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ALL" sheetId="1" state="visible" r:id="rId4"/>
    <sheet name="ODOO" sheetId="2" state="visible" r:id="rId5"/>
  </sheets>
  <externalReferences>
    <externalReference r:id="rId1"/>
    <externalReference r:id="rId2"/>
    <externalReference r:id="rId3"/>
  </externalReferences>
  <definedNames>
    <definedName name="_xlnm._FilterDatabase" localSheetId="0" hidden="1">ALL!$A$1:$AB$2824</definedName>
    <definedName name="_xlnm._FilterDatabase" localSheetId="1" hidden="1">ODOO!$A$1:$I$2824</definedName>
  </definedNames>
  <calcPr/>
</workbook>
</file>

<file path=xl/sharedStrings.xml><?xml version="1.0" encoding="utf-8"?>
<sst xmlns="http://schemas.openxmlformats.org/spreadsheetml/2006/main" count="11600" uniqueCount="11600">
  <si>
    <t>ITEMID</t>
  </si>
  <si>
    <t xml:space="preserve">External ID</t>
  </si>
  <si>
    <t>Name</t>
  </si>
  <si>
    <t>Make</t>
  </si>
  <si>
    <t xml:space="preserve">Internal Reference</t>
  </si>
  <si>
    <t xml:space="preserve">Supplier/Supplier Product Code</t>
  </si>
  <si>
    <t>measurements</t>
  </si>
  <si>
    <t>commission</t>
  </si>
  <si>
    <t>SUPPLIER:</t>
  </si>
  <si>
    <t xml:space="preserve">Delivery Lead Time</t>
  </si>
  <si>
    <t xml:space="preserve">Average Monthly  Quantity</t>
  </si>
  <si>
    <t xml:space="preserve">Godown Minimum Quantity</t>
  </si>
  <si>
    <t xml:space="preserve">Godown Maximum Quantity</t>
  </si>
  <si>
    <t xml:space="preserve">Downshop Minimum Quantity</t>
  </si>
  <si>
    <t xml:space="preserve">Downshop Maximum Quantity</t>
  </si>
  <si>
    <t xml:space="preserve">Upshop Minimum Quantity</t>
  </si>
  <si>
    <t xml:space="preserve">Upshop Maximum Quantity</t>
  </si>
  <si>
    <t xml:space="preserve">Supplier/Supplier/Purchase Pricelist</t>
  </si>
  <si>
    <t xml:space="preserve">Supplier/Supplier Pricelist/Unit Price</t>
  </si>
  <si>
    <t>STANSARD_PRICE</t>
  </si>
  <si>
    <t>LIST_PRICE</t>
  </si>
  <si>
    <t>RETAIL:</t>
  </si>
  <si>
    <t>DOWNSHOP</t>
  </si>
  <si>
    <t>GODOWN</t>
  </si>
  <si>
    <t>variance</t>
  </si>
  <si>
    <t xml:space="preserve">1ST FLOOR</t>
  </si>
  <si>
    <t>AUTOLAMPS0001</t>
  </si>
  <si>
    <t xml:space="preserve">DAIHATSU MIRA ES LA300 D75 5D HATCHBACK (12-) - LAMINATED FRONT WINDSCREEN</t>
  </si>
  <si>
    <t>DAIHATSU</t>
  </si>
  <si>
    <t xml:space="preserve">DA LA300 LFW X</t>
  </si>
  <si>
    <t xml:space="preserve">DA LA300 LFW/X</t>
  </si>
  <si>
    <t>1213*850</t>
  </si>
  <si>
    <t>SUPPLIER0015</t>
  </si>
  <si>
    <t xml:space="preserve">XINYI AUTOMOBILE GLASS (SHENZHEN) CO., LTD</t>
  </si>
  <si>
    <t xml:space="preserve">USD Purchase Pricelist (USD)</t>
  </si>
  <si>
    <t>AUTOLAMPS0002</t>
  </si>
  <si>
    <t xml:space="preserve">DAIHATSU MOVE 5D HATCHBACK (10- ) - FRONT DOOR GLASS - LH</t>
  </si>
  <si>
    <t xml:space="preserve">DA LA100 FD LH</t>
  </si>
  <si>
    <t xml:space="preserve">DA LA100 FD/LH</t>
  </si>
  <si>
    <t>906*473</t>
  </si>
  <si>
    <t>AUTOLAMPS0003</t>
  </si>
  <si>
    <t xml:space="preserve">DAIHATSU MOVE 5D HATCHBACK (10- ) - FRONT DOOR GLASS - RH</t>
  </si>
  <si>
    <t xml:space="preserve">DA LA100 FD RH</t>
  </si>
  <si>
    <t xml:space="preserve">DA LA100 FD/RH</t>
  </si>
  <si>
    <t>AUTOLAMPS0004</t>
  </si>
  <si>
    <t xml:space="preserve">DAIHATSU MOVE 5D HATCHBACK (10- ) - LAMINTED FRONT  WINDSCREEN</t>
  </si>
  <si>
    <t xml:space="preserve">DA LA100 R LFW X</t>
  </si>
  <si>
    <t xml:space="preserve">DA LA100 R LFW/X</t>
  </si>
  <si>
    <t>1271*934</t>
  </si>
  <si>
    <t>AUTOLAMPS0005</t>
  </si>
  <si>
    <t xml:space="preserve">DAIHATSU MOVE 5D HATCHBACK (10- ) - REAR HEATED WINDSCREEN</t>
  </si>
  <si>
    <t xml:space="preserve">DA LA100 RW H X</t>
  </si>
  <si>
    <t xml:space="preserve">DA LA100 RW/H/X</t>
  </si>
  <si>
    <t>1141*495</t>
  </si>
  <si>
    <t>AUTOLAMPS0006</t>
  </si>
  <si>
    <t xml:space="preserve">DAIHATSU MOVE CONTE L575/L25/TOYOTA PIXIS 5D HATCHBACK (10-) - LAMINATED FRONT WINDSCREEN</t>
  </si>
  <si>
    <t xml:space="preserve">DA L575 R LFW X</t>
  </si>
  <si>
    <t xml:space="preserve">DA L575 R LFW/X</t>
  </si>
  <si>
    <t>1287*710</t>
  </si>
  <si>
    <t>AUTOLAMPS0007</t>
  </si>
  <si>
    <t xml:space="preserve">FORD RANGER (02-05) - CORNER LAMP (231-1523) - LH</t>
  </si>
  <si>
    <t>FORD</t>
  </si>
  <si>
    <t xml:space="preserve">RANGER 02 CLA LH</t>
  </si>
  <si>
    <t>FD06-0303-L</t>
  </si>
  <si>
    <t>SUPPLIER0002</t>
  </si>
  <si>
    <t xml:space="preserve">ANHUI TINCAI SILK CO. LTD</t>
  </si>
  <si>
    <t xml:space="preserve">Yuan Purchase Pricelist (CNY)</t>
  </si>
  <si>
    <t>AUTOLAMPS0008</t>
  </si>
  <si>
    <t xml:space="preserve">FORD RANGER (02-05) - CORNER LAMP (231-1523) - RH</t>
  </si>
  <si>
    <t xml:space="preserve">RANGER 02 CLA RH</t>
  </si>
  <si>
    <t>FD06-0303-R</t>
  </si>
  <si>
    <t>AUTOLAMPS0009</t>
  </si>
  <si>
    <t xml:space="preserve">FORD RANGER (02-05) - HEAD LAMP (231-1951) - LH</t>
  </si>
  <si>
    <t xml:space="preserve">RANGER 02 HLA LH</t>
  </si>
  <si>
    <t>FD06-0301-L</t>
  </si>
  <si>
    <t>AUTOLAMPS0010</t>
  </si>
  <si>
    <t xml:space="preserve">FORD RANGER (02-05) - HEAD LAMP (231-1951) - RH</t>
  </si>
  <si>
    <t xml:space="preserve">RANGER 02 HLA RH</t>
  </si>
  <si>
    <t>FD06-0301-R</t>
  </si>
  <si>
    <t>AUTOLAMPS0011</t>
  </si>
  <si>
    <t xml:space="preserve">FORD RANGER (02-05) - TAIL LAMP (231-1951) - LH</t>
  </si>
  <si>
    <t xml:space="preserve">RANGER 02 TLA LH</t>
  </si>
  <si>
    <t>FD06-0302-L</t>
  </si>
  <si>
    <t>AUTOLAMPS0012</t>
  </si>
  <si>
    <t xml:space="preserve">FORD RANGER (02-05) - TAIL LAMP (231-1951) - RH</t>
  </si>
  <si>
    <t xml:space="preserve">RANGER 02 TLA RH</t>
  </si>
  <si>
    <t>FD06-0302-R</t>
  </si>
  <si>
    <t>AUTOLAMPS0013</t>
  </si>
  <si>
    <t xml:space="preserve">FORD RANGER (06-07) - HEAD LAMP (231-1135) - LH</t>
  </si>
  <si>
    <t xml:space="preserve">RANGER 06 HLA LH</t>
  </si>
  <si>
    <t>FD06-0401-L</t>
  </si>
  <si>
    <t>AUTOLAMPS0014</t>
  </si>
  <si>
    <t xml:space="preserve">FORD RANGER (06-07) - HEAD LAMP (231-1135) - RH</t>
  </si>
  <si>
    <t xml:space="preserve">RANGER 06 HLA RH</t>
  </si>
  <si>
    <t>FD06-0401-R</t>
  </si>
  <si>
    <t>AUTOLAMPS0015</t>
  </si>
  <si>
    <t xml:space="preserve">FORD RANGER (06-07) - TAIL LAMP (231-1952) - LH</t>
  </si>
  <si>
    <t xml:space="preserve">RANGER 06 TLA LH</t>
  </si>
  <si>
    <t>FD06-0402-L</t>
  </si>
  <si>
    <t>AUTOLAMPS0016</t>
  </si>
  <si>
    <t xml:space="preserve">FORD RANGER (06-07) - TAIL LAMP (231-1952) - RH</t>
  </si>
  <si>
    <t xml:space="preserve">RANGER 06 TLA RH</t>
  </si>
  <si>
    <t>FD06-0402-R</t>
  </si>
  <si>
    <t>AUTOLAMPS0017</t>
  </si>
  <si>
    <t xml:space="preserve">FORD RANGER (08-11) - HEAD LAMP (231-1137) - LH</t>
  </si>
  <si>
    <t xml:space="preserve">RANGER 08 HLA LH</t>
  </si>
  <si>
    <t>FD06-0601-L</t>
  </si>
  <si>
    <t>AUTOLAMPS0018</t>
  </si>
  <si>
    <t xml:space="preserve">FORD RANGER (08-11) - HEAD LAMP (231-1137) - RH</t>
  </si>
  <si>
    <t xml:space="preserve">RANGER 08 HLA RH</t>
  </si>
  <si>
    <t>FD06-0601-R</t>
  </si>
  <si>
    <t>AUTOLAMPS0019</t>
  </si>
  <si>
    <t xml:space="preserve">FORD RANGER (08-11) - TAIL LAMP (231-1955) - LH</t>
  </si>
  <si>
    <t xml:space="preserve">RANGER 08 TLA LH</t>
  </si>
  <si>
    <t>FD06-0602-L</t>
  </si>
  <si>
    <t>AUTOLAMPS0020</t>
  </si>
  <si>
    <t xml:space="preserve">FORD RANGER (08-11) - TAIL LAMP (231-1955) - RH</t>
  </si>
  <si>
    <t xml:space="preserve">RANGER 08 TLA RH</t>
  </si>
  <si>
    <t>FD06-0602-R</t>
  </si>
  <si>
    <t>AUTOLAMPS0024</t>
  </si>
  <si>
    <t xml:space="preserve">FORD RANGER (12-) - FOG LAMP CASE (CHROME) - LH</t>
  </si>
  <si>
    <t xml:space="preserve">RANGER 12 FLCC   LH</t>
  </si>
  <si>
    <t>FD06-0804-1-L</t>
  </si>
  <si>
    <t>AUTOLAMPS0025</t>
  </si>
  <si>
    <t xml:space="preserve">FORD RANGER (12-) - FOG LAMP CASE (CHROME) - RH</t>
  </si>
  <si>
    <t xml:space="preserve">RANGER 12 FLCC   RH</t>
  </si>
  <si>
    <t>FD06-0804-1-R</t>
  </si>
  <si>
    <t>AUTOLAMPS0026</t>
  </si>
  <si>
    <t xml:space="preserve">FORD RANGER (12-) - FOG LAMP SET</t>
  </si>
  <si>
    <t xml:space="preserve">RANGER 12 FLAS</t>
  </si>
  <si>
    <t>FD06-0804A</t>
  </si>
  <si>
    <t>AUTOLAMPS0021</t>
  </si>
  <si>
    <t xml:space="preserve">FORD RANGER (12-) - FRONT BUMPER</t>
  </si>
  <si>
    <t xml:space="preserve">RANGER 12 BPRF</t>
  </si>
  <si>
    <t>FD06-0807</t>
  </si>
  <si>
    <t>AUTOLAMPS0022</t>
  </si>
  <si>
    <t xml:space="preserve">FORD RANGER (12-) - FRONT BUMPER BRACKET - LH</t>
  </si>
  <si>
    <t xml:space="preserve">RANGER 12 BPRFB LH</t>
  </si>
  <si>
    <t>FD06-0807-1-L</t>
  </si>
  <si>
    <t>AUTOLAMPS0023</t>
  </si>
  <si>
    <t xml:space="preserve">FORD RANGER (12-) - FRONT BUMPER BRACKET - RH</t>
  </si>
  <si>
    <t xml:space="preserve">RANGER 12 BPRFB RH</t>
  </si>
  <si>
    <t>FD06-0807-1-R</t>
  </si>
  <si>
    <t>AUTOLAMPS0027</t>
  </si>
  <si>
    <t xml:space="preserve">FORD RANGER (12-) - FRONT GRILL (BLACK)</t>
  </si>
  <si>
    <t xml:space="preserve">RANGER 12 GRLB</t>
  </si>
  <si>
    <t>FD06-0811</t>
  </si>
  <si>
    <t>AUTOLAMPS0028</t>
  </si>
  <si>
    <t xml:space="preserve">FORD RANGER (12-) - FRONT GRILL (CHROME)</t>
  </si>
  <si>
    <t xml:space="preserve">RANGER 12 GRLC</t>
  </si>
  <si>
    <t>FD06-0811-C</t>
  </si>
  <si>
    <t>AUTOLAMPS0029</t>
  </si>
  <si>
    <t xml:space="preserve">FORD RANGER (12-) - HEAD LAMP (231-1139) - LH</t>
  </si>
  <si>
    <t xml:space="preserve">RANGER 12 HLA LH</t>
  </si>
  <si>
    <t>FD06-0801-L</t>
  </si>
  <si>
    <t>AUTOLAMPS0030</t>
  </si>
  <si>
    <t xml:space="preserve">FORD RANGER (12-) - HEAD LAMP (231-1139) - RH</t>
  </si>
  <si>
    <t xml:space="preserve">RANGER 12 HLA RH</t>
  </si>
  <si>
    <t>FD06-0801-R</t>
  </si>
  <si>
    <t>AUTOLAMPS0031</t>
  </si>
  <si>
    <t xml:space="preserve">FORD RANGER (12-) - TAIL LAMP (231-1139) - LH</t>
  </si>
  <si>
    <t xml:space="preserve">RANGER 12 TLA LH</t>
  </si>
  <si>
    <t>FD06-0802-L</t>
  </si>
  <si>
    <t>AUTOLAMPS0032</t>
  </si>
  <si>
    <t xml:space="preserve">FORD RANGER (12-) - TAIL LAMP (231-1139) - RH</t>
  </si>
  <si>
    <t xml:space="preserve">RANGER 12 TLA RH</t>
  </si>
  <si>
    <t>FD06-0802-R</t>
  </si>
  <si>
    <t>AUTOLAMPS0033</t>
  </si>
  <si>
    <t xml:space="preserve">FORD RANGER (12-) - TAIL LAMP (231-1139) (SLIGHLY CRACKED) - RH</t>
  </si>
  <si>
    <t xml:space="preserve">RANGER 12 TLASC RH</t>
  </si>
  <si>
    <t>AUTOLAMPS0035</t>
  </si>
  <si>
    <t xml:space="preserve">HINO 300/500 -  SIDE MIRROR (BIG) - LH</t>
  </si>
  <si>
    <t>HINO</t>
  </si>
  <si>
    <t xml:space="preserve">HINO 500 SM LH</t>
  </si>
  <si>
    <t>LL-234-L</t>
  </si>
  <si>
    <t>SUPPLIER0009</t>
  </si>
  <si>
    <t xml:space="preserve">JIANGSU L.L TRUCK MIRROR CO.,LTD</t>
  </si>
  <si>
    <t>AUTOLAMPS0036</t>
  </si>
  <si>
    <t xml:space="preserve">HINO 300/500 -  SIDE MIRROR (SMALL) - RH</t>
  </si>
  <si>
    <t xml:space="preserve">HINO 500 SM RH</t>
  </si>
  <si>
    <t>LL-233-R</t>
  </si>
  <si>
    <t>AUTOLAMPS0034</t>
  </si>
  <si>
    <t xml:space="preserve">HINO 300/500 -  SIDE MIRROR (SMALL) SHELL - RH</t>
  </si>
  <si>
    <t xml:space="preserve">HINO 500 SMS RH</t>
  </si>
  <si>
    <t>LL-233-SHELL</t>
  </si>
  <si>
    <t>AUTOLAMPS0037</t>
  </si>
  <si>
    <t xml:space="preserve">HINO 500 - CORNER LAMP (WHITE) - LH</t>
  </si>
  <si>
    <t xml:space="preserve">HINO 500 CLAW LH</t>
  </si>
  <si>
    <t>HN03-0103B-L</t>
  </si>
  <si>
    <t>AUTOLAMPS0038</t>
  </si>
  <si>
    <t xml:space="preserve">HINO 500 - CORNER LAMP (WHITE) - RH</t>
  </si>
  <si>
    <t xml:space="preserve">HINO 500 CLAW RH</t>
  </si>
  <si>
    <t>HN03-0103B-R</t>
  </si>
  <si>
    <t>AUTOLAMPS0039</t>
  </si>
  <si>
    <t xml:space="preserve">HINO 500 - CORNER LAMP (YELLOW) (219-1506-A/UE) - LH</t>
  </si>
  <si>
    <t xml:space="preserve">HINO 500 CLAY LH</t>
  </si>
  <si>
    <t>HN03-0103A-L</t>
  </si>
  <si>
    <t>AUTOLAMPS0040</t>
  </si>
  <si>
    <t xml:space="preserve">HINO 500 - CORNER LAMP (YELLOW) (219-1506-A/UE) - RH</t>
  </si>
  <si>
    <t xml:space="preserve">HINO 500 CLAY RH</t>
  </si>
  <si>
    <t>HN03-0103A-R</t>
  </si>
  <si>
    <t>AUTOLAMPS0041</t>
  </si>
  <si>
    <t xml:space="preserve">HINO 500 - CORNER PANEL - LH</t>
  </si>
  <si>
    <t xml:space="preserve">HINO 500 CP LH</t>
  </si>
  <si>
    <t>HN03-0109B-L</t>
  </si>
  <si>
    <t>AUTOLAMPS0042</t>
  </si>
  <si>
    <t xml:space="preserve">HINO 500 - CORNER PANEL - RH</t>
  </si>
  <si>
    <t xml:space="preserve">HINO 500 CP RH</t>
  </si>
  <si>
    <t>HN03-0109B-R</t>
  </si>
  <si>
    <t>AUTOLAMPS0043</t>
  </si>
  <si>
    <t xml:space="preserve">HINO 500 - FRONT GRILL (WIDE CABIN)</t>
  </si>
  <si>
    <t xml:space="preserve">HINO 500 GRLWC</t>
  </si>
  <si>
    <t>HN03-0111</t>
  </si>
  <si>
    <t>AUTOLAMPS0044</t>
  </si>
  <si>
    <t xml:space="preserve">HINO 500 - HEAD LAMP (219-1107) - LH</t>
  </si>
  <si>
    <t xml:space="preserve">HINO 500 HLA LH</t>
  </si>
  <si>
    <t>HN03-0101A-L</t>
  </si>
  <si>
    <t>AUTOLAMPS0045</t>
  </si>
  <si>
    <t xml:space="preserve">HINO 500 - HEAD LAMP (219-1107) - RH</t>
  </si>
  <si>
    <t xml:space="preserve">HINO 500 HLA RH</t>
  </si>
  <si>
    <t>HN03-0101A-R</t>
  </si>
  <si>
    <t>AUTOLAMPS0046</t>
  </si>
  <si>
    <t xml:space="preserve">HINO 500 - SIDE LAMP (BLACK/YELLOW)</t>
  </si>
  <si>
    <t xml:space="preserve">HINO 500 SLAB</t>
  </si>
  <si>
    <t>HN03-0106D</t>
  </si>
  <si>
    <t>AUTOLAMPS0047</t>
  </si>
  <si>
    <t xml:space="preserve">HINO 500 - SIDE LAMP (CHROME/CLEAR)</t>
  </si>
  <si>
    <t xml:space="preserve">HINO 500 SLAC</t>
  </si>
  <si>
    <t>HN03-0106B</t>
  </si>
  <si>
    <t>AUTOLAMPS0048</t>
  </si>
  <si>
    <t xml:space="preserve">HINO 500 - SIDE LAMP (CLEAR)</t>
  </si>
  <si>
    <t xml:space="preserve">HINO 500 SLA0</t>
  </si>
  <si>
    <t>AUTOLAMPS0049</t>
  </si>
  <si>
    <t xml:space="preserve">HINO 500 - SIDE LAMP (ORANGE)</t>
  </si>
  <si>
    <t xml:space="preserve">HINO 500 SLAY</t>
  </si>
  <si>
    <t>HN03-0106A</t>
  </si>
  <si>
    <t>AUTOLAMPS0050</t>
  </si>
  <si>
    <t xml:space="preserve">HONDA AIRWAV/PARTNER 5D WAGON (05-10) - LAMINATED FRONT WINDSCREEN</t>
  </si>
  <si>
    <t>HONDA</t>
  </si>
  <si>
    <t xml:space="preserve">SLA LFW X</t>
  </si>
  <si>
    <t xml:space="preserve">SLA LFW/X</t>
  </si>
  <si>
    <t>1349*937</t>
  </si>
  <si>
    <t>AUTOLAMPS0051</t>
  </si>
  <si>
    <t xml:space="preserve">HONDA CRV (RD5) 5D SUV (02-06) - LAMINATED FRONT WINDSCREEN</t>
  </si>
  <si>
    <t xml:space="preserve">CRV LFW X</t>
  </si>
  <si>
    <t xml:space="preserve">CR-V-R-CPS LFW/X</t>
  </si>
  <si>
    <t>1538*874</t>
  </si>
  <si>
    <t>AUTOLAMPS0053</t>
  </si>
  <si>
    <t xml:space="preserve">HONDA CRV (RE3,RE7) 5D SUV (06-12) - LAMINATED FRONT WINDSCREEN</t>
  </si>
  <si>
    <t xml:space="preserve">SWA R VCP LFW X</t>
  </si>
  <si>
    <t xml:space="preserve">SWA R VCP LFW/X</t>
  </si>
  <si>
    <t>1494*1039</t>
  </si>
  <si>
    <t>AUTOLAMPS0056</t>
  </si>
  <si>
    <t xml:space="preserve">HONDA CRV RD2 - (96 -01) - FRONT FENDER - LH</t>
  </si>
  <si>
    <t xml:space="preserve">CRV 96 FF LH</t>
  </si>
  <si>
    <t>60211-S10-000ZZ</t>
  </si>
  <si>
    <t>SUPPLIER0082</t>
  </si>
  <si>
    <t xml:space="preserve">LIAN SHENG (XIAMEN) IMPORT &amp; EXPORT CO. LTD</t>
  </si>
  <si>
    <t>AUTOLAMPS0057</t>
  </si>
  <si>
    <t xml:space="preserve">HONDA CRV RD2 - (96 -01) - FRONT FENDER - RH</t>
  </si>
  <si>
    <t xml:space="preserve">CRV 96 FF RH</t>
  </si>
  <si>
    <t>60260-S10-000ZZ</t>
  </si>
  <si>
    <t>AUTOLAMPS0054</t>
  </si>
  <si>
    <t xml:space="preserve">HONDA CRV RD2 - (96-01) - FRONT BUMPER</t>
  </si>
  <si>
    <t xml:space="preserve">CRV 96 BPRF</t>
  </si>
  <si>
    <t>71101-S10-000</t>
  </si>
  <si>
    <t>AUTOLAMPS0055</t>
  </si>
  <si>
    <t xml:space="preserve">HONDA CRV RD2 - (96-01) - REAR BUMPER</t>
  </si>
  <si>
    <t xml:space="preserve">CRV 96 BPRR</t>
  </si>
  <si>
    <t>71501-S10-000</t>
  </si>
  <si>
    <t>AUTOLAMPS0058</t>
  </si>
  <si>
    <t xml:space="preserve">HONDA CRV RD4 - (02-04) - REAR BUMPER</t>
  </si>
  <si>
    <t xml:space="preserve">CRV 02 BPRR</t>
  </si>
  <si>
    <t>04715-S9A-A90</t>
  </si>
  <si>
    <t>AUTOLAMPS2775</t>
  </si>
  <si>
    <t xml:space="preserve">HONDA CRV WAGON (95-) - LAMINATED FRONT WINDSCREEN</t>
  </si>
  <si>
    <t xml:space="preserve">S10 LFW X</t>
  </si>
  <si>
    <t xml:space="preserve">S10 LFW/X</t>
  </si>
  <si>
    <t>1468*825</t>
  </si>
  <si>
    <t>AUTOLAMPS0059</t>
  </si>
  <si>
    <t xml:space="preserve">HONDA FIT/JAZZ (07-10) - FRONT BUMPER </t>
  </si>
  <si>
    <t xml:space="preserve">FIT 07 BPRF</t>
  </si>
  <si>
    <t>HD03-0407</t>
  </si>
  <si>
    <t>AUTOLAMPS0060</t>
  </si>
  <si>
    <t xml:space="preserve">HONDA FIT/JAZZ (07-10) - FRONT BUMPER GRILL LOWER</t>
  </si>
  <si>
    <t xml:space="preserve">FIT 07 GRL LWR</t>
  </si>
  <si>
    <t>HD03-0407-2</t>
  </si>
  <si>
    <t>AUTOLAMPS0061</t>
  </si>
  <si>
    <t xml:space="preserve">HONDA FIT/JAZZ (07-10) - FRONT BUMPER GRILL UPPER</t>
  </si>
  <si>
    <t xml:space="preserve">FIT 07 GRL UPR</t>
  </si>
  <si>
    <t>HD03-0407-1</t>
  </si>
  <si>
    <t>AUTOLAMPS0062</t>
  </si>
  <si>
    <t xml:space="preserve">HONDA FIT/JAZZ (07-10) - HEAD LAMP - LH</t>
  </si>
  <si>
    <t xml:space="preserve">FIT 07 HLA LH</t>
  </si>
  <si>
    <t>HD03-0401-L</t>
  </si>
  <si>
    <t>AUTOLAMPS0063</t>
  </si>
  <si>
    <t xml:space="preserve">HONDA FIT/JAZZ (07-10) - HEAD LAMP - RH</t>
  </si>
  <si>
    <t xml:space="preserve">FIT 07 HLA RH</t>
  </si>
  <si>
    <t>HD03-0401-R</t>
  </si>
  <si>
    <t>AUTOLAMPS0064</t>
  </si>
  <si>
    <t xml:space="preserve">HONDA FIT/JAZZ (07-10) - TAIL LAMP - LH</t>
  </si>
  <si>
    <t xml:space="preserve">FIT 07 TLA LH</t>
  </si>
  <si>
    <t>HD03-0402A-L</t>
  </si>
  <si>
    <t>AUTOLAMPS0052</t>
  </si>
  <si>
    <t xml:space="preserve">HONDA FIT/JAZZ (07-10) - TAIL LAMP - RH</t>
  </si>
  <si>
    <t xml:space="preserve">FIT 07 TLA RH</t>
  </si>
  <si>
    <t>HD03-0402A-R</t>
  </si>
  <si>
    <t>AUTOLAMPS0065</t>
  </si>
  <si>
    <t xml:space="preserve">HONDA FIT/JAZZ (TFO) 5D HATCHBACK (08-) - LAMINATED FRONT WINDSCREEN</t>
  </si>
  <si>
    <t xml:space="preserve">TFO R VCP LFW X</t>
  </si>
  <si>
    <t xml:space="preserve">TFO-R-VCP LFW/X</t>
  </si>
  <si>
    <t>1373*1149</t>
  </si>
  <si>
    <t>AUTOLAMPS0066</t>
  </si>
  <si>
    <t xml:space="preserve">HONDA FIT/JAZZ (TFO) 5D HATCHBACK (08-) - REAR HEATED WINDSCREEN</t>
  </si>
  <si>
    <t xml:space="preserve">TFO RW H X</t>
  </si>
  <si>
    <t xml:space="preserve">TFO RW/H/X</t>
  </si>
  <si>
    <t>1370*440</t>
  </si>
  <si>
    <t>AUTOLAMPS0067</t>
  </si>
  <si>
    <t xml:space="preserve">HONDA FIT/JAZZ 5D (01-07) - LAMINATED FRONT WINDSCREEN</t>
  </si>
  <si>
    <t xml:space="preserve">SAA VC LFW X</t>
  </si>
  <si>
    <t xml:space="preserve">SAA-VC LFW/X</t>
  </si>
  <si>
    <t>1348*942</t>
  </si>
  <si>
    <t>AUTOLAMPS0068</t>
  </si>
  <si>
    <t xml:space="preserve">HONDA FIT/JAZZ 5D (01-07) - REAR HEATED WINDSCREEN (01 HOLE)</t>
  </si>
  <si>
    <t xml:space="preserve">SAA RW H X</t>
  </si>
  <si>
    <t xml:space="preserve">SAA RW/H/X</t>
  </si>
  <si>
    <t>1334*474</t>
  </si>
  <si>
    <t>AUTOLAMPS2867</t>
  </si>
  <si>
    <t xml:space="preserve">HONDA STREAM (SMA) MPV (06-) - LAMINATED FRONT WINDSCREEN</t>
  </si>
  <si>
    <t xml:space="preserve">SMA R CP LFW X</t>
  </si>
  <si>
    <t xml:space="preserve">SMA-R-CP LFW/X</t>
  </si>
  <si>
    <t>1405*1045</t>
  </si>
  <si>
    <t>AUTOLAMPS0069</t>
  </si>
  <si>
    <t xml:space="preserve">HONDA STREAM (SMA) MPV (06-) - LAMINATED FRONT WINDSCREEN (HEATED)</t>
  </si>
  <si>
    <t xml:space="preserve">SMA R CPH LFW H X</t>
  </si>
  <si>
    <t xml:space="preserve">SMA-R-CPH LFW/H/X</t>
  </si>
  <si>
    <t>AUTOLAMPS0071</t>
  </si>
  <si>
    <t xml:space="preserve">ISUZU CXZ EXZ (97-) - CORNER PANEL - LH</t>
  </si>
  <si>
    <t>ISUZU</t>
  </si>
  <si>
    <t xml:space="preserve">CXZ CP LH</t>
  </si>
  <si>
    <t>IZ08-0109-L</t>
  </si>
  <si>
    <t>AUTOLAMPS0072</t>
  </si>
  <si>
    <t xml:space="preserve">ISUZU CXZ EXZ (97-) - CORNER PANEL - RH</t>
  </si>
  <si>
    <t xml:space="preserve">CXZ CP RH</t>
  </si>
  <si>
    <t>IZ08-0109-R</t>
  </si>
  <si>
    <t>AUTOLAMPS0073</t>
  </si>
  <si>
    <t xml:space="preserve">ISUZU CXZ EXZ (97-) - DOOR GARNISH LOWER - LH</t>
  </si>
  <si>
    <t xml:space="preserve">CXZ DGL LH</t>
  </si>
  <si>
    <t>IZ08-0316A-L</t>
  </si>
  <si>
    <t>AUTOLAMPS0074</t>
  </si>
  <si>
    <t xml:space="preserve">ISUZU CXZ EXZ (97-) - DOOR GARNISH LOWER - RH</t>
  </si>
  <si>
    <t xml:space="preserve">CXZ DGL RH</t>
  </si>
  <si>
    <t>IZ08-0316A-R</t>
  </si>
  <si>
    <t>AUTOLAMPS0070</t>
  </si>
  <si>
    <t xml:space="preserve">ISUZU CXZ EXZ (97-) - FRONT BUMPER</t>
  </si>
  <si>
    <t xml:space="preserve">CXZ BPRF</t>
  </si>
  <si>
    <t>IZ08-0207</t>
  </si>
  <si>
    <t>AUTOLAMPS0083</t>
  </si>
  <si>
    <t xml:space="preserve">ISUZU CXZ EXZ (97-) - FRONT GRILL</t>
  </si>
  <si>
    <t xml:space="preserve">CXZ GRL</t>
  </si>
  <si>
    <t>IZ08-0111</t>
  </si>
  <si>
    <t>AUTOLAMPS0075</t>
  </si>
  <si>
    <t xml:space="preserve">ISUZU CXZ/GIGA/APX CABOVER TRUCK (94-) - LAMINATED FRONT WINDSCREEN</t>
  </si>
  <si>
    <t xml:space="preserve">CYH50 LFW</t>
  </si>
  <si>
    <t>2302*866</t>
  </si>
  <si>
    <t>AUTOLAMPS0129</t>
  </si>
  <si>
    <t xml:space="preserve">ISUZU DMAX - 5D SUV &amp;PICKUP (12-16) - LAMINATED FRONT WINDSCREEN</t>
  </si>
  <si>
    <t xml:space="preserve">DMAX 12 VCP SMB LFW X</t>
  </si>
  <si>
    <t xml:space="preserve">DMAX-12 VCP SMB LFW/X</t>
  </si>
  <si>
    <t>1449*849</t>
  </si>
  <si>
    <t>AUTOLAMPS0076</t>
  </si>
  <si>
    <t xml:space="preserve">ISUZU DMAX (02-) - LAMINATED FRONT WINDSCREEN</t>
  </si>
  <si>
    <t xml:space="preserve">D MAX VP LFW X</t>
  </si>
  <si>
    <t xml:space="preserve">D-MAX VP LFW/X</t>
  </si>
  <si>
    <t>1456*790</t>
  </si>
  <si>
    <t>AUTOLAMPS0077</t>
  </si>
  <si>
    <t xml:space="preserve">ISUZU DMAX (02-05) - FRONT BUMPER (BLACK)</t>
  </si>
  <si>
    <t xml:space="preserve">DMAX 02 BPRFB</t>
  </si>
  <si>
    <t>IZ05-0407</t>
  </si>
  <si>
    <t>AUTOLAMPS0078</t>
  </si>
  <si>
    <t xml:space="preserve">ISUZU DMAX (02-05) - FRONT BUMPER (GREY)</t>
  </si>
  <si>
    <t xml:space="preserve">DMAX 02 BPRFG</t>
  </si>
  <si>
    <t>AUTOLAMPS0084</t>
  </si>
  <si>
    <t xml:space="preserve">ISUZU DMAX (02-05) - GRILL (CHROME)</t>
  </si>
  <si>
    <t xml:space="preserve">DMAX 02 GRLC</t>
  </si>
  <si>
    <t>IZ05-0411B</t>
  </si>
  <si>
    <t>AUTOLAMPS0085</t>
  </si>
  <si>
    <t xml:space="preserve">ISUZU DMAX (02-05) - GRILL (GREY W/CHROME MIDDLE)</t>
  </si>
  <si>
    <t xml:space="preserve">DMAX 02 GRLG</t>
  </si>
  <si>
    <t>IZ05-0411A</t>
  </si>
  <si>
    <t>AUTOLAMPS0086</t>
  </si>
  <si>
    <t xml:space="preserve">ISUZU DMAX (02-05) - HEAD LAMP - LH</t>
  </si>
  <si>
    <t xml:space="preserve">DMAX 02 HLA LH</t>
  </si>
  <si>
    <t>IZ05-0401B</t>
  </si>
  <si>
    <t>AUTOLAMPS0087</t>
  </si>
  <si>
    <t xml:space="preserve">ISUZU DMAX (02-05) - HEAD LAMP - RH</t>
  </si>
  <si>
    <t xml:space="preserve">DMAX 02 HLA RH</t>
  </si>
  <si>
    <t>AUTOLAMPS0079</t>
  </si>
  <si>
    <t xml:space="preserve">ISUZU DMAX (02-05) - INNER FENDER - LH</t>
  </si>
  <si>
    <t xml:space="preserve">DMAX 02 IF LH</t>
  </si>
  <si>
    <t>IZ05-0416B-L</t>
  </si>
  <si>
    <t>AUTOLAMPS0080</t>
  </si>
  <si>
    <t xml:space="preserve">ISUZU DMAX (02-05) - INNER FENDER - RH</t>
  </si>
  <si>
    <t xml:space="preserve">DMAX 02 IF RH</t>
  </si>
  <si>
    <t>IZ05-0416B-R</t>
  </si>
  <si>
    <t>AUTOLAMPS0091</t>
  </si>
  <si>
    <t xml:space="preserve">ISUZU DMAX (02-05) - TAIL LAMP (213-1926) - LH</t>
  </si>
  <si>
    <t xml:space="preserve">DMAX 02 TLA LH</t>
  </si>
  <si>
    <t>IZ05-0402-L</t>
  </si>
  <si>
    <t>AUTOLAMPS0092</t>
  </si>
  <si>
    <t xml:space="preserve">ISUZU DMAX (02-05) - TAIL LAMP (213-1926) - RH</t>
  </si>
  <si>
    <t xml:space="preserve">DMAX 02 TLA RH</t>
  </si>
  <si>
    <t>IZ05-0402-R</t>
  </si>
  <si>
    <t>AUTOLAMPS0088</t>
  </si>
  <si>
    <t xml:space="preserve">ISUZU DMAX (02-05) - TAIL LENS - LH</t>
  </si>
  <si>
    <t xml:space="preserve">DMAX 02 TLS LH</t>
  </si>
  <si>
    <t>IZ05-0402-00-L</t>
  </si>
  <si>
    <t>AUTOLAMPS0089</t>
  </si>
  <si>
    <t xml:space="preserve">ISUZU DMAX (02-05) - TAIL LENS - RH</t>
  </si>
  <si>
    <t xml:space="preserve">DMAX 02 TLS RH</t>
  </si>
  <si>
    <t>IZ05-0402-00-R</t>
  </si>
  <si>
    <t>AUTOLAMPS0090</t>
  </si>
  <si>
    <t xml:space="preserve">ISUZU DMAX (02-05)(213-1410N-A) - SIDE LAMP</t>
  </si>
  <si>
    <t xml:space="preserve">DMAX 02 SLA</t>
  </si>
  <si>
    <t>IZ05-0438A</t>
  </si>
  <si>
    <t>AUTOLAMPS0093</t>
  </si>
  <si>
    <t xml:space="preserve">ISUZU DMAX (02-11) - SIDE MIRROR (ELECTRIC-CHROME) - LH</t>
  </si>
  <si>
    <t xml:space="preserve">DMAX 06 SMEC LH</t>
  </si>
  <si>
    <t>IZ05-0412C-1-L</t>
  </si>
  <si>
    <t>AUTOLAMPS0094</t>
  </si>
  <si>
    <t xml:space="preserve">ISUZU DMAX (02-11) - SIDE MIRROR (ELECTRIC-CHROME) - RH</t>
  </si>
  <si>
    <t xml:space="preserve">DMAX 06 SMEC RH</t>
  </si>
  <si>
    <t>IZ05-0412C-1-R</t>
  </si>
  <si>
    <t>AUTOLAMPS0095</t>
  </si>
  <si>
    <t xml:space="preserve">ISUZU DMAX (02-11) - SIDE MIRROR (ELECTRIC/BLACK) - LH</t>
  </si>
  <si>
    <t xml:space="preserve">DMAX 06 SMEB LH</t>
  </si>
  <si>
    <t>IZ05-0412C-L</t>
  </si>
  <si>
    <t>AUTOLAMPS0096</t>
  </si>
  <si>
    <t xml:space="preserve">ISUZU DMAX (02-11) - SIDE MIRROR (ELECTRIC/BLACK) - RH</t>
  </si>
  <si>
    <t xml:space="preserve">DMAX 06 SMEB RH</t>
  </si>
  <si>
    <t>IZ05-0412C-R</t>
  </si>
  <si>
    <t>AUTOLAMPS0097</t>
  </si>
  <si>
    <t xml:space="preserve">ISUZU DMAX (02-11) - SIDE MIRROR (MANUAL-BLACK) - LH</t>
  </si>
  <si>
    <t xml:space="preserve">DMAX 02 SMMB LH</t>
  </si>
  <si>
    <t>IZ05-0412B-L</t>
  </si>
  <si>
    <t>AUTOLAMPS0098</t>
  </si>
  <si>
    <t xml:space="preserve">ISUZU DMAX (02-11) - SIDE MIRROR (MANUAL-BLACK) - RH</t>
  </si>
  <si>
    <t xml:space="preserve">DMAX 02 SMMB RH</t>
  </si>
  <si>
    <t>IZ05-0412B-R</t>
  </si>
  <si>
    <t>AUTOLAMPS0099</t>
  </si>
  <si>
    <t xml:space="preserve">ISUZU DMAX (02-11) - SIDE MIRROR (MANUAL-CHROME) - LH</t>
  </si>
  <si>
    <t xml:space="preserve">DMAX 06 SMMC LH</t>
  </si>
  <si>
    <t>IZ05-0412B-C-L</t>
  </si>
  <si>
    <t>AUTOLAMPS0100</t>
  </si>
  <si>
    <t xml:space="preserve">ISUZU DMAX (02-11) - SIDE MIRROR (MANUAL-CHROME) - RH</t>
  </si>
  <si>
    <t xml:space="preserve">DMAX 06 SMMC RH</t>
  </si>
  <si>
    <t>IZ05-0412B-C-R</t>
  </si>
  <si>
    <t>AUTOLAMPS0112</t>
  </si>
  <si>
    <t xml:space="preserve">ISUZU DMAX (06-07) - SIDE LAMP (CLEAR)(213-1410PXA-VCU)</t>
  </si>
  <si>
    <t xml:space="preserve">DMAX 06 SLAC</t>
  </si>
  <si>
    <t>IZ05-0438B</t>
  </si>
  <si>
    <t>AUTOLAMPS0113</t>
  </si>
  <si>
    <t xml:space="preserve">ISUZU DMAX (06-07) - TAIL LAMP (BRIGHT RED)(213-1929) - LH</t>
  </si>
  <si>
    <t xml:space="preserve">DMAX 06 TLA BR LH</t>
  </si>
  <si>
    <t>IZ05-0602-L</t>
  </si>
  <si>
    <t>AUTOLAMPS0114</t>
  </si>
  <si>
    <t xml:space="preserve">ISUZU DMAX (06-07) - TAIL LAMP (BRIGHT RED)(213-1929) - RH</t>
  </si>
  <si>
    <t xml:space="preserve">DMAX 06 TLA BR RH</t>
  </si>
  <si>
    <t>IZ05-0602-R</t>
  </si>
  <si>
    <t>AUTOLAMPS0115</t>
  </si>
  <si>
    <t xml:space="preserve">ISUZU DMAX (06-07) - TAIL LAMP (DARK RED)(213-1929-UE-S) - LH</t>
  </si>
  <si>
    <t xml:space="preserve">DMAX 06 TLA DR LH</t>
  </si>
  <si>
    <t>IZ05-0602-S-L</t>
  </si>
  <si>
    <t>AUTOLAMPS0116</t>
  </si>
  <si>
    <t xml:space="preserve">ISUZU DMAX (06-07) - TAIL LAMP (DARK RED)(213-1929-UE-S) - RH</t>
  </si>
  <si>
    <t xml:space="preserve">DMAX 06 TLA DR RH</t>
  </si>
  <si>
    <t>IZ05-0602-S-R</t>
  </si>
  <si>
    <t>AUTOLAMPS0108</t>
  </si>
  <si>
    <t xml:space="preserve">ISUZU DMAX (06-07) - TAIL LENS (BRIGHT RED)(213-1929-00) - LH</t>
  </si>
  <si>
    <t xml:space="preserve">DMAX 06 TLS BR LH</t>
  </si>
  <si>
    <t>IZ05-0602-00-L</t>
  </si>
  <si>
    <t>AUTOLAMPS0109</t>
  </si>
  <si>
    <t xml:space="preserve">ISUZU DMAX (06-07) - TAIL LENS (BRIGHT RED)(213-1929-00) - RH</t>
  </si>
  <si>
    <t xml:space="preserve">DMAX 06 TLS BR RH</t>
  </si>
  <si>
    <t>IZ05-0602-00-R</t>
  </si>
  <si>
    <t>AUTOLAMPS0110</t>
  </si>
  <si>
    <t xml:space="preserve">ISUZU DMAX (06-07) - TAIL LENS (DARK RED)((213-1929-UE-S-00) - LH</t>
  </si>
  <si>
    <t xml:space="preserve">DMAX 06 TLS DR LH</t>
  </si>
  <si>
    <t>IZ05-0602-S-00-L</t>
  </si>
  <si>
    <t>AUTOLAMPS0111</t>
  </si>
  <si>
    <t xml:space="preserve">ISUZU DMAX (06-07) - TAIL LENS (DARK RED)((213-1929-UE-S-00) - RH</t>
  </si>
  <si>
    <t xml:space="preserve">DMAX 06 TLS DR RH</t>
  </si>
  <si>
    <t>IZ05-0602-S-00-R</t>
  </si>
  <si>
    <t>AUTOLAMPS0102</t>
  </si>
  <si>
    <t xml:space="preserve">ISUZU DMAX (06-11) - FOG LAMP (213-2019) - LH</t>
  </si>
  <si>
    <t xml:space="preserve">DMAX 06 FLA LH</t>
  </si>
  <si>
    <t>IZ05-0605-L</t>
  </si>
  <si>
    <t>AUTOLAMPS0103</t>
  </si>
  <si>
    <t xml:space="preserve">ISUZU DMAX (06-11) - FOG LAMP (213-2019) - RH</t>
  </si>
  <si>
    <t xml:space="preserve">DMAX 06 FLA RH</t>
  </si>
  <si>
    <t>IZ05-0605-R</t>
  </si>
  <si>
    <t>AUTOLAMPS0101</t>
  </si>
  <si>
    <t xml:space="preserve">ISUZU DMAX (06-11) - FRONT BUMPER 2WD</t>
  </si>
  <si>
    <t xml:space="preserve">DMAX 06 BPRF</t>
  </si>
  <si>
    <t>IZ05-0607</t>
  </si>
  <si>
    <t>AUTOLAMPS0104</t>
  </si>
  <si>
    <t xml:space="preserve">ISUZU DMAX (06-11) - FRONT GRILL (GREY)</t>
  </si>
  <si>
    <t xml:space="preserve">DMAX 06 GRLG</t>
  </si>
  <si>
    <t>IZ05-0611A</t>
  </si>
  <si>
    <t>AUTOLAMPS0105</t>
  </si>
  <si>
    <t xml:space="preserve">ISUZU DMAX (06-11) - GRILL (CHROME)</t>
  </si>
  <si>
    <t xml:space="preserve">DMAX 06 GRLC</t>
  </si>
  <si>
    <t>IZ05-0611A-C</t>
  </si>
  <si>
    <t>AUTOLAMPS0106</t>
  </si>
  <si>
    <t xml:space="preserve">ISUZU DMAX (06-11) - HEAD LAMP (213-1138) - LH</t>
  </si>
  <si>
    <t xml:space="preserve">DMAX 06 HLA LH</t>
  </si>
  <si>
    <t>GL-017-001-L</t>
  </si>
  <si>
    <t>AUTOLAMPS0107</t>
  </si>
  <si>
    <t xml:space="preserve">ISUZU DMAX (06-11) - HEAD LAMP (213-1138) - RH</t>
  </si>
  <si>
    <t xml:space="preserve">DMAX 06 HLA RH</t>
  </si>
  <si>
    <t>GL-017-001-R</t>
  </si>
  <si>
    <t>AUTOLAMPS0121</t>
  </si>
  <si>
    <t xml:space="preserve">ISUZU DMAX (10-11) - GRILL (CHROME/GREY)</t>
  </si>
  <si>
    <t xml:space="preserve">DMAX 10 GRLC</t>
  </si>
  <si>
    <t>IZ05-0611B</t>
  </si>
  <si>
    <t>AUTOLAMPS0117</t>
  </si>
  <si>
    <t xml:space="preserve">ISUZU DMAX (12-) - REAR HEATED WINDSCREEN</t>
  </si>
  <si>
    <t xml:space="preserve">DMAX 12 RW H X</t>
  </si>
  <si>
    <t xml:space="preserve">DMAX-12 RW/H/X</t>
  </si>
  <si>
    <t>1410*330</t>
  </si>
  <si>
    <t>AUTOLAMPS0119</t>
  </si>
  <si>
    <t xml:space="preserve">ISUZU DMAX (12-15) - FOG LAMP W/HOUSING - LH</t>
  </si>
  <si>
    <t xml:space="preserve">DMAX 12 FLAWH LH</t>
  </si>
  <si>
    <t>IZ05-0804A-L</t>
  </si>
  <si>
    <t>AUTOLAMPS0120</t>
  </si>
  <si>
    <t xml:space="preserve">ISUZU DMAX (12-15) - FOG LAMP W/HOUSING - RH</t>
  </si>
  <si>
    <t xml:space="preserve">DMAX 12 FLAWH RH</t>
  </si>
  <si>
    <t>IZ05-0804A-R</t>
  </si>
  <si>
    <t>AUTOLAMPS0118</t>
  </si>
  <si>
    <t xml:space="preserve">ISUZU DMAX (12-15) - FRONT BUMPER (4WD)</t>
  </si>
  <si>
    <t xml:space="preserve">DMAX 12 BPRF 4WD</t>
  </si>
  <si>
    <t>IZ05-0807B</t>
  </si>
  <si>
    <t>AUTOLAMPS0122</t>
  </si>
  <si>
    <t xml:space="preserve">ISUZU DMAX (12-15) - FRONT GRILL</t>
  </si>
  <si>
    <t xml:space="preserve">DMAX 12 GRL</t>
  </si>
  <si>
    <t>IZ05-0811A</t>
  </si>
  <si>
    <t>AUTOLAMPS0123</t>
  </si>
  <si>
    <t xml:space="preserve">ISUZU DMAX (12-15) - HEAD LAMP - LH</t>
  </si>
  <si>
    <t xml:space="preserve">DMAX 12 HLA LH</t>
  </si>
  <si>
    <t>IZ05-0801A-L</t>
  </si>
  <si>
    <t>AUTOLAMPS0124</t>
  </si>
  <si>
    <t xml:space="preserve">ISUZU DMAX (12-15) - HEAD LAMP - RH</t>
  </si>
  <si>
    <t xml:space="preserve">DMAX 12 HLA RH</t>
  </si>
  <si>
    <t>IZ05-0801A-R</t>
  </si>
  <si>
    <t>AUTOLAMPS0125</t>
  </si>
  <si>
    <t xml:space="preserve">ISUZU DMAX (12-15) - SIDE MIRROR (MANUAL) - LH</t>
  </si>
  <si>
    <t xml:space="preserve">DMAX 12 SMM LH</t>
  </si>
  <si>
    <t>GL-017-007-L</t>
  </si>
  <si>
    <t>AUTOLAMPS0126</t>
  </si>
  <si>
    <t xml:space="preserve">ISUZU DMAX (12-15) - SIDE MIRROR (MANUAL) - RH</t>
  </si>
  <si>
    <t xml:space="preserve">DMAX 12 SMM RH</t>
  </si>
  <si>
    <t>GL-017-007-R</t>
  </si>
  <si>
    <t>AUTOLAMPS0127</t>
  </si>
  <si>
    <t xml:space="preserve">ISUZU DMAX (12-15) - TAIL LAMP - LH</t>
  </si>
  <si>
    <t xml:space="preserve">DMAX 12 TLA LH</t>
  </si>
  <si>
    <t>IZ05-0802A-L</t>
  </si>
  <si>
    <t>AUTOLAMPS0128</t>
  </si>
  <si>
    <t xml:space="preserve">ISUZU DMAX (12-15) - TAIL LAMP - RH</t>
  </si>
  <si>
    <t xml:space="preserve">DMAX 12 TLA RH</t>
  </si>
  <si>
    <t>IZ05-0802A-R</t>
  </si>
  <si>
    <t>AUTOLAMPS0130</t>
  </si>
  <si>
    <t xml:space="preserve">ISUZU DMAX D/CAB (12-) - FRONT DOOR GLASS - LH</t>
  </si>
  <si>
    <t xml:space="preserve">DMAX 12 FD LH</t>
  </si>
  <si>
    <t xml:space="preserve">DMAX-12 FD/LH</t>
  </si>
  <si>
    <t>844*542</t>
  </si>
  <si>
    <t>AUTOLAMPS0131</t>
  </si>
  <si>
    <t xml:space="preserve">ISUZU DMAX D/CAB (12-) - FRONT DOOR GLASS - RH</t>
  </si>
  <si>
    <t xml:space="preserve">DMAX 12 FD RH</t>
  </si>
  <si>
    <t xml:space="preserve">DMAX/12 FD/RH</t>
  </si>
  <si>
    <t>AUTOLAMPS0132</t>
  </si>
  <si>
    <t xml:space="preserve">ISUZU DMAX D/CAB (12-) - REAR DOOR GLASS - LH</t>
  </si>
  <si>
    <t xml:space="preserve">DMAX 12 RD LH</t>
  </si>
  <si>
    <t xml:space="preserve">DMAX-12 RD/LH</t>
  </si>
  <si>
    <t>671*506</t>
  </si>
  <si>
    <t>AUTOLAMPS0133</t>
  </si>
  <si>
    <t xml:space="preserve">ISUZU DMAX D/CAB (12-) - REAR DOOR GLASS - RH</t>
  </si>
  <si>
    <t xml:space="preserve">DMAX 12 RD RH</t>
  </si>
  <si>
    <t xml:space="preserve">DMAX-12 RD/RH</t>
  </si>
  <si>
    <t>AUTOLAMPS0134</t>
  </si>
  <si>
    <t xml:space="preserve">ISUZU DMAX D/CAB (12-) - SIDE FIX WINDOW - LH</t>
  </si>
  <si>
    <t xml:space="preserve">DMAX 12 SW LH X</t>
  </si>
  <si>
    <t xml:space="preserve">DMAX-12 SW/LH/X</t>
  </si>
  <si>
    <t>462*457</t>
  </si>
  <si>
    <t>AUTOLAMPS0135</t>
  </si>
  <si>
    <t xml:space="preserve">ISUZU DMAX D/CAB (12-) - SIDE FIX WINDOW - RH</t>
  </si>
  <si>
    <t xml:space="preserve">DMAX 12 SW RH X</t>
  </si>
  <si>
    <t xml:space="preserve">DMAX-12 SW/RH/X</t>
  </si>
  <si>
    <t>AUTOLAMPS0137</t>
  </si>
  <si>
    <t xml:space="preserve">ISUZU ELF NKR CABOVER TRUCK (STANDARD BODY) (84-93) - LAMINATED FRONT WINDSCREEN</t>
  </si>
  <si>
    <t xml:space="preserve">NHR LFW</t>
  </si>
  <si>
    <t>1484*753</t>
  </si>
  <si>
    <t>AUTOLAMPS2887</t>
  </si>
  <si>
    <t xml:space="preserve">ISUZU ELF NPR100P NEW - CORNER LAMP - LH</t>
  </si>
  <si>
    <t xml:space="preserve">ELF NPR100P CLA LH</t>
  </si>
  <si>
    <t>IZ02-0303-L</t>
  </si>
  <si>
    <t>AUTOLAMPS2886</t>
  </si>
  <si>
    <t xml:space="preserve">ISUZU ELF NPR100P NEW - CORNER LAMP - RH</t>
  </si>
  <si>
    <t xml:space="preserve">ELF NPR100P CLA RH</t>
  </si>
  <si>
    <t>IZ02-0303-R</t>
  </si>
  <si>
    <t>AUTOLAMPS0138</t>
  </si>
  <si>
    <t xml:space="preserve">ISUZU ELF NPR100P NEW - CORNER PANEL - LH</t>
  </si>
  <si>
    <t xml:space="preserve">ELF NPR100P CP LH</t>
  </si>
  <si>
    <t>IZ02-0309-L</t>
  </si>
  <si>
    <t>AUTOLAMPS2883</t>
  </si>
  <si>
    <t xml:space="preserve">ISUZU ELF NPR100P NEW - CORNER PANEL - RH</t>
  </si>
  <si>
    <t xml:space="preserve">ELF NPR100P CP RH</t>
  </si>
  <si>
    <t>IZ02-0309-R</t>
  </si>
  <si>
    <t>AUTOLAMPS0139</t>
  </si>
  <si>
    <t xml:space="preserve">ISUZU ELF NPR100P NEW - GRILL</t>
  </si>
  <si>
    <t xml:space="preserve">ELF NPR100P GRL</t>
  </si>
  <si>
    <t>IZ02-0314</t>
  </si>
  <si>
    <t>AUTOLAMPS2885</t>
  </si>
  <si>
    <t xml:space="preserve">ISUZU ELF NPR100P NEW - HEAD LAMP - LH</t>
  </si>
  <si>
    <t xml:space="preserve">ELF NPR100P HLA LH</t>
  </si>
  <si>
    <t>IZ02-0301-L</t>
  </si>
  <si>
    <t>AUTOLAMPS2884</t>
  </si>
  <si>
    <t xml:space="preserve">ISUZU ELF NPR100P NEW - HEAD LAMP - RH</t>
  </si>
  <si>
    <t xml:space="preserve">ELF NPR100P HLA RH</t>
  </si>
  <si>
    <t>IZ02-0301-R</t>
  </si>
  <si>
    <t>AUTOLAMPS0248</t>
  </si>
  <si>
    <t xml:space="preserve">ISUZU ELF NR93 CABOVER TRUCK LOW-CAB (93-) - LAMINATED FRONT WINDSCREEN</t>
  </si>
  <si>
    <t xml:space="preserve">NKR66E LFW X</t>
  </si>
  <si>
    <t xml:space="preserve">NKR66E LFW/X</t>
  </si>
  <si>
    <t>1536*747</t>
  </si>
  <si>
    <t>AUTOLAMPS0140</t>
  </si>
  <si>
    <t xml:space="preserve">ISUZU ELF NR93H CABOVER TRUCK HI-CAB (93-) - LAMINATED FRONT WINDSCREEN</t>
  </si>
  <si>
    <t xml:space="preserve">NHR 94H LFW X</t>
  </si>
  <si>
    <t xml:space="preserve">NHR 94 LFW/X</t>
  </si>
  <si>
    <t>1536*790</t>
  </si>
  <si>
    <t>AUTOLAMPS0136</t>
  </si>
  <si>
    <t xml:space="preserve">ISUZU ELF NR93W CABOVER TRUCK (93-) WIDE-CAB/ NPR 4.3  - LAMINATED FRONT WINDSCREEN</t>
  </si>
  <si>
    <t xml:space="preserve">NPR 94W LFW X</t>
  </si>
  <si>
    <t xml:space="preserve">NPR 94 LFW/X</t>
  </si>
  <si>
    <t>1844*794</t>
  </si>
  <si>
    <t>AUTOLAMPS0141</t>
  </si>
  <si>
    <t xml:space="preserve">ISUZU FORWARD OOP TRUCK  FSR/FTR (94-) - LAMINATED FRONT WINDSCREEN</t>
  </si>
  <si>
    <t xml:space="preserve">FTR FSR LFW</t>
  </si>
  <si>
    <t xml:space="preserve">FTR LFW</t>
  </si>
  <si>
    <t>1999*868</t>
  </si>
  <si>
    <t>AUTOLAMPS0156</t>
  </si>
  <si>
    <t xml:space="preserve">ISUZU FSR/FVR -  SIDE MIRROR</t>
  </si>
  <si>
    <t xml:space="preserve">FSR SM</t>
  </si>
  <si>
    <t>LL-047</t>
  </si>
  <si>
    <t>AUTOLAMPS0142</t>
  </si>
  <si>
    <t xml:space="preserve">ISUZU FSR/FVR - BUMPER/FRONT LAMP (213-1621-YU) - LH</t>
  </si>
  <si>
    <t xml:space="preserve">FSR BLA LH</t>
  </si>
  <si>
    <t>IZ10-0105-L</t>
  </si>
  <si>
    <t>AUTOLAMPS0143</t>
  </si>
  <si>
    <t xml:space="preserve">ISUZU FSR/FVR - BUMPER/FRONT LAMP (213-1621-YU) - RH</t>
  </si>
  <si>
    <t xml:space="preserve">FSR BLA RH</t>
  </si>
  <si>
    <t>IZ10-0105-R</t>
  </si>
  <si>
    <t>AUTOLAMPS0148</t>
  </si>
  <si>
    <t xml:space="preserve">ISUZU FSR/FVR - HEAD GLASS - LH</t>
  </si>
  <si>
    <t xml:space="preserve">FSR HGS LH</t>
  </si>
  <si>
    <t>IZ10-0101-00-L</t>
  </si>
  <si>
    <t>AUTOLAMPS0149</t>
  </si>
  <si>
    <t xml:space="preserve">ISUZU FSR/FVR - HEAD GLASS - RH</t>
  </si>
  <si>
    <t xml:space="preserve">FSR HGS RH</t>
  </si>
  <si>
    <t>IZ10-0101-00-R</t>
  </si>
  <si>
    <t>AUTOLAMPS0150</t>
  </si>
  <si>
    <t xml:space="preserve">ISUZU FSR/FVR - HEAD LAMP - LH</t>
  </si>
  <si>
    <t xml:space="preserve">FVR HLA LH</t>
  </si>
  <si>
    <t>IZ10-0101-L</t>
  </si>
  <si>
    <t>AUTOLAMPS0151</t>
  </si>
  <si>
    <t xml:space="preserve">ISUZU FSR/FVR - HEAD LAMP - RH</t>
  </si>
  <si>
    <t xml:space="preserve">FVR HLA RH</t>
  </si>
  <si>
    <t>IZ10-0101-R</t>
  </si>
  <si>
    <t>AUTOLAMPS2776</t>
  </si>
  <si>
    <t xml:space="preserve">ISUZU FSR/FVR - MIRROR SHELL</t>
  </si>
  <si>
    <t xml:space="preserve">FSR SHELL</t>
  </si>
  <si>
    <t>LL-047-SHELL</t>
  </si>
  <si>
    <t>AUTOLAMPS0154</t>
  </si>
  <si>
    <t xml:space="preserve">ISUZU FSR/FVR - SIDE LAMP (213-1405-A) - LH</t>
  </si>
  <si>
    <t xml:space="preserve">FVR SLA LH</t>
  </si>
  <si>
    <t>IZ10-0106A-L</t>
  </si>
  <si>
    <t>AUTOLAMPS0155</t>
  </si>
  <si>
    <t xml:space="preserve">ISUZU FSR/FVR - SIDE LAMP (213-1405-A) - RH</t>
  </si>
  <si>
    <t xml:space="preserve">FVR SLA RH</t>
  </si>
  <si>
    <t>IZ10-0106A-R</t>
  </si>
  <si>
    <t>AUTOLAMPS2808</t>
  </si>
  <si>
    <t xml:space="preserve">ISUZU FSR/FVR - SIDE MIRROR GLASS</t>
  </si>
  <si>
    <t xml:space="preserve">FSR MG</t>
  </si>
  <si>
    <t>LL-047-00</t>
  </si>
  <si>
    <t>AUTOLAMPS0144</t>
  </si>
  <si>
    <t xml:space="preserve">ISUZU FSR/FVR/TX - CORNER LAMP (213-1616) - LH</t>
  </si>
  <si>
    <t xml:space="preserve">FSR CLAWY LH</t>
  </si>
  <si>
    <t>IZ01-0104-L</t>
  </si>
  <si>
    <t>AUTOLAMPS0145</t>
  </si>
  <si>
    <t xml:space="preserve">ISUZU FSR/FVR/TX - CORNER LAMP (213-1616) - RH</t>
  </si>
  <si>
    <t xml:space="preserve">FSR CLAWY RH</t>
  </si>
  <si>
    <t>IZ01-0104-R</t>
  </si>
  <si>
    <t>AUTOLAMPS0152</t>
  </si>
  <si>
    <t xml:space="preserve">ISUZU FSR/FVR/TX/FUSO - TAIL LENS (214-1911-A) (RED) </t>
  </si>
  <si>
    <t xml:space="preserve">FVR TLSR RH</t>
  </si>
  <si>
    <t>IZ01-0102B-00</t>
  </si>
  <si>
    <t>AUTOLAMPS0153</t>
  </si>
  <si>
    <t xml:space="preserve">ISUZU FSR/FVR/TX/FUSO - TAIL LENS (214-1911-A) (YELLOW) </t>
  </si>
  <si>
    <t xml:space="preserve">FVR TLSY RH</t>
  </si>
  <si>
    <t>AUTOLAMPS0158</t>
  </si>
  <si>
    <t xml:space="preserve">ISUZU NHR 3.6 (93-03) - FRONT GRILL (SMALL)</t>
  </si>
  <si>
    <t xml:space="preserve">NHR3.6 GRL</t>
  </si>
  <si>
    <t>IZ02-0114</t>
  </si>
  <si>
    <t>AUTOLAMPS0159</t>
  </si>
  <si>
    <t xml:space="preserve">ISUZU NHR 4.3 (04-05) - FRONT GRILL (SHORT)</t>
  </si>
  <si>
    <t xml:space="preserve">NHR4.3 GRL</t>
  </si>
  <si>
    <t>IZ07-0114A</t>
  </si>
  <si>
    <t>AUTOLAMPS0160</t>
  </si>
  <si>
    <t xml:space="preserve">ISUZU NHR 4.3 (04-14) - FRONT WIPER PANEL </t>
  </si>
  <si>
    <t xml:space="preserve">NPR4.3  FWP</t>
  </si>
  <si>
    <t>IZ07-0115B</t>
  </si>
  <si>
    <t>AUTOLAMPS2809</t>
  </si>
  <si>
    <t xml:space="preserve">ISUZU NKR 3.3 -  MIRROR GLASS</t>
  </si>
  <si>
    <t xml:space="preserve">NKR3.3 MG</t>
  </si>
  <si>
    <t>LL-050-00</t>
  </si>
  <si>
    <t>AUTOLAMPS0171</t>
  </si>
  <si>
    <t xml:space="preserve">ISUZU NKR 3.3 - CORNER LAMP - LH</t>
  </si>
  <si>
    <t xml:space="preserve">NKR3.3 CLA LH</t>
  </si>
  <si>
    <t>IZ01-0103-L</t>
  </si>
  <si>
    <t>AUTOLAMPS0172</t>
  </si>
  <si>
    <t xml:space="preserve">ISUZU NKR 3.3 - CORNER LAMP - RH</t>
  </si>
  <si>
    <t xml:space="preserve">NKR3.3 CLA RH</t>
  </si>
  <si>
    <t>IZ01-0103-R</t>
  </si>
  <si>
    <t>AUTOLAMPS0173</t>
  </si>
  <si>
    <t xml:space="preserve">ISUZU NKR 3.3 - CORNER LENS</t>
  </si>
  <si>
    <t xml:space="preserve">NKR3.3 CLS</t>
  </si>
  <si>
    <t>IZ01-0103</t>
  </si>
  <si>
    <t>AUTOLAMPS0168</t>
  </si>
  <si>
    <t xml:space="preserve">ISUZU NKR 3.3 - FOG LAMP</t>
  </si>
  <si>
    <t xml:space="preserve">NKR3.3 FLA</t>
  </si>
  <si>
    <t>IZ01-0105</t>
  </si>
  <si>
    <t>AUTOLAMPS0177</t>
  </si>
  <si>
    <t xml:space="preserve">ISUZU NKR 3.3 - FOG LENS</t>
  </si>
  <si>
    <t xml:space="preserve">NKR3.3 FLS</t>
  </si>
  <si>
    <t>IZ01-0105-00</t>
  </si>
  <si>
    <t>AUTOLAMPS0178</t>
  </si>
  <si>
    <t xml:space="preserve">ISUZU NKR 3.3 - FRONT BUMPER W/O FOG LAMP HOLE, W/PLATE (1680MM)</t>
  </si>
  <si>
    <t xml:space="preserve">NKR3.3 BPRFWOH</t>
  </si>
  <si>
    <t>AUTOLAMPS0169</t>
  </si>
  <si>
    <t xml:space="preserve">ISUZU NKR 3.3 - FRONT GRILL (BLUE)</t>
  </si>
  <si>
    <t xml:space="preserve">NKR3.3 GRL</t>
  </si>
  <si>
    <t>GL-017-043</t>
  </si>
  <si>
    <t>SUPPLIER0008</t>
  </si>
  <si>
    <t xml:space="preserve">JIANGSU GELING AUTO PARTS CO.,LTD</t>
  </si>
  <si>
    <t>AUTOLAMPS0161</t>
  </si>
  <si>
    <t xml:space="preserve">ISUZU NKR 3.3 - HEAD LAMP - LH</t>
  </si>
  <si>
    <t xml:space="preserve">NKR3.3 HLA LH</t>
  </si>
  <si>
    <t>IZ01-0101-L</t>
  </si>
  <si>
    <t>AUTOLAMPS0162</t>
  </si>
  <si>
    <t xml:space="preserve">ISUZU NKR 3.3 - HEAD LAMP - RH</t>
  </si>
  <si>
    <t xml:space="preserve">NKR3.3 HLA RH</t>
  </si>
  <si>
    <t>IZ01-0101-R</t>
  </si>
  <si>
    <t>AUTOLAMPS0163</t>
  </si>
  <si>
    <t xml:space="preserve">ISUZU NKR 3.3 - HEAD LAMP BRACKET - LH</t>
  </si>
  <si>
    <t xml:space="preserve">NKR3.3 HLB LH</t>
  </si>
  <si>
    <t>IZ01-0101-1-L</t>
  </si>
  <si>
    <t>AUTOLAMPS0164</t>
  </si>
  <si>
    <t xml:space="preserve">ISUZU NKR 3.3 - HEAD LAMP BRACKET - RH</t>
  </si>
  <si>
    <t xml:space="preserve">NKR3.3 HLB RH</t>
  </si>
  <si>
    <t>IZ01-0101-1-R</t>
  </si>
  <si>
    <t>AUTOLAMPS0165</t>
  </si>
  <si>
    <t xml:space="preserve">ISUZU NKR 3.3 - SIDE GRILL (BLUE) - LH</t>
  </si>
  <si>
    <t xml:space="preserve">NKR3.3 SGL LH</t>
  </si>
  <si>
    <t>IZ01-0214-02-L</t>
  </si>
  <si>
    <t>AUTOLAMPS0166</t>
  </si>
  <si>
    <t xml:space="preserve">ISUZU NKR 3.3 - SIDE GRILL (BLUE) - RH </t>
  </si>
  <si>
    <t xml:space="preserve">NKR3.3 SGL RH</t>
  </si>
  <si>
    <t>IZ01-0214-02-R</t>
  </si>
  <si>
    <t>AUTOLAMPS0167</t>
  </si>
  <si>
    <t xml:space="preserve">ISUZU NKR 3.3 - SIDE MIRROR</t>
  </si>
  <si>
    <t xml:space="preserve">NKR3.3 SM</t>
  </si>
  <si>
    <t>LL-050</t>
  </si>
  <si>
    <t>AUTOLAMPS0175</t>
  </si>
  <si>
    <t xml:space="preserve">ISUZU NKR 3.6 - SIDE MIRROR</t>
  </si>
  <si>
    <t xml:space="preserve">NKR3.6 SM</t>
  </si>
  <si>
    <t>LL-042</t>
  </si>
  <si>
    <t>AUTOLAMPS0176</t>
  </si>
  <si>
    <t xml:space="preserve">ISUZU NKR 3.6/4.3 - FRONT BUMPER WITH FOG LAMP HOLE (1680MM)</t>
  </si>
  <si>
    <t xml:space="preserve">NKR3.6 4.3 BPRF</t>
  </si>
  <si>
    <t>IZ02-0105B</t>
  </si>
  <si>
    <t>AUTOLAMPS0179</t>
  </si>
  <si>
    <t xml:space="preserve">ISUZU NKR 4.3 (04-05) - FRONT BUMPER W/OUT FOG LAMP (1680MM)</t>
  </si>
  <si>
    <t xml:space="preserve">NKR4.3 BPRF</t>
  </si>
  <si>
    <t>IZ07-0105B</t>
  </si>
  <si>
    <t>AUTOLAMPS0184</t>
  </si>
  <si>
    <t xml:space="preserve">ISUZU NKR ELF (93-03) - HEAD LAMP (213-1114) - LH</t>
  </si>
  <si>
    <t xml:space="preserve">ELF HLA LH</t>
  </si>
  <si>
    <t>IZ02-0201-L</t>
  </si>
  <si>
    <t>AUTOLAMPS0185</t>
  </si>
  <si>
    <t xml:space="preserve">ISUZU NKR ELF (93-03) - HEAD LAMP (213-1114) - RH</t>
  </si>
  <si>
    <t xml:space="preserve">ELF HLA RH</t>
  </si>
  <si>
    <t>IZ02-0201-R</t>
  </si>
  <si>
    <t>AUTOLAMPS0180</t>
  </si>
  <si>
    <t xml:space="preserve">ISUZU NKR4.3T - CORNER LAMP (213-1514) - LH</t>
  </si>
  <si>
    <t xml:space="preserve">NKR4.3T CLA LH</t>
  </si>
  <si>
    <t>IZ01-0203-L</t>
  </si>
  <si>
    <t>AUTOLAMPS0181</t>
  </si>
  <si>
    <t xml:space="preserve">ISUZU NKR4.3T - CORNER LAMP (213-1514) - RH</t>
  </si>
  <si>
    <t xml:space="preserve">NKR4.3T CLA RH</t>
  </si>
  <si>
    <t>IZ01-0203-R</t>
  </si>
  <si>
    <t>AUTOLAMPS0182</t>
  </si>
  <si>
    <t xml:space="preserve">ISUZU NKR4.3T - CORNER LENS (213-1514-00) - LH</t>
  </si>
  <si>
    <t xml:space="preserve">NKR4.3T CLS LH</t>
  </si>
  <si>
    <t>IZ01-0203-00-L</t>
  </si>
  <si>
    <t>AUTOLAMPS0183</t>
  </si>
  <si>
    <t xml:space="preserve">ISUZU NKR4.3T - CORNER LENS (213-1514-00) - RH</t>
  </si>
  <si>
    <t xml:space="preserve">NKR4.3T CLS RH</t>
  </si>
  <si>
    <t>IZ01-0203-00-R</t>
  </si>
  <si>
    <t>AUTOLAMPS0186</t>
  </si>
  <si>
    <t xml:space="preserve">ISUZU NKR4.3T - HEAD LAMP (213-1111) - LH</t>
  </si>
  <si>
    <t xml:space="preserve">NKR4.3T HLA LH</t>
  </si>
  <si>
    <t>IZ01-0201-L</t>
  </si>
  <si>
    <t>AUTOLAMPS0187</t>
  </si>
  <si>
    <t xml:space="preserve">ISUZU NKR4.3T - HEAD LAMP (213-1111) - RH</t>
  </si>
  <si>
    <t xml:space="preserve">NKR4.3T HLA RH</t>
  </si>
  <si>
    <t>IZ01-0201-R</t>
  </si>
  <si>
    <t>AUTOLAMPS0192</t>
  </si>
  <si>
    <t xml:space="preserve">ISUZU NPR 3.6 (93-03) - CORNER LAMP (213-1518) - LH</t>
  </si>
  <si>
    <t xml:space="preserve">NPR3.6 CLA LH</t>
  </si>
  <si>
    <t>IZ02-0203A-L</t>
  </si>
  <si>
    <t>AUTOLAMPS0193</t>
  </si>
  <si>
    <t xml:space="preserve">ISUZU NPR 3.6 (93-03) - CORNER LAMP (213-1518) - RH</t>
  </si>
  <si>
    <t xml:space="preserve">NPR3.6 CLA RH</t>
  </si>
  <si>
    <t>IZ02-0203A-R</t>
  </si>
  <si>
    <t>AUTOLAMPS0210</t>
  </si>
  <si>
    <t xml:space="preserve">ISUZU NPR 3.6 (93-03) - CORNER LENS (213-1518-00) - LH</t>
  </si>
  <si>
    <t xml:space="preserve">NPR3.6 CLS LH</t>
  </si>
  <si>
    <t>IZ02-0203A-00-L</t>
  </si>
  <si>
    <t>AUTOLAMPS0211</t>
  </si>
  <si>
    <t xml:space="preserve">ISUZU NPR 3.6 (93-03) - CORNER LENS (213-1518-00) - RH</t>
  </si>
  <si>
    <t xml:space="preserve">NPR3.6 CLS RH</t>
  </si>
  <si>
    <t>IZ02-0203A-00-R</t>
  </si>
  <si>
    <t>AUTOLAMPS0194</t>
  </si>
  <si>
    <t xml:space="preserve">ISUZU NPR 3.6 (93-03) - CORNER PANEL - LH</t>
  </si>
  <si>
    <t xml:space="preserve">NPR3.6 CP LH</t>
  </si>
  <si>
    <t>IZ02-0128-L</t>
  </si>
  <si>
    <t>AUTOLAMPS0195</t>
  </si>
  <si>
    <t xml:space="preserve">ISUZU NPR 3.6 (93-03) - CORNER PANEL - RH</t>
  </si>
  <si>
    <t xml:space="preserve">NPR3.6 CP RH</t>
  </si>
  <si>
    <t>IZ02-0128-R</t>
  </si>
  <si>
    <t>AUTOLAMPS0196</t>
  </si>
  <si>
    <t xml:space="preserve">ISUZU NPR 3.6 (93-03) - FOG LAMP (213-2007-UE)</t>
  </si>
  <si>
    <t xml:space="preserve">NPR3.6 FLA</t>
  </si>
  <si>
    <t>AUTOLAMPS0198</t>
  </si>
  <si>
    <t xml:space="preserve">ISUZU NPR 3.6 (93-03) - FRONT GRILL - LONG (BLUE)</t>
  </si>
  <si>
    <t xml:space="preserve">NPR3.6 GRL</t>
  </si>
  <si>
    <t>IZ02-0214</t>
  </si>
  <si>
    <t>AUTOLAMPS0199</t>
  </si>
  <si>
    <t xml:space="preserve">ISUZU NPR 3.6 (93-03) - FRONT GRILL - LONG (WHITE)</t>
  </si>
  <si>
    <t xml:space="preserve">NPR3.6 GRLL W</t>
  </si>
  <si>
    <t>IZ02-0214-W</t>
  </si>
  <si>
    <t>AUTOLAMPS2888</t>
  </si>
  <si>
    <t xml:space="preserve">ISUZU NPR 3.6 (93-03) - FRONT GRILL (MEDIUM)</t>
  </si>
  <si>
    <t xml:space="preserve">NKR3.6 GRLM</t>
  </si>
  <si>
    <t xml:space="preserve">USD - US DOLLAR</t>
  </si>
  <si>
    <t>AUTOLAMPS0200</t>
  </si>
  <si>
    <t xml:space="preserve">ISUZU NPR 3.6 (93-03) - HEAD LAMP - LH</t>
  </si>
  <si>
    <t xml:space="preserve">NPR3.6 HLA LH</t>
  </si>
  <si>
    <t>IZ02-0101-L</t>
  </si>
  <si>
    <t>AUTOLAMPS0201</t>
  </si>
  <si>
    <t xml:space="preserve">ISUZU NPR 3.6 (93-03) - HEAD LAMP - RH</t>
  </si>
  <si>
    <t xml:space="preserve">NPR3.6 HLA RH</t>
  </si>
  <si>
    <t>IZ02-0101-R</t>
  </si>
  <si>
    <t>AUTOLAMPS0202</t>
  </si>
  <si>
    <t xml:space="preserve">ISUZU NPR 3.6 (93-03) - HEAD LAMP HOUSING - LH</t>
  </si>
  <si>
    <t xml:space="preserve">NPR3.6 HLH LH</t>
  </si>
  <si>
    <t>IZ02-0101-1-L</t>
  </si>
  <si>
    <t>AUTOLAMPS0203</t>
  </si>
  <si>
    <t xml:space="preserve">ISUZU NPR 3.6 (93-03) - HEAD LAMP HOUSING - RH</t>
  </si>
  <si>
    <t xml:space="preserve">NPR3.6 HLH RH</t>
  </si>
  <si>
    <t>IZ02-0101-1-R</t>
  </si>
  <si>
    <t>AUTOLAMPS0204</t>
  </si>
  <si>
    <t xml:space="preserve">ISUZU NPR 3.6 (93-03) - HEAD LAMP MOULDING - LH</t>
  </si>
  <si>
    <t xml:space="preserve">NPR3.6 HLM LH</t>
  </si>
  <si>
    <t>IZ02-0126-L</t>
  </si>
  <si>
    <t>AUTOLAMPS0205</t>
  </si>
  <si>
    <t xml:space="preserve">ISUZU NPR 3.6 (93-03) - HEAD LAMP MOULDING - RH</t>
  </si>
  <si>
    <t xml:space="preserve">NPR3.6 HLM RH</t>
  </si>
  <si>
    <t>IZ02-0126-R</t>
  </si>
  <si>
    <t>AUTOLAMPS0216</t>
  </si>
  <si>
    <t xml:space="preserve">ISUZU NPR 3.6 (93-03) - INNER MIRROR WITH LIGHT</t>
  </si>
  <si>
    <t xml:space="preserve">NPR3.6 IM</t>
  </si>
  <si>
    <t>IZ01-0129</t>
  </si>
  <si>
    <t>AUTOLAMPS0214</t>
  </si>
  <si>
    <t xml:space="preserve">ISUZU NPR 3.6 (93-03) - LIGHT CASE - LH</t>
  </si>
  <si>
    <t xml:space="preserve">NPR3.6 LCS LH</t>
  </si>
  <si>
    <t>IZ02-0101-2-L</t>
  </si>
  <si>
    <t>AUTOLAMPS0215</t>
  </si>
  <si>
    <t xml:space="preserve">ISUZU NPR 3.6 (93-03) - LIGHT CASE - RH</t>
  </si>
  <si>
    <t xml:space="preserve">NPR3.6 LCS RH</t>
  </si>
  <si>
    <t>IZ02-0101-2-R</t>
  </si>
  <si>
    <t>AUTOLAMPS0188</t>
  </si>
  <si>
    <t xml:space="preserve">ISUZU NPR 3.6 (93-03) - LOWER DEFLECTOR - LH</t>
  </si>
  <si>
    <t xml:space="preserve">NPR3.6 LD LH</t>
  </si>
  <si>
    <t>IZ02-0143-L</t>
  </si>
  <si>
    <t>AUTOLAMPS0189</t>
  </si>
  <si>
    <t xml:space="preserve">ISUZU NPR 3.6 (93-03) - LOWER DEFLECTOR - RH</t>
  </si>
  <si>
    <t xml:space="preserve">NPR3.6 LD RH</t>
  </si>
  <si>
    <t>IZ02-0143-R</t>
  </si>
  <si>
    <t>AUTOLAMPS0219</t>
  </si>
  <si>
    <t xml:space="preserve">ISUZU NPR 3.6 (93-03) - MIRROR BRACKET - LH</t>
  </si>
  <si>
    <t xml:space="preserve">NPR3.6 MB LH</t>
  </si>
  <si>
    <t>IZ02-0212-1-L</t>
  </si>
  <si>
    <t>AUTOLAMPS0220</t>
  </si>
  <si>
    <t xml:space="preserve">ISUZU NPR 3.6 (93-03) - MIRROR BRACKET - RH</t>
  </si>
  <si>
    <t xml:space="preserve">NPR3.6 MB RH</t>
  </si>
  <si>
    <t>IZ02-0212-1-R</t>
  </si>
  <si>
    <t>AUTOLAMPS0206</t>
  </si>
  <si>
    <t xml:space="preserve">ISUZU NPR 3.6 (93-03) - ORNAMENTAL PLATE MOULDING (GREY) - LH</t>
  </si>
  <si>
    <t xml:space="preserve">NPR 93 OPMG LH</t>
  </si>
  <si>
    <t>IZ02-0104B-L</t>
  </si>
  <si>
    <t>AUTOLAMPS0207</t>
  </si>
  <si>
    <t xml:space="preserve">ISUZU NPR 3.6 (93-03) - ORNAMENTAL PLATE MOULDING (GREY) - RH</t>
  </si>
  <si>
    <t xml:space="preserve">NPR 93 OPMG RH</t>
  </si>
  <si>
    <t>IZ02-0104B-R</t>
  </si>
  <si>
    <t>AUTOLAMPS0208</t>
  </si>
  <si>
    <t xml:space="preserve">ISUZU NPR 3.6 (93-03) - ORNAMENTAL PLATE MOULDING (ORANGE) - LH</t>
  </si>
  <si>
    <t xml:space="preserve">NPR 93 OPMO LH</t>
  </si>
  <si>
    <t>IZ02-0104-L</t>
  </si>
  <si>
    <t>AUTOLAMPS0209</t>
  </si>
  <si>
    <t xml:space="preserve">ISUZU NPR 3.6 (93-03) - ORNAMENTAL PLATE MOULDING (ORANGE) - RH</t>
  </si>
  <si>
    <t xml:space="preserve">NPR 93 OPMO RH</t>
  </si>
  <si>
    <t>IZ02-0104-R</t>
  </si>
  <si>
    <t>AUTOLAMPS0217</t>
  </si>
  <si>
    <t xml:space="preserve">ISUZU NPR 3.6 (93-03) - TAIL LAMP (213-1907) - LH</t>
  </si>
  <si>
    <t xml:space="preserve">NPR3.6 TLA LH</t>
  </si>
  <si>
    <t>IZ01-0102-L</t>
  </si>
  <si>
    <t>AUTOLAMPS0218</t>
  </si>
  <si>
    <t xml:space="preserve">ISUZU NPR 3.6 (93-03) - TAIL LAMP (213-1907) - RH</t>
  </si>
  <si>
    <t xml:space="preserve">NPR3.6 TLA RH</t>
  </si>
  <si>
    <t>IZ01-0102-R</t>
  </si>
  <si>
    <t>AUTOLAMPS0212</t>
  </si>
  <si>
    <t xml:space="preserve">ISUZU NPR 3.6 (93-03) - TAIL LENS (213-1907-00) - LH</t>
  </si>
  <si>
    <t xml:space="preserve">NPR3.6 TLS LH</t>
  </si>
  <si>
    <t>IZ01-0102-00-L</t>
  </si>
  <si>
    <t>AUTOLAMPS0213</t>
  </si>
  <si>
    <t xml:space="preserve">ISUZU NPR 3.6 (93-03) - TAIL LENS (213-1907-00) - RH</t>
  </si>
  <si>
    <t xml:space="preserve">NPR3.6 TLS RH</t>
  </si>
  <si>
    <t>IZ01-0102-00-R</t>
  </si>
  <si>
    <t>AUTOLAMPS0197</t>
  </si>
  <si>
    <t xml:space="preserve">ISUZU NPR 3.6/4.3 - FRONT BUMPER W/OUT FOG LAMP HOLE (1980MM)</t>
  </si>
  <si>
    <t xml:space="preserve">NPR3.6 4.3 BPRF</t>
  </si>
  <si>
    <t xml:space="preserve">IZ02-0205 (W/O FOG HOLE)</t>
  </si>
  <si>
    <t>AUTOLAMPS0190</t>
  </si>
  <si>
    <t xml:space="preserve">ISUZU NPR 4.3 (04-05) - WHEEL ARC - LH</t>
  </si>
  <si>
    <t xml:space="preserve">NPR4.3 WA LH</t>
  </si>
  <si>
    <t>IZ07-0126-L</t>
  </si>
  <si>
    <t>AUTOLAMPS0191</t>
  </si>
  <si>
    <t xml:space="preserve">ISUZU NPR 4.3 (04-05) - WHEEL ARC - RH</t>
  </si>
  <si>
    <t xml:space="preserve">NPR4.3 WA RH</t>
  </si>
  <si>
    <t>IZ07-0126-R</t>
  </si>
  <si>
    <t>AUTOLAMPS0221</t>
  </si>
  <si>
    <t xml:space="preserve">ISUZU NPR 4.3 (04-14) - CORNER LAMP (213-1530) - LH</t>
  </si>
  <si>
    <t xml:space="preserve">NPR4.3 CLA LH</t>
  </si>
  <si>
    <t>IZ07-0103-L</t>
  </si>
  <si>
    <t>AUTOLAMPS0222</t>
  </si>
  <si>
    <t xml:space="preserve">ISUZU NPR 4.3 (04-14) - CORNER LAMP (213-1530) - RH</t>
  </si>
  <si>
    <t xml:space="preserve">NPR4.3 CLA RH</t>
  </si>
  <si>
    <t>IZ07-0103-R</t>
  </si>
  <si>
    <t>AUTOLAMPS0228</t>
  </si>
  <si>
    <t xml:space="preserve">ISUZU NPR 4.3 (04-14) - CORNER LENS (213-1530-00) - LH</t>
  </si>
  <si>
    <t xml:space="preserve">NPR4.3 CLS LH</t>
  </si>
  <si>
    <t>IZ07-0103-00-L</t>
  </si>
  <si>
    <t>AUTOLAMPS0229</t>
  </si>
  <si>
    <t xml:space="preserve">ISUZU NPR 4.3 (04-14) - CORNER LENS (213-1530-00) - RH</t>
  </si>
  <si>
    <t xml:space="preserve">NPR4.3 CLS RH</t>
  </si>
  <si>
    <t>IZ07-0103-00-R</t>
  </si>
  <si>
    <t>AUTOLAMPS0223</t>
  </si>
  <si>
    <t xml:space="preserve">ISUZU NPR 4.3 (04-14) - CORNER PANEL - LH</t>
  </si>
  <si>
    <t xml:space="preserve">NPR4.3 CP LH</t>
  </si>
  <si>
    <t>IZ07-0108-01-L</t>
  </si>
  <si>
    <t>AUTOLAMPS0224</t>
  </si>
  <si>
    <t xml:space="preserve">ISUZU NPR 4.3 (04-14) - CORNER PANEL - RH</t>
  </si>
  <si>
    <t xml:space="preserve">NPR4.3 CP RH</t>
  </si>
  <si>
    <t>IZ07-0108-01-R</t>
  </si>
  <si>
    <t>AUTOLAMPS0225</t>
  </si>
  <si>
    <t xml:space="preserve">ISUZU NPR 4.3 (04-14) - FRONT GRILL LONG</t>
  </si>
  <si>
    <t xml:space="preserve">NPR4.3 GRL</t>
  </si>
  <si>
    <t>IZ07-0114B</t>
  </si>
  <si>
    <t>AUTOLAMPS0226</t>
  </si>
  <si>
    <t xml:space="preserve">ISUZU NPR 4.3 (04-14) - HEAD LAMP (213-1136) - LH</t>
  </si>
  <si>
    <t xml:space="preserve">NPR4.3 HLA LH</t>
  </si>
  <si>
    <t>IZ07-0101-L</t>
  </si>
  <si>
    <t>AUTOLAMPS0227</t>
  </si>
  <si>
    <t xml:space="preserve">ISUZU NPR 4.3 (04-14) - HEAD LAMP (213-1136) - RH</t>
  </si>
  <si>
    <t xml:space="preserve">NPR4.3 HLA RH</t>
  </si>
  <si>
    <t>IZ07-0101-R</t>
  </si>
  <si>
    <t>AUTOLAMPS0230</t>
  </si>
  <si>
    <t xml:space="preserve">ISUZU NPR 4.3 (04-14) - HEAD LENS (213-1136-00) - LH</t>
  </si>
  <si>
    <t xml:space="preserve">NPR4.3 HLS LH</t>
  </si>
  <si>
    <t>00-IZ07-0101-L</t>
  </si>
  <si>
    <t>AUTOLAMPS0231</t>
  </si>
  <si>
    <t xml:space="preserve">ISUZU NPR 4.3 (04-14) - HEAD LENS (213-1136-00) - RH</t>
  </si>
  <si>
    <t xml:space="preserve">NPR4.3 HLS RH</t>
  </si>
  <si>
    <t>00-IZ07-0101-R</t>
  </si>
  <si>
    <t>AUTOLAMPS0232</t>
  </si>
  <si>
    <t xml:space="preserve">ISUZU NPR 4.3 (04-14) - MIRROR POLE - LH</t>
  </si>
  <si>
    <t xml:space="preserve">NPR4.3 MP LH</t>
  </si>
  <si>
    <t>IZ07-0107-01-L</t>
  </si>
  <si>
    <t>AUTOLAMPS0233</t>
  </si>
  <si>
    <t xml:space="preserve">ISUZU NPR 4.3 (04-14) - MIRROR POLE - RH</t>
  </si>
  <si>
    <t xml:space="preserve">NPR4.3 MP RH</t>
  </si>
  <si>
    <t>IZ07-0107-02-R</t>
  </si>
  <si>
    <t>AUTOLAMPS0234</t>
  </si>
  <si>
    <t xml:space="preserve">ISUZU NPR 4.3 (04-14) - SPTILE ROUND GLOBE</t>
  </si>
  <si>
    <t xml:space="preserve">NPR4.3 SRG</t>
  </si>
  <si>
    <t>IZ07-0118</t>
  </si>
  <si>
    <t>AUTOLAMPS0235</t>
  </si>
  <si>
    <t xml:space="preserve">ISUZU NPR 4.3 SIDE MIRROR</t>
  </si>
  <si>
    <t xml:space="preserve">NPR4.3 SM</t>
  </si>
  <si>
    <t>LL-041</t>
  </si>
  <si>
    <t>AUTOLAMPS0237</t>
  </si>
  <si>
    <t xml:space="preserve">ISUZU NPR MAX 700P (14-) - CORNER LAMP (213-1531) - LH</t>
  </si>
  <si>
    <t xml:space="preserve">NPR700P CLA LH</t>
  </si>
  <si>
    <t>IZ07-0203-L</t>
  </si>
  <si>
    <t>AUTOLAMPS0238</t>
  </si>
  <si>
    <t xml:space="preserve">ISUZU NPR MAX 700P (14-) - CORNER LAMP (213-1531) - RH</t>
  </si>
  <si>
    <t xml:space="preserve">NPR700P CLA RH</t>
  </si>
  <si>
    <t>IZ07-0203-R</t>
  </si>
  <si>
    <t>AUTOLAMPS0239</t>
  </si>
  <si>
    <t xml:space="preserve">ISUZU NPR MAX 700P (14-) - CORNER LAMP (SLIGHTLY CRACKED) - RH</t>
  </si>
  <si>
    <t xml:space="preserve">NPR700P CLA RH B</t>
  </si>
  <si>
    <t>AUTOLAMPS0240</t>
  </si>
  <si>
    <t xml:space="preserve">ISUZU NPR MAX 700P (14-) - DOOR STEP - LH</t>
  </si>
  <si>
    <t xml:space="preserve">NPR700P DS LH</t>
  </si>
  <si>
    <t>IZ07-0259-L</t>
  </si>
  <si>
    <t>AUTOLAMPS0241</t>
  </si>
  <si>
    <t xml:space="preserve">ISUZU NPR MAX 700P (14-) - DOOR STEP - RH</t>
  </si>
  <si>
    <t xml:space="preserve">NPR700P DS RH</t>
  </si>
  <si>
    <t>IZ07-0259-R</t>
  </si>
  <si>
    <t>AUTOLAMPS0236</t>
  </si>
  <si>
    <t xml:space="preserve">ISUZU NPR MAX 700P (14-) - FRONT BUMPER</t>
  </si>
  <si>
    <t xml:space="preserve">NPR700P BPRF</t>
  </si>
  <si>
    <t>IZ07-0205B</t>
  </si>
  <si>
    <t>AUTOLAMPS0243</t>
  </si>
  <si>
    <t xml:space="preserve">ISUZU NPR MAX 700P (14-) - FRONT GRILL</t>
  </si>
  <si>
    <t xml:space="preserve">NPR700P GRL</t>
  </si>
  <si>
    <t>IZ07-0214B</t>
  </si>
  <si>
    <t>AUTOLAMPS0246</t>
  </si>
  <si>
    <t xml:space="preserve">ISUZU NPR MAX 700P (14-) - HEAD LAMP (213-1139) - LH</t>
  </si>
  <si>
    <t xml:space="preserve">NPR700P HLA LH</t>
  </si>
  <si>
    <t>IZ07-0201-L</t>
  </si>
  <si>
    <t>AUTOLAMPS0247</t>
  </si>
  <si>
    <t xml:space="preserve">ISUZU NPR MAX 700P (14-) - HEAD LAMP (213-1139) - RH</t>
  </si>
  <si>
    <t xml:space="preserve">NPR700P HLA RH</t>
  </si>
  <si>
    <t>IZ07-0201-R</t>
  </si>
  <si>
    <t>AUTOLAMPS0242</t>
  </si>
  <si>
    <t xml:space="preserve">ISUZU NPR MAX 700P (14-) - HOOD METAL NARROW - 113 CMS</t>
  </si>
  <si>
    <t xml:space="preserve">NPR700P HOOD N</t>
  </si>
  <si>
    <t>IZ07-0215</t>
  </si>
  <si>
    <t>AUTOLAMPS0244</t>
  </si>
  <si>
    <t xml:space="preserve">ISUZU NPR MAX 700P (14-) - INNER DOOR HANDLE - LH</t>
  </si>
  <si>
    <t xml:space="preserve">NPR700P IDH LH</t>
  </si>
  <si>
    <t>IZ07-0234-L</t>
  </si>
  <si>
    <t>AUTOLAMPS0245</t>
  </si>
  <si>
    <t xml:space="preserve">ISUZU NPR MAX 700P (14-) - INNER DOOR HANDLE - RH</t>
  </si>
  <si>
    <t xml:space="preserve">NPR700P IDH RH</t>
  </si>
  <si>
    <t>IZ07-0234-R</t>
  </si>
  <si>
    <t>AUTOLAMPS0249</t>
  </si>
  <si>
    <t xml:space="preserve">ISUZU TFR (89-93) - FRONT BUMPER VALANCE</t>
  </si>
  <si>
    <t xml:space="preserve">TFR89 93 BPRV</t>
  </si>
  <si>
    <t>IZ04-0142</t>
  </si>
  <si>
    <t>AUTOLAMPS0298</t>
  </si>
  <si>
    <t xml:space="preserve">ISUZU TFR FASTER (KB81) PICK-UP (81-) - LAMINATED FRONT WINDSCREEN</t>
  </si>
  <si>
    <t xml:space="preserve">KB81 LFW</t>
  </si>
  <si>
    <t>1364*649</t>
  </si>
  <si>
    <t>AUTOLAMPS0250</t>
  </si>
  <si>
    <t xml:space="preserve">ISUZU TFR/89 - BUMPER LAMP (ORANGE/WHITE) - LH</t>
  </si>
  <si>
    <t xml:space="preserve">TFR 89 BLA LH</t>
  </si>
  <si>
    <t>IZ04-0105A-L</t>
  </si>
  <si>
    <t>AUTOLAMPS0251</t>
  </si>
  <si>
    <t xml:space="preserve">ISUZU TFR/89 - BUMPER LAMP (ORANGE/WHITE) - RH</t>
  </si>
  <si>
    <t xml:space="preserve">TFR 89 BLA RH</t>
  </si>
  <si>
    <t>IZ04-0105A-R</t>
  </si>
  <si>
    <t>AUTOLAMPS0260</t>
  </si>
  <si>
    <t xml:space="preserve">ISUZU TFR/89 - BUMPER LENS (ORANGE/WHITE)</t>
  </si>
  <si>
    <t xml:space="preserve">TFR 89 BLS</t>
  </si>
  <si>
    <t>00-IZ04-0105A</t>
  </si>
  <si>
    <t>AUTOLAMPS0252</t>
  </si>
  <si>
    <t xml:space="preserve">ISUZU TFR/89 - CORNER LAMP (ORANGE) - LH</t>
  </si>
  <si>
    <t xml:space="preserve">TFR 89 CLAO LH</t>
  </si>
  <si>
    <t>IZ04-0103A-L</t>
  </si>
  <si>
    <t>AUTOLAMPS0253</t>
  </si>
  <si>
    <t xml:space="preserve">ISUZU TFR/89 - CORNER LAMP (ORANGE) - RH</t>
  </si>
  <si>
    <t xml:space="preserve">TFR 89 CLAO RH</t>
  </si>
  <si>
    <t>IZ04-0103A-R</t>
  </si>
  <si>
    <t>AUTOLAMPS0254</t>
  </si>
  <si>
    <t xml:space="preserve">ISUZU TFR/89 - CORNER LAMP (WHITE) - LH</t>
  </si>
  <si>
    <t xml:space="preserve">TFR 89 CLAW LH</t>
  </si>
  <si>
    <t>IZ04-0103B-L</t>
  </si>
  <si>
    <t>AUTOLAMPS0255</t>
  </si>
  <si>
    <t xml:space="preserve">ISUZU TFR/89 - CORNER LAMP (WHITE) - RH</t>
  </si>
  <si>
    <t xml:space="preserve">TFR 89 CLAW RH</t>
  </si>
  <si>
    <t>IZ04-0102A-R</t>
  </si>
  <si>
    <t>AUTOLAMPS0256</t>
  </si>
  <si>
    <t xml:space="preserve">ISUZU TFR/89 - HEAD LAMP - LH</t>
  </si>
  <si>
    <t xml:space="preserve">TFR 89 HLA LH</t>
  </si>
  <si>
    <t>IZ04-0101-L</t>
  </si>
  <si>
    <t>AUTOLAMPS0257</t>
  </si>
  <si>
    <t xml:space="preserve">ISUZU TFR/89 - HEAD LAMP - RH</t>
  </si>
  <si>
    <t xml:space="preserve">TFR 89 HLA RH</t>
  </si>
  <si>
    <t>IZ04-0101-R</t>
  </si>
  <si>
    <t>AUTOLAMPS0258</t>
  </si>
  <si>
    <t xml:space="preserve">ISUZU TFR/89 - HEAD LAMP BRACKET - LH</t>
  </si>
  <si>
    <t xml:space="preserve">TFR 89 HLB LH</t>
  </si>
  <si>
    <t>IZ04-0101-1-L</t>
  </si>
  <si>
    <t>AUTOLAMPS0259</t>
  </si>
  <si>
    <t xml:space="preserve">ISUZU TFR/89 - HEAD LAMP BRACKET - RH</t>
  </si>
  <si>
    <t xml:space="preserve">TFR 89 HLB RH</t>
  </si>
  <si>
    <t>IZ04-0101-1-R</t>
  </si>
  <si>
    <t>AUTOLAMPS0263</t>
  </si>
  <si>
    <t xml:space="preserve">ISUZU TFR/89 - TAIL LAMP (BLACK) - LH</t>
  </si>
  <si>
    <t xml:space="preserve">TFR 89 TLAB LH</t>
  </si>
  <si>
    <t>IZ04-0102A-L</t>
  </si>
  <si>
    <t>AUTOLAMPS0264</t>
  </si>
  <si>
    <t xml:space="preserve">ISUZU TFR/89 - TAIL LAMP (BLACK) - RH</t>
  </si>
  <si>
    <t xml:space="preserve">TFR 89 TLAB RH</t>
  </si>
  <si>
    <t>AUTOLAMPS0265</t>
  </si>
  <si>
    <t xml:space="preserve">ISUZU TFR/89 - TAIL LAMP (CHROME) - LH</t>
  </si>
  <si>
    <t xml:space="preserve">TFR 89 TLAC LH</t>
  </si>
  <si>
    <t>IZ04-0102B-L</t>
  </si>
  <si>
    <t>AUTOLAMPS0266</t>
  </si>
  <si>
    <t xml:space="preserve">ISUZU TFR/89 - TAIL LAMP (CHROME) - RH</t>
  </si>
  <si>
    <t xml:space="preserve">TFR 89 TLAC RH</t>
  </si>
  <si>
    <t>IZ04-0102B-R</t>
  </si>
  <si>
    <t>AUTOLAMPS0261</t>
  </si>
  <si>
    <t xml:space="preserve">ISUZU TFR/89 - TAIL LENS  - LH</t>
  </si>
  <si>
    <t xml:space="preserve">TFR 89 TLS LH</t>
  </si>
  <si>
    <t>00-IZ04-0102-L</t>
  </si>
  <si>
    <t>AUTOLAMPS0262</t>
  </si>
  <si>
    <t xml:space="preserve">ISUZU TFR/89 - TAIL LENS - RH</t>
  </si>
  <si>
    <t xml:space="preserve">TFR 89 TLS RH</t>
  </si>
  <si>
    <t>IZ04-0102-00-R</t>
  </si>
  <si>
    <t>AUTOLAMPS0267</t>
  </si>
  <si>
    <t xml:space="preserve">ISUZU TFR/93 - GRILL</t>
  </si>
  <si>
    <t xml:space="preserve">TFR 93 GRL</t>
  </si>
  <si>
    <t>IZ04-0114A</t>
  </si>
  <si>
    <t>AUTOLAMPS0268</t>
  </si>
  <si>
    <t xml:space="preserve">ISUZU TFR/95 - GRILL</t>
  </si>
  <si>
    <t xml:space="preserve">TFR 95 GRL</t>
  </si>
  <si>
    <t>IZ05-0114C-L</t>
  </si>
  <si>
    <t>AUTOLAMPS0269</t>
  </si>
  <si>
    <t xml:space="preserve">ISUZU TFR/95 - SIDE MIRROR - LH</t>
  </si>
  <si>
    <t xml:space="preserve">TFR 95 SM LH</t>
  </si>
  <si>
    <t>IZ04-0107-R</t>
  </si>
  <si>
    <t>AUTOLAMPS0270</t>
  </si>
  <si>
    <t xml:space="preserve">ISUZU TFR/95 - SIDE MIRROR - RH</t>
  </si>
  <si>
    <t xml:space="preserve">TFR 95 SM RH</t>
  </si>
  <si>
    <t>IZ04-0107</t>
  </si>
  <si>
    <t>AUTOLAMPS0271</t>
  </si>
  <si>
    <t xml:space="preserve">ISUZU TFR/97 - BUMPER (METAL-CHROME)</t>
  </si>
  <si>
    <t xml:space="preserve">TFR 97 BPRC</t>
  </si>
  <si>
    <t>IZ04-0105</t>
  </si>
  <si>
    <t>AUTOLAMPS0273</t>
  </si>
  <si>
    <t xml:space="preserve">ISUZU TFR/97 - HEAD LAMP - LH</t>
  </si>
  <si>
    <t xml:space="preserve">TFR 97 HLA LH</t>
  </si>
  <si>
    <t>IZ05-0101-L</t>
  </si>
  <si>
    <t>AUTOLAMPS0274</t>
  </si>
  <si>
    <t xml:space="preserve">ISUZU TFR/97 - HEAD LAMP - RH</t>
  </si>
  <si>
    <t xml:space="preserve">TFR 97 HLA RH</t>
  </si>
  <si>
    <t>IZ05-0101-R</t>
  </si>
  <si>
    <t>AUTOLAMPS0277</t>
  </si>
  <si>
    <t xml:space="preserve">ISUZU TFR/97 - SIDE LAMP</t>
  </si>
  <si>
    <t xml:space="preserve">TFR 97 SLA</t>
  </si>
  <si>
    <t>IZ05-0138A</t>
  </si>
  <si>
    <t>AUTOLAMPS0278</t>
  </si>
  <si>
    <t xml:space="preserve">ISUZU TFR/97 - SIDE MIRROR (BLACK) - LH</t>
  </si>
  <si>
    <t xml:space="preserve">TFR 97 SM LH</t>
  </si>
  <si>
    <t>IZ05-0107-L</t>
  </si>
  <si>
    <t>AUTOLAMPS0279</t>
  </si>
  <si>
    <t xml:space="preserve">ISUZU TFR/97 - SIDE MIRROR (BLACK) - RH</t>
  </si>
  <si>
    <t xml:space="preserve">TFR 97 SM RH</t>
  </si>
  <si>
    <t>IZ05-0107-R</t>
  </si>
  <si>
    <t>AUTOLAMPS0280</t>
  </si>
  <si>
    <t xml:space="preserve">ISUZU TFR/97 - TAIL LAMP (3 COLOUR) - LH</t>
  </si>
  <si>
    <t xml:space="preserve">TFR 97 TLA LH</t>
  </si>
  <si>
    <t>IZ05-0102A-L</t>
  </si>
  <si>
    <t>AUTOLAMPS0281</t>
  </si>
  <si>
    <t xml:space="preserve">ISUZU TFR/97 - TAIL LAMP (3 COLOUR) - RH</t>
  </si>
  <si>
    <t xml:space="preserve">TFR 97 TLA RH</t>
  </si>
  <si>
    <t>IZ05-0102A-R</t>
  </si>
  <si>
    <t>AUTOLAMPS0275</t>
  </si>
  <si>
    <t xml:space="preserve">ISUZU TFR/97 - TAIL LENS - LH</t>
  </si>
  <si>
    <t xml:space="preserve">TFR 97 TLS LH</t>
  </si>
  <si>
    <t>00-IZ05-0102A-L</t>
  </si>
  <si>
    <t>AUTOLAMPS0276</t>
  </si>
  <si>
    <t xml:space="preserve">ISUZU TFR/97 - TAIL LENS - RH</t>
  </si>
  <si>
    <t xml:space="preserve">TFR 97 TLS RH</t>
  </si>
  <si>
    <t>00-IZ05-0102A-R</t>
  </si>
  <si>
    <t>AUTOLAMPS0283</t>
  </si>
  <si>
    <t xml:space="preserve">ISUZU TFR/99 - BUMPER LAMP (ORANGE) - LH</t>
  </si>
  <si>
    <t xml:space="preserve">TFR 99 BLA LH</t>
  </si>
  <si>
    <t>IZ05-0205A-L</t>
  </si>
  <si>
    <t>AUTOLAMPS0284</t>
  </si>
  <si>
    <t xml:space="preserve">ISUZU TFR/99 - BUMPER LAMP (ORANGE) - RH</t>
  </si>
  <si>
    <t xml:space="preserve">TFR 99 BLA RH</t>
  </si>
  <si>
    <t>IZ05-0205A-R</t>
  </si>
  <si>
    <t>AUTOLAMPS0291</t>
  </si>
  <si>
    <t xml:space="preserve">ISUZU TFR/99 - BUMPER LENS (ORANGE)</t>
  </si>
  <si>
    <t xml:space="preserve">TFR 99 BLS</t>
  </si>
  <si>
    <t>00-1Z05-0205A</t>
  </si>
  <si>
    <t>AUTOLAMPS0285</t>
  </si>
  <si>
    <t xml:space="preserve">ISUZU TFR/99 - CORNER LAMP (CLEAR) - LH</t>
  </si>
  <si>
    <t xml:space="preserve">TFR 99 CLA LH</t>
  </si>
  <si>
    <t>IZ05-0103-L</t>
  </si>
  <si>
    <t>AUTOLAMPS0286</t>
  </si>
  <si>
    <t xml:space="preserve">ISUZU TFR/99 - CORNER LAMP (CLEAR) - RH</t>
  </si>
  <si>
    <t xml:space="preserve">TFR 99 CLA RH</t>
  </si>
  <si>
    <t>IZ05-0103-R</t>
  </si>
  <si>
    <t>AUTOLAMPS0282</t>
  </si>
  <si>
    <t xml:space="preserve">ISUZU TFR/99 - FRONT BUMPER (WHITE)</t>
  </si>
  <si>
    <t xml:space="preserve">TFR 99 BPR</t>
  </si>
  <si>
    <t>IZ05-0105</t>
  </si>
  <si>
    <t>AUTOLAMPS0287</t>
  </si>
  <si>
    <t xml:space="preserve">ISUZU TFR/99 - GRILL - SEAL BEAM TYPE</t>
  </si>
  <si>
    <t xml:space="preserve">TFR 99 GRL SB</t>
  </si>
  <si>
    <t>IZ05-0114B</t>
  </si>
  <si>
    <t>AUTOLAMPS0288</t>
  </si>
  <si>
    <t xml:space="preserve">ISUZU TFR/99 - GRILL (HEAD LAMP TYPE)</t>
  </si>
  <si>
    <t xml:space="preserve">TFR 99 GRL</t>
  </si>
  <si>
    <t>IZ05-0314A</t>
  </si>
  <si>
    <t>AUTOLAMPS0289</t>
  </si>
  <si>
    <t xml:space="preserve">ISUZU TFR/99 - HEAD LAMP - LH</t>
  </si>
  <si>
    <t xml:space="preserve">TFR 99 HLA LH</t>
  </si>
  <si>
    <t>IZ05-0201-L</t>
  </si>
  <si>
    <t>AUTOLAMPS0290</t>
  </si>
  <si>
    <t xml:space="preserve">ISUZU TFR/99 - HEAD LAMP - RH</t>
  </si>
  <si>
    <t xml:space="preserve">TFR 99 HLA RH</t>
  </si>
  <si>
    <t>IZ05-0201-R</t>
  </si>
  <si>
    <t>AUTOLAMPS0294</t>
  </si>
  <si>
    <t xml:space="preserve">ISUZU TFR/99 - TAIL LAMP (2 COLOUR) - LH</t>
  </si>
  <si>
    <t xml:space="preserve">TFR 99 TLA LH</t>
  </si>
  <si>
    <t>IZ05-202A-L</t>
  </si>
  <si>
    <t>AUTOLAMPS0295</t>
  </si>
  <si>
    <t xml:space="preserve">ISUZU TFR/99 - TAIL LAMP (2 COLOUR) - RH</t>
  </si>
  <si>
    <t xml:space="preserve">TFR 99 TLA RH</t>
  </si>
  <si>
    <t>IZ05-202A-R</t>
  </si>
  <si>
    <t>AUTOLAMPS0292</t>
  </si>
  <si>
    <t xml:space="preserve">ISUZU TFR/99 - TAIL LENS - LH</t>
  </si>
  <si>
    <t xml:space="preserve">TFR 99 TLS LH</t>
  </si>
  <si>
    <t>00-IZ05-202A-L</t>
  </si>
  <si>
    <t>AUTOLAMPS0293</t>
  </si>
  <si>
    <t xml:space="preserve">ISUZU TFR/99 - TAIL LENS - RH</t>
  </si>
  <si>
    <t xml:space="preserve">TFR 99 TLS RH</t>
  </si>
  <si>
    <t>00-IZ05-202A-R</t>
  </si>
  <si>
    <t>AUTOLAMPS0272</t>
  </si>
  <si>
    <t xml:space="preserve">ISUZU TFR97/99 - FRONT BUMPER VALANCE</t>
  </si>
  <si>
    <t xml:space="preserve">TFR97 99 BPRV</t>
  </si>
  <si>
    <t>AUTOLAMPS0296</t>
  </si>
  <si>
    <t xml:space="preserve">ISUZU TFR97/99 - INNER FENDER - LH</t>
  </si>
  <si>
    <t xml:space="preserve">TFR IF LH</t>
  </si>
  <si>
    <t>IZ05-0116-1-L</t>
  </si>
  <si>
    <t>AUTOLAMPS0297</t>
  </si>
  <si>
    <t xml:space="preserve">ISUZU TFR97/99 - INNER FENDER - RH</t>
  </si>
  <si>
    <t xml:space="preserve">TFR IF RH</t>
  </si>
  <si>
    <t>IZ05-0116-1-R</t>
  </si>
  <si>
    <t>AUTOLAMPS0299</t>
  </si>
  <si>
    <t xml:space="preserve">ISUZU TROOPER UB9 2/5D - LAMINATED FRONT WINDSCREEN</t>
  </si>
  <si>
    <t xml:space="preserve">UBSV17 LFW X</t>
  </si>
  <si>
    <t xml:space="preserve">UBSV17 LFW/X</t>
  </si>
  <si>
    <t>1580*744</t>
  </si>
  <si>
    <t>AUTOLAMPS0300</t>
  </si>
  <si>
    <t xml:space="preserve">ISUZU TX 55 - INDICATOR LAMP</t>
  </si>
  <si>
    <t xml:space="preserve">TX IL</t>
  </si>
  <si>
    <t>AUTOLAMPS0301</t>
  </si>
  <si>
    <t xml:space="preserve">IVECO EUROTECH/EUROTRAKKER (91-) - LAMINATED FRONT WINDSCREEN</t>
  </si>
  <si>
    <t>IVECO</t>
  </si>
  <si>
    <t xml:space="preserve">400E 93 LFW</t>
  </si>
  <si>
    <t xml:space="preserve">400E-93 LFW</t>
  </si>
  <si>
    <t>2180*832</t>
  </si>
  <si>
    <t>AUTOLAMPS2242</t>
  </si>
  <si>
    <t xml:space="preserve">LANDROVER 110 DEFENDER (83-) - LAMINATED FRONT WINDSCREEN</t>
  </si>
  <si>
    <t>LANDROVER</t>
  </si>
  <si>
    <t xml:space="preserve">110 LFW</t>
  </si>
  <si>
    <t>1415*425</t>
  </si>
  <si>
    <t>AUTOLAMPS0302</t>
  </si>
  <si>
    <t xml:space="preserve">LEXUS RX330/RX350/RX270 5D SUV (09-) - LAMINATED FRONT WINDSCREEN</t>
  </si>
  <si>
    <t>LEXUS</t>
  </si>
  <si>
    <t xml:space="preserve">RX 09 R VCPSH LFW H X</t>
  </si>
  <si>
    <t xml:space="preserve">RX 09 R VCPSH LFW/H/X</t>
  </si>
  <si>
    <t>1465*1110</t>
  </si>
  <si>
    <t>AUTOLAMPS0328</t>
  </si>
  <si>
    <t xml:space="preserve">MAZDA 2 - DEMIO (07-08) - FOG LAMP HOUSING - LH</t>
  </si>
  <si>
    <t>MAZDA</t>
  </si>
  <si>
    <t xml:space="preserve">DEMIO 07 FLC LH</t>
  </si>
  <si>
    <t>MZ04-0101-1-L</t>
  </si>
  <si>
    <t>AUTOLAMPS0329</t>
  </si>
  <si>
    <t xml:space="preserve">MAZDA 2 - DEMIO (07-08) - FOG LAMP HOUSING - RH</t>
  </si>
  <si>
    <t xml:space="preserve">DEMIO 07 FLC RH</t>
  </si>
  <si>
    <t>MZ04-0101-1-R</t>
  </si>
  <si>
    <t>AUTOLAMPS0330</t>
  </si>
  <si>
    <t xml:space="preserve">MAZDA 2 - DEMIO (07-08) - FOG LAMP W/BRACKET - LH</t>
  </si>
  <si>
    <t xml:space="preserve">DEMIO 07 FLAWB LH</t>
  </si>
  <si>
    <t>MZ04-0104-L</t>
  </si>
  <si>
    <t>AUTOLAMPS0331</t>
  </si>
  <si>
    <t xml:space="preserve">MAZDA 2 - DEMIO (07-08) - FOG LAMP W/BRACKET - RH</t>
  </si>
  <si>
    <t xml:space="preserve">DEMIO 07 FLAWB RH</t>
  </si>
  <si>
    <t>MZ04-0104-R</t>
  </si>
  <si>
    <t>AUTOLAMPS0326</t>
  </si>
  <si>
    <t xml:space="preserve">MAZDA 2 - DEMIO (07-08) - FRONT BUMPER</t>
  </si>
  <si>
    <t xml:space="preserve">DEMIO 07 BPRF</t>
  </si>
  <si>
    <t>MZ04-0107</t>
  </si>
  <si>
    <t>AUTOLAMPS0332</t>
  </si>
  <si>
    <t xml:space="preserve">MAZDA 2 - DEMIO (07-08) - FRONT BUMPER GRILL</t>
  </si>
  <si>
    <t xml:space="preserve">DEMIO 07 BGRL</t>
  </si>
  <si>
    <t>MZ04-0107-1</t>
  </si>
  <si>
    <t>AUTOLAMPS0333</t>
  </si>
  <si>
    <t xml:space="preserve">MAZDA 2 - DEMIO (07-08) - FRONT GRILL</t>
  </si>
  <si>
    <t xml:space="preserve">DEMIO 07 GRL</t>
  </si>
  <si>
    <t>MZ04-0111</t>
  </si>
  <si>
    <t>AUTOLAMPS0334</t>
  </si>
  <si>
    <t xml:space="preserve">MAZDA 2 - DEMIO (07-08) - HEAD LAMP - LH</t>
  </si>
  <si>
    <t xml:space="preserve">DEMIO 07 HLA LH</t>
  </si>
  <si>
    <t>MZ04-0101-L</t>
  </si>
  <si>
    <t>AUTOLAMPS0335</t>
  </si>
  <si>
    <t xml:space="preserve">MAZDA 2 - DEMIO (07-08) - HEAD LAMP - RH</t>
  </si>
  <si>
    <t xml:space="preserve">DEMIO 07 HLA RH</t>
  </si>
  <si>
    <t>MZ04-0101-R</t>
  </si>
  <si>
    <t>AUTOLAMPS0327</t>
  </si>
  <si>
    <t xml:space="preserve">MAZDA 2 - DEMIO (07-08) - REAR BUMPER</t>
  </si>
  <si>
    <t xml:space="preserve">DEMIO 07 BPRR</t>
  </si>
  <si>
    <t>MZ04-0105</t>
  </si>
  <si>
    <t>AUTOLAMPS0336</t>
  </si>
  <si>
    <t xml:space="preserve">MAZDA 2 - DEMIO (07-08) - SIDE LAMP (CLEAR)</t>
  </si>
  <si>
    <t xml:space="preserve">DEMIO 07 SLAC</t>
  </si>
  <si>
    <t>MZ04-0106</t>
  </si>
  <si>
    <t>AUTOLAMPS0337</t>
  </si>
  <si>
    <t xml:space="preserve">MAZDA 2 - DEMIO (07-08) - TAIL LAMP - LH</t>
  </si>
  <si>
    <t xml:space="preserve">DEMIO 07 TLA LH</t>
  </si>
  <si>
    <t>MZ04-0102-L</t>
  </si>
  <si>
    <t>AUTOLAMPS0338</t>
  </si>
  <si>
    <t xml:space="preserve">MAZDA 2 - DEMIO (07-08) - TAIL LAMP - RH</t>
  </si>
  <si>
    <t xml:space="preserve">DEMIO 07 TLA RH</t>
  </si>
  <si>
    <t>MZ04-0102-R</t>
  </si>
  <si>
    <t>AUTOLAMPS0324</t>
  </si>
  <si>
    <t xml:space="preserve">MAZDA 2 DEMIO (DE) HATCHBACK (07-) - LAMINATED FRONT WINDSCREEN</t>
  </si>
  <si>
    <t xml:space="preserve">D651 R VCP LFW X</t>
  </si>
  <si>
    <t xml:space="preserve">D651-R-VCP LFW/X</t>
  </si>
  <si>
    <t>1283*1027</t>
  </si>
  <si>
    <t>AUTOLAMPS0325</t>
  </si>
  <si>
    <t xml:space="preserve">MAZDA 2 DEMIO (DE) HATCHBACK (07-) - REAR HEATED WINDSCREEN</t>
  </si>
  <si>
    <t xml:space="preserve">D651 RW H X</t>
  </si>
  <si>
    <t xml:space="preserve">D651 RW/H/X</t>
  </si>
  <si>
    <t>1301*630</t>
  </si>
  <si>
    <t>AUTOLAMPS0323</t>
  </si>
  <si>
    <t xml:space="preserve">MAZDA 2 DEMIO 5D D350 (03-06) - LAMINATED FRONT WINDSCREEN</t>
  </si>
  <si>
    <t xml:space="preserve">MAZ 2 R CPS LFW X</t>
  </si>
  <si>
    <t xml:space="preserve">MAZ-2-R-CPS LFW/X</t>
  </si>
  <si>
    <t>1408*957</t>
  </si>
  <si>
    <t>AUTOLAMPS0312</t>
  </si>
  <si>
    <t xml:space="preserve">MAZDA 323 (01-03) - DOOR MIRROR (5 WIRE) - LH</t>
  </si>
  <si>
    <t xml:space="preserve">323 01 SME5W LH</t>
  </si>
  <si>
    <t>MZ01-0412A-L</t>
  </si>
  <si>
    <t>AUTOLAMPS0313</t>
  </si>
  <si>
    <t xml:space="preserve">MAZDA 323 (01-03) - DOOR MIRROR (5 WIRE) - RH</t>
  </si>
  <si>
    <t xml:space="preserve">323 01 SME5W RH</t>
  </si>
  <si>
    <t>MZ01-0412A-R</t>
  </si>
  <si>
    <t>AUTOLAMPS0305</t>
  </si>
  <si>
    <t xml:space="preserve">MAZDA 323 (01-03) - FOG  LAMP (W/BRACKET) - LH</t>
  </si>
  <si>
    <t xml:space="preserve">323 01 FLAWB LH</t>
  </si>
  <si>
    <t>MZ01-0404-L</t>
  </si>
  <si>
    <t>AUTOLAMPS0306</t>
  </si>
  <si>
    <t xml:space="preserve">MAZDA 323 (01-03) - FOG  LAMP (W/BRACKET) - RH</t>
  </si>
  <si>
    <t xml:space="preserve">323 01 FLAWB RH</t>
  </si>
  <si>
    <t>MZ01-0404-R</t>
  </si>
  <si>
    <t>AUTOLAMPS0303</t>
  </si>
  <si>
    <t xml:space="preserve">MAZDA 323 (01-03) - FRONT BUMPER</t>
  </si>
  <si>
    <t xml:space="preserve">323 01 BPRF</t>
  </si>
  <si>
    <t>MZ01-0407</t>
  </si>
  <si>
    <t>AUTOLAMPS0307</t>
  </si>
  <si>
    <t xml:space="preserve">MAZDA 323 (01-03) - GRILL (BLACK/CHROME)</t>
  </si>
  <si>
    <t xml:space="preserve">323 01 GRLBC</t>
  </si>
  <si>
    <t>MZ01-0411</t>
  </si>
  <si>
    <t>AUTOLAMPS0308</t>
  </si>
  <si>
    <t xml:space="preserve">MAZDA 323 (01-03) - GRILL (WHITE)</t>
  </si>
  <si>
    <t xml:space="preserve">323 01 GRL W</t>
  </si>
  <si>
    <t>MZ01-0411-1</t>
  </si>
  <si>
    <t>AUTOLAMPS0309</t>
  </si>
  <si>
    <t xml:space="preserve">MAZDA 323 (01-03) - HEAD LAMP - LH</t>
  </si>
  <si>
    <t xml:space="preserve">323 01 HLA  LH</t>
  </si>
  <si>
    <t>MZ01-0401-L</t>
  </si>
  <si>
    <t>AUTOLAMPS0310</t>
  </si>
  <si>
    <t xml:space="preserve">MAZDA 323 (01-03) - HEAD LAMP - RH</t>
  </si>
  <si>
    <t xml:space="preserve">323 01 HLA RH</t>
  </si>
  <si>
    <t>MZ01-0401-R</t>
  </si>
  <si>
    <t>AUTOLAMPS0304</t>
  </si>
  <si>
    <t xml:space="preserve">MAZDA 323 (01-03) - REAR BUMPER</t>
  </si>
  <si>
    <t xml:space="preserve">323 01 BPRR</t>
  </si>
  <si>
    <t>MZ01-0405</t>
  </si>
  <si>
    <t>AUTOLAMPS0311</t>
  </si>
  <si>
    <t xml:space="preserve">MAZDA 323 (01-03) - SIDE LAMP (ORANGE)</t>
  </si>
  <si>
    <t xml:space="preserve">323 01 SLAO</t>
  </si>
  <si>
    <t>MZ04-0406</t>
  </si>
  <si>
    <t>AUTOLAMPS0314</t>
  </si>
  <si>
    <t xml:space="preserve">MAZDA 323 (88-89) - BUMPER LAMP (216-1610) - LH</t>
  </si>
  <si>
    <t xml:space="preserve">323 88 BLA LH</t>
  </si>
  <si>
    <t>MZ01-0205-L</t>
  </si>
  <si>
    <t>AUTOLAMPS0317</t>
  </si>
  <si>
    <t xml:space="preserve">MAZDA 323 (88-89) - BUMPER LAMP (216-1610) - RH</t>
  </si>
  <si>
    <t xml:space="preserve">323 88 BLA RH</t>
  </si>
  <si>
    <t>MZ01-0205-R</t>
  </si>
  <si>
    <t>AUTOLAMPS0318</t>
  </si>
  <si>
    <t xml:space="preserve">MAZDA 323 (88-89) - CORNER LAMP (216-1511) - LH</t>
  </si>
  <si>
    <t xml:space="preserve">323 88 CLA LH</t>
  </si>
  <si>
    <t>MZ01-0203-L</t>
  </si>
  <si>
    <t>AUTOLAMPS0319</t>
  </si>
  <si>
    <t xml:space="preserve">MAZDA 323 (88-89) - CORNER LAMP (216-1511) - RH</t>
  </si>
  <si>
    <t xml:space="preserve">323 88 CLA RH</t>
  </si>
  <si>
    <t>MZ01-0203-R</t>
  </si>
  <si>
    <t>AUTOLAMPS0320</t>
  </si>
  <si>
    <t xml:space="preserve">MAZDA 323 (88-89) - HEAD LAMP (216-1107) - LH</t>
  </si>
  <si>
    <t xml:space="preserve">323 88 HLA LH</t>
  </si>
  <si>
    <t>MZ01-0201-L</t>
  </si>
  <si>
    <t>AUTOLAMPS0321</t>
  </si>
  <si>
    <t xml:space="preserve">MAZDA 323 (88-89) - HEAD LAMP (216-1107) - RH</t>
  </si>
  <si>
    <t xml:space="preserve">323 88 HLA RH</t>
  </si>
  <si>
    <t>MZ01-0201-R</t>
  </si>
  <si>
    <t>AUTOLAMPS0315</t>
  </si>
  <si>
    <t xml:space="preserve">MAZDA 323 (96-) - CORNER LAMP (216-1644) - LH</t>
  </si>
  <si>
    <t xml:space="preserve">323 96 CLA LH</t>
  </si>
  <si>
    <t>MZ01-0703-L</t>
  </si>
  <si>
    <t>AUTOLAMPS0316</t>
  </si>
  <si>
    <t xml:space="preserve">MAZDA 323 (96-) - CORNER LAMP (216-1644) - RH</t>
  </si>
  <si>
    <t xml:space="preserve">323 96 CLA RH</t>
  </si>
  <si>
    <t>MZ01-0703-R</t>
  </si>
  <si>
    <t>AUTOLAMPS0348</t>
  </si>
  <si>
    <t xml:space="preserve">MAZDA 5/PREMACY 5 MPV (05-) - LAMINATED FRONT WINDSCREEN</t>
  </si>
  <si>
    <t xml:space="preserve">MAZDA 5 R VCP LFW X</t>
  </si>
  <si>
    <t xml:space="preserve">MAZDA 5 R VCP LFW/X</t>
  </si>
  <si>
    <t>1426*1011</t>
  </si>
  <si>
    <t>AUTOLAMPS0352</t>
  </si>
  <si>
    <t xml:space="preserve">MAZDA B SERIES/FORD RANGER PICKUP (98-07) - LAMINATED FRONT WINDSCREEN</t>
  </si>
  <si>
    <t xml:space="preserve">UB88 LFW</t>
  </si>
  <si>
    <t>1441*777</t>
  </si>
  <si>
    <t>AUTOLAMPS0349</t>
  </si>
  <si>
    <t xml:space="preserve">MAZDA B1600,B1800, B2000 (85-) - BUMPER LAMP (216-1606) - LH</t>
  </si>
  <si>
    <t xml:space="preserve">B1600 BLA LH</t>
  </si>
  <si>
    <t>MZ08-0105-L</t>
  </si>
  <si>
    <t>AUTOLAMPS0341</t>
  </si>
  <si>
    <t xml:space="preserve">MAZDA B1600,B1800, B2000 (85-) - BUMPER LAMP (216-1606) - RH</t>
  </si>
  <si>
    <t xml:space="preserve">B1600 BLA RH</t>
  </si>
  <si>
    <t>MZ08-0105-R</t>
  </si>
  <si>
    <t>AUTOLAMPS0342</t>
  </si>
  <si>
    <t xml:space="preserve">MAZDA B1600,B1800, B2000 (85-) - CORNER LAMP CLEAR (216-1505C) - LH</t>
  </si>
  <si>
    <t xml:space="preserve">B1600 CLAC LH</t>
  </si>
  <si>
    <t>MZ08-0103A-L</t>
  </si>
  <si>
    <t>AUTOLAMPS0343</t>
  </si>
  <si>
    <t xml:space="preserve">MAZDA B1600,B1800, B2000 (85-) - CORNER LAMP CLEAR (216-1505C) - RH</t>
  </si>
  <si>
    <t xml:space="preserve">B1600 CLAC RH</t>
  </si>
  <si>
    <t>MZ08-0103A-R</t>
  </si>
  <si>
    <t>AUTOLAMPS0344</t>
  </si>
  <si>
    <t xml:space="preserve">MAZDA B1600,B1800, B2000 (85-) - CORNER LAMP YELLOW (216-1505Y) - LH</t>
  </si>
  <si>
    <t xml:space="preserve">B1600 CLAY LH</t>
  </si>
  <si>
    <t>MZ08-0103-L</t>
  </si>
  <si>
    <t>AUTOLAMPS0345</t>
  </si>
  <si>
    <t xml:space="preserve">MAZDA B1600,B1800, B2000 (85-) - CORNER LAMP YELLOW (216-1505Y) - RH</t>
  </si>
  <si>
    <t xml:space="preserve">B1600 CLAY RH</t>
  </si>
  <si>
    <t>MZ08-0103-R</t>
  </si>
  <si>
    <t>AUTOLAMPS0346</t>
  </si>
  <si>
    <t xml:space="preserve">MAZDA B1600,B1800, B2000 (85-) - TAIL LAMP (216-1912-2) - LH</t>
  </si>
  <si>
    <t xml:space="preserve">B1600 TLA LH</t>
  </si>
  <si>
    <t>MZ08-0102A-L</t>
  </si>
  <si>
    <t>AUTOLAMPS0347</t>
  </si>
  <si>
    <t xml:space="preserve">MAZDA B1600,B1800, B2000 (85-) - TAIL LAMP (216-1912-2) - RH</t>
  </si>
  <si>
    <t xml:space="preserve">B1600 TLA RH</t>
  </si>
  <si>
    <t>MZ08-0102A-R</t>
  </si>
  <si>
    <t>AUTOLAMPS0322</t>
  </si>
  <si>
    <t xml:space="preserve">MAZDA BONGO / BRAWNY VAN WAGON E2000 - REAR WINDSCREEN</t>
  </si>
  <si>
    <t xml:space="preserve">E2000 RW H X</t>
  </si>
  <si>
    <t xml:space="preserve">E2000 RW/H/X</t>
  </si>
  <si>
    <t>1308*630</t>
  </si>
  <si>
    <t>AUTOLAMPS0339</t>
  </si>
  <si>
    <t xml:space="preserve">MAZDA DEMIO (96-02) - CORNER LAMP (P1000) - LH</t>
  </si>
  <si>
    <t xml:space="preserve">DEMIO 96 CLA LH</t>
  </si>
  <si>
    <t>MZ14-0103-L</t>
  </si>
  <si>
    <t>AUTOLAMPS0340</t>
  </si>
  <si>
    <t xml:space="preserve">MAZDA DEMIO (96-02) - CORNER LAMP (P1000) - RH</t>
  </si>
  <si>
    <t xml:space="preserve">DEMIO 96 CLA RH</t>
  </si>
  <si>
    <t>MZ14-0103-R</t>
  </si>
  <si>
    <t>AUTOLAMPS0977</t>
  </si>
  <si>
    <t xml:space="preserve">MAZDA VANETTE/BUNGO - CORNER LAMP (216-1555-A) - LH</t>
  </si>
  <si>
    <t>MAZDA/NISSAN</t>
  </si>
  <si>
    <t xml:space="preserve">VANETTE BUNGO CLA LH</t>
  </si>
  <si>
    <t>MZ10-0103F-L</t>
  </si>
  <si>
    <t>AUTOLAMPS0978</t>
  </si>
  <si>
    <t xml:space="preserve">MAZDA VANETTE/BUNGO - CORNER LAMP (216-1555-A) - RH</t>
  </si>
  <si>
    <t xml:space="preserve">VANETTE BUNGO CLA RH</t>
  </si>
  <si>
    <t>MZ10-0103F-R</t>
  </si>
  <si>
    <t>AUTOLAMPS0981</t>
  </si>
  <si>
    <t xml:space="preserve">MAZDA VANETTE/BUNGO - DOOR MIRROR - RH</t>
  </si>
  <si>
    <t xml:space="preserve">VANETTE BUNGO SM RH</t>
  </si>
  <si>
    <t>MZ10-0112-R</t>
  </si>
  <si>
    <t>AUTOLAMPS0982</t>
  </si>
  <si>
    <t xml:space="preserve">MAZDA VANETTE/BUNGO - DOOR MIRROR WITH ANGLE MIRROR - LH</t>
  </si>
  <si>
    <t xml:space="preserve">VANETTE BUNGO SMWAM LH</t>
  </si>
  <si>
    <t>MZ10-0112B-L</t>
  </si>
  <si>
    <t>AUTOLAMPS0976</t>
  </si>
  <si>
    <t xml:space="preserve">MAZDA VANETTE/BUNGO - FRONT BUMPER</t>
  </si>
  <si>
    <t xml:space="preserve">VANETTE BUNGO BPRF</t>
  </si>
  <si>
    <t>MZ10-0107</t>
  </si>
  <si>
    <t>AUTOLAMPS0979</t>
  </si>
  <si>
    <t xml:space="preserve">MAZDA VANETTE/BUNGO - HEAD LAMP (P0220) - LH</t>
  </si>
  <si>
    <t xml:space="preserve">VANETTE BUNGO HLA LH</t>
  </si>
  <si>
    <t>MZ10-0101B-L</t>
  </si>
  <si>
    <t>AUTOLAMPS0980</t>
  </si>
  <si>
    <t xml:space="preserve">MAZDA VANETTE/BUNGO - HEAD LAMP (P0220) - RH</t>
  </si>
  <si>
    <t xml:space="preserve">VANETTE BUNGO HLA RH</t>
  </si>
  <si>
    <t>MZ10-0101B-R</t>
  </si>
  <si>
    <t>AUTOLAMPS0983</t>
  </si>
  <si>
    <t xml:space="preserve">MAZDA VANETTE/BUNGO - TAIL LAMP (216-1911-C) - LH</t>
  </si>
  <si>
    <t xml:space="preserve">VANETTE BUNGO TLA LH</t>
  </si>
  <si>
    <t>MZ10-0102A-L</t>
  </si>
  <si>
    <t>AUTOLAMPS0984</t>
  </si>
  <si>
    <t xml:space="preserve">MAZDA VANETTE/BUNGO - TAIL LAMP (216-1911-C) - RH</t>
  </si>
  <si>
    <t xml:space="preserve">VANETTE BUNGO TLA RH</t>
  </si>
  <si>
    <t>MZ10-0102A-R</t>
  </si>
  <si>
    <t>AUTOLAMPS0353</t>
  </si>
  <si>
    <t xml:space="preserve">MERCEDES BENZ ACTROS II  W960 STANDARD CAB TRUCK (14-) - LAMINATED FRONT WINDSCREEN</t>
  </si>
  <si>
    <t>MERCEDES</t>
  </si>
  <si>
    <t xml:space="preserve">W960 ST LFW X</t>
  </si>
  <si>
    <t xml:space="preserve">W960-ST LFW/X</t>
  </si>
  <si>
    <t>2104*933</t>
  </si>
  <si>
    <t>AUTOLAMPS0354</t>
  </si>
  <si>
    <t xml:space="preserve">MERCEDES BENZ ACTROS TRUCK (1996-) - LAMINATED FRONT WINDSCREEN</t>
  </si>
  <si>
    <t xml:space="preserve">ACTROS LFW</t>
  </si>
  <si>
    <t>2360*857</t>
  </si>
  <si>
    <t>AUTOLAMPS0356</t>
  </si>
  <si>
    <t xml:space="preserve">MERCEDES BENZ TRUCK 1617-2632 W381 (74-) - LAMINATED FRONT WINDSCREEN</t>
  </si>
  <si>
    <t xml:space="preserve">1926 LFW</t>
  </si>
  <si>
    <t>1991*800</t>
  </si>
  <si>
    <t>AUTOLAMPS0357</t>
  </si>
  <si>
    <t xml:space="preserve">MERCEDES W-123 (I)  (77-80) - HEAD GLASS - LH</t>
  </si>
  <si>
    <t xml:space="preserve">W123 77 HGS LH</t>
  </si>
  <si>
    <t xml:space="preserve">SI 9012-L</t>
  </si>
  <si>
    <t>SUPPLIER0012</t>
  </si>
  <si>
    <t xml:space="preserve">SUN IMPEX </t>
  </si>
  <si>
    <t>AUTOLAMPS0358</t>
  </si>
  <si>
    <t xml:space="preserve">MERCEDES W-123 (I)  (77-80) - HEAD GLASS - RH</t>
  </si>
  <si>
    <t xml:space="preserve">W123 77 HGS RH</t>
  </si>
  <si>
    <t xml:space="preserve">SI 9012-R</t>
  </si>
  <si>
    <t>AUTOLAMPS0359</t>
  </si>
  <si>
    <t xml:space="preserve">MERCEDES W-123 (II)  (81-85) - HEAD GLASS - LH</t>
  </si>
  <si>
    <t xml:space="preserve">W123 81 HGS LH</t>
  </si>
  <si>
    <t xml:space="preserve">SI 9013-L</t>
  </si>
  <si>
    <t>AUTOLAMPS0360</t>
  </si>
  <si>
    <t xml:space="preserve">MERCEDES W-123 (II)  (81-85) - HEAD GLASS - RH</t>
  </si>
  <si>
    <t xml:space="preserve">W123 81 HGS RH</t>
  </si>
  <si>
    <t xml:space="preserve">SI 9013-R</t>
  </si>
  <si>
    <t>AUTOLAMPS0361</t>
  </si>
  <si>
    <t xml:space="preserve">MERCEDES W-124  (85-93) - HEAD GLASS - LH</t>
  </si>
  <si>
    <t xml:space="preserve">W124 85 HGS LH</t>
  </si>
  <si>
    <t xml:space="preserve">SI 9014-L</t>
  </si>
  <si>
    <t>AUTOLAMPS0362</t>
  </si>
  <si>
    <t xml:space="preserve">MERCEDES W-124  (85-93) - HEAD GLASS - RH</t>
  </si>
  <si>
    <t xml:space="preserve">W124 85 HGS RH</t>
  </si>
  <si>
    <t xml:space="preserve">SI 9014-R</t>
  </si>
  <si>
    <t>AUTOLAMPS0355</t>
  </si>
  <si>
    <t xml:space="preserve">MERCEDES-BENZ ATEGO/AXOR TRUCK (98-) - LAMINATED FRONT WINDSCREEN</t>
  </si>
  <si>
    <t xml:space="preserve">ATEGO LFW X</t>
  </si>
  <si>
    <t xml:space="preserve">ATEGO LFW/X</t>
  </si>
  <si>
    <t>2131*804</t>
  </si>
  <si>
    <t>AUTOLAMPS0605</t>
  </si>
  <si>
    <t xml:space="preserve">MITSUBISHI - LOGO</t>
  </si>
  <si>
    <t>MITSUBISHI</t>
  </si>
  <si>
    <t xml:space="preserve">MITSUBISHI LOGO</t>
  </si>
  <si>
    <t>MT05-0219B</t>
  </si>
  <si>
    <t>AUTOLAMPS0603</t>
  </si>
  <si>
    <t xml:space="preserve">MITSUBISHI ASX/PEUGEOT 4005 5D CROSSOVER (10-) - LAMINATED FROM WINDSCREEN</t>
  </si>
  <si>
    <t xml:space="preserve">MIT GA3W R VCP LFW X</t>
  </si>
  <si>
    <t xml:space="preserve">MIT-GA3W-R-VCP LFW/X</t>
  </si>
  <si>
    <t>1496*1028</t>
  </si>
  <si>
    <t>AUTOLAMPS0369</t>
  </si>
  <si>
    <t xml:space="preserve">MITSUBISHI CANTER (05-11) - CORNER  LAMP (214-1566) - LH</t>
  </si>
  <si>
    <t xml:space="preserve">CANTER 05 CLA LH</t>
  </si>
  <si>
    <t>MT04-0503-L</t>
  </si>
  <si>
    <t>AUTOLAMPS0370</t>
  </si>
  <si>
    <t xml:space="preserve">MITSUBISHI CANTER (05-11) - CORNER  LAMP (214-1566) - RH</t>
  </si>
  <si>
    <t xml:space="preserve">CANTER 05 CLA RH</t>
  </si>
  <si>
    <t>MT04-0503-R</t>
  </si>
  <si>
    <t>AUTOLAMPS0371</t>
  </si>
  <si>
    <t xml:space="preserve">MITSUBISHI CANTER (05-11) - CORNER PANEL - LH</t>
  </si>
  <si>
    <t xml:space="preserve">CANTER 05 CP LH</t>
  </si>
  <si>
    <t>MT04-0513-L</t>
  </si>
  <si>
    <t>AUTOLAMPS0372</t>
  </si>
  <si>
    <t xml:space="preserve">MITSUBISHI CANTER (05-11) - CORNER PANEL - RH</t>
  </si>
  <si>
    <t xml:space="preserve">CANTER 05 CP RH</t>
  </si>
  <si>
    <t>MT04-0513-R</t>
  </si>
  <si>
    <t>AUTOLAMPS0363</t>
  </si>
  <si>
    <t xml:space="preserve">MITSUBISHI CANTER (05-11) - FACE PANEL </t>
  </si>
  <si>
    <t xml:space="preserve">CANTER 05 FP</t>
  </si>
  <si>
    <t>MT04-0514-1</t>
  </si>
  <si>
    <t>AUTOLAMPS0373</t>
  </si>
  <si>
    <t xml:space="preserve">MITSUBISHI CANTER (05-11) - FOG LAMP (214-2043) - LH</t>
  </si>
  <si>
    <t xml:space="preserve">CANTER 05 FLA LH</t>
  </si>
  <si>
    <t>MT04-0504-L</t>
  </si>
  <si>
    <t>AUTOLAMPS0374</t>
  </si>
  <si>
    <t xml:space="preserve">MITSUBISHI CANTER (05-11) - FOG LAMP (214-2043) - RH</t>
  </si>
  <si>
    <t xml:space="preserve">CANTER 05 FLA RH</t>
  </si>
  <si>
    <t>MT04-0504-R</t>
  </si>
  <si>
    <t>AUTOLAMPS0366</t>
  </si>
  <si>
    <t xml:space="preserve">MITSUBISHI CANTER (05-11) - FRONT BUMPER</t>
  </si>
  <si>
    <t xml:space="preserve">CANTER 05 BPRF</t>
  </si>
  <si>
    <t>MT04-0507</t>
  </si>
  <si>
    <t>AUTOLAMPS0367</t>
  </si>
  <si>
    <t xml:space="preserve">MITSUBISHI CANTER (05-11) - FRONT LAMP (214-1648) - LH </t>
  </si>
  <si>
    <t xml:space="preserve">CANTER 05 FALA LH</t>
  </si>
  <si>
    <t>MT04-0505-L</t>
  </si>
  <si>
    <t>AUTOLAMPS0368</t>
  </si>
  <si>
    <t xml:space="preserve">MITSUBISHI CANTER (05-11) - FRONT LAMP (214-1648) - RH </t>
  </si>
  <si>
    <t xml:space="preserve">CANTER 05 FALA RH</t>
  </si>
  <si>
    <t>MT04-0505-R</t>
  </si>
  <si>
    <t>AUTOLAMPS0375</t>
  </si>
  <si>
    <t xml:space="preserve">MITSUBISHI CANTER (05-11) - GRILL (NARROW)</t>
  </si>
  <si>
    <t xml:space="preserve">CANTER 05 GRLN</t>
  </si>
  <si>
    <t>MT04-0511</t>
  </si>
  <si>
    <t>AUTOLAMPS0376</t>
  </si>
  <si>
    <t xml:space="preserve">MITSUBISHI CANTER (05-11) - GRILL (WIDE)</t>
  </si>
  <si>
    <t xml:space="preserve">CANTER 05 GRLW</t>
  </si>
  <si>
    <t>MT05-0511B</t>
  </si>
  <si>
    <t>AUTOLAMPS0377</t>
  </si>
  <si>
    <t xml:space="preserve">MITSUBISHI CANTER (05-11) - HEAD LAMP (214-1178) - LH</t>
  </si>
  <si>
    <t xml:space="preserve">CANTER 05 HLA LH</t>
  </si>
  <si>
    <t>MT04-0501-L</t>
  </si>
  <si>
    <t>AUTOLAMPS0378</t>
  </si>
  <si>
    <t xml:space="preserve">MITSUBISHI CANTER (05-11) - HEAD LAMP (214-1178) - RH</t>
  </si>
  <si>
    <t xml:space="preserve">CANTER 05 HLA RH</t>
  </si>
  <si>
    <t>MT04-0501-R</t>
  </si>
  <si>
    <t>AUTOLAMPS0364</t>
  </si>
  <si>
    <t xml:space="preserve">MITSUBISHI CANTER (05-11) - HOOD (NARROW) - 143CMS</t>
  </si>
  <si>
    <t xml:space="preserve">CANTER 05 HOOD N</t>
  </si>
  <si>
    <t>MT04-0514</t>
  </si>
  <si>
    <t>AUTOLAMPS0381</t>
  </si>
  <si>
    <t xml:space="preserve">MITSUBISHI CANTER (05-11) - SHELL</t>
  </si>
  <si>
    <t xml:space="preserve">CANTER 05 SM B</t>
  </si>
  <si>
    <t>MT04-0512A</t>
  </si>
  <si>
    <t>AUTOLAMPS0379</t>
  </si>
  <si>
    <t xml:space="preserve">MITSUBISHI CANTER (05-11) - TAIL LAMP (214-1988-A) - LH</t>
  </si>
  <si>
    <t xml:space="preserve">CANTER 05 TLA LH</t>
  </si>
  <si>
    <t>MT04-0502A-L</t>
  </si>
  <si>
    <t>AUTOLAMPS0380</t>
  </si>
  <si>
    <t xml:space="preserve">MITSUBISHI CANTER (05-11) - TAIL LAMP (214-1988-A) - RH</t>
  </si>
  <si>
    <t xml:space="preserve">CANTER 05 TLA RH</t>
  </si>
  <si>
    <t>MT04-0502A-R</t>
  </si>
  <si>
    <t>AUTOLAMPS0365</t>
  </si>
  <si>
    <t xml:space="preserve">MITSUBISHI CANTER (05-11) - WIPER PANEL (NARROW) - 122 CMS</t>
  </si>
  <si>
    <t xml:space="preserve">CANTER 05 FP N</t>
  </si>
  <si>
    <t>MT04-0514-1C</t>
  </si>
  <si>
    <t>AUTOLAMPS0383</t>
  </si>
  <si>
    <t xml:space="preserve">MITSUBISHI CANTER (4D31) FE300 (85-) - LAMINATED FRONT WINDSCREEN</t>
  </si>
  <si>
    <t xml:space="preserve">FE300 LFW</t>
  </si>
  <si>
    <t>1509*689</t>
  </si>
  <si>
    <t>AUTOLAMPS0385</t>
  </si>
  <si>
    <t xml:space="preserve">MITSUBISHI CANTER (91-93) 4D31 - CORNER LAMP (4D31) - LH</t>
  </si>
  <si>
    <t xml:space="preserve">CANTER 91 CLA LH </t>
  </si>
  <si>
    <t>MT04-0103-L</t>
  </si>
  <si>
    <t>AUTOLAMPS0386</t>
  </si>
  <si>
    <t xml:space="preserve">MITSUBISHI CANTER (91-93) 4D31 - CORNER LAMP (4D31) - RH</t>
  </si>
  <si>
    <t xml:space="preserve">CANTER 91 CLA RH </t>
  </si>
  <si>
    <t>MT04-0103-R</t>
  </si>
  <si>
    <t>AUTOLAMPS0393</t>
  </si>
  <si>
    <t xml:space="preserve">MITSUBISHI CANTER (91-93) 4D31 - CORNER LENS (4D31) - LH</t>
  </si>
  <si>
    <t xml:space="preserve">CANTER 91 CLS LH</t>
  </si>
  <si>
    <t>MT04-0103-00-L</t>
  </si>
  <si>
    <t>AUTOLAMPS0394</t>
  </si>
  <si>
    <t xml:space="preserve">MITSUBISHI CANTER (91-93) 4D31 - CORNER LENS (4D31) - RH</t>
  </si>
  <si>
    <t xml:space="preserve">CANTER 91 CLS RH</t>
  </si>
  <si>
    <t>MT04-0103-00-R</t>
  </si>
  <si>
    <t>AUTOLAMPS0387</t>
  </si>
  <si>
    <t xml:space="preserve">MITSUBISHI CANTER (91-93) 4D31 - FOG LAMP (214-2006) - LH</t>
  </si>
  <si>
    <t xml:space="preserve">CANTER 91 FLA LH</t>
  </si>
  <si>
    <t>MT04-0104-L</t>
  </si>
  <si>
    <t>AUTOLAMPS0388</t>
  </si>
  <si>
    <t xml:space="preserve">MITSUBISHI CANTER (91-93) 4D31 - FOG LAMP (214-2006) - RH</t>
  </si>
  <si>
    <t xml:space="preserve">CANTER 91 FLA RH</t>
  </si>
  <si>
    <t>MT04-0104-R</t>
  </si>
  <si>
    <t>AUTOLAMPS0395</t>
  </si>
  <si>
    <t xml:space="preserve">MITSUBISHI CANTER (91-93) 4D31 - FOG LENS (4D31)</t>
  </si>
  <si>
    <t xml:space="preserve">CANTER 91 FLAS</t>
  </si>
  <si>
    <t>00-MT04-0104</t>
  </si>
  <si>
    <t>AUTOLAMPS0389</t>
  </si>
  <si>
    <t xml:space="preserve">MITSUBISHI CANTER (91-93) 4D31 - HEAD GLASS (4D31) - LH</t>
  </si>
  <si>
    <t xml:space="preserve">CANTER 91 HGS LH</t>
  </si>
  <si>
    <t>MT04-0101-00-L</t>
  </si>
  <si>
    <t>AUTOLAMPS0390</t>
  </si>
  <si>
    <t xml:space="preserve">MITSUBISHI CANTER (91-93) 4D31 - HEAD GLASS (4D31) - RH</t>
  </si>
  <si>
    <t xml:space="preserve">CANTER 91 HGS RH</t>
  </si>
  <si>
    <t>MT04-0101-00-R</t>
  </si>
  <si>
    <t>AUTOLAMPS0391</t>
  </si>
  <si>
    <t xml:space="preserve">MITSUBISHI CANTER (91-93) 4D31 - HEAD LAMP (4D31) - LH</t>
  </si>
  <si>
    <t xml:space="preserve">CANTER 91 HLA LH</t>
  </si>
  <si>
    <t>MT04-0101-L</t>
  </si>
  <si>
    <t>AUTOLAMPS0392</t>
  </si>
  <si>
    <t xml:space="preserve">MITSUBISHI CANTER (91-93) 4D31 - HEAD LAMP (4D31) - RH</t>
  </si>
  <si>
    <t xml:space="preserve">CANTER 91 HLA RH</t>
  </si>
  <si>
    <t>MT04-0101-R</t>
  </si>
  <si>
    <t>AUTOLAMPS0401</t>
  </si>
  <si>
    <t xml:space="preserve">MITSUBISHI CANTER (91-93) 4D31 - SIDE MIRROR</t>
  </si>
  <si>
    <t xml:space="preserve">CANTER 91 SM</t>
  </si>
  <si>
    <t>LL-068</t>
  </si>
  <si>
    <t>AUTOLAMPS0400</t>
  </si>
  <si>
    <t xml:space="preserve">MITSUBISHI CANTER (91-93) 4D31 - SIDE MIRROR GLASS</t>
  </si>
  <si>
    <t xml:space="preserve">CANTER 91 SMG</t>
  </si>
  <si>
    <t xml:space="preserve">LL-068 GLASS</t>
  </si>
  <si>
    <t>AUTOLAMPS0398</t>
  </si>
  <si>
    <t xml:space="preserve">MITSUBISHI CANTER (91-93) 4D31 - TAIL LAMP (4D31-214-1903) - LH</t>
  </si>
  <si>
    <t xml:space="preserve">CANTER 91 TLA LH</t>
  </si>
  <si>
    <t>MT04-0102-L</t>
  </si>
  <si>
    <t>AUTOLAMPS0399</t>
  </si>
  <si>
    <t xml:space="preserve">MITSUBISHI CANTER (91-93) 4D31 - TAIL LAMP (4D31-214-1903) - RH</t>
  </si>
  <si>
    <t xml:space="preserve">CANTER 91 TLA RH</t>
  </si>
  <si>
    <t>MT04-0102-R</t>
  </si>
  <si>
    <t>AUTOLAMPS0396</t>
  </si>
  <si>
    <t xml:space="preserve">MITSUBISHI CANTER (91-93) 4D31 - TAIL LENS (4D31-214-1903-00) - LH</t>
  </si>
  <si>
    <t xml:space="preserve">CANTER 91 TLS LH</t>
  </si>
  <si>
    <t>MT04-0102-00-L</t>
  </si>
  <si>
    <t>AUTOLAMPS0397</t>
  </si>
  <si>
    <t xml:space="preserve">MITSUBISHI CANTER (91-93) 4D31 - TAIL LENS(4D31-214-1903-00) - RH</t>
  </si>
  <si>
    <t xml:space="preserve">CANTER 91 TLS RH</t>
  </si>
  <si>
    <t>MT04-0102-00-R</t>
  </si>
  <si>
    <t>AUTOLAMPS0418</t>
  </si>
  <si>
    <t xml:space="preserve">MITSUBISHI CANTER (94-98) - CORNER LAMP (4D32) - LH</t>
  </si>
  <si>
    <t xml:space="preserve">CANTER 94 CLA LH</t>
  </si>
  <si>
    <t>MT04-0303-L</t>
  </si>
  <si>
    <t>AUTOLAMPS0419</t>
  </si>
  <si>
    <t xml:space="preserve">MITSUBISHI CANTER (94-98) - CORNER LAMP (4D32) - RH</t>
  </si>
  <si>
    <t xml:space="preserve">CANTER 94 CLA RH</t>
  </si>
  <si>
    <t>MT04-0303-R</t>
  </si>
  <si>
    <t>AUTOLAMPS0426</t>
  </si>
  <si>
    <t xml:space="preserve">MITSUBISHI CANTER (94-98) - CORNER LENS (4D32) - LH</t>
  </si>
  <si>
    <t xml:space="preserve">CANTER 94 CLS LH</t>
  </si>
  <si>
    <t>00-MT04-0303-L</t>
  </si>
  <si>
    <t>AUTOLAMPS0427</t>
  </si>
  <si>
    <t xml:space="preserve">MITSUBISHI CANTER (94-98) - CORNER LENS (4D32) - RH</t>
  </si>
  <si>
    <t xml:space="preserve">CANTER 94 CLS RH</t>
  </si>
  <si>
    <t>00-MT04-0303-R</t>
  </si>
  <si>
    <t>AUTOLAMPS0420</t>
  </si>
  <si>
    <t xml:space="preserve">MITSUBISHI CANTER (94-98) - CORNER PANEL - LH</t>
  </si>
  <si>
    <t xml:space="preserve">CANTER 94 CP LH</t>
  </si>
  <si>
    <t>MT04-0313-L</t>
  </si>
  <si>
    <t>AUTOLAMPS0421</t>
  </si>
  <si>
    <t xml:space="preserve">MITSUBISHI CANTER (94-98) - CORNER PANEL - RH</t>
  </si>
  <si>
    <t xml:space="preserve">CANTER 94 CP RH</t>
  </si>
  <si>
    <t>MT04-0313-R</t>
  </si>
  <si>
    <t>AUTOLAMPS0422</t>
  </si>
  <si>
    <t xml:space="preserve">MITSUBISHI CANTER (94-98) - FOG LAMP (WHITE) - LH</t>
  </si>
  <si>
    <t xml:space="preserve">CANTER 94 FLAW LH</t>
  </si>
  <si>
    <t>MT04-0304A-L</t>
  </si>
  <si>
    <t>AUTOLAMPS0423</t>
  </si>
  <si>
    <t xml:space="preserve">MITSUBISHI CANTER (94-98) - FOG LAMP (WHITE) - RH</t>
  </si>
  <si>
    <t xml:space="preserve">CANTER 94 FLAW RH</t>
  </si>
  <si>
    <t>MT04-0304A-R</t>
  </si>
  <si>
    <t>AUTOLAMPS0424</t>
  </si>
  <si>
    <t xml:space="preserve">MITSUBISHI CANTER (94-98) - FOG LAMP (YELLOW) - LH</t>
  </si>
  <si>
    <t xml:space="preserve">CANTER 94 FLAY LH</t>
  </si>
  <si>
    <t>MT04-0304-L</t>
  </si>
  <si>
    <t>AUTOLAMPS0425</t>
  </si>
  <si>
    <t xml:space="preserve">MITSUBISHI CANTER (94-98) - FOG LAMP (YELLOW) - RH</t>
  </si>
  <si>
    <t xml:space="preserve">CANTER 94 FLAY RH</t>
  </si>
  <si>
    <t>MT04-0304-R</t>
  </si>
  <si>
    <t>AUTOLAMPS0414</t>
  </si>
  <si>
    <t xml:space="preserve">MITSUBISHI CANTER (94-98) - FRONT LAMP (214-1637) YELLOW - LH</t>
  </si>
  <si>
    <t xml:space="preserve">CANTER 94 FRLAY LH</t>
  </si>
  <si>
    <t>MT04-0305-L</t>
  </si>
  <si>
    <t>AUTOLAMPS0415</t>
  </si>
  <si>
    <t xml:space="preserve">MITSUBISHI CANTER (94-98) - FRONT LAMP (214-1637) YELLOW - RH</t>
  </si>
  <si>
    <t xml:space="preserve">CANTER 94 FRLAY RH</t>
  </si>
  <si>
    <t>MT04-0305-R</t>
  </si>
  <si>
    <t>AUTOLAMPS0416</t>
  </si>
  <si>
    <t xml:space="preserve">MITSUBISHI CANTER (94-98) - FRONT LAMP (WHITE) - LH</t>
  </si>
  <si>
    <t xml:space="preserve">CANTER 94 FRLAW LH</t>
  </si>
  <si>
    <t>MT04-0305A-L</t>
  </si>
  <si>
    <t>AUTOLAMPS0417</t>
  </si>
  <si>
    <t xml:space="preserve">MITSUBISHI CANTER (94-98) - FRONT LAMP (WHITE) - RH</t>
  </si>
  <si>
    <t xml:space="preserve">CANTER 94 FRLAW RH</t>
  </si>
  <si>
    <t>MT04-0305A-R</t>
  </si>
  <si>
    <t>AUTOLAMPS0434</t>
  </si>
  <si>
    <t xml:space="preserve">MITSUBISHI CANTER (94-98) - SIDE LAMP - YELLOW (214-1407) - LH</t>
  </si>
  <si>
    <t xml:space="preserve">CANTER 94 SLA LH</t>
  </si>
  <si>
    <t>MT04-0306-L</t>
  </si>
  <si>
    <t>AUTOLAMPS0435</t>
  </si>
  <si>
    <t xml:space="preserve">MITSUBISHI CANTER (94-98) - SIDE LAMP - YELLOW (214-1407) - RH</t>
  </si>
  <si>
    <t xml:space="preserve">CANTER 94 SLA RH</t>
  </si>
  <si>
    <t>MT04-0306-R</t>
  </si>
  <si>
    <t>AUTOLAMPS0436</t>
  </si>
  <si>
    <t xml:space="preserve">MITSUBISHI CANTER (94-98) - SIDE LAMP YELLOW/WHITE (214-1405) - LH</t>
  </si>
  <si>
    <t xml:space="preserve">CANTER 95 SLA LH</t>
  </si>
  <si>
    <t>MT04-0306A-L</t>
  </si>
  <si>
    <t>AUTOLAMPS0437</t>
  </si>
  <si>
    <t xml:space="preserve">MITSUBISHI CANTER (94-98) - SIDE LAMP YELLOW/WHITE (214-1405) - RH</t>
  </si>
  <si>
    <t xml:space="preserve">CANTER 95 SLA RH</t>
  </si>
  <si>
    <t>MT04-0306A-R</t>
  </si>
  <si>
    <t>AUTOLAMPS0432</t>
  </si>
  <si>
    <t xml:space="preserve">MITSUBISHI CANTER (94-98) - STEP REFLECTOR LAMP - LH</t>
  </si>
  <si>
    <t xml:space="preserve">CANTER 94 SRL LH</t>
  </si>
  <si>
    <t>214-2907-L</t>
  </si>
  <si>
    <t>AUTOLAMPS0433</t>
  </si>
  <si>
    <t xml:space="preserve">MITSUBISHI CANTER (94-98) - STEP REFLECTOR LAMP - RH</t>
  </si>
  <si>
    <t xml:space="preserve">CANTER 94 SRL RH</t>
  </si>
  <si>
    <t>214-2907-R</t>
  </si>
  <si>
    <t>AUTOLAMPS0438</t>
  </si>
  <si>
    <t xml:space="preserve">MITSUBISHI CANTER (94-98) - TAIL LAMP (214-1906) - LH</t>
  </si>
  <si>
    <t xml:space="preserve">4D32 TLA LH</t>
  </si>
  <si>
    <t>MT04-0102C-L</t>
  </si>
  <si>
    <t>AUTOLAMPS0439</t>
  </si>
  <si>
    <t xml:space="preserve">MITSUBISHI CANTER (94-98) - TAIL LAMP (214-1906) - RH</t>
  </si>
  <si>
    <t xml:space="preserve">4D32 TLA RH</t>
  </si>
  <si>
    <t>MT04-0102C-R</t>
  </si>
  <si>
    <t>AUTOLAMPS0440</t>
  </si>
  <si>
    <t xml:space="preserve">MITSUBISHI CANTER (94-98) - TAIL LAMP (214-1957) - LH</t>
  </si>
  <si>
    <t xml:space="preserve">CANTER 94 TLA LH</t>
  </si>
  <si>
    <t>MT04-0302-L</t>
  </si>
  <si>
    <t>AUTOLAMPS0441</t>
  </si>
  <si>
    <t xml:space="preserve">MITSUBISHI CANTER (94-98) - TAIL LAMP (214-1957) - RH</t>
  </si>
  <si>
    <t xml:space="preserve">CANTER 94 TLA RH</t>
  </si>
  <si>
    <t>MT04-0302-R</t>
  </si>
  <si>
    <t>AUTOLAMPS0442</t>
  </si>
  <si>
    <t xml:space="preserve">MITSUBISHI CANTER (94-98) - TAIL LAMP W/HOUSING (214-1906-HA) - LH</t>
  </si>
  <si>
    <t xml:space="preserve">4D32 TLAWH LH</t>
  </si>
  <si>
    <t>MT04-0102B-L</t>
  </si>
  <si>
    <t>AUTOLAMPS0443</t>
  </si>
  <si>
    <t xml:space="preserve">MITSUBISHI CANTER (94-98) - TAIL LAMP W/HOUSING (214-1906-HA) - RH</t>
  </si>
  <si>
    <t xml:space="preserve">4D32 TLAWH RH</t>
  </si>
  <si>
    <t>MT04-0102B-R</t>
  </si>
  <si>
    <t>AUTOLAMPS0430</t>
  </si>
  <si>
    <t xml:space="preserve">MITSUBISHI CANTER (94-98) - TAIL LENS (00-214-1906) - LH</t>
  </si>
  <si>
    <t xml:space="preserve">4D32 TLS LH</t>
  </si>
  <si>
    <t>MT04-0102C-00-L</t>
  </si>
  <si>
    <t>AUTOLAMPS0431</t>
  </si>
  <si>
    <t xml:space="preserve">MITSUBISHI CANTER (94-98) - TAIL LENS (00-214-1906) - RH</t>
  </si>
  <si>
    <t xml:space="preserve">4D32 TLS RH</t>
  </si>
  <si>
    <t>MT04-0102C-00-R</t>
  </si>
  <si>
    <t>AUTOLAMPS0428</t>
  </si>
  <si>
    <t xml:space="preserve">MITSUBISHI CANTER (94-98) - TAIL LENS (214-1988-00) CLEAR - LH</t>
  </si>
  <si>
    <t xml:space="preserve">CANTER 94 TLS LH</t>
  </si>
  <si>
    <t>MT04-0302-00-L</t>
  </si>
  <si>
    <t>AUTOLAMPS0429</t>
  </si>
  <si>
    <t xml:space="preserve">MITSUBISHI CANTER (94-98) - TAIL LENS (214-1988-00) CLEAR - RH</t>
  </si>
  <si>
    <t xml:space="preserve">CANTER 94 TLS RH</t>
  </si>
  <si>
    <t>MT04-0302-00-R</t>
  </si>
  <si>
    <t>AUTOLAMPS0446</t>
  </si>
  <si>
    <t xml:space="preserve">MITSUBISHI CANTER (94-98) 4D32 - FACE PANEL</t>
  </si>
  <si>
    <t xml:space="preserve">CANTER 94 FP W</t>
  </si>
  <si>
    <t>MT04-0314B-1</t>
  </si>
  <si>
    <t>AUTOLAMPS0445</t>
  </si>
  <si>
    <t xml:space="preserve">MITSUBISHI CANTER (94-98) 4D32 - FRONT BUMPER (WIDE)</t>
  </si>
  <si>
    <t xml:space="preserve">CANTER 94 BPRFW</t>
  </si>
  <si>
    <t>MT04-0307B</t>
  </si>
  <si>
    <t>AUTOLAMPS0447</t>
  </si>
  <si>
    <t xml:space="preserve">MITSUBISHI CANTER (94-98) 4D32 - FRONT PANEL (NARROW)- 156CMS</t>
  </si>
  <si>
    <t xml:space="preserve">CANTER 94 FP N</t>
  </si>
  <si>
    <t>MT04-0314-1</t>
  </si>
  <si>
    <t>AUTOLAMPS0448</t>
  </si>
  <si>
    <t xml:space="preserve">MITSUBISHI CANTER (94-98) 4D32 - GRILL (NARROW) </t>
  </si>
  <si>
    <t xml:space="preserve">CANTER 94 GRLN</t>
  </si>
  <si>
    <t>MT04-0311</t>
  </si>
  <si>
    <t>AUTOLAMPS0449</t>
  </si>
  <si>
    <t xml:space="preserve">MITSUBISHI CANTER (94-98) 4D32 - GRILL (WIDE)</t>
  </si>
  <si>
    <t xml:space="preserve">CANTER 94 GRLW</t>
  </si>
  <si>
    <t>MT04-0311B</t>
  </si>
  <si>
    <t>AUTOLAMPS0444</t>
  </si>
  <si>
    <t xml:space="preserve">MITSUBISHI CANTER (94-98) 4D32 - HOOD (WIDE)</t>
  </si>
  <si>
    <t xml:space="preserve">CANTER 94 HOOD W</t>
  </si>
  <si>
    <t>MT04-0314B</t>
  </si>
  <si>
    <t>AUTOLAMPS0451</t>
  </si>
  <si>
    <t xml:space="preserve">MITSUBISHI CANTER (94-98) 4D32 - SIDE MIRROR</t>
  </si>
  <si>
    <t xml:space="preserve">4D32 SM</t>
  </si>
  <si>
    <t>LL-040</t>
  </si>
  <si>
    <t>AUTOLAMPS0402</t>
  </si>
  <si>
    <t xml:space="preserve">MITSUBISHI CANTER (94) - HEAD GLASS (214-1131) - LH</t>
  </si>
  <si>
    <t xml:space="preserve">CANTER 94 HGS LH</t>
  </si>
  <si>
    <t>MT04-0301-00-L</t>
  </si>
  <si>
    <t>AUTOLAMPS0403</t>
  </si>
  <si>
    <t xml:space="preserve">MITSUBISHI CANTER (94) - HEAD GLASS (214-1131) - RH</t>
  </si>
  <si>
    <t xml:space="preserve">CANTER 94 HGS RH</t>
  </si>
  <si>
    <t>MT04-0301-00-R</t>
  </si>
  <si>
    <t>AUTOLAMPS0404</t>
  </si>
  <si>
    <t xml:space="preserve">MITSUBISHI CANTER (94) - HEAD LAMP (214-1131) - LH</t>
  </si>
  <si>
    <t xml:space="preserve">CANTER 94 HLA LH</t>
  </si>
  <si>
    <t>MT04-0301-L</t>
  </si>
  <si>
    <t>AUTOLAMPS0405</t>
  </si>
  <si>
    <t xml:space="preserve">MITSUBISHI CANTER (94) - HEAD LAMP (214-1131) - RH</t>
  </si>
  <si>
    <t xml:space="preserve">CANTER 94 HLA RH</t>
  </si>
  <si>
    <t>MT04-0301-R</t>
  </si>
  <si>
    <t>AUTOLAMPS0406</t>
  </si>
  <si>
    <t xml:space="preserve">MITSUBISHI CANTER (94) - HEAD LAMP LOCAL (214-1168) - LH</t>
  </si>
  <si>
    <t xml:space="preserve">CANTER 94 HLAL LH</t>
  </si>
  <si>
    <t>MT04-0301B-L</t>
  </si>
  <si>
    <t>AUTOLAMPS0407</t>
  </si>
  <si>
    <t xml:space="preserve">MITSUBISHI CANTER (94) - HEAD LAMP LOCAL (214-1168) - RH</t>
  </si>
  <si>
    <t xml:space="preserve">CANTER 94 HLAL RH</t>
  </si>
  <si>
    <t>MT04-0301B-R</t>
  </si>
  <si>
    <t>AUTOLAMPS0408</t>
  </si>
  <si>
    <t xml:space="preserve">MITSUBISHI CANTER (94) - HEAD LAMP LOCAL CASE (217-1219) - LH</t>
  </si>
  <si>
    <t xml:space="preserve">CANTER 94 HLLC LH</t>
  </si>
  <si>
    <t>MT04-0301B-2-L</t>
  </si>
  <si>
    <t>AUTOLAMPS0409</t>
  </si>
  <si>
    <t xml:space="preserve">MITSUBISHI CANTER (94) - HEAD LAMP LOCAL CASE (217-1219) - RH</t>
  </si>
  <si>
    <t xml:space="preserve">CANTER 94 HLLC RH</t>
  </si>
  <si>
    <t>MT04-0301B-2-R</t>
  </si>
  <si>
    <t>AUTOLAMPS0410</t>
  </si>
  <si>
    <t xml:space="preserve">MITSUBISHI CANTER (94) - HEAD LAMP LOCAL HOUSING (214-1711) - LH</t>
  </si>
  <si>
    <t xml:space="preserve">CANTER 94 HLH LH</t>
  </si>
  <si>
    <t>MT04-0301B-1-L</t>
  </si>
  <si>
    <t>AUTOLAMPS0411</t>
  </si>
  <si>
    <t xml:space="preserve">MITSUBISHI CANTER (94) - HEAD LAMP LOCAL HOUSING (214-1711) - RH</t>
  </si>
  <si>
    <t xml:space="preserve">CANTER 94 HLH RH</t>
  </si>
  <si>
    <t>MT04-0301B-1-R</t>
  </si>
  <si>
    <t>AUTOLAMPS0412</t>
  </si>
  <si>
    <t xml:space="preserve">MITSUBISHI CANTER (94) - HEAD LAMP MOULDING - LH</t>
  </si>
  <si>
    <t xml:space="preserve">CANTER 94 HLM LH</t>
  </si>
  <si>
    <t>GS-B-104-L</t>
  </si>
  <si>
    <t>AUTOLAMPS0413</t>
  </si>
  <si>
    <t xml:space="preserve">MITSUBISHI CANTER (94) - HEAD LAMP MOULDING - RH</t>
  </si>
  <si>
    <t xml:space="preserve">CANTER 94 HLM RH</t>
  </si>
  <si>
    <t>GS-B-104-R</t>
  </si>
  <si>
    <t>AUTOLAMPS2811</t>
  </si>
  <si>
    <t xml:space="preserve">MITSUBISHI CANTER (95) - HEAD LAMP (214-1137) - LH</t>
  </si>
  <si>
    <t xml:space="preserve">CANTER 95 HLA LH</t>
  </si>
  <si>
    <t>MT04-0301A-L</t>
  </si>
  <si>
    <t>AUTOLAMPS2812</t>
  </si>
  <si>
    <t xml:space="preserve">MITSUBISHI CANTER (95) - HEAD LAMP (214-1137) - RH</t>
  </si>
  <si>
    <t xml:space="preserve">CANTER 95 HLA RH</t>
  </si>
  <si>
    <t>MT04-0301A-R</t>
  </si>
  <si>
    <t>AUTOLAMPS0454</t>
  </si>
  <si>
    <t xml:space="preserve">MITSUBISHI CANTER (95) - HEAD LAMP PROJECTION (214-1137) - LH</t>
  </si>
  <si>
    <t xml:space="preserve">CANTER 95 HLAP LH</t>
  </si>
  <si>
    <t>AUTOLAMPS0455</t>
  </si>
  <si>
    <t xml:space="preserve">MITSUBISHI CANTER (95) - HEAD LAMP PROJECTION (214-1137) - RH</t>
  </si>
  <si>
    <t xml:space="preserve">CANTER 95 HLAP RH</t>
  </si>
  <si>
    <t>AUTOLAMPS0458</t>
  </si>
  <si>
    <t xml:space="preserve">MITSUBISHI CANTER (FH215/4D32/FE635) WIDE-BODY (93-) - LAMINATED FRONT WINDSCREEN</t>
  </si>
  <si>
    <t xml:space="preserve">FE600 LFW</t>
  </si>
  <si>
    <t>1837*758</t>
  </si>
  <si>
    <t>AUTOLAMPS2810</t>
  </si>
  <si>
    <t xml:space="preserve">MITSUBISHI CANTER 4D32 SIDE MIRROR</t>
  </si>
  <si>
    <t>AUTOLAMPS0382</t>
  </si>
  <si>
    <t xml:space="preserve">MITSUBISHI CANTER 4M51 (05-11) - MIRROR WITH FITTINGS</t>
  </si>
  <si>
    <t xml:space="preserve">CANTER 05 SM</t>
  </si>
  <si>
    <t>LL-255</t>
  </si>
  <si>
    <t>AUTOLAMPS0456</t>
  </si>
  <si>
    <t xml:space="preserve">MITSUBISHI CANTER FE500 TRUCK (93-) - LAMINATED FRONT WINDSCREEN</t>
  </si>
  <si>
    <t xml:space="preserve">FE500 LFW</t>
  </si>
  <si>
    <t>AUTOLAMPS0457</t>
  </si>
  <si>
    <t xml:space="preserve">MITSUBISHI CANTER FE510 HI-ROOF TRUCK (93-) - LAMINATED FRONT WINDSCREEN</t>
  </si>
  <si>
    <t xml:space="preserve">FE510 LFW</t>
  </si>
  <si>
    <t>1543*761</t>
  </si>
  <si>
    <t>AUTOLAMPS0459</t>
  </si>
  <si>
    <t xml:space="preserve">MITSUBISHI CANTER FE700 STANDARD TRUCK (01-) - LAMINATED FRONT WINDSCREEN</t>
  </si>
  <si>
    <t xml:space="preserve">FE700 LFW</t>
  </si>
  <si>
    <t>1525*683</t>
  </si>
  <si>
    <t>AUTOLAMPS0460</t>
  </si>
  <si>
    <t xml:space="preserve">MITSUBISHI CANTER FE800 TRUCK (01-) - LAMINATED FRONT WINDSCREEN</t>
  </si>
  <si>
    <t xml:space="preserve">FE800 LFW</t>
  </si>
  <si>
    <t>1825*740</t>
  </si>
  <si>
    <t>AUTOLAMPS0384</t>
  </si>
  <si>
    <t xml:space="preserve">MITSUBISHI CANTER WIDE (4D31) FE400 (85-) - LAMINATED FRONT WINDSCREEN</t>
  </si>
  <si>
    <t xml:space="preserve">FE400 LFW</t>
  </si>
  <si>
    <t>1811*733</t>
  </si>
  <si>
    <t>AUTOLAMPS0462</t>
  </si>
  <si>
    <t xml:space="preserve">MITSUBISHI FH215 SIDE MIRROR</t>
  </si>
  <si>
    <t xml:space="preserve">FH SM</t>
  </si>
  <si>
    <t xml:space="preserve">LL-065 </t>
  </si>
  <si>
    <t>AUTOLAMPS0466</t>
  </si>
  <si>
    <t xml:space="preserve">MITSUBISHI FUSO - LOGO</t>
  </si>
  <si>
    <t xml:space="preserve">FUSO LOGO</t>
  </si>
  <si>
    <t>MT05-0219A</t>
  </si>
  <si>
    <t>AUTOLAMPS0469</t>
  </si>
  <si>
    <t xml:space="preserve">MITSUBISHI FUSO (97-07) - HEAD LAMP (TWO SEAL BEAM SQ TYPE) - LH</t>
  </si>
  <si>
    <t xml:space="preserve">FUSO 97 HLA LH</t>
  </si>
  <si>
    <t>MT05-0401B-L</t>
  </si>
  <si>
    <t>AUTOLAMPS0470</t>
  </si>
  <si>
    <t xml:space="preserve">MITSUBISHI FUSO (97-07) - HEAD LAMP (TWO SEAL BEAM SQ TYPE) - RH</t>
  </si>
  <si>
    <t xml:space="preserve">FUSO 97 HLA RH</t>
  </si>
  <si>
    <t>MT05-0401B-R</t>
  </si>
  <si>
    <t>AUTOLAMPS0471</t>
  </si>
  <si>
    <t xml:space="preserve">MITSUBISHI FUSO (97-07) - LIGHT CASE (TWO SEAL BEAM SQ TYPE) - LH</t>
  </si>
  <si>
    <t xml:space="preserve">FUSO 97 LCS LH</t>
  </si>
  <si>
    <t>MT05-0401B-1-L</t>
  </si>
  <si>
    <t>AUTOLAMPS0472</t>
  </si>
  <si>
    <t xml:space="preserve">MITSUBISHI FUSO (97-07) - LIGHT CASE (TWO SEAL BEAM SQ TYPE) - RH</t>
  </si>
  <si>
    <t xml:space="preserve">FUSO 97 LCS RH</t>
  </si>
  <si>
    <t>MT05-0401B-1-R</t>
  </si>
  <si>
    <t>AUTOLAMPS0479</t>
  </si>
  <si>
    <t xml:space="preserve">MITSUBISHI FUSO 355 (93) - CORNER LAMP (214-1542) - LH</t>
  </si>
  <si>
    <t xml:space="preserve">FUSO 93 CLA LH</t>
  </si>
  <si>
    <t>MT05-0303-L</t>
  </si>
  <si>
    <t>AUTOLAMPS0480</t>
  </si>
  <si>
    <t xml:space="preserve">MITSUBISHI FUSO 355 (93) - CORNER LAMP (214-1542) - RH</t>
  </si>
  <si>
    <t xml:space="preserve">FUSO 93 CLA RH</t>
  </si>
  <si>
    <t>MT05-0303-R</t>
  </si>
  <si>
    <t>AUTOLAMPS0481</t>
  </si>
  <si>
    <t xml:space="preserve">MITSUBISHI FUSO 355 (93) - FOG LAMP - CLEAR (214-2005-U-C) - LH</t>
  </si>
  <si>
    <t xml:space="preserve">FUSO 93 FLAC LH</t>
  </si>
  <si>
    <t>MT05-0304B-L</t>
  </si>
  <si>
    <t>AUTOLAMPS0482</t>
  </si>
  <si>
    <t xml:space="preserve">MITSUBISHI FUSO 355 (93) - FOG LAMP - CLEAR (214-2005-U-C) - RH</t>
  </si>
  <si>
    <t xml:space="preserve">FUSO 93 FLAC RH</t>
  </si>
  <si>
    <t>MT05-0304B-R</t>
  </si>
  <si>
    <t>AUTOLAMPS0483</t>
  </si>
  <si>
    <t xml:space="preserve">MITSUBISHI FUSO 355 (93) - FOG LAMP - YELLOW (214-2005) - LH</t>
  </si>
  <si>
    <t xml:space="preserve">FUSO 93 FLAY LH</t>
  </si>
  <si>
    <t>MT05-0304A-L</t>
  </si>
  <si>
    <t>AUTOLAMPS0484</t>
  </si>
  <si>
    <t xml:space="preserve">MITSUBISHI FUSO 355 (93) - FOG LAMP - YELLOW (214-2005) - RH</t>
  </si>
  <si>
    <t xml:space="preserve">FUSO 93 FLAY RH</t>
  </si>
  <si>
    <t>MT05-0304A-R</t>
  </si>
  <si>
    <t>AUTOLAMPS0475</t>
  </si>
  <si>
    <t xml:space="preserve">MITSUBISHI FUSO 355 (93) - FRONT LAMP (WHITE) - LH</t>
  </si>
  <si>
    <t xml:space="preserve">FUSO 93 FLAW LH</t>
  </si>
  <si>
    <t>MT05-0305A-L</t>
  </si>
  <si>
    <t>AUTOLAMPS0476</t>
  </si>
  <si>
    <t xml:space="preserve">MITSUBISHI FUSO 355 (93) - FRONT LAMP (WHITE) - RH</t>
  </si>
  <si>
    <t xml:space="preserve">FUSO 93 FLAW RH</t>
  </si>
  <si>
    <t>MT05-0305A-R</t>
  </si>
  <si>
    <t>AUTOLAMPS0477</t>
  </si>
  <si>
    <t xml:space="preserve">MITSUBISHI FUSO 355 (93) - FRONT LAMP (YELLOW) - LH</t>
  </si>
  <si>
    <t xml:space="preserve">FUSO 93 FRLAY LH</t>
  </si>
  <si>
    <t>MT05-0305-L</t>
  </si>
  <si>
    <t>AUTOLAMPS0478</t>
  </si>
  <si>
    <t xml:space="preserve">MITSUBISHI FUSO 355 (93) - FRONT LAMP (YELLOW) - RH</t>
  </si>
  <si>
    <t xml:space="preserve">FUSO 93 FRLAY RH</t>
  </si>
  <si>
    <t>MT05-0305-R</t>
  </si>
  <si>
    <t>AUTOLAMPS0485</t>
  </si>
  <si>
    <t xml:space="preserve">MITSUBISHI FUSO 355 (93) - HEAD LAMP (214-1130) - LH</t>
  </si>
  <si>
    <t xml:space="preserve">FUSO 93 HLA LH</t>
  </si>
  <si>
    <t>MT05-0301-L</t>
  </si>
  <si>
    <t>AUTOLAMPS0486</t>
  </si>
  <si>
    <t xml:space="preserve">MITSUBISHI FUSO 355 (93) - HEAD LAMP (214-1130) - RH</t>
  </si>
  <si>
    <t xml:space="preserve">FUSO 93 HLA RH</t>
  </si>
  <si>
    <t>MT05-0301-R</t>
  </si>
  <si>
    <t>AUTOLAMPS0473</t>
  </si>
  <si>
    <t xml:space="preserve">MITSUBISHI FUSO 355 (93) - ORNAMENTAL PLATE - LH</t>
  </si>
  <si>
    <t xml:space="preserve">FUSO 93 OP LH</t>
  </si>
  <si>
    <t>214-2509-L</t>
  </si>
  <si>
    <t>AUTOLAMPS0474</t>
  </si>
  <si>
    <t xml:space="preserve">MITSUBISHI FUSO 355 (93) - ORNAMENTAL PLATE - RH</t>
  </si>
  <si>
    <t xml:space="preserve">FUSO 93 OP RH</t>
  </si>
  <si>
    <t>214-2509-R</t>
  </si>
  <si>
    <t>AUTOLAMPS0487</t>
  </si>
  <si>
    <t xml:space="preserve">MITSUBISHI FUSO 355 (93) - SIDE LAMP (214-1406)</t>
  </si>
  <si>
    <t xml:space="preserve">FUSO 93 SLA</t>
  </si>
  <si>
    <t>MT05-0306</t>
  </si>
  <si>
    <t>AUTOLAMPS0488</t>
  </si>
  <si>
    <t xml:space="preserve">MITSUBISHI FUSO 355 (97-07) - CORNER LAMP (214-1552-A) - LH</t>
  </si>
  <si>
    <t xml:space="preserve">FUSO 97 CLA LH</t>
  </si>
  <si>
    <t>MT05-0403-L</t>
  </si>
  <si>
    <t>AUTOLAMPS0489</t>
  </si>
  <si>
    <t xml:space="preserve">MITSUBISHI FUSO 355 (97-07) - CORNER LAMP (214-1552-A) - RH</t>
  </si>
  <si>
    <t xml:space="preserve">FUSO 97 CLA RH</t>
  </si>
  <si>
    <t>MT05-0403-R</t>
  </si>
  <si>
    <t>AUTOLAMPS0490</t>
  </si>
  <si>
    <t xml:space="preserve">MITSUBISHI FUSO 355 (97-07) - GRILL ASSEMBLY</t>
  </si>
  <si>
    <t xml:space="preserve">FUSO 97 GRL</t>
  </si>
  <si>
    <t>MT05-0411</t>
  </si>
  <si>
    <t>AUTOLAMPS0495</t>
  </si>
  <si>
    <t xml:space="preserve">MITSUBISHI FUSO 355 (97-07) - HEAD LAMP (PROJECTOR) (214-1143-LD-E) - LH</t>
  </si>
  <si>
    <t xml:space="preserve">FUSO 97 HLAP LH</t>
  </si>
  <si>
    <t>MT05-0401-L</t>
  </si>
  <si>
    <t>AUTOLAMPS0496</t>
  </si>
  <si>
    <t xml:space="preserve">MITSUBISHI FUSO 355 (97-07) - HEAD LAMP (PROJECTOR) (214-1143-LD-E) - RH</t>
  </si>
  <si>
    <t xml:space="preserve">FUSO 97 HLAP RH</t>
  </si>
  <si>
    <t>MT05-0401-R</t>
  </si>
  <si>
    <t>AUTOLAMPS0497</t>
  </si>
  <si>
    <t xml:space="preserve">MITSUBISHI FUSO 355 (97-07) - HEAD LAMP (SEAL BEAM TYPE) - RH</t>
  </si>
  <si>
    <t xml:space="preserve">FUSO 97 HLASB RH</t>
  </si>
  <si>
    <t>AUTOLAMPS0491</t>
  </si>
  <si>
    <t xml:space="preserve">MITSUBISHI FUSO 355 (97-07) - LOWER GRILL</t>
  </si>
  <si>
    <t xml:space="preserve">FUSO 97 LGRL</t>
  </si>
  <si>
    <t>MT05-0407B-1</t>
  </si>
  <si>
    <t>AUTOLAMPS0492</t>
  </si>
  <si>
    <t xml:space="preserve">MITSUBISHI FUSO 355 (97-07) - SIDE GRILL - LH</t>
  </si>
  <si>
    <t xml:space="preserve">FUSO 97 SGRL LH</t>
  </si>
  <si>
    <t>MT05-0403-1-L</t>
  </si>
  <si>
    <t>AUTOLAMPS0493</t>
  </si>
  <si>
    <t xml:space="preserve">MITSUBISHI FUSO 355 (97-07) - SIDE GRILL - RH</t>
  </si>
  <si>
    <t xml:space="preserve">FUSO 97 SGRL RH</t>
  </si>
  <si>
    <t>MT05-0403-1-R</t>
  </si>
  <si>
    <t>AUTOLAMPS0498</t>
  </si>
  <si>
    <t xml:space="preserve">MITSUBISHI FUSO 355 (97-07) - SIDE LAMP</t>
  </si>
  <si>
    <t xml:space="preserve">FUSO 97 SLA</t>
  </si>
  <si>
    <t>MT05-0406A</t>
  </si>
  <si>
    <t>AUTOLAMPS0494</t>
  </si>
  <si>
    <t xml:space="preserve">MITSUBISHI FUSO 355 (97-07) - UPPER GRILL</t>
  </si>
  <si>
    <t xml:space="preserve">FUSO 97 UGRL</t>
  </si>
  <si>
    <t>MT05-0414-1</t>
  </si>
  <si>
    <t>AUTOLAMPS0499</t>
  </si>
  <si>
    <t xml:space="preserve">MITSUBISHI FUSO FIGHTER (03) - CORNER LAMP (214-1565-UE-Y) - LH</t>
  </si>
  <si>
    <t xml:space="preserve">FUSO 03 CLA LH</t>
  </si>
  <si>
    <t>MT05-0303A-L</t>
  </si>
  <si>
    <t>AUTOLAMPS0500</t>
  </si>
  <si>
    <t xml:space="preserve">MITSUBISHI FUSO FIGHTER (03) - CORNER LAMP (214-1565-UE-Y) - RH</t>
  </si>
  <si>
    <t xml:space="preserve">FUSO 03 CLA RH</t>
  </si>
  <si>
    <t>MT05-0303A-R</t>
  </si>
  <si>
    <t>AUTOLAMPS0501</t>
  </si>
  <si>
    <t xml:space="preserve">MITSUBISHI FUSO FIGHTER (03) - HEAD LAMP (214-1174) - LH</t>
  </si>
  <si>
    <t xml:space="preserve">FUSO 03 HLA LH</t>
  </si>
  <si>
    <t>MT05-0301A-L</t>
  </si>
  <si>
    <t>AUTOLAMPS0502</t>
  </si>
  <si>
    <t xml:space="preserve">MITSUBISHI FUSO FIGHTER (03) - HEAD LAMP (214-1174) - RH</t>
  </si>
  <si>
    <t xml:space="preserve">FUSO 03 HLA RH</t>
  </si>
  <si>
    <t>MT05-0301A-R</t>
  </si>
  <si>
    <t>AUTOLAMPS0463</t>
  </si>
  <si>
    <t xml:space="preserve">MITSUBISHI FUSO FIGHTER FK40 CABOVER TRUCK (84-92) - LAMINATED FRONT WINDSCREEN</t>
  </si>
  <si>
    <t xml:space="preserve">FK415 LFW</t>
  </si>
  <si>
    <t>1836*795</t>
  </si>
  <si>
    <t>AUTOLAMPS0503</t>
  </si>
  <si>
    <t xml:space="preserve">MITSUBISHI FUSO FIGHTER FK60 CABOVER TRUCK (92-) - LAMINATED FRONT WINDSCREEN</t>
  </si>
  <si>
    <t xml:space="preserve">FK60 LFW</t>
  </si>
  <si>
    <t>1921*857</t>
  </si>
  <si>
    <t>AUTOLAMPS0504</t>
  </si>
  <si>
    <t xml:space="preserve">MITSUBISHI FUSO FV87/FM80 - (87-93) - CORNER LAMP (214-1618) - LH</t>
  </si>
  <si>
    <t xml:space="preserve">FUSO 87 CLA LH</t>
  </si>
  <si>
    <t>MT05-0103-L</t>
  </si>
  <si>
    <t>AUTOLAMPS0505</t>
  </si>
  <si>
    <t xml:space="preserve">MITSUBISHI FUSO FV87/FM80 - (87-93) - CORNER LAMP (214-1618) - RH</t>
  </si>
  <si>
    <t xml:space="preserve">FUSO 87 CLA RH</t>
  </si>
  <si>
    <t>MT05-0103-R</t>
  </si>
  <si>
    <t>AUTOLAMPS0515</t>
  </si>
  <si>
    <t xml:space="preserve">MITSUBISHI FUSO FV87/FM80 - (87-93) - CORNER LENS (214-1618) - LH</t>
  </si>
  <si>
    <t xml:space="preserve">FUSO 87 CLS LH</t>
  </si>
  <si>
    <t>MT05-0103-00-L</t>
  </si>
  <si>
    <t>AUTOLAMPS0516</t>
  </si>
  <si>
    <t xml:space="preserve">MITSUBISHI FUSO FV87/FM80 - (87-93) - CORNER LENS (214-1618) - RH</t>
  </si>
  <si>
    <t xml:space="preserve">FUSO 87 CLS RH</t>
  </si>
  <si>
    <t>MT05-0103-00-R</t>
  </si>
  <si>
    <t>AUTOLAMPS0506</t>
  </si>
  <si>
    <t xml:space="preserve">MITSUBISHI FUSO FV87/FM80 - (87-93) - FOG LAMP (214-2005-Y) - LH</t>
  </si>
  <si>
    <t xml:space="preserve">FUSO 87 FLA LH</t>
  </si>
  <si>
    <t>MT05-0205-L</t>
  </si>
  <si>
    <t>AUTOLAMPS0507</t>
  </si>
  <si>
    <t xml:space="preserve">MITSUBISHI FUSO FV87/FM80 - (87-93) - FOG LAMP (214-2005-Y) - RH</t>
  </si>
  <si>
    <t xml:space="preserve">FUSO 87 FLA RH</t>
  </si>
  <si>
    <t>MT05-0205-R</t>
  </si>
  <si>
    <t>AUTOLAMPS0517</t>
  </si>
  <si>
    <t xml:space="preserve">MITSUBISHI FUSO FV87/FM80 - (87-93) - FOG LENS (214-2005-Y) - LH</t>
  </si>
  <si>
    <t xml:space="preserve">FUSO 87 FLS LH</t>
  </si>
  <si>
    <t>00-MT05-0205-L</t>
  </si>
  <si>
    <t>AUTOLAMPS0518</t>
  </si>
  <si>
    <t xml:space="preserve">MITSUBISHI FUSO FV87/FM80 - (87-93) - FOG LENS (214-2005-Y) - RH</t>
  </si>
  <si>
    <t xml:space="preserve">FUSO 87 FLS RH</t>
  </si>
  <si>
    <t>00-MT05-0205-R</t>
  </si>
  <si>
    <t>AUTOLAMPS0510</t>
  </si>
  <si>
    <t xml:space="preserve">MITSUBISHI FUSO FV87/FM80 - (87-93) - FRONT GRILL</t>
  </si>
  <si>
    <t xml:space="preserve">FUSO 87 GRL</t>
  </si>
  <si>
    <t>MT05-0211</t>
  </si>
  <si>
    <t>AUTOLAMPS0511</t>
  </si>
  <si>
    <t xml:space="preserve">MITSUBISHI FUSO FV87/FM80 - (87-93) - HEAD GLASS (214-1106-00) - LH</t>
  </si>
  <si>
    <t xml:space="preserve">FV87 HGS LH</t>
  </si>
  <si>
    <t>MT05-0101-00-L</t>
  </si>
  <si>
    <t>AUTOLAMPS0512</t>
  </si>
  <si>
    <t xml:space="preserve">MITSUBISHI FUSO FV87/FM80 - (87-93) - HEAD GLASS (214-1106-00) - RH</t>
  </si>
  <si>
    <t xml:space="preserve">FV87 HGS RH</t>
  </si>
  <si>
    <t>MT05-0101-00-R</t>
  </si>
  <si>
    <t>AUTOLAMPS0513</t>
  </si>
  <si>
    <t xml:space="preserve">MITSUBISHI FUSO FV87/FM80 - (87-93) - HEAD LAMP  (214-1106) - LH</t>
  </si>
  <si>
    <t xml:space="preserve">FUSO 87 HLA LH</t>
  </si>
  <si>
    <t>MT05-0101-L</t>
  </si>
  <si>
    <t>AUTOLAMPS0514</t>
  </si>
  <si>
    <t xml:space="preserve">MITSUBISHI FUSO FV87/FM80 - (87-93) - HEAD LAMP  (214-1106) - RH</t>
  </si>
  <si>
    <t xml:space="preserve">FUSO 87 HLA RH</t>
  </si>
  <si>
    <t>MT05-0101-R</t>
  </si>
  <si>
    <t>AUTOLAMPS0508</t>
  </si>
  <si>
    <t xml:space="preserve">MITSUBISHI FUSO FV87/FM80 - (87-93) - TOP LAMP (214-2003) - LH</t>
  </si>
  <si>
    <t xml:space="preserve">FUSO 87 TOLA LH</t>
  </si>
  <si>
    <t>MT05-0206B-L</t>
  </si>
  <si>
    <t>AUTOLAMPS0509</t>
  </si>
  <si>
    <t xml:space="preserve">MITSUBISHI FUSO FV87/FM80 - (87-93) - TOP LAMP (214-2003) - RH</t>
  </si>
  <si>
    <t xml:space="preserve">FUSO 87 TOLA RH</t>
  </si>
  <si>
    <t>MT05-0206B-R</t>
  </si>
  <si>
    <t>AUTOLAMPS0467</t>
  </si>
  <si>
    <t xml:space="preserve">MITSUBISHI FUSO SIDE MIRROR</t>
  </si>
  <si>
    <t xml:space="preserve">FUSO SM</t>
  </si>
  <si>
    <t>LL-059</t>
  </si>
  <si>
    <t>AUTOLAMPS0536</t>
  </si>
  <si>
    <t xml:space="preserve">MITSUBISHI L200 - D50 (87-92) - CORNER LAMP BLACK (214-1505-2) - LH</t>
  </si>
  <si>
    <t xml:space="preserve">L200 87 CLAB LH</t>
  </si>
  <si>
    <t>MT01-0103A-L</t>
  </si>
  <si>
    <t>AUTOLAMPS0537</t>
  </si>
  <si>
    <t xml:space="preserve">MITSUBISHI L200 - D50 (87-92) - CORNER LAMP BLACK (214-1505-2) - RH</t>
  </si>
  <si>
    <t xml:space="preserve">L200 87 CLAB RH</t>
  </si>
  <si>
    <t>MT01-0103A-R</t>
  </si>
  <si>
    <t>AUTOLAMPS0538</t>
  </si>
  <si>
    <t xml:space="preserve">MITSUBISHI L200 - D50 (87-92) - CORNER LAMP CHROME (214-1505-1) - LH</t>
  </si>
  <si>
    <t xml:space="preserve">L200 87 CLAC LH</t>
  </si>
  <si>
    <t>MT01-0103-L</t>
  </si>
  <si>
    <t>AUTOLAMPS0539</t>
  </si>
  <si>
    <t xml:space="preserve">MITSUBISHI L200 - D50 (87-92) - CORNER LAMP CHROME (214-1505-1) - RH</t>
  </si>
  <si>
    <t xml:space="preserve">L200 87 CLAC RH</t>
  </si>
  <si>
    <t>MT01-0103-R</t>
  </si>
  <si>
    <t>AUTOLAMPS0540</t>
  </si>
  <si>
    <t xml:space="preserve">MITSUBISHI L200 - D50 (87-92) - CORNER LENS (214-1505-2-00) - LH</t>
  </si>
  <si>
    <t xml:space="preserve">L200 87 CLS LH</t>
  </si>
  <si>
    <t>00-MT01-0103A-L</t>
  </si>
  <si>
    <t>AUTOLAMPS0541</t>
  </si>
  <si>
    <t xml:space="preserve">MITSUBISHI L200 - D50 (87-92) - CORNER LENS (214-1505-2-00) - RH</t>
  </si>
  <si>
    <t xml:space="preserve">L200 87 CLS RH</t>
  </si>
  <si>
    <t>AUTOLAMPS0544</t>
  </si>
  <si>
    <t xml:space="preserve">MITSUBISHI L200 - D50 (87-92) - TAIL LAMP BLACK (214-1923-2) - LH</t>
  </si>
  <si>
    <t xml:space="preserve">L200 87 TLA LH</t>
  </si>
  <si>
    <t>MT01-0102A-L</t>
  </si>
  <si>
    <t>AUTOLAMPS0545</t>
  </si>
  <si>
    <t xml:space="preserve">MITSUBISHI L200 - D50 (87-92) - TAIL LAMP BLACK (214-1923-2) - RH</t>
  </si>
  <si>
    <t xml:space="preserve">L200 87 TLA RH</t>
  </si>
  <si>
    <t>MT01-0102A-R</t>
  </si>
  <si>
    <t>AUTOLAMPS0546</t>
  </si>
  <si>
    <t xml:space="preserve">MITSUBISHI L200 - D50 (87-92) - TAIL LAMP CHROME (214-1923-1) - LH</t>
  </si>
  <si>
    <t xml:space="preserve">L200 87 TLAC LH</t>
  </si>
  <si>
    <t>MT01-0102-L</t>
  </si>
  <si>
    <t>AUTOLAMPS0547</t>
  </si>
  <si>
    <t xml:space="preserve">MITSUBISHI L200 - D50 (87-92) - TAIL LAMP CHROME (214-1923-1) - RH</t>
  </si>
  <si>
    <t xml:space="preserve">L200 87 TLAC RH</t>
  </si>
  <si>
    <t>MT01-0102-R</t>
  </si>
  <si>
    <t>AUTOLAMPS0542</t>
  </si>
  <si>
    <t xml:space="preserve">MITSUBISHI L200 - D50 (87-92) - TAIL LENS (214-1923-00) - LH</t>
  </si>
  <si>
    <t xml:space="preserve">L200 87 TLS1 LH</t>
  </si>
  <si>
    <t>MT01-0102-00-L</t>
  </si>
  <si>
    <t>AUTOLAMPS0543</t>
  </si>
  <si>
    <t xml:space="preserve">MITSUBISHI L200 - D50 (87-92) - TAIL LENS (214-1923-00) - RH</t>
  </si>
  <si>
    <t xml:space="preserve">L200 87 TLS1 RH</t>
  </si>
  <si>
    <t>MT01-0102-00-R</t>
  </si>
  <si>
    <t>AUTOLAMPS0522</t>
  </si>
  <si>
    <t xml:space="preserve">MITSUBISHI L200 - D50 (95) - TAIL LAMP  (214-1952) - LH</t>
  </si>
  <si>
    <t xml:space="preserve">L200 95 TLA LH</t>
  </si>
  <si>
    <t>MT01-0102B-R</t>
  </si>
  <si>
    <t>AUTOLAMPS0523</t>
  </si>
  <si>
    <t xml:space="preserve">MITSUBISHI L200 - D50 (95) - TAIL LAMP  (214-1952) - RH</t>
  </si>
  <si>
    <t xml:space="preserve">L200 95 TLA RH</t>
  </si>
  <si>
    <t>MT01-0102B-L</t>
  </si>
  <si>
    <t>AUTOLAMPS0520</t>
  </si>
  <si>
    <t xml:space="preserve">MITSUBISHI L200 - D50 (95) - TAIL LENS  (214-1952-00) - LH</t>
  </si>
  <si>
    <t xml:space="preserve">L200 95 TLS LH</t>
  </si>
  <si>
    <t>00-MT01-0102B-L</t>
  </si>
  <si>
    <t>AUTOLAMPS0521</t>
  </si>
  <si>
    <t xml:space="preserve">MITSUBISHI L200 - D50 (95) - TAIL LENS  (214-1952-00) - RH</t>
  </si>
  <si>
    <t xml:space="preserve">L200 95 TLS RH</t>
  </si>
  <si>
    <t>00-MT01-0102B-R</t>
  </si>
  <si>
    <t>AUTOLAMPS0519</t>
  </si>
  <si>
    <t xml:space="preserve">MITSUBISHI L200 (D50) (87-97) - FRONT DOOR GLASS - LH</t>
  </si>
  <si>
    <t xml:space="preserve">L200 FD LH</t>
  </si>
  <si>
    <t xml:space="preserve">L200 FD/LH</t>
  </si>
  <si>
    <t>827*535</t>
  </si>
  <si>
    <t>AUTOLAMPS0524</t>
  </si>
  <si>
    <t xml:space="preserve">MITSUBISHI L200 D50 PICK UP (87-97) - LAMINATED FRONT WINDSCREEN</t>
  </si>
  <si>
    <t xml:space="preserve">L200 LFW X</t>
  </si>
  <si>
    <t xml:space="preserve">L200 LFW/X</t>
  </si>
  <si>
    <t>1430*660</t>
  </si>
  <si>
    <t>AUTOLAMPS0525</t>
  </si>
  <si>
    <t xml:space="preserve">MITSUBISHI L200 KB4/KB7 TRITON (05-11) - GRILL (BLACK)</t>
  </si>
  <si>
    <t xml:space="preserve">L200 05 GRL</t>
  </si>
  <si>
    <t>MT01-0311</t>
  </si>
  <si>
    <t>AUTOLAMPS2777</t>
  </si>
  <si>
    <t xml:space="preserve">MITSUBISHI L200 KB4/KB7 TRITON (05-11) - GRILL (GREY/CHROME) - LH</t>
  </si>
  <si>
    <t xml:space="preserve">L200 05 GRLGC LH</t>
  </si>
  <si>
    <t>MT01-0311D</t>
  </si>
  <si>
    <t>AUTOLAMPS0526</t>
  </si>
  <si>
    <t xml:space="preserve">MITSUBISHI L200 KB4/KB7 TRITON (05-11) - HEAD LAMP - SINGLE CABIN - LH</t>
  </si>
  <si>
    <t xml:space="preserve">L200 05 HLA SC LH</t>
  </si>
  <si>
    <t>MT01-0301B-L</t>
  </si>
  <si>
    <t>AUTOLAMPS0527</t>
  </si>
  <si>
    <t xml:space="preserve">MITSUBISHI L200 KB4/KB7 TRITON (05-11) - HEAD LAMP - SINGLE CABIN - RH</t>
  </si>
  <si>
    <t xml:space="preserve">L200 05 HLA SC RH</t>
  </si>
  <si>
    <t>MT01-0301B-R</t>
  </si>
  <si>
    <t>AUTOLAMPS0528</t>
  </si>
  <si>
    <t xml:space="preserve">MITSUBISHI L200 KB4/KB7 TRITON (05-11) - HEAD LAMP DOUBLE CABIN WHITE (214-1185-E/EM) - LH</t>
  </si>
  <si>
    <t xml:space="preserve">L200 05 HLAW DC LH</t>
  </si>
  <si>
    <t>MT01-0301A-L</t>
  </si>
  <si>
    <t>AUTOLAMPS0529</t>
  </si>
  <si>
    <t xml:space="preserve">MITSUBISHI L200 KB4/KB7 TRITON (05-11) - HEAD LAMP DOUBLE CABIN WHITE (214-1185-E/EM) - RH</t>
  </si>
  <si>
    <t xml:space="preserve">L200 05 HLAW DC RH</t>
  </si>
  <si>
    <t>MT01-0301A-R</t>
  </si>
  <si>
    <t>AUTOLAMPS0530</t>
  </si>
  <si>
    <t xml:space="preserve">MITSUBISHI L200 KB4/KB7 TRITON (05-11) - HEAD LAMP DOUBLE CABIN YELLOW (214-1180-RD) - LH</t>
  </si>
  <si>
    <t xml:space="preserve">L200 05 HLAY DC LH</t>
  </si>
  <si>
    <t>MT01-0301-L</t>
  </si>
  <si>
    <t>AUTOLAMPS0531</t>
  </si>
  <si>
    <t xml:space="preserve">MITSUBISHI L200 KB4/KB7 TRITON (05-11) - HEAD LAMP DOUBLE CABIN YELLOW (214-1180-RD) - RH</t>
  </si>
  <si>
    <t xml:space="preserve">L200 05 HLAY DC RH</t>
  </si>
  <si>
    <t>MT01-0301-R</t>
  </si>
  <si>
    <t>AUTOLAMPS0532</t>
  </si>
  <si>
    <t xml:space="preserve">MITSUBISHI L200 KB4/KB7 TRITON (05-11) - REAR REFLECTOR (214-2905-E) - LH</t>
  </si>
  <si>
    <t xml:space="preserve">L200 05 RR LH</t>
  </si>
  <si>
    <t>MT01-0305-L</t>
  </si>
  <si>
    <t>AUTOLAMPS0533</t>
  </si>
  <si>
    <t xml:space="preserve">MITSUBISHI L200 KB4/KB7 TRITON (05-11) - REAR REFLECTOR (214-2905-E) - RH</t>
  </si>
  <si>
    <t xml:space="preserve">L200 05 RR RH</t>
  </si>
  <si>
    <t>MT01-0305-R</t>
  </si>
  <si>
    <t>AUTOLAMPS0534</t>
  </si>
  <si>
    <t xml:space="preserve">MITSUBISHI L200 KB4/KB7 TRITON (05-11) - TAIL LAMP (214-1993-AE) - LH</t>
  </si>
  <si>
    <t xml:space="preserve">L200 05 TLA LH</t>
  </si>
  <si>
    <t>MT01-0302-L</t>
  </si>
  <si>
    <t>AUTOLAMPS0535</t>
  </si>
  <si>
    <t xml:space="preserve">MITSUBISHI L200 KB4/KB7 TRITON (05-11) - TAIL LAMP (214-1993-AE) - RH</t>
  </si>
  <si>
    <t xml:space="preserve">L200 05 TLA RH</t>
  </si>
  <si>
    <t>MT01-0302-R</t>
  </si>
  <si>
    <t>AUTOLAMPS0548</t>
  </si>
  <si>
    <t xml:space="preserve">MITSUBISHI L200/PB27/K14 PICK UP/SPORT/NATIVA/CHALLENGER SUV 97-2003 - LAMINATED FRONT WINDSCREEN</t>
  </si>
  <si>
    <t xml:space="preserve">L200 97 LFW X</t>
  </si>
  <si>
    <t xml:space="preserve">L200-97 LFW/X</t>
  </si>
  <si>
    <t>1445*731</t>
  </si>
  <si>
    <t>AUTOLAMPS0549</t>
  </si>
  <si>
    <t xml:space="preserve">MITSUBISHI L200/TRITON PICKUP (06-), NATIVA/PAJERO SPORT 5D SUV (08-) - LAMINATED FRONT WINDSCREEN</t>
  </si>
  <si>
    <t xml:space="preserve">L200 06 LFW X</t>
  </si>
  <si>
    <t xml:space="preserve">L200-06 LFW/X</t>
  </si>
  <si>
    <t>1444*828</t>
  </si>
  <si>
    <t xml:space="preserve">Default Purchase Pricelist (KES)</t>
  </si>
  <si>
    <t>AUTOLAMPS2778</t>
  </si>
  <si>
    <t xml:space="preserve">MITSUBISHI LANCER (03-06) - FRONT FENDER - LH</t>
  </si>
  <si>
    <t xml:space="preserve">LANCER 03 FF LH</t>
  </si>
  <si>
    <t>AUTOLAMPS2779</t>
  </si>
  <si>
    <t xml:space="preserve">MITSUBISHI LANCER (03-06) - FRONT FENDER - RH</t>
  </si>
  <si>
    <t xml:space="preserve">LANCER 03 FF RH</t>
  </si>
  <si>
    <t>AUTOLAMPS2780</t>
  </si>
  <si>
    <t xml:space="preserve">MITSUBISHI LANCER (03-06) - GRILL - LH</t>
  </si>
  <si>
    <t xml:space="preserve">LANCER 03 GRL LH</t>
  </si>
  <si>
    <t>MT06-0811</t>
  </si>
  <si>
    <t>AUTOLAMPS2781</t>
  </si>
  <si>
    <t xml:space="preserve">MITSUBISHI LANCER (03-06) - GRILL - RH</t>
  </si>
  <si>
    <t xml:space="preserve">LANCER 03 GRL RH</t>
  </si>
  <si>
    <t>AUTOLAMPS0552</t>
  </si>
  <si>
    <t xml:space="preserve">MITSUBISHI LANCER (07 -11) - BACK LAMP - LH</t>
  </si>
  <si>
    <t xml:space="preserve">LANCER 07 BALA LH</t>
  </si>
  <si>
    <t>MT06-0902A-L</t>
  </si>
  <si>
    <t>AUTOLAMPS0553</t>
  </si>
  <si>
    <t xml:space="preserve">MITSUBISHI LANCER (07 -11) - BACK LAMP - RH</t>
  </si>
  <si>
    <t xml:space="preserve">LANCER 07 BALA RH</t>
  </si>
  <si>
    <t>MT06-0902A-R</t>
  </si>
  <si>
    <t>AUTOLAMPS0554</t>
  </si>
  <si>
    <t xml:space="preserve">MITSUBISHI LANCER (07 -11) - HEAD LAMP - LH</t>
  </si>
  <si>
    <t xml:space="preserve">LANCER 07 HLA LH</t>
  </si>
  <si>
    <t>MT06-0901-L</t>
  </si>
  <si>
    <t>AUTOLAMPS0555</t>
  </si>
  <si>
    <t xml:space="preserve">MITSUBISHI LANCER (07 -11) - HEAD LAMP - RH</t>
  </si>
  <si>
    <t xml:space="preserve">LANCER 07 HLA RH</t>
  </si>
  <si>
    <t>MT06-0901-R</t>
  </si>
  <si>
    <t>AUTOLAMPS0556</t>
  </si>
  <si>
    <t xml:space="preserve">MITSUBISHI LANCER (07 -11) - REAR BUMPER REFLECTOR - RH</t>
  </si>
  <si>
    <t xml:space="preserve">LANCER 07 RBR RH</t>
  </si>
  <si>
    <t>MT06-0905A-R</t>
  </si>
  <si>
    <t>AUTOLAMPS0557</t>
  </si>
  <si>
    <t xml:space="preserve">MITSUBISHI LANCER (07 -11) - TAIL LAMP - LH</t>
  </si>
  <si>
    <t xml:space="preserve">LANCER 07 TLA LH</t>
  </si>
  <si>
    <t>MT06-0902-L</t>
  </si>
  <si>
    <t>AUTOLAMPS0558</t>
  </si>
  <si>
    <t xml:space="preserve">MITSUBISHI LANCER (07 -11) - TAIL LAMP - RH</t>
  </si>
  <si>
    <t xml:space="preserve">LANCER 07 TLA RH</t>
  </si>
  <si>
    <t>MT06-0902-R</t>
  </si>
  <si>
    <t>AUTOLAMPS0551</t>
  </si>
  <si>
    <t xml:space="preserve">MITSUBISHI LANCER (07 -11) - THIRD BRAKE LAMP - RH</t>
  </si>
  <si>
    <t xml:space="preserve">LANCER 07 TBLA RH</t>
  </si>
  <si>
    <t>AUTOLAMPS0559</t>
  </si>
  <si>
    <t xml:space="preserve">MITSUBISHI LANCER CK2 (94-97) - CORNER LAMP (214-1548-AE-Y) - LH</t>
  </si>
  <si>
    <t xml:space="preserve">LANCER 94 HLA LH</t>
  </si>
  <si>
    <t>MT06-0503A-L</t>
  </si>
  <si>
    <t>AUTOLAMPS0560</t>
  </si>
  <si>
    <t xml:space="preserve">MITSUBISHI LANCER CK2 (94-97) - CORNER LAMP (214-1548-AE-Y) - RH</t>
  </si>
  <si>
    <t xml:space="preserve">LANCER 94 HLA RH</t>
  </si>
  <si>
    <t>MT06-0503A-R</t>
  </si>
  <si>
    <t>AUTOLAMPS0550</t>
  </si>
  <si>
    <t xml:space="preserve">MITSUBISHI LANCER CK4/LG41 (98-) - CORNER LAMP (214-1557-AE) - LH</t>
  </si>
  <si>
    <t xml:space="preserve">LANCER 98 CLA LH</t>
  </si>
  <si>
    <t>MT06-0603-L</t>
  </si>
  <si>
    <t>AUTOLAMPS0561</t>
  </si>
  <si>
    <t xml:space="preserve">MITSUBISHI LANCER CK4/LG41 (98-) - CORNER LAMP (214-1557-AE) - RH</t>
  </si>
  <si>
    <t xml:space="preserve">LANCER 98 CLA RH</t>
  </si>
  <si>
    <t>MT06-0603-R</t>
  </si>
  <si>
    <t>AUTOLAMPS0562</t>
  </si>
  <si>
    <t xml:space="preserve">MITSUBISHI LANCER CK4/LG41 (98-) - HEAD LAMP (214-1148-AE) - LH</t>
  </si>
  <si>
    <t xml:space="preserve">LANCER 98 HLA LH</t>
  </si>
  <si>
    <t>MT06-0601-L</t>
  </si>
  <si>
    <t>AUTOLAMPS0563</t>
  </si>
  <si>
    <t xml:space="preserve">MITSUBISHI LANCER CK4/LG41 (98-) - HEAD LAMP (214-1148-AE) - RH</t>
  </si>
  <si>
    <t xml:space="preserve">LANCER 98 HLA RH</t>
  </si>
  <si>
    <t>MT06-0601-R</t>
  </si>
  <si>
    <t>AUTOLAMPS0564</t>
  </si>
  <si>
    <t xml:space="preserve">MITSUBISHI LANCER CK4/LG41 (98-) - TAIL LAMP (214-1962-AE/UE) - LH</t>
  </si>
  <si>
    <t xml:space="preserve">LANCER 98 TLA LH</t>
  </si>
  <si>
    <t>MT06-0602-L</t>
  </si>
  <si>
    <t>AUTOLAMPS0565</t>
  </si>
  <si>
    <t xml:space="preserve">MITSUBISHI LANCER CK4/LG41 (98-) - TAIL LAMP (214-1962-AE/UE) - RH</t>
  </si>
  <si>
    <t xml:space="preserve">LANCER 98 TLA RH</t>
  </si>
  <si>
    <t>MT06-0602-R</t>
  </si>
  <si>
    <t>AUTOLAMPS0566</t>
  </si>
  <si>
    <t xml:space="preserve">MITSUBISHI LANCER/MIRAGE SEDAN (95-00) - LAMINATED FRONT WINDSCREEN</t>
  </si>
  <si>
    <t xml:space="preserve">LG41 LFW X</t>
  </si>
  <si>
    <t xml:space="preserve">LG41 LFW/X</t>
  </si>
  <si>
    <t>1435*902</t>
  </si>
  <si>
    <t>AUTOLAMPS0567</t>
  </si>
  <si>
    <t xml:space="preserve">MITSUBISHI LANCER/MIRAGE SEDAN (95-00) - REAR HEATED WINDSCREEN</t>
  </si>
  <si>
    <t xml:space="preserve">LG41 RW H X</t>
  </si>
  <si>
    <t xml:space="preserve">LG41 RW/H/X</t>
  </si>
  <si>
    <t>1245*685</t>
  </si>
  <si>
    <t>AUTOLAMPS0579</t>
  </si>
  <si>
    <t xml:space="preserve">MITSUBISHI PAJERO (V32/V43) 5D  91-00 - LAMINATED FRONT WINDSCREEN</t>
  </si>
  <si>
    <t xml:space="preserve">V32 LFW X</t>
  </si>
  <si>
    <t xml:space="preserve">V32 LFW/X</t>
  </si>
  <si>
    <t>1479*663</t>
  </si>
  <si>
    <t>AUTOLAMPS0570</t>
  </si>
  <si>
    <t xml:space="preserve">MITSUBISHI PAJERO IO H76/77 (02-06) - FOG LAMP (214-2027) - LH</t>
  </si>
  <si>
    <t xml:space="preserve">IO FLA LH</t>
  </si>
  <si>
    <t>MT18-0104-L</t>
  </si>
  <si>
    <t>AUTOLAMPS0571</t>
  </si>
  <si>
    <t xml:space="preserve">MITSUBISHI PAJERO IO H76/77 (02-06) - FOG LAMP (214-2027) - RH</t>
  </si>
  <si>
    <t xml:space="preserve">IO FLA RH</t>
  </si>
  <si>
    <t>MT18-0104-R</t>
  </si>
  <si>
    <t>AUTOLAMPS0568</t>
  </si>
  <si>
    <t xml:space="preserve">MITSUBISHI PAJERO IO H76/77 (02-06) - FRONT BUMPER</t>
  </si>
  <si>
    <t xml:space="preserve">IO BPRF</t>
  </si>
  <si>
    <t>MT18-0107</t>
  </si>
  <si>
    <t>AUTOLAMPS0572</t>
  </si>
  <si>
    <t xml:space="preserve">MITSUBISHI PAJERO IO H76/77 (02-06) - GRILL</t>
  </si>
  <si>
    <t xml:space="preserve">IO GRL</t>
  </si>
  <si>
    <t>MT18-0111A</t>
  </si>
  <si>
    <t>AUTOLAMPS0573</t>
  </si>
  <si>
    <t xml:space="preserve">MITSUBISHI PAJERO IO H76/77 (02-06) - HEAD LAMP (214-1162) - LH</t>
  </si>
  <si>
    <t xml:space="preserve">IO HLA LH</t>
  </si>
  <si>
    <t>MT18-0101-L</t>
  </si>
  <si>
    <t>AUTOLAMPS0574</t>
  </si>
  <si>
    <t xml:space="preserve">MITSUBISHI PAJERO IO H76/77 (02-06) - HEAD LAMP (214-1162) - RH</t>
  </si>
  <si>
    <t xml:space="preserve">IO HLA RH</t>
  </si>
  <si>
    <t>MT18-0101-R</t>
  </si>
  <si>
    <t>AUTOLAMPS0569</t>
  </si>
  <si>
    <t xml:space="preserve">MITSUBISHI PAJERO IO H76/77 (02-06) - REAR BUMPER</t>
  </si>
  <si>
    <t xml:space="preserve">IO BPRR</t>
  </si>
  <si>
    <t>MT18-0108</t>
  </si>
  <si>
    <t>AUTOLAMPS0575</t>
  </si>
  <si>
    <t xml:space="preserve">MITSUBISHI PAJERO IO H76/77 (02-06) - TAIL LAMP (214-1977-A) - LH</t>
  </si>
  <si>
    <t xml:space="preserve">IO TLA LH</t>
  </si>
  <si>
    <t>MT18-0102-L</t>
  </si>
  <si>
    <t>AUTOLAMPS0576</t>
  </si>
  <si>
    <t xml:space="preserve">MITSUBISHI PAJERO IO H76/77 (02-06) - TAIL LAMP (214-1977-A) - RH</t>
  </si>
  <si>
    <t xml:space="preserve">IO TLA RH</t>
  </si>
  <si>
    <t>MT18-0102-R</t>
  </si>
  <si>
    <t>AUTOLAMPS0577</t>
  </si>
  <si>
    <t xml:space="preserve">MITSUBISHI PAJERO IO/PAJERO PININ 3D/5D MINISUV (98-) - LAMINATED FRONT WINDSCREEN</t>
  </si>
  <si>
    <t xml:space="preserve">IO 99 LFW X</t>
  </si>
  <si>
    <t xml:space="preserve">IO-99 LFW/X</t>
  </si>
  <si>
    <t>1391*668</t>
  </si>
  <si>
    <t>AUTOLAMPS0581</t>
  </si>
  <si>
    <t xml:space="preserve">MITSUBISHI PAJERO V73 (00-02) - FRONT BUMPER</t>
  </si>
  <si>
    <t xml:space="preserve">V73 00 BPRF</t>
  </si>
  <si>
    <t>MT03-0307</t>
  </si>
  <si>
    <t>AUTOLAMPS0588</t>
  </si>
  <si>
    <t xml:space="preserve">MITSUBISHI PAJERO V73 (00-02) - TAIL LAMP (214-1971-9) - LH</t>
  </si>
  <si>
    <t xml:space="preserve">V73 00 TLA LH</t>
  </si>
  <si>
    <t>MT03-0302A-L</t>
  </si>
  <si>
    <t>AUTOLAMPS0589</t>
  </si>
  <si>
    <t xml:space="preserve">MITSUBISHI PAJERO V73 (00-02) - TAIL LAMP (214-1971-9) - RH</t>
  </si>
  <si>
    <t xml:space="preserve">V73 00 TLA RH</t>
  </si>
  <si>
    <t>MT03-0302A-R</t>
  </si>
  <si>
    <t>AUTOLAMPS0584</t>
  </si>
  <si>
    <t xml:space="preserve">MITSUBISHI PAJERO V73 (00-07) - REAR BUMPER LAMP - LH</t>
  </si>
  <si>
    <t xml:space="preserve">V73 00 RBLA LH</t>
  </si>
  <si>
    <t>MT03-0305-L</t>
  </si>
  <si>
    <t>AUTOLAMPS0585</t>
  </si>
  <si>
    <t xml:space="preserve">MITSUBISHI PAJERO V73 (00-07) - REAR BUMPER LAMP - RH</t>
  </si>
  <si>
    <t xml:space="preserve">V73 00 RBLA RH</t>
  </si>
  <si>
    <t>MT03-0305-R</t>
  </si>
  <si>
    <t>AUTOLAMPS0582</t>
  </si>
  <si>
    <t xml:space="preserve">MITSUBISHI PAJERO V73 (00-07) - REAR SIDE BUMPER - LH</t>
  </si>
  <si>
    <t xml:space="preserve">V73 00 BPRE LH</t>
  </si>
  <si>
    <t>MT03-0308-1-L</t>
  </si>
  <si>
    <t>AUTOLAMPS0583</t>
  </si>
  <si>
    <t xml:space="preserve">MITSUBISHI PAJERO V73 (00-07) - REAR SIDE BUMPER - RH</t>
  </si>
  <si>
    <t xml:space="preserve">V73 00 BPRE RH</t>
  </si>
  <si>
    <t>MT03-0308-1-R</t>
  </si>
  <si>
    <t>AUTOLAMPS0586</t>
  </si>
  <si>
    <t xml:space="preserve">MITSUBISHI PAJERO V73 (03-07) - HEAD LAMP  (214-1159) - LH</t>
  </si>
  <si>
    <t xml:space="preserve">V73 03 HLA LH</t>
  </si>
  <si>
    <t>MT03-0301-L</t>
  </si>
  <si>
    <t>AUTOLAMPS0587</t>
  </si>
  <si>
    <t xml:space="preserve">MITSUBISHI PAJERO V73 (03-07) - HEAD LAMP  (214-1159) - RH</t>
  </si>
  <si>
    <t xml:space="preserve">V73 03 HLA RH</t>
  </si>
  <si>
    <t>MT03-0301-R</t>
  </si>
  <si>
    <t>AUTOLAMPS0590</t>
  </si>
  <si>
    <t xml:space="preserve">MITSUBISHI PAJERO V73 (03-07) - TAIL LAMP (214-1979) - LH</t>
  </si>
  <si>
    <t xml:space="preserve">V73 03 TLA LH</t>
  </si>
  <si>
    <t>MT03-0402A-L</t>
  </si>
  <si>
    <t>AUTOLAMPS0591</t>
  </si>
  <si>
    <t xml:space="preserve">MITSUBISHI PAJERO V73 (03-07) - TAIL LAMP (214-1979) - RH</t>
  </si>
  <si>
    <t xml:space="preserve">V73 03 TLA RH</t>
  </si>
  <si>
    <t>MT03-0402A-R</t>
  </si>
  <si>
    <t>AUTOLAMPS0580</t>
  </si>
  <si>
    <t xml:space="preserve">MITSUBISHI PAJERO/MONTERO 3/5-DOOR JEEP (00-) - LAMINATED FRONT WINDSCREEN</t>
  </si>
  <si>
    <t xml:space="preserve">V70 LFW X</t>
  </si>
  <si>
    <t xml:space="preserve">V70 LFW/X</t>
  </si>
  <si>
    <t>1503*770</t>
  </si>
  <si>
    <t>AUTOLAMPS0592</t>
  </si>
  <si>
    <t xml:space="preserve">MITSUBISHI PAJERO V93 3/5-DOOR JEEP (07-) - LAMINATED FRONT WINDSCREEN</t>
  </si>
  <si>
    <t xml:space="preserve">V70 07 CP LFW X</t>
  </si>
  <si>
    <t xml:space="preserve">V70-07-CP LFW/X</t>
  </si>
  <si>
    <t>AUTOLAMPS0593</t>
  </si>
  <si>
    <t xml:space="preserve">MITSUBISHI PAJERO V93/96 (07-11) - FOG LAMP (314-2009) - LH</t>
  </si>
  <si>
    <t xml:space="preserve">V93 FLA LH</t>
  </si>
  <si>
    <t>MT03-0804-L</t>
  </si>
  <si>
    <t>AUTOLAMPS0594</t>
  </si>
  <si>
    <t xml:space="preserve">MITSUBISHI PAJERO V93/96 (07-11) - FOG LAMP (314-2009) - RH</t>
  </si>
  <si>
    <t xml:space="preserve">V93 FLA RH</t>
  </si>
  <si>
    <t>MT03-0804-R</t>
  </si>
  <si>
    <t>AUTOLAMPS0595</t>
  </si>
  <si>
    <t xml:space="preserve">MITSUBISHI PAJERO V93/96 (07-11) - HEAD LAMP (214-1186) - LH</t>
  </si>
  <si>
    <t xml:space="preserve">V93 HLA LH</t>
  </si>
  <si>
    <t>MT03-0801-L</t>
  </si>
  <si>
    <t>AUTOLAMPS0596</t>
  </si>
  <si>
    <t xml:space="preserve">MITSUBISHI PAJERO V93/96 (07-11) - HEAD LAMP (214-1186) - RH</t>
  </si>
  <si>
    <t xml:space="preserve">V93 HLA RH</t>
  </si>
  <si>
    <t>MT03-0801-R</t>
  </si>
  <si>
    <t>AUTOLAMPS0597</t>
  </si>
  <si>
    <t xml:space="preserve">MITSUBISHI PAJERO V93/96 (07-11) - TAIL LAMP (214-19A5-UE) - LH</t>
  </si>
  <si>
    <t xml:space="preserve">V93 TLA LH</t>
  </si>
  <si>
    <t>MT03-0802-L</t>
  </si>
  <si>
    <t>AUTOLAMPS0598</t>
  </si>
  <si>
    <t xml:space="preserve">MITSUBISHI PAJERO V93/96 (07-11) - TAIL LAMP (214-19A5-UE) - RH</t>
  </si>
  <si>
    <t xml:space="preserve">V93 TLA RH</t>
  </si>
  <si>
    <t>MT03-0802-R</t>
  </si>
  <si>
    <t>AUTOLAMPS0578</t>
  </si>
  <si>
    <t xml:space="preserve">MITSUBISHI PAJERO/MONTERO L047 JEEP (84-90) - LAMINATED FRONT WINDSCREEN</t>
  </si>
  <si>
    <t xml:space="preserve">L047 LFW</t>
  </si>
  <si>
    <t>1411*585</t>
  </si>
  <si>
    <t>AUTOLAMPS0599</t>
  </si>
  <si>
    <t xml:space="preserve">MITSUBISHI ROSA (91-93) - FRONT LAMP (214-1640) - LH</t>
  </si>
  <si>
    <t xml:space="preserve">CANTER 91 FRLA LH</t>
  </si>
  <si>
    <t>MT04-0105A-L</t>
  </si>
  <si>
    <t>AUTOLAMPS0600</t>
  </si>
  <si>
    <t xml:space="preserve">MITSUBISHI ROSA (91-93) - FRONT LAMP (214-1640) - RH</t>
  </si>
  <si>
    <t xml:space="preserve">CANTER 91 FRLA RH</t>
  </si>
  <si>
    <t>MT04-0105A-R</t>
  </si>
  <si>
    <t>AUTOLAMPS0601</t>
  </si>
  <si>
    <t xml:space="preserve">MITSUBISHI ROSA (91-93) - FRONT LENS (214-1640) - LH</t>
  </si>
  <si>
    <t xml:space="preserve">CANTER 91 FLS LH</t>
  </si>
  <si>
    <t>00-MT04-0105A-L</t>
  </si>
  <si>
    <t>AUTOLAMPS0602</t>
  </si>
  <si>
    <t xml:space="preserve">MITSUBISHI ROSA (91-93) - FRONT LENS (214-1640) - RH</t>
  </si>
  <si>
    <t xml:space="preserve">CANTER 91 FLS RH</t>
  </si>
  <si>
    <t>00-MT04-0105A-R</t>
  </si>
  <si>
    <t>AUTOLAMPS0804</t>
  </si>
  <si>
    <t xml:space="preserve">FSR/FVR/TX/FUSO/FV87/FM80/UD/MK210 (95-) -  TAIL LAMP - LH</t>
  </si>
  <si>
    <t>MITSUBISHI/NISSAN</t>
  </si>
  <si>
    <t xml:space="preserve">MK210 TLA RH</t>
  </si>
  <si>
    <t>NS33-0502</t>
  </si>
  <si>
    <t>1524*844</t>
  </si>
  <si>
    <t>AUTOLAMPS0805</t>
  </si>
  <si>
    <t xml:space="preserve">FSR/FVR/TX/FUSO/FV87/FM80/UD/MK210 (95-) - TAIL LAMP - RH</t>
  </si>
  <si>
    <t xml:space="preserve">MK210 TLA LH</t>
  </si>
  <si>
    <t>1533*850</t>
  </si>
  <si>
    <t>AUTOLAMPS0687</t>
  </si>
  <si>
    <t xml:space="preserve">NISSAN B110/1200 P/UP (A12) (71-83) - BUMPER LENS - LH</t>
  </si>
  <si>
    <t>NISSAN</t>
  </si>
  <si>
    <t xml:space="preserve">B110 BLS LH</t>
  </si>
  <si>
    <t>00-NS01-0105B-L</t>
  </si>
  <si>
    <t>AUTOLAMPS0688</t>
  </si>
  <si>
    <t xml:space="preserve">NISSAN B110/1200 P/UP (A12) (71-83) - BUMPER LENS - RH</t>
  </si>
  <si>
    <t xml:space="preserve">B110 BLS RH</t>
  </si>
  <si>
    <t>00-NS01-0105B-R</t>
  </si>
  <si>
    <t>AUTOLAMPS0685</t>
  </si>
  <si>
    <t xml:space="preserve">NISSAN B110/1200 P/UP (A12) (71-83) - GRILL (ROUND SEAL BEAM)</t>
  </si>
  <si>
    <t xml:space="preserve">B110 GRL ROUND</t>
  </si>
  <si>
    <t>NS99-0106</t>
  </si>
  <si>
    <t>AUTOLAMPS0686</t>
  </si>
  <si>
    <t xml:space="preserve">NISSAN B110/1200 P/UP (A12) (71-83) - GRILL (SQUARE SEAL BEAM)</t>
  </si>
  <si>
    <t xml:space="preserve">B110 GRL SQUARE</t>
  </si>
  <si>
    <t>NS99-0105</t>
  </si>
  <si>
    <t>AUTOLAMPS0694</t>
  </si>
  <si>
    <t xml:space="preserve">NISSAN B110/1200 P/UP (A12) (71-83) - TAIL LAMP (215-1910-2) - LH</t>
  </si>
  <si>
    <t xml:space="preserve">B110 TLA LH</t>
  </si>
  <si>
    <t>NS01-0102A-L</t>
  </si>
  <si>
    <t>AUTOLAMPS0695</t>
  </si>
  <si>
    <t xml:space="preserve">NISSAN B110/1200 P/UP (A12) (71-83) - TAIL LAMP (215-1910-2) - RH</t>
  </si>
  <si>
    <t xml:space="preserve">B110 TLA RH</t>
  </si>
  <si>
    <t>NS01-0102A-R</t>
  </si>
  <si>
    <t>AUTOLAMPS0689</t>
  </si>
  <si>
    <t xml:space="preserve">NISSAN B110/1200 P/UP (A12) (71-83) - TAIL LENS (215-1910-2-00) - LH</t>
  </si>
  <si>
    <t xml:space="preserve">B110 TLS LH</t>
  </si>
  <si>
    <t>00-NS01-0102A-L</t>
  </si>
  <si>
    <t>AUTOLAMPS0690</t>
  </si>
  <si>
    <t xml:space="preserve">NISSAN B110/1200 P/UP (A12) (71-83) - TAIL LENS (215-1910-2-00) - RH</t>
  </si>
  <si>
    <t xml:space="preserve">B110 TLS RH</t>
  </si>
  <si>
    <t>NS01-0102A-00-R</t>
  </si>
  <si>
    <t>AUTOLAMPS0693</t>
  </si>
  <si>
    <t xml:space="preserve">NISSAN B110/1200 P/UP (A12/A14) (71-83)(215-1510) - SIDE LAMP</t>
  </si>
  <si>
    <t xml:space="preserve">B110 SLA</t>
  </si>
  <si>
    <t>NS01-0106</t>
  </si>
  <si>
    <t>AUTOLAMPS0683</t>
  </si>
  <si>
    <t xml:space="preserve">NISSAN B140/1400 P/UP (A14) (71-83) - BUMPER LAMP (215-1663R) - LH</t>
  </si>
  <si>
    <t xml:space="preserve">B140 BLA LH</t>
  </si>
  <si>
    <t>NS01-0105-L</t>
  </si>
  <si>
    <t>AUTOLAMPS0684</t>
  </si>
  <si>
    <t xml:space="preserve">NISSAN B140/1400 P/UP (A14) (71-83) - BUMPER LAMP (215-1663R) - RH</t>
  </si>
  <si>
    <t xml:space="preserve">B140 BLA RH</t>
  </si>
  <si>
    <t>NS01-0105-R</t>
  </si>
  <si>
    <t>AUTOLAMPS0691</t>
  </si>
  <si>
    <t xml:space="preserve">NISSAN B140/1400 P/UP (A14) (71-83) - BUMPER LENS (215-1663R-00) - LH</t>
  </si>
  <si>
    <t xml:space="preserve">B140 BLS LH</t>
  </si>
  <si>
    <t>NS01-0105-00-L</t>
  </si>
  <si>
    <t>AUTOLAMPS0692</t>
  </si>
  <si>
    <t xml:space="preserve">NISSAN B140/1400 P/UP (A14) (71-83) - BUMPER LENS (215-1663R-00)- RH</t>
  </si>
  <si>
    <t xml:space="preserve">B140 BLS RH</t>
  </si>
  <si>
    <t>NS01-0105-00-R</t>
  </si>
  <si>
    <t>AUTOLAMPS0696</t>
  </si>
  <si>
    <t xml:space="preserve">NISSAN CABSTAR CB31 (94-) - CORNER LAMP (215-1564) - LH</t>
  </si>
  <si>
    <t xml:space="preserve">CB31 CLA LH</t>
  </si>
  <si>
    <t>NS15-0203-L</t>
  </si>
  <si>
    <t>AUTOLAMPS0697</t>
  </si>
  <si>
    <t xml:space="preserve">NISSAN CABSTAR CB31 (94-) - CORNER LAMP (215-1564) - RH</t>
  </si>
  <si>
    <t xml:space="preserve">CB31 CLA RH</t>
  </si>
  <si>
    <t>NS15-0203-R</t>
  </si>
  <si>
    <t>AUTOLAMPS0698</t>
  </si>
  <si>
    <t xml:space="preserve">NISSAN CABSTAR CB31 (94-) - HEAD LAMP (215-1156) - LH</t>
  </si>
  <si>
    <t xml:space="preserve">CB31 HLA LH</t>
  </si>
  <si>
    <t>NS15-0201-L</t>
  </si>
  <si>
    <t>AUTOLAMPS0699</t>
  </si>
  <si>
    <t xml:space="preserve">NISSAN CABSTAR CB31 (94-) - HEAD LAMP (215-1156) - RH</t>
  </si>
  <si>
    <t xml:space="preserve">CB31 HLA RH</t>
  </si>
  <si>
    <t>NS15-0201-R</t>
  </si>
  <si>
    <t>AUTOLAMPS2802</t>
  </si>
  <si>
    <t xml:space="preserve">NISSAN CARAVAN NV350 (E26) VAN (12-) - LAMINATED FRONT WINDSCREEN</t>
  </si>
  <si>
    <t xml:space="preserve">NI E26 VCP LFW X</t>
  </si>
  <si>
    <t xml:space="preserve">NI-E26-VCP LFW/X</t>
  </si>
  <si>
    <t>1480*852</t>
  </si>
  <si>
    <t>AUTOLAMPS0700</t>
  </si>
  <si>
    <t xml:space="preserve">NISSAN CARAVAN/URVAN E24/QD32 VAN (86-97) - FRONT DOOR GLASS - LH</t>
  </si>
  <si>
    <t xml:space="preserve">E24 FD LH</t>
  </si>
  <si>
    <t xml:space="preserve">E24 FD/LH</t>
  </si>
  <si>
    <t>925*717</t>
  </si>
  <si>
    <t>AUTOLAMPS0701</t>
  </si>
  <si>
    <t xml:space="preserve">NISSAN CARAVAN/URVAN E24/QD32 VAN (86-97) - FRONT DOOR GLASS - RH</t>
  </si>
  <si>
    <t xml:space="preserve">E24 FD RH</t>
  </si>
  <si>
    <t xml:space="preserve">E24 FD/RH</t>
  </si>
  <si>
    <t>AUTOLAMPS0702</t>
  </si>
  <si>
    <t xml:space="preserve">NISSAN CARAVAN/URVAN E24/QD32 VAN (86-97) - LAMINATED FRONT WINDSCREEN</t>
  </si>
  <si>
    <t xml:space="preserve">E24 LFW</t>
  </si>
  <si>
    <t>1538*830</t>
  </si>
  <si>
    <t>AUTOLAMPS0703</t>
  </si>
  <si>
    <t xml:space="preserve">NISSAN CARAVAN/URVAN E24/QD32 VAN (86-97) - LAMINATED REAR WINDSCREEN</t>
  </si>
  <si>
    <t xml:space="preserve">E24 LRW</t>
  </si>
  <si>
    <t xml:space="preserve">E24 RW</t>
  </si>
  <si>
    <t>1252*615</t>
  </si>
  <si>
    <t>AUTOLAMPS0704</t>
  </si>
  <si>
    <t xml:space="preserve">NISSAN CARAVAN/URVAN E24/QD32 VAN (86-97) - SIDE FRONT GLASS - LH1</t>
  </si>
  <si>
    <t xml:space="preserve">E24 SF LH1</t>
  </si>
  <si>
    <t xml:space="preserve">E24 SF/LH1</t>
  </si>
  <si>
    <t>575*520</t>
  </si>
  <si>
    <t>AUTOLAMPS0705</t>
  </si>
  <si>
    <t xml:space="preserve">NISSAN CARAVAN/URVAN E24/QD32 VAN (86-97) - SIDE FRONT GLASS - LH2</t>
  </si>
  <si>
    <t xml:space="preserve">E24 SF LH2</t>
  </si>
  <si>
    <t xml:space="preserve">E24 SF/LH2</t>
  </si>
  <si>
    <t>AUTOLAMPS0706</t>
  </si>
  <si>
    <t xml:space="preserve">NISSAN CARAVAN/URVAN E24/QD32 VAN (86-97) - SIDE FRONT GLASS - LH3</t>
  </si>
  <si>
    <t xml:space="preserve">E24 SR LH3</t>
  </si>
  <si>
    <t xml:space="preserve">E24 SR/LH3</t>
  </si>
  <si>
    <t>605*520</t>
  </si>
  <si>
    <t>AUTOLAMPS0785</t>
  </si>
  <si>
    <t xml:space="preserve">NISSAN CARAVAN/URVAN E25 VAN (02-) - LAMINATED FRONT WINDSCREEN</t>
  </si>
  <si>
    <t xml:space="preserve">E25 LFW</t>
  </si>
  <si>
    <t>1507*807</t>
  </si>
  <si>
    <t>AUTOLAMPS0835</t>
  </si>
  <si>
    <t xml:space="preserve">NISSAN CARAVAN/URVAN/NV350 E26 VAN (12-) - REAR WINDSCREEN (NO HOLE)</t>
  </si>
  <si>
    <t xml:space="preserve">NI E26 NH RW H X</t>
  </si>
  <si>
    <t xml:space="preserve">NI-E26-NH RW/H/X</t>
  </si>
  <si>
    <t>1441*957</t>
  </si>
  <si>
    <t>AUTOLAMPS0963</t>
  </si>
  <si>
    <t xml:space="preserve">NISSAN D21/D22/DATSUN 850 PICKUP (85-97) - LAMINATED FRONT WINDSCREEN</t>
  </si>
  <si>
    <t xml:space="preserve">D21 LFW X</t>
  </si>
  <si>
    <t xml:space="preserve">D21 LFW/X</t>
  </si>
  <si>
    <t>1478*749</t>
  </si>
  <si>
    <t>AUTOLAMPS0841</t>
  </si>
  <si>
    <t xml:space="preserve">NISSAN DUALIS/QASHQAI 5D SUV (06-) - LAMINATED FRONT WINDSCREEN</t>
  </si>
  <si>
    <t xml:space="preserve">NI J10 VCP LFW X</t>
  </si>
  <si>
    <t xml:space="preserve">NI-J10-VCP LFW/X</t>
  </si>
  <si>
    <t>1437*593</t>
  </si>
  <si>
    <t>AUTOLAMPS0738</t>
  </si>
  <si>
    <t xml:space="preserve">NISSAN E23 (84-86) - BUMPER LAMP (215-1603) - LH</t>
  </si>
  <si>
    <t xml:space="preserve">E23 BLA LH</t>
  </si>
  <si>
    <t>NS05-0205-L</t>
  </si>
  <si>
    <t>AUTOLAMPS0739</t>
  </si>
  <si>
    <t xml:space="preserve">NISSAN E23 (84-86) - BUMPER LAMP (215-1603) - RH</t>
  </si>
  <si>
    <t xml:space="preserve">E23 BLA RH</t>
  </si>
  <si>
    <t>NS08-0205</t>
  </si>
  <si>
    <t>AUTOLAMPS0744</t>
  </si>
  <si>
    <t xml:space="preserve">NISSAN E24 (87-) - CORNER LAMP (215-1528 A/U) - LH</t>
  </si>
  <si>
    <t xml:space="preserve">E24 CLA LH</t>
  </si>
  <si>
    <t>NS08-0303-L</t>
  </si>
  <si>
    <t>AUTOLAMPS0745</t>
  </si>
  <si>
    <t xml:space="preserve">NISSAN E24 (87-) - CORNER LAMP (215-1528 A/U) - RH</t>
  </si>
  <si>
    <t xml:space="preserve">E24 CLA RH</t>
  </si>
  <si>
    <t>NS08-0303-R</t>
  </si>
  <si>
    <t>AUTOLAMPS0748</t>
  </si>
  <si>
    <t xml:space="preserve">NISSAN E24 (87-) - CORNER LENS (215-1528-00) - LH</t>
  </si>
  <si>
    <t xml:space="preserve">E24 CLS LH</t>
  </si>
  <si>
    <t>NS08-0303-00-L</t>
  </si>
  <si>
    <t>AUTOLAMPS0749</t>
  </si>
  <si>
    <t xml:space="preserve">NISSAN E24 (87-) - CORNER LENS (215-1528-00) - RH</t>
  </si>
  <si>
    <t xml:space="preserve">E24 CLS RH</t>
  </si>
  <si>
    <t>NS08-0303-00-R</t>
  </si>
  <si>
    <t>AUTOLAMPS0740</t>
  </si>
  <si>
    <t xml:space="preserve">NISSAN E24 (87-) - FRONT SIDE BUMPER (215-2814) - LH</t>
  </si>
  <si>
    <t xml:space="preserve">E24 FSB LH</t>
  </si>
  <si>
    <t>NS08-0307A-L</t>
  </si>
  <si>
    <t>AUTOLAMPS0741</t>
  </si>
  <si>
    <t xml:space="preserve">NISSAN E24 (87-) - FRONT SIDE BUMPER (215-2814) - RH</t>
  </si>
  <si>
    <t xml:space="preserve">E24 FSB RH</t>
  </si>
  <si>
    <t>NS08-0307A-R</t>
  </si>
  <si>
    <t>AUTOLAMPS0746</t>
  </si>
  <si>
    <t xml:space="preserve">NISSAN E24 (87-) - GRILL</t>
  </si>
  <si>
    <t xml:space="preserve">E24 GRL</t>
  </si>
  <si>
    <t>NS08-0311</t>
  </si>
  <si>
    <t>AUTOLAMPS0747</t>
  </si>
  <si>
    <t xml:space="preserve">NISSAN E24 (87-) - GRILL (CHROME)</t>
  </si>
  <si>
    <t xml:space="preserve">E24 GRLC</t>
  </si>
  <si>
    <t xml:space="preserve">NS08-0311 CHROME</t>
  </si>
  <si>
    <t>AUTOLAMPS0752</t>
  </si>
  <si>
    <t xml:space="preserve">NISSAN E24 (87-) - LIGHT CASE - LH</t>
  </si>
  <si>
    <t xml:space="preserve">E24 LCS LH</t>
  </si>
  <si>
    <t>NS05-0301-1-L</t>
  </si>
  <si>
    <t>AUTOLAMPS0753</t>
  </si>
  <si>
    <t xml:space="preserve">NISSAN E24 (87-) - LIGHT CASE - RH</t>
  </si>
  <si>
    <t xml:space="preserve">E24 LCS RH</t>
  </si>
  <si>
    <t>NS05-0301-1-R</t>
  </si>
  <si>
    <t>AUTOLAMPS0742</t>
  </si>
  <si>
    <t xml:space="preserve">NISSAN E24 (87-) - REAR SIDE BUMPER - LH</t>
  </si>
  <si>
    <t xml:space="preserve">E24 RSB LH</t>
  </si>
  <si>
    <t>NS08-0307B-L</t>
  </si>
  <si>
    <t>AUTOLAMPS0743</t>
  </si>
  <si>
    <t xml:space="preserve">NISSAN E24 (87-) - REAR SIDE BUMPER - RH</t>
  </si>
  <si>
    <t xml:space="preserve">E24 RSB RH</t>
  </si>
  <si>
    <t>NS08-0307B-R</t>
  </si>
  <si>
    <t>AUTOLAMPS0754</t>
  </si>
  <si>
    <t xml:space="preserve">NISSAN E24 (87-) - SIDE MIRROR (W/METAL SOCKET) - LH</t>
  </si>
  <si>
    <t xml:space="preserve">E24 SMB   LH</t>
  </si>
  <si>
    <t>NS08-0312-L</t>
  </si>
  <si>
    <t>AUTOLAMPS0755</t>
  </si>
  <si>
    <t xml:space="preserve">NISSAN E24 (87-) - SIDE MIRROR (W/METAL SOCKET) - RH</t>
  </si>
  <si>
    <t xml:space="preserve">E24 SMB   RH</t>
  </si>
  <si>
    <t>NS08-0312-R</t>
  </si>
  <si>
    <t>AUTOLAMPS0762</t>
  </si>
  <si>
    <t xml:space="preserve">NISSAN E24/QD32 (87-) - REAR VENT- LH</t>
  </si>
  <si>
    <t xml:space="preserve">E24 RV LH</t>
  </si>
  <si>
    <t>TYJ-JT-26-PP-L</t>
  </si>
  <si>
    <t>AUTOLAMPS0763</t>
  </si>
  <si>
    <t xml:space="preserve">NISSAN E24/QD32 (87-) - REAR VENT- RH</t>
  </si>
  <si>
    <t xml:space="preserve">E24 RV RH</t>
  </si>
  <si>
    <t>TYJ-JT-26-PP-R</t>
  </si>
  <si>
    <t>AUTOLAMPS0760</t>
  </si>
  <si>
    <t xml:space="preserve">NISSAN E24/QD32 (87-) - TAIL LAMP - LH</t>
  </si>
  <si>
    <t xml:space="preserve">QD32 TLA LH</t>
  </si>
  <si>
    <t>NS08-0302-L</t>
  </si>
  <si>
    <t>AUTOLAMPS0761</t>
  </si>
  <si>
    <t xml:space="preserve">NISSAN E24/QD32 (87-) - TAIL LAMP - RH</t>
  </si>
  <si>
    <t xml:space="preserve">QD32 TLA RH</t>
  </si>
  <si>
    <t>NS08-0302-R</t>
  </si>
  <si>
    <t>AUTOLAMPS0758</t>
  </si>
  <si>
    <t xml:space="preserve">NISSAN E24/QD32 (87-) - TAIL LENS - LH</t>
  </si>
  <si>
    <t xml:space="preserve"> E24 QD32 TLS LH</t>
  </si>
  <si>
    <t>NS08-0302-00-L</t>
  </si>
  <si>
    <t>AUTOLAMPS0759</t>
  </si>
  <si>
    <t xml:space="preserve">NISSAN E24/QD32 (87-) - TAIL LENS - RH</t>
  </si>
  <si>
    <t xml:space="preserve"> E24 QD32 TLS RH</t>
  </si>
  <si>
    <t>NS08-0302-00-R</t>
  </si>
  <si>
    <t>AUTOLAMPS0765</t>
  </si>
  <si>
    <t xml:space="preserve">NISSAN E25 (02-06) - CORNER LAMP -LH</t>
  </si>
  <si>
    <t xml:space="preserve">E25 02 CLA LH</t>
  </si>
  <si>
    <t>NS08-0403-L</t>
  </si>
  <si>
    <t>AUTOLAMPS0766</t>
  </si>
  <si>
    <t xml:space="preserve">NISSAN E25 (02-06) - CORNER LAMP -RH</t>
  </si>
  <si>
    <t xml:space="preserve">E25 02 CLA RH</t>
  </si>
  <si>
    <t>NS08-0403-R</t>
  </si>
  <si>
    <t>AUTOLAMPS0774</t>
  </si>
  <si>
    <t xml:space="preserve">NISSAN E25 (02-06) - CORNER LENS - LH</t>
  </si>
  <si>
    <t xml:space="preserve">E25 02 CLS LH</t>
  </si>
  <si>
    <t>00-NS08-0502-L</t>
  </si>
  <si>
    <t>AUTOLAMPS0775</t>
  </si>
  <si>
    <t xml:space="preserve">NISSAN E25 (02-06) - CORNER LENS - RH</t>
  </si>
  <si>
    <t xml:space="preserve">E25 02 CLS RH</t>
  </si>
  <si>
    <t>00-NS08-0403-R</t>
  </si>
  <si>
    <t>AUTOLAMPS0767</t>
  </si>
  <si>
    <t xml:space="preserve">NISSAN E25 (02-06) - CORNER PANEL - LH</t>
  </si>
  <si>
    <t xml:space="preserve">E25 02 CP LH</t>
  </si>
  <si>
    <t>NS08-0416-L</t>
  </si>
  <si>
    <t>AUTOLAMPS0768</t>
  </si>
  <si>
    <t xml:space="preserve">NISSAN E25 (02-06) - CORNER PANEL - RH</t>
  </si>
  <si>
    <t xml:space="preserve">E25 02 CP RH</t>
  </si>
  <si>
    <t>NS08-0416-R</t>
  </si>
  <si>
    <t>AUTOLAMPS0764</t>
  </si>
  <si>
    <t xml:space="preserve">NISSAN E25 (02-06) - FRONT BUMPER</t>
  </si>
  <si>
    <t xml:space="preserve">E25 02 BPRF</t>
  </si>
  <si>
    <t>NS08-0407</t>
  </si>
  <si>
    <t>AUTOLAMPS0769</t>
  </si>
  <si>
    <t xml:space="preserve">NISSAN E25 (02-06) - FRONT FENDER - LH</t>
  </si>
  <si>
    <t xml:space="preserve">E25 02 FF LH</t>
  </si>
  <si>
    <t>AUTOLAMPS0770</t>
  </si>
  <si>
    <t xml:space="preserve">NISSAN E25 (02-06) - FRONT FENDER - RH</t>
  </si>
  <si>
    <t xml:space="preserve">E25 02 FF RH</t>
  </si>
  <si>
    <t>AUTOLAMPS0771</t>
  </si>
  <si>
    <t xml:space="preserve">NISSAN E25 (02-06) - GRILL</t>
  </si>
  <si>
    <t xml:space="preserve">E25 02 GRL</t>
  </si>
  <si>
    <t>NS08-0411</t>
  </si>
  <si>
    <t>AUTOLAMPS0772</t>
  </si>
  <si>
    <t xml:space="preserve">NISSAN E25 (02-06) - HEAD LAMP - LH</t>
  </si>
  <si>
    <t xml:space="preserve">E25 02 HLA LH</t>
  </si>
  <si>
    <t>NS08-0401-L</t>
  </si>
  <si>
    <t>AUTOLAMPS0773</t>
  </si>
  <si>
    <t xml:space="preserve">NISSAN E25 (02-06) - HEAD LAMP - RH</t>
  </si>
  <si>
    <t xml:space="preserve">E25 02 HLA RH</t>
  </si>
  <si>
    <t>NS08-0401-R</t>
  </si>
  <si>
    <t>AUTOLAMPS0776</t>
  </si>
  <si>
    <t xml:space="preserve">NISSAN E25 (02-06) - HEAD LENS - LH</t>
  </si>
  <si>
    <t xml:space="preserve">E25 02 HLS LH</t>
  </si>
  <si>
    <t>00-NS08-0401-L</t>
  </si>
  <si>
    <t>AUTOLAMPS0777</t>
  </si>
  <si>
    <t xml:space="preserve">NISSAN E25 (02-06) - HEAD LENS - RH</t>
  </si>
  <si>
    <t xml:space="preserve">E25 02 HLS RH</t>
  </si>
  <si>
    <t>00-NS08-0401-R</t>
  </si>
  <si>
    <t>AUTOLAMPS0780</t>
  </si>
  <si>
    <t xml:space="preserve">NISSAN E25 (02-06) - SIDE MIRROR (BLACK) - LH</t>
  </si>
  <si>
    <t xml:space="preserve">E25 02 SMMB   LH</t>
  </si>
  <si>
    <t>NS08-0512-L</t>
  </si>
  <si>
    <t>AUTOLAMPS0781</t>
  </si>
  <si>
    <t xml:space="preserve">NISSAN E25 (02-06) - SIDE MIRROR (BLACK) - RH</t>
  </si>
  <si>
    <t xml:space="preserve">E25 02 SMMB   RH</t>
  </si>
  <si>
    <t>NS08-0512-R</t>
  </si>
  <si>
    <t>AUTOLAMPS0778</t>
  </si>
  <si>
    <t xml:space="preserve">NISSAN E25 (02-06) - TAIL LENS - LH</t>
  </si>
  <si>
    <t xml:space="preserve">E25 02 TLS LH</t>
  </si>
  <si>
    <t>NS08-0502-00-L</t>
  </si>
  <si>
    <t>AUTOLAMPS0779</t>
  </si>
  <si>
    <t xml:space="preserve">NISSAN E25 (02-06) - TAIL LENS - RH</t>
  </si>
  <si>
    <t xml:space="preserve">E25 02 TLS RH</t>
  </si>
  <si>
    <t>NS08-0502-00-R</t>
  </si>
  <si>
    <t>AUTOLAMPS0787</t>
  </si>
  <si>
    <t xml:space="preserve">NISSAN E25 (02-09) - REAR BUMPER WITH STEP</t>
  </si>
  <si>
    <t xml:space="preserve">E25 07 BPRR</t>
  </si>
  <si>
    <t>NS08-0505</t>
  </si>
  <si>
    <t>AUTOLAMPS0783</t>
  </si>
  <si>
    <t xml:space="preserve">NISSAN E25 (02-09) - TAIL LAMP - LH</t>
  </si>
  <si>
    <t xml:space="preserve">E25 02 TLA LH</t>
  </si>
  <si>
    <t>NS08-0502-L</t>
  </si>
  <si>
    <t>AUTOLAMPS0784</t>
  </si>
  <si>
    <t xml:space="preserve">NISSAN E25 (02-09) - TAIL LAMP - RH</t>
  </si>
  <si>
    <t xml:space="preserve">E25 02 TLA RH</t>
  </si>
  <si>
    <t>NS08-0502-R</t>
  </si>
  <si>
    <t>AUTOLAMPS0788</t>
  </si>
  <si>
    <t xml:space="preserve">NISSAN E25 (07-09) - CORNER LAMP (215-15A1) - LH</t>
  </si>
  <si>
    <t xml:space="preserve">E25 07 CLA LH</t>
  </si>
  <si>
    <t>NS08-0503-L</t>
  </si>
  <si>
    <t>AUTOLAMPS0789</t>
  </si>
  <si>
    <t xml:space="preserve">NISSAN E25 (07-09) - CORNER LAMP (215-15A1) - RH</t>
  </si>
  <si>
    <t xml:space="preserve">E25 07 CLA RH</t>
  </si>
  <si>
    <t>NS08-0503-R</t>
  </si>
  <si>
    <t>AUTOLAMPS0796</t>
  </si>
  <si>
    <t xml:space="preserve">NISSAN E25 (07-09) - CORNER LENS (215-15A1-00) - LH</t>
  </si>
  <si>
    <t xml:space="preserve">E25 07 CLS LH</t>
  </si>
  <si>
    <t>NS08-0503-00-L</t>
  </si>
  <si>
    <t>AUTOLAMPS0795</t>
  </si>
  <si>
    <t xml:space="preserve">NISSAN E25 (07-09) - CORNER LENS (215-15A1-00) - RH</t>
  </si>
  <si>
    <t xml:space="preserve">E25 07 CLS RH</t>
  </si>
  <si>
    <t>NS08-0503-00-R</t>
  </si>
  <si>
    <t>AUTOLAMPS0786</t>
  </si>
  <si>
    <t xml:space="preserve">NISSAN E25 (07-09) - FRONT BUMPER</t>
  </si>
  <si>
    <t xml:space="preserve">E25 07 BPRF</t>
  </si>
  <si>
    <t>NS08-0507</t>
  </si>
  <si>
    <t>AUTOLAMPS0790</t>
  </si>
  <si>
    <t xml:space="preserve">NISSAN E25 (07-09) - FRONT FOG LAMP CASE - LH</t>
  </si>
  <si>
    <t xml:space="preserve">E27 07 FLAC LH</t>
  </si>
  <si>
    <t>NS08-0504-01-L</t>
  </si>
  <si>
    <t>AUTOLAMPS0791</t>
  </si>
  <si>
    <t xml:space="preserve">NISSAN E25 (07-09) - FRONT FOG LAMP CASE - RH</t>
  </si>
  <si>
    <t xml:space="preserve">E27 07 FLAC RH</t>
  </si>
  <si>
    <t>NS08-0504-01-R</t>
  </si>
  <si>
    <t>AUTOLAMPS0792</t>
  </si>
  <si>
    <t xml:space="preserve">NISSAN E25 (07-09) - FRONT GRILL (BLACK)</t>
  </si>
  <si>
    <t xml:space="preserve">E25 07 GRLB</t>
  </si>
  <si>
    <t>NS08-0511B</t>
  </si>
  <si>
    <t>AUTOLAMPS0793</t>
  </si>
  <si>
    <t xml:space="preserve">NISSAN E25 (07-09) - HEAD LAMP - LH</t>
  </si>
  <si>
    <t xml:space="preserve">E27 07 HLA LH</t>
  </si>
  <si>
    <t>NS08-0501-L</t>
  </si>
  <si>
    <t>AUTOLAMPS0794</t>
  </si>
  <si>
    <t xml:space="preserve">NISSAN E25 (07-09) - HEAD LAMP - RH</t>
  </si>
  <si>
    <t xml:space="preserve">E27 07 HLA RH</t>
  </si>
  <si>
    <t>NS08-0501-R</t>
  </si>
  <si>
    <t>AUTOLAMPS0797</t>
  </si>
  <si>
    <t xml:space="preserve">NISSAN E25 (07-09) - HEAD LENS - LH</t>
  </si>
  <si>
    <t xml:space="preserve">E25 07 HLS LH</t>
  </si>
  <si>
    <t>NS08-0501-00-L</t>
  </si>
  <si>
    <t>AUTOLAMPS0798</t>
  </si>
  <si>
    <t xml:space="preserve">NISSAN E25 (07-09) - HEAD LENS - RH</t>
  </si>
  <si>
    <t xml:space="preserve">E25 07 HLS RH</t>
  </si>
  <si>
    <t>NS08-0501-00-R</t>
  </si>
  <si>
    <t>AUTOLAMPS0709</t>
  </si>
  <si>
    <t xml:space="preserve">NISSAN HARDBODY D23 J85 NP300 (05-14) - BUMPER - 4WD</t>
  </si>
  <si>
    <t xml:space="preserve">D23 05 BPRF 4WD</t>
  </si>
  <si>
    <t>NS01-1007-4WD</t>
  </si>
  <si>
    <t>AUTOLAMPS0732</t>
  </si>
  <si>
    <t xml:space="preserve">NISSAN HARDBODY D23 J85 NP300 (05-14) - DOOR MIRROR BK (ELECTRIC)  - LH</t>
  </si>
  <si>
    <t xml:space="preserve">D23 05 SMEB LH</t>
  </si>
  <si>
    <t>NS01-1012-BLACK-L</t>
  </si>
  <si>
    <t>AUTOLAMPS0733</t>
  </si>
  <si>
    <t xml:space="preserve">NISSAN HARDBODY D23 J85 NP300 (05-14) - DOOR MIRROR BK (ELECTRIC)  - RH</t>
  </si>
  <si>
    <t xml:space="preserve">D23 05 SMEB RH</t>
  </si>
  <si>
    <t>NS01-1012-BLACK-R</t>
  </si>
  <si>
    <t>AUTOLAMPS0734</t>
  </si>
  <si>
    <t xml:space="preserve">NISSAN HARDBODY D23 J85 NP300 (05-14) - DOOR MIRROR CP (ELECTRIC)  - LH</t>
  </si>
  <si>
    <t xml:space="preserve">D23 05 SMEC LH</t>
  </si>
  <si>
    <t>NS01-1012-CHROME-L</t>
  </si>
  <si>
    <t>AUTOLAMPS0735</t>
  </si>
  <si>
    <t xml:space="preserve">NISSAN HARDBODY D23 J85 NP300 (05-14) - DOOR MIRROR CP (ELECTRIC)  - RH</t>
  </si>
  <si>
    <t xml:space="preserve">D23 05 SMEC RH</t>
  </si>
  <si>
    <t>NS01-1012-CHROME-R</t>
  </si>
  <si>
    <t>AUTOLAMPS0718</t>
  </si>
  <si>
    <t xml:space="preserve">NISSAN HARDBODY D23 J85 NP300 (05-14) - FOG LAMP (215-2022P-A) - LH</t>
  </si>
  <si>
    <t xml:space="preserve">D23 05 FLA LH</t>
  </si>
  <si>
    <t>NS01-1004-L</t>
  </si>
  <si>
    <t>AUTOLAMPS0719</t>
  </si>
  <si>
    <t xml:space="preserve">NISSAN HARDBODY D23 J85 NP300 (05-14) - FOG LAMP (215-2022P-A) - RH</t>
  </si>
  <si>
    <t xml:space="preserve">D23 05 FLA RH</t>
  </si>
  <si>
    <t>NS01-1004-R</t>
  </si>
  <si>
    <t>AUTOLAMPS2813</t>
  </si>
  <si>
    <t xml:space="preserve">NISSAN HARDBODY D23 J85 NP300 (05-14) - FOG LAMP COVER - LH</t>
  </si>
  <si>
    <t xml:space="preserve">D23 05 FLAC LH</t>
  </si>
  <si>
    <t>D23/05-FLAC-LH</t>
  </si>
  <si>
    <t>AUTOLAMPS2814</t>
  </si>
  <si>
    <t xml:space="preserve">NISSAN HARDBODY D23 J85 NP300 (05-14) - FOG LAMP COVER - RH</t>
  </si>
  <si>
    <t xml:space="preserve">D23 05 FLAC RH</t>
  </si>
  <si>
    <t>D23/05-FLAC-RH</t>
  </si>
  <si>
    <t>AUTOLAMPS0710</t>
  </si>
  <si>
    <t xml:space="preserve">NISSAN HARDBODY D23 J85 NP300 (05-14) - FRONT FENDER - LH</t>
  </si>
  <si>
    <t xml:space="preserve">D23 05 FF LH</t>
  </si>
  <si>
    <t>NS01-1016-L</t>
  </si>
  <si>
    <t>AUTOLAMPS0711</t>
  </si>
  <si>
    <t xml:space="preserve">NISSAN HARDBODY D23 J85 NP300 (05-14) - FRONT FENDER - RH</t>
  </si>
  <si>
    <t xml:space="preserve">D23 05 FF RH</t>
  </si>
  <si>
    <t>NS01-1016-R</t>
  </si>
  <si>
    <t>AUTOLAMPS0712</t>
  </si>
  <si>
    <t xml:space="preserve">NISSAN HARDBODY D23 J85 NP300 (05-14) - FRONT FENDER 4WD (W/HOLE) - LH</t>
  </si>
  <si>
    <t xml:space="preserve">D23 05 FF4WD LH</t>
  </si>
  <si>
    <t>AUTOLAMPS0713</t>
  </si>
  <si>
    <t xml:space="preserve">NISSAN HARDBODY D23 J85 NP300 (05-14) - FRONT FENDER 4WD (W/HOLE) - RH</t>
  </si>
  <si>
    <t xml:space="preserve">D23 05 FF4WD RH</t>
  </si>
  <si>
    <t>AUTOLAMPS0714</t>
  </si>
  <si>
    <t xml:space="preserve">NISSAN HARDBODY D23 J85 NP300 (05-14) - FRONT FENDER FLARE  - LH</t>
  </si>
  <si>
    <t xml:space="preserve">D23 05 FFF LH</t>
  </si>
  <si>
    <t>NS01-1018-L</t>
  </si>
  <si>
    <t>AUTOLAMPS0715</t>
  </si>
  <si>
    <t xml:space="preserve">NISSAN HARDBODY D23 J85 NP300 (05-14) - FRONT FENDER FLARE  - RH</t>
  </si>
  <si>
    <t xml:space="preserve">D23 05 FFF RH</t>
  </si>
  <si>
    <t>NS01-1018-R</t>
  </si>
  <si>
    <t>AUTOLAMPS0726</t>
  </si>
  <si>
    <t xml:space="preserve">NISSAN HARDBODY D23 J85 NP300 (05-14) - FRONT MUDFLAP - LH</t>
  </si>
  <si>
    <t xml:space="preserve">D23 05 FMF LH</t>
  </si>
  <si>
    <t>AUTOLAMPS0727</t>
  </si>
  <si>
    <t xml:space="preserve">NISSAN HARDBODY D23 J85 NP300 (05-14) - FRONT MUDFLAP - RH</t>
  </si>
  <si>
    <t xml:space="preserve">D23 05 FMF RH</t>
  </si>
  <si>
    <t>AUTOLAMPS0720</t>
  </si>
  <si>
    <t xml:space="preserve">NISSAN HARDBODY D23 J85 NP300 (05-14) - GRILL (BLACK)</t>
  </si>
  <si>
    <t xml:space="preserve">D23 05 GRLB</t>
  </si>
  <si>
    <t>NS01-1011B</t>
  </si>
  <si>
    <t>AUTOLAMPS0721</t>
  </si>
  <si>
    <t xml:space="preserve">NISSAN HARDBODY D23 J85 NP300 (05-14) - GRILL (CHROME)</t>
  </si>
  <si>
    <t xml:space="preserve">D23 05 GRLBC</t>
  </si>
  <si>
    <t>NS01-1011A</t>
  </si>
  <si>
    <t>AUTOLAMPS0722</t>
  </si>
  <si>
    <t xml:space="preserve">NISSAN HARDBODY D23 J85 NP300 (05-14) - HEAD LAMP (215-1189-RD/LD-E) - LH</t>
  </si>
  <si>
    <t xml:space="preserve">D23 05 HLA LH</t>
  </si>
  <si>
    <t>NS01-1001A-L</t>
  </si>
  <si>
    <t>AUTOLAMPS0723</t>
  </si>
  <si>
    <t xml:space="preserve">NISSAN HARDBODY D23 J85 NP300 (05-14) - HEAD LAMP (215-1189-RD/LD-E) - RH</t>
  </si>
  <si>
    <t xml:space="preserve">D23 05 HLA RH</t>
  </si>
  <si>
    <t>NS01-1001A-R</t>
  </si>
  <si>
    <t>AUTOLAMPS0707</t>
  </si>
  <si>
    <t xml:space="preserve">NISSAN HARDBODY D23 J85 NP300 (05-14) - HOOD</t>
  </si>
  <si>
    <t xml:space="preserve">D23 05 DOOD</t>
  </si>
  <si>
    <t>NS01-1015</t>
  </si>
  <si>
    <t>AUTOLAMPS0730</t>
  </si>
  <si>
    <t xml:space="preserve">NISSAN HARDBODY D23 J85 NP300 (05-14) - RADIATOR PANEL</t>
  </si>
  <si>
    <t xml:space="preserve">D23 05 RP</t>
  </si>
  <si>
    <t>NS01-1024</t>
  </si>
  <si>
    <t>AUTOLAMPS0716</t>
  </si>
  <si>
    <t xml:space="preserve">NISSAN HARDBODY D23 J85 NP300 (05-14) - REAR FENDER FLARE  - LH</t>
  </si>
  <si>
    <t xml:space="preserve">D23 05 RFF LH</t>
  </si>
  <si>
    <t>AUTOLAMPS0717</t>
  </si>
  <si>
    <t xml:space="preserve">NISSAN HARDBODY D23 J85 NP300 (05-14) - REAR FENDER FLARE  - RH</t>
  </si>
  <si>
    <t xml:space="preserve">D23 05 RFF RH</t>
  </si>
  <si>
    <t>AUTOLAMPS0728</t>
  </si>
  <si>
    <t xml:space="preserve">NISSAN HARDBODY D23 J85 NP300 (05-14) - REAR MUDFLAP - LH</t>
  </si>
  <si>
    <t xml:space="preserve">D23 05 RMF LH</t>
  </si>
  <si>
    <t>AUTOLAMPS0729</t>
  </si>
  <si>
    <t xml:space="preserve">NISSAN HARDBODY D23 J85 NP300 (05-14) - REAR MUDFLAP - RH</t>
  </si>
  <si>
    <t xml:space="preserve">D23 05 RMF RH</t>
  </si>
  <si>
    <t>AUTOLAMPS0731</t>
  </si>
  <si>
    <t xml:space="preserve">NISSAN HARDBODY D23 J85 NP300 (05-14) - SIDE LAMP</t>
  </si>
  <si>
    <t xml:space="preserve">D23 05 SLA</t>
  </si>
  <si>
    <t>NS01-1006</t>
  </si>
  <si>
    <t>AUTOLAMPS0736</t>
  </si>
  <si>
    <t xml:space="preserve">NISSAN HARDBODY D23 J85 NP300 (05-14) - TAIL LAMP (SHORT FITTING) - LH</t>
  </si>
  <si>
    <t xml:space="preserve">D23 05 TLA LH</t>
  </si>
  <si>
    <t>NS01-1102-L</t>
  </si>
  <si>
    <t>AUTOLAMPS0737</t>
  </si>
  <si>
    <t xml:space="preserve">NISSAN HARDBODY D23 J85 NP300 (05-14) - TAIL LAMP (SHORT FITTING) - RH</t>
  </si>
  <si>
    <t xml:space="preserve">D23 05 TLA RH</t>
  </si>
  <si>
    <t>NS01-1102-R</t>
  </si>
  <si>
    <t>AUTOLAMPS0724</t>
  </si>
  <si>
    <t xml:space="preserve">NISSAN HARDBODY D23 J85 NP300 (05-14) - TAIL LENS - LH</t>
  </si>
  <si>
    <t xml:space="preserve">D23 05 TLS LH</t>
  </si>
  <si>
    <t>00-NS01-1102-L</t>
  </si>
  <si>
    <t>AUTOLAMPS0725</t>
  </si>
  <si>
    <t xml:space="preserve">NISSAN HARDBODY D23 J85 NP300 (05-14) - TAIL LENS - RH</t>
  </si>
  <si>
    <t xml:space="preserve">D23 05 TLS RH</t>
  </si>
  <si>
    <t>00-NS01-1102-R</t>
  </si>
  <si>
    <t>AUTOLAMPS0806</t>
  </si>
  <si>
    <t xml:space="preserve">NISSAN JUKE F15/INFINITI ESQ 5D HATCHBACK (11-) - LAMINATED FRONT WINDSCREEN</t>
  </si>
  <si>
    <t xml:space="preserve">NI F15 L VCP LFW X</t>
  </si>
  <si>
    <t xml:space="preserve">NI-F15-L-VCP LFW/X</t>
  </si>
  <si>
    <t>290*330</t>
  </si>
  <si>
    <t>AUTOLAMPS0807</t>
  </si>
  <si>
    <t xml:space="preserve">NISSAN MICRA/MARCH 3D/5D HATCHBACK (02-) - LAMINATED FRONT WINDSCREEN</t>
  </si>
  <si>
    <t xml:space="preserve">K12 VCP LFW X</t>
  </si>
  <si>
    <t xml:space="preserve">K12-VCP LFW/X</t>
  </si>
  <si>
    <t>AUTOLAMPS2782</t>
  </si>
  <si>
    <t xml:space="preserve">NISSAN MICRA/MARCH K13 5D HATCHBACK (11-) - LAMINATED FRONT WINDSCREEN</t>
  </si>
  <si>
    <t xml:space="preserve">NI K13 VCP LFW X</t>
  </si>
  <si>
    <t xml:space="preserve">NI-K13-VCP LFW/X</t>
  </si>
  <si>
    <t>1302*909</t>
  </si>
  <si>
    <t>AUTOLAMPS0819</t>
  </si>
  <si>
    <t xml:space="preserve">NISSAN NAVARA (05-10) - HEAD LAMP (215-11B2) - LH</t>
  </si>
  <si>
    <t xml:space="preserve">NAVARA HLA LH</t>
  </si>
  <si>
    <t>NS01-1201</t>
  </si>
  <si>
    <t>AUTOLAMPS0820</t>
  </si>
  <si>
    <t xml:space="preserve">NISSAN NAVARA (05-10) - HEAD LAMP (215-11B2) - RH</t>
  </si>
  <si>
    <t xml:space="preserve">NAVARA HLA RH</t>
  </si>
  <si>
    <t>1400*1004</t>
  </si>
  <si>
    <t>AUTOLAMPS0821</t>
  </si>
  <si>
    <t xml:space="preserve">NISSAN NAVARA (05-10) - TAIL LAMP (215-19K6) - LH</t>
  </si>
  <si>
    <t xml:space="preserve">NAVARA TLA LH</t>
  </si>
  <si>
    <t>NS01-1202</t>
  </si>
  <si>
    <t>1339*922</t>
  </si>
  <si>
    <t>AUTOLAMPS0822</t>
  </si>
  <si>
    <t xml:space="preserve">NISSAN NAVARA (05-10) - TAIL LAMP (215-19K6) - RH</t>
  </si>
  <si>
    <t xml:space="preserve">NAVARA TLA RH</t>
  </si>
  <si>
    <t>1315*875</t>
  </si>
  <si>
    <t>AUTOLAMPS0823</t>
  </si>
  <si>
    <t xml:space="preserve">NISSAN NOTE 5D MPV (05-10) - REAR HEATED WINDSCREEN</t>
  </si>
  <si>
    <t xml:space="preserve">E11 RW H X</t>
  </si>
  <si>
    <t xml:space="preserve">E11 RW/H/X</t>
  </si>
  <si>
    <t>1322*770</t>
  </si>
  <si>
    <t>AUTOLAMPS0824</t>
  </si>
  <si>
    <t xml:space="preserve">NISSAN NOTE E11 5D HATCHBACK (05-) - LAMINATED FRONT WINDSCREEN</t>
  </si>
  <si>
    <t xml:space="preserve">E11 R LFW X</t>
  </si>
  <si>
    <t xml:space="preserve">E11-R LFW/X</t>
  </si>
  <si>
    <t>1350*738</t>
  </si>
  <si>
    <t>AUTOLAMPS0826</t>
  </si>
  <si>
    <t xml:space="preserve">NISSAN NV200 (07-) - LAMINATED FRONT WINDSCREEN</t>
  </si>
  <si>
    <t xml:space="preserve">NV200 V LFW X</t>
  </si>
  <si>
    <t xml:space="preserve">NV200-V LFW/X</t>
  </si>
  <si>
    <t>1441*912</t>
  </si>
  <si>
    <t>AUTOLAMPS0830</t>
  </si>
  <si>
    <t xml:space="preserve">NISSAN NV200 (07-) DOOR MIRROR (ELECTRIC) - LH</t>
  </si>
  <si>
    <t xml:space="preserve">NV200 07 SME LH</t>
  </si>
  <si>
    <t>NS35-0112-L</t>
  </si>
  <si>
    <t>AUTOLAMPS0831</t>
  </si>
  <si>
    <t xml:space="preserve">NISSAN NV200 (07-) DOOR MIRROR (ELECTRIC) - RH</t>
  </si>
  <si>
    <t xml:space="preserve">NV200 07 SME RH</t>
  </si>
  <si>
    <t>NS35-0112-R</t>
  </si>
  <si>
    <t>AUTOLAMPS0827</t>
  </si>
  <si>
    <t xml:space="preserve">NISSAN NV200 (07-) FRONT BUMPER</t>
  </si>
  <si>
    <t xml:space="preserve">NV200 BPRF</t>
  </si>
  <si>
    <t>NS35-0107</t>
  </si>
  <si>
    <t>AUTOLAMPS0829</t>
  </si>
  <si>
    <t xml:space="preserve">NISSAN NV200 (07-) GRILL</t>
  </si>
  <si>
    <t xml:space="preserve">NV200 GRL</t>
  </si>
  <si>
    <t>NS35-0111</t>
  </si>
  <si>
    <t>AUTOLAMPS0828</t>
  </si>
  <si>
    <t xml:space="preserve">NISSAN NV200 (07-) REAR BUMPER</t>
  </si>
  <si>
    <t xml:space="preserve">NV200 BPRR</t>
  </si>
  <si>
    <t>NS35-0108</t>
  </si>
  <si>
    <t>AUTOLAMPS0832</t>
  </si>
  <si>
    <t xml:space="preserve">NISSAN NV200 (07-) TAIL LAMP - LH</t>
  </si>
  <si>
    <t xml:space="preserve">NV200 TLA LH</t>
  </si>
  <si>
    <t>NS35-0102A-L</t>
  </si>
  <si>
    <t>AUTOLAMPS0833</t>
  </si>
  <si>
    <t xml:space="preserve">NISSAN NV200 (07-) TAIL LAMP - RH</t>
  </si>
  <si>
    <t xml:space="preserve">NV200 TLA RH</t>
  </si>
  <si>
    <t>NS35-0102A-R</t>
  </si>
  <si>
    <t>AUTOLAMPS0836</t>
  </si>
  <si>
    <t xml:space="preserve">NISSAN NV350 CARAVAN/URVAN E26 VAN (12-) - REAR WINDSCREEN (01 HOLE)</t>
  </si>
  <si>
    <t xml:space="preserve">NI E26 RW H X</t>
  </si>
  <si>
    <t xml:space="preserve">NI-E26 RW/H/X</t>
  </si>
  <si>
    <t>1438*767</t>
  </si>
  <si>
    <t>AUTOLAMPS0837</t>
  </si>
  <si>
    <t xml:space="preserve">NISSAN PATHFINDER R51/NAVARA/FRONTIER PICKUP (08-) - LAMINATED FRONT WINDSCREEN</t>
  </si>
  <si>
    <t xml:space="preserve">R51 VSCP LFW X</t>
  </si>
  <si>
    <t xml:space="preserve">R51-VSCP LFW/X</t>
  </si>
  <si>
    <t>1303*885</t>
  </si>
  <si>
    <t>AUTOLAMPS0816</t>
  </si>
  <si>
    <t xml:space="preserve">NISSAN PATHFINDER/XTERRA SUV/NAVARA/FRONTIER PICKUP (05-) - LAMINATED FRONT WINDSCREEN</t>
  </si>
  <si>
    <t xml:space="preserve">NAVARA VCP LFW X</t>
  </si>
  <si>
    <t xml:space="preserve">NAVARA-VCP LFW/X</t>
  </si>
  <si>
    <t>1168*453</t>
  </si>
  <si>
    <t>AUTOLAMPS0606</t>
  </si>
  <si>
    <t xml:space="preserve">NISSAN PICK UP 720 (79-83) - BUMPER LAMP - LH</t>
  </si>
  <si>
    <t xml:space="preserve">720 79 BLA LH</t>
  </si>
  <si>
    <t>NS01-0205A-L</t>
  </si>
  <si>
    <t>AUTOLAMPS0607</t>
  </si>
  <si>
    <t xml:space="preserve">NISSAN PICK UP 720 (79-83) - BUMPER LAMP - RH</t>
  </si>
  <si>
    <t xml:space="preserve">720 79 BLA RH</t>
  </si>
  <si>
    <t>NS01-0205A-R</t>
  </si>
  <si>
    <t>AUTOLAMPS0612</t>
  </si>
  <si>
    <t xml:space="preserve">NISSAN PICK UP 720 (79-83) - BUMPER LENS - LH</t>
  </si>
  <si>
    <t xml:space="preserve">720 79 BLS LH</t>
  </si>
  <si>
    <t>00-NS01-0205A-L</t>
  </si>
  <si>
    <t>AUTOLAMPS0613</t>
  </si>
  <si>
    <t xml:space="preserve">NISSAN PICK UP 720 (79-83) - BUMPER LENS - RH</t>
  </si>
  <si>
    <t xml:space="preserve">720 79 BLS RH</t>
  </si>
  <si>
    <t>00-NS01-0205A-R</t>
  </si>
  <si>
    <t>AUTOLAMPS0608</t>
  </si>
  <si>
    <t xml:space="preserve">NISSAN PICK UP 720 (79-83) - CORNER LAMP (BLACK) - LH</t>
  </si>
  <si>
    <t xml:space="preserve">720 79 CLAB LH</t>
  </si>
  <si>
    <t>NS01-0203-L</t>
  </si>
  <si>
    <t>AUTOLAMPS0609</t>
  </si>
  <si>
    <t xml:space="preserve">NISSAN PICK UP 720 (79-83) - CORNER LAMP (BLACK) - RH</t>
  </si>
  <si>
    <t xml:space="preserve">720 79 CLAB RH</t>
  </si>
  <si>
    <t>NS01-0203-R</t>
  </si>
  <si>
    <t>AUTOLAMPS0610</t>
  </si>
  <si>
    <t xml:space="preserve">NISSAN PICK UP 720 (79-83) - CORNER LAMP (CHROME) - LH</t>
  </si>
  <si>
    <t xml:space="preserve">720 79 CLAC LH</t>
  </si>
  <si>
    <t>NS01-0203A-L</t>
  </si>
  <si>
    <t>AUTOLAMPS0611</t>
  </si>
  <si>
    <t xml:space="preserve">NISSAN PICK UP 720 (79-83) - CORNER LAMP (CHROME) - RH</t>
  </si>
  <si>
    <t xml:space="preserve">720 79 CLAC RH</t>
  </si>
  <si>
    <t>NS01-0203A-R</t>
  </si>
  <si>
    <t>AUTOLAMPS0614</t>
  </si>
  <si>
    <t xml:space="preserve">NISSAN PICK UP 720 (79-83) - CORNER LENS - LH</t>
  </si>
  <si>
    <t xml:space="preserve">720 79 CLS LH</t>
  </si>
  <si>
    <t>00-NS01-0203-L</t>
  </si>
  <si>
    <t>AUTOLAMPS0615</t>
  </si>
  <si>
    <t xml:space="preserve">NISSAN PICK UP 720 (79-83) - CORNER LENS - RH</t>
  </si>
  <si>
    <t xml:space="preserve">720 79 CLS RH</t>
  </si>
  <si>
    <t>00-NS01-0203-R</t>
  </si>
  <si>
    <t>AUTOLAMPS0616</t>
  </si>
  <si>
    <t xml:space="preserve">NISSAN PICK UP 720 (79-83) - SIDE MIRROR (BLACK) - LH</t>
  </si>
  <si>
    <t xml:space="preserve">720 79 SMB LH</t>
  </si>
  <si>
    <t>H-0295-L</t>
  </si>
  <si>
    <t>SUPPLIER0014</t>
  </si>
  <si>
    <t xml:space="preserve">WENZHOU RONGDA AUTO PARTS CO., LTD</t>
  </si>
  <si>
    <t>AUTOLAMPS0617</t>
  </si>
  <si>
    <t xml:space="preserve">NISSAN PICK UP 720 (79-83) - SIDE MIRROR (BLACK) - RH</t>
  </si>
  <si>
    <t xml:space="preserve">720 79 SMB RH</t>
  </si>
  <si>
    <t>H-0295-R</t>
  </si>
  <si>
    <t>AUTOLAMPS0618</t>
  </si>
  <si>
    <t xml:space="preserve">NISSAN PICK UP 720 (79-83) - SIDE MIRROR (CHROME) - LH</t>
  </si>
  <si>
    <t xml:space="preserve">720 79 SMC LH</t>
  </si>
  <si>
    <t>H-0297-L</t>
  </si>
  <si>
    <t>AUTOLAMPS0619</t>
  </si>
  <si>
    <t xml:space="preserve">NISSAN PICK UP 720 (79-83) - SIDE MIRROR (CHROME) - RH</t>
  </si>
  <si>
    <t xml:space="preserve">720 79 SMC RH</t>
  </si>
  <si>
    <t>H-0297-R</t>
  </si>
  <si>
    <t>AUTOLAMPS0620</t>
  </si>
  <si>
    <t xml:space="preserve">NISSAN PICK UP 720 (84-85) - CORNER LAMP (BLACK) - LH</t>
  </si>
  <si>
    <t xml:space="preserve">720 84 CLAB LH</t>
  </si>
  <si>
    <t>NS01-0303A-L</t>
  </si>
  <si>
    <t>AUTOLAMPS0621</t>
  </si>
  <si>
    <t xml:space="preserve">NISSAN PICK UP 720 (84-85) - CORNER LAMP (BLACK) - RH</t>
  </si>
  <si>
    <t xml:space="preserve">720 84 CLAB RH</t>
  </si>
  <si>
    <t>NS01-0303A-R</t>
  </si>
  <si>
    <t>AUTOLAMPS0622</t>
  </si>
  <si>
    <t xml:space="preserve">NISSAN PICK UP 720 (84-85) - CORNER LAMP (CHROME) - LH</t>
  </si>
  <si>
    <t xml:space="preserve">720 84 CLAC LH</t>
  </si>
  <si>
    <t>NS01-0303-L</t>
  </si>
  <si>
    <t>AUTOLAMPS0623</t>
  </si>
  <si>
    <t xml:space="preserve">NISSAN PICK UP 720 (84-85) - CORNER LAMP (CHROME) - RH</t>
  </si>
  <si>
    <t xml:space="preserve">720 84 CLAC RH</t>
  </si>
  <si>
    <t>NS01-0303-R</t>
  </si>
  <si>
    <t>AUTOLAMPS0624</t>
  </si>
  <si>
    <t xml:space="preserve">NISSAN PICK UP 720 (84-85) - CORNER LENS - LH</t>
  </si>
  <si>
    <t xml:space="preserve">720 84 CLS LH</t>
  </si>
  <si>
    <t>00-NS01-0303-L</t>
  </si>
  <si>
    <t>AUTOLAMPS0625</t>
  </si>
  <si>
    <t xml:space="preserve">NISSAN PICK UP 720 (84-85) - CORNER LENS - RH</t>
  </si>
  <si>
    <t xml:space="preserve">720 84 CLS RH</t>
  </si>
  <si>
    <t>AUTOLAMPS0628</t>
  </si>
  <si>
    <t xml:space="preserve">NISSAN PICK UP 720 (84-85) - TAIL LAMP (BLACK) - LH</t>
  </si>
  <si>
    <t xml:space="preserve">720 84 TLAB LH</t>
  </si>
  <si>
    <t>NS01-0302A-L</t>
  </si>
  <si>
    <t>AUTOLAMPS0629</t>
  </si>
  <si>
    <t xml:space="preserve">NISSAN PICK UP 720 (84-85) - TAIL LAMP (BLACK) - RH</t>
  </si>
  <si>
    <t xml:space="preserve">720 84 TLAB RH</t>
  </si>
  <si>
    <t>NS01-0302A-R</t>
  </si>
  <si>
    <t>AUTOLAMPS0630</t>
  </si>
  <si>
    <t xml:space="preserve">NISSAN PICK UP 720 (84-85) - TAIL LAMP (CHROME) - LH</t>
  </si>
  <si>
    <t xml:space="preserve">720 84 TLAC LH</t>
  </si>
  <si>
    <t>NS01-0302-L</t>
  </si>
  <si>
    <t>AUTOLAMPS0631</t>
  </si>
  <si>
    <t xml:space="preserve">NISSAN PICK UP 720 (84-85) - TAIL LAMP (CHROME) - RH</t>
  </si>
  <si>
    <t xml:space="preserve">720 84 TLAC RH</t>
  </si>
  <si>
    <t>NS01-0302-R</t>
  </si>
  <si>
    <t>AUTOLAMPS0626</t>
  </si>
  <si>
    <t xml:space="preserve">NISSAN PICK UP 720 (84-85) - TAIL LENS - LH</t>
  </si>
  <si>
    <t xml:space="preserve">720 84 TLS LH</t>
  </si>
  <si>
    <t>00-NS01-0302-L</t>
  </si>
  <si>
    <t>AUTOLAMPS0627</t>
  </si>
  <si>
    <t xml:space="preserve">NISSAN PICK UP 720 (84-85) - TAIL LENS - RH</t>
  </si>
  <si>
    <t xml:space="preserve">720 84 TLS RH</t>
  </si>
  <si>
    <t>00-NS01-0302-R</t>
  </si>
  <si>
    <t>AUTOLAMPS0632</t>
  </si>
  <si>
    <t xml:space="preserve">NISSAN PICK UP 720 (D21) - (86) - CORNER LAMP (BLACK) - LH</t>
  </si>
  <si>
    <t xml:space="preserve">D21 86 CLAB LH</t>
  </si>
  <si>
    <t>NS01-0403A-L</t>
  </si>
  <si>
    <t>AUTOLAMPS0633</t>
  </si>
  <si>
    <t xml:space="preserve">NISSAN PICK UP 720 (D21) - (86) - CORNER LAMP (BLACK) - RH</t>
  </si>
  <si>
    <t xml:space="preserve">D21 86 CLAB RH</t>
  </si>
  <si>
    <t>NS01-0403A-R</t>
  </si>
  <si>
    <t>AUTOLAMPS0634</t>
  </si>
  <si>
    <t xml:space="preserve">NISSAN PICK UP 720 (D21) - (86) - CORNER LAMP (CHROME) - LH</t>
  </si>
  <si>
    <t xml:space="preserve">D21 86 CLAC LH</t>
  </si>
  <si>
    <t>NS01-0403-L</t>
  </si>
  <si>
    <t>AUTOLAMPS0635</t>
  </si>
  <si>
    <t xml:space="preserve">NISSAN PICK UP 720 (D21) - (86) - CORNER LAMP (CHROME) - RH</t>
  </si>
  <si>
    <t xml:space="preserve">D21 86 CLAC RH</t>
  </si>
  <si>
    <t>NS01-0403-R</t>
  </si>
  <si>
    <t>AUTOLAMPS0636</t>
  </si>
  <si>
    <t xml:space="preserve">NISSAN PICK UP 720 (D21) - (86) - CORNER LENS - LH</t>
  </si>
  <si>
    <t xml:space="preserve">D21 86 CLS LH</t>
  </si>
  <si>
    <t>00-NS01-0403-L</t>
  </si>
  <si>
    <t>AUTOLAMPS0637</t>
  </si>
  <si>
    <t xml:space="preserve">NISSAN PICK UP 720 (D21) - (86) - CORNER LENS - RH</t>
  </si>
  <si>
    <t xml:space="preserve">D21 86 CLS RH</t>
  </si>
  <si>
    <t>00-NS01-0403-R</t>
  </si>
  <si>
    <t>AUTOLAMPS0640</t>
  </si>
  <si>
    <t xml:space="preserve">NISSAN PICK UP 720 (D21) - (86) - TAIL LAMP - LH</t>
  </si>
  <si>
    <t xml:space="preserve">D21 86 TLA LH</t>
  </si>
  <si>
    <t>NS01-0402-L</t>
  </si>
  <si>
    <t>AUTOLAMPS0641</t>
  </si>
  <si>
    <t xml:space="preserve">NISSAN PICK UP 720 (D21) - (86) - TAIL LAMP - RH</t>
  </si>
  <si>
    <t xml:space="preserve">D21 86 TLA RH</t>
  </si>
  <si>
    <t>NS01-0402-R</t>
  </si>
  <si>
    <t>AUTOLAMPS0638</t>
  </si>
  <si>
    <t xml:space="preserve">NISSAN PICK UP 720 (D21) - (86) - TAIL LENS - LH</t>
  </si>
  <si>
    <t xml:space="preserve">D21 86 TLS LH</t>
  </si>
  <si>
    <t>00-NS01-0402-L</t>
  </si>
  <si>
    <t>AUTOLAMPS0639</t>
  </si>
  <si>
    <t xml:space="preserve">NISSAN PICK UP 720 (D21) - (86) - TAIL LENS - RH</t>
  </si>
  <si>
    <t xml:space="preserve">D21 86 TLS RH</t>
  </si>
  <si>
    <t>00-NS01-0402-R</t>
  </si>
  <si>
    <t>AUTOLAMPS0642</t>
  </si>
  <si>
    <t xml:space="preserve">NISSAN PICK UP 720 (D21) - (93) - BUMPER (CHROME)</t>
  </si>
  <si>
    <t xml:space="preserve">D21 93 BPRFC</t>
  </si>
  <si>
    <t>NS01-0507</t>
  </si>
  <si>
    <t>AUTOLAMPS0643</t>
  </si>
  <si>
    <t xml:space="preserve">NISSAN PICK UP 720 (D21) - (93) - BUMPER LAMP - LH</t>
  </si>
  <si>
    <t xml:space="preserve">D21 93 BLA LH</t>
  </si>
  <si>
    <t>NS01-0505-L</t>
  </si>
  <si>
    <t>AUTOLAMPS0644</t>
  </si>
  <si>
    <t xml:space="preserve">NISSAN PICK UP 720 (D21) - (93) - BUMPER LAMP - RH</t>
  </si>
  <si>
    <t xml:space="preserve">D21 93 BLA RH</t>
  </si>
  <si>
    <t>NS01-0505-R</t>
  </si>
  <si>
    <t>AUTOLAMPS0645</t>
  </si>
  <si>
    <t xml:space="preserve">NISSAN PICK UP 720 (D21) - (93) - CORNER LAMP (CHROME) - LH</t>
  </si>
  <si>
    <t xml:space="preserve">D21 93 CLAC LH</t>
  </si>
  <si>
    <t>NS01-0503-L</t>
  </si>
  <si>
    <t>AUTOLAMPS0646</t>
  </si>
  <si>
    <t xml:space="preserve">NISSAN PICK UP 720 (D21) - (93) - CORNER LAMP (CHROME) - RH</t>
  </si>
  <si>
    <t xml:space="preserve">D21 93 CLAC RH</t>
  </si>
  <si>
    <t>NS01-0503-R</t>
  </si>
  <si>
    <t>AUTOLAMPS0647</t>
  </si>
  <si>
    <t xml:space="preserve">NISSAN PICK UP 720 (D21) - (93) - CORNER LAMP (GREY) - LH</t>
  </si>
  <si>
    <t xml:space="preserve">D21 93 CLAG LH</t>
  </si>
  <si>
    <t>NS01-0503A-L</t>
  </si>
  <si>
    <t>AUTOLAMPS0648</t>
  </si>
  <si>
    <t xml:space="preserve">NISSAN PICK UP 720 (D21) - (93) - CORNER LAMP (GREY) - RH</t>
  </si>
  <si>
    <t xml:space="preserve">D21 93 CLAG RH</t>
  </si>
  <si>
    <t>AUTOLAMPS0651</t>
  </si>
  <si>
    <t xml:space="preserve">NISSAN PICK UP 720 (D21) - (93) - GRILL (CHROME)</t>
  </si>
  <si>
    <t xml:space="preserve">D21 93 GRLC</t>
  </si>
  <si>
    <t>NS01-0511B</t>
  </si>
  <si>
    <t>AUTOLAMPS0652</t>
  </si>
  <si>
    <t xml:space="preserve">NISSAN PICK UP 720 (D21) - (93) - GRILL (GREY)</t>
  </si>
  <si>
    <t xml:space="preserve">D21 93 GRLG</t>
  </si>
  <si>
    <t>NS01-0511A</t>
  </si>
  <si>
    <t>AUTOLAMPS0649</t>
  </si>
  <si>
    <t xml:space="preserve">NISSAN PICK UP 720 (D21) - (93) - INNER FENDER - LH</t>
  </si>
  <si>
    <t xml:space="preserve">D21 93 IF LH</t>
  </si>
  <si>
    <t>AUTOLAMPS0650</t>
  </si>
  <si>
    <t xml:space="preserve">NISSAN PICK UP 720 (D21) - (93) - INNER FENDER - RH</t>
  </si>
  <si>
    <t xml:space="preserve">D21 93 IF RH</t>
  </si>
  <si>
    <t>AUTOLAMPS0653</t>
  </si>
  <si>
    <t xml:space="preserve">NISSAN PICK UP 720 (D21) - (93) - OUTER DOOR HANDLE - LH</t>
  </si>
  <si>
    <t xml:space="preserve">D21 93 ODH LH</t>
  </si>
  <si>
    <t>NS01-0518-L</t>
  </si>
  <si>
    <t>AUTOLAMPS0654</t>
  </si>
  <si>
    <t xml:space="preserve">NISSAN PICK UP 720 (D21) - (93) - OUTER DOOR HANDLE - RH</t>
  </si>
  <si>
    <t xml:space="preserve">D21 93 ODH RH</t>
  </si>
  <si>
    <t>NS01-0518-R</t>
  </si>
  <si>
    <t>AUTOLAMPS0655</t>
  </si>
  <si>
    <t xml:space="preserve">NISSAN PICK UP 720 (D21) - (93) - SIDE MIRROR (BLACK) - LH</t>
  </si>
  <si>
    <t xml:space="preserve">D21 93 SMB LH</t>
  </si>
  <si>
    <t>H-0272-L</t>
  </si>
  <si>
    <t>AUTOLAMPS0656</t>
  </si>
  <si>
    <t xml:space="preserve">NISSAN PICK UP 720 (D21) - (93) - SIDE MIRROR (BLACK) - RH</t>
  </si>
  <si>
    <t xml:space="preserve">D21 93 SMB RH</t>
  </si>
  <si>
    <t>H-0272-R</t>
  </si>
  <si>
    <t>AUTOLAMPS0657</t>
  </si>
  <si>
    <t xml:space="preserve">NISSAN PICK UP 720 (D22) - (01-04) - CORNER LAMP - LH</t>
  </si>
  <si>
    <t xml:space="preserve">D22 01 CLA LH</t>
  </si>
  <si>
    <t>NS01-0903-L</t>
  </si>
  <si>
    <t>AUTOLAMPS0658</t>
  </si>
  <si>
    <t xml:space="preserve">NISSAN PICK UP 720 (D22) - (01-04) - CORNER LAMP - RH</t>
  </si>
  <si>
    <t xml:space="preserve">D22 01 CLA RH</t>
  </si>
  <si>
    <t>NS01-0903-R</t>
  </si>
  <si>
    <t>AUTOLAMPS0659</t>
  </si>
  <si>
    <t xml:space="preserve">NISSAN PICK UP 720 (D22) - (01-04) - GRILL - BLACK</t>
  </si>
  <si>
    <t xml:space="preserve">D22 01 GRL</t>
  </si>
  <si>
    <t>NS01-0911-B</t>
  </si>
  <si>
    <t>AUTOLAMPS0660</t>
  </si>
  <si>
    <t xml:space="preserve">NISSAN PICK UP 720 (D22) - (01-04) - GRILL - CHROME/GREY</t>
  </si>
  <si>
    <t xml:space="preserve">D22 01  GRLCG</t>
  </si>
  <si>
    <t>NS01-0911-CG</t>
  </si>
  <si>
    <t>AUTOLAMPS0661</t>
  </si>
  <si>
    <t xml:space="preserve">NISSAN PICK UP 720 (D22) - (01-04) - HEAD LAMP - LH</t>
  </si>
  <si>
    <t xml:space="preserve">D22 01 HLA LH</t>
  </si>
  <si>
    <t>NS01-0901-L</t>
  </si>
  <si>
    <t>AUTOLAMPS0662</t>
  </si>
  <si>
    <t xml:space="preserve">NISSAN PICK UP 720 (D22) - (01-04) - HEAD LAMP - RH</t>
  </si>
  <si>
    <t xml:space="preserve">D22 01  HLA RH</t>
  </si>
  <si>
    <t>NS01-0901-R</t>
  </si>
  <si>
    <t>AUTOLAMPS0665</t>
  </si>
  <si>
    <t xml:space="preserve">NISSAN PICK UP 720 (D22) - (01-04) - TAIL LAMP - LONG FITTING - LH</t>
  </si>
  <si>
    <t xml:space="preserve">D22 01 TLA LH</t>
  </si>
  <si>
    <t>NS01-0602-L</t>
  </si>
  <si>
    <t>AUTOLAMPS0666</t>
  </si>
  <si>
    <t xml:space="preserve">NISSAN PICK UP 720 (D22) - (01-04) - TAIL LAMP - LONG FITTNG - RH</t>
  </si>
  <si>
    <t xml:space="preserve">D22 01 TLA RH</t>
  </si>
  <si>
    <t>NS01-0602-R</t>
  </si>
  <si>
    <t>AUTOLAMPS0663</t>
  </si>
  <si>
    <t xml:space="preserve">NISSAN PICK UP 720 (D22) - (01-04) - TAIL LENS - LH</t>
  </si>
  <si>
    <t xml:space="preserve">D22 01  TLS LH</t>
  </si>
  <si>
    <t>00-NS01-0902-L</t>
  </si>
  <si>
    <t>AUTOLAMPS0664</t>
  </si>
  <si>
    <t xml:space="preserve">NISSAN PICK UP 720 (D22) - (01-04) - TAIL LENS - RH</t>
  </si>
  <si>
    <t xml:space="preserve">D22 01  TLS RH</t>
  </si>
  <si>
    <t>00-NS01-0902-R</t>
  </si>
  <si>
    <t>AUTOLAMPS0669</t>
  </si>
  <si>
    <t xml:space="preserve">NISSAN PICK UP 720 (D22) - (97-02) - BUMPER VALANCE</t>
  </si>
  <si>
    <t xml:space="preserve">D22 97  BPRV</t>
  </si>
  <si>
    <t>NS01-0607</t>
  </si>
  <si>
    <t>AUTOLAMPS0673</t>
  </si>
  <si>
    <t xml:space="preserve">NISSAN PICK UP 720 (D22) - (97-02) - CORNER LAMP - LH</t>
  </si>
  <si>
    <t xml:space="preserve">D22 97  CLA LH</t>
  </si>
  <si>
    <t>NS01-0603-L</t>
  </si>
  <si>
    <t>AUTOLAMPS0674</t>
  </si>
  <si>
    <t xml:space="preserve">NISSAN PICK UP 720 (D22) - (97-02) - CORNER LAMP - RH</t>
  </si>
  <si>
    <t xml:space="preserve">D22 97  CLA RH</t>
  </si>
  <si>
    <t>NS01-0603-R</t>
  </si>
  <si>
    <t>AUTOLAMPS0670</t>
  </si>
  <si>
    <t xml:space="preserve">NISSAN PICK UP 720 (D22) - (97-02) - FRONT BUMPER (CHROME)</t>
  </si>
  <si>
    <t xml:space="preserve">D22 97 04 BPRFC</t>
  </si>
  <si>
    <t>NS01-0607-01</t>
  </si>
  <si>
    <t>AUTOLAMPS0671</t>
  </si>
  <si>
    <t xml:space="preserve">NISSAN PICK UP 720 (D22) - (97-02) - FRONT BUMPER SIDE (CHROME) - LH</t>
  </si>
  <si>
    <t xml:space="preserve">D22 97 04 FBPRSC LH</t>
  </si>
  <si>
    <t>NS01-0607-02-L</t>
  </si>
  <si>
    <t>AUTOLAMPS0672</t>
  </si>
  <si>
    <t xml:space="preserve">NISSAN PICK UP 720 (D22) - (97-02) - FRONT BUMPER SIDE (CHROME) - RH</t>
  </si>
  <si>
    <t xml:space="preserve">D22 97 04 FBPRSC RH</t>
  </si>
  <si>
    <t>NS01-0607-02-R</t>
  </si>
  <si>
    <t>AUTOLAMPS0667</t>
  </si>
  <si>
    <t xml:space="preserve">NISSAN PICK UP 720 (D22) - (97-02) - FRONT DOOR GLASS - RH</t>
  </si>
  <si>
    <t xml:space="preserve">D22 FD RH</t>
  </si>
  <si>
    <t xml:space="preserve">D22 FD/RH</t>
  </si>
  <si>
    <t>873*518</t>
  </si>
  <si>
    <t>AUTOLAMPS0675</t>
  </si>
  <si>
    <t xml:space="preserve">NISSAN PICK UP 720 (D22) - (97-02) - GRILL - CHROME/GREY</t>
  </si>
  <si>
    <t xml:space="preserve">D22 97  GRLCG</t>
  </si>
  <si>
    <t>NS01-0611B</t>
  </si>
  <si>
    <t>AUTOLAMPS0676</t>
  </si>
  <si>
    <t xml:space="preserve">NISSAN PICK UP 720 (D22) - (97-02) - HEAD LAMP - LH</t>
  </si>
  <si>
    <t xml:space="preserve">D22 97  HLA LH</t>
  </si>
  <si>
    <t>NS01-0601-L</t>
  </si>
  <si>
    <t>AUTOLAMPS0677</t>
  </si>
  <si>
    <t xml:space="preserve">NISSAN PICK UP 720 (D22) - (97-02) - HEAD LAMP - RH</t>
  </si>
  <si>
    <t xml:space="preserve">D22 97 HLA RH</t>
  </si>
  <si>
    <t>NS01-0601-R</t>
  </si>
  <si>
    <t>AUTOLAMPS0668</t>
  </si>
  <si>
    <t xml:space="preserve">NISSAN PICK UP 720 (D22) - (97-02) - LAMINATED FRONT WINDSCREEN</t>
  </si>
  <si>
    <t xml:space="preserve">D22 2 LFW X</t>
  </si>
  <si>
    <t xml:space="preserve">D22-2 LFW/X</t>
  </si>
  <si>
    <t>AUTOLAMPS0680</t>
  </si>
  <si>
    <t xml:space="preserve">NISSAN PICK UP 720 (D22) - (97-02) - TAIL LAMP - LH</t>
  </si>
  <si>
    <t xml:space="preserve">D22 97  TLA LH</t>
  </si>
  <si>
    <t>NS01-0602B-L</t>
  </si>
  <si>
    <t>AUTOLAMPS0681</t>
  </si>
  <si>
    <t xml:space="preserve">NISSAN PICK UP 720 (D22) - (97-02) - TAIL LAMP - RH</t>
  </si>
  <si>
    <t xml:space="preserve">D22 97  TLA RH</t>
  </si>
  <si>
    <t>NS01-0602B-R</t>
  </si>
  <si>
    <t>AUTOLAMPS0678</t>
  </si>
  <si>
    <t xml:space="preserve">NISSAN PICK UP 720 (D22) - (97-02) - TAIL LENS (2 COLOUR)  - LH</t>
  </si>
  <si>
    <t xml:space="preserve">D22 97  TLS2C LH</t>
  </si>
  <si>
    <t>00-NS01-0602B-L</t>
  </si>
  <si>
    <t>AUTOLAMPS0679</t>
  </si>
  <si>
    <t xml:space="preserve">NISSAN PICK UP 720 (D22) - (97-02) - TAIL LENS (2 COLOUR) - RH</t>
  </si>
  <si>
    <t xml:space="preserve">D22 97  TLS2C RH</t>
  </si>
  <si>
    <t>00-NS01-0602B-R</t>
  </si>
  <si>
    <t>AUTOLAMPS0839</t>
  </si>
  <si>
    <t xml:space="preserve">NISSAN PRIMERA (02-) - HEAD LAMP (215-1191) - LH</t>
  </si>
  <si>
    <t xml:space="preserve">Y11 03 HLA LH</t>
  </si>
  <si>
    <t>NS20-0501-L</t>
  </si>
  <si>
    <t>AUTOLAMPS0840</t>
  </si>
  <si>
    <t xml:space="preserve">NISSAN PRIMERA (02-) - HEAD LAMP (215-1191) - RH</t>
  </si>
  <si>
    <t xml:space="preserve">Y11 03 HLA RH</t>
  </si>
  <si>
    <t>NS20-0501-R</t>
  </si>
  <si>
    <t>AUTOLAMPS0842</t>
  </si>
  <si>
    <t xml:space="preserve">NISSAN QASHQAI / DUALIS  J10/NJO (07-) NE11 - BACK LAMP - LH</t>
  </si>
  <si>
    <t xml:space="preserve">J10 BALA LH</t>
  </si>
  <si>
    <t>NS30-0102B-L</t>
  </si>
  <si>
    <t>AUTOLAMPS0843</t>
  </si>
  <si>
    <t xml:space="preserve">NISSAN QASHQAI / DUALIS  J10/NJO (07-) NE11 - BACK LAMP - RH</t>
  </si>
  <si>
    <t xml:space="preserve">J10 BALA RH</t>
  </si>
  <si>
    <t>NS30-0102B-R</t>
  </si>
  <si>
    <t>AUTOLAMPS0846</t>
  </si>
  <si>
    <t xml:space="preserve">NISSAN QASHQAI / DUALIS  J10/NJO (07-) NE11 - HEAD LAMP - LH</t>
  </si>
  <si>
    <t xml:space="preserve">J10 HLA LH</t>
  </si>
  <si>
    <t>NS30-0101-L</t>
  </si>
  <si>
    <t>AUTOLAMPS0847</t>
  </si>
  <si>
    <t xml:space="preserve">NISSAN QASHQAI / DUALIS  J10/NJO (07-) NE11 - HEAD LAMP - RH</t>
  </si>
  <si>
    <t xml:space="preserve">J10 HLA RH</t>
  </si>
  <si>
    <t>NS30-0101-R</t>
  </si>
  <si>
    <t>AUTOLAMPS0849</t>
  </si>
  <si>
    <t xml:space="preserve">NISSAN QASHQAI / DUALIS  J10/NJO (07-) NE11 - TAIL LAMP - LH</t>
  </si>
  <si>
    <t xml:space="preserve">J10 TLA LH</t>
  </si>
  <si>
    <t>NS30-0102A-L</t>
  </si>
  <si>
    <t>AUTOLAMPS0850</t>
  </si>
  <si>
    <t xml:space="preserve">NISSAN QASHQAI / DUALIS  J10/NJO (07-) NE11 - TAIL LAMP - RH</t>
  </si>
  <si>
    <t xml:space="preserve">J10 TLA RH</t>
  </si>
  <si>
    <t>NS30-0102A-R</t>
  </si>
  <si>
    <t>AUTOLAMPS0844</t>
  </si>
  <si>
    <t xml:space="preserve">NISSAN QASHQAI / DUALIS J10/NJO (07-) NE11 - FOG LAMP - LH</t>
  </si>
  <si>
    <t xml:space="preserve">J10 FLA LH</t>
  </si>
  <si>
    <t>NS30-0104-L</t>
  </si>
  <si>
    <t>AUTOLAMPS0845</t>
  </si>
  <si>
    <t xml:space="preserve">NISSAN QASHQAI / DUALIS J10/NJO (07-) NE11 - FOG LAMP - RH</t>
  </si>
  <si>
    <t xml:space="preserve">J10 FLA RH</t>
  </si>
  <si>
    <t>NS30-0104-R</t>
  </si>
  <si>
    <t>AUTOLAMPS0848</t>
  </si>
  <si>
    <t xml:space="preserve">NISSAN QASHQAI / DUALIS J10/NJO (07-) NE11 - REFLECTOR (ROUND)</t>
  </si>
  <si>
    <t xml:space="preserve">J10 REFLECTOR R</t>
  </si>
  <si>
    <t>NS30-0105A</t>
  </si>
  <si>
    <t>AUTOLAMPS2815</t>
  </si>
  <si>
    <t xml:space="preserve">NISSAN QD32 (87-) - HEAD GLASS  - LH</t>
  </si>
  <si>
    <t xml:space="preserve">QD32 HGSI LH</t>
  </si>
  <si>
    <t>00-NS08-0301</t>
  </si>
  <si>
    <t>AUTOLAMPS2816</t>
  </si>
  <si>
    <t xml:space="preserve">NISSAN QD32 (87-) - HEAD GLASS  - RH</t>
  </si>
  <si>
    <t xml:space="preserve">QD32 HGSI RH</t>
  </si>
  <si>
    <t>AUTOLAMPS0886</t>
  </si>
  <si>
    <t xml:space="preserve">NISSAN SUNN B12 4D HATCHBACK WAGON (85-) - LAMINATED FRONT WINDSCREEN</t>
  </si>
  <si>
    <t xml:space="preserve">SB12 LFW X</t>
  </si>
  <si>
    <t xml:space="preserve">SB12 LFW/X</t>
  </si>
  <si>
    <t>579*376</t>
  </si>
  <si>
    <t>AUTOLAMPS0868</t>
  </si>
  <si>
    <t xml:space="preserve">NISSAN SUNNY 302,303,B310 (79-) - CORNER LAMP - LH</t>
  </si>
  <si>
    <t xml:space="preserve">B310 CLA LH</t>
  </si>
  <si>
    <t>NS10-0103-L</t>
  </si>
  <si>
    <t>AUTOLAMPS0869</t>
  </si>
  <si>
    <t xml:space="preserve">NISSAN SUNNY 302,303,B310 (79-) - CORNER LAMP - RH</t>
  </si>
  <si>
    <t xml:space="preserve">B310 CLA RH</t>
  </si>
  <si>
    <t>NS10-0103-R</t>
  </si>
  <si>
    <t>AUTOLAMPS0682</t>
  </si>
  <si>
    <t xml:space="preserve">NISSAN SUNNY B110 SEDAN/WAGON (70-73) - LAMINATED FRONT  WINDSCREEN</t>
  </si>
  <si>
    <t xml:space="preserve">B110 LFW</t>
  </si>
  <si>
    <t>1313*571</t>
  </si>
  <si>
    <t>AUTOLAMPS0870</t>
  </si>
  <si>
    <t xml:space="preserve">NISSAN SUNNY B12 NEW MODEL - CORNER LAMP - LH</t>
  </si>
  <si>
    <t xml:space="preserve">B12 CLA N M LH</t>
  </si>
  <si>
    <t>NS10-0603-L</t>
  </si>
  <si>
    <t>AUTOLAMPS0871</t>
  </si>
  <si>
    <t xml:space="preserve">NISSAN SUNNY B12 NEW MODEL - CORNER LAMP - RH</t>
  </si>
  <si>
    <t xml:space="preserve">B12 CLA N M RH</t>
  </si>
  <si>
    <t>NS10-0603-R</t>
  </si>
  <si>
    <t xml:space="preserve">NISSAN SUNNY B12 NEW MODEL - CORNER LENS - LH</t>
  </si>
  <si>
    <t xml:space="preserve">B12 CLS N M LH</t>
  </si>
  <si>
    <t>00-NS10-0603-L</t>
  </si>
  <si>
    <t>AUTOLAMPS0879</t>
  </si>
  <si>
    <t xml:space="preserve">NISSAN SUNNY B12 NEW MODEL - TAIL LAMP - RH</t>
  </si>
  <si>
    <t xml:space="preserve">B12 TLA N M RH</t>
  </si>
  <si>
    <t>NS10-0602-R</t>
  </si>
  <si>
    <t>AUTOLAMPS0880</t>
  </si>
  <si>
    <t xml:space="preserve">NISSAN SUNNY B12 OLD MODEL - GRILL</t>
  </si>
  <si>
    <t xml:space="preserve">B12 GRL O M</t>
  </si>
  <si>
    <t xml:space="preserve">KAJAL AUTO SPARES LTD</t>
  </si>
  <si>
    <t>AUTOLAMPS0872</t>
  </si>
  <si>
    <t xml:space="preserve">NISSAN SUNNY B12 OLD MODEL - HEAD GLASS - LH</t>
  </si>
  <si>
    <t xml:space="preserve">NISSAN </t>
  </si>
  <si>
    <t xml:space="preserve">B12 OM HGS LH</t>
  </si>
  <si>
    <t xml:space="preserve">SI 9073-L</t>
  </si>
  <si>
    <t>AUTOLAMPS0873</t>
  </si>
  <si>
    <t xml:space="preserve">NISSAN SUNNY B12 OLD MODEL - HEAD GLASS - RH</t>
  </si>
  <si>
    <t xml:space="preserve">B12 OM HGS RH</t>
  </si>
  <si>
    <t xml:space="preserve">SI 9073-R</t>
  </si>
  <si>
    <t>AUTOLAMPS0881</t>
  </si>
  <si>
    <t xml:space="preserve">NISSAN SUNNY B13 - CORNER LAMP (215-1504-AS/US) - LH</t>
  </si>
  <si>
    <t xml:space="preserve">B13 CLA LH</t>
  </si>
  <si>
    <t>NS10-0703A-L</t>
  </si>
  <si>
    <t>AUTOLAMPS0882</t>
  </si>
  <si>
    <t xml:space="preserve">NISSAN SUNNY B13 - CORNER LAMP (215-1504-AS/US) - RH</t>
  </si>
  <si>
    <t xml:space="preserve">B13 CLA RH</t>
  </si>
  <si>
    <t>NS10-0703A-R</t>
  </si>
  <si>
    <t>AUTOLAMPS0892</t>
  </si>
  <si>
    <t xml:space="preserve">NISSAN SUNNY FB15 - (00-05) - CORNER LAMP - LH</t>
  </si>
  <si>
    <t xml:space="preserve">B15 00 CLA LH</t>
  </si>
  <si>
    <t>NS10-1203B-L</t>
  </si>
  <si>
    <t>AUTOLAMPS0893</t>
  </si>
  <si>
    <t xml:space="preserve">NISSAN SUNNY FB15 - (00-05) - CORNER LAMP - RH</t>
  </si>
  <si>
    <t xml:space="preserve">B15 00 CLA RH</t>
  </si>
  <si>
    <t>NS10-1203B-R</t>
  </si>
  <si>
    <t>AUTOLAMPS0894</t>
  </si>
  <si>
    <t xml:space="preserve">NISSAN SUNNY FB15 - (00-05) - HEAD LAMP - LH</t>
  </si>
  <si>
    <t xml:space="preserve">B15 00 HLA LH</t>
  </si>
  <si>
    <t>NS10-1201A-L</t>
  </si>
  <si>
    <t>AUTOLAMPS0895</t>
  </si>
  <si>
    <t xml:space="preserve">NISSAN SUNNY FB15 - (00-05) - HEAD LAMP - RH</t>
  </si>
  <si>
    <t xml:space="preserve">B15 00 HLA RH</t>
  </si>
  <si>
    <t>NS10-1201A-R</t>
  </si>
  <si>
    <t>AUTOLAMPS0890</t>
  </si>
  <si>
    <t xml:space="preserve">NISSAN SUNNY FB15 - (00-05) - LAMINATED  FRONT WINDSCREEN</t>
  </si>
  <si>
    <t xml:space="preserve">B15 LFW X</t>
  </si>
  <si>
    <t xml:space="preserve">B15 LFW/X</t>
  </si>
  <si>
    <t>1307*701</t>
  </si>
  <si>
    <t>AUTOLAMPS0884</t>
  </si>
  <si>
    <t xml:space="preserve">NISSAN SUNNY B15 4D SEDAN (98-06) - REAR QUARTER GLASS - LH</t>
  </si>
  <si>
    <t xml:space="preserve">B15 RQ LH</t>
  </si>
  <si>
    <t xml:space="preserve">B15 RQ/LH</t>
  </si>
  <si>
    <t>1320*1022</t>
  </si>
  <si>
    <t>AUTOLAMPS0885</t>
  </si>
  <si>
    <t xml:space="preserve">NISSAN SUNNY B15 4D SEDAN (98-06) - REAR QUARTER GLASS - RH</t>
  </si>
  <si>
    <t xml:space="preserve">B15 RQ RH</t>
  </si>
  <si>
    <t xml:space="preserve">B15 RQ/RH</t>
  </si>
  <si>
    <t>1168*855</t>
  </si>
  <si>
    <t>AUTOLAMPS0891</t>
  </si>
  <si>
    <t xml:space="preserve">NISSAN SUNNY B15 4D SEDAN (98-06) - REAR WINDSCREEN</t>
  </si>
  <si>
    <t xml:space="preserve">B15 RW H X</t>
  </si>
  <si>
    <t xml:space="preserve">B15 RW/H/X</t>
  </si>
  <si>
    <t>1463*710</t>
  </si>
  <si>
    <t>AUTOLAMPS0887</t>
  </si>
  <si>
    <t xml:space="preserve">NISSAN SUNNY FB14 - (94-00) - REAR HEATED WINDSCREEN</t>
  </si>
  <si>
    <t xml:space="preserve">B14 RW H X</t>
  </si>
  <si>
    <t xml:space="preserve">B14 RW/H/X</t>
  </si>
  <si>
    <t>1935*752</t>
  </si>
  <si>
    <t>AUTOLAMPS0900</t>
  </si>
  <si>
    <t xml:space="preserve">NISSAN SUNNY FB15/N16 - (98-06) - INNER FENDER - LH</t>
  </si>
  <si>
    <t xml:space="preserve">B15 00 N16  IFF LH</t>
  </si>
  <si>
    <t>AUTOLAMPS0901</t>
  </si>
  <si>
    <t xml:space="preserve">NISSAN SUNNY FB15/N16 - (98-06) - INNER FENDER - RH</t>
  </si>
  <si>
    <t xml:space="preserve">B15 00 N16 IFF RH</t>
  </si>
  <si>
    <t>AUTOLAMPS0902</t>
  </si>
  <si>
    <t xml:space="preserve">NISSAN SUNNY N16 (00-03) - BACK LAMP (215-1316-U) - LH</t>
  </si>
  <si>
    <t xml:space="preserve">N16 00 BALA LH</t>
  </si>
  <si>
    <t>NS10-1202-L</t>
  </si>
  <si>
    <t>AUTOLAMPS0903</t>
  </si>
  <si>
    <t xml:space="preserve">NISSAN SUNNY N16 (00-03) - BACK LAMP (215-1316-U) - RH</t>
  </si>
  <si>
    <t xml:space="preserve">N16 00 BALA RH</t>
  </si>
  <si>
    <t>NS10-1202-R</t>
  </si>
  <si>
    <t>AUTOLAMPS0906</t>
  </si>
  <si>
    <t xml:space="preserve">NISSAN SUNNY N16 (00-03) - CORNER LAMP (215-1592-U) - LH</t>
  </si>
  <si>
    <t xml:space="preserve">N16 00 CLA LH</t>
  </si>
  <si>
    <t>NS10-1203-L</t>
  </si>
  <si>
    <t>AUTOLAMPS0907</t>
  </si>
  <si>
    <t xml:space="preserve">NISSAN SUNNY N16 (00-03) - CORNER LAMP (215-1592-U) - RH</t>
  </si>
  <si>
    <t xml:space="preserve">N16 00 CLA RH</t>
  </si>
  <si>
    <t>NS10-1203-R</t>
  </si>
  <si>
    <t>AUTOLAMPS0908</t>
  </si>
  <si>
    <t xml:space="preserve">NISSAN SUNNY N16 (00-03) - FOG LAMP (115-2003) - LH</t>
  </si>
  <si>
    <t xml:space="preserve">N16 00 FLA LH</t>
  </si>
  <si>
    <t>NS10-1204-L</t>
  </si>
  <si>
    <t>AUTOLAMPS0909</t>
  </si>
  <si>
    <t xml:space="preserve">NISSAN SUNNY N16 (00-03) - FOG LAMP (115-2003) - RH</t>
  </si>
  <si>
    <t xml:space="preserve">N16 00 FLA RH</t>
  </si>
  <si>
    <t>NS10-1204-R</t>
  </si>
  <si>
    <t>AUTOLAMPS0904</t>
  </si>
  <si>
    <t xml:space="preserve">NISSAN SUNNY N16 (00-03) - FRONT BUMPER</t>
  </si>
  <si>
    <t xml:space="preserve">N16 00 BPRF</t>
  </si>
  <si>
    <t>NS16-0707</t>
  </si>
  <si>
    <t>AUTOLAMPS0910</t>
  </si>
  <si>
    <t xml:space="preserve">NISSAN SUNNY N16 (00-03) - GRILL</t>
  </si>
  <si>
    <t xml:space="preserve">N16 00 GRL</t>
  </si>
  <si>
    <t>NS10-1211</t>
  </si>
  <si>
    <t>AUTOLAMPS0911</t>
  </si>
  <si>
    <t xml:space="preserve">NISSAN SUNNY N16 (00-03) - HEAD LAMP (215-1188) - LH</t>
  </si>
  <si>
    <t xml:space="preserve">N16 00 HLA LH</t>
  </si>
  <si>
    <t>NS10-1201-L</t>
  </si>
  <si>
    <t>AUTOLAMPS0912</t>
  </si>
  <si>
    <t xml:space="preserve">NISSAN SUNNY N16 (00-03) - HEAD LAMP (215-1188) - RH</t>
  </si>
  <si>
    <t xml:space="preserve">N16 00 HLA RH</t>
  </si>
  <si>
    <t>NS10-1201-R</t>
  </si>
  <si>
    <t>AUTOLAMPS0905</t>
  </si>
  <si>
    <t xml:space="preserve">NISSAN SUNNY N16 (00-03) - REAR BUMPER</t>
  </si>
  <si>
    <t xml:space="preserve">N16 00 BPRR</t>
  </si>
  <si>
    <t>NS16-0705</t>
  </si>
  <si>
    <t>AUTOLAMPS0913</t>
  </si>
  <si>
    <t xml:space="preserve">NISSAN SUNNY N16 (00-03) - TAIL LAMP (215-19F4-6UE) - LH</t>
  </si>
  <si>
    <t xml:space="preserve">N16 00 TLA LH</t>
  </si>
  <si>
    <t>NS10-1202B-L</t>
  </si>
  <si>
    <t>AUTOLAMPS0914</t>
  </si>
  <si>
    <t xml:space="preserve">NISSAN SUNNY N16 (00-03) - TAIL LAMP (215-19F4-6UE) - RH</t>
  </si>
  <si>
    <t xml:space="preserve">N16 00 TLA RH</t>
  </si>
  <si>
    <t>NS10-1202B-R</t>
  </si>
  <si>
    <t>AUTOLAMPS0921</t>
  </si>
  <si>
    <t xml:space="preserve">NISSAN SUNNY N16 (00-05) - SIDE LAMP (215-1424N-UE)</t>
  </si>
  <si>
    <t xml:space="preserve">N16 04 SLA</t>
  </si>
  <si>
    <t>NS10-1506</t>
  </si>
  <si>
    <t>AUTOLAMPS0917</t>
  </si>
  <si>
    <t xml:space="preserve">NISSAN SUNNY N16 (04-05) - FRONT INNER FENDER - LH</t>
  </si>
  <si>
    <t xml:space="preserve">N16 04 IFF LH</t>
  </si>
  <si>
    <t>63841-6N600-L</t>
  </si>
  <si>
    <t>AUTOLAMPS0918</t>
  </si>
  <si>
    <t xml:space="preserve">NISSAN SUNNY N16 (04-05) - FRONT INNER FENDER - RH</t>
  </si>
  <si>
    <t xml:space="preserve">N16 04 IFF RH</t>
  </si>
  <si>
    <t>63840-6N600-R</t>
  </si>
  <si>
    <t>AUTOLAMPS0919</t>
  </si>
  <si>
    <t xml:space="preserve">NISSAN SUNNY N16 (04-05) - HEAD LAMP (215-1197-LD-E/EM) - LH</t>
  </si>
  <si>
    <t xml:space="preserve">N16 04 HLA LH</t>
  </si>
  <si>
    <t>NS10-1501-L</t>
  </si>
  <si>
    <t>AUTOLAMPS0920</t>
  </si>
  <si>
    <t xml:space="preserve">NISSAN SUNNY N16 (04-05) - HEAD LAMP (215-1197-LD-E/EM) - RH</t>
  </si>
  <si>
    <t xml:space="preserve">N16 04 HLA RH</t>
  </si>
  <si>
    <t>NS10-1501-R</t>
  </si>
  <si>
    <t>AUTOLAMPS0924</t>
  </si>
  <si>
    <t xml:space="preserve">NISSAN SUNNY N16 (04-05) - SIDE MIRROR ELECTRIC (3 WIRE) - LH</t>
  </si>
  <si>
    <t xml:space="preserve">N16 04 SME3W LH</t>
  </si>
  <si>
    <t>H-0070-L</t>
  </si>
  <si>
    <t>AUTOLAMPS0925</t>
  </si>
  <si>
    <t xml:space="preserve">NISSAN SUNNY N16 (04-05) - SIDE MIRROR ELECTRIC (3 WIRE) - RH</t>
  </si>
  <si>
    <t xml:space="preserve">N16 04 SME3W RH</t>
  </si>
  <si>
    <t>H-0070-R</t>
  </si>
  <si>
    <t>AUTOLAMPS0922</t>
  </si>
  <si>
    <t xml:space="preserve">NISSAN SUNNY N16 (04-05) - TAIL LAMP (215-19H1-UE) - LH</t>
  </si>
  <si>
    <t xml:space="preserve">N16 04 TLA LH</t>
  </si>
  <si>
    <t>NS10-1502-L</t>
  </si>
  <si>
    <t>AUTOLAMPS0923</t>
  </si>
  <si>
    <t xml:space="preserve">NISSAN SUNNY N16 (04-05) - TAIL LAMP (215-19H1-UE) - RH</t>
  </si>
  <si>
    <t xml:space="preserve">N16 04 TLA RH</t>
  </si>
  <si>
    <t>NS10-1502-R</t>
  </si>
  <si>
    <t>AUTOLAMPS0926</t>
  </si>
  <si>
    <t xml:space="preserve">NISSAN SYLPHY (06-07) - BACK LAMP (115-1310) - LH</t>
  </si>
  <si>
    <t xml:space="preserve">SLPHY BALA LH</t>
  </si>
  <si>
    <t>NS29-0102B-L</t>
  </si>
  <si>
    <t>AUTOLAMPS0927</t>
  </si>
  <si>
    <t xml:space="preserve">NISSAN SYLPHY (06-07) - BACK LAMP (115-1310) - RH</t>
  </si>
  <si>
    <t xml:space="preserve">SLPHY BALA RH</t>
  </si>
  <si>
    <t>NS29-0102B-R</t>
  </si>
  <si>
    <t>AUTOLAMPS0930</t>
  </si>
  <si>
    <t xml:space="preserve">NISSAN SYLPHY (06-07) - BOOT STRIP</t>
  </si>
  <si>
    <t xml:space="preserve">SYLPHY BS LH</t>
  </si>
  <si>
    <t>NS29-0120</t>
  </si>
  <si>
    <t>AUTOLAMPS0942</t>
  </si>
  <si>
    <t xml:space="preserve">NISSAN SYLPHY (06-07) - DOOR MIRROR (ELECTRIC) - LH</t>
  </si>
  <si>
    <t xml:space="preserve">SLPHY SME5W LH</t>
  </si>
  <si>
    <t>NS29-0112-L</t>
  </si>
  <si>
    <t>AUTOLAMPS0943</t>
  </si>
  <si>
    <t xml:space="preserve">NISSAN SYLPHY (06-07) - DOOR MIRROR (ELECTRIC) - RH</t>
  </si>
  <si>
    <t xml:space="preserve">SLPHY SME5W RH</t>
  </si>
  <si>
    <t>NS29-0112-R</t>
  </si>
  <si>
    <t>AUTOLAMPS0934</t>
  </si>
  <si>
    <t xml:space="preserve">NISSAN SYLPHY (06-07) - FOG LAMP - LH</t>
  </si>
  <si>
    <t xml:space="preserve">SLPHY FLA LH</t>
  </si>
  <si>
    <t>NS29-0104-L</t>
  </si>
  <si>
    <t>AUTOLAMPS0935</t>
  </si>
  <si>
    <t xml:space="preserve">NISSAN SYLPHY (06-07) - FOG LAMP - RH</t>
  </si>
  <si>
    <t xml:space="preserve">SLPHY FLA RH</t>
  </si>
  <si>
    <t>NS29-0104-R</t>
  </si>
  <si>
    <t>AUTOLAMPS0936</t>
  </si>
  <si>
    <t xml:space="preserve">NISSAN SYLPHY (06-07) - FOG LAMP CASE - LH</t>
  </si>
  <si>
    <t xml:space="preserve">SLPHY FLC LH</t>
  </si>
  <si>
    <t>NS29-0104-1-L</t>
  </si>
  <si>
    <t>AUTOLAMPS0937</t>
  </si>
  <si>
    <t xml:space="preserve">NISSAN SYLPHY (06-07) - FOG LAMP CASE - RH</t>
  </si>
  <si>
    <t xml:space="preserve">SLPHY FLC RH</t>
  </si>
  <si>
    <t>NS29-0104-1-R</t>
  </si>
  <si>
    <t>AUTOLAMPS0928</t>
  </si>
  <si>
    <t xml:space="preserve">NISSAN SYLPHY (06-07) - FRONT BUMPER</t>
  </si>
  <si>
    <t xml:space="preserve">SLPHY BPRF</t>
  </si>
  <si>
    <t>NS29-0107</t>
  </si>
  <si>
    <t>AUTOLAMPS0938</t>
  </si>
  <si>
    <t xml:space="preserve">NISSAN SYLPHY (06-07) - GRILL</t>
  </si>
  <si>
    <t xml:space="preserve">SLPHY GRL</t>
  </si>
  <si>
    <t>NS29-0111</t>
  </si>
  <si>
    <t>AUTOLAMPS0939</t>
  </si>
  <si>
    <t xml:space="preserve">NISSAN SYLPHY (06-07) - HEAD LAMP (115-1119) - LH</t>
  </si>
  <si>
    <t xml:space="preserve">SLPHY HLA LH</t>
  </si>
  <si>
    <t>NS29-0101-L</t>
  </si>
  <si>
    <t>AUTOLAMPS0940</t>
  </si>
  <si>
    <t xml:space="preserve">NISSAN SYLPHY (06-07) - HEAD LAMP (115-1119) - RH</t>
  </si>
  <si>
    <t xml:space="preserve">SLPHY HLA RH</t>
  </si>
  <si>
    <t>NS29-0101-R</t>
  </si>
  <si>
    <t>AUTOLAMPS0931</t>
  </si>
  <si>
    <t xml:space="preserve">NISSAN SYLPHY (06-07) - HOOD (BONNET) MOULDING</t>
  </si>
  <si>
    <t xml:space="preserve">SYLPHY HM LH</t>
  </si>
  <si>
    <t>NS29-0115-1-L</t>
  </si>
  <si>
    <t>AUTOLAMPS0929</t>
  </si>
  <si>
    <t xml:space="preserve">NISSAN SYLPHY (06-07) - REAR BUMPER</t>
  </si>
  <si>
    <t xml:space="preserve">SLPHY BPRR</t>
  </si>
  <si>
    <t>NS29-0108</t>
  </si>
  <si>
    <t>AUTOLAMPS0941</t>
  </si>
  <si>
    <t xml:space="preserve">NISSAN SYLPHY (06-07) - SIDE LAMP</t>
  </si>
  <si>
    <t xml:space="preserve">SLPHY SLA</t>
  </si>
  <si>
    <t>NS29-0106</t>
  </si>
  <si>
    <t>AUTOLAMPS0944</t>
  </si>
  <si>
    <t xml:space="preserve">NISSAN SYLPHY (06-07) - TAIL LAMP (115-1929) - LH</t>
  </si>
  <si>
    <t xml:space="preserve">SLPHY TLA LH</t>
  </si>
  <si>
    <t>NS29-0102A-L</t>
  </si>
  <si>
    <t>AUTOLAMPS0945</t>
  </si>
  <si>
    <t xml:space="preserve">NISSAN SYLPHY (06-07) - TAIL LAMP (115-1929) - RH</t>
  </si>
  <si>
    <t xml:space="preserve">SLPHY TLA RH</t>
  </si>
  <si>
    <t>NS29-0102A-R</t>
  </si>
  <si>
    <t>AUTOLAMPS0932</t>
  </si>
  <si>
    <t xml:space="preserve">NISSAN SYLPHY /WINGROAD Y12- INNER FENDER - LH</t>
  </si>
  <si>
    <t xml:space="preserve">SYLPHY IF LH</t>
  </si>
  <si>
    <t>NS29-0116-1-L</t>
  </si>
  <si>
    <t>AUTOLAMPS0933</t>
  </si>
  <si>
    <t xml:space="preserve">NISSAN SYLPHY /WINGROAD Y12- INNER FENDER - RH</t>
  </si>
  <si>
    <t xml:space="preserve">SYLPHY IF RH</t>
  </si>
  <si>
    <t>NS29-0116-1-R</t>
  </si>
  <si>
    <t>AUTOLAMPS0946</t>
  </si>
  <si>
    <t xml:space="preserve">NISSAN TEANA J31 4D SEDAN (03-05) - LAMINATED FRONT WINDSCREEN</t>
  </si>
  <si>
    <t xml:space="preserve">NI J31 CP LFW X</t>
  </si>
  <si>
    <t xml:space="preserve">NI-J31-CP LFW/X</t>
  </si>
  <si>
    <t>1505*968</t>
  </si>
  <si>
    <t>AUTOLAMPS0951</t>
  </si>
  <si>
    <t xml:space="preserve">NISSAN TIIDA 5D/HBK 4D/SED (05-) - LAMINATED FRONT WINDSCREEN</t>
  </si>
  <si>
    <t xml:space="preserve">NI C12 HBK R VCP LFW X</t>
  </si>
  <si>
    <t xml:space="preserve">NI-C12-HBK-R-VCP LFW/X</t>
  </si>
  <si>
    <t>1373*1093</t>
  </si>
  <si>
    <t>AUTOLAMPS0956</t>
  </si>
  <si>
    <t xml:space="preserve">NISSAN TIIDA SALOON (05-07) - REAR HEATED WINDSCREEN</t>
  </si>
  <si>
    <t xml:space="preserve">TIIDA RW H X</t>
  </si>
  <si>
    <t xml:space="preserve">TIIDA RW/H/X</t>
  </si>
  <si>
    <t>1235*701</t>
  </si>
  <si>
    <t>AUTOLAMPS2783</t>
  </si>
  <si>
    <t xml:space="preserve">NISSAN UD SIDE MIRROR (SHELL)</t>
  </si>
  <si>
    <t xml:space="preserve">UD SMS</t>
  </si>
  <si>
    <t>LL-025</t>
  </si>
  <si>
    <t>AUTOLAMPS0961</t>
  </si>
  <si>
    <t xml:space="preserve">NISSAN UD- MIRROR GLASS</t>
  </si>
  <si>
    <t xml:space="preserve">UD SMG</t>
  </si>
  <si>
    <t>AUTOLAMPS0962</t>
  </si>
  <si>
    <t xml:space="preserve">NISSAN UD-SIDEMIRROR WITH FITTINGS</t>
  </si>
  <si>
    <t xml:space="preserve">UD SM</t>
  </si>
  <si>
    <t>AUTOLAMPS0810</t>
  </si>
  <si>
    <t xml:space="preserve">NISSAN UD/MK210 TRUCK  (95-) CORNER LAMP (215-1565) - LH</t>
  </si>
  <si>
    <t xml:space="preserve">MK210 CLA LH</t>
  </si>
  <si>
    <t>NS33-0503A-L</t>
  </si>
  <si>
    <t>AUTOLAMPS0811</t>
  </si>
  <si>
    <t xml:space="preserve">NISSAN UD/MK210 TRUCK  (95-) CORNER LAMP (215-1565) - RH</t>
  </si>
  <si>
    <t xml:space="preserve">MK210 CLA RH</t>
  </si>
  <si>
    <t>NS33-0503A-R</t>
  </si>
  <si>
    <t>AUTOLAMPS0808</t>
  </si>
  <si>
    <t xml:space="preserve">NISSAN UD/MK210 TRUCK  (95-) FRONT LAMP (215-1665-A) - LH</t>
  </si>
  <si>
    <t xml:space="preserve">MK210 FLA LH</t>
  </si>
  <si>
    <t>NS33-0505-L</t>
  </si>
  <si>
    <t>AUTOLAMPS0809</t>
  </si>
  <si>
    <t xml:space="preserve">NISSAN UD/MK210 TRUCK  (95-) FRONT LAMP (215-1665-A) - RH</t>
  </si>
  <si>
    <t xml:space="preserve">MK210 FLA RH</t>
  </si>
  <si>
    <t>NS33-0505-R</t>
  </si>
  <si>
    <t>AUTOLAMPS0812</t>
  </si>
  <si>
    <t xml:space="preserve">NISSAN UD/MK210 TRUCK  (95-) HEAD LAMP (215-1171) - LH</t>
  </si>
  <si>
    <t xml:space="preserve">MK210 HLA LH</t>
  </si>
  <si>
    <t>NS33-0501A-L</t>
  </si>
  <si>
    <t>AUTOLAMPS0813</t>
  </si>
  <si>
    <t xml:space="preserve">NISSAN UD/MK210 TRUCK  (95-) HEAD LAMP (215-1171) - RH</t>
  </si>
  <si>
    <t xml:space="preserve">MK210 HLA RH</t>
  </si>
  <si>
    <t>NS33-0501A-R</t>
  </si>
  <si>
    <t>AUTOLAMPS0964</t>
  </si>
  <si>
    <t xml:space="preserve">NISSAN UD520 TRUCK (92-00) - CORNER  LAMP (215-1545) - LH</t>
  </si>
  <si>
    <t xml:space="preserve">UD 520 CLA LH</t>
  </si>
  <si>
    <t>NS34-0503-L</t>
  </si>
  <si>
    <t>AUTOLAMPS0965</t>
  </si>
  <si>
    <t xml:space="preserve">NISSAN UD520 TRUCK (92-00) - CORNER  LAMP (215-1545) - RH</t>
  </si>
  <si>
    <t xml:space="preserve">UD 520 CLA RH</t>
  </si>
  <si>
    <t>NS34-0503-R</t>
  </si>
  <si>
    <t>AUTOLAMPS0966</t>
  </si>
  <si>
    <t xml:space="preserve">NISSAN UD520 TRUCK (92-00) - HEAD LAMP (215-1138) - LH</t>
  </si>
  <si>
    <t xml:space="preserve">UD 520 HLA LH</t>
  </si>
  <si>
    <t>NS34-0501-L</t>
  </si>
  <si>
    <t>AUTOLAMPS0967</t>
  </si>
  <si>
    <t xml:space="preserve">NISSAN UD520 TRUCK (92-00) - HEAD LAMP (215-1138) - RH</t>
  </si>
  <si>
    <t xml:space="preserve">UD 520 HLA RH</t>
  </si>
  <si>
    <t>NS34-0501-R</t>
  </si>
  <si>
    <t>AUTOLAMPS0968</t>
  </si>
  <si>
    <t xml:space="preserve">NISSAN UD520 TRUCK (92-00) - SIDE LAMP (215-1527)</t>
  </si>
  <si>
    <t xml:space="preserve">UD 520 SLA</t>
  </si>
  <si>
    <t>NS34-0506</t>
  </si>
  <si>
    <t>AUTOLAMPS0756</t>
  </si>
  <si>
    <t xml:space="preserve">NISSAN URVAN / CARAVAN (E24) (87-) - FRONT SIDE FRAME - LH</t>
  </si>
  <si>
    <t xml:space="preserve">E24 FSF LH</t>
  </si>
  <si>
    <t xml:space="preserve"> 1150*545 </t>
  </si>
  <si>
    <t>SUPPLIER0013</t>
  </si>
  <si>
    <t xml:space="preserve">TAIZHOU QIANLIMA AUTO PARTS CO., LTD</t>
  </si>
  <si>
    <t>AUTOLAMPS0757</t>
  </si>
  <si>
    <t xml:space="preserve">NISSAN URVAN / CARAVAN (E24) (87-) - FRONT SIDE FRAME - RH</t>
  </si>
  <si>
    <t xml:space="preserve">E24 FSF RH</t>
  </si>
  <si>
    <t>AUTOLAMPS0969</t>
  </si>
  <si>
    <t xml:space="preserve">NISSAN URVAN / CARAVAN (E25) (02-) - FRONT DOOR GLASS - LH</t>
  </si>
  <si>
    <t xml:space="preserve">E25 FD LH</t>
  </si>
  <si>
    <t xml:space="preserve">E25 FD/LH</t>
  </si>
  <si>
    <t>963*525</t>
  </si>
  <si>
    <t>AUTOLAMPS0970</t>
  </si>
  <si>
    <t xml:space="preserve">NISSAN URVAN / CARAVAN (E25) (02-) - FRONT DOOR GLASS - RH</t>
  </si>
  <si>
    <t xml:space="preserve">E25 FD RH</t>
  </si>
  <si>
    <t xml:space="preserve">E25 FD/RH</t>
  </si>
  <si>
    <t>AUTOLAMPS0971</t>
  </si>
  <si>
    <t xml:space="preserve">NISSAN URVAN / CARAVAN (E25) (02-) - FRONT SIDE FRAME (STANDARD) - LH</t>
  </si>
  <si>
    <t xml:space="preserve">E25 FSF LH</t>
  </si>
  <si>
    <t>1110*514</t>
  </si>
  <si>
    <t>AUTOLAMPS0972</t>
  </si>
  <si>
    <t xml:space="preserve">NISSAN URVAN / CARAVAN (E25) (02-) - FRONT SIDE FRAME (STANDARD) - RH</t>
  </si>
  <si>
    <t xml:space="preserve">E25 FSF RH</t>
  </si>
  <si>
    <t>AUTOLAMPS0973</t>
  </si>
  <si>
    <t xml:space="preserve">NISSAN URVAN / CARAVAN (E25) (02-) - REAR SIDE FRAME (STANDARD) - LH</t>
  </si>
  <si>
    <t xml:space="preserve">E25 RSF LH</t>
  </si>
  <si>
    <t>1200*514</t>
  </si>
  <si>
    <t>AUTOLAMPS0974</t>
  </si>
  <si>
    <t xml:space="preserve">NISSAN URVAN / CARAVAN (E25) (02-) - REAR SIDE FRAME (STANDARD) - RH</t>
  </si>
  <si>
    <t xml:space="preserve">E25 RSF RH</t>
  </si>
  <si>
    <t>AUTOLAMPS0975</t>
  </si>
  <si>
    <t xml:space="preserve">NISSAN URVAN / CARAVAN (E25) (02-) - REAR WINDSCREEN</t>
  </si>
  <si>
    <t xml:space="preserve">E25 RW H X</t>
  </si>
  <si>
    <t xml:space="preserve">E25 RW/H/X</t>
  </si>
  <si>
    <t>1377*610</t>
  </si>
  <si>
    <t>AUTOLAMPS0853</t>
  </si>
  <si>
    <t xml:space="preserve">NISSAN URVAN QD32 (87-) - CORNER LAMP - LH</t>
  </si>
  <si>
    <t xml:space="preserve">QD32 CLA LH</t>
  </si>
  <si>
    <t>NS08-0303A-00-L</t>
  </si>
  <si>
    <t>AUTOLAMPS0854</t>
  </si>
  <si>
    <t xml:space="preserve">NISSAN URVAN QD32 (87-) - CORNER LAMP - RH</t>
  </si>
  <si>
    <t xml:space="preserve">QD32 CLA RH</t>
  </si>
  <si>
    <t>NS08-0303A-00-R</t>
  </si>
  <si>
    <t>AUTOLAMPS0851</t>
  </si>
  <si>
    <t xml:space="preserve">NISSAN URVAN QD32 (87-) - FRONT BUMPER</t>
  </si>
  <si>
    <t xml:space="preserve">QD32 BPRF</t>
  </si>
  <si>
    <t>NS08-0307</t>
  </si>
  <si>
    <t>AUTOLAMPS0855</t>
  </si>
  <si>
    <t xml:space="preserve">NISSAN URVAN QD32 (87-) - GRILL (BLACK)</t>
  </si>
  <si>
    <t xml:space="preserve">QD32 GRLB</t>
  </si>
  <si>
    <t>NS08-0311B</t>
  </si>
  <si>
    <t>AUTOLAMPS0857</t>
  </si>
  <si>
    <t xml:space="preserve">NISSAN URVAN QD32 (87-) - HEAD GLASS (215-1167-00) - LH</t>
  </si>
  <si>
    <t xml:space="preserve">QD32 HGS LH</t>
  </si>
  <si>
    <t>NS08-0301-00-L</t>
  </si>
  <si>
    <t>AUTOLAMPS0858</t>
  </si>
  <si>
    <t xml:space="preserve">NISSAN URVAN QD32 (87-) - HEAD GLASS (215-1167-00) - RH</t>
  </si>
  <si>
    <t xml:space="preserve">QD32 HGS RH</t>
  </si>
  <si>
    <t>NS08-0301-00-R</t>
  </si>
  <si>
    <t>AUTOLAMPS0860</t>
  </si>
  <si>
    <t xml:space="preserve">NISSAN URVAN QD32 (87-) - HEAD LAMP (215-1167) - LH</t>
  </si>
  <si>
    <t xml:space="preserve">QD32 HLA LH</t>
  </si>
  <si>
    <t>NS08-0301-L</t>
  </si>
  <si>
    <t>AUTOLAMPS0859</t>
  </si>
  <si>
    <t xml:space="preserve">NISSAN URVAN QD32 (87-) - HEAD LAMP (215-1167) - RH</t>
  </si>
  <si>
    <t xml:space="preserve">QD32 HLA RH</t>
  </si>
  <si>
    <t>NS08-0301-R</t>
  </si>
  <si>
    <t>AUTOLAMPS0863</t>
  </si>
  <si>
    <t xml:space="preserve">NISSAN URVAN QD32 (87-) - LIGHT FRAME (BLACK) - LH</t>
  </si>
  <si>
    <t xml:space="preserve">QD32 LFB LH</t>
  </si>
  <si>
    <t>NS08-0301-2</t>
  </si>
  <si>
    <t>AUTOLAMPS0864</t>
  </si>
  <si>
    <t xml:space="preserve">NISSAN URVAN QD32 (87-) - LIGHT FRAME (BLACK) - RH</t>
  </si>
  <si>
    <t xml:space="preserve">QD32 LFB RH</t>
  </si>
  <si>
    <t>AUTOLAMPS0865</t>
  </si>
  <si>
    <t xml:space="preserve">NISSAN URVAN QD32 (87-) - LIGHT FRAME (CHROME) - LH</t>
  </si>
  <si>
    <t xml:space="preserve">QD32 LFC LH</t>
  </si>
  <si>
    <t>NS08-0301-2C-L</t>
  </si>
  <si>
    <t>AUTOLAMPS0866</t>
  </si>
  <si>
    <t xml:space="preserve">NISSAN URVAN QD32 (87-) - LIGHT FRAME (CHROME) - RH</t>
  </si>
  <si>
    <t xml:space="preserve">QD32 LFC RH</t>
  </si>
  <si>
    <t>NS08-0301-2C-R</t>
  </si>
  <si>
    <t>AUTOLAMPS0852</t>
  </si>
  <si>
    <t xml:space="preserve">NISSAN URVAN QD32 (87-) - REAR BUMPER WITH STEP</t>
  </si>
  <si>
    <t xml:space="preserve">QD32 BPRR</t>
  </si>
  <si>
    <t>NS08-0308</t>
  </si>
  <si>
    <t>AUTOLAMPS0799</t>
  </si>
  <si>
    <t xml:space="preserve">NISSAN URVAN/CARAVAN E26 (13-) TAIL LAMP - LH</t>
  </si>
  <si>
    <t xml:space="preserve">E26 NV350 TLA LH</t>
  </si>
  <si>
    <t>NS08-0702-L</t>
  </si>
  <si>
    <t>SUPPLIER0001</t>
  </si>
  <si>
    <t xml:space="preserve">AMEX AUTOPARTS LIMITED</t>
  </si>
  <si>
    <t>AUTOLAMPS0350</t>
  </si>
  <si>
    <t xml:space="preserve">NISSAN VANETTE (SV48)/ MAZDA BUNGO - LAMINATED FRONT WINDSCREEN</t>
  </si>
  <si>
    <t xml:space="preserve">SV48 LFW X</t>
  </si>
  <si>
    <t xml:space="preserve">SV48 LFW/X</t>
  </si>
  <si>
    <t>1435*750</t>
  </si>
  <si>
    <t>AUTOLAMPS0351</t>
  </si>
  <si>
    <t xml:space="preserve">NISSAN VANETTE (SV48)/ MAZDA BUNGO - REAR WINDSCREEN</t>
  </si>
  <si>
    <t xml:space="preserve">SV48 RW H X</t>
  </si>
  <si>
    <t xml:space="preserve">SV48 RW/H/X</t>
  </si>
  <si>
    <t>1265*630</t>
  </si>
  <si>
    <t>AUTOLAMPS0985</t>
  </si>
  <si>
    <t xml:space="preserve">NISSAN VANETTE/MAZDA BUNGO - REAR SIDE FRAME - LH</t>
  </si>
  <si>
    <t xml:space="preserve">SV48 RSF LH</t>
  </si>
  <si>
    <t xml:space="preserve">936.9*492 -L</t>
  </si>
  <si>
    <t xml:space="preserve"> 936.9*492 </t>
  </si>
  <si>
    <t>AUTOLAMPS0986</t>
  </si>
  <si>
    <t xml:space="preserve">NISSAN VANETTE/MAZDA BUNGO - REAR SIDE FRAME - RH</t>
  </si>
  <si>
    <t xml:space="preserve">SV48 RSF RH</t>
  </si>
  <si>
    <t xml:space="preserve">936.9*492 -R</t>
  </si>
  <si>
    <t>AUTOLAMPS0825</t>
  </si>
  <si>
    <t xml:space="preserve">NISSAN VERSA NOTE 5D HATCHBACK (13-) - LAMINATED FRONT WINDSCREEN</t>
  </si>
  <si>
    <t xml:space="preserve">NI E12 R VCP LFW X</t>
  </si>
  <si>
    <t xml:space="preserve">NI-E12-R-VCP LFW/X</t>
  </si>
  <si>
    <t>AUTOLAMPS2817</t>
  </si>
  <si>
    <t xml:space="preserve">NISSAN WINGROAD Y11 - (99-02) - FOG LAMP - LH</t>
  </si>
  <si>
    <t xml:space="preserve">Y11 99 FLA LH</t>
  </si>
  <si>
    <t>NS09-0104</t>
  </si>
  <si>
    <t>AUTOLAMPS2818</t>
  </si>
  <si>
    <t xml:space="preserve">NISSAN WINGROAD Y11 - (99-02) - FOG LAMP - RH</t>
  </si>
  <si>
    <t xml:space="preserve">Y11 99 FLA RH</t>
  </si>
  <si>
    <t>AUTOLAMPS0989</t>
  </si>
  <si>
    <t xml:space="preserve">NISSAN WINGROAD Y11 (99-02) - CORNER LAMP (CLEAR) - LH</t>
  </si>
  <si>
    <t xml:space="preserve">Y11 99 CLAC LH</t>
  </si>
  <si>
    <t>NS09-0103-L</t>
  </si>
  <si>
    <t>AUTOLAMPS0990</t>
  </si>
  <si>
    <t xml:space="preserve">NISSAN WINGROAD Y11 (99-02) - CORNER LAMP (CLEAR) - RH</t>
  </si>
  <si>
    <t xml:space="preserve">Y11 99 CLAC RH</t>
  </si>
  <si>
    <t>NS09-0103-R</t>
  </si>
  <si>
    <t>AUTOLAMPS0991</t>
  </si>
  <si>
    <t xml:space="preserve">NISSAN WINGROAD Y11 (99-02) - CORNER LAMP (YELLOW) - LH</t>
  </si>
  <si>
    <t xml:space="preserve">Y11 99 CLAY LH</t>
  </si>
  <si>
    <t>NS09-0103Y-L</t>
  </si>
  <si>
    <t>AUTOLAMPS0992</t>
  </si>
  <si>
    <t xml:space="preserve">NISSAN WINGROAD Y11 (99-02) - CORNER LAMP (YELLOW) - RH</t>
  </si>
  <si>
    <t xml:space="preserve">Y11 99 CLAY RH</t>
  </si>
  <si>
    <t>NS09-0103Y-R</t>
  </si>
  <si>
    <t>AUTOLAMPS0995</t>
  </si>
  <si>
    <t xml:space="preserve">NISSAN WINGROAD Y11 (99-02) - FOG LAMP (CLEAR) - LH</t>
  </si>
  <si>
    <t xml:space="preserve">Y11 99 FLAC LH</t>
  </si>
  <si>
    <t>NS09-0104B-L</t>
  </si>
  <si>
    <t>AUTOLAMPS0996</t>
  </si>
  <si>
    <t xml:space="preserve">NISSAN WINGROAD Y11 (99-02) - FOG LAMP (CLEAR) - RH</t>
  </si>
  <si>
    <t xml:space="preserve">Y11 99 FLAC RH</t>
  </si>
  <si>
    <t>NS09-0104B-R</t>
  </si>
  <si>
    <t>AUTOLAMPS0987</t>
  </si>
  <si>
    <t xml:space="preserve">NISSAN WINGROAD Y11 (99-02) - FRONT BUMPER</t>
  </si>
  <si>
    <t xml:space="preserve">Y11 99 BPRF</t>
  </si>
  <si>
    <t>NS09-0107</t>
  </si>
  <si>
    <t>AUTOLAMPS0997</t>
  </si>
  <si>
    <t xml:space="preserve">NISSAN WINGROAD Y11 (99-02) - GRILL</t>
  </si>
  <si>
    <t xml:space="preserve">Y11 99 GRL</t>
  </si>
  <si>
    <t>NS09-0111A</t>
  </si>
  <si>
    <t>AUTOLAMPS0998</t>
  </si>
  <si>
    <t xml:space="preserve">NISSAN WINGROAD Y11 (99-02) - HEAD LAMP CLEAR/PLASTIC (16-33) - LH</t>
  </si>
  <si>
    <t xml:space="preserve">Y11 99 HLAP LH</t>
  </si>
  <si>
    <t>NS09-0101-L</t>
  </si>
  <si>
    <t>AUTOLAMPS0999</t>
  </si>
  <si>
    <t xml:space="preserve">NISSAN WINGROAD Y11 (99-02) - HEAD LAMP CLEAR/PLASTIC (16-33) - RH</t>
  </si>
  <si>
    <t xml:space="preserve">Y11 99 HLAP RH</t>
  </si>
  <si>
    <t>NS09-0101-R</t>
  </si>
  <si>
    <t>AUTOLAMPS0988</t>
  </si>
  <si>
    <t xml:space="preserve">NISSAN WINGROAD Y11 (99-02) - REAR BUMPER</t>
  </si>
  <si>
    <t xml:space="preserve">Y11 99 BPRR</t>
  </si>
  <si>
    <t>NS09-0108</t>
  </si>
  <si>
    <t>AUTOLAMPS2819</t>
  </si>
  <si>
    <t xml:space="preserve">NISSAN WINGROAD Y11 (99-06) - HEAD LAMP (GLASS) - RH</t>
  </si>
  <si>
    <t xml:space="preserve">Y11 99 HLAG RH</t>
  </si>
  <si>
    <t>NS09-0101A</t>
  </si>
  <si>
    <t>AUTOLAMPS1000</t>
  </si>
  <si>
    <t xml:space="preserve">NISSAN WINGROAD Y11 (99-06) - HEAD LAMP GLASS (215-11C6-RD) - LH</t>
  </si>
  <si>
    <t xml:space="preserve">Y11 99 HLAG LH</t>
  </si>
  <si>
    <t>NS09-0101A-L</t>
  </si>
  <si>
    <t>AUTOLAMPS1001</t>
  </si>
  <si>
    <t xml:space="preserve">NISSAN WINGROAD Y11 (99-06) - HEAD LAMP GLASS (215-11C6-RD) - RH</t>
  </si>
  <si>
    <t>NS09-0101A-R</t>
  </si>
  <si>
    <t>AUTOLAMPS0993</t>
  </si>
  <si>
    <t xml:space="preserve">NISSAN WINGROAD Y11 (99-06) - INNER FENDER - LH</t>
  </si>
  <si>
    <t xml:space="preserve">Y11 99 IF LH</t>
  </si>
  <si>
    <t>NS09-0116-1-L</t>
  </si>
  <si>
    <t>AUTOLAMPS0994</t>
  </si>
  <si>
    <t xml:space="preserve">NISSAN WINGROAD Y11 (99-06) - INNER FENDER - RH</t>
  </si>
  <si>
    <t xml:space="preserve">Y11 99 IF RH</t>
  </si>
  <si>
    <t>NS09-0116-1-R</t>
  </si>
  <si>
    <t>AUTOLAMPS1012</t>
  </si>
  <si>
    <t xml:space="preserve">NISSAN WINGROAD Y11 (99-06) - LAMINATED FRONT WINDSCREEN</t>
  </si>
  <si>
    <t xml:space="preserve">Y11 LFW X</t>
  </si>
  <si>
    <t xml:space="preserve">Y11 LFW/X</t>
  </si>
  <si>
    <t>1453*934</t>
  </si>
  <si>
    <t>AUTOLAMPS1002</t>
  </si>
  <si>
    <t xml:space="preserve">NISSAN WINGROAD Y11 (99-06) - REAR BUMPER REFLECTOR - LH</t>
  </si>
  <si>
    <t xml:space="preserve">Y11 99 RBPRR LH</t>
  </si>
  <si>
    <t>NS09-0105-L</t>
  </si>
  <si>
    <t>AUTOLAMPS1003</t>
  </si>
  <si>
    <t xml:space="preserve">NISSAN WINGROAD Y11 (99-06) - REAR BUMPER REFLECTOR - RH</t>
  </si>
  <si>
    <t xml:space="preserve">Y11 99 RBPRR RH</t>
  </si>
  <si>
    <t>NS09-0105-R</t>
  </si>
  <si>
    <t>AUTOLAMPS1013</t>
  </si>
  <si>
    <t xml:space="preserve">NISSAN WINGROAD Y11 (99-06) - REAR HEATED WINDSCREEN</t>
  </si>
  <si>
    <t xml:space="preserve">Y11 RW H X</t>
  </si>
  <si>
    <t xml:space="preserve">Y11 RW/H/X</t>
  </si>
  <si>
    <t>1346*515</t>
  </si>
  <si>
    <t>AUTOLAMPS1004</t>
  </si>
  <si>
    <t xml:space="preserve">NISSAN WINGROAD Y11 (99-06) - SIDE MIRROR (ELECTRIC) - LH</t>
  </si>
  <si>
    <t xml:space="preserve">Y11 99 SME LH</t>
  </si>
  <si>
    <t>NS09-0112-E-L</t>
  </si>
  <si>
    <t>AUTOLAMPS1005</t>
  </si>
  <si>
    <t xml:space="preserve">NISSAN WINGROAD Y11 (99-06) - SIDE MIRROR (ELECTRIC) - RH</t>
  </si>
  <si>
    <t xml:space="preserve">Y11 99 SME RH</t>
  </si>
  <si>
    <t>NS09-0112-E-R</t>
  </si>
  <si>
    <t>AUTOLAMPS1006</t>
  </si>
  <si>
    <t xml:space="preserve">NISSAN WINGROAD Y11 (99-06) - SIDE MIRROR (MANUAL) - LH</t>
  </si>
  <si>
    <t xml:space="preserve">Y11 99 SMM LH</t>
  </si>
  <si>
    <t>NS09-0112-L</t>
  </si>
  <si>
    <t>AUTOLAMPS1007</t>
  </si>
  <si>
    <t xml:space="preserve">NISSAN WINGROAD Y11 (99-06) - SIDE MIRROR (MANUAL) - RH</t>
  </si>
  <si>
    <t xml:space="preserve">Y11 99 SMM RH</t>
  </si>
  <si>
    <t>NS09-0112-R</t>
  </si>
  <si>
    <t>AUTOLAMPS1008</t>
  </si>
  <si>
    <t xml:space="preserve">NISSAN WINGROAD Y11 (99-06) - TAIL LAMP RED/CLEAR (220-24764R) - LH</t>
  </si>
  <si>
    <t xml:space="preserve">Y11 99 TLAC LH</t>
  </si>
  <si>
    <t>NS09-0102-L</t>
  </si>
  <si>
    <t>AUTOLAMPS1009</t>
  </si>
  <si>
    <t xml:space="preserve">NISSAN WINGROAD Y11 (99-06) - TAIL LAMP RED/CLEAR (220-24764R) - RH</t>
  </si>
  <si>
    <t xml:space="preserve">Y11 99 TLAC RH</t>
  </si>
  <si>
    <t>NS09-0102-R</t>
  </si>
  <si>
    <t>AUTOLAMPS1010</t>
  </si>
  <si>
    <t xml:space="preserve">NISSAN WINGROAD Y11 (99-06) - TAIL LAMP RED/YELLOW (220-24764R) - LH</t>
  </si>
  <si>
    <t xml:space="preserve">Y11 99 TLAY LH</t>
  </si>
  <si>
    <t>NS09-0102Y-L</t>
  </si>
  <si>
    <t>AUTOLAMPS1011</t>
  </si>
  <si>
    <t xml:space="preserve">NISSAN WINGROAD Y11 (99-06) - TAIL LAMP RED/YELLOW (220-24764R) - RH</t>
  </si>
  <si>
    <t xml:space="preserve">Y11 99 TLAY RH</t>
  </si>
  <si>
    <t>NS09-0102Y-R</t>
  </si>
  <si>
    <t>AUTOLAMPS1014</t>
  </si>
  <si>
    <t xml:space="preserve">NISSAN WINGROAD Y12 (06-10) - LAMINTED FRONT  WINDSCREEN</t>
  </si>
  <si>
    <t xml:space="preserve">NI Y12 R LFW X</t>
  </si>
  <si>
    <t xml:space="preserve">NI-Y12-R LFW/X</t>
  </si>
  <si>
    <t>1363*1007</t>
  </si>
  <si>
    <t>AUTOLAMPS1015</t>
  </si>
  <si>
    <t xml:space="preserve">NISSAN WINGROAD Y12 (06-10) - REAR HEATED WINDSCREEN</t>
  </si>
  <si>
    <t xml:space="preserve">NI Y12 RW H X</t>
  </si>
  <si>
    <t xml:space="preserve">NI-Y12 RW/H/X</t>
  </si>
  <si>
    <t>1267*552</t>
  </si>
  <si>
    <t>AUTOLAMPS1016</t>
  </si>
  <si>
    <t xml:space="preserve">NISSAN WINGROAD Y12 (07-) - FRONT BUMPER (W/O GRILL)</t>
  </si>
  <si>
    <t xml:space="preserve">Y12 07 BPRF W OG</t>
  </si>
  <si>
    <t>NS09-0207</t>
  </si>
  <si>
    <t>AUTOLAMPS1017</t>
  </si>
  <si>
    <t xml:space="preserve">NISSAN WINGROAD Y12 (07-) - HEAD LAMP (DOUBLE ROUND) - LH</t>
  </si>
  <si>
    <t xml:space="preserve">Y12 07 HLA LH</t>
  </si>
  <si>
    <t>NS09-0201-L</t>
  </si>
  <si>
    <t>AUTOLAMPS1018</t>
  </si>
  <si>
    <t xml:space="preserve">NISSAN WINGROAD Y12 (07-) - HEAD LAMP (DOUBLE ROUND) - RH</t>
  </si>
  <si>
    <t xml:space="preserve">Y12 07 HLA RH</t>
  </si>
  <si>
    <t>NS09-0201-R</t>
  </si>
  <si>
    <t>AUTOLAMPS1020</t>
  </si>
  <si>
    <t xml:space="preserve">NISSAN WINGROAD Y12 (08-)  - FOG LAMP - LH</t>
  </si>
  <si>
    <t xml:space="preserve">Y12 08 FLA LH</t>
  </si>
  <si>
    <t>NS09-0304-L</t>
  </si>
  <si>
    <t>AUTOLAMPS1021</t>
  </si>
  <si>
    <t xml:space="preserve">NISSAN WINGROAD Y12 (08-)  - FOG LAMP - RH</t>
  </si>
  <si>
    <t xml:space="preserve">Y12 08 FLA RH</t>
  </si>
  <si>
    <t>NS09-0304-R</t>
  </si>
  <si>
    <t>AUTOLAMPS1022</t>
  </si>
  <si>
    <t xml:space="preserve">NISSAN WINGROAD Y12 (08-)  - FOG LAMP HOUSING (LONG) - LH</t>
  </si>
  <si>
    <t xml:space="preserve">Y12 08 FLHL LH</t>
  </si>
  <si>
    <t>NS09-0304-1-L</t>
  </si>
  <si>
    <t>AUTOLAMPS1023</t>
  </si>
  <si>
    <t xml:space="preserve">NISSAN WINGROAD Y12 (08-)  - FOG LAMP HOUSING (LONG) - RH</t>
  </si>
  <si>
    <t xml:space="preserve">Y12 08 FLHL RH</t>
  </si>
  <si>
    <t>NS09-0304-1-R</t>
  </si>
  <si>
    <t>AUTOLAMPS1024</t>
  </si>
  <si>
    <t xml:space="preserve">NISSAN WINGROAD Y12 (08-)  - FOG LAMP HOUSING (SHORT) - LH</t>
  </si>
  <si>
    <t xml:space="preserve">Y12 08 FLHS LH</t>
  </si>
  <si>
    <t>NS09-0304-2-L</t>
  </si>
  <si>
    <t>AUTOLAMPS1025</t>
  </si>
  <si>
    <t xml:space="preserve">NISSAN WINGROAD Y12 (08-)  - FOG LAMP HOUSING (SHORT) - RH</t>
  </si>
  <si>
    <t xml:space="preserve">Y12 08 FLHS RH</t>
  </si>
  <si>
    <t>NS09-0304-2-R</t>
  </si>
  <si>
    <t>AUTOLAMPS1019</t>
  </si>
  <si>
    <t xml:space="preserve">NISSAN WINGROAD Y12 (08-) - FRONT BUMPER (WITH GRILL)</t>
  </si>
  <si>
    <t xml:space="preserve">Y12 08 BPRF</t>
  </si>
  <si>
    <t>NS09-0307</t>
  </si>
  <si>
    <t>AUTOLAMPS1027</t>
  </si>
  <si>
    <t xml:space="preserve">NISSAN WINGROAD Y12 (08-) - HEAD LAMP - LH</t>
  </si>
  <si>
    <t xml:space="preserve">Y12 08 HLA LH</t>
  </si>
  <si>
    <t>NS09-0301-L</t>
  </si>
  <si>
    <t>AUTOLAMPS1028</t>
  </si>
  <si>
    <t xml:space="preserve">NISSAN WINGROAD Y12 (08-) - HEAD LAMP - RH</t>
  </si>
  <si>
    <t xml:space="preserve">Y12 08 HLA RH</t>
  </si>
  <si>
    <t>NS09-0301-R</t>
  </si>
  <si>
    <t>AUTOLAMPS1026</t>
  </si>
  <si>
    <t xml:space="preserve">NISSAN WINGROAD Y12 (08-) - REAR REVERSE LAMP</t>
  </si>
  <si>
    <t xml:space="preserve">Y12 RRL</t>
  </si>
  <si>
    <t>NS09-0305</t>
  </si>
  <si>
    <t>AUTOLAMPS1031</t>
  </si>
  <si>
    <t xml:space="preserve">NISSAN WINGROAD Y12 (08-) - TAIL LAMP - LH</t>
  </si>
  <si>
    <t xml:space="preserve">Y12 08 TLA LH</t>
  </si>
  <si>
    <t>NS09-0302-L</t>
  </si>
  <si>
    <t>AUTOLAMPS1032</t>
  </si>
  <si>
    <t xml:space="preserve">NISSAN WINGROAD Y12 (08-) - TAIL LAMP - RH</t>
  </si>
  <si>
    <t xml:space="preserve">Y12 08 TLA RH</t>
  </si>
  <si>
    <t>NS09-0302-R</t>
  </si>
  <si>
    <t>AUTOLAMPS1029</t>
  </si>
  <si>
    <t xml:space="preserve">NISSAN WINGROAD Y12 (08-) - TAIL LENS - LH</t>
  </si>
  <si>
    <t xml:space="preserve">Y12 08 TLS LH</t>
  </si>
  <si>
    <t>NS09-0302-00-L</t>
  </si>
  <si>
    <t>AUTOLAMPS1030</t>
  </si>
  <si>
    <t xml:space="preserve">NISSAN WINGROAD Y12 (08-) - TAIL LENS - RH</t>
  </si>
  <si>
    <t xml:space="preserve">Y12 08 TLS RH</t>
  </si>
  <si>
    <t>NS09-0302-00-R</t>
  </si>
  <si>
    <t>AUTOLAMPS1034</t>
  </si>
  <si>
    <t xml:space="preserve">NISSAN X-TRAIL T30 (01-06) - CORNER LAMP - LH</t>
  </si>
  <si>
    <t xml:space="preserve">T30 CLA LH</t>
  </si>
  <si>
    <t>NS28-0103A-L</t>
  </si>
  <si>
    <t>AUTOLAMPS1035</t>
  </si>
  <si>
    <t xml:space="preserve">NISSAN X-TRAIL T30 (01-06) - CORNER LAMP - RH</t>
  </si>
  <si>
    <t xml:space="preserve">T30 CLA RH</t>
  </si>
  <si>
    <t>NS28-0103A-R</t>
  </si>
  <si>
    <t>AUTOLAMPS1036</t>
  </si>
  <si>
    <t xml:space="preserve">NISSAN X-TRAIL T30 (01-06) - HEAD LAMP (215-11A4-RD) - LH</t>
  </si>
  <si>
    <t xml:space="preserve">T30 HLA LH</t>
  </si>
  <si>
    <t>NS28-0101A-L</t>
  </si>
  <si>
    <t>AUTOLAMPS1037</t>
  </si>
  <si>
    <t xml:space="preserve">NISSAN X-TRAIL T30 (01-06) - HEAD LAMP (215-11A4-RD) - RH</t>
  </si>
  <si>
    <t xml:space="preserve">T30 HLA RH</t>
  </si>
  <si>
    <t>NS28-0101A-R</t>
  </si>
  <si>
    <t>AUTOLAMPS2784</t>
  </si>
  <si>
    <t xml:space="preserve">NISSAN X-TRAIL T30 (01-06) - LAMINATED FRONT WINDSCREEN - (LHD)</t>
  </si>
  <si>
    <t xml:space="preserve">T30 L LFW X</t>
  </si>
  <si>
    <t xml:space="preserve">T30-L LFW/X</t>
  </si>
  <si>
    <t>1435*978</t>
  </si>
  <si>
    <t>AUTOLAMPS1033</t>
  </si>
  <si>
    <t xml:space="preserve">NISSAN X-TRAIL T30 (01-06) - REAR HEATED WINDSCREEN (W/1HOLE)</t>
  </si>
  <si>
    <t xml:space="preserve">T30 RW H X</t>
  </si>
  <si>
    <t xml:space="preserve">T30 RW/H/X</t>
  </si>
  <si>
    <t>1210*645</t>
  </si>
  <si>
    <t>AUTOLAMPS1038</t>
  </si>
  <si>
    <t xml:space="preserve">NISSAN X-TRAIL T30 WAGON (01-) - LAMINATED FRONT WINDSCREEN</t>
  </si>
  <si>
    <t xml:space="preserve">T30 R LFW X</t>
  </si>
  <si>
    <t xml:space="preserve">T30-R LFW/X</t>
  </si>
  <si>
    <t>AUTOLAMPS1041</t>
  </si>
  <si>
    <t xml:space="preserve">NISSAN X-TRAIL T31 (07-14) - FRONT BUMPER</t>
  </si>
  <si>
    <t xml:space="preserve">T31 BPRF</t>
  </si>
  <si>
    <t>NS28-0207</t>
  </si>
  <si>
    <t>AUTOLAMPS1039</t>
  </si>
  <si>
    <t xml:space="preserve">NISSAN X-TRAIL T31 (07-14) - FRONT DOOR GLASS - LH</t>
  </si>
  <si>
    <t xml:space="preserve">T31 FD LH</t>
  </si>
  <si>
    <t xml:space="preserve">T31 FD/LH</t>
  </si>
  <si>
    <t>940*575</t>
  </si>
  <si>
    <t>AUTOLAMPS1040</t>
  </si>
  <si>
    <t xml:space="preserve">NISSAN X-TRAIL T31 (07-14) - FRONT DOOR GLASS - RH</t>
  </si>
  <si>
    <t xml:space="preserve">T31 FD RH</t>
  </si>
  <si>
    <t xml:space="preserve">T31 FD/RH</t>
  </si>
  <si>
    <t>AUTOLAMPS1047</t>
  </si>
  <si>
    <t xml:space="preserve">NISSAN X-TRAIL T31 (07-14) - GRILL</t>
  </si>
  <si>
    <t xml:space="preserve">T31 GRL</t>
  </si>
  <si>
    <t>NS28-0211</t>
  </si>
  <si>
    <t>AUTOLAMPS1048</t>
  </si>
  <si>
    <t xml:space="preserve">NISSAN X-TRAIL T31 (07-14) - HEAD LAMP (215-11C1) - LH</t>
  </si>
  <si>
    <t xml:space="preserve">T31 HLA LH</t>
  </si>
  <si>
    <t>NS28-0201-L</t>
  </si>
  <si>
    <t>AUTOLAMPS1049</t>
  </si>
  <si>
    <t xml:space="preserve">NISSAN X-TRAIL T31 (07-14) - HEAD LAMP (215-11C1) - RH</t>
  </si>
  <si>
    <t xml:space="preserve">T31 HLA RH</t>
  </si>
  <si>
    <t>NS28-0201-R</t>
  </si>
  <si>
    <t>AUTOLAMPS1045</t>
  </si>
  <si>
    <t xml:space="preserve">NISSAN X-TRAIL T31 (07-14) - INNER FENDER - LH</t>
  </si>
  <si>
    <t xml:space="preserve">T31 IF LH</t>
  </si>
  <si>
    <t>NS28-0216-1-L</t>
  </si>
  <si>
    <t>AUTOLAMPS1046</t>
  </si>
  <si>
    <t xml:space="preserve">NISSAN X-TRAIL T31 (07-14) - INNER FENDER - RH</t>
  </si>
  <si>
    <t xml:space="preserve">T31 IF RH</t>
  </si>
  <si>
    <t>NS28-0216-1-R</t>
  </si>
  <si>
    <t>AUTOLAMPS1042</t>
  </si>
  <si>
    <t xml:space="preserve">NISSAN X-TRAIL T31 (07-14) - REAR BUMPER</t>
  </si>
  <si>
    <t xml:space="preserve">T31 BPRR</t>
  </si>
  <si>
    <t>NS28-0208</t>
  </si>
  <si>
    <t>AUTOLAMPS1043</t>
  </si>
  <si>
    <t xml:space="preserve">NISSAN X-TRAIL T31 (07-14) - REAR BUMPER STRIP - LH</t>
  </si>
  <si>
    <t xml:space="preserve">T31 RBPRS LH</t>
  </si>
  <si>
    <t>NS28-0208-1-L</t>
  </si>
  <si>
    <t>AUTOLAMPS1044</t>
  </si>
  <si>
    <t xml:space="preserve">NISSAN X-TRAIL T31 (07-14) - REAR BUMPER STRIP - RH</t>
  </si>
  <si>
    <t xml:space="preserve">T31 RBPRS RH</t>
  </si>
  <si>
    <t>NS28-0208-1-R</t>
  </si>
  <si>
    <t>AUTOLAMPS1050</t>
  </si>
  <si>
    <t xml:space="preserve">NISSAN X-TRAIL T31 4WD 9/(07-)  - LAMINATED FRONT WINDSCREEN</t>
  </si>
  <si>
    <t xml:space="preserve">T31 R VCP LFW X</t>
  </si>
  <si>
    <t xml:space="preserve">T31-R-VCP LFW/X</t>
  </si>
  <si>
    <t>1450*967</t>
  </si>
  <si>
    <t>AUTOLAMPS1051</t>
  </si>
  <si>
    <t xml:space="preserve">NISSAN X-TRAIL T31 5D SUV (07-) - REAR WINDSCREEN</t>
  </si>
  <si>
    <t xml:space="preserve">T31 1 RW H X</t>
  </si>
  <si>
    <t xml:space="preserve">T31-1 RW/H/X</t>
  </si>
  <si>
    <t>1254*567</t>
  </si>
  <si>
    <t>AUTOLAMPS0947</t>
  </si>
  <si>
    <t xml:space="preserve">TIIDA (08-) - HEAD LAMP (215-11C5-RD) - LH</t>
  </si>
  <si>
    <t xml:space="preserve">TIIDA 08 HLA LH</t>
  </si>
  <si>
    <t>NS13-0301-L</t>
  </si>
  <si>
    <t>AUTOLAMPS0948</t>
  </si>
  <si>
    <t xml:space="preserve">TIIDA (08-) - HEAD LAMP (215-11C5-RD) - RH</t>
  </si>
  <si>
    <t xml:space="preserve">TIIDA 08 HLA RH</t>
  </si>
  <si>
    <t>NS13-0301-R</t>
  </si>
  <si>
    <t>AUTOLAMPS0949</t>
  </si>
  <si>
    <t xml:space="preserve">TIIDA (08-) - TAIL LAMP  (SALOON) - LH</t>
  </si>
  <si>
    <t xml:space="preserve">TIIDA 08 TLA LH</t>
  </si>
  <si>
    <t>NS13-0302A-L</t>
  </si>
  <si>
    <t>AUTOLAMPS0950</t>
  </si>
  <si>
    <t xml:space="preserve">TIIDA (08-) - TAIL LAMP  (SALOON) - RH</t>
  </si>
  <si>
    <t xml:space="preserve">TIIDA 08 TLA RH</t>
  </si>
  <si>
    <t>NS13-0302A-R</t>
  </si>
  <si>
    <t>AUTOLAMPS0952</t>
  </si>
  <si>
    <t xml:space="preserve">TIIDA HATCHBACK (05-07) (215-19K8R-AE) - HEAD LAMP - LH</t>
  </si>
  <si>
    <t xml:space="preserve">TIIDA 05 HLA LH</t>
  </si>
  <si>
    <t>NS13-0101-L</t>
  </si>
  <si>
    <t>AUTOLAMPS0953</t>
  </si>
  <si>
    <t xml:space="preserve">TIIDA HATCHBACK (05-07) (215-19K8R-AE) - HEAD LAMP - RH</t>
  </si>
  <si>
    <t xml:space="preserve">TIIDA 05 HLA RH</t>
  </si>
  <si>
    <t>NS13-0101-R</t>
  </si>
  <si>
    <t>AUTOLAMPS0954</t>
  </si>
  <si>
    <t xml:space="preserve">TIIDA HATCHBACK (05-07) (215-19K8R-AE) - TAIL LAMP - LH</t>
  </si>
  <si>
    <t xml:space="preserve">TIIDA 05 TLA HB LH</t>
  </si>
  <si>
    <t>NS13-0102A-L</t>
  </si>
  <si>
    <t>AUTOLAMPS0955</t>
  </si>
  <si>
    <t xml:space="preserve">TIIDA HATCHBACK (05-07) (215-19K8R-AE) - TAIL LAMP - RH</t>
  </si>
  <si>
    <t xml:space="preserve">TIIDA 05 TLA HB RH</t>
  </si>
  <si>
    <t>NS13-0102A</t>
  </si>
  <si>
    <t>AUTOLAMPS0957</t>
  </si>
  <si>
    <t xml:space="preserve">TIIDA SALOON (05-07) - TAIL LAMP (115-1923-U) - LH</t>
  </si>
  <si>
    <t xml:space="preserve">TIIDA 05 TLA SAL LH</t>
  </si>
  <si>
    <t>NS13-0102-L</t>
  </si>
  <si>
    <t>AUTOLAMPS0958</t>
  </si>
  <si>
    <t xml:space="preserve">TIIDA SALOON (05-07) - TAIL LAMP (115-1923-U) - RH</t>
  </si>
  <si>
    <t xml:space="preserve">TIIDA 05 TLA SAL RH</t>
  </si>
  <si>
    <t>NS13-0102-R</t>
  </si>
  <si>
    <t>AUTOLAMPS0959</t>
  </si>
  <si>
    <t xml:space="preserve">TIIDA SALOON/HATCHBACK (05-07) - INNER FENDER - LH</t>
  </si>
  <si>
    <t xml:space="preserve">TIIDA 05 IF LH</t>
  </si>
  <si>
    <t>NS13-0116-1-L</t>
  </si>
  <si>
    <t>AUTOLAMPS0960</t>
  </si>
  <si>
    <t xml:space="preserve">TIIDA SALOON/HATCHBACK (05-07) - INNER FENDER - RH</t>
  </si>
  <si>
    <t xml:space="preserve">TIIDA 05 IF RH</t>
  </si>
  <si>
    <t>NS13-0116-1-R</t>
  </si>
  <si>
    <t>AUTOLAMPS1052</t>
  </si>
  <si>
    <t xml:space="preserve">PEUGEOT 406 4D SEDAN/5D WAGON (95-04) - LAMINATED FRONT WINDSCREEN</t>
  </si>
  <si>
    <t>PEUGEOT</t>
  </si>
  <si>
    <t xml:space="preserve">406 LFW X</t>
  </si>
  <si>
    <t xml:space="preserve">406-01-VCS LFW/X</t>
  </si>
  <si>
    <t>1505*924</t>
  </si>
  <si>
    <t>AUTOLAMPS1053</t>
  </si>
  <si>
    <t xml:space="preserve">PEUGEOT 504 4D SEDAN/5D WAGON (68-84) - LAMINATED FRONT WINDSCREEN</t>
  </si>
  <si>
    <t xml:space="preserve">504 LFW X</t>
  </si>
  <si>
    <t xml:space="preserve">504 LFW</t>
  </si>
  <si>
    <t>1398*627</t>
  </si>
  <si>
    <t>AUTOLAMPS2531</t>
  </si>
  <si>
    <t xml:space="preserve">RANGE ROVER SPORT (L320) 5D SUV (12-) - LAMINATED FRONT WINDSCREEN</t>
  </si>
  <si>
    <t xml:space="preserve">RANGE ROVER</t>
  </si>
  <si>
    <t xml:space="preserve">RR SPORT 12 VCS LFW X</t>
  </si>
  <si>
    <t xml:space="preserve">EXZ10 LFW/X</t>
  </si>
  <si>
    <t>AUTOLAMPS1054</t>
  </si>
  <si>
    <t xml:space="preserve">SUBARU FORESTER SF 5D SUV (97-02) - LAMINATED FRONT WINDSCREEN</t>
  </si>
  <si>
    <t>SUBARU</t>
  </si>
  <si>
    <t xml:space="preserve">SF5A52D LFW X</t>
  </si>
  <si>
    <t xml:space="preserve">SF5A52D LFW/X</t>
  </si>
  <si>
    <t>1518*890</t>
  </si>
  <si>
    <t>AUTOLAMPS1055</t>
  </si>
  <si>
    <t xml:space="preserve">SUBARU FORESTER SG 5D SUV (03-05) - LAMINATED FRONT WINDSCREEN</t>
  </si>
  <si>
    <t xml:space="preserve">SG5 02 R LFW H X</t>
  </si>
  <si>
    <t xml:space="preserve">SG5-02-R LFW/H/X</t>
  </si>
  <si>
    <t>1533*862</t>
  </si>
  <si>
    <t>AUTOLAMPS1056</t>
  </si>
  <si>
    <t xml:space="preserve">SUBARU FORESTER SH5 5D SUV (05-12) - LAMINATED FRONT WINDSCREEN</t>
  </si>
  <si>
    <t xml:space="preserve">SUB SH5 VCP LFW X</t>
  </si>
  <si>
    <t xml:space="preserve">SUB-SH5-VCP LFW/X</t>
  </si>
  <si>
    <t>1454*914</t>
  </si>
  <si>
    <t>AUTOLAMPS1057</t>
  </si>
  <si>
    <t xml:space="preserve">SUBARU IMPREZA 44S 4D SEDAN (00-) - LAMINATED FRONT WINDSCREEN</t>
  </si>
  <si>
    <t xml:space="preserve">44S CP LFW X</t>
  </si>
  <si>
    <t xml:space="preserve">44S-CP LFW/X</t>
  </si>
  <si>
    <t>1472*907</t>
  </si>
  <si>
    <t>AUTOLAMPS1058</t>
  </si>
  <si>
    <t xml:space="preserve">SUBARU IMPREZA 44WS WRX 5D WAGON (02-) - LAMINATED FRONT WINDSCREEN</t>
  </si>
  <si>
    <t xml:space="preserve">44WS LFW X</t>
  </si>
  <si>
    <t xml:space="preserve">44WS LFW/X</t>
  </si>
  <si>
    <t>1471*930</t>
  </si>
  <si>
    <t>AUTOLAMPS2820</t>
  </si>
  <si>
    <t xml:space="preserve">SUBARU IMPREZA 55N (97-) - HEAD GLASS - LH</t>
  </si>
  <si>
    <t xml:space="preserve">55N 97 HGS LH</t>
  </si>
  <si>
    <t xml:space="preserve">SI 9512</t>
  </si>
  <si>
    <t>AUTOLAMPS2821</t>
  </si>
  <si>
    <t xml:space="preserve">SUBARU IMPREZA 55N (97-) - HEAD GLASS - RH</t>
  </si>
  <si>
    <t xml:space="preserve">55N 97 HGS RH</t>
  </si>
  <si>
    <t>AUTOLAMPS1059</t>
  </si>
  <si>
    <t xml:space="preserve">SUBARU IMPREZA 55N 4D SEDAN/5D WAGON/2D COUPE (92-) - LAMINATED FRONT WINDSCREEN</t>
  </si>
  <si>
    <t xml:space="preserve">55N LFW X</t>
  </si>
  <si>
    <t xml:space="preserve">55N LFW/X</t>
  </si>
  <si>
    <t>1408*945</t>
  </si>
  <si>
    <t>AUTOLAMPS1060</t>
  </si>
  <si>
    <t xml:space="preserve">SUBARU IMPREZA ZR1 5D HATCHBACK (09/07) - LAMINATED FRONT WINDSCREEN</t>
  </si>
  <si>
    <t xml:space="preserve">ZR1 VCP LFW X</t>
  </si>
  <si>
    <t xml:space="preserve">ZR1-VCP LFW/X</t>
  </si>
  <si>
    <t>1392*916</t>
  </si>
  <si>
    <t>AUTOLAMPS1061</t>
  </si>
  <si>
    <t xml:space="preserve">SUBARU LEGACY 44B 4D SEDAN/44BW 5D WAGON (89-93) - LAMINATED FRONT WINDSCREEN</t>
  </si>
  <si>
    <t xml:space="preserve">44B LFW X</t>
  </si>
  <si>
    <t xml:space="preserve">44B LFW/X</t>
  </si>
  <si>
    <t>1490*943</t>
  </si>
  <si>
    <t>AUTOLAMPS1062</t>
  </si>
  <si>
    <t xml:space="preserve">SUBARU LEGACY B4 BL5 4D SEDAN (03-09) - LAMINATED FRONT WINDSCREEN</t>
  </si>
  <si>
    <t xml:space="preserve">BL5 LFW CPHX</t>
  </si>
  <si>
    <t xml:space="preserve">BL5-R-CPH LFW/H/X</t>
  </si>
  <si>
    <t>1453*925</t>
  </si>
  <si>
    <t>AUTOLAMPS1063</t>
  </si>
  <si>
    <t xml:space="preserve">SUBARU LEGACY B4 BL5 4D SEDAN (03-09) - REAR HEATED WINDSCREEN</t>
  </si>
  <si>
    <t xml:space="preserve">BL5 RW H X</t>
  </si>
  <si>
    <t xml:space="preserve">BL5 RW/H/X</t>
  </si>
  <si>
    <t>1240*743</t>
  </si>
  <si>
    <t>AUTOLAMPS1064</t>
  </si>
  <si>
    <t xml:space="preserve">SUBARU LEGACY BD4 4D SEDAN/BD5 5D WAGON (93-) - LAMINATED FRONT WINDSCREEN</t>
  </si>
  <si>
    <t xml:space="preserve">BD4 LFW X</t>
  </si>
  <si>
    <t xml:space="preserve">BD4 LFW/X</t>
  </si>
  <si>
    <t>1478*940</t>
  </si>
  <si>
    <t>AUTOLAMPS2822</t>
  </si>
  <si>
    <t xml:space="preserve">SUBARU LEGACY SEDAN/WAGON BD4 (93-) - HEAD GLASS - LH</t>
  </si>
  <si>
    <t xml:space="preserve">BD4 93 HGS LH</t>
  </si>
  <si>
    <t xml:space="preserve">SI 9514</t>
  </si>
  <si>
    <t>AUTOLAMPS2823</t>
  </si>
  <si>
    <t xml:space="preserve">SUBARU LEGACY SEDAN/WAGON BD4 (93-) - HEAD GLASS - RH</t>
  </si>
  <si>
    <t xml:space="preserve">BD4 93 HGS RH</t>
  </si>
  <si>
    <t>AUTOLAMPS1065</t>
  </si>
  <si>
    <t xml:space="preserve">SUZUKI ALTO HATCHBACK 5D (10-) - LAMINATED FRONT WINDSCREEN</t>
  </si>
  <si>
    <t>SUZUKI</t>
  </si>
  <si>
    <t xml:space="preserve">ALTO 10 LFW</t>
  </si>
  <si>
    <t>SZ141-000-0L-</t>
  </si>
  <si>
    <t>1172*857</t>
  </si>
  <si>
    <t>AUTOLAMPS1066</t>
  </si>
  <si>
    <t xml:space="preserve">SUZUKI ALTO HATCHBACK 5D HA24S (04-) - LAMINATED FRONT WINDSCREEN</t>
  </si>
  <si>
    <t xml:space="preserve">HA24S LFW X</t>
  </si>
  <si>
    <t xml:space="preserve">HA24S LFW/X</t>
  </si>
  <si>
    <t>1242*786</t>
  </si>
  <si>
    <t>AUTOLAMPS1082</t>
  </si>
  <si>
    <t xml:space="preserve">SUZUKI ALTO/MAZDA CAROL 5D HATCHBACK HA25S/HA25V/YD3 (09-) - LAMINATED FRONT WINDSCREEN</t>
  </si>
  <si>
    <t xml:space="preserve">YD3 R LFW X</t>
  </si>
  <si>
    <t xml:space="preserve">YD3-R LFW/X</t>
  </si>
  <si>
    <t>AUTOLAMPS1067</t>
  </si>
  <si>
    <t xml:space="preserve">SUZUKI GRAND VITARA/ESCUDO 5D SUV (05-) - LAMINATED FRONT WINDSCREEN</t>
  </si>
  <si>
    <t xml:space="preserve">YT4 LFW X</t>
  </si>
  <si>
    <t xml:space="preserve">YT4-R LFW/H/X</t>
  </si>
  <si>
    <t>1473*845</t>
  </si>
  <si>
    <t>AUTOLAMPS1068</t>
  </si>
  <si>
    <t xml:space="preserve">SUZUKI JIMNY WIDE 3-DOOR YR6 (98-) - FRONT DOOR GLASS - LH</t>
  </si>
  <si>
    <t xml:space="preserve">YR6 FD LH</t>
  </si>
  <si>
    <t xml:space="preserve">YR6 FD/LH</t>
  </si>
  <si>
    <t>890*510</t>
  </si>
  <si>
    <t>AUTOLAMPS1069</t>
  </si>
  <si>
    <t xml:space="preserve">SUZUKI JIMNY WIDE 3-DOOR YR6 (98-) - FRONT DOOR GLASS - RH</t>
  </si>
  <si>
    <t xml:space="preserve">YR6 FD RH</t>
  </si>
  <si>
    <t xml:space="preserve">YR6 FD/RH</t>
  </si>
  <si>
    <t>AUTOLAMPS1070</t>
  </si>
  <si>
    <t xml:space="preserve">SUZUKI JIMNY WIDE 3-DOOR YR6 (98-) - LAMINATED FRONT WINDSCREEN</t>
  </si>
  <si>
    <t xml:space="preserve">YR6 LFW X</t>
  </si>
  <si>
    <t xml:space="preserve">YR6 LFW/X</t>
  </si>
  <si>
    <t>1289*697</t>
  </si>
  <si>
    <t>AUTOLAMPS1071</t>
  </si>
  <si>
    <t xml:space="preserve">SUZUKI JIMNY WIDE 3-DOOR YR6 (98-) - SIDE FIX WINDOW - LH</t>
  </si>
  <si>
    <t xml:space="preserve">YR6 SW LH X</t>
  </si>
  <si>
    <t xml:space="preserve">YR6 SW/LH/X</t>
  </si>
  <si>
    <t>761*454</t>
  </si>
  <si>
    <t>AUTOLAMPS1072</t>
  </si>
  <si>
    <t xml:space="preserve">SUZUKI JIMNY WIDE 3-DOOR YR6 (98-) - SIDE FIX WINDOW - RH</t>
  </si>
  <si>
    <t xml:space="preserve">YR6 SW RH X</t>
  </si>
  <si>
    <t xml:space="preserve">YR6 SW/RH/X</t>
  </si>
  <si>
    <t>AUTOLAMPS1073</t>
  </si>
  <si>
    <t xml:space="preserve">SUZUKI VITARA (05-13) - FOG LAMP - LH</t>
  </si>
  <si>
    <t xml:space="preserve">VITARA 05 FLA LH</t>
  </si>
  <si>
    <t>SZ16-0604-L</t>
  </si>
  <si>
    <t>AUTOLAMPS1074</t>
  </si>
  <si>
    <t xml:space="preserve">SUZUKI VITARA (05-13) - FOG LAMP - RH</t>
  </si>
  <si>
    <t xml:space="preserve">VITARA 05 FLA RH</t>
  </si>
  <si>
    <t>SZ16-0604-R</t>
  </si>
  <si>
    <t>AUTOLAMPS1075</t>
  </si>
  <si>
    <t xml:space="preserve">SUZUKI VITARA (05-13) - GRILL </t>
  </si>
  <si>
    <t xml:space="preserve">VITARA 05 GRL</t>
  </si>
  <si>
    <t>SZ16-0611</t>
  </si>
  <si>
    <t>AUTOLAMPS1076</t>
  </si>
  <si>
    <t xml:space="preserve">SUZUKI VITARA (05-13) - GRILL FRAME (CHROME)</t>
  </si>
  <si>
    <t xml:space="preserve">VITARA 05 GRLFC</t>
  </si>
  <si>
    <t>SZ16-0611-1</t>
  </si>
  <si>
    <t>AUTOLAMPS1077</t>
  </si>
  <si>
    <t xml:space="preserve">SUZUKI VITARA (05-13) - HEAD LAMP - LH</t>
  </si>
  <si>
    <t xml:space="preserve">VITARA 05 HLA LH</t>
  </si>
  <si>
    <t>SZ16-0601A-L</t>
  </si>
  <si>
    <t>AUTOLAMPS1078</t>
  </si>
  <si>
    <t xml:space="preserve">SUZUKI VITARA (05-13) - HEAD LAMP - RH</t>
  </si>
  <si>
    <t xml:space="preserve">VITARA 05 HLA RH</t>
  </si>
  <si>
    <t>SZ16-0601A-R</t>
  </si>
  <si>
    <t>AUTOLAMPS1081</t>
  </si>
  <si>
    <t xml:space="preserve">SUZUKI VITARA (05-13) - SIDE LAMP</t>
  </si>
  <si>
    <t xml:space="preserve">VITARA 05 SLA</t>
  </si>
  <si>
    <t>SZ16-0606</t>
  </si>
  <si>
    <t>AUTOLAMPS1079</t>
  </si>
  <si>
    <t xml:space="preserve">SUZUKI VITARA (98-04) - HEAD LAMP - LH</t>
  </si>
  <si>
    <t xml:space="preserve">VITARA 98 HLA LH</t>
  </si>
  <si>
    <t>SZ16-0201-L</t>
  </si>
  <si>
    <t>AUTOLAMPS1080</t>
  </si>
  <si>
    <t xml:space="preserve">SUZUKI VITARA (98-04) - HEAD LAMP - RH</t>
  </si>
  <si>
    <t xml:space="preserve">VITARA 98 HLA RH</t>
  </si>
  <si>
    <t>SZ16-0201-R</t>
  </si>
  <si>
    <t>AUTOLAMPS1083</t>
  </si>
  <si>
    <t xml:space="preserve">TATA 207 TATAMOBILE/TELCOLINE PICK UP (99-) - LAMINATED FRONT WINDSCREEN</t>
  </si>
  <si>
    <t>TATA</t>
  </si>
  <si>
    <t xml:space="preserve">TATA207 LFW</t>
  </si>
  <si>
    <t>AUTOLAMPS1086</t>
  </si>
  <si>
    <t xml:space="preserve">TATA 709/713 TRUCK - LAMINATED FRONT WINDSCREEN</t>
  </si>
  <si>
    <t xml:space="preserve">TATA709 LFW</t>
  </si>
  <si>
    <t>AUTOLAMPS1087</t>
  </si>
  <si>
    <t xml:space="preserve">TATA ACE LIGHT TRUCK (06-) - LAMINATED FRONT WINDSCREEN</t>
  </si>
  <si>
    <t xml:space="preserve">TATA ACE EX2 P LFW X</t>
  </si>
  <si>
    <t xml:space="preserve">TATA-ACE-EX2-P LFW/X</t>
  </si>
  <si>
    <t>AUTOLAMPS2861</t>
  </si>
  <si>
    <t xml:space="preserve">TOYOTA YARIS/VITZ 5D HATCHBACK (05-) - REAR WINDSCREEN</t>
  </si>
  <si>
    <t>TOYOTA</t>
  </si>
  <si>
    <t xml:space="preserve">LK20 RW H X</t>
  </si>
  <si>
    <t xml:space="preserve">LK20 RW/H/X</t>
  </si>
  <si>
    <t>1286*520</t>
  </si>
  <si>
    <t>AUTOLAMPS1380</t>
  </si>
  <si>
    <t xml:space="preserve">COROLLA AXIO (06-07) - GRILL (CHROME)</t>
  </si>
  <si>
    <t xml:space="preserve">AXIO 06 GRLC</t>
  </si>
  <si>
    <t>TY01-3011</t>
  </si>
  <si>
    <t>AUTOLAMPS2692</t>
  </si>
  <si>
    <t xml:space="preserve">TOYOTA - REAR BUMPER REFLECTORS (ROUND RED)</t>
  </si>
  <si>
    <t xml:space="preserve">TOYOTA RBR</t>
  </si>
  <si>
    <t>TY01-3205</t>
  </si>
  <si>
    <t>AUTOLAMPS2693</t>
  </si>
  <si>
    <t xml:space="preserve">TOYOTA - SIDE LAMP (CLEAR)</t>
  </si>
  <si>
    <t xml:space="preserve">TOYOTA SLAC</t>
  </si>
  <si>
    <t>TY01-1706</t>
  </si>
  <si>
    <t>AUTOLAMPS2694</t>
  </si>
  <si>
    <t xml:space="preserve">TOYOTA - SIDE LAMP (ORANGE)</t>
  </si>
  <si>
    <t xml:space="preserve">TOYOTA SLAO</t>
  </si>
  <si>
    <t>TY01-1606</t>
  </si>
  <si>
    <t>AUTOLAMPS1089</t>
  </si>
  <si>
    <t xml:space="preserve">TOYOTA ALLION (01-03) - FOG LAMP (212-2035) - LH</t>
  </si>
  <si>
    <t xml:space="preserve">ALLION 01 FLA LH</t>
  </si>
  <si>
    <t>TY39-0104A-L</t>
  </si>
  <si>
    <t>AUTOLAMPS1090</t>
  </si>
  <si>
    <t xml:space="preserve">TOYOTA ALLION (01-03) - FOG LAMP (212-2035) - RH</t>
  </si>
  <si>
    <t xml:space="preserve">ALLION 01 FLA RH</t>
  </si>
  <si>
    <t>TY39-0104A-R</t>
  </si>
  <si>
    <t>AUTOLAMPS1091</t>
  </si>
  <si>
    <t xml:space="preserve">TOYOTA ALLION (01-03) - FOG LAMP HOUSING - LH</t>
  </si>
  <si>
    <t xml:space="preserve">ALLION 01 FLAH LH</t>
  </si>
  <si>
    <t>TY39-0104-1-L</t>
  </si>
  <si>
    <t>AUTOLAMPS1092</t>
  </si>
  <si>
    <t xml:space="preserve">TOYOTA ALLION (01-03) - FOG LAMP HOUSING - RH</t>
  </si>
  <si>
    <t xml:space="preserve">ALLION 01 FLAH RH</t>
  </si>
  <si>
    <t>TY39-0104-1-R</t>
  </si>
  <si>
    <t>AUTOLAMPS1093</t>
  </si>
  <si>
    <t xml:space="preserve">TOYOTA ALLION (01-03) - FOG LAMP WITH HOUSING - LH</t>
  </si>
  <si>
    <t xml:space="preserve">ALLION 01 FLAWH LH</t>
  </si>
  <si>
    <t>TY99-0121-L</t>
  </si>
  <si>
    <t>AUTOLAMPS1094</t>
  </si>
  <si>
    <t xml:space="preserve">TOYOTA ALLION (01-03) - FOG LAMP WITH HOUSING - RH</t>
  </si>
  <si>
    <t xml:space="preserve">ALLION 01 FLAWH RH</t>
  </si>
  <si>
    <t>TY99-0121-R</t>
  </si>
  <si>
    <t>AUTOLAMPS1095</t>
  </si>
  <si>
    <t xml:space="preserve">TOYOTA ALLION (01-03) - HEAD LAMP (20-422) - LH</t>
  </si>
  <si>
    <t xml:space="preserve">ALLION 01 HLA LH</t>
  </si>
  <si>
    <t>TY39-0101-L</t>
  </si>
  <si>
    <t>AUTOLAMPS1096</t>
  </si>
  <si>
    <t xml:space="preserve">TOYOTA ALLION (01-03) - HEAD LAMP (20-422) - RH</t>
  </si>
  <si>
    <t xml:space="preserve">ALLION 01 HLA RH</t>
  </si>
  <si>
    <t>TY39-0101-R</t>
  </si>
  <si>
    <t>AUTOLAMPS1097</t>
  </si>
  <si>
    <t xml:space="preserve">TOYOTA ALLION (01-03) - TAIL LAMP (20-424) - LH</t>
  </si>
  <si>
    <t xml:space="preserve">ALLION 01 TLA LH</t>
  </si>
  <si>
    <t>TY39-0102A-L</t>
  </si>
  <si>
    <t>AUTOLAMPS1098</t>
  </si>
  <si>
    <t xml:space="preserve">TOYOTA ALLION (01-03) - TAIL LAMP (20-424) - RH</t>
  </si>
  <si>
    <t xml:space="preserve">ALLION 01 TLA RH</t>
  </si>
  <si>
    <t>TY39-0102A-R</t>
  </si>
  <si>
    <t>AUTOLAMPS1099</t>
  </si>
  <si>
    <t xml:space="preserve">TOYOTA ALLION (01-06) - FRONT BUMPER</t>
  </si>
  <si>
    <t xml:space="preserve">ALLION 01 BPRF</t>
  </si>
  <si>
    <t>TY39-0107</t>
  </si>
  <si>
    <t>AUTOLAMPS1100</t>
  </si>
  <si>
    <t xml:space="preserve">TOYOTA ALLION (04-06) - HEAD LAMP PROJECTOR TYPE (20-441) - LH</t>
  </si>
  <si>
    <t xml:space="preserve">ALLION 05 HLA LH</t>
  </si>
  <si>
    <t>TY39-0101D-L</t>
  </si>
  <si>
    <t>AUTOLAMPS1101</t>
  </si>
  <si>
    <t xml:space="preserve">TOYOTA ALLION (04-06) - HEAD LAMP PROJECTOR TYPE (20-441) - RH</t>
  </si>
  <si>
    <t xml:space="preserve">ALLION 05 HLA RH</t>
  </si>
  <si>
    <t>TY39-0101D-R</t>
  </si>
  <si>
    <t>AUTOLAMPS1102</t>
  </si>
  <si>
    <t xml:space="preserve">TOYOTA ALLION (04-06) - TAIL LAMP (LED) (LIGHTLY CRACKED)  - RH</t>
  </si>
  <si>
    <t xml:space="preserve">ALLION 04 TLASC RH</t>
  </si>
  <si>
    <t>TY39-0102B-R</t>
  </si>
  <si>
    <t>AUTOLAMPS1103</t>
  </si>
  <si>
    <t xml:space="preserve">TOYOTA ALLION (04-06) - TAIL LAMP LED (20-443) - LH</t>
  </si>
  <si>
    <t xml:space="preserve">ALLION 04 TLA LH</t>
  </si>
  <si>
    <t>TY39-0102B-L</t>
  </si>
  <si>
    <t>AUTOLAMPS1104</t>
  </si>
  <si>
    <t xml:space="preserve">TOYOTA ALLION (04-06) - TAIL LAMP LED (20-443) - RH</t>
  </si>
  <si>
    <t xml:space="preserve">ALLION 04 TLA RH</t>
  </si>
  <si>
    <t>AUTOLAMPS1105</t>
  </si>
  <si>
    <t xml:space="preserve">TOYOTA ALLION (07-09) - FRONT BUMPER</t>
  </si>
  <si>
    <t xml:space="preserve">ALLION 07 BPRF</t>
  </si>
  <si>
    <t>TY39-0307-R</t>
  </si>
  <si>
    <t>AUTOLAMPS1106</t>
  </si>
  <si>
    <t xml:space="preserve">TOYOTA ALLION (07-09) - FRONT GRILL (BLACK)</t>
  </si>
  <si>
    <t xml:space="preserve">ALLION 05 GRLB</t>
  </si>
  <si>
    <t>TY39-0311</t>
  </si>
  <si>
    <t>AUTOLAMPS1107</t>
  </si>
  <si>
    <t xml:space="preserve">TOYOTA ALLION (07-09) - GRILL (CHROME)</t>
  </si>
  <si>
    <t xml:space="preserve">ALLION 07 GRL C</t>
  </si>
  <si>
    <t>TY39-0311B</t>
  </si>
  <si>
    <t>AUTOLAMPS1109</t>
  </si>
  <si>
    <t xml:space="preserve">TOYOTA ALLION (07-09) - HEAD LAMP (20-446) - RH</t>
  </si>
  <si>
    <t xml:space="preserve">ALLION 07 HLA RH</t>
  </si>
  <si>
    <t>TY39-0301B-R</t>
  </si>
  <si>
    <t>AUTOLAMPS1111</t>
  </si>
  <si>
    <t xml:space="preserve">TOYOTA ALLION (07-09) - TAIL LAMP - LH</t>
  </si>
  <si>
    <t xml:space="preserve">ALLION 07 TLA LH</t>
  </si>
  <si>
    <t>TY39-0302-L</t>
  </si>
  <si>
    <t>AUTOLAMPS1112</t>
  </si>
  <si>
    <t xml:space="preserve">TOYOTA ALLION (07-09) - TAIL LAMP - RH</t>
  </si>
  <si>
    <t xml:space="preserve">ALLION 07 TLA RH</t>
  </si>
  <si>
    <t>TY39-0302-R</t>
  </si>
  <si>
    <t>AUTOLAMPS1110</t>
  </si>
  <si>
    <t xml:space="preserve">TOYOTA ALLION (07-09) - TAIL LENS - LH</t>
  </si>
  <si>
    <t xml:space="preserve">ALLION 07 TLS LH</t>
  </si>
  <si>
    <t>TY39-0302-00-L</t>
  </si>
  <si>
    <t>AUTOLAMPS1118</t>
  </si>
  <si>
    <t xml:space="preserve">TOYOTA ALLION (07-09) - TAIL LENS - RH</t>
  </si>
  <si>
    <t xml:space="preserve">ALLION 07 TLS RH</t>
  </si>
  <si>
    <t>TY39-0302-00-R</t>
  </si>
  <si>
    <t>AUTOLAMPS1113</t>
  </si>
  <si>
    <t xml:space="preserve">TOYOTA ALLION (10-) - REAR BUMPER</t>
  </si>
  <si>
    <t xml:space="preserve">ALLION 10 BPRR</t>
  </si>
  <si>
    <t>TY39-0408</t>
  </si>
  <si>
    <t>AUTOLAMPS1114</t>
  </si>
  <si>
    <t xml:space="preserve">TOYOTA ALLION (10-12) - FOG LAMP SET</t>
  </si>
  <si>
    <t xml:space="preserve">ALLION 10 FLASET</t>
  </si>
  <si>
    <t>TY39-0304</t>
  </si>
  <si>
    <t>AUTOLAMPS1115</t>
  </si>
  <si>
    <t xml:space="preserve">TOYOTA ALLION (10-12) - GRILL (CHROME)</t>
  </si>
  <si>
    <t xml:space="preserve">ALLION 10 GRL C</t>
  </si>
  <si>
    <t>TY39-0311D</t>
  </si>
  <si>
    <t>AUTOLAMPS1119</t>
  </si>
  <si>
    <t xml:space="preserve">TOYOTA ALLION (10-12) - TAIL LAMP (20-454) - LH</t>
  </si>
  <si>
    <t xml:space="preserve">ALLION 10 TLA LH</t>
  </si>
  <si>
    <t>TY39-0302B-L</t>
  </si>
  <si>
    <t>AUTOLAMPS1120</t>
  </si>
  <si>
    <t xml:space="preserve">TOYOTA ALLION (10-12) - TAIL LAMP (20-454) - RH</t>
  </si>
  <si>
    <t xml:space="preserve">ALLION 10 TLA RH</t>
  </si>
  <si>
    <t>TY39-0302B-R</t>
  </si>
  <si>
    <t>AUTOLAMPS1121</t>
  </si>
  <si>
    <t xml:space="preserve">TOYOTA ALLION / PREMIO NZT240 (01-06) - REAR DOOR GLASS - LH</t>
  </si>
  <si>
    <t xml:space="preserve">ZZT240 RD LH</t>
  </si>
  <si>
    <t xml:space="preserve">ZZT240 RD/LH</t>
  </si>
  <si>
    <t>673*450</t>
  </si>
  <si>
    <t>AUTOLAMPS1122</t>
  </si>
  <si>
    <t xml:space="preserve">TOYOTA ALLION / PREMIO NZT240 (01-06) - REAR DOOR GLASS - RH</t>
  </si>
  <si>
    <t xml:space="preserve">ZZT240 RD RH</t>
  </si>
  <si>
    <t xml:space="preserve">ZZT240 RD/RH</t>
  </si>
  <si>
    <t>AUTOLAMPS1123</t>
  </si>
  <si>
    <t xml:space="preserve">TOYOTA ALLION / PREMIO NZT240 (01-06) - REAR HEATED WINDSCREEN (W/2HOLE)</t>
  </si>
  <si>
    <t xml:space="preserve">ZZT240 1 RW H X</t>
  </si>
  <si>
    <t xml:space="preserve">ZZT240-1 RW/H/X</t>
  </si>
  <si>
    <t>1278*850</t>
  </si>
  <si>
    <t>AUTOLAMPS1124</t>
  </si>
  <si>
    <t xml:space="preserve">TOYOTA ALLION ZA10 / PREMIO NZT260 (07-) - LAMINATED FRONT WINDSCREEN</t>
  </si>
  <si>
    <t xml:space="preserve">NZT260 R CP LFW X</t>
  </si>
  <si>
    <t xml:space="preserve">NZT260-R-CP LFW/X</t>
  </si>
  <si>
    <t>1395*954</t>
  </si>
  <si>
    <t>AUTOLAMPS1125</t>
  </si>
  <si>
    <t xml:space="preserve">TOYOTA ALLION ZA10 / PREMIO NZT260 (07-) - REAR HEATED WINDSCREEN (W/2HOLE)</t>
  </si>
  <si>
    <t xml:space="preserve">NZT260 RW H X</t>
  </si>
  <si>
    <t xml:space="preserve">NZT260 RW/H/X</t>
  </si>
  <si>
    <t>1221*835</t>
  </si>
  <si>
    <t>AUTOLAMPS1126</t>
  </si>
  <si>
    <t xml:space="preserve">TOYOTA ALLION/PREMIO (01-06) - SIDE MIRROR - 7 WIRE FOLDABLE (BLACK ELECTRIC) - LH</t>
  </si>
  <si>
    <t xml:space="preserve">ALLION PREMIO SME7WB LH</t>
  </si>
  <si>
    <t>TY39-0112A-L</t>
  </si>
  <si>
    <t>AUTOLAMPS1127</t>
  </si>
  <si>
    <t xml:space="preserve">TOYOTA ALLION/PREMIO (01-06) - SIDE MIRROR - 7 WIRE FOLDABLE (BLACK ELECTRIC) - RH</t>
  </si>
  <si>
    <t xml:space="preserve">ALLION PREMIO SME7WB RH</t>
  </si>
  <si>
    <t>TY39-0112A-R</t>
  </si>
  <si>
    <t>AUTOLAMPS1128</t>
  </si>
  <si>
    <t xml:space="preserve">TOYOTA ALLION/PREMIO (01-06) - SIDE MIRROR - 7 WIRE FOLDABLE (WHITE ELECTRIC) - LH</t>
  </si>
  <si>
    <t xml:space="preserve">ALLION PREMIO SME7WW LH</t>
  </si>
  <si>
    <t>TY39-0112B-L</t>
  </si>
  <si>
    <t>AUTOLAMPS1129</t>
  </si>
  <si>
    <t xml:space="preserve">TOYOTA ALLION/PREMIO (01-06) - SIDE MIRROR - 7 WIRE FOLDABLE (WHITE ELECTRIC) - RH</t>
  </si>
  <si>
    <t xml:space="preserve">ALLION PREMIO SME7WW RH</t>
  </si>
  <si>
    <t>TY39-0112B-R</t>
  </si>
  <si>
    <t>AUTOLAMPS1130</t>
  </si>
  <si>
    <t xml:space="preserve">TOYOTA ALLION/PREMIO (01-06) - SIDE MIRROR BASE - LH</t>
  </si>
  <si>
    <t xml:space="preserve">ALLION PREMIO MB LH</t>
  </si>
  <si>
    <t>TY39-0112B-BASE-L</t>
  </si>
  <si>
    <t>AUTOLAMPS1131</t>
  </si>
  <si>
    <t xml:space="preserve">TOYOTA ALLION/PREMIO (01-06) - SIDE MIRROR BASE - RH</t>
  </si>
  <si>
    <t xml:space="preserve">ALLION PREMIO MB RH</t>
  </si>
  <si>
    <t>TY39-0112B-BASE-R</t>
  </si>
  <si>
    <t>AUTOLAMPS1132</t>
  </si>
  <si>
    <t xml:space="preserve">TOYOTA ALLION/PREMIO NZT240 (01-06) - LAMINATED FRONT WINDSCREEN</t>
  </si>
  <si>
    <t xml:space="preserve">ZZT240 R CPS LFW X</t>
  </si>
  <si>
    <t xml:space="preserve">ZZT240-R-CPS LFW/X</t>
  </si>
  <si>
    <t>1428*937</t>
  </si>
  <si>
    <t>AUTOLAMPS1133</t>
  </si>
  <si>
    <t xml:space="preserve">TOYOTA ALPHARD II RC30 MPV (05-) - LAMINATED FRONT WINDSCREEN</t>
  </si>
  <si>
    <t xml:space="preserve">GGH20 R CP LFW X</t>
  </si>
  <si>
    <t xml:space="preserve">GGH20-R-CP LFW/X</t>
  </si>
  <si>
    <t>1545*1196</t>
  </si>
  <si>
    <t>AUTOLAMPS1379</t>
  </si>
  <si>
    <t xml:space="preserve">TOYOTA ALTIS (01-06) - GRILL (CHROME)</t>
  </si>
  <si>
    <t xml:space="preserve">AXIO 06 GRLBC</t>
  </si>
  <si>
    <t>TY01-3011C</t>
  </si>
  <si>
    <t>AUTOLAMPS1134</t>
  </si>
  <si>
    <t xml:space="preserve">TOYOTA AURIS NE30/BLADE 3D/5D HATCHBACK (07-) - LAMINATED FRONT WINDSCREEN</t>
  </si>
  <si>
    <t xml:space="preserve">NE30 LFW X</t>
  </si>
  <si>
    <t xml:space="preserve">NE30 LFW/X</t>
  </si>
  <si>
    <t>1382*996</t>
  </si>
  <si>
    <t>AUTOLAMPS1135</t>
  </si>
  <si>
    <t xml:space="preserve">TOYOTA AURIS/BLADE NE30  5D HBK (07-) - REAR HEATED WINDSCREEN</t>
  </si>
  <si>
    <t xml:space="preserve">NE30 RW H X </t>
  </si>
  <si>
    <t xml:space="preserve">NE30 RW/H/X</t>
  </si>
  <si>
    <t>1286*521</t>
  </si>
  <si>
    <t>AUTOLAMPS1136</t>
  </si>
  <si>
    <t xml:space="preserve">TOYOTA AVENSIS / CALDINA CT220 - (01-02) - CORNER LAMP (212-15G4-AE) - LH</t>
  </si>
  <si>
    <t xml:space="preserve">CT220 01 CLA LH</t>
  </si>
  <si>
    <t>TY28-0203-L</t>
  </si>
  <si>
    <t>AUTOLAMPS1137</t>
  </si>
  <si>
    <t xml:space="preserve">TOYOTA AVENSIS / CALDINA CT220 - (01-02) - CORNER LAMP (212-15G4-AE) - RH</t>
  </si>
  <si>
    <t xml:space="preserve">CT220 01 CLA RH</t>
  </si>
  <si>
    <t>TY28-0203-R</t>
  </si>
  <si>
    <t>AUTOLAMPS1138</t>
  </si>
  <si>
    <t xml:space="preserve">TOYOTA AVENSIS / CALDINA CT220 - (01-02) - HEAD LAMP (212-11C3) - LH</t>
  </si>
  <si>
    <t xml:space="preserve">CT220 01 HLA LH</t>
  </si>
  <si>
    <t>TY28-0201-L</t>
  </si>
  <si>
    <t>AUTOLAMPS1139</t>
  </si>
  <si>
    <t xml:space="preserve">TOYOTA AVENSIS / CALDINA CT220 - (01-02) - HEAD LAMP (212-11C3) - RH</t>
  </si>
  <si>
    <t xml:space="preserve">CT220 01 HLA RH</t>
  </si>
  <si>
    <t>TY28-0201-R</t>
  </si>
  <si>
    <t>AUTOLAMPS1140</t>
  </si>
  <si>
    <t xml:space="preserve">TOYOTA AVENSIS / CALDINA CT220 - (98-00) - CORNER LAMP (212-15C7) - LH</t>
  </si>
  <si>
    <t xml:space="preserve">CALDINA 98 CLA LH</t>
  </si>
  <si>
    <t>TY28-0103-L</t>
  </si>
  <si>
    <t>AUTOLAMPS1141</t>
  </si>
  <si>
    <t xml:space="preserve">TOYOTA AVENSIS / CALDINA CT220 - (98-00) - CORNER LAMP (212-15C7) - RH</t>
  </si>
  <si>
    <t xml:space="preserve">CALDINA 98 CLA RH</t>
  </si>
  <si>
    <t>TY28-0103-R</t>
  </si>
  <si>
    <t>AUTOLAMPS1142</t>
  </si>
  <si>
    <t xml:space="preserve">TOYOTA AVENSIS / CALDINA CT220 - (98-00) - HEAD LAMP (212-1187) - LH</t>
  </si>
  <si>
    <t xml:space="preserve">CALDINA 98 HLA LH</t>
  </si>
  <si>
    <t>TY28-0101-L</t>
  </si>
  <si>
    <t>AUTOLAMPS1143</t>
  </si>
  <si>
    <t xml:space="preserve">TOYOTA AVENSIS / CALDINA CT220 - (98-00) - HEAD LAMP (212-1187) - RH</t>
  </si>
  <si>
    <t xml:space="preserve">CALDINA 98 HLA RH</t>
  </si>
  <si>
    <t>TY28-0101-R</t>
  </si>
  <si>
    <t>AUTOLAMPS1145</t>
  </si>
  <si>
    <t xml:space="preserve">TOYOTA AVENSIS II 4D SEDAN  (03-05) - FOG LAMP (212-2036) - LH</t>
  </si>
  <si>
    <t xml:space="preserve">AVENSIS 03 FLA LH</t>
  </si>
  <si>
    <t>TY28-0304-L</t>
  </si>
  <si>
    <t>AUTOLAMPS1146</t>
  </si>
  <si>
    <t xml:space="preserve">TOYOTA AVENSIS II 4D SEDAN  (03-05) - FOG LAMP (212-2036) - RH</t>
  </si>
  <si>
    <t xml:space="preserve">AVENSIS 03 FLA RH</t>
  </si>
  <si>
    <t>TY28-0304-R</t>
  </si>
  <si>
    <t>AUTOLAMPS1144</t>
  </si>
  <si>
    <t xml:space="preserve">TOYOTA AVENSIS II 4D SEDAN (03-) - LAMINATED FRONT WINDSCREEN</t>
  </si>
  <si>
    <t xml:space="preserve">AZT250 VCS LFW X</t>
  </si>
  <si>
    <t xml:space="preserve">AZT250-VCS LFW/X</t>
  </si>
  <si>
    <t>1423*917</t>
  </si>
  <si>
    <t>AUTOLAMPS1147</t>
  </si>
  <si>
    <t xml:space="preserve">TOYOTA AVENSIS II 4D SEDAN (03-05) - HEAD LAMP (212-11F3) - LH</t>
  </si>
  <si>
    <t xml:space="preserve">AVENSIS 03 HLA LH</t>
  </si>
  <si>
    <t>TY28-0301-L</t>
  </si>
  <si>
    <t>AUTOLAMPS1148</t>
  </si>
  <si>
    <t xml:space="preserve">TOYOTA AVENSIS II 4D SEDAN (03-05) - HEAD LAMP (212-11F3) - RH</t>
  </si>
  <si>
    <t xml:space="preserve">AVENSIS 03 HLA RH</t>
  </si>
  <si>
    <t>TY28-0301-R</t>
  </si>
  <si>
    <t>AUTOLAMPS1149</t>
  </si>
  <si>
    <t xml:space="preserve">TOYOTA AVENSIS II 4D SEDAN (03-05) - TAIL LAMP (212-19GB-R-RD) - LH</t>
  </si>
  <si>
    <t xml:space="preserve">AVENSIS 03 TLA LH</t>
  </si>
  <si>
    <t>TY28-0302A-L</t>
  </si>
  <si>
    <t>AUTOLAMPS1150</t>
  </si>
  <si>
    <t xml:space="preserve">TOYOTA AVENSIS II 4D SEDAN (03-05) - TAIL LAMP (212-19GB-R-RD) - RH</t>
  </si>
  <si>
    <t xml:space="preserve">AVENSIS 03 TLA RH</t>
  </si>
  <si>
    <t>TY28-0302A-R</t>
  </si>
  <si>
    <t>AUTOLAMPS1680</t>
  </si>
  <si>
    <t xml:space="preserve">TOYOTA AXIO NE50 FIELDER WAGON (12-) - REAR HEATED WINDSCREEN</t>
  </si>
  <si>
    <t xml:space="preserve">NE50 STW RW H X</t>
  </si>
  <si>
    <t xml:space="preserve">NE50 STW RW/H/X</t>
  </si>
  <si>
    <t>1290*469</t>
  </si>
  <si>
    <t>AUTOLAMPS1153</t>
  </si>
  <si>
    <t xml:space="preserve">TOYOTA AXIO NE50 SEDAN/FIELDER WAGON (12-) - LAMINATED FRONT WINDSCREEN</t>
  </si>
  <si>
    <t xml:space="preserve">NE50 R CP LFW X</t>
  </si>
  <si>
    <t xml:space="preserve">NE50 R CP LFW/X</t>
  </si>
  <si>
    <t>1437*971</t>
  </si>
  <si>
    <t>AUTOLAMPS2690</t>
  </si>
  <si>
    <t xml:space="preserve">TOYOTA AXIO, NZE 141 (07-11), VITZ (05-), ALLION (01), RAV4 (05) - FOG LAMP (212-2052) - LH</t>
  </si>
  <si>
    <t xml:space="preserve">NZE VITZ RAV4 ALLION FLA LH</t>
  </si>
  <si>
    <t>MZ01-12006-L</t>
  </si>
  <si>
    <t>SUPPLIER0010</t>
  </si>
  <si>
    <t xml:space="preserve">JIANGSU ZISUDE LAMPS TECHNOLOGY CO.,LTD</t>
  </si>
  <si>
    <t>AUTOLAMPS2691</t>
  </si>
  <si>
    <t xml:space="preserve">TOYOTA AXIO, NZE 141 (07-11), VITZ (05-), ALLION (01), RAV4 (05) - FOG LAMP (212-2052) - RH</t>
  </si>
  <si>
    <t xml:space="preserve">NZE VITZ RAV4 ALLION FLA RH</t>
  </si>
  <si>
    <t>MZ01-12006-R</t>
  </si>
  <si>
    <t>AUTOLAMPS1154</t>
  </si>
  <si>
    <t xml:space="preserve">TOYOTA AXIO/FIELDER/VITZ/YARIS (05-12)/COROLLA (07/14)/WISH (10-) - SIDE LAMP</t>
  </si>
  <si>
    <t xml:space="preserve">VITZ(05) COROLLA(07) SLA</t>
  </si>
  <si>
    <t>TY18-0306</t>
  </si>
  <si>
    <t>AUTOLAMPS2768</t>
  </si>
  <si>
    <t xml:space="preserve">TOYOTA bB 5D HATCHBACK (05-12) - LAMINATED FRONT WINDSCREEN</t>
  </si>
  <si>
    <t xml:space="preserve">BB 06 LFW X</t>
  </si>
  <si>
    <t xml:space="preserve">BB-06 LFW/X</t>
  </si>
  <si>
    <t>1468*745</t>
  </si>
  <si>
    <t>AUTOLAMPS1172</t>
  </si>
  <si>
    <t xml:space="preserve">TOYOTA BELTA (05-08) - DOOR MIRROR (5 WIRE) - RH</t>
  </si>
  <si>
    <t xml:space="preserve">BELTA 05 SME5W RH</t>
  </si>
  <si>
    <t>TY16-0412B-R</t>
  </si>
  <si>
    <t>AUTOLAMPS1173</t>
  </si>
  <si>
    <t xml:space="preserve">TOYOTA BELTA (05-08) - DOOR MIRROR (5 WIRE)- LH</t>
  </si>
  <si>
    <t xml:space="preserve">BELTA 05 SM5WIRE LH</t>
  </si>
  <si>
    <t>TY16-0412B-L</t>
  </si>
  <si>
    <t>AUTOLAMPS1163</t>
  </si>
  <si>
    <t xml:space="preserve">TOYOTA BELTA (05-08) - FOG LAMP COVER - LH</t>
  </si>
  <si>
    <t xml:space="preserve">BELTA 05 FLH LH</t>
  </si>
  <si>
    <t>TY16-0404-01-L</t>
  </si>
  <si>
    <t>AUTOLAMPS1164</t>
  </si>
  <si>
    <t xml:space="preserve">TOYOTA BELTA (05-08) - FOG LAMP COVER - RH</t>
  </si>
  <si>
    <t xml:space="preserve">BELTA 05 FLH RH</t>
  </si>
  <si>
    <t>TY16-0404-01-R</t>
  </si>
  <si>
    <t>AUTOLAMPS1156</t>
  </si>
  <si>
    <t xml:space="preserve">TOYOTA BELTA (05-08) - FRONT BUMPER</t>
  </si>
  <si>
    <t xml:space="preserve">BELTA 05 BPRF</t>
  </si>
  <si>
    <t>TY16-0407</t>
  </si>
  <si>
    <t>AUTOLAMPS1157</t>
  </si>
  <si>
    <t xml:space="preserve">TOYOTA BELTA (05-08) - FRONT BUMPER GRILL</t>
  </si>
  <si>
    <t xml:space="preserve">BELTA 05 BGRL</t>
  </si>
  <si>
    <t>TY16-0407-01</t>
  </si>
  <si>
    <t>AUTOLAMPS1165</t>
  </si>
  <si>
    <t xml:space="preserve">TOYOTA BELTA (05-08) - FRONT GRILL (BLACK)</t>
  </si>
  <si>
    <t xml:space="preserve">BELTA 05 GRLB</t>
  </si>
  <si>
    <t>TY16-0411A</t>
  </si>
  <si>
    <t>AUTOLAMPS1166</t>
  </si>
  <si>
    <t xml:space="preserve">TOYOTA BELTA (05-08) - HEAD LAMP (212-11L4-LD) - LH</t>
  </si>
  <si>
    <t xml:space="preserve">BELTA 05 HLA LH</t>
  </si>
  <si>
    <t>TY16-0401-L</t>
  </si>
  <si>
    <t>AUTOLAMPS1167</t>
  </si>
  <si>
    <t xml:space="preserve">TOYOTA BELTA (05-08) - HEAD LAMP (212-11L4-LD) - RH</t>
  </si>
  <si>
    <t xml:space="preserve">BELTA 05 HLA RH</t>
  </si>
  <si>
    <t>TY16-0401-R</t>
  </si>
  <si>
    <t>AUTOLAMPS1168</t>
  </si>
  <si>
    <t xml:space="preserve">TOYOTA BELTA (05-08) - HEAD LENS (212-11L4-LD-00) - LH</t>
  </si>
  <si>
    <t xml:space="preserve">BELTA 05 HLS LH</t>
  </si>
  <si>
    <t>TY16-0401-00-L</t>
  </si>
  <si>
    <t>AUTOLAMPS1169</t>
  </si>
  <si>
    <t xml:space="preserve">TOYOTA BELTA (05-08) - HEAD LENS (212-11L4-LD-00) - RH</t>
  </si>
  <si>
    <t xml:space="preserve">BELTA 05 HLS RH</t>
  </si>
  <si>
    <t>TY16-0401-00-R</t>
  </si>
  <si>
    <t>AUTOLAMPS1158</t>
  </si>
  <si>
    <t xml:space="preserve">TOYOTA BELTA (05-08) - REAR BUMPER</t>
  </si>
  <si>
    <t xml:space="preserve">BELTA 05 BPRR</t>
  </si>
  <si>
    <t>TY16-0408B</t>
  </si>
  <si>
    <t>AUTOLAMPS1160</t>
  </si>
  <si>
    <t xml:space="preserve">TOYOTA BELTA (05-08) - REAR BUMPER LAMP - LH</t>
  </si>
  <si>
    <t xml:space="preserve">BELTA 05 RBLA LH</t>
  </si>
  <si>
    <t>TY16-0405-L</t>
  </si>
  <si>
    <t>AUTOLAMPS1161</t>
  </si>
  <si>
    <t xml:space="preserve">TOYOTA BELTA (05-08) - REAR BUMPER LAMP - RH</t>
  </si>
  <si>
    <t xml:space="preserve">BELTA 05 RBLA RH</t>
  </si>
  <si>
    <t>TY16-0405-R</t>
  </si>
  <si>
    <t>AUTOLAMPS1176</t>
  </si>
  <si>
    <t xml:space="preserve">TOYOTA BELTA (05-08) - TAIL LAMP (212-19P5) - LH</t>
  </si>
  <si>
    <t xml:space="preserve">BELTA 05 TLA LH</t>
  </si>
  <si>
    <t>TY16-0402-L</t>
  </si>
  <si>
    <t>AUTOLAMPS1177</t>
  </si>
  <si>
    <t xml:space="preserve">TOYOTA BELTA (05-08) - TAIL LAMP (212-19P5) - RH</t>
  </si>
  <si>
    <t xml:space="preserve">BELTA 05 TLA RH</t>
  </si>
  <si>
    <t>TY16-0402-R</t>
  </si>
  <si>
    <t>AUTOLAMPS1170</t>
  </si>
  <si>
    <t xml:space="preserve">TOYOTA BELTA (05-08) - TAIL LENS (212-19P5) - LH</t>
  </si>
  <si>
    <t xml:space="preserve">BELTA 05 TLS LH</t>
  </si>
  <si>
    <t>TY16-0402-00-L</t>
  </si>
  <si>
    <t>AUTOLAMPS1171</t>
  </si>
  <si>
    <t xml:space="preserve">TOYOTA BELTA (05-08) - TAIL LENS (212-19P5) - RH</t>
  </si>
  <si>
    <t xml:space="preserve">BELTA 05 TLS RH</t>
  </si>
  <si>
    <t>TY16-0402-00-R</t>
  </si>
  <si>
    <t>AUTOLAMPS1155</t>
  </si>
  <si>
    <t xml:space="preserve">TOYOTA BELTA (05-08) BONNET/HOOD </t>
  </si>
  <si>
    <t xml:space="preserve">BELTA 05 HOOD</t>
  </si>
  <si>
    <t>TY16-0434</t>
  </si>
  <si>
    <t>AUTOLAMPS1159</t>
  </si>
  <si>
    <t xml:space="preserve">TOYOTA BELTA (05-08) FRONT BUMPER BRACKET - LH</t>
  </si>
  <si>
    <t xml:space="preserve">BELTA 05 BB LH</t>
  </si>
  <si>
    <t>TY16-0407-02-L</t>
  </si>
  <si>
    <t>AUTOLAMPS1162</t>
  </si>
  <si>
    <t xml:space="preserve">TOYOTA BELTA (05-08) FRONT FENDER - LH</t>
  </si>
  <si>
    <t xml:space="preserve">BELTA 05 FENDER LH</t>
  </si>
  <si>
    <t>TY16-0432-L</t>
  </si>
  <si>
    <t>AUTOLAMPS1178</t>
  </si>
  <si>
    <t xml:space="preserve">TOYOTA BELTA LK30 (06-) - FRONT DOOR GLASS - LH</t>
  </si>
  <si>
    <t xml:space="preserve">LK30 FD LH</t>
  </si>
  <si>
    <t xml:space="preserve">LK30 FD/LH</t>
  </si>
  <si>
    <t>916*524</t>
  </si>
  <si>
    <t>AUTOLAMPS1179</t>
  </si>
  <si>
    <t xml:space="preserve">TOYOTA BELTA LK30 (06-) - FRONT DOOR GLASS - RH</t>
  </si>
  <si>
    <t xml:space="preserve">LK30 FD RH</t>
  </si>
  <si>
    <t xml:space="preserve">LK30 FD/RH</t>
  </si>
  <si>
    <t>AUTOLAMPS1180</t>
  </si>
  <si>
    <t xml:space="preserve">TOYOTA BELTA LK30 (06-) - REAR DOOR GLASS - LH</t>
  </si>
  <si>
    <t xml:space="preserve">LK30 RD LH</t>
  </si>
  <si>
    <t xml:space="preserve">LK30 RD/LH</t>
  </si>
  <si>
    <t>597*451</t>
  </si>
  <si>
    <t>AUTOLAMPS1181</t>
  </si>
  <si>
    <t xml:space="preserve">TOYOTA BELTA LK30 (06-) - REAR DOOR GLASS - RH</t>
  </si>
  <si>
    <t xml:space="preserve">LK30 RD RH</t>
  </si>
  <si>
    <t xml:space="preserve">LK30 RD/RH</t>
  </si>
  <si>
    <t>AUTOLAMPS1182</t>
  </si>
  <si>
    <t xml:space="preserve">TOYOTA BELTA LK30 (06-) - REAR HEATED WINDSCREEN</t>
  </si>
  <si>
    <t xml:space="preserve">LK30 RW H X</t>
  </si>
  <si>
    <t xml:space="preserve">LK30 RW/H/X</t>
  </si>
  <si>
    <t>1227*673</t>
  </si>
  <si>
    <t>AUTOLAMPS1183</t>
  </si>
  <si>
    <t xml:space="preserve">TOYOTA BELTA LK30 (06-) - REAR QUARTER GLASS - LH</t>
  </si>
  <si>
    <t xml:space="preserve">LK30 RQ LH</t>
  </si>
  <si>
    <t>261*303-L</t>
  </si>
  <si>
    <t>261*303</t>
  </si>
  <si>
    <t>AUTOLAMPS1184</t>
  </si>
  <si>
    <t xml:space="preserve">TOYOTA BELTA LK30 (06-) - REAR QUARTER GLASS - RH</t>
  </si>
  <si>
    <t xml:space="preserve">LK30 RQ RH</t>
  </si>
  <si>
    <t>261*303-R</t>
  </si>
  <si>
    <t>AUTOLAMPS1185</t>
  </si>
  <si>
    <t xml:space="preserve">TOYOTA BELTA LK30 4D SEDAN (06-) - LAMINATED FRONT WINDSCREEN</t>
  </si>
  <si>
    <t xml:space="preserve">LK30 LFW X</t>
  </si>
  <si>
    <t xml:space="preserve">LK30 LFW/X</t>
  </si>
  <si>
    <t>1334*932</t>
  </si>
  <si>
    <t>AUTOLAMPS1174</t>
  </si>
  <si>
    <t xml:space="preserve">TOYOTA BELTA- (05 -10) - DOOR MIRROR MANUAL - LH</t>
  </si>
  <si>
    <t xml:space="preserve">BELTA 05 SMM LH</t>
  </si>
  <si>
    <t>H-0059-L</t>
  </si>
  <si>
    <t>AUTOLAMPS1175</t>
  </si>
  <si>
    <t xml:space="preserve">TOYOTA BELTA- (05 -10) - DOOR MIRROR MANUAL - RH</t>
  </si>
  <si>
    <t xml:space="preserve">BELTA 05 SMM RH</t>
  </si>
  <si>
    <t>H-0059-R</t>
  </si>
  <si>
    <t>AUTOLAMPS2824</t>
  </si>
  <si>
    <t xml:space="preserve">TOYOTA CALDINA / CARINA ST196 (92-97) - HEAD GLASS - LH</t>
  </si>
  <si>
    <t xml:space="preserve">ST196 HGS LH</t>
  </si>
  <si>
    <t xml:space="preserve">SI 9204</t>
  </si>
  <si>
    <t>AUTOLAMPS2825</t>
  </si>
  <si>
    <t xml:space="preserve">TOYOTA CALDINA / CARINA ST196 (92-97) - HEAD GLASS - RH</t>
  </si>
  <si>
    <t xml:space="preserve">ST196 HGS RH</t>
  </si>
  <si>
    <t>AUTOLAMPS1186</t>
  </si>
  <si>
    <t xml:space="preserve">TOYOTA CALDINA 5D WAGON RT210  - AZT241/ST246 (02-) - LAMINATED FRONT WINDSREEN </t>
  </si>
  <si>
    <t xml:space="preserve">RT210VE R LFW X</t>
  </si>
  <si>
    <t xml:space="preserve">RT210VE R LFW/X</t>
  </si>
  <si>
    <t>1424*947</t>
  </si>
  <si>
    <t>AUTOLAMPS1196</t>
  </si>
  <si>
    <t xml:space="preserve">TOYOTA CALDINA ST196 (92-97) - BUMPER LAMP (212-1656) - LH</t>
  </si>
  <si>
    <t xml:space="preserve">ST196 BLA LH</t>
  </si>
  <si>
    <t>TY03-0804C-L</t>
  </si>
  <si>
    <t>AUTOLAMPS1197</t>
  </si>
  <si>
    <t xml:space="preserve">TOYOTA CALDINA ST196 (92-97) - BUMPER LAMP (212-1656) - RH</t>
  </si>
  <si>
    <t xml:space="preserve">ST196 BLA RH</t>
  </si>
  <si>
    <t>TY03-0804C-R</t>
  </si>
  <si>
    <t>AUTOLAMPS1198</t>
  </si>
  <si>
    <t xml:space="preserve">TOYOTA CALDINA ST196 (92-97) - CORNER LAMP (212-1580-AE) - LH</t>
  </si>
  <si>
    <t xml:space="preserve">ST196 CLA LH</t>
  </si>
  <si>
    <t>TY03-0803-L</t>
  </si>
  <si>
    <t>AUTOLAMPS1199</t>
  </si>
  <si>
    <t xml:space="preserve">TOYOTA CALDINA ST196 (92-97) - CORNER LAMP (212-1580-AE) - RH</t>
  </si>
  <si>
    <t xml:space="preserve">ST196 CLA RH</t>
  </si>
  <si>
    <t>TY03-0803-R</t>
  </si>
  <si>
    <t>AUTOLAMPS1204</t>
  </si>
  <si>
    <t xml:space="preserve">TOYOTA CALDINA ST196 (92-97) - FOG LAMP (21-49) - LH</t>
  </si>
  <si>
    <t xml:space="preserve">ST196 FLA LH</t>
  </si>
  <si>
    <t>TY99-0115-L</t>
  </si>
  <si>
    <t>AUTOLAMPS1205</t>
  </si>
  <si>
    <t xml:space="preserve">TOYOTA CALDINA ST196 (92-97) - FOG LAMP (21-49) - RH</t>
  </si>
  <si>
    <t xml:space="preserve">ST196 FLA RH</t>
  </si>
  <si>
    <t>TY99-0115-R</t>
  </si>
  <si>
    <t>AUTOLAMPS1195</t>
  </si>
  <si>
    <t xml:space="preserve">TOYOTA CALDINA ST196 (92-97) - FRONT BUMPER</t>
  </si>
  <si>
    <t xml:space="preserve">ST196 BPRF</t>
  </si>
  <si>
    <t>TY03-0507</t>
  </si>
  <si>
    <t>AUTOLAMPS1200</t>
  </si>
  <si>
    <t xml:space="preserve">TOYOTA CALDINA ST196 (92-97) - FRONT INNER FENDER - LH</t>
  </si>
  <si>
    <t xml:space="preserve">ST196 IFF LH</t>
  </si>
  <si>
    <t>53875-20240</t>
  </si>
  <si>
    <t>AUTOLAMPS1202</t>
  </si>
  <si>
    <t xml:space="preserve">TOYOTA CALDINA ST196 (92-97) - FRONT INNER FENDER - RH</t>
  </si>
  <si>
    <t xml:space="preserve">ST196 IFF RH</t>
  </si>
  <si>
    <t>53876-20240</t>
  </si>
  <si>
    <t>AUTOLAMPS1206</t>
  </si>
  <si>
    <t xml:space="preserve">TOYOTA CALDINA ST196 (92-97) - HEAD LAMP (212-1147-RD/LD) - LH</t>
  </si>
  <si>
    <t xml:space="preserve">ST196 HLA LH</t>
  </si>
  <si>
    <t>TY03-0801-L</t>
  </si>
  <si>
    <t>AUTOLAMPS1207</t>
  </si>
  <si>
    <t xml:space="preserve">TOYOTA CALDINA ST196 (92-97) - HEAD LAMP (212-1147-RD/LD) - RH</t>
  </si>
  <si>
    <t xml:space="preserve">ST196 HLA RH</t>
  </si>
  <si>
    <t>TY03-0801-R</t>
  </si>
  <si>
    <t>AUTOLAMPS1208</t>
  </si>
  <si>
    <t xml:space="preserve">TOYOTA CALDINA ST196 (92-97) - TAIL LAMP (212-19A5-A/U) - LH</t>
  </si>
  <si>
    <t xml:space="preserve">ST196 TLA LH</t>
  </si>
  <si>
    <t>TY03-0802C-L</t>
  </si>
  <si>
    <t>AUTOLAMPS1209</t>
  </si>
  <si>
    <t xml:space="preserve">TOYOTA CALDINA ST196 (92-97) - TAIL LAMP (212-19A5-A/U) - RH</t>
  </si>
  <si>
    <t xml:space="preserve">ST196 TLA RH</t>
  </si>
  <si>
    <t>TY03-0802C-R</t>
  </si>
  <si>
    <t>AUTOLAMPS2685</t>
  </si>
  <si>
    <t xml:space="preserve">TOYOTA CARINA AT190/CT190 (92-) - LAMINTED FRONT  WINDSCREEN</t>
  </si>
  <si>
    <t xml:space="preserve">AT190 LFW X</t>
  </si>
  <si>
    <t xml:space="preserve">AT190 LFW/X</t>
  </si>
  <si>
    <t>1413*870</t>
  </si>
  <si>
    <t>AUTOLAMPS1210</t>
  </si>
  <si>
    <t xml:space="preserve">TOYOTA CARINA AT211 (96-98) - CORNER LAMP (20-383) - LH</t>
  </si>
  <si>
    <t xml:space="preserve">AT211 96 CLA LH</t>
  </si>
  <si>
    <t>TY03-1203-L</t>
  </si>
  <si>
    <t>AUTOLAMPS1211</t>
  </si>
  <si>
    <t xml:space="preserve">TOYOTA CARINA AT211 (96-98) - CORNER LAMP (20-383)- RH</t>
  </si>
  <si>
    <t xml:space="preserve">AT211 96 CLA RH</t>
  </si>
  <si>
    <t>TY03-1203-R</t>
  </si>
  <si>
    <t>AUTOLAMPS1212</t>
  </si>
  <si>
    <t xml:space="preserve">TOYOTA CARINA AT211 (96-98) - FOG LAMP (20-384) - LH</t>
  </si>
  <si>
    <t xml:space="preserve">AT211 96 FLA LH</t>
  </si>
  <si>
    <t>TY03-1204-L</t>
  </si>
  <si>
    <t>AUTOLAMPS1213</t>
  </si>
  <si>
    <t xml:space="preserve">TOYOTA CARINA AT211 (96-98) - FOG LAMP (20-384) - RH</t>
  </si>
  <si>
    <t xml:space="preserve">AT211 96 FLA RH</t>
  </si>
  <si>
    <t>TY03-1204-R</t>
  </si>
  <si>
    <t>AUTOLAMPS1214</t>
  </si>
  <si>
    <t xml:space="preserve">TOYOTA CARINA AT211 (96-98) - HEAD GLASS (212-1147-00) - LH</t>
  </si>
  <si>
    <t xml:space="preserve">AT211 96 HGS LH</t>
  </si>
  <si>
    <t>TY03-1201-00-L</t>
  </si>
  <si>
    <t>AUTOLAMPS1215</t>
  </si>
  <si>
    <t xml:space="preserve">TOYOTA CARINA AT211 (96-98) - HEAD GLASS (212-1147-00) - RH</t>
  </si>
  <si>
    <t xml:space="preserve">AT211 96 HGS RH</t>
  </si>
  <si>
    <t>TY03-1202-00-R</t>
  </si>
  <si>
    <t>AUTOLAMPS1216</t>
  </si>
  <si>
    <t xml:space="preserve">TOYOTA CARINA AT211 (96-98) - HEAD LAMP (212-1147) - LH</t>
  </si>
  <si>
    <t xml:space="preserve">AT211 96 HLA LH</t>
  </si>
  <si>
    <t>TY03-1201-L</t>
  </si>
  <si>
    <t>AUTOLAMPS1217</t>
  </si>
  <si>
    <t xml:space="preserve">TOYOTA CARINA AT211 (96-98) - HEAD LAMP (212-1147) - RH</t>
  </si>
  <si>
    <t xml:space="preserve">AT211 96 HLA RH</t>
  </si>
  <si>
    <t>TY03-1201-R</t>
  </si>
  <si>
    <t>AUTOLAMPS1218</t>
  </si>
  <si>
    <t xml:space="preserve">TOYOTA CARINA AT211 (96-98) - TAIL LAMP (20-385) - LH</t>
  </si>
  <si>
    <t xml:space="preserve">AT211 96 TLA LH</t>
  </si>
  <si>
    <t>TY03-1202-L</t>
  </si>
  <si>
    <t>AUTOLAMPS1219</t>
  </si>
  <si>
    <t xml:space="preserve">TOYOTA CARINA AT211 (96-98) - TAIL LAMP (20-385) - RH</t>
  </si>
  <si>
    <t xml:space="preserve">AT211 96 TLA RH</t>
  </si>
  <si>
    <t>TY03-1202-R</t>
  </si>
  <si>
    <t>AUTOLAMPS1220</t>
  </si>
  <si>
    <t xml:space="preserve">TOYOTA CARINA TI - AT212 (99-01) - CORNER LAMP (20-403) - LH</t>
  </si>
  <si>
    <t xml:space="preserve">AT212 99 CLA LH</t>
  </si>
  <si>
    <t>TY03-1303-L</t>
  </si>
  <si>
    <t>AUTOLAMPS1221</t>
  </si>
  <si>
    <t xml:space="preserve">TOYOTA CARINA TI - AT212 (99-01) - CORNER LAMP (20-403) - RH</t>
  </si>
  <si>
    <t xml:space="preserve">AT212 99 CLA RH</t>
  </si>
  <si>
    <t>TY03-1303-R</t>
  </si>
  <si>
    <t>AUTOLAMPS1222</t>
  </si>
  <si>
    <t xml:space="preserve">TOYOTA CARINA TI - AT212 (99-01) - FOG LAMP (20-404) - LH</t>
  </si>
  <si>
    <t xml:space="preserve">AT212 99 FLA LH</t>
  </si>
  <si>
    <t>TY03-1304-L</t>
  </si>
  <si>
    <t>AUTOLAMPS1223</t>
  </si>
  <si>
    <t xml:space="preserve">TOYOTA CARINA TI - AT212 (99-01) - FOG LAMP (20-404) - RH</t>
  </si>
  <si>
    <t xml:space="preserve">AT212 99 FLA RH</t>
  </si>
  <si>
    <t>TY03-1304-R</t>
  </si>
  <si>
    <t>AUTOLAMPS1224</t>
  </si>
  <si>
    <t xml:space="preserve">TOYOTA CARINA TI - AT212 (99-01) - GRILL (GREY/CHROME)</t>
  </si>
  <si>
    <t xml:space="preserve">AT212 99 GRL RH</t>
  </si>
  <si>
    <t>TY03-1311</t>
  </si>
  <si>
    <t>AUTOLAMPS1225</t>
  </si>
  <si>
    <t xml:space="preserve">TOYOTA CARINA TI - AT212 (99-01) - HEAD LAMP (20-402) - LH</t>
  </si>
  <si>
    <t xml:space="preserve">AT212 99 HLA LH</t>
  </si>
  <si>
    <t>TY03-1301-L</t>
  </si>
  <si>
    <t>AUTOLAMPS1226</t>
  </si>
  <si>
    <t xml:space="preserve">TOYOTA CARINA TI - AT212 (99-01) - HEAD LAMP (20-402) - RH</t>
  </si>
  <si>
    <t xml:space="preserve">AT212 99 HLA RH</t>
  </si>
  <si>
    <t>TY03-1301-R</t>
  </si>
  <si>
    <t>AUTOLAMPS1227</t>
  </si>
  <si>
    <t xml:space="preserve">TOYOTA CARINA TI - AT212 (99-01) - TAIL LAMP (20-402) - LH</t>
  </si>
  <si>
    <t xml:space="preserve">AT212 99 TLA LH</t>
  </si>
  <si>
    <t>TY03-1302-L</t>
  </si>
  <si>
    <t>AUTOLAMPS1228</t>
  </si>
  <si>
    <t xml:space="preserve">TOYOTA CARINA TI - AT212 (99-01) - TAIL LAMP (20-402) - RH</t>
  </si>
  <si>
    <t xml:space="preserve">AT212 99 TLA RH</t>
  </si>
  <si>
    <t>TY03-1302-R</t>
  </si>
  <si>
    <t>AUTOLAMPS1229</t>
  </si>
  <si>
    <t xml:space="preserve">TOYOTA COASTER (08-) - HEAD LAMP (212-11N9) - LH</t>
  </si>
  <si>
    <t xml:space="preserve">COASTER 08 HLA LH</t>
  </si>
  <si>
    <t>TY06-0401-L</t>
  </si>
  <si>
    <t>AUTOLAMPS1230</t>
  </si>
  <si>
    <t xml:space="preserve">TOYOTA COASTER (08-) - HEAD LAMP (212-11N9) - RH</t>
  </si>
  <si>
    <t xml:space="preserve">COASTER 08 HLA RH</t>
  </si>
  <si>
    <t>TY06-0401-R</t>
  </si>
  <si>
    <t>AUTOLAMPS1236</t>
  </si>
  <si>
    <t xml:space="preserve">TOYOTA COASTER BB42 (03-08) - TAIL LAMP (212-19L2) - LH</t>
  </si>
  <si>
    <t xml:space="preserve">COASTER 03 TLA LH</t>
  </si>
  <si>
    <t>TY06-0402-L</t>
  </si>
  <si>
    <t>AUTOLAMPS1237</t>
  </si>
  <si>
    <t xml:space="preserve">TOYOTA COASTER BB42 (03-08) - TAIL LAMP (212-19L2) - RH</t>
  </si>
  <si>
    <t xml:space="preserve">COASTER 03 TLA RH</t>
  </si>
  <si>
    <t>TY06-0402-R</t>
  </si>
  <si>
    <t>AUTOLAMPS1234</t>
  </si>
  <si>
    <t xml:space="preserve">TOYOTA COASTER BB42 (93-03)  - HEAD LAMP (212-11A6) - LH</t>
  </si>
  <si>
    <t xml:space="preserve">COASTER 93 HLA LH</t>
  </si>
  <si>
    <t>TY06-0301-L</t>
  </si>
  <si>
    <t>AUTOLAMPS1235</t>
  </si>
  <si>
    <t xml:space="preserve">TOYOTA COASTER BB42 (93-03)  - HEAD LAMP (212-11A6) - RH</t>
  </si>
  <si>
    <t xml:space="preserve">COASTER 93 HLA RH</t>
  </si>
  <si>
    <t>TY06-0301-R</t>
  </si>
  <si>
    <t>AUTOLAMPS1231</t>
  </si>
  <si>
    <t xml:space="preserve">TOYOTA COASTER BB42 (93-03) - CORNER LAMP (212-1577-CY) - LH</t>
  </si>
  <si>
    <t xml:space="preserve">COASTER 93 CLA LH</t>
  </si>
  <si>
    <t>TY06-0303-L</t>
  </si>
  <si>
    <t>AUTOLAMPS1232</t>
  </si>
  <si>
    <t xml:space="preserve">TOYOTA COASTER BB42 (93-03) - CORNER LAMP (212-1577-CY) - RH</t>
  </si>
  <si>
    <t xml:space="preserve">COASTER 93 CLA RH</t>
  </si>
  <si>
    <t>TY06-0303-R</t>
  </si>
  <si>
    <t>AUTOLAMPS1233</t>
  </si>
  <si>
    <t xml:space="preserve">TOYOTA COASTER BB42 (93-03) - GRILL (CHROME)</t>
  </si>
  <si>
    <t xml:space="preserve">COASTER 93 GRIL</t>
  </si>
  <si>
    <t>TY06-0311-C</t>
  </si>
  <si>
    <t>AUTOLAMPS1238</t>
  </si>
  <si>
    <t xml:space="preserve">TOYOTA COASTER BB42 (93-03) - TAIL LAMP (212-1980) - LH</t>
  </si>
  <si>
    <t xml:space="preserve">COASTER 93 TLA LH</t>
  </si>
  <si>
    <t>TY06-0302-L</t>
  </si>
  <si>
    <t>AUTOLAMPS1239</t>
  </si>
  <si>
    <t xml:space="preserve">TOYOTA COASTER BB42 (93-03) - TAIL LAMP (212-1980) - RH</t>
  </si>
  <si>
    <t xml:space="preserve">COASTER 93 TLA RH</t>
  </si>
  <si>
    <t>TY06-0302-R</t>
  </si>
  <si>
    <t>27+20</t>
  </si>
  <si>
    <t>AUTOLAMPS1242</t>
  </si>
  <si>
    <t xml:space="preserve">TOYOTA COROLLA  KE120F WAGON (01-04) - REAR QUARTER GLASS - LH</t>
  </si>
  <si>
    <t xml:space="preserve">AE120F RQ LH</t>
  </si>
  <si>
    <t xml:space="preserve">AE120F RQ/LH</t>
  </si>
  <si>
    <t>225*426</t>
  </si>
  <si>
    <t>AUTOLAMPS1243</t>
  </si>
  <si>
    <t xml:space="preserve">TOYOTA COROLLA  KE120F WAGON (01-04) - REAR QUARTER GLASS - RH</t>
  </si>
  <si>
    <t xml:space="preserve">AE120F RQ RH</t>
  </si>
  <si>
    <t xml:space="preserve">AE120F RQ/RH</t>
  </si>
  <si>
    <t>AUTOLAMPS1245</t>
  </si>
  <si>
    <t xml:space="preserve">TOYOTA COROLLA 4D SEDAN/3D,5D HATCHBACK/5D WAGON (91-95)</t>
  </si>
  <si>
    <t xml:space="preserve">KE100 LFW X</t>
  </si>
  <si>
    <t xml:space="preserve">KE100 LFW/X</t>
  </si>
  <si>
    <t>1425*812</t>
  </si>
  <si>
    <t>AUTOLAMPS1254</t>
  </si>
  <si>
    <t xml:space="preserve">TOYOTA COROLLA AE100 - BUMPER LAMP LONG (212-1654-Y) - LH</t>
  </si>
  <si>
    <t xml:space="preserve">AE100 BLAL LH</t>
  </si>
  <si>
    <t>MZ01-3005-L</t>
  </si>
  <si>
    <t>AUTOLAMPS1255</t>
  </si>
  <si>
    <t xml:space="preserve">TOYOTA COROLLA AE100 - BUMPER LAMP LONG (212-1654-Y) - RH</t>
  </si>
  <si>
    <t xml:space="preserve">AE100 BLAL RH</t>
  </si>
  <si>
    <t>MZ01-3005-R</t>
  </si>
  <si>
    <t>AUTOLAMPS1263</t>
  </si>
  <si>
    <t xml:space="preserve">TOYOTA COROLLA AE100 - BUMPER LENS LONG (212-1654-00) - LH</t>
  </si>
  <si>
    <t xml:space="preserve">AE100 BLSL LH</t>
  </si>
  <si>
    <t>MZ01-3005-00-L</t>
  </si>
  <si>
    <t>AUTOLAMPS1264</t>
  </si>
  <si>
    <t xml:space="preserve">TOYOTA COROLLA AE100 - BUMPER LENS LONG (212-1654-00) - RH</t>
  </si>
  <si>
    <t xml:space="preserve">AE100 BLSL RH</t>
  </si>
  <si>
    <t>MZ01-3005-00-R</t>
  </si>
  <si>
    <t>AUTOLAMPS1248</t>
  </si>
  <si>
    <t xml:space="preserve">TOYOTA COROLLA AE100 - TAIL LAMP SALOON YELLOW/RED (212-1967-A) - LH</t>
  </si>
  <si>
    <t xml:space="preserve">AE100 TLA LH</t>
  </si>
  <si>
    <t>TY01-0902C-L</t>
  </si>
  <si>
    <t>AUTOLAMPS1249</t>
  </si>
  <si>
    <t xml:space="preserve">TOYOTA COROLLA AE100 - TAIL LAMP SALOON YELLOW/RED (212-1967-A) - RH</t>
  </si>
  <si>
    <t xml:space="preserve">AE100 TLA RH</t>
  </si>
  <si>
    <t>TY01-0902C-R</t>
  </si>
  <si>
    <t>AUTOLAMPS1250</t>
  </si>
  <si>
    <t xml:space="preserve">TOYOTA COROLLA AE100 SALOON (91-95) - REAR WINDSCREEN</t>
  </si>
  <si>
    <t xml:space="preserve">KE100 RW H X</t>
  </si>
  <si>
    <t xml:space="preserve">KE100 RW/H/X</t>
  </si>
  <si>
    <t>1300*696</t>
  </si>
  <si>
    <t>AUTOLAMPS1251</t>
  </si>
  <si>
    <t xml:space="preserve">TOYOTA COROLLA AE100/AE101/AE102 - INNER FENDER - LH</t>
  </si>
  <si>
    <t xml:space="preserve">AE100 AE101 IF LH</t>
  </si>
  <si>
    <t>53876-12200-L</t>
  </si>
  <si>
    <t>AUTOLAMPS1252</t>
  </si>
  <si>
    <t xml:space="preserve">TOYOTA COROLLA AE100/AE101/AE102 - INNER FENDER - RH</t>
  </si>
  <si>
    <t xml:space="preserve">AE100 AE101 IF RH</t>
  </si>
  <si>
    <t>53875-12210-R</t>
  </si>
  <si>
    <t>AUTOLAMPS1256</t>
  </si>
  <si>
    <t xml:space="preserve">TOYOTA COROLLA AE100/AE102 - CORNER LAMP (212-1561) - LH</t>
  </si>
  <si>
    <t xml:space="preserve">AE100 CLA LH</t>
  </si>
  <si>
    <t>MZ01-3003-L</t>
  </si>
  <si>
    <t>AUTOLAMPS1257</t>
  </si>
  <si>
    <t xml:space="preserve">TOYOTA COROLLA AE100/AE102 - CORNER LAMP (212-1561) - RH</t>
  </si>
  <si>
    <t xml:space="preserve">AE100 CLA RH</t>
  </si>
  <si>
    <t>MZ01-3003-R</t>
  </si>
  <si>
    <t>AUTOLAMPS1265</t>
  </si>
  <si>
    <t xml:space="preserve">TOYOTA COROLLA AE100/AE102 - CORNER LENS (212-1561-00) - LH</t>
  </si>
  <si>
    <t xml:space="preserve">AE100 CLS LH</t>
  </si>
  <si>
    <t>00-TY01-0903-L</t>
  </si>
  <si>
    <t>AUTOLAMPS1266</t>
  </si>
  <si>
    <t xml:space="preserve">TOYOTA COROLLA AE100/AE102 - CORNER LENS (212-1561-00) - RH</t>
  </si>
  <si>
    <t xml:space="preserve">AE100 CLS RH</t>
  </si>
  <si>
    <t>00-TY01-0903-R</t>
  </si>
  <si>
    <t>AUTOLAMPS1267</t>
  </si>
  <si>
    <t xml:space="preserve">TOYOTA COROLLA AE100/AE102 - DOOR MIRROR (ELECTRIC) - LH</t>
  </si>
  <si>
    <t xml:space="preserve">AE100 SME LH</t>
  </si>
  <si>
    <t>MZ01-3011E-L</t>
  </si>
  <si>
    <t>AUTOLAMPS1268</t>
  </si>
  <si>
    <t xml:space="preserve">TOYOTA COROLLA AE100/AE102 - DOOR MIRROR (ELECTRIC) - RH</t>
  </si>
  <si>
    <t xml:space="preserve">AE100 SME RH</t>
  </si>
  <si>
    <t>MZ01-3011E-R</t>
  </si>
  <si>
    <t>AUTOLAMPS1269</t>
  </si>
  <si>
    <t xml:space="preserve">TOYOTA COROLLA AE100/AE102 - DOOR MIRROR GLASS W/BASE (ELECTRIC) - LH</t>
  </si>
  <si>
    <t xml:space="preserve">AE100 MGE LH</t>
  </si>
  <si>
    <t xml:space="preserve">TY01-0912-01 Ä-L</t>
  </si>
  <si>
    <t>AUTOLAMPS1270</t>
  </si>
  <si>
    <t xml:space="preserve">TOYOTA COROLLA AE100/AE102 - DOOR MIRROR GLASS W/BASE (ELECTRIC) - RH</t>
  </si>
  <si>
    <t xml:space="preserve">AE100 MGE RH</t>
  </si>
  <si>
    <t xml:space="preserve">TY01-0912-01 Ä-R</t>
  </si>
  <si>
    <t>AUTOLAMPS1271</t>
  </si>
  <si>
    <t xml:space="preserve">TOYOTA COROLLA AE100/AE102 - DOOR MIRROR GLASS W/BASE (MANUAL) - LH</t>
  </si>
  <si>
    <t xml:space="preserve">AE100 MGM LH</t>
  </si>
  <si>
    <t xml:space="preserve">TY01-0912-01 (M)-L</t>
  </si>
  <si>
    <t>AUTOLAMPS1272</t>
  </si>
  <si>
    <t xml:space="preserve">TOYOTA COROLLA AE100/AE102 - DOOR MIRROR GLASS W/BASE (MANUAL) - RH</t>
  </si>
  <si>
    <t xml:space="preserve">AE100 MGM RH</t>
  </si>
  <si>
    <t xml:space="preserve">TY01-0912-01 (M)-R</t>
  </si>
  <si>
    <t>AUTOLAMPS1273</t>
  </si>
  <si>
    <t xml:space="preserve">TOYOTA COROLLA AE100/AE102 - DOOR MIRROR MANUAL - LH</t>
  </si>
  <si>
    <t xml:space="preserve">AE100 SMM LH</t>
  </si>
  <si>
    <t>MZ01-3011-L</t>
  </si>
  <si>
    <t>AUTOLAMPS1274</t>
  </si>
  <si>
    <t xml:space="preserve">TOYOTA COROLLA AE100/AE102 - DOOR MIRROR MANUAL - RH</t>
  </si>
  <si>
    <t xml:space="preserve">AE100 SMM RH</t>
  </si>
  <si>
    <t>MZ01-3011-R</t>
  </si>
  <si>
    <t>AUTOLAMPS1253</t>
  </si>
  <si>
    <t xml:space="preserve">TOYOTA COROLLA AE100/AE102 - FRONT BUMPER (LONG BUMPER LAMP)</t>
  </si>
  <si>
    <t xml:space="preserve">AE100 BPRFWLBLA</t>
  </si>
  <si>
    <t>MZ01-3001</t>
  </si>
  <si>
    <t>AUTOLAMPS1258</t>
  </si>
  <si>
    <t xml:space="preserve">TOYOTA COROLLA AE100/AE102 - GRILL</t>
  </si>
  <si>
    <t xml:space="preserve">AE100 GRLGC</t>
  </si>
  <si>
    <t>MZ01-3010C</t>
  </si>
  <si>
    <t>AUTOLAMPS2826</t>
  </si>
  <si>
    <t xml:space="preserve">TOYOTA COROLLA AE100/AE102 - HEAD GLASS  - LH</t>
  </si>
  <si>
    <t xml:space="preserve">AE100 HGSI LH</t>
  </si>
  <si>
    <t xml:space="preserve">SI 9028</t>
  </si>
  <si>
    <t>AUTOLAMPS2827</t>
  </si>
  <si>
    <t xml:space="preserve">TOYOTA COROLLA AE100/AE102 - HEAD GLASS  - RH</t>
  </si>
  <si>
    <t xml:space="preserve">AE100 HGSI RH</t>
  </si>
  <si>
    <t>AUTOLAMPS1259</t>
  </si>
  <si>
    <t xml:space="preserve">TOYOTA COROLLA AE100/AE102 - HEAD GLASS (212-1142-00) - LH</t>
  </si>
  <si>
    <t xml:space="preserve">AE100 HGS LH</t>
  </si>
  <si>
    <t>MZ01-3002-00-L</t>
  </si>
  <si>
    <t>AUTOLAMPS1260</t>
  </si>
  <si>
    <t xml:space="preserve">TOYOTA COROLLA AE100/AE102 - HEAD GLASS (212-1142-00) - RH</t>
  </si>
  <si>
    <t xml:space="preserve">AE100 HGS RH</t>
  </si>
  <si>
    <t>MZ01-3002-00-R</t>
  </si>
  <si>
    <t>AUTOLAMPS1261</t>
  </si>
  <si>
    <t xml:space="preserve">TOYOTA COROLLA AE100/AE102 - HEAD LAMP ORDINARY (212-1142) - LH</t>
  </si>
  <si>
    <t xml:space="preserve">AE100 HLA LH</t>
  </si>
  <si>
    <t>MZ01-3002-L</t>
  </si>
  <si>
    <t>AUTOLAMPS1262</t>
  </si>
  <si>
    <t xml:space="preserve">TOYOTA COROLLA AE100/AE102 - HEAD LAMP ORDINARY (212-1142) - RH</t>
  </si>
  <si>
    <t xml:space="preserve">AE100 HLA RH</t>
  </si>
  <si>
    <t>AUTOLAMPS1277</t>
  </si>
  <si>
    <t xml:space="preserve">TOYOTA COROLLA AE101 - BUMPER LAMP SHORT (212-1661-Y) - LH</t>
  </si>
  <si>
    <t xml:space="preserve">AE101 BLAS LH</t>
  </si>
  <si>
    <t>MZ01-3006-L</t>
  </si>
  <si>
    <t>AUTOLAMPS1278</t>
  </si>
  <si>
    <t xml:space="preserve">TOYOTA COROLLA AE101 - BUMPER LAMP SHORT (212-1661-Y) - RH</t>
  </si>
  <si>
    <t xml:space="preserve">AE101 BLAS RH</t>
  </si>
  <si>
    <t>MZ01-3006-R</t>
  </si>
  <si>
    <t>AUTOLAMPS1285</t>
  </si>
  <si>
    <t xml:space="preserve">TOYOTA COROLLA AE101 - BUMPER LENS SHORT (212-1661-00) - LH</t>
  </si>
  <si>
    <t xml:space="preserve">AE101 BLSS LH</t>
  </si>
  <si>
    <t>MZ01-3006-00-L</t>
  </si>
  <si>
    <t>AUTOLAMPS1286</t>
  </si>
  <si>
    <t xml:space="preserve">TOYOTA COROLLA AE101 - BUMPER LENS SHORT (212-1661-00) - RH</t>
  </si>
  <si>
    <t xml:space="preserve">AE101 BLSS RH</t>
  </si>
  <si>
    <t>MZ01-3006-00-R</t>
  </si>
  <si>
    <t>AUTOLAMPS1279</t>
  </si>
  <si>
    <t xml:space="preserve">TOYOTA COROLLA AE101 - CORNER LAMP (212-15D8) - LH</t>
  </si>
  <si>
    <t xml:space="preserve">AE101 CLA LH</t>
  </si>
  <si>
    <t>MZ01-4002-L</t>
  </si>
  <si>
    <t>AUTOLAMPS1280</t>
  </si>
  <si>
    <t xml:space="preserve">TOYOTA COROLLA AE101 - CORNER LAMP (212-15D8) - RH</t>
  </si>
  <si>
    <t xml:space="preserve">AE101 CLA RH</t>
  </si>
  <si>
    <t>MZ01-4002-R</t>
  </si>
  <si>
    <t>AUTOLAMPS1287</t>
  </si>
  <si>
    <t xml:space="preserve">TOYOTA COROLLA AE101 - CORNER LENS (212-15D8-00) - LH</t>
  </si>
  <si>
    <t xml:space="preserve">AE101 CLS LH</t>
  </si>
  <si>
    <t>MZ01-4002-00-L</t>
  </si>
  <si>
    <t>AUTOLAMPS1288</t>
  </si>
  <si>
    <t xml:space="preserve">TOYOTA COROLLA AE101 - CORNER LENS (212-15D8-00) - RH</t>
  </si>
  <si>
    <t xml:space="preserve">AE101 CLS RH</t>
  </si>
  <si>
    <t>MZ01-4002-00-R</t>
  </si>
  <si>
    <t>AUTOLAMPS1275</t>
  </si>
  <si>
    <t xml:space="preserve">TOYOTA COROLLA AE101 - FRONT BUMPER (SHORT BUMPER LAMP)</t>
  </si>
  <si>
    <t xml:space="preserve">AE101 BPRF</t>
  </si>
  <si>
    <t>AUTOLAMPS2828</t>
  </si>
  <si>
    <t xml:space="preserve">TOYOTA COROLLA AE101 - GRILL (CHROME W/BADGE)</t>
  </si>
  <si>
    <t xml:space="preserve">AE101 GRLCWB</t>
  </si>
  <si>
    <t>TY01-1011C</t>
  </si>
  <si>
    <t>AUTOLAMPS1281</t>
  </si>
  <si>
    <t xml:space="preserve">TOYOTA COROLLA AE101 - HEAD GLASS CLEAR (212-1193-00) - LH</t>
  </si>
  <si>
    <t xml:space="preserve">AE101 HGS LH</t>
  </si>
  <si>
    <t xml:space="preserve">MZ01-4001-00 GLASS-L</t>
  </si>
  <si>
    <t>AUTOLAMPS1282</t>
  </si>
  <si>
    <t xml:space="preserve">TOYOTA COROLLA AE101 - HEAD GLASS CLEAR (212-1193-00) - RH</t>
  </si>
  <si>
    <t xml:space="preserve">AE101 HGS RH</t>
  </si>
  <si>
    <t xml:space="preserve">MZ01-4001-00 GLASS-R</t>
  </si>
  <si>
    <t>AUTOLAMPS1283</t>
  </si>
  <si>
    <t xml:space="preserve">TOYOTA COROLLA AE101 - HEAD LAMP CLEAR (212-1193) - LH</t>
  </si>
  <si>
    <t xml:space="preserve">AE101 HLA LH</t>
  </si>
  <si>
    <t>MZ01-4001-L</t>
  </si>
  <si>
    <t>AUTOLAMPS1284</t>
  </si>
  <si>
    <t xml:space="preserve">TOYOTA COROLLA AE101 - HEAD LAMP CLEAR (212-1193) - RH</t>
  </si>
  <si>
    <t xml:space="preserve">AE101 HLA RH</t>
  </si>
  <si>
    <t>MZ01-4001-R</t>
  </si>
  <si>
    <t>AUTOLAMPS1289</t>
  </si>
  <si>
    <t xml:space="preserve">TOYOTA COROLLA AE101 - HEAD LENS CLEAR (212-1193-00) - LH</t>
  </si>
  <si>
    <t xml:space="preserve">AE101 HLS LH</t>
  </si>
  <si>
    <t xml:space="preserve">MZ01-4001-00 PLASTIC-L</t>
  </si>
  <si>
    <t>AUTOLAMPS1290</t>
  </si>
  <si>
    <t xml:space="preserve">TOYOTA COROLLA AE101 - HEAD LENS CLEAR (212-1193-00) - RH</t>
  </si>
  <si>
    <t xml:space="preserve">AE101 HLS RH</t>
  </si>
  <si>
    <t xml:space="preserve">MZ01-4001-00 PLASTIC-R</t>
  </si>
  <si>
    <t>AUTOLAMPS1291</t>
  </si>
  <si>
    <t xml:space="preserve">TOYOTA COROLLA AE101 - LICENCE PLATE</t>
  </si>
  <si>
    <t xml:space="preserve">AE101 LP</t>
  </si>
  <si>
    <t>MZ01-4005</t>
  </si>
  <si>
    <t>AUTOLAMPS1292</t>
  </si>
  <si>
    <t xml:space="preserve">TOYOTA COROLLA AE101 - TAIL LAMP WHITE/RED (212-1979) - LH</t>
  </si>
  <si>
    <t xml:space="preserve">AE101 TLA LH</t>
  </si>
  <si>
    <t>TY01-0902-L</t>
  </si>
  <si>
    <t>AUTOLAMPS1293</t>
  </si>
  <si>
    <t xml:space="preserve">TOYOTA COROLLA AE101 - TAIL LAMP WHITE/RED (212-1979) - RH</t>
  </si>
  <si>
    <t xml:space="preserve">AE101 TLA RH</t>
  </si>
  <si>
    <t>TY01-0902-R</t>
  </si>
  <si>
    <t>AUTOLAMPS1276</t>
  </si>
  <si>
    <t xml:space="preserve">TOYOTA COROLLA AE102 - REAR BUMPER</t>
  </si>
  <si>
    <t xml:space="preserve">AE102 BPRR</t>
  </si>
  <si>
    <t>TY01-0905</t>
  </si>
  <si>
    <t>AUTOLAMPS1294</t>
  </si>
  <si>
    <t xml:space="preserve">TOYOTA COROLLA AE102 - TAIL LENS (212-1991-00) - LH</t>
  </si>
  <si>
    <t xml:space="preserve">AE102 TLS LH</t>
  </si>
  <si>
    <t>MZ01-3008-00-L</t>
  </si>
  <si>
    <t>AUTOLAMPS1295</t>
  </si>
  <si>
    <t xml:space="preserve">TOYOTA COROLLA AE102 - TAIL LENS (212-1991-00) - RH</t>
  </si>
  <si>
    <t xml:space="preserve">AE102 TLS RH</t>
  </si>
  <si>
    <t>MZ01-3008-00-R</t>
  </si>
  <si>
    <t>AUTOLAMPS1296</t>
  </si>
  <si>
    <t xml:space="preserve">TOYOTA COROLLA AE102 (G-TOURING) - TAIL LAMP (COROLLA AE102) - LH</t>
  </si>
  <si>
    <t xml:space="preserve">AE102 TLA LH</t>
  </si>
  <si>
    <t>MZ01-3008-L</t>
  </si>
  <si>
    <t>AUTOLAMPS1297</t>
  </si>
  <si>
    <t xml:space="preserve">TOYOTA COROLLA AE102 (G-TOURING) - TAIL LAMP (COROLLA AE102) - RH</t>
  </si>
  <si>
    <t xml:space="preserve">AE102 TLA RH</t>
  </si>
  <si>
    <t>MZ01-3008-R</t>
  </si>
  <si>
    <t>AUTOLAMPS1298</t>
  </si>
  <si>
    <t xml:space="preserve">TOYOTA COROLLA AE102/KE106 WAGON (91-00) - REAR DOOR GLASS - LH</t>
  </si>
  <si>
    <t xml:space="preserve">KE106 RD LH</t>
  </si>
  <si>
    <t xml:space="preserve">KE106 RD/LH</t>
  </si>
  <si>
    <t>670*475</t>
  </si>
  <si>
    <t>AUTOLAMPS1299</t>
  </si>
  <si>
    <t xml:space="preserve">TOYOTA COROLLA AE102/KE106 WAGON (91-00) - REAR DOOR GLASS - RH</t>
  </si>
  <si>
    <t xml:space="preserve">KE106 RD RH</t>
  </si>
  <si>
    <t xml:space="preserve">KE106 RD/RH</t>
  </si>
  <si>
    <t>AUTOLAMPS1300</t>
  </si>
  <si>
    <t xml:space="preserve">TOYOTA COROLLA AE102/KE106 WAGON (91-00) - REAR QUARTER GLASS - LH</t>
  </si>
  <si>
    <t xml:space="preserve">KE106 RQ LH</t>
  </si>
  <si>
    <t xml:space="preserve">KE106 RQ/LH</t>
  </si>
  <si>
    <t>185*360</t>
  </si>
  <si>
    <t>AUTOLAMPS1301</t>
  </si>
  <si>
    <t xml:space="preserve">TOYOTA COROLLA AE102/KE106 WAGON (91-00) - REAR QUARTER GLASS - RH</t>
  </si>
  <si>
    <t xml:space="preserve">KE106 RQ RH</t>
  </si>
  <si>
    <t xml:space="preserve">KE106 RQ/RH</t>
  </si>
  <si>
    <t>AUTOLAMPS1302</t>
  </si>
  <si>
    <t xml:space="preserve">TOYOTA COROLLA AE102/KE106 WAGON (91-00) - SIDE FIX WINDOW - LH</t>
  </si>
  <si>
    <t xml:space="preserve">KE106 SW LH X</t>
  </si>
  <si>
    <t xml:space="preserve">KE106 SW/LH/X</t>
  </si>
  <si>
    <t>823*426</t>
  </si>
  <si>
    <t>AUTOLAMPS1303</t>
  </si>
  <si>
    <t xml:space="preserve">TOYOTA COROLLA AE102/KE106 WAGON (91-00) - SIDE FIX WINDOW - RH</t>
  </si>
  <si>
    <t xml:space="preserve">KE106 SW RH X</t>
  </si>
  <si>
    <t xml:space="preserve">KE106 SW/RH/X</t>
  </si>
  <si>
    <t>AUTOLAMPS1305</t>
  </si>
  <si>
    <t xml:space="preserve">TOYOTA COROLLA AE110 - CORNER LAMP (212-1592) - LH</t>
  </si>
  <si>
    <t xml:space="preserve">AE110 CLA LH</t>
  </si>
  <si>
    <t>MZ01-6002-L</t>
  </si>
  <si>
    <t>AUTOLAMPS1306</t>
  </si>
  <si>
    <t xml:space="preserve">TOYOTA COROLLA AE110 - CORNER LAMP (212-1592) - RH</t>
  </si>
  <si>
    <t xml:space="preserve">AE110 CLA RH</t>
  </si>
  <si>
    <t>MZ01-6002-R</t>
  </si>
  <si>
    <t>AUTOLAMPS1304</t>
  </si>
  <si>
    <t xml:space="preserve">TOYOTA COROLLA AE110 - FRONT BUMPER</t>
  </si>
  <si>
    <t xml:space="preserve">AE110 BPRF</t>
  </si>
  <si>
    <t>TY01-1207</t>
  </si>
  <si>
    <t>AUTOLAMPS1307</t>
  </si>
  <si>
    <t xml:space="preserve">TOYOTA COROLLA AE110 - HEAD LAMP (212-1164) - LH</t>
  </si>
  <si>
    <t xml:space="preserve">AE110 HLA LH</t>
  </si>
  <si>
    <t>MZ01-6001-L</t>
  </si>
  <si>
    <t>AUTOLAMPS1308</t>
  </si>
  <si>
    <t xml:space="preserve">TOYOTA COROLLA AE110 - HEAD LAMP (212-1164) - RH</t>
  </si>
  <si>
    <t xml:space="preserve">AE110 HLA RH</t>
  </si>
  <si>
    <t>MZ01-6001-R</t>
  </si>
  <si>
    <t>AUTOLAMPS1311</t>
  </si>
  <si>
    <t xml:space="preserve">TOYOTA COROLLA AE110 - TAIL LAMP (212-1994) - LH</t>
  </si>
  <si>
    <t xml:space="preserve">AE110 TLA LH</t>
  </si>
  <si>
    <t>TY01-1202-L</t>
  </si>
  <si>
    <t>AUTOLAMPS1312</t>
  </si>
  <si>
    <t xml:space="preserve">TOYOTA COROLLA AE110 - TAIL LAMP (212-1994) - RH</t>
  </si>
  <si>
    <t xml:space="preserve">AE110 TLA RH</t>
  </si>
  <si>
    <t>TY01-1202-R</t>
  </si>
  <si>
    <t>AUTOLAMPS1309</t>
  </si>
  <si>
    <t xml:space="preserve">TOYOTA COROLLA AE110 - TAIL LENS (212-1164) - LH</t>
  </si>
  <si>
    <t xml:space="preserve">AE110 TLS LH</t>
  </si>
  <si>
    <t>TY01-1202-00-L</t>
  </si>
  <si>
    <t>AUTOLAMPS1310</t>
  </si>
  <si>
    <t xml:space="preserve">TOYOTA COROLLA AE110 - TAIL LENS (212-1164) - RH</t>
  </si>
  <si>
    <t xml:space="preserve">AE110 TLS RH</t>
  </si>
  <si>
    <t>00-TY01-1202-R</t>
  </si>
  <si>
    <t>AUTOLAMPS1313</t>
  </si>
  <si>
    <t xml:space="preserve">TOYOTA COROLLA AE110/AE111 (KE120 95-00) - REAR DOOR GLASS - LH</t>
  </si>
  <si>
    <t xml:space="preserve">KE120 RD LH</t>
  </si>
  <si>
    <t xml:space="preserve">KE120 RD/LH</t>
  </si>
  <si>
    <t>649*469</t>
  </si>
  <si>
    <t>AUTOLAMPS1314</t>
  </si>
  <si>
    <t xml:space="preserve">TOYOTA COROLLA AE110/AE111 (KE120 95-00) - REAR DOOR GLASS - RH</t>
  </si>
  <si>
    <t xml:space="preserve">KE120 RD RH</t>
  </si>
  <si>
    <t xml:space="preserve">KE120 RD/RH</t>
  </si>
  <si>
    <t>AUTOLAMPS1318</t>
  </si>
  <si>
    <t xml:space="preserve">TOYOTA COROLLA AE110/AE111 4D SEDAN,5D LIFTBACK/SPRINTER CARIB 5D WAGON (95-) - LAMINATED FRONT WINDSCREEN</t>
  </si>
  <si>
    <t xml:space="preserve">KE120 LFW X</t>
  </si>
  <si>
    <t xml:space="preserve">KE110 LFW/X</t>
  </si>
  <si>
    <t>1433*827</t>
  </si>
  <si>
    <t>AUTOLAMPS1319</t>
  </si>
  <si>
    <t xml:space="preserve">TOYOTA COROLLA AE111 (98-) - BACK LAMP (212-1305) - LH</t>
  </si>
  <si>
    <t xml:space="preserve">AE111 BALA LH</t>
  </si>
  <si>
    <t>TY01-1302C-L</t>
  </si>
  <si>
    <t>AUTOLAMPS1320</t>
  </si>
  <si>
    <t xml:space="preserve">TOYOTA COROLLA AE111 (98-) - BACK LAMP (212-1305) - RH</t>
  </si>
  <si>
    <t xml:space="preserve">AE111 BALA RH</t>
  </si>
  <si>
    <t>TY01-1302C-R</t>
  </si>
  <si>
    <t>AUTOLAMPS1326</t>
  </si>
  <si>
    <t xml:space="preserve">TOYOTA COROLLA AE111 (98-) - BACK LENS (212-1305-00) - LH</t>
  </si>
  <si>
    <t xml:space="preserve">AE111 BALS LH</t>
  </si>
  <si>
    <t>TY01-1302C-00-L</t>
  </si>
  <si>
    <t>AUTOLAMPS1327</t>
  </si>
  <si>
    <t xml:space="preserve">TOYOTA COROLLA AE111 (98-) - BACK LENS (212-1305-00) - RH</t>
  </si>
  <si>
    <t xml:space="preserve">AE111 BALS RH</t>
  </si>
  <si>
    <t>TY01-1302C-00-R</t>
  </si>
  <si>
    <t>AUTOLAMPS1321</t>
  </si>
  <si>
    <t xml:space="preserve">TOYOTA COROLLA AE111 (98-) - CORNER LAMP (212-15B8) - LH</t>
  </si>
  <si>
    <t xml:space="preserve">AE111 CLA LH</t>
  </si>
  <si>
    <t>MZ01-7003-L</t>
  </si>
  <si>
    <t>AUTOLAMPS1322</t>
  </si>
  <si>
    <t xml:space="preserve">TOYOTA COROLLA AE111 (98-) - CORNER LAMP (212-15B8) - RH</t>
  </si>
  <si>
    <t xml:space="preserve">AE111 CLA RH</t>
  </si>
  <si>
    <t>MZ01-7003-R</t>
  </si>
  <si>
    <t>AUTOLAMPS1328</t>
  </si>
  <si>
    <t xml:space="preserve">TOYOTA COROLLA AE111 (98-) - CORNER LENS (212-15B8-00) - LH</t>
  </si>
  <si>
    <t xml:space="preserve">AE111 CLS LH</t>
  </si>
  <si>
    <t>00-TY01-1303-L</t>
  </si>
  <si>
    <t>AUTOLAMPS1329</t>
  </si>
  <si>
    <t xml:space="preserve">TOYOTA COROLLA AE111 (98-) - CORNER LENS (212-15B8-00) - RH</t>
  </si>
  <si>
    <t xml:space="preserve">AE111 CLS RH</t>
  </si>
  <si>
    <t>00-TY01-1303-R</t>
  </si>
  <si>
    <t>AUTOLAMPS1323</t>
  </si>
  <si>
    <t xml:space="preserve">TOYOTA COROLLA AE111 (98-) - FRONT GRILL</t>
  </si>
  <si>
    <t xml:space="preserve">AE111 GRL</t>
  </si>
  <si>
    <t>TY01-1311</t>
  </si>
  <si>
    <t>AUTOLAMPS1324</t>
  </si>
  <si>
    <t xml:space="preserve">TOYOTA COROLLA AE111 (98-) - HEAD LAMP (212-1181) - LH</t>
  </si>
  <si>
    <t xml:space="preserve">AE111 HLA LH</t>
  </si>
  <si>
    <t>MZ01-7001-L</t>
  </si>
  <si>
    <t>AUTOLAMPS1325</t>
  </si>
  <si>
    <t xml:space="preserve">TOYOTA COROLLA AE111 (98-) - HEAD LAMP (212-1181) - RH</t>
  </si>
  <si>
    <t xml:space="preserve">AE111 HLA RH</t>
  </si>
  <si>
    <t>MZ01-7001-R</t>
  </si>
  <si>
    <t>AUTOLAMPS1330</t>
  </si>
  <si>
    <t xml:space="preserve">TOYOTA COROLLA AE111 (98-) - HEAD LENS (212-1181-00) - LH</t>
  </si>
  <si>
    <t xml:space="preserve">AE111 HLS LH</t>
  </si>
  <si>
    <t>00-TY01-1301-L</t>
  </si>
  <si>
    <t>AUTOLAMPS1331</t>
  </si>
  <si>
    <t xml:space="preserve">TOYOTA COROLLA AE111 (98-) - HEAD LENS (212-1181-00) - RH</t>
  </si>
  <si>
    <t xml:space="preserve">AE111 HLS RH</t>
  </si>
  <si>
    <t>00-TY01-1301-R</t>
  </si>
  <si>
    <t>AUTOLAMPS1334</t>
  </si>
  <si>
    <t xml:space="preserve">TOYOTA COROLLA AE111 (98-) - REAR LICENCE PLATE</t>
  </si>
  <si>
    <t xml:space="preserve">AE111 LP</t>
  </si>
  <si>
    <t xml:space="preserve">TY-NEW-031 (TYJ)</t>
  </si>
  <si>
    <t>AUTOLAMPS1335</t>
  </si>
  <si>
    <t xml:space="preserve">TOYOTA COROLLA AE111 (98-) - TAIL LAMP (212-19B2-A/U) - LH</t>
  </si>
  <si>
    <t xml:space="preserve">AE111 TLA LH</t>
  </si>
  <si>
    <t>TY01-1302B-L</t>
  </si>
  <si>
    <t>AUTOLAMPS1336</t>
  </si>
  <si>
    <t xml:space="preserve">TOYOTA COROLLA AE111 (98-) - TAIL LAMP (212-19B2-A/U) - RH</t>
  </si>
  <si>
    <t xml:space="preserve">AE111 TLA RH</t>
  </si>
  <si>
    <t>TY01-1302B-R</t>
  </si>
  <si>
    <t>AUTOLAMPS1332</t>
  </si>
  <si>
    <t xml:space="preserve">TOYOTA COROLLA AE111 (98-) - TAIL LENS (212-19B2-A/U-00) - LH</t>
  </si>
  <si>
    <t xml:space="preserve">AE111 TLS LH</t>
  </si>
  <si>
    <t>TY01-1302B-00-L</t>
  </si>
  <si>
    <t>AUTOLAMPS1333</t>
  </si>
  <si>
    <t xml:space="preserve">TOYOTA COROLLA AE111 (98-) - TAIL LENS (212-19B2-A/U-00) - R'H</t>
  </si>
  <si>
    <t xml:space="preserve">AE111 TLS RH</t>
  </si>
  <si>
    <t>TY01-1302B-00-R</t>
  </si>
  <si>
    <t>AUTOLAMPS1338</t>
  </si>
  <si>
    <t xml:space="preserve">TOYOTA COROLLA AE80 (84-85) - CORNER LAMP (212-1611-A) - LH</t>
  </si>
  <si>
    <t xml:space="preserve">AE80 CLA LH</t>
  </si>
  <si>
    <t>TY01-0503-L</t>
  </si>
  <si>
    <t>AUTOLAMPS1339</t>
  </si>
  <si>
    <t xml:space="preserve">TOYOTA COROLLA AE80 (84-85) - CORNER LAMP (212-1611-A) - RH</t>
  </si>
  <si>
    <t xml:space="preserve">AE80 CLA RH</t>
  </si>
  <si>
    <t>TY01-0503-R</t>
  </si>
  <si>
    <t>AUTOLAMPS1340</t>
  </si>
  <si>
    <t xml:space="preserve">TOYOTA COROLLA AE80 (84-85) - HEAD LAMP (212-1101) - LH</t>
  </si>
  <si>
    <t xml:space="preserve">AE80 HLA LH</t>
  </si>
  <si>
    <t>TY01-0501-L</t>
  </si>
  <si>
    <t>AUTOLAMPS1341</t>
  </si>
  <si>
    <t xml:space="preserve">TOYOTA COROLLA AE80 (84-85) - HEAD LAMP (212-1101) - RH</t>
  </si>
  <si>
    <t xml:space="preserve">AE80 HLA RH</t>
  </si>
  <si>
    <t>TY01-0501-R</t>
  </si>
  <si>
    <t>AUTOLAMPS1337</t>
  </si>
  <si>
    <t xml:space="preserve">TOYOTA COROLLA AE80 (84-85) - LAMINATED FRONT WINDSREEN</t>
  </si>
  <si>
    <t xml:space="preserve">KE80 LFW</t>
  </si>
  <si>
    <t>1433*751</t>
  </si>
  <si>
    <t>AUTOLAMPS1342</t>
  </si>
  <si>
    <t xml:space="preserve">TOYOTA COROLLA AE82 (86-87) - CORNER LAMP CLEAR (212-1520-CY) - LH</t>
  </si>
  <si>
    <t xml:space="preserve">AE82 CLA LH</t>
  </si>
  <si>
    <t>TY01-0603Y-L</t>
  </si>
  <si>
    <t>AUTOLAMPS1343</t>
  </si>
  <si>
    <t xml:space="preserve">TOYOTA COROLLA AE82 (86-87) - CORNER LAMP CLEAR (212-1520-CY) - RH</t>
  </si>
  <si>
    <t xml:space="preserve">AE82 CLA RH</t>
  </si>
  <si>
    <t>TY01-0603Y-R</t>
  </si>
  <si>
    <t>AUTOLAMPS1344</t>
  </si>
  <si>
    <t xml:space="preserve">TOYOTA COROLLA AE82 (86-87) - HEAD LAMP (212-1110) - LH</t>
  </si>
  <si>
    <t xml:space="preserve">AE82 HLA LH</t>
  </si>
  <si>
    <t>TY01-0601-L</t>
  </si>
  <si>
    <t>AUTOLAMPS1345</t>
  </si>
  <si>
    <t xml:space="preserve">TOYOTA COROLLA AE82 (86-87) - HEAD LAMP (212-1110) - RH</t>
  </si>
  <si>
    <t xml:space="preserve">AE82 HLA RH</t>
  </si>
  <si>
    <t>TY01-0601-R</t>
  </si>
  <si>
    <t>AUTOLAMPS2829</t>
  </si>
  <si>
    <t xml:space="preserve">TOYOTA COROLLA AE90 - HEAD GLASS (INDIA) - LH</t>
  </si>
  <si>
    <t xml:space="preserve">AE90 HGSI LH</t>
  </si>
  <si>
    <t xml:space="preserve">SI 9027</t>
  </si>
  <si>
    <t>AUTOLAMPS2830</t>
  </si>
  <si>
    <t xml:space="preserve">TOYOTA COROLLA AE90 - HEAD GLASS (INDIA) - RH</t>
  </si>
  <si>
    <t xml:space="preserve">AE90 HGSI RH</t>
  </si>
  <si>
    <t>AUTOLAMPS1346</t>
  </si>
  <si>
    <t xml:space="preserve">TOYOTA COROLLA AE90 (87-92) - FRONT DOOR GLASS - LH</t>
  </si>
  <si>
    <t xml:space="preserve">KE90 FD LH</t>
  </si>
  <si>
    <t xml:space="preserve">KE90 FD/LH</t>
  </si>
  <si>
    <t>876*477</t>
  </si>
  <si>
    <t>AUTOLAMPS1347</t>
  </si>
  <si>
    <t xml:space="preserve">TOYOTA COROLLA AE90 (87-92) - FRONT DOOR GLASS - RH</t>
  </si>
  <si>
    <t xml:space="preserve">KE90 FD RH</t>
  </si>
  <si>
    <t xml:space="preserve">KE90 FD/RH</t>
  </si>
  <si>
    <t>AUTOLAMPS1348</t>
  </si>
  <si>
    <t xml:space="preserve">TOYOTA COROLLA AE90 (87-92) - REAR DOOR GLASS - LH</t>
  </si>
  <si>
    <t xml:space="preserve">KE90 RD LH</t>
  </si>
  <si>
    <t xml:space="preserve">KE90 RD/LH</t>
  </si>
  <si>
    <t>591*470</t>
  </si>
  <si>
    <t>AUTOLAMPS1349</t>
  </si>
  <si>
    <t xml:space="preserve">TOYOTA COROLLA AE90 (87-92) - REAR DOOR GLASS - RH</t>
  </si>
  <si>
    <t xml:space="preserve">KE90 RD RH</t>
  </si>
  <si>
    <t xml:space="preserve">KE90 RD/RH</t>
  </si>
  <si>
    <t>AUTOLAMPS1350</t>
  </si>
  <si>
    <t xml:space="preserve">TOYOTA COROLLA AE90 (87-92) - REAR QUARTER GLASS - LH</t>
  </si>
  <si>
    <t xml:space="preserve">KE90 RQ LH</t>
  </si>
  <si>
    <t xml:space="preserve">KE90 RQ/LH</t>
  </si>
  <si>
    <t>240*327</t>
  </si>
  <si>
    <t>AUTOLAMPS1351</t>
  </si>
  <si>
    <t xml:space="preserve">TOYOTA COROLLA AE90 (87-92) - REAR QUARTER GLASS - RH</t>
  </si>
  <si>
    <t xml:space="preserve">KE90 RQ RH</t>
  </si>
  <si>
    <t xml:space="preserve">KE90 RQ/RH</t>
  </si>
  <si>
    <t>AUTOLAMPS1352</t>
  </si>
  <si>
    <t xml:space="preserve">TOYOTA COROLLA AE90 (87-92) - REAR WINDSCREEN</t>
  </si>
  <si>
    <t xml:space="preserve">KE90 RW H X</t>
  </si>
  <si>
    <t xml:space="preserve">KE90 RW/H/X</t>
  </si>
  <si>
    <t>1401*709</t>
  </si>
  <si>
    <t>AUTOLAMPS2889</t>
  </si>
  <si>
    <t xml:space="preserve">TOYOTA COROLLA AE90 (88-91)  - DOOR MIRROR GLASS W/BASE (MANUAL/ELECTRIC) - RH</t>
  </si>
  <si>
    <t xml:space="preserve">AE90 MG RH</t>
  </si>
  <si>
    <t>TY01-1012-01-R</t>
  </si>
  <si>
    <t>AUTOLAMPS1354</t>
  </si>
  <si>
    <t xml:space="preserve">TOYOTA COROLLA AE90 (88-91) - BUMPER LAMP (212-1629) - LH</t>
  </si>
  <si>
    <t xml:space="preserve">AE90 BLA LH</t>
  </si>
  <si>
    <t>MZ01-1004-L</t>
  </si>
  <si>
    <t>AUTOLAMPS1355</t>
  </si>
  <si>
    <t xml:space="preserve">TOYOTA COROLLA AE90 (88-91) - BUMPER LAMP (212-1629) - RH</t>
  </si>
  <si>
    <t xml:space="preserve">AE90 BLA RH</t>
  </si>
  <si>
    <t>AUTOLAMPS1363</t>
  </si>
  <si>
    <t xml:space="preserve">TOYOTA COROLLA AE90 (88-91) - BUMPER LENS (212-1629-00) - LH</t>
  </si>
  <si>
    <t xml:space="preserve">AE90 BLS LH</t>
  </si>
  <si>
    <t>MZ01-1004-00-L</t>
  </si>
  <si>
    <t>AUTOLAMPS1364</t>
  </si>
  <si>
    <t xml:space="preserve">TOYOTA COROLLA AE90 (88-91) - BUMPER LENS (212-1629-00) - RH</t>
  </si>
  <si>
    <t xml:space="preserve">AE90 BLS RH</t>
  </si>
  <si>
    <t>MZ01-1004-00-R</t>
  </si>
  <si>
    <t>AUTOLAMPS1356</t>
  </si>
  <si>
    <t xml:space="preserve">TOYOTA COROLLA AE90 (88-91) - CORNER LAMP (212-1524) - LH</t>
  </si>
  <si>
    <t xml:space="preserve">AE90 CLA LH</t>
  </si>
  <si>
    <t>MZ01-1003-L</t>
  </si>
  <si>
    <t>AUTOLAMPS1357</t>
  </si>
  <si>
    <t xml:space="preserve">TOYOTA COROLLA AE90 (88-91) - CORNER LAMP (212-1524) - RH</t>
  </si>
  <si>
    <t xml:space="preserve">AE90 CLA RH</t>
  </si>
  <si>
    <t>MZ01-1003-R</t>
  </si>
  <si>
    <t>AUTOLAMPS1365</t>
  </si>
  <si>
    <t xml:space="preserve">TOYOTA COROLLA AE90 (88-91) - CORNER LENS (212-1524-00) - LH</t>
  </si>
  <si>
    <t xml:space="preserve">AE90 CLS LH</t>
  </si>
  <si>
    <t>MZ01-3003-00-L</t>
  </si>
  <si>
    <t>AUTOLAMPS1366</t>
  </si>
  <si>
    <t xml:space="preserve">TOYOTA COROLLA AE90 (88-91) - CORNER LENS (212-1524-00) - RH</t>
  </si>
  <si>
    <t xml:space="preserve">AE90 CLS RH</t>
  </si>
  <si>
    <t>MZ01-3003-00-R</t>
  </si>
  <si>
    <t>AUTOLAMPS1368</t>
  </si>
  <si>
    <t xml:space="preserve">TOYOTA COROLLA AE90 (88-91) - DOOR MIRROR MANUAL/ELECTRIC - LH</t>
  </si>
  <si>
    <t xml:space="preserve">AE90 SMM LH</t>
  </si>
  <si>
    <t>MZ01-1008-L</t>
  </si>
  <si>
    <t>AUTOLAMPS1369</t>
  </si>
  <si>
    <t xml:space="preserve">TOYOTA COROLLA AE90 (88-91) - DOOR MIRROR MANUAL/ELECTRIC - RH</t>
  </si>
  <si>
    <t xml:space="preserve">AE90 SMM RH</t>
  </si>
  <si>
    <t>MZ01-1008-R</t>
  </si>
  <si>
    <t>AUTOLAMPS1353</t>
  </si>
  <si>
    <t xml:space="preserve">TOYOTA COROLLA AE90 (88-91) - FRONT BUMPER</t>
  </si>
  <si>
    <t xml:space="preserve">AE90 BPRF</t>
  </si>
  <si>
    <t>TY01-0707</t>
  </si>
  <si>
    <t>AUTOLAMPS1358</t>
  </si>
  <si>
    <t xml:space="preserve">TOYOTA COROLLA AE90 (88-91) - FRONT GRILL</t>
  </si>
  <si>
    <t xml:space="preserve">AE90 GRL</t>
  </si>
  <si>
    <t>MZ01-1007</t>
  </si>
  <si>
    <t>AUTOLAMPS1359</t>
  </si>
  <si>
    <t xml:space="preserve">TOYOTA COROLLA AE90 (88-91) - HEAD GLASS  (212-1112-00) - LH</t>
  </si>
  <si>
    <t xml:space="preserve">AE90 HGS LH</t>
  </si>
  <si>
    <t>MZ01-1001-00-L</t>
  </si>
  <si>
    <t>AUTOLAMPS1360</t>
  </si>
  <si>
    <t xml:space="preserve">TOYOTA COROLLA AE90 (88-91) - HEAD GLASS  (212-1112-00) - RH</t>
  </si>
  <si>
    <t xml:space="preserve">AE90 HGS RH</t>
  </si>
  <si>
    <t>MZ01-1001-00-R</t>
  </si>
  <si>
    <t>AUTOLAMPS1361</t>
  </si>
  <si>
    <t xml:space="preserve">TOYOTA COROLLA AE90 (88-91) - HEAD LAMP (212-1112) - LH</t>
  </si>
  <si>
    <t xml:space="preserve">AE90 HLA LH</t>
  </si>
  <si>
    <t>MZ01-1001-L</t>
  </si>
  <si>
    <t>AUTOLAMPS1362</t>
  </si>
  <si>
    <t xml:space="preserve">TOYOTA COROLLA AE90 (88-91) - HEAD LAMP (212-1112) - RH</t>
  </si>
  <si>
    <t xml:space="preserve">AE90 HLA RH</t>
  </si>
  <si>
    <t>AUTOLAMPS1367</t>
  </si>
  <si>
    <t xml:space="preserve">TOYOTA COROLLA AE90 (88-91) - LICENCE PLATE</t>
  </si>
  <si>
    <t xml:space="preserve">AE90 LP</t>
  </si>
  <si>
    <t>TY01-0709</t>
  </si>
  <si>
    <t>AUTOLAMPS1370</t>
  </si>
  <si>
    <t xml:space="preserve">TOYOTA COROLLA AE90 (88-91) - TAIL LAMP BLACK (212-1935-2A) - LH</t>
  </si>
  <si>
    <t xml:space="preserve">AE90 TLAB LH</t>
  </si>
  <si>
    <t>TY01-0702-L</t>
  </si>
  <si>
    <t>AUTOLAMPS1371</t>
  </si>
  <si>
    <t xml:space="preserve">TOYOTA COROLLA AE90 (88-91) - TAIL LAMP BLACK (212-1935-2A) - RH</t>
  </si>
  <si>
    <t xml:space="preserve">AE90 TLAB RH</t>
  </si>
  <si>
    <t>TY01-0702-R</t>
  </si>
  <si>
    <t>AUTOLAMPS1372</t>
  </si>
  <si>
    <t xml:space="preserve">TOYOTA COROLLA AE90 (88-91) - TAIL LAMP CHROME-MIDDLE (212-1987-A/U) - LH</t>
  </si>
  <si>
    <t xml:space="preserve">AE90 TLACM LH</t>
  </si>
  <si>
    <t>TY01-0702B-L</t>
  </si>
  <si>
    <t>AUTOLAMPS1373</t>
  </si>
  <si>
    <t xml:space="preserve">TOYOTA COROLLA AE90 (88-91) - TAIL LAMP CHROME-MIDDLE (212-1987-A/U) - RH</t>
  </si>
  <si>
    <t xml:space="preserve">AE90 TLACM RH</t>
  </si>
  <si>
    <t>TY01-0702B-R</t>
  </si>
  <si>
    <t>AUTOLAMPS1374</t>
  </si>
  <si>
    <t xml:space="preserve">TOYOTA COROLLA AE90 (88-91) - TAIL LAMP CHROME-OUTER (212-1954-A)  - LH</t>
  </si>
  <si>
    <t xml:space="preserve">AE90 TLACO LH</t>
  </si>
  <si>
    <t>TY01-0702C-L</t>
  </si>
  <si>
    <t>AUTOLAMPS1375</t>
  </si>
  <si>
    <t xml:space="preserve">TOYOTA COROLLA AE90 (88-91) - TAIL LAMP CHROME-OUTER (212-1954-A)  - RH</t>
  </si>
  <si>
    <t xml:space="preserve">AE90 TLACO RH</t>
  </si>
  <si>
    <t>TY01-0702C-R</t>
  </si>
  <si>
    <t>AUTOLAMPS1376</t>
  </si>
  <si>
    <t xml:space="preserve">TOYOTA COROLLA ALLEX (04-06) - HEAD LAMP (212-11H6-LD-EM) - LH</t>
  </si>
  <si>
    <t xml:space="preserve">ALLEX 04 HLA LH</t>
  </si>
  <si>
    <t>TY01-2701-L</t>
  </si>
  <si>
    <t>AUTOLAMPS1377</t>
  </si>
  <si>
    <t xml:space="preserve">TOYOTA COROLLA ALLEX (04-06) - HEAD LAMP (212-11H6-LD-EM) - RH</t>
  </si>
  <si>
    <t xml:space="preserve">ALLEX 04 HLA RH</t>
  </si>
  <si>
    <t>TY01-2701-R</t>
  </si>
  <si>
    <t>AUTOLAMPS2890</t>
  </si>
  <si>
    <t xml:space="preserve">TOYOTA COROLLA ALTIS (01-04) - FRONT BUMPER</t>
  </si>
  <si>
    <t xml:space="preserve">ALTIS 01 BPRF</t>
  </si>
  <si>
    <t>TY01-2201</t>
  </si>
  <si>
    <t>AUTOLAMPS1378</t>
  </si>
  <si>
    <t xml:space="preserve">TOYOTA COROLLA ALTIS (01-04) - RADIATOR SUPPORT</t>
  </si>
  <si>
    <t xml:space="preserve">NZE 01 RADS</t>
  </si>
  <si>
    <t>TY01-2213</t>
  </si>
  <si>
    <t>AUTOLAMPS2891</t>
  </si>
  <si>
    <t xml:space="preserve">TOYOTA COROLLA ALTIS (01-04) - REAR BUMPER</t>
  </si>
  <si>
    <t xml:space="preserve">ALTIS 01 BPRR</t>
  </si>
  <si>
    <t>TY01-2208</t>
  </si>
  <si>
    <t>AUTOLAMPS1381</t>
  </si>
  <si>
    <t xml:space="preserve">TOYOTA COROLLA AXIO (06-07) - HEAD LAMP PROJECTION TYPE (212-11L8-RDH-M) - LH</t>
  </si>
  <si>
    <t xml:space="preserve">AXIO 06 HLAP LH</t>
  </si>
  <si>
    <t>TY01-3001B-L</t>
  </si>
  <si>
    <t>AUTOLAMPS1382</t>
  </si>
  <si>
    <t xml:space="preserve">TOYOTA COROLLA AXIO (06-07) - HEAD LAMP PROJECTION TYPE (212-11L8-RDH-M) - RH</t>
  </si>
  <si>
    <t xml:space="preserve">AXIO 06 HLAP RH</t>
  </si>
  <si>
    <t>TY01-3001B-R</t>
  </si>
  <si>
    <t>AUTOLAMPS1385</t>
  </si>
  <si>
    <t xml:space="preserve">TOYOTA COROLLA AXIO (06-07) - TAIL LAMP (212-19P7) - LH</t>
  </si>
  <si>
    <t xml:space="preserve">AXIO 06 TLA LH</t>
  </si>
  <si>
    <t>TY01-3002-L</t>
  </si>
  <si>
    <t>AUTOLAMPS1386</t>
  </si>
  <si>
    <t xml:space="preserve">TOYOTA COROLLA AXIO (06-07) - TAIL LAMP (212-19P7) - RH</t>
  </si>
  <si>
    <t xml:space="preserve">AXIO 06 TLA RH</t>
  </si>
  <si>
    <t>TY01-3002-R</t>
  </si>
  <si>
    <t>AUTOLAMPS1383</t>
  </si>
  <si>
    <t xml:space="preserve">TOYOTA COROLLA AXIO (06-07) - TAIL LENS (212-19P7-00) - LH</t>
  </si>
  <si>
    <t xml:space="preserve">AXIO 06 TLS LH</t>
  </si>
  <si>
    <t>TY01-3002-00-L</t>
  </si>
  <si>
    <t>AUTOLAMPS1384</t>
  </si>
  <si>
    <t xml:space="preserve">TOYOTA COROLLA AXIO (06-07) - TAIL LENS (212-19P7-00) - RH</t>
  </si>
  <si>
    <t xml:space="preserve">AXIO 06 TLS RH</t>
  </si>
  <si>
    <t>TY01-3002-00-R</t>
  </si>
  <si>
    <t>AUTOLAMPS2831</t>
  </si>
  <si>
    <t xml:space="preserve">TOYOTA COROLLA AXIO (08-10) - GRILL (BLACK/CHROME)</t>
  </si>
  <si>
    <t xml:space="preserve">AXIO 08 GRLBC</t>
  </si>
  <si>
    <t>AUTOLAMPS2892</t>
  </si>
  <si>
    <t xml:space="preserve">TOYOTA COROLLA AXIO (08-10) - GRILL (BLACK/CHROME) - SLIGHTLY BROKEN</t>
  </si>
  <si>
    <t xml:space="preserve">AXIO 08 GRLBC B</t>
  </si>
  <si>
    <t>AUTOLAMPS1387</t>
  </si>
  <si>
    <t xml:space="preserve">TOYOTA COROLLA AXIO (12-14) TAIL LAMP (13-583) - LH</t>
  </si>
  <si>
    <t xml:space="preserve">AXIO 12 TLA LH</t>
  </si>
  <si>
    <t>TY01-3902-L</t>
  </si>
  <si>
    <t>AUTOLAMPS1388</t>
  </si>
  <si>
    <t xml:space="preserve">TOYOTA COROLLA AXIO (12-14) TAIL LAMP (13-583) - RH</t>
  </si>
  <si>
    <t xml:space="preserve">AXIO 12 TLA RH</t>
  </si>
  <si>
    <t>TY01-3902-R</t>
  </si>
  <si>
    <t>AUTOLAMPS1389</t>
  </si>
  <si>
    <t xml:space="preserve">TOYOTA COROLLA AXIO / FIELDER (06-07) - FOG LAMP HOUSING (15-212-2059) - LH</t>
  </si>
  <si>
    <t xml:space="preserve">AXIO 06 FLH LH</t>
  </si>
  <si>
    <t>TY01-3004-2-L</t>
  </si>
  <si>
    <t>AUTOLAMPS1390</t>
  </si>
  <si>
    <t xml:space="preserve">TOYOTA COROLLA AXIO / FIELDER (06-07) - FOG LAMP HOUSING (15-212-2059) - RH</t>
  </si>
  <si>
    <t xml:space="preserve">AXIO 06 FLH RH</t>
  </si>
  <si>
    <t>TY01-3004-2-R</t>
  </si>
  <si>
    <t>AUTOLAMPS1393</t>
  </si>
  <si>
    <t xml:space="preserve">TOYOTA COROLLA AXIO / FIELDER (06-07) - FRONT MUDFLAP SET</t>
  </si>
  <si>
    <t xml:space="preserve">AXIO FIELDER 06 MFS</t>
  </si>
  <si>
    <t xml:space="preserve">TY01-3026A/B SET</t>
  </si>
  <si>
    <t>AUTOLAMPS1391</t>
  </si>
  <si>
    <t xml:space="preserve">TOYOTA COROLLA AXIO / FIELDER (06-07) - HEAD LAMP ORDINARY (212-11L7-RD-M) - LH</t>
  </si>
  <si>
    <t xml:space="preserve">FIELDER 06 HLA lH</t>
  </si>
  <si>
    <t>TY01-3001-L</t>
  </si>
  <si>
    <t>AUTOLAMPS1392</t>
  </si>
  <si>
    <t xml:space="preserve">TOYOTA COROLLA AXIO / FIELDER (06-07) - HEAD LAMP ORDINARY (212-11L7-RD-M) - RH</t>
  </si>
  <si>
    <t xml:space="preserve">FIELDER 06 HLA RH</t>
  </si>
  <si>
    <t>TY01-3001-R</t>
  </si>
  <si>
    <t>AUTOLAMPS1394</t>
  </si>
  <si>
    <t xml:space="preserve">TOYOTA COROLLA AXIO / FIELDER (06-07) - SIDE MIRROR - 5 WIRE ELECTRIC - LH</t>
  </si>
  <si>
    <t xml:space="preserve">AXIO FIELDER 06 SME5W LH</t>
  </si>
  <si>
    <t>TY01-3012-L</t>
  </si>
  <si>
    <t>AUTOLAMPS1395</t>
  </si>
  <si>
    <t xml:space="preserve">TOYOTA COROLLA AXIO / FIELDER (06-07) - SIDE MIRROR - 5 WIRE ELECTRIC - RH</t>
  </si>
  <si>
    <t xml:space="preserve">AXIO FIELDER 06 SME5W RH</t>
  </si>
  <si>
    <t>TY01-3012B-R</t>
  </si>
  <si>
    <t>AUTOLAMPS1398</t>
  </si>
  <si>
    <t xml:space="preserve">TOYOTA COROLLA AXIO / FIELDER (06-07) - SIDE MIRROR - 7 WIRE FOLDABLE WITH LIGHT - LH</t>
  </si>
  <si>
    <t xml:space="preserve">AXIO FIELDER 06 SME7W WL LH</t>
  </si>
  <si>
    <t>TY01-3012B-L</t>
  </si>
  <si>
    <t>AUTOLAMPS1399</t>
  </si>
  <si>
    <t xml:space="preserve">TOYOTA COROLLA AXIO / FIELDER (06-07) - SIDE MIRROR - 7 WIRE FOLDABLE WITH LIGHT - RH</t>
  </si>
  <si>
    <t xml:space="preserve">AXIO FIELDER 06 SME7W WL RH</t>
  </si>
  <si>
    <t>AUTOLAMPS1400</t>
  </si>
  <si>
    <t xml:space="preserve">TOYOTA COROLLA AXIO / FIELDER (06-11) - FRONT INNER FENDER - LH</t>
  </si>
  <si>
    <t xml:space="preserve">AXIO 06 IFF LH</t>
  </si>
  <si>
    <t>53875-12440/02270-L</t>
  </si>
  <si>
    <t>AUTOLAMPS1401</t>
  </si>
  <si>
    <t xml:space="preserve">TOYOTA COROLLA AXIO / FIELDER (06-11) - FRONT INNER FENDER - RH</t>
  </si>
  <si>
    <t xml:space="preserve">AXIO 06 IFF RH</t>
  </si>
  <si>
    <t>53876-12440/02270-R</t>
  </si>
  <si>
    <t>AUTOLAMPS1406</t>
  </si>
  <si>
    <t xml:space="preserve">TOYOTA COROLLA AXIO / FIELDER (12-14) - FOG LAMP HOUSING - LH</t>
  </si>
  <si>
    <t xml:space="preserve">AXIO 12 FLH LH</t>
  </si>
  <si>
    <t>TY01-3904-2-L</t>
  </si>
  <si>
    <t>AUTOLAMPS1407</t>
  </si>
  <si>
    <t xml:space="preserve">TOYOTA COROLLA AXIO / FIELDER (12-14) - FOG LAMP HOUSING - RH</t>
  </si>
  <si>
    <t xml:space="preserve">AXIO 12 FLH RH</t>
  </si>
  <si>
    <t>TY01-3904-2-R</t>
  </si>
  <si>
    <t>AUTOLAMPS1402</t>
  </si>
  <si>
    <t xml:space="preserve">TOYOTA COROLLA AXIO / FIELDER (12-14) - FRONT BUMPER</t>
  </si>
  <si>
    <t xml:space="preserve">AXIO 12 BPRF</t>
  </si>
  <si>
    <t>TY01-3907</t>
  </si>
  <si>
    <t>AUTOLAMPS1403</t>
  </si>
  <si>
    <t xml:space="preserve">TOYOTA COROLLA AXIO / FIELDER (12-14) - FRONT BUMPER GRILL</t>
  </si>
  <si>
    <t xml:space="preserve">AXIO 12 BGRL</t>
  </si>
  <si>
    <t>TY01-3907-1</t>
  </si>
  <si>
    <t>AUTOLAMPS1404</t>
  </si>
  <si>
    <t xml:space="preserve">TOYOTA COROLLA AXIO / FIELDER (12-14) - FRONT INNER FENDER - LH</t>
  </si>
  <si>
    <t xml:space="preserve">AXIO 12 IFF LH</t>
  </si>
  <si>
    <t>AUTOLAMPS1405</t>
  </si>
  <si>
    <t xml:space="preserve">TOYOTA COROLLA AXIO / FIELDER (12-14) - FRONT INNER FENDER - RH</t>
  </si>
  <si>
    <t xml:space="preserve">AXIO 12 IFF RH</t>
  </si>
  <si>
    <t>AUTOLAMPS1408</t>
  </si>
  <si>
    <t xml:space="preserve">TOYOTA COROLLA AXIO / FIELDER (12-14) - HEAD LAMP ORDINARY (12-581) - LH</t>
  </si>
  <si>
    <t xml:space="preserve">AXIO FIELDER 12 HLA LH</t>
  </si>
  <si>
    <t>TY01-3901B-L</t>
  </si>
  <si>
    <t>AUTOLAMPS1409</t>
  </si>
  <si>
    <t xml:space="preserve">TOYOTA COROLLA AXIO / FIELDER (12-14) - HEAD LAMP ORDINARY (12-581) - RH</t>
  </si>
  <si>
    <t xml:space="preserve">AXIO FIELDER 12 HLA RH</t>
  </si>
  <si>
    <t>TY01-3901B-R</t>
  </si>
  <si>
    <t>AUTOLAMPS1410</t>
  </si>
  <si>
    <t xml:space="preserve">TOYOTA COROLLA AXIO / FIELDER (12-14) - HEAD LAMP PROJECTION (12-582) - LH</t>
  </si>
  <si>
    <t xml:space="preserve">AXIO FIELDER 12 HLAP LH</t>
  </si>
  <si>
    <t>TY01-3901-L</t>
  </si>
  <si>
    <t>AUTOLAMPS1411</t>
  </si>
  <si>
    <t xml:space="preserve">TOYOTA COROLLA AXIO / FIELDER (12-14) - HEAD LAMP PROJECTION (12-582) - RH</t>
  </si>
  <si>
    <t xml:space="preserve">AXIO FIELDER 12 HLAP RH</t>
  </si>
  <si>
    <t>TY01-3901-R</t>
  </si>
  <si>
    <t>AUTOLAMPS1151</t>
  </si>
  <si>
    <t xml:space="preserve">TOYOTA COROLLA AXIO / FIELDER (KE130  06-09) - FRONT DOOR GLASS - LH</t>
  </si>
  <si>
    <t xml:space="preserve">KE130 FD LH</t>
  </si>
  <si>
    <t xml:space="preserve">KE130 FD/LH</t>
  </si>
  <si>
    <t>937*486</t>
  </si>
  <si>
    <t>AUTOLAMPS1152</t>
  </si>
  <si>
    <t xml:space="preserve">TOYOTA COROLLA AXIO / FIELDER (KE130  06-09) - FRONT DOOR GLASS - RH</t>
  </si>
  <si>
    <t xml:space="preserve">KE130 FD RH</t>
  </si>
  <si>
    <t xml:space="preserve">KE130 FD/RH</t>
  </si>
  <si>
    <t>AUTOLAMPS1412</t>
  </si>
  <si>
    <t xml:space="preserve">TOYOTA COROLLA AXIO KE130 4D SEDAN (06-12) - REAR HEATED WINDSCREEN</t>
  </si>
  <si>
    <t xml:space="preserve">KE130 RW H X</t>
  </si>
  <si>
    <t xml:space="preserve">KE130 RW/H/X</t>
  </si>
  <si>
    <t>1305*730</t>
  </si>
  <si>
    <t>AUTOLAMPS1413</t>
  </si>
  <si>
    <t xml:space="preserve">TOYOTA COROLLA AXIO KE130 4D SEDAN/FIELDER 5D WAGON (06-12) - LAMINATED FRONT WINDSCREEN</t>
  </si>
  <si>
    <t xml:space="preserve">KE130 R CP LFW X</t>
  </si>
  <si>
    <t xml:space="preserve">KE130-R-CP LFW/X</t>
  </si>
  <si>
    <t>1376*920</t>
  </si>
  <si>
    <t>AUTOLAMPS1414</t>
  </si>
  <si>
    <t xml:space="preserve">TOYOTA COROLLA AXIO SALOON (06-11) - FRONT BUMPER</t>
  </si>
  <si>
    <t xml:space="preserve">AXIO 06 BPRF</t>
  </si>
  <si>
    <t>TY01-3007A</t>
  </si>
  <si>
    <t>AUTOLAMPS1417</t>
  </si>
  <si>
    <t xml:space="preserve">TOYOTA COROLLA AXIO SALOON (08-11) - TAIL LAMP (12-545) - LH</t>
  </si>
  <si>
    <t xml:space="preserve">AXIO 08 TLA LH</t>
  </si>
  <si>
    <t>TY01-3002C-L</t>
  </si>
  <si>
    <t>AUTOLAMPS1418</t>
  </si>
  <si>
    <t xml:space="preserve">TOYOTA COROLLA AXIO SALOON (08-11) - TAIL LAMP (12-545) - RH</t>
  </si>
  <si>
    <t xml:space="preserve">AXIO 08 TLA RH</t>
  </si>
  <si>
    <t>TY01-3002C-R</t>
  </si>
  <si>
    <t>AUTOLAMPS1415</t>
  </si>
  <si>
    <t xml:space="preserve">TOYOTA COROLLA AXIO SALOON (08-11) - TAIL LENS (12-545-00) - LH</t>
  </si>
  <si>
    <t xml:space="preserve">AXIO 08 TLS LH</t>
  </si>
  <si>
    <t>TY01-3002C-00-L</t>
  </si>
  <si>
    <t>AUTOLAMPS1416</t>
  </si>
  <si>
    <t xml:space="preserve">TOYOTA COROLLA AXIO SALOON (08-11) - TAIL LENS (12-545-00) - RH</t>
  </si>
  <si>
    <t xml:space="preserve">AXIO 08 TLS RH</t>
  </si>
  <si>
    <t>TY01-3002C-00-R</t>
  </si>
  <si>
    <t>AUTOLAMPS1419</t>
  </si>
  <si>
    <t xml:space="preserve">TOYOTA COROLLA AXIO SEDAN (KE130  06-09) - REAR DOOR GLASS - LH</t>
  </si>
  <si>
    <t xml:space="preserve">KE130 RD LH</t>
  </si>
  <si>
    <t>686*440-L</t>
  </si>
  <si>
    <t>686*440</t>
  </si>
  <si>
    <t>AUTOLAMPS1420</t>
  </si>
  <si>
    <t xml:space="preserve">TOYOTA COROLLA AXIO SEDAN (KE130  06-09) - REAR DOOR GLASS - RH</t>
  </si>
  <si>
    <t xml:space="preserve">KE130 RD RH</t>
  </si>
  <si>
    <t>686*440-R</t>
  </si>
  <si>
    <t>AUTOLAMPS1421</t>
  </si>
  <si>
    <t xml:space="preserve">TOYOTA COROLLA AXIO SEDAN (KE130  06-09) - REAR QUARTER GLASS - LH</t>
  </si>
  <si>
    <t xml:space="preserve">KE130 RQ LH</t>
  </si>
  <si>
    <t xml:space="preserve">KE130 RQ/LH</t>
  </si>
  <si>
    <t>217*251</t>
  </si>
  <si>
    <t>AUTOLAMPS1422</t>
  </si>
  <si>
    <t xml:space="preserve">TOYOTA COROLLA AXIO SEDAN (KE130  06-09) - REAR QUARTER GLASS - RH</t>
  </si>
  <si>
    <t xml:space="preserve">KE130 RQ RH</t>
  </si>
  <si>
    <t>217*251-R</t>
  </si>
  <si>
    <t>AUTOLAMPS1423</t>
  </si>
  <si>
    <t xml:space="preserve">TOYOTA COROLLA CE96 - CORNER LAMP (212-1233) - LH</t>
  </si>
  <si>
    <t xml:space="preserve">CE96 CLA LH</t>
  </si>
  <si>
    <t>TY01-1503-L</t>
  </si>
  <si>
    <t>AUTOLAMPS1424</t>
  </si>
  <si>
    <t xml:space="preserve">TOYOTA COROLLA CE96 - CORNER LAMP (212-1233) - RH</t>
  </si>
  <si>
    <t xml:space="preserve">CE96 CLA RH</t>
  </si>
  <si>
    <t>TY01-1503-R</t>
  </si>
  <si>
    <t>AUTOLAMPS1425</t>
  </si>
  <si>
    <t xml:space="preserve">TOYOTA COROLLA CE96 - FRONT GRILL</t>
  </si>
  <si>
    <t xml:space="preserve">CE96 GRL</t>
  </si>
  <si>
    <t>TY01-1511</t>
  </si>
  <si>
    <t>AUTOLAMPS2832</t>
  </si>
  <si>
    <t xml:space="preserve">TOYOTA COROLLA CE96 - FRONT GRILL LOGO</t>
  </si>
  <si>
    <t xml:space="preserve">CE96 GRL LOGO</t>
  </si>
  <si>
    <t>TY01-1511-LOGO</t>
  </si>
  <si>
    <t>AUTOLAMPS1426</t>
  </si>
  <si>
    <t xml:space="preserve">TOYOTA COROLLA CE96 - LIGHT CASE - LH</t>
  </si>
  <si>
    <t xml:space="preserve">CE96 LCS LH</t>
  </si>
  <si>
    <t>TY01-1501-01-L</t>
  </si>
  <si>
    <t>AUTOLAMPS1427</t>
  </si>
  <si>
    <t xml:space="preserve">TOYOTA COROLLA CE96 - LIGHT CASE - RH</t>
  </si>
  <si>
    <t xml:space="preserve">CE96 LCS RH</t>
  </si>
  <si>
    <t>TY01-1501-01-R</t>
  </si>
  <si>
    <t>AUTOLAMPS1428</t>
  </si>
  <si>
    <t xml:space="preserve">TOYOTA COROLLA CE96 - TAIL LAMP - LH</t>
  </si>
  <si>
    <t xml:space="preserve">CE96 TLA LH</t>
  </si>
  <si>
    <t>TY01-1502-L</t>
  </si>
  <si>
    <t>AUTOLAMPS1429</t>
  </si>
  <si>
    <t xml:space="preserve">TOYOTA COROLLA CE96 - TAIL LAMP - RH</t>
  </si>
  <si>
    <t xml:space="preserve">CE96 TLA RH</t>
  </si>
  <si>
    <t>TY01-1502-R</t>
  </si>
  <si>
    <t>AUTOLAMPS1430</t>
  </si>
  <si>
    <t xml:space="preserve">TOYOTA COROLLA CONQUEST AE92 - BUMPER LAMP - LH</t>
  </si>
  <si>
    <t xml:space="preserve">AE92 BLA LH</t>
  </si>
  <si>
    <t>TY01-0804-L</t>
  </si>
  <si>
    <t>AUTOLAMPS1431</t>
  </si>
  <si>
    <t xml:space="preserve">TOYOTA COROLLA CONQUEST AE92 - BUMPER LAMP - RH</t>
  </si>
  <si>
    <t xml:space="preserve">AE92 BLA RH</t>
  </si>
  <si>
    <t>TY01-0804-R</t>
  </si>
  <si>
    <t>AUTOLAMPS1432</t>
  </si>
  <si>
    <t xml:space="preserve">TOYOTA COROLLA CONQUEST AE92 - CORNER LAMP - LH</t>
  </si>
  <si>
    <t xml:space="preserve">AE92 CLA LH</t>
  </si>
  <si>
    <t>TY01-0803-L</t>
  </si>
  <si>
    <t>AUTOLAMPS1433</t>
  </si>
  <si>
    <t xml:space="preserve">TOYOTA COROLLA CONQUEST AE92 - CORNER LAMP - RH</t>
  </si>
  <si>
    <t xml:space="preserve">AE92 CLA RH</t>
  </si>
  <si>
    <t>TY01-0803-R</t>
  </si>
  <si>
    <t>AUTOLAMPS1436</t>
  </si>
  <si>
    <t xml:space="preserve">TOYOTA COROLLA FIELDER (01-02) - TAIL LAMP (212-19M3) - LH</t>
  </si>
  <si>
    <t xml:space="preserve">FIELDER 01 TLA LH</t>
  </si>
  <si>
    <t>TY01-1802B-L</t>
  </si>
  <si>
    <t>AUTOLAMPS1437</t>
  </si>
  <si>
    <t xml:space="preserve">TOYOTA COROLLA FIELDER (01-02) - TAIL LAMP (212-19M3) - RH</t>
  </si>
  <si>
    <t xml:space="preserve">FIELDER 01 TLA RH</t>
  </si>
  <si>
    <t>TY01-1802B-R</t>
  </si>
  <si>
    <t>AUTOLAMPS1434</t>
  </si>
  <si>
    <t xml:space="preserve">TOYOTA COROLLA FIELDER (01-02) - TAIL LENS (212-19M3-00) - LH</t>
  </si>
  <si>
    <t xml:space="preserve">FIELDER 01 TLS LH</t>
  </si>
  <si>
    <t>TY01-1802B-00-L</t>
  </si>
  <si>
    <t>AUTOLAMPS1435</t>
  </si>
  <si>
    <t xml:space="preserve">TOYOTA COROLLA FIELDER (01-02) - TAIL LENS (212-19M3-00) - RH</t>
  </si>
  <si>
    <t xml:space="preserve">FIELDER 01 TLS RH</t>
  </si>
  <si>
    <t>TY01-1802B-00-R</t>
  </si>
  <si>
    <t>AUTOLAMPS1440</t>
  </si>
  <si>
    <t xml:space="preserve">TOYOTA COROLLA FIELDER (04-05) - TAIL LAMP (13-93) - LH</t>
  </si>
  <si>
    <t xml:space="preserve">FIELDER 04 TLA LH</t>
  </si>
  <si>
    <t>TY01-2802C-L</t>
  </si>
  <si>
    <t>AUTOLAMPS1441</t>
  </si>
  <si>
    <t xml:space="preserve">TOYOTA COROLLA FIELDER (04-05) - TAIL LAMP (13-93) - RH</t>
  </si>
  <si>
    <t xml:space="preserve">FIELDER 04 TLA RH</t>
  </si>
  <si>
    <t>TY01-2802C-R</t>
  </si>
  <si>
    <t>AUTOLAMPS1438</t>
  </si>
  <si>
    <t xml:space="preserve">TOYOTA COROLLA FIELDER (04-05) - TAIL LENS (13-93-00) - LH</t>
  </si>
  <si>
    <t xml:space="preserve">FIELDER 04 TLS LH</t>
  </si>
  <si>
    <t>TY01-2802C-00-L</t>
  </si>
  <si>
    <t>AUTOLAMPS1439</t>
  </si>
  <si>
    <t xml:space="preserve">TOYOTA COROLLA FIELDER (04-05) - TAIL LENS (13-93-00) - RH</t>
  </si>
  <si>
    <t xml:space="preserve">FIELDER 04 TLS RH</t>
  </si>
  <si>
    <t>TY01-2802C-00-R</t>
  </si>
  <si>
    <t>AUTOLAMPS1442</t>
  </si>
  <si>
    <t xml:space="preserve">TOYOTA COROLLA FIELDER (06-07) - GRILL (CHROME)</t>
  </si>
  <si>
    <t xml:space="preserve">FIELDER 06 GRLC</t>
  </si>
  <si>
    <t>TY01-3011D</t>
  </si>
  <si>
    <t>AUTOLAMPS1445</t>
  </si>
  <si>
    <t xml:space="preserve">TOYOTA COROLLA FIELDER (06-07) - TAIL LAMP - LH</t>
  </si>
  <si>
    <t xml:space="preserve">FIELDER 06 TLA LH</t>
  </si>
  <si>
    <t>TY01-3002B-L</t>
  </si>
  <si>
    <t>AUTOLAMPS1446</t>
  </si>
  <si>
    <t xml:space="preserve">TOYOTA COROLLA FIELDER (06-07) - TAIL LAMP - RH</t>
  </si>
  <si>
    <t xml:space="preserve">FIELDER 06 TLA RH</t>
  </si>
  <si>
    <t>TY01-3002B-R</t>
  </si>
  <si>
    <t>AUTOLAMPS1443</t>
  </si>
  <si>
    <t xml:space="preserve">TOYOTA COROLLA FIELDER (06-07) - TAIL LENS - LH</t>
  </si>
  <si>
    <t xml:space="preserve">FIELDER 06 TLS LH</t>
  </si>
  <si>
    <t>TY01-3002B-00-L</t>
  </si>
  <si>
    <t>AUTOLAMPS1444</t>
  </si>
  <si>
    <t xml:space="preserve">TOYOTA COROLLA FIELDER (06-07) - TAIL LENS - RH</t>
  </si>
  <si>
    <t xml:space="preserve">FIELDER 06 TLS RH</t>
  </si>
  <si>
    <t>TY01-3002B-00-R</t>
  </si>
  <si>
    <t>AUTOLAMPS1447</t>
  </si>
  <si>
    <t xml:space="preserve">TOYOTA COROLLA FIELDER (06-11) - FRONT BUMPER</t>
  </si>
  <si>
    <t xml:space="preserve">FIELDER 05 BPRF</t>
  </si>
  <si>
    <t>TY01-3007B</t>
  </si>
  <si>
    <t>AUTOLAMPS2769</t>
  </si>
  <si>
    <t xml:space="preserve">TOYOTA COROLLA FIELDER (06-11) - FRONT BUMPER GRILL</t>
  </si>
  <si>
    <t xml:space="preserve">FIELDER 06 BPRG</t>
  </si>
  <si>
    <t xml:space="preserve">FIELDER/06 BPRG</t>
  </si>
  <si>
    <t>AUTOLAMPS1452</t>
  </si>
  <si>
    <t xml:space="preserve">TOYOTA COROLLA FIELDER (08-11) - TAIL LAMP (13-100) - LH</t>
  </si>
  <si>
    <t xml:space="preserve">FIELDER 08 TLA LH</t>
  </si>
  <si>
    <t>TY01-3002D-L</t>
  </si>
  <si>
    <t>AUTOLAMPS1453</t>
  </si>
  <si>
    <t xml:space="preserve">TOYOTA COROLLA FIELDER (08-11) - TAIL LAMP (13-100) - RH</t>
  </si>
  <si>
    <t xml:space="preserve">FIELDER 08 TLA RH</t>
  </si>
  <si>
    <t>TY01-3002D-R</t>
  </si>
  <si>
    <t>AUTOLAMPS1454</t>
  </si>
  <si>
    <t xml:space="preserve">TOYOTA COROLLA FIELDER (08-11) - TAIL LAMP (CLEAR) - LH</t>
  </si>
  <si>
    <t xml:space="preserve">FIELDER 08 TLAC LH</t>
  </si>
  <si>
    <t>TY01-3002D-W-L</t>
  </si>
  <si>
    <t>AUTOLAMPS1455</t>
  </si>
  <si>
    <t xml:space="preserve">TOYOTA COROLLA FIELDER (08-11) - TAIL LAMP (CLEAR) - RH</t>
  </si>
  <si>
    <t xml:space="preserve">FIELDER 08 TLAC RH</t>
  </si>
  <si>
    <t>TY01-3002D-W-R</t>
  </si>
  <si>
    <t>AUTOLAMPS1448</t>
  </si>
  <si>
    <t xml:space="preserve">TOYOTA COROLLA FIELDER (08-11) - TAIL LENS (13-100-00) - LH</t>
  </si>
  <si>
    <t xml:space="preserve">FIELDER 08 TLS LH</t>
  </si>
  <si>
    <t>TY01-3002D-00-L</t>
  </si>
  <si>
    <t>AUTOLAMPS1449</t>
  </si>
  <si>
    <t xml:space="preserve">TOYOTA COROLLA FIELDER (08-11) - TAIL LENS (13-100-00) - RH</t>
  </si>
  <si>
    <t xml:space="preserve">FIELDER 08 TLS RH</t>
  </si>
  <si>
    <t>TY01-3002D-00-R</t>
  </si>
  <si>
    <t>AUTOLAMPS1450</t>
  </si>
  <si>
    <t xml:space="preserve">TOYOTA COROLLA FIELDER (08-11) - TAIL LENS (CLEAR) - LH</t>
  </si>
  <si>
    <t xml:space="preserve">FIELDER 08 TLSC LH</t>
  </si>
  <si>
    <t>TY01-3002D-W-00-L</t>
  </si>
  <si>
    <t>AUTOLAMPS1451</t>
  </si>
  <si>
    <t xml:space="preserve">TOYOTA COROLLA FIELDER (08-11) - TAIL LENS (CLEAR) - RH</t>
  </si>
  <si>
    <t xml:space="preserve">FIELDER 08 TLSC RH</t>
  </si>
  <si>
    <t>TY01-3002D-W-00-R</t>
  </si>
  <si>
    <t>AUTOLAMPS1456</t>
  </si>
  <si>
    <t xml:space="preserve">TOYOTA COROLLA FIELDER (12-) TAIL LAMP - LH</t>
  </si>
  <si>
    <t xml:space="preserve">FIELDER 12 TLA LH</t>
  </si>
  <si>
    <t>TY01-3902B-L</t>
  </si>
  <si>
    <t>AUTOLAMPS1457</t>
  </si>
  <si>
    <t xml:space="preserve">TOYOTA COROLLA FIELDER (12-) TAIL LAMP - RH</t>
  </si>
  <si>
    <t xml:space="preserve">FIELDER 12 TLA RH</t>
  </si>
  <si>
    <t>TY01-3902B-R</t>
  </si>
  <si>
    <t>AUTOLAMPS1458</t>
  </si>
  <si>
    <t xml:space="preserve">TOYOTA COROLLA FIELDER (KE130  07-09) - REAR DOOR GLASS - LH</t>
  </si>
  <si>
    <t xml:space="preserve">KE130 STW RD LH</t>
  </si>
  <si>
    <t xml:space="preserve">KE130-STW RD/LH</t>
  </si>
  <si>
    <t>694*440</t>
  </si>
  <si>
    <t>AUTOLAMPS1459</t>
  </si>
  <si>
    <t xml:space="preserve">TOYOTA COROLLA FIELDER (KE130  07-09) - REAR DOOR GLASS - RH</t>
  </si>
  <si>
    <t xml:space="preserve">KE130 STW RD RH</t>
  </si>
  <si>
    <t xml:space="preserve">KE130-STW RD/RH</t>
  </si>
  <si>
    <t>AUTOLAMPS1460</t>
  </si>
  <si>
    <t xml:space="preserve">TOYOTA COROLLA FIELDER (KE130  07-09) - REAR QUARTER GLASS - LH</t>
  </si>
  <si>
    <t xml:space="preserve">KE130 STW RQ LH</t>
  </si>
  <si>
    <t xml:space="preserve">KE130-STW RQ/LH</t>
  </si>
  <si>
    <t>217*355</t>
  </si>
  <si>
    <t>AUTOLAMPS1461</t>
  </si>
  <si>
    <t xml:space="preserve">TOYOTA COROLLA FIELDER (KE130  07-09) - REAR QUARTER GLASS - RH</t>
  </si>
  <si>
    <t xml:space="preserve">KE130 STW RQ RH</t>
  </si>
  <si>
    <t xml:space="preserve">KE130-STW RQ/RH</t>
  </si>
  <si>
    <t>AUTOLAMPS1462</t>
  </si>
  <si>
    <t xml:space="preserve">TOYOTA COROLLA FIELDER (KE130  07-09) - SIDE FIX WINDOW - LH</t>
  </si>
  <si>
    <t xml:space="preserve">KE130 STW SW LH X</t>
  </si>
  <si>
    <t xml:space="preserve">KE130-STW SW/LH/X</t>
  </si>
  <si>
    <t>588*376</t>
  </si>
  <si>
    <t>AUTOLAMPS1463</t>
  </si>
  <si>
    <t xml:space="preserve">TOYOTA COROLLA FIELDER (KE130  07-09) - SIDE FIX WINDOW - RH</t>
  </si>
  <si>
    <t xml:space="preserve">KE130 STW SW RHX</t>
  </si>
  <si>
    <t xml:space="preserve">KE130-STW SW/RHX</t>
  </si>
  <si>
    <t>AUTOLAMPS1464</t>
  </si>
  <si>
    <t xml:space="preserve">TOYOTA COROLLA FIELDER KE130 5D WAGON (06-11) - REAR WINDSCREEN</t>
  </si>
  <si>
    <t xml:space="preserve">KE130 STW RW H X</t>
  </si>
  <si>
    <t xml:space="preserve">KE130-STW RW/H/X</t>
  </si>
  <si>
    <t>1243*501</t>
  </si>
  <si>
    <t>AUTOLAMPS1465</t>
  </si>
  <si>
    <t xml:space="preserve">TOYOTA COROLLA GTOURING KE106 WAGON (W/BRAKE LIGHT)  (91-00) - REAR WINDSCREEN (SILICON TYPE)</t>
  </si>
  <si>
    <t xml:space="preserve">KE106 1 RW H X</t>
  </si>
  <si>
    <t xml:space="preserve">KE106-2 RW/H/X</t>
  </si>
  <si>
    <t>1217*572</t>
  </si>
  <si>
    <t>AUTOLAMPS1466</t>
  </si>
  <si>
    <t xml:space="preserve">TOYOTA COROLLA KE102 GTOURING 5D WAGON MOULDING TYPE (91-97) - REAR WINDSCREEN</t>
  </si>
  <si>
    <t xml:space="preserve">KE106 RW H X</t>
  </si>
  <si>
    <t xml:space="preserve">KE106 RW/H/X</t>
  </si>
  <si>
    <t>1195*571</t>
  </si>
  <si>
    <t>AUTOLAMPS1467</t>
  </si>
  <si>
    <t xml:space="preserve">TOYOTA COROLLA KE160 4D SEDAN (14-) - LAMINATED FRONT WINDSCREEN</t>
  </si>
  <si>
    <t xml:space="preserve">KE160 R VCPS LFW X</t>
  </si>
  <si>
    <t xml:space="preserve">KE160-R-VCPS LFW/X</t>
  </si>
  <si>
    <t>1380*998</t>
  </si>
  <si>
    <t>AUTOLAMPS1468</t>
  </si>
  <si>
    <t xml:space="preserve">TOYOTA COROLLA KE70 (80-81) - CORNER LAMP (212-1536) - LH</t>
  </si>
  <si>
    <t xml:space="preserve">KE70 80 CLA LH</t>
  </si>
  <si>
    <t>TY01-0203-L</t>
  </si>
  <si>
    <t>AUTOLAMPS1469</t>
  </si>
  <si>
    <t xml:space="preserve">TOYOTA COROLLA KE70 (80-81) - CORNER LAMP (212-1536) - RH</t>
  </si>
  <si>
    <t xml:space="preserve">KE70 80 CLA RH</t>
  </si>
  <si>
    <t>TY01-0203-R</t>
  </si>
  <si>
    <t>AUTOLAMPS1470</t>
  </si>
  <si>
    <t xml:space="preserve">TOYOTA COROLLA KE70 (80-81) - TAIL LAMP SALOON (212-1912) - LH</t>
  </si>
  <si>
    <t xml:space="preserve">KE70 80 TLASAL LH</t>
  </si>
  <si>
    <t>TY01-0202B-L</t>
  </si>
  <si>
    <t>AUTOLAMPS1471</t>
  </si>
  <si>
    <t xml:space="preserve">TOYOTA COROLLA KE70 (80-81) - TAIL LAMP SALOON (212-1912) - RH</t>
  </si>
  <si>
    <t xml:space="preserve">KE70 80 TLASAL RH</t>
  </si>
  <si>
    <t>TY01-0202B-R</t>
  </si>
  <si>
    <t>AUTOLAMPS1472</t>
  </si>
  <si>
    <t xml:space="preserve">TOYOTA COROLLA KE70 S/W (80-81) - TAIL LAMP W/HOUSING  (212-1940) - LH</t>
  </si>
  <si>
    <t xml:space="preserve">KE70 80 TLAWH LH</t>
  </si>
  <si>
    <t>TY01-0202-L</t>
  </si>
  <si>
    <t>AUTOLAMPS1473</t>
  </si>
  <si>
    <t xml:space="preserve">TOYOTA COROLLA KE70 S/W (80-81) - TAIL LAMP W/HOUSING  (212-1940) - RH</t>
  </si>
  <si>
    <t xml:space="preserve">KE70 80 TLAWH RH</t>
  </si>
  <si>
    <t>TY01-0202-R</t>
  </si>
  <si>
    <t>AUTOLAMPS1474</t>
  </si>
  <si>
    <t xml:space="preserve">TOYOTA COROLLA KE70/73/75/76 (80-81) - SIDE LAMP (212-1503)</t>
  </si>
  <si>
    <t xml:space="preserve">KE70 80 SLA</t>
  </si>
  <si>
    <t>TY01-0206</t>
  </si>
  <si>
    <t>AUTOLAMPS1475</t>
  </si>
  <si>
    <t xml:space="preserve">TOYOTA COROLLA KE73/76 - (83) - CORNER LAMP (212-1545) - LH</t>
  </si>
  <si>
    <t xml:space="preserve">KE73 CLA LH</t>
  </si>
  <si>
    <t>TY01-0303-L</t>
  </si>
  <si>
    <t>AUTOLAMPS1476</t>
  </si>
  <si>
    <t xml:space="preserve">TOYOTA COROLLA KE73/76 - (83) - CORNER LAMP (212-1545) - RH</t>
  </si>
  <si>
    <t xml:space="preserve">KE73 CLA RH</t>
  </si>
  <si>
    <t>TY01-0303-R</t>
  </si>
  <si>
    <t>AUTOLAMPS1477</t>
  </si>
  <si>
    <t xml:space="preserve">TOYOTA COROLLA KE75 (80-81) - REAR SIDE LH / FRONT SIDE RH BUMPER END (212-2816) </t>
  </si>
  <si>
    <t xml:space="preserve">KE70 RSBPR LH</t>
  </si>
  <si>
    <t>TY01-0207A-L</t>
  </si>
  <si>
    <t>AUTOLAMPS1480</t>
  </si>
  <si>
    <t xml:space="preserve">TOYOTA COROLLA KE75 (82-83) - BUMPER LAMP (212-1610) - LH</t>
  </si>
  <si>
    <t xml:space="preserve">KE75 BLA LH</t>
  </si>
  <si>
    <t>TY01-0404-L</t>
  </si>
  <si>
    <t>AUTOLAMPS1481</t>
  </si>
  <si>
    <t xml:space="preserve">TOYOTA COROLLA KE75 (82-83) - BUMPER LAMP (212-1610) - RH</t>
  </si>
  <si>
    <t xml:space="preserve">KE75 BLA RH</t>
  </si>
  <si>
    <t>TY01-0404-R</t>
  </si>
  <si>
    <t>AUTOLAMPS1478</t>
  </si>
  <si>
    <t xml:space="preserve">TOYOTA COROLLA KE75 (82-83) - FRONT SIDE BUMPER END - LH - DELETE</t>
  </si>
  <si>
    <t xml:space="preserve">KE75 FSBPR LH</t>
  </si>
  <si>
    <t>TY01-0407A-L</t>
  </si>
  <si>
    <t>AUTOLAMPS1479</t>
  </si>
  <si>
    <t xml:space="preserve">TOYOTA COROLLA KE75 (82-83) - FRONT SIDE RH / REAR SIDE LH BUMPER END (212-2816)</t>
  </si>
  <si>
    <t xml:space="preserve">KE75 FSBPR RH</t>
  </si>
  <si>
    <t>TY01-0407A-R</t>
  </si>
  <si>
    <t>AUTOLAMPS1483</t>
  </si>
  <si>
    <t xml:space="preserve">TOYOTA COROLLA KE75 (82-83) - HEAD LIGHT CASE WITH CORNER LAMP (212-1203) - LH</t>
  </si>
  <si>
    <t xml:space="preserve">KE75 LCS LH</t>
  </si>
  <si>
    <t>TY01-0401-01-L</t>
  </si>
  <si>
    <t>AUTOLAMPS1482</t>
  </si>
  <si>
    <t xml:space="preserve">TOYOTA COROLLA KE75 (82-83) - HEAD LIGHT CASE WITH CORNER LAMP (212-1203) - RH</t>
  </si>
  <si>
    <t xml:space="preserve">KE75 LCS RH</t>
  </si>
  <si>
    <t>TY01-0401-01-R</t>
  </si>
  <si>
    <t>AUTOLAMPS1486</t>
  </si>
  <si>
    <t xml:space="preserve">TOYOTA COROLLA KE75 S/W (82-83) - TAIL LAMP W/O HOUSING (212-1941) - LH</t>
  </si>
  <si>
    <t xml:space="preserve">KE75 SW TLA LH</t>
  </si>
  <si>
    <t>TY01-0402B-L</t>
  </si>
  <si>
    <t>AUTOLAMPS1487</t>
  </si>
  <si>
    <t xml:space="preserve">TOYOTA COROLLA KE75 S/W (82-83) - TAIL LAMP W/O HOUSING (212-1941) - RH</t>
  </si>
  <si>
    <t xml:space="preserve">KE75 SW TLA RH</t>
  </si>
  <si>
    <t>TY01-0402B-R</t>
  </si>
  <si>
    <t>AUTOLAMPS1484</t>
  </si>
  <si>
    <t xml:space="preserve">TOYOTA COROLLA KE75 SALOON (82-83) - TAIL LAMP - LH</t>
  </si>
  <si>
    <t xml:space="preserve">KE75 SAL TLA LH</t>
  </si>
  <si>
    <t>TY01-0402-L</t>
  </si>
  <si>
    <t>AUTOLAMPS1485</t>
  </si>
  <si>
    <t xml:space="preserve">TOYOTA COROLLA KE75 SALOON (82-83) - TAIL LAMP - RH</t>
  </si>
  <si>
    <t xml:space="preserve">KE75 SAL TLA RH</t>
  </si>
  <si>
    <t>TY01-0402-R</t>
  </si>
  <si>
    <t>AUTOLAMPS1488</t>
  </si>
  <si>
    <t xml:space="preserve">TOYOTA COROLLA L-TOURING - BACK LAMP RED (13-54) - LH</t>
  </si>
  <si>
    <t xml:space="preserve">LTOURING BALAR LH</t>
  </si>
  <si>
    <t>TY01-1302D-L</t>
  </si>
  <si>
    <t>AUTOLAMPS1489</t>
  </si>
  <si>
    <t xml:space="preserve">TOYOTA COROLLA L-TOURING - BACK LAMP RED (13-54) - RH</t>
  </si>
  <si>
    <t xml:space="preserve">LTOURING BALAR RH</t>
  </si>
  <si>
    <t>TY01-1302D-R</t>
  </si>
  <si>
    <t>AUTOLAMPS1490</t>
  </si>
  <si>
    <t xml:space="preserve">TOYOTA COROLLA L-TOURING - BACK LAMP WHITE (13-53) - LH</t>
  </si>
  <si>
    <t xml:space="preserve">LTOURING BALAW LH</t>
  </si>
  <si>
    <t>TY01-1302E-L</t>
  </si>
  <si>
    <t>AUTOLAMPS1491</t>
  </si>
  <si>
    <t xml:space="preserve">TOYOTA COROLLA L-TOURING - BACK LAMP WHITE (13-53) - RH</t>
  </si>
  <si>
    <t xml:space="preserve">LTOURING BALAW RH</t>
  </si>
  <si>
    <t>TY01-1302E-R</t>
  </si>
  <si>
    <t>AUTOLAMPS1492</t>
  </si>
  <si>
    <t xml:space="preserve">TOYOTA COROLLA L-TOURING - FOG LAMP - LH</t>
  </si>
  <si>
    <t xml:space="preserve">LTOURING FLA LH</t>
  </si>
  <si>
    <t>MZ01-4003-L</t>
  </si>
  <si>
    <t>AUTOLAMPS1493</t>
  </si>
  <si>
    <t xml:space="preserve">TOYOTA COROLLA L-TOURING - FOG LAMP - RH</t>
  </si>
  <si>
    <t xml:space="preserve">LTOURING FLA RH</t>
  </si>
  <si>
    <t>MZ01-4003-R</t>
  </si>
  <si>
    <t>AUTOLAMPS1496</t>
  </si>
  <si>
    <t xml:space="preserve">TOYOTA COROLLA L-TOURING - TAIL LAMP W/CENTRE PLATE - LH</t>
  </si>
  <si>
    <t xml:space="preserve">LTOURING TLA LH</t>
  </si>
  <si>
    <t>TY01-1302-L</t>
  </si>
  <si>
    <t>AUTOLAMPS1497</t>
  </si>
  <si>
    <t xml:space="preserve">TOYOTA COROLLA L-TOURING - TAIL LAMP W/CENTRE PLATE - RH</t>
  </si>
  <si>
    <t xml:space="preserve">LTOURING TLA RH</t>
  </si>
  <si>
    <t>TY01-1302-R</t>
  </si>
  <si>
    <t>AUTOLAMPS1494</t>
  </si>
  <si>
    <t xml:space="preserve">TOYOTA COROLLA L-TOURING - TAIL LENS - LH</t>
  </si>
  <si>
    <t xml:space="preserve">LTOURING TLS LH</t>
  </si>
  <si>
    <t>00-TY01-1302-L</t>
  </si>
  <si>
    <t>AUTOLAMPS1495</t>
  </si>
  <si>
    <t xml:space="preserve">TOYOTA COROLLA L-TOURING - TAIL LENS - RH</t>
  </si>
  <si>
    <t xml:space="preserve">LTOURING TLS RH</t>
  </si>
  <si>
    <t>00-TY01-1302-R</t>
  </si>
  <si>
    <t>AUTOLAMPS2856</t>
  </si>
  <si>
    <t xml:space="preserve">TOYOTA COROLLA LTOURING KE106 WAGON (98-) SILICON TYPE - REAR WINDSCREEN</t>
  </si>
  <si>
    <t xml:space="preserve">KE106 2 RW H X</t>
  </si>
  <si>
    <t>AUTOLAMPS1499</t>
  </si>
  <si>
    <t xml:space="preserve">TOYOTA COROLLA NZE (01-02) - FOG LAMP - LH</t>
  </si>
  <si>
    <t xml:space="preserve">NZE 01 FLA LH</t>
  </si>
  <si>
    <t>MZ01-9002-L</t>
  </si>
  <si>
    <t>AUTOLAMPS1500</t>
  </si>
  <si>
    <t xml:space="preserve">TOYOTA COROLLA NZE (01-02) - FOG LAMP - RH</t>
  </si>
  <si>
    <t xml:space="preserve">NZE 01 FLA RH</t>
  </si>
  <si>
    <t>MZ01-9002-R</t>
  </si>
  <si>
    <t>AUTOLAMPS1502</t>
  </si>
  <si>
    <t xml:space="preserve">TOYOTA COROLLA NZE (01-02) - HEAD LAMP - LH</t>
  </si>
  <si>
    <t xml:space="preserve">NZE 01 HLA LH</t>
  </si>
  <si>
    <t>MZ01-9001-L</t>
  </si>
  <si>
    <t>AUTOLAMPS1503</t>
  </si>
  <si>
    <t xml:space="preserve">TOYOTA COROLLA NZE (01-02) - HEAD LAMP - RH</t>
  </si>
  <si>
    <t xml:space="preserve">NZE 01 HLA RH</t>
  </si>
  <si>
    <t>MZ01-9001-R</t>
  </si>
  <si>
    <t>AUTOLAMPS1504</t>
  </si>
  <si>
    <t xml:space="preserve">TOYOTA COROLLA NZE (01-02) - HEAD LENS - LH</t>
  </si>
  <si>
    <t xml:space="preserve">NZE 01 HLS LH</t>
  </si>
  <si>
    <t>TY01-1801-00-L</t>
  </si>
  <si>
    <t>AUTOLAMPS1505</t>
  </si>
  <si>
    <t xml:space="preserve">TOYOTA COROLLA NZE (01-02) - HEAD LENS - RH</t>
  </si>
  <si>
    <t xml:space="preserve">NZE 01 HLS RH</t>
  </si>
  <si>
    <t>TY01-1801-00-R</t>
  </si>
  <si>
    <t>AUTOLAMPS1508</t>
  </si>
  <si>
    <t xml:space="preserve">TOYOTA COROLLA NZE (01-02) - SIDE MIRROR (MANUAL) - LH</t>
  </si>
  <si>
    <t xml:space="preserve">NZE 01 SMM LH</t>
  </si>
  <si>
    <t>TY01-2212-L</t>
  </si>
  <si>
    <t>AUTOLAMPS1509</t>
  </si>
  <si>
    <t xml:space="preserve">TOYOTA COROLLA NZE (01-02) - SIDE MIRROR (MANUAL) - RH</t>
  </si>
  <si>
    <t xml:space="preserve">NZE 01 SMM   RH</t>
  </si>
  <si>
    <t>TY01-2212-R</t>
  </si>
  <si>
    <t>AUTOLAMPS1510</t>
  </si>
  <si>
    <t xml:space="preserve">TOYOTA COROLLA NZE (01-02) - TAIL LAMP (212-19D8) - LH</t>
  </si>
  <si>
    <t xml:space="preserve">NZE 01 TLA LH</t>
  </si>
  <si>
    <t>MZ01-9003-00-L</t>
  </si>
  <si>
    <t>AUTOLAMPS1511</t>
  </si>
  <si>
    <t xml:space="preserve">TOYOTA COROLLA NZE (01-02) - TAIL LAMP (212-19D8) - RH</t>
  </si>
  <si>
    <t xml:space="preserve">NZE 01 TLA RH</t>
  </si>
  <si>
    <t>MZ01-9003-00-R</t>
  </si>
  <si>
    <t>AUTOLAMPS1506</t>
  </si>
  <si>
    <t xml:space="preserve">TOYOTA COROLLA NZE (01-02) - TAIL LENS (212-19D8-00) - LH</t>
  </si>
  <si>
    <t xml:space="preserve">NZE 01 TLS LH</t>
  </si>
  <si>
    <t>TY01-1802-00-L</t>
  </si>
  <si>
    <t>AUTOLAMPS1507</t>
  </si>
  <si>
    <t xml:space="preserve">TOYOTA COROLLA NZE (01-02) - TAIL LENS (212-19D8-00) - RH</t>
  </si>
  <si>
    <t xml:space="preserve">NZE 01 TLS RH</t>
  </si>
  <si>
    <t>TY01-1802-00-R</t>
  </si>
  <si>
    <t>AUTOLAMPS1501</t>
  </si>
  <si>
    <t xml:space="preserve">TOYOTA COROLLA NZE (01-03) - GRILL (CHROME)</t>
  </si>
  <si>
    <t xml:space="preserve">NZE 01 GRLC</t>
  </si>
  <si>
    <t>TY01-2811A</t>
  </si>
  <si>
    <t>AUTOLAMPS1498</t>
  </si>
  <si>
    <t xml:space="preserve">TOYOTA COROLLA NZE (01-04)  - FRONT BUMPER</t>
  </si>
  <si>
    <t xml:space="preserve">NZE 01 BPRF</t>
  </si>
  <si>
    <t>TY01-1807</t>
  </si>
  <si>
    <t>AUTOLAMPS1513</t>
  </si>
  <si>
    <t xml:space="preserve">TOYOTA COROLLA NZE (01-06) - INNER FENDER - LH</t>
  </si>
  <si>
    <t xml:space="preserve">NZE 01 IF LH</t>
  </si>
  <si>
    <t>53876-12330/12270/13040/12280/13020/12350-L</t>
  </si>
  <si>
    <t>AUTOLAMPS1512</t>
  </si>
  <si>
    <t xml:space="preserve">TOYOTA COROLLA NZE (01-06) - INNER FENDER - RH</t>
  </si>
  <si>
    <t xml:space="preserve">NZE 01 IF RH</t>
  </si>
  <si>
    <t>53875-12340/12280/13040/12290/13020/12360-R</t>
  </si>
  <si>
    <t>AUTOLAMPS1396</t>
  </si>
  <si>
    <t xml:space="preserve">TOYOTA COROLLA NZE (01-06) - SIDE MIRROR - 5 WIRE ELECTRIC (LED) - LH</t>
  </si>
  <si>
    <t xml:space="preserve">NZE 01 SME5W LED LH</t>
  </si>
  <si>
    <t>H-0055-L</t>
  </si>
  <si>
    <t>AUTOLAMPS1397</t>
  </si>
  <si>
    <t xml:space="preserve">TOYOTA COROLLA NZE (01-06) - SIDE MIRROR - 5 WIRE ELECTRIC (LED) - RH</t>
  </si>
  <si>
    <t xml:space="preserve">NZE 01 SME5W LED RH</t>
  </si>
  <si>
    <t>H-0055-R</t>
  </si>
  <si>
    <t>AUTOLAMPS1514</t>
  </si>
  <si>
    <t xml:space="preserve">TOYOTA COROLLA NZE (01-06) - TAIL GATE MOULDING</t>
  </si>
  <si>
    <t xml:space="preserve">NZE 01 TGM</t>
  </si>
  <si>
    <t>TY01-2318</t>
  </si>
  <si>
    <t>AUTOLAMPS1515</t>
  </si>
  <si>
    <t xml:space="preserve">TOYOTA COROLLA NZE (03-) - HEAD LAMP (212-11C9-RD-E/EM) - LH</t>
  </si>
  <si>
    <t xml:space="preserve">NZE 03 HLA LH</t>
  </si>
  <si>
    <t xml:space="preserve">TY01-2801 / MZ01-10001-L</t>
  </si>
  <si>
    <t>AUTOLAMPS1516</t>
  </si>
  <si>
    <t xml:space="preserve">TOYOTA COROLLA NZE (03-) - HEAD LAMP (212-11C9-RD-E/EM) - RH</t>
  </si>
  <si>
    <t xml:space="preserve">NZE 03 HLA RH</t>
  </si>
  <si>
    <t xml:space="preserve">TY01-2801 / MZ01-10001-R</t>
  </si>
  <si>
    <t>AUTOLAMPS1517</t>
  </si>
  <si>
    <t xml:space="preserve">TOYOTA COROLLA NZE (03-) - HEAD LENS (212-11C9-00) - LH</t>
  </si>
  <si>
    <t xml:space="preserve">NZE 03 HLS LH</t>
  </si>
  <si>
    <t>AUTOLAMPS1518</t>
  </si>
  <si>
    <t xml:space="preserve">TOYOTA COROLLA NZE (03-) - HEAD LENS (212-11C9-00) - RH</t>
  </si>
  <si>
    <t xml:space="preserve">NZE 03 HLS RH</t>
  </si>
  <si>
    <t>AUTOLAMPS1521</t>
  </si>
  <si>
    <t xml:space="preserve">TOYOTA COROLLA NZE (03-) - TAIL LAMP - LH</t>
  </si>
  <si>
    <t xml:space="preserve">NZE 03 TLA LH</t>
  </si>
  <si>
    <t>TY01-2402C-L</t>
  </si>
  <si>
    <t>AUTOLAMPS1522</t>
  </si>
  <si>
    <t xml:space="preserve">TOYOTA COROLLA NZE (03-) - TAIL LAMP - RH</t>
  </si>
  <si>
    <t xml:space="preserve">NZE 03 TLA RH</t>
  </si>
  <si>
    <t>TY01-2402C-R</t>
  </si>
  <si>
    <t>AUTOLAMPS1519</t>
  </si>
  <si>
    <t xml:space="preserve">TOYOTA COROLLA NZE (03-) - TAIL LENS - LH</t>
  </si>
  <si>
    <t xml:space="preserve">NZE 03 TLS LH</t>
  </si>
  <si>
    <t>TY01-2402C-00-L</t>
  </si>
  <si>
    <t>AUTOLAMPS1520</t>
  </si>
  <si>
    <t xml:space="preserve">TOYOTA COROLLA NZE (03-) - TAIL LENS - RH</t>
  </si>
  <si>
    <t xml:space="preserve">NZE 03 TLS RH</t>
  </si>
  <si>
    <t>TY01-2402C-00-R</t>
  </si>
  <si>
    <t>AUTOLAMPS1544</t>
  </si>
  <si>
    <t xml:space="preserve">TOYOTA COROLLA NZE 121/122 (01-05) - SIDE MIRROR (ELECTRIC-3 WIRE) - LH</t>
  </si>
  <si>
    <t xml:space="preserve">NZE 01 SME3W LH</t>
  </si>
  <si>
    <t>H-0071-L</t>
  </si>
  <si>
    <t>AUTOLAMPS1545</t>
  </si>
  <si>
    <t xml:space="preserve">TOYOTA COROLLA NZE 121/122 (01-05) - SIDE MIRROR (ELECTRIC-3 WIRE) - RH</t>
  </si>
  <si>
    <t xml:space="preserve">NZE 01 SME3W RH</t>
  </si>
  <si>
    <t>H-0071-R</t>
  </si>
  <si>
    <t>AUTOLAMPS1546</t>
  </si>
  <si>
    <t xml:space="preserve">TOYOTA COROLLA NZE 121/122 (01-05) - SIDE MIRROR (ELECTRIC-5 WIRE) - LH</t>
  </si>
  <si>
    <t xml:space="preserve">NZE 01 SME5W LH</t>
  </si>
  <si>
    <t>TY01-2912-L</t>
  </si>
  <si>
    <t>AUTOLAMPS1547</t>
  </si>
  <si>
    <t xml:space="preserve">TOYOTA COROLLA NZE 121/122 (01-05) - SIDE MIRROR (ELECTRIC-5 WIRE) - RH</t>
  </si>
  <si>
    <t xml:space="preserve">NZE 01 SME5W RH</t>
  </si>
  <si>
    <t>TY01-2912-R</t>
  </si>
  <si>
    <t>AUTOLAMPS1549</t>
  </si>
  <si>
    <t xml:space="preserve">TOYOTA COROLLA NZE 121/122 FIELDER WAGON (01-05) - REAR DOOR GLASS - LH</t>
  </si>
  <si>
    <t xml:space="preserve">KE120W 5 RD LH</t>
  </si>
  <si>
    <t xml:space="preserve">KE120W-5 RD/LH</t>
  </si>
  <si>
    <t>728*448</t>
  </si>
  <si>
    <t>3+1</t>
  </si>
  <si>
    <t>AUTOLAMPS1548</t>
  </si>
  <si>
    <t xml:space="preserve">TOYOTA COROLLA NZE 121/122 FIELDER WAGON (01-05) - REAR DOOR GLASS - RH</t>
  </si>
  <si>
    <t xml:space="preserve">KE120W 5 RD RH</t>
  </si>
  <si>
    <t xml:space="preserve">KE120W-5 RD/RH</t>
  </si>
  <si>
    <t>AUTOLAMPS1550</t>
  </si>
  <si>
    <t xml:space="preserve">TOYOTA COROLLA NZE 121/122 FIELDER WAGON (01-05) - REAR WINDSCREEN</t>
  </si>
  <si>
    <t xml:space="preserve">KE120W 5 RW H X</t>
  </si>
  <si>
    <t xml:space="preserve">KE120W-5 RW/H/X</t>
  </si>
  <si>
    <t>1257*506</t>
  </si>
  <si>
    <t>AUTOLAMPS1538</t>
  </si>
  <si>
    <t xml:space="preserve">TOYOTA COROLLA NZE 121/122 SALOON (98-06) - REAR QUARTER GLASS - LH</t>
  </si>
  <si>
    <t xml:space="preserve">KE120W RQ LH</t>
  </si>
  <si>
    <t xml:space="preserve">KE120W RQ/LH</t>
  </si>
  <si>
    <t>206*256</t>
  </si>
  <si>
    <t>AUTOLAMPS1539</t>
  </si>
  <si>
    <t xml:space="preserve">TOYOTA COROLLA NZE 121/122 SALOON (98-06) - REAR QUARTER GLASS - RH</t>
  </si>
  <si>
    <t xml:space="preserve">KE120W RQ RH</t>
  </si>
  <si>
    <t xml:space="preserve">KE120W RQ/RH</t>
  </si>
  <si>
    <t>AUTOLAMPS1551</t>
  </si>
  <si>
    <t xml:space="preserve">TOYOTA COROLLA NZE 121/122 SALOON 4D (01-06) - REAR WINDSCREEN</t>
  </si>
  <si>
    <t xml:space="preserve">KE120W RW H X</t>
  </si>
  <si>
    <t xml:space="preserve">KE120W RW/H/X</t>
  </si>
  <si>
    <t>1290*838</t>
  </si>
  <si>
    <t>AUTOLAMPS1552</t>
  </si>
  <si>
    <t xml:space="preserve">TOYOTA COROLLA NZE 121/122 SALOON/WAGON/HATCHBACK (00-06) - LAMINATED FRONT WINDSCREEN</t>
  </si>
  <si>
    <t xml:space="preserve">KE120W 1 LFW X</t>
  </si>
  <si>
    <t xml:space="preserve">KE120W-1 LFW/X</t>
  </si>
  <si>
    <t>1393*929</t>
  </si>
  <si>
    <t>AUTOLAMPS1540</t>
  </si>
  <si>
    <t xml:space="preserve">TOYOTA COROLLA NZE 121/122/FIELDER/HATCHBACK (01-05) - FRONT DOOR GLASS - LH</t>
  </si>
  <si>
    <t xml:space="preserve">KE120W FD LH</t>
  </si>
  <si>
    <t xml:space="preserve">KE120W FD/LH</t>
  </si>
  <si>
    <t>926*465</t>
  </si>
  <si>
    <t>AUTOLAMPS1541</t>
  </si>
  <si>
    <t xml:space="preserve">TOYOTA COROLLA NZE 121/122/FIELDER/HATCHBACK (01-05) - FRONT DOOR GLASS - RH</t>
  </si>
  <si>
    <t xml:space="preserve">KE120W FD RH</t>
  </si>
  <si>
    <t xml:space="preserve">KE120W FD/RH</t>
  </si>
  <si>
    <t>AUTOLAMPS1542</t>
  </si>
  <si>
    <t xml:space="preserve">TOYOTA COROLLA NZE 122 (04-05) - FOG LAMP (212-2031) - LH</t>
  </si>
  <si>
    <t xml:space="preserve">NZE 04 FLA LH</t>
  </si>
  <si>
    <t xml:space="preserve">MZ01-11002/ TY01-2904-L</t>
  </si>
  <si>
    <t>AUTOLAMPS1543</t>
  </si>
  <si>
    <t xml:space="preserve">TOYOTA COROLLA NZE 122 (04-05) - FOG LAMP (212-2031) - RH</t>
  </si>
  <si>
    <t xml:space="preserve">NZE 04 FLA RH</t>
  </si>
  <si>
    <t xml:space="preserve">MZ01-11002/ TY01-2904-R</t>
  </si>
  <si>
    <t>AUTOLAMPS1525</t>
  </si>
  <si>
    <t xml:space="preserve">TOYOTA COROLLA NZE 122 (04-05) - GRILL (CHROME)</t>
  </si>
  <si>
    <t xml:space="preserve">NZE 04 GRLC</t>
  </si>
  <si>
    <t>TY01-2911E</t>
  </si>
  <si>
    <t>AUTOLAMPS1526</t>
  </si>
  <si>
    <t xml:space="preserve">TOYOTA COROLLA NZE 122 (04-05) - GRILL (GREY/CHROME)</t>
  </si>
  <si>
    <t xml:space="preserve">NZE 04 GRLGC</t>
  </si>
  <si>
    <t>TY01-2911B</t>
  </si>
  <si>
    <t>AUTOLAMPS1528</t>
  </si>
  <si>
    <t xml:space="preserve">TOYOTA COROLLA NZE 122 (04-05) - HEAD LAMP (212-11G4) - LH</t>
  </si>
  <si>
    <t xml:space="preserve">NZE 04 HLA LH</t>
  </si>
  <si>
    <t>MZ01-11001-L</t>
  </si>
  <si>
    <t>AUTOLAMPS1529</t>
  </si>
  <si>
    <t xml:space="preserve">TOYOTA COROLLA NZE 122 (04-05) - HEAD LAMP (212-11G4) - RH</t>
  </si>
  <si>
    <t xml:space="preserve">NZE 04 HLA RH</t>
  </si>
  <si>
    <t>MZ01-11001-R</t>
  </si>
  <si>
    <t>AUTOLAMPS1530</t>
  </si>
  <si>
    <t xml:space="preserve">TOYOTA COROLLA NZE 122 (04-05) - HEAD LENS (212-11G4-00) - LH</t>
  </si>
  <si>
    <t xml:space="preserve">NZE 04 HLS LH</t>
  </si>
  <si>
    <t>MZ01-11001-00-L</t>
  </si>
  <si>
    <t>AUTOLAMPS1531</t>
  </si>
  <si>
    <t xml:space="preserve">TOYOTA COROLLA NZE 122 (04-05) - HEAD LENS (212-11G4-00) - RH</t>
  </si>
  <si>
    <t xml:space="preserve">NZE 04 HLS RH</t>
  </si>
  <si>
    <t>MZ01-11001-00-R</t>
  </si>
  <si>
    <t>AUTOLAMPS1524</t>
  </si>
  <si>
    <t xml:space="preserve">TOYOTA COROLLA NZE 122 (04-05) - HOOD MOULDING </t>
  </si>
  <si>
    <t xml:space="preserve">NZE 04 HM</t>
  </si>
  <si>
    <t>TY01-2911A</t>
  </si>
  <si>
    <t>AUTOLAMPS1534</t>
  </si>
  <si>
    <t xml:space="preserve">TOYOTA COROLLA NZE 122 (04-05) - TAIL LAMP (212-19J6-U) - LH</t>
  </si>
  <si>
    <t xml:space="preserve">NZE 04 TLA LH</t>
  </si>
  <si>
    <t>TY01-2902-L</t>
  </si>
  <si>
    <t>AUTOLAMPS1535</t>
  </si>
  <si>
    <t xml:space="preserve">TOYOTA COROLLA NZE 122 (04-05) - TAIL LAMP (212-19J6-U) - RH</t>
  </si>
  <si>
    <t xml:space="preserve">NZE 04 TLA RH</t>
  </si>
  <si>
    <t>TY01-2902-R</t>
  </si>
  <si>
    <t>AUTOLAMPS1532</t>
  </si>
  <si>
    <t xml:space="preserve">TOYOTA COROLLA NZE 122 (04-05) - TAIL LENS (212-19J6-00) - LH</t>
  </si>
  <si>
    <t xml:space="preserve">NZE 04 TLS LH</t>
  </si>
  <si>
    <t>TY01-2902-00-L</t>
  </si>
  <si>
    <t>AUTOLAMPS1533</t>
  </si>
  <si>
    <t xml:space="preserve">TOYOTA COROLLA NZE 122 (04-05) - TAIL LENS (212-19J6-00) - RH</t>
  </si>
  <si>
    <t xml:space="preserve">NZE 04 TLS RH</t>
  </si>
  <si>
    <t>TY01-2902-00-R</t>
  </si>
  <si>
    <t>AUTOLAMPS2785</t>
  </si>
  <si>
    <t xml:space="preserve">TOYOTA COROLLA NZE 122 (04-06) - FRONT FENDER - LH</t>
  </si>
  <si>
    <t xml:space="preserve">NZE 04 FF LH</t>
  </si>
  <si>
    <t>AUTOLAMPS2786</t>
  </si>
  <si>
    <t xml:space="preserve">TOYOTA COROLLA NZE 122 (04-06) - FRONT FENDER - RH</t>
  </si>
  <si>
    <t xml:space="preserve">NZE 04 FF RH</t>
  </si>
  <si>
    <t>AUTOLAMPS1527</t>
  </si>
  <si>
    <t xml:space="preserve">TOYOTA COROLLA NZE 122 FIELDER (04-06) - GRILL (GREY/CHROME) HONEY COMB</t>
  </si>
  <si>
    <t xml:space="preserve">NZE 04 FIELDER GRLGC</t>
  </si>
  <si>
    <t>TY01-2911D</t>
  </si>
  <si>
    <t>AUTOLAMPS1523</t>
  </si>
  <si>
    <t xml:space="preserve">TOYOTA COROLLA NZE 122/FIELDER (04-06) - FRONT BUMPER</t>
  </si>
  <si>
    <t xml:space="preserve">FIELDER 04 BPRF</t>
  </si>
  <si>
    <t>TY01-2907</t>
  </si>
  <si>
    <t>AUTOLAMPS1556</t>
  </si>
  <si>
    <t xml:space="preserve">TOYOTA COROLLA NZE 141 (07-) - FRONT BUMPER</t>
  </si>
  <si>
    <t xml:space="preserve">NZE 07 BPRF</t>
  </si>
  <si>
    <t>TY01-3207</t>
  </si>
  <si>
    <t>AUTOLAMPS1554</t>
  </si>
  <si>
    <t xml:space="preserve">TOYOTA COROLLA NZE 141 (07-09) - BACK LAMP (212-1329) - LH</t>
  </si>
  <si>
    <t xml:space="preserve">NZE 07 BLA LH</t>
  </si>
  <si>
    <t>TY01-3202B-L</t>
  </si>
  <si>
    <t>AUTOLAMPS1555</t>
  </si>
  <si>
    <t xml:space="preserve">TOYOTA COROLLA NZE 141 (07-09) - BACK LAMP (212-1329) - RH</t>
  </si>
  <si>
    <t xml:space="preserve">NZE 07 BLA RH</t>
  </si>
  <si>
    <t>TY01-3202B-R</t>
  </si>
  <si>
    <t>AUTOLAMPS1560</t>
  </si>
  <si>
    <t xml:space="preserve">TOYOTA COROLLA NZE 141 (07-09) - HEAD LAMP (212-11M7) - LH</t>
  </si>
  <si>
    <t xml:space="preserve">NZE 07 HLA LH</t>
  </si>
  <si>
    <t>TY01-3201-L</t>
  </si>
  <si>
    <t>AUTOLAMPS1561</t>
  </si>
  <si>
    <t xml:space="preserve">TOYOTA COROLLA NZE 141 (07-09) - HEAD LAMP (212-11M7) - RH</t>
  </si>
  <si>
    <t xml:space="preserve">NZE 07 HLA RH</t>
  </si>
  <si>
    <t>TY01-3201-R</t>
  </si>
  <si>
    <t>AUTOLAMPS1553</t>
  </si>
  <si>
    <t xml:space="preserve">TOYOTA COROLLA NZE 141 (07-09) - LAMINATED FRONT WINDSCREEN</t>
  </si>
  <si>
    <t xml:space="preserve">KE140 R VCP LFW X</t>
  </si>
  <si>
    <t xml:space="preserve">KE140-R-VCP LFW/X</t>
  </si>
  <si>
    <t>1423*939</t>
  </si>
  <si>
    <t>AUTOLAMPS1566</t>
  </si>
  <si>
    <t xml:space="preserve">TOYOTA COROLLA NZE 141 (07-09) - TAIL LAMP (112-1923) - LH</t>
  </si>
  <si>
    <t xml:space="preserve">NZE 07 TLA LH</t>
  </si>
  <si>
    <t>TY01-3202-L</t>
  </si>
  <si>
    <t>AUTOLAMPS1567</t>
  </si>
  <si>
    <t xml:space="preserve">TOYOTA COROLLA NZE 141 (07-09) - TAIL LAMP (112-1923) - RH</t>
  </si>
  <si>
    <t xml:space="preserve">NZE 07 TLA RH</t>
  </si>
  <si>
    <t>TY01-3202-R</t>
  </si>
  <si>
    <t>AUTOLAMPS1558</t>
  </si>
  <si>
    <t xml:space="preserve">TOYOTA COROLLA NZE 141 (07-11) - FOG LAMP HOUSING - LH</t>
  </si>
  <si>
    <t xml:space="preserve">NZE 07 FLH LH</t>
  </si>
  <si>
    <t>TY01-3204-01-L</t>
  </si>
  <si>
    <t>AUTOLAMPS1559</t>
  </si>
  <si>
    <t xml:space="preserve">TOYOTA COROLLA NZE 141 (07-11) - FOG LAMP HOUSING - RH</t>
  </si>
  <si>
    <t xml:space="preserve">NZE 07 FLH RH</t>
  </si>
  <si>
    <t>TY01-3204-01-R</t>
  </si>
  <si>
    <t>AUTOLAMPS1557</t>
  </si>
  <si>
    <t xml:space="preserve">TOYOTA COROLLA NZE 141 (07-11) - REAR BUMPER</t>
  </si>
  <si>
    <t xml:space="preserve">NZE 07 BPRR</t>
  </si>
  <si>
    <t>AUTOLAMPS1562</t>
  </si>
  <si>
    <t xml:space="preserve">TOYOTA COROLLA NZE 141 (07-11) - SIDE MIRROR (ELECTRIC-5 WIRE) - LH</t>
  </si>
  <si>
    <t xml:space="preserve">NZE 07 SME LH</t>
  </si>
  <si>
    <t>TY01-3212-L</t>
  </si>
  <si>
    <t>AUTOLAMPS1563</t>
  </si>
  <si>
    <t xml:space="preserve">TOYOTA COROLLA NZE 141 (07-11) - SIDE MIRROR (ELECTRIC-5 WIRE) - RH</t>
  </si>
  <si>
    <t xml:space="preserve">NZE 07 SME RH</t>
  </si>
  <si>
    <t>TY01-3212-R</t>
  </si>
  <si>
    <t>AUTOLAMPS1564</t>
  </si>
  <si>
    <t xml:space="preserve">TOYOTA COROLLA NZE 141 (07-11) - SIDE MIRROR (LED-ELECTRIC-5 WIRE) - LH</t>
  </si>
  <si>
    <t xml:space="preserve">NZE 07 SMELED LH</t>
  </si>
  <si>
    <t>TY01-3212-LIGHT-L</t>
  </si>
  <si>
    <t>AUTOLAMPS1565</t>
  </si>
  <si>
    <t xml:space="preserve">TOYOTA COROLLA NZE 141 (07-11) - SIDE MIRROR (LED-ELECTRIC-5 WIRE) - RH</t>
  </si>
  <si>
    <t xml:space="preserve">NZE 07 SMELED RH</t>
  </si>
  <si>
    <t>TY01-3212-LIGHT-R</t>
  </si>
  <si>
    <t>AUTOLAMPS1568</t>
  </si>
  <si>
    <t xml:space="preserve">TOYOTA COROLLA NZE 141 (10-13) - BACK LAMP - LH</t>
  </si>
  <si>
    <t xml:space="preserve">COROLLA 10 BALA LH</t>
  </si>
  <si>
    <t>TY01-3502B-L</t>
  </si>
  <si>
    <t>AUTOLAMPS1569</t>
  </si>
  <si>
    <t xml:space="preserve">TOYOTA COROLLA NZE 141 (10-13) - BACK LAMP - RH</t>
  </si>
  <si>
    <t xml:space="preserve">COROLLA 10 BALA RH</t>
  </si>
  <si>
    <t>TY01-3502B-R</t>
  </si>
  <si>
    <t>AUTOLAMPS1570</t>
  </si>
  <si>
    <t xml:space="preserve">TOYOTA COROLLA NZE 141 (10-13) - HEAD LAMP (112-1130) - LH</t>
  </si>
  <si>
    <t xml:space="preserve">COROLLA 10 HLA LH</t>
  </si>
  <si>
    <t>TY01-3501-L</t>
  </si>
  <si>
    <t>AUTOLAMPS1571</t>
  </si>
  <si>
    <t xml:space="preserve">TOYOTA COROLLA NZE 141 (10-13) - HEAD LAMP (112-1130) - RH</t>
  </si>
  <si>
    <t xml:space="preserve">COROLLA 10 HLA RH</t>
  </si>
  <si>
    <t>TY01-3501-R</t>
  </si>
  <si>
    <t>AUTOLAMPS1572</t>
  </si>
  <si>
    <t xml:space="preserve">TOYOTA COROLLA NZE 141 (10-13) - TAIL LAMP - LH</t>
  </si>
  <si>
    <t xml:space="preserve">COROLLA 10 TLA LH</t>
  </si>
  <si>
    <t>TY01-3502-L</t>
  </si>
  <si>
    <t>AUTOLAMPS1573</t>
  </si>
  <si>
    <t xml:space="preserve">TOYOTA COROLLA NZE 141 (10-13) - TAIL LAMP - RH</t>
  </si>
  <si>
    <t xml:space="preserve">COROLLA 10 TLA RH</t>
  </si>
  <si>
    <t>TY01-3502-R</t>
  </si>
  <si>
    <t>AUTOLAMPS1574</t>
  </si>
  <si>
    <t xml:space="preserve">TOYOTA COROLLA RUNX (01-03) - FOG LAMP (212-2033-UE) - LH</t>
  </si>
  <si>
    <t xml:space="preserve">RUNX 01 FLA LH</t>
  </si>
  <si>
    <t>TY01-2404-L</t>
  </si>
  <si>
    <t>AUTOLAMPS1575</t>
  </si>
  <si>
    <t xml:space="preserve">TOYOTA COROLLA RUNX (01-03) - FOG LAMP (212-2033-UE) - RH</t>
  </si>
  <si>
    <t xml:space="preserve">RUNX 01 FLA RH</t>
  </si>
  <si>
    <t>TY01-2404-R</t>
  </si>
  <si>
    <t>AUTOLAMPS1576</t>
  </si>
  <si>
    <t xml:space="preserve">TOYOTA COROLLA RUNX (01-03) - HEAD LAMP (212-11D1-RD/LD-EM) - LH</t>
  </si>
  <si>
    <t xml:space="preserve">RUNX 01 HLA LH</t>
  </si>
  <si>
    <t>TY01-2401-L</t>
  </si>
  <si>
    <t>AUTOLAMPS1577</t>
  </si>
  <si>
    <t xml:space="preserve">TOYOTA COROLLA RUNX (01-03) - HEAD LAMP (212-11D1-RD/LD-EM) - RH</t>
  </si>
  <si>
    <t xml:space="preserve">RUNX 01 HLA RH</t>
  </si>
  <si>
    <t>TY01-2401-R</t>
  </si>
  <si>
    <t>AUTOLAMPS1578</t>
  </si>
  <si>
    <t xml:space="preserve">TOYOTA COROLLA RUNX (01-03) - TAIL LAMP (212-19H1-UE) - LH</t>
  </si>
  <si>
    <t xml:space="preserve">RUNX 01 TLA LH</t>
  </si>
  <si>
    <t>TY01-2402-L</t>
  </si>
  <si>
    <t>AUTOLAMPS1579</t>
  </si>
  <si>
    <t xml:space="preserve">TOYOTA COROLLA RUNX (01-03) - TAIL LAMP (212-19H1-UE) - RH</t>
  </si>
  <si>
    <t xml:space="preserve">RUNX 01 TLA RH</t>
  </si>
  <si>
    <t>TY01-2402-R</t>
  </si>
  <si>
    <t>AUTOLAMPS1580</t>
  </si>
  <si>
    <t xml:space="preserve">TOYOTA COROLLA SED/HBK AE100/AE101 (92-) - REAR DOOR GLASS - LH</t>
  </si>
  <si>
    <t xml:space="preserve">KE100 RD LH</t>
  </si>
  <si>
    <t xml:space="preserve">KE100 RD/LH</t>
  </si>
  <si>
    <t>660*475</t>
  </si>
  <si>
    <t>AUTOLAMPS1581</t>
  </si>
  <si>
    <t xml:space="preserve">TOYOTA COROLLA SED/HBK AE100/AE101 (92-) - REAR DOOR GLASS - RH</t>
  </si>
  <si>
    <t xml:space="preserve">KE100 RD RH</t>
  </si>
  <si>
    <t xml:space="preserve">KE100 RD/RH</t>
  </si>
  <si>
    <t>AUTOLAMPS1246</t>
  </si>
  <si>
    <t xml:space="preserve">TOYOTA COROLLA SED/HBK/EST AE100/AE101/AE102/KE106 (92-) - FRONT DOOR GLASS - LH</t>
  </si>
  <si>
    <t xml:space="preserve">KE100 FD LH</t>
  </si>
  <si>
    <t xml:space="preserve">KE100 FD/LH</t>
  </si>
  <si>
    <t>856*472</t>
  </si>
  <si>
    <t>AUTOLAMPS1247</t>
  </si>
  <si>
    <t xml:space="preserve">TOYOTA COROLLA SED/HBK/EST AE100/AE101/AE102/KE106 (92-) - FRONT DOOR GLASS - RH</t>
  </si>
  <si>
    <t xml:space="preserve">KE100 FD RH</t>
  </si>
  <si>
    <t xml:space="preserve">KE100 FD/RH</t>
  </si>
  <si>
    <t>AUTOLAMPS2614</t>
  </si>
  <si>
    <t xml:space="preserve">TOYOTA COROLLA SPACIO (01-03) - TAIL LAMP (LED) (13-85) - LH</t>
  </si>
  <si>
    <t xml:space="preserve">SPACIO 01 TLALED LH</t>
  </si>
  <si>
    <t>TY24-0202B-L</t>
  </si>
  <si>
    <t>AUTOLAMPS2615</t>
  </si>
  <si>
    <t xml:space="preserve">TOYOTA COROLLA SPACIO (01-03) - TAIL LAMP (LED) (13-85) - RH</t>
  </si>
  <si>
    <t xml:space="preserve">SPACIO 01 TLALED RH</t>
  </si>
  <si>
    <t>TY24-0202B-R</t>
  </si>
  <si>
    <t>AUTOLAMPS1588</t>
  </si>
  <si>
    <t xml:space="preserve">TOYOTA COROLLA SPACIO (97-00) - CORNER LAMP (13-39) - LH</t>
  </si>
  <si>
    <t xml:space="preserve">SPACIO 97 CLA LH</t>
  </si>
  <si>
    <t>TY24-0103-L</t>
  </si>
  <si>
    <t>AUTOLAMPS1589</t>
  </si>
  <si>
    <t xml:space="preserve">TOYOTA COROLLA SPACIO (97-00) - CORNER LAMP (13-39) - RH</t>
  </si>
  <si>
    <t xml:space="preserve">SPACIO 97 CLA RH</t>
  </si>
  <si>
    <t>TY24-0103-R</t>
  </si>
  <si>
    <t>AUTOLAMPS1582</t>
  </si>
  <si>
    <t xml:space="preserve">TOYOTA COROLLA SPACIO (97-00) - FRONT DOOR GLASS - LH</t>
  </si>
  <si>
    <t xml:space="preserve">KE129 FD LH</t>
  </si>
  <si>
    <t xml:space="preserve">KE129 FD/LH</t>
  </si>
  <si>
    <t>870*590</t>
  </si>
  <si>
    <t>AUTOLAMPS1583</t>
  </si>
  <si>
    <t xml:space="preserve">TOYOTA COROLLA SPACIO (97-00) - FRONT DOOR GLASS - RH</t>
  </si>
  <si>
    <t xml:space="preserve">KE129 FD RH</t>
  </si>
  <si>
    <t xml:space="preserve">KE129 FD/RH</t>
  </si>
  <si>
    <t>AUTOLAMPS1590</t>
  </si>
  <si>
    <t xml:space="preserve">TOYOTA COROLLA SPACIO (97-00) - GRILL</t>
  </si>
  <si>
    <t xml:space="preserve">SPACIO 97 GRL</t>
  </si>
  <si>
    <t>TY24-0111B</t>
  </si>
  <si>
    <t>AUTOLAMPS1591</t>
  </si>
  <si>
    <t xml:space="preserve">TOYOTA COROLLA SPACIO (97-00) - HEAD LAMP (13-38) - LH</t>
  </si>
  <si>
    <t xml:space="preserve">SPACIO 97 HLA LH</t>
  </si>
  <si>
    <t>TY24-0101-L</t>
  </si>
  <si>
    <t>AUTOLAMPS1592</t>
  </si>
  <si>
    <t xml:space="preserve">TOYOTA COROLLA SPACIO (97-00) - HEAD LAMP (13-38) - RH</t>
  </si>
  <si>
    <t xml:space="preserve">SPACIO 97 HLA RH</t>
  </si>
  <si>
    <t>TY24-0101-R</t>
  </si>
  <si>
    <t>AUTOLAMPS1584</t>
  </si>
  <si>
    <t xml:space="preserve">TOYOTA COROLLA SPACIO (97-00) - LAMINATED FRONT WINDSCREEN</t>
  </si>
  <si>
    <t xml:space="preserve">KE129 LFW X</t>
  </si>
  <si>
    <t xml:space="preserve">KE129 LFW/X</t>
  </si>
  <si>
    <t>1379*982</t>
  </si>
  <si>
    <t>AUTOLAMPS1585</t>
  </si>
  <si>
    <t xml:space="preserve">TOYOTA COROLLA SPACIO (97-00) - REAR DOOR GLASS - LH</t>
  </si>
  <si>
    <t xml:space="preserve">KE129 RD LH</t>
  </si>
  <si>
    <t xml:space="preserve">KE129 RD/LH</t>
  </si>
  <si>
    <t>705*595</t>
  </si>
  <si>
    <t>AUTOLAMPS1586</t>
  </si>
  <si>
    <t xml:space="preserve">TOYOTA COROLLA SPACIO (97-00) - REAR DOOR GLASS - RH</t>
  </si>
  <si>
    <t xml:space="preserve">KE129 RD RH</t>
  </si>
  <si>
    <t xml:space="preserve">KE129 RD/RH</t>
  </si>
  <si>
    <t>AUTOLAMPS1587</t>
  </si>
  <si>
    <t xml:space="preserve">TOYOTA COROLLA SPACIO (97-00) - REAR HEATED WINDSCREEN</t>
  </si>
  <si>
    <t xml:space="preserve">KE129 RW H X</t>
  </si>
  <si>
    <t xml:space="preserve">KE129 RW/H/X</t>
  </si>
  <si>
    <t>1277*551</t>
  </si>
  <si>
    <t>AUTOLAMPS1593</t>
  </si>
  <si>
    <t xml:space="preserve">TOYOTA COROLLA SPACIO (97-00) - TAIL LAMP (13-40) - LH</t>
  </si>
  <si>
    <t xml:space="preserve">SPACIO 97 TLA LH</t>
  </si>
  <si>
    <t>TY24-0102-L</t>
  </si>
  <si>
    <t>AUTOLAMPS1594</t>
  </si>
  <si>
    <t xml:space="preserve">TOYOTA COROLLA SPACIO (97-00) - TAIL LAMP (13-40) - RH</t>
  </si>
  <si>
    <t xml:space="preserve">SPACIO 97 TLA RH</t>
  </si>
  <si>
    <t>TY24-0102-R</t>
  </si>
  <si>
    <t>AUTOLAMPS1598</t>
  </si>
  <si>
    <t xml:space="preserve">TOYOTA COROLLA SPACIO KE120F WAGON (01-04) - FRONT DOOR GLASS - LH</t>
  </si>
  <si>
    <t xml:space="preserve">AE120F VFD LH</t>
  </si>
  <si>
    <t xml:space="preserve">AE120F VFD/LH</t>
  </si>
  <si>
    <t>923*570</t>
  </si>
  <si>
    <t>AUTOLAMPS1596</t>
  </si>
  <si>
    <t xml:space="preserve">TOYOTA COROLLA SPACIO KE120F WAGON (01-04) - FRONT DOOR GLASS - RH</t>
  </si>
  <si>
    <t xml:space="preserve">AE120F VFD RH</t>
  </si>
  <si>
    <t xml:space="preserve">AE120F VFD/RH</t>
  </si>
  <si>
    <t>AUTOLAMPS1601</t>
  </si>
  <si>
    <t xml:space="preserve">TOYOTA COROLLA SPACIO KE120F WAGON (01-04) - HEAD LAMP (13-66) - LH</t>
  </si>
  <si>
    <t xml:space="preserve">SPACIO 01 HLA LH</t>
  </si>
  <si>
    <t>TY24-0201B-L</t>
  </si>
  <si>
    <t>AUTOLAMPS1602</t>
  </si>
  <si>
    <t xml:space="preserve">TOYOTA COROLLA SPACIO KE120F WAGON (01-04) - HEAD LAMP (13-66) - RH</t>
  </si>
  <si>
    <t xml:space="preserve">SPACIO 01 HLA RH</t>
  </si>
  <si>
    <t>TY24-0201B-R</t>
  </si>
  <si>
    <t>AUTOLAMPS1603</t>
  </si>
  <si>
    <t xml:space="preserve">TOYOTA COROLLA SPACIO KE120F WAGON (01-04) - HEAD LAMP (13-73)(XENON) - LH</t>
  </si>
  <si>
    <t xml:space="preserve">SPACIO 01 HLAX LH</t>
  </si>
  <si>
    <t>TY24-0201A-L</t>
  </si>
  <si>
    <t>AUTOLAMPS1604</t>
  </si>
  <si>
    <t xml:space="preserve">TOYOTA COROLLA SPACIO KE120F WAGON (01-04) - HEAD LAMP (13-73)(XENON) - RH</t>
  </si>
  <si>
    <t xml:space="preserve">SPACIO 01 HLAX RH</t>
  </si>
  <si>
    <t>TY24-0201A-R</t>
  </si>
  <si>
    <t>AUTOLAMPS1597</t>
  </si>
  <si>
    <t xml:space="preserve">TOYOTA COROLLA SPACIO KE120F WAGON (01-04) - LAMINATED FRONT WINDSCREEN</t>
  </si>
  <si>
    <t xml:space="preserve">AE120F LFW</t>
  </si>
  <si>
    <t>1385*1011</t>
  </si>
  <si>
    <t>AUTOLAMPS1599</t>
  </si>
  <si>
    <t xml:space="preserve">TOYOTA COROLLA SPACIO KE120F WAGON (01-04) - REAR DOOR GLASS - RH</t>
  </si>
  <si>
    <t xml:space="preserve">AE120F RD RH</t>
  </si>
  <si>
    <t xml:space="preserve">AE120F RD/RH</t>
  </si>
  <si>
    <t>736*568</t>
  </si>
  <si>
    <t>AUTOLAMPS1600</t>
  </si>
  <si>
    <t xml:space="preserve">TOYOTA COROLLA SPACIO KE120F WAGON (01-04) - SIDE FIX GLASS - LH</t>
  </si>
  <si>
    <t xml:space="preserve">AE120F SW LH X</t>
  </si>
  <si>
    <t xml:space="preserve">AE120F SW/LH/X</t>
  </si>
  <si>
    <t>405*438</t>
  </si>
  <si>
    <t>AUTOLAMPS1606</t>
  </si>
  <si>
    <t xml:space="preserve">TOYOTA COROLLA SPACIO KE120F WAGON (01-04) - TAIL LAMP (13-69) - LH</t>
  </si>
  <si>
    <t xml:space="preserve">SPACIO 01 TLA LH</t>
  </si>
  <si>
    <t>TY24-0202A-L</t>
  </si>
  <si>
    <t>AUTOLAMPS1605</t>
  </si>
  <si>
    <t xml:space="preserve">TOYOTA COROLLA SPACIO KE120F WAGON (01-04) - TAIL LAMP (13-69) - RH</t>
  </si>
  <si>
    <t xml:space="preserve">SPACIO 01 TLA RH</t>
  </si>
  <si>
    <t>TY24-0202A-R</t>
  </si>
  <si>
    <t>AUTOLAMPS2857</t>
  </si>
  <si>
    <t xml:space="preserve">TOYOTA COROLLA SPACIO/VERSO 5D WAGON (01-) - FRONT QUARTER GLASS - LH</t>
  </si>
  <si>
    <t xml:space="preserve">AE120F FV LH X</t>
  </si>
  <si>
    <t xml:space="preserve">AE120F FV/LH/X</t>
  </si>
  <si>
    <t>AUTOLAMPS1595</t>
  </si>
  <si>
    <t xml:space="preserve">TOYOTA COROLLA SPACIOKE120F WAGON (01-04) - REAR DOOR GLASS - LH</t>
  </si>
  <si>
    <t xml:space="preserve">AE120F RD LH</t>
  </si>
  <si>
    <t xml:space="preserve">AE120F RD/LH</t>
  </si>
  <si>
    <t>AUTOLAMPS1244</t>
  </si>
  <si>
    <t xml:space="preserve">TOYOTA COROLLA SPACIOKE120F WAGON (01-04) - SIDE FIX GLASS - RH</t>
  </si>
  <si>
    <t xml:space="preserve">AE120F SW RH X</t>
  </si>
  <si>
    <t xml:space="preserve">AE120F SW/RH/X</t>
  </si>
  <si>
    <t>AUTOLAMPS1629</t>
  </si>
  <si>
    <t xml:space="preserve">TOYOTA COROLLA SPRINTER 4D SEDAN/SPRINTER CARIB 5D WAGON (87-92) - LAMINATED FRONT WINDSCREEN</t>
  </si>
  <si>
    <t xml:space="preserve">KE91 LFW X</t>
  </si>
  <si>
    <t xml:space="preserve">KE91 LFW/X</t>
  </si>
  <si>
    <t>1474*857</t>
  </si>
  <si>
    <t>AUTOLAMPS2616</t>
  </si>
  <si>
    <t xml:space="preserve">TOYOTA COROLLA SPRINTER AE100 (90-94) - CORNER LAMP (212-1578)  - LH</t>
  </si>
  <si>
    <t xml:space="preserve">SPRINTER AE100 CLA LH</t>
  </si>
  <si>
    <t>TY01-1403D-L</t>
  </si>
  <si>
    <t>AUTOLAMPS2617</t>
  </si>
  <si>
    <t xml:space="preserve">TOYOTA COROLLA SPRINTER AE100 (90-94) - CORNER LAMP (212-1578)  - RH</t>
  </si>
  <si>
    <t xml:space="preserve">SPRINTER AE100 CLA RH</t>
  </si>
  <si>
    <t>TY01-1403D-R</t>
  </si>
  <si>
    <t>AUTOLAMPS2618</t>
  </si>
  <si>
    <t xml:space="preserve">TOYOTA COROLLA SPRINTER AE100 (90-94) - HEAD LAMP (212-1162) - LH</t>
  </si>
  <si>
    <t xml:space="preserve">SPRINTER AE100 HLA LH</t>
  </si>
  <si>
    <t xml:space="preserve">MZ01-51001 / TY01-1401D-L</t>
  </si>
  <si>
    <t>AUTOLAMPS2619</t>
  </si>
  <si>
    <t xml:space="preserve">TOYOTA COROLLA SPRINTER AE100 (90-94) - HEAD LAMP (212-1162) - RH</t>
  </si>
  <si>
    <t xml:space="preserve">SPRINTER AE100 HLA RH</t>
  </si>
  <si>
    <t xml:space="preserve">MZ01-51001 / TY01-1401D-R</t>
  </si>
  <si>
    <t>AUTOLAMPS1607</t>
  </si>
  <si>
    <t xml:space="preserve">TOYOTA COROLLA SPRINTER AE110 (92-94) - CORNER LAMP (12-418) - LH</t>
  </si>
  <si>
    <t xml:space="preserve">SPRINTER AE110 CLA LH</t>
  </si>
  <si>
    <t>TY35-0203C-L</t>
  </si>
  <si>
    <t>SUPPLIER0005</t>
  </si>
  <si>
    <t xml:space="preserve">CHANGZHOU XINHANG VEHICLE ACCESSORIES CO.,LTD.</t>
  </si>
  <si>
    <t>AUTOLAMPS1608</t>
  </si>
  <si>
    <t xml:space="preserve">TOYOTA COROLLA SPRINTER AE110 (92-94) - CORNER LAMP (12-418) - RH</t>
  </si>
  <si>
    <t xml:space="preserve">SPRINTER AE110 CLA RH</t>
  </si>
  <si>
    <t>TY35-0203C-R</t>
  </si>
  <si>
    <t xml:space="preserve">RMB - CHINESE YUAN</t>
  </si>
  <si>
    <t>AUTOLAMPS1609</t>
  </si>
  <si>
    <t xml:space="preserve">TOYOTA COROLLA SPRINTER AE110 (92-94) - HEAD LAMP - LH</t>
  </si>
  <si>
    <t xml:space="preserve">SPRINTER AE110 HLA LH</t>
  </si>
  <si>
    <t>TY35-0201A-L</t>
  </si>
  <si>
    <t>AUTOLAMPS1610</t>
  </si>
  <si>
    <t xml:space="preserve">TOYOTA COROLLA SPRINTER AE110 (92-94) - HEAD LAMP - RH</t>
  </si>
  <si>
    <t xml:space="preserve">SPRINTER AE110 HLA RH</t>
  </si>
  <si>
    <t>TY35-0201A-R</t>
  </si>
  <si>
    <t>AUTOLAMPS1613</t>
  </si>
  <si>
    <t xml:space="preserve">TOYOTA COROLLA SPRINTER AE110 (92-94) - TAIL LAMP W/REVERSE LIGHT - LH</t>
  </si>
  <si>
    <t xml:space="preserve">SPRINTER AE110 TLA LH</t>
  </si>
  <si>
    <t>TY35-0202B-L</t>
  </si>
  <si>
    <t>AUTOLAMPS1614</t>
  </si>
  <si>
    <t xml:space="preserve">TOYOTA COROLLA SPRINTER AE110 (92-94) - TAIL LAMP W/REVERSE LIGHT - RH</t>
  </si>
  <si>
    <t xml:space="preserve">SPRINTER AE110 TLA RH</t>
  </si>
  <si>
    <t>TY35-0202B-R</t>
  </si>
  <si>
    <t>AUTOLAMPS1611</t>
  </si>
  <si>
    <t xml:space="preserve">TOYOTA COROLLA SPRINTER AE110 (92-94) - TAIL LENS W/REVERSE LIGHT - LH</t>
  </si>
  <si>
    <t xml:space="preserve">SPRINTER AE110 TLS LH</t>
  </si>
  <si>
    <t>TY35-0202B-00-L</t>
  </si>
  <si>
    <t>AUTOLAMPS1612</t>
  </si>
  <si>
    <t xml:space="preserve">TOYOTA COROLLA SPRINTER AE110 (92-94) - TAIL LENS W/REVERSE LIGHT - RH</t>
  </si>
  <si>
    <t xml:space="preserve">SPRINTER AE110 TLS RH</t>
  </si>
  <si>
    <t>TY35-0202B-00-R</t>
  </si>
  <si>
    <t>AUTOLAMPS1615</t>
  </si>
  <si>
    <t xml:space="preserve">TOYOTA COROLLA SPRINTER AE110/AE111 (95-00) - FRONT DOOR - LH</t>
  </si>
  <si>
    <t xml:space="preserve">AE111 4D FD LH</t>
  </si>
  <si>
    <t xml:space="preserve">AE111-4D FD/LH</t>
  </si>
  <si>
    <t>855*488</t>
  </si>
  <si>
    <t>AUTOLAMPS1616</t>
  </si>
  <si>
    <t xml:space="preserve">TOYOTA COROLLA SPRINTER AE110/AE111 (95-00) - FRONT DOOR - RH</t>
  </si>
  <si>
    <t xml:space="preserve">AE111 4D FD RH</t>
  </si>
  <si>
    <t xml:space="preserve">AE111-4D FD/RH</t>
  </si>
  <si>
    <t>AUTOLAMPS1618</t>
  </si>
  <si>
    <t xml:space="preserve">TOYOTA COROLLA SPRINTER AE110/AE111 (95-00) - REAR DOOR - LH</t>
  </si>
  <si>
    <t xml:space="preserve">AE111 4D RD LH</t>
  </si>
  <si>
    <t xml:space="preserve">AE111-4D RD/LH</t>
  </si>
  <si>
    <t>709*473</t>
  </si>
  <si>
    <t>AUTOLAMPS1619</t>
  </si>
  <si>
    <t xml:space="preserve">TOYOTA COROLLA SPRINTER AE110/AE111 (95-00) - REAR DOOR - RH</t>
  </si>
  <si>
    <t xml:space="preserve">AE111 4D RD RH</t>
  </si>
  <si>
    <t xml:space="preserve">AE111-4D RD/RH</t>
  </si>
  <si>
    <t>AUTOLAMPS1620</t>
  </si>
  <si>
    <t xml:space="preserve">TOYOTA COROLLA SPRINTER AE110/AE111 (95-00) - REAR HEATED WINDSCREEN</t>
  </si>
  <si>
    <t xml:space="preserve">AE110 1 RW H X</t>
  </si>
  <si>
    <t xml:space="preserve">AE110-1 RW/H/X</t>
  </si>
  <si>
    <t>1319*765</t>
  </si>
  <si>
    <t>AUTOLAMPS1621</t>
  </si>
  <si>
    <t xml:space="preserve">TOYOTA COROLLA SPRINTER AE111 (96-98) - CORNER LAMP (12-452) - LH</t>
  </si>
  <si>
    <t xml:space="preserve">SPRINTER AE111 CLA LH</t>
  </si>
  <si>
    <t>TY35-0203-L</t>
  </si>
  <si>
    <t>AUTOLAMPS1622</t>
  </si>
  <si>
    <t xml:space="preserve">TOYOTA COROLLA SPRINTER AE111 (96-98) - CORNER LAMP (12-452) - RH</t>
  </si>
  <si>
    <t xml:space="preserve">SPRINTER AE111 CLA RH</t>
  </si>
  <si>
    <t>TY35-0203-R</t>
  </si>
  <si>
    <t>AUTOLAMPS1623</t>
  </si>
  <si>
    <t xml:space="preserve">TOYOTA COROLLA SPRINTER AE111 (96-98) - HEAD LAMP - LH</t>
  </si>
  <si>
    <t xml:space="preserve">SPRINTER AE111 HLA LH</t>
  </si>
  <si>
    <t>TY35-0201-L</t>
  </si>
  <si>
    <t>AUTOLAMPS1624</t>
  </si>
  <si>
    <t xml:space="preserve">TOYOTA COROLLA SPRINTER AE111 (96-98) - HEAD LAMP - RH</t>
  </si>
  <si>
    <t xml:space="preserve">SPRINTER AE111 HLA RH</t>
  </si>
  <si>
    <t>TY35-0201-R</t>
  </si>
  <si>
    <t>AUTOLAMPS1627</t>
  </si>
  <si>
    <t xml:space="preserve">TOYOTA COROLLA SPRINTER AE111 (96-98) - TAIL LAMP - LH</t>
  </si>
  <si>
    <t xml:space="preserve">SPRINTER AE111 TLA LH</t>
  </si>
  <si>
    <t>TY35-0202-L</t>
  </si>
  <si>
    <t>AUTOLAMPS1628</t>
  </si>
  <si>
    <t xml:space="preserve">TOYOTA COROLLA SPRINTER AE111 (96-98) - TAIL LAMP - RH</t>
  </si>
  <si>
    <t xml:space="preserve">SPRINTER AE111 TLA RH</t>
  </si>
  <si>
    <t>TY35-0202-R</t>
  </si>
  <si>
    <t>AUTOLAMPS1625</t>
  </si>
  <si>
    <t xml:space="preserve">TOYOTA COROLLA SPRINTER AE111 (96-98) - TAIL LENS - LH</t>
  </si>
  <si>
    <t xml:space="preserve">SPRINTER AE111 TLS LH</t>
  </si>
  <si>
    <t>00-TY35-0202B-L</t>
  </si>
  <si>
    <t>AUTOLAMPS1626</t>
  </si>
  <si>
    <t xml:space="preserve">TOYOTA COROLLA SPRINTER AE111 (96-98) - TAIL LENS - RH</t>
  </si>
  <si>
    <t xml:space="preserve">SPRINTER AE111 TLS RH</t>
  </si>
  <si>
    <t>00-TY35-0202B-R</t>
  </si>
  <si>
    <t>AUTOLAMPS1630</t>
  </si>
  <si>
    <t xml:space="preserve">TOYOTA COROLLA SPRINTER AE90 - HEAD LAMP (212-1141) - LH</t>
  </si>
  <si>
    <t xml:space="preserve">SPRINTER AE90 HLA LH</t>
  </si>
  <si>
    <t>TY01-1401-L</t>
  </si>
  <si>
    <t>AUTOLAMPS1631</t>
  </si>
  <si>
    <t xml:space="preserve">TOYOTA COROLLA SPRINTER AE90 - HEAD LAMP (212-1141) - RH</t>
  </si>
  <si>
    <t xml:space="preserve">SPRINTER AE90 HLA RH</t>
  </si>
  <si>
    <t>TY01-1401-R</t>
  </si>
  <si>
    <t>AUTOLAMPS1632</t>
  </si>
  <si>
    <t xml:space="preserve">TOYOTA COROLLA SPRINTER EE90 - CORNER LAMP (212-1560) - LH</t>
  </si>
  <si>
    <t xml:space="preserve">SPRINTER EE90 CLA LH</t>
  </si>
  <si>
    <t>TY01-1403-L</t>
  </si>
  <si>
    <t>AUTOLAMPS1633</t>
  </si>
  <si>
    <t xml:space="preserve">TOYOTA COROLLA SPRINTER EE90 - CORNER LAMP (212-1560) - RH</t>
  </si>
  <si>
    <t xml:space="preserve">SPRINTER EE90 CLA RH</t>
  </si>
  <si>
    <t>TY01-1403-R</t>
  </si>
  <si>
    <t>AUTOLAMPS1634</t>
  </si>
  <si>
    <t xml:space="preserve">TOYOTA COROLLA VERSO MPV (04-09) - LAMINATED FRONT WINDSCREEN</t>
  </si>
  <si>
    <t xml:space="preserve">VERSO 04 LFW</t>
  </si>
  <si>
    <t xml:space="preserve">8356AGNM1P LFW/X</t>
  </si>
  <si>
    <t>1435*999</t>
  </si>
  <si>
    <t>AUTOLAMPS1635</t>
  </si>
  <si>
    <t xml:space="preserve">TOYOTA COROLLA VERSO MPV (04-09) - REAR HEATED WINDSCREEN (W/1 HOLE)</t>
  </si>
  <si>
    <t xml:space="preserve">VERSO 04 RW H X 1HL</t>
  </si>
  <si>
    <t xml:space="preserve">8356BGNVZ RW/H/X</t>
  </si>
  <si>
    <t>1315*480</t>
  </si>
  <si>
    <t>AUTOLAMPS1316</t>
  </si>
  <si>
    <t xml:space="preserve">TOYOTA COROLLA/AE111/SPRINTER AE110 (KE120 95-00) - FRONT DOOR GLASS - LH</t>
  </si>
  <si>
    <t xml:space="preserve">KE120 FD LH</t>
  </si>
  <si>
    <t xml:space="preserve">KE120 FD/LH</t>
  </si>
  <si>
    <t>852*485</t>
  </si>
  <si>
    <t>AUTOLAMPS1317</t>
  </si>
  <si>
    <t xml:space="preserve">TOYOTA COROLLA/AE111/SPRINTER AE110 (KE120 95-00) - FRONT DOOR GLASS - RH</t>
  </si>
  <si>
    <t xml:space="preserve">KE120 FD RH</t>
  </si>
  <si>
    <t xml:space="preserve">KE120 FD/RH</t>
  </si>
  <si>
    <t>AUTOLAMPS1636</t>
  </si>
  <si>
    <t xml:space="preserve">TOYOTA COROLLA/SPRINTER 5D WAGON (87-92) - REAR HEATED WINDSCREEN</t>
  </si>
  <si>
    <t xml:space="preserve">KE91 RW H X</t>
  </si>
  <si>
    <t xml:space="preserve">KE91 RW/H/X</t>
  </si>
  <si>
    <t>1348*723</t>
  </si>
  <si>
    <t>AUTOLAMPS1637</t>
  </si>
  <si>
    <t xml:space="preserve">TOYOTA COROLLA/SPRINTER AE110/AE111 (KE120 95-00) - REAR QUARTER DOOR GLASS - LH</t>
  </si>
  <si>
    <t xml:space="preserve">KE120 RQ LH</t>
  </si>
  <si>
    <t xml:space="preserve">KE120 RQ/LH</t>
  </si>
  <si>
    <t>215*295</t>
  </si>
  <si>
    <t>AUTOLAMPS1638</t>
  </si>
  <si>
    <t xml:space="preserve">TOYOTA COROLLA/SPRINTER AE110/AE111 (KE120 95-00) - REAR QUARTER DOOR GLASS - RH</t>
  </si>
  <si>
    <t xml:space="preserve">KE120 RQ RH</t>
  </si>
  <si>
    <t xml:space="preserve">KE120 RQ/RH</t>
  </si>
  <si>
    <t>AUTOLAMPS1187</t>
  </si>
  <si>
    <t xml:space="preserve">TOYOTA CORONA CALDINA WAGON RT196 (92-96) - REAR DOOR - LH</t>
  </si>
  <si>
    <t xml:space="preserve">RT195 RD LH</t>
  </si>
  <si>
    <t xml:space="preserve">RT195 RD/LH</t>
  </si>
  <si>
    <t>636*497</t>
  </si>
  <si>
    <t>AUTOLAMPS1188</t>
  </si>
  <si>
    <t xml:space="preserve">TOYOTA CORONA CALDINA WAGON RT196 (92-96) - REAR DOOR - RH</t>
  </si>
  <si>
    <t xml:space="preserve">RT195 RD RH</t>
  </si>
  <si>
    <t xml:space="preserve">RT195 RD/RH</t>
  </si>
  <si>
    <t>AUTOLAMPS1189</t>
  </si>
  <si>
    <t xml:space="preserve">TOYOTA CORONA CALDINA WAGON RT196 (92-96) - REAR HEATED WINDSCREEN</t>
  </si>
  <si>
    <t xml:space="preserve">RT195 RW H X</t>
  </si>
  <si>
    <t xml:space="preserve">RT195 RW/H/X</t>
  </si>
  <si>
    <t>1330*513</t>
  </si>
  <si>
    <t>AUTOLAMPS1190</t>
  </si>
  <si>
    <t xml:space="preserve">TOYOTA CORONA CALDINA WAGON RT196 (92-96) - SIDE FIX WINDOW - LH</t>
  </si>
  <si>
    <t xml:space="preserve">RT195 SW LH X</t>
  </si>
  <si>
    <t xml:space="preserve">RT195 SW/LH/X</t>
  </si>
  <si>
    <t>670*410</t>
  </si>
  <si>
    <t>AUTOLAMPS1191</t>
  </si>
  <si>
    <t xml:space="preserve">TOYOTA CORONA CALDINA WAGON RT196 (92-96) - SIDE FIX WINDOW - RH</t>
  </si>
  <si>
    <t xml:space="preserve">RT195 SW RH X</t>
  </si>
  <si>
    <t xml:space="preserve">RT195 SW/RH/X</t>
  </si>
  <si>
    <t>AUTOLAMPS1192</t>
  </si>
  <si>
    <t xml:space="preserve">TOYOTA CORONA SEDAN / CALDINA WAGON RT196 (92-96) - FRONT DOOR - LH</t>
  </si>
  <si>
    <t xml:space="preserve">RT190 FD LH</t>
  </si>
  <si>
    <t xml:space="preserve">RT190 FD/LH</t>
  </si>
  <si>
    <t>874*480</t>
  </si>
  <si>
    <t>AUTOLAMPS1193</t>
  </si>
  <si>
    <t xml:space="preserve">TOYOTA CORONA SEDAN / CALDINA WAGON RT196 (92-96) - FRONT DOOR - RH</t>
  </si>
  <si>
    <t xml:space="preserve">RT190 FD RH</t>
  </si>
  <si>
    <t xml:space="preserve">RT190 FD/RH</t>
  </si>
  <si>
    <t>AUTOLAMPS1194</t>
  </si>
  <si>
    <t xml:space="preserve">TOYOTA CORONA SEDAN / CALDINA WAGON RT196 (92-96) - LAMINTATED WINDSCREEN</t>
  </si>
  <si>
    <t xml:space="preserve">RT190 LFW X</t>
  </si>
  <si>
    <t xml:space="preserve">RT190 LFW/X</t>
  </si>
  <si>
    <t>1419*862</t>
  </si>
  <si>
    <t>AUTOLAMPS1639</t>
  </si>
  <si>
    <t xml:space="preserve">TOYOTA CROWN (03-07) - BACK LAMP - LH</t>
  </si>
  <si>
    <t xml:space="preserve">CROWN 03 BALA LH</t>
  </si>
  <si>
    <t>TY15-0802A-L</t>
  </si>
  <si>
    <t>AUTOLAMPS1640</t>
  </si>
  <si>
    <t xml:space="preserve">TOYOTA CROWN (03-07) - BACK LAMP - RH</t>
  </si>
  <si>
    <t xml:space="preserve">CROWN 03 BALA RH</t>
  </si>
  <si>
    <t>TY15-0802A-R</t>
  </si>
  <si>
    <t>AUTOLAMPS1643</t>
  </si>
  <si>
    <t xml:space="preserve">TOYOTA CROWN (03-07) - FOG LAMP - LH</t>
  </si>
  <si>
    <t xml:space="preserve">CROWN 03 FLA LH</t>
  </si>
  <si>
    <t>TY15-0804-L</t>
  </si>
  <si>
    <t>AUTOLAMPS1644</t>
  </si>
  <si>
    <t xml:space="preserve">TOYOTA CROWN (03-07) - FOG LAMP - RH</t>
  </si>
  <si>
    <t xml:space="preserve">CROWN 03 FLA RH</t>
  </si>
  <si>
    <t>TY15-0804-R</t>
  </si>
  <si>
    <t>AUTOLAMPS1642</t>
  </si>
  <si>
    <t xml:space="preserve">TOYOTA CROWN (03-07) - FRONT BUMPER</t>
  </si>
  <si>
    <t xml:space="preserve">CROWN 03 BPRF</t>
  </si>
  <si>
    <t>TY15-0807</t>
  </si>
  <si>
    <t>AUTOLAMPS1645</t>
  </si>
  <si>
    <t xml:space="preserve">TOYOTA CROWN (03-07) - GRILL</t>
  </si>
  <si>
    <t xml:space="preserve">CROWN 03 GRL</t>
  </si>
  <si>
    <t>TY15-0811</t>
  </si>
  <si>
    <t>AUTOLAMPS1646</t>
  </si>
  <si>
    <t xml:space="preserve">TOYOTA CROWN (03-07) - HEAD LAMP (112-1118) - LH</t>
  </si>
  <si>
    <t xml:space="preserve">CROWN 03 HLA LH</t>
  </si>
  <si>
    <t>TY15-0801-L</t>
  </si>
  <si>
    <t>AUTOLAMPS1647</t>
  </si>
  <si>
    <t xml:space="preserve">TOYOTA CROWN (03-07) - HEAD LAMP (112-1118) - RH</t>
  </si>
  <si>
    <t xml:space="preserve">CROWN 03 HLA RH</t>
  </si>
  <si>
    <t>TY15-0801-R</t>
  </si>
  <si>
    <t>AUTOLAMPS1641</t>
  </si>
  <si>
    <t xml:space="preserve">TOYOTA CROWN (03-07) - REAR BUMPER</t>
  </si>
  <si>
    <t xml:space="preserve">CROWN 03 BPRR</t>
  </si>
  <si>
    <t>TY15-0808</t>
  </si>
  <si>
    <t>AUTOLAMPS1648</t>
  </si>
  <si>
    <t xml:space="preserve">TOYOTA CROWN (03-07) - SIDE LAMP (212-1424)</t>
  </si>
  <si>
    <t xml:space="preserve">CROWN 03 SLA</t>
  </si>
  <si>
    <t>TY15-0806</t>
  </si>
  <si>
    <t>AUTOLAMPS1649</t>
  </si>
  <si>
    <t xml:space="preserve">TOYOTA CROWN (03-07) - TAIL LAMP (112-1915) - LH</t>
  </si>
  <si>
    <t xml:space="preserve">CROWN 03 TLA LH</t>
  </si>
  <si>
    <t>TY15-0802-L</t>
  </si>
  <si>
    <t>AUTOLAMPS1650</t>
  </si>
  <si>
    <t xml:space="preserve">TOYOTA CROWN (03-07) - TAIL LAMP (112-1915) - RH</t>
  </si>
  <si>
    <t xml:space="preserve">CROWN 03 TLA RH</t>
  </si>
  <si>
    <t>TY15-0802-R</t>
  </si>
  <si>
    <t>AUTOLAMPS1651</t>
  </si>
  <si>
    <t xml:space="preserve">TOYOTA CROWN MAJESTA GRS202 4D SEDAN (10-13) - LAMINTED FRONT  WINDSCREEN</t>
  </si>
  <si>
    <t xml:space="preserve">GRS202 R VCPH LFW H X</t>
  </si>
  <si>
    <t xml:space="preserve">GRS202-R-VCPH LFW/H/X</t>
  </si>
  <si>
    <t>1449*904</t>
  </si>
  <si>
    <t>AUTOLAMPS1652</t>
  </si>
  <si>
    <t xml:space="preserve">TOYOTA CROWN/JS55 MS180 4D SEDAN (05-) (RHD) - LAMINATED FRONT WINDSCREEN</t>
  </si>
  <si>
    <t xml:space="preserve">MS180 R LFW X</t>
  </si>
  <si>
    <t xml:space="preserve">MS180-R LFW/X</t>
  </si>
  <si>
    <t>1477*899</t>
  </si>
  <si>
    <t>AUTOLAMPS1653</t>
  </si>
  <si>
    <t xml:space="preserve">TOYOTA DYNA (95-97) - CORNER LAMP  CLEAR (212-1594) - LH</t>
  </si>
  <si>
    <t xml:space="preserve">DYNA 95 CLAC LH</t>
  </si>
  <si>
    <t>TY09-0203-L</t>
  </si>
  <si>
    <t>AUTOLAMPS1654</t>
  </si>
  <si>
    <t xml:space="preserve">TOYOTA DYNA (95-97) - CORNER LAMP  CLEAR (212-1594) - RH</t>
  </si>
  <si>
    <t xml:space="preserve">DYNA 95 CLAC RH</t>
  </si>
  <si>
    <t>TY09-0203-R</t>
  </si>
  <si>
    <t>AUTOLAMPS1655</t>
  </si>
  <si>
    <t xml:space="preserve">TOYOTA DYNA (95-97) - CORNER LAMP YELLOW (212-1593) - LH</t>
  </si>
  <si>
    <t xml:space="preserve">DYNA 95 CLAY LH</t>
  </si>
  <si>
    <t>TY09-0203B-L</t>
  </si>
  <si>
    <t>AUTOLAMPS1656</t>
  </si>
  <si>
    <t xml:space="preserve">TOYOTA DYNA (95-97) - CORNER LAMP YELLOW (212-1593) - RH</t>
  </si>
  <si>
    <t xml:space="preserve">DYNA 95 CLAY RH</t>
  </si>
  <si>
    <t>TY09-0203B-R</t>
  </si>
  <si>
    <t>AUTOLAMPS1657</t>
  </si>
  <si>
    <t xml:space="preserve">TOYOTA DYNA (95-97) - HEAD LAMP CLEAR (212-1167) - LH</t>
  </si>
  <si>
    <t xml:space="preserve">DYNA 97 HLAC LH</t>
  </si>
  <si>
    <t>TY09-0201-L</t>
  </si>
  <si>
    <t>AUTOLAMPS1658</t>
  </si>
  <si>
    <t xml:space="preserve">TOYOTA DYNA (95-97) - HEAD LAMP CLEAR (212-1167) - RH</t>
  </si>
  <si>
    <t xml:space="preserve">DYNA 97 HLAC RH</t>
  </si>
  <si>
    <t>AUTOLAMPS1659</t>
  </si>
  <si>
    <t xml:space="preserve">TOYOTA DYNA (95-97) - HEAD LAMP YELLOW (212-1167-Y) - LH</t>
  </si>
  <si>
    <t xml:space="preserve">DYNA 97 HLAY LH</t>
  </si>
  <si>
    <t>TY09-0201B-L</t>
  </si>
  <si>
    <t>AUTOLAMPS1660</t>
  </si>
  <si>
    <t xml:space="preserve">TOYOTA DYNA (95-97) - HEAD LAMP YELLOW (212-1167-Y) - RH</t>
  </si>
  <si>
    <t xml:space="preserve">DYNA 97 HLAY RH</t>
  </si>
  <si>
    <t>TY09-0201B-R</t>
  </si>
  <si>
    <t>AUTOLAMPS1661</t>
  </si>
  <si>
    <t xml:space="preserve">TOYOTA DYNA XZU (04) - HEAD LAMP (212-11H5-RD-E) - LH</t>
  </si>
  <si>
    <t xml:space="preserve">DYNA 04 HLA LH</t>
  </si>
  <si>
    <t>TY09-1001-L</t>
  </si>
  <si>
    <t>AUTOLAMPS1662</t>
  </si>
  <si>
    <t xml:space="preserve">TOYOTA DYNA XZU (04) - HEAD LAMP (212-11H5-RD-E) - RH</t>
  </si>
  <si>
    <t xml:space="preserve">DYNA 04 HLA RH</t>
  </si>
  <si>
    <t>TY09-1001-R</t>
  </si>
  <si>
    <t>AUTOLAMPS1666</t>
  </si>
  <si>
    <t xml:space="preserve">TOYOTA DYNA XZU (99-03) - CORNER LAMP CLEAR (212-15F3-U) - LH</t>
  </si>
  <si>
    <t xml:space="preserve">DYNA 99 CLAC LH</t>
  </si>
  <si>
    <t>TY09-0803-L</t>
  </si>
  <si>
    <t>AUTOLAMPS1667</t>
  </si>
  <si>
    <t xml:space="preserve">TOYOTA DYNA XZU (99-03) - CORNER LAMP CLEAR (212-15F3-U) - RH</t>
  </si>
  <si>
    <t xml:space="preserve">DYNA 99 CLAC RH</t>
  </si>
  <si>
    <t>TY09-0803-R</t>
  </si>
  <si>
    <t>AUTOLAMPS1668</t>
  </si>
  <si>
    <t xml:space="preserve">TOYOTA DYNA XZU (99-03) - CORNER LAMP CLEAR W/ORANGE (212-15G5) - LH</t>
  </si>
  <si>
    <t xml:space="preserve">DYNA 99 CLACWO LH</t>
  </si>
  <si>
    <t>TY09-0803B-L</t>
  </si>
  <si>
    <t>AUTOLAMPS1669</t>
  </si>
  <si>
    <t xml:space="preserve">TOYOTA DYNA XZU (99-03) - CORNER LAMP CLEAR W/ORANGE (212-15G5) - RH</t>
  </si>
  <si>
    <t xml:space="preserve">DYNA 99 CLACWO RH</t>
  </si>
  <si>
    <t>TY09-0803B-R</t>
  </si>
  <si>
    <t>AUTOLAMPS1672</t>
  </si>
  <si>
    <t xml:space="preserve">TOYOTA DYNA XZU (99-03) - FOG  LAMP (212-2021-U-Y) - LH</t>
  </si>
  <si>
    <t xml:space="preserve">DYNA 99 FLA LH</t>
  </si>
  <si>
    <t>TY09-0808-L</t>
  </si>
  <si>
    <t>AUTOLAMPS1673</t>
  </si>
  <si>
    <t xml:space="preserve">TOYOTA DYNA XZU (99-03) - FOG  LAMP (212-2021-U-Y) - RH</t>
  </si>
  <si>
    <t xml:space="preserve">DYNA 99 FLA RH</t>
  </si>
  <si>
    <t>TY09-0808-R</t>
  </si>
  <si>
    <t>AUTOLAMPS1664</t>
  </si>
  <si>
    <t xml:space="preserve">TOYOTA DYNA XZU (99-03) - FRONT LAMP (TY09-0504) - LH</t>
  </si>
  <si>
    <t>TY09-0504-L</t>
  </si>
  <si>
    <t>AUTOLAMPS1665</t>
  </si>
  <si>
    <t xml:space="preserve">TOYOTA DYNA XZU (99-03) - FRONT LAMP (TY09-0504) - RH</t>
  </si>
  <si>
    <t>TY09-0504-R</t>
  </si>
  <si>
    <t>AUTOLAMPS1674</t>
  </si>
  <si>
    <t xml:space="preserve">TOYOTA DYNA XZU (99-03) - HEAD LAMP (212-11A8-RD-E) - LH</t>
  </si>
  <si>
    <t xml:space="preserve">DYNA 99 HLA LH</t>
  </si>
  <si>
    <t>TY09-0801-L</t>
  </si>
  <si>
    <t>AUTOLAMPS1675</t>
  </si>
  <si>
    <t xml:space="preserve">TOYOTA DYNA XZU (99-03) - HEAD LAMP (212-11A8-RD-E) - RH</t>
  </si>
  <si>
    <t xml:space="preserve">DYNA 99 HLA RH</t>
  </si>
  <si>
    <t>TY09-0801-R</t>
  </si>
  <si>
    <t>AUTOLAMPS1663</t>
  </si>
  <si>
    <t xml:space="preserve">TOYOTA DYNA XZU (99-03) - LAMINATED FRONT WINDSCREEN</t>
  </si>
  <si>
    <t xml:space="preserve">YU61 LFW</t>
  </si>
  <si>
    <t>1533*759</t>
  </si>
  <si>
    <t>AUTOLAMPS1670</t>
  </si>
  <si>
    <t xml:space="preserve">TOYOTA DYNA XZU (99-03) - STEP GARNISH - LH</t>
  </si>
  <si>
    <t xml:space="preserve">DYNA 99 SG LH</t>
  </si>
  <si>
    <t>TY09-0814-L</t>
  </si>
  <si>
    <t>AUTOLAMPS1671</t>
  </si>
  <si>
    <t xml:space="preserve">TOYOTA DYNA XZU (99-03) - STEP GARNISH - RH</t>
  </si>
  <si>
    <t xml:space="preserve">DYNA 99 SG RH</t>
  </si>
  <si>
    <t>TY09-0814-R</t>
  </si>
  <si>
    <t>AUTOLAMPS1676</t>
  </si>
  <si>
    <t xml:space="preserve">TOYOTA DYNA/HINO DUTRO RU95 WIDE TRUCK (00-)</t>
  </si>
  <si>
    <t xml:space="preserve">RU86 LFW</t>
  </si>
  <si>
    <t>1840*775</t>
  </si>
  <si>
    <t>AUTOLAMPS1677</t>
  </si>
  <si>
    <t xml:space="preserve">TOYOTA ESTIMA WAGON (MPV) TR20 (92-97) - LAMINATED FRONT WINDSCREEN</t>
  </si>
  <si>
    <t xml:space="preserve">TR20 LFW X</t>
  </si>
  <si>
    <t xml:space="preserve">TR20 LFW/X</t>
  </si>
  <si>
    <t>1483*1117</t>
  </si>
  <si>
    <t>AUTOLAMPS1678</t>
  </si>
  <si>
    <t xml:space="preserve">TOYOTA ESTIMA WAGON (MPV) TR30 (98-07) - LAMINATED FRONT WINDSCREEN</t>
  </si>
  <si>
    <t xml:space="preserve">TR30 R LFW X</t>
  </si>
  <si>
    <t xml:space="preserve">TR30-R LFW/X</t>
  </si>
  <si>
    <t>1504*1193</t>
  </si>
  <si>
    <t>AUTOLAMPS1679</t>
  </si>
  <si>
    <t xml:space="preserve">TOYOTA ESTIMA/PREVIA TCR10 MPV (90-) - LAMINATED FRONT WINDSCREEN</t>
  </si>
  <si>
    <t xml:space="preserve">TCR10 LFW X</t>
  </si>
  <si>
    <t xml:space="preserve">TCR10 LFW/X</t>
  </si>
  <si>
    <t>1595*1117</t>
  </si>
  <si>
    <t>AUTOLAMPS1681</t>
  </si>
  <si>
    <t xml:space="preserve">TOYOTA FUNCARGO/YARIS VERSO NCP20 5D WAGON (98-06) - LAMINATED FRONT WINDSCREEN</t>
  </si>
  <si>
    <t xml:space="preserve">CP10 R LFW X</t>
  </si>
  <si>
    <t xml:space="preserve">CP10-R LFW/X</t>
  </si>
  <si>
    <t>1345*881</t>
  </si>
  <si>
    <t>AUTOLAMPS1682</t>
  </si>
  <si>
    <t xml:space="preserve">TOYOTA GAIA DS10 5D WAGON (98-04) - LAMINATED FRONT WINDSCREEN</t>
  </si>
  <si>
    <t xml:space="preserve">DS10 LFW X</t>
  </si>
  <si>
    <t xml:space="preserve">DS10 LFW/X</t>
  </si>
  <si>
    <t>1435*984</t>
  </si>
  <si>
    <t>AUTOLAMPS1683</t>
  </si>
  <si>
    <t xml:space="preserve">TOYOTA GAIA SXM10 (01-04) - CORNER LAMP (44-50) - LH</t>
  </si>
  <si>
    <t xml:space="preserve">GAIA 01 CLA LH</t>
  </si>
  <si>
    <t>TY21-0203-L</t>
  </si>
  <si>
    <t>AUTOLAMPS1684</t>
  </si>
  <si>
    <t xml:space="preserve">TOYOTA GAIA SXM10 (01-04) - CORNER LAMP (44-50) - RH</t>
  </si>
  <si>
    <t xml:space="preserve">GAIA 01 CLA RH</t>
  </si>
  <si>
    <t>TY21-0203-R</t>
  </si>
  <si>
    <t>AUTOLAMPS1685</t>
  </si>
  <si>
    <t xml:space="preserve">TOYOTA GAIA SXM10 (01-04) - HEAD LAMP (44-48) - LH</t>
  </si>
  <si>
    <t xml:space="preserve">GAIA 01 HLA LH</t>
  </si>
  <si>
    <t>TY21-0201-L</t>
  </si>
  <si>
    <t>AUTOLAMPS1686</t>
  </si>
  <si>
    <t xml:space="preserve">TOYOTA GAIA SXM10 (01-04) - HEAD LAMP (44-48) - RH</t>
  </si>
  <si>
    <t xml:space="preserve">GAIA 01 HLA RH</t>
  </si>
  <si>
    <t>TY21-0201-R</t>
  </si>
  <si>
    <t>AUTOLAMPS1687</t>
  </si>
  <si>
    <t xml:space="preserve">TOYOTA GAIA SXM10 (98-99) - CORNER LAMP (44-14) - LH</t>
  </si>
  <si>
    <t xml:space="preserve">GAIA 98 CLA LH</t>
  </si>
  <si>
    <t>TY21-0103-L</t>
  </si>
  <si>
    <t>AUTOLAMPS1688</t>
  </si>
  <si>
    <t xml:space="preserve">TOYOTA GAIA SXM10 (98-99) - CORNER LAMP (44-14) - RH</t>
  </si>
  <si>
    <t xml:space="preserve">GAIA 98 CLA RH</t>
  </si>
  <si>
    <t>TY21-0103-R</t>
  </si>
  <si>
    <t>AUTOLAMPS1689</t>
  </si>
  <si>
    <t xml:space="preserve">TOYOTA GAIA SXM10 (98-99) - HEAD LAMP (44-13) - LH</t>
  </si>
  <si>
    <t xml:space="preserve">GAIA 98 HLA LH</t>
  </si>
  <si>
    <t>TY21-0101-L</t>
  </si>
  <si>
    <t>AUTOLAMPS1690</t>
  </si>
  <si>
    <t xml:space="preserve">TOYOTA GAIA SXM10 (98-99) - HEAD LAMP (44-13) - RH</t>
  </si>
  <si>
    <t xml:space="preserve">GAIA 98 HLA RH</t>
  </si>
  <si>
    <t>TY21-0101-R</t>
  </si>
  <si>
    <t>AUTOLAMPS1695</t>
  </si>
  <si>
    <t xml:space="preserve">TOYOTA HARRIER / LEXUS RX300/RX330 (99-08) - FRONT INNER FENDER - LH</t>
  </si>
  <si>
    <t xml:space="preserve">RX300 330 IFF LH</t>
  </si>
  <si>
    <t>53805-48021-L</t>
  </si>
  <si>
    <t>AUTOLAMPS1696</t>
  </si>
  <si>
    <t xml:space="preserve">TOYOTA HARRIER / LEXUS RX300/RX330 (99-08) - FRONT INNER FENDER - RH</t>
  </si>
  <si>
    <t xml:space="preserve">RX300 330 IFF RH</t>
  </si>
  <si>
    <t>53806-48021-R</t>
  </si>
  <si>
    <t>AUTOLAMPS1697</t>
  </si>
  <si>
    <t xml:space="preserve">TOYOTA HARRIER / LEXUS RX330 (03-08) - BACK LAMP (312-1309) - LH</t>
  </si>
  <si>
    <t xml:space="preserve">RX330 03 BALA LH</t>
  </si>
  <si>
    <t>LX01-0202B-L</t>
  </si>
  <si>
    <t>AUTOLAMPS1698</t>
  </si>
  <si>
    <t xml:space="preserve">TOYOTA HARRIER / LEXUS RX330 (03-08) - BACK LAMP (312-1309) - RH</t>
  </si>
  <si>
    <t xml:space="preserve">RX330 03 BALA RH</t>
  </si>
  <si>
    <t>LX01-0202B-R</t>
  </si>
  <si>
    <t>AUTOLAMPS1701</t>
  </si>
  <si>
    <t xml:space="preserve">TOYOTA HARRIER / LEXUS RX330 (03-08) - FOG LAMP (312-2019-AS) - LH</t>
  </si>
  <si>
    <t xml:space="preserve">RX330 03 FLA LH</t>
  </si>
  <si>
    <t>LX01-0204-L</t>
  </si>
  <si>
    <t>AUTOLAMPS1702</t>
  </si>
  <si>
    <t xml:space="preserve">TOYOTA HARRIER / LEXUS RX330 (03-08) - FOG LAMP (312-2019-AS) - RH</t>
  </si>
  <si>
    <t xml:space="preserve">RX330 03 FLA RH</t>
  </si>
  <si>
    <t>LX01-0204-R</t>
  </si>
  <si>
    <t>AUTOLAMPS1699</t>
  </si>
  <si>
    <t xml:space="preserve">TOYOTA HARRIER / LEXUS RX330 (03-08) - FRONT BUMPER</t>
  </si>
  <si>
    <t xml:space="preserve">RX330 03 BPRF</t>
  </si>
  <si>
    <t>LX01-0207</t>
  </si>
  <si>
    <t>AUTOLAMPS1703</t>
  </si>
  <si>
    <t xml:space="preserve">TOYOTA HARRIER / LEXUS RX330 (03-08) - FRONT GRILL</t>
  </si>
  <si>
    <t xml:space="preserve">RX330 03 GRL</t>
  </si>
  <si>
    <t>LX01-0211A</t>
  </si>
  <si>
    <t>AUTOLAMPS1704</t>
  </si>
  <si>
    <t xml:space="preserve">TOYOTA HARRIER / LEXUS RX330 (03-08) - HEAD LAMP PROJECTOR NON ZENON (312-1169-US9) - LH</t>
  </si>
  <si>
    <t xml:space="preserve">RX330 03 HLA LH</t>
  </si>
  <si>
    <t>LX01-0201B-L</t>
  </si>
  <si>
    <t>AUTOLAMPS1705</t>
  </si>
  <si>
    <t xml:space="preserve">TOYOTA HARRIER / LEXUS RX330 (03-08) - HEAD LAMP PROJECTOR NON ZENON (312-1169-US9) - RH</t>
  </si>
  <si>
    <t xml:space="preserve">RX330 03 HLA RH</t>
  </si>
  <si>
    <t>LZ01-0201B-R</t>
  </si>
  <si>
    <t>AUTOLAMPS1700</t>
  </si>
  <si>
    <t xml:space="preserve">TOYOTA HARRIER / LEXUS RX330 (03-08) - REAR BUMPER</t>
  </si>
  <si>
    <t xml:space="preserve">RX330 03 BPRR</t>
  </si>
  <si>
    <t>LX01-0205</t>
  </si>
  <si>
    <t>AUTOLAMPS1706</t>
  </si>
  <si>
    <t xml:space="preserve">TOYOTA HARRIER / LEXUS RX330 (03-08) - REAR BUMPER REFLECTOR - LH</t>
  </si>
  <si>
    <t xml:space="preserve">RX330 03 RBR LH</t>
  </si>
  <si>
    <t>LX01-0204A-L</t>
  </si>
  <si>
    <t>AUTOLAMPS1707</t>
  </si>
  <si>
    <t xml:space="preserve">TOYOTA HARRIER / LEXUS RX330 (03-08) - REAR BUMPER REFLECTOR - RH</t>
  </si>
  <si>
    <t xml:space="preserve">RX330 03 RBR RH</t>
  </si>
  <si>
    <t>LX01-0204A-R</t>
  </si>
  <si>
    <t>AUTOLAMPS1708</t>
  </si>
  <si>
    <t xml:space="preserve">TOYOTA HARRIER / LEXUS RX330 (03-08) - TAIL LAMP - LH</t>
  </si>
  <si>
    <t xml:space="preserve">RX330 03 TLA LH</t>
  </si>
  <si>
    <t>LX01-0202A-L</t>
  </si>
  <si>
    <t>AUTOLAMPS1709</t>
  </si>
  <si>
    <t xml:space="preserve">TOYOTA HARRIER / LEXUS RX330 (03-08) - TAIL LAMP - RH</t>
  </si>
  <si>
    <t xml:space="preserve">RX330 03 TLA RH</t>
  </si>
  <si>
    <t>LX01-0202A-R</t>
  </si>
  <si>
    <t>AUTOLAMPS1710</t>
  </si>
  <si>
    <t xml:space="preserve">TOYOTA HARRIER / LEXUS RX330 (03-08) - TAIL LAMP (SLIGHTLY CRACKED) - LH</t>
  </si>
  <si>
    <t xml:space="preserve">RX330 03 TLASC LH</t>
  </si>
  <si>
    <t>AUTOLAMPS1711</t>
  </si>
  <si>
    <t xml:space="preserve">TOYOTA HARRIER RX300 (99-02) - BACK LAMP - LH</t>
  </si>
  <si>
    <t xml:space="preserve">RX300 99 BALA LH</t>
  </si>
  <si>
    <t>LX01-0102-INNER-L</t>
  </si>
  <si>
    <t>AUTOLAMPS1712</t>
  </si>
  <si>
    <t xml:space="preserve">TOYOTA HARRIER RX300 (99-02) - BACK LAMP - RH</t>
  </si>
  <si>
    <t xml:space="preserve">RX300 99 BALA RH</t>
  </si>
  <si>
    <t>LX01-0102-INNER-R</t>
  </si>
  <si>
    <t>AUTOLAMPS1713</t>
  </si>
  <si>
    <t xml:space="preserve">TOYOTA HARRIER RX300 (99-02) - BUMPER GRILL</t>
  </si>
  <si>
    <t xml:space="preserve">RX300 99 GRLL LH</t>
  </si>
  <si>
    <t>LX01-0107-1</t>
  </si>
  <si>
    <t>AUTOLAMPS1714</t>
  </si>
  <si>
    <t xml:space="preserve">TOYOTA HARRIER RX300 (99-02) - GRILL</t>
  </si>
  <si>
    <t xml:space="preserve">RX300 99 GRLU RH</t>
  </si>
  <si>
    <t>LX01-0111-R</t>
  </si>
  <si>
    <t>AUTOLAMPS1715</t>
  </si>
  <si>
    <t xml:space="preserve">TOYOTA HARRIER RX300 (99-02) - HEAD LAMP (BLACK) - LH</t>
  </si>
  <si>
    <t xml:space="preserve">RX300 99 HLAP LH</t>
  </si>
  <si>
    <t>LX01-0101A-L</t>
  </si>
  <si>
    <t>AUTOLAMPS1716</t>
  </si>
  <si>
    <t xml:space="preserve">TOYOTA HARRIER RX300 (99-02) - HEAD LAMP (BLACK) - RH</t>
  </si>
  <si>
    <t xml:space="preserve">RX300 99 HLAP RH</t>
  </si>
  <si>
    <t>LX01-0101A-R</t>
  </si>
  <si>
    <t>AUTOLAMPS1717</t>
  </si>
  <si>
    <t xml:space="preserve">TOYOTA HARRIER RX300 (99-02) - HEAD LAMP (SILVER) - LH</t>
  </si>
  <si>
    <t xml:space="preserve">RX300 99 HLA LH</t>
  </si>
  <si>
    <t>LX01-0101-L</t>
  </si>
  <si>
    <t>AUTOLAMPS1718</t>
  </si>
  <si>
    <t xml:space="preserve">TOYOTA HARRIER RX300 (99-02) - HEAD LAMP (SILVER) - RH</t>
  </si>
  <si>
    <t xml:space="preserve">RX300 99 HLA RH</t>
  </si>
  <si>
    <t>LX01-0101-R</t>
  </si>
  <si>
    <t>AUTOLAMPS1719</t>
  </si>
  <si>
    <t xml:space="preserve">TOYOTA HARRIER RX300 (99-02) - TAIL LAMP - LH</t>
  </si>
  <si>
    <t xml:space="preserve">RX300 99 TLA LH</t>
  </si>
  <si>
    <t>LX01-0102-OUTER-L</t>
  </si>
  <si>
    <t>AUTOLAMPS1720</t>
  </si>
  <si>
    <t xml:space="preserve">TOYOTA HARRIER RX300 (99-02) - TAIL LAMP - RH</t>
  </si>
  <si>
    <t xml:space="preserve">RX300 99 TLA RH</t>
  </si>
  <si>
    <t>LX01-0102-OUTER-R</t>
  </si>
  <si>
    <t>AUTOLAMPS1721</t>
  </si>
  <si>
    <t xml:space="preserve">TOYOTA HARRIER/LEUXS RX330 4D UILITY (04-) - LAMINATED FRONT WINDSCREEN</t>
  </si>
  <si>
    <t xml:space="preserve">MCU30 R1 LFW X</t>
  </si>
  <si>
    <t>1476*1069</t>
  </si>
  <si>
    <t>AUTOLAMPS1722</t>
  </si>
  <si>
    <t xml:space="preserve">TOYOTA HARRIER/LEXUS MCU30 (03-08) - FRONT DOOR GLASS - LH</t>
  </si>
  <si>
    <t xml:space="preserve">MCU30 FD LH</t>
  </si>
  <si>
    <t xml:space="preserve">MCU30 FD/LH</t>
  </si>
  <si>
    <t>992*498-L</t>
  </si>
  <si>
    <t>AUTOLAMPS1723</t>
  </si>
  <si>
    <t xml:space="preserve">TOYOTA HARRIER/LEXUS MCU30 (03-08) - FRONT DOOR GLASS - RH</t>
  </si>
  <si>
    <t xml:space="preserve">MCU30 FD RH</t>
  </si>
  <si>
    <t xml:space="preserve">MCU30 FD/RH</t>
  </si>
  <si>
    <t>992*498-R</t>
  </si>
  <si>
    <t>AUTOLAMPS1724</t>
  </si>
  <si>
    <t xml:space="preserve">TOYOTA HARRIER/LEXUS MCU30 (03-08) - REAR DOOR GLASS - LH</t>
  </si>
  <si>
    <t xml:space="preserve">MCU30 RD LH</t>
  </si>
  <si>
    <t xml:space="preserve">MCU30 RD/LH</t>
  </si>
  <si>
    <t>625*490-L</t>
  </si>
  <si>
    <t>AUTOLAMPS1725</t>
  </si>
  <si>
    <t xml:space="preserve">TOYOTA HARRIER/LEXUS MCU30 (03-08) - REAR DOOR GLASS - RH</t>
  </si>
  <si>
    <t xml:space="preserve">MCU30 RD RH</t>
  </si>
  <si>
    <t xml:space="preserve">MCU30 RD/RH</t>
  </si>
  <si>
    <t>625*490-R</t>
  </si>
  <si>
    <t>AUTOLAMPS1726</t>
  </si>
  <si>
    <t xml:space="preserve">TOYOTA HARRIER/LEXUS MCU30 (03-08) - REAR QUARTER GLASS - LH</t>
  </si>
  <si>
    <t xml:space="preserve">MCU30 RQ LH</t>
  </si>
  <si>
    <t xml:space="preserve">MCU30 RQ/LH</t>
  </si>
  <si>
    <t>315*380-L</t>
  </si>
  <si>
    <t>AUTOLAMPS1727</t>
  </si>
  <si>
    <t xml:space="preserve">TOYOTA HARRIER/LEXUS MCU30 (03-08) - REAR QUARTER GLASS - RH</t>
  </si>
  <si>
    <t xml:space="preserve">MCU30 RQ RH</t>
  </si>
  <si>
    <t xml:space="preserve">MCU30 RQ/RH</t>
  </si>
  <si>
    <t>315*380-R</t>
  </si>
  <si>
    <t>AUTOLAMPS2686</t>
  </si>
  <si>
    <t xml:space="preserve">TOYOTA HARRIER/LEXUS RX300/MCU10W 4D UTILITY 99- (RHD) - LAMINATED FRONT WINDSCREEN</t>
  </si>
  <si>
    <t xml:space="preserve">RX300 R LFW X</t>
  </si>
  <si>
    <t xml:space="preserve">RX300-R LFW/X</t>
  </si>
  <si>
    <t>1509*986</t>
  </si>
  <si>
    <t>AUTOLAMPS1728</t>
  </si>
  <si>
    <t xml:space="preserve">TOYOTA HI-LUX RN30 PICKUP (80-) - LAMINATED FRONT WINDSCREEN</t>
  </si>
  <si>
    <t xml:space="preserve">RN30 LFW</t>
  </si>
  <si>
    <t>1413*655</t>
  </si>
  <si>
    <t>AUTOLAMPS1729</t>
  </si>
  <si>
    <t xml:space="preserve">TOYOTA HI-LUX RN80 PICK-UP (88-) - LAMINATED FRONT WINDSCREEN</t>
  </si>
  <si>
    <t xml:space="preserve">RN80 LFW</t>
  </si>
  <si>
    <t>1388*701</t>
  </si>
  <si>
    <t>AUTOLAMPS2787</t>
  </si>
  <si>
    <t xml:space="preserve">TOYOTA HIACE (10-13) GRILL GREY/BLACK (STANDARD) 1695MM</t>
  </si>
  <si>
    <t xml:space="preserve">HIACE (10 13)</t>
  </si>
  <si>
    <t>TY04-2011B-B</t>
  </si>
  <si>
    <t>AUTOLAMPS1691</t>
  </si>
  <si>
    <t xml:space="preserve">TOYOTA HIACE GRANVIA (97-) - CORNER LAMP (212-15A3-UE) - LH</t>
  </si>
  <si>
    <t xml:space="preserve">GRANVIA 97 CLA LH</t>
  </si>
  <si>
    <t>TY04-1003-L</t>
  </si>
  <si>
    <t>AUTOLAMPS1692</t>
  </si>
  <si>
    <t xml:space="preserve">TOYOTA HIACE GRANVIA (97-) - CORNER LAMP (212-15A3-UE) - RH</t>
  </si>
  <si>
    <t xml:space="preserve">GRANVIA 97 CLA RH</t>
  </si>
  <si>
    <t>TY04-1003-R</t>
  </si>
  <si>
    <t>AUTOLAMPS1693</t>
  </si>
  <si>
    <t xml:space="preserve">TOYOTA HIACE GRANVIA (97-) - TAIL LAMP (212-15H1) - LH</t>
  </si>
  <si>
    <t xml:space="preserve">GRANVIA 97 TLA LH</t>
  </si>
  <si>
    <t>TY04-1002-L</t>
  </si>
  <si>
    <t>AUTOLAMPS1694</t>
  </si>
  <si>
    <t xml:space="preserve">TOYOTA HIACE GRANVIA (97-) - TAIL LAMP (212-15H1) - RH</t>
  </si>
  <si>
    <t xml:space="preserve">GRANVIA 97 TLA RH</t>
  </si>
  <si>
    <t>TY04-1002-R</t>
  </si>
  <si>
    <t>AUTOLAMPS1730</t>
  </si>
  <si>
    <t xml:space="preserve">TOYOTA HIACE GRANVIA (99-) - CORNER LAMP (212-15D6) - LH</t>
  </si>
  <si>
    <t xml:space="preserve">GRANVIA 99 CLA LH</t>
  </si>
  <si>
    <t>TY04-1103-L</t>
  </si>
  <si>
    <t>AUTOLAMPS1731</t>
  </si>
  <si>
    <t xml:space="preserve">TOYOTA HIACE GRANVIA (99-) - CORNER LAMP (212-15D6) - RH</t>
  </si>
  <si>
    <t xml:space="preserve">GRANVIA 99 CLA RH</t>
  </si>
  <si>
    <t>TY04-1103-R</t>
  </si>
  <si>
    <t>AUTOLAMPS1732</t>
  </si>
  <si>
    <t xml:space="preserve">TOYOTA HIACE GRANVIA (99-) - HEAD LAMP (212-11N5) - LH</t>
  </si>
  <si>
    <t xml:space="preserve">GRANVIA 99 HLA LH</t>
  </si>
  <si>
    <t>TY04-1101-L</t>
  </si>
  <si>
    <t>AUTOLAMPS1733</t>
  </si>
  <si>
    <t xml:space="preserve">TOYOTA HIACE GRANVIA (99-) - HEAD LAMP (212-11N5) - RH</t>
  </si>
  <si>
    <t xml:space="preserve">GRANVIA 99 HLA RH</t>
  </si>
  <si>
    <t>TY04-1101-R</t>
  </si>
  <si>
    <t>AUTOLAMPS1734</t>
  </si>
  <si>
    <t xml:space="preserve">TOYOTA HIACE REGIUS (01-) - CORNER LAMP - LH</t>
  </si>
  <si>
    <t xml:space="preserve">REGIUS 01 CLA LH</t>
  </si>
  <si>
    <t>TY99-0101-L</t>
  </si>
  <si>
    <t>AUTOLAMPS1735</t>
  </si>
  <si>
    <t xml:space="preserve">TOYOTA HIACE REGIUS (01-) - CORNER LAMP - RH</t>
  </si>
  <si>
    <t xml:space="preserve">REGIUS 01 CLA RH</t>
  </si>
  <si>
    <t>TY99-0101-R</t>
  </si>
  <si>
    <t>AUTOLAMPS1736</t>
  </si>
  <si>
    <t xml:space="preserve">TOYOTA HIACE REGIUS (97-) REAR HEATED WINDSCREN</t>
  </si>
  <si>
    <t xml:space="preserve">RH191 RW H X</t>
  </si>
  <si>
    <t xml:space="preserve">RH191 RW/H/X</t>
  </si>
  <si>
    <t>1640*593</t>
  </si>
  <si>
    <t>AUTOLAMPS1737</t>
  </si>
  <si>
    <t xml:space="preserve">TOYOTA HIACE RZH104 VAN (89-04) - FRONT DOOR GLASS - LH</t>
  </si>
  <si>
    <t xml:space="preserve">RZH104 FD LH</t>
  </si>
  <si>
    <t xml:space="preserve">RZH104 FD/LH</t>
  </si>
  <si>
    <t>987*527</t>
  </si>
  <si>
    <t>AUTOLAMPS1738</t>
  </si>
  <si>
    <t xml:space="preserve">TOYOTA HIACE RZH104 VAN (89-04) - FRONT DOOR GLASS - RH</t>
  </si>
  <si>
    <t xml:space="preserve">RZH104 FD RH</t>
  </si>
  <si>
    <t xml:space="preserve">RZH104 FD/RH</t>
  </si>
  <si>
    <t>AUTOLAMPS1739</t>
  </si>
  <si>
    <t xml:space="preserve">TOYOTA HIACE RZH104 VAN (89-04) - FRONT SIDE FRAME - LH</t>
  </si>
  <si>
    <t xml:space="preserve">RZH104 FSF LH</t>
  </si>
  <si>
    <t>1175*1150</t>
  </si>
  <si>
    <t>AUTOLAMPS1740</t>
  </si>
  <si>
    <t xml:space="preserve">TOYOTA HIACE RZH104 VAN (89-04) - FRONT SIDE FRAME - RH</t>
  </si>
  <si>
    <t xml:space="preserve">RZH104 FSF RH</t>
  </si>
  <si>
    <t>1240*1213</t>
  </si>
  <si>
    <t>AUTOLAMPS1741</t>
  </si>
  <si>
    <t xml:space="preserve">TOYOTA HIACE RZH104 VAN (89-04) - LAMINATED FRONT WINDSCREEN</t>
  </si>
  <si>
    <t xml:space="preserve">RZH104 LFW</t>
  </si>
  <si>
    <t>1515*787</t>
  </si>
  <si>
    <t>AUTOLAMPS1742</t>
  </si>
  <si>
    <t xml:space="preserve">TOYOTA HIACE RZH104 VAN (89-04) - REAR SIDE FRAME - LH</t>
  </si>
  <si>
    <t xml:space="preserve">RZH104 RSF LH</t>
  </si>
  <si>
    <t xml:space="preserve"> 1343*1378 </t>
  </si>
  <si>
    <t>AUTOLAMPS1743</t>
  </si>
  <si>
    <t xml:space="preserve">TOYOTA HIACE RZH104 VAN (89-04) - REAR SIDE FRAME - RH</t>
  </si>
  <si>
    <t xml:space="preserve">RZH104 RSF RH</t>
  </si>
  <si>
    <t>AUTOLAMPS1744</t>
  </si>
  <si>
    <t xml:space="preserve">TOYOTA HIACE RZH104 VAN (89-04) - REAR WINDSCREEN</t>
  </si>
  <si>
    <t xml:space="preserve">RZH104 RW H</t>
  </si>
  <si>
    <t xml:space="preserve">RZH104 RW/H</t>
  </si>
  <si>
    <t>1359*579</t>
  </si>
  <si>
    <t>AUTOLAMPS1745</t>
  </si>
  <si>
    <t xml:space="preserve">TOYOTA HIACE RZH104 VAN (89-04) - SIDE FRONT LH1 GLASS</t>
  </si>
  <si>
    <t xml:space="preserve">RZH104 SF LH1</t>
  </si>
  <si>
    <t xml:space="preserve">RZH104 SF/LH1</t>
  </si>
  <si>
    <t>625*520</t>
  </si>
  <si>
    <t>AUTOLAMPS1746</t>
  </si>
  <si>
    <t xml:space="preserve">TOYOTA HIACE RZH104 VAN (89-04) - SIDE FRONT LH2 GLASS</t>
  </si>
  <si>
    <t xml:space="preserve">RZH104 SF LH2</t>
  </si>
  <si>
    <t xml:space="preserve">RZH104 SF/LH2</t>
  </si>
  <si>
    <t>568*523</t>
  </si>
  <si>
    <t>AUTOLAMPS1747</t>
  </si>
  <si>
    <t xml:space="preserve">TOYOTA HIACE RZH104 VAN (89-04) - SIDE FRONT RH1 GLASS</t>
  </si>
  <si>
    <t xml:space="preserve">RZH104 SF RH1</t>
  </si>
  <si>
    <t xml:space="preserve">RZH104 SF/RH1</t>
  </si>
  <si>
    <t>AUTOLAMPS1748</t>
  </si>
  <si>
    <t xml:space="preserve">TOYOTA HIACE RZH104 VAN (89-04) - SIDE FRONT RH2 GLASS</t>
  </si>
  <si>
    <t xml:space="preserve">RZH104 SF RH2</t>
  </si>
  <si>
    <t xml:space="preserve">RZH104 SF/RH2</t>
  </si>
  <si>
    <t>AUTOLAMPS1749</t>
  </si>
  <si>
    <t xml:space="preserve">TOYOTA HIACE RZH104 VAN (89-04) (SWB) - SIDE REAR LH3 GLASS</t>
  </si>
  <si>
    <t xml:space="preserve">RZH104 SR LH3</t>
  </si>
  <si>
    <t xml:space="preserve">RZH104 SR/LH3</t>
  </si>
  <si>
    <t>638*522</t>
  </si>
  <si>
    <t>AUTOLAMPS1750</t>
  </si>
  <si>
    <t xml:space="preserve">TOYOTA HIACE RZH104 VAN (89-04) (SWB) - SIDE REAR LH4 GLASS</t>
  </si>
  <si>
    <t xml:space="preserve">RZH104 SR LH4</t>
  </si>
  <si>
    <t xml:space="preserve">RZH104 SR/LH4</t>
  </si>
  <si>
    <t>770*522</t>
  </si>
  <si>
    <t>AUTOLAMPS1751</t>
  </si>
  <si>
    <t xml:space="preserve">TOYOTA HIACE RZH104 VAN (89-04) (SWB) - SIDE REAR RH3 GLASS</t>
  </si>
  <si>
    <t xml:space="preserve">RZH104 SR RH3</t>
  </si>
  <si>
    <t xml:space="preserve">RZH104 SR/RH3</t>
  </si>
  <si>
    <t>AUTOLAMPS1752</t>
  </si>
  <si>
    <t xml:space="preserve">TOYOTA HIACE RZH104 VAN (89-04) (SWB) - SIDE REAR RH4 GLASS</t>
  </si>
  <si>
    <t xml:space="preserve">RZH104 SR RH4</t>
  </si>
  <si>
    <t xml:space="preserve">RZH104 SR/RH4</t>
  </si>
  <si>
    <t>AUTOLAMPS1753</t>
  </si>
  <si>
    <t xml:space="preserve">TOYOTA HIACE RZH104 VAN (89-04) SHORT CHASSIS - REAR SIDE FRAME - LH</t>
  </si>
  <si>
    <t xml:space="preserve">RZH104 RF LH</t>
  </si>
  <si>
    <t xml:space="preserve">RZH104-ST-F SR/RH</t>
  </si>
  <si>
    <t>1155*541</t>
  </si>
  <si>
    <t>AUTOLAMPS1754</t>
  </si>
  <si>
    <t xml:space="preserve">TOYOTA HIACE RZH104 VAN (89-04) SHORT CHASSIS - REAR SIDE FRAME - RH</t>
  </si>
  <si>
    <t xml:space="preserve">RZH104 RF RH</t>
  </si>
  <si>
    <t xml:space="preserve">RZH104-ST-F SR/LH</t>
  </si>
  <si>
    <t>AUTOLAMPS1755</t>
  </si>
  <si>
    <t xml:space="preserve">TOYOTA HIACE VAN (05-08) - FRONT BUMPER (1695MM)</t>
  </si>
  <si>
    <t xml:space="preserve">HIACE 05 BPRF</t>
  </si>
  <si>
    <t>TY04-1707B</t>
  </si>
  <si>
    <t>AUTOLAMPS1757</t>
  </si>
  <si>
    <t xml:space="preserve">TOYOTA HIACE VAN (05-08) - GRILL (STANDARD)</t>
  </si>
  <si>
    <t xml:space="preserve">HIACE 05 GRL</t>
  </si>
  <si>
    <t>TY04-1711E</t>
  </si>
  <si>
    <t>AUTOLAMPS1758</t>
  </si>
  <si>
    <t xml:space="preserve">TOYOTA HIACE VAN (05-08) - HEAD LAMP (212-11H1) - LH</t>
  </si>
  <si>
    <t xml:space="preserve">HIACE 05 HLA LH</t>
  </si>
  <si>
    <t>TY04-1701-L</t>
  </si>
  <si>
    <t>AUTOLAMPS1759</t>
  </si>
  <si>
    <t xml:space="preserve">TOYOTA HIACE VAN (05-08) - HEAD LAMP (212-11H1) - RH</t>
  </si>
  <si>
    <t xml:space="preserve">HIACE 05 HLA RH</t>
  </si>
  <si>
    <t>TY04-1701-R</t>
  </si>
  <si>
    <t>AUTOLAMPS1760</t>
  </si>
  <si>
    <t xml:space="preserve">TOYOTA HIACE VAN (05-08) - HEAD LENS (212-11H1-00) - LH</t>
  </si>
  <si>
    <t xml:space="preserve">HIACE 05 HLS LH</t>
  </si>
  <si>
    <t>TY04-1701-00-L</t>
  </si>
  <si>
    <t>AUTOLAMPS1761</t>
  </si>
  <si>
    <t xml:space="preserve">TOYOTA HIACE VAN (05-08) - HEAD LENS (212-11H1-00) - RH</t>
  </si>
  <si>
    <t xml:space="preserve">HIACE 05 HLS RH</t>
  </si>
  <si>
    <t>TY04-1701-00-R</t>
  </si>
  <si>
    <t>AUTOLAMPS1764</t>
  </si>
  <si>
    <t xml:space="preserve">TOYOTA HIACE VAN (05-08) - LICENCE LAMP (CHROME)</t>
  </si>
  <si>
    <t xml:space="preserve">HIACE 05 LL</t>
  </si>
  <si>
    <t>TY04-1705-06</t>
  </si>
  <si>
    <t>AUTOLAMPS1765</t>
  </si>
  <si>
    <t xml:space="preserve">TOYOTA HIACE VAN (05-08) - LICENCE PLATE COVER (CHROME)</t>
  </si>
  <si>
    <t xml:space="preserve">HIACE 05 LPC</t>
  </si>
  <si>
    <t>TY04-1705-03</t>
  </si>
  <si>
    <t>AUTOLAMPS1756</t>
  </si>
  <si>
    <t xml:space="preserve">TOYOTA HIACE VAN (05-08) - REAR BUMPER WITH STEP STANDARD (1695MM)</t>
  </si>
  <si>
    <t xml:space="preserve">HIACE 05 BPRR</t>
  </si>
  <si>
    <t>TY04-1705C</t>
  </si>
  <si>
    <t>AUTOLAMPS1766</t>
  </si>
  <si>
    <t xml:space="preserve">TOYOTA HIACE VAN (05-08) - SIDE MIRROR (MANUAL) - LH</t>
  </si>
  <si>
    <t xml:space="preserve">HIACE 05 SMB LH</t>
  </si>
  <si>
    <t>H-0064-L</t>
  </si>
  <si>
    <t>AUTOLAMPS1767</t>
  </si>
  <si>
    <t xml:space="preserve">TOYOTA HIACE VAN (05-08) - SIDE MIRROR (MANUAL) - RH</t>
  </si>
  <si>
    <t xml:space="preserve">HIACE 05 SMB RH</t>
  </si>
  <si>
    <t>H-0064-R</t>
  </si>
  <si>
    <t>AUTOLAMPS1768</t>
  </si>
  <si>
    <t xml:space="preserve">TOYOTA HIACE VAN (05-08) - TAIL LAMP (212-19K2) - LH</t>
  </si>
  <si>
    <t xml:space="preserve">HIACE 05 TLA LH</t>
  </si>
  <si>
    <t>TY04-1702-L</t>
  </si>
  <si>
    <t>AUTOLAMPS1769</t>
  </si>
  <si>
    <t xml:space="preserve">TOYOTA HIACE VAN (05-08) - TAIL LAMP (212-19K2) - RH</t>
  </si>
  <si>
    <t xml:space="preserve">HIACE 05 TLA RH</t>
  </si>
  <si>
    <t>TY04-1702-R</t>
  </si>
  <si>
    <t>AUTOLAMPS1762</t>
  </si>
  <si>
    <t xml:space="preserve">TOYOTA HIACE VAN (05-08) - TAIL LENS (212-19K2-00) - LH</t>
  </si>
  <si>
    <t xml:space="preserve">HIACE 05 TLS LH</t>
  </si>
  <si>
    <t>00-TY04-1702-L</t>
  </si>
  <si>
    <t>AUTOLAMPS1763</t>
  </si>
  <si>
    <t xml:space="preserve">TOYOTA HIACE VAN (05-08) - TAIL LENS (212-19K2-00) - RH</t>
  </si>
  <si>
    <t xml:space="preserve">HIACE 05 TLS RH</t>
  </si>
  <si>
    <t>00-TY04-1702-R</t>
  </si>
  <si>
    <t>AUTOLAMPS2833</t>
  </si>
  <si>
    <t xml:space="preserve">TOYOTA HIACE VAN (05-08) - WINDOW WINDER HANDLE</t>
  </si>
  <si>
    <t xml:space="preserve">HIACE 05 WWH</t>
  </si>
  <si>
    <t>TY04-1752</t>
  </si>
  <si>
    <t>AUTOLAMPS1770</t>
  </si>
  <si>
    <t xml:space="preserve">TOYOTA HIACE VAN (10-13) - FRONT BUMPER GRILL STANDARD (1695MM)</t>
  </si>
  <si>
    <t xml:space="preserve">HIACE 10 BPRFG</t>
  </si>
  <si>
    <t>TY04-2007B-01</t>
  </si>
  <si>
    <t>AUTOLAMPS1771</t>
  </si>
  <si>
    <t xml:space="preserve">TOYOTA HIACE VAN (10-13) - FRONT BUMPER STANDARD (1695MM)</t>
  </si>
  <si>
    <t xml:space="preserve">HIACE 10 BPRF</t>
  </si>
  <si>
    <t>TY04-2007B</t>
  </si>
  <si>
    <t>AUTOLAMPS1772</t>
  </si>
  <si>
    <t xml:space="preserve">TOYOTA HIACE VAN (10-13) - GRILL (GREY/BLACK) STANDARD 1695MM</t>
  </si>
  <si>
    <t xml:space="preserve">HIACE 10 GRLGB</t>
  </si>
  <si>
    <t>TY04-2011B</t>
  </si>
  <si>
    <t>AUTOLAMPS1773</t>
  </si>
  <si>
    <t xml:space="preserve">TOYOTA HIACE VAN (10-13) - HEAD LAMP - LH</t>
  </si>
  <si>
    <t xml:space="preserve">HIACE 10 HLA LH</t>
  </si>
  <si>
    <t>TY04-2001-L</t>
  </si>
  <si>
    <t>AUTOLAMPS1774</t>
  </si>
  <si>
    <t xml:space="preserve">TOYOTA HIACE VAN (10-13) - HEAD LAMP - RH</t>
  </si>
  <si>
    <t xml:space="preserve">HIACE 10 HLA RH</t>
  </si>
  <si>
    <t>TY04-2001-R</t>
  </si>
  <si>
    <t>AUTOLAMPS2770</t>
  </si>
  <si>
    <t xml:space="preserve">TOYOTA HIACE VAN (14-) - HEAD LAMP - LH</t>
  </si>
  <si>
    <t xml:space="preserve">HIACE 14 HLA LH</t>
  </si>
  <si>
    <t xml:space="preserve">HIACE/14 HLA LH</t>
  </si>
  <si>
    <t>AUTOLAMPS2771</t>
  </si>
  <si>
    <t xml:space="preserve">TOYOTA HIACE VAN (14-) - HEAD LAMP - RH</t>
  </si>
  <si>
    <t xml:space="preserve">HIACE 14 HLA RH</t>
  </si>
  <si>
    <t xml:space="preserve">HIACE/14 HLA RH</t>
  </si>
  <si>
    <t>AUTOLAMPS1801</t>
  </si>
  <si>
    <t xml:space="preserve">TOYOTA HIACE VAN (93-94) - BOOT MIRROR</t>
  </si>
  <si>
    <t xml:space="preserve">HIACE 93 BM</t>
  </si>
  <si>
    <t>TY04-1254</t>
  </si>
  <si>
    <t>AUTOLAMPS1777</t>
  </si>
  <si>
    <t xml:space="preserve">TOYOTA HIACE VAN (93-94) - BUMPER LAMP (212-1678) - LH</t>
  </si>
  <si>
    <t xml:space="preserve">HIACE 93 BLA LH</t>
  </si>
  <si>
    <t>MZ01-26004-L</t>
  </si>
  <si>
    <t>AUTOLAMPS1778</t>
  </si>
  <si>
    <t xml:space="preserve">TOYOTA HIACE VAN (93-94) - BUMPER LAMP (212-1678) - RH</t>
  </si>
  <si>
    <t xml:space="preserve">HIACE 93 BLA RH</t>
  </si>
  <si>
    <t>MZ01-26004-R</t>
  </si>
  <si>
    <t>AUTOLAMPS1793</t>
  </si>
  <si>
    <t xml:space="preserve">TOYOTA HIACE VAN (93-94) - BUMPER LENS (212-1678-00) - LH</t>
  </si>
  <si>
    <t xml:space="preserve">HIACE 93 BLS LH</t>
  </si>
  <si>
    <t>MZ01-26004-00-L</t>
  </si>
  <si>
    <t>AUTOLAMPS1794</t>
  </si>
  <si>
    <t xml:space="preserve">TOYOTA HIACE VAN (93-94) - BUMPER LENS (212-1678-00) - RH</t>
  </si>
  <si>
    <t xml:space="preserve">HIACE 93 BLS RH</t>
  </si>
  <si>
    <t>MZ01-26004-00-R</t>
  </si>
  <si>
    <t>AUTOLAMPS1779</t>
  </si>
  <si>
    <t xml:space="preserve">TOYOTA HIACE VAN (93-94) - CORNER LAMP (212-15D5) - LH</t>
  </si>
  <si>
    <t xml:space="preserve">HIACE 93 CLA LH</t>
  </si>
  <si>
    <t>MZ01-26003-L</t>
  </si>
  <si>
    <t>AUTOLAMPS1780</t>
  </si>
  <si>
    <t xml:space="preserve">TOYOTA HIACE VAN (93-94) - CORNER LAMP (212-15D5) - RH</t>
  </si>
  <si>
    <t xml:space="preserve">HIACE 93 CLA RH</t>
  </si>
  <si>
    <t>MZ01-26003-R</t>
  </si>
  <si>
    <t>AUTOLAMPS2788</t>
  </si>
  <si>
    <t xml:space="preserve">TOYOTA HIACE VAN (93-94) - CORNER LAMP (CHROME) - LH</t>
  </si>
  <si>
    <t xml:space="preserve">HIACE 93 CLAC LH</t>
  </si>
  <si>
    <t>TY04-0803B</t>
  </si>
  <si>
    <t>AUTOLAMPS1795</t>
  </si>
  <si>
    <t xml:space="preserve">TOYOTA HIACE VAN (93-94) - CORNER LENS (212-15D5-00) - LH</t>
  </si>
  <si>
    <t xml:space="preserve">HIACE 93 CLS LH</t>
  </si>
  <si>
    <t>MZ01-26003-00-L</t>
  </si>
  <si>
    <t>AUTOLAMPS1796</t>
  </si>
  <si>
    <t xml:space="preserve">TOYOTA HIACE VAN (93-94) - CORNER LENS (212-15D5-00) - RH</t>
  </si>
  <si>
    <t xml:space="preserve">HIACE 93 CLS RH</t>
  </si>
  <si>
    <t>MZ01-26003-00-R</t>
  </si>
  <si>
    <t>AUTOLAMPS1781</t>
  </si>
  <si>
    <t xml:space="preserve">TOYOTA HIACE VAN (93-94) - FOG LAMP (212-2014) - LH</t>
  </si>
  <si>
    <t xml:space="preserve">HIACE 93 FLA LH</t>
  </si>
  <si>
    <t>TY04-1404-L</t>
  </si>
  <si>
    <t>AUTOLAMPS1782</t>
  </si>
  <si>
    <t xml:space="preserve">TOYOTA HIACE VAN (93-94) - FOG LAMP (212-2014) - RH</t>
  </si>
  <si>
    <t xml:space="preserve">HIACE 93 FLA RH</t>
  </si>
  <si>
    <t>TY04-1404-R</t>
  </si>
  <si>
    <t>AUTOLAMPS1783</t>
  </si>
  <si>
    <t xml:space="preserve">TOYOTA HIACE VAN (93-94) - FOG LAMP COVER - LH</t>
  </si>
  <si>
    <t xml:space="preserve">HIACE 93 FLC LH</t>
  </si>
  <si>
    <t>TY04-0504-01-L</t>
  </si>
  <si>
    <t>AUTOLAMPS1784</t>
  </si>
  <si>
    <t xml:space="preserve">TOYOTA HIACE VAN (93-94) - FOG LAMP COVER - RH</t>
  </si>
  <si>
    <t xml:space="preserve">HIACE 93 FLC RH</t>
  </si>
  <si>
    <t>TY04-0504-01-R</t>
  </si>
  <si>
    <t>AUTOLAMPS1775</t>
  </si>
  <si>
    <t xml:space="preserve">TOYOTA HIACE VAN (93-94) - FRONT BUMPER </t>
  </si>
  <si>
    <t xml:space="preserve">HIACE 93 BPRF</t>
  </si>
  <si>
    <t>TY04-0507</t>
  </si>
  <si>
    <t>SUPPLIER0058</t>
  </si>
  <si>
    <t>AUTOLAMPS2893</t>
  </si>
  <si>
    <t xml:space="preserve">TOYOTA HIACE VAN (93-94) - FRONT BUMPER (BRACKET BROKEN)</t>
  </si>
  <si>
    <t xml:space="preserve">HIACE 93 BPRFB</t>
  </si>
  <si>
    <t>AUTOLAMPS2834</t>
  </si>
  <si>
    <t xml:space="preserve">TOYOTA HIACE VAN (93-94) - FRONT DOOR STEPPER - LH</t>
  </si>
  <si>
    <t xml:space="preserve">HIACE 93 FDS LH</t>
  </si>
  <si>
    <t>TY04-1248</t>
  </si>
  <si>
    <t>AUTOLAMPS2835</t>
  </si>
  <si>
    <t xml:space="preserve">TOYOTA HIACE VAN (93-94) - FRONT DOOR STEPPER - RH</t>
  </si>
  <si>
    <t xml:space="preserve">HIACE 93 FDS RH</t>
  </si>
  <si>
    <t>AUTOLAMPS1785</t>
  </si>
  <si>
    <t xml:space="preserve">TOYOTA HIACE VAN (93-94) - GRILL</t>
  </si>
  <si>
    <t xml:space="preserve">HIACE 93 GRL</t>
  </si>
  <si>
    <t>TY04-0811A</t>
  </si>
  <si>
    <t>AUTOLAMPS1789</t>
  </si>
  <si>
    <t xml:space="preserve">TOYOTA HIACE VAN (93-94) - HEAD GLASS (212-1196-00) - LH</t>
  </si>
  <si>
    <t xml:space="preserve">HIACE 93 HGS LH</t>
  </si>
  <si>
    <t>MZ01-26002-00-L</t>
  </si>
  <si>
    <t>AUTOLAMPS1790</t>
  </si>
  <si>
    <t xml:space="preserve">TOYOTA HIACE VAN (93-94) - HEAD GLASS (212-1196-00) - RH</t>
  </si>
  <si>
    <t xml:space="preserve">HIACE 93 HGS RH</t>
  </si>
  <si>
    <t>MZ01-26002-00-R</t>
  </si>
  <si>
    <t>AUTOLAMPS1791</t>
  </si>
  <si>
    <t xml:space="preserve">TOYOTA HIACE VAN (93-94) - HEAD LAMP (212-1196) - LH</t>
  </si>
  <si>
    <t xml:space="preserve">HIACE 93 HLA LH</t>
  </si>
  <si>
    <t>MZ01-26002-L</t>
  </si>
  <si>
    <t>AUTOLAMPS1792</t>
  </si>
  <si>
    <t xml:space="preserve">TOYOTA HIACE VAN (93-94) - HEAD LAMP (212-1196) - RH</t>
  </si>
  <si>
    <t xml:space="preserve">HIACE 93 HLA RH</t>
  </si>
  <si>
    <t>MZ01-26002-R</t>
  </si>
  <si>
    <t>AUTOLAMPS2789</t>
  </si>
  <si>
    <t xml:space="preserve">TOYOTA HIACE VAN (93-94) - HEAD LAMP (CRYSTAL) - LH</t>
  </si>
  <si>
    <t xml:space="preserve">HIACE 93 HLAC LH</t>
  </si>
  <si>
    <t>TY04-0801B</t>
  </si>
  <si>
    <t>AUTOLAMPS2790</t>
  </si>
  <si>
    <t xml:space="preserve">TOYOTA HIACE VAN (93-94) - HEAD LAMP (PERFORMANCE) - LH</t>
  </si>
  <si>
    <t xml:space="preserve">HIACE 93 HLAP LH</t>
  </si>
  <si>
    <t>TY04-0801C</t>
  </si>
  <si>
    <t>AUTOLAMPS2836</t>
  </si>
  <si>
    <t xml:space="preserve">TOYOTA HIACE VAN (93-94) - INNER DOOR HANDLE (FRONT DOOR) - LH</t>
  </si>
  <si>
    <t xml:space="preserve">HIACE 93 IDH LH</t>
  </si>
  <si>
    <t>TY04-1249A</t>
  </si>
  <si>
    <t>AUTOLAMPS2837</t>
  </si>
  <si>
    <t xml:space="preserve">TOYOTA HIACE VAN (93-94) - INNER DOOR HANDLE (FRONT DOOR) - RH</t>
  </si>
  <si>
    <t xml:space="preserve">HIACE 93 IDH RH</t>
  </si>
  <si>
    <t>AUTOLAMPS2838</t>
  </si>
  <si>
    <t xml:space="preserve">TOYOTA HIACE VAN (93-94) - OUTER DOOR HANDLE OF FRONT DOOR - LH</t>
  </si>
  <si>
    <t xml:space="preserve">HIACE 93 OHFD LH</t>
  </si>
  <si>
    <t>MX-110</t>
  </si>
  <si>
    <t>AUTOLAMPS2839</t>
  </si>
  <si>
    <t xml:space="preserve">TOYOTA HIACE VAN (93-94) - OUTER DOOR HANDLE OF FRONT DOOR - RH</t>
  </si>
  <si>
    <t xml:space="preserve">HIACE 93 OHFD RH</t>
  </si>
  <si>
    <t>AUTOLAMPS2840</t>
  </si>
  <si>
    <t xml:space="preserve">TOYOTA HIACE VAN (93-94) - REAR BUMPER END - LH</t>
  </si>
  <si>
    <t xml:space="preserve">HIACE 93 BPRER LH</t>
  </si>
  <si>
    <t>TY04-1208-02</t>
  </si>
  <si>
    <t>AUTOLAMPS2841</t>
  </si>
  <si>
    <t xml:space="preserve">TOYOTA HIACE VAN (93-94) - REAR BUMPER END - RH</t>
  </si>
  <si>
    <t xml:space="preserve">HIACE 93 BPRER RH</t>
  </si>
  <si>
    <t>AUTOLAMPS1776</t>
  </si>
  <si>
    <t xml:space="preserve">TOYOTA HIACE VAN (93-94) - REAR BUMPER WITH STEP</t>
  </si>
  <si>
    <t xml:space="preserve">HIACE 93 BPRRWS</t>
  </si>
  <si>
    <t>TY04-1425</t>
  </si>
  <si>
    <t>AUTOLAMPS1786</t>
  </si>
  <si>
    <t xml:space="preserve">TOYOTA HIACE VAN (93-94) - REAR VENT (BLACK) - LH</t>
  </si>
  <si>
    <t xml:space="preserve">HIACE 93 RVB LH</t>
  </si>
  <si>
    <t>TY04-1242-L</t>
  </si>
  <si>
    <t>AUTOLAMPS1787</t>
  </si>
  <si>
    <t xml:space="preserve">TOYOTA HIACE VAN (93-94) - REAR VENT (BLACK) - RH</t>
  </si>
  <si>
    <t xml:space="preserve">HIACE 93 RVB RH</t>
  </si>
  <si>
    <t>TY04-1242-R</t>
  </si>
  <si>
    <t>AUTOLAMPS1802</t>
  </si>
  <si>
    <t xml:space="preserve">TOYOTA HIACE VAN (93-94) - SIDE MIRROR (LARGE) - LH</t>
  </si>
  <si>
    <t xml:space="preserve">HIACE 93 SMML LH</t>
  </si>
  <si>
    <t>H-0100-L</t>
  </si>
  <si>
    <t>AUTOLAMPS1803</t>
  </si>
  <si>
    <t xml:space="preserve">TOYOTA HIACE VAN (93-94) - SIDE MIRROR (LARGE) - RH</t>
  </si>
  <si>
    <t xml:space="preserve">HIACE 93 SMML RH</t>
  </si>
  <si>
    <t>H-0100-R</t>
  </si>
  <si>
    <t>AUTOLAMPS1804</t>
  </si>
  <si>
    <t xml:space="preserve">TOYOTA HIACE VAN (93-94) - SIDE MIRROR WITH HANDLE - RH</t>
  </si>
  <si>
    <t xml:space="preserve">HIACE 93 SMM RH</t>
  </si>
  <si>
    <t>TY04-0812-R</t>
  </si>
  <si>
    <t>AUTOLAMPS1805</t>
  </si>
  <si>
    <t xml:space="preserve">TOYOTA HIACE VAN (93-94) - SIDE MIRROR WITHOUT HANDLE - LH</t>
  </si>
  <si>
    <t xml:space="preserve">HIACE 93 SMWH LH</t>
  </si>
  <si>
    <t>SUPPLIER0016</t>
  </si>
  <si>
    <t xml:space="preserve">AFRILIGHTING MANUFACTURING CO. LTD</t>
  </si>
  <si>
    <t>AUTOLAMPS2842</t>
  </si>
  <si>
    <t xml:space="preserve">TOYOTA HIACE VAN (93-94) - SLIDING DOOR - INNER HANDLE - LH</t>
  </si>
  <si>
    <t xml:space="preserve">HIACE 93 SDIH LH</t>
  </si>
  <si>
    <t>MX-156</t>
  </si>
  <si>
    <t>AUTOLAMPS2791</t>
  </si>
  <si>
    <t xml:space="preserve">TOYOTA HIACE VAN (93-94) - SLIDING DOOR - INNER HANDLE - RH</t>
  </si>
  <si>
    <t xml:space="preserve">HIACE 93 SLIH RH</t>
  </si>
  <si>
    <t>TY04-1249B</t>
  </si>
  <si>
    <t>AUTOLAMPS2843</t>
  </si>
  <si>
    <t xml:space="preserve">TOYOTA HIACE VAN (93-94) - SLIDING DOOR - OUTER HANDLE - LH</t>
  </si>
  <si>
    <t xml:space="preserve">HIACE 93 SLOH LH</t>
  </si>
  <si>
    <t>MX-155</t>
  </si>
  <si>
    <t>AUTOLAMPS2792</t>
  </si>
  <si>
    <t xml:space="preserve">TOYOTA HIACE VAN (93-94) - SLIDING DOOR - OUTER HANDLE - RH</t>
  </si>
  <si>
    <t xml:space="preserve">HIACE 93 SLOH RH</t>
  </si>
  <si>
    <t>TY04-1249C</t>
  </si>
  <si>
    <t>AUTOLAMPS2793</t>
  </si>
  <si>
    <t xml:space="preserve">TOYOTA HIACE VAN (93-94) - SUN SHADE BOARD - RH</t>
  </si>
  <si>
    <t xml:space="preserve">HIACE 93 SS RH</t>
  </si>
  <si>
    <t>TY04-1220</t>
  </si>
  <si>
    <t>AUTOLAMPS1806</t>
  </si>
  <si>
    <t xml:space="preserve">TOYOTA HIACE VAN (93-94) - TAIL LAMP (212-1951) - LH</t>
  </si>
  <si>
    <t xml:space="preserve">HIACE 93 TLA LH</t>
  </si>
  <si>
    <t>TY04-1202A-L</t>
  </si>
  <si>
    <t>AUTOLAMPS1807</t>
  </si>
  <si>
    <t xml:space="preserve">TOYOTA HIACE VAN (93-94) - TAIL LAMP (212-1951) - RH</t>
  </si>
  <si>
    <t xml:space="preserve">HIACE 93 TLA RH</t>
  </si>
  <si>
    <t>TY04-1202A-R</t>
  </si>
  <si>
    <t>AUTOLAMPS1797</t>
  </si>
  <si>
    <t xml:space="preserve">TOYOTA HIACE VAN (93-94) - TAIL LENS (212-1951-00) - LH</t>
  </si>
  <si>
    <t xml:space="preserve">HIACE 93 TLS LH</t>
  </si>
  <si>
    <t>00-TY04-1202A-L</t>
  </si>
  <si>
    <t>AUTOLAMPS1798</t>
  </si>
  <si>
    <t xml:space="preserve">TOYOTA HIACE VAN (93-94) - TAIL LENS (212-1951-00) - RH</t>
  </si>
  <si>
    <t xml:space="preserve">HIACE 93 TLS RH</t>
  </si>
  <si>
    <t>00-TY04-1202A-R</t>
  </si>
  <si>
    <t>AUTOLAMPS1799</t>
  </si>
  <si>
    <t xml:space="preserve">TOYOTA HIACE VAN (93-94) - TAIL LENS (RED-BRAKE) - LH</t>
  </si>
  <si>
    <t xml:space="preserve">HIACE 93 TLSR LH</t>
  </si>
  <si>
    <t xml:space="preserve">00-TY04-1202A (RED)-L</t>
  </si>
  <si>
    <t>AUTOLAMPS1800</t>
  </si>
  <si>
    <t xml:space="preserve">TOYOTA HIACE VAN (93-94) - TAIL LENS (RED-BRAKE) - RH</t>
  </si>
  <si>
    <t xml:space="preserve">HIACE 93 TLSR RH</t>
  </si>
  <si>
    <t xml:space="preserve">00-TY04-1202A (RED)-R</t>
  </si>
  <si>
    <t>AUTOLAMPS2794</t>
  </si>
  <si>
    <t xml:space="preserve">TOYOTA HIACE VAN (93-94) - WATER SPRAYER BOTTLE</t>
  </si>
  <si>
    <t xml:space="preserve">HIACE 93 WSB</t>
  </si>
  <si>
    <t>TY04-1251B</t>
  </si>
  <si>
    <t>AUTOLAMPS1788</t>
  </si>
  <si>
    <t xml:space="preserve">TOYOTA HIACE VAN (93-94) - WINDOW WINDER HANDLE</t>
  </si>
  <si>
    <t xml:space="preserve">HIACE 93 WWH</t>
  </si>
  <si>
    <t>TY04-1250</t>
  </si>
  <si>
    <t>AUTOLAMPS2795</t>
  </si>
  <si>
    <t xml:space="preserve">TOYOTA HIACE VAN (93) - LICENCE LAMP (CHROME)</t>
  </si>
  <si>
    <t xml:space="preserve">HIACE 05 LPLC</t>
  </si>
  <si>
    <t>TY04-1708-06</t>
  </si>
  <si>
    <t>AUTOLAMPS1809</t>
  </si>
  <si>
    <t xml:space="preserve">TOYOTA HIACE VAN (94) - CORNER LAMP (WHITE/YELLOW)(212-1549) - LH</t>
  </si>
  <si>
    <t xml:space="preserve">HIACE 94 CLA RH</t>
  </si>
  <si>
    <t>TY04-1203-L</t>
  </si>
  <si>
    <t>AUTOLAMPS1810</t>
  </si>
  <si>
    <t xml:space="preserve">TOYOTA HIACE VAN (94) - HEAD LAMP BRACKET - LH</t>
  </si>
  <si>
    <t xml:space="preserve">HIACE 94 LB LH</t>
  </si>
  <si>
    <t>TY04-1201-01-L</t>
  </si>
  <si>
    <t>AUTOLAMPS1811</t>
  </si>
  <si>
    <t xml:space="preserve">TOYOTA HIACE VAN (94) - HEAD LAMP BRACKET - RH</t>
  </si>
  <si>
    <t xml:space="preserve">HIACE 94 LB RH</t>
  </si>
  <si>
    <t>TY04-1201-01-R</t>
  </si>
  <si>
    <t>AUTOLAMPS1812</t>
  </si>
  <si>
    <t xml:space="preserve">TOYOTA HIACE VAN (94) - LIGHT CASE (212-1223) - LH</t>
  </si>
  <si>
    <t xml:space="preserve">HIACE 94 LCS LH</t>
  </si>
  <si>
    <t>TY04-1201-02-L</t>
  </si>
  <si>
    <t>AUTOLAMPS1813</t>
  </si>
  <si>
    <t xml:space="preserve">TOYOTA HIACE VAN (94) - LIGHT CASE (212-1223) - RH</t>
  </si>
  <si>
    <t xml:space="preserve">HIACE 94 LCS RH</t>
  </si>
  <si>
    <t>TY04-1201-02-R</t>
  </si>
  <si>
    <t>AUTOLAMPS1814</t>
  </si>
  <si>
    <t xml:space="preserve">TOYOTA HIACE VAN (99-03) - CORNER LAMP (212-15F8) - LH</t>
  </si>
  <si>
    <t xml:space="preserve">HIACE 99 CLA LH</t>
  </si>
  <si>
    <t>TY04-1503-L</t>
  </si>
  <si>
    <t>AUTOLAMPS1815</t>
  </si>
  <si>
    <t xml:space="preserve">TOYOTA HIACE VAN (99-03) - CORNER LAMP (212-15F8) - RH</t>
  </si>
  <si>
    <t xml:space="preserve">HIACE 99 CLA RH</t>
  </si>
  <si>
    <t>TY04-1503-R</t>
  </si>
  <si>
    <t>AUTOLAMPS1816</t>
  </si>
  <si>
    <t xml:space="preserve">TOYOTA HIACE VAN (99-03) - FRONT GRILL</t>
  </si>
  <si>
    <t xml:space="preserve">HIACE 99 GRL</t>
  </si>
  <si>
    <t>TY04-1511A</t>
  </si>
  <si>
    <t>AUTOLAMPS1817</t>
  </si>
  <si>
    <t xml:space="preserve">TOYOTA HIACE VAN (99-03) - HEAD LAMP (212-1198) - LH</t>
  </si>
  <si>
    <t xml:space="preserve">HIACE 99 HLA LH</t>
  </si>
  <si>
    <t>TY04-1501-L</t>
  </si>
  <si>
    <t>AUTOLAMPS1818</t>
  </si>
  <si>
    <t xml:space="preserve">TOYOTA HIACE VAN (99-03) - HEAD LAMP (212-1198) - RH</t>
  </si>
  <si>
    <t xml:space="preserve">HIACE 99 HLA RH</t>
  </si>
  <si>
    <t>TY04-1501-R</t>
  </si>
  <si>
    <t>AUTOLAMPS1819</t>
  </si>
  <si>
    <t xml:space="preserve">TOYOTA HIACE VAN RH200 STANDARD CAB (05-08) - FRONT SIDE FRAME - LH</t>
  </si>
  <si>
    <t xml:space="preserve">RH200 FSF LH</t>
  </si>
  <si>
    <t xml:space="preserve"> 1312*563 </t>
  </si>
  <si>
    <t>AUTOLAMPS1820</t>
  </si>
  <si>
    <t xml:space="preserve">TOYOTA HIACE VAN RH200 STANDARD CAB (05-08) - FRONT SIDE FRAME - RH</t>
  </si>
  <si>
    <t xml:space="preserve">RH200 FSF RH</t>
  </si>
  <si>
    <t xml:space="preserve">1312*563 -R</t>
  </si>
  <si>
    <t>AUTOLAMPS1821</t>
  </si>
  <si>
    <t xml:space="preserve">TOYOTA HIACE VAN RH200 STANDARD CAB (05-08) - REAR HEATED WINDSCREEN W/HOLE</t>
  </si>
  <si>
    <t xml:space="preserve">RH200 RW H X</t>
  </si>
  <si>
    <t xml:space="preserve">RH200 RW/H/X</t>
  </si>
  <si>
    <t>1429*585</t>
  </si>
  <si>
    <t>AUTOLAMPS1822</t>
  </si>
  <si>
    <t xml:space="preserve">TOYOTA HIACE VAN RH200 STANDARD CAB (05-08) - REAR HEATED WINDSCREEN W/O HOLE</t>
  </si>
  <si>
    <t xml:space="preserve">RH200NH RW H X</t>
  </si>
  <si>
    <t xml:space="preserve">RH200NH RW/H/X</t>
  </si>
  <si>
    <t>AUTOLAMPS1823</t>
  </si>
  <si>
    <t xml:space="preserve">TOYOTA HIACE VAN RH200 STANDARD CAB (05-08) - REAR SIDE FRAME - LH</t>
  </si>
  <si>
    <t xml:space="preserve">RH200 RSF LH</t>
  </si>
  <si>
    <t xml:space="preserve"> 1368*563 </t>
  </si>
  <si>
    <t>AUTOLAMPS1824</t>
  </si>
  <si>
    <t xml:space="preserve">TOYOTA HIACE VAN RH200 STANDARD CAB (05-08) - REAR SIDE FRAME - RH</t>
  </si>
  <si>
    <t xml:space="preserve">RH200 RSF RH</t>
  </si>
  <si>
    <t xml:space="preserve">1368*563 -R</t>
  </si>
  <si>
    <t>AUTOLAMPS2866</t>
  </si>
  <si>
    <t xml:space="preserve">TOYOTA HIACE VAN RH200 STANDARD CAB (05-08) - SIDE FIX - R5 GLASS (W/1 HOLE) - RH</t>
  </si>
  <si>
    <t xml:space="preserve">RH200 SW R5 X 1H</t>
  </si>
  <si>
    <t xml:space="preserve">RH200-SL-R SR/RH2/X</t>
  </si>
  <si>
    <t>473*459</t>
  </si>
  <si>
    <t>AUTOLAMPS1825</t>
  </si>
  <si>
    <t xml:space="preserve">TOYOTA HIACE VAN RH200 STANDARD CAB (05-08) - SIDE FRONT - L1 GLASS (W/1 HOLE) - LH</t>
  </si>
  <si>
    <t xml:space="preserve">RH200 SL R SF LH1 X</t>
  </si>
  <si>
    <t>424*565-L</t>
  </si>
  <si>
    <t>424*565</t>
  </si>
  <si>
    <t>AUTOLAMPS1826</t>
  </si>
  <si>
    <t xml:space="preserve">TOYOTA HIACE VAN RH200 STANDARD CAB (05-08) - SIDE FRONT - L2 GLASS (W/2 HOLE) - LH</t>
  </si>
  <si>
    <t xml:space="preserve">RH200 SL R SF LH2 X</t>
  </si>
  <si>
    <t>424*423-L</t>
  </si>
  <si>
    <t>424*423</t>
  </si>
  <si>
    <t>AUTOLAMPS1827</t>
  </si>
  <si>
    <t xml:space="preserve">TOYOTA HIACE VAN RH200 STANDARD CAB (05-08) - SIDE FRONT - R1 GLASS (W/1 HOLE) - RH</t>
  </si>
  <si>
    <t xml:space="preserve">RH200 SL R SF RH1 X</t>
  </si>
  <si>
    <t>424*565-R</t>
  </si>
  <si>
    <t>AUTOLAMPS1828</t>
  </si>
  <si>
    <t xml:space="preserve">TOYOTA HIACE VAN RH200 STANDARD CAB (05-08) - SIDE FRONT - R2 GLASS (W/2 HOLE) - RH</t>
  </si>
  <si>
    <t xml:space="preserve">RH200 SF R2 X 2HL</t>
  </si>
  <si>
    <t>440*459-R</t>
  </si>
  <si>
    <t>440*459</t>
  </si>
  <si>
    <t>AUTOLAMPS1829</t>
  </si>
  <si>
    <t xml:space="preserve">TOYOTA HIACE VAN RH200 STANDARD CAB (05-08) - SIDE FRONT - R3 GLASS (W/2 HOLE) - RH</t>
  </si>
  <si>
    <t xml:space="preserve">RH200 SF R3 X 2HL</t>
  </si>
  <si>
    <t>499*565-R</t>
  </si>
  <si>
    <t>499*565</t>
  </si>
  <si>
    <t>AUTOLAMPS1830</t>
  </si>
  <si>
    <t xml:space="preserve">TOYOTA HIACE VAN RH200 STANDARD CAB (05-08) - SIDE REAR - L3 GLASS (W/2 HOLE) - LH</t>
  </si>
  <si>
    <t xml:space="preserve">RH200 SL R SF LH3 X</t>
  </si>
  <si>
    <t>511*565-L</t>
  </si>
  <si>
    <t>511*565</t>
  </si>
  <si>
    <t>AUTOLAMPS1831</t>
  </si>
  <si>
    <t xml:space="preserve">TOYOTA HIACE VAN RH200 STANDARD CAB (05-08) - SIDE REAR - L4 GLASS (W/1 HOLE) - LH</t>
  </si>
  <si>
    <t xml:space="preserve">RH200 SL R SR LH1 X</t>
  </si>
  <si>
    <t>357*565-L</t>
  </si>
  <si>
    <t>357*565</t>
  </si>
  <si>
    <t>AUTOLAMPS1832</t>
  </si>
  <si>
    <t xml:space="preserve">TOYOTA HIACE VAN RH200 STANDARD CAB (05-08) - SIDE REAR - L5 GLASS (W/2 HOLE) - LH</t>
  </si>
  <si>
    <t xml:space="preserve">RH200 SL R SR LH2 X</t>
  </si>
  <si>
    <t>473*459-L</t>
  </si>
  <si>
    <t>AUTOLAMPS1833</t>
  </si>
  <si>
    <t xml:space="preserve">TOYOTA HIACE VAN RH200 STANDARD CAB (05-08) - SIDE REAR - L6 GLASS (W/1 HOLE) - LH</t>
  </si>
  <si>
    <t xml:space="preserve">RH200 SL R SR LH3 X</t>
  </si>
  <si>
    <t>587*565-L</t>
  </si>
  <si>
    <t>587*565</t>
  </si>
  <si>
    <t>AUTOLAMPS1834</t>
  </si>
  <si>
    <t xml:space="preserve">TOYOTA HIACE VAN RH200 STANDARD CAB (05-08) - SIDE REAR - R4 GLASS (W/1 HOLE) - RH</t>
  </si>
  <si>
    <t xml:space="preserve">RH200 SW R4 X 1HL</t>
  </si>
  <si>
    <t>357*565-R</t>
  </si>
  <si>
    <t>AUTOLAMPS1835</t>
  </si>
  <si>
    <t xml:space="preserve">TOYOTA HIACE VAN RH200 STANDARD CAB (05-08) - SIDE REAR - R5 GLASS (W/1 HOLE) - RH</t>
  </si>
  <si>
    <t xml:space="preserve">RH200 SL R SR RH2 X</t>
  </si>
  <si>
    <t xml:space="preserve">RH200-SL-R SR/LH2/X</t>
  </si>
  <si>
    <t>AUTOLAMPS1836</t>
  </si>
  <si>
    <t xml:space="preserve">TOYOTA HIACE VAN RH200 STANDARD CAB (05-08) - SIDE REAR - R6 GLASS (W/HOLE) - RH</t>
  </si>
  <si>
    <t xml:space="preserve">RH200 SW R6 X 1HL</t>
  </si>
  <si>
    <t>587*565-R</t>
  </si>
  <si>
    <t>AUTOLAMPS1837</t>
  </si>
  <si>
    <t xml:space="preserve">TOYOTA HIACE VAN RH200 STANDARD CAB, W/O HOLE (05-08) - FRONT DOOR GLASS - LH</t>
  </si>
  <si>
    <t xml:space="preserve">RH200 FD LH</t>
  </si>
  <si>
    <t>973*526-L</t>
  </si>
  <si>
    <t>973*526</t>
  </si>
  <si>
    <t>AUTOLAMPS1838</t>
  </si>
  <si>
    <t xml:space="preserve">TOYOTA HIACE VAN RH200 STANDARD CAB, W/O HOLE (05-08) - FRONT DOOR GLASS - RH</t>
  </si>
  <si>
    <t xml:space="preserve">RH200 FD RH</t>
  </si>
  <si>
    <t>973*526-R</t>
  </si>
  <si>
    <t>AUTOLAMPS1839</t>
  </si>
  <si>
    <t xml:space="preserve">TOYOTA HIACE VAN RH200 WIDE CAB (05-08) - LAMINATED FRONT WINDSCREEN</t>
  </si>
  <si>
    <t xml:space="preserve">RH200W LFW X</t>
  </si>
  <si>
    <t xml:space="preserve">RH200W LFW/X</t>
  </si>
  <si>
    <t>1664*786</t>
  </si>
  <si>
    <t>AUTOLAMPS1841</t>
  </si>
  <si>
    <t xml:space="preserve">TOYOTA HIACE VAN RH200W NO HOLE (05-WIDE) - REAR WINDSCREEN - NO HOLE</t>
  </si>
  <si>
    <t xml:space="preserve">RH200W NH RW H X</t>
  </si>
  <si>
    <t>1613*590</t>
  </si>
  <si>
    <t>AUTOLAMPS1842</t>
  </si>
  <si>
    <t xml:space="preserve">TOYOTA HIACE VAN W/HOLE  RH200W (05-WIDE) - REAR WINDSCREEN (WITH 01 HOLE)</t>
  </si>
  <si>
    <t xml:space="preserve">RH200W RW H X</t>
  </si>
  <si>
    <t>AUTOLAMPS1843</t>
  </si>
  <si>
    <t xml:space="preserve">TOYOTA HIGHLANDER/KLUGER 5D SUV (01-07) - LAMINATED FRONT WINDSCREEN</t>
  </si>
  <si>
    <t xml:space="preserve">MU10 1 LFW X</t>
  </si>
  <si>
    <t>1526*846</t>
  </si>
  <si>
    <t>1523*844</t>
  </si>
  <si>
    <t>AUTOLAMPS1849</t>
  </si>
  <si>
    <t xml:space="preserve">TOYOTA HILUX LN106 (88-92) - CORNER LAMP 4WD CHROME (212-1552-6) - LH</t>
  </si>
  <si>
    <t xml:space="preserve">YN85 CLA4WD LH</t>
  </si>
  <si>
    <t>TY05-1011C-L</t>
  </si>
  <si>
    <t>AUTOLAMPS1850</t>
  </si>
  <si>
    <t xml:space="preserve">TOYOTA HILUX LN106 (88-92) - CORNER LAMP 4WD CHROME (212-1552-6) - RH</t>
  </si>
  <si>
    <t xml:space="preserve">YN85 CLA4WD RH</t>
  </si>
  <si>
    <t>TY05-1011C-R</t>
  </si>
  <si>
    <t>AUTOLAMPS1851</t>
  </si>
  <si>
    <t xml:space="preserve">TOYOTA HILUX LN145 (98-99) - CORNER LAMP CHROME (212-15C3-1) - LH</t>
  </si>
  <si>
    <t xml:space="preserve">LN145 CLAC LH</t>
  </si>
  <si>
    <t>TY05-0803-R</t>
  </si>
  <si>
    <t>AUTOLAMPS1852</t>
  </si>
  <si>
    <t xml:space="preserve">TOYOTA HILUX LN145 (98-99) - CORNER LAMP CHROME (212-15C3-1) - RH</t>
  </si>
  <si>
    <t xml:space="preserve">LN145 CLAC RH</t>
  </si>
  <si>
    <t>AUTOLAMPS1853</t>
  </si>
  <si>
    <t xml:space="preserve">TOYOTA HILUX LN145 (98-99) - CORNER LAMP GREY (212-15C3-6) - LH</t>
  </si>
  <si>
    <t xml:space="preserve">LN145 CLAG LH</t>
  </si>
  <si>
    <t>TY05-0803B-L</t>
  </si>
  <si>
    <t>AUTOLAMPS1854</t>
  </si>
  <si>
    <t xml:space="preserve">TOYOTA HILUX LN145 (98-99) - CORNER LAMP GREY (212-15C3-6) - RH</t>
  </si>
  <si>
    <t xml:space="preserve">LN145 CLAG RH</t>
  </si>
  <si>
    <t>TY05-0803B-R</t>
  </si>
  <si>
    <t>AUTOLAMPS1857</t>
  </si>
  <si>
    <t xml:space="preserve">TOYOTA HILUX LN145 (98-99) - HEAD LAMP (CLEAR) LH</t>
  </si>
  <si>
    <t xml:space="preserve">LN145 HLAC LH</t>
  </si>
  <si>
    <t>TY05-1003-L</t>
  </si>
  <si>
    <t>AUTOLAMPS1858</t>
  </si>
  <si>
    <t xml:space="preserve">TOYOTA HILUX LN145 (98-99) - HEAD LAMP (CLEAR) RH</t>
  </si>
  <si>
    <t xml:space="preserve">LN145 HLAC RH</t>
  </si>
  <si>
    <t>TY05-1003-R</t>
  </si>
  <si>
    <t>AUTOLAMPS1855</t>
  </si>
  <si>
    <t xml:space="preserve">TOYOTA HILUX LN145 (98-99) - INNER FENDER - LH</t>
  </si>
  <si>
    <t xml:space="preserve">LN145 IF LH</t>
  </si>
  <si>
    <t>53876-35070-L</t>
  </si>
  <si>
    <t>AUTOLAMPS1856</t>
  </si>
  <si>
    <t xml:space="preserve">TOYOTA HILUX LN145 (98-99) - INNER FENDER - RH</t>
  </si>
  <si>
    <t xml:space="preserve">LN145 IF RH</t>
  </si>
  <si>
    <t>53875-35070-R</t>
  </si>
  <si>
    <t>AUTOLAMPS1861</t>
  </si>
  <si>
    <t xml:space="preserve">TOYOTA HILUX LN145 (98-99) - SIDE MIRROR (MANUAL - BLACK) - LH</t>
  </si>
  <si>
    <t xml:space="preserve">LN145 SMM LH</t>
  </si>
  <si>
    <t>H-0098-L</t>
  </si>
  <si>
    <t>AUTOLAMPS1862</t>
  </si>
  <si>
    <t xml:space="preserve">TOYOTA HILUX LN145 (98-99) - SIDE MIRROR (MANUAL - BLACK) - RH</t>
  </si>
  <si>
    <t xml:space="preserve">LN145 SMM RH</t>
  </si>
  <si>
    <t>H-0098-R</t>
  </si>
  <si>
    <t>AUTOLAMPS1863</t>
  </si>
  <si>
    <t xml:space="preserve">TOYOTA HILUX LN145 (98-99) - TAIL LAMP (212-19B4) - LH</t>
  </si>
  <si>
    <t xml:space="preserve">LN145 TLA LH</t>
  </si>
  <si>
    <t>TY05-0802-L</t>
  </si>
  <si>
    <t>AUTOLAMPS1864</t>
  </si>
  <si>
    <t xml:space="preserve">TOYOTA HILUX LN145 (98-99) - TAIL LAMP (212-19B4) - RH</t>
  </si>
  <si>
    <t xml:space="preserve">LN145 TLA RH</t>
  </si>
  <si>
    <t>TY05-0802-R</t>
  </si>
  <si>
    <t>AUTOLAMPS1859</t>
  </si>
  <si>
    <t xml:space="preserve">TOYOTA HILUX LN145 (98-99) - TAIL LENS LH</t>
  </si>
  <si>
    <t xml:space="preserve">LN145 TLS LH</t>
  </si>
  <si>
    <t>TY05-0802-00-L</t>
  </si>
  <si>
    <t>AUTOLAMPS1860</t>
  </si>
  <si>
    <t xml:space="preserve">TOYOTA HILUX LN145 (98-99) - TAIL LENS RH</t>
  </si>
  <si>
    <t xml:space="preserve">LN145 TLS RH</t>
  </si>
  <si>
    <t>TY05-0802-00-R</t>
  </si>
  <si>
    <t>AUTOLAMPS1844</t>
  </si>
  <si>
    <t xml:space="preserve">TOYOTA HILUX LN167 (01-02) - CORNER LAMP CHROME (212-15F9-AE) - LH</t>
  </si>
  <si>
    <t xml:space="preserve">LN167 CLA LH</t>
  </si>
  <si>
    <t>TY05-1203A-L</t>
  </si>
  <si>
    <t>AUTOLAMPS1845</t>
  </si>
  <si>
    <t xml:space="preserve">TOYOTA HILUX LN167 (01-02) - CORNER LAMP CHROME (212-15F9-AE) - RH</t>
  </si>
  <si>
    <t xml:space="preserve">LN167 CLA RH</t>
  </si>
  <si>
    <t>TY05-1203A-R</t>
  </si>
  <si>
    <t>AUTOLAMPS2796</t>
  </si>
  <si>
    <t xml:space="preserve">TOYOTA HILUX LN167 (01-02) - FRONT FENDER - LH</t>
  </si>
  <si>
    <t xml:space="preserve">LN167 FF LH</t>
  </si>
  <si>
    <t>AUTOLAMPS1846</t>
  </si>
  <si>
    <t xml:space="preserve">TOYOTA HILUX LN167 (01-02) - GRILL (CHROME/BLACK)</t>
  </si>
  <si>
    <t xml:space="preserve">LN167 GRLCB</t>
  </si>
  <si>
    <t>TY05-1211B</t>
  </si>
  <si>
    <t>AUTOLAMPS1847</t>
  </si>
  <si>
    <t xml:space="preserve">TOYOTA HILUX LN167 (01-02) - HEAD LAMP (212-11C4-RD) - LH</t>
  </si>
  <si>
    <t xml:space="preserve">LN167 HLA LH</t>
  </si>
  <si>
    <t>TY05-1201-L</t>
  </si>
  <si>
    <t>AUTOLAMPS1848</t>
  </si>
  <si>
    <t xml:space="preserve">TOYOTA HILUX LN167 (01-02) - HEAD LAMP (212-11C4-RD) - RH</t>
  </si>
  <si>
    <t xml:space="preserve">LN167 HLA RH</t>
  </si>
  <si>
    <t>TY05-1201-R</t>
  </si>
  <si>
    <t>AUTOLAMPS1865</t>
  </si>
  <si>
    <t xml:space="preserve">TOYOTA HILUX PICK UP,SURF/4 RUNNER JEEP, 95-04 (LN166,ZN10,ZN20,ZN180/ZN185)  - LAMINATED FRONT WINDSCREEN</t>
  </si>
  <si>
    <t xml:space="preserve">ZN10 LFW X</t>
  </si>
  <si>
    <t xml:space="preserve">ZN10 LFW/X</t>
  </si>
  <si>
    <t>1378*704</t>
  </si>
  <si>
    <t>AUTOLAMPS1867</t>
  </si>
  <si>
    <t xml:space="preserve">TOYOTA HILUX PICK-UP /4RUNNER RN85 (88-) - LAMINATED FRONT WINDSCREEN</t>
  </si>
  <si>
    <t xml:space="preserve">RN85 LFW X</t>
  </si>
  <si>
    <t xml:space="preserve">RN85 LFW/X</t>
  </si>
  <si>
    <t>1393*711</t>
  </si>
  <si>
    <t>AUTOLAMPS1868</t>
  </si>
  <si>
    <t xml:space="preserve">TOYOTA HILUX PICK-UP RN55 (83-88) - LAMINATED FRONT WINDSCREEN</t>
  </si>
  <si>
    <t xml:space="preserve">RN55 LFW</t>
  </si>
  <si>
    <t>1393*673</t>
  </si>
  <si>
    <t>AUTOLAMPS1884</t>
  </si>
  <si>
    <t xml:space="preserve">TOYOTA HILUX REVO (15-) - DOOR MIRROR (ELECTRIC) BLACK 3WIRES - LH</t>
  </si>
  <si>
    <t xml:space="preserve">REVO 15 SMEB3W LH</t>
  </si>
  <si>
    <t>TY05-2012B-L</t>
  </si>
  <si>
    <t>AUTOLAMPS1885</t>
  </si>
  <si>
    <t xml:space="preserve">TOYOTA HILUX REVO (15-) - DOOR MIRROR (ELECTRIC) BLACK 3WIRES - RH</t>
  </si>
  <si>
    <t xml:space="preserve">REVO 15 SMEB3W RH</t>
  </si>
  <si>
    <t>TY05-2012B-R</t>
  </si>
  <si>
    <t>AUTOLAMPS1886</t>
  </si>
  <si>
    <t xml:space="preserve">TOYOTA HILUX REVO (15-) - DOOR MIRROR (MANUAL) BLACK - LH</t>
  </si>
  <si>
    <t xml:space="preserve">REVO 15 SMMB LH</t>
  </si>
  <si>
    <t>TY05-2012-L</t>
  </si>
  <si>
    <t>AUTOLAMPS1887</t>
  </si>
  <si>
    <t xml:space="preserve">TOYOTA HILUX REVO (15-) - DOOR MIRROR (MANUAL) BLACK - RH</t>
  </si>
  <si>
    <t xml:space="preserve">REVO 15 SMMB RH</t>
  </si>
  <si>
    <t>TY05-2012-R</t>
  </si>
  <si>
    <t>AUTOLAMPS1872</t>
  </si>
  <si>
    <t xml:space="preserve">TOYOTA HILUX REVO (15-) - FOG LAMP - LH</t>
  </si>
  <si>
    <t xml:space="preserve">REVO 15 FLA LH</t>
  </si>
  <si>
    <t>TY05-2004-L</t>
  </si>
  <si>
    <t>AUTOLAMPS1873</t>
  </si>
  <si>
    <t xml:space="preserve">TOYOTA HILUX REVO (15-) - FOG LAMP - RH</t>
  </si>
  <si>
    <t xml:space="preserve">REVO 15 FLA RH</t>
  </si>
  <si>
    <t>TY05-2004-R</t>
  </si>
  <si>
    <t>AUTOLAMPS1874</t>
  </si>
  <si>
    <t xml:space="preserve">TOYOTA HILUX REVO (15-) - FOG LAMP COVER - LH</t>
  </si>
  <si>
    <t xml:space="preserve">REVO 15 FLC LH</t>
  </si>
  <si>
    <t>TY05-2004-4-L</t>
  </si>
  <si>
    <t>AUTOLAMPS1875</t>
  </si>
  <si>
    <t xml:space="preserve">TOYOTA HILUX REVO (15-) - FOG LAMP COVER - RH</t>
  </si>
  <si>
    <t xml:space="preserve">REVO 15 FLC RH</t>
  </si>
  <si>
    <t>TY05-2004-4-R</t>
  </si>
  <si>
    <t>AUTOLAMPS1876</t>
  </si>
  <si>
    <t xml:space="preserve">TOYOTA HILUX REVO (15-) - FOG LAMP HOUSING - LH</t>
  </si>
  <si>
    <t xml:space="preserve">REVO 15 FLH LH</t>
  </si>
  <si>
    <t>TY05-2004-3-L</t>
  </si>
  <si>
    <t>AUTOLAMPS1877</t>
  </si>
  <si>
    <t xml:space="preserve">TOYOTA HILUX REVO (15-) - FOG LAMP HOUSING - RH</t>
  </si>
  <si>
    <t xml:space="preserve">REVO 15 FLH RH</t>
  </si>
  <si>
    <t>TY05-2004-3-R</t>
  </si>
  <si>
    <t>AUTOLAMPS1869</t>
  </si>
  <si>
    <t xml:space="preserve">TOYOTA HILUX REVO (15-) - FRONT BUMPER 4WD</t>
  </si>
  <si>
    <t xml:space="preserve">REVO 15 BPRF</t>
  </si>
  <si>
    <t>TY05-2007</t>
  </si>
  <si>
    <t>AUTOLAMPS1870</t>
  </si>
  <si>
    <t xml:space="preserve">TOYOTA HILUX REVO (15-) - FRONT BUMPER GRILL</t>
  </si>
  <si>
    <t xml:space="preserve">REVO 15 BPRG</t>
  </si>
  <si>
    <t>TY05-2007-1</t>
  </si>
  <si>
    <t>AUTOLAMPS1878</t>
  </si>
  <si>
    <t xml:space="preserve">TOYOTA HILUX REVO (15-) - FRONT GRILL (BLACK)</t>
  </si>
  <si>
    <t xml:space="preserve">REVO 15 GRLB</t>
  </si>
  <si>
    <t>TY05-2011</t>
  </si>
  <si>
    <t>AUTOLAMPS1879</t>
  </si>
  <si>
    <t xml:space="preserve">TOYOTA HILUX REVO (15-) - FRONT GRILL (CHROME)</t>
  </si>
  <si>
    <t xml:space="preserve">REVO 15 GRLC</t>
  </si>
  <si>
    <t>TY05-2011C</t>
  </si>
  <si>
    <t>AUTOLAMPS1880</t>
  </si>
  <si>
    <t xml:space="preserve">TOYOTA HILUX REVO (15-) - HEAD LAMP - LH</t>
  </si>
  <si>
    <t xml:space="preserve">REVO 15 HLA LH</t>
  </si>
  <si>
    <t>TY05-2001-L</t>
  </si>
  <si>
    <t>AUTOLAMPS1881</t>
  </si>
  <si>
    <t xml:space="preserve">TOYOTA HILUX REVO (15-) - HEAD LAMP - RH</t>
  </si>
  <si>
    <t xml:space="preserve">REVO 15 HLA RH</t>
  </si>
  <si>
    <t>TY05-2001-R</t>
  </si>
  <si>
    <t>AUTOLAMPS1871</t>
  </si>
  <si>
    <t xml:space="preserve">TOYOTA HILUX REVO (15-) - REAR BUMPER (CHROME/BLACK)</t>
  </si>
  <si>
    <t xml:space="preserve">REVO 15 BPRR C</t>
  </si>
  <si>
    <t>TY05-2008</t>
  </si>
  <si>
    <t>AUTOLAMPS1888</t>
  </si>
  <si>
    <t xml:space="preserve">TOYOTA HILUX REVO (15-) - TAIL LAMP - LH</t>
  </si>
  <si>
    <t xml:space="preserve">REVO 15 TLA LH</t>
  </si>
  <si>
    <t>TY05-2002-L</t>
  </si>
  <si>
    <t>AUTOLAMPS1889</t>
  </si>
  <si>
    <t xml:space="preserve">TOYOTA HILUX REVO (15-) - TAIL LAMP - RH</t>
  </si>
  <si>
    <t xml:space="preserve">REVO 15 TLA RH</t>
  </si>
  <si>
    <t>TY05-2002-R</t>
  </si>
  <si>
    <t>AUTOLAMPS1882</t>
  </si>
  <si>
    <t xml:space="preserve">TOYOTA HILUX REVO (15-) - TAIL LENS - LH</t>
  </si>
  <si>
    <t xml:space="preserve">REVO 15 TLS LH</t>
  </si>
  <si>
    <t>TY05-2002-00-L</t>
  </si>
  <si>
    <t>AUTOLAMPS1883</t>
  </si>
  <si>
    <t xml:space="preserve">TOYOTA HILUX REVO (15-) - TAIL LENS - RH</t>
  </si>
  <si>
    <t xml:space="preserve">REVO 15 TLS RH</t>
  </si>
  <si>
    <t>TY05-2002-00-R</t>
  </si>
  <si>
    <t>AUTOLAMPS2687</t>
  </si>
  <si>
    <t xml:space="preserve">TOYOTA HILUX REVO PICK UP/FORTUNER 5D SUV (16-) - LAMINATED FRONT  WINDSCREEN</t>
  </si>
  <si>
    <t xml:space="preserve">UN126 R P LFW X</t>
  </si>
  <si>
    <t xml:space="preserve">UN126 R P LFW/X</t>
  </si>
  <si>
    <t>1432*852</t>
  </si>
  <si>
    <t>AUTOLAMPS2858</t>
  </si>
  <si>
    <t xml:space="preserve">TOYOTA HILUX REVO UN126 PICK UP (16-) - FRONT LAMINATED WINDSCREEN (LHD)</t>
  </si>
  <si>
    <t xml:space="preserve">UN126 L VP LFW X</t>
  </si>
  <si>
    <t xml:space="preserve">UN126-L-VP LFW/X</t>
  </si>
  <si>
    <t>1435*854</t>
  </si>
  <si>
    <t>AUTOLAMPS1890</t>
  </si>
  <si>
    <t xml:space="preserve">TOYOTA HILUX REVO UN126 PICK UP CAB (16-) - REAR WINDSCREEN</t>
  </si>
  <si>
    <t xml:space="preserve">UN126 RW X</t>
  </si>
  <si>
    <t xml:space="preserve">UN126 RW/X</t>
  </si>
  <si>
    <t>1333*353</t>
  </si>
  <si>
    <t>AUTOLAMPS1891</t>
  </si>
  <si>
    <t xml:space="preserve">TOYOTA HILUX RN30 (79-) - FRONT LAMP (212-1605) - LH</t>
  </si>
  <si>
    <t xml:space="preserve">RN30 FLA LH</t>
  </si>
  <si>
    <t>TY05-0205-L</t>
  </si>
  <si>
    <t>AUTOLAMPS1892</t>
  </si>
  <si>
    <t xml:space="preserve">TOYOTA HILUX RN30 (79-) - FRONT LAMP (212-1605) - RH</t>
  </si>
  <si>
    <t xml:space="preserve">RN30 FLA RH</t>
  </si>
  <si>
    <t>TY05-0205-R</t>
  </si>
  <si>
    <t>AUTOLAMPS1893</t>
  </si>
  <si>
    <t xml:space="preserve">TOYOTA HILUX RN30 (79-) - LIGHT CASE (GREY) - LH</t>
  </si>
  <si>
    <t xml:space="preserve">RN30 LCSG LH</t>
  </si>
  <si>
    <t>TY05-0201-1-L</t>
  </si>
  <si>
    <t>AUTOLAMPS1894</t>
  </si>
  <si>
    <t xml:space="preserve">TOYOTA HILUX RN30 (79-) - LIGHT CASE (GREY) - RH</t>
  </si>
  <si>
    <t xml:space="preserve">RN30 GRLG RH</t>
  </si>
  <si>
    <t>TY05-0201-1-R</t>
  </si>
  <si>
    <t>AUTOLAMPS1897</t>
  </si>
  <si>
    <t xml:space="preserve">TOYOTA HILUX RN30 (79-) - SIDE MIRROR (BLACK) - LH</t>
  </si>
  <si>
    <t xml:space="preserve">RN30 SMB LH</t>
  </si>
  <si>
    <t>H-0293-L</t>
  </si>
  <si>
    <t>AUTOLAMPS1898</t>
  </si>
  <si>
    <t xml:space="preserve">TOYOTA HILUX RN30 (79-) - SIDE MIRROR (BLACK) - RH</t>
  </si>
  <si>
    <t xml:space="preserve">RN30 SMB RH</t>
  </si>
  <si>
    <t>H-0293-R</t>
  </si>
  <si>
    <t>AUTOLAMPS1899</t>
  </si>
  <si>
    <t xml:space="preserve">TOYOTA HILUX RN30 (79-) - SIDE MIRROR (CHROME) - LH</t>
  </si>
  <si>
    <t xml:space="preserve">RN30 SMC LH</t>
  </si>
  <si>
    <t>H-0132-L</t>
  </si>
  <si>
    <t>AUTOLAMPS1900</t>
  </si>
  <si>
    <t xml:space="preserve">TOYOTA HILUX RN30 (79-) - SIDE MIRROR (CHROME) - RH</t>
  </si>
  <si>
    <t xml:space="preserve">RN30 SMC RH</t>
  </si>
  <si>
    <t>H-0132-R</t>
  </si>
  <si>
    <t>AUTOLAMPS2797</t>
  </si>
  <si>
    <t xml:space="preserve">TOYOTA HILUX RN30/40 - BONNET MIRROR (GREY) - LH</t>
  </si>
  <si>
    <t xml:space="preserve">RN30 BMG LH</t>
  </si>
  <si>
    <t>AUTOLAMPS2798</t>
  </si>
  <si>
    <t xml:space="preserve">TOYOTA HILUX RN30/40 - BONNET MIRROR (GREY) - RH</t>
  </si>
  <si>
    <t xml:space="preserve">RN30 BMG RH</t>
  </si>
  <si>
    <t>AUTOLAMPS1903</t>
  </si>
  <si>
    <t xml:space="preserve">TOYOTA HILUX RN30/RN40 (79-83) - TAIL LAMP (BLACK) (212-1923-2) - LH</t>
  </si>
  <si>
    <t xml:space="preserve">RN30 RN40 TLAB LH</t>
  </si>
  <si>
    <t>TY05-0202-L</t>
  </si>
  <si>
    <t>AUTOLAMPS1904</t>
  </si>
  <si>
    <t xml:space="preserve">TOYOTA HILUX RN30/RN40 (79-83) - TAIL LAMP (BLACK) (212-1923-2) - RH</t>
  </si>
  <si>
    <t xml:space="preserve">RN30 RN40 TLAB RH</t>
  </si>
  <si>
    <t>TY05-0202-R</t>
  </si>
  <si>
    <t>AUTOLAMPS1901</t>
  </si>
  <si>
    <t xml:space="preserve">TOYOTA HILUX RN30/RN40 (79-83) - TAIL LENS (212-1923-2-00) - LH</t>
  </si>
  <si>
    <t xml:space="preserve">RN30 RN40 TLS LH</t>
  </si>
  <si>
    <t>AUTOLAMPS1902</t>
  </si>
  <si>
    <t xml:space="preserve">TOYOTA HILUX RN30/RN40 (79-83) - TAIL LENS (212-1923-2-00) - RH</t>
  </si>
  <si>
    <t xml:space="preserve">RN30 RN40 TLS RH</t>
  </si>
  <si>
    <t>AUTOLAMPS1907</t>
  </si>
  <si>
    <t xml:space="preserve">TOYOTA HILUX RN40 (80-83) - LIGHT CASE (CHROME )(212-1210) - LH</t>
  </si>
  <si>
    <t xml:space="preserve">RN40 LCS LH</t>
  </si>
  <si>
    <t>TY05-0301-1-L</t>
  </si>
  <si>
    <t>AUTOLAMPS1908</t>
  </si>
  <si>
    <t xml:space="preserve">TOYOTA HILUX RN40 (80-83) - LIGHT CASE (CHROME )(212-1210) - RH</t>
  </si>
  <si>
    <t xml:space="preserve">RN40 LCS RH</t>
  </si>
  <si>
    <t>TY05-0301-1-R</t>
  </si>
  <si>
    <t>AUTOLAMPS1909</t>
  </si>
  <si>
    <t xml:space="preserve">TOYOTA HILUX RN40 (80-83) - LIGHT CASE (GREY)(212-1210) - LH</t>
  </si>
  <si>
    <t xml:space="preserve">RN40 LCSG LH</t>
  </si>
  <si>
    <t xml:space="preserve">TY05-0301-1 GREY-L</t>
  </si>
  <si>
    <t>AUTOLAMPS1910</t>
  </si>
  <si>
    <t xml:space="preserve">TOYOTA HILUX RN40 (80-83) - LIGHT CASE (GREY)(212-1210) - RH</t>
  </si>
  <si>
    <t xml:space="preserve">RN40 LCSG RH</t>
  </si>
  <si>
    <t xml:space="preserve">TY05-0301-1 GREY-R</t>
  </si>
  <si>
    <t>AUTOLAMPS1911</t>
  </si>
  <si>
    <t xml:space="preserve">TOYOTA HILUX RN40 (80-83) - SIDE LAMP (212-1501)</t>
  </si>
  <si>
    <t xml:space="preserve">RN40 SLA</t>
  </si>
  <si>
    <t>TY05-0306</t>
  </si>
  <si>
    <t>AUTOLAMPS1912</t>
  </si>
  <si>
    <t xml:space="preserve">TOYOTA HILUX RN40 (80-83) - TAIL LAMP (CHROME)(212-1923-1) - LH</t>
  </si>
  <si>
    <t xml:space="preserve">RN40 TLA LH</t>
  </si>
  <si>
    <t>TY05-0302-L</t>
  </si>
  <si>
    <t>AUTOLAMPS1913</t>
  </si>
  <si>
    <t xml:space="preserve">TOYOTA HILUX RN40 (80-83) - TAIL LAMP (CHROME)(212-1923-1) - RH</t>
  </si>
  <si>
    <t xml:space="preserve">RN40 TLA RH</t>
  </si>
  <si>
    <t>TY05-0302-R</t>
  </si>
  <si>
    <t>AUTOLAMPS1905</t>
  </si>
  <si>
    <t xml:space="preserve">TOYOTA HILUX RN40 (80-83) - TAIL LENS (212-1923-1-00) - LH</t>
  </si>
  <si>
    <t xml:space="preserve">RN40 TLS LH</t>
  </si>
  <si>
    <t>00-TY05-0302-L</t>
  </si>
  <si>
    <t>AUTOLAMPS1906</t>
  </si>
  <si>
    <t xml:space="preserve">TOYOTA HILUX RN40 (80-83) - TAIL LENS (212-1923-1-00) - RH</t>
  </si>
  <si>
    <t xml:space="preserve">RN40 TLS RH</t>
  </si>
  <si>
    <t>00-TY05-0302-R</t>
  </si>
  <si>
    <t>AUTOLAMPS1914</t>
  </si>
  <si>
    <t xml:space="preserve">TOYOTA HILUX RN55 (84-87) - BUMPER LAMP (212-1612)</t>
  </si>
  <si>
    <t xml:space="preserve">RN55 BLA</t>
  </si>
  <si>
    <t>TY05-0405</t>
  </si>
  <si>
    <t>AUTOLAMPS1919</t>
  </si>
  <si>
    <t xml:space="preserve">TOYOTA HILUX RN55 (84-87) - BUMPER LENS (212-1612-00)</t>
  </si>
  <si>
    <t xml:space="preserve">RN55 BLS</t>
  </si>
  <si>
    <t>TY05-0405-00-L</t>
  </si>
  <si>
    <t>AUTOLAMPS1915</t>
  </si>
  <si>
    <t xml:space="preserve">TOYOTA HILUX RN55 (84-87) - CORNER LAMP (BLACK)(212-1613-2) - LH</t>
  </si>
  <si>
    <t xml:space="preserve">RN55 CLAB LH</t>
  </si>
  <si>
    <t>TY05-0403-L</t>
  </si>
  <si>
    <t>AUTOLAMPS1916</t>
  </si>
  <si>
    <t xml:space="preserve">TOYOTA HILUX RN55 (84-87) - CORNER LAMP (BLACK)(212-1613-2) - RH</t>
  </si>
  <si>
    <t xml:space="preserve">RN55 CLAB RH</t>
  </si>
  <si>
    <t>TY05-0403-R</t>
  </si>
  <si>
    <t>AUTOLAMPS1917</t>
  </si>
  <si>
    <t xml:space="preserve">TOYOTA HILUX RN55 (84-87) - CORNER LAMP (CHROME)(212-1613-1) - LH</t>
  </si>
  <si>
    <t xml:space="preserve">RN55 CLAC LH</t>
  </si>
  <si>
    <t>TY05-0403B-L</t>
  </si>
  <si>
    <t>AUTOLAMPS1918</t>
  </si>
  <si>
    <t xml:space="preserve">TOYOTA HILUX RN55 (84-87) - CORNER LAMP (CHROME)(212-1613-1) - RH</t>
  </si>
  <si>
    <t xml:space="preserve">RN55 CLAC RH</t>
  </si>
  <si>
    <t>TY05-0403B-R</t>
  </si>
  <si>
    <t>AUTOLAMPS1920</t>
  </si>
  <si>
    <t xml:space="preserve">TOYOTA HILUX RN55 (84-87) - CORNER LENS (212-1613-00) - LH</t>
  </si>
  <si>
    <t xml:space="preserve">RN55 CLSB LH</t>
  </si>
  <si>
    <t>00-TY05-0403B-L</t>
  </si>
  <si>
    <t>AUTOLAMPS1921</t>
  </si>
  <si>
    <t xml:space="preserve">TOYOTA HILUX RN55 (84-87) - CORNER LENS (212-1613-00) - RH</t>
  </si>
  <si>
    <t xml:space="preserve">RN55 CLSB RH</t>
  </si>
  <si>
    <t>00-TY05-0403B-R</t>
  </si>
  <si>
    <t>AUTOLAMPS1924</t>
  </si>
  <si>
    <t xml:space="preserve">TOYOTA HILUX RN55 (84-87) - LIGHT CASE (CHROME)(212-1211) - LH</t>
  </si>
  <si>
    <t xml:space="preserve">RN55 LCS LH</t>
  </si>
  <si>
    <t>TY05-0401-1-L</t>
  </si>
  <si>
    <t>AUTOLAMPS1925</t>
  </si>
  <si>
    <t xml:space="preserve">TOYOTA HILUX RN55 (84-87) - LIGHT CASE (CHROME)(212-1211) - RH</t>
  </si>
  <si>
    <t xml:space="preserve">RN55 LCS RH</t>
  </si>
  <si>
    <t>TY05-0401-1-R</t>
  </si>
  <si>
    <t>AUTOLAMPS1926</t>
  </si>
  <si>
    <t xml:space="preserve">TOYOTA HILUX RN55 (84-87) - SIDE LAMP (212-1411)</t>
  </si>
  <si>
    <t xml:space="preserve">RN55 SLA</t>
  </si>
  <si>
    <t>TY05-0506</t>
  </si>
  <si>
    <t>AUTOLAMPS1927</t>
  </si>
  <si>
    <t xml:space="preserve">TOYOTA HILUX RN55 (84-87) - SIDE MIRROR (LARGE  BLACK) RH</t>
  </si>
  <si>
    <t xml:space="preserve">RN55 SMBL RH</t>
  </si>
  <si>
    <t>H-0265-R</t>
  </si>
  <si>
    <t>AUTOLAMPS1928</t>
  </si>
  <si>
    <t xml:space="preserve">TOYOTA HILUX RN55 (84-87) - SIDE MIRROR (LARGE BLACK) LH</t>
  </si>
  <si>
    <t xml:space="preserve">RN55 SMBL LH</t>
  </si>
  <si>
    <t>H-0265-L</t>
  </si>
  <si>
    <t>AUTOLAMPS1929</t>
  </si>
  <si>
    <t xml:space="preserve">TOYOTA HILUX RN55 (84-87) - SIDE MIRROR (ROUGH CHROME) - LH</t>
  </si>
  <si>
    <t xml:space="preserve">RN55 SMRC LH</t>
  </si>
  <si>
    <t>H-0301-L</t>
  </si>
  <si>
    <t>AUTOLAMPS1930</t>
  </si>
  <si>
    <t xml:space="preserve">TOYOTA HILUX RN55 (84-87) - SIDE MIRROR (ROUGH CHROME) - RH</t>
  </si>
  <si>
    <t xml:space="preserve">RN55 SMRC RH</t>
  </si>
  <si>
    <t>H-0301-R</t>
  </si>
  <si>
    <t>AUTOLAMPS1931</t>
  </si>
  <si>
    <t xml:space="preserve">TOYOTA HILUX RN55 (84-87) - SIDE MIRROR (SMALL BLACK) - LH</t>
  </si>
  <si>
    <t xml:space="preserve">RN55 SMBS LH</t>
  </si>
  <si>
    <t>AUTOLAMPS1932</t>
  </si>
  <si>
    <t xml:space="preserve">TOYOTA HILUX RN55 (84-87) - SIDE MIRROR (SMALL BLACK) - RH</t>
  </si>
  <si>
    <t xml:space="preserve">RN55 SMBS RH</t>
  </si>
  <si>
    <t>AUTOLAMPS1933</t>
  </si>
  <si>
    <t xml:space="preserve">TOYOTA HILUX RN55 (84-87) - SIDE MIRROR (SMOOTH CHROME) - LH</t>
  </si>
  <si>
    <t xml:space="preserve">RN55 SMSC LH</t>
  </si>
  <si>
    <t>AUTOLAMPS1934</t>
  </si>
  <si>
    <t xml:space="preserve">TOYOTA HILUX RN55 (84-87) - SIDE MIRROR (SMOOTH CHROME) - RH</t>
  </si>
  <si>
    <t xml:space="preserve">RN55 SMSC RH</t>
  </si>
  <si>
    <t>AUTOLAMPS1935</t>
  </si>
  <si>
    <t xml:space="preserve">TOYOTA HILUX RN55 (84-87) - TAIL LAMP (BLACK)(212-1914-2) - LH</t>
  </si>
  <si>
    <t xml:space="preserve">RN55 TLAB LH</t>
  </si>
  <si>
    <t>TY05-0402B-L</t>
  </si>
  <si>
    <t>AUTOLAMPS1936</t>
  </si>
  <si>
    <t xml:space="preserve">TOYOTA HILUX RN55 (84-87) - TAIL LAMP (BLACK)(212-1914-2) - RH</t>
  </si>
  <si>
    <t xml:space="preserve">RN55 TLAB RH</t>
  </si>
  <si>
    <t>TY05-0402B-R</t>
  </si>
  <si>
    <t>AUTOLAMPS1937</t>
  </si>
  <si>
    <t xml:space="preserve">TOYOTA HILUX RN55 (84-87) - TAIL LAMP (CHROME)(212-1914-1) - LH</t>
  </si>
  <si>
    <t xml:space="preserve">RN55 TLAC LH</t>
  </si>
  <si>
    <t>TY05-0402-L</t>
  </si>
  <si>
    <t>AUTOLAMPS1938</t>
  </si>
  <si>
    <t xml:space="preserve">TOYOTA HILUX RN55 (84-87) - TAIL LAMP (CHROME)(212-1914-1) - RH</t>
  </si>
  <si>
    <t xml:space="preserve">RN55 TLAC RH</t>
  </si>
  <si>
    <t>TY05-0402-R</t>
  </si>
  <si>
    <t>AUTOLAMPS1922</t>
  </si>
  <si>
    <t xml:space="preserve">TOYOTA HILUX RN55 (84-87) - TAIL LENS (212-1914-00) - LH</t>
  </si>
  <si>
    <t xml:space="preserve">RN55 TLS LH</t>
  </si>
  <si>
    <t>TY05-0402-00-L</t>
  </si>
  <si>
    <t>AUTOLAMPS1923</t>
  </si>
  <si>
    <t xml:space="preserve">TOYOTA HILUX RN55 (84-87) - TAIL LENS (212-1914-00) - RH</t>
  </si>
  <si>
    <t xml:space="preserve">RN55 TLS RH</t>
  </si>
  <si>
    <t>TY05-0402-00-R</t>
  </si>
  <si>
    <t>AUTOLAMPS1939</t>
  </si>
  <si>
    <t xml:space="preserve">TOYOTA HILUX SURF/4RUNNER 5D SUV (03-09) - LAMINATED FRONT WINDSCREEN</t>
  </si>
  <si>
    <t xml:space="preserve">SURF 03 LFW X</t>
  </si>
  <si>
    <t xml:space="preserve">FW02371 LFW/X</t>
  </si>
  <si>
    <t>1508*760</t>
  </si>
  <si>
    <t>AUTOLAMPS1942</t>
  </si>
  <si>
    <t xml:space="preserve">TOYOTA HILUX VIGO ZN215 (04-07) - FOG LAMP (212-2034P-AQH) - LH</t>
  </si>
  <si>
    <t xml:space="preserve">VIGO 04 FLA LH</t>
  </si>
  <si>
    <t>TY05-1304-L</t>
  </si>
  <si>
    <t>AUTOLAMPS1943</t>
  </si>
  <si>
    <t xml:space="preserve">TOYOTA HILUX VIGO ZN215 (04-07) - FOG LAMP (212-2034P-AQH) - RH</t>
  </si>
  <si>
    <t xml:space="preserve">VIGO 04 FLA RH</t>
  </si>
  <si>
    <t>TY05-1304-R</t>
  </si>
  <si>
    <t>AUTOLAMPS1940</t>
  </si>
  <si>
    <t xml:space="preserve">TOYOTA HILUX VIGO ZN215 (04-07) - FRONT BUMPER (WITH SIDE HOLE) - 4WD</t>
  </si>
  <si>
    <t xml:space="preserve">VIGO 04 BPRWH</t>
  </si>
  <si>
    <t>TY05-1307C</t>
  </si>
  <si>
    <t>AUTOLAMPS1941</t>
  </si>
  <si>
    <t xml:space="preserve">TOYOTA HILUX VIGO ZN215 (04-07) - FRONT BUMPER (WITHOUT HOLE) - 2WD</t>
  </si>
  <si>
    <t xml:space="preserve">VIGO 04 BPRWOH</t>
  </si>
  <si>
    <t>TY05-1307B</t>
  </si>
  <si>
    <t>AUTOLAMPS1944</t>
  </si>
  <si>
    <t xml:space="preserve">TOYOTA HILUX VIGO ZN215 (04-07) - GRILL (BLACK/GREY)</t>
  </si>
  <si>
    <t xml:space="preserve">VIGO 04 GRLB</t>
  </si>
  <si>
    <t>TY05-1311</t>
  </si>
  <si>
    <t>AUTOLAMPS1945</t>
  </si>
  <si>
    <t xml:space="preserve">TOYOTA HILUX VIGO ZN215 (04-07) - GRILL (CHROME)</t>
  </si>
  <si>
    <t xml:space="preserve">VIGO 04 GRLC</t>
  </si>
  <si>
    <t>TY05-1311-C</t>
  </si>
  <si>
    <t>AUTOLAMPS1946</t>
  </si>
  <si>
    <t xml:space="preserve">TOYOTA HILUX VIGO ZN215 (04-07) - HEAD LAMP (212-11G9-RD) - LH</t>
  </si>
  <si>
    <t xml:space="preserve">VIGO 04 HLA LH</t>
  </si>
  <si>
    <t>MZ01-36001-L</t>
  </si>
  <si>
    <t>AUTOLAMPS1947</t>
  </si>
  <si>
    <t xml:space="preserve">TOYOTA HILUX VIGO ZN215 (04-07) - HEAD LAMP (212-11G9-RD) - RH</t>
  </si>
  <si>
    <t xml:space="preserve">VIGO 04 HLA RH</t>
  </si>
  <si>
    <t>MZ01-36001-R</t>
  </si>
  <si>
    <t>AUTOLAMPS1950</t>
  </si>
  <si>
    <t xml:space="preserve">TOYOTA HILUX VIGO ZN215 (04-07) - SIDE MIRROR (ELECTRIC-BLACK) - LH</t>
  </si>
  <si>
    <t xml:space="preserve">VIGO 04 SMEB LH</t>
  </si>
  <si>
    <t>TY05-1312-E-L</t>
  </si>
  <si>
    <t>AUTOLAMPS1951</t>
  </si>
  <si>
    <t xml:space="preserve">TOYOTA HILUX VIGO ZN215 (04-07) - SIDE MIRROR (ELECTRIC-BLACK) - RH</t>
  </si>
  <si>
    <t xml:space="preserve">VIGO 04 SMEB RH</t>
  </si>
  <si>
    <t>TY05-1312-E-R</t>
  </si>
  <si>
    <t>AUTOLAMPS1952</t>
  </si>
  <si>
    <t xml:space="preserve">TOYOTA HILUX VIGO ZN215 (04-07) - SIDE MIRROR (MANUAL-BLACK) - LH</t>
  </si>
  <si>
    <t xml:space="preserve">VIGO 04 SMMB LH</t>
  </si>
  <si>
    <t>H-0063-L</t>
  </si>
  <si>
    <t>AUTOLAMPS1953</t>
  </si>
  <si>
    <t xml:space="preserve">TOYOTA HILUX VIGO ZN215 (04-07) - SIDE MIRROR (MANUAL-BLACK) - RH</t>
  </si>
  <si>
    <t xml:space="preserve">VIGO 04 SMMB RH</t>
  </si>
  <si>
    <t>H-0063-R</t>
  </si>
  <si>
    <t>AUTOLAMPS1954</t>
  </si>
  <si>
    <t xml:space="preserve">TOYOTA HILUX VIGO ZN215 (04-07) - TAIL LAMP (212-19K1-A/U) - LH</t>
  </si>
  <si>
    <t xml:space="preserve">VIGO 04 TLA LH</t>
  </si>
  <si>
    <t>MZ01-36003-L</t>
  </si>
  <si>
    <t>AUTOLAMPS1955</t>
  </si>
  <si>
    <t xml:space="preserve">TOYOTA HILUX VIGO ZN215 (04-07) - TAIL LAMP (212-19K1-A/U) - RH</t>
  </si>
  <si>
    <t xml:space="preserve">VIGO 04 TLA RH</t>
  </si>
  <si>
    <t>MZ01-36003-R</t>
  </si>
  <si>
    <t>AUTOLAMPS1948</t>
  </si>
  <si>
    <t xml:space="preserve">TOYOTA HILUX VIGO ZN215 (04-07) - TAIL LENS (212-19K1-00) - LH</t>
  </si>
  <si>
    <t xml:space="preserve">VIGO 04 TLS LH</t>
  </si>
  <si>
    <t>MZ01-36003-00-L</t>
  </si>
  <si>
    <t>AUTOLAMPS1949</t>
  </si>
  <si>
    <t xml:space="preserve">TOYOTA HILUX VIGO ZN215 (04-07) - TAIL LENS (212-19K1-00) - RH</t>
  </si>
  <si>
    <t xml:space="preserve">VIGO 04 TLS RH</t>
  </si>
  <si>
    <t>MZ01-36003-00-R</t>
  </si>
  <si>
    <t>AUTOLAMPS1956</t>
  </si>
  <si>
    <t xml:space="preserve">TOYOTA HILUX VIGO ZN215 (04-10) - LAMINATED FRONT WINDSCREEN</t>
  </si>
  <si>
    <t xml:space="preserve">ZN215 VCP LFW X</t>
  </si>
  <si>
    <t xml:space="preserve">ZN215-VCP LFW/X</t>
  </si>
  <si>
    <t>1466*777</t>
  </si>
  <si>
    <t>AUTOLAMPS1957</t>
  </si>
  <si>
    <t xml:space="preserve">TOYOTA HILUX VIGO ZN215 (04-11)  - REAR HEATED WINDSCREEN</t>
  </si>
  <si>
    <t xml:space="preserve">ZN215 RW H X</t>
  </si>
  <si>
    <t xml:space="preserve">ZN215 RW/H/X</t>
  </si>
  <si>
    <t>1336*311</t>
  </si>
  <si>
    <t>AUTOLAMPS1965</t>
  </si>
  <si>
    <t xml:space="preserve">TOYOTA HILUX VIGO ZN215 (04-11) - FRONT FENDER 2WD - LH</t>
  </si>
  <si>
    <t xml:space="preserve">VIGO 04 FF 2WD LH</t>
  </si>
  <si>
    <t xml:space="preserve">TY05-1316 (2WD)-L</t>
  </si>
  <si>
    <t>AUTOLAMPS1966</t>
  </si>
  <si>
    <t xml:space="preserve">TOYOTA HILUX VIGO ZN215 (04-11) - FRONT FENDER 2WD - RH</t>
  </si>
  <si>
    <t xml:space="preserve">VIGO 04 FF 2WD RH</t>
  </si>
  <si>
    <t xml:space="preserve">TY05-1316 (2WD)-R</t>
  </si>
  <si>
    <t>AUTOLAMPS1967</t>
  </si>
  <si>
    <t xml:space="preserve">TOYOTA HILUX VIGO ZN215 (04-11) - FRONT FENDER 4WD (WITH HOLE) - LH</t>
  </si>
  <si>
    <t xml:space="preserve">VIGO 04 FF 4WD LH</t>
  </si>
  <si>
    <t xml:space="preserve">TY05-1316 (4WD)-L</t>
  </si>
  <si>
    <t>AUTOLAMPS1968</t>
  </si>
  <si>
    <t xml:space="preserve">TOYOTA HILUX VIGO ZN215 (04-11) - FRONT FENDER 4WD (WITH HOLE) - RH</t>
  </si>
  <si>
    <t xml:space="preserve">VIGO 04 FF 4WD RH</t>
  </si>
  <si>
    <t xml:space="preserve">TY05-1316 (4WD)-R</t>
  </si>
  <si>
    <t>AUTOLAMPS1969</t>
  </si>
  <si>
    <t xml:space="preserve">TOYOTA HILUX VIGO ZN215 (04-11) - FRONT INNER FENDER - LH</t>
  </si>
  <si>
    <t xml:space="preserve">VIGO 04 IF LH</t>
  </si>
  <si>
    <t>53875-0K010-L</t>
  </si>
  <si>
    <t>AUTOLAMPS1970</t>
  </si>
  <si>
    <t xml:space="preserve">TOYOTA HILUX VIGO ZN215 (04-11) - FRONT INNER FENDER - RH</t>
  </si>
  <si>
    <t xml:space="preserve">VIGO 04 IF RH</t>
  </si>
  <si>
    <t>53806-0K091-R</t>
  </si>
  <si>
    <t>AUTOLAMPS1973</t>
  </si>
  <si>
    <t xml:space="preserve">TOYOTA HILUX VIGO ZN215 (04-11) - MUDFLAP SET (4 PCS)</t>
  </si>
  <si>
    <t xml:space="preserve">VIGO 04 MFS</t>
  </si>
  <si>
    <t>TY05-1326</t>
  </si>
  <si>
    <t>AUTOLAMPS1974</t>
  </si>
  <si>
    <t xml:space="preserve">TOYOTA HILUX VIGO ZN215 (04-11) - RADIATOR SPARE TANK</t>
  </si>
  <si>
    <t xml:space="preserve">VIGO 04 RST</t>
  </si>
  <si>
    <t>TY05-1321A</t>
  </si>
  <si>
    <t>AUTOLAMPS1975</t>
  </si>
  <si>
    <t xml:space="preserve">TOYOTA HILUX VIGO ZN215 (04-11) - RADIATOR TANK</t>
  </si>
  <si>
    <t xml:space="preserve">VIGO 04 RT</t>
  </si>
  <si>
    <t>TY05-1321</t>
  </si>
  <si>
    <t>AUTOLAMPS1971</t>
  </si>
  <si>
    <t xml:space="preserve">TOYOTA HILUX VIGO ZN215 (04-11) - REAR INNER FENDER - LH</t>
  </si>
  <si>
    <t xml:space="preserve">VIGO 04 IFR LH</t>
  </si>
  <si>
    <t>63685-0K010-L</t>
  </si>
  <si>
    <t>AUTOLAMPS1972</t>
  </si>
  <si>
    <t xml:space="preserve">TOYOTA HILUX VIGO ZN215 (04-11) - REAR INNER FENDER - RH</t>
  </si>
  <si>
    <t xml:space="preserve">VIGO 04 IFR RH</t>
  </si>
  <si>
    <t>63638-0K010-R</t>
  </si>
  <si>
    <t>AUTOLAMPS1976</t>
  </si>
  <si>
    <t xml:space="preserve">TOYOTA HILUX VIGO ZN215 (04-11) - WINDSCREEN BOTTLE WASHER</t>
  </si>
  <si>
    <t xml:space="preserve">VIGO 04 WBW</t>
  </si>
  <si>
    <t>TY05-1321C</t>
  </si>
  <si>
    <t>AUTOLAMPS1959</t>
  </si>
  <si>
    <t xml:space="preserve">TOYOTA HILUX VIGO ZN215 (04-11) D/CAB - FRONT DOOR GLASS - LH</t>
  </si>
  <si>
    <t xml:space="preserve">ZN215 4D FD LH</t>
  </si>
  <si>
    <t>ZN215-4DFD/LH</t>
  </si>
  <si>
    <t>875*518</t>
  </si>
  <si>
    <t>AUTOLAMPS1960</t>
  </si>
  <si>
    <t xml:space="preserve">TOYOTA HILUX VIGO ZN215 (04-11) D/CAB - FRONT DOOR GLASS - RH</t>
  </si>
  <si>
    <t xml:space="preserve">ZN215 4D FD RH</t>
  </si>
  <si>
    <t>ZN215-4DFD/RH</t>
  </si>
  <si>
    <t>AUTOLAMPS1961</t>
  </si>
  <si>
    <t xml:space="preserve">TOYOTA HILUX VIGO ZN215 (04-11) D/CAB - REAR DOOR GLASS - LH</t>
  </si>
  <si>
    <t xml:space="preserve">ZN215 4D RD LH</t>
  </si>
  <si>
    <t>ZN215-4DRD/LH</t>
  </si>
  <si>
    <t>724*505</t>
  </si>
  <si>
    <t>AUTOLAMPS1962</t>
  </si>
  <si>
    <t xml:space="preserve">TOYOTA HILUX VIGO ZN215 (04-11) D/CAB - REAR DOOR GLASS - RH</t>
  </si>
  <si>
    <t xml:space="preserve">ZN215 4D RD RH</t>
  </si>
  <si>
    <t>ZN215-4DRD/RH</t>
  </si>
  <si>
    <t>AUTOLAMPS1963</t>
  </si>
  <si>
    <t xml:space="preserve">TOYOTA HILUX VIGO ZN215 (04-11) S/CAB - FRONT DOOR GLASS - LH</t>
  </si>
  <si>
    <t xml:space="preserve">ZN215 SC FD LH</t>
  </si>
  <si>
    <t xml:space="preserve">ZN215 SC/FD/LH</t>
  </si>
  <si>
    <t>977*520</t>
  </si>
  <si>
    <t>AUTOLAMPS1964</t>
  </si>
  <si>
    <t xml:space="preserve">TOYOTA HILUX VIGO ZN215 (04-11) S/CAB - FRONT DOOR GLASS - RH</t>
  </si>
  <si>
    <t xml:space="preserve">ZN215 SC FD RH</t>
  </si>
  <si>
    <t xml:space="preserve">ZN215 SC/FD/RH</t>
  </si>
  <si>
    <t>AUTOLAMPS1977</t>
  </si>
  <si>
    <t xml:space="preserve">TOYOTA HILUX VIGO ZN215 (04-14) - WHEEL CAP</t>
  </si>
  <si>
    <t xml:space="preserve">VIGO 12 WC</t>
  </si>
  <si>
    <t>TY05-1352</t>
  </si>
  <si>
    <t>AUTOLAMPS1978</t>
  </si>
  <si>
    <t xml:space="preserve">TOYOTA HILUX VIGO ZN215 (08-11) - BUMPER GRILL</t>
  </si>
  <si>
    <t xml:space="preserve">VIGO 08 GBPR</t>
  </si>
  <si>
    <t>TY05-1407-01</t>
  </si>
  <si>
    <t>AUTOLAMPS1980</t>
  </si>
  <si>
    <t xml:space="preserve">TOYOTA HILUX VIGO ZN215 (08-11) - FOG LAMP (212-2067P-AE) - LH</t>
  </si>
  <si>
    <t xml:space="preserve">VIGO 08 FLA LH</t>
  </si>
  <si>
    <t>TY05-1404-L</t>
  </si>
  <si>
    <t>AUTOLAMPS1981</t>
  </si>
  <si>
    <t xml:space="preserve">TOYOTA HILUX VIGO ZN215 (08-11) - FOG LAMP (212-2067P-AE) - RH</t>
  </si>
  <si>
    <t xml:space="preserve">VIGO 08 FLA RH</t>
  </si>
  <si>
    <t>TY05-1404-R</t>
  </si>
  <si>
    <t>AUTOLAMPS1979</t>
  </si>
  <si>
    <t xml:space="preserve">TOYOTA HILUX VIGO ZN215 (08-11) - FRONT BUMPER (W/O SIDE HOLE) - 2WD</t>
  </si>
  <si>
    <t xml:space="preserve">VIGO 08 BPRF 2WD</t>
  </si>
  <si>
    <t>AUTOLAMPS1982</t>
  </si>
  <si>
    <t xml:space="preserve">TOYOTA HILUX VIGO ZN215 (08-11) - GRILL (BLACK)</t>
  </si>
  <si>
    <t xml:space="preserve">VIGO 08 GRLB</t>
  </si>
  <si>
    <t>TY05-1411C</t>
  </si>
  <si>
    <t>AUTOLAMPS1983</t>
  </si>
  <si>
    <t xml:space="preserve">TOYOTA HILUX VIGO ZN215 (08-11) - GRILL (BLACK/CHROME)</t>
  </si>
  <si>
    <t xml:space="preserve">VIGO 08 GRLBC</t>
  </si>
  <si>
    <t>TY05-1411B</t>
  </si>
  <si>
    <t>AUTOLAMPS1984</t>
  </si>
  <si>
    <t xml:space="preserve">TOYOTA HILUX VIGO ZN215 (08-11) - HEAD LAMP - LH</t>
  </si>
  <si>
    <t xml:space="preserve">VIGO 08 HLA LH</t>
  </si>
  <si>
    <t>TY05-1401-L</t>
  </si>
  <si>
    <t>AUTOLAMPS1985</t>
  </si>
  <si>
    <t xml:space="preserve">TOYOTA HILUX VIGO ZN215 (08-11) - HEAD LAMP - RH</t>
  </si>
  <si>
    <t xml:space="preserve">VIGO 08 HLA RH</t>
  </si>
  <si>
    <t>TY05-1401-R</t>
  </si>
  <si>
    <t>AUTOLAMPS1991</t>
  </si>
  <si>
    <t xml:space="preserve">TOYOTA HILUX VIGO ZN215 (12-14) - FOG LAMP SET</t>
  </si>
  <si>
    <t xml:space="preserve">VIGO 12 FLAS</t>
  </si>
  <si>
    <t>TY05-1504</t>
  </si>
  <si>
    <t>AUTOLAMPS1986</t>
  </si>
  <si>
    <t xml:space="preserve">TOYOTA HILUX VIGO ZN215 (12-14) - FRONT BUMPER</t>
  </si>
  <si>
    <t xml:space="preserve">VIGO 12 BPRF</t>
  </si>
  <si>
    <t>TY05-1507</t>
  </si>
  <si>
    <t>AUTOLAMPS1987</t>
  </si>
  <si>
    <t xml:space="preserve">TOYOTA HILUX VIGO ZN215 (12-14) - FRONT BUMPER GRILL</t>
  </si>
  <si>
    <t xml:space="preserve">VIGO 12 BGRL</t>
  </si>
  <si>
    <t>TY05-1507-1</t>
  </si>
  <si>
    <t>AUTOLAMPS1989</t>
  </si>
  <si>
    <t xml:space="preserve">TOYOTA HILUX VIGO ZN215 (12-14) - FRONT INNER FENDER - LH</t>
  </si>
  <si>
    <t xml:space="preserve">VIGO 12 FIF LH</t>
  </si>
  <si>
    <t>TY05-1516-1-L</t>
  </si>
  <si>
    <t>AUTOLAMPS1990</t>
  </si>
  <si>
    <t xml:space="preserve">TOYOTA HILUX VIGO ZN215 (12-14) - FRONT INNER FENDER - RH</t>
  </si>
  <si>
    <t xml:space="preserve">VIGO 12 FIF RH</t>
  </si>
  <si>
    <t>TY05-1516-1-R</t>
  </si>
  <si>
    <t>AUTOLAMPS1992</t>
  </si>
  <si>
    <t xml:space="preserve">TOYOTA HILUX VIGO ZN215 (12-14) - GRILL (BLACK)</t>
  </si>
  <si>
    <t xml:space="preserve">VIGO 12 GRLB</t>
  </si>
  <si>
    <t>TY05-1511-B</t>
  </si>
  <si>
    <t>AUTOLAMPS1993</t>
  </si>
  <si>
    <t xml:space="preserve">TOYOTA HILUX VIGO ZN215 (12-14) - GRILL (BLACK/CHROME)</t>
  </si>
  <si>
    <t xml:space="preserve">VIGO 12 GRLBC</t>
  </si>
  <si>
    <t>TY05-1514-C-B</t>
  </si>
  <si>
    <t>AUTOLAMPS1994</t>
  </si>
  <si>
    <t xml:space="preserve">TOYOTA HILUX VIGO ZN215 (12-14) - GRILL (GREY/CHROME)</t>
  </si>
  <si>
    <t xml:space="preserve">VIGO 12 GRLGC</t>
  </si>
  <si>
    <t>TY05-1514-C-G</t>
  </si>
  <si>
    <t>AUTOLAMPS1995</t>
  </si>
  <si>
    <t xml:space="preserve">TOYOTA HILUX VIGO ZN215 (12-14) - HEAD LAMP - LH</t>
  </si>
  <si>
    <t xml:space="preserve">VIGO 12 HLA LH</t>
  </si>
  <si>
    <t>TY05-1501-L</t>
  </si>
  <si>
    <t>AUTOLAMPS1996</t>
  </si>
  <si>
    <t xml:space="preserve">TOYOTA HILUX VIGO ZN215 (12-14) - HEAD LAMP - RH</t>
  </si>
  <si>
    <t xml:space="preserve">VIGO 12 HLA RH</t>
  </si>
  <si>
    <t>TY05-1501-R</t>
  </si>
  <si>
    <t>AUTOLAMPS1988</t>
  </si>
  <si>
    <t xml:space="preserve">TOYOTA HILUX VIGO ZN215 (12-14) - REAR BUMPER CHROME/BLACK</t>
  </si>
  <si>
    <t xml:space="preserve">VIGO 12 BPRR</t>
  </si>
  <si>
    <t>TY05-1508</t>
  </si>
  <si>
    <t>AUTOLAMPS2000</t>
  </si>
  <si>
    <t xml:space="preserve">TOYOTA HILUX VIGO ZN215 (12-14) - TAIL LAMP - LH</t>
  </si>
  <si>
    <t xml:space="preserve">VIGO 12 TLA LH</t>
  </si>
  <si>
    <t>MZ01-36011-L</t>
  </si>
  <si>
    <t>AUTOLAMPS2001</t>
  </si>
  <si>
    <t xml:space="preserve">TOYOTA HILUX VIGO ZN215 (12-14) - TAIL LAMP - RH</t>
  </si>
  <si>
    <t xml:space="preserve">VIGO 12 TLA RH</t>
  </si>
  <si>
    <t>MZ01-36011-R</t>
  </si>
  <si>
    <t>AUTOLAMPS1997</t>
  </si>
  <si>
    <t xml:space="preserve">TOYOTA HILUX VIGO ZN215 (12-14) - TAIL LENS - LH</t>
  </si>
  <si>
    <t xml:space="preserve">VIGO 12 TLS LH</t>
  </si>
  <si>
    <t>MZ01-36011-00-L</t>
  </si>
  <si>
    <t>AUTOLAMPS1998</t>
  </si>
  <si>
    <t xml:space="preserve">TOYOTA HILUX VIGO ZN215 (12-14) - TAIL LENS - RH</t>
  </si>
  <si>
    <t xml:space="preserve">VIGO 12 TLS RH</t>
  </si>
  <si>
    <t>MZ01-36011-00-R</t>
  </si>
  <si>
    <t>AUTOLAMPS1999</t>
  </si>
  <si>
    <t xml:space="preserve">TOYOTA HILUX VIGO ZN215 (12-14) - WING MIRROR SILVER - LH</t>
  </si>
  <si>
    <t xml:space="preserve">VIGO 12 WMS</t>
  </si>
  <si>
    <t>TY05-1314-L</t>
  </si>
  <si>
    <t>AUTOLAMPS2002</t>
  </si>
  <si>
    <t xml:space="preserve">TOYOTA HILUX VIGO ZN215-12 CAB (12-) - REAR WINDSCREEN (SLIDING GLASS FRAME)</t>
  </si>
  <si>
    <t xml:space="preserve">ZN215 12 RW X</t>
  </si>
  <si>
    <t xml:space="preserve">ZN215 12 RW/X</t>
  </si>
  <si>
    <t>1400*320</t>
  </si>
  <si>
    <t>AUTOLAMPS2807</t>
  </si>
  <si>
    <t xml:space="preserve">TOYOTA HILUX VIGO-12 (KUN215) - REAR WINDSREEN (W/SLIDING)</t>
  </si>
  <si>
    <t xml:space="preserve">KUN215 12 RW W SL</t>
  </si>
  <si>
    <t xml:space="preserve">ZN215-12-FZ RW/X</t>
  </si>
  <si>
    <t>AUTOLAMPS2003</t>
  </si>
  <si>
    <t xml:space="preserve">TOYOTA HILUX YN85 (88-92) - BUMPER LAMP - LH</t>
  </si>
  <si>
    <t xml:space="preserve">YN85 BLA LH</t>
  </si>
  <si>
    <t>TY05-1031-L</t>
  </si>
  <si>
    <t>AUTOLAMPS2004</t>
  </si>
  <si>
    <t xml:space="preserve">TOYOTA HILUX YN85 (88-92) - BUMPER LAMP - RH</t>
  </si>
  <si>
    <t xml:space="preserve">YN85 BLA RH</t>
  </si>
  <si>
    <t>TY05-1031-R</t>
  </si>
  <si>
    <t>AUTOLAMPS2014</t>
  </si>
  <si>
    <t xml:space="preserve">TOYOTA HILUX YN85 (88-92) - BUMPER LENS - LH</t>
  </si>
  <si>
    <t xml:space="preserve">YN85 BLS LH</t>
  </si>
  <si>
    <t>00-TY05-1031-L</t>
  </si>
  <si>
    <t>AUTOLAMPS2015</t>
  </si>
  <si>
    <t xml:space="preserve">TOYOTA HILUX YN85 (88-92) - BUMPER LENS - RH</t>
  </si>
  <si>
    <t xml:space="preserve">YN85 BLS RH</t>
  </si>
  <si>
    <t>TY05-1031-00-R</t>
  </si>
  <si>
    <t>AUTOLAMPS2005</t>
  </si>
  <si>
    <t xml:space="preserve">TOYOTA HILUX YN85 (88-92) - CORNER LAMP (CHROME) 2WD (212-1539-1) - LH</t>
  </si>
  <si>
    <t xml:space="preserve">YN85 CLAC LH</t>
  </si>
  <si>
    <t>TY05-1010-L</t>
  </si>
  <si>
    <t>AUTOLAMPS2006</t>
  </si>
  <si>
    <t xml:space="preserve">TOYOTA HILUX YN85 (88-92) - CORNER LAMP (CHROME) 2WD (212-1539-1) - RH</t>
  </si>
  <si>
    <t xml:space="preserve">YN85 CLAC RH</t>
  </si>
  <si>
    <t>TY05-1010-R</t>
  </si>
  <si>
    <t>AUTOLAMPS2007</t>
  </si>
  <si>
    <t xml:space="preserve">TOYOTA HILUX YN85 (88-92) - CORNER LAMP (GREY) 2WD (212-1539-6) - LH</t>
  </si>
  <si>
    <t xml:space="preserve">YN85 CLAG LH</t>
  </si>
  <si>
    <t>TY05-1010B-L</t>
  </si>
  <si>
    <t>AUTOLAMPS2016</t>
  </si>
  <si>
    <t xml:space="preserve">TOYOTA HILUX YN85 (88-92) - CORNER LENS (212-1539-00) - LH</t>
  </si>
  <si>
    <t xml:space="preserve">YN85 CLS LH</t>
  </si>
  <si>
    <t>00-TY05-1032-L</t>
  </si>
  <si>
    <t>AUTOLAMPS2017</t>
  </si>
  <si>
    <t xml:space="preserve">TOYOTA HILUX YN85 (88-92) - CORNER LENS (212-1539-00) - RH</t>
  </si>
  <si>
    <t xml:space="preserve">YN85 CLS RH</t>
  </si>
  <si>
    <t>00-TY05-1032-R</t>
  </si>
  <si>
    <t>AUTOLAMPS2011</t>
  </si>
  <si>
    <t xml:space="preserve">TOYOTA HILUX YN85 (88-92) - GRILL (CHROME)</t>
  </si>
  <si>
    <t xml:space="preserve">YN85 GRLC</t>
  </si>
  <si>
    <t>TY05-1057</t>
  </si>
  <si>
    <t>AUTOLAMPS2012</t>
  </si>
  <si>
    <t xml:space="preserve">TOYOTA HILUX YN85 (88-92) - HEAD LAMP - LH</t>
  </si>
  <si>
    <t xml:space="preserve">YN85 HLA LH</t>
  </si>
  <si>
    <t>TY05-1005-L</t>
  </si>
  <si>
    <t>AUTOLAMPS2013</t>
  </si>
  <si>
    <t xml:space="preserve">TOYOTA HILUX YN85 (88-92) - HEAD LAMP - RH</t>
  </si>
  <si>
    <t xml:space="preserve">YN85 HLA RH</t>
  </si>
  <si>
    <t>TY05-1005-R</t>
  </si>
  <si>
    <t>AUTOLAMPS2009</t>
  </si>
  <si>
    <t xml:space="preserve">TOYOTA HILUX YN85 (88-92) - INNER FENDER - LH</t>
  </si>
  <si>
    <t xml:space="preserve">YN85 IF LH</t>
  </si>
  <si>
    <t>53876-35030-L</t>
  </si>
  <si>
    <t>AUTOLAMPS2010</t>
  </si>
  <si>
    <t xml:space="preserve">TOYOTA HILUX YN85 (88-92) - INNER FENDER - RH</t>
  </si>
  <si>
    <t xml:space="preserve">YN85 IF RH</t>
  </si>
  <si>
    <t>53875-35040-R</t>
  </si>
  <si>
    <t>AUTOLAMPS2020</t>
  </si>
  <si>
    <t xml:space="preserve">TOYOTA HILUX YN85 (88-92) - SIDE MIRROR (BLACK) - LH</t>
  </si>
  <si>
    <t xml:space="preserve">YN85 SMB LH</t>
  </si>
  <si>
    <t>H-0307-L</t>
  </si>
  <si>
    <t>AUTOLAMPS2021</t>
  </si>
  <si>
    <t xml:space="preserve">TOYOTA HILUX YN85 (88-92) - SIDE MIRROR (BLACK) - RH</t>
  </si>
  <si>
    <t xml:space="preserve">YN85 SMB RH</t>
  </si>
  <si>
    <t>H-0307-R</t>
  </si>
  <si>
    <t>AUTOLAMPS2022</t>
  </si>
  <si>
    <t xml:space="preserve">TOYOTA HILUX YN85 (88-92) - SIDE MIRROR (CHROME) - LH</t>
  </si>
  <si>
    <t xml:space="preserve">YN85 SMC LH</t>
  </si>
  <si>
    <t>H-0305-L</t>
  </si>
  <si>
    <t>AUTOLAMPS2023</t>
  </si>
  <si>
    <t xml:space="preserve">TOYOTA HILUX YN85 (88-92) - SIDE MIRROR (CHROME) - RH</t>
  </si>
  <si>
    <t xml:space="preserve">YN85 SMC RH</t>
  </si>
  <si>
    <t>H-0305-R</t>
  </si>
  <si>
    <t>AUTOLAMPS2024</t>
  </si>
  <si>
    <t xml:space="preserve">TOYOTA HILUX YN85 (88-92) - TAIL LAMP - LH</t>
  </si>
  <si>
    <t xml:space="preserve">YN85 TLAB LH</t>
  </si>
  <si>
    <t>TY05-1023-L</t>
  </si>
  <si>
    <t>AUTOLAMPS2025</t>
  </si>
  <si>
    <t xml:space="preserve">TOYOTA HILUX YN85 (88-92) - TAIL LAMP - RH</t>
  </si>
  <si>
    <t xml:space="preserve">YN85 TLAB RH</t>
  </si>
  <si>
    <t>TY05-1023-R</t>
  </si>
  <si>
    <t>AUTOLAMPS2018</t>
  </si>
  <si>
    <t xml:space="preserve">TOYOTA HILUX YN85 (88-92) - TAIL LENS - LH</t>
  </si>
  <si>
    <t xml:space="preserve">YN85 TLS LH</t>
  </si>
  <si>
    <t>TY05-1023-00-L</t>
  </si>
  <si>
    <t>AUTOLAMPS2019</t>
  </si>
  <si>
    <t xml:space="preserve">TOYOTA HILUX YN85 (88-92) - TAIL LENS - RH</t>
  </si>
  <si>
    <t xml:space="preserve">YN85 TLS RH</t>
  </si>
  <si>
    <t>TY05-1023-00-R</t>
  </si>
  <si>
    <t>AUTOLAMPS2008</t>
  </si>
  <si>
    <t xml:space="preserve">TOYOTA HILUX YN85 (88-92) CORNER LAMP (GREY) 2WD - RH</t>
  </si>
  <si>
    <t xml:space="preserve">YN85 CLAG RH</t>
  </si>
  <si>
    <t>TY05-1010B-R</t>
  </si>
  <si>
    <t>AUTOLAMPS2026</t>
  </si>
  <si>
    <t xml:space="preserve">TOYOTA IPSUM ACM26 CA21 - (01-03) - FOG LAMP (44-34) - LH</t>
  </si>
  <si>
    <t xml:space="preserve">IPSUM 01 FLA LH</t>
  </si>
  <si>
    <t>TY23-0404-L</t>
  </si>
  <si>
    <t>AUTOLAMPS2027</t>
  </si>
  <si>
    <t xml:space="preserve">TOYOTA IPSUM ACM26 CA21 - (01-03) - FOG LAMP (44-34) - RH</t>
  </si>
  <si>
    <t xml:space="preserve">IPSUM 01 FLA RH</t>
  </si>
  <si>
    <t>TY23-0404-R</t>
  </si>
  <si>
    <t>AUTOLAMPS2028</t>
  </si>
  <si>
    <t xml:space="preserve">TOYOTA IPSUM ACM26 CA21 - (01-03) - HEAD LAMP (44-31) - LH</t>
  </si>
  <si>
    <t xml:space="preserve">IPSUM 01 HLA LH</t>
  </si>
  <si>
    <t>TY23-0401-L</t>
  </si>
  <si>
    <t>AUTOLAMPS2029</t>
  </si>
  <si>
    <t xml:space="preserve">TOYOTA IPSUM ACM26 CA21 - (01-03) - HEAD LAMP (44-31) - RH</t>
  </si>
  <si>
    <t xml:space="preserve">IPSUM 01 HLA RH</t>
  </si>
  <si>
    <t>TY23-0401-R</t>
  </si>
  <si>
    <t>AUTOLAMPS2030</t>
  </si>
  <si>
    <t xml:space="preserve">TOYOTA IPSUM ACM26 CA21 - (03-06) - TAIL LAMP (44-35) - LH</t>
  </si>
  <si>
    <t xml:space="preserve">IPSUM 01 TLA LH</t>
  </si>
  <si>
    <t>TY23-0402-L</t>
  </si>
  <si>
    <t>AUTOLAMPS2031</t>
  </si>
  <si>
    <t xml:space="preserve">TOYOTA IPSUM ACM26 CA21 - (03-06) - TAIL LAMP (44-35) - RH</t>
  </si>
  <si>
    <t xml:space="preserve">IPSUM 01 TLA RH</t>
  </si>
  <si>
    <t>TY23-0402-R</t>
  </si>
  <si>
    <t>AUTOLAMPS2032</t>
  </si>
  <si>
    <t xml:space="preserve">TOYOTA IPSUM SXM10/SXM15/BS10 MPV (96-) - LAMINATED FRONT WINDSCREEN</t>
  </si>
  <si>
    <t xml:space="preserve">BS10 LFW X</t>
  </si>
  <si>
    <t xml:space="preserve">BS10 LFW/X</t>
  </si>
  <si>
    <t>1437*956</t>
  </si>
  <si>
    <t>AUTOLAMPS2033</t>
  </si>
  <si>
    <t xml:space="preserve">TOYOTA IPSUM SXN20 (96-00) - BACK LAMP (44-57) - LH</t>
  </si>
  <si>
    <t xml:space="preserve">IPSUM 96 BALA LH</t>
  </si>
  <si>
    <t>TY23-0202B-L</t>
  </si>
  <si>
    <t>AUTOLAMPS2034</t>
  </si>
  <si>
    <t xml:space="preserve">TOYOTA IPSUM SXN20 (96-00) - BACK LAMP (44-57) - RH</t>
  </si>
  <si>
    <t xml:space="preserve">IPSUM 96 BALA RH</t>
  </si>
  <si>
    <t>TY23-0202B-R</t>
  </si>
  <si>
    <t>AUTOLAMPS2035</t>
  </si>
  <si>
    <t xml:space="preserve">TOYOTA IPSUM SXN20 (96-00) - CORNER LAMP (44-26) - LH</t>
  </si>
  <si>
    <t xml:space="preserve">IPSUM 96 CLA LH</t>
  </si>
  <si>
    <t>TY23-0203-L</t>
  </si>
  <si>
    <t>AUTOLAMPS2036</t>
  </si>
  <si>
    <t xml:space="preserve">TOYOTA IPSUM SXN20 (96-00) - CORNER LAMP (44-26) - RH</t>
  </si>
  <si>
    <t xml:space="preserve">IPSUM 96 CLA RH</t>
  </si>
  <si>
    <t>TY23-0203-R</t>
  </si>
  <si>
    <t>AUTOLAMPS2037</t>
  </si>
  <si>
    <t xml:space="preserve">TOYOTA IPSUM SXN20 (96-00) - FOG LAMP (44-27) - LH</t>
  </si>
  <si>
    <t xml:space="preserve">IPSUM 96 FLA LH</t>
  </si>
  <si>
    <t>TY23-0204-L</t>
  </si>
  <si>
    <t>AUTOLAMPS2038</t>
  </si>
  <si>
    <t xml:space="preserve">TOYOTA IPSUM SXN20 (96-00) - FOG LAMP (44-27) - RH</t>
  </si>
  <si>
    <t xml:space="preserve">IPSUM 96 FLA RH</t>
  </si>
  <si>
    <t>TY23-0204-R</t>
  </si>
  <si>
    <t>AUTOLAMPS2039</t>
  </si>
  <si>
    <t xml:space="preserve">TOYOTA IPSUM SXN20 (96-00) - GRILL</t>
  </si>
  <si>
    <t xml:space="preserve">IPSUM 96 GRL</t>
  </si>
  <si>
    <t>TY23-0211</t>
  </si>
  <si>
    <t>AUTOLAMPS2040</t>
  </si>
  <si>
    <t xml:space="preserve">TOYOTA IPSUM SXN20 (96-00) - HEAD LAMP (44-25) - LH</t>
  </si>
  <si>
    <t xml:space="preserve">IPSUM 96 HLA LH</t>
  </si>
  <si>
    <t>TY23-0201-L</t>
  </si>
  <si>
    <t>AUTOLAMPS2041</t>
  </si>
  <si>
    <t xml:space="preserve">TOYOTA IPSUM SXN20 (96-00) - HEAD LAMP (44-25) - RH</t>
  </si>
  <si>
    <t xml:space="preserve">IPSUM 96 HLA RH</t>
  </si>
  <si>
    <t>TY23-0201-R</t>
  </si>
  <si>
    <t>AUTOLAMPS2042</t>
  </si>
  <si>
    <t xml:space="preserve">TOYOTA IPSUM SXN20 (96-00) - TAIL LAMP - LH</t>
  </si>
  <si>
    <t xml:space="preserve">IPSUM 96 TLA LH</t>
  </si>
  <si>
    <t>TY23-0202-L</t>
  </si>
  <si>
    <t>AUTOLAMPS2043</t>
  </si>
  <si>
    <t xml:space="preserve">TOYOTA IPSUM SXN20 (96-00) - TAIL LAMP - RH</t>
  </si>
  <si>
    <t xml:space="preserve">IPSUM 96 TLA RH</t>
  </si>
  <si>
    <t>TY23-0202-R</t>
  </si>
  <si>
    <t>AUTOLAMPS2044</t>
  </si>
  <si>
    <t xml:space="preserve">TOYOTA IPSUM/AVENSIS VERSO CM20/BS20 MPV (01-) - LAMINATED FRONT WINDSCREEN</t>
  </si>
  <si>
    <t xml:space="preserve">CM20 R S LFW X</t>
  </si>
  <si>
    <t xml:space="preserve">CM20-R-S LFW/X</t>
  </si>
  <si>
    <t>1433*1118</t>
  </si>
  <si>
    <t>AUTOLAMPS2045</t>
  </si>
  <si>
    <t xml:space="preserve">TOYOTA ISIS 5D MPV (04-) - FRONT DOOR GLASS - LH</t>
  </si>
  <si>
    <t xml:space="preserve">ISIS FD LH</t>
  </si>
  <si>
    <t xml:space="preserve">ISIS FD/LH</t>
  </si>
  <si>
    <t>875*533</t>
  </si>
  <si>
    <t>AUTOLAMPS2046</t>
  </si>
  <si>
    <t xml:space="preserve">TOYOTA ISIS 5D MPV (04-) - FRONT DOOR GLASS - RH</t>
  </si>
  <si>
    <t xml:space="preserve">ISIS FD RH</t>
  </si>
  <si>
    <t xml:space="preserve">ISIS FD/RH</t>
  </si>
  <si>
    <t>AUTOLAMPS2049</t>
  </si>
  <si>
    <t xml:space="preserve">TOYOTA ISIS 5D MPV (04-) - FRONT QUARTER GLASS - LH</t>
  </si>
  <si>
    <t xml:space="preserve">ISIS FV LH X</t>
  </si>
  <si>
    <t xml:space="preserve">ISIS FV/LH/X</t>
  </si>
  <si>
    <t>315*226</t>
  </si>
  <si>
    <t>AUTOLAMPS2050</t>
  </si>
  <si>
    <t xml:space="preserve">TOYOTA ISIS 5D MPV (04-) - FRONT QUARTER GLASS - RH</t>
  </si>
  <si>
    <t xml:space="preserve">ISIS FV RH X</t>
  </si>
  <si>
    <t>AUTOLAMPS2051</t>
  </si>
  <si>
    <t xml:space="preserve">TOYOTA ISIS 5D MPV (04-) - LAMINATED FRONT WINDSCREEN</t>
  </si>
  <si>
    <t xml:space="preserve">ISIS LFW X</t>
  </si>
  <si>
    <t xml:space="preserve">ISIS LFW/X</t>
  </si>
  <si>
    <t>1384*982</t>
  </si>
  <si>
    <t>AUTOLAMPS2054</t>
  </si>
  <si>
    <t xml:space="preserve">TOYOTA ISIS 5D MPV (04-) - REAR DOOR GLASS - RH</t>
  </si>
  <si>
    <t xml:space="preserve">ISIS RD RH</t>
  </si>
  <si>
    <t xml:space="preserve">ISIS RD/RH</t>
  </si>
  <si>
    <t>727*532</t>
  </si>
  <si>
    <t>AUTOLAMPS2055</t>
  </si>
  <si>
    <t xml:space="preserve">TOYOTA ISIS 5D MPV (04-) - REAR QUARTER GLASS - RH</t>
  </si>
  <si>
    <t xml:space="preserve">ISIS RQ RH</t>
  </si>
  <si>
    <t xml:space="preserve">ISIS RQ/RH</t>
  </si>
  <si>
    <t>AUTOLAMPS2056</t>
  </si>
  <si>
    <t xml:space="preserve">TOYOTA ISIS 5D MPV (04-) - REAR WINDSCREEN</t>
  </si>
  <si>
    <t xml:space="preserve">ISIS RW H X</t>
  </si>
  <si>
    <t xml:space="preserve">ISIS RW/H/X</t>
  </si>
  <si>
    <t>1236*488</t>
  </si>
  <si>
    <t>AUTOLAMPS2057</t>
  </si>
  <si>
    <t xml:space="preserve">TOYOTA ISIS 5D MPV (04-) - SIDE FIX GLASS - LH</t>
  </si>
  <si>
    <t xml:space="preserve">ISIS SW LH X</t>
  </si>
  <si>
    <t xml:space="preserve">ISIS SW/LH/X</t>
  </si>
  <si>
    <t>491*436</t>
  </si>
  <si>
    <t>AUTOLAMPS2058</t>
  </si>
  <si>
    <t xml:space="preserve">TOYOTA ISIS 5D MPV (04-) - SIDE FIX GLASS - RH</t>
  </si>
  <si>
    <t xml:space="preserve">ISIS SW RH X</t>
  </si>
  <si>
    <t>AUTOLAMPS2059</t>
  </si>
  <si>
    <t xml:space="preserve">TOYOTA IST / URBAN CRUISER (08-) - LAMINTED FRONT  WINDSCREEN</t>
  </si>
  <si>
    <t xml:space="preserve">SC20 VCP LFW X</t>
  </si>
  <si>
    <t xml:space="preserve">SC20 VCP LFW/X</t>
  </si>
  <si>
    <t>1322*876</t>
  </si>
  <si>
    <t>AUTOLAMPS2062</t>
  </si>
  <si>
    <t xml:space="preserve">TOYOTA IST NCP61 SC10W (02-06) - FRONT BUMPER</t>
  </si>
  <si>
    <t xml:space="preserve">IST 02 BPRF</t>
  </si>
  <si>
    <t>TY40-0107</t>
  </si>
  <si>
    <t>AUTOLAMPS2064</t>
  </si>
  <si>
    <t xml:space="preserve">TOYOTA IST NCP61 SC10W (02-06) - GRILL</t>
  </si>
  <si>
    <t xml:space="preserve">IST 02 GRL</t>
  </si>
  <si>
    <t>TY40-0111</t>
  </si>
  <si>
    <t>AUTOLAMPS2065</t>
  </si>
  <si>
    <t xml:space="preserve">TOYOTA IST NCP61 SC10W (02-06) - HEAD LAMP - LH</t>
  </si>
  <si>
    <t xml:space="preserve">IST 02 HLA LH</t>
  </si>
  <si>
    <t>TY40-0101-L</t>
  </si>
  <si>
    <t>AUTOLAMPS2066</t>
  </si>
  <si>
    <t xml:space="preserve">TOYOTA IST NCP61 SC10W (02-06) - HEAD LAMP - RH</t>
  </si>
  <si>
    <t xml:space="preserve">IST 02 HLA RH</t>
  </si>
  <si>
    <t>TY40-0101-R</t>
  </si>
  <si>
    <t>AUTOLAMPS2060</t>
  </si>
  <si>
    <t xml:space="preserve">TOYOTA IST NCP61 SC10W (02-06) - LAMINATED FRONT WINDSCREEN</t>
  </si>
  <si>
    <t xml:space="preserve">SC10W LFW X</t>
  </si>
  <si>
    <t xml:space="preserve">SC10W LFW/X</t>
  </si>
  <si>
    <t>1303*918</t>
  </si>
  <si>
    <t>AUTOLAMPS2063</t>
  </si>
  <si>
    <t xml:space="preserve">TOYOTA IST NCP61 SC10W (02-06) - REAR BUMPER</t>
  </si>
  <si>
    <t xml:space="preserve">IST 02 BPRR</t>
  </si>
  <si>
    <t>TY40-0108</t>
  </si>
  <si>
    <t>AUTOLAMPS2061</t>
  </si>
  <si>
    <t xml:space="preserve">TOYOTA IST NCP61 SC10W (02-06) - REAR HEATED WINDSCREEN</t>
  </si>
  <si>
    <t xml:space="preserve">SC10W RW H X</t>
  </si>
  <si>
    <t xml:space="preserve">SC10W RW/H/X</t>
  </si>
  <si>
    <t>1312*454</t>
  </si>
  <si>
    <t>AUTOLAMPS2067</t>
  </si>
  <si>
    <t xml:space="preserve">TOYOTA IST NCP61 SC10W (02-06) - TAIL LAMP - LH</t>
  </si>
  <si>
    <t xml:space="preserve">IST 02 TLA LH</t>
  </si>
  <si>
    <t>TY40-0102-L</t>
  </si>
  <si>
    <t>AUTOLAMPS2068</t>
  </si>
  <si>
    <t xml:space="preserve">TOYOTA IST NCP61 SC10W (02-06) - TAIL LAMP - RH</t>
  </si>
  <si>
    <t xml:space="preserve">IST 02 TLA RH</t>
  </si>
  <si>
    <t>TY40-0102-R</t>
  </si>
  <si>
    <t>AUTOLAMPS2071</t>
  </si>
  <si>
    <t xml:space="preserve">TOYOTA IST NCP61 SC10W (07-05) - TAIL LAMP (SLIGHTLY CRACKED) - RH</t>
  </si>
  <si>
    <t xml:space="preserve">IST 07 TLA RH B</t>
  </si>
  <si>
    <t>TY40-0102B-R</t>
  </si>
  <si>
    <t>AUTOLAMPS2069</t>
  </si>
  <si>
    <t xml:space="preserve">TOYOTA IST NCP61 SC10W (07-08) - TAIL LAMP - LH</t>
  </si>
  <si>
    <t xml:space="preserve">IST 07 TLA LH</t>
  </si>
  <si>
    <t>TY40-0102B-L</t>
  </si>
  <si>
    <t>AUTOLAMPS2070</t>
  </si>
  <si>
    <t xml:space="preserve">TOYOTA IST NCP61 SC10W (07-08) - TAIL LAMP - RH</t>
  </si>
  <si>
    <t xml:space="preserve">IST 07 TLA RH</t>
  </si>
  <si>
    <t>AUTOLAMPS2073</t>
  </si>
  <si>
    <t xml:space="preserve">TOYOTA LANDCRUISER FJ100 (01-04) - BACK LAMP (212-1316-A-CR) - LH</t>
  </si>
  <si>
    <t xml:space="preserve">FJ100 01 BALA LH</t>
  </si>
  <si>
    <t>TY07-1702B-L</t>
  </si>
  <si>
    <t>AUTOLAMPS2074</t>
  </si>
  <si>
    <t xml:space="preserve">TOYOTA LANDCRUISER FJ100 (01-04) - BACK LAMP (212-1316-A-CR) - RH</t>
  </si>
  <si>
    <t xml:space="preserve">FJ100 01 BALA RH</t>
  </si>
  <si>
    <t>TY07-1702B-R</t>
  </si>
  <si>
    <t>AUTOLAMPS2077</t>
  </si>
  <si>
    <t xml:space="preserve">TOYOTA LANDCRUISER FJ100 (01-04) - CORNER LAMP (321-1552) - LH</t>
  </si>
  <si>
    <t xml:space="preserve">FJ100 01 CLA LH</t>
  </si>
  <si>
    <t>TY07-1703-L</t>
  </si>
  <si>
    <t>AUTOLAMPS2078</t>
  </si>
  <si>
    <t xml:space="preserve">TOYOTA LANDCRUISER FJ100 (01-04) - CORNER LAMP (321-1552) - RH</t>
  </si>
  <si>
    <t xml:space="preserve">FJ100 01 CLA RH</t>
  </si>
  <si>
    <t>TY07-1703-R</t>
  </si>
  <si>
    <t>AUTOLAMPS2081</t>
  </si>
  <si>
    <t xml:space="preserve">TOYOTA LANDCRUISER FJ100 (01-04) - HEAD LAMP (212-11C1-LD-E) - LH</t>
  </si>
  <si>
    <t xml:space="preserve">FJ100 01 HLA LH</t>
  </si>
  <si>
    <t>TY07-1701-L</t>
  </si>
  <si>
    <t>AUTOLAMPS2052</t>
  </si>
  <si>
    <t xml:space="preserve">TOYOTA LANDCRUISER FJ100 (01-04) - HEAD LAMP (212-11C1-LD-E) - RH</t>
  </si>
  <si>
    <t xml:space="preserve">FJ100 01 HLA RH</t>
  </si>
  <si>
    <t>TY07-1701-R</t>
  </si>
  <si>
    <t>AUTOLAMPS2053</t>
  </si>
  <si>
    <t xml:space="preserve">TOYOTA LANDCRUISER FJ100 (01-04) - SIDE LAMP (212-1410N)</t>
  </si>
  <si>
    <t xml:space="preserve">FJ100 01 SLA</t>
  </si>
  <si>
    <t>TY07-1606</t>
  </si>
  <si>
    <t>AUTOLAMPS2088</t>
  </si>
  <si>
    <t xml:space="preserve">TOYOTA LANDCRUISER FJ100 (05-06) - BACK LAMP - LH</t>
  </si>
  <si>
    <t xml:space="preserve">FJ100 05 BALA LH</t>
  </si>
  <si>
    <t>TY07-1902B-L</t>
  </si>
  <si>
    <t>AUTOLAMPS2089</t>
  </si>
  <si>
    <t xml:space="preserve">TOYOTA LANDCRUISER FJ100 (05-06) - BACK LAMP - RH</t>
  </si>
  <si>
    <t xml:space="preserve">FJ100 05 BALA RH</t>
  </si>
  <si>
    <t>TY07-1902B-R</t>
  </si>
  <si>
    <t>AUTOLAMPS2090</t>
  </si>
  <si>
    <t xml:space="preserve">TOYOTA LANDCRUISER FJ100 (05-06) - FRONT GRILL (CHROME)</t>
  </si>
  <si>
    <t xml:space="preserve">FJ100 05 GRIL C</t>
  </si>
  <si>
    <t>TY07-1911B</t>
  </si>
  <si>
    <t>AUTOLAMPS2091</t>
  </si>
  <si>
    <t xml:space="preserve">TOYOTA LANDCRUISER FJ100 (05-06) - FRONT GRILL (SILVER)</t>
  </si>
  <si>
    <t xml:space="preserve">FJ100 05 GRIL S</t>
  </si>
  <si>
    <t>TY07-1911A</t>
  </si>
  <si>
    <t>AUTOLAMPS2092</t>
  </si>
  <si>
    <t xml:space="preserve">TOYOTA LANDCRUISER FJ100 (05-06) - HEAD LAMP (212-11H9-RD-EM) - LH</t>
  </si>
  <si>
    <t xml:space="preserve">FJ100 05 HLA LH</t>
  </si>
  <si>
    <t>TY07-1901-L</t>
  </si>
  <si>
    <t>AUTOLAMPS2093</t>
  </si>
  <si>
    <t xml:space="preserve">TOYOTA LANDCRUISER FJ100 (05-06) - HEAD LAMP (212-11H9-RD-EM) - RH</t>
  </si>
  <si>
    <t xml:space="preserve">FJ100 05 HLA RH</t>
  </si>
  <si>
    <t>TY07-1901-R</t>
  </si>
  <si>
    <t>AUTOLAMPS2094</t>
  </si>
  <si>
    <t xml:space="preserve">TOYOTA LANDCRUISER FJ100 (05-06) - HEAD LAMP (WITH XENON)(212-11H9-LDH) - LH</t>
  </si>
  <si>
    <t xml:space="preserve">FJ100 05 HLAX LH</t>
  </si>
  <si>
    <t>TY07-1901C-L</t>
  </si>
  <si>
    <t>AUTOLAMPS2095</t>
  </si>
  <si>
    <t xml:space="preserve">TOYOTA LANDCRUISER FJ100 (05-06) - HEAD LAMP (WITH XENON)(212-11H9-LDH) - RH</t>
  </si>
  <si>
    <t xml:space="preserve">FJ100 05 HLAX RH</t>
  </si>
  <si>
    <t>TY07-1901C-R</t>
  </si>
  <si>
    <t>AUTOLAMPS2096</t>
  </si>
  <si>
    <t xml:space="preserve">TOYOTA LANDCRUISER FJ100 (05-06) - TAIL LAMP (212-19L4-A) - LH</t>
  </si>
  <si>
    <t xml:space="preserve">FJ100 05 TLA LH</t>
  </si>
  <si>
    <t>TY07-1902-L</t>
  </si>
  <si>
    <t>AUTOLAMPS2097</t>
  </si>
  <si>
    <t xml:space="preserve">TOYOTA LANDCRUISER FJ100 (05-06) - TAIL LAMP (212-19L4-A) - RH</t>
  </si>
  <si>
    <t xml:space="preserve">FJ100 05 TLA RH</t>
  </si>
  <si>
    <t>TY07-1902-R</t>
  </si>
  <si>
    <t>AUTOLAMPS2098</t>
  </si>
  <si>
    <t xml:space="preserve">TOYOTA LANDCRUISER FJ100 (98-00) - BACK LAMP (212-1316-A) - LH</t>
  </si>
  <si>
    <t xml:space="preserve">FJ100 98 BALA LH</t>
  </si>
  <si>
    <t>TY07-1602B-L</t>
  </si>
  <si>
    <t>AUTOLAMPS2099</t>
  </si>
  <si>
    <t xml:space="preserve">TOYOTA LANDCRUISER FJ100 (98-00) - BACK LAMP (212-1316-A) - RH</t>
  </si>
  <si>
    <t xml:space="preserve">FJ100 98 BALA RH</t>
  </si>
  <si>
    <t>TY07-1602B-R</t>
  </si>
  <si>
    <t>AUTOLAMPS2100</t>
  </si>
  <si>
    <t xml:space="preserve">TOYOTA LANDCRUISER FJ100 (98-00) - CORNER LAMP (212-15C8) - LH</t>
  </si>
  <si>
    <t xml:space="preserve">FJ100 98 CLA LH</t>
  </si>
  <si>
    <t>TY07-1603-L</t>
  </si>
  <si>
    <t>AUTOLAMPS2101</t>
  </si>
  <si>
    <t xml:space="preserve">TOYOTA LANDCRUISER FJ100 (98-00) - CORNER LAMP (212-15C8) - RH</t>
  </si>
  <si>
    <t xml:space="preserve">FJ100 98 CLA RH</t>
  </si>
  <si>
    <t>TY07-1603-R</t>
  </si>
  <si>
    <t>AUTOLAMPS2102</t>
  </si>
  <si>
    <t xml:space="preserve">TOYOTA LANDCRUISER FJ100 (98-00) - HEAD LAMP (212-11C1) - LH</t>
  </si>
  <si>
    <t xml:space="preserve">FJ100 98 HLA LH</t>
  </si>
  <si>
    <t>TY07-1601A-L</t>
  </si>
  <si>
    <t>AUTOLAMPS2103</t>
  </si>
  <si>
    <t xml:space="preserve">TOYOTA LANDCRUISER FJ100 (98-00) - HEAD LAMP (212-11C1) - RH</t>
  </si>
  <si>
    <t xml:space="preserve">FJ100 98 HLA RH</t>
  </si>
  <si>
    <t>TY07-1601A-R</t>
  </si>
  <si>
    <t>AUTOLAMPS2104</t>
  </si>
  <si>
    <t xml:space="preserve">TOYOTA LANDCRUISER FJ100 (98-00) - SIDE LAMP (ORANGE)</t>
  </si>
  <si>
    <t xml:space="preserve">FJ100 98 SLA</t>
  </si>
  <si>
    <t>TY07-1906-Y</t>
  </si>
  <si>
    <t>AUTOLAMPS2105</t>
  </si>
  <si>
    <t xml:space="preserve">TOYOTA LANDCRUISER FJ100 (98-00) - TAIL LAMP (212-19B6-A) - LH</t>
  </si>
  <si>
    <t xml:space="preserve">FJ100 98 TLA LH</t>
  </si>
  <si>
    <t>TY07-1602-L</t>
  </si>
  <si>
    <t>AUTOLAMPS2106</t>
  </si>
  <si>
    <t xml:space="preserve">TOYOTA LANDCRUISER FJ100 (98-00) - TAIL LAMP (212-19B6-A) - RH</t>
  </si>
  <si>
    <t xml:space="preserve">FJ100 98 TLA RH</t>
  </si>
  <si>
    <t>TY07-1602-R</t>
  </si>
  <si>
    <t>AUTOLAMPS2079</t>
  </si>
  <si>
    <t xml:space="preserve">TOYOTA LANDCRUISER FJ100 (98-06) - FOG LAMP (212-2018) - LH</t>
  </si>
  <si>
    <t xml:space="preserve">FJ100 01 FLA LH</t>
  </si>
  <si>
    <t>TY07-1604-L</t>
  </si>
  <si>
    <t>AUTOLAMPS2080</t>
  </si>
  <si>
    <t xml:space="preserve">TOYOTA LANDCRUISER FJ100 (98-06) - FOG LAMP (212-2018) - RH</t>
  </si>
  <si>
    <t xml:space="preserve">FJ100 01 FLA RH</t>
  </si>
  <si>
    <t>TY07-1604-R</t>
  </si>
  <si>
    <t>AUTOLAMPS2075</t>
  </si>
  <si>
    <t xml:space="preserve">TOYOTA LANDCRUISER FJ100 (98-06) - FRONT BUMPER</t>
  </si>
  <si>
    <t xml:space="preserve">FJ100 BPRF</t>
  </si>
  <si>
    <t>TY07-1907</t>
  </si>
  <si>
    <t>AUTOLAMPS2072</t>
  </si>
  <si>
    <t xml:space="preserve">TOYOTA LANDCRUISER FJ100 (98-06) - LAMINATED FRONT WINDSCREEN</t>
  </si>
  <si>
    <t xml:space="preserve">FJ100 VP LFW X</t>
  </si>
  <si>
    <t xml:space="preserve">FJ100-VP LFW/X</t>
  </si>
  <si>
    <t>1597*774</t>
  </si>
  <si>
    <t>AUTOLAMPS2076</t>
  </si>
  <si>
    <t xml:space="preserve">TOYOTA LANDCRUISER FJ100 (98-06) - REAR BUMPER</t>
  </si>
  <si>
    <t xml:space="preserve">FJ100 BPRR</t>
  </si>
  <si>
    <t>TY07-1608</t>
  </si>
  <si>
    <t>AUTOLAMPS2084</t>
  </si>
  <si>
    <t xml:space="preserve">TOYOTA LANDCRUISER FJ100 (98-06) - SIDE MIRROR (ELECTRIC-CHROME) - LH</t>
  </si>
  <si>
    <t xml:space="preserve">FJ100 SMEC LH</t>
  </si>
  <si>
    <t>H-0080-L</t>
  </si>
  <si>
    <t>AUTOLAMPS2085</t>
  </si>
  <si>
    <t xml:space="preserve">TOYOTA LANDCRUISER FJ100 (98-06) - SIDE MIRROR (ELECTRIC-CHROME) - RH</t>
  </si>
  <si>
    <t xml:space="preserve">FJ100 SMEC RH</t>
  </si>
  <si>
    <t>H-0080-R</t>
  </si>
  <si>
    <t>AUTOLAMPS2107</t>
  </si>
  <si>
    <t xml:space="preserve">TOYOTA LANDCRUISER FJ200 (07-09) - BACK LAMP (212-1320) - LH</t>
  </si>
  <si>
    <t xml:space="preserve">FJ200 BALA LH</t>
  </si>
  <si>
    <t>TY07-2302B-L</t>
  </si>
  <si>
    <t>AUTOLAMPS2108</t>
  </si>
  <si>
    <t xml:space="preserve">TOYOTA LANDCRUISER FJ200 (07-09) - BACK LAMP (212-1320) - RH</t>
  </si>
  <si>
    <t xml:space="preserve">FJ200 07 BALA RH</t>
  </si>
  <si>
    <t>TY07-2302B-R</t>
  </si>
  <si>
    <t>AUTOLAMPS2109</t>
  </si>
  <si>
    <t xml:space="preserve">TOYOTA LANDCRUISER FJ200 (07-09) - BUMPER GRILL (1SET OF 2PCS)</t>
  </si>
  <si>
    <t xml:space="preserve">FJ200 07 BGRL</t>
  </si>
  <si>
    <t>TY07-2307-1</t>
  </si>
  <si>
    <t>AUTOLAMPS2112</t>
  </si>
  <si>
    <t xml:space="preserve">TOYOTA LANDCRUISER FJ200 (07-09) - FOG LAMP (212-2064) - LH</t>
  </si>
  <si>
    <t xml:space="preserve">FJ200 07 FLA LH</t>
  </si>
  <si>
    <t>TY07-2304-L</t>
  </si>
  <si>
    <t>AUTOLAMPS2113</t>
  </si>
  <si>
    <t xml:space="preserve">TOYOTA LANDCRUISER FJ200 (07-09) - FOG LAMP (212-2064) - RH</t>
  </si>
  <si>
    <t xml:space="preserve">FJ200 07 FLA RH</t>
  </si>
  <si>
    <t>TY07-2304-R</t>
  </si>
  <si>
    <t>AUTOLAMPS2110</t>
  </si>
  <si>
    <t xml:space="preserve">TOYOTA LANDCRUISER FJ200 (07-09) - FRONT BUMPER</t>
  </si>
  <si>
    <t xml:space="preserve">FJ200 07 BPRF</t>
  </si>
  <si>
    <t>TY07-2307</t>
  </si>
  <si>
    <t>AUTOLAMPS2114</t>
  </si>
  <si>
    <t xml:space="preserve">TOYOTA LANDCRUISER FJ200 (07-09) - FRONT GRILL</t>
  </si>
  <si>
    <t xml:space="preserve">FJ200 07 GRL</t>
  </si>
  <si>
    <t>TY07-2311</t>
  </si>
  <si>
    <t>AUTOLAMPS2111</t>
  </si>
  <si>
    <t xml:space="preserve">TOYOTA LANDCRUISER FJ200 (07-09) - REAR BUMPER</t>
  </si>
  <si>
    <t xml:space="preserve">FJ200 07 BPRR</t>
  </si>
  <si>
    <t>TY07-2308</t>
  </si>
  <si>
    <t>AUTOLAMPS2115</t>
  </si>
  <si>
    <t xml:space="preserve">TOYOTA LANDCRUISER FJ200 (07-09) - REAR BUMPER REFLECTOR (212-2926) - LH</t>
  </si>
  <si>
    <t xml:space="preserve">FJ200 07 RBR LH</t>
  </si>
  <si>
    <t>TY07-2305-L</t>
  </si>
  <si>
    <t>AUTOLAMPS2116</t>
  </si>
  <si>
    <t xml:space="preserve">TOYOTA LANDCRUISER FJ200 (07-09) - REAR BUMPER REFLECTOR (212-2926) - RH</t>
  </si>
  <si>
    <t xml:space="preserve">FJ200 07 RBR RH</t>
  </si>
  <si>
    <t>TY07-2305-R</t>
  </si>
  <si>
    <t>AUTOLAMPS2117</t>
  </si>
  <si>
    <t xml:space="preserve">TOYOTA LANDCRUISER FJ200 (07-09) - TAIL LAMP (212-19Q7) - LH</t>
  </si>
  <si>
    <t xml:space="preserve">FJ200 07 TLA LH</t>
  </si>
  <si>
    <t>TY07-2302-L</t>
  </si>
  <si>
    <t>AUTOLAMPS2118</t>
  </si>
  <si>
    <t xml:space="preserve">TOYOTA LANDCRUISER FJ200 (07-09) - TAIL LAMP (212-19Q7) - RH</t>
  </si>
  <si>
    <t xml:space="preserve">FJ200 07 TLA RH</t>
  </si>
  <si>
    <t>TY07-2302-R</t>
  </si>
  <si>
    <t>AUTOLAMPS2894</t>
  </si>
  <si>
    <t xml:space="preserve">TOYOTA LANDCRUISER FJ200 (07-11) - HEAD LAMP (CASP) - RH</t>
  </si>
  <si>
    <t xml:space="preserve">FJ200 07 HLA RH</t>
  </si>
  <si>
    <t xml:space="preserve">DEfault Purchase Pricelist (KES)</t>
  </si>
  <si>
    <t>AUTOLAMPS2119</t>
  </si>
  <si>
    <t xml:space="preserve">TOYOTA LANDCRUISER FJ200 (07-11) - HEAD LAMP (CLEAR)(212-11M1) - LH</t>
  </si>
  <si>
    <t xml:space="preserve">FJ200 07 HLAC LH</t>
  </si>
  <si>
    <t>TY07-2301-L</t>
  </si>
  <si>
    <t>AUTOLAMPS2120</t>
  </si>
  <si>
    <t xml:space="preserve">TOYOTA LANDCRUISER FJ200 (07-11) - HEAD LAMP (CLEAR)(212-11M1) - RH</t>
  </si>
  <si>
    <t xml:space="preserve">FJ200 07 HLAC RH</t>
  </si>
  <si>
    <t>TY07-2301-R</t>
  </si>
  <si>
    <t>AUTOLAMPS2123</t>
  </si>
  <si>
    <t xml:space="preserve">TOYOTA LANDCRUISER FJ200 (12-15) - FOG LAMP WITH CASE - LH</t>
  </si>
  <si>
    <t xml:space="preserve">FJ200 12 FLAWC LH</t>
  </si>
  <si>
    <t>TY07-2404A-2-L</t>
  </si>
  <si>
    <t>AUTOLAMPS2124</t>
  </si>
  <si>
    <t xml:space="preserve">TOYOTA LANDCRUISER FJ200 (12-15) - FOG LAMP WITH CASE - RH</t>
  </si>
  <si>
    <t xml:space="preserve">FJ200 12 FLAWC RH</t>
  </si>
  <si>
    <t>TY07-2404A-2-R</t>
  </si>
  <si>
    <t>AUTOLAMPS2121</t>
  </si>
  <si>
    <t xml:space="preserve">TOYOTA LANDCRUISER FJ200 (12-15) - FRONT BUMPER</t>
  </si>
  <si>
    <t xml:space="preserve">FJ200 12 BPRF</t>
  </si>
  <si>
    <t>CF-LC12-017</t>
  </si>
  <si>
    <t>SUPPLIER0083</t>
  </si>
  <si>
    <t xml:space="preserve">CHANGZHOU CHENGFENG VEHICLE CO.,LTD</t>
  </si>
  <si>
    <t>AUTOLAMPS2125</t>
  </si>
  <si>
    <t xml:space="preserve">TOYOTA LANDCRUISER FJ200 (12-15) - HEAD LAMP (YELLOW W/LED STRIP) - LH</t>
  </si>
  <si>
    <t xml:space="preserve">FJ200 12 HLAY LH</t>
  </si>
  <si>
    <t>TY07-2401-L</t>
  </si>
  <si>
    <t>AUTOLAMPS2126</t>
  </si>
  <si>
    <t xml:space="preserve">TOYOTA LANDCRUISER FJ200 (12-15) - HEAD LAMP (YELLOW W/LED STRIP) - RH</t>
  </si>
  <si>
    <t xml:space="preserve">FJ200 12 HLAY RH</t>
  </si>
  <si>
    <t>TY07-2401-R</t>
  </si>
  <si>
    <t>AUTOLAMPS2122</t>
  </si>
  <si>
    <t xml:space="preserve">TOYOTA LANDCRUISER FJ200 (12-15) - REAR BUMPER</t>
  </si>
  <si>
    <t xml:space="preserve">FJ200 12 BPRR</t>
  </si>
  <si>
    <t>CF-LC12-018</t>
  </si>
  <si>
    <t>AUTOLAMPS2688</t>
  </si>
  <si>
    <t xml:space="preserve">TOYOTA LANDCRUISER FJ200 /LEXUS LX570 (05-09) - REAR HEATED WINDSCREEN</t>
  </si>
  <si>
    <t xml:space="preserve">FJ200 RWHX 1HL</t>
  </si>
  <si>
    <t xml:space="preserve">FJ200 RW/H/X</t>
  </si>
  <si>
    <t>1483*520</t>
  </si>
  <si>
    <t>AUTOLAMPS2127</t>
  </si>
  <si>
    <t xml:space="preserve">TOYOTA LANDCRUISER FJ200/LEXUS LX570 5D SUV (16-) - LAMINATED FRONT WINDSCREEN</t>
  </si>
  <si>
    <t xml:space="preserve">FJ200 VCP LFW X</t>
  </si>
  <si>
    <t xml:space="preserve">FJ200 VCP LFW/X</t>
  </si>
  <si>
    <t>1583*815</t>
  </si>
  <si>
    <t>AUTOLAMPS2128</t>
  </si>
  <si>
    <t xml:space="preserve">TOYOTA LANDCRUISER FJ45 (74-80) - FENDER LAMP (212-1603-2X) - LH</t>
  </si>
  <si>
    <t xml:space="preserve">FJ45 FELA LH</t>
  </si>
  <si>
    <t>TY07-0106-L</t>
  </si>
  <si>
    <t>AUTOLAMPS2129</t>
  </si>
  <si>
    <t xml:space="preserve">TOYOTA LANDCRUISER FJ45 (74-80) - FENDER LAMP (212-1603-2X) - RH</t>
  </si>
  <si>
    <t xml:space="preserve">FJ45 FELA RH</t>
  </si>
  <si>
    <t>TY07-0106-R</t>
  </si>
  <si>
    <t>AUTOLAMPS2131</t>
  </si>
  <si>
    <t xml:space="preserve">TOYOTA LANDCRUISER FJ45 (85-02) - TAIL LAMP (PICK UP)(212-1904-A5) - LH</t>
  </si>
  <si>
    <t xml:space="preserve">FJ45 85 TLAP LH</t>
  </si>
  <si>
    <t>TY07-0102B-L</t>
  </si>
  <si>
    <t>AUTOLAMPS2132</t>
  </si>
  <si>
    <t xml:space="preserve">TOYOTA LANDCRUISER FJ45 (85-02) - TAIL LAMP (PICK UP)(212-1904-A5) - RH</t>
  </si>
  <si>
    <t xml:space="preserve">FJ45 85 TLAP RH</t>
  </si>
  <si>
    <t>TY07-0102B-R</t>
  </si>
  <si>
    <t>AUTOLAMPS2130</t>
  </si>
  <si>
    <t xml:space="preserve">TOYOTA LANDCRUISER FJ45 (85-02) - TAIL LENS (PICK UP)(212-1904-A5-00)</t>
  </si>
  <si>
    <t xml:space="preserve">FJ45 85 TLSP LH</t>
  </si>
  <si>
    <t>TY07-0102B-00</t>
  </si>
  <si>
    <t>AUTOLAMPS2689</t>
  </si>
  <si>
    <t xml:space="preserve">TOYOTA LANDCRUISER FJ70V (84-) - LAMINATED FRONT WINDSCREEN - RUBBER TYPE</t>
  </si>
  <si>
    <t xml:space="preserve">FJ70V LFW</t>
  </si>
  <si>
    <t>1423*608</t>
  </si>
  <si>
    <t>AUTOLAMPS2133</t>
  </si>
  <si>
    <t xml:space="preserve">TOYOTA LANDCRUISER FJ75 (03) - CORNER LAMP (212-15G6-2) - LH</t>
  </si>
  <si>
    <t xml:space="preserve">FJ75 03 CLA LH</t>
  </si>
  <si>
    <t>TY07-0103D-L</t>
  </si>
  <si>
    <t>AUTOLAMPS2134</t>
  </si>
  <si>
    <t xml:space="preserve">TOYOTA LANDCRUISER FJ75 (03) - CORNER LAMP (212-15G6-2) - RH</t>
  </si>
  <si>
    <t xml:space="preserve">FJ75 03 CLA RH</t>
  </si>
  <si>
    <t>TY07-0103D-R</t>
  </si>
  <si>
    <t>AUTOLAMPS2136</t>
  </si>
  <si>
    <t xml:space="preserve">TOYOTA LANDCRUISER FJ75 (03) - SIDE MIRROR (BLACK) - LH</t>
  </si>
  <si>
    <t xml:space="preserve">FJ75 03 SMB LH</t>
  </si>
  <si>
    <t>H-0296-L</t>
  </si>
  <si>
    <t>AUTOLAMPS2137</t>
  </si>
  <si>
    <t xml:space="preserve">TOYOTA LANDCRUISER FJ75 (03) - SIDE MIRROR (BLACK) - RH</t>
  </si>
  <si>
    <t xml:space="preserve">FJ75 03 SMB RH</t>
  </si>
  <si>
    <t>H-0296-R</t>
  </si>
  <si>
    <t>AUTOLAMPS2138</t>
  </si>
  <si>
    <t xml:space="preserve">TOYOTA LANDCRUISER FJ75 (03) - SIDE MIRROR (CHROME) - LH</t>
  </si>
  <si>
    <t xml:space="preserve">FJ75 03 SMC LH</t>
  </si>
  <si>
    <t>H-0304-L</t>
  </si>
  <si>
    <t>AUTOLAMPS2139</t>
  </si>
  <si>
    <t xml:space="preserve">TOYOTA LANDCRUISER FJ75 (03) - SIDE MIRROR (CHROME) - RH</t>
  </si>
  <si>
    <t xml:space="preserve">FJ75 03 SMC RH</t>
  </si>
  <si>
    <t>H-0304-R</t>
  </si>
  <si>
    <t>AUTOLAMPS2140</t>
  </si>
  <si>
    <t xml:space="preserve">TOYOTA LANDCRUISER FJ75 (03) - TAIL LAMP (212-1924) - LH</t>
  </si>
  <si>
    <t xml:space="preserve">FJ75 03 TLAP LH</t>
  </si>
  <si>
    <t>TY07-0102-L</t>
  </si>
  <si>
    <t>AUTOLAMPS2141</t>
  </si>
  <si>
    <t xml:space="preserve">TOYOTA LANDCRUISER FJ75 (03) - TAIL LAMP (212-1924) - RH</t>
  </si>
  <si>
    <t xml:space="preserve">FJ75 03 TLAP RH</t>
  </si>
  <si>
    <t>TY07-0102-R</t>
  </si>
  <si>
    <t>AUTOLAMPS2135</t>
  </si>
  <si>
    <t xml:space="preserve">TOYOTA LANDCRUISER FJ75 (03) - TAIL LENS - PICK UP (212-1924-00)</t>
  </si>
  <si>
    <t xml:space="preserve">FJ75 03 TLSP</t>
  </si>
  <si>
    <t>00-TY07-0102</t>
  </si>
  <si>
    <t>AUTOLAMPS2142</t>
  </si>
  <si>
    <t xml:space="preserve">TOYOTA LANDCRUISER FJ75 (85-02) - CORNER LAMP (BLACK) - LH</t>
  </si>
  <si>
    <t xml:space="preserve">FJ75 85 CLAB LH</t>
  </si>
  <si>
    <t>TY07-0103B-L</t>
  </si>
  <si>
    <t>AUTOLAMPS2143</t>
  </si>
  <si>
    <t xml:space="preserve">TOYOTA LANDCRUISER FJ75 (85-02) - CORNER LAMP (BLACK) - RH</t>
  </si>
  <si>
    <t xml:space="preserve">FJ75 85 CLAB RH</t>
  </si>
  <si>
    <t>TY07-0103B-R</t>
  </si>
  <si>
    <t>AUTOLAMPS2146</t>
  </si>
  <si>
    <t xml:space="preserve">TOYOTA LANDCRUISER FJ75 (85-02) - TAIL LAMP (WAGON)(212-1922) - LH</t>
  </si>
  <si>
    <t xml:space="preserve">FJ75 85 TLAW LH</t>
  </si>
  <si>
    <t>TY07-0102D-L</t>
  </si>
  <si>
    <t>AUTOLAMPS2147</t>
  </si>
  <si>
    <t xml:space="preserve">TOYOTA LANDCRUISER FJ75 (85-02) - TAIL LAMP (WAGON)(212-1922) - RH</t>
  </si>
  <si>
    <t xml:space="preserve">FJ75 85 TLAW RH</t>
  </si>
  <si>
    <t>TY07-0102D-R</t>
  </si>
  <si>
    <t>AUTOLAMPS2144</t>
  </si>
  <si>
    <t xml:space="preserve">TOYOTA LANDCRUISER FJ75 (85-02) - TAIL LENS (WAGON)(212-1922-00) - LH</t>
  </si>
  <si>
    <t xml:space="preserve">FJ75 85 TLSW LH</t>
  </si>
  <si>
    <t>TY07-0102D-00-L</t>
  </si>
  <si>
    <t>AUTOLAMPS2145</t>
  </si>
  <si>
    <t xml:space="preserve">TOYOTA LANDCRUISER FJ75 (85-02) - TAIL LENS (WAGON)(212-1922-00) - RH</t>
  </si>
  <si>
    <t xml:space="preserve">FJ75 85 TLSW RH</t>
  </si>
  <si>
    <t>TY07-0102D-00-R</t>
  </si>
  <si>
    <t>AUTOLAMPS2150</t>
  </si>
  <si>
    <t xml:space="preserve">TOYOTA LANDCRUISER FJ79 (06-13) - FOG LAMP (212-2034) - LH</t>
  </si>
  <si>
    <t xml:space="preserve">FJ79 FLA LH</t>
  </si>
  <si>
    <t>TY07-2204-L</t>
  </si>
  <si>
    <t>AUTOLAMPS2151</t>
  </si>
  <si>
    <t xml:space="preserve">TOYOTA LANDCRUISER FJ79 (06-13) - FOG LAMP (212-2034) - RH</t>
  </si>
  <si>
    <t xml:space="preserve">FJ79 FLA RH</t>
  </si>
  <si>
    <t>TY07-2204-R</t>
  </si>
  <si>
    <t>AUTOLAMPS2149</t>
  </si>
  <si>
    <t xml:space="preserve">TOYOTA LANDCRUISER FJ79 (06-13) - FRONT BUMPER</t>
  </si>
  <si>
    <t xml:space="preserve">FJ79 BPRF</t>
  </si>
  <si>
    <t>TY07-2207</t>
  </si>
  <si>
    <t>AUTOLAMPS2152</t>
  </si>
  <si>
    <t xml:space="preserve">TOYOTA LANDCRUISER FJ79 (06-13) - GRILL (CHROME)</t>
  </si>
  <si>
    <t xml:space="preserve">FJ79 GRL</t>
  </si>
  <si>
    <t>TY07-2211</t>
  </si>
  <si>
    <t>AUTOLAMPS2153</t>
  </si>
  <si>
    <t xml:space="preserve">TOYOTA LANDCRUISER FJ79 (06-13) - HEAD LAMP (212-11M4) - LH</t>
  </si>
  <si>
    <t xml:space="preserve">FJ79 HLA LH</t>
  </si>
  <si>
    <t>TY07-2201-L</t>
  </si>
  <si>
    <t>AUTOLAMPS2154</t>
  </si>
  <si>
    <t xml:space="preserve">TOYOTA LANDCRUISER FJ79 (06-13) - HEAD LAMP (212-11M4) - RH</t>
  </si>
  <si>
    <t xml:space="preserve">FJ79 HLA RH</t>
  </si>
  <si>
    <t>TY07-2201-R</t>
  </si>
  <si>
    <t>AUTOLAMPS2148</t>
  </si>
  <si>
    <t xml:space="preserve">TOYOTA LANDCRUISER FJ79 (06-13) - LAMINATED FRONT WINDSCREEN</t>
  </si>
  <si>
    <t xml:space="preserve">FJ79 V LFW X</t>
  </si>
  <si>
    <t xml:space="preserve">FJ79-V LFW/X</t>
  </si>
  <si>
    <t>1434*615</t>
  </si>
  <si>
    <t>AUTOLAMPS2155</t>
  </si>
  <si>
    <t xml:space="preserve">TOYOTA LANDCRUISER FJ79 WAGON - TAIL LAMP (212-1974) - LH</t>
  </si>
  <si>
    <t xml:space="preserve">FJ79 TLA LH</t>
  </si>
  <si>
    <t>TY07-0102F-L</t>
  </si>
  <si>
    <t>AUTOLAMPS2156</t>
  </si>
  <si>
    <t xml:space="preserve">TOYOTA LANDCRUISER FJ79 WAGON - TAIL LAMP (212-1974) - RH</t>
  </si>
  <si>
    <t xml:space="preserve">FJ79 TLA RH</t>
  </si>
  <si>
    <t>TY07-0102F-R</t>
  </si>
  <si>
    <t>AUTOLAMPS2157</t>
  </si>
  <si>
    <t xml:space="preserve">TOYOTA LANDCRUISER FJ80 (90-97) - LAMINATED FRONT WINDSCREEN</t>
  </si>
  <si>
    <t xml:space="preserve">FJ80 LFW</t>
  </si>
  <si>
    <t>1511*679</t>
  </si>
  <si>
    <t>AUTOLAMPS2158</t>
  </si>
  <si>
    <t xml:space="preserve">TOYOTA LANDCRUISER FJ82 (90-92) - BUMPER LAMP (212-1649) - LH</t>
  </si>
  <si>
    <t xml:space="preserve">FJ82 90 BLA LH</t>
  </si>
  <si>
    <t>TY07-1004-L</t>
  </si>
  <si>
    <t>AUTOLAMPS2159</t>
  </si>
  <si>
    <t xml:space="preserve">TOYOTA LANDCRUISER FJ82 (90-92) - BUMPER LAMP (212-1649) - RH</t>
  </si>
  <si>
    <t xml:space="preserve">FJ82 90 BLA RH</t>
  </si>
  <si>
    <t>TY07-1004-R</t>
  </si>
  <si>
    <t>AUTOLAMPS2160</t>
  </si>
  <si>
    <t xml:space="preserve">TOYOTA LANDCRUISER FJ82 (90-92) - CORNER LAMP (212-1551) - LH</t>
  </si>
  <si>
    <t xml:space="preserve">FJ82 90 CLA LH</t>
  </si>
  <si>
    <t>TY07-1003-L</t>
  </si>
  <si>
    <t>AUTOLAMPS2161</t>
  </si>
  <si>
    <t xml:space="preserve">TOYOTA LANDCRUISER FJ82 (90-92) - CORNER LAMP (212-1551) - RH</t>
  </si>
  <si>
    <t xml:space="preserve">FJ82 90 CLA RH</t>
  </si>
  <si>
    <t>TY07-1003-R</t>
  </si>
  <si>
    <t>AUTOLAMPS2162</t>
  </si>
  <si>
    <t xml:space="preserve">TOYOTA LANDCRUISER FJ82 (90-92) - HEAD LAMP (ORDINARY)(212-1133) - LH</t>
  </si>
  <si>
    <t xml:space="preserve">FJ82 90 HLAO LH</t>
  </si>
  <si>
    <t>TY07-1001-L</t>
  </si>
  <si>
    <t>AUTOLAMPS2163</t>
  </si>
  <si>
    <t xml:space="preserve">TOYOTA LANDCRUISER FJ82 (90-92) - HEAD LAMP (ORDINARY)(212-1133) - RH</t>
  </si>
  <si>
    <t xml:space="preserve">FJ82 90 HLAO RH</t>
  </si>
  <si>
    <t>TY07-1001-R</t>
  </si>
  <si>
    <t>AUTOLAMPS2164</t>
  </si>
  <si>
    <t xml:space="preserve">TOYOTA LANDCRUISER FJ82 (93-96) - HEAD LAMP (CRYSTAL) - LH</t>
  </si>
  <si>
    <t xml:space="preserve">FJ82 93 HLAC LH</t>
  </si>
  <si>
    <t>TY07-1001B-L</t>
  </si>
  <si>
    <t>AUTOLAMPS2165</t>
  </si>
  <si>
    <t xml:space="preserve">TOYOTA LANDCRUISER FJ82 (93-96) - HEAD LAMP (CRYSTAL) - RH</t>
  </si>
  <si>
    <t xml:space="preserve">FJ82 93 HLAC RH</t>
  </si>
  <si>
    <t>TY07-1001B-R</t>
  </si>
  <si>
    <t>AUTOLAMPS2166</t>
  </si>
  <si>
    <t xml:space="preserve">TOYOTA LANDCRUISER FJ82 (93-96) - TAIL LAMP (CRYSTAL) - LH</t>
  </si>
  <si>
    <t xml:space="preserve">FJ82 93 TLA LH</t>
  </si>
  <si>
    <t>TY07-1002B-L</t>
  </si>
  <si>
    <t>AUTOLAMPS2167</t>
  </si>
  <si>
    <t xml:space="preserve">TOYOTA LANDCRUISER FJ82 (93-96) - TAIL LAMP (CRYSTAL) - RH</t>
  </si>
  <si>
    <t xml:space="preserve">FJ82 93 TLA RH</t>
  </si>
  <si>
    <t>TY07-1002B-R</t>
  </si>
  <si>
    <t>AUTOLAMPS2799</t>
  </si>
  <si>
    <t xml:space="preserve">TOYOTA LANDCRUISER PRADO FJ120 - (03-09) - SPARE WHEEL COVER (CHROME-BLACK)</t>
  </si>
  <si>
    <t xml:space="preserve">FJ120 SPC</t>
  </si>
  <si>
    <t>TY07-3020</t>
  </si>
  <si>
    <t>AUTOLAMPS2170</t>
  </si>
  <si>
    <t xml:space="preserve">TOYOTA LANDCRUISER PRADO FJ120 (03-09) - BUMPER GUARD ASSY</t>
  </si>
  <si>
    <t xml:space="preserve">FJ120 BGA</t>
  </si>
  <si>
    <t>TY07-3007B</t>
  </si>
  <si>
    <t>AUTOLAMPS2181</t>
  </si>
  <si>
    <t xml:space="preserve">TOYOTA LANDCRUISER PRADO FJ120 (03-09) - FOG LAMP (212-2039-AE/UE) - LH</t>
  </si>
  <si>
    <t xml:space="preserve">FJ120 FLA LH</t>
  </si>
  <si>
    <t>TY07-3004-L</t>
  </si>
  <si>
    <t>AUTOLAMPS2182</t>
  </si>
  <si>
    <t xml:space="preserve">TOYOTA LANDCRUISER PRADO FJ120 (03-09) - FOG LAMP (212-2039-AE/UE) - RH</t>
  </si>
  <si>
    <t xml:space="preserve">FJ120 FLA RH</t>
  </si>
  <si>
    <t>TY07-3004-R</t>
  </si>
  <si>
    <t>AUTOLAMPS2171</t>
  </si>
  <si>
    <t xml:space="preserve">TOYOTA LANDCRUISER PRADO FJ120 (03-09) - FRONT BUMPER</t>
  </si>
  <si>
    <t xml:space="preserve">FJ120 BPRF</t>
  </si>
  <si>
    <t>TY07-3007</t>
  </si>
  <si>
    <t>AUTOLAMPS2177</t>
  </si>
  <si>
    <t xml:space="preserve">TOYOTA LANDCRUISER PRADO FJ120 (03-09) - FRONT INNER FENDER - LH</t>
  </si>
  <si>
    <t xml:space="preserve">FJ120 IFF LH</t>
  </si>
  <si>
    <t>53876-60033/43-L</t>
  </si>
  <si>
    <t>AUTOLAMPS2178</t>
  </si>
  <si>
    <t xml:space="preserve">TOYOTA LANDCRUISER PRADO FJ120 (03-09) - FRONT INNER FENDER - RH</t>
  </si>
  <si>
    <t xml:space="preserve">FJ120 IFF RH</t>
  </si>
  <si>
    <t>53875-60033/44-R</t>
  </si>
  <si>
    <t>AUTOLAMPS2187</t>
  </si>
  <si>
    <t xml:space="preserve">TOYOTA LANDCRUISER PRADO FJ120 (03-09) - GRILL (CHROME/BLACK)</t>
  </si>
  <si>
    <t xml:space="preserve">FJ120 GRLCB</t>
  </si>
  <si>
    <t>TY07-3011</t>
  </si>
  <si>
    <t>AUTOLAMPS2189</t>
  </si>
  <si>
    <t xml:space="preserve">TOYOTA LANDCRUISER PRADO FJ120 (03-09) - HEAD LAMP 212-11D7-LD-E/EM) - LH</t>
  </si>
  <si>
    <t xml:space="preserve">FJ120 HLA LH</t>
  </si>
  <si>
    <t>TY07-3001-L</t>
  </si>
  <si>
    <t>AUTOLAMPS2190</t>
  </si>
  <si>
    <t xml:space="preserve">TOYOTA LANDCRUISER PRADO FJ120 (03-09) - HEAD LAMP 212-11D7-LD-E/EM) - RH</t>
  </si>
  <si>
    <t xml:space="preserve">FJ120 HLA RH</t>
  </si>
  <si>
    <t>TY07-3001-R</t>
  </si>
  <si>
    <t>AUTOLAMPS2193</t>
  </si>
  <si>
    <t xml:space="preserve">TOYOTA LANDCRUISER PRADO FJ120 (03-09) - MUD FLAP SET</t>
  </si>
  <si>
    <t xml:space="preserve">FJ120 MFS</t>
  </si>
  <si>
    <t>TY07-3026</t>
  </si>
  <si>
    <t>AUTOLAMPS2172</t>
  </si>
  <si>
    <t xml:space="preserve">TOYOTA LANDCRUISER PRADO FJ120 (03-09) - REAR BUMPER</t>
  </si>
  <si>
    <t xml:space="preserve">FJ120 BPRR</t>
  </si>
  <si>
    <t>TY07-3005</t>
  </si>
  <si>
    <t>AUTOLAMPS2194</t>
  </si>
  <si>
    <t xml:space="preserve">TOYOTA LANDCRUISER PRADO FJ120 (03-09) - REAR BUMPER REFLECTOR - LH</t>
  </si>
  <si>
    <t xml:space="preserve">FJ120 RBR LH</t>
  </si>
  <si>
    <t>TY07-3005-L</t>
  </si>
  <si>
    <t>AUTOLAMPS2195</t>
  </si>
  <si>
    <t xml:space="preserve">TOYOTA LANDCRUISER PRADO FJ120 (03-09) - REAR BUMPER REFLECTOR - RH</t>
  </si>
  <si>
    <t xml:space="preserve">FJ120 RBR RH</t>
  </si>
  <si>
    <t>TY07-3005-R</t>
  </si>
  <si>
    <t>AUTOLAMPS2168</t>
  </si>
  <si>
    <t xml:space="preserve">TOYOTA LANDCRUISER PRADO FJ120 (03-09) - REAR WINDSCREEN (NO HOLE)</t>
  </si>
  <si>
    <t xml:space="preserve">FJ120 RW H X</t>
  </si>
  <si>
    <t xml:space="preserve">FJ120 RW/H/X</t>
  </si>
  <si>
    <t>1324*540</t>
  </si>
  <si>
    <t>AUTOLAMPS2169</t>
  </si>
  <si>
    <t xml:space="preserve">TOYOTA LANDCRUISER PRADO FJ120 (03-09) - REAR WINDSCREEN (W/HOLE)</t>
  </si>
  <si>
    <t xml:space="preserve">FJ120 1 RW H X</t>
  </si>
  <si>
    <t>1332*557</t>
  </si>
  <si>
    <t>AUTOLAMPS2198</t>
  </si>
  <si>
    <t xml:space="preserve">TOYOTA LANDCRUISER PRADO FJ120 (03-09) - SIDE MIRROR (ELECTRIC-CHROME) - LH</t>
  </si>
  <si>
    <t xml:space="preserve">FJ120 SMEC LH</t>
  </si>
  <si>
    <t>TY07-3012C-L</t>
  </si>
  <si>
    <t>1522*814</t>
  </si>
  <si>
    <t>AUTOLAMPS2199</t>
  </si>
  <si>
    <t xml:space="preserve">TOYOTA LANDCRUISER PRADO FJ120 (03-09) - SIDE MIRROR (ELECTRIC-CHROME) - RH</t>
  </si>
  <si>
    <t xml:space="preserve">FJ120 SMEC RH</t>
  </si>
  <si>
    <t>TY07-3012C-R</t>
  </si>
  <si>
    <t>AUTOLAMPS2200</t>
  </si>
  <si>
    <t xml:space="preserve">TOYOTA LANDCRUISER PRADO FJ120 (03-09) - TAIL LAMP (212-19G5-UE) - LH</t>
  </si>
  <si>
    <t xml:space="preserve">FJ120 TLA LH</t>
  </si>
  <si>
    <t>TY07-3002-L</t>
  </si>
  <si>
    <t>AUTOLAMPS2201</t>
  </si>
  <si>
    <t xml:space="preserve">TOYOTA LANDCRUISER PRADO FJ120 (03-09) - TAIL LAMP (212-19G5-UE) - RH</t>
  </si>
  <si>
    <t xml:space="preserve">FJ120 TLA RH</t>
  </si>
  <si>
    <t>TY07-3002-R</t>
  </si>
  <si>
    <t>AUTOLAMPS2173</t>
  </si>
  <si>
    <t xml:space="preserve">TOYOTA LANDCRUISER PRADO FJ150 (09-13) - FRONT BUMPER</t>
  </si>
  <si>
    <t xml:space="preserve">FJ150 BPRF</t>
  </si>
  <si>
    <t>TY07-3107</t>
  </si>
  <si>
    <t>AUTOLAMPS2174</t>
  </si>
  <si>
    <t xml:space="preserve">TOYOTA LANDCRUISER PRADO FJ150 (09-13) - FRONT BUMPER GRILL</t>
  </si>
  <si>
    <t xml:space="preserve">FJ150 BPRF GRL</t>
  </si>
  <si>
    <t>TY07-3107-1</t>
  </si>
  <si>
    <t>AUTOLAMPS2175</t>
  </si>
  <si>
    <t xml:space="preserve">TOYOTA LANDCRUISER PRADO FJ150 (09-13) - FRONT BUMPER SUPPORT</t>
  </si>
  <si>
    <t xml:space="preserve">FJ150 BPRF SUP</t>
  </si>
  <si>
    <t>TY07-3107-2</t>
  </si>
  <si>
    <t>AUTOLAMPS2188</t>
  </si>
  <si>
    <t xml:space="preserve">TOYOTA LANDCRUISER PRADO FJ150 (09-13) - FRONT GRILL</t>
  </si>
  <si>
    <t xml:space="preserve">FJ150 09 GRL</t>
  </si>
  <si>
    <t>TY07-3111</t>
  </si>
  <si>
    <t>AUTOLAMPS2204</t>
  </si>
  <si>
    <t xml:space="preserve">TOYOTA LANDCRUISER PRADO FJ150 (09-13) - LAMINATED FRONT WINDSCREEN</t>
  </si>
  <si>
    <t xml:space="preserve">TY J150 VCP LFW X</t>
  </si>
  <si>
    <t xml:space="preserve">TY-J150-VCP LFW/X</t>
  </si>
  <si>
    <t>AUTOLAMPS2176</t>
  </si>
  <si>
    <t xml:space="preserve">TOYOTA LANDCRUISER PRADO FJ150 (09-13) - REAR BUMPER</t>
  </si>
  <si>
    <t xml:space="preserve">FJ150 BPRR</t>
  </si>
  <si>
    <t>TY07-3108</t>
  </si>
  <si>
    <t>AUTOLAMPS2183</t>
  </si>
  <si>
    <t xml:space="preserve">TOYOTA LANDCRUISER PRADO FJ150 (09-13) FOG LAMP (212-2076) - LH</t>
  </si>
  <si>
    <t xml:space="preserve">FJ150 FLA LH</t>
  </si>
  <si>
    <t>TY07-3104-L</t>
  </si>
  <si>
    <t>AUTOLAMPS2184</t>
  </si>
  <si>
    <t xml:space="preserve">TOYOTA LANDCRUISER PRADO FJ150 (09-13) FOG LAMP (212-2076) - RH</t>
  </si>
  <si>
    <t xml:space="preserve">FJ150 FLA RH</t>
  </si>
  <si>
    <t>TY07-3104-R</t>
  </si>
  <si>
    <t>AUTOLAMPS2185</t>
  </si>
  <si>
    <t xml:space="preserve">TOYOTA LANDCRUISER PRADO FJ150 (09-13) FOG LAMP CASE - LH</t>
  </si>
  <si>
    <t xml:space="preserve">FJ150 FLC LH</t>
  </si>
  <si>
    <t>TY07-3104-1-L</t>
  </si>
  <si>
    <t>AUTOLAMPS2186</t>
  </si>
  <si>
    <t xml:space="preserve">TOYOTA LANDCRUISER PRADO FJ150 (09-13) FOG LAMP CASE - RH</t>
  </si>
  <si>
    <t xml:space="preserve">FJ150 FLC RH</t>
  </si>
  <si>
    <t>TY07-3104-1-R</t>
  </si>
  <si>
    <t>AUTOLAMPS2191</t>
  </si>
  <si>
    <t xml:space="preserve">TOYOTA LANDCRUISER PRADO FJ150 (09-13) HEAD LAMP (212-11P8) - LH</t>
  </si>
  <si>
    <t xml:space="preserve">FJ150 09 HLA LH</t>
  </si>
  <si>
    <t>TY07-3101-L</t>
  </si>
  <si>
    <t>AUTOLAMPS2192</t>
  </si>
  <si>
    <t xml:space="preserve">TOYOTA LANDCRUISER PRADO FJ150 (09-13) HEAD LAMP (212-11P8) - RH</t>
  </si>
  <si>
    <t xml:space="preserve">FJ150 09 HLA RH</t>
  </si>
  <si>
    <t>TY07-3101-R</t>
  </si>
  <si>
    <t>AUTOLAMPS2196</t>
  </si>
  <si>
    <t xml:space="preserve">TOYOTA LANDCRUISER PRADO FJ150 (09-13) REAR BUMPER REFLECTOR - LH</t>
  </si>
  <si>
    <t xml:space="preserve">FJ150 RBR LH</t>
  </si>
  <si>
    <t>TY07-3105-L</t>
  </si>
  <si>
    <t>AUTOLAMPS2197</t>
  </si>
  <si>
    <t xml:space="preserve">TOYOTA LANDCRUISER PRADO FJ150 (09-13) REAR BUMPER REFLECTOR - RH</t>
  </si>
  <si>
    <t xml:space="preserve">FJ150 RBR RH</t>
  </si>
  <si>
    <t>TY07-3105-R</t>
  </si>
  <si>
    <t>AUTOLAMPS2202</t>
  </si>
  <si>
    <t xml:space="preserve">TOYOTA LANDCRUISER PRADO FJ150 (09-13) TAIL LAMP (212-19T7) - LH</t>
  </si>
  <si>
    <t xml:space="preserve">FJ150 09 TLA LH</t>
  </si>
  <si>
    <t>TY07-3102-L</t>
  </si>
  <si>
    <t>AUTOLAMPS2203</t>
  </si>
  <si>
    <t xml:space="preserve">TOYOTA LANDCRUISER PRADO FJ150 (09-13) TAIL LAMP (212-19T7) - RH</t>
  </si>
  <si>
    <t xml:space="preserve">FJ150 09 TLA RH</t>
  </si>
  <si>
    <t>TY07-3102-R</t>
  </si>
  <si>
    <t>AUTOLAMPS2179</t>
  </si>
  <si>
    <t xml:space="preserve">TOYOTA LANDCRUISER PRADO FJ150 (09-18) - INNER FENDER - LH</t>
  </si>
  <si>
    <t xml:space="preserve">FJ150 IF LH</t>
  </si>
  <si>
    <t>53876-0G010-L</t>
  </si>
  <si>
    <t>AUTOLAMPS2180</t>
  </si>
  <si>
    <t xml:space="preserve">TOYOTA LANDCRUISER PRADO FJ150 (09-18) - INNER FENDER - RH</t>
  </si>
  <si>
    <t xml:space="preserve">FJ150 IF RH</t>
  </si>
  <si>
    <t>53875-0G010-R</t>
  </si>
  <si>
    <t>AUTOLAMPS2208</t>
  </si>
  <si>
    <t xml:space="preserve">TOYOTA LANDCRUISER PRADO FJ150 (14-) FOG LAMP - LH</t>
  </si>
  <si>
    <t xml:space="preserve">FJ150 14 FLA LH</t>
  </si>
  <si>
    <t>TY07-3204-L</t>
  </si>
  <si>
    <t>AUTOLAMPS2209</t>
  </si>
  <si>
    <t xml:space="preserve">TOYOTA LANDCRUISER PRADO FJ150 (14-) FOG LAMP - RH</t>
  </si>
  <si>
    <t xml:space="preserve">FJ150 14 FLA RH</t>
  </si>
  <si>
    <t>TY07-3204-R</t>
  </si>
  <si>
    <t>AUTOLAMPS2210</t>
  </si>
  <si>
    <t xml:space="preserve">TOYOTA LANDCRUISER PRADO FJ150 (14-) FOG LAMP COVER - LH</t>
  </si>
  <si>
    <t xml:space="preserve">FJ150 14 FLAC LH</t>
  </si>
  <si>
    <t>TY07-3204-1-L</t>
  </si>
  <si>
    <t>AUTOLAMPS2211</t>
  </si>
  <si>
    <t xml:space="preserve">TOYOTA LANDCRUISER PRADO FJ150 (14-) FOG LAMP COVER - RH</t>
  </si>
  <si>
    <t xml:space="preserve">FJ150 14 FLAC RH</t>
  </si>
  <si>
    <t>TY07-3204-1-R</t>
  </si>
  <si>
    <t>AUTOLAMPS2205</t>
  </si>
  <si>
    <t xml:space="preserve">TOYOTA LANDCRUISER PRADO FJ150 (14-) FRONT BUMPER</t>
  </si>
  <si>
    <t xml:space="preserve">FJ150 14 BPRF</t>
  </si>
  <si>
    <t>TY07-3207</t>
  </si>
  <si>
    <t>AUTOLAMPS2206</t>
  </si>
  <si>
    <t xml:space="preserve">TOYOTA LANDCRUISER PRADO FJ150 (14-) FRONT BUMPER BRACKET</t>
  </si>
  <si>
    <t xml:space="preserve">FJ150 14 BPRF SUPP</t>
  </si>
  <si>
    <t>TY07-3207-5</t>
  </si>
  <si>
    <t>AUTOLAMPS2207</t>
  </si>
  <si>
    <t xml:space="preserve">TOYOTA LANDCRUISER PRADO FJ150 (14-) FRONT BUMPER GRILL</t>
  </si>
  <si>
    <t xml:space="preserve">FJ150 14 BPRF GRL</t>
  </si>
  <si>
    <t>TY07-3207-1</t>
  </si>
  <si>
    <t>AUTOLAMPS2212</t>
  </si>
  <si>
    <t xml:space="preserve">TOYOTA LANDCRUISER PRADO FJ150 (14-) FRONT GRILL</t>
  </si>
  <si>
    <t xml:space="preserve">FJ150 14 GRL</t>
  </si>
  <si>
    <t>TY07-3211</t>
  </si>
  <si>
    <t>AUTOLAMPS2213</t>
  </si>
  <si>
    <t xml:space="preserve">TOYOTA LANDCRUISER PRADO FJ150 (14-) HEAD LAMP - LH</t>
  </si>
  <si>
    <t xml:space="preserve">FJ150 14 HLA LH</t>
  </si>
  <si>
    <t>TY07-3201-L</t>
  </si>
  <si>
    <t>AUTOLAMPS2214</t>
  </si>
  <si>
    <t xml:space="preserve">TOYOTA LANDCRUISER PRADO FJ150 (14-) HEAD LAMP - RH</t>
  </si>
  <si>
    <t xml:space="preserve">FJ150 14 HLA RH</t>
  </si>
  <si>
    <t>TY07-3201-R</t>
  </si>
  <si>
    <t>AUTOLAMPS2215</t>
  </si>
  <si>
    <t xml:space="preserve">TOYOTA LANDCRUISER PRADO FJ150 (14-) HEAD LAMP (LED) - LH</t>
  </si>
  <si>
    <t xml:space="preserve">FJ150 14 HLA LED LH</t>
  </si>
  <si>
    <t>TY07-3201B-L</t>
  </si>
  <si>
    <t>AUTOLAMPS2216</t>
  </si>
  <si>
    <t xml:space="preserve">TOYOTA LANDCRUISER PRADO FJ150 (14-) HEAD LAMP (LED) - RH</t>
  </si>
  <si>
    <t xml:space="preserve">FJ150 14 HLA LED RH</t>
  </si>
  <si>
    <t>TY07-3201B-R</t>
  </si>
  <si>
    <t>AUTOLAMPS2217</t>
  </si>
  <si>
    <t xml:space="preserve">TOYOTA LANDCRUISER PRADO FJ150 (14-) TAIL LAMP - LH</t>
  </si>
  <si>
    <t xml:space="preserve">FJ150 14 TLA LH</t>
  </si>
  <si>
    <t>TY07-3202-L</t>
  </si>
  <si>
    <t>AUTOLAMPS2218</t>
  </si>
  <si>
    <t xml:space="preserve">TOYOTA LANDCRUISER PRADO FJ150 (14-) TAIL LAMP - RH</t>
  </si>
  <si>
    <t xml:space="preserve">FJ150 14 TLA RH</t>
  </si>
  <si>
    <t>TY07-3202-R</t>
  </si>
  <si>
    <t>AUTOLAMPS2220</t>
  </si>
  <si>
    <t xml:space="preserve">TOYOTA LANDCRUISER PRADO FJ95 (01-02) - CORNER LAMP (212-15FA-AE) - LH</t>
  </si>
  <si>
    <t xml:space="preserve">FJ95 01 CLA LH</t>
  </si>
  <si>
    <t>TY07-2803B-L</t>
  </si>
  <si>
    <t>AUTOLAMPS2221</t>
  </si>
  <si>
    <t xml:space="preserve">TOYOTA LANDCRUISER PRADO FJ95 (01-02) - CORNER LAMP (212-15FA-AE) - RH</t>
  </si>
  <si>
    <t xml:space="preserve">FJ95 01 CLA RH</t>
  </si>
  <si>
    <t>TY07-2803B-R</t>
  </si>
  <si>
    <t>AUTOLAMPS2224</t>
  </si>
  <si>
    <t xml:space="preserve">TOYOTA LANDCRUISER PRADO FJ95 (01-02) - FOG LAMP (212-2026) - LH</t>
  </si>
  <si>
    <t xml:space="preserve">FJ95 01 FLA LH</t>
  </si>
  <si>
    <t>TY07-2804-L</t>
  </si>
  <si>
    <t>AUTOLAMPS2225</t>
  </si>
  <si>
    <t xml:space="preserve">TOYOTA LANDCRUISER PRADO FJ95 (01-02) - FOG LAMP (212-2026) - RH</t>
  </si>
  <si>
    <t xml:space="preserve">FJ95 01 FLA RH</t>
  </si>
  <si>
    <t>TY07-2804-R</t>
  </si>
  <si>
    <t>AUTOLAMPS2219</t>
  </si>
  <si>
    <t xml:space="preserve">TOYOTA LANDCRUISER PRADO FJ95 (01-02) - FRONT BUMPER</t>
  </si>
  <si>
    <t xml:space="preserve">FJ95 01 BPRF</t>
  </si>
  <si>
    <t>TY07-2807</t>
  </si>
  <si>
    <t>AUTOLAMPS2222</t>
  </si>
  <si>
    <t xml:space="preserve">TOYOTA LANDCRUISER PRADO FJ95 (01-02) - FRONT INNER FENDER - LH</t>
  </si>
  <si>
    <t xml:space="preserve">FJ95 01 IFF LH</t>
  </si>
  <si>
    <t>TY07-2816-L</t>
  </si>
  <si>
    <t>AUTOLAMPS2223</t>
  </si>
  <si>
    <t xml:space="preserve">TOYOTA LANDCRUISER PRADO FJ95 (01-02) - FRONT INNER FENDER - RH</t>
  </si>
  <si>
    <t xml:space="preserve">FJ95 01 IFF RH</t>
  </si>
  <si>
    <t>TY07-2816-R</t>
  </si>
  <si>
    <t>AUTOLAMPS2226</t>
  </si>
  <si>
    <t xml:space="preserve">TOYOTA LANDCRUISER PRADO FJ95 (01-02) - GRILL</t>
  </si>
  <si>
    <t xml:space="preserve">FJ95 01 GRL</t>
  </si>
  <si>
    <t>TY07-2811</t>
  </si>
  <si>
    <t>AUTOLAMPS2227</t>
  </si>
  <si>
    <t xml:space="preserve">TOYOTA LANDCRUISER PRADO FJ95 (01-02) - HEAD LAMP (212-11B1-RD/LD-E) - LH</t>
  </si>
  <si>
    <t xml:space="preserve">FJ95 01 HLA LH</t>
  </si>
  <si>
    <t>TY07-2801B-L</t>
  </si>
  <si>
    <t>AUTOLAMPS2228</t>
  </si>
  <si>
    <t xml:space="preserve">TOYOTA LANDCRUISER PRADO FJ95 (01-02) - HEAD LAMP (212-11B1-RD/LD-E) - RH</t>
  </si>
  <si>
    <t xml:space="preserve">FJ95 01 HLA RH</t>
  </si>
  <si>
    <t>TY07-2801B-R</t>
  </si>
  <si>
    <t>AUTOLAMPS2229</t>
  </si>
  <si>
    <t xml:space="preserve">TOYOTA LANDCRUISER PRADO FJ95 (01-02) - TAIL LAMP - LH</t>
  </si>
  <si>
    <t xml:space="preserve">FJ95 01 TLA LH</t>
  </si>
  <si>
    <t>TY07-2802B-L</t>
  </si>
  <si>
    <t>AUTOLAMPS2230</t>
  </si>
  <si>
    <t xml:space="preserve">TOYOTA LANDCRUISER PRADO FJ95 (01-02) - TAIL LAMP - RH</t>
  </si>
  <si>
    <t xml:space="preserve">FJ95 01 TLA RH</t>
  </si>
  <si>
    <t>TY07-2802B-R</t>
  </si>
  <si>
    <t>AUTOLAMPS2231</t>
  </si>
  <si>
    <t xml:space="preserve">TOYOTA LANDCRUISER PRADO FJ95 (97-00) - CORNER LAMP (212-15B5-UE) - LH</t>
  </si>
  <si>
    <t xml:space="preserve">FJ95 97 CLA LH</t>
  </si>
  <si>
    <t>TY07-2803-L</t>
  </si>
  <si>
    <t>AUTOLAMPS2232</t>
  </si>
  <si>
    <t xml:space="preserve">TOYOTA LANDCRUISER PRADO FJ95 (97-00) - CORNER LAMP (212-15B5-UE) - RH</t>
  </si>
  <si>
    <t xml:space="preserve">FJ95 97 CLA RH</t>
  </si>
  <si>
    <t>TY07-2803-R</t>
  </si>
  <si>
    <t>AUTOLAMPS2233</t>
  </si>
  <si>
    <t xml:space="preserve">TOYOTA LANDCRUISER PRADO FJ95 (97-00) - HEAD LAMP (GLASS)(212-1179-RD/LD-E) - LH</t>
  </si>
  <si>
    <t xml:space="preserve">FJ95 97 HLA LH</t>
  </si>
  <si>
    <t>TY07-2801-L</t>
  </si>
  <si>
    <t>AUTOLAMPS2234</t>
  </si>
  <si>
    <t xml:space="preserve">TOYOTA LANDCRUISER PRADO FJ95 (97-00) - HEAD LAMP (GLASS)(212-1179-RD/LD-E) - RH</t>
  </si>
  <si>
    <t xml:space="preserve">FJ95 97 HLA RH</t>
  </si>
  <si>
    <t>TY07-2801-R</t>
  </si>
  <si>
    <t>AUTOLAMPS2235</t>
  </si>
  <si>
    <t xml:space="preserve">TOYOTA LANDCRUISER PRADO FJ95 (97-00) - TAIL LAMP (212-19B0-A/U) - LH</t>
  </si>
  <si>
    <t xml:space="preserve">FJ95 97 TLA LH</t>
  </si>
  <si>
    <t>TY07-2802-L</t>
  </si>
  <si>
    <t>AUTOLAMPS2236</t>
  </si>
  <si>
    <t xml:space="preserve">TOYOTA LANDCRUISER PRADO FJ95 (97-00) - TAIL LAMP (212-19B0-A/U) - RH</t>
  </si>
  <si>
    <t xml:space="preserve">FJ95 97 TLA RH</t>
  </si>
  <si>
    <t>TY07-2802-R</t>
  </si>
  <si>
    <t>AUTOLAMPS2237</t>
  </si>
  <si>
    <t xml:space="preserve">TOYOTA LANDCRUISER PRADO FJ95 (97-02) - FRONT DOOR GLASS - LH</t>
  </si>
  <si>
    <t xml:space="preserve">FJ90 FD LH</t>
  </si>
  <si>
    <t xml:space="preserve">FJ90 FD/LH</t>
  </si>
  <si>
    <t>878*541</t>
  </si>
  <si>
    <t>AUTOLAMPS2238</t>
  </si>
  <si>
    <t xml:space="preserve">TOYOTA LANDCRUISER PRADO FJ95 (97-02) - FRONT DOOR GLASS - RH</t>
  </si>
  <si>
    <t xml:space="preserve">FJ90 FD RH</t>
  </si>
  <si>
    <t xml:space="preserve">FJ90 FD/RH</t>
  </si>
  <si>
    <t>AUTOLAMPS2239</t>
  </si>
  <si>
    <t xml:space="preserve">TOYOTA LANDCRUISER PRADO FJ95 (97-02) - REAR DOOR GLASS - LH</t>
  </si>
  <si>
    <t xml:space="preserve">FJ90 RD LH</t>
  </si>
  <si>
    <t xml:space="preserve">FJ90 RD/LH</t>
  </si>
  <si>
    <t>585*555</t>
  </si>
  <si>
    <t>AUTOLAMPS2240</t>
  </si>
  <si>
    <t xml:space="preserve">TOYOTA LANDCRUISER PRADO FJ95 (97-02) - REAR DOOR GLASS - RH</t>
  </si>
  <si>
    <t xml:space="preserve">FJ90 RD RH</t>
  </si>
  <si>
    <t xml:space="preserve">FJ90 RD/RH</t>
  </si>
  <si>
    <t>AUTOLAMPS2241</t>
  </si>
  <si>
    <t xml:space="preserve">TOYOTA LANDCRUISER PRADO FJ95 (97-02) - REAR SIDE FIX - LH</t>
  </si>
  <si>
    <t xml:space="preserve">FJ90 5 SW LH X</t>
  </si>
  <si>
    <t xml:space="preserve">FJ90-5 SW/LH/X</t>
  </si>
  <si>
    <t>770*500</t>
  </si>
  <si>
    <t>AUTOLAMPS2243</t>
  </si>
  <si>
    <t xml:space="preserve">TOYOTA LITEACE (04-07) - HEAD LAMP -  LH</t>
  </si>
  <si>
    <t xml:space="preserve">LITEACE 04 HLA LH</t>
  </si>
  <si>
    <t>MZ01-40004-L</t>
  </si>
  <si>
    <t>AUTOLAMPS2244</t>
  </si>
  <si>
    <t xml:space="preserve">TOYOTA LITEACE (04-07) - HEAD LAMP - RH</t>
  </si>
  <si>
    <t xml:space="preserve">LITEACE 04 HLA RH</t>
  </si>
  <si>
    <t>MZ01-40004-R</t>
  </si>
  <si>
    <t>6+2</t>
  </si>
  <si>
    <t>AUTOLAMPS2245</t>
  </si>
  <si>
    <t xml:space="preserve">TOYOTA LITEACE CM20 (84-85) - CORNER LAMP - LH</t>
  </si>
  <si>
    <t xml:space="preserve">CM20 CLA LH</t>
  </si>
  <si>
    <t>TY08-0203B-L</t>
  </si>
  <si>
    <t>AUTOLAMPS2246</t>
  </si>
  <si>
    <t xml:space="preserve">TOYOTA LITEACE CM20 (84-85) - CORNER LAMP - RH</t>
  </si>
  <si>
    <t xml:space="preserve">CM20 CLA RH</t>
  </si>
  <si>
    <t>TY08-0203B-R</t>
  </si>
  <si>
    <t>AUTOLAMPS2247</t>
  </si>
  <si>
    <t xml:space="preserve">TOYOTA MARK II - GX110 (01-04) - FOG LAMP (22-304) - LH</t>
  </si>
  <si>
    <t xml:space="preserve">GX110 01 FLA LH</t>
  </si>
  <si>
    <t>TY33-0404-L</t>
  </si>
  <si>
    <t>AUTOLAMPS2248</t>
  </si>
  <si>
    <t xml:space="preserve">TOYOTA MARK II - GX110 (01-04) - FOG LAMP (22-304) - RH</t>
  </si>
  <si>
    <t xml:space="preserve">GX110 01 FLA RH</t>
  </si>
  <si>
    <t>TY33-0404-R</t>
  </si>
  <si>
    <t>AUTOLAMPS2249</t>
  </si>
  <si>
    <t xml:space="preserve">TOYOTA MARK II - GX110 (01-04) - HEAD LAMP (LONG YELLOW) (22-321) - LH</t>
  </si>
  <si>
    <t xml:space="preserve">GX110 01 HLA LH</t>
  </si>
  <si>
    <t>TY33-0401A-L</t>
  </si>
  <si>
    <t>AUTOLAMPS2250</t>
  </si>
  <si>
    <t xml:space="preserve">TOYOTA MARK II - GX110 (01-04) - HEAD LAMP (LONG YELLOW) (22-321) - RH</t>
  </si>
  <si>
    <t xml:space="preserve">GX110 01 HLA RH</t>
  </si>
  <si>
    <t>TY33-0401A-R</t>
  </si>
  <si>
    <t>AUTOLAMPS2251</t>
  </si>
  <si>
    <t xml:space="preserve">TOYOTA MARK II - GX110 (01-04) - HEAD LAMP (PROJECTOR LED TYPE) - LH</t>
  </si>
  <si>
    <t xml:space="preserve">GX110 01 HLAPLED LH</t>
  </si>
  <si>
    <t>TY33-0401B-3-L</t>
  </si>
  <si>
    <t>AUTOLAMPS2252</t>
  </si>
  <si>
    <t xml:space="preserve">TOYOTA MARK II - GX110 (01-04) - HEAD LAMP (PROJECTOR LED TYPE) - RH</t>
  </si>
  <si>
    <t xml:space="preserve">GX110 01 HLAPLED RH</t>
  </si>
  <si>
    <t>TY33-0401B-3-R</t>
  </si>
  <si>
    <t>AUTOLAMPS2253</t>
  </si>
  <si>
    <t xml:space="preserve">TOYOTA MARK II - GX110 (01-04) - HEAD LAMP (SHORT YELLOW) (22-321) - LH</t>
  </si>
  <si>
    <t xml:space="preserve">GX11003 HLA LH</t>
  </si>
  <si>
    <t>TY33-0401C-L</t>
  </si>
  <si>
    <t>AUTOLAMPS2254</t>
  </si>
  <si>
    <t xml:space="preserve">TOYOTA MARK II - GX110 (01-04) - HEAD LAMP (SHORT YELLOW) (22-321) - RH</t>
  </si>
  <si>
    <t xml:space="preserve">GX11003 HLA RH</t>
  </si>
  <si>
    <t>TY33-0401C-R</t>
  </si>
  <si>
    <t>AUTOLAMPS2255</t>
  </si>
  <si>
    <t xml:space="preserve">TOYOTA MARK II - GX110 (01-04) - TAIL LAMP (GREEN)(22-324) - LH</t>
  </si>
  <si>
    <t xml:space="preserve">GX110 01 TLA LH</t>
  </si>
  <si>
    <t>TY33-0402-L</t>
  </si>
  <si>
    <t>AUTOLAMPS2256</t>
  </si>
  <si>
    <t xml:space="preserve">TOYOTA MARK II - GX110 (01-04) - TAIL LAMP (GREEN)(22-324) - RH</t>
  </si>
  <si>
    <t xml:space="preserve">GX110 01 TLA RH</t>
  </si>
  <si>
    <t>TY33-0402-R</t>
  </si>
  <si>
    <t>AUTOLAMPS2257</t>
  </si>
  <si>
    <t xml:space="preserve">TOYOTA MARK II GX110 4D SEDAN (00-) - LAMINATED FRONT WINDSCREEN</t>
  </si>
  <si>
    <t xml:space="preserve">ZX110 R LFW X</t>
  </si>
  <si>
    <t xml:space="preserve">ZX110-R LFW/X</t>
  </si>
  <si>
    <t>1463*880</t>
  </si>
  <si>
    <t>AUTOLAMPS2283</t>
  </si>
  <si>
    <t xml:space="preserve">TOYOTA MARK X - RX120 (01-09) - BUMPER GRILL - LH</t>
  </si>
  <si>
    <t xml:space="preserve">MARKX GBPR LH</t>
  </si>
  <si>
    <t>TY17-0107-01-L</t>
  </si>
  <si>
    <t>AUTOLAMPS2284</t>
  </si>
  <si>
    <t xml:space="preserve">TOYOTA MARK X - RX120 (01-09) - BUMPER GRILL - RH</t>
  </si>
  <si>
    <t xml:space="preserve">MARKX GBPR RH</t>
  </si>
  <si>
    <t>TY17-0107-01-R</t>
  </si>
  <si>
    <t>AUTOLAMPS2285</t>
  </si>
  <si>
    <t xml:space="preserve">TOYOTA MARK X - RX120 (01-09) - FRONT BUMPER (W/WIPER HOLE)</t>
  </si>
  <si>
    <t xml:space="preserve">MARKX BPRF</t>
  </si>
  <si>
    <t>TY17-0107</t>
  </si>
  <si>
    <t>AUTOLAMPS2281</t>
  </si>
  <si>
    <t xml:space="preserve">TOYOTA MARK X - RX120 (01-09) - FRONT DOOR GLASS - LH</t>
  </si>
  <si>
    <t xml:space="preserve">RX120 FD LH</t>
  </si>
  <si>
    <t xml:space="preserve">RX120 FD/LH</t>
  </si>
  <si>
    <t>900*484</t>
  </si>
  <si>
    <t>AUTOLAMPS2282</t>
  </si>
  <si>
    <t xml:space="preserve">TOYOTA MARK X - RX120 (01-09) - FRONT DOOR GLASS - RH</t>
  </si>
  <si>
    <t xml:space="preserve">RX120 FD RH</t>
  </si>
  <si>
    <t xml:space="preserve">RX120 FD/RH</t>
  </si>
  <si>
    <t>AUTOLAMPS2290</t>
  </si>
  <si>
    <t xml:space="preserve">TOYOTA MARK X - RX120 (01-09) - GRILL (CHROME) W/ X</t>
  </si>
  <si>
    <t xml:space="preserve">MARKX GRLX</t>
  </si>
  <si>
    <t>TY17-0111B</t>
  </si>
  <si>
    <t>4+26</t>
  </si>
  <si>
    <t>AUTOLAMPS2291</t>
  </si>
  <si>
    <t xml:space="preserve">TOYOTA MARK X - RX120 (01-09) - GRILL (CHROME) WITHOUT LOGO</t>
  </si>
  <si>
    <t xml:space="preserve">MARKX GRL WO LOGO</t>
  </si>
  <si>
    <t>TY17-0111A</t>
  </si>
  <si>
    <t>AUTOLAMPS2292</t>
  </si>
  <si>
    <t xml:space="preserve">TOYOTA MARK X - RX120 (01-09) - HEAD LAMP - LH</t>
  </si>
  <si>
    <t xml:space="preserve">MARKX HLA LH</t>
  </si>
  <si>
    <t>TY17-0101-L</t>
  </si>
  <si>
    <t>AUTOLAMPS2293</t>
  </si>
  <si>
    <t xml:space="preserve">TOYOTA MARK X - RX120 (01-09) - HEAD LAMP - RH</t>
  </si>
  <si>
    <t xml:space="preserve">MARKX HLA RH</t>
  </si>
  <si>
    <t>TY17-0101-R</t>
  </si>
  <si>
    <t>AUTOLAMPS2287</t>
  </si>
  <si>
    <t xml:space="preserve">TOYOTA MARK X - RX120 (01-09) - HOOD MOULDING</t>
  </si>
  <si>
    <t xml:space="preserve">MARKX HM</t>
  </si>
  <si>
    <t>TY17-0123</t>
  </si>
  <si>
    <t>AUTOLAMPS2288</t>
  </si>
  <si>
    <t xml:space="preserve">TOYOTA MARK X - RX120 (01-09) - INNER FENDER - LH</t>
  </si>
  <si>
    <t xml:space="preserve">MARKX IF LH</t>
  </si>
  <si>
    <t>TY17-0116-L</t>
  </si>
  <si>
    <t>AUTOLAMPS2289</t>
  </si>
  <si>
    <t xml:space="preserve">TOYOTA MARK X - RX120 (01-09) - INNER FENDER - RH</t>
  </si>
  <si>
    <t xml:space="preserve">MARKX IF RH</t>
  </si>
  <si>
    <t>TY17-0116-R</t>
  </si>
  <si>
    <t>AUTOLAMPS2279</t>
  </si>
  <si>
    <t xml:space="preserve">TOYOTA MARK X - RX120 (01-09) - LAMINATED FRONT WINDSCREEN</t>
  </si>
  <si>
    <t xml:space="preserve">RX120 R LFW X</t>
  </si>
  <si>
    <t xml:space="preserve">RX120-R LFW/X</t>
  </si>
  <si>
    <t>1434*890</t>
  </si>
  <si>
    <t>AUTOLAMPS2286</t>
  </si>
  <si>
    <t xml:space="preserve">TOYOTA MARK X - RX120 (01-09) - REAR BUMPER</t>
  </si>
  <si>
    <t xml:space="preserve">MARKX BPRR</t>
  </si>
  <si>
    <t>TY17-0109</t>
  </si>
  <si>
    <t>AUTOLAMPS2280</t>
  </si>
  <si>
    <t xml:space="preserve">TOYOTA MARK X - RX120 (01-09) - REAR HEATED WINDSCREEN</t>
  </si>
  <si>
    <t xml:space="preserve">RX120 RW H X</t>
  </si>
  <si>
    <t xml:space="preserve">RX120 RW/H/X</t>
  </si>
  <si>
    <t>1276*880</t>
  </si>
  <si>
    <t>AUTOLAMPS2294</t>
  </si>
  <si>
    <t xml:space="preserve">TOYOTA MARK X - RX120 (01-09) - TAIL LAMP (CLEAR) - LH</t>
  </si>
  <si>
    <t xml:space="preserve">MARKX TLAC LH</t>
  </si>
  <si>
    <t>TY17-0102-L</t>
  </si>
  <si>
    <t>AUTOLAMPS2295</t>
  </si>
  <si>
    <t xml:space="preserve">TOYOTA MARK X - RX120 (01-09) - TAIL LAMP (CLEAR) - RH</t>
  </si>
  <si>
    <t xml:space="preserve">MARKX TLAC RH</t>
  </si>
  <si>
    <t>TY17-0102-R</t>
  </si>
  <si>
    <t>AUTOLAMPS2296</t>
  </si>
  <si>
    <t xml:space="preserve">TOYOTA MARK X - RX120 (01-09) - TAIL LAMP (RED W/CHROME ROUND) - LH</t>
  </si>
  <si>
    <t xml:space="preserve">MARKX TLARWC LH</t>
  </si>
  <si>
    <t>TY17-0102A-L</t>
  </si>
  <si>
    <t>AUTOLAMPS2297</t>
  </si>
  <si>
    <t xml:space="preserve">TOYOTA MARK X - RX120 (01-09) - TAIL LAMP (RED W/CHROME ROUND) - RH</t>
  </si>
  <si>
    <t xml:space="preserve">MARKX TLARWC RH</t>
  </si>
  <si>
    <t>TY17-0102A-R</t>
  </si>
  <si>
    <t>AUTOLAMPS2298</t>
  </si>
  <si>
    <t xml:space="preserve">TOYOTA MARK X - RX120 (01-09) - TAIL LAMP (RED) - LH</t>
  </si>
  <si>
    <t xml:space="preserve">MARKX TLAR LH</t>
  </si>
  <si>
    <t>AUTOLAMPS2299</t>
  </si>
  <si>
    <t xml:space="preserve">TOYOTA MARK X - RX120 (01-09) - TAIL LAMP (RED) - RH</t>
  </si>
  <si>
    <t xml:space="preserve">MARKX TLAR RH</t>
  </si>
  <si>
    <t>AUTOLAMPS2300</t>
  </si>
  <si>
    <t xml:space="preserve">TOYOTA MARK X - RX120 (01-09) - TAIL LAMP (RED/CLEAR) - LH</t>
  </si>
  <si>
    <t xml:space="preserve">MARKX TLARC LH</t>
  </si>
  <si>
    <t>TY17-0102B-L</t>
  </si>
  <si>
    <t>AUTOLAMPS2301</t>
  </si>
  <si>
    <t xml:space="preserve">TOYOTA MARK X - RX120 (01-09) - TAIL LAMP (RED/CLEAR) - RH</t>
  </si>
  <si>
    <t xml:space="preserve">MARKX TLARC RH</t>
  </si>
  <si>
    <t>TY17-0102B-R</t>
  </si>
  <si>
    <t>AUTOLAMPS2800</t>
  </si>
  <si>
    <t xml:space="preserve">TOYOTA MARK X (10-) FOG LAMP COVER (SPORT) - LH</t>
  </si>
  <si>
    <t xml:space="preserve">MARKX 10 FLCS LH</t>
  </si>
  <si>
    <t>TY17-0204-2</t>
  </si>
  <si>
    <t>AUTOLAMPS2801</t>
  </si>
  <si>
    <t xml:space="preserve">TOYOTA MARK X (10-) FOG LAMP COVER (SPORT) - RH</t>
  </si>
  <si>
    <t xml:space="preserve">MARKX 10 FLCS RH</t>
  </si>
  <si>
    <t>AUTOLAMPS2268</t>
  </si>
  <si>
    <t xml:space="preserve">TOYOTA MARK X (10-) RX130 -  FOG LAMP COVER - LH</t>
  </si>
  <si>
    <t xml:space="preserve">MARKX 10 FLC LH</t>
  </si>
  <si>
    <t>TY17-0204-1-L</t>
  </si>
  <si>
    <t>AUTOLAMPS2269</t>
  </si>
  <si>
    <t xml:space="preserve">TOYOTA MARK X (10-) RX130 -  FOG LAMP COVER - RH</t>
  </si>
  <si>
    <t xml:space="preserve">MARKX 10 FLC RH</t>
  </si>
  <si>
    <t>TY17-0204-1-R</t>
  </si>
  <si>
    <t>AUTOLAMPS2271</t>
  </si>
  <si>
    <t xml:space="preserve">TOYOTA MARK X (10-) RX130 -  FRONT BUMPER GRILLE </t>
  </si>
  <si>
    <t xml:space="preserve">MARKX 10 BPRGRL</t>
  </si>
  <si>
    <t>TY17-0207-2</t>
  </si>
  <si>
    <t>AUTOLAMPS2258</t>
  </si>
  <si>
    <t xml:space="preserve">TOYOTA MARK X (10-) RX130 - BACK LAMP - LH</t>
  </si>
  <si>
    <t xml:space="preserve">MARKX 10 BALA LH</t>
  </si>
  <si>
    <t>TY17-0202C-L</t>
  </si>
  <si>
    <t>AUTOLAMPS2259</t>
  </si>
  <si>
    <t xml:space="preserve">TOYOTA MARK X (10-) RX130 - BACK LAMP - RH</t>
  </si>
  <si>
    <t xml:space="preserve">MARKX 10 BALA RH</t>
  </si>
  <si>
    <t>TY17-0202C-R</t>
  </si>
  <si>
    <t>AUTOLAMPS2266</t>
  </si>
  <si>
    <t xml:space="preserve">TOYOTA MARK X (10-) RX130 - FOG LAMP COVER (SPORT) - LH</t>
  </si>
  <si>
    <t>TY17-0204-2-L</t>
  </si>
  <si>
    <t>AUTOLAMPS2267</t>
  </si>
  <si>
    <t xml:space="preserve">TOYOTA MARK X (10-) RX130 - FOG LAMP COVER (SPORT) - RH</t>
  </si>
  <si>
    <t>TY17-0204-2-R</t>
  </si>
  <si>
    <t>AUTOLAMPS2262</t>
  </si>
  <si>
    <t xml:space="preserve">TOYOTA MARK X (10-) RX130 - FRONT BUMPER </t>
  </si>
  <si>
    <t xml:space="preserve">MARKX 10 BPRF</t>
  </si>
  <si>
    <t>TY17-0207</t>
  </si>
  <si>
    <t>AUTOLAMPS2260</t>
  </si>
  <si>
    <t xml:space="preserve">TOYOTA MARK X (10-) RX130 - FRONT BUMPER (SPORT)</t>
  </si>
  <si>
    <t xml:space="preserve">MARKX 10 BPRFS RH</t>
  </si>
  <si>
    <t>TY17-0207B</t>
  </si>
  <si>
    <t>AUTOLAMPS2261</t>
  </si>
  <si>
    <t xml:space="preserve">TOYOTA MARK X (10-) RX130 - FRONT BUMPER GRILL (SPORT)</t>
  </si>
  <si>
    <t xml:space="preserve">MARKX 10 BPRGRLS</t>
  </si>
  <si>
    <t>TY17-0207B-1</t>
  </si>
  <si>
    <t>AUTOLAMPS2270</t>
  </si>
  <si>
    <t xml:space="preserve">TOYOTA MARK X (10-) RX130 - GRILLE  W/ X </t>
  </si>
  <si>
    <t xml:space="preserve">MARKX 10 GRLX</t>
  </si>
  <si>
    <t>TY17-0211D</t>
  </si>
  <si>
    <t>AUTOLAMPS2272</t>
  </si>
  <si>
    <t xml:space="preserve">TOYOTA MARK X (10-) RX130 - HEAD LAMP (WHITE CASE) - LH</t>
  </si>
  <si>
    <t xml:space="preserve">MARKX 10 HLA LH</t>
  </si>
  <si>
    <t>TY17-0201B-L</t>
  </si>
  <si>
    <t>AUTOLAMPS2273</t>
  </si>
  <si>
    <t xml:space="preserve">TOYOTA MARK X (10-) RX130 - HEAD LAMP (WHITE CASE) - RH</t>
  </si>
  <si>
    <t xml:space="preserve">MARKX 10 HLA RH</t>
  </si>
  <si>
    <t>TY17-0201B-R</t>
  </si>
  <si>
    <t>AUTOLAMPS2278</t>
  </si>
  <si>
    <t xml:space="preserve">TOYOTA MARK X (10-) RX130 - HOOD STRIP (MOULDING)</t>
  </si>
  <si>
    <t xml:space="preserve">MARKX 10 HD STRIP</t>
  </si>
  <si>
    <t>TY17-0215-2</t>
  </si>
  <si>
    <t>AUTOLAMPS2264</t>
  </si>
  <si>
    <t xml:space="preserve">TOYOTA MARK X (10-) RX130 - INNER FENDER - LH</t>
  </si>
  <si>
    <t xml:space="preserve">MARKX 10 IF LH</t>
  </si>
  <si>
    <t>TY17-0216-1-L</t>
  </si>
  <si>
    <t>AUTOLAMPS2265</t>
  </si>
  <si>
    <t xml:space="preserve">TOYOTA MARK X (10-) RX130 - INNER FENDER - RH</t>
  </si>
  <si>
    <t xml:space="preserve">MARKX 10 IF RH</t>
  </si>
  <si>
    <t>TY17-0216-1-R</t>
  </si>
  <si>
    <t>AUTOLAMPS2274</t>
  </si>
  <si>
    <t xml:space="preserve">TOYOTA MARK X (10-) RX130 - MIRROR ELECTRIC W/LIGHT - LH</t>
  </si>
  <si>
    <t xml:space="preserve">MARKX 10 SMEWL LH</t>
  </si>
  <si>
    <t>TY17-0212-L</t>
  </si>
  <si>
    <t>AUTOLAMPS2275</t>
  </si>
  <si>
    <t xml:space="preserve">TOYOTA MARK X (10-) RX130 - MIRROR ELECTRIC W/LIGHT - RH</t>
  </si>
  <si>
    <t xml:space="preserve">MARKX 10 SMEWL RH</t>
  </si>
  <si>
    <t>TY17-0212-R</t>
  </si>
  <si>
    <t>AUTOLAMPS2276</t>
  </si>
  <si>
    <t xml:space="preserve">TOYOTA MARK X (10-) RX130 - TAIL LAMP - LH</t>
  </si>
  <si>
    <t xml:space="preserve">MARKX 10 TLA LH</t>
  </si>
  <si>
    <t>TY17-0202A-L</t>
  </si>
  <si>
    <t>AUTOLAMPS2277</t>
  </si>
  <si>
    <t xml:space="preserve">TOYOTA MARK X (10-) RX130 - TAIL LAMP - RH</t>
  </si>
  <si>
    <t xml:space="preserve">MARKX 10 TLA RH</t>
  </si>
  <si>
    <t>TY17-0202A-R</t>
  </si>
  <si>
    <t>AUTOLAMPS2302</t>
  </si>
  <si>
    <t xml:space="preserve">TOYOTA MARK-II GX100 (96-) - CORNER LAMP - LH</t>
  </si>
  <si>
    <t xml:space="preserve">GX100 CLA LH</t>
  </si>
  <si>
    <t>TY33-0203-L</t>
  </si>
  <si>
    <t>AUTOLAMPS2303</t>
  </si>
  <si>
    <t xml:space="preserve">TOYOTA MARK-II GX100 (96-) - CORNER LAMP - RH</t>
  </si>
  <si>
    <t xml:space="preserve">GX100 CLA RH</t>
  </si>
  <si>
    <t>TY33-0203-R</t>
  </si>
  <si>
    <t>AUTOLAMPS2304</t>
  </si>
  <si>
    <t xml:space="preserve">TOYOTA MARK-II GX100 (96-) - TAIL LAMP - LH</t>
  </si>
  <si>
    <t xml:space="preserve">GX100 TLA LH</t>
  </si>
  <si>
    <t>TY33-0302A-L</t>
  </si>
  <si>
    <t>AUTOLAMPS2308</t>
  </si>
  <si>
    <t xml:space="preserve">TOYOTA MARK-II GX100 (96-) - TAIL LAMP - RH</t>
  </si>
  <si>
    <t xml:space="preserve">GX100 TLA RH</t>
  </si>
  <si>
    <t>TY33-0302A-R</t>
  </si>
  <si>
    <t>AUTOLAMPS2307</t>
  </si>
  <si>
    <t xml:space="preserve">TOYOTA NADIA SXN10 (98) - CORNER LAMP- LH</t>
  </si>
  <si>
    <t xml:space="preserve">NADIA 98 CLA LH</t>
  </si>
  <si>
    <t>TY20-0103-L</t>
  </si>
  <si>
    <t>AUTOLAMPS2305</t>
  </si>
  <si>
    <t xml:space="preserve">TOYOTA NADIA SXN10 (98) - CORNER LAMP- RH</t>
  </si>
  <si>
    <t xml:space="preserve">NADIA 98 CLA RH</t>
  </si>
  <si>
    <t>TY20-0103-R</t>
  </si>
  <si>
    <t>AUTOLAMPS2309</t>
  </si>
  <si>
    <t xml:space="preserve">TOYOTA NADIA SXN10 (98) - HEAD LAMP - LH</t>
  </si>
  <si>
    <t xml:space="preserve">NADIA 98 HLA LH</t>
  </si>
  <si>
    <t>TY20-0101-L</t>
  </si>
  <si>
    <t>AUTOLAMPS2310</t>
  </si>
  <si>
    <t xml:space="preserve">TOYOTA NADIA SXN10 (98) - HEAD LAMP - RH</t>
  </si>
  <si>
    <t xml:space="preserve">NADIA 98 HLA RH</t>
  </si>
  <si>
    <t>TY20-0101-R</t>
  </si>
  <si>
    <t>AUTOLAMPS2306</t>
  </si>
  <si>
    <t xml:space="preserve">TOYOTA NADIA SXN10 (98) - LAMINATED FRONT WINDSCREEN</t>
  </si>
  <si>
    <t xml:space="preserve">SXN10 LFW X</t>
  </si>
  <si>
    <t xml:space="preserve">SXN10 LFW/X</t>
  </si>
  <si>
    <t>1405*1062</t>
  </si>
  <si>
    <t>AUTOLAMPS2311</t>
  </si>
  <si>
    <t xml:space="preserve">TOYOTA NOAH AZR50/60 (03-06) - HEAD LAMP (W/YELLOW) - LH</t>
  </si>
  <si>
    <t xml:space="preserve">NOAH 03 HLA LH</t>
  </si>
  <si>
    <t>TY26-0501C-L</t>
  </si>
  <si>
    <t>AUTOLAMPS2312</t>
  </si>
  <si>
    <t xml:space="preserve">TOYOTA NOAH AZR50/60 (03-06) - HEAD LAMP (W/YELLOW) - RH</t>
  </si>
  <si>
    <t xml:space="preserve">NOAH 03 HLA RH</t>
  </si>
  <si>
    <t>TY26-0501C-R</t>
  </si>
  <si>
    <t>AUTOLAMPS2313</t>
  </si>
  <si>
    <t xml:space="preserve">TOYOTA NOAH AZR50/60 (03-06) - TAIL LAMP - LH</t>
  </si>
  <si>
    <t xml:space="preserve">NOAH 03 TLA LH</t>
  </si>
  <si>
    <t>TY26-0502B-L</t>
  </si>
  <si>
    <t>AUTOLAMPS2314</t>
  </si>
  <si>
    <t xml:space="preserve">TOYOTA NOAH AZR50/60 (03-06) - TAIL LAMP - RH</t>
  </si>
  <si>
    <t xml:space="preserve">NOAH 03 TLA RH</t>
  </si>
  <si>
    <t>TY26-0502B-R</t>
  </si>
  <si>
    <t>AUTOLAMPS2315</t>
  </si>
  <si>
    <t xml:space="preserve">TOYOTA NOAH AZR60 (01-02) - HEAD LAMP (CLEAR) - LH</t>
  </si>
  <si>
    <t xml:space="preserve">NOAH 01 HLA LH</t>
  </si>
  <si>
    <t>TY26-0501B-L</t>
  </si>
  <si>
    <t>AUTOLAMPS2316</t>
  </si>
  <si>
    <t xml:space="preserve">TOYOTA NOAH AZR60 (01-02) - HEAD LAMP (CLEAR) - RH</t>
  </si>
  <si>
    <t xml:space="preserve">NOAH 01 HLA RH</t>
  </si>
  <si>
    <t>TY26-0501B-R</t>
  </si>
  <si>
    <t>AUTOLAMPS2317</t>
  </si>
  <si>
    <t xml:space="preserve">TOYOTA NOAH AZR60 (01-02) - TAIL LAMP - LH</t>
  </si>
  <si>
    <t xml:space="preserve">NOAH 01 TLA LH</t>
  </si>
  <si>
    <t>TY26-0502-L</t>
  </si>
  <si>
    <t>AUTOLAMPS2318</t>
  </si>
  <si>
    <t xml:space="preserve">TOYOTA NOAH AZR60 (01-02) - TAIL LAMP - RH</t>
  </si>
  <si>
    <t xml:space="preserve">NOAH 01 TLA RH</t>
  </si>
  <si>
    <t>TY26-0502-R</t>
  </si>
  <si>
    <t>AUTOLAMPS2319</t>
  </si>
  <si>
    <t xml:space="preserve">TOYOTA NOAH AZR60 (01-06) - FRONT GRILL</t>
  </si>
  <si>
    <t xml:space="preserve">NOAH 01 GRL</t>
  </si>
  <si>
    <t>TY26-0511A</t>
  </si>
  <si>
    <t>AUTOLAMPS2321</t>
  </si>
  <si>
    <t xml:space="preserve">TOYOTA NOAH CR40 (98-03) - CORNER LAMP (BLACK)(28-124) - LH</t>
  </si>
  <si>
    <t xml:space="preserve">NOAH  CLAB LH</t>
  </si>
  <si>
    <t>TY26-0103A-L</t>
  </si>
  <si>
    <t>AUTOLAMPS2322</t>
  </si>
  <si>
    <t xml:space="preserve">TOYOTA NOAH CR40 (98-03) - CORNER LAMP (BLACK)(28-124) - RH</t>
  </si>
  <si>
    <t xml:space="preserve">NOAH  CLAB RH</t>
  </si>
  <si>
    <t>TY26-0103A-R</t>
  </si>
  <si>
    <t>AUTOLAMPS2323</t>
  </si>
  <si>
    <t xml:space="preserve">TOYOTA NOAH CR40 (98-03) - CORNER LAMP (CLEAR)(28-111) - LH</t>
  </si>
  <si>
    <t xml:space="preserve">NOAH  CLAC LH</t>
  </si>
  <si>
    <t>TY26-0103B-L</t>
  </si>
  <si>
    <t>AUTOLAMPS2324</t>
  </si>
  <si>
    <t xml:space="preserve">TOYOTA NOAH CR40 (98-03) - CORNER LAMP (CLEAR)(28-111) - RH</t>
  </si>
  <si>
    <t xml:space="preserve">NOAH  CLAC RH</t>
  </si>
  <si>
    <t>TY26-0103B-R</t>
  </si>
  <si>
    <t>AUTOLAMPS2325</t>
  </si>
  <si>
    <t xml:space="preserve">TOYOTA NOAH CR40 (98-03) - FOG LAMP (28-125) - LH</t>
  </si>
  <si>
    <t xml:space="preserve">NOAH FLA125 LH</t>
  </si>
  <si>
    <t>TY26-0104A-L</t>
  </si>
  <si>
    <t>AUTOLAMPS2326</t>
  </si>
  <si>
    <t xml:space="preserve">TOYOTA NOAH CR40 (98-03) - FOG LAMP (28-125) - RH</t>
  </si>
  <si>
    <t xml:space="preserve">NOAH FLA125 RH</t>
  </si>
  <si>
    <t>TY26-0104A-R</t>
  </si>
  <si>
    <t>AUTOLAMPS2327</t>
  </si>
  <si>
    <t xml:space="preserve">TOYOTA NOAH CR40 (98-03) - FOG LAMP (28-126) - LH</t>
  </si>
  <si>
    <t xml:space="preserve">NOAH FLA126 LH</t>
  </si>
  <si>
    <t>TY26-0104B-L</t>
  </si>
  <si>
    <t>AUTOLAMPS2328</t>
  </si>
  <si>
    <t xml:space="preserve">TOYOTA NOAH CR40 (98-03) - FOG LAMP (28-126) - RH</t>
  </si>
  <si>
    <t xml:space="preserve">NOAH FLA126 RH</t>
  </si>
  <si>
    <t>TY26-0104B-R</t>
  </si>
  <si>
    <t>AUTOLAMPS2320</t>
  </si>
  <si>
    <t xml:space="preserve">TOYOTA NOAH CR40 (98-03) - FRONT BUMPER</t>
  </si>
  <si>
    <t xml:space="preserve">NOAH BPR</t>
  </si>
  <si>
    <t>TY26-0107</t>
  </si>
  <si>
    <t>AUTOLAMPS2329</t>
  </si>
  <si>
    <t xml:space="preserve">TOYOTA NOAH CR40 (98-03) - GRILL</t>
  </si>
  <si>
    <t xml:space="preserve">NOAH GRL</t>
  </si>
  <si>
    <t>TY26-0111</t>
  </si>
  <si>
    <t>AUTOLAMPS2330</t>
  </si>
  <si>
    <t xml:space="preserve">TOYOTA NOAH CR40 (98-03) - HEAD LAMP (BLACK)(28-123-B) - LH</t>
  </si>
  <si>
    <t xml:space="preserve">NOAH HLAB LH</t>
  </si>
  <si>
    <t>TY26-0101B-L</t>
  </si>
  <si>
    <t>AUTOLAMPS2331</t>
  </si>
  <si>
    <t xml:space="preserve">TOYOTA NOAH CR40 (98-03) - HEAD LAMP (BLACK)(28-123-B) - RH</t>
  </si>
  <si>
    <t xml:space="preserve">NOAH HLAB RH</t>
  </si>
  <si>
    <t>TY26-0101B-R</t>
  </si>
  <si>
    <t>AUTOLAMPS2332</t>
  </si>
  <si>
    <t xml:space="preserve">TOYOTA NOAH CR40 (98-03) - HEAD LAMP (CLEAR)(28-123) - LH</t>
  </si>
  <si>
    <t xml:space="preserve">NOAH HLAC LH</t>
  </si>
  <si>
    <t>TY26-0101A-L</t>
  </si>
  <si>
    <t>AUTOLAMPS2333</t>
  </si>
  <si>
    <t xml:space="preserve">TOYOTA NOAH CR40 (98-03) - HEAD LAMP (CLEAR)(28-123) - RH</t>
  </si>
  <si>
    <t xml:space="preserve">NOAH HLAC RH</t>
  </si>
  <si>
    <t>TY26-0101A-R</t>
  </si>
  <si>
    <t>AUTOLAMPS2334</t>
  </si>
  <si>
    <t xml:space="preserve">TOYOTA NOAH CR40 (98-03) - HEAD LAMP(W/O ROUND)(28-110) - LH</t>
  </si>
  <si>
    <t xml:space="preserve">NOAH HLA LH</t>
  </si>
  <si>
    <t>TY26-0101-L</t>
  </si>
  <si>
    <t>AUTOLAMPS2335</t>
  </si>
  <si>
    <t xml:space="preserve">TOYOTA NOAH CR40 (98-03) - HEAD LAMP(W/O ROUND)(28-110) - RH</t>
  </si>
  <si>
    <t xml:space="preserve">NOAH HLA RH</t>
  </si>
  <si>
    <t>TY26-0101-R</t>
  </si>
  <si>
    <t>AUTOLAMPS2336</t>
  </si>
  <si>
    <t xml:space="preserve">TOYOTA NOAH CR40 (98-03) - SIDE MIRROR (ELECTRIC) - LH</t>
  </si>
  <si>
    <t xml:space="preserve">NOAH SME LH</t>
  </si>
  <si>
    <t>TY26-0112E-L</t>
  </si>
  <si>
    <t>AUTOLAMPS2337</t>
  </si>
  <si>
    <t xml:space="preserve">TOYOTA NOAH CR40 (98-03) - SIDE MIRROR (ELECTRIC) - RH</t>
  </si>
  <si>
    <t xml:space="preserve">NOAH SME RH</t>
  </si>
  <si>
    <t>TY26-0112E-R</t>
  </si>
  <si>
    <t>AUTOLAMPS2338</t>
  </si>
  <si>
    <t xml:space="preserve">TOYOTA NOAH CR40 (98-03) - SIDE MIRROR (MANUAL) - LH</t>
  </si>
  <si>
    <t xml:space="preserve">NOAH SMM LH</t>
  </si>
  <si>
    <t>TY26-0112-L</t>
  </si>
  <si>
    <t>AUTOLAMPS2339</t>
  </si>
  <si>
    <t xml:space="preserve">TOYOTA NOAH CR40 (98-03) - SIDE MIRROR (MANUAL) - RH</t>
  </si>
  <si>
    <t xml:space="preserve">NOAH SMM RH</t>
  </si>
  <si>
    <t>TY26-0112-R</t>
  </si>
  <si>
    <t>AUTOLAMPS2340</t>
  </si>
  <si>
    <t xml:space="preserve">TOYOTA NOAH CR40 (98-03) / TOWNACE CR55 - FOG LAMP CASE (28-113) - LH</t>
  </si>
  <si>
    <t xml:space="preserve">NOAH FLC 28 113 LH</t>
  </si>
  <si>
    <t>TY26-0104C-L</t>
  </si>
  <si>
    <t>AUTOLAMPS2342</t>
  </si>
  <si>
    <t xml:space="preserve">TOYOTA NOAH CR40 (98-03) / TOWNACE CR55 - FOG LAMP CASE (28-113) - RH</t>
  </si>
  <si>
    <t xml:space="preserve">NOAH FLC 28 113 RH</t>
  </si>
  <si>
    <t>TY26-0104C-R</t>
  </si>
  <si>
    <t>AUTOLAMPS2341</t>
  </si>
  <si>
    <t xml:space="preserve">TOYOTA NOAH CR40 (98-03) / TOWNACE CR55 - FOG LAMP WITH CASE (28-113) - LH</t>
  </si>
  <si>
    <t xml:space="preserve">NOAH FLA 28 113 LH</t>
  </si>
  <si>
    <t>TY26-0104C-L(CASE)</t>
  </si>
  <si>
    <t>AUTOLAMPS2343</t>
  </si>
  <si>
    <t xml:space="preserve">TOYOTA NOAH CR40 (98-03) / TOWNACE CR55 - FOG LAMP WITH CASE (28-113) - RH</t>
  </si>
  <si>
    <t xml:space="preserve">NOAH FLA 28 113 RH</t>
  </si>
  <si>
    <t>TY26-0104C-R(CASE)</t>
  </si>
  <si>
    <t>AUTOLAMPS2344</t>
  </si>
  <si>
    <t xml:space="preserve">TOYOTA NOAH VAN TR60/YR70 YR90 (12-) - TAIL LAMP - LH</t>
  </si>
  <si>
    <t xml:space="preserve">NOAH 12 TLA LH</t>
  </si>
  <si>
    <t>TY26-0802-L</t>
  </si>
  <si>
    <t>AUTOLAMPS2345</t>
  </si>
  <si>
    <t xml:space="preserve">TOYOTA NOAH VAN TR60/YR70 YR90 (12-) - TAIL LAMP - RH</t>
  </si>
  <si>
    <t xml:space="preserve">NOAH 12 TLA RH</t>
  </si>
  <si>
    <t>TY26-0802-R</t>
  </si>
  <si>
    <t>AUTOLAMPS2346</t>
  </si>
  <si>
    <t xml:space="preserve">TOYOTA NOAH/VOXY MPV VAN (01-) - LAMINATED FRONT WINDSCREEN</t>
  </si>
  <si>
    <t xml:space="preserve">YR50 LFW X</t>
  </si>
  <si>
    <t xml:space="preserve">YR50 LFW/X</t>
  </si>
  <si>
    <t>1427*1103</t>
  </si>
  <si>
    <t>AUTOLAMPS2347</t>
  </si>
  <si>
    <t xml:space="preserve">TOYOTA NOAH/VOXY VAN (01-) - REAR HEATED WINDSCREEN</t>
  </si>
  <si>
    <t xml:space="preserve">YR50 RW H X</t>
  </si>
  <si>
    <t xml:space="preserve">YR50 RW/H/X</t>
  </si>
  <si>
    <t>1301*620</t>
  </si>
  <si>
    <t>AUTOLAMPS2348</t>
  </si>
  <si>
    <t xml:space="preserve">TOYOTA NOAH/VOXY VAN TR60/YR70 YR90 (01-) - FRONT DOOR GLASS - LH</t>
  </si>
  <si>
    <t xml:space="preserve">YR90 FD LH</t>
  </si>
  <si>
    <t xml:space="preserve">YR70 FD/LH</t>
  </si>
  <si>
    <t>898*594</t>
  </si>
  <si>
    <t>AUTOLAMPS2349</t>
  </si>
  <si>
    <t xml:space="preserve">TOYOTA NOAH/VOXY VAN TR60/YR70 YR90 (01-) - FRONT DOOR GLASS - RH</t>
  </si>
  <si>
    <t xml:space="preserve">YR90 FD RH</t>
  </si>
  <si>
    <t>932*632</t>
  </si>
  <si>
    <t>AUTOLAMPS2350</t>
  </si>
  <si>
    <t xml:space="preserve">TOYOTA NOAH/VOXY VAN TR60/YR70 YR90 (01-) - FRONT DOOR QUARTER GLASS - LH</t>
  </si>
  <si>
    <t xml:space="preserve">YR90 FV LH X</t>
  </si>
  <si>
    <t xml:space="preserve">YR70 FV/LH/X</t>
  </si>
  <si>
    <t>395*325</t>
  </si>
  <si>
    <t>AUTOLAMPS2351</t>
  </si>
  <si>
    <t xml:space="preserve">TOYOTA NOAH/VOXY VAN TR60/YR70 YR90 (01-) - FRONT DOOR QUARTER GLASS - RH</t>
  </si>
  <si>
    <t xml:space="preserve">YR90 FV RH X</t>
  </si>
  <si>
    <t xml:space="preserve">YR70 FV/RH/X</t>
  </si>
  <si>
    <t>AUTOLAMPS2353</t>
  </si>
  <si>
    <t xml:space="preserve">TOYOTA NOAH/VOXY VAN TR60/YR70 YR90 (01-) - LAMINATED FRONT WINDSCREEN</t>
  </si>
  <si>
    <t xml:space="preserve">YR90 R CP LFW X</t>
  </si>
  <si>
    <t xml:space="preserve">YR70-R-CP LFW/X</t>
  </si>
  <si>
    <t>1395*1084</t>
  </si>
  <si>
    <t>AUTOLAMPS2354</t>
  </si>
  <si>
    <t xml:space="preserve">TOYOTA NOAH/VOXY VAN TR60/YR70 YR90 (01-) - REAR DOOR GLASS - RH</t>
  </si>
  <si>
    <t xml:space="preserve">YR90 RD RH</t>
  </si>
  <si>
    <t xml:space="preserve">YR70 RD/RH</t>
  </si>
  <si>
    <t>AUTOLAMPS2355</t>
  </si>
  <si>
    <t xml:space="preserve">TOYOTA NOAH/VOXY VAN TR60/YR70 YR90 (01-) - REAR DOOR GLASS- LH</t>
  </si>
  <si>
    <t xml:space="preserve">YR90 RD LH</t>
  </si>
  <si>
    <t xml:space="preserve">YR70 RD/LH</t>
  </si>
  <si>
    <t>AUTOLAMPS2356</t>
  </si>
  <si>
    <t xml:space="preserve">TOYOTA NOAH/VOXY VAN TR60/YR70 YR90 (01-) - REAR SIDE FIX WINDOW  - LH</t>
  </si>
  <si>
    <t xml:space="preserve">YR90 SW LH H X</t>
  </si>
  <si>
    <t xml:space="preserve">YR70 SW/LH/H/X</t>
  </si>
  <si>
    <t>675*512</t>
  </si>
  <si>
    <t>AUTOLAMPS2357</t>
  </si>
  <si>
    <t xml:space="preserve">TOYOTA NOAH/VOXY VAN TR60/YR70 YR90 (01-) - REAR SIDE FIX WINDOW - RH</t>
  </si>
  <si>
    <t xml:space="preserve">YR90 SW RH H X</t>
  </si>
  <si>
    <t xml:space="preserve">YR70 SW/RH/H/X</t>
  </si>
  <si>
    <t>AUTOLAMPS2352</t>
  </si>
  <si>
    <t xml:space="preserve">TOYOTA NOAH/VOXY VAN TR60/YR70 YR90 (01-) - REAR WINDSCREEN</t>
  </si>
  <si>
    <t xml:space="preserve">YR90 RW H X</t>
  </si>
  <si>
    <t xml:space="preserve">YR70 RW/H/X</t>
  </si>
  <si>
    <t>1300*535</t>
  </si>
  <si>
    <t>AUTOLAMPS2772</t>
  </si>
  <si>
    <t xml:space="preserve">TOYOTA PASSO (04-10) HEAD LAMP (211-1133) - LH</t>
  </si>
  <si>
    <t xml:space="preserve">PASSO 04 HLA LH</t>
  </si>
  <si>
    <t xml:space="preserve">PASSO/04 HLA LH</t>
  </si>
  <si>
    <t>AUTOLAMPS2773</t>
  </si>
  <si>
    <t xml:space="preserve">TOYOTA PASSO (04-10) HEAD LAMP (211-1133) - RH</t>
  </si>
  <si>
    <t xml:space="preserve">PASSO 04 HLA RH</t>
  </si>
  <si>
    <t xml:space="preserve">PASSO/04 HLA RH</t>
  </si>
  <si>
    <t>AUTOLAMPS2358</t>
  </si>
  <si>
    <t xml:space="preserve">TOYOTA PASSO 5D HATCHBACK (11-) - FRONT DOOR GLASS - LH</t>
  </si>
  <si>
    <t xml:space="preserve">TD50 FD LH</t>
  </si>
  <si>
    <t xml:space="preserve">TD50 FD/LH</t>
  </si>
  <si>
    <t>928*530</t>
  </si>
  <si>
    <t>AUTOLAMPS2363</t>
  </si>
  <si>
    <t xml:space="preserve">TOYOTA PASSO 5D HATCHBACK (11-) - LAMINATED FRONT WINDSCREEN</t>
  </si>
  <si>
    <t xml:space="preserve">MYVI 11 CP LFW X</t>
  </si>
  <si>
    <t xml:space="preserve">MYVI 11 CP LFW/X</t>
  </si>
  <si>
    <t>1332*844</t>
  </si>
  <si>
    <t>AUTOLAMPS2360</t>
  </si>
  <si>
    <t xml:space="preserve">TOYOTA PASSO 5D HATCHBACK (11-) - REAR QUARTER GLASS - LH</t>
  </si>
  <si>
    <t xml:space="preserve">TD50 RQ LH</t>
  </si>
  <si>
    <t xml:space="preserve">TD50 RQ/LH</t>
  </si>
  <si>
    <t>273*404</t>
  </si>
  <si>
    <t>AUTOLAMPS2361</t>
  </si>
  <si>
    <t xml:space="preserve">TOYOTA PASSO 5D HATCHBACK (11-) - REAR QUARTER GLASS - RH</t>
  </si>
  <si>
    <t xml:space="preserve">TD50 RQ RH</t>
  </si>
  <si>
    <t xml:space="preserve">TD50 RQ/RH</t>
  </si>
  <si>
    <t>AUTOLAMPS2362</t>
  </si>
  <si>
    <t xml:space="preserve">TOYOTA PASSO 5D HATCHBACK (11-) - REAR WINDSCREEN</t>
  </si>
  <si>
    <t xml:space="preserve">TD50 RW H X</t>
  </si>
  <si>
    <t xml:space="preserve">TD50 RW/H/X</t>
  </si>
  <si>
    <t>1229*510</t>
  </si>
  <si>
    <t>AUTOLAMPS2364</t>
  </si>
  <si>
    <t xml:space="preserve">TOYOTA PLATZ (01-02) - HEAD LAMP - LH</t>
  </si>
  <si>
    <t xml:space="preserve">PLATZ 01 HLA LH</t>
  </si>
  <si>
    <t>TY19-0101-L</t>
  </si>
  <si>
    <t>AUTOLAMPS2365</t>
  </si>
  <si>
    <t xml:space="preserve">TOYOTA PLATZ (01-02) - HEAD LAMP - RH</t>
  </si>
  <si>
    <t xml:space="preserve">PLATZ 01 HLA RH</t>
  </si>
  <si>
    <t>TY19-0101-R</t>
  </si>
  <si>
    <t>AUTOLAMPS2366</t>
  </si>
  <si>
    <t xml:space="preserve">TOYOTA PLATZ (01-02) - SIDE MIRROR (MANUAL) - LH</t>
  </si>
  <si>
    <t xml:space="preserve">PLATZ 01 SMM LH</t>
  </si>
  <si>
    <t>H-0057-L</t>
  </si>
  <si>
    <t>AUTOLAMPS2367</t>
  </si>
  <si>
    <t xml:space="preserve">TOYOTA PLATZ (01-02) - SIDE MIRROR (MANUAL) - RH</t>
  </si>
  <si>
    <t xml:space="preserve">PLATZ 01 SMM RH</t>
  </si>
  <si>
    <t>AUTOLAMPS2368</t>
  </si>
  <si>
    <t xml:space="preserve">TOYOTA PLATZ (01-02) - TAIL LAMP - LH</t>
  </si>
  <si>
    <t xml:space="preserve">PLATZ 01 TLA LH</t>
  </si>
  <si>
    <t>TY19-0102-L</t>
  </si>
  <si>
    <t>AUTOLAMPS2369</t>
  </si>
  <si>
    <t xml:space="preserve">TOYOTA PLATZ (01-02) - TAIL LAMP - RH</t>
  </si>
  <si>
    <t xml:space="preserve">PLATZ 01 TLA RH</t>
  </si>
  <si>
    <t>TY19-0102-R</t>
  </si>
  <si>
    <t>AUTOLAMPS2370</t>
  </si>
  <si>
    <t xml:space="preserve">TOYOTA PLATZ (01-04) - FRONT INNER FENDER - LH</t>
  </si>
  <si>
    <t xml:space="preserve">PLATZ IFF LH</t>
  </si>
  <si>
    <t>53876-52012-L</t>
  </si>
  <si>
    <t>AUTOLAMPS2371</t>
  </si>
  <si>
    <t xml:space="preserve">TOYOTA PLATZ (01-04) - FRONT INNER FENDER - RH</t>
  </si>
  <si>
    <t xml:space="preserve">PLATZ IFF RH</t>
  </si>
  <si>
    <t>53875-52012-R</t>
  </si>
  <si>
    <t>AUTOLAMPS2372</t>
  </si>
  <si>
    <t xml:space="preserve">TOYOTA PLATZ (03-05) - FOG LAMP - LH</t>
  </si>
  <si>
    <t xml:space="preserve">PLATZ 03 FLA LH</t>
  </si>
  <si>
    <t>TY19-0204-L</t>
  </si>
  <si>
    <t>AUTOLAMPS2373</t>
  </si>
  <si>
    <t xml:space="preserve">TOYOTA PLATZ (03-05) - FOG LAMP - RH</t>
  </si>
  <si>
    <t xml:space="preserve">PLATZ 03 FLA RH</t>
  </si>
  <si>
    <t>TY19-0204-R</t>
  </si>
  <si>
    <t>AUTOLAMPS2374</t>
  </si>
  <si>
    <t xml:space="preserve">TOYOTA PLATZ (03-05) - FOG LAMP COVER - LH</t>
  </si>
  <si>
    <t xml:space="preserve">PLATZ 01 FLAC LH</t>
  </si>
  <si>
    <t>TY19-0204-1-L</t>
  </si>
  <si>
    <t>AUTOLAMPS2375</t>
  </si>
  <si>
    <t xml:space="preserve">TOYOTA PLATZ (03-05) - FOG LAMP COVER - RH</t>
  </si>
  <si>
    <t xml:space="preserve">PLATZ 01 FLAC RH</t>
  </si>
  <si>
    <t>TY19-0204-1-R</t>
  </si>
  <si>
    <t>AUTOLAMPS2376</t>
  </si>
  <si>
    <t xml:space="preserve">TOYOTA PLATZ (03-05) - HEAD LAMP (212-11C8) - LH</t>
  </si>
  <si>
    <t xml:space="preserve">PLATZ 03 HLA LH</t>
  </si>
  <si>
    <t>TY19-0201-L</t>
  </si>
  <si>
    <t>AUTOLAMPS2377</t>
  </si>
  <si>
    <t xml:space="preserve">TOYOTA PLATZ (03-05) - HEAD LAMP (212-11C8) - RH</t>
  </si>
  <si>
    <t xml:space="preserve">PLATZ 03 HLA RH</t>
  </si>
  <si>
    <t>TY19-0201-R</t>
  </si>
  <si>
    <t>AUTOLAMPS2378</t>
  </si>
  <si>
    <t xml:space="preserve">TOYOTA PLATZ (03-05) - TAIL LAMP (212-19G2) - LH</t>
  </si>
  <si>
    <t xml:space="preserve">PLATZ 03 TLA LH</t>
  </si>
  <si>
    <t>TY19-0202-L</t>
  </si>
  <si>
    <t>AUTOLAMPS2379</t>
  </si>
  <si>
    <t xml:space="preserve">TOYOTA PLATZ (03-05) - TAIL LAMP (212-19G2) - RH</t>
  </si>
  <si>
    <t xml:space="preserve">PLATZ 03 TLA RH</t>
  </si>
  <si>
    <t>TY19-0202-R</t>
  </si>
  <si>
    <t>AUTOLAMPS2380</t>
  </si>
  <si>
    <t xml:space="preserve">TOYOTA PLATZ LK10 4D SEDAN (99-) - REAR QUARTER GLASS - LH</t>
  </si>
  <si>
    <t xml:space="preserve">LK10 4D RQ LH</t>
  </si>
  <si>
    <t xml:space="preserve">LK10-4D RQ/LH</t>
  </si>
  <si>
    <t>227*360</t>
  </si>
  <si>
    <t>AUTOLAMPS2381</t>
  </si>
  <si>
    <t xml:space="preserve">TOYOTA PLATZ LK10 4D SEDAN (99-) - REAR QUARTER GLASS - RH</t>
  </si>
  <si>
    <t xml:space="preserve">LK10 4D RQ RH</t>
  </si>
  <si>
    <t xml:space="preserve">LK10-4D RQ/RH</t>
  </si>
  <si>
    <t>AUTOLAMPS2382</t>
  </si>
  <si>
    <t xml:space="preserve">TOYOTA PLATZ LK10 4D SEDAN (99-) - REAR WINDSCREEN</t>
  </si>
  <si>
    <t xml:space="preserve">LK10 4D RW H X</t>
  </si>
  <si>
    <t xml:space="preserve">LK10-4D RW/H/X</t>
  </si>
  <si>
    <t>1296*687</t>
  </si>
  <si>
    <t>AUTOLAMPS2383</t>
  </si>
  <si>
    <t xml:space="preserve">TOYOTA PRADO FJ120 3D/5D SUV (03-09) - LAMINATED FRONT WINDSCREEN</t>
  </si>
  <si>
    <t xml:space="preserve">FJ120 VCPS LFW X</t>
  </si>
  <si>
    <t xml:space="preserve">FJ120-VCPS LFW/X</t>
  </si>
  <si>
    <t>1491*795</t>
  </si>
  <si>
    <t>AUTOLAMPS2384</t>
  </si>
  <si>
    <t xml:space="preserve">TOYOTA PRADO FJ90 3D/5D SUV (96-03) - LAMINATED FRONT WINDSCREEN</t>
  </si>
  <si>
    <t xml:space="preserve">FJ90 LFW X</t>
  </si>
  <si>
    <t xml:space="preserve">FJ90 LFW/X</t>
  </si>
  <si>
    <t>1500*687</t>
  </si>
  <si>
    <t>AUTOLAMPS2385</t>
  </si>
  <si>
    <t xml:space="preserve">TOYOTA PRADO FJ90 3D/5D SUV (96-03) - REAR WINDSCREEN</t>
  </si>
  <si>
    <t xml:space="preserve">FJ90 RW H X</t>
  </si>
  <si>
    <t xml:space="preserve">FJ90 RW/H/X</t>
  </si>
  <si>
    <t>1294*497</t>
  </si>
  <si>
    <t>AUTOLAMPS2386</t>
  </si>
  <si>
    <t xml:space="preserve">TOYOTA PREMIO (96-00)/CARINA (96-00) - LAMINATED FRONT WINDSREEN</t>
  </si>
  <si>
    <t xml:space="preserve">RT210 AT211 AT212 LFW</t>
  </si>
  <si>
    <t xml:space="preserve">RT210 LFW/X</t>
  </si>
  <si>
    <t>1460*824</t>
  </si>
  <si>
    <t>AUTOLAMPS2387</t>
  </si>
  <si>
    <t xml:space="preserve">TOYOTA PREMIO (96-00)/CARINA (96-00) SEDAN - REAR HEATED WINDSCREEN</t>
  </si>
  <si>
    <t xml:space="preserve">RT210 AT211 AT212 RW</t>
  </si>
  <si>
    <t>AUTOLAMPS2389</t>
  </si>
  <si>
    <t xml:space="preserve">TOYOTA PREMIO NZT240 (01-02) - FOG LAMP (20-428) - LH</t>
  </si>
  <si>
    <t xml:space="preserve">PREMIO 01 FLA LH</t>
  </si>
  <si>
    <t>TY03-1704-L</t>
  </si>
  <si>
    <t>AUTOLAMPS2390</t>
  </si>
  <si>
    <t xml:space="preserve">TOYOTA PREMIO NZT240 (01-02) - FOG LAMP (20-428) - RH</t>
  </si>
  <si>
    <t xml:space="preserve">PREMIO 01 FLA RH</t>
  </si>
  <si>
    <t>TY03-1704-R</t>
  </si>
  <si>
    <t>AUTOLAMPS2388</t>
  </si>
  <si>
    <t xml:space="preserve">TOYOTA PREMIO NZT240 (01-02) - FRONT BUMPER</t>
  </si>
  <si>
    <t xml:space="preserve">PREMIO 01 BPRF</t>
  </si>
  <si>
    <t>TY03-1707</t>
  </si>
  <si>
    <t>AUTOLAMPS2391</t>
  </si>
  <si>
    <t xml:space="preserve">TOYOTA PREMIO NZT240 (01-02) - GRILL</t>
  </si>
  <si>
    <t xml:space="preserve">PREMIO 01 GRILL</t>
  </si>
  <si>
    <t>TY03-1711</t>
  </si>
  <si>
    <t>AUTOLAMPS2392</t>
  </si>
  <si>
    <t xml:space="preserve">TOYOTA PREMIO NZT240 (01-02) - HEAD LAMP (20-426) - LH</t>
  </si>
  <si>
    <t xml:space="preserve">PREMIO 01 HLA LH</t>
  </si>
  <si>
    <t>TY03-1701B-L</t>
  </si>
  <si>
    <t>AUTOLAMPS2393</t>
  </si>
  <si>
    <t xml:space="preserve">TOYOTA PREMIO NZT240 (01-02) - HEAD LAMP (20-426) - RH</t>
  </si>
  <si>
    <t xml:space="preserve">PREMIO 01 HLA RH</t>
  </si>
  <si>
    <t>TY03-1701B-R</t>
  </si>
  <si>
    <t>AUTOLAMPS2394</t>
  </si>
  <si>
    <t xml:space="preserve">TOYOTA PREMIO NZT240 (01-02) - TAIL LAMP (20-429) - LH</t>
  </si>
  <si>
    <t xml:space="preserve">PREMIO 01 TLA LH</t>
  </si>
  <si>
    <t>TY03-1702-L</t>
  </si>
  <si>
    <t>AUTOLAMPS2395</t>
  </si>
  <si>
    <t xml:space="preserve">TOYOTA PREMIO NZT240 (01-02) - TAIL LAMP (20-429) - RH</t>
  </si>
  <si>
    <t xml:space="preserve">PREMIO 01 TLA RH</t>
  </si>
  <si>
    <t>TY03-1702-R</t>
  </si>
  <si>
    <t>AUTOLAMPS2396</t>
  </si>
  <si>
    <t xml:space="preserve">TOYOTA PREMIO NZT240 (01-06) - HOOD MOULDING</t>
  </si>
  <si>
    <t xml:space="preserve">PREMIO 01 HM</t>
  </si>
  <si>
    <t>TY39-0115-1</t>
  </si>
  <si>
    <t>AUTOLAMPS2397</t>
  </si>
  <si>
    <t xml:space="preserve">TOYOTA PREMIO NZT240 (03-06) - FOG LAMP (422-01) - LH</t>
  </si>
  <si>
    <t xml:space="preserve">PREMIO 03 FLA LH</t>
  </si>
  <si>
    <t>TY99-0103-L</t>
  </si>
  <si>
    <t>AUTOLAMPS2398</t>
  </si>
  <si>
    <t xml:space="preserve">TOYOTA PREMIO NZT240 (03-06) - FOG LAMP (422-01) - RH</t>
  </si>
  <si>
    <t xml:space="preserve">PREMIO 03 FLA RH</t>
  </si>
  <si>
    <t>TY99-0103-R</t>
  </si>
  <si>
    <t>AUTOLAMPS2399</t>
  </si>
  <si>
    <t xml:space="preserve">TOYOTA PREMIO NZT240 (03-06) - HEAD LAMP (W/PARTITION)(20-439) - LH</t>
  </si>
  <si>
    <t xml:space="preserve">PREMIO 03 HLA LH</t>
  </si>
  <si>
    <t>TY03-1701A-L</t>
  </si>
  <si>
    <t>AUTOLAMPS2400</t>
  </si>
  <si>
    <t xml:space="preserve">TOYOTA PREMIO NZT240 (03-06) - HEAD LAMP (W/PARTITION)(20-439) - RH</t>
  </si>
  <si>
    <t xml:space="preserve">PREMIO 03 HLA RH</t>
  </si>
  <si>
    <t>TY03-1701A-R</t>
  </si>
  <si>
    <t>AUTOLAMPS2403</t>
  </si>
  <si>
    <t xml:space="preserve">TOYOTA PREMIO NZT240 (03-06) - TAIL LAMP (20-442) - LH</t>
  </si>
  <si>
    <t xml:space="preserve">PREMIO 03 TLA LH</t>
  </si>
  <si>
    <t>TY03-1702B-L</t>
  </si>
  <si>
    <t>AUTOLAMPS2404</t>
  </si>
  <si>
    <t xml:space="preserve">TOYOTA PREMIO NZT240 (03-06) - TAIL LAMP (20-442) - RH</t>
  </si>
  <si>
    <t xml:space="preserve">PREMIO 03 TLA RH</t>
  </si>
  <si>
    <t>TY03-1702B-R</t>
  </si>
  <si>
    <t>AUTOLAMPS2401</t>
  </si>
  <si>
    <t xml:space="preserve">TOYOTA PREMIO NZT240 (03-06) - TAIL LENS (20-442-00) - LH</t>
  </si>
  <si>
    <t xml:space="preserve">PREMIO 03 TLS LH</t>
  </si>
  <si>
    <t>TY03-1702B-00-L</t>
  </si>
  <si>
    <t>AUTOLAMPS2402</t>
  </si>
  <si>
    <t xml:space="preserve">TOYOTA PREMIO NZT240 (03-06) - TAIL LENS (20-442-00) - RH</t>
  </si>
  <si>
    <t xml:space="preserve">PREMIO 03 TLS RH</t>
  </si>
  <si>
    <t>TY03-1702B-00-R</t>
  </si>
  <si>
    <t>AUTOLAMPS2406</t>
  </si>
  <si>
    <t xml:space="preserve">TOYOTA PREMIO NZT260 (07-09) - FOG LAMP HOUSING - LH</t>
  </si>
  <si>
    <t xml:space="preserve">PREMIO 07 FLH LH</t>
  </si>
  <si>
    <t>TY03-1804-1-L</t>
  </si>
  <si>
    <t>AUTOLAMPS2407</t>
  </si>
  <si>
    <t xml:space="preserve">TOYOTA PREMIO NZT260 (07-09) - FOG LAMP HOUSING - RH</t>
  </si>
  <si>
    <t xml:space="preserve">PREMIO 07 FLH RH</t>
  </si>
  <si>
    <t>TY03-1804-1-R</t>
  </si>
  <si>
    <t>AUTOLAMPS2408</t>
  </si>
  <si>
    <t xml:space="preserve">TOYOTA PREMIO NZT260 (07-09) - GRILL (CHROME-VERTICAL)</t>
  </si>
  <si>
    <t xml:space="preserve">PREMIO 07 GRLCV</t>
  </si>
  <si>
    <t>TY03-1711B</t>
  </si>
  <si>
    <t>AUTOLAMPS2412</t>
  </si>
  <si>
    <t xml:space="preserve">TOYOTA PREMIO NZT260 (07-09) - GRILL LOGO</t>
  </si>
  <si>
    <t xml:space="preserve">PREMIO 07 GRL LOGO</t>
  </si>
  <si>
    <t>TY03-1711B-LOGO</t>
  </si>
  <si>
    <t>AUTOLAMPS2413</t>
  </si>
  <si>
    <t xml:space="preserve">TOYOTA PREMIO NZT260 (07-09) - TAIL LAMP - LH</t>
  </si>
  <si>
    <t xml:space="preserve">PREMIO 07 TLA LH</t>
  </si>
  <si>
    <t>TY03-1802-L</t>
  </si>
  <si>
    <t>AUTOLAMPS2414</t>
  </si>
  <si>
    <t xml:space="preserve">TOYOTA PREMIO NZT260 (07-09) - TAIL LAMP - RH</t>
  </si>
  <si>
    <t xml:space="preserve">PREMIO 07 TLA RH</t>
  </si>
  <si>
    <t>TY03-1802-R</t>
  </si>
  <si>
    <t>AUTOLAMPS2895</t>
  </si>
  <si>
    <t xml:space="preserve">TOYOTA PREMIO NZT260 (07-09) - TAIL LAMP (SLIGHTLY BROKEN) - RH</t>
  </si>
  <si>
    <t xml:space="preserve">PREMIO 07 TLASB RH</t>
  </si>
  <si>
    <t>AUTOLAMPS2410</t>
  </si>
  <si>
    <t xml:space="preserve">TOYOTA PREMIO NZT260 (07-09) - TAIL LENS - LH</t>
  </si>
  <si>
    <t xml:space="preserve">PREMIO 07 TLS LH</t>
  </si>
  <si>
    <t>TY03-1802-00-L</t>
  </si>
  <si>
    <t>AUTOLAMPS2411</t>
  </si>
  <si>
    <t xml:space="preserve">TOYOTA PREMIO NZT260 (07-09) - TAIL LENS - RH</t>
  </si>
  <si>
    <t xml:space="preserve">PREMIO 07 TLS RH</t>
  </si>
  <si>
    <t>TY03-1802-00-R</t>
  </si>
  <si>
    <t>AUTOLAMPS2416</t>
  </si>
  <si>
    <t xml:space="preserve">TOYOTA PREMIO NZT260 (07-14) - FOG LAMP SET</t>
  </si>
  <si>
    <t xml:space="preserve">PREMIO 07 FLASET</t>
  </si>
  <si>
    <t>TY03-1804</t>
  </si>
  <si>
    <t>AUTOLAMPS2415</t>
  </si>
  <si>
    <t xml:space="preserve">TOYOTA PREMIO NZT260 (07-14) - FRONT BUMPER</t>
  </si>
  <si>
    <t xml:space="preserve">PREMIO 07 BPRF</t>
  </si>
  <si>
    <t>TY03-1807</t>
  </si>
  <si>
    <t>AUTOLAMPS2405</t>
  </si>
  <si>
    <t xml:space="preserve">TOYOTA PREMIO NZT260 (07-14) - FRONT BUMPER GRILL</t>
  </si>
  <si>
    <t xml:space="preserve">PREMIO 07 BGRL</t>
  </si>
  <si>
    <t>TY03-1807-1</t>
  </si>
  <si>
    <t>AUTOLAMPS2417</t>
  </si>
  <si>
    <t xml:space="preserve">TOYOTA PREMIO NZT260 (07-14) - HEAD LAMP - LH</t>
  </si>
  <si>
    <t xml:space="preserve">PREMIO 07 HLA LH</t>
  </si>
  <si>
    <t>TY03-1801-L</t>
  </si>
  <si>
    <t>AUTOLAMPS2418</t>
  </si>
  <si>
    <t xml:space="preserve">TOYOTA PREMIO NZT260 (07-14) - HEAD LAMP - RH</t>
  </si>
  <si>
    <t xml:space="preserve">PREMIO 07 HLA RH</t>
  </si>
  <si>
    <t>TY03-1801-R</t>
  </si>
  <si>
    <t>AUTOLAMPS2419</t>
  </si>
  <si>
    <t xml:space="preserve">TOYOTA PREMIO NZT260 (10-14) - BACK LAMP - LH</t>
  </si>
  <si>
    <t xml:space="preserve">PREMIO 10 BALA LH</t>
  </si>
  <si>
    <t>TY03-1802C-L</t>
  </si>
  <si>
    <t>AUTOLAMPS2420</t>
  </si>
  <si>
    <t xml:space="preserve">TOYOTA PREMIO NZT260 (10-14) - BACK LAMP - RH</t>
  </si>
  <si>
    <t xml:space="preserve">PREMIO 10 BALA RH</t>
  </si>
  <si>
    <t>TY03-1802C-R</t>
  </si>
  <si>
    <t>AUTOLAMPS2421</t>
  </si>
  <si>
    <t xml:space="preserve">TOYOTA PREMIO NZT260 (10-14) - BACK LAMP (SLIGHTY CRACKED) - LH</t>
  </si>
  <si>
    <t xml:space="preserve">PREMIO 10 BALASC LH</t>
  </si>
  <si>
    <t>AUTOLAMPS2422</t>
  </si>
  <si>
    <t xml:space="preserve">TOYOTA PREMIO NZT260 (10-14) - TAIL LAMP - LH</t>
  </si>
  <si>
    <t xml:space="preserve">PREMIO 10 TLA LH</t>
  </si>
  <si>
    <t>TY03-1802B-L</t>
  </si>
  <si>
    <t>AUTOLAMPS2423</t>
  </si>
  <si>
    <t xml:space="preserve">TOYOTA PREMIO NZT260 (10-14) - TAIL LAMP - RH</t>
  </si>
  <si>
    <t xml:space="preserve">PREMIO 10 TLA RH</t>
  </si>
  <si>
    <t>TY03-1802B-R</t>
  </si>
  <si>
    <t>AUTOLAMPS2425</t>
  </si>
  <si>
    <t xml:space="preserve">TOYOTA PREMIO ST210 (96-98) - CORNER LAMP (212-15A2-U) - LH</t>
  </si>
  <si>
    <t xml:space="preserve">ST210 96 CLA LH</t>
  </si>
  <si>
    <t>TY03-0903-L</t>
  </si>
  <si>
    <t>AUTOLAMPS2426</t>
  </si>
  <si>
    <t xml:space="preserve">TOYOTA PREMIO ST210 (96-98) - CORNER LAMP (212-15A2-U) - RH</t>
  </si>
  <si>
    <t xml:space="preserve">ST210 96 CLA RH</t>
  </si>
  <si>
    <t>TY03-0903-R</t>
  </si>
  <si>
    <t>AUTOLAMPS2427</t>
  </si>
  <si>
    <t xml:space="preserve">TOYOTA PREMIO ST210 (96-98) - FOG LAMP (212-2012) - LH</t>
  </si>
  <si>
    <t xml:space="preserve">ST210 96 FLA LH</t>
  </si>
  <si>
    <t>TY03-0904-L</t>
  </si>
  <si>
    <t>AUTOLAMPS2428</t>
  </si>
  <si>
    <t xml:space="preserve">TOYOTA PREMIO ST210 (96-98) - FOG LAMP (212-2012) - RH</t>
  </si>
  <si>
    <t xml:space="preserve">ST210 96 FLA RH</t>
  </si>
  <si>
    <t>TY03-0904-R</t>
  </si>
  <si>
    <t>AUTOLAMPS2424</t>
  </si>
  <si>
    <t xml:space="preserve">TOYOTA PREMIO ST210 (96-98) - FRONT BUMPER</t>
  </si>
  <si>
    <t xml:space="preserve">PREMIO 96 BPRF</t>
  </si>
  <si>
    <t>TY03-0907</t>
  </si>
  <si>
    <t>AUTOLAMPS2429</t>
  </si>
  <si>
    <t xml:space="preserve">TOYOTA PREMIO ST210 (96-98) - FRONT GRILL</t>
  </si>
  <si>
    <t xml:space="preserve">ST210 96 GRL</t>
  </si>
  <si>
    <t>TY03-0911</t>
  </si>
  <si>
    <t>AUTOLAMPS2430</t>
  </si>
  <si>
    <t xml:space="preserve">TOYOTA PREMIO ST210 (96-98) - HEAD LAMP (212-1170-RD/LD) - LH</t>
  </si>
  <si>
    <t xml:space="preserve">ST210 96 HLA LH</t>
  </si>
  <si>
    <t>TY03-0901-L</t>
  </si>
  <si>
    <t>AUTOLAMPS2431</t>
  </si>
  <si>
    <t xml:space="preserve">TOYOTA PREMIO ST210 (96-98) - HEAD LAMP (212-1170-RD/LD) - RH</t>
  </si>
  <si>
    <t xml:space="preserve">ST210 96 HLA RH</t>
  </si>
  <si>
    <t>TY03-0901-R</t>
  </si>
  <si>
    <t>AUTOLAMPS2432</t>
  </si>
  <si>
    <t xml:space="preserve">TOYOTA PREMIO ST210 (96-98) - TAIL LAMP (212-19A3-U) - LH</t>
  </si>
  <si>
    <t xml:space="preserve">ST210 96 TLA LH</t>
  </si>
  <si>
    <t>TY03-0902-L</t>
  </si>
  <si>
    <t>AUTOLAMPS2433</t>
  </si>
  <si>
    <t xml:space="preserve">TOYOTA PREMIO ST210 (96-98) - TAIL LAMP (212-19A3-U) - RH</t>
  </si>
  <si>
    <t xml:space="preserve">ST210 96 TLA RH</t>
  </si>
  <si>
    <t>TY03-0902-R</t>
  </si>
  <si>
    <t>AUTOLAMPS2434</t>
  </si>
  <si>
    <t xml:space="preserve">TOYOTA PREMIO ST211 (99-00) - BACK LAMP (20-398) - LH</t>
  </si>
  <si>
    <t xml:space="preserve">ST211 99 BALA LH</t>
  </si>
  <si>
    <t>TY03-1402B-L</t>
  </si>
  <si>
    <t>AUTOLAMPS2435</t>
  </si>
  <si>
    <t xml:space="preserve">TOYOTA PREMIO ST211 (99-00) - BACK LAMP (20-398) - RH</t>
  </si>
  <si>
    <t xml:space="preserve">ST211 99 BALA RH</t>
  </si>
  <si>
    <t>TY03-1402B-R</t>
  </si>
  <si>
    <t>AUTOLAMPS2437</t>
  </si>
  <si>
    <t xml:space="preserve">TOYOTA PREMIO ST211 (99-00) - CORNER LAMP (20-397) - LH</t>
  </si>
  <si>
    <t xml:space="preserve">ST211 99 CLA LH</t>
  </si>
  <si>
    <t>TY03-1403-L</t>
  </si>
  <si>
    <t>AUTOLAMPS2438</t>
  </si>
  <si>
    <t xml:space="preserve">TOYOTA PREMIO ST211 (99-00) - CORNER LAMP (20-397) - RH</t>
  </si>
  <si>
    <t xml:space="preserve">ST211 99 CLA RH</t>
  </si>
  <si>
    <t>TY03-1403-R</t>
  </si>
  <si>
    <t>AUTOLAMPS2439</t>
  </si>
  <si>
    <t xml:space="preserve">TOYOTA PREMIO ST211 (99-00) - FOG LAMP (20-396) - LH</t>
  </si>
  <si>
    <t xml:space="preserve">ST211 99 FLA LH</t>
  </si>
  <si>
    <t>TY03-1404-L</t>
  </si>
  <si>
    <t>AUTOLAMPS2440</t>
  </si>
  <si>
    <t xml:space="preserve">TOYOTA PREMIO ST211 (99-00) - FOG LAMP (20-396) - RH</t>
  </si>
  <si>
    <t xml:space="preserve">ST211 99 FLA RH</t>
  </si>
  <si>
    <t>TY03-1404-R</t>
  </si>
  <si>
    <t>AUTOLAMPS2436</t>
  </si>
  <si>
    <t xml:space="preserve">TOYOTA PREMIO ST211 (99-00) - FRONT BUMPER</t>
  </si>
  <si>
    <t xml:space="preserve">ST211 99 BPRF</t>
  </si>
  <si>
    <t>TY03-1407</t>
  </si>
  <si>
    <t>AUTOLAMPS2441</t>
  </si>
  <si>
    <t xml:space="preserve">TOYOTA PREMIO ST211 (99-00) - GRILL</t>
  </si>
  <si>
    <t xml:space="preserve">ST211 99 GRL</t>
  </si>
  <si>
    <t>TY03-1411</t>
  </si>
  <si>
    <t>AUTOLAMPS2442</t>
  </si>
  <si>
    <t xml:space="preserve">TOYOTA PREMIO ST211 (99-00) - HEAD LAMP (20-394) - LH</t>
  </si>
  <si>
    <t xml:space="preserve">ST211 99 HLA LH</t>
  </si>
  <si>
    <t>TY03-1401-L</t>
  </si>
  <si>
    <t>AUTOLAMPS2443</t>
  </si>
  <si>
    <t xml:space="preserve">TOYOTA PREMIO ST211 (99-00) - HEAD LAMP (20-394) - RH</t>
  </si>
  <si>
    <t xml:space="preserve">ST211 99 HLA RH</t>
  </si>
  <si>
    <t>TY03-1401-R</t>
  </si>
  <si>
    <t>AUTOLAMPS2446</t>
  </si>
  <si>
    <t xml:space="preserve">TOYOTA PREMIO ST211 (99-00) - TAIL LAMP (20-397) - LH</t>
  </si>
  <si>
    <t xml:space="preserve">ST211 99 TLA LH</t>
  </si>
  <si>
    <t>TY03-1402-L</t>
  </si>
  <si>
    <t>AUTOLAMPS2447</t>
  </si>
  <si>
    <t xml:space="preserve">TOYOTA PREMIO ST211 (99-00) - TAIL LAMP (20-397) - RH</t>
  </si>
  <si>
    <t xml:space="preserve">ST211 99 TLA RH</t>
  </si>
  <si>
    <t>TY03-1402-R</t>
  </si>
  <si>
    <t>AUTOLAMPS2444</t>
  </si>
  <si>
    <t xml:space="preserve">TOYOTA PREMIO ST211 (99-00) - TAIL LENS - (20-397-00) - LH</t>
  </si>
  <si>
    <t xml:space="preserve">ST211 99 TLS LH</t>
  </si>
  <si>
    <t>TY03-1402-00-L</t>
  </si>
  <si>
    <t>AUTOLAMPS2445</t>
  </si>
  <si>
    <t xml:space="preserve">TOYOTA PREMIO ST211 (99-00) - TAIL LENS - (20-397-00) - RH</t>
  </si>
  <si>
    <t xml:space="preserve">ST211 99 TLS RH</t>
  </si>
  <si>
    <t>TY03-1402-00-R</t>
  </si>
  <si>
    <t>AUTOLAMPS2448</t>
  </si>
  <si>
    <t xml:space="preserve">TOYOTA PREMIO/ ALLION (01-04) - INNER FENDER - LH</t>
  </si>
  <si>
    <t xml:space="preserve">PREMIO 01 IF LH</t>
  </si>
  <si>
    <t>53876-20401-L</t>
  </si>
  <si>
    <t>AUTOLAMPS2449</t>
  </si>
  <si>
    <t xml:space="preserve">TOYOTA PREMIO/ ALLION (01-04) - INNER FENDER - RH</t>
  </si>
  <si>
    <t xml:space="preserve">PREMIO 01 IF RH</t>
  </si>
  <si>
    <t>53875-20381-R</t>
  </si>
  <si>
    <t>AUTOLAMPS2450</t>
  </si>
  <si>
    <t xml:space="preserve">TOYOTA PRIUS (HW30) 5-DOOR HATCHBACK (09-) - LAMINATED FRONT WINDSCREEN</t>
  </si>
  <si>
    <t xml:space="preserve">ZVW30 09 R VCPS LFW X</t>
  </si>
  <si>
    <t xml:space="preserve">ZVW30-09-R-VCPS LFW/X</t>
  </si>
  <si>
    <t>1397*1008</t>
  </si>
  <si>
    <t>AUTOLAMPS2453</t>
  </si>
  <si>
    <t xml:space="preserve">TOYOTA PRIUS (HW30) ZVW30 (09-) - FOG LAMP HOUSING (212-2078) - LH</t>
  </si>
  <si>
    <t xml:space="preserve">PRIUS 09 FLAH LH</t>
  </si>
  <si>
    <t>TY38-0604-L</t>
  </si>
  <si>
    <t>AUTOLAMPS2454</t>
  </si>
  <si>
    <t xml:space="preserve">TOYOTA PRIUS (HW30) ZVW30 (09-) - FOG LAMP HOUSING (212-2078) - RH</t>
  </si>
  <si>
    <t xml:space="preserve">PRIUS 09 FLAH RH</t>
  </si>
  <si>
    <t>TY38-0604-R</t>
  </si>
  <si>
    <t>AUTOLAMPS2451</t>
  </si>
  <si>
    <t xml:space="preserve">TOYOTA PRIUS (HW30) ZVW30 (09-) - FRONT LAMP (312-1649) - LH</t>
  </si>
  <si>
    <t xml:space="preserve">PRIUS 09 FALA LH</t>
  </si>
  <si>
    <t>TY38-0605-L</t>
  </si>
  <si>
    <t>AUTOLAMPS2452</t>
  </si>
  <si>
    <t xml:space="preserve">TOYOTA PRIUS (HW30) ZVW30 (09-) - FRONT LAMP (312-1649) - RH</t>
  </si>
  <si>
    <t xml:space="preserve">PRIUS 09 FALA RH</t>
  </si>
  <si>
    <t>TY38-0605-R</t>
  </si>
  <si>
    <t>AUTOLAMPS2455</t>
  </si>
  <si>
    <t xml:space="preserve">TOYOTA PRIUS (HW30) ZVW30 (09-) - HEAD LAMP  (212-11P6) - LH</t>
  </si>
  <si>
    <t xml:space="preserve">PRIUS 09 HLA LH</t>
  </si>
  <si>
    <t>TY38-0601-L</t>
  </si>
  <si>
    <t>AUTOLAMPS2456</t>
  </si>
  <si>
    <t xml:space="preserve">TOYOTA PRIUS (HW30) ZVW30 (09-) - HEAD LAMP  (212-11P6) - RH</t>
  </si>
  <si>
    <t xml:space="preserve">PRIUS 09 HLA RH</t>
  </si>
  <si>
    <t>TY38-0601-R</t>
  </si>
  <si>
    <t>AUTOLAMPS2457</t>
  </si>
  <si>
    <t xml:space="preserve">TOYOTA PRIUS (HW30) ZVW30 (09-) - TAIL LAMP (212-19T8) - LH</t>
  </si>
  <si>
    <t xml:space="preserve">PRIUS 09  TLA LH</t>
  </si>
  <si>
    <t>TY38-0602-L</t>
  </si>
  <si>
    <t>AUTOLAMPS2458</t>
  </si>
  <si>
    <t xml:space="preserve">TOYOTA PRIUS (HW30) ZVW30 (09-) - TAIL LAMP (212-19T8) - RH</t>
  </si>
  <si>
    <t xml:space="preserve">PRIUS 09 TLA RH</t>
  </si>
  <si>
    <t>TY38-0602-R</t>
  </si>
  <si>
    <t>AUTOLAMPS2470</t>
  </si>
  <si>
    <t xml:space="preserve">TOYOTA PRIUS NHW20 (03-06) - BUMPER GRILL</t>
  </si>
  <si>
    <t xml:space="preserve">PRIUS 03 BGRL</t>
  </si>
  <si>
    <t>TY38-0411</t>
  </si>
  <si>
    <t>AUTOLAMPS2473</t>
  </si>
  <si>
    <t xml:space="preserve">TOYOTA PRIUS NHW20 (03-06) - DOOR MIRROR WITH INDICATOR LIGHT (ELECTRIC) - LH</t>
  </si>
  <si>
    <t xml:space="preserve">PRIUS 03 SME LH</t>
  </si>
  <si>
    <t>TY38-0412B-L</t>
  </si>
  <si>
    <t>AUTOLAMPS2474</t>
  </si>
  <si>
    <t xml:space="preserve">TOYOTA PRIUS NHW20 (03-06) - DOOR MIRROR WITH INDICATOR LIGHT (ELECTRIC) - RH</t>
  </si>
  <si>
    <t xml:space="preserve">PRIUS 03 SME RH</t>
  </si>
  <si>
    <t>TY38-0412B-R</t>
  </si>
  <si>
    <t>AUTOLAMPS2464</t>
  </si>
  <si>
    <t xml:space="preserve">TOYOTA PRIUS NHW20 (03-06) - FOG LAMP - LH</t>
  </si>
  <si>
    <t xml:space="preserve">PRIUS 03 FLA LH</t>
  </si>
  <si>
    <t>TY38-0404-L</t>
  </si>
  <si>
    <t>AUTOLAMPS2465</t>
  </si>
  <si>
    <t xml:space="preserve">TOYOTA PRIUS NHW20 (03-06) - FOG LAMP - RH</t>
  </si>
  <si>
    <t xml:space="preserve">PRIUS 03 FLA RH</t>
  </si>
  <si>
    <t>TY38-0404-R</t>
  </si>
  <si>
    <t>AUTOLAMPS2466</t>
  </si>
  <si>
    <t xml:space="preserve">TOYOTA PRIUS NHW20 (03-06) - FOG LAMP CASE - LH</t>
  </si>
  <si>
    <t xml:space="preserve">PRIUS 03 FLACASE LH</t>
  </si>
  <si>
    <t>TY38-0404-1-L</t>
  </si>
  <si>
    <t>AUTOLAMPS2467</t>
  </si>
  <si>
    <t xml:space="preserve">TOYOTA PRIUS NHW20 (03-06) - FOG LAMP CASE - RH</t>
  </si>
  <si>
    <t xml:space="preserve">PRIUS 03 FLACASE RH</t>
  </si>
  <si>
    <t>TY38-0404-1-R</t>
  </si>
  <si>
    <t>AUTOLAMPS2468</t>
  </si>
  <si>
    <t xml:space="preserve">TOYOTA PRIUS NHW20 (03-06) - FOG LAMP COVER - LH</t>
  </si>
  <si>
    <t xml:space="preserve">PRIUS 03 FLAC LH</t>
  </si>
  <si>
    <t>TY38-0404-2-L</t>
  </si>
  <si>
    <t>AUTOLAMPS2469</t>
  </si>
  <si>
    <t xml:space="preserve">TOYOTA PRIUS NHW20 (03-06) - FOG LAMP COVER - RH</t>
  </si>
  <si>
    <t xml:space="preserve">PRIUS 03 FLAC RH</t>
  </si>
  <si>
    <t>TY38-0404-2-R</t>
  </si>
  <si>
    <t>AUTOLAMPS2460</t>
  </si>
  <si>
    <t xml:space="preserve">TOYOTA PRIUS NHW20 (03-06) - FRONT BUMPER</t>
  </si>
  <si>
    <t xml:space="preserve">PRIUS 03 BPRF</t>
  </si>
  <si>
    <t>TY38-0407</t>
  </si>
  <si>
    <t>AUTOLAMPS2471</t>
  </si>
  <si>
    <t xml:space="preserve">TOYOTA PRIUS NHW20 (03-06) - HEAD LAMP (47-23) - LH</t>
  </si>
  <si>
    <t xml:space="preserve">PRIUS 03 HLA LH</t>
  </si>
  <si>
    <t>TY38-0401-L</t>
  </si>
  <si>
    <t>AUTOLAMPS2472</t>
  </si>
  <si>
    <t xml:space="preserve">TOYOTA PRIUS NHW20 (03-06) - HEAD LAMP (47-23) - RH</t>
  </si>
  <si>
    <t xml:space="preserve">PRIUS 03 HLA RH</t>
  </si>
  <si>
    <t>TY38-0401-R</t>
  </si>
  <si>
    <t>AUTOLAMPS2462</t>
  </si>
  <si>
    <t xml:space="preserve">TOYOTA PRIUS NHW20 (03-06) - INNER FENDER - LH</t>
  </si>
  <si>
    <t xml:space="preserve">PRIUS 03 FIF LH</t>
  </si>
  <si>
    <t>TY38-0416-1-L</t>
  </si>
  <si>
    <t>AUTOLAMPS2463</t>
  </si>
  <si>
    <t xml:space="preserve">TOYOTA PRIUS NHW20 (03-06) - INNER FENDER - RH</t>
  </si>
  <si>
    <t xml:space="preserve">PRIUS 03 FIF RH</t>
  </si>
  <si>
    <t>TY38-0416-1-R</t>
  </si>
  <si>
    <t>AUTOLAMPS2459</t>
  </si>
  <si>
    <t xml:space="preserve">TOYOTA PRIUS NHW20 (03-06) - LAMINATED FRONT WINDSCREEN</t>
  </si>
  <si>
    <t xml:space="preserve">NHW20 LFW X</t>
  </si>
  <si>
    <t xml:space="preserve">NHW20 LFW/X</t>
  </si>
  <si>
    <t>1406*1010</t>
  </si>
  <si>
    <t>AUTOLAMPS2461</t>
  </si>
  <si>
    <t xml:space="preserve">TOYOTA PRIUS NHW20 (03-06) - REAR BUMPER</t>
  </si>
  <si>
    <t xml:space="preserve">PRIUS 03 BPRR</t>
  </si>
  <si>
    <t>TY27-0108</t>
  </si>
  <si>
    <t>AUTOLAMPS2475</t>
  </si>
  <si>
    <t xml:space="preserve">TOYOTA PRIUS NHW20 (03-06) - TAIL LAMP CLEAR (47-13) - LH</t>
  </si>
  <si>
    <t xml:space="preserve">PRIUS 03 TLAC LH</t>
  </si>
  <si>
    <t>TY38-0402A-L</t>
  </si>
  <si>
    <t>AUTOLAMPS2476</t>
  </si>
  <si>
    <t xml:space="preserve">TOYOTA PRIUS NHW20 (03-06) - TAIL LAMP CLEAR (47-13) - RH</t>
  </si>
  <si>
    <t xml:space="preserve">PRIUS 03 TLAC RH</t>
  </si>
  <si>
    <t>TY38-0402A-R</t>
  </si>
  <si>
    <t>AUTOLAMPS2477</t>
  </si>
  <si>
    <t xml:space="preserve">TOYOTA PRIUS NHW20 (03-06) - TAIL LAMP CLEAR/RED (47-14) - LH</t>
  </si>
  <si>
    <t xml:space="preserve">PRIUS 03 TLACR LH</t>
  </si>
  <si>
    <t>TY38-0402B-L</t>
  </si>
  <si>
    <t>AUTOLAMPS2478</t>
  </si>
  <si>
    <t xml:space="preserve">TOYOTA PRIUS NHW20 (03-06) - TAIL LAMP CLEAR/RED (47-14) - RH</t>
  </si>
  <si>
    <t xml:space="preserve">PRIUS 03 TLACR RH</t>
  </si>
  <si>
    <t>TY38-0402B-R</t>
  </si>
  <si>
    <t>AUTOLAMPS2479</t>
  </si>
  <si>
    <t xml:space="preserve">TOYOTA PROBOX / SUCCEED (02-10) - FRONT DOOR GLASS - LH</t>
  </si>
  <si>
    <t xml:space="preserve">NCP58 FD LH</t>
  </si>
  <si>
    <t xml:space="preserve">NCP58 FD/LH</t>
  </si>
  <si>
    <t>847*448</t>
  </si>
  <si>
    <t>AUTOLAMPS2480</t>
  </si>
  <si>
    <t xml:space="preserve">TOYOTA PROBOX / SUCCEED (02-10) - FRONT DOOR GLASS - RH</t>
  </si>
  <si>
    <t xml:space="preserve">NCP58 FD RH</t>
  </si>
  <si>
    <t xml:space="preserve">NCP58 FD/RH</t>
  </si>
  <si>
    <t>AUTOLAMPS2481</t>
  </si>
  <si>
    <t xml:space="preserve">TOYOTA PROBOX / SUCCEED (02-10) - REAR DOOR GLASS - LH</t>
  </si>
  <si>
    <t xml:space="preserve">NCP58 RD LH</t>
  </si>
  <si>
    <t xml:space="preserve">NCP58 RD/LH</t>
  </si>
  <si>
    <t>640*452</t>
  </si>
  <si>
    <t>AUTOLAMPS2482</t>
  </si>
  <si>
    <t xml:space="preserve">TOYOTA PROBOX / SUCCEED (02-10) - REAR DOOR GLASS - RH</t>
  </si>
  <si>
    <t xml:space="preserve">NCP58 RD RH</t>
  </si>
  <si>
    <t xml:space="preserve">NCP58 RD/RH</t>
  </si>
  <si>
    <t>AUTOLAMPS2483</t>
  </si>
  <si>
    <t xml:space="preserve">TOYOTA PROBOX / SUCCEED (02-10) - REAR QUARTER GLASS - LH</t>
  </si>
  <si>
    <t xml:space="preserve">NCP58 RQ LH</t>
  </si>
  <si>
    <t xml:space="preserve">NCP58 RQ/LH</t>
  </si>
  <si>
    <t>170*421</t>
  </si>
  <si>
    <t>AUTOLAMPS2484</t>
  </si>
  <si>
    <t xml:space="preserve">TOYOTA PROBOX / SUCCEED (02-10) - REAR QUARTER GLASS - RH</t>
  </si>
  <si>
    <t xml:space="preserve">NCP58 RQ RH</t>
  </si>
  <si>
    <t xml:space="preserve">NCP58 RQ/RH</t>
  </si>
  <si>
    <t>AUTOLAMPS2485</t>
  </si>
  <si>
    <t xml:space="preserve">TOYOTA PROBOX / SUCCEED (02-10) - SIDE FIX WINDOW - LH</t>
  </si>
  <si>
    <t xml:space="preserve">NCP58 SW LH X</t>
  </si>
  <si>
    <t xml:space="preserve">NCP58 SW/LH/X</t>
  </si>
  <si>
    <t>617*395</t>
  </si>
  <si>
    <t>AUTOLAMPS2486</t>
  </si>
  <si>
    <t xml:space="preserve">TOYOTA PROBOX / SUCCEED (02-10) - SIDE FIX WINDOW - RH</t>
  </si>
  <si>
    <t xml:space="preserve">NCP58 SW RH X</t>
  </si>
  <si>
    <t xml:space="preserve">NCP58 SW/RH/X</t>
  </si>
  <si>
    <t>AUTOLAMPS2487</t>
  </si>
  <si>
    <t xml:space="preserve">TOYOTA PROBOX / SUCCEED (02-10) - SIDE MIRROR (ELECTRIC - 3-WIRE) - LH</t>
  </si>
  <si>
    <t xml:space="preserve">PROBOX SME LH</t>
  </si>
  <si>
    <t>TY27-0212A-L</t>
  </si>
  <si>
    <t>AUTOLAMPS2488</t>
  </si>
  <si>
    <t xml:space="preserve">TOYOTA PROBOX / SUCCEED (02-10) - SIDE MIRROR (ELECTRIC - 3-WIRE) - RH</t>
  </si>
  <si>
    <t xml:space="preserve">PROBOX SME RH</t>
  </si>
  <si>
    <t>TY27-0212A-R</t>
  </si>
  <si>
    <t>AUTOLAMPS2489</t>
  </si>
  <si>
    <t xml:space="preserve">TOYOTA PROBOX / SUCCEED (02-10) - SIDE MIRROR (MANUAL) LARGE - LH</t>
  </si>
  <si>
    <t xml:space="preserve">PROBOX SMML LH</t>
  </si>
  <si>
    <t>TY27-0112B-L</t>
  </si>
  <si>
    <t>AUTOLAMPS2490</t>
  </si>
  <si>
    <t xml:space="preserve">TOYOTA PROBOX / SUCCEED (02-10) - SIDE MIRROR (MANUAL) LARGE - RH</t>
  </si>
  <si>
    <t xml:space="preserve">PROBOX SMML RH</t>
  </si>
  <si>
    <t>TY27-0112B-R</t>
  </si>
  <si>
    <t>AUTOLAMPS2491</t>
  </si>
  <si>
    <t xml:space="preserve">TOYOTA PROBOX / SUCCEED (05-10) - SIDE MIRROR (ELECTRIC - 5 WIRE) - LH</t>
  </si>
  <si>
    <t xml:space="preserve">SUCCEED SME5W   LH</t>
  </si>
  <si>
    <t>TY27-0212B-L</t>
  </si>
  <si>
    <t>AUTOLAMPS2492</t>
  </si>
  <si>
    <t xml:space="preserve">TOYOTA PROBOX / SUCCEED (05-10) - SIDE MIRROR (ELECTRIC - 5 WIRE) - RH</t>
  </si>
  <si>
    <t xml:space="preserve">SUCCEED SME5W   RH</t>
  </si>
  <si>
    <t>TY27-0212B-R</t>
  </si>
  <si>
    <t>AUTOLAMPS2508</t>
  </si>
  <si>
    <t xml:space="preserve">TOYOTA PROBOX NCP58G (02-08) - MUDFLAP FRONT - LH</t>
  </si>
  <si>
    <t xml:space="preserve">PROBOX MFF LH</t>
  </si>
  <si>
    <t>TY27-0126A-L</t>
  </si>
  <si>
    <t>AUTOLAMPS2494</t>
  </si>
  <si>
    <t xml:space="preserve">TOYOTA PROBOX NCP58G (02-10) - BUMPER GRILL</t>
  </si>
  <si>
    <t xml:space="preserve">PROBOX BGRL</t>
  </si>
  <si>
    <t>MZ01-NEW-F-10005</t>
  </si>
  <si>
    <t>AUTOLAMPS2501</t>
  </si>
  <si>
    <t xml:space="preserve">TOYOTA PROBOX NCP58G (02-10) - FOG LAMP WITH CASE - LH</t>
  </si>
  <si>
    <t xml:space="preserve">PROBOX FLAWC LH</t>
  </si>
  <si>
    <t>TY27-0104-L</t>
  </si>
  <si>
    <t>AUTOLAMPS2502</t>
  </si>
  <si>
    <t xml:space="preserve">TOYOTA PROBOX NCP58G (02-10) - FOG LAMP WITH CASE - RH</t>
  </si>
  <si>
    <t xml:space="preserve">PROBOX FLAWC RH</t>
  </si>
  <si>
    <t>AUTOLAMPS2495</t>
  </si>
  <si>
    <t xml:space="preserve">TOYOTA PROBOX NCP58G (02-10) - FRONT BUMPER (METAL)</t>
  </si>
  <si>
    <t xml:space="preserve">PROBOX BPRF</t>
  </si>
  <si>
    <t>TY27-0107</t>
  </si>
  <si>
    <t>AUTOLAMPS2499</t>
  </si>
  <si>
    <t xml:space="preserve">TOYOTA PROBOX NCP58G (02-10) - FRONT INNER FENDER - LH</t>
  </si>
  <si>
    <t xml:space="preserve">PROBOX FIF LH</t>
  </si>
  <si>
    <t>MZ01-NEW-F-10013-L</t>
  </si>
  <si>
    <t>AUTOLAMPS2500</t>
  </si>
  <si>
    <t xml:space="preserve">TOYOTA PROBOX NCP58G (02-10) - FRONT INNER FENDER - RH</t>
  </si>
  <si>
    <t xml:space="preserve">PROBOX FIF RH</t>
  </si>
  <si>
    <t>MZ01-NEW-F-10013-R</t>
  </si>
  <si>
    <t>AUTOLAMPS2503</t>
  </si>
  <si>
    <t xml:space="preserve">TOYOTA PROBOX NCP58G (02-10) - GRILL</t>
  </si>
  <si>
    <t xml:space="preserve">PROBOX GRL</t>
  </si>
  <si>
    <t>MZ01-NEW-F-10003</t>
  </si>
  <si>
    <t>AUTOLAMPS2504</t>
  </si>
  <si>
    <t xml:space="preserve">TOYOTA PROBOX NCP58G (02-10) - HEAD LAMP (52-075) - LH</t>
  </si>
  <si>
    <t xml:space="preserve">PROBOX HLA LH</t>
  </si>
  <si>
    <t>MZ01-NEW-F-10001-L</t>
  </si>
  <si>
    <t>AUTOLAMPS2505</t>
  </si>
  <si>
    <t xml:space="preserve">TOYOTA PROBOX NCP58G (02-10) - HEAD LAMP (52-075) - RH</t>
  </si>
  <si>
    <t xml:space="preserve">PROBOX HLA RH</t>
  </si>
  <si>
    <t>MZ01-NEW-F-10001-R</t>
  </si>
  <si>
    <t>AUTOLAMPS2506</t>
  </si>
  <si>
    <t xml:space="preserve">TOYOTA PROBOX NCP58G (02-10) - HEAD LENS - LH</t>
  </si>
  <si>
    <t xml:space="preserve">PROBOX HLS LH</t>
  </si>
  <si>
    <t>MZ01-NEW-F-10001-00-L</t>
  </si>
  <si>
    <t>AUTOLAMPS2507</t>
  </si>
  <si>
    <t xml:space="preserve">TOYOTA PROBOX NCP58G (02-10) - HEAD LENS - RH</t>
  </si>
  <si>
    <t xml:space="preserve">PROBOX HLS RH</t>
  </si>
  <si>
    <t>MZ01-NEW-F-10001-00-R</t>
  </si>
  <si>
    <t>AUTOLAMPS2512</t>
  </si>
  <si>
    <t xml:space="preserve">TOYOTA PROBOX NCP58G (02-10) - MUDFLAP SET (4 PCS)</t>
  </si>
  <si>
    <t xml:space="preserve">PROBOX MFS</t>
  </si>
  <si>
    <t xml:space="preserve">TY27-0126 SET</t>
  </si>
  <si>
    <t>AUTOLAMPS2496</t>
  </si>
  <si>
    <t xml:space="preserve">TOYOTA PROBOX NCP58G (02-10) - REAR BUMPER</t>
  </si>
  <si>
    <t xml:space="preserve">PROBOX BPRR</t>
  </si>
  <si>
    <t>AUTOLAMPS2493</t>
  </si>
  <si>
    <t xml:space="preserve">TOYOTA PROBOX NCP58G (02-10) - REAR HEATED WINDSCREEN</t>
  </si>
  <si>
    <t xml:space="preserve">NCP58 RW H X</t>
  </si>
  <si>
    <t xml:space="preserve">NCP58 RW/H/X</t>
  </si>
  <si>
    <t>1312*453</t>
  </si>
  <si>
    <t>AUTOLAMPS2497</t>
  </si>
  <si>
    <t xml:space="preserve">TOYOTA PROBOX NCP58G (02-10) - SIDE BUMPER - LH</t>
  </si>
  <si>
    <t xml:space="preserve">PROBOX SBPR LH</t>
  </si>
  <si>
    <t>TY27-0107-02-L</t>
  </si>
  <si>
    <t>AUTOLAMPS2498</t>
  </si>
  <si>
    <t xml:space="preserve">TOYOTA PROBOX NCP58G (02-10) - SIDE BUMPER - RH</t>
  </si>
  <si>
    <t xml:space="preserve">PROBOX SBPR RH</t>
  </si>
  <si>
    <t>TY27-0107-02-R</t>
  </si>
  <si>
    <t>AUTOLAMPS2515</t>
  </si>
  <si>
    <t xml:space="preserve">TOYOTA PROBOX NCP58G (02-10) - SIDE MIRROR (MANUAL) - LH</t>
  </si>
  <si>
    <t xml:space="preserve">PROBOX SMM LH</t>
  </si>
  <si>
    <t>TY27-0112-L</t>
  </si>
  <si>
    <t>AUTOLAMPS2516</t>
  </si>
  <si>
    <t xml:space="preserve">TOYOTA PROBOX NCP58G (02-10) - SIDE MIRROR (MANUAL) - RH</t>
  </si>
  <si>
    <t xml:space="preserve">PROBOX SMM RH</t>
  </si>
  <si>
    <t>TY27-0112-R</t>
  </si>
  <si>
    <t>AUTOLAMPS2517</t>
  </si>
  <si>
    <t xml:space="preserve">TOYOTA PROBOX NCP58G (02-10) - TAIL LAMP - LH</t>
  </si>
  <si>
    <t xml:space="preserve">PROBOX TLA LH</t>
  </si>
  <si>
    <t>MZ01-NEW-F-10002-L</t>
  </si>
  <si>
    <t>AUTOLAMPS2518</t>
  </si>
  <si>
    <t xml:space="preserve">TOYOTA PROBOX NCP58G (02-10) - TAIL LAMP - RH</t>
  </si>
  <si>
    <t xml:space="preserve">PROBOX TLA RH</t>
  </si>
  <si>
    <t>MZ01-NEW-F-10002-R</t>
  </si>
  <si>
    <t>AUTOLAMPS2513</t>
  </si>
  <si>
    <t xml:space="preserve">TOYOTA PROBOX NCP58G (02-10) - TAIL LENS - LH</t>
  </si>
  <si>
    <t xml:space="preserve">PROBOX TLS LH</t>
  </si>
  <si>
    <t>MZ01-NEW-F-10002-00-L</t>
  </si>
  <si>
    <t>AUTOLAMPS2514</t>
  </si>
  <si>
    <t xml:space="preserve">TOYOTA PROBOX NCP58G (02-10) - TAIL LENS - RH</t>
  </si>
  <si>
    <t xml:space="preserve">PROBOX TLS RH</t>
  </si>
  <si>
    <t>MZ01-NEW-F-10002-00-R</t>
  </si>
  <si>
    <t>AUTOLAMPS2521</t>
  </si>
  <si>
    <t xml:space="preserve">TOYOTA RACTIS CP30 (10-16) - HEAD LAMP - LH</t>
  </si>
  <si>
    <t xml:space="preserve">RACTIS 10 HLA LH</t>
  </si>
  <si>
    <t>TY58-0201-L</t>
  </si>
  <si>
    <t>AUTOLAMPS2522</t>
  </si>
  <si>
    <t xml:space="preserve">TOYOTA RACTIS CP30 (10-16) - HEAD LAMP - RH</t>
  </si>
  <si>
    <t xml:space="preserve">RACTIS 10 HLA RH</t>
  </si>
  <si>
    <t>TY58-0201-R</t>
  </si>
  <si>
    <t>AUTOLAMPS2519</t>
  </si>
  <si>
    <t xml:space="preserve">TOYOTA RACTIS CP30 (10-16) - LAMINATED FRONT WINDSCREEN</t>
  </si>
  <si>
    <t xml:space="preserve">TY CP30 CP LFW X</t>
  </si>
  <si>
    <t xml:space="preserve">TY-CP30-CP LFW/X</t>
  </si>
  <si>
    <t>1336*916</t>
  </si>
  <si>
    <t>AUTOLAMPS2523</t>
  </si>
  <si>
    <t xml:space="preserve">TOYOTA RACTIS CP30 (10-16) - TAIL LAMP - LH</t>
  </si>
  <si>
    <t xml:space="preserve">RACTIS 10 TLA LH</t>
  </si>
  <si>
    <t>TY58-0202-L</t>
  </si>
  <si>
    <t>AUTOLAMPS2524</t>
  </si>
  <si>
    <t xml:space="preserve">TOYOTA RACTIS CP30 (10-16) - TAIL LAMP - RH</t>
  </si>
  <si>
    <t xml:space="preserve">RACTIS 10 TLA RH</t>
  </si>
  <si>
    <t>TY58-0202-R</t>
  </si>
  <si>
    <t>AUTOLAMPS2527</t>
  </si>
  <si>
    <t xml:space="preserve">TOYOTA RACTIS NCP10 (05-09) - HEAD LAMP - LH</t>
  </si>
  <si>
    <t xml:space="preserve">RACTIS 05 HLA LH</t>
  </si>
  <si>
    <t>TY58-0101-L</t>
  </si>
  <si>
    <t>AUTOLAMPS2528</t>
  </si>
  <si>
    <t xml:space="preserve">TOYOTA RACTIS NCP10 (05-09) - HEAD LAMP - RH</t>
  </si>
  <si>
    <t xml:space="preserve">RACTIS 05 HLA RH</t>
  </si>
  <si>
    <t>TY58-0101-R</t>
  </si>
  <si>
    <t>AUTOLAMPS2525</t>
  </si>
  <si>
    <t xml:space="preserve">TOYOTA RACTIS NCP10 (05-09) - LAMINATED FRONT WINDSCREEN</t>
  </si>
  <si>
    <t xml:space="preserve">NCP10 LFW X</t>
  </si>
  <si>
    <t xml:space="preserve">NCP10 LFW/X</t>
  </si>
  <si>
    <t>1294*980</t>
  </si>
  <si>
    <t>AUTOLAMPS2526</t>
  </si>
  <si>
    <t xml:space="preserve">TOYOTA RACTIS NCP10 (05-09) - REAR HEATED WINDSCREEN</t>
  </si>
  <si>
    <t xml:space="preserve">NCP10 RW H X</t>
  </si>
  <si>
    <t xml:space="preserve">NCP10 RW/H/X</t>
  </si>
  <si>
    <t>1288*454</t>
  </si>
  <si>
    <t>AUTOLAMPS2529</t>
  </si>
  <si>
    <t xml:space="preserve">TOYOTA RACTIS NCP10 (05-09) - TAIL LAMP - LH</t>
  </si>
  <si>
    <t xml:space="preserve">RACTIS 05 TLA LH</t>
  </si>
  <si>
    <t>TY58-0102-L</t>
  </si>
  <si>
    <t>AUTOLAMPS2530</t>
  </si>
  <si>
    <t xml:space="preserve">TOYOTA RACTIS NCP10 (05-09) - TAIL LAMP - RH</t>
  </si>
  <si>
    <t xml:space="preserve">RACTIS 05 TLA RH</t>
  </si>
  <si>
    <t>TY58-0102-R</t>
  </si>
  <si>
    <t>AUTOLAMPS2520</t>
  </si>
  <si>
    <t xml:space="preserve">TOYOTA RACTIS NCP30 (10-16) - REAR WINDSCREEN</t>
  </si>
  <si>
    <t xml:space="preserve">TY CP30 RW H X</t>
  </si>
  <si>
    <t xml:space="preserve">TY-CP30 RW/H/X</t>
  </si>
  <si>
    <t>1349*484</t>
  </si>
  <si>
    <t>AUTOLAMPS2532</t>
  </si>
  <si>
    <t xml:space="preserve">TOYOTA RAUM (05-11) - HEAD LAMP - LH</t>
  </si>
  <si>
    <t xml:space="preserve">RAUM 05 HLA LH</t>
  </si>
  <si>
    <t>TY57-0201-L</t>
  </si>
  <si>
    <t>AUTOLAMPS2533</t>
  </si>
  <si>
    <t xml:space="preserve">TOYOTA RAUM (05-11) - HEAD LAMP - RH</t>
  </si>
  <si>
    <t xml:space="preserve">RAUM 05 HLA RH</t>
  </si>
  <si>
    <t>TY57-0201-R</t>
  </si>
  <si>
    <t>AUTOLAMPS2534</t>
  </si>
  <si>
    <t xml:space="preserve">TOYOTA RAUM (05-11) - TAIL LAMP - LH</t>
  </si>
  <si>
    <t xml:space="preserve">RAUM 05 TLA LH</t>
  </si>
  <si>
    <t>TY57-0202-L</t>
  </si>
  <si>
    <t>AUTOLAMPS2535</t>
  </si>
  <si>
    <t xml:space="preserve">TOYOTA RAUM (05-11) - TAIL LAMP - RH</t>
  </si>
  <si>
    <t xml:space="preserve">RAUM 05 TLA RH</t>
  </si>
  <si>
    <t>TY57-0202-R</t>
  </si>
  <si>
    <t>AUTOLAMPS2536</t>
  </si>
  <si>
    <t xml:space="preserve">TOYOTA RAUM AX20MV (03-11) - LAMINATED FRONT WINDSCREEN</t>
  </si>
  <si>
    <t xml:space="preserve">AX20MV LFW X</t>
  </si>
  <si>
    <t xml:space="preserve">AX20MV LFW/X</t>
  </si>
  <si>
    <t>1367*860</t>
  </si>
  <si>
    <t>AUTOLAMPS2537</t>
  </si>
  <si>
    <t xml:space="preserve">TOYOTA RAUM E-EXZ10 WAGON (98-) - LAMINATED FRONT WINDSCREEN</t>
  </si>
  <si>
    <t xml:space="preserve">EXZ10 LFW X</t>
  </si>
  <si>
    <t>AUTOLAMPS2803</t>
  </si>
  <si>
    <t xml:space="preserve">TOYOTA RAV 4 (13-) FRONT BUMPER BRACKET - LH</t>
  </si>
  <si>
    <t xml:space="preserve">RAV4 13 BPRB LH</t>
  </si>
  <si>
    <t>TY11-1007-5</t>
  </si>
  <si>
    <t>AUTOLAMPS2804</t>
  </si>
  <si>
    <t xml:space="preserve">TOYOTA RAV 4 (13-) FRONT BUMPER BRACKET - RH</t>
  </si>
  <si>
    <t xml:space="preserve">RAV4 13 BPRB RH</t>
  </si>
  <si>
    <t>AUTOLAMPS2805</t>
  </si>
  <si>
    <t xml:space="preserve">TOYOTA RAV 4 (13-) FRONT BUMPER GRILL</t>
  </si>
  <si>
    <t xml:space="preserve">RAV4 13 BPRG</t>
  </si>
  <si>
    <t>TY11-1007-3</t>
  </si>
  <si>
    <t>AUTOLAMPS2806</t>
  </si>
  <si>
    <t xml:space="preserve">TOYOTA RAV 4 (13-) REAR BUMPER </t>
  </si>
  <si>
    <t xml:space="preserve">RAV4 13 BPRR</t>
  </si>
  <si>
    <t>TY11-1008</t>
  </si>
  <si>
    <t>AUTOLAMPS2896</t>
  </si>
  <si>
    <t xml:space="preserve">TOYOTA RAV 4 (13-) TAIL LAMP - LH</t>
  </si>
  <si>
    <t xml:space="preserve">RAV4 13 TLA LH</t>
  </si>
  <si>
    <t>TY11-1002C-L</t>
  </si>
  <si>
    <t>AUTOLAMPS2897</t>
  </si>
  <si>
    <t xml:space="preserve">TOYOTA RAV 4 (13-) TAIL LAMP - RH</t>
  </si>
  <si>
    <t xml:space="preserve">RAV4 13 TLA RH</t>
  </si>
  <si>
    <t>TY11-1002C-R</t>
  </si>
  <si>
    <t>AUTOLAMPS2543</t>
  </si>
  <si>
    <t xml:space="preserve">TOYOTA RAV4 (12-15) - DOOR MIRROR (ELECTRIC 5 WIRE) - LH</t>
  </si>
  <si>
    <t xml:space="preserve">RAV4 12 SME5W LH</t>
  </si>
  <si>
    <t>TY11-0812-L</t>
  </si>
  <si>
    <t>AUTOLAMPS2544</t>
  </si>
  <si>
    <t xml:space="preserve">TOYOTA RAV4 (12-15) - DOOR MIRROR (ELECTRIC 5 WIRE) - RH</t>
  </si>
  <si>
    <t xml:space="preserve">RAV4 12 SME5W RH</t>
  </si>
  <si>
    <t>TY11-0812-R</t>
  </si>
  <si>
    <t>AUTOLAMPS2538</t>
  </si>
  <si>
    <t xml:space="preserve">TOYOTA RAV4 (12-15) - FRONT BUMPER</t>
  </si>
  <si>
    <t xml:space="preserve">RAV4 12 BPRF</t>
  </si>
  <si>
    <t>TY11-0807</t>
  </si>
  <si>
    <t>AUTOLAMPS2540</t>
  </si>
  <si>
    <t xml:space="preserve">TOYOTA RAV4 (12-15) - GRILL</t>
  </si>
  <si>
    <t xml:space="preserve">RAV4 12 GRL</t>
  </si>
  <si>
    <t>TY11-0811</t>
  </si>
  <si>
    <t>AUTOLAMPS2541</t>
  </si>
  <si>
    <t xml:space="preserve">TOYOTA RAV4 (12-15) - GRILL STRIP (MIDDLE)</t>
  </si>
  <si>
    <t xml:space="preserve">RAV4 12 GRLSM</t>
  </si>
  <si>
    <t>TY11-0811-2</t>
  </si>
  <si>
    <t>AUTOLAMPS2542</t>
  </si>
  <si>
    <t xml:space="preserve">TOYOTA RAV4 (12-15) - GRILL STRIP (UP &amp; DOWN)</t>
  </si>
  <si>
    <t xml:space="preserve">RAV4 12 GRLSU&amp;D</t>
  </si>
  <si>
    <t>TY11-0811-1</t>
  </si>
  <si>
    <t>AUTOLAMPS2539</t>
  </si>
  <si>
    <t xml:space="preserve">TOYOTA RAV4 (12-15) - REAR BUMPER</t>
  </si>
  <si>
    <t xml:space="preserve">RAV4 12 BPRR</t>
  </si>
  <si>
    <t>TY11-0808</t>
  </si>
  <si>
    <t>AUTOLAMPS2545</t>
  </si>
  <si>
    <t xml:space="preserve">TOYOTA RAV4 ACA36 (08-11) - FOG LAMP - LH</t>
  </si>
  <si>
    <t xml:space="preserve">RAV4 05 FLA LH</t>
  </si>
  <si>
    <t>TY11-0504-L</t>
  </si>
  <si>
    <t>AUTOLAMPS2546</t>
  </si>
  <si>
    <t xml:space="preserve">TOYOTA RAV4 ACA36 (08-11) - FOG LAMP - RH</t>
  </si>
  <si>
    <t xml:space="preserve">RAV4 05 FLA RH</t>
  </si>
  <si>
    <t>TY11-0504-R</t>
  </si>
  <si>
    <t>AUTOLAMPS2557</t>
  </si>
  <si>
    <t xml:space="preserve">TOYOTA RAV4 ACA36R (08-11) - FOG LAMP COVER - LH</t>
  </si>
  <si>
    <t xml:space="preserve">ACA36R FLC LH</t>
  </si>
  <si>
    <t>TY11-0604-01-L</t>
  </si>
  <si>
    <t>AUTOLAMPS2558</t>
  </si>
  <si>
    <t xml:space="preserve">TOYOTA RAV4 ACA36R (08-11) - FOG LAMP COVER - RH</t>
  </si>
  <si>
    <t xml:space="preserve">ACA36R FLC RH</t>
  </si>
  <si>
    <t>TY11-0604-01-R</t>
  </si>
  <si>
    <t>AUTOLAMPS2551</t>
  </si>
  <si>
    <t xml:space="preserve">TOYOTA RAV4 ACA36R (08-11) - FRONT BUMPER</t>
  </si>
  <si>
    <t xml:space="preserve">ACA36R BPRF</t>
  </si>
  <si>
    <t>TY11-0607</t>
  </si>
  <si>
    <t>AUTOLAMPS2552</t>
  </si>
  <si>
    <t xml:space="preserve">TOYOTA RAV4 ACA36R (08-11) - FRONT BUMPER GRILL (LOWER)</t>
  </si>
  <si>
    <t xml:space="preserve">ACA36R FBPRGL</t>
  </si>
  <si>
    <t>TY11-0607-01</t>
  </si>
  <si>
    <t>AUTOLAMPS2553</t>
  </si>
  <si>
    <t xml:space="preserve">TOYOTA RAV4 ACA36R (08-11) - FRONT BUMPER GRILL (UPPER)</t>
  </si>
  <si>
    <t xml:space="preserve">ACA36R FBPRGU</t>
  </si>
  <si>
    <t>TY11-0607-02</t>
  </si>
  <si>
    <t>AUTOLAMPS2559</t>
  </si>
  <si>
    <t xml:space="preserve">TOYOTA RAV4 ACA36R (08-11) - GRILL</t>
  </si>
  <si>
    <t xml:space="preserve">ACA36R GRL</t>
  </si>
  <si>
    <t>TY11-0611</t>
  </si>
  <si>
    <t>AUTOLAMPS2547</t>
  </si>
  <si>
    <t xml:space="preserve">TOYOTA RAV4 ACA36R (08-11) - HEAD LAMP (212-11K5) - LH</t>
  </si>
  <si>
    <t xml:space="preserve">RAV4 08 HLA LH</t>
  </si>
  <si>
    <t>TY11-0601-L</t>
  </si>
  <si>
    <t>AUTOLAMPS2548</t>
  </si>
  <si>
    <t xml:space="preserve">TOYOTA RAV4 ACA36R (08-11) - HEAD LAMP (212-11K5) - RH</t>
  </si>
  <si>
    <t xml:space="preserve">RAV4 08 HLA RH</t>
  </si>
  <si>
    <t>TY11-0601-R</t>
  </si>
  <si>
    <t>AUTOLAMPS2555</t>
  </si>
  <si>
    <t xml:space="preserve">TOYOTA RAV4 ACA36R (08-11) - INNER FENDER - LH</t>
  </si>
  <si>
    <t xml:space="preserve">ACA36R IF LH</t>
  </si>
  <si>
    <t>TY11-0616-1-L</t>
  </si>
  <si>
    <t>AUTOLAMPS2556</t>
  </si>
  <si>
    <t xml:space="preserve">TOYOTA RAV4 ACA36R (08-11) - INNER FENDER - RH</t>
  </si>
  <si>
    <t xml:space="preserve">ACA36R IF RH</t>
  </si>
  <si>
    <t>TY11-0616-1-R</t>
  </si>
  <si>
    <t>AUTOLAMPS2554</t>
  </si>
  <si>
    <t xml:space="preserve">TOYOTA RAV4 ACA36R (08-11) - REAR BUMPER</t>
  </si>
  <si>
    <t xml:space="preserve">ACA36R BPRR</t>
  </si>
  <si>
    <t>TY11-0608</t>
  </si>
  <si>
    <t>AUTOLAMPS2560</t>
  </si>
  <si>
    <t xml:space="preserve">TOYOTA RAV4 ACA36R (08-11) - REAR BUMPER REFLECTOR - LH</t>
  </si>
  <si>
    <t xml:space="preserve">ACA36R RBPRR LH</t>
  </si>
  <si>
    <t>TY11-0605-L</t>
  </si>
  <si>
    <t>AUTOLAMPS2561</t>
  </si>
  <si>
    <t xml:space="preserve">TOYOTA RAV4 ACA36R (08-11) - REAR BUMPER REFLECTOR - RH</t>
  </si>
  <si>
    <t xml:space="preserve">ACA36R RBPRR RH</t>
  </si>
  <si>
    <t>TY11-0605-R</t>
  </si>
  <si>
    <t>AUTOLAMPS2549</t>
  </si>
  <si>
    <t xml:space="preserve">TOYOTA RAV4 ACA36R (08-11) - TAIL LAMP (212-19N2-UE) - LH</t>
  </si>
  <si>
    <t xml:space="preserve">RAV4 08 TLA LH</t>
  </si>
  <si>
    <t>TY11-0602-L</t>
  </si>
  <si>
    <t>AUTOLAMPS2550</t>
  </si>
  <si>
    <t xml:space="preserve">TOYOTA RAV4 ACA36R (08-11) - TAIL LAMP (212-19N2-UE) - RH</t>
  </si>
  <si>
    <t xml:space="preserve">RAV4 08 TLA RH</t>
  </si>
  <si>
    <t>TY11-0602-R</t>
  </si>
  <si>
    <t>AUTOLAMPS2562</t>
  </si>
  <si>
    <t xml:space="preserve">TOYOTA RAV4 II SUV (AS20) (00-06) - LAMINATED FRONT WINDSCREEN</t>
  </si>
  <si>
    <t xml:space="preserve">RAV4 2000 LFW X</t>
  </si>
  <si>
    <t xml:space="preserve">RAV4-2000 LFW/X</t>
  </si>
  <si>
    <t>1486*856</t>
  </si>
  <si>
    <t>AUTOLAMPS2563</t>
  </si>
  <si>
    <t xml:space="preserve">TOYOTA RAV4 SXA10/AS10 3D/5D SUV (94-00) - LAMINATED FRONT WINDSCREEN</t>
  </si>
  <si>
    <t xml:space="preserve">SXA10 LFW X</t>
  </si>
  <si>
    <t xml:space="preserve">SXA10 LFW/X</t>
  </si>
  <si>
    <t>1452*749</t>
  </si>
  <si>
    <t>AUTOLAMPS2564</t>
  </si>
  <si>
    <t xml:space="preserve">TOYOTA RAV4 SXA11/16 - (94-00) - REAR  WINDSCREEN</t>
  </si>
  <si>
    <t xml:space="preserve">SXA10 RW H X</t>
  </si>
  <si>
    <t xml:space="preserve">SXA10 RW/H/X</t>
  </si>
  <si>
    <t>1195*458</t>
  </si>
  <si>
    <t>AUTOLAMPS2565</t>
  </si>
  <si>
    <t xml:space="preserve">TOYOTA RAV4 SXA11/16 (94-98) - BUMPER LAMP (212-1670-UE) - LH</t>
  </si>
  <si>
    <t xml:space="preserve">RAV4 94 BLA LH</t>
  </si>
  <si>
    <t>TY11-0104-L</t>
  </si>
  <si>
    <t>AUTOLAMPS2566</t>
  </si>
  <si>
    <t xml:space="preserve">TOYOTA RAV4 SXA11/16 (94-98) - BUMPER LAMP (212-1670-UE) - RH</t>
  </si>
  <si>
    <t xml:space="preserve">RAV4 94 BLA RH</t>
  </si>
  <si>
    <t>TY11-0104-R</t>
  </si>
  <si>
    <t>AUTOLAMPS2567</t>
  </si>
  <si>
    <t xml:space="preserve">TOYOTA RAV4 SXA11/16 (94-98) - GRILL</t>
  </si>
  <si>
    <t xml:space="preserve">RAV4 94 GRL</t>
  </si>
  <si>
    <t>TY11-0111</t>
  </si>
  <si>
    <t>AUTOLAMPS2568</t>
  </si>
  <si>
    <t xml:space="preserve">TOYOTA RAV4 SXA11/16 (94-98) - HEAD LAMP (212-1166-RD) - LH</t>
  </si>
  <si>
    <t xml:space="preserve">RAV4 94 HLA LH</t>
  </si>
  <si>
    <t>TY11-0101-L</t>
  </si>
  <si>
    <t>AUTOLAMPS2569</t>
  </si>
  <si>
    <t xml:space="preserve">TOYOTA RAV4 SXA11/16 (94-98) - HEAD LAMP (212-1166-RD) - RH</t>
  </si>
  <si>
    <t xml:space="preserve">RAV4 94 HLA RH</t>
  </si>
  <si>
    <t>TY11-0101-R</t>
  </si>
  <si>
    <t>AUTOLAMPS2570</t>
  </si>
  <si>
    <t xml:space="preserve">TOYOTA RAV4 SXA11/16 (94-98) - SIDE LAMP (ORANGE)</t>
  </si>
  <si>
    <t>TY11-0106A</t>
  </si>
  <si>
    <t>AUTOLAMPS2571</t>
  </si>
  <si>
    <t xml:space="preserve">TOYOTA RAV4 SXA11/16 (94-98) - SIDE MIRROR (ELECTRIC-BLACK)</t>
  </si>
  <si>
    <t xml:space="preserve">RAV4 94 SMEB</t>
  </si>
  <si>
    <t xml:space="preserve">XH-01-007 3W</t>
  </si>
  <si>
    <t>AUTOLAMPS2572</t>
  </si>
  <si>
    <t xml:space="preserve">TOYOTA RAV4 SXA11/16 (94-98) - TAIL LAMP (212-1999-UQ) - LH</t>
  </si>
  <si>
    <t xml:space="preserve">RAV4 94 TLA LH</t>
  </si>
  <si>
    <t>TY11-0102-L</t>
  </si>
  <si>
    <t>AUTOLAMPS2573</t>
  </si>
  <si>
    <t xml:space="preserve">TOYOTA RAV4 SXA11/16 (94-98) - TAIL LAMP (212-1999-UQ) - RH</t>
  </si>
  <si>
    <t xml:space="preserve">RAV4 94 TLA RH</t>
  </si>
  <si>
    <t>TY11-0102-R</t>
  </si>
  <si>
    <t>AUTOLAMPS2575</t>
  </si>
  <si>
    <t xml:space="preserve">TOYOTA RAV4 SXA11/16 (99-00) - BUMPER LAMP (CLEAR)(212-1682-AE) - LH</t>
  </si>
  <si>
    <t xml:space="preserve">RAV4 99 BLAC LH</t>
  </si>
  <si>
    <t>TY11-0204B-L</t>
  </si>
  <si>
    <t>AUTOLAMPS2576</t>
  </si>
  <si>
    <t xml:space="preserve">TOYOTA RAV4 SXA11/16 (99-00) - BUMPER LAMP (CLEAR)(212-1682-AE) - RH</t>
  </si>
  <si>
    <t xml:space="preserve">RAV4 99 BLAC RH</t>
  </si>
  <si>
    <t>TY11-0204B-R</t>
  </si>
  <si>
    <t>AUTOLAMPS2577</t>
  </si>
  <si>
    <t xml:space="preserve">TOYOTA RAV4 SXA11/16 (99-00) - BUMPER LAMP (CLEAR/YELLOW)(312-1635-A/U) - LH</t>
  </si>
  <si>
    <t xml:space="preserve">RAV4 99 BLA LH</t>
  </si>
  <si>
    <t>TY11-0204-L</t>
  </si>
  <si>
    <t>AUTOLAMPS2578</t>
  </si>
  <si>
    <t xml:space="preserve">TOYOTA RAV4 SXA11/16 (99-00) - BUMPER LAMP (CLEAR/YELLOW)(312-1635-A/U) - RH</t>
  </si>
  <si>
    <t xml:space="preserve">RAV4 99 BLA RH</t>
  </si>
  <si>
    <t>TY11-0204-R</t>
  </si>
  <si>
    <t>AUTOLAMPS2574</t>
  </si>
  <si>
    <t xml:space="preserve">TOYOTA RAV4 SXA11/16 (99-00) - FRONT BUMPER</t>
  </si>
  <si>
    <t xml:space="preserve">RAV4 99 BPRF</t>
  </si>
  <si>
    <t>TY11-0207</t>
  </si>
  <si>
    <t>AUTOLAMPS2579</t>
  </si>
  <si>
    <t xml:space="preserve">TOYOTA RAV4 SXA11/16 (99-00) - GRILL</t>
  </si>
  <si>
    <t xml:space="preserve">RAV4 99 GRL</t>
  </si>
  <si>
    <t>XH-01-009</t>
  </si>
  <si>
    <t>AUTOLAMPS2580</t>
  </si>
  <si>
    <t xml:space="preserve">TOYOTA RAV4 SXA11/16 (99-00) - HEAD LAMP (312-1141-AS/HS) - LH</t>
  </si>
  <si>
    <t xml:space="preserve">RAV4 99 HLA LH</t>
  </si>
  <si>
    <t>TY11-0201-L</t>
  </si>
  <si>
    <t>AUTOLAMPS2581</t>
  </si>
  <si>
    <t xml:space="preserve">TOYOTA RAV4 SXA11/16 (99-00) - HEAD LAMP (312-1141-AS/HS) - RH</t>
  </si>
  <si>
    <t xml:space="preserve">RAV4 99 HLA RH</t>
  </si>
  <si>
    <t>TY11-0201-R</t>
  </si>
  <si>
    <t>AUTOLAMPS2582</t>
  </si>
  <si>
    <t xml:space="preserve">TOYOTA RAV4 SXA11/16 (99-00) - SIDE MIRROR (ELECTRIC-3 WIRE) - LH</t>
  </si>
  <si>
    <t xml:space="preserve">RAV4 99 SME LH</t>
  </si>
  <si>
    <t>TY11-0112-L</t>
  </si>
  <si>
    <t>AUTOLAMPS2583</t>
  </si>
  <si>
    <t xml:space="preserve">TOYOTA RAV4 SXA11/16 (99-00) - SIDE MIRROR (ELECTRIC-3 WIRE) - RH</t>
  </si>
  <si>
    <t xml:space="preserve">RAV4 99 SME RH</t>
  </si>
  <si>
    <t>TY11-0112-R</t>
  </si>
  <si>
    <t>AUTOLAMPS2584</t>
  </si>
  <si>
    <t xml:space="preserve">TOYOTA RAV4 SXA11/16 (99-00) - TAIL LAMP (212-19K7-AE) - LH</t>
  </si>
  <si>
    <t xml:space="preserve">RAV4 99 TLA LH</t>
  </si>
  <si>
    <t>TY11-0202-L</t>
  </si>
  <si>
    <t>AUTOLAMPS2585</t>
  </si>
  <si>
    <t xml:space="preserve">TOYOTA RAV4 SXA11/16 (99-00) - TAIL LAMP (212-19K7-AE) - RH</t>
  </si>
  <si>
    <t xml:space="preserve">RAV4 99 TLA RH</t>
  </si>
  <si>
    <t>TY11-0202-R</t>
  </si>
  <si>
    <t>AUTOLAMPS2599</t>
  </si>
  <si>
    <t xml:space="preserve">TOYOTA RAV4 ZCA25 / ACA21 (01-04) - REAR HEATED WINDSCREEN (W/ 1 HOLE)</t>
  </si>
  <si>
    <t xml:space="preserve">RAV4 2000 RW H X</t>
  </si>
  <si>
    <t xml:space="preserve">RAV4-2000 RW/H/X</t>
  </si>
  <si>
    <t>1278*442</t>
  </si>
  <si>
    <t>AUTOLAMPS2586</t>
  </si>
  <si>
    <t xml:space="preserve">TOYOTA RAV4 ZCA26 - 2WD (01-03) - BUMPER LAMP - LH</t>
  </si>
  <si>
    <t xml:space="preserve">RAV4 01 BLA1 LH</t>
  </si>
  <si>
    <t>TY11-0305B-L</t>
  </si>
  <si>
    <t>AUTOLAMPS2587</t>
  </si>
  <si>
    <t xml:space="preserve">TOYOTA RAV4 ZCA26 - 2WD (01-03) - BUMPER LAMP - RH</t>
  </si>
  <si>
    <t xml:space="preserve">RAV4 01 BLA1 RH</t>
  </si>
  <si>
    <t>TY11-0305B-R</t>
  </si>
  <si>
    <t>AUTOLAMPS2588</t>
  </si>
  <si>
    <t xml:space="preserve">TOYOTA RAV4 ZCA26 / ACA21 (01-03) - BUMPER LAMP - LH</t>
  </si>
  <si>
    <t xml:space="preserve">RAV4 01 BLA LH</t>
  </si>
  <si>
    <t>TY11-0305-L</t>
  </si>
  <si>
    <t>AUTOLAMPS2589</t>
  </si>
  <si>
    <t xml:space="preserve">TOYOTA RAV4 ZCA26 / ACA21 (01-03) - BUMPER LAMP - RH</t>
  </si>
  <si>
    <t xml:space="preserve">RAV4 01 BLA RH</t>
  </si>
  <si>
    <t>TY11-0305-R</t>
  </si>
  <si>
    <t>AUTOLAMPS2590</t>
  </si>
  <si>
    <t xml:space="preserve">TOYOTA RAV4 ZCA26 / ACA21 (01-03) - FOG LAMP (212-2032-UQ) - LH</t>
  </si>
  <si>
    <t xml:space="preserve">RAV4 01 FLA LH</t>
  </si>
  <si>
    <t>TY11-0304-L</t>
  </si>
  <si>
    <t>AUTOLAMPS2591</t>
  </si>
  <si>
    <t xml:space="preserve">TOYOTA RAV4 ZCA26 / ACA21 (01-03) - FOG LAMP (212-2032-UQ) - RH</t>
  </si>
  <si>
    <t xml:space="preserve">RAV4 01 FLA RH</t>
  </si>
  <si>
    <t>TY11-0304-R</t>
  </si>
  <si>
    <t>AUTOLAMPS2592</t>
  </si>
  <si>
    <t xml:space="preserve">TOYOTA RAV4 ZCA26 / ACA21 (01-03) - GRILL (CHROME)</t>
  </si>
  <si>
    <t xml:space="preserve">RAV4 01 GRLC</t>
  </si>
  <si>
    <t>TY11-0311</t>
  </si>
  <si>
    <t>AUTOLAMPS2593</t>
  </si>
  <si>
    <t xml:space="preserve">TOYOTA RAV4 ZCA26 / ACA21 (01-03) - HEAD LAMP (212-11F4-LD-EM) - LH</t>
  </si>
  <si>
    <t xml:space="preserve">RAV4 01 HLA LH</t>
  </si>
  <si>
    <t>TY11-0301-L</t>
  </si>
  <si>
    <t>AUTOLAMPS2594</t>
  </si>
  <si>
    <t xml:space="preserve">TOYOTA RAV4 ZCA26 / ACA21 (01-03) - HEAD LAMP (212-11F4-LD-EM) - RH</t>
  </si>
  <si>
    <t xml:space="preserve">RAV4 01 HLA RH</t>
  </si>
  <si>
    <t>TY11-0301-R</t>
  </si>
  <si>
    <t>AUTOLAMPS2595</t>
  </si>
  <si>
    <t xml:space="preserve">TOYOTA RAV4 ZCA26 / ACA21 (01-03) - SIDE MIRROR (ELECTRIC - BLACK) - LH</t>
  </si>
  <si>
    <t xml:space="preserve">RAV4 01 SMEB   LH</t>
  </si>
  <si>
    <t xml:space="preserve">XH-01-038 3wires-L</t>
  </si>
  <si>
    <t>AUTOLAMPS2596</t>
  </si>
  <si>
    <t xml:space="preserve">TOYOTA RAV4 ZCA26 / ACA21 (01-03) - SIDE MIRROR (ELECTRIC - BLACK) - RH</t>
  </si>
  <si>
    <t xml:space="preserve">RAV4 01 SMEB   RH</t>
  </si>
  <si>
    <t xml:space="preserve">XH-01-038 3wires-R</t>
  </si>
  <si>
    <t>AUTOLAMPS2597</t>
  </si>
  <si>
    <t xml:space="preserve">TOYOTA RAV4 ZCA26 / ACA21 (01-03) - TAIL LAMP (212-19H2-UE) - LH</t>
  </si>
  <si>
    <t xml:space="preserve">RAV4 01 TLA LH</t>
  </si>
  <si>
    <t>TY11-0302-L</t>
  </si>
  <si>
    <t>AUTOLAMPS2598</t>
  </si>
  <si>
    <t xml:space="preserve">TOYOTA RAV4 ZCA26 / ACA21 (01-03) - TAIL LAMP (212-19H2-UE) - RH</t>
  </si>
  <si>
    <t xml:space="preserve">RAV4 01 TLA RH</t>
  </si>
  <si>
    <t>TY11-0302-R</t>
  </si>
  <si>
    <t>AUTOLAMPS2600</t>
  </si>
  <si>
    <t xml:space="preserve">TOYOTA RAV4 ZCA26 / ACA21 (03-04) - FOG LAMP (212-2034) - LH</t>
  </si>
  <si>
    <t xml:space="preserve">RAV4 03 FLA LH</t>
  </si>
  <si>
    <t>TY11-0404-L</t>
  </si>
  <si>
    <t>AUTOLAMPS2601</t>
  </si>
  <si>
    <t xml:space="preserve">TOYOTA RAV4 ZCA26 / ACA21 (03-04) - FOG LAMP (212-2034) - RH</t>
  </si>
  <si>
    <t xml:space="preserve">RAV4 03 FLA RH</t>
  </si>
  <si>
    <t>TY11-0404-R</t>
  </si>
  <si>
    <t>AUTOLAMPS2602</t>
  </si>
  <si>
    <t xml:space="preserve">TOYOTA RAV4 ZCA26 / ACA21 (03-04) - GRILL</t>
  </si>
  <si>
    <t xml:space="preserve">RAV4 03 GRL</t>
  </si>
  <si>
    <t>TY11-0411</t>
  </si>
  <si>
    <t>AUTOLAMPS2603</t>
  </si>
  <si>
    <t xml:space="preserve">TOYOTA RAV4 ZCA26 / ACA21 (03-04) - HEAD LAMP (212-11F6) - LH</t>
  </si>
  <si>
    <t xml:space="preserve">RAV4 03 HLA LH</t>
  </si>
  <si>
    <t>TY11-0401-L</t>
  </si>
  <si>
    <t>AUTOLAMPS2604</t>
  </si>
  <si>
    <t xml:space="preserve">TOYOTA RAV4 ZCA26 / ACA21 (03-04) - HEAD LAMP (212-11F6) - RH</t>
  </si>
  <si>
    <t xml:space="preserve">RAV4 03 HLA RH</t>
  </si>
  <si>
    <t>TY11-0401-R</t>
  </si>
  <si>
    <t>AUTOLAMPS2605</t>
  </si>
  <si>
    <t xml:space="preserve">TOYOTA RAV4 ZCA26 / ACA21 (03-04) - TAIL LAMP (212-19H6-AE) - LH</t>
  </si>
  <si>
    <t xml:space="preserve">RAV4 03 TLA LH</t>
  </si>
  <si>
    <t>TY11-0402-L</t>
  </si>
  <si>
    <t>AUTOLAMPS2606</t>
  </si>
  <si>
    <t xml:space="preserve">TOYOTA RAV4 ZCA26 / ACA21 (03-04) - TAIL LAMP (212-19H6-AE) - RH</t>
  </si>
  <si>
    <t xml:space="preserve">RAV4 03 TLA RH</t>
  </si>
  <si>
    <t>TY11-0402-R</t>
  </si>
  <si>
    <t>AUTOLAMPS2859</t>
  </si>
  <si>
    <t xml:space="preserve">TOYOTA RAV4/VANGUARD 5D SUV (06-) - LAMINATED FRONT WINDSCREEN</t>
  </si>
  <si>
    <t xml:space="preserve">AS30 R VCPS LFW X</t>
  </si>
  <si>
    <t xml:space="preserve">AS30-R-VCPS LFW/X</t>
  </si>
  <si>
    <t>1426*902</t>
  </si>
  <si>
    <t>AUTOLAMPS2607</t>
  </si>
  <si>
    <t xml:space="preserve">TOYOTA RAV4/VANGUARD 5D SUV (06-) - REAR WINDSCREEN</t>
  </si>
  <si>
    <t xml:space="preserve">AS30 RW H X</t>
  </si>
  <si>
    <t xml:space="preserve">AS30 RW/H/X</t>
  </si>
  <si>
    <t>1292*455</t>
  </si>
  <si>
    <t>AUTOLAMPS2609</t>
  </si>
  <si>
    <t xml:space="preserve">TOYOTA RUMION LL20 5D HATCHBACK (05-) - LAMINATED FRONT WINDSCREEN</t>
  </si>
  <si>
    <t xml:space="preserve">LL20 VCP LFW X</t>
  </si>
  <si>
    <t xml:space="preserve">LL20 VCP LFW/X</t>
  </si>
  <si>
    <t>1478*795</t>
  </si>
  <si>
    <t>AUTOLAMPS2610</t>
  </si>
  <si>
    <t xml:space="preserve">TOYOTA RUMION LL20 5D HATCHBACK (05-) - REAR HEATED WINDSCREEN</t>
  </si>
  <si>
    <t xml:space="preserve">LL20 RW H X</t>
  </si>
  <si>
    <t xml:space="preserve">LL20 RW/H/X</t>
  </si>
  <si>
    <t>AUTOLAMPS2611</t>
  </si>
  <si>
    <t xml:space="preserve">TOYOTA RUSH J200E / DAIHATSU TERIOS 5D SUV (06-) - LAMINATED FRONT WINDSCREEN</t>
  </si>
  <si>
    <t xml:space="preserve">J200E LFW X</t>
  </si>
  <si>
    <t xml:space="preserve">J200E LFW/X</t>
  </si>
  <si>
    <t>AUTOLAMPS2612</t>
  </si>
  <si>
    <t xml:space="preserve">TOYOTA SIENTA (03-) - LAMINATED FRONT WINDSCREEN</t>
  </si>
  <si>
    <t xml:space="preserve">NCP81 LFW X</t>
  </si>
  <si>
    <t xml:space="preserve">NCP81 LFW/X</t>
  </si>
  <si>
    <t>1365*860</t>
  </si>
  <si>
    <t>AUTOLAMPS2613</t>
  </si>
  <si>
    <t xml:space="preserve">TOYOTA SIENTA (03-) - REAR HEATED WINDSCREEN</t>
  </si>
  <si>
    <t xml:space="preserve">NCP81 RW HX</t>
  </si>
  <si>
    <t xml:space="preserve">NCP81 RW/HX</t>
  </si>
  <si>
    <t>AUTOLAMPS2620</t>
  </si>
  <si>
    <t xml:space="preserve">TOYOTA STARLET EP70/75 (84-87) - CORNER LAMP (212-1553) - LH</t>
  </si>
  <si>
    <t xml:space="preserve">EP70 CLA LH</t>
  </si>
  <si>
    <t>TY10-0103-L</t>
  </si>
  <si>
    <t>AUTOLAMPS2621</t>
  </si>
  <si>
    <t xml:space="preserve">TOYOTA STARLET EP70/75 (84-87) - CORNER LAMP (212-1553) - RH</t>
  </si>
  <si>
    <t xml:space="preserve">EP70 CLA RH</t>
  </si>
  <si>
    <t>TY10-0103-R</t>
  </si>
  <si>
    <t>AUTOLAMPS2622</t>
  </si>
  <si>
    <t xml:space="preserve">TOYOTA STARLET EP70/75 (84-87) - HEAD LAMP (212-1144) - LH</t>
  </si>
  <si>
    <t xml:space="preserve">EP70 HLA LH</t>
  </si>
  <si>
    <t>TY10-0101-L</t>
  </si>
  <si>
    <t>AUTOLAMPS2623</t>
  </si>
  <si>
    <t xml:space="preserve">TOYOTA STARLET EP70/75 (84-87) - HEAD LAMP (212-1144) - RH</t>
  </si>
  <si>
    <t xml:space="preserve">EP70 HLA RH</t>
  </si>
  <si>
    <t>TY10-0101-R</t>
  </si>
  <si>
    <t>AUTOLAMPS2624</t>
  </si>
  <si>
    <t xml:space="preserve">TOYOTA STARLET EP80 (90-91) - CORNER LAMP (212-1582-AE) - LH</t>
  </si>
  <si>
    <t xml:space="preserve">EP80 CLA LH</t>
  </si>
  <si>
    <t>TY10-0203-L</t>
  </si>
  <si>
    <t>AUTOLAMPS2625</t>
  </si>
  <si>
    <t xml:space="preserve">TOYOTA STARLET EP80 (90-91) - CORNER LAMP (212-1582-AE) - RH</t>
  </si>
  <si>
    <t xml:space="preserve">EP80 CLA RH</t>
  </si>
  <si>
    <t>TY10-0203-R</t>
  </si>
  <si>
    <t>AUTOLAMPS2626</t>
  </si>
  <si>
    <t xml:space="preserve">TOYOTA STARLET EP80 (90-91) - HEAD LAMP (212-1152) - LH</t>
  </si>
  <si>
    <t xml:space="preserve">EP80 HLA LH</t>
  </si>
  <si>
    <t>TY10-0201-L</t>
  </si>
  <si>
    <t>AUTOLAMPS2627</t>
  </si>
  <si>
    <t xml:space="preserve">TOYOTA STARLET EP80 (90-91) - HEAD LAMP (212-1152) - RH</t>
  </si>
  <si>
    <t xml:space="preserve">EP80 HLA RH</t>
  </si>
  <si>
    <t>TY10-0201-R</t>
  </si>
  <si>
    <t>AUTOLAMPS2628</t>
  </si>
  <si>
    <t xml:space="preserve">TOYOTA STARLET EP80 (90-91) - TAIL LAMP (212-1983) - LH</t>
  </si>
  <si>
    <t xml:space="preserve">EP80 TLA LH</t>
  </si>
  <si>
    <t>TY10-0202-L</t>
  </si>
  <si>
    <t>AUTOLAMPS2629</t>
  </si>
  <si>
    <t xml:space="preserve">TOYOTA STARLET EP80 (90-91) - TAIL LAMP (212-1983) - RH</t>
  </si>
  <si>
    <t xml:space="preserve">EP80 TLA RH</t>
  </si>
  <si>
    <t>TY10-0202-R</t>
  </si>
  <si>
    <t>AUTOLAMPS2630</t>
  </si>
  <si>
    <t xml:space="preserve">TOYOTA STARLET EP82 (92-93) - CORNER LAMP  (212-1586) - LH</t>
  </si>
  <si>
    <t xml:space="preserve">EP82 92 CLA LH</t>
  </si>
  <si>
    <t>TY10-0303-L</t>
  </si>
  <si>
    <t>AUTOLAMPS2631</t>
  </si>
  <si>
    <t xml:space="preserve">TOYOTA STARLET EP82 (92-93) - CORNER LAMP  (212-1586) - RH</t>
  </si>
  <si>
    <t xml:space="preserve">EP82 92 CLA RH</t>
  </si>
  <si>
    <t>TY10-0303-R</t>
  </si>
  <si>
    <t>AUTOLAMPS2632</t>
  </si>
  <si>
    <t xml:space="preserve">TOYOTA STARLET EP82 (92-93) - HEAD LAMP  (212-1155) - LH</t>
  </si>
  <si>
    <t xml:space="preserve">EP82 92 HLA LH</t>
  </si>
  <si>
    <t>TY10-0301-L</t>
  </si>
  <si>
    <t>AUTOLAMPS2633</t>
  </si>
  <si>
    <t xml:space="preserve">TOYOTA STARLET EP82 (92-93) - HEAD LAMP  (212-1155) - RH</t>
  </si>
  <si>
    <t xml:space="preserve">EP82 92 HLA RH</t>
  </si>
  <si>
    <t>TY10-0301-R</t>
  </si>
  <si>
    <t>AUTOLAMPS2634</t>
  </si>
  <si>
    <t xml:space="preserve">TOYOTA STARLET EP82 (94-95) - HEAD LAMP  (212-1168) - LH</t>
  </si>
  <si>
    <t xml:space="preserve">EP82 94 HLA LH</t>
  </si>
  <si>
    <t>TY10-0401-L</t>
  </si>
  <si>
    <t>AUTOLAMPS2635</t>
  </si>
  <si>
    <t xml:space="preserve">TOYOTA STARLET EP82 (94-95) - HEAD LAMP  (212-1168) - RH</t>
  </si>
  <si>
    <t xml:space="preserve">EP82 94 HLA RH</t>
  </si>
  <si>
    <t>TY10-0401-R</t>
  </si>
  <si>
    <t>AUTOLAMPS2636</t>
  </si>
  <si>
    <t xml:space="preserve">TOYOTA STARLET EP90 (96-) - CORNER LAMP (YELLOW) (212-15A1-AE) - LH</t>
  </si>
  <si>
    <t xml:space="preserve">EP90 96 CLAY LH</t>
  </si>
  <si>
    <t>TY10-0503-L</t>
  </si>
  <si>
    <t>AUTOLAMPS2637</t>
  </si>
  <si>
    <t xml:space="preserve">TOYOTA STARLET EP90 (96-) - CORNER LAMP (YELLOW) (212-15A1-AE) - RH</t>
  </si>
  <si>
    <t xml:space="preserve">EP90 96 CLAY RH</t>
  </si>
  <si>
    <t>TY10-0503-R</t>
  </si>
  <si>
    <t>AUTOLAMPS2638</t>
  </si>
  <si>
    <t xml:space="preserve">TOYOTA STARLET EP90 (96-) - CORNER LAMP CLEAR (212-15A1-AE-C) - LH</t>
  </si>
  <si>
    <t xml:space="preserve">EP90 96 CLAC LH</t>
  </si>
  <si>
    <t>TY10-0503B-L</t>
  </si>
  <si>
    <t>AUTOLAMPS2639</t>
  </si>
  <si>
    <t xml:space="preserve">TOYOTA STARLET EP90 (96-) - CORNER LAMP CLEAR (212-15A1-AE-C) - RH</t>
  </si>
  <si>
    <t xml:space="preserve">EP90 96 CLAC RH</t>
  </si>
  <si>
    <t>TY10-0503B-R</t>
  </si>
  <si>
    <t>AUTOLAMPS2640</t>
  </si>
  <si>
    <t xml:space="preserve">TOYOTA STARLET EP90 (96-) - HEAD LAMP (212-1169) - LH</t>
  </si>
  <si>
    <t xml:space="preserve">EP90 96 HLA LH</t>
  </si>
  <si>
    <t>TY10-0501-L</t>
  </si>
  <si>
    <t>AUTOLAMPS2641</t>
  </si>
  <si>
    <t xml:space="preserve">TOYOTA STARLET EP90 (96-) - HEAD LAMP (212-1169) - RH</t>
  </si>
  <si>
    <t xml:space="preserve">EP90 96 HLA RH</t>
  </si>
  <si>
    <t>TY10-0501-R</t>
  </si>
  <si>
    <t>AUTOLAMPS2642</t>
  </si>
  <si>
    <t xml:space="preserve">TOYOTA STARLET EP90 (96-) - TAIL LAMP (212-19A2R-LD-A/U) - LH</t>
  </si>
  <si>
    <t xml:space="preserve">EP90 96 TLA LH</t>
  </si>
  <si>
    <t>TY10-0502-L</t>
  </si>
  <si>
    <t>AUTOLAMPS2643</t>
  </si>
  <si>
    <t xml:space="preserve">TOYOTA STARLET EP90 (96-) - TAIL LAMP (212-19A2R-LD-A/U) - RH</t>
  </si>
  <si>
    <t xml:space="preserve">EP90 96 TLA RH</t>
  </si>
  <si>
    <t>TY10-0502-R</t>
  </si>
  <si>
    <t>AUTOLAMPS2644</t>
  </si>
  <si>
    <t xml:space="preserve">TOYOTA STARLET KP70 3D/5D HATCHBACK (84-89) - LAMINATED FRONT WINDSCREEN</t>
  </si>
  <si>
    <t xml:space="preserve">EP70 LFW</t>
  </si>
  <si>
    <t>1344*755</t>
  </si>
  <si>
    <t>AUTOLAMPS2645</t>
  </si>
  <si>
    <t xml:space="preserve">TOYOTA STARLET KP80 3D/5D HATCHBACK (89-95) - LAMINATED FRONT WINDSCREEN</t>
  </si>
  <si>
    <t xml:space="preserve">EP80 LFW</t>
  </si>
  <si>
    <t>1370*779</t>
  </si>
  <si>
    <t>AUTOLAMPS2646</t>
  </si>
  <si>
    <t xml:space="preserve">TOYOTA STARLET KP90/EP90 3/5D (95-) - LAMINATED FRONT WINDSCREEN</t>
  </si>
  <si>
    <t xml:space="preserve">KP90 LFW X</t>
  </si>
  <si>
    <t xml:space="preserve">KP90 LFW/X</t>
  </si>
  <si>
    <t>1406*820</t>
  </si>
  <si>
    <t>AUTOLAMPS2647</t>
  </si>
  <si>
    <t xml:space="preserve">TOYOTA SUCCEED (02-10) - REAR HEATED WINDSCREEN (W/1 HOLE)</t>
  </si>
  <si>
    <t xml:space="preserve">SUCCEED RW HX 1HL</t>
  </si>
  <si>
    <t>1340*455</t>
  </si>
  <si>
    <t>AUTOLAMPS2648</t>
  </si>
  <si>
    <t xml:space="preserve">TOYOTA SUCCEED (05-10) - BUMPER GRILL</t>
  </si>
  <si>
    <t xml:space="preserve">SUCCEED BGRL</t>
  </si>
  <si>
    <t>TY27-0207-2</t>
  </si>
  <si>
    <t>AUTOLAMPS2652</t>
  </si>
  <si>
    <t xml:space="preserve">TOYOTA SUCCEED (05-10) - FOG LAMP - LH</t>
  </si>
  <si>
    <t xml:space="preserve">SUCCEED FLAWH LH</t>
  </si>
  <si>
    <t>TY27-0204-L</t>
  </si>
  <si>
    <t>AUTOLAMPS2653</t>
  </si>
  <si>
    <t xml:space="preserve">TOYOTA SUCCEED (05-10) - FOG LAMP - RH</t>
  </si>
  <si>
    <t xml:space="preserve">SUCCEED FLA RH</t>
  </si>
  <si>
    <t>TY27-0204-R</t>
  </si>
  <si>
    <t>AUTOLAMPS2654</t>
  </si>
  <si>
    <t xml:space="preserve">TOYOTA SUCCEED (05-10) - FOG LAMP CASE - LH</t>
  </si>
  <si>
    <t xml:space="preserve">SUCCEED FLAC LH</t>
  </si>
  <si>
    <t>TY27-0204-1-L</t>
  </si>
  <si>
    <t>AUTOLAMPS2655</t>
  </si>
  <si>
    <t xml:space="preserve">TOYOTA SUCCEED (05-10) - FOG LAMP CASE - RH</t>
  </si>
  <si>
    <t xml:space="preserve">SUCCEED FLAC RH</t>
  </si>
  <si>
    <t>TY27-0204-1-R</t>
  </si>
  <si>
    <t>AUTOLAMPS2649</t>
  </si>
  <si>
    <t xml:space="preserve">TOYOTA SUCCEED (05-10) - FRONT BUMPER</t>
  </si>
  <si>
    <t xml:space="preserve">SUCCEED BPRF</t>
  </si>
  <si>
    <t>TY27-0207</t>
  </si>
  <si>
    <t>AUTOLAMPS2657</t>
  </si>
  <si>
    <t xml:space="preserve">TOYOTA SUCCEED (05-10) - HEAD LAMP - LH</t>
  </si>
  <si>
    <t xml:space="preserve">SUCCEED HLA LH</t>
  </si>
  <si>
    <t>TY27-0201-L</t>
  </si>
  <si>
    <t>AUTOLAMPS2658</t>
  </si>
  <si>
    <t xml:space="preserve">TOYOTA SUCCEED (05-10) - HEAD LAMP - RH</t>
  </si>
  <si>
    <t xml:space="preserve">SUCCEED HLA RH</t>
  </si>
  <si>
    <t>TY27-0201-R</t>
  </si>
  <si>
    <t>AUTOLAMPS2659</t>
  </si>
  <si>
    <t xml:space="preserve">TOYOTA SUCCEED (05-10) - HEAD LENS - LH</t>
  </si>
  <si>
    <t xml:space="preserve">SUCCEED HLS LH</t>
  </si>
  <si>
    <t>TY27-0201-00-L</t>
  </si>
  <si>
    <t>AUTOLAMPS2660</t>
  </si>
  <si>
    <t xml:space="preserve">TOYOTA SUCCEED (05-10) - HEAD LENS - RH</t>
  </si>
  <si>
    <t xml:space="preserve">SUCCEED HLS RH</t>
  </si>
  <si>
    <t>TY27-0201-00-R</t>
  </si>
  <si>
    <t>AUTOLAMPS2650</t>
  </si>
  <si>
    <t xml:space="preserve">TOYOTA SUCCEED (05-10) - SIDE BUMPER - LH</t>
  </si>
  <si>
    <t xml:space="preserve">SUCCEED SBPR LH</t>
  </si>
  <si>
    <t>TY27-0207-1-L</t>
  </si>
  <si>
    <t>AUTOLAMPS2651</t>
  </si>
  <si>
    <t xml:space="preserve">TOYOTA SUCCEED (05-10) - SIDE BUMPER - RH</t>
  </si>
  <si>
    <t xml:space="preserve">SUCCEED SBPR RH</t>
  </si>
  <si>
    <t>TY27-0207-1-R</t>
  </si>
  <si>
    <t>AUTOLAMPS2663</t>
  </si>
  <si>
    <t xml:space="preserve">TOYOTA SUCCEED (05-10) - TAIL LAMP - LH</t>
  </si>
  <si>
    <t xml:space="preserve">SUCCEED TLA LH</t>
  </si>
  <si>
    <t>TY27-0202-L</t>
  </si>
  <si>
    <t>AUTOLAMPS2664</t>
  </si>
  <si>
    <t xml:space="preserve">TOYOTA SUCCEED (05-10) - TAIL LAMP - RH</t>
  </si>
  <si>
    <t xml:space="preserve">SUCCEED TLA RH</t>
  </si>
  <si>
    <t>TY27-0202-R</t>
  </si>
  <si>
    <t>AUTOLAMPS2661</t>
  </si>
  <si>
    <t xml:space="preserve">TOYOTA SUCCEED (05-10) - TAIL LENS - LH</t>
  </si>
  <si>
    <t xml:space="preserve">SUCCEED TLS LH</t>
  </si>
  <si>
    <t>TY27-0202-00-L</t>
  </si>
  <si>
    <t>AUTOLAMPS2662</t>
  </si>
  <si>
    <t xml:space="preserve">TOYOTA SUCCEED (05-10) - TAIL LENS - RH</t>
  </si>
  <si>
    <t xml:space="preserve">SUCCEED TLS RH</t>
  </si>
  <si>
    <t>TY27-0202-00-R</t>
  </si>
  <si>
    <t>AUTOLAMPS2656</t>
  </si>
  <si>
    <t xml:space="preserve">TOYOTA SUCCEED (05-10) - GRILL</t>
  </si>
  <si>
    <t xml:space="preserve">SUCCEED GRL</t>
  </si>
  <si>
    <t>TY27-0211</t>
  </si>
  <si>
    <t>AUTOLAMPS2665</t>
  </si>
  <si>
    <t xml:space="preserve">TOYOTA SUCCEED/PROBOX MPV (03-) - LAMINATED FRONT WINDSCREEN</t>
  </si>
  <si>
    <t xml:space="preserve">NCP58 LFW X</t>
  </si>
  <si>
    <t xml:space="preserve">NCP58 LFW/X</t>
  </si>
  <si>
    <t>1398*741</t>
  </si>
  <si>
    <t>AUTOLAMPS2865</t>
  </si>
  <si>
    <t xml:space="preserve">TOYOTA TOWN-ACE NOAH WAGON (96-) - REAR WINDSCREEN (01 HOLE)</t>
  </si>
  <si>
    <t xml:space="preserve">YR40 RW H X</t>
  </si>
  <si>
    <t xml:space="preserve">YR40 RW/H/X</t>
  </si>
  <si>
    <t>1353*740</t>
  </si>
  <si>
    <t>AUTOLAMPS2860</t>
  </si>
  <si>
    <t xml:space="preserve">TOYOTA TOWN-ACE/LITE-ACE WAGON VAN 96-(MPV) - LAMINATED FRONT WINDSCREEN</t>
  </si>
  <si>
    <t xml:space="preserve">YR40 LFW X</t>
  </si>
  <si>
    <t xml:space="preserve">YR40 LFW/X</t>
  </si>
  <si>
    <t>1475*1010</t>
  </si>
  <si>
    <t>AUTOLAMPS2666</t>
  </si>
  <si>
    <t xml:space="preserve">TOYOTA TOWNACE 3SZ / XTD40 (05-11) - LAMINATED FRONT WINDSCREEN</t>
  </si>
  <si>
    <t xml:space="preserve">XTD40 LFW</t>
  </si>
  <si>
    <t>1450*807</t>
  </si>
  <si>
    <t>AUTOLAMPS2667</t>
  </si>
  <si>
    <t xml:space="preserve">TOYOTA TOWNACE 3SZ / XTD40 (05-11) - REAR HEATED WINDSCREEN</t>
  </si>
  <si>
    <t xml:space="preserve">XTD40 RW H X</t>
  </si>
  <si>
    <t xml:space="preserve">XTD40 RW/H/X</t>
  </si>
  <si>
    <t>1330*497</t>
  </si>
  <si>
    <t>AUTOLAMPS2668</t>
  </si>
  <si>
    <t xml:space="preserve">TOYOTA TOWNACE 3SZ /XTD40 (05-11) - HEAD LAMP - LH</t>
  </si>
  <si>
    <t xml:space="preserve">3SZ HLA LH</t>
  </si>
  <si>
    <t>MZ01-NEW-C-10001-L</t>
  </si>
  <si>
    <t>AUTOLAMPS2669</t>
  </si>
  <si>
    <t xml:space="preserve">TOYOTA TOWNACE 3SZ /XTD40 (05-11) - HEAD LAMP - RH</t>
  </si>
  <si>
    <t xml:space="preserve">3SZ HLA RH</t>
  </si>
  <si>
    <t>MZ01-NEW-C-10001-R</t>
  </si>
  <si>
    <t>AUTOLAMPS2670</t>
  </si>
  <si>
    <t xml:space="preserve">TOYOTA TOWNACE 3SZ /XTD40 (05-11) - TAIL LAMP - LH</t>
  </si>
  <si>
    <t xml:space="preserve">3SZ TLA LH</t>
  </si>
  <si>
    <t>MZ01-NEW-C-10002-L</t>
  </si>
  <si>
    <t>AUTOLAMPS2671</t>
  </si>
  <si>
    <t xml:space="preserve">TOYOTA TOWNACE 3SZ /XTD40 (05-11) - TAIL LAMP - RH</t>
  </si>
  <si>
    <t xml:space="preserve">3SZ TLA RH</t>
  </si>
  <si>
    <t>MZ01-NEW-C-10002-R</t>
  </si>
  <si>
    <t>AUTOLAMPS2672</t>
  </si>
  <si>
    <t xml:space="preserve">TOYOTA TOWNACE CR55 - CORNER LAMP - LH</t>
  </si>
  <si>
    <t xml:space="preserve">CR55 CLA LH</t>
  </si>
  <si>
    <t>TY26-0203-L</t>
  </si>
  <si>
    <t>AUTOLAMPS2673</t>
  </si>
  <si>
    <t xml:space="preserve">TOYOTA TOWNACE CR55 - CORNER LAMP - RH</t>
  </si>
  <si>
    <t xml:space="preserve">CR55 CLA RH</t>
  </si>
  <si>
    <t>TY26-0203-R</t>
  </si>
  <si>
    <t>AUTOLAMPS2674</t>
  </si>
  <si>
    <t xml:space="preserve">TOYOTA TOWNACE CR55 - FRONT GRILL</t>
  </si>
  <si>
    <t xml:space="preserve">CR55 GRL</t>
  </si>
  <si>
    <t>TY26-0211</t>
  </si>
  <si>
    <t>AUTOLAMPS2675</t>
  </si>
  <si>
    <t xml:space="preserve">TOYOTA TOWNACE CR55 - LIGHT CASE - LH</t>
  </si>
  <si>
    <t xml:space="preserve">CR55 LCS LH</t>
  </si>
  <si>
    <t>TY26-0201-2-L</t>
  </si>
  <si>
    <t>AUTOLAMPS2676</t>
  </si>
  <si>
    <t xml:space="preserve">TOYOTA TOWNACE CR55 - LIGHT CASE - RH</t>
  </si>
  <si>
    <t xml:space="preserve">CR55 LCS RH</t>
  </si>
  <si>
    <t>TY26-0201-2-R</t>
  </si>
  <si>
    <t>AUTOLAMPS2677</t>
  </si>
  <si>
    <t xml:space="preserve">TOYOTA TOWNACE CR55 / NOAH CR40 / LITACE (96-03) -  REAR HEATED WINDSCREEN (01 HOLE)</t>
  </si>
  <si>
    <t>AUTOLAMPS2678</t>
  </si>
  <si>
    <t xml:space="preserve">TOYOTA TOWNACE CR55 / NOAH CR40 / LITACE (96-03) - FRONT DOOR GLASS - LH</t>
  </si>
  <si>
    <t xml:space="preserve">YR40 FD LH</t>
  </si>
  <si>
    <t xml:space="preserve">YR40 FD/LH</t>
  </si>
  <si>
    <t>916*570</t>
  </si>
  <si>
    <t>AUTOLAMPS2679</t>
  </si>
  <si>
    <t xml:space="preserve">TOYOTA TOWNACE CR55 / NOAH CR40 / LITACE (96-03) - FRONT DOOR GLASS - RH</t>
  </si>
  <si>
    <t xml:space="preserve">YR40 FD RH</t>
  </si>
  <si>
    <t xml:space="preserve">YR40 FD/RH</t>
  </si>
  <si>
    <t>AUTOLAMPS2680</t>
  </si>
  <si>
    <t xml:space="preserve">TOYOTA TOWNACE CR55 / NOAH CR40 / LITACE (96-03) - REAR DOOR GLASS - LH</t>
  </si>
  <si>
    <t xml:space="preserve">YR40 RD LH</t>
  </si>
  <si>
    <t xml:space="preserve">YR40 RD/LH</t>
  </si>
  <si>
    <t>854*650</t>
  </si>
  <si>
    <t>AUTOLAMPS2681</t>
  </si>
  <si>
    <t xml:space="preserve">TOYOTA TOWNACE CR55 / NOAH CR40 / LITACE (96-03) - REAR DOOR GLASS - RH</t>
  </si>
  <si>
    <t xml:space="preserve">YR40 RD RH</t>
  </si>
  <si>
    <t xml:space="preserve">YR40 RD/RH</t>
  </si>
  <si>
    <t>815*517</t>
  </si>
  <si>
    <t>AUTOLAMPS2682</t>
  </si>
  <si>
    <t xml:space="preserve">TOYOTA TOWNACE CR55 / NOAH CR40 / LITACE (96-03) - SIDE FIX GLASS - LH</t>
  </si>
  <si>
    <t xml:space="preserve">YR40 SR LH X</t>
  </si>
  <si>
    <t xml:space="preserve">YR40 SR/LH/X</t>
  </si>
  <si>
    <t>780*535</t>
  </si>
  <si>
    <t>AUTOLAMPS2683</t>
  </si>
  <si>
    <t xml:space="preserve">TOYOTA TOWNACE CR55 / NOAH CR40 / LITACE (96-03) - SIDE FIX GLASS - RH</t>
  </si>
  <si>
    <t xml:space="preserve">YR40 SR RH X</t>
  </si>
  <si>
    <t xml:space="preserve">YR40 SR/RH/X</t>
  </si>
  <si>
    <t>AUTOLAMPS2695</t>
  </si>
  <si>
    <t xml:space="preserve">TOYOTA VEROSSA 4D SEDAN (01-) - LAMINATED FRONT WINDSCREEN</t>
  </si>
  <si>
    <t xml:space="preserve">GX120 R LFW X</t>
  </si>
  <si>
    <t xml:space="preserve">GX120-R LFW/X</t>
  </si>
  <si>
    <t>1451*839</t>
  </si>
  <si>
    <t>AUTOLAMPS2701</t>
  </si>
  <si>
    <t xml:space="preserve">TOYOTA VITZ (03-04) - FRONT INNER FENDER - LH</t>
  </si>
  <si>
    <t xml:space="preserve">VITZ 03 IFF LH</t>
  </si>
  <si>
    <t>53875-0D020-L</t>
  </si>
  <si>
    <t>AUTOLAMPS2702</t>
  </si>
  <si>
    <t xml:space="preserve">TOYOTA VITZ (03-04) - FRONT INNER FENDER - RH</t>
  </si>
  <si>
    <t xml:space="preserve">VITZ 03 IFF RH</t>
  </si>
  <si>
    <t>53876-0D020-R</t>
  </si>
  <si>
    <t>AUTOLAMPS2703</t>
  </si>
  <si>
    <t xml:space="preserve">TOYOTA VITZ (03-04) - HEAD LAMP (212-11F5) - LH</t>
  </si>
  <si>
    <t xml:space="preserve">VITZ 03 HLA LH</t>
  </si>
  <si>
    <t>TY18-0201-L</t>
  </si>
  <si>
    <t>AUTOLAMPS2704</t>
  </si>
  <si>
    <t xml:space="preserve">TOYOTA VITZ (03-04) - HEAD LAMP (212-11F5) - RH</t>
  </si>
  <si>
    <t xml:space="preserve">VITZ 03 HLA RH</t>
  </si>
  <si>
    <t>TY18-0201-R</t>
  </si>
  <si>
    <t>AUTOLAMPS2708</t>
  </si>
  <si>
    <t xml:space="preserve">TOYOTA VITZ (05-08) - FRONT BUMPER</t>
  </si>
  <si>
    <t xml:space="preserve">VITZ 05 BPR</t>
  </si>
  <si>
    <t>TY18-0307</t>
  </si>
  <si>
    <t>AUTOLAMPS2709</t>
  </si>
  <si>
    <t xml:space="preserve">TOYOTA VITZ (05-12) - FOG LAMP HOUSING - LH</t>
  </si>
  <si>
    <t xml:space="preserve">VITZ 05 FLH LH</t>
  </si>
  <si>
    <t>TY18-0304-01-L</t>
  </si>
  <si>
    <t>AUTOLAMPS2710</t>
  </si>
  <si>
    <t xml:space="preserve">TOYOTA VITZ (05-12) - FOG LAMP HOUSING - RH</t>
  </si>
  <si>
    <t xml:space="preserve">VITZ 05 FLH RH</t>
  </si>
  <si>
    <t>TY18-0304-01-R</t>
  </si>
  <si>
    <t>AUTOLAMPS2706</t>
  </si>
  <si>
    <t xml:space="preserve">TOYOTA VITZ (05-12) - FRONT LOWER BUMPER GRILL</t>
  </si>
  <si>
    <t xml:space="preserve">VITZ 05 FLBGRL</t>
  </si>
  <si>
    <t>TY18-0307-04</t>
  </si>
  <si>
    <t>AUTOLAMPS2707</t>
  </si>
  <si>
    <t xml:space="preserve">TOYOTA VITZ (05-12) - FRONT UPPER BUMPER GRILL</t>
  </si>
  <si>
    <t xml:space="preserve">VITZ 05 FUBGRL</t>
  </si>
  <si>
    <t>TY18-0307-02</t>
  </si>
  <si>
    <t>AUTOLAMPS2711</t>
  </si>
  <si>
    <t xml:space="preserve">TOYOTA VITZ (05-12) - HEAD LAMP (212-11L2) - LH</t>
  </si>
  <si>
    <t xml:space="preserve">VITZ 05 HLA LH</t>
  </si>
  <si>
    <t>TY18-0301-L</t>
  </si>
  <si>
    <t>AUTOLAMPS2712</t>
  </si>
  <si>
    <t xml:space="preserve">TOYOTA VITZ (05-12) - HEAD LAMP (212-11L2) - RH</t>
  </si>
  <si>
    <t xml:space="preserve">VITZ 05 HLA RH</t>
  </si>
  <si>
    <t>TY18-0301-R</t>
  </si>
  <si>
    <t>AUTOLAMPS2705</t>
  </si>
  <si>
    <t xml:space="preserve">TOYOTA VITZ (05-12) - REAR BUMPER</t>
  </si>
  <si>
    <t xml:space="preserve">VITZ 05 BPRR</t>
  </si>
  <si>
    <t>TY18-0308</t>
  </si>
  <si>
    <t>AUTOLAMPS2717</t>
  </si>
  <si>
    <t xml:space="preserve">TOYOTA VITZ (05-12) - TAIL LAMP (WHITE/RED 212-19P3) ME TYPE - LH</t>
  </si>
  <si>
    <t xml:space="preserve">VITZ 05 TLAW R ME LH</t>
  </si>
  <si>
    <t>TY18-0302-L</t>
  </si>
  <si>
    <t>AUTOLAMPS2718</t>
  </si>
  <si>
    <t xml:space="preserve">TOYOTA VITZ (05-12) - TAIL LAMP (WHITE/RED 212-19P3) ME TYPE - RH</t>
  </si>
  <si>
    <t xml:space="preserve">VITZ 05 TLAW R ME RH</t>
  </si>
  <si>
    <t>TY18-0302-R</t>
  </si>
  <si>
    <t>AUTOLAMPS2715</t>
  </si>
  <si>
    <t xml:space="preserve">TOYOTA VITZ (05-13) - DOOR MIRROR (5 WIRE W/LIGHT) - LH</t>
  </si>
  <si>
    <t xml:space="preserve">VITZ 05  SME5W LH</t>
  </si>
  <si>
    <t>TY18-0312-L</t>
  </si>
  <si>
    <t>AUTOLAMPS2716</t>
  </si>
  <si>
    <t xml:space="preserve">TOYOTA VITZ (05-13) - DOOR MIRROR (5 WIRE W/LIGHT) - RH</t>
  </si>
  <si>
    <t xml:space="preserve">VITZ 05  SME5W RH</t>
  </si>
  <si>
    <t>TY18-0312-R</t>
  </si>
  <si>
    <t>AUTOLAMPS2713</t>
  </si>
  <si>
    <t xml:space="preserve">TOYOTA VITZ (05-13) - DOOR MIRROR ELECTRIC (3 WIRE) - LH</t>
  </si>
  <si>
    <t xml:space="preserve">VITZ 05 SME3W LH</t>
  </si>
  <si>
    <t>AUTOLAMPS2714</t>
  </si>
  <si>
    <t xml:space="preserve">TOYOTA VITZ (05-13) - DOOR MIRROR ELECTRIC (3 WIRE) - RH</t>
  </si>
  <si>
    <t xml:space="preserve">VITZ 05 SME3W RH</t>
  </si>
  <si>
    <t>AUTOLAMPS2719</t>
  </si>
  <si>
    <t xml:space="preserve">TOYOTA VITZ (09-10) - TAIL LAMP (WHITE/WHITE 212-19N6) JAPAN TYPE - LH</t>
  </si>
  <si>
    <t xml:space="preserve">VITZ 09 TLA W W LH</t>
  </si>
  <si>
    <t>TY18-0302A-L</t>
  </si>
  <si>
    <t>AUTOLAMPS2720</t>
  </si>
  <si>
    <t xml:space="preserve">TOYOTA VITZ (09-10) - TAIL LAMP (WHITE/WHITE 212-19N6) JAPAN TYPE - RH</t>
  </si>
  <si>
    <t xml:space="preserve">VITZ 09 TLA W W RH</t>
  </si>
  <si>
    <t>TY18-0302A-R</t>
  </si>
  <si>
    <t>AUTOLAMPS2721</t>
  </si>
  <si>
    <t xml:space="preserve">TOYOTA VITZ (09-10) - TAIL LAMP (YELLOW/WHITE 212-19T3) - LH</t>
  </si>
  <si>
    <t xml:space="preserve">VITZ 09 TLA Y W LH</t>
  </si>
  <si>
    <t>TY18-0302B-L</t>
  </si>
  <si>
    <t>AUTOLAMPS2722</t>
  </si>
  <si>
    <t xml:space="preserve">TOYOTA VITZ (09-10) - TAIL LAMP (YELLOW/WHITE 212-19T3) - RH</t>
  </si>
  <si>
    <t xml:space="preserve">VITZ 09 TLA Y W RH</t>
  </si>
  <si>
    <t>TY18-0302B-R</t>
  </si>
  <si>
    <t>AUTOLAMPS2723</t>
  </si>
  <si>
    <t xml:space="preserve">TOYOTA VITZ (99-02) - HEAD LAMP (212-11A2)  - LH</t>
  </si>
  <si>
    <t xml:space="preserve">VITZ 99 HLA LH</t>
  </si>
  <si>
    <t>TY18-0101-L</t>
  </si>
  <si>
    <t>AUTOLAMPS2724</t>
  </si>
  <si>
    <t xml:space="preserve">TOYOTA VITZ (99-02) - HEAD LAMP (212-11A2)  - RH</t>
  </si>
  <si>
    <t xml:space="preserve">VITZ 99 HLA RH</t>
  </si>
  <si>
    <t>TY18-0101-R</t>
  </si>
  <si>
    <t>AUTOLAMPS2725</t>
  </si>
  <si>
    <t xml:space="preserve">TOYOTA VITZ (99-02) - TAIL LAMP (212-19F6) - LH</t>
  </si>
  <si>
    <t xml:space="preserve">VITZ 99 TLA LH</t>
  </si>
  <si>
    <t>TY18-0102A-L</t>
  </si>
  <si>
    <t>AUTOLAMPS2726</t>
  </si>
  <si>
    <t xml:space="preserve">TOYOTA VITZ (99-02) - TAIL LAMP (212-19F6) - RH</t>
  </si>
  <si>
    <t xml:space="preserve">VITZ 99 TLA RH</t>
  </si>
  <si>
    <t>TY18-0102A-R</t>
  </si>
  <si>
    <t>AUTOLAMPS2727</t>
  </si>
  <si>
    <t xml:space="preserve">TOYOTA VITZ 5D HATCHBACK (99-) - FRONT DOOR GLASS - LH</t>
  </si>
  <si>
    <t xml:space="preserve">LK10 FD LH</t>
  </si>
  <si>
    <t xml:space="preserve">LK10 FD/LH</t>
  </si>
  <si>
    <t>882*559</t>
  </si>
  <si>
    <t>AUTOLAMPS2728</t>
  </si>
  <si>
    <t xml:space="preserve">TOYOTA VITZ 5D HATCHBACK (99-) - FRONT DOOR GLASS - RH</t>
  </si>
  <si>
    <t xml:space="preserve">LK10 FD RH</t>
  </si>
  <si>
    <t xml:space="preserve">LK10 FD/RH</t>
  </si>
  <si>
    <t>AUTOLAMPS2729</t>
  </si>
  <si>
    <t xml:space="preserve">TOYOTA VITZ 5D HATCHBACK (99-) - REAR DOOR GLASS - LH</t>
  </si>
  <si>
    <t xml:space="preserve">LK10 5D RD LH</t>
  </si>
  <si>
    <t xml:space="preserve">LK10-5D RD/LH</t>
  </si>
  <si>
    <t>560*470</t>
  </si>
  <si>
    <t>AUTOLAMPS2730</t>
  </si>
  <si>
    <t xml:space="preserve">TOYOTA VITZ 5D HATCHBACK (99-) - REAR DOOR GLASS - RH</t>
  </si>
  <si>
    <t xml:space="preserve">LK10 5D RD RH</t>
  </si>
  <si>
    <t xml:space="preserve">LK10 5D RD/RH</t>
  </si>
  <si>
    <t>AUTOLAMPS2731</t>
  </si>
  <si>
    <t xml:space="preserve">TOYOTA VITZ 5D HATCHBACK (99-) - REAR HEATED WINDSCREEN</t>
  </si>
  <si>
    <t xml:space="preserve">LK10 5D RW H X</t>
  </si>
  <si>
    <t xml:space="preserve">LK10 5D RW/H/X</t>
  </si>
  <si>
    <t>1355*434</t>
  </si>
  <si>
    <t>AUTOLAMPS2736</t>
  </si>
  <si>
    <t xml:space="preserve">TOYOTA VITZ SC30 (13-) - FOG LAMP HOUSING - LH</t>
  </si>
  <si>
    <t xml:space="preserve">VITZ 13 FLH LH</t>
  </si>
  <si>
    <t>TY18-0404-1-L</t>
  </si>
  <si>
    <t>AUTOLAMPS2737</t>
  </si>
  <si>
    <t xml:space="preserve">TOYOTA VITZ SC30 (13-) - FOG LAMP HOUSING - RH</t>
  </si>
  <si>
    <t xml:space="preserve">VITZ 13 FLH RH</t>
  </si>
  <si>
    <t>TY18-0404-1-R</t>
  </si>
  <si>
    <t>AUTOLAMPS2738</t>
  </si>
  <si>
    <t xml:space="preserve">TOYOTA VITZ SC30 (13-) - HEAD LAMP - LH</t>
  </si>
  <si>
    <t xml:space="preserve">VITZ 13 HLA LH</t>
  </si>
  <si>
    <t>TY18-0401-L</t>
  </si>
  <si>
    <t>AUTOLAMPS2739</t>
  </si>
  <si>
    <t xml:space="preserve">TOYOTA VITZ SC30 (13-) - HEAD LAMP - RH</t>
  </si>
  <si>
    <t xml:space="preserve">VITZ 13 HLA RH</t>
  </si>
  <si>
    <t>TY18-0401-R</t>
  </si>
  <si>
    <t>AUTOLAMPS2732</t>
  </si>
  <si>
    <t xml:space="preserve">TOYOTA VITZ SC30 (13-) - LAMINATED FRONT WINDSCREEN</t>
  </si>
  <si>
    <t xml:space="preserve">SC30 VCP LFW X</t>
  </si>
  <si>
    <t xml:space="preserve">SC30-VCP LFW/X</t>
  </si>
  <si>
    <t>1349*944</t>
  </si>
  <si>
    <t>AUTOLAMPS2733</t>
  </si>
  <si>
    <t xml:space="preserve">TOYOTA VITZ SC30 (13-) - REAR HEATED WINDSCREEN</t>
  </si>
  <si>
    <t xml:space="preserve">SC30 RW H X</t>
  </si>
  <si>
    <t xml:space="preserve">SC30 RW/H/X</t>
  </si>
  <si>
    <t>1327*536</t>
  </si>
  <si>
    <t>AUTOLAMPS2740</t>
  </si>
  <si>
    <t xml:space="preserve">TOYOTA VITZ SC30 (13-) - TAIL LAMP (212-19X1) - LH</t>
  </si>
  <si>
    <t xml:space="preserve">VITZ 13 TLA LH</t>
  </si>
  <si>
    <t>TY18-0402-L</t>
  </si>
  <si>
    <t>AUTOLAMPS2741</t>
  </si>
  <si>
    <t xml:space="preserve">TOYOTA VITZ SC30 (13-) - TAIL LAMP (212-19X1) - RH</t>
  </si>
  <si>
    <t xml:space="preserve">VITZ 13 TLA RH</t>
  </si>
  <si>
    <t>TY18-0402-R</t>
  </si>
  <si>
    <t>AUTOLAMPS2742</t>
  </si>
  <si>
    <t xml:space="preserve">TOYOTA VITZ SC30 (13-) - TAIL LAMP (LED) (212-19W2-A) - LH</t>
  </si>
  <si>
    <t xml:space="preserve">VITZ 13 TLALED LH</t>
  </si>
  <si>
    <t>TY18-0402B-L</t>
  </si>
  <si>
    <t>AUTOLAMPS2743</t>
  </si>
  <si>
    <t xml:space="preserve">TOYOTA VITZ SC30 (13-) - TAIL LAMP (LED) (212-19W2-A) - RH</t>
  </si>
  <si>
    <t xml:space="preserve">VITZ 13 TLALED RH</t>
  </si>
  <si>
    <t>TY18-0402B-R</t>
  </si>
  <si>
    <t>AUTOLAMPS2696</t>
  </si>
  <si>
    <t xml:space="preserve">TOYOTA VITZ XP10 (03-04) - FRONT BUMPER</t>
  </si>
  <si>
    <t xml:space="preserve">VITZ 03 BPRF</t>
  </si>
  <si>
    <t>TY18-0207</t>
  </si>
  <si>
    <t>AUTOLAMPS2697</t>
  </si>
  <si>
    <t xml:space="preserve">TOYOTA VITZ XP10 (03-04) - FRONT BUMPER GRILL</t>
  </si>
  <si>
    <t xml:space="preserve">VITZ 03 BPRGRL</t>
  </si>
  <si>
    <t>TY18-0207-1</t>
  </si>
  <si>
    <t>AUTOLAMPS2700</t>
  </si>
  <si>
    <t xml:space="preserve">TOYOTA VITZ XP10 (03-04) - FRONT GRILL</t>
  </si>
  <si>
    <t xml:space="preserve">VITZ 03 GRL</t>
  </si>
  <si>
    <t>TY18-0211</t>
  </si>
  <si>
    <t>AUTOLAMPS2698</t>
  </si>
  <si>
    <t xml:space="preserve">TOYOTA VITZ XP10 (03-04) - SIDE BUMPER - LH</t>
  </si>
  <si>
    <t xml:space="preserve">VITZ 03 SBPR LH</t>
  </si>
  <si>
    <t>TY18-0207-2-L</t>
  </si>
  <si>
    <t>AUTOLAMPS2699</t>
  </si>
  <si>
    <t xml:space="preserve">TOYOTA VITZ XP10 (03-04) - SIDE BUMPER - RH</t>
  </si>
  <si>
    <t xml:space="preserve">VITZ 03 SBPR RH</t>
  </si>
  <si>
    <t>TY18-0207-2-R</t>
  </si>
  <si>
    <t>AUTOLAMPS2744</t>
  </si>
  <si>
    <t xml:space="preserve">TOYOTA VITZ/YARIS/BELTA (05 -10)  - FRONT INNER FENDER - LH</t>
  </si>
  <si>
    <t xml:space="preserve">VITZ BELTA 05 IF LH</t>
  </si>
  <si>
    <t>53876-52180/0D080</t>
  </si>
  <si>
    <t>AUTOLAMPS2745</t>
  </si>
  <si>
    <t xml:space="preserve">TOYOTA VITZ/YARIS/BELTA (05 -10) - FRONT INNER FENDER - RH</t>
  </si>
  <si>
    <t xml:space="preserve">VITZ BELTA 05 IF RH</t>
  </si>
  <si>
    <t>53875-52180/0D080</t>
  </si>
  <si>
    <t>AUTOLAMPS2746</t>
  </si>
  <si>
    <t xml:space="preserve">TOYOTA VOXY AZR60 (01-06) - HEAD LAMP - LH</t>
  </si>
  <si>
    <t xml:space="preserve">VOXY 01 HLA LH</t>
  </si>
  <si>
    <t>TY26-0501-L</t>
  </si>
  <si>
    <t>AUTOLAMPS2747</t>
  </si>
  <si>
    <t xml:space="preserve">TOYOTA VOXY AZR60 (01-06) - HEAD LAMP - RH</t>
  </si>
  <si>
    <t xml:space="preserve">VOXY 01 HLA RH</t>
  </si>
  <si>
    <t>TY26-0501-R</t>
  </si>
  <si>
    <t>AUTOLAMPS2748</t>
  </si>
  <si>
    <t xml:space="preserve">TOYOTA WISH (01-04) - FOG LAMP W/HOUSING - LH</t>
  </si>
  <si>
    <t xml:space="preserve">WISH 01 FLAWH LH</t>
  </si>
  <si>
    <t>TY43-0204-L</t>
  </si>
  <si>
    <t>AUTOLAMPS2749</t>
  </si>
  <si>
    <t xml:space="preserve">TOYOTA WISH (01-04) - FOG LAMP W/HOUSING - RH</t>
  </si>
  <si>
    <t xml:space="preserve">WISH 01 FLAWH RH</t>
  </si>
  <si>
    <t>TY43-0204-R</t>
  </si>
  <si>
    <t>AUTOLAMPS2750</t>
  </si>
  <si>
    <t xml:space="preserve">TOYOTA WISH (01-04) - HEAD LAMP - LH</t>
  </si>
  <si>
    <t xml:space="preserve">WISH 01 HLA LH</t>
  </si>
  <si>
    <t>TY43-0201A-L</t>
  </si>
  <si>
    <t>AUTOLAMPS2751</t>
  </si>
  <si>
    <t xml:space="preserve">TOYOTA WISH (01-04) - HEAD LAMP - RH</t>
  </si>
  <si>
    <t xml:space="preserve">WISH 01 HLA RH</t>
  </si>
  <si>
    <t>TY43-0201A-R</t>
  </si>
  <si>
    <t>AUTOLAMPS2754</t>
  </si>
  <si>
    <t xml:space="preserve">TOYOTA WISH (01-04) - TAIL LAMP - LH</t>
  </si>
  <si>
    <t xml:space="preserve">WISH 01 TLA LH</t>
  </si>
  <si>
    <t>TY43-0202-L</t>
  </si>
  <si>
    <t>AUTOLAMPS2755</t>
  </si>
  <si>
    <t xml:space="preserve">TOYOTA WISH (01-04) - TAIL LAMP - RH</t>
  </si>
  <si>
    <t xml:space="preserve">WISH 01 TLA RH</t>
  </si>
  <si>
    <t>TY43-0202-R</t>
  </si>
  <si>
    <t>AUTOLAMPS2752</t>
  </si>
  <si>
    <t xml:space="preserve">TOYOTA WISH (01-04) - TAIL LENS - LH</t>
  </si>
  <si>
    <t xml:space="preserve">WISH 01 TLS LH</t>
  </si>
  <si>
    <t>TY43-0202-00-L</t>
  </si>
  <si>
    <t>AUTOLAMPS2753</t>
  </si>
  <si>
    <t xml:space="preserve">TOYOTA WISH (01-04) - TAIL LENS - RH</t>
  </si>
  <si>
    <t xml:space="preserve">WISH 01 TLS RH</t>
  </si>
  <si>
    <t>TY43-0202-00-R</t>
  </si>
  <si>
    <t>AUTOLAMPS2757</t>
  </si>
  <si>
    <t xml:space="preserve">TOYOTA WISH (05-08) - HEAD LAMP (212-11K3RD) - LH</t>
  </si>
  <si>
    <t xml:space="preserve">WISH 05 HLA LH</t>
  </si>
  <si>
    <t>TY43-0301-L</t>
  </si>
  <si>
    <t>AUTOLAMPS2758</t>
  </si>
  <si>
    <t xml:space="preserve">TOYOTA WISH (05-08) - HEAD LAMP (212-11K3RD) - RH</t>
  </si>
  <si>
    <t xml:space="preserve">WISH 05 HLA RH</t>
  </si>
  <si>
    <t>TY43-0301-R</t>
  </si>
  <si>
    <t>AUTOLAMPS2761</t>
  </si>
  <si>
    <t xml:space="preserve">TOYOTA WISH (05-08) - TAIL LAMP (212-19M9) - LH</t>
  </si>
  <si>
    <t xml:space="preserve">WISH 05 TLA LH</t>
  </si>
  <si>
    <t>TY43-0302-L</t>
  </si>
  <si>
    <t>AUTOLAMPS2762</t>
  </si>
  <si>
    <t xml:space="preserve">TOYOTA WISH (05-08) - TAIL LAMP (212-19M9) - RH</t>
  </si>
  <si>
    <t xml:space="preserve">WISH 05 TLA RH</t>
  </si>
  <si>
    <t>AUTOLAMPS2759</t>
  </si>
  <si>
    <t xml:space="preserve">TOYOTA WISH (05-08) - TAIL LENS (212-19M9-00) - LH</t>
  </si>
  <si>
    <t xml:space="preserve">WISH 05 TLS LH</t>
  </si>
  <si>
    <t>TY43-0302-00-L</t>
  </si>
  <si>
    <t>AUTOLAMPS2760</t>
  </si>
  <si>
    <t xml:space="preserve">TOYOTA WISH (05-08) - TAIL LENS (212-19M9-00) - RH</t>
  </si>
  <si>
    <t xml:space="preserve">WISH 05 TLS RH</t>
  </si>
  <si>
    <t>TY43-0302-00-R</t>
  </si>
  <si>
    <t>AUTOLAMPS2756</t>
  </si>
  <si>
    <t xml:space="preserve">TOYOTA WISH (09-) - FOG LAMP SET</t>
  </si>
  <si>
    <t xml:space="preserve">WISH 09 FLASET</t>
  </si>
  <si>
    <t>TY43-0404A</t>
  </si>
  <si>
    <t>AUTOLAMPS2763</t>
  </si>
  <si>
    <t xml:space="preserve">TOYOTA WISH 5D WAGON (01-09) - LAMINATED FRONT WINDSCREEN</t>
  </si>
  <si>
    <t xml:space="preserve">WISH R CP LFW X</t>
  </si>
  <si>
    <t xml:space="preserve">WISH-R CP LFW/X</t>
  </si>
  <si>
    <t>1366*1081</t>
  </si>
  <si>
    <t>AUTOLAMPS2764</t>
  </si>
  <si>
    <t xml:space="preserve">TOYOTA WISH 5D WAGON (01-09) - REAR HEATED WINDSCREEN</t>
  </si>
  <si>
    <t xml:space="preserve">WISH RW H X</t>
  </si>
  <si>
    <t xml:space="preserve">WISH RW/H/X</t>
  </si>
  <si>
    <t>1485*535</t>
  </si>
  <si>
    <t>AUTOLAMPS2765</t>
  </si>
  <si>
    <t xml:space="preserve">TOYOTA WISH AE20 5D WAGON (09-) - LAMINATED FRONT WINDSCREEN</t>
  </si>
  <si>
    <t xml:space="preserve">TY RV2 R CP LFW X</t>
  </si>
  <si>
    <t xml:space="preserve">TY-RV2-R-CP LFW/X</t>
  </si>
  <si>
    <t>1370*989</t>
  </si>
  <si>
    <t>AUTOLAMPS2766</t>
  </si>
  <si>
    <t xml:space="preserve">TOYOTA WISH AE20 5D WAGON (09-) - REAR WINDSCREEN</t>
  </si>
  <si>
    <t xml:space="preserve">TY RV2 RW H X</t>
  </si>
  <si>
    <t xml:space="preserve">TY-RV2 RW/H/X</t>
  </si>
  <si>
    <t>1395*506</t>
  </si>
  <si>
    <t>AUTOLAMPS2734</t>
  </si>
  <si>
    <t xml:space="preserve">TOYOTA YARIS VITZ II SCP13 LK20 5D HBK (05-) - LAMINATED FRONT WINDSCREEN</t>
  </si>
  <si>
    <t xml:space="preserve">LK20 LFW X</t>
  </si>
  <si>
    <t xml:space="preserve">LK20 LFW/X</t>
  </si>
  <si>
    <t>1336*932</t>
  </si>
  <si>
    <t>AUTOLAMPS2767</t>
  </si>
  <si>
    <t xml:space="preserve">TOYOTA YARIS/VITZ 5D HATCHBACK,PLATZ 4D SEDAN (99-05) - LAMINATED FRONT WINDSCREEN</t>
  </si>
  <si>
    <t xml:space="preserve">LK10 LFW X</t>
  </si>
  <si>
    <t xml:space="preserve">LK10 LFW/X</t>
  </si>
  <si>
    <t>1328*875</t>
  </si>
  <si>
    <t>AUTOLAMPS1840</t>
  </si>
  <si>
    <t xml:space="preserve">TOYOYA HIACE VAN RH200 STANDARD CAB (05-05) - LAMINATED FRONT WINDSCREEN</t>
  </si>
  <si>
    <t xml:space="preserve">RH200 LFW X</t>
  </si>
  <si>
    <t xml:space="preserve">RH200 LFW/X</t>
  </si>
  <si>
    <t>1481*789</t>
  </si>
  <si>
    <t>AUTOLAMPS2933</t>
  </si>
  <si>
    <t xml:space="preserve">TOYOTA COROLLA AE90 (88-91) - DOOR MIRROR GLASS W/BASE (MANUAL/ELECTRIC) - LH</t>
  </si>
  <si>
    <t xml:space="preserve">AE90 MG LH</t>
  </si>
  <si>
    <t>TY01-1012-01-L</t>
  </si>
  <si>
    <t>AUTOLAMPS1241</t>
  </si>
  <si>
    <t xml:space="preserve">TOYOTA COROLLA SPACIO/VERSO 5D WAGON (01-) - FRONT QUARTER GLASS - RH</t>
  </si>
  <si>
    <t xml:space="preserve">AE120F FV RH X</t>
  </si>
  <si>
    <t xml:space="preserve">AE120F FV/RH/X</t>
  </si>
  <si>
    <t>AUTOLAMPS2868</t>
  </si>
  <si>
    <t xml:space="preserve">TOYOTA HIACE VAN (94) - HEAD LAMP W/BRACKET - LH</t>
  </si>
  <si>
    <t xml:space="preserve">TOYOTA </t>
  </si>
  <si>
    <t xml:space="preserve">HIACE 94 HLA LH</t>
  </si>
  <si>
    <t>TY04-1201-L</t>
  </si>
  <si>
    <t>AUTOLAMPS2869</t>
  </si>
  <si>
    <t xml:space="preserve">TOYOTA HIACE VAN (94) - HEAD LAMP W/BRACKET - RH</t>
  </si>
  <si>
    <t xml:space="preserve">HIACE 94 HLA RH</t>
  </si>
  <si>
    <t>TY04-1201-R</t>
  </si>
  <si>
    <t>AUTOLAMPS2844</t>
  </si>
  <si>
    <t xml:space="preserve">TOYOTA HILUX VIGO (04-07) - MIRROR GLASS - LH</t>
  </si>
  <si>
    <t xml:space="preserve">VIGO 04 MG LH</t>
  </si>
  <si>
    <t>TY05-1312-GLASS</t>
  </si>
  <si>
    <t>AUTOLAMPS2845</t>
  </si>
  <si>
    <t xml:space="preserve">TOYOTA HILUX VIGO (04-07) - MIRROR GLASS - RH</t>
  </si>
  <si>
    <t xml:space="preserve">VIGO 04 MG RH</t>
  </si>
  <si>
    <t>AUTOLAMPS2870</t>
  </si>
  <si>
    <t xml:space="preserve">TOYOTA HILUX VIGO ZN215 (12-14) - FRONT FENDER - LH</t>
  </si>
  <si>
    <t xml:space="preserve">VIGO 12 FF LH</t>
  </si>
  <si>
    <t>AUTOLAMPS2871</t>
  </si>
  <si>
    <t xml:space="preserve">TOYOTA HILUX VIGO ZN215 (12-14) - FRONT FENDER - RH</t>
  </si>
  <si>
    <t xml:space="preserve">VIGO 12 FF RH</t>
  </si>
  <si>
    <t>AUTOLAMPS2872</t>
  </si>
  <si>
    <t xml:space="preserve">TOYOTA LANDCRUISER PRADO FJ150 (18-) BUMPER GRILL</t>
  </si>
  <si>
    <t xml:space="preserve">FJ150 18 GRLCB</t>
  </si>
  <si>
    <t>CF-PRD18-016</t>
  </si>
  <si>
    <t>AUTOLAMPS2873</t>
  </si>
  <si>
    <t xml:space="preserve">TOYOTA LANDCRUISER PRADO FJ150 (18-) BUMPER SUPPORT SET</t>
  </si>
  <si>
    <t xml:space="preserve">FJ150 18 BPRS</t>
  </si>
  <si>
    <t>CF-PRD18-018</t>
  </si>
  <si>
    <t>AUTOLAMPS2874</t>
  </si>
  <si>
    <t xml:space="preserve">TOYOTA LANDCRUISER PRADO FJ150 (18-) FOG LAMP SET</t>
  </si>
  <si>
    <t xml:space="preserve">FJ150 18 FLASET</t>
  </si>
  <si>
    <t>CF-PRD18-009</t>
  </si>
  <si>
    <t>AUTOLAMPS2875</t>
  </si>
  <si>
    <t xml:space="preserve">TOYOTA LANDCRUISER PRADO FJ150 (18-) FRONT BUMPER</t>
  </si>
  <si>
    <t xml:space="preserve">FJ150 18 BPRF</t>
  </si>
  <si>
    <t>CF-PRD18-015A</t>
  </si>
  <si>
    <t>AUTOLAMPS2876</t>
  </si>
  <si>
    <t xml:space="preserve">TOYOTA LANDCRUISER PRADO FJ150 (18-) GRILL</t>
  </si>
  <si>
    <t xml:space="preserve">FJ150 18 GRLC</t>
  </si>
  <si>
    <t>CF-PRD18-010</t>
  </si>
  <si>
    <t>AUTOLAMPS2877</t>
  </si>
  <si>
    <t xml:space="preserve">TOYOTA LANDCRUISER PRADO FJ150 (18-) GRILL RUBBER SET</t>
  </si>
  <si>
    <t xml:space="preserve">FJ150 18 GRLRS</t>
  </si>
  <si>
    <t>CF-PRD18-011</t>
  </si>
  <si>
    <t>AUTOLAMPS2879</t>
  </si>
  <si>
    <t xml:space="preserve">TOYOTA LANDCRUISER PRADO FJ150 (18-) HEAD LAMP - LH</t>
  </si>
  <si>
    <t xml:space="preserve">FJ150 18 HLA LH</t>
  </si>
  <si>
    <t>CF-PRD18-001A</t>
  </si>
  <si>
    <t>AUTOLAMPS2880</t>
  </si>
  <si>
    <t xml:space="preserve">TOYOTA LANDCRUISER PRADO FJ150 (18-) HEAD LAMP - RH</t>
  </si>
  <si>
    <t xml:space="preserve">FJ150 18 HLA RH</t>
  </si>
  <si>
    <t>AUTOLAMPS2878</t>
  </si>
  <si>
    <t xml:space="preserve">TOYOTA LANDCRUISER PRADO FJ150 (18-) REAR BUMPER</t>
  </si>
  <si>
    <t xml:space="preserve">FJ150 18 BPRR</t>
  </si>
  <si>
    <t>CF-PRD18-013A</t>
  </si>
  <si>
    <t>AUTOLAMPS2881</t>
  </si>
  <si>
    <t xml:space="preserve">TOYOTA LANDCRUISER PRADO FJ150 (18-) TAIL LAMP - LH</t>
  </si>
  <si>
    <t xml:space="preserve">FJ150 18 TLA LH</t>
  </si>
  <si>
    <t>CF-PRD18-007A</t>
  </si>
  <si>
    <t>AUTOLAMPS2882</t>
  </si>
  <si>
    <t xml:space="preserve">TOYOTA LANDCRUISER PRADO FJ150 (18-) TAIL LAMP - RH</t>
  </si>
  <si>
    <t xml:space="preserve">FJ150 18 TLA RH</t>
  </si>
  <si>
    <t>AUTOLAMPS2846</t>
  </si>
  <si>
    <t xml:space="preserve">TOYOTA LANDCRUISER PRADO FJ95 - (01-02) - TAIL LAMP (CRYSTAL) - LH</t>
  </si>
  <si>
    <t xml:space="preserve">FJ95 01 TLAC LH</t>
  </si>
  <si>
    <t>TY07-2802C</t>
  </si>
  <si>
    <t>AUTOLAMPS2847</t>
  </si>
  <si>
    <t xml:space="preserve">TOYOTA LANDCRUISER PRADO FJ95 - (01-02) - TAIL LAMP (CRYSTAL) - RH</t>
  </si>
  <si>
    <t xml:space="preserve">FJ95 01 TLAC RH</t>
  </si>
  <si>
    <t>AUTOLAMPS2848</t>
  </si>
  <si>
    <t xml:space="preserve">TOYOTA PLATZ (01-02) - REAR BUMPER</t>
  </si>
  <si>
    <t xml:space="preserve">PLATZ 01 RBPR</t>
  </si>
  <si>
    <t>PLATZ/01-RBPR</t>
  </si>
  <si>
    <t>AUTOLAMPS2849</t>
  </si>
  <si>
    <t xml:space="preserve">TOYOTA RAV 4  - ACA36 - (05 -10) - TAIL LAMP - LH</t>
  </si>
  <si>
    <t xml:space="preserve">RAV4 05 TLA LH</t>
  </si>
  <si>
    <t>TY11-0502</t>
  </si>
  <si>
    <t>AUTOLAMPS2850</t>
  </si>
  <si>
    <t xml:space="preserve">TOYOTA RAV 4  - ACA36 - (05 -10) - TAIL LAMP - RH</t>
  </si>
  <si>
    <t xml:space="preserve">RAV4 05 TLA RH</t>
  </si>
  <si>
    <t>AUTOLAMPS2851</t>
  </si>
  <si>
    <t xml:space="preserve">TOYOTA RAV 4 (13-) FRONT BUMPER LOWER </t>
  </si>
  <si>
    <t xml:space="preserve">RAV4 13 BPRFL</t>
  </si>
  <si>
    <t>TY11-1007-2</t>
  </si>
  <si>
    <t>AUTOLAMPS2852</t>
  </si>
  <si>
    <t xml:space="preserve">TOYOTA RAV 4 (13-) FRONT BUMPER UPPER </t>
  </si>
  <si>
    <t xml:space="preserve">RAV4 13 BPRFU</t>
  </si>
  <si>
    <t>TY11-1007-1</t>
  </si>
  <si>
    <t>AUTOLAMPS2853</t>
  </si>
  <si>
    <t xml:space="preserve">TOYOTA REVO (15-) FRONT DOOR SHELL (DOUBLE CABIN) - RH</t>
  </si>
  <si>
    <t xml:space="preserve">REVO 15 DOORF DC RH</t>
  </si>
  <si>
    <t>TY05-2033A</t>
  </si>
  <si>
    <t>AUTOLAMPS2854</t>
  </si>
  <si>
    <t xml:space="preserve">TOYOTA REVO (15-) REAR DOOR SHELL (DOUBLE CABIN) - RH</t>
  </si>
  <si>
    <t xml:space="preserve">REVO 15 DOORR DC RH</t>
  </si>
  <si>
    <t>TY05-2033B</t>
  </si>
  <si>
    <t>AUTOLAMPS2855</t>
  </si>
  <si>
    <t xml:space="preserve">TOYOTA REVO (15-) ROOF PANEL (DOUBLE CABIN) - RH</t>
  </si>
  <si>
    <t xml:space="preserve">REVO 15 ROOFP DC RH</t>
  </si>
  <si>
    <t>TY05-2045</t>
  </si>
  <si>
    <t>AUTOLAMPS2862</t>
  </si>
  <si>
    <t xml:space="preserve">TOYOTA VITZ/YARIS (03-04) - HEAD LENS - LH</t>
  </si>
  <si>
    <t xml:space="preserve">VITZ 03 HLS LH</t>
  </si>
  <si>
    <t>TY18-0201-00</t>
  </si>
  <si>
    <t>AUTOLAMPS2863</t>
  </si>
  <si>
    <t xml:space="preserve">TOYOTA VITZ/YARIS (03-04) - HEAD LENS - RH</t>
  </si>
  <si>
    <t xml:space="preserve">VITZ 03 HLS RH</t>
  </si>
  <si>
    <t>AUTOLAMPS0604</t>
  </si>
  <si>
    <t xml:space="preserve">LICENCE LAMP - TRUCK</t>
  </si>
  <si>
    <t>UNIVERSAL</t>
  </si>
  <si>
    <t xml:space="preserve">TRUCK LL</t>
  </si>
  <si>
    <t>MT05-0206C</t>
  </si>
  <si>
    <t>AUTOLAMPS2774</t>
  </si>
  <si>
    <t xml:space="preserve">BUS TRUCK SIDE MIRROR</t>
  </si>
  <si>
    <t xml:space="preserve">B T SM</t>
  </si>
  <si>
    <t xml:space="preserve">B/T SM</t>
  </si>
  <si>
    <t>AUTOLAMPS2864</t>
  </si>
  <si>
    <t xml:space="preserve">BUS &amp; TRUCK -  MIRROR GLASS</t>
  </si>
  <si>
    <t xml:space="preserve">B T SMG</t>
  </si>
  <si>
    <t>LL-006-00</t>
  </si>
  <si>
    <t xml:space="preserve">Upshop System</t>
  </si>
  <si>
    <t>Variance</t>
  </si>
  <si>
    <t xml:space="preserve">DA LA100-R LFW/X</t>
  </si>
  <si>
    <t xml:space="preserve">DA L575-R LFW/X</t>
  </si>
  <si>
    <t xml:space="preserve">RANGER 12 FLCC  LH</t>
  </si>
  <si>
    <t xml:space="preserve">RANGER 12 FLCC  RH</t>
  </si>
  <si>
    <t xml:space="preserve">CANTER 94 FLA LH</t>
  </si>
  <si>
    <t>TY01-3916-1</t>
  </si>
  <si>
    <t xml:space="preserve">KE130 RD/LH</t>
  </si>
  <si>
    <t xml:space="preserve">KE130 RD/RH</t>
  </si>
  <si>
    <t xml:space="preserve">KE130 RQ/RH</t>
  </si>
  <si>
    <t>TY01-3007B-2</t>
  </si>
  <si>
    <t>TY01-1401D-L</t>
  </si>
  <si>
    <t>TY01-1401D-R</t>
  </si>
  <si>
    <t>XH-01-264-L</t>
  </si>
  <si>
    <t>XH-01-264-R</t>
  </si>
  <si>
    <t xml:space="preserve">XH-01-264-L LENS</t>
  </si>
  <si>
    <t xml:space="preserve">XH-01-264-R LENS</t>
  </si>
  <si>
    <t>XH-01-265-L</t>
  </si>
  <si>
    <t>XH-01-265-R</t>
  </si>
  <si>
    <t xml:space="preserve">XH-01-265-L LENS</t>
  </si>
  <si>
    <t xml:space="preserve">XH-01-265-R LENS</t>
  </si>
  <si>
    <t xml:space="preserve">MCU30 R1-LFW/X</t>
  </si>
  <si>
    <t>TY04-1202A-00-L</t>
  </si>
  <si>
    <t>TY04-1202A-00-R</t>
  </si>
  <si>
    <t xml:space="preserve">TY04-1202A-00 (RED)-L</t>
  </si>
  <si>
    <t xml:space="preserve">TY04-1202A-00 (RED)-R</t>
  </si>
  <si>
    <t xml:space="preserve">RH200 FSF-LH</t>
  </si>
  <si>
    <t xml:space="preserve">RH200 FSF-RH</t>
  </si>
  <si>
    <t xml:space="preserve">RH200 RSF-RH</t>
  </si>
  <si>
    <t xml:space="preserve">RH200 SL-R SF LH1/X</t>
  </si>
  <si>
    <t xml:space="preserve">RH200 SL-R SF LH2/X</t>
  </si>
  <si>
    <t xml:space="preserve">RH200 SL-R SF RH1/X</t>
  </si>
  <si>
    <t xml:space="preserve">RH200 SF-R2/X 2HL</t>
  </si>
  <si>
    <t xml:space="preserve">RH200 SF-R3/X 2HL</t>
  </si>
  <si>
    <t xml:space="preserve">RH200 SL-R SF LH3/X</t>
  </si>
  <si>
    <t xml:space="preserve">RH200 SL-R SR LH1/X</t>
  </si>
  <si>
    <t xml:space="preserve">RH200 SL-R SR LH2/X</t>
  </si>
  <si>
    <t xml:space="preserve">RH200 SL-R SR LH3/X</t>
  </si>
  <si>
    <t xml:space="preserve">RH200 SW-R4/X 1HL</t>
  </si>
  <si>
    <t xml:space="preserve">RH200 SW R6/X 1HL</t>
  </si>
  <si>
    <t xml:space="preserve">RH200 FD/LH</t>
  </si>
  <si>
    <t xml:space="preserve">RH200 FD/RH</t>
  </si>
  <si>
    <t xml:space="preserve">ZN215-12 RW/X</t>
  </si>
  <si>
    <t>TY05-1031-00-L</t>
  </si>
  <si>
    <t>TY05-1032-00-L</t>
  </si>
  <si>
    <t>TY05-1032-00-R</t>
  </si>
  <si>
    <t>TY27-0104-R</t>
  </si>
  <si>
    <t>TY11-0608-L</t>
  </si>
  <si>
    <t>TY11-0608-R</t>
  </si>
  <si>
    <t>LL-006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</si>
</sst>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0" formatCode="_(* #,##0.00_);_(* \(#,##0.00\);_(* &quot;-&quot;??_);_(@_)"/>
  </numFmts>
  <fonts count="12">
    <font>
      <name val="Calibri"/>
      <color theme="1"/>
      <sz val="12.000000"/>
      <scheme val="minor"/>
    </font>
    <font>
      <name val="Tahoma"/>
      <sz val="8.000000"/>
    </font>
    <font>
      <name val="Arial"/>
      <sz val="10.000000"/>
    </font>
    <font>
      <name val="新細明體"/>
      <sz val="12.000000"/>
    </font>
    <font>
      <name val="Arial"/>
      <color theme="1"/>
      <sz val="12.000000"/>
    </font>
    <font>
      <name val="Calibri"/>
      <color theme="1"/>
      <sz val="11.000000"/>
      <scheme val="minor"/>
    </font>
    <font>
      <name val="Calibri"/>
      <b/>
      <sz val="11.000000"/>
      <scheme val="minor"/>
    </font>
    <font>
      <name val="Calibri"/>
      <b/>
      <color theme="1"/>
      <sz val="11.000000"/>
      <scheme val="minor"/>
    </font>
    <font>
      <name val="Calibri"/>
      <sz val="11.000000"/>
      <scheme val="minor"/>
    </font>
    <font>
      <name val="Calibri"/>
      <color rgb="FF080000"/>
      <sz val="11.000000"/>
      <scheme val="minor"/>
    </font>
    <font>
      <name val="Helvetica"/>
      <color theme="1"/>
      <sz val="10.000000"/>
    </font>
    <font>
      <name val="Calibri"/>
      <color indexed="64"/>
      <sz val="11.000000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1F2"/>
        <bgColor indexed="64"/>
      </patternFill>
    </fill>
  </fills>
  <borders count="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fontId="0" fillId="0" borderId="0" numFmtId="0" applyNumberFormat="1" applyFont="1" applyFill="1" applyBorder="1"/>
    <xf fontId="0" fillId="0" borderId="0" numFmtId="160" applyNumberFormat="1" applyFont="0" applyFill="0" applyBorder="0"/>
    <xf fontId="1" fillId="0" borderId="0" numFmtId="0" applyNumberFormat="1" applyFont="1" applyFill="1" applyBorder="1">
      <alignment vertical="center"/>
    </xf>
    <xf fontId="2" fillId="0" borderId="0" numFmtId="0" applyNumberFormat="0" applyFont="1" applyFill="0" applyBorder="0"/>
    <xf fontId="0" fillId="0" borderId="0" numFmtId="0" applyNumberFormat="1" applyFont="1" applyFill="1" applyBorder="1"/>
    <xf fontId="3" fillId="0" borderId="0" numFmtId="0" applyNumberFormat="1" applyFont="1" applyFill="1" applyBorder="1"/>
    <xf fontId="0" fillId="0" borderId="0" numFmtId="0" applyNumberFormat="1" applyFont="1" applyFill="1" applyBorder="1"/>
    <xf fontId="4" fillId="0" borderId="0" numFmtId="0" applyNumberFormat="1" applyFont="1" applyFill="1" applyBorder="1"/>
  </cellStyleXfs>
  <cellXfs count="85">
    <xf fontId="0" fillId="0" borderId="0" numFmtId="0" xfId="0"/>
    <xf fontId="5" fillId="0" borderId="0" numFmtId="0" xfId="6" applyFont="1"/>
    <xf fontId="5" fillId="0" borderId="0" numFmtId="0" xfId="6" applyFont="1" applyAlignment="1">
      <alignment horizontal="center"/>
    </xf>
    <xf fontId="5" fillId="0" borderId="0" numFmtId="0" xfId="6" applyFont="1" applyAlignment="1">
      <alignment horizontal="center" vertical="center"/>
    </xf>
    <xf fontId="5" fillId="2" borderId="0" numFmtId="0" xfId="6" applyFont="1" applyFill="1" applyAlignment="1">
      <alignment horizontal="center"/>
    </xf>
    <xf fontId="5" fillId="3" borderId="0" numFmtId="0" xfId="6" applyFont="1" applyFill="1" applyAlignment="1">
      <alignment horizontal="center" vertical="top"/>
    </xf>
    <xf fontId="6" fillId="0" borderId="1" numFmtId="0" xfId="6" applyFont="1" applyBorder="1" applyAlignment="1">
      <alignment horizontal="left" vertical="top" wrapText="1"/>
    </xf>
    <xf fontId="6" fillId="0" borderId="1" numFmtId="0" xfId="6" applyFont="1" applyBorder="1" applyAlignment="1">
      <alignment horizontal="center" vertical="top" wrapText="1"/>
    </xf>
    <xf fontId="7" fillId="0" borderId="1" numFmtId="0" xfId="6" applyFont="1" applyBorder="1" applyAlignment="1">
      <alignment horizontal="center" vertical="top"/>
    </xf>
    <xf fontId="7" fillId="0" borderId="1" numFmtId="0" xfId="4" applyFont="1" applyBorder="1" applyAlignment="1">
      <alignment vertical="top" wrapText="1"/>
    </xf>
    <xf fontId="6" fillId="4" borderId="1" numFmtId="0" xfId="6" applyFont="1" applyFill="1" applyBorder="1" applyAlignment="1">
      <alignment horizontal="center" vertical="top" wrapText="1"/>
    </xf>
    <xf fontId="6" fillId="3" borderId="1" numFmtId="0" xfId="6" applyFont="1" applyFill="1" applyBorder="1" applyAlignment="1">
      <alignment horizontal="center" vertical="top" wrapText="1"/>
    </xf>
    <xf fontId="5" fillId="0" borderId="1" numFmtId="0" xfId="7" applyFont="1" applyBorder="1" applyAlignment="1">
      <alignment horizontal="left"/>
    </xf>
    <xf fontId="5" fillId="0" borderId="1" numFmtId="0" xfId="7" applyFont="1" applyBorder="1"/>
    <xf fontId="5" fillId="0" borderId="1" numFmtId="9" xfId="6" applyNumberFormat="1" applyFont="1" applyBorder="1" applyAlignment="1">
      <alignment horizontal="center"/>
    </xf>
    <xf fontId="5" fillId="0" borderId="1" numFmtId="0" xfId="0" applyFont="1" applyBorder="1"/>
    <xf fontId="5" fillId="5" borderId="1" numFmtId="0" xfId="7" applyFont="1" applyFill="1" applyBorder="1" applyAlignment="1">
      <alignment horizontal="center" vertical="center"/>
    </xf>
    <xf fontId="5" fillId="4" borderId="1" numFmtId="0" xfId="7" applyFont="1" applyFill="1" applyBorder="1" applyAlignment="1">
      <alignment horizontal="center"/>
    </xf>
    <xf fontId="5" fillId="0" borderId="1" numFmtId="0" xfId="7" applyFont="1" applyBorder="1" applyAlignment="1">
      <alignment horizontal="center"/>
    </xf>
    <xf fontId="5" fillId="3" borderId="1" numFmtId="0" xfId="7" applyFont="1" applyFill="1" applyBorder="1" applyAlignment="1">
      <alignment horizontal="center" vertical="top"/>
    </xf>
    <xf fontId="5" fillId="0" borderId="1" numFmtId="0" xfId="7" applyFont="1" applyBorder="1" applyAlignment="1">
      <alignment horizontal="center" vertical="center"/>
    </xf>
    <xf fontId="5" fillId="0" borderId="1" numFmtId="1" xfId="6" applyNumberFormat="1" applyFont="1" applyBorder="1" applyAlignment="1">
      <alignment horizontal="left"/>
    </xf>
    <xf fontId="5" fillId="0" borderId="1" numFmtId="0" xfId="6" applyFont="1" applyBorder="1"/>
    <xf fontId="5" fillId="6" borderId="1" numFmtId="1" xfId="6" applyNumberFormat="1" applyFont="1" applyFill="1" applyBorder="1" applyAlignment="1">
      <alignment horizontal="center" vertical="center"/>
    </xf>
    <xf fontId="5" fillId="4" borderId="1" numFmtId="0" xfId="6" applyFont="1" applyFill="1" applyBorder="1" applyAlignment="1">
      <alignment horizontal="center"/>
    </xf>
    <xf fontId="5" fillId="0" borderId="1" numFmtId="0" xfId="6" applyFont="1" applyBorder="1" applyAlignment="1">
      <alignment horizontal="center"/>
    </xf>
    <xf fontId="5" fillId="3" borderId="1" numFmtId="0" xfId="6" applyFont="1" applyFill="1" applyBorder="1" applyAlignment="1">
      <alignment horizontal="center" vertical="top"/>
    </xf>
    <xf fontId="5" fillId="0" borderId="1" numFmtId="0" xfId="5" applyFont="1" applyBorder="1" applyAlignment="1">
      <alignment horizontal="left" vertical="center" wrapText="1"/>
    </xf>
    <xf fontId="8" fillId="0" borderId="1" numFmtId="0" xfId="5" applyFont="1" applyBorder="1" applyAlignment="1">
      <alignment horizontal="left" vertical="center" wrapText="1"/>
    </xf>
    <xf fontId="5" fillId="7" borderId="1" numFmtId="0" xfId="6" applyFont="1" applyFill="1" applyBorder="1" applyAlignment="1">
      <alignment horizontal="center"/>
    </xf>
    <xf fontId="5" fillId="6" borderId="1" numFmtId="0" xfId="7" applyFont="1" applyFill="1" applyBorder="1" applyAlignment="1">
      <alignment horizontal="center"/>
    </xf>
    <xf fontId="8" fillId="7" borderId="1" numFmtId="0" xfId="2" applyFont="1" applyFill="1" applyBorder="1" applyAlignment="1">
      <alignment horizontal="left"/>
    </xf>
    <xf fontId="0" fillId="0" borderId="1" numFmtId="0" xfId="0" applyBorder="1"/>
    <xf fontId="8" fillId="7" borderId="1" numFmtId="0" xfId="2" applyFont="1" applyFill="1" applyBorder="1"/>
    <xf fontId="5" fillId="7" borderId="1" numFmtId="0" xfId="6" applyFont="1" applyFill="1" applyBorder="1"/>
    <xf fontId="5" fillId="7" borderId="1" numFmtId="9" xfId="6" applyNumberFormat="1" applyFont="1" applyFill="1" applyBorder="1" applyAlignment="1">
      <alignment horizontal="center"/>
    </xf>
    <xf fontId="5" fillId="7" borderId="1" numFmtId="0" xfId="0" applyFont="1" applyFill="1" applyBorder="1"/>
    <xf fontId="5" fillId="7" borderId="1" numFmtId="1" xfId="6" applyNumberFormat="1" applyFont="1" applyFill="1" applyBorder="1" applyAlignment="1">
      <alignment horizontal="left"/>
    </xf>
    <xf fontId="5" fillId="7" borderId="1" numFmtId="1" xfId="6" applyNumberFormat="1" applyFont="1" applyFill="1" applyBorder="1" applyAlignment="1">
      <alignment horizontal="center" vertical="center"/>
    </xf>
    <xf fontId="5" fillId="6" borderId="1" numFmtId="0" xfId="6" applyFont="1" applyFill="1" applyBorder="1" applyAlignment="1">
      <alignment horizontal="center"/>
    </xf>
    <xf fontId="0" fillId="6" borderId="0" numFmtId="0" xfId="0" applyFill="1"/>
    <xf fontId="5" fillId="6" borderId="1" numFmtId="1" xfId="6" applyNumberFormat="1" applyFont="1" applyFill="1" applyBorder="1" applyAlignment="1">
      <alignment horizontal="left"/>
    </xf>
    <xf fontId="5" fillId="6" borderId="1" numFmtId="0" xfId="6" applyFont="1" applyFill="1" applyBorder="1"/>
    <xf fontId="5" fillId="6" borderId="1" numFmtId="9" xfId="6" applyNumberFormat="1" applyFont="1" applyFill="1" applyBorder="1" applyAlignment="1">
      <alignment horizontal="center"/>
    </xf>
    <xf fontId="5" fillId="6" borderId="1" numFmtId="0" xfId="0" applyFont="1" applyFill="1" applyBorder="1"/>
    <xf fontId="5" fillId="4" borderId="0" numFmtId="0" xfId="6" applyFont="1" applyFill="1" applyAlignment="1">
      <alignment horizontal="center"/>
    </xf>
    <xf fontId="5" fillId="6" borderId="1" numFmtId="0" xfId="6" applyFont="1" applyFill="1" applyBorder="1" applyAlignment="1">
      <alignment horizontal="center" vertical="top"/>
    </xf>
    <xf fontId="5" fillId="7" borderId="1" numFmtId="0" xfId="7" applyFont="1" applyFill="1" applyBorder="1"/>
    <xf fontId="8" fillId="7" borderId="1" numFmtId="160" xfId="1" applyNumberFormat="1" applyFont="1" applyFill="1" applyBorder="1"/>
    <xf fontId="5" fillId="3" borderId="0" numFmtId="0" xfId="7" applyFont="1" applyFill="1" applyAlignment="1">
      <alignment horizontal="center" vertical="top"/>
    </xf>
    <xf fontId="5" fillId="4" borderId="1" numFmtId="0" xfId="6" applyFont="1" applyFill="1" applyBorder="1" applyAlignment="1">
      <alignment horizontal="center" vertical="center"/>
    </xf>
    <xf fontId="5" fillId="6" borderId="1" numFmtId="0" xfId="6" applyFont="1" applyFill="1" applyBorder="1" applyAlignment="1">
      <alignment horizontal="center" vertical="center"/>
    </xf>
    <xf fontId="5" fillId="0" borderId="0" numFmtId="0" xfId="7" applyFont="1" applyAlignment="1">
      <alignment horizontal="center"/>
    </xf>
    <xf fontId="5" fillId="8" borderId="1" numFmtId="0" xfId="6" applyFont="1" applyFill="1" applyBorder="1" applyAlignment="1">
      <alignment horizontal="center" vertical="top"/>
    </xf>
    <xf fontId="5" fillId="8" borderId="1" numFmtId="0" xfId="7" applyFont="1" applyFill="1" applyBorder="1" applyAlignment="1">
      <alignment horizontal="center" vertical="top"/>
    </xf>
    <xf fontId="5" fillId="0" borderId="0" numFmtId="1" xfId="6" applyNumberFormat="1" applyFont="1" applyAlignment="1">
      <alignment horizontal="left"/>
    </xf>
    <xf fontId="8" fillId="6" borderId="1" numFmtId="0" xfId="2" applyFont="1" applyFill="1" applyBorder="1" applyAlignment="1">
      <alignment horizontal="left" vertical="top"/>
    </xf>
    <xf fontId="0" fillId="0" borderId="1" numFmtId="0" xfId="0" applyBorder="1" applyAlignment="1">
      <alignment vertical="center"/>
    </xf>
    <xf fontId="9" fillId="0" borderId="1" numFmtId="49" xfId="7" applyNumberFormat="1" applyFont="1" applyBorder="1" applyAlignment="1">
      <alignment vertical="center"/>
    </xf>
    <xf fontId="0" fillId="0" borderId="0" numFmtId="0" xfId="0" applyAlignment="1">
      <alignment vertical="center"/>
    </xf>
    <xf fontId="5" fillId="0" borderId="1" numFmtId="1" xfId="6" applyNumberFormat="1" applyFont="1" applyBorder="1" applyAlignment="1">
      <alignment horizontal="left" vertical="center"/>
    </xf>
    <xf fontId="5" fillId="0" borderId="1" numFmtId="0" xfId="6" applyFont="1" applyBorder="1" applyAlignment="1">
      <alignment vertical="center"/>
    </xf>
    <xf fontId="5" fillId="0" borderId="1" numFmtId="0" xfId="6" applyFont="1" applyBorder="1" applyAlignment="1">
      <alignment vertical="center" wrapText="1"/>
    </xf>
    <xf fontId="5" fillId="0" borderId="1" numFmtId="9" xfId="6" applyNumberFormat="1" applyFont="1" applyBorder="1" applyAlignment="1">
      <alignment horizontal="center" vertical="center"/>
    </xf>
    <xf fontId="5" fillId="0" borderId="1" numFmtId="0" xfId="0" applyFont="1" applyBorder="1" applyAlignment="1">
      <alignment vertical="center"/>
    </xf>
    <xf fontId="5" fillId="7" borderId="1" numFmtId="0" xfId="6" applyFont="1" applyFill="1" applyBorder="1" applyAlignment="1">
      <alignment horizontal="center" vertical="center"/>
    </xf>
    <xf fontId="5" fillId="0" borderId="1" numFmtId="0" xfId="6" applyFont="1" applyBorder="1" applyAlignment="1">
      <alignment horizontal="center" vertical="center"/>
    </xf>
    <xf fontId="5" fillId="3" borderId="1" numFmtId="0" xfId="6" applyFont="1" applyFill="1" applyBorder="1" applyAlignment="1">
      <alignment horizontal="center" vertical="center"/>
    </xf>
    <xf fontId="5" fillId="6" borderId="1" numFmtId="1" xfId="6" applyNumberFormat="1" applyFont="1" applyFill="1" applyBorder="1" applyAlignment="1">
      <alignment vertical="center"/>
    </xf>
    <xf fontId="10" fillId="0" borderId="1" numFmtId="0" xfId="0" applyFont="1" applyBorder="1"/>
    <xf fontId="5" fillId="6" borderId="1" numFmtId="0" xfId="7" applyFont="1" applyFill="1" applyBorder="1"/>
    <xf fontId="11" fillId="8" borderId="1" numFmtId="0" xfId="0" applyFont="1" applyFill="1" applyBorder="1" applyAlignment="1">
      <alignment horizontal="center" vertical="top"/>
    </xf>
    <xf fontId="5" fillId="3" borderId="2" numFmtId="0" xfId="6" applyFont="1" applyFill="1" applyBorder="1" applyAlignment="1">
      <alignment horizontal="center" vertical="top"/>
    </xf>
    <xf fontId="11" fillId="0" borderId="1" numFmtId="0" xfId="7" applyFont="1" applyBorder="1"/>
    <xf fontId="5" fillId="0" borderId="1" numFmtId="1" xfId="6" applyNumberFormat="1" applyFont="1" applyBorder="1" applyAlignment="1">
      <alignment horizontal="center" vertical="center"/>
    </xf>
    <xf fontId="11" fillId="6" borderId="1" numFmtId="1" xfId="0" applyNumberFormat="1" applyFont="1" applyFill="1" applyBorder="1" applyAlignment="1">
      <alignment horizontal="center" vertical="center"/>
    </xf>
    <xf fontId="11" fillId="6" borderId="3" numFmtId="1" xfId="0" applyNumberFormat="1" applyFont="1" applyFill="1" applyBorder="1" applyAlignment="1">
      <alignment horizontal="center" vertical="center"/>
    </xf>
    <xf fontId="5" fillId="0" borderId="0" numFmtId="0" xfId="7" applyFont="1"/>
    <xf fontId="5" fillId="0" borderId="0" numFmtId="9" xfId="6" applyNumberFormat="1" applyFont="1" applyAlignment="1">
      <alignment horizontal="center"/>
    </xf>
    <xf fontId="5" fillId="0" borderId="0" numFmtId="0" xfId="0" applyFont="1"/>
    <xf fontId="5" fillId="6" borderId="0" numFmtId="1" xfId="6" applyNumberFormat="1" applyFont="1" applyFill="1" applyAlignment="1">
      <alignment horizontal="center" vertical="center"/>
    </xf>
    <xf fontId="5" fillId="7" borderId="0" numFmtId="0" xfId="6" applyFont="1" applyFill="1" applyAlignment="1">
      <alignment horizontal="center"/>
    </xf>
    <xf fontId="2" fillId="0" borderId="0" numFmtId="0" xfId="3" applyFont="1"/>
    <xf fontId="2" fillId="6" borderId="0" numFmtId="0" xfId="3" applyFont="1" applyFill="1"/>
    <xf fontId="10" fillId="6" borderId="0" numFmtId="0" xfId="0" applyFont="1" applyFill="1"/>
  </cellXfs>
  <cellStyles count="8">
    <cellStyle name="Comma" xfId="1" builtinId="3"/>
    <cellStyle name="Normal" xfId="0" builtinId="0"/>
    <cellStyle name="Normal 12 2" xfId="2"/>
    <cellStyle name="Normal 2" xfId="3"/>
    <cellStyle name="Normal 2 2" xfId="4"/>
    <cellStyle name="Normal 3" xfId="5"/>
    <cellStyle name="Normal 4" xfId="6"/>
    <cellStyle name="Normal 5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8" Type="http://schemas.openxmlformats.org/officeDocument/2006/relationships/styles" Target="styles.xml"/><Relationship  Id="rId7" Type="http://schemas.openxmlformats.org/officeDocument/2006/relationships/sharedStrings" Target="sharedStrings.xml"/><Relationship  Id="rId6" Type="http://schemas.openxmlformats.org/officeDocument/2006/relationships/theme" Target="theme/theme1.xml"/><Relationship  Id="rId5" Type="http://schemas.openxmlformats.org/officeDocument/2006/relationships/worksheet" Target="worksheets/sheet2.xml"/><Relationship  Id="rId4" Type="http://schemas.openxmlformats.org/officeDocument/2006/relationships/worksheet" Target="worksheets/sheet1.xml"/><Relationship  Id="rId3" Type="http://schemas.openxmlformats.org/officeDocument/2006/relationships/externalLink" Target="externalLinks/externalLink3.xml"/><Relationship  Id="rId2" Type="http://schemas.openxmlformats.org/officeDocument/2006/relationships/externalLink" Target="externalLinks/externalLink2.xml"/><Relationship  Id="rId1" Type="http://schemas.openxmlformats.org/officeDocument/2006/relationships/externalLink" Target="externalLinks/externalLink1.xml"/></Relationships>
</file>

<file path=xl/externalLinks/_rels/externalLink1.xml.rels><?xml version="1.0" encoding="UTF-8" standalone="yes"?><Relationships xmlns="http://schemas.openxmlformats.org/package/2006/relationships"><Relationship  Id="rId1" Type="http://schemas.openxmlformats.org/officeDocument/2006/relationships/externalLinkPath" Target="Final%20%20Data%20-Reorder%20levels%20+%20Comm%20%20-%2021012021.xlsx" TargetMode="External"/></Relationships>
</file>

<file path=xl/externalLinks/_rels/externalLink2.xml.rels><?xml version="1.0" encoding="UTF-8" standalone="yes"?><Relationships xmlns="http://schemas.openxmlformats.org/package/2006/relationships"><Relationship  Id="rId1" Type="http://schemas.openxmlformats.org/officeDocument/2006/relationships/externalLinkPath" Target="STOCK%20TAKE%20-%2025%2001%202021.xlsx" TargetMode="External"/></Relationships>
</file>

<file path=xl/externalLinks/_rels/externalLink3.xml.rels><?xml version="1.0" encoding="UTF-8" standalone="yes"?><Relationships xmlns="http://schemas.openxmlformats.org/package/2006/relationships"><Relationship  Id="rId1" Type="http://schemas.openxmlformats.org/officeDocument/2006/relationships/externalLinkPath" Target="Stock%20Entred%20in%20Odoo%20-%2001%2002%202021(AutoRecovered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nal Reorder levels + Comm"/>
      <sheetName val="Automan"/>
      <sheetName val="NEW ITEMS TO ADD"/>
      <sheetName val="Final Reorder levels + Comm (2)"/>
      <sheetName val="Final Reorder levels + Comm (3)"/>
      <sheetName val="product.template (24)"/>
      <sheetName val="WINDSCREEN REORDER LEVELS"/>
    </sheetNames>
    <sheetDataSet>
      <sheetData sheetId="0">
        <row r="2">
          <cell r="A2">
            <v>13776</v>
          </cell>
        </row>
      </sheetData>
      <sheetData sheetId="1"/>
      <sheetData sheetId="2"/>
      <sheetData sheetId="3"/>
      <sheetData sheetId="4"/>
      <sheetData sheetId="5"/>
      <sheetData sheetId="6">
        <row r="3">
          <cell r="B3">
            <v>13776</v>
          </cell>
          <cell r="C3" t="str">
            <v>AUTOLAMPS0001</v>
          </cell>
          <cell r="D3" t="str">
            <v xml:space="preserve">DAIHATSU MIRA ES LA300 D75 5D HATCHBACK (12-) - LAMINATED FRONT WINDSCREEN</v>
          </cell>
          <cell r="E3" t="str">
            <v xml:space="preserve">DA LA300 LFW/X</v>
          </cell>
          <cell r="F3" t="str">
            <v xml:space="preserve">DA LA300 LFW/X</v>
          </cell>
          <cell r="G3" t="str">
            <v>1213*850</v>
          </cell>
          <cell r="H3" t="str">
            <v xml:space="preserve">XINYI AUTOMOBILE GLASS (SHENZHEN) CO. LTD</v>
          </cell>
          <cell r="I3">
            <v>3</v>
          </cell>
        </row>
        <row r="4">
          <cell r="B4">
            <v>13928</v>
          </cell>
          <cell r="C4" t="str">
            <v>AUTOLAMPS0002</v>
          </cell>
          <cell r="D4" t="str">
            <v xml:space="preserve">DAIHATSU MOVE 5D HATCHBACK (10- ) - FRONT DOOR GLASS - LH</v>
          </cell>
          <cell r="E4" t="str">
            <v xml:space="preserve">DA LA100 FD/LH</v>
          </cell>
          <cell r="F4" t="str">
            <v xml:space="preserve">DA LA100 FD/LH</v>
          </cell>
          <cell r="G4" t="str">
            <v>906*473</v>
          </cell>
          <cell r="H4" t="str">
            <v xml:space="preserve">XINYI AUTOMOBILE GLASS (SHENZHEN) CO. LTD</v>
          </cell>
          <cell r="I4">
            <v>0</v>
          </cell>
        </row>
        <row r="5">
          <cell r="B5">
            <v>13929</v>
          </cell>
          <cell r="C5" t="str">
            <v>AUTOLAMPS0003</v>
          </cell>
          <cell r="D5" t="str">
            <v xml:space="preserve">DAIHATSU MOVE 5D HATCHBACK (10- ) - FRONT DOOR GLASS - RH</v>
          </cell>
          <cell r="E5" t="str">
            <v xml:space="preserve">DA LA100 FD/RH</v>
          </cell>
          <cell r="F5" t="str">
            <v xml:space="preserve">DA LA100 FD/RH</v>
          </cell>
          <cell r="G5" t="str">
            <v>906*473</v>
          </cell>
          <cell r="H5" t="str">
            <v xml:space="preserve">XINYI AUTOMOBILE GLASS (SHENZHEN) CO. LTD</v>
          </cell>
          <cell r="I5">
            <v>0</v>
          </cell>
        </row>
        <row r="6">
          <cell r="B6">
            <v>13926</v>
          </cell>
          <cell r="C6" t="str">
            <v>AUTOLAMPS0004</v>
          </cell>
          <cell r="D6" t="str">
            <v xml:space="preserve">DAIHATSU MOVE 5D HATCHBACK (10- ) - LAMINTED FRONT  WINDSCREEN</v>
          </cell>
          <cell r="E6" t="str">
            <v xml:space="preserve">DA LA100 R LFW/X</v>
          </cell>
          <cell r="F6" t="str">
            <v xml:space="preserve">DA LA100 R LFW/X</v>
          </cell>
          <cell r="G6" t="str">
            <v>1271*934</v>
          </cell>
          <cell r="H6" t="str">
            <v xml:space="preserve">XINYI AUTOMOBILE GLASS (SHENZHEN) CO. LTD</v>
          </cell>
          <cell r="I6">
            <v>0</v>
          </cell>
        </row>
        <row r="7">
          <cell r="B7">
            <v>13927</v>
          </cell>
          <cell r="C7" t="str">
            <v>AUTOLAMPS0005</v>
          </cell>
          <cell r="D7" t="str">
            <v xml:space="preserve">DAIHATSU MOVE 5D HATCHBACK (10- ) - REAR HEATED WINDSCREEN</v>
          </cell>
          <cell r="E7" t="str">
            <v xml:space="preserve">DA LA100 RW/H/X</v>
          </cell>
          <cell r="F7" t="str">
            <v xml:space="preserve">DA LA100 RW/H/X</v>
          </cell>
          <cell r="G7" t="str">
            <v>1141*495</v>
          </cell>
          <cell r="H7" t="str">
            <v xml:space="preserve">XINYI AUTOMOBILE GLASS (SHENZHEN) CO. LTD</v>
          </cell>
          <cell r="I7">
            <v>0</v>
          </cell>
        </row>
        <row r="8">
          <cell r="B8">
            <v>13777</v>
          </cell>
          <cell r="C8" t="str">
            <v>AUTOLAMPS0006</v>
          </cell>
          <cell r="D8" t="str">
            <v xml:space="preserve">DAIHATSU MOVE CONTE L575/L25/TOYOTA PIXIS 5D HATCHBACK (10-) - LAMINATED FRONT WINDSCREEN</v>
          </cell>
          <cell r="E8" t="str">
            <v xml:space="preserve">DA L575 R LFW/X</v>
          </cell>
          <cell r="F8" t="str">
            <v xml:space="preserve">DA L575 R LFW/X</v>
          </cell>
          <cell r="G8" t="str">
            <v>1287*710</v>
          </cell>
          <cell r="H8" t="str">
            <v xml:space="preserve">XINYI AUTOMOBILE GLASS (SHENZHEN) CO. LTD</v>
          </cell>
          <cell r="I8">
            <v>1</v>
          </cell>
        </row>
        <row r="9">
          <cell r="B9">
            <v>13764</v>
          </cell>
          <cell r="C9" t="str">
            <v>AUTOLAMPS0050</v>
          </cell>
          <cell r="D9" t="str">
            <v xml:space="preserve">HONDA AIRWAV/PARTNER 5D WAGON (05-10) - LAMINATED FRONT WINDSCREEN</v>
          </cell>
          <cell r="E9" t="str">
            <v xml:space="preserve">SLA LFW/X</v>
          </cell>
          <cell r="F9" t="str">
            <v xml:space="preserve">SLA LFW/X</v>
          </cell>
          <cell r="G9" t="str">
            <v>1349*937</v>
          </cell>
          <cell r="H9" t="str">
            <v xml:space="preserve">XINYI AUTOMOBILE GLASS (SHENZHEN) CO. LTD</v>
          </cell>
          <cell r="I9">
            <v>3</v>
          </cell>
        </row>
        <row r="10">
          <cell r="B10">
            <v>13675</v>
          </cell>
          <cell r="C10" t="str">
            <v>AUTOLAMPS0051</v>
          </cell>
          <cell r="D10" t="str">
            <v xml:space="preserve">HONDA CRV (RD5) 5D SUV (02-06) - LAMINATED FRONT WINDSCREEN</v>
          </cell>
          <cell r="E10" t="str">
            <v xml:space="preserve">CRV LFW/X</v>
          </cell>
          <cell r="F10" t="str">
            <v xml:space="preserve">CR-V LFW/X</v>
          </cell>
          <cell r="G10" t="str">
            <v>1538*874</v>
          </cell>
          <cell r="H10" t="str">
            <v xml:space="preserve">XINYI AUTOMOBILE GLASS (SHENZHEN) CO. LTD</v>
          </cell>
          <cell r="I10">
            <v>2</v>
          </cell>
        </row>
        <row r="11">
          <cell r="B11">
            <v>13766</v>
          </cell>
          <cell r="C11" t="str">
            <v>AUTOLAMPS0053</v>
          </cell>
          <cell r="D11" t="str">
            <v xml:space="preserve">HONDA CRV (RE3,RE7) 5D SUV (06-12) - LAMINATED FRONT WINDSCREEN</v>
          </cell>
          <cell r="E11" t="str">
            <v xml:space="preserve">SWA R VCP LFW/X</v>
          </cell>
          <cell r="F11" t="str">
            <v xml:space="preserve">SWA R VCP LFW/X</v>
          </cell>
          <cell r="G11" t="str">
            <v>1494*1039</v>
          </cell>
          <cell r="H11" t="str">
            <v xml:space="preserve">XINYI AUTOMOBILE GLASS (SHENZHEN) CO. LTD</v>
          </cell>
          <cell r="I11">
            <v>1</v>
          </cell>
        </row>
        <row r="12">
          <cell r="B12">
            <v>13504</v>
          </cell>
          <cell r="C12" t="str">
            <v>AUTOLAMPS0065</v>
          </cell>
          <cell r="D12" t="str">
            <v xml:space="preserve">HONDA FIT/JAZZ (TFO) 5D HATCHBACK (08-) - LAMINATED FRONT WINDSCREEN</v>
          </cell>
          <cell r="E12" t="str">
            <v xml:space="preserve">TFO R VCP LFW/X</v>
          </cell>
          <cell r="F12" t="str">
            <v xml:space="preserve">TFO-R-VCP LFW/X</v>
          </cell>
          <cell r="G12" t="str">
            <v>1373*1149</v>
          </cell>
          <cell r="H12" t="str">
            <v xml:space="preserve">XINYI AUTOMOBILE GLASS (SHENZHEN) CO. LTD</v>
          </cell>
          <cell r="I12">
            <v>9</v>
          </cell>
        </row>
        <row r="13">
          <cell r="B13">
            <v>13930</v>
          </cell>
          <cell r="C13" t="str">
            <v>AUTOLAMPS0066</v>
          </cell>
          <cell r="D13" t="str">
            <v xml:space="preserve">HONDA FIT/JAZZ (TFO) 5D HATCHBACK (08-) - REAR HEATED WINDSCREEN</v>
          </cell>
          <cell r="E13" t="str">
            <v xml:space="preserve">TFO RW/H/X</v>
          </cell>
          <cell r="F13" t="str">
            <v xml:space="preserve">TFO RW/H/X</v>
          </cell>
          <cell r="G13" t="str">
            <v>1370*440</v>
          </cell>
          <cell r="H13" t="str">
            <v xml:space="preserve">XINYI AUTOMOBILE GLASS (SHENZHEN) CO. LTD</v>
          </cell>
          <cell r="I13">
            <v>0</v>
          </cell>
        </row>
        <row r="14">
          <cell r="B14">
            <v>12989</v>
          </cell>
          <cell r="C14" t="str">
            <v>AUTOLAMPS0067</v>
          </cell>
          <cell r="D14" t="str">
            <v xml:space="preserve">HONDA FIT/JAZZ 5D (01-07) - LAMINATED FRONT WINDSCREEN</v>
          </cell>
          <cell r="E14" t="str">
            <v xml:space="preserve">SAA VC LFW/X</v>
          </cell>
          <cell r="F14" t="str">
            <v xml:space="preserve">SAA-VC LFW/X</v>
          </cell>
          <cell r="G14" t="str">
            <v>1348*942</v>
          </cell>
          <cell r="H14" t="str">
            <v xml:space="preserve">XINYI AUTOMOBILE GLASS (SHENZHEN) CO. LTD</v>
          </cell>
          <cell r="I14">
            <v>0</v>
          </cell>
        </row>
        <row r="15">
          <cell r="B15">
            <v>13503</v>
          </cell>
          <cell r="C15" t="str">
            <v>AUTOLAMPS0068</v>
          </cell>
          <cell r="D15" t="str">
            <v xml:space="preserve">HONDA FIT/JAZZ 5D (01-07) - REAR HEATED WINDSCREEN (01 HOLE)</v>
          </cell>
          <cell r="E15" t="str">
            <v xml:space="preserve">SAA RW/H/X</v>
          </cell>
          <cell r="F15" t="str">
            <v xml:space="preserve">SAA RW/H/X</v>
          </cell>
          <cell r="G15" t="str">
            <v>1334*474</v>
          </cell>
          <cell r="H15" t="str">
            <v xml:space="preserve">XINYI AUTOMOBILE GLASS (SHENZHEN) CO. LTD</v>
          </cell>
          <cell r="I15">
            <v>0</v>
          </cell>
        </row>
        <row r="16">
          <cell r="B16">
            <v>13942</v>
          </cell>
          <cell r="C16" t="str">
            <v>AUTOLAMPS0069</v>
          </cell>
          <cell r="D16" t="str">
            <v xml:space="preserve">HONDA STREAM (SMA) MPV (06-) - LAMINATED FRONT WINDSCREEN (HEATED)</v>
          </cell>
          <cell r="E16" t="str">
            <v xml:space="preserve">SMA R CPH LFW/H/X</v>
          </cell>
          <cell r="F16" t="str">
            <v xml:space="preserve">SMA R CPH LFW/H/X</v>
          </cell>
          <cell r="G16" t="str">
            <v>1405*1045</v>
          </cell>
          <cell r="H16" t="str">
            <v xml:space="preserve">XINYI AUTOMOBILE GLASS (SHENZHEN) CO. LTD</v>
          </cell>
          <cell r="I16">
            <v>0</v>
          </cell>
        </row>
        <row r="17">
          <cell r="B17">
            <v>13765</v>
          </cell>
          <cell r="C17" t="str">
            <v>AUTOLAMPS0075</v>
          </cell>
          <cell r="D17" t="str">
            <v xml:space="preserve">ISUZU CXZ/GIGA/APX CABOVER TRUCK (94-) - LAMINATED FRONT WINDSCREEN</v>
          </cell>
          <cell r="E17" t="str">
            <v xml:space="preserve">CYH50 LFW</v>
          </cell>
          <cell r="F17" t="str">
            <v xml:space="preserve">CYH50 LFW</v>
          </cell>
          <cell r="G17" t="str">
            <v>2302*866</v>
          </cell>
          <cell r="H17" t="str">
            <v xml:space="preserve">XINYI AUTOMOBILE GLASS (SHENZHEN) CO. LTD</v>
          </cell>
          <cell r="I17">
            <v>3</v>
          </cell>
        </row>
        <row r="18">
          <cell r="B18">
            <v>11876</v>
          </cell>
          <cell r="C18" t="str">
            <v>AUTOLAMPS0076</v>
          </cell>
          <cell r="D18" t="str">
            <v xml:space="preserve">ISUZU DMAX PICK-UP (02-) - LAMINATED FRONT WINDSCREEN</v>
          </cell>
          <cell r="E18" t="str">
            <v xml:space="preserve">D MAX VP LFW/X</v>
          </cell>
          <cell r="F18" t="str">
            <v xml:space="preserve">D-MAX VP LFW/X</v>
          </cell>
          <cell r="G18" t="str">
            <v>1456*790</v>
          </cell>
          <cell r="H18" t="str">
            <v xml:space="preserve">XINYI AUTOMOBILE GLASS (SHENZHEN) CO. LTD</v>
          </cell>
          <cell r="I18">
            <v>14</v>
          </cell>
        </row>
        <row r="19">
          <cell r="B19">
            <v>13513</v>
          </cell>
          <cell r="C19" t="str">
            <v>AUTOLAMPS0117</v>
          </cell>
          <cell r="D19" t="str">
            <v xml:space="preserve">ISUZU DMAX (12-) - REAR HEATED WINDSCREEN</v>
          </cell>
          <cell r="E19" t="str">
            <v xml:space="preserve">DMAX 12 RW/H/X</v>
          </cell>
          <cell r="F19" t="str">
            <v xml:space="preserve">DMAX 12 RW/H/X</v>
          </cell>
          <cell r="G19" t="str">
            <v>1410*330</v>
          </cell>
          <cell r="H19" t="str">
            <v xml:space="preserve">XINYI AUTOMOBILE GLASS (SHENZHEN) CO. LTD</v>
          </cell>
          <cell r="I19">
            <v>1</v>
          </cell>
        </row>
        <row r="20">
          <cell r="B20">
            <v>13508</v>
          </cell>
          <cell r="C20" t="str">
            <v>AUTOLAMPS0129</v>
          </cell>
          <cell r="D20" t="str">
            <v xml:space="preserve">ISUZU DMAX - 5D SUV&amp;PICKUP (12-16) - LAMINATED FRONT WINDSCREEN</v>
          </cell>
          <cell r="E20" t="str">
            <v xml:space="preserve">DMAX 12 VCP SMB LFW/X</v>
          </cell>
          <cell r="F20" t="str">
            <v xml:space="preserve">DMAX 12 VCP SMB LFW/X</v>
          </cell>
          <cell r="G20" t="str">
            <v>1449*849</v>
          </cell>
          <cell r="H20" t="str">
            <v xml:space="preserve">XINYI AUTOMOBILE GLASS (SHENZHEN) CO. LTD</v>
          </cell>
          <cell r="I20">
            <v>13</v>
          </cell>
        </row>
        <row r="21">
          <cell r="B21">
            <v>13509</v>
          </cell>
          <cell r="C21" t="str">
            <v>AUTOLAMPS0130</v>
          </cell>
          <cell r="D21" t="str">
            <v xml:space="preserve">ISUZU DMAX D/CAB (12-) - FRONT DOOR GLASS - LH</v>
          </cell>
          <cell r="E21" t="str">
            <v xml:space="preserve">DMAX 12 FD/LH</v>
          </cell>
          <cell r="F21" t="str">
            <v xml:space="preserve">DMAX-12 FD/LH</v>
          </cell>
          <cell r="G21" t="str">
            <v>844*542</v>
          </cell>
          <cell r="H21" t="str">
            <v xml:space="preserve">XINYI AUTOMOBILE GLASS (SHENZHEN) CO. LTD</v>
          </cell>
          <cell r="I21">
            <v>0</v>
          </cell>
        </row>
        <row r="22">
          <cell r="B22">
            <v>13510</v>
          </cell>
          <cell r="C22" t="str">
            <v>AUTOLAMPS0131</v>
          </cell>
          <cell r="D22" t="str">
            <v xml:space="preserve">ISUZU DMAX D/CAB (12-) - FRONT DOOR GLASS - RH</v>
          </cell>
          <cell r="E22" t="str">
            <v xml:space="preserve">DMAX/12 FD/RH</v>
          </cell>
          <cell r="F22" t="str">
            <v xml:space="preserve">DMAX/12 FD/RH</v>
          </cell>
          <cell r="G22" t="str">
            <v>844*542</v>
          </cell>
          <cell r="H22" t="str">
            <v xml:space="preserve">XINYI AUTOMOBILE GLASS (SHENZHEN) CO. LTD</v>
          </cell>
          <cell r="I22">
            <v>1</v>
          </cell>
        </row>
        <row r="23">
          <cell r="B23">
            <v>13511</v>
          </cell>
          <cell r="C23" t="str">
            <v>AUTOLAMPS0132</v>
          </cell>
          <cell r="D23" t="str">
            <v xml:space="preserve">ISUZU DMAX D/CAB (12-) - REAR DOOR GLASS - LH</v>
          </cell>
          <cell r="E23" t="str">
            <v xml:space="preserve">DMAX 12 RD/LH</v>
          </cell>
          <cell r="F23" t="str">
            <v xml:space="preserve">DMAX-12 RD/LH</v>
          </cell>
          <cell r="G23" t="str">
            <v>671*506</v>
          </cell>
          <cell r="H23" t="str">
            <v xml:space="preserve">XINYI AUTOMOBILE GLASS (SHENZHEN) CO. LTD</v>
          </cell>
          <cell r="I23">
            <v>0</v>
          </cell>
        </row>
        <row r="24">
          <cell r="B24">
            <v>13512</v>
          </cell>
          <cell r="C24" t="str">
            <v>AUTOLAMPS0133</v>
          </cell>
          <cell r="D24" t="str">
            <v xml:space="preserve">ISUZU DMAX D/CAB (12-) - REAR DOOR GLASS - RH</v>
          </cell>
          <cell r="E24" t="str">
            <v xml:space="preserve">DMAX/12 RD/RH</v>
          </cell>
          <cell r="F24" t="str">
            <v xml:space="preserve">DMAX-12 RD/RH</v>
          </cell>
          <cell r="G24" t="str">
            <v>671*506</v>
          </cell>
          <cell r="H24" t="str">
            <v xml:space="preserve">XINYI AUTOMOBILE GLASS (SHENZHEN) CO. LTD</v>
          </cell>
          <cell r="I24">
            <v>0</v>
          </cell>
        </row>
        <row r="25">
          <cell r="B25">
            <v>13514</v>
          </cell>
          <cell r="C25" t="str">
            <v>AUTOLAMPS0134</v>
          </cell>
          <cell r="D25" t="str">
            <v xml:space="preserve">ISUZU DMAX D/CAB (12-) - SIDE FIX WINDOW - LH</v>
          </cell>
          <cell r="E25" t="str">
            <v xml:space="preserve">DMAX 12 SW/LH/X</v>
          </cell>
          <cell r="F25" t="str">
            <v xml:space="preserve">DMAX-12 SW/LH/X</v>
          </cell>
          <cell r="G25" t="str">
            <v>462*457</v>
          </cell>
          <cell r="H25" t="str">
            <v xml:space="preserve">XINYI AUTOMOBILE GLASS (SHENZHEN) CO. LTD</v>
          </cell>
          <cell r="I25">
            <v>0</v>
          </cell>
        </row>
        <row r="26">
          <cell r="B26">
            <v>13515</v>
          </cell>
          <cell r="C26" t="str">
            <v>AUTOLAMPS0135</v>
          </cell>
          <cell r="D26" t="str">
            <v xml:space="preserve">ISUZU DMAX D/CAB (12-) - SIDE FIX WINDOW - RH</v>
          </cell>
          <cell r="E26" t="str">
            <v xml:space="preserve">DMAX 12 SW/RH/X</v>
          </cell>
          <cell r="F26" t="str">
            <v xml:space="preserve">DMAX-12 SW/RH/X</v>
          </cell>
          <cell r="G26" t="str">
            <v>462*457</v>
          </cell>
          <cell r="H26" t="str">
            <v xml:space="preserve">XINYI AUTOMOBILE GLASS (SHENZHEN) CO. LTD</v>
          </cell>
          <cell r="I26">
            <v>0</v>
          </cell>
        </row>
        <row r="27">
          <cell r="B27">
            <v>13830</v>
          </cell>
          <cell r="C27" t="str">
            <v>AUTOLAMPS0136</v>
          </cell>
          <cell r="D27" t="str">
            <v xml:space="preserve">ISUZU ELF NR93W CABOVER TRUCK (93-) WIDE-CAB/ NPR 4.3  - LAMINATED FRONT WINDSCREEN</v>
          </cell>
          <cell r="E27" t="str">
            <v xml:space="preserve">NPR 94 LFW/X</v>
          </cell>
          <cell r="F27" t="str">
            <v xml:space="preserve">NPR 94 LFW/X</v>
          </cell>
          <cell r="G27" t="str">
            <v>1844*794</v>
          </cell>
          <cell r="H27" t="str">
            <v xml:space="preserve">XINYI AUTOMOBILE GLASS (SHENZHEN) CO. LTD</v>
          </cell>
          <cell r="I27">
            <v>8</v>
          </cell>
        </row>
        <row r="28">
          <cell r="B28">
            <v>11983</v>
          </cell>
          <cell r="C28" t="str">
            <v>AUTOLAMPS0137</v>
          </cell>
          <cell r="D28" t="str">
            <v xml:space="preserve">ISUZU ELF NKR CABOVER TRUCK (STANDARD BODY) (84-93) - LAMINATED FRONT WINDSCREEN</v>
          </cell>
          <cell r="E28" t="str">
            <v xml:space="preserve">NHR LFW</v>
          </cell>
          <cell r="F28" t="str">
            <v xml:space="preserve">NHR LFW</v>
          </cell>
          <cell r="G28" t="str">
            <v>1484*753</v>
          </cell>
          <cell r="H28" t="str">
            <v xml:space="preserve">XINYI AUTOMOBILE GLASS (SHENZHEN) CO. LTD</v>
          </cell>
          <cell r="I28">
            <v>0</v>
          </cell>
        </row>
        <row r="29">
          <cell r="B29">
            <v>11877</v>
          </cell>
          <cell r="C29" t="str">
            <v>AUTOLAMPS0140</v>
          </cell>
          <cell r="D29" t="str">
            <v xml:space="preserve">ISUZU ELF NR93H CABOVER TRUCK HI-CAB (93-) - LAMINATED FRONT WINDSCREEN</v>
          </cell>
          <cell r="E29" t="str">
            <v xml:space="preserve">NHR 94 LFW/X</v>
          </cell>
          <cell r="F29" t="str">
            <v xml:space="preserve">NHR 94 LFW/X</v>
          </cell>
          <cell r="G29" t="str">
            <v>1536*790</v>
          </cell>
          <cell r="H29" t="str">
            <v xml:space="preserve">XINYI AUTOMOBILE GLASS (SHENZHEN) CO. LTD</v>
          </cell>
          <cell r="I29">
            <v>8</v>
          </cell>
        </row>
        <row r="30">
          <cell r="B30">
            <v>13669</v>
          </cell>
          <cell r="C30" t="str">
            <v>AUTOLAMPS0141</v>
          </cell>
          <cell r="D30" t="str">
            <v xml:space="preserve">ISUZU FORWARD OOP TRUCK  FSR/FTR (94-) - LAMINATED FRONT WINDSCREEN</v>
          </cell>
          <cell r="E30" t="str">
            <v xml:space="preserve">FTR LFW</v>
          </cell>
          <cell r="F30" t="str">
            <v xml:space="preserve">FTR LFW</v>
          </cell>
          <cell r="G30" t="str">
            <v>1999*868</v>
          </cell>
          <cell r="H30" t="str">
            <v xml:space="preserve">XINYI AUTOMOBILE GLASS (SHENZHEN) CO. LTD</v>
          </cell>
          <cell r="I30">
            <v>17</v>
          </cell>
        </row>
        <row r="31">
          <cell r="B31">
            <v>11972</v>
          </cell>
          <cell r="C31" t="str">
            <v>AUTOLAMPS0248</v>
          </cell>
          <cell r="D31" t="str">
            <v xml:space="preserve">ISUZU ELF NR93 CABOVER TRUCK LOW-CAB (93-) - LAMINATED FRONT WINDSCREEN</v>
          </cell>
          <cell r="E31" t="str">
            <v xml:space="preserve">NKR66E LFW/X</v>
          </cell>
          <cell r="F31" t="str">
            <v xml:space="preserve">NKR66E LFW/X</v>
          </cell>
          <cell r="G31" t="str">
            <v>1536*747</v>
          </cell>
          <cell r="H31" t="str">
            <v xml:space="preserve">XINYI AUTOMOBILE GLASS (SHENZHEN) CO. LTD</v>
          </cell>
          <cell r="I31">
            <v>5</v>
          </cell>
        </row>
        <row r="32">
          <cell r="B32">
            <v>13940</v>
          </cell>
          <cell r="C32" t="str">
            <v>AUTOLAMPS0298</v>
          </cell>
          <cell r="D32" t="str">
            <v xml:space="preserve">ISUZU TFR FASTER (KB81) PICK-UP (81-) - LAMINATED FRONT WINDSCREEN</v>
          </cell>
          <cell r="E32" t="str">
            <v xml:space="preserve">KB81 LFW</v>
          </cell>
          <cell r="F32" t="str">
            <v xml:space="preserve">KB81 LFW</v>
          </cell>
          <cell r="G32" t="str">
            <v>1364*649</v>
          </cell>
          <cell r="H32" t="str">
            <v xml:space="preserve">XINYI AUTOMOBILE GLASS (SHENZHEN) CO. LTD</v>
          </cell>
          <cell r="I32">
            <v>15</v>
          </cell>
        </row>
        <row r="33">
          <cell r="B33">
            <v>11878</v>
          </cell>
          <cell r="C33" t="str">
            <v>AUTOLAMPS0299</v>
          </cell>
          <cell r="D33" t="str">
            <v xml:space="preserve">ISUZU TROOPER UB9 2/5D - LAMINATED FRONT WINDSCREEN</v>
          </cell>
          <cell r="E33" t="str">
            <v xml:space="preserve">UBSV17 LFW/X</v>
          </cell>
          <cell r="F33" t="str">
            <v xml:space="preserve">UBSV17 LFW/X</v>
          </cell>
          <cell r="G33" t="str">
            <v>1580*744</v>
          </cell>
          <cell r="H33" t="str">
            <v xml:space="preserve">XINYI AUTOMOBILE GLASS (SHENZHEN) CO. LTD</v>
          </cell>
          <cell r="I33">
            <v>0</v>
          </cell>
        </row>
        <row r="34">
          <cell r="B34">
            <v>12479</v>
          </cell>
          <cell r="C34" t="str">
            <v>AUTOLAMPS0301</v>
          </cell>
          <cell r="D34" t="str">
            <v xml:space="preserve">IVECO EUROTECH/EUROTRAKKER (91-) - LAMINATED FRONT WINDSCREEN</v>
          </cell>
          <cell r="E34" t="str">
            <v xml:space="preserve">400E 93 LFW</v>
          </cell>
          <cell r="F34" t="str">
            <v xml:space="preserve">400E-93 LFW</v>
          </cell>
          <cell r="G34" t="str">
            <v>2180*832</v>
          </cell>
          <cell r="H34" t="str">
            <v xml:space="preserve">XINYI AUTOMOBILE GLASS (SHENZHEN) CO. LTD</v>
          </cell>
          <cell r="I34">
            <v>0</v>
          </cell>
        </row>
        <row r="35">
          <cell r="B35">
            <v>13983</v>
          </cell>
          <cell r="C35" t="str">
            <v>AUTOLAMPS0302</v>
          </cell>
          <cell r="D35" t="str">
            <v xml:space="preserve">LEXUS RX330/RX350/RX270 5D SUV (09-) - LAMINATED FRONT WINDSCREEN</v>
          </cell>
          <cell r="E35" t="str">
            <v xml:space="preserve">RX 09 R VCPSH LFW/H/X</v>
          </cell>
          <cell r="F35" t="str">
            <v xml:space="preserve">RX 09 R VCPSH LFW/H/X</v>
          </cell>
          <cell r="G35" t="str">
            <v>1465*1110</v>
          </cell>
          <cell r="H35" t="str">
            <v xml:space="preserve">XINYI AUTOMOBILE GLASS (SHENZHEN) CO. LTD</v>
          </cell>
          <cell r="I35">
            <v>8</v>
          </cell>
        </row>
        <row r="36">
          <cell r="B36">
            <v>12784</v>
          </cell>
          <cell r="C36" t="str">
            <v>AUTOLAMPS0322</v>
          </cell>
          <cell r="D36" t="str">
            <v xml:space="preserve">MAZDA BONGO / BRAWNY VAN WAGON E2000 - REAR WINDSCREEN</v>
          </cell>
          <cell r="E36" t="str">
            <v xml:space="preserve">E2000 RW/H/X</v>
          </cell>
          <cell r="F36" t="str">
            <v xml:space="preserve">E2000 RW/H/X</v>
          </cell>
          <cell r="G36" t="str">
            <v>1308*630</v>
          </cell>
          <cell r="H36" t="str">
            <v xml:space="preserve">XINYI AUTOMOBILE GLASS (SHENZHEN) CO. LTD</v>
          </cell>
          <cell r="I36">
            <v>0</v>
          </cell>
        </row>
        <row r="37">
          <cell r="B37">
            <v>12781</v>
          </cell>
          <cell r="C37" t="str">
            <v>AUTOLAMPS0323</v>
          </cell>
          <cell r="D37" t="str">
            <v xml:space="preserve">MAZDA 2 DEMIO 5D D350 (03-06) - LAMINATED FRONT WINDSCREEN</v>
          </cell>
          <cell r="E37" t="str">
            <v xml:space="preserve">MAZ 2 R CPS LFW/X</v>
          </cell>
          <cell r="F37" t="str">
            <v xml:space="preserve">MAZ-2-R-CPS LFW/X</v>
          </cell>
          <cell r="G37" t="str">
            <v>1408*957</v>
          </cell>
          <cell r="H37" t="str">
            <v xml:space="preserve">XINYI AUTOMOBILE GLASS (SHENZHEN) CO. LTD</v>
          </cell>
          <cell r="I37">
            <v>6</v>
          </cell>
        </row>
        <row r="38">
          <cell r="B38">
            <v>12782</v>
          </cell>
          <cell r="C38" t="str">
            <v>AUTOLAMPS0324</v>
          </cell>
          <cell r="D38" t="str">
            <v xml:space="preserve">MAZDA 2 DEMIO (DE) HATCHBACK (07-) - LAMINATED FRONT WINDSCREEN</v>
          </cell>
          <cell r="E38" t="str">
            <v xml:space="preserve">D651 R VCP LFW/X</v>
          </cell>
          <cell r="F38" t="str">
            <v xml:space="preserve">D651-R-VCP LFW/X</v>
          </cell>
          <cell r="G38" t="str">
            <v>1283*1027</v>
          </cell>
          <cell r="H38" t="str">
            <v xml:space="preserve">XINYI AUTOMOBILE GLASS (SHENZHEN) CO. LTD</v>
          </cell>
          <cell r="I38">
            <v>12</v>
          </cell>
        </row>
        <row r="39">
          <cell r="B39">
            <v>13932</v>
          </cell>
          <cell r="C39" t="str">
            <v>AUTOLAMPS0325</v>
          </cell>
          <cell r="D39" t="str">
            <v xml:space="preserve">MAZDA 2 DEMIO (DE) HATCHBACK (07-) - REAR HEATED WINDSCREEN</v>
          </cell>
          <cell r="E39" t="str">
            <v xml:space="preserve">D651 RW/H/X</v>
          </cell>
          <cell r="F39" t="str">
            <v xml:space="preserve">D651 RW/H/X</v>
          </cell>
          <cell r="G39" t="str">
            <v>1301*630</v>
          </cell>
          <cell r="H39" t="str">
            <v xml:space="preserve">XINYI AUTOMOBILE GLASS (SHENZHEN) CO. LTD</v>
          </cell>
          <cell r="I39">
            <v>5</v>
          </cell>
        </row>
        <row r="40">
          <cell r="B40">
            <v>13984</v>
          </cell>
          <cell r="C40" t="str">
            <v>AUTOLAMPS0348</v>
          </cell>
          <cell r="D40" t="str">
            <v xml:space="preserve">MAZDA 5/PREMACY 5 MPV (05-) - LAMINATED FRONT WINDSCREEN</v>
          </cell>
          <cell r="E40" t="str">
            <v xml:space="preserve">MAZDA 5 R VCP LFW/X</v>
          </cell>
          <cell r="F40" t="str">
            <v xml:space="preserve">MAZDA 5 R VCP LFW/X</v>
          </cell>
          <cell r="G40" t="str">
            <v>1426*1011</v>
          </cell>
          <cell r="H40" t="str">
            <v xml:space="preserve">XINYI AUTOMOBILE GLASS (SHENZHEN) CO. LTD</v>
          </cell>
          <cell r="I40">
            <v>3</v>
          </cell>
        </row>
        <row r="41">
          <cell r="B41">
            <v>12783</v>
          </cell>
          <cell r="C41" t="str">
            <v>AUTOLAMPS0350</v>
          </cell>
          <cell r="D41" t="str">
            <v xml:space="preserve">NISSAN VANETTE (SV48)/ MAZDA BUNGO - LAMINATED FRONT WINDSCREEN</v>
          </cell>
          <cell r="E41" t="str">
            <v xml:space="preserve">SV48 LFW/X</v>
          </cell>
          <cell r="F41" t="str">
            <v xml:space="preserve">SV48 LFW/X</v>
          </cell>
          <cell r="G41" t="str">
            <v>1435*750</v>
          </cell>
          <cell r="H41" t="str">
            <v xml:space="preserve">XINYI AUTOMOBILE GLASS (SHENZHEN) CO. LTD</v>
          </cell>
          <cell r="I41">
            <v>11</v>
          </cell>
        </row>
        <row r="42">
          <cell r="B42">
            <v>13532</v>
          </cell>
          <cell r="C42" t="str">
            <v>AUTOLAMPS0351</v>
          </cell>
          <cell r="D42" t="str">
            <v xml:space="preserve">NISSAN VANETTE (SV48)/ MAZDA BUNGO - REAR WINDSCREEN</v>
          </cell>
          <cell r="E42" t="str">
            <v xml:space="preserve">SV48 RW/H/X</v>
          </cell>
          <cell r="F42" t="str">
            <v xml:space="preserve">SV48 RW/H/X</v>
          </cell>
          <cell r="G42" t="str">
            <v>1265*630</v>
          </cell>
          <cell r="H42" t="str">
            <v xml:space="preserve">XINYI AUTOMOBILE GLASS (SHENZHEN) CO. LTD</v>
          </cell>
          <cell r="I42">
            <v>4</v>
          </cell>
        </row>
        <row r="43">
          <cell r="B43">
            <v>12904</v>
          </cell>
          <cell r="C43" t="str">
            <v>AUTOLAMPS0352</v>
          </cell>
          <cell r="D43" t="str">
            <v xml:space="preserve">MAZDA B SERIES/FORD RANGER PICKUP (98-07) - LAMINATED FRONT WINDSCREEN</v>
          </cell>
          <cell r="E43" t="str">
            <v xml:space="preserve">UB88 LFW</v>
          </cell>
          <cell r="F43" t="str">
            <v xml:space="preserve">UB88 LFW</v>
          </cell>
          <cell r="G43" t="str">
            <v>1441*777</v>
          </cell>
          <cell r="H43" t="str">
            <v xml:space="preserve">XINYI AUTOMOBILE GLASS (SHENZHEN) CO. LTD</v>
          </cell>
          <cell r="I43">
            <v>1</v>
          </cell>
        </row>
        <row r="44">
          <cell r="B44">
            <v>13770</v>
          </cell>
          <cell r="C44" t="str">
            <v>AUTOLAMPS0353</v>
          </cell>
          <cell r="D44" t="str">
            <v xml:space="preserve">MERCEDES BENZ ACTROS II  W960 STANDARD CAB TRUCK (14-) - LAMINATED FRONT WINDSCREEN</v>
          </cell>
          <cell r="E44" t="str">
            <v xml:space="preserve">W960 ST LFW/X</v>
          </cell>
          <cell r="F44" t="str">
            <v xml:space="preserve">W960-ST LFW/X</v>
          </cell>
          <cell r="G44" t="str">
            <v>2104*933</v>
          </cell>
          <cell r="H44" t="str">
            <v xml:space="preserve">XINYI AUTOMOBILE GLASS (SHENZHEN) CO. LTD</v>
          </cell>
          <cell r="I44">
            <v>0</v>
          </cell>
        </row>
        <row r="45">
          <cell r="B45">
            <v>11986</v>
          </cell>
          <cell r="C45" t="str">
            <v>AUTOLAMPS0354</v>
          </cell>
          <cell r="D45" t="str">
            <v xml:space="preserve">MERCEDES BENZ ACTROS TRUCK (1996-) - LAMINATED FRONT WINDSCREEN</v>
          </cell>
          <cell r="E45" t="str">
            <v xml:space="preserve">ACTROS LFW</v>
          </cell>
          <cell r="F45" t="str">
            <v xml:space="preserve">ACTROS LFW</v>
          </cell>
          <cell r="G45" t="str">
            <v>2360*857</v>
          </cell>
          <cell r="H45" t="str">
            <v xml:space="preserve">XINYI AUTOMOBILE GLASS (SHENZHEN) CO. LTD</v>
          </cell>
          <cell r="I45">
            <v>45</v>
          </cell>
        </row>
        <row r="46">
          <cell r="B46">
            <v>11987</v>
          </cell>
          <cell r="C46" t="str">
            <v>AUTOLAMPS0355</v>
          </cell>
          <cell r="D46" t="str">
            <v xml:space="preserve">MERCEDES-BENZ ATEGO/AXOR TRUCK (98-) - LAMINATED FRONT WINDSCREEN</v>
          </cell>
          <cell r="E46" t="str">
            <v xml:space="preserve">ATEGO LFW/X</v>
          </cell>
          <cell r="F46" t="str">
            <v xml:space="preserve">ATEGO LFW/X</v>
          </cell>
          <cell r="G46" t="str">
            <v>2131*804</v>
          </cell>
          <cell r="H46" t="str">
            <v xml:space="preserve">XINYI AUTOMOBILE GLASS (SHENZHEN) CO. LTD</v>
          </cell>
          <cell r="I46">
            <v>5</v>
          </cell>
        </row>
        <row r="47">
          <cell r="B47">
            <v>11988</v>
          </cell>
          <cell r="C47" t="str">
            <v>AUTOLAMPS0356</v>
          </cell>
          <cell r="D47" t="str">
            <v xml:space="preserve">MERCEDES BENZ TRUCK 1617-2632 W381 (74-) - LAMINATED FRONT WINDSCREEN</v>
          </cell>
          <cell r="E47" t="str">
            <v xml:space="preserve">1926 LFW</v>
          </cell>
          <cell r="F47" t="str">
            <v xml:space="preserve">1926 LFW</v>
          </cell>
          <cell r="G47" t="str">
            <v>1991*800</v>
          </cell>
          <cell r="H47" t="str">
            <v xml:space="preserve">XINYI AUTOMOBILE GLASS (SHENZHEN) CO. LTD</v>
          </cell>
          <cell r="I47">
            <v>0</v>
          </cell>
        </row>
        <row r="48">
          <cell r="B48">
            <v>11884</v>
          </cell>
          <cell r="C48" t="str">
            <v>AUTOLAMPS0383</v>
          </cell>
          <cell r="D48" t="str">
            <v xml:space="preserve">MITSUBISHI CANTER (4D31) FE300 (85-) - LAMINATED FRONT WINDSCREEN</v>
          </cell>
          <cell r="E48" t="str">
            <v xml:space="preserve">FE300 LFW</v>
          </cell>
          <cell r="F48" t="str">
            <v xml:space="preserve">FE300 LFW</v>
          </cell>
          <cell r="G48" t="str">
            <v>1509*689</v>
          </cell>
          <cell r="H48" t="str">
            <v xml:space="preserve">XINYI AUTOMOBILE GLASS (SHENZHEN) CO. LTD</v>
          </cell>
          <cell r="I48">
            <v>7</v>
          </cell>
        </row>
        <row r="49">
          <cell r="B49">
            <v>11989</v>
          </cell>
          <cell r="C49" t="str">
            <v>AUTOLAMPS0384</v>
          </cell>
          <cell r="D49" t="str">
            <v xml:space="preserve">MITSUBISHI CANTER WIDE (4D31) FE400 (85-) - LAMINATED FRONT WINDSCREEN</v>
          </cell>
          <cell r="E49" t="str">
            <v xml:space="preserve">FE400 LFW</v>
          </cell>
          <cell r="F49" t="str">
            <v xml:space="preserve">FE400 LFW</v>
          </cell>
          <cell r="G49" t="str">
            <v>1811*733</v>
          </cell>
          <cell r="H49" t="str">
            <v xml:space="preserve">XINYI AUTOMOBILE GLASS (SHENZHEN) CO. LTD</v>
          </cell>
          <cell r="I49">
            <v>6</v>
          </cell>
        </row>
        <row r="50">
          <cell r="B50">
            <v>11885</v>
          </cell>
          <cell r="C50" t="str">
            <v>AUTOLAMPS0456</v>
          </cell>
          <cell r="D50" t="str">
            <v xml:space="preserve">MITSUBISHI CANTER FE500 TRUCK (93-) - LAMINATED FRONT WINDSCREEN</v>
          </cell>
          <cell r="E50" t="str">
            <v xml:space="preserve">FE500 LFW</v>
          </cell>
          <cell r="F50" t="str">
            <v xml:space="preserve">FE500 LFW</v>
          </cell>
          <cell r="G50" t="str">
            <v>2131*804</v>
          </cell>
          <cell r="H50" t="str">
            <v xml:space="preserve">XINYI AUTOMOBILE GLASS (SHENZHEN) CO. LTD</v>
          </cell>
          <cell r="I50">
            <v>3</v>
          </cell>
        </row>
        <row r="51">
          <cell r="B51">
            <v>13759</v>
          </cell>
          <cell r="C51" t="str">
            <v>AUTOLAMPS0457</v>
          </cell>
          <cell r="D51" t="str">
            <v xml:space="preserve">MITSUBISHI CANTER FE510 HI-ROOF TRUCK (93-) - LAMINATED FRONT WINDSCREEN</v>
          </cell>
          <cell r="E51" t="str">
            <v xml:space="preserve">FE510 LFW</v>
          </cell>
          <cell r="F51" t="str">
            <v xml:space="preserve">FE510 LFW</v>
          </cell>
          <cell r="G51" t="str">
            <v>1543*761</v>
          </cell>
          <cell r="H51" t="str">
            <v xml:space="preserve">XINYI AUTOMOBILE GLASS (SHENZHEN) CO. LTD</v>
          </cell>
          <cell r="I51">
            <v>0</v>
          </cell>
        </row>
        <row r="52">
          <cell r="B52">
            <v>11990</v>
          </cell>
          <cell r="C52" t="str">
            <v>AUTOLAMPS0458</v>
          </cell>
          <cell r="D52" t="str">
            <v xml:space="preserve">MITSUBISHI CANTER (FH215/4D32/FE635) WIDE-BODY (93-) - LAMINATED FRONT WINDSCREEN</v>
          </cell>
          <cell r="E52" t="str">
            <v xml:space="preserve">FE600 LFW</v>
          </cell>
          <cell r="F52" t="str">
            <v xml:space="preserve">FE600 LFW</v>
          </cell>
          <cell r="G52" t="str">
            <v>1837*758</v>
          </cell>
          <cell r="H52" t="str">
            <v xml:space="preserve">BSG AUTO GLASS CO. LTD</v>
          </cell>
          <cell r="I52">
            <v>10</v>
          </cell>
        </row>
        <row r="53">
          <cell r="B53">
            <v>13767</v>
          </cell>
          <cell r="C53" t="str">
            <v>AUTOLAMPS0459</v>
          </cell>
          <cell r="D53" t="str">
            <v xml:space="preserve">MITSUBISHI CANTER FE700 STANDARD TRUCK (01-) - LAMINATED FRONT WINDSCREEN</v>
          </cell>
          <cell r="E53" t="str">
            <v xml:space="preserve">FE700 LFW</v>
          </cell>
          <cell r="F53" t="str">
            <v xml:space="preserve">FE700 LFW</v>
          </cell>
          <cell r="G53" t="str">
            <v>1525*683</v>
          </cell>
          <cell r="H53" t="str">
            <v xml:space="preserve">XINYI AUTOMOBILE GLASS (SHENZHEN) CO. LTD</v>
          </cell>
          <cell r="I53">
            <v>2</v>
          </cell>
        </row>
        <row r="54">
          <cell r="B54">
            <v>13893</v>
          </cell>
          <cell r="C54" t="str">
            <v>AUTOLAMPS0460</v>
          </cell>
          <cell r="D54" t="str">
            <v xml:space="preserve">MITSUBISHI CANTER FE800 TRUCK (01-) - LAMINATED FRONT WINDSCREEN</v>
          </cell>
          <cell r="E54" t="str">
            <v xml:space="preserve">FE800 LFW</v>
          </cell>
          <cell r="F54" t="str">
            <v xml:space="preserve">FE800 LFW</v>
          </cell>
          <cell r="G54" t="str">
            <v>1825*740</v>
          </cell>
          <cell r="H54" t="str">
            <v xml:space="preserve">BSG AUTO GLASS CO. LTD</v>
          </cell>
          <cell r="I54">
            <v>4</v>
          </cell>
        </row>
        <row r="55">
          <cell r="B55">
            <v>13816</v>
          </cell>
          <cell r="C55" t="str">
            <v>AUTOLAMPS0463</v>
          </cell>
          <cell r="D55" t="str">
            <v xml:space="preserve">MITSUBISHI FUSO FIGHTER FK40 CABOVER TRUCK (84-92) - LAMINATED FRONT WINDSCREEN</v>
          </cell>
          <cell r="E55" t="str">
            <v xml:space="preserve">FK415 LFW</v>
          </cell>
          <cell r="F55" t="str">
            <v xml:space="preserve">FK415 LFW</v>
          </cell>
          <cell r="G55" t="str">
            <v>1836*795</v>
          </cell>
          <cell r="H55" t="str">
            <v xml:space="preserve">XINYI AUTOMOBILE GLASS (SHENZHEN) CO. LTD</v>
          </cell>
          <cell r="I55">
            <v>5</v>
          </cell>
        </row>
        <row r="56">
          <cell r="B56">
            <v>13908</v>
          </cell>
          <cell r="C56" t="str">
            <v>AUTOLAMPS0503</v>
          </cell>
          <cell r="D56" t="str">
            <v xml:space="preserve">MITSUBISHI FUSO FIGHTER FK60 CABOVER TRUCK (92-) - LAMINATED FRONT WINDSCREEN</v>
          </cell>
          <cell r="E56" t="str">
            <v xml:space="preserve">FK60 LFW</v>
          </cell>
          <cell r="F56" t="str">
            <v xml:space="preserve">FK60 LFW</v>
          </cell>
          <cell r="G56" t="str">
            <v>1921*857</v>
          </cell>
          <cell r="H56" t="str">
            <v xml:space="preserve">XINYI AUTOMOBILE GLASS (SHENZHEN) CO. LTD</v>
          </cell>
          <cell r="I56">
            <v>0</v>
          </cell>
        </row>
        <row r="57">
          <cell r="B57">
            <v>11991</v>
          </cell>
          <cell r="C57" t="str">
            <v>AUTOLAMPS0519</v>
          </cell>
          <cell r="D57" t="str">
            <v xml:space="preserve">MITSUBISHI L200 (D50) (87-97) - FRONT DOOR GLASS - LH</v>
          </cell>
          <cell r="E57" t="str">
            <v xml:space="preserve">L200 FD/LH</v>
          </cell>
          <cell r="F57" t="str">
            <v xml:space="preserve">L200 FD/LH</v>
          </cell>
          <cell r="G57" t="str">
            <v>827*535</v>
          </cell>
          <cell r="H57" t="str">
            <v xml:space="preserve">XINYI AUTOMOBILE GLASS (SHENZHEN) CO. LTD</v>
          </cell>
          <cell r="I57">
            <v>0</v>
          </cell>
        </row>
        <row r="58">
          <cell r="B58">
            <v>11887</v>
          </cell>
          <cell r="C58" t="str">
            <v>AUTOLAMPS0524</v>
          </cell>
          <cell r="D58" t="str">
            <v xml:space="preserve">MITSUBISHI L200 D50 PICK UP (87-97) - LAMINATED FRONT WINDSCREEN</v>
          </cell>
          <cell r="E58" t="str">
            <v xml:space="preserve">L200 LFW/X</v>
          </cell>
          <cell r="F58" t="str">
            <v xml:space="preserve">L200 LFW/X</v>
          </cell>
          <cell r="G58" t="str">
            <v>1430*660</v>
          </cell>
          <cell r="H58" t="str">
            <v xml:space="preserve">XINYI AUTOMOBILE GLASS (SHENZHEN) CO. LTD</v>
          </cell>
          <cell r="I58">
            <v>7</v>
          </cell>
        </row>
        <row r="59">
          <cell r="B59">
            <v>11881</v>
          </cell>
          <cell r="C59" t="str">
            <v>AUTOLAMPS0548</v>
          </cell>
          <cell r="D59" t="str">
            <v xml:space="preserve">MITSUBISHI L200/PB27/K14 PICK UP/SPORT/NATIVA/CHALLENGER SUV 97-2003 - LAMINATED FRONT WINDSCREEN</v>
          </cell>
          <cell r="E59" t="str">
            <v xml:space="preserve">L200 97 LFW/X</v>
          </cell>
          <cell r="F59" t="str">
            <v xml:space="preserve">L200-97 LFW/X</v>
          </cell>
          <cell r="G59" t="str">
            <v>1445*731</v>
          </cell>
          <cell r="H59" t="str">
            <v xml:space="preserve">XINYI AUTOMOBILE GLASS (SHENZHEN) CO. LTD</v>
          </cell>
          <cell r="I59">
            <v>0</v>
          </cell>
        </row>
        <row r="60">
          <cell r="B60">
            <v>12224</v>
          </cell>
          <cell r="C60" t="str">
            <v>AUTOLAMPS0549</v>
          </cell>
          <cell r="D60" t="str">
            <v xml:space="preserve">MITSUBISHI L200/TRITON PICKUP (06-), NATIVA/PAJERO SPORT 5D SUV (08-) - LAMINATED FRONT WINDSCREEN</v>
          </cell>
          <cell r="E60" t="str">
            <v xml:space="preserve">L200 06 LFW/X</v>
          </cell>
          <cell r="F60" t="str">
            <v xml:space="preserve">L200-06 LFW/X</v>
          </cell>
          <cell r="G60" t="str">
            <v>1444*828</v>
          </cell>
          <cell r="H60" t="str">
            <v xml:space="preserve">XINYI AUTOMOBILE GLASS (SHENZHEN) CO. LTD</v>
          </cell>
        </row>
        <row r="61">
          <cell r="B61">
            <v>11992</v>
          </cell>
          <cell r="C61" t="str">
            <v>AUTOLAMPS0566</v>
          </cell>
          <cell r="D61" t="str">
            <v xml:space="preserve">MITSUBISHI LANCER/MIRAGE SEDAN (95-00) - LAMINATED FRONT WINDSCREEN</v>
          </cell>
          <cell r="E61" t="str">
            <v xml:space="preserve">LG41 LFW/X</v>
          </cell>
          <cell r="F61" t="str">
            <v xml:space="preserve">LG41 LFW/X</v>
          </cell>
          <cell r="G61" t="str">
            <v>1435*902</v>
          </cell>
          <cell r="H61" t="str">
            <v xml:space="preserve">XINYI AUTOMOBILE GLASS (SHENZHEN) CO. LTD</v>
          </cell>
          <cell r="I61">
            <v>3</v>
          </cell>
        </row>
        <row r="62">
          <cell r="B62">
            <v>11993</v>
          </cell>
          <cell r="C62" t="str">
            <v>AUTOLAMPS0567</v>
          </cell>
          <cell r="D62" t="str">
            <v xml:space="preserve">MITSUBISHI LANCER/MIRAGE SEDAN (95-00) - REAR HEATED WINDSCREEN</v>
          </cell>
          <cell r="E62" t="str">
            <v xml:space="preserve">LG41 RW/H/X</v>
          </cell>
          <cell r="F62" t="str">
            <v xml:space="preserve">LG41 RW/H/X</v>
          </cell>
          <cell r="G62" t="str">
            <v>1245*685</v>
          </cell>
          <cell r="H62" t="str">
            <v xml:space="preserve">XINYI AUTOMOBILE GLASS (SHENZHEN) CO. LTD</v>
          </cell>
        </row>
        <row r="63">
          <cell r="B63">
            <v>11886</v>
          </cell>
          <cell r="C63" t="str">
            <v>AUTOLAMPS0577</v>
          </cell>
          <cell r="D63" t="str">
            <v xml:space="preserve">MITSUBISHI PAJERO IO/PAJERO PININ 3D/5D MINISUV (98-) - LAMINATED FRONT WINDSCREEN</v>
          </cell>
          <cell r="E63" t="str">
            <v xml:space="preserve">IO 99 LFW/X</v>
          </cell>
          <cell r="F63" t="str">
            <v xml:space="preserve">IO-99 LFW/X</v>
          </cell>
          <cell r="G63" t="str">
            <v>1391*668</v>
          </cell>
          <cell r="H63" t="str">
            <v xml:space="preserve">XINYI AUTOMOBILE GLASS (SHENZHEN) CO. LTD</v>
          </cell>
          <cell r="I63">
            <v>7</v>
          </cell>
        </row>
        <row r="64">
          <cell r="B64">
            <v>11883</v>
          </cell>
          <cell r="C64" t="str">
            <v>AUTOLAMPS0578</v>
          </cell>
          <cell r="D64" t="str">
            <v xml:space="preserve">MITSUBISHI PAJERO/MONTERO L047 JEEP (84-90) - LAMINATED FRONT WINDSCREEN</v>
          </cell>
          <cell r="E64" t="str">
            <v xml:space="preserve">L047 LFW</v>
          </cell>
          <cell r="F64" t="str">
            <v xml:space="preserve">L047 LFW</v>
          </cell>
          <cell r="G64" t="str">
            <v>1411*585</v>
          </cell>
          <cell r="H64" t="str">
            <v xml:space="preserve">XINYI AUTOMOBILE GLASS (SHENZHEN) CO. LTD</v>
          </cell>
          <cell r="I64">
            <v>1</v>
          </cell>
        </row>
        <row r="65">
          <cell r="B65">
            <v>11882</v>
          </cell>
          <cell r="C65" t="str">
            <v>AUTOLAMPS0579</v>
          </cell>
          <cell r="D65" t="str">
            <v xml:space="preserve">MITSUBISHI PAJERO (V32/V43) 5D  91-00 - LAMINATED FRONT WINDSCREEN</v>
          </cell>
          <cell r="E65" t="str">
            <v xml:space="preserve">V32 LFW/X</v>
          </cell>
          <cell r="F65" t="str">
            <v xml:space="preserve">V32 LFW/X</v>
          </cell>
          <cell r="G65" t="str">
            <v>1479*663</v>
          </cell>
          <cell r="H65" t="str">
            <v xml:space="preserve">XINYI AUTOMOBILE GLASS (SHENZHEN) CO. LTD</v>
          </cell>
          <cell r="I65">
            <v>4</v>
          </cell>
        </row>
        <row r="66">
          <cell r="B66">
            <v>11994</v>
          </cell>
          <cell r="C66" t="str">
            <v>AUTOLAMPS0580</v>
          </cell>
          <cell r="D66" t="str">
            <v xml:space="preserve">MITSUBISHI PAJERO/MONTERO 3/5-DOOR JEEP (00-) - LAMINATED FRONT WINDSCREEN</v>
          </cell>
          <cell r="E66" t="str">
            <v xml:space="preserve">V70 LFW/X</v>
          </cell>
          <cell r="F66" t="str">
            <v xml:space="preserve">V70 LFW/X</v>
          </cell>
          <cell r="G66" t="str">
            <v>1503*770</v>
          </cell>
          <cell r="H66" t="str">
            <v xml:space="preserve">XINYI AUTOMOBILE GLASS (SHENZHEN) CO. LTD</v>
          </cell>
          <cell r="I66">
            <v>1</v>
          </cell>
        </row>
        <row r="67">
          <cell r="B67">
            <v>13760</v>
          </cell>
          <cell r="C67" t="str">
            <v>AUTOLAMPS0592</v>
          </cell>
          <cell r="D67" t="str">
            <v xml:space="preserve">MITSUBISHI PAJERO V93 3/5-DOOR JEEP (07-) - LAMINATED FRONT WINDSCREEN</v>
          </cell>
          <cell r="E67" t="str">
            <v xml:space="preserve">V70 07 CP LFW/X</v>
          </cell>
          <cell r="F67" t="str">
            <v xml:space="preserve">V70-07-CP LFW/X</v>
          </cell>
          <cell r="G67" t="str">
            <v>1503*770</v>
          </cell>
          <cell r="H67" t="str">
            <v xml:space="preserve">XINYI AUTOMOBILE GLASS (SHENZHEN) CO. LTD</v>
          </cell>
          <cell r="I67">
            <v>0</v>
          </cell>
        </row>
        <row r="68">
          <cell r="B68">
            <v>13989</v>
          </cell>
          <cell r="C68" t="str">
            <v>AUTOLAMPS0603</v>
          </cell>
          <cell r="D68" t="str">
            <v xml:space="preserve">MITSUBISHI ASX/PEUGEOT 4005 5D CROSSOVER (10-) - LAMINATED FROM WINDSCREEN</v>
          </cell>
          <cell r="E68" t="str">
            <v xml:space="preserve">MIT GA3W R VCP LFW/X</v>
          </cell>
          <cell r="F68" t="str">
            <v xml:space="preserve">MIT-GA3W-R-VCP LFW/X</v>
          </cell>
          <cell r="G68" t="str">
            <v>1496*1028</v>
          </cell>
          <cell r="H68" t="str">
            <v xml:space="preserve">XINYI AUTOMOBILE GLASS (SHENZHEN) CO. LTD</v>
          </cell>
          <cell r="I68">
            <v>0</v>
          </cell>
        </row>
        <row r="69">
          <cell r="B69">
            <v>11971</v>
          </cell>
          <cell r="C69" t="str">
            <v>AUTOLAMPS0667</v>
          </cell>
          <cell r="D69" t="str">
            <v xml:space="preserve">NISSAN PICK UP 720 (D22) - (97-02) - FRONT DOOR GLASS - RH</v>
          </cell>
          <cell r="E69" t="str">
            <v xml:space="preserve">D22 FD/RH</v>
          </cell>
          <cell r="F69" t="str">
            <v xml:space="preserve">D22 FD/RH</v>
          </cell>
          <cell r="G69" t="str">
            <v>873*518</v>
          </cell>
          <cell r="H69" t="str">
            <v xml:space="preserve">XINYI AUTOMOBILE GLASS (SHENZHEN) CO. LTD</v>
          </cell>
        </row>
        <row r="70">
          <cell r="B70">
            <v>11890</v>
          </cell>
          <cell r="C70" t="str">
            <v>AUTOLAMPS0668</v>
          </cell>
          <cell r="D70" t="str">
            <v xml:space="preserve">NISSAN PICK UP 720 (D22) - (97-02) - LAMINATED FRONT WINDSCREEN</v>
          </cell>
          <cell r="E70" t="str">
            <v xml:space="preserve">D22 2 LFW/X</v>
          </cell>
          <cell r="F70" t="str">
            <v xml:space="preserve">D22-2 LFW/X</v>
          </cell>
          <cell r="G70" t="str">
            <v>1478*749</v>
          </cell>
          <cell r="H70" t="str">
            <v xml:space="preserve">BSG AUTO GLASS CO. LTD</v>
          </cell>
          <cell r="I70">
            <v>6</v>
          </cell>
        </row>
        <row r="71">
          <cell r="B71">
            <v>12905</v>
          </cell>
          <cell r="C71" t="str">
            <v>AUTOLAMPS0682</v>
          </cell>
          <cell r="D71" t="str">
            <v xml:space="preserve">NISSAN SUNNY B110 SEDAN/WAGON (70-73) - LAMINTED FRONT  WINDSCREEN</v>
          </cell>
          <cell r="E71" t="str">
            <v xml:space="preserve">B110 LFW</v>
          </cell>
          <cell r="F71" t="str">
            <v xml:space="preserve">B110 LFW</v>
          </cell>
          <cell r="G71" t="str">
            <v>1313*571</v>
          </cell>
          <cell r="H71" t="str">
            <v xml:space="preserve">BSG AUTO GLASS CO. LTD</v>
          </cell>
          <cell r="I71">
            <v>5</v>
          </cell>
        </row>
        <row r="72">
          <cell r="B72">
            <v>13946</v>
          </cell>
          <cell r="C72" t="str">
            <v>AUTOLAMPS0700</v>
          </cell>
          <cell r="D72" t="str">
            <v xml:space="preserve">NISSAN CARAVAN/URVAN E24/QD32 VAN (86-97) - FRONT DOOR GLASS - LH</v>
          </cell>
          <cell r="E72" t="str">
            <v xml:space="preserve">E24 FD/LH</v>
          </cell>
          <cell r="F72" t="str">
            <v xml:space="preserve">E24 FD/LH</v>
          </cell>
          <cell r="G72" t="str">
            <v>925*717</v>
          </cell>
          <cell r="H72" t="str">
            <v xml:space="preserve">XINYI AUTOMOBILE GLASS (SHENZHEN) CO. LTD</v>
          </cell>
        </row>
        <row r="73">
          <cell r="B73">
            <v>13947</v>
          </cell>
          <cell r="C73" t="str">
            <v>AUTOLAMPS0701</v>
          </cell>
          <cell r="D73" t="str">
            <v xml:space="preserve">NISSAN CARAVAN/URVAN E24/QD32 VAN (86-97) - FRONT DOOR GLASS - RH</v>
          </cell>
          <cell r="E73" t="str">
            <v xml:space="preserve">E24 FD/RH</v>
          </cell>
          <cell r="F73" t="str">
            <v xml:space="preserve">E24 FD/RH</v>
          </cell>
          <cell r="G73" t="str">
            <v>925*717</v>
          </cell>
          <cell r="H73" t="str">
            <v xml:space="preserve">XINYI AUTOMOBILE GLASS (SHENZHEN) CO. LTD</v>
          </cell>
        </row>
        <row r="74">
          <cell r="B74">
            <v>11889</v>
          </cell>
          <cell r="C74" t="str">
            <v>AUTOLAMPS0702</v>
          </cell>
          <cell r="D74" t="str">
            <v xml:space="preserve">NISSAN CARAVAN/URVAN E24/QD32 VAN (86-97) - LAMINATED FRONT WINDSCREEN</v>
          </cell>
          <cell r="E74" t="str">
            <v xml:space="preserve">E24 LFW</v>
          </cell>
          <cell r="F74" t="str">
            <v xml:space="preserve">E24 LFW</v>
          </cell>
          <cell r="G74" t="str">
            <v>1538*830</v>
          </cell>
          <cell r="H74" t="str">
            <v xml:space="preserve">XINYI AUTOMOBILE GLASS (SHENZHEN) CO. LTD</v>
          </cell>
          <cell r="I74">
            <v>12</v>
          </cell>
        </row>
        <row r="75">
          <cell r="B75">
            <v>11973</v>
          </cell>
          <cell r="C75" t="str">
            <v>AUTOLAMPS0703</v>
          </cell>
          <cell r="D75" t="str">
            <v xml:space="preserve">NISSAN CARAVAN/URVAN E24/QD32 VAN (86-97) - LAMINATED REAR WINDSCREEN</v>
          </cell>
          <cell r="E75" t="str">
            <v xml:space="preserve">E24 LRW</v>
          </cell>
          <cell r="F75" t="str">
            <v xml:space="preserve">E24 RW</v>
          </cell>
          <cell r="G75" t="str">
            <v>1252*615</v>
          </cell>
          <cell r="H75" t="str">
            <v xml:space="preserve">XINYI AUTOMOBILE GLASS (SHENZHEN) CO. LTD</v>
          </cell>
          <cell r="I75">
            <v>7</v>
          </cell>
        </row>
        <row r="76">
          <cell r="B76">
            <v>13980</v>
          </cell>
          <cell r="C76" t="str">
            <v>AUTOLAMPS0704</v>
          </cell>
          <cell r="D76" t="str">
            <v xml:space="preserve">NISSAN CARAVAN/URVAN E24/QD32 VAN (86-97) - SIDE FRONT GLASS - LH1</v>
          </cell>
          <cell r="E76" t="str">
            <v xml:space="preserve">E24 SF/LH1</v>
          </cell>
          <cell r="F76" t="str">
            <v xml:space="preserve">E24 SF/LH1</v>
          </cell>
          <cell r="G76" t="str">
            <v>575*520</v>
          </cell>
          <cell r="H76" t="str">
            <v xml:space="preserve">XINYI AUTOMOBILE GLASS (SHENZHEN) CO. LTD</v>
          </cell>
        </row>
        <row r="77">
          <cell r="B77">
            <v>13981</v>
          </cell>
          <cell r="C77" t="str">
            <v>AUTOLAMPS0705</v>
          </cell>
          <cell r="D77" t="str">
            <v xml:space="preserve">NISSAN CARAVAN/URVAN E24/QD32 VAN (86-97) - SIDE FRONT GLASS - LH2</v>
          </cell>
          <cell r="E77" t="str">
            <v xml:space="preserve">E24 SF/LH2</v>
          </cell>
          <cell r="F77" t="str">
            <v xml:space="preserve">E24 SF/LH2</v>
          </cell>
          <cell r="G77" t="str">
            <v>575*520</v>
          </cell>
          <cell r="H77" t="str">
            <v xml:space="preserve">XINYI AUTOMOBILE GLASS (SHENZHEN) CO. LTD</v>
          </cell>
        </row>
        <row r="78">
          <cell r="B78">
            <v>13982</v>
          </cell>
          <cell r="C78" t="str">
            <v>AUTOLAMPS0706</v>
          </cell>
          <cell r="D78" t="str">
            <v xml:space="preserve">NISSAN CARAVAN/URVAN E24/QD32 VAN (86-97) - SIDE FRONT GLASS - LH3</v>
          </cell>
          <cell r="E78" t="str">
            <v xml:space="preserve">E24 SR/LH3</v>
          </cell>
          <cell r="F78" t="str">
            <v xml:space="preserve">E24 SR/LH3</v>
          </cell>
          <cell r="G78" t="str">
            <v>605*520</v>
          </cell>
          <cell r="H78" t="str">
            <v xml:space="preserve">XINYI AUTOMOBILE GLASS (SHENZHEN) CO. LTD</v>
          </cell>
        </row>
        <row r="79">
          <cell r="B79">
            <v>11888</v>
          </cell>
          <cell r="C79" t="str">
            <v>AUTOLAMPS0785</v>
          </cell>
          <cell r="D79" t="str">
            <v xml:space="preserve">NISSAN CARAVAN/URVAN E25 VAN (02-) - LAMINATED FRONT WINDSCREEN</v>
          </cell>
          <cell r="E79" t="str">
            <v xml:space="preserve">E25 LFW</v>
          </cell>
          <cell r="F79" t="str">
            <v xml:space="preserve">E25 LFW</v>
          </cell>
          <cell r="G79" t="str">
            <v>1507*807</v>
          </cell>
          <cell r="H79" t="str">
            <v xml:space="preserve">XINYI AUTOMOBILE GLASS (SHENZHEN) CO. LTD</v>
          </cell>
          <cell r="I79">
            <v>7</v>
          </cell>
        </row>
        <row r="80">
          <cell r="B80">
            <v>13986</v>
          </cell>
          <cell r="C80" t="str">
            <v>AUTOLAMPS0946</v>
          </cell>
          <cell r="D80" t="str">
            <v xml:space="preserve">NISSAN TEANA J31 4D SEDAN (03-05) - LAMINATED FRONT WINDSCREEN</v>
          </cell>
          <cell r="E80" t="str">
            <v xml:space="preserve">NI J31 CP LFW/X</v>
          </cell>
          <cell r="F80" t="str">
            <v xml:space="preserve">NI-J31-CP LFW/X</v>
          </cell>
          <cell r="G80" t="str">
            <v>1505*968</v>
          </cell>
          <cell r="H80" t="str">
            <v xml:space="preserve">XINYI AUTOMOBILE GLASS (SHENZHEN) CO. LTD</v>
          </cell>
        </row>
        <row r="81">
          <cell r="B81">
            <v>12135</v>
          </cell>
          <cell r="C81" t="str">
            <v>AUTOLAMPS0951</v>
          </cell>
          <cell r="D81" t="str">
            <v xml:space="preserve">NISSAN TIIDA 5D/HBK 4D/SED (05-) - LAMINATED FRONT WINDSCREEN</v>
          </cell>
          <cell r="E81" t="str">
            <v xml:space="preserve">NI C12 HBK R VCP LFW/X</v>
          </cell>
          <cell r="F81" t="str">
            <v xml:space="preserve">NI-C12-HBK-R-VCP LFW/X</v>
          </cell>
          <cell r="G81" t="str">
            <v>1373*1093</v>
          </cell>
          <cell r="H81" t="str">
            <v xml:space="preserve">XINYI AUTOMOBILE GLASS (SHENZHEN) CO. LTD</v>
          </cell>
          <cell r="I81">
            <v>9</v>
          </cell>
        </row>
        <row r="82">
          <cell r="B82">
            <v>13506</v>
          </cell>
          <cell r="C82" t="str">
            <v>AUTOLAMPS0956</v>
          </cell>
          <cell r="D82" t="str">
            <v xml:space="preserve">TIIDA SALOON (05-07) - REAR HEATED WINDSCREEN</v>
          </cell>
          <cell r="E82" t="str">
            <v xml:space="preserve">TIIDA RW/H/X</v>
          </cell>
          <cell r="F82" t="str">
            <v xml:space="preserve">TIIDA RW/H/X</v>
          </cell>
          <cell r="G82" t="str">
            <v>1235*701</v>
          </cell>
          <cell r="H82" t="str">
            <v xml:space="preserve">XINYI AUTOMOBILE GLASS (SHENZHEN) CO. LTD</v>
          </cell>
          <cell r="I82">
            <v>0</v>
          </cell>
        </row>
        <row r="83">
          <cell r="B83">
            <v>11891</v>
          </cell>
          <cell r="C83" t="str">
            <v>AUTOLAMPS0963</v>
          </cell>
          <cell r="D83" t="str">
            <v xml:space="preserve">TOYOTA NISSAN D21/D22/DATSUN 850 PICKUP (85-97) - LAMINATED FRONT WINDSCREEN</v>
          </cell>
          <cell r="E83" t="str">
            <v xml:space="preserve">D21 LFW/X</v>
          </cell>
          <cell r="F83" t="str">
            <v xml:space="preserve">D21 LFW/X</v>
          </cell>
          <cell r="G83" t="str">
            <v>1478*749</v>
          </cell>
          <cell r="H83" t="str">
            <v xml:space="preserve">XINYI AUTOMOBILE GLASS (SHENZHEN) CO. LTD</v>
          </cell>
          <cell r="I83">
            <v>8</v>
          </cell>
        </row>
        <row r="84">
          <cell r="B84">
            <v>11999</v>
          </cell>
          <cell r="C84" t="str">
            <v>AUTOLAMPS0969</v>
          </cell>
          <cell r="D84" t="str">
            <v xml:space="preserve">NISSAN URVAN / CARAVAN (E25) (02-) - FRONT DOOR GLASS - LH</v>
          </cell>
          <cell r="E84" t="str">
            <v xml:space="preserve">E25 FD/LH</v>
          </cell>
          <cell r="F84" t="str">
            <v xml:space="preserve">E25 FD/LH</v>
          </cell>
          <cell r="G84" t="str">
            <v>963*525</v>
          </cell>
          <cell r="H84" t="str">
            <v xml:space="preserve">XINYI AUTOMOBILE GLASS (SHENZHEN) CO. LTD</v>
          </cell>
        </row>
        <row r="85">
          <cell r="B85">
            <v>12000</v>
          </cell>
          <cell r="C85" t="str">
            <v>AUTOLAMPS0970</v>
          </cell>
          <cell r="D85" t="str">
            <v xml:space="preserve">NISSAN URVAN / CARAVAN (E25) (02-) - FRONT DOOR GLASS - RH</v>
          </cell>
          <cell r="E85" t="str">
            <v xml:space="preserve">E25 FD/RH</v>
          </cell>
          <cell r="F85" t="str">
            <v xml:space="preserve">E25 FD/RH</v>
          </cell>
          <cell r="G85" t="str">
            <v>963*525</v>
          </cell>
          <cell r="H85" t="str">
            <v xml:space="preserve">XINYI AUTOMOBILE GLASS (SHENZHEN) CO. LTD</v>
          </cell>
        </row>
        <row r="86">
          <cell r="B86">
            <v>13528</v>
          </cell>
          <cell r="C86" t="str">
            <v>AUTOLAMPS0972</v>
          </cell>
          <cell r="D86" t="str">
            <v xml:space="preserve">NISSAN URVAN / CARAVAN (E25) (02-) - FRONT SIDE FRAME (STANDARD) - RH</v>
          </cell>
          <cell r="E86" t="str">
            <v xml:space="preserve">E25 FSF RH</v>
          </cell>
          <cell r="F86" t="str">
            <v xml:space="preserve">E25 FSF RH</v>
          </cell>
          <cell r="G86" t="str">
            <v>1110*514</v>
          </cell>
          <cell r="H86" t="str">
            <v xml:space="preserve">XINYI AUTOMOBILE GLASS (SHENZHEN) CO. LTD</v>
          </cell>
          <cell r="I86">
            <v>3</v>
          </cell>
        </row>
        <row r="87">
          <cell r="B87">
            <v>13529</v>
          </cell>
          <cell r="C87" t="str">
            <v>AUTOLAMPS0973</v>
          </cell>
          <cell r="D87" t="str">
            <v xml:space="preserve">NISSAN URVAN / CARAVAN (E25) (02-) - REAR SIDE FRAME (STANDARD) - LH</v>
          </cell>
          <cell r="E87" t="str">
            <v xml:space="preserve">E25 RSF LH</v>
          </cell>
          <cell r="F87" t="str">
            <v xml:space="preserve">E25 RSF LH</v>
          </cell>
          <cell r="G87" t="str">
            <v>1200*514</v>
          </cell>
          <cell r="H87" t="str">
            <v xml:space="preserve">XINYI AUTOMOBILE GLASS (SHENZHEN) CO. LTD</v>
          </cell>
          <cell r="I87">
            <v>4</v>
          </cell>
        </row>
        <row r="88">
          <cell r="B88">
            <v>13530</v>
          </cell>
          <cell r="C88" t="str">
            <v>AUTOLAMPS0974</v>
          </cell>
          <cell r="D88" t="str">
            <v xml:space="preserve">NISSAN URVAN / CARAVAN (E25) (02-) - REAR SIDE FRAME (STANDARD) - RH</v>
          </cell>
          <cell r="E88" t="str">
            <v xml:space="preserve">E25 RSF RH</v>
          </cell>
          <cell r="F88" t="str">
            <v xml:space="preserve">E25 RSF RH</v>
          </cell>
          <cell r="G88" t="str">
            <v>1200*514</v>
          </cell>
          <cell r="H88" t="str">
            <v xml:space="preserve">XINYI AUTOMOBILE GLASS (SHENZHEN) CO. LTD</v>
          </cell>
          <cell r="I88">
            <v>4</v>
          </cell>
        </row>
        <row r="89">
          <cell r="B89">
            <v>12854</v>
          </cell>
          <cell r="C89" t="str">
            <v>AUTOLAMPS0975</v>
          </cell>
          <cell r="D89" t="str">
            <v xml:space="preserve">NISSAN URVAN / CARAVAN (E25) (02-) - REAR WINDSCREEN</v>
          </cell>
          <cell r="E89" t="str">
            <v xml:space="preserve">E25 RW/H/X</v>
          </cell>
          <cell r="F89" t="str">
            <v xml:space="preserve">E25 RW/H/X</v>
          </cell>
          <cell r="G89" t="str">
            <v>1377*610</v>
          </cell>
          <cell r="H89" t="str">
            <v xml:space="preserve">XINYI AUTOMOBILE GLASS (SHENZHEN) CO. LTD</v>
          </cell>
          <cell r="I89">
            <v>1</v>
          </cell>
        </row>
        <row r="90">
          <cell r="B90">
            <v>11896</v>
          </cell>
          <cell r="C90" t="str">
            <v>AUTOLAMPS1012</v>
          </cell>
          <cell r="D90" t="str">
            <v xml:space="preserve">NISSAN WINGROAD Y11 (99-06) - LAMINATED FRONT WINDSCREEN</v>
          </cell>
          <cell r="E90" t="str">
            <v xml:space="preserve">Y11 LFW/X</v>
          </cell>
          <cell r="F90" t="str">
            <v xml:space="preserve">Y11 LFW/X</v>
          </cell>
          <cell r="G90" t="str">
            <v>1453*934</v>
          </cell>
          <cell r="H90" t="str">
            <v xml:space="preserve">XINYI AUTOMOBILE GLASS (SHENZHEN) CO. LTD</v>
          </cell>
          <cell r="I90">
            <v>7</v>
          </cell>
        </row>
        <row r="91">
          <cell r="B91">
            <v>11998</v>
          </cell>
          <cell r="C91" t="str">
            <v>AUTOLAMPS1013</v>
          </cell>
          <cell r="D91" t="str">
            <v xml:space="preserve">NISSAN WINGROAD Y11 (99-06) - REAR HEATED WINDSCREEN</v>
          </cell>
          <cell r="E91" t="str">
            <v xml:space="preserve">Y11 RW/H/X</v>
          </cell>
          <cell r="F91" t="str">
            <v xml:space="preserve">Y11 RW/H/X</v>
          </cell>
          <cell r="G91" t="str">
            <v>1346*515</v>
          </cell>
          <cell r="H91" t="str">
            <v xml:space="preserve">XINYI AUTOMOBILE GLASS (SHENZHEN) CO. LTD</v>
          </cell>
          <cell r="I91">
            <v>3</v>
          </cell>
        </row>
        <row r="92">
          <cell r="B92">
            <v>12790</v>
          </cell>
          <cell r="C92" t="str">
            <v>AUTOLAMPS1014</v>
          </cell>
          <cell r="D92" t="str">
            <v xml:space="preserve">NISSAN WINGROAD Y12 (06-10) - LAMINTED FRONT  WINDSCREEN</v>
          </cell>
          <cell r="E92" t="str">
            <v xml:space="preserve">NI Y12 R LFW/X</v>
          </cell>
          <cell r="F92" t="str">
            <v xml:space="preserve">NI-Y12-R LFW/X</v>
          </cell>
          <cell r="G92" t="str">
            <v>1363*1007</v>
          </cell>
          <cell r="H92" t="str">
            <v xml:space="preserve">BSG AUTO GLASS CO. LTD</v>
          </cell>
          <cell r="I92">
            <v>6</v>
          </cell>
        </row>
        <row r="93">
          <cell r="B93">
            <v>12789</v>
          </cell>
          <cell r="C93" t="str">
            <v>AUTOLAMPS1015</v>
          </cell>
          <cell r="D93" t="str">
            <v xml:space="preserve">NISSAN WINGROAD Y12 (06-10) - REAR HEATED WINDSCREEN</v>
          </cell>
          <cell r="E93" t="str">
            <v xml:space="preserve">NI Y12 RW/H/X</v>
          </cell>
          <cell r="F93" t="str">
            <v xml:space="preserve">NI-Y12 RW/H/X</v>
          </cell>
          <cell r="G93" t="str">
            <v>1267*552</v>
          </cell>
          <cell r="H93" t="str">
            <v xml:space="preserve">XINYI AUTOMOBILE GLASS (SHENZHEN) CO. LTD</v>
          </cell>
          <cell r="I93">
            <v>0</v>
          </cell>
        </row>
        <row r="94">
          <cell r="B94">
            <v>13526</v>
          </cell>
          <cell r="C94" t="str">
            <v>AUTOLAMPS1033</v>
          </cell>
          <cell r="D94" t="str">
            <v xml:space="preserve">NISSAN X-TRAIL T30 (01-06) - REAR HEATED WINDSCREEN (W/1HOLE)</v>
          </cell>
          <cell r="E94" t="str">
            <v xml:space="preserve">T30 RW/H/X</v>
          </cell>
          <cell r="F94" t="str">
            <v xml:space="preserve">T30 RW/H/X</v>
          </cell>
          <cell r="G94" t="str">
            <v>1210*645</v>
          </cell>
          <cell r="H94" t="str">
            <v xml:space="preserve">XINYI AUTOMOBILE GLASS (SHENZHEN) CO. LTD</v>
          </cell>
        </row>
        <row r="95">
          <cell r="B95">
            <v>11894</v>
          </cell>
          <cell r="C95" t="str">
            <v>AUTOLAMPS1038</v>
          </cell>
          <cell r="D95" t="str">
            <v xml:space="preserve">NISSAN X-TRAIL T30 WAGON (01-) - LAMINATED FRONT WINDSCREEN</v>
          </cell>
          <cell r="E95" t="str">
            <v xml:space="preserve">T30 R LFW/X</v>
          </cell>
          <cell r="F95" t="str">
            <v xml:space="preserve">T30-R LFW/X</v>
          </cell>
          <cell r="G95" t="str">
            <v>1435*978</v>
          </cell>
          <cell r="H95" t="str">
            <v xml:space="preserve">BSG AUTO GLASS CO. LTD</v>
          </cell>
          <cell r="I95">
            <v>5</v>
          </cell>
        </row>
        <row r="96">
          <cell r="B96">
            <v>12002</v>
          </cell>
          <cell r="C96" t="str">
            <v>AUTOLAMPS1039</v>
          </cell>
          <cell r="D96" t="str">
            <v xml:space="preserve">NISSAN X-TRAIL T31 (07-14) - FRONT DOOR GLASS - LH</v>
          </cell>
          <cell r="E96" t="str">
            <v xml:space="preserve">T31 FD/LH</v>
          </cell>
          <cell r="F96" t="str">
            <v xml:space="preserve">T31 FD/LH</v>
          </cell>
          <cell r="G96" t="str">
            <v>940*575</v>
          </cell>
          <cell r="H96" t="str">
            <v xml:space="preserve">XINYI AUTOMOBILE GLASS (SHENZHEN) CO. LTD</v>
          </cell>
        </row>
        <row r="97">
          <cell r="B97">
            <v>12003</v>
          </cell>
          <cell r="C97" t="str">
            <v>AUTOLAMPS1040</v>
          </cell>
          <cell r="D97" t="str">
            <v xml:space="preserve">NISSAN X-TRAIL T31 (07-14) - FRONT DOOR GLASS - RH</v>
          </cell>
          <cell r="E97" t="str">
            <v xml:space="preserve">T31 FD/RH</v>
          </cell>
          <cell r="F97" t="str">
            <v xml:space="preserve">T31 FD/RH</v>
          </cell>
          <cell r="G97" t="str">
            <v>940*575</v>
          </cell>
          <cell r="H97" t="str">
            <v xml:space="preserve">XINYI AUTOMOBILE GLASS (SHENZHEN) CO. LTD</v>
          </cell>
        </row>
        <row r="98">
          <cell r="B98">
            <v>11895</v>
          </cell>
          <cell r="C98" t="str">
            <v>AUTOLAMPS1050</v>
          </cell>
          <cell r="D98" t="str">
            <v xml:space="preserve">NISSAN X-TRAIL T31 4WD 9/(07-)  - LAMINATED FRONT WINDSCREEN</v>
          </cell>
          <cell r="E98" t="str">
            <v xml:space="preserve">T31 R VCP LFW/X</v>
          </cell>
          <cell r="F98" t="str">
            <v xml:space="preserve">T31-R-VCP LFW/X</v>
          </cell>
          <cell r="G98" t="str">
            <v>1450*967</v>
          </cell>
          <cell r="H98" t="str">
            <v xml:space="preserve">XINYI AUTOMOBILE GLASS (SHENZHEN) CO. LTD</v>
          </cell>
          <cell r="I98">
            <v>6</v>
          </cell>
        </row>
        <row r="99">
          <cell r="B99">
            <v>12001</v>
          </cell>
          <cell r="C99" t="str">
            <v>AUTOLAMPS1051</v>
          </cell>
          <cell r="D99" t="str">
            <v xml:space="preserve">NISSAN X-TRAIL T31 5D SUV (07-) - REAR WINDSCREEN</v>
          </cell>
          <cell r="E99" t="str">
            <v xml:space="preserve">T31 1 RW/H/X</v>
          </cell>
          <cell r="F99" t="str">
            <v xml:space="preserve">T31-1 RW/H/X</v>
          </cell>
          <cell r="G99" t="str">
            <v>1254*567</v>
          </cell>
          <cell r="H99" t="str">
            <v xml:space="preserve">XINYI AUTOMOBILE GLASS (SHENZHEN) CO. LTD</v>
          </cell>
          <cell r="I99">
            <v>2</v>
          </cell>
        </row>
        <row r="100">
          <cell r="B100">
            <v>13901</v>
          </cell>
          <cell r="C100" t="str">
            <v>AUTOLAMPS1052</v>
          </cell>
          <cell r="D100" t="str">
            <v xml:space="preserve">PEUGEOT 406 4D SEDAN/5D WAGON (95-04) - LAMINATED FRONT WINDSCREEN</v>
          </cell>
          <cell r="E100" t="str">
            <v xml:space="preserve">406 LFW/X</v>
          </cell>
          <cell r="F100" t="str">
            <v xml:space="preserve">406-01-VCS LFW/X</v>
          </cell>
          <cell r="G100" t="str">
            <v>1505*924</v>
          </cell>
          <cell r="H100" t="str">
            <v xml:space="preserve">BSG AUTO GLASS CO. LTD</v>
          </cell>
          <cell r="I100">
            <v>1</v>
          </cell>
        </row>
        <row r="101">
          <cell r="B101">
            <v>12866</v>
          </cell>
          <cell r="C101" t="str">
            <v>AUTOLAMPS1053</v>
          </cell>
          <cell r="D101" t="str">
            <v xml:space="preserve">PEUGEOT 504 4D SEDAN/5D WAGON (68-84) - LAMINATED FRONT WINDSCREEN</v>
          </cell>
          <cell r="E101" t="str">
            <v xml:space="preserve">504 LFW/X</v>
          </cell>
          <cell r="F101" t="str">
            <v xml:space="preserve">504 LFW</v>
          </cell>
          <cell r="G101" t="str">
            <v>1398*627</v>
          </cell>
          <cell r="H101" t="str">
            <v xml:space="preserve">XINYI AUTOMOBILE GLASS (SHENZHEN) CO. LTD</v>
          </cell>
          <cell r="I101">
            <v>3</v>
          </cell>
        </row>
        <row r="102">
          <cell r="B102">
            <v>13516</v>
          </cell>
          <cell r="C102" t="str">
            <v>AUTOLAMPS1054</v>
          </cell>
          <cell r="D102" t="str">
            <v xml:space="preserve">SUBARU FORESTER SF 5D SUV (97-02) - LAMINATED FRONT WINDSCREEN</v>
          </cell>
          <cell r="E102" t="str">
            <v xml:space="preserve">SF5A52D LFW/X</v>
          </cell>
          <cell r="F102" t="str">
            <v xml:space="preserve">SF5A52D LFW/X</v>
          </cell>
          <cell r="G102" t="str">
            <v>1518*890</v>
          </cell>
          <cell r="H102" t="str">
            <v xml:space="preserve">XINYI AUTOMOBILE GLASS (SHENZHEN) CO. LTD</v>
          </cell>
          <cell r="I102">
            <v>3</v>
          </cell>
        </row>
        <row r="103">
          <cell r="B103">
            <v>13517</v>
          </cell>
          <cell r="C103" t="str">
            <v>AUTOLAMPS1055</v>
          </cell>
          <cell r="D103" t="str">
            <v xml:space="preserve">SUBARU FORESTER SG 5D SUV (03-05) - LAMINATED FRONT WINDSCREEN</v>
          </cell>
          <cell r="E103" t="str">
            <v xml:space="preserve">SG5 02 R LFW/H/X</v>
          </cell>
          <cell r="F103" t="str">
            <v xml:space="preserve">SG5-02-R LFW/H/X</v>
          </cell>
          <cell r="G103" t="str">
            <v>1533*862</v>
          </cell>
          <cell r="H103" t="str">
            <v xml:space="preserve">XINYI AUTOMOBILE GLASS (SHENZHEN) CO. LTD</v>
          </cell>
          <cell r="I103">
            <v>7</v>
          </cell>
        </row>
        <row r="104">
          <cell r="B104">
            <v>13762</v>
          </cell>
          <cell r="C104" t="str">
            <v>AUTOLAMPS1056</v>
          </cell>
          <cell r="D104" t="str">
            <v xml:space="preserve">SUBARU FORESTER SH5 5D SUV (05-12) - LAMINATED FRONT WINDSCREEN</v>
          </cell>
          <cell r="E104" t="str">
            <v xml:space="preserve">SUB SH5 VCP LFW/X</v>
          </cell>
          <cell r="F104" t="str">
            <v xml:space="preserve">SUB-SH5-VCP LFW/X</v>
          </cell>
          <cell r="G104" t="str">
            <v>1454*914</v>
          </cell>
          <cell r="H104" t="str">
            <v xml:space="preserve">XINYI AUTOMOBILE GLASS (SHENZHEN) CO. LTD</v>
          </cell>
          <cell r="I104">
            <v>2</v>
          </cell>
        </row>
        <row r="105">
          <cell r="B105">
            <v>12004</v>
          </cell>
          <cell r="C105" t="str">
            <v>AUTOLAMPS1057</v>
          </cell>
          <cell r="D105" t="str">
            <v xml:space="preserve">SUBARU IMPREZA 44S 4D SEDAN (00-) - LAMINATED FRONT WINDSCREEN</v>
          </cell>
          <cell r="E105" t="str">
            <v xml:space="preserve">44S CP LFW/X</v>
          </cell>
          <cell r="F105" t="str">
            <v xml:space="preserve">44S-CP LFW/X</v>
          </cell>
          <cell r="G105" t="str">
            <v>1472*907</v>
          </cell>
          <cell r="H105" t="str">
            <v xml:space="preserve">XINYI AUTOMOBILE GLASS (SHENZHEN) CO. LTD</v>
          </cell>
          <cell r="I105">
            <v>2</v>
          </cell>
        </row>
        <row r="106">
          <cell r="B106">
            <v>13756</v>
          </cell>
          <cell r="C106" t="str">
            <v>AUTOLAMPS1058</v>
          </cell>
          <cell r="D106" t="str">
            <v xml:space="preserve">SUBARU IMPREZA 44WS WRX 5D WAGON (02-) - LAMINATED FRONT WINDSCREEN</v>
          </cell>
          <cell r="E106" t="str">
            <v xml:space="preserve">44WS LFW/X</v>
          </cell>
          <cell r="F106" t="str">
            <v xml:space="preserve">44WS LFW/X</v>
          </cell>
          <cell r="G106" t="str">
            <v>1471*930</v>
          </cell>
          <cell r="H106" t="str">
            <v xml:space="preserve">XINYI AUTOMOBILE GLASS (SHENZHEN) CO. LTD</v>
          </cell>
          <cell r="I106">
            <v>5</v>
          </cell>
        </row>
        <row r="107">
          <cell r="B107">
            <v>11898</v>
          </cell>
          <cell r="C107" t="str">
            <v>AUTOLAMPS1059</v>
          </cell>
          <cell r="D107" t="str">
            <v xml:space="preserve">SUBARU IMPREZA 55N 4D SEDAN/5D WAGON/2D COUPE (92-) - LAMINATED FRONT WINDSCREEN</v>
          </cell>
          <cell r="E107" t="str">
            <v xml:space="preserve">55N LFW/X</v>
          </cell>
          <cell r="F107" t="str">
            <v xml:space="preserve">55N LFW/X</v>
          </cell>
          <cell r="G107" t="str">
            <v>1408*945</v>
          </cell>
          <cell r="H107" t="str">
            <v xml:space="preserve">XINYI AUTOMOBILE GLASS (SHENZHEN) CO. LTD</v>
          </cell>
          <cell r="I107">
            <v>5</v>
          </cell>
        </row>
        <row r="108">
          <cell r="B108">
            <v>13754</v>
          </cell>
          <cell r="C108" t="str">
            <v>AUTOLAMPS1060</v>
          </cell>
          <cell r="D108" t="str">
            <v xml:space="preserve">SUBARU IMPREZA ZR1 5D HATCHBACK (09/07) - LAMINATED FRONT WINDSCREEN</v>
          </cell>
          <cell r="E108" t="str">
            <v xml:space="preserve">ZR1 VCP LFW/X</v>
          </cell>
          <cell r="F108" t="str">
            <v xml:space="preserve">ZR1-VCP LFW/X</v>
          </cell>
          <cell r="G108" t="str">
            <v>1392*916</v>
          </cell>
          <cell r="H108" t="str">
            <v xml:space="preserve">XINYI AUTOMOBILE GLASS (SHENZHEN) CO. LTD</v>
          </cell>
          <cell r="I108">
            <v>3</v>
          </cell>
        </row>
        <row r="109">
          <cell r="B109">
            <v>12086</v>
          </cell>
          <cell r="C109" t="str">
            <v>AUTOLAMPS1061</v>
          </cell>
          <cell r="D109" t="str">
            <v xml:space="preserve">SUBARU LEGACY 44B 4D SEDAN/44BW 5D WAGON (89-93) - LAMINATED FRONT WINDSCREEN</v>
          </cell>
          <cell r="E109" t="str">
            <v xml:space="preserve">44B LFW/X</v>
          </cell>
          <cell r="F109" t="str">
            <v xml:space="preserve">44B LFW/X</v>
          </cell>
          <cell r="G109" t="str">
            <v>1490*943</v>
          </cell>
          <cell r="H109" t="str">
            <v xml:space="preserve">XINYI AUTOMOBILE GLASS (SHENZHEN) CO. LTD</v>
          </cell>
          <cell r="I109">
            <v>2</v>
          </cell>
        </row>
        <row r="110">
          <cell r="B110">
            <v>13520</v>
          </cell>
          <cell r="C110" t="str">
            <v>AUTOLAMPS1062</v>
          </cell>
          <cell r="D110" t="str">
            <v xml:space="preserve">SUBARU LEGACY B4 BL5 4D SEDAN (03-09) - LAMINATED FRONT WINDSCREEN</v>
          </cell>
          <cell r="E110" t="str">
            <v xml:space="preserve">BL5 LFW CPHX</v>
          </cell>
          <cell r="F110" t="str">
            <v xml:space="preserve">BL5-R-CPH LFW/H/X</v>
          </cell>
          <cell r="G110" t="str">
            <v>1453*925</v>
          </cell>
          <cell r="H110" t="str">
            <v xml:space="preserve">XINYI AUTOMOBILE GLASS (SHENZHEN) CO. LTD</v>
          </cell>
          <cell r="I110">
            <v>1</v>
          </cell>
        </row>
        <row r="111">
          <cell r="B111">
            <v>12005</v>
          </cell>
          <cell r="C111" t="str">
            <v>AUTOLAMPS1063</v>
          </cell>
          <cell r="D111" t="str">
            <v xml:space="preserve">SUBARU LEGACY B4 BL5 4D SEDAN (03-09) - REAR HEATED WINDSCREEN</v>
          </cell>
          <cell r="E111" t="str">
            <v xml:space="preserve">BL5 RW/H/X</v>
          </cell>
          <cell r="F111" t="str">
            <v xml:space="preserve">BL5 RW/H/X</v>
          </cell>
          <cell r="G111" t="str">
            <v>1240*743</v>
          </cell>
          <cell r="H111" t="str">
            <v xml:space="preserve">XINYI AUTOMOBILE GLASS (SHENZHEN) CO. LTD</v>
          </cell>
          <cell r="I111">
            <v>0</v>
          </cell>
        </row>
        <row r="112">
          <cell r="B112">
            <v>11899</v>
          </cell>
          <cell r="C112" t="str">
            <v>AUTOLAMPS1064</v>
          </cell>
          <cell r="D112" t="str">
            <v xml:space="preserve">SUBARU LEGACY BD4 4D SEDAN/BD5 5D WAGON (93-) - LAMINATED FRONT WINDSCREEN</v>
          </cell>
          <cell r="E112" t="str">
            <v xml:space="preserve">BD4 LFW/X</v>
          </cell>
          <cell r="F112" t="str">
            <v xml:space="preserve">BD4 LFW/X</v>
          </cell>
          <cell r="G112" t="str">
            <v>1478*940</v>
          </cell>
          <cell r="H112" t="str">
            <v xml:space="preserve">XINYI AUTOMOBILE GLASS (SHENZHEN) CO. LTD</v>
          </cell>
          <cell r="I112">
            <v>4</v>
          </cell>
        </row>
        <row r="113">
          <cell r="B113">
            <v>13902</v>
          </cell>
          <cell r="C113" t="str">
            <v>AUTOLAMPS1065</v>
          </cell>
          <cell r="D113" t="str">
            <v xml:space="preserve">SUZUKI ALTO HATCHBACK 5D (10-) - LAMINATED FRONT WINDSCREEN</v>
          </cell>
          <cell r="E113" t="str">
            <v xml:space="preserve">ALTO/10 LFW</v>
          </cell>
          <cell r="F113" t="str">
            <v>SZ141-000-0L-</v>
          </cell>
          <cell r="G113" t="str">
            <v>1172*857</v>
          </cell>
          <cell r="H113" t="str">
            <v xml:space="preserve">BSG AUTO GLASS CO. LTD</v>
          </cell>
          <cell r="I113">
            <v>0</v>
          </cell>
        </row>
        <row r="114">
          <cell r="B114">
            <v>13825</v>
          </cell>
          <cell r="C114" t="str">
            <v>AUTOLAMPS1066</v>
          </cell>
          <cell r="D114" t="str">
            <v xml:space="preserve">SUZUKI ALTO HATCHBACK 5D HA24S (04-) - LAMINATED FRONT WINDSCREEN</v>
          </cell>
          <cell r="E114" t="str">
            <v xml:space="preserve">HA24S LFW/X</v>
          </cell>
          <cell r="F114" t="str">
            <v xml:space="preserve">HA24S LFW/X</v>
          </cell>
          <cell r="G114" t="str">
            <v>1242*786</v>
          </cell>
          <cell r="H114" t="str">
            <v xml:space="preserve">BSG AUTO GLASS CO. LTD</v>
          </cell>
          <cell r="I114">
            <v>0</v>
          </cell>
        </row>
        <row r="115">
          <cell r="B115">
            <v>12006</v>
          </cell>
          <cell r="C115" t="str">
            <v>AUTOLAMPS1067</v>
          </cell>
          <cell r="D115" t="str">
            <v xml:space="preserve">SUZUKI GRAND VITARA/ESCUDO 5D SUV (05-) - LAMINATED FRONT WINDSCREEN</v>
          </cell>
          <cell r="E115" t="str">
            <v xml:space="preserve">YT4 LFW/X</v>
          </cell>
          <cell r="F115" t="str">
            <v xml:space="preserve">YT4-R LFW/H/X</v>
          </cell>
          <cell r="G115" t="str">
            <v>1473*845</v>
          </cell>
          <cell r="H115" t="str">
            <v xml:space="preserve">XINYI AUTOMOBILE GLASS (SHENZHEN) CO. LTD</v>
          </cell>
          <cell r="I115">
            <v>1</v>
          </cell>
        </row>
        <row r="116">
          <cell r="B116">
            <v>11904</v>
          </cell>
          <cell r="C116" t="str">
            <v>AUTOLAMPS1068</v>
          </cell>
          <cell r="D116" t="str">
            <v xml:space="preserve">SUZUKI JIMNY WIDE 3-DOOR YR6 (98-) - FRONT DOOR GLASS - LH</v>
          </cell>
          <cell r="E116" t="str">
            <v xml:space="preserve">YR6 FD/LH</v>
          </cell>
          <cell r="F116" t="str">
            <v xml:space="preserve">YR6 FD/LH</v>
          </cell>
          <cell r="G116" t="str">
            <v>890*510</v>
          </cell>
          <cell r="H116" t="str">
            <v xml:space="preserve">XINYI AUTOMOBILE GLASS (SHENZHEN) CO. LTD</v>
          </cell>
          <cell r="I116">
            <v>0</v>
          </cell>
        </row>
        <row r="117">
          <cell r="B117">
            <v>11902</v>
          </cell>
          <cell r="C117" t="str">
            <v>AUTOLAMPS1069</v>
          </cell>
          <cell r="D117" t="str">
            <v xml:space="preserve">SUZUKI JIMNY WIDE 3-DOOR YR6 (98-) - FRONT DOOR GLASS - RH</v>
          </cell>
          <cell r="E117" t="str">
            <v xml:space="preserve">YR6 FD/RH</v>
          </cell>
          <cell r="F117" t="str">
            <v xml:space="preserve">YR6 FD/RH</v>
          </cell>
          <cell r="G117" t="str">
            <v>890*510</v>
          </cell>
          <cell r="H117" t="str">
            <v xml:space="preserve">XINYI AUTOMOBILE GLASS (SHENZHEN) CO. LTD</v>
          </cell>
          <cell r="I117">
            <v>0</v>
          </cell>
        </row>
        <row r="118">
          <cell r="B118">
            <v>11900</v>
          </cell>
          <cell r="C118" t="str">
            <v>AUTOLAMPS1070</v>
          </cell>
          <cell r="D118" t="str">
            <v xml:space="preserve">SUZUKI JIMNY WIDE 3-DOOR YR6 (98-) - LAMINATED FRONT WINDSCREEN</v>
          </cell>
          <cell r="E118" t="str">
            <v xml:space="preserve">YR6 LFW/X</v>
          </cell>
          <cell r="F118" t="str">
            <v xml:space="preserve">YR6 LFW/X</v>
          </cell>
          <cell r="G118" t="str">
            <v>1289*697</v>
          </cell>
          <cell r="H118" t="str">
            <v xml:space="preserve">XINYI AUTOMOBILE GLASS (SHENZHEN) CO. LTD</v>
          </cell>
          <cell r="I118">
            <v>0</v>
          </cell>
        </row>
        <row r="119">
          <cell r="B119">
            <v>11901</v>
          </cell>
          <cell r="C119" t="str">
            <v>AUTOLAMPS1071</v>
          </cell>
          <cell r="D119" t="str">
            <v xml:space="preserve">SUZUKI JIMNY WIDE 3-DOOR YR6 (98-) - SIDE FIX WINDOW - LH</v>
          </cell>
          <cell r="E119" t="str">
            <v xml:space="preserve">YR6 SW/LH/X</v>
          </cell>
          <cell r="F119" t="str">
            <v xml:space="preserve">YR6 SW/LH/X</v>
          </cell>
          <cell r="G119" t="str">
            <v>761*454</v>
          </cell>
          <cell r="H119" t="str">
            <v xml:space="preserve">XINYI AUTOMOBILE GLASS (SHENZHEN) CO. LTD</v>
          </cell>
        </row>
        <row r="120">
          <cell r="B120">
            <v>11903</v>
          </cell>
          <cell r="C120" t="str">
            <v>AUTOLAMPS1072</v>
          </cell>
          <cell r="D120" t="str">
            <v xml:space="preserve">SUZUKI JIMNY WIDE 3-DOOR YR6 (98-) - SIDE FIX WINDOW - RH</v>
          </cell>
          <cell r="E120" t="str">
            <v xml:space="preserve">YR6 SW/RH/X</v>
          </cell>
          <cell r="F120" t="str">
            <v xml:space="preserve">YR6 SW/RH/X</v>
          </cell>
          <cell r="G120" t="str">
            <v>761*454</v>
          </cell>
          <cell r="H120" t="str">
            <v xml:space="preserve">XINYI AUTOMOBILE GLASS (SHENZHEN) CO. LTD</v>
          </cell>
          <cell r="I120">
            <v>0</v>
          </cell>
        </row>
        <row r="121">
          <cell r="B121">
            <v>11907</v>
          </cell>
          <cell r="C121" t="str">
            <v>AUTOLAMPS1121</v>
          </cell>
          <cell r="D121" t="str">
            <v xml:space="preserve">TOYOTA ALLION / PREMIO NZT240 (01-06) - REAR DOOR GLASS - LH</v>
          </cell>
          <cell r="E121" t="str">
            <v xml:space="preserve">ZZT240 RD/LH</v>
          </cell>
          <cell r="F121" t="str">
            <v xml:space="preserve">ZZT240 RD/LH</v>
          </cell>
          <cell r="G121" t="str">
            <v>673*450</v>
          </cell>
          <cell r="H121" t="str">
            <v xml:space="preserve">XINYI AUTOMOBILE GLASS (SHENZHEN) CO. LTD</v>
          </cell>
        </row>
        <row r="122">
          <cell r="B122">
            <v>11908</v>
          </cell>
          <cell r="C122" t="str">
            <v>AUTOLAMPS1122</v>
          </cell>
          <cell r="D122" t="str">
            <v xml:space="preserve">TOYOTA ALLION / PREMIO NZT240 (01-06) - REAR DOOR GLASS - RH</v>
          </cell>
          <cell r="E122" t="str">
            <v xml:space="preserve">ZZT240 RD/RH</v>
          </cell>
          <cell r="F122" t="str">
            <v xml:space="preserve">ZZT240 RD/RH</v>
          </cell>
          <cell r="G122" t="str">
            <v>673*450</v>
          </cell>
          <cell r="H122" t="str">
            <v xml:space="preserve">XINYI AUTOMOBILE GLASS (SHENZHEN) CO. LTD</v>
          </cell>
        </row>
        <row r="123">
          <cell r="B123">
            <v>12910</v>
          </cell>
          <cell r="C123" t="str">
            <v>AUTOLAMPS1123</v>
          </cell>
          <cell r="D123" t="str">
            <v xml:space="preserve">TOYOTA ALLION / PREMIO NZT240 (01-06) - REAR HEATED WINDSCREEN (W/2HOLE)</v>
          </cell>
          <cell r="E123" t="str">
            <v xml:space="preserve">ZZT240 1 RW/H/X</v>
          </cell>
          <cell r="F123" t="str">
            <v xml:space="preserve">ZZT240-1 RW/H/X</v>
          </cell>
          <cell r="G123" t="str">
            <v>1278*850</v>
          </cell>
          <cell r="H123" t="str">
            <v xml:space="preserve">XINYI AUTOMOBILE GLASS (SHENZHEN) CO. LTD</v>
          </cell>
          <cell r="I123">
            <v>0</v>
          </cell>
        </row>
        <row r="124">
          <cell r="B124">
            <v>11977</v>
          </cell>
          <cell r="C124" t="str">
            <v>AUTOLAMPS1124</v>
          </cell>
          <cell r="D124" t="str">
            <v xml:space="preserve">TOYOTA ALLION ZA10 / PREMIO NZT260 (07-) - LAMINATED FRONT WINDSCREEN</v>
          </cell>
          <cell r="E124" t="str">
            <v xml:space="preserve">NZT260 R CP LFW/X</v>
          </cell>
          <cell r="F124" t="str">
            <v xml:space="preserve">NZT260-R-CP LFW/X</v>
          </cell>
          <cell r="G124" t="str">
            <v>1395*954</v>
          </cell>
          <cell r="H124" t="str">
            <v xml:space="preserve">XINYI AUTOMOBILE GLASS (SHENZHEN) CO. LTD</v>
          </cell>
          <cell r="I124">
            <v>13</v>
          </cell>
        </row>
        <row r="125">
          <cell r="B125">
            <v>13522</v>
          </cell>
          <cell r="C125" t="str">
            <v>AUTOLAMPS1125</v>
          </cell>
          <cell r="D125" t="str">
            <v xml:space="preserve">TOYOTA ALLION ZA10 / PREMIO NZT260 (07-) - REAR HEATED WINDSCREEN (W/2HOLE)</v>
          </cell>
          <cell r="E125" t="str">
            <v xml:space="preserve">NZT260 RW/H/X</v>
          </cell>
          <cell r="F125" t="str">
            <v xml:space="preserve">NZT260 RW/H/X</v>
          </cell>
          <cell r="G125" t="str">
            <v>1221*835</v>
          </cell>
          <cell r="H125" t="str">
            <v xml:space="preserve">XINYI AUTOMOBILE GLASS (SHENZHEN) CO. LTD</v>
          </cell>
          <cell r="I125">
            <v>1</v>
          </cell>
        </row>
        <row r="126">
          <cell r="B126">
            <v>11978</v>
          </cell>
          <cell r="C126" t="str">
            <v>AUTOLAMPS1132</v>
          </cell>
          <cell r="D126" t="str">
            <v xml:space="preserve">TOYOTA ALLION/PREMIO NZT240 (01-06) - LAMINATED FRONT WINDSCREEN</v>
          </cell>
          <cell r="E126" t="str">
            <v xml:space="preserve">ZZT240 R CPS LFW/X</v>
          </cell>
          <cell r="F126" t="str">
            <v xml:space="preserve">ZZT240-R-CPS LFW/X</v>
          </cell>
          <cell r="G126" t="str">
            <v>1428*937</v>
          </cell>
          <cell r="H126" t="str">
            <v xml:space="preserve">BSG AUTO GLASS CO. LTD</v>
          </cell>
          <cell r="I126">
            <v>7</v>
          </cell>
        </row>
        <row r="127">
          <cell r="B127">
            <v>12796</v>
          </cell>
          <cell r="C127" t="str">
            <v>AUTOLAMPS1133</v>
          </cell>
          <cell r="D127" t="str">
            <v xml:space="preserve">TOYOTA ALPHARD II RC30 MPV (05-) - LAMINATED FRONT WINDSCREEN</v>
          </cell>
          <cell r="E127" t="str">
            <v xml:space="preserve">GGH20 R CP LFW/X</v>
          </cell>
          <cell r="F127" t="str">
            <v xml:space="preserve">GGH20-R-CP LFW/X</v>
          </cell>
          <cell r="G127" t="str">
            <v>1545*1196</v>
          </cell>
          <cell r="H127" t="str">
            <v xml:space="preserve">XINYI AUTOMOBILE GLASS (SHENZHEN) CO. LTD</v>
          </cell>
          <cell r="I127">
            <v>0</v>
          </cell>
        </row>
        <row r="128">
          <cell r="B128">
            <v>13456</v>
          </cell>
          <cell r="C128" t="str">
            <v>AUTOLAMPS1134</v>
          </cell>
          <cell r="D128" t="str">
            <v xml:space="preserve">TOYOTA AURIS NE30/BLADE 3D/5D HATCHBACK (07-) - LAMINATED FRONT WINDSCREEN</v>
          </cell>
          <cell r="E128" t="str">
            <v xml:space="preserve">NE30 LFW/X</v>
          </cell>
          <cell r="F128" t="str">
            <v xml:space="preserve">NE30 LFW/X</v>
          </cell>
          <cell r="G128" t="str">
            <v>1382*996</v>
          </cell>
          <cell r="H128" t="str">
            <v xml:space="preserve">XINYI AUTOMOBILE GLASS (SHENZHEN) CO. LTD</v>
          </cell>
          <cell r="I128">
            <v>4</v>
          </cell>
        </row>
        <row r="129">
          <cell r="B129">
            <v>13457</v>
          </cell>
          <cell r="C129" t="str">
            <v>AUTOLAMPS1135</v>
          </cell>
          <cell r="D129" t="str">
            <v xml:space="preserve">TOYOTA AURIS/BLADE NE30  5D HBK (07-) - REAR HEATED WINDSCREEN</v>
          </cell>
          <cell r="E129" t="str">
            <v xml:space="preserve">NE30 RW/H/X </v>
          </cell>
          <cell r="F129" t="str">
            <v xml:space="preserve">NE30 RW/H/X</v>
          </cell>
          <cell r="G129" t="str">
            <v>1286*521</v>
          </cell>
          <cell r="H129" t="str">
            <v xml:space="preserve">XINYI AUTOMOBILE GLASS (SHENZHEN) CO. LTD</v>
          </cell>
        </row>
        <row r="130">
          <cell r="B130">
            <v>13458</v>
          </cell>
          <cell r="C130" t="str">
            <v>AUTOLAMPS1144</v>
          </cell>
          <cell r="D130" t="str">
            <v xml:space="preserve">TOYOTA AVENSIS II 4D SEDAN (03-) - LAMINATED FRONT WINDSCREEN</v>
          </cell>
          <cell r="E130" t="str">
            <v xml:space="preserve">AZT250 VCS LFW/X</v>
          </cell>
          <cell r="F130" t="str">
            <v xml:space="preserve">AZT250-VCS LFW/X</v>
          </cell>
          <cell r="G130" t="str">
            <v>1423*917</v>
          </cell>
          <cell r="H130" t="str">
            <v xml:space="preserve">XINYI AUTOMOBILE GLASS (SHENZHEN) CO. LTD</v>
          </cell>
          <cell r="I130">
            <v>1</v>
          </cell>
        </row>
        <row r="131">
          <cell r="B131">
            <v>13410</v>
          </cell>
          <cell r="C131" t="str">
            <v>AUTOLAMPS1151</v>
          </cell>
          <cell r="D131" t="str">
            <v xml:space="preserve">TOYOTA COROLLA AXIO / FIELDER (KE130  06-09) - FRONT DOOR GLASS - LH</v>
          </cell>
          <cell r="E131" t="str">
            <v xml:space="preserve">KE130 FD/LH</v>
          </cell>
          <cell r="F131" t="str">
            <v xml:space="preserve">KE130 FD/LH</v>
          </cell>
          <cell r="G131" t="str">
            <v>937*486</v>
          </cell>
          <cell r="H131" t="str">
            <v xml:space="preserve">XINYI AUTOMOBILE GLASS (SHENZHEN) CO. LTD</v>
          </cell>
          <cell r="I131">
            <v>1</v>
          </cell>
        </row>
        <row r="132">
          <cell r="B132">
            <v>13411</v>
          </cell>
          <cell r="C132" t="str">
            <v>AUTOLAMPS1152</v>
          </cell>
          <cell r="D132" t="str">
            <v xml:space="preserve">TOYOTA COROLLA AXIO / FIELDER (KE130  06-09) - FRONT DOOR GLASS - RH</v>
          </cell>
          <cell r="E132" t="str">
            <v xml:space="preserve">KE130 FD/RH</v>
          </cell>
          <cell r="F132" t="str">
            <v xml:space="preserve">KE130 FD/RH</v>
          </cell>
          <cell r="G132" t="str">
            <v>937*486</v>
          </cell>
          <cell r="H132" t="str">
            <v xml:space="preserve">XINYI AUTOMOBILE GLASS (SHENZHEN) CO. LTD</v>
          </cell>
          <cell r="I132">
            <v>0</v>
          </cell>
        </row>
        <row r="133">
          <cell r="B133">
            <v>13755</v>
          </cell>
          <cell r="C133" t="str">
            <v>AUTOLAMPS1153</v>
          </cell>
          <cell r="D133" t="str">
            <v xml:space="preserve">TOYOTA AXIO NE50 SEDAN/FIELDER WAGON (12-) - LAMINATED FRONT WINDSCREEN</v>
          </cell>
          <cell r="E133" t="str">
            <v xml:space="preserve">NE50 R CP LFW/X</v>
          </cell>
          <cell r="F133" t="str">
            <v xml:space="preserve">NE50 R CP LFW/X</v>
          </cell>
          <cell r="G133" t="str">
            <v>1437*971</v>
          </cell>
          <cell r="H133" t="str">
            <v xml:space="preserve">XINYI AUTOMOBILE GLASS (SHENZHEN) CO. LTD</v>
          </cell>
          <cell r="I133">
            <v>10</v>
          </cell>
        </row>
        <row r="134">
          <cell r="B134">
            <v>11969</v>
          </cell>
          <cell r="C134" t="str">
            <v>AUTOLAMPS1178</v>
          </cell>
          <cell r="D134" t="str">
            <v xml:space="preserve">TOYOTA BELTA LK30 (06-) - FRONT DOOR GLASS - LH</v>
          </cell>
          <cell r="E134" t="str">
            <v xml:space="preserve">LK30 FD/LH</v>
          </cell>
          <cell r="F134" t="str">
            <v xml:space="preserve">LK30 FD/LH</v>
          </cell>
          <cell r="G134" t="str">
            <v>916*524</v>
          </cell>
          <cell r="H134" t="str">
            <v xml:space="preserve">XINYI AUTOMOBILE GLASS (SHENZHEN) CO. LTD</v>
          </cell>
        </row>
        <row r="135">
          <cell r="B135">
            <v>11970</v>
          </cell>
          <cell r="C135" t="str">
            <v>AUTOLAMPS1179</v>
          </cell>
          <cell r="D135" t="str">
            <v xml:space="preserve">TOYOTA BELTA LK30 (06-) - FRONT DOOR GLASS - RH</v>
          </cell>
          <cell r="E135" t="str">
            <v xml:space="preserve">LK30 FD/RH</v>
          </cell>
          <cell r="F135" t="str">
            <v xml:space="preserve">LK30 FD/RH</v>
          </cell>
          <cell r="G135" t="str">
            <v>916*524</v>
          </cell>
          <cell r="H135" t="str">
            <v xml:space="preserve">XINYI AUTOMOBILE GLASS (SHENZHEN) CO. LTD</v>
          </cell>
        </row>
        <row r="136">
          <cell r="B136">
            <v>12024</v>
          </cell>
          <cell r="C136" t="str">
            <v>AUTOLAMPS1180</v>
          </cell>
          <cell r="D136" t="str">
            <v xml:space="preserve">TOYOTA BELTA LK30 (06-) - REAR DOOR GLASS - LH</v>
          </cell>
          <cell r="E136" t="str">
            <v xml:space="preserve">LK30 RD/LH</v>
          </cell>
          <cell r="F136" t="str">
            <v xml:space="preserve">LK30 RD/LH</v>
          </cell>
          <cell r="G136" t="str">
            <v>597*451</v>
          </cell>
          <cell r="H136" t="str">
            <v xml:space="preserve">XINYI AUTOMOBILE GLASS (SHENZHEN) CO. LTD</v>
          </cell>
        </row>
        <row r="137">
          <cell r="B137">
            <v>12025</v>
          </cell>
          <cell r="C137" t="str">
            <v>AUTOLAMPS1181</v>
          </cell>
          <cell r="D137" t="str">
            <v xml:space="preserve">TOYOTA BELTA LK30 (06-) - REAR DOOR GLASS - RH</v>
          </cell>
          <cell r="E137" t="str">
            <v xml:space="preserve">LK30 RD/RH</v>
          </cell>
          <cell r="F137" t="str">
            <v xml:space="preserve">LK30 RD/RH</v>
          </cell>
          <cell r="G137" t="str">
            <v>597*451</v>
          </cell>
          <cell r="H137" t="str">
            <v xml:space="preserve">XINYI AUTOMOBILE GLASS (SHENZHEN) CO. LTD</v>
          </cell>
          <cell r="I137">
            <v>0</v>
          </cell>
        </row>
        <row r="138">
          <cell r="B138">
            <v>12023</v>
          </cell>
          <cell r="C138" t="str">
            <v>AUTOLAMPS1182</v>
          </cell>
          <cell r="D138" t="str">
            <v xml:space="preserve">TOYOTA BELTA LK30 (06-) - REAR HEATED WINDSCREEN</v>
          </cell>
          <cell r="E138" t="str">
            <v xml:space="preserve">LK30 RW/H/X</v>
          </cell>
          <cell r="F138" t="str">
            <v xml:space="preserve">LK30 RW/H/X</v>
          </cell>
          <cell r="G138" t="str">
            <v>1227*673</v>
          </cell>
          <cell r="H138" t="str">
            <v xml:space="preserve">XINYI AUTOMOBILE GLASS (SHENZHEN) CO. LTD</v>
          </cell>
          <cell r="I138">
            <v>3</v>
          </cell>
        </row>
        <row r="139">
          <cell r="B139">
            <v>12026</v>
          </cell>
          <cell r="C139" t="str">
            <v>AUTOLAMPS1183</v>
          </cell>
          <cell r="D139" t="str">
            <v xml:space="preserve">TOYOTA BELTA LK30 (06-) - REAR QUARTER GLASS - LH</v>
          </cell>
          <cell r="E139" t="str">
            <v xml:space="preserve">LK30 RQ/LH</v>
          </cell>
          <cell r="F139" t="str">
            <v>261*303-L</v>
          </cell>
          <cell r="G139" t="str">
            <v>261*303</v>
          </cell>
          <cell r="H139" t="str">
            <v xml:space="preserve">XINYI AUTOMOBILE GLASS (SHENZHEN) CO. LTD</v>
          </cell>
          <cell r="I139">
            <v>0</v>
          </cell>
        </row>
        <row r="140">
          <cell r="B140">
            <v>12027</v>
          </cell>
          <cell r="C140" t="str">
            <v>AUTOLAMPS1184</v>
          </cell>
          <cell r="D140" t="str">
            <v xml:space="preserve">TOYOTA BELTA LK30 (06-) - REAR QUARTER GLASS - RH</v>
          </cell>
          <cell r="E140" t="str">
            <v xml:space="preserve">LK30 RQ/RH</v>
          </cell>
          <cell r="F140" t="str">
            <v>261*303-R</v>
          </cell>
          <cell r="G140" t="str">
            <v>261*303</v>
          </cell>
          <cell r="H140" t="str">
            <v xml:space="preserve">XINYI AUTOMOBILE GLASS (SHENZHEN) CO. LTD</v>
          </cell>
          <cell r="I140">
            <v>0</v>
          </cell>
        </row>
        <row r="141">
          <cell r="B141">
            <v>11968</v>
          </cell>
          <cell r="C141" t="str">
            <v>AUTOLAMPS1185</v>
          </cell>
          <cell r="D141" t="str">
            <v xml:space="preserve">TOYOTA BELTA LK30 4D SEDAN (06-) - LAMINATED FRONT WINDSCREEN</v>
          </cell>
          <cell r="E141" t="str">
            <v xml:space="preserve">LK30 LFW/X</v>
          </cell>
          <cell r="F141" t="str">
            <v xml:space="preserve">LK30 LFW/X</v>
          </cell>
          <cell r="G141" t="str">
            <v>1334*932</v>
          </cell>
          <cell r="H141" t="str">
            <v xml:space="preserve">XINYI AUTOMOBILE GLASS (SHENZHEN) CO. LTD</v>
          </cell>
          <cell r="I141">
            <v>7</v>
          </cell>
        </row>
        <row r="142">
          <cell r="B142">
            <v>12397</v>
          </cell>
          <cell r="C142" t="str">
            <v>AUTOLAMPS1186</v>
          </cell>
          <cell r="D142" t="str">
            <v xml:space="preserve">TOYOTA CALDINA 5D WAGON RT210  - AZT241/ST246 (02-) - LAMINATED FRONT WINDSREEN </v>
          </cell>
          <cell r="E142" t="str">
            <v xml:space="preserve">RT210VE R LFW/X</v>
          </cell>
          <cell r="F142" t="str">
            <v xml:space="preserve">RT210VE R LFW/X</v>
          </cell>
          <cell r="G142" t="str">
            <v>1424*947</v>
          </cell>
          <cell r="H142" t="str">
            <v xml:space="preserve">XINYI AUTOMOBILE GLASS (SHENZHEN) CO. LTD</v>
          </cell>
        </row>
        <row r="143">
          <cell r="B143">
            <v>13424</v>
          </cell>
          <cell r="C143" t="str">
            <v>AUTOLAMPS1187</v>
          </cell>
          <cell r="D143" t="str">
            <v xml:space="preserve">TOYOTA CORONA CALDINA WAGON RT196 (92-96) - REAR DOOR - LH</v>
          </cell>
          <cell r="E143" t="str">
            <v xml:space="preserve">RT195 RD/LH</v>
          </cell>
          <cell r="F143" t="str">
            <v xml:space="preserve">RT195 RD/LH</v>
          </cell>
          <cell r="G143" t="str">
            <v>636*497</v>
          </cell>
          <cell r="H143" t="str">
            <v xml:space="preserve">XINYI AUTOMOBILE GLASS (SHENZHEN) CO. LTD</v>
          </cell>
          <cell r="I143">
            <v>0</v>
          </cell>
        </row>
        <row r="144">
          <cell r="B144">
            <v>13425</v>
          </cell>
          <cell r="C144" t="str">
            <v>AUTOLAMPS1188</v>
          </cell>
          <cell r="D144" t="str">
            <v xml:space="preserve">TOYOTA CORONA CALDINA WAGON RT196 (92-96) - REAR DOOR - RH</v>
          </cell>
          <cell r="E144" t="str">
            <v xml:space="preserve">RT195 RD/RH</v>
          </cell>
          <cell r="F144" t="str">
            <v xml:space="preserve">RT195 RD/RH</v>
          </cell>
          <cell r="G144" t="str">
            <v>636*497</v>
          </cell>
          <cell r="H144" t="str">
            <v xml:space="preserve">XINYI AUTOMOBILE GLASS (SHENZHEN) CO. LTD</v>
          </cell>
          <cell r="I144">
            <v>0</v>
          </cell>
        </row>
        <row r="145">
          <cell r="B145">
            <v>13426</v>
          </cell>
          <cell r="C145" t="str">
            <v>AUTOLAMPS1189</v>
          </cell>
          <cell r="D145" t="str">
            <v xml:space="preserve">TOYOTA CORONA CALDINA WAGON RT196 (92-96) - REAR HEATED WINDSCREEN</v>
          </cell>
          <cell r="E145" t="str">
            <v xml:space="preserve">RT195 RW/H/X</v>
          </cell>
          <cell r="F145" t="str">
            <v xml:space="preserve">RT195 RW/H/X</v>
          </cell>
          <cell r="G145" t="str">
            <v>1330*513</v>
          </cell>
          <cell r="H145" t="str">
            <v xml:space="preserve">XINYI AUTOMOBILE GLASS (SHENZHEN) CO. LTD</v>
          </cell>
          <cell r="I145">
            <v>1</v>
          </cell>
        </row>
        <row r="146">
          <cell r="B146">
            <v>11933</v>
          </cell>
          <cell r="C146" t="str">
            <v>AUTOLAMPS1190</v>
          </cell>
          <cell r="D146" t="str">
            <v xml:space="preserve">TOYOTA CORONA CALDINA WAGON RT196 (92-96) - SIDE FIX WINDOW - LH</v>
          </cell>
          <cell r="E146" t="str">
            <v xml:space="preserve">RT195 SW/LH/X</v>
          </cell>
          <cell r="F146" t="str">
            <v xml:space="preserve">RT195 SW/LH/X</v>
          </cell>
          <cell r="G146" t="str">
            <v>670*410</v>
          </cell>
          <cell r="H146" t="str">
            <v xml:space="preserve">XINYI AUTOMOBILE GLASS (SHENZHEN) CO. LTD</v>
          </cell>
          <cell r="I146">
            <v>0</v>
          </cell>
        </row>
        <row r="147">
          <cell r="B147">
            <v>11932</v>
          </cell>
          <cell r="C147" t="str">
            <v>AUTOLAMPS1191</v>
          </cell>
          <cell r="D147" t="str">
            <v xml:space="preserve">TOYOTA CORONA CALDINA WAGON RT196 (92-96) - SIDE FIX WINDOW - RH</v>
          </cell>
          <cell r="E147" t="str">
            <v xml:space="preserve">RT195 SW/RH/X</v>
          </cell>
          <cell r="F147" t="str">
            <v xml:space="preserve">RT195 SW/RH/X</v>
          </cell>
          <cell r="G147" t="str">
            <v>670*410</v>
          </cell>
          <cell r="H147" t="str">
            <v xml:space="preserve">XINYI AUTOMOBILE GLASS (SHENZHEN) CO. LTD</v>
          </cell>
          <cell r="I147">
            <v>0</v>
          </cell>
        </row>
        <row r="148">
          <cell r="B148">
            <v>13422</v>
          </cell>
          <cell r="C148" t="str">
            <v>AUTOLAMPS1192</v>
          </cell>
          <cell r="D148" t="str">
            <v xml:space="preserve">TOYOTA CORONA SEDAN / CALDINA WAGON RT196 (92-96) - FRONT DOOR - LH</v>
          </cell>
          <cell r="E148" t="str">
            <v xml:space="preserve">RT190 FD/LH</v>
          </cell>
          <cell r="F148" t="str">
            <v xml:space="preserve">RT190 FD/LH</v>
          </cell>
          <cell r="G148" t="str">
            <v>874*480</v>
          </cell>
          <cell r="H148" t="str">
            <v xml:space="preserve">XINYI AUTOMOBILE GLASS (SHENZHEN) CO. LTD</v>
          </cell>
          <cell r="I148">
            <v>0</v>
          </cell>
        </row>
        <row r="149">
          <cell r="B149">
            <v>13423</v>
          </cell>
          <cell r="C149" t="str">
            <v>AUTOLAMPS1193</v>
          </cell>
          <cell r="D149" t="str">
            <v xml:space="preserve">TOYOTA CORONA SEDAN / CALDINA WAGON RT196 (92-96) - FRONT DOOR - RH</v>
          </cell>
          <cell r="E149" t="str">
            <v xml:space="preserve">RT190 FD/RH</v>
          </cell>
          <cell r="F149" t="str">
            <v xml:space="preserve">RT190 FD/RH</v>
          </cell>
          <cell r="G149" t="str">
            <v>874*480</v>
          </cell>
          <cell r="H149" t="str">
            <v xml:space="preserve">XINYI AUTOMOBILE GLASS (SHENZHEN) CO. LTD</v>
          </cell>
          <cell r="I149">
            <v>0</v>
          </cell>
        </row>
        <row r="150">
          <cell r="B150">
            <v>11974</v>
          </cell>
          <cell r="C150" t="str">
            <v>AUTOLAMPS1194</v>
          </cell>
          <cell r="D150" t="str">
            <v xml:space="preserve">TOYOTA CORONA SEDAN / CALDINA WAGON RT196 (92-96) - LAMINTATED WINDSCREEN</v>
          </cell>
          <cell r="E150" t="str">
            <v xml:space="preserve">RT190 LFW/X</v>
          </cell>
          <cell r="F150" t="str">
            <v xml:space="preserve">RT190 LFW/X</v>
          </cell>
          <cell r="G150" t="str">
            <v>1419*862</v>
          </cell>
          <cell r="H150" t="str">
            <v xml:space="preserve">BSG AUTO GLASS CO. LTD</v>
          </cell>
          <cell r="I150">
            <v>6</v>
          </cell>
        </row>
        <row r="151">
          <cell r="B151">
            <v>13963</v>
          </cell>
          <cell r="C151" t="str">
            <v>AUTOLAMPS1242</v>
          </cell>
          <cell r="D151" t="str">
            <v xml:space="preserve">TOYOTA COROLLA  KE120F WAGON (01-04) - REAR QUARTER GLASS - LH</v>
          </cell>
          <cell r="E151" t="str">
            <v xml:space="preserve">AE120F RQ/LH</v>
          </cell>
          <cell r="F151" t="str">
            <v xml:space="preserve">AE120F RQ/LH</v>
          </cell>
          <cell r="G151" t="str">
            <v>225*426</v>
          </cell>
          <cell r="H151" t="str">
            <v xml:space="preserve">XINYI AUTOMOBILE GLASS (SHENZHEN) CO. LTD</v>
          </cell>
        </row>
        <row r="152">
          <cell r="B152">
            <v>13962</v>
          </cell>
          <cell r="C152" t="str">
            <v>AUTOLAMPS1243</v>
          </cell>
          <cell r="D152" t="str">
            <v xml:space="preserve">TOYOTA COROLLA  KE120F WAGON (01-04) - REAR QUARTER GLASS - RH</v>
          </cell>
          <cell r="E152" t="str">
            <v xml:space="preserve">AE120F RQ/RH</v>
          </cell>
          <cell r="F152" t="str">
            <v xml:space="preserve">AE120F RQ/RH</v>
          </cell>
          <cell r="G152" t="str">
            <v>225*426</v>
          </cell>
          <cell r="H152" t="str">
            <v xml:space="preserve">XINYI AUTOMOBILE GLASS (SHENZHEN) CO. LTD</v>
          </cell>
        </row>
        <row r="153">
          <cell r="B153">
            <v>13465</v>
          </cell>
          <cell r="C153" t="str">
            <v>AUTOLAMPS1244</v>
          </cell>
          <cell r="D153" t="str">
            <v xml:space="preserve">TOYOTA COROLLA SPACIOKE120F WAGON (01-04) - SIDE FIX GLASS - RH</v>
          </cell>
          <cell r="E153" t="str">
            <v xml:space="preserve">AE120F SW/RH/X</v>
          </cell>
          <cell r="F153" t="str">
            <v xml:space="preserve">AE120F SW/RH/X</v>
          </cell>
          <cell r="G153" t="str">
            <v>405*438</v>
          </cell>
          <cell r="H153" t="str">
            <v xml:space="preserve">XINYI AUTOMOBILE GLASS (SHENZHEN) CO. LTD</v>
          </cell>
          <cell r="I153">
            <v>0</v>
          </cell>
        </row>
        <row r="154">
          <cell r="B154">
            <v>11926</v>
          </cell>
          <cell r="C154" t="str">
            <v>AUTOLAMPS1245</v>
          </cell>
          <cell r="D154" t="str">
            <v xml:space="preserve">TOYOTA COROLLA 4D SEDAN/3D,5D HATCHBACK/5D WAGON (91-95)</v>
          </cell>
          <cell r="E154" t="str">
            <v xml:space="preserve">KE100 LFW/X</v>
          </cell>
          <cell r="F154" t="str">
            <v xml:space="preserve">KE100 LFW/X</v>
          </cell>
          <cell r="G154" t="str">
            <v>1425*812</v>
          </cell>
          <cell r="H154" t="str">
            <v xml:space="preserve">BSG AUTO GLASS CO. LTD</v>
          </cell>
          <cell r="I154">
            <v>26</v>
          </cell>
        </row>
        <row r="155">
          <cell r="B155">
            <v>11923</v>
          </cell>
          <cell r="C155" t="str">
            <v>AUTOLAMPS1246</v>
          </cell>
          <cell r="D155" t="str">
            <v xml:space="preserve">TOYOTA COROLLA SED/HBK/EST AE100/AE101/AE102/KE106 (92-) - FRONT DOOR GLASS - LH</v>
          </cell>
          <cell r="E155" t="str">
            <v xml:space="preserve">KE100 FD/LH</v>
          </cell>
          <cell r="F155" t="str">
            <v xml:space="preserve">KE100 FD/LH</v>
          </cell>
          <cell r="G155" t="str">
            <v>856*472</v>
          </cell>
          <cell r="H155" t="str">
            <v xml:space="preserve">XINYI AUTOMOBILE GLASS (SHENZHEN) CO. LTD</v>
          </cell>
          <cell r="I155">
            <v>0</v>
          </cell>
        </row>
        <row r="156">
          <cell r="B156">
            <v>11922</v>
          </cell>
          <cell r="C156" t="str">
            <v>AUTOLAMPS1247</v>
          </cell>
          <cell r="D156" t="str">
            <v xml:space="preserve">TOYOTA COROLLA SED/HBK/EST AE100/AE101/AE102/KE106 (92-) - FRONT DOOR GLASS - RH</v>
          </cell>
          <cell r="E156" t="str">
            <v xml:space="preserve">KE100 FD/RH</v>
          </cell>
          <cell r="F156" t="str">
            <v xml:space="preserve">KE100 FD/RH</v>
          </cell>
          <cell r="G156" t="str">
            <v>856*472</v>
          </cell>
          <cell r="H156" t="str">
            <v xml:space="preserve">XINYI AUTOMOBILE GLASS (SHENZHEN) CO. LTD</v>
          </cell>
          <cell r="I156">
            <v>0</v>
          </cell>
        </row>
        <row r="157">
          <cell r="B157">
            <v>12008</v>
          </cell>
          <cell r="C157" t="str">
            <v>AUTOLAMPS1250</v>
          </cell>
          <cell r="D157" t="str">
            <v xml:space="preserve">TOYOTA COROLLA AE100 SALOON (91-95) - REAR WINDSCREEN</v>
          </cell>
          <cell r="E157" t="str">
            <v xml:space="preserve">KE100 RW/H/X</v>
          </cell>
          <cell r="F157" t="str">
            <v xml:space="preserve">KE100 RW/H/X</v>
          </cell>
          <cell r="G157" t="str">
            <v>1300*696</v>
          </cell>
          <cell r="H157" t="str">
            <v xml:space="preserve">XINYI AUTOMOBILE GLASS (SHENZHEN) CO. LTD</v>
          </cell>
          <cell r="I157">
            <v>0</v>
          </cell>
        </row>
        <row r="158">
          <cell r="B158">
            <v>11919</v>
          </cell>
          <cell r="C158" t="str">
            <v>AUTOLAMPS1298</v>
          </cell>
          <cell r="D158" t="str">
            <v xml:space="preserve">TOYOTA COROLLA AE102/KE106 WAGON (91-00) - REAR DOOR GLASS - LH</v>
          </cell>
          <cell r="E158" t="str">
            <v xml:space="preserve">KE106 RD/LH</v>
          </cell>
          <cell r="F158" t="str">
            <v xml:space="preserve">KE106 RD/LH</v>
          </cell>
          <cell r="G158" t="str">
            <v>670*475</v>
          </cell>
          <cell r="H158" t="str">
            <v xml:space="preserve">XINYI AUTOMOBILE GLASS (SHENZHEN) CO. LTD</v>
          </cell>
          <cell r="I158">
            <v>1</v>
          </cell>
        </row>
        <row r="159">
          <cell r="B159">
            <v>12799</v>
          </cell>
          <cell r="C159" t="str">
            <v>AUTOLAMPS1299</v>
          </cell>
          <cell r="D159" t="str">
            <v xml:space="preserve">TOYOTA COROLLA AE102/KE106 WAGON (91-00) - REAR DOOR GLASS - RH</v>
          </cell>
          <cell r="E159" t="str">
            <v xml:space="preserve">KE106 RD/RH</v>
          </cell>
          <cell r="F159" t="str">
            <v xml:space="preserve">KE106 RD/RH</v>
          </cell>
          <cell r="G159" t="str">
            <v>670*475</v>
          </cell>
          <cell r="H159" t="str">
            <v xml:space="preserve">XINYI AUTOMOBILE GLASS (SHENZHEN) CO. LTD</v>
          </cell>
          <cell r="I159">
            <v>0</v>
          </cell>
        </row>
        <row r="160">
          <cell r="B160">
            <v>12800</v>
          </cell>
          <cell r="C160" t="str">
            <v>AUTOLAMPS1300</v>
          </cell>
          <cell r="D160" t="str">
            <v xml:space="preserve">TOYOTA COROLLA AE102/KE106 WAGON (91-00) - REAR QUARTER GLASS - LH</v>
          </cell>
          <cell r="E160" t="str">
            <v xml:space="preserve">KE106 RQ/LH</v>
          </cell>
          <cell r="F160" t="str">
            <v xml:space="preserve">KE106 RQ/LH</v>
          </cell>
          <cell r="G160" t="str">
            <v>185*360</v>
          </cell>
          <cell r="H160" t="str">
            <v xml:space="preserve">XINYI AUTOMOBILE GLASS (SHENZHEN) CO. LTD</v>
          </cell>
          <cell r="I160">
            <v>0</v>
          </cell>
        </row>
        <row r="161">
          <cell r="B161">
            <v>12009</v>
          </cell>
          <cell r="C161" t="str">
            <v>AUTOLAMPS1301</v>
          </cell>
          <cell r="D161" t="str">
            <v xml:space="preserve">TOYOTA COROLLA AE102/KE106 WAGON (91-00) - REAR QUARTER GLASS - RH</v>
          </cell>
          <cell r="E161" t="str">
            <v xml:space="preserve">KE106 RQ/RH</v>
          </cell>
          <cell r="F161" t="str">
            <v xml:space="preserve">KE106 RQ/RH</v>
          </cell>
          <cell r="G161" t="str">
            <v>185*360</v>
          </cell>
          <cell r="H161" t="str">
            <v xml:space="preserve">XINYI AUTOMOBILE GLASS (SHENZHEN) CO. LTD</v>
          </cell>
          <cell r="I161">
            <v>0</v>
          </cell>
        </row>
        <row r="162">
          <cell r="B162">
            <v>11917</v>
          </cell>
          <cell r="C162" t="str">
            <v>AUTOLAMPS1302</v>
          </cell>
          <cell r="D162" t="str">
            <v xml:space="preserve">TOYOTA COROLLA AE102/KE106 WAGON (91-00) - SIDE FIX WINDOW - LH</v>
          </cell>
          <cell r="E162" t="str">
            <v xml:space="preserve">KE106 SW/LH/X</v>
          </cell>
          <cell r="F162" t="str">
            <v xml:space="preserve">KE106 SW/LH/X</v>
          </cell>
          <cell r="G162" t="str">
            <v>823*426</v>
          </cell>
          <cell r="H162" t="str">
            <v xml:space="preserve">XINYI AUTOMOBILE GLASS (SHENZHEN) CO. LTD</v>
          </cell>
          <cell r="I162">
            <v>1</v>
          </cell>
        </row>
        <row r="163">
          <cell r="B163">
            <v>11918</v>
          </cell>
          <cell r="C163" t="str">
            <v>AUTOLAMPS1303</v>
          </cell>
          <cell r="D163" t="str">
            <v xml:space="preserve">TOYOTA COROLLA AE102/KE106 WAGON (91-00) - SIDE FIX WINDOW - RH</v>
          </cell>
          <cell r="E163" t="str">
            <v xml:space="preserve">KE106 SW/RH/X</v>
          </cell>
          <cell r="F163" t="str">
            <v xml:space="preserve">KE106 SW/RH/X</v>
          </cell>
          <cell r="G163" t="str">
            <v>823*426</v>
          </cell>
          <cell r="H163" t="str">
            <v xml:space="preserve">XINYI AUTOMOBILE GLASS (SHENZHEN) CO. LTD</v>
          </cell>
          <cell r="I163">
            <v>1</v>
          </cell>
        </row>
        <row r="164">
          <cell r="B164">
            <v>12820</v>
          </cell>
          <cell r="C164" t="str">
            <v>AUTOLAMPS1313</v>
          </cell>
          <cell r="D164" t="str">
            <v xml:space="preserve">TOYOTA COROLLA AE110/AE111 (KE120 95-00) - REAR DOOR GLASS - LH</v>
          </cell>
          <cell r="E164" t="str">
            <v xml:space="preserve">KE120 RD/LH</v>
          </cell>
          <cell r="F164" t="str">
            <v xml:space="preserve">KE120 RD/LH</v>
          </cell>
          <cell r="G164" t="str">
            <v>649*469</v>
          </cell>
          <cell r="H164" t="str">
            <v xml:space="preserve">XINYI AUTOMOBILE GLASS (SHENZHEN) CO. LTD</v>
          </cell>
          <cell r="I164">
            <v>0</v>
          </cell>
        </row>
        <row r="165">
          <cell r="B165">
            <v>12819</v>
          </cell>
          <cell r="C165" t="str">
            <v>AUTOLAMPS1314</v>
          </cell>
          <cell r="D165" t="str">
            <v xml:space="preserve">TOYOTA COROLLA AE110/AE111 (KE120 95-00) - REAR DOOR GLASS - RH</v>
          </cell>
          <cell r="E165" t="str">
            <v xml:space="preserve">KE120 RD/RH</v>
          </cell>
          <cell r="F165" t="str">
            <v xml:space="preserve">KE120 RD/RH</v>
          </cell>
          <cell r="G165" t="str">
            <v>649*469</v>
          </cell>
          <cell r="H165" t="str">
            <v xml:space="preserve">XINYI AUTOMOBILE GLASS (SHENZHEN) CO. LTD</v>
          </cell>
          <cell r="I165">
            <v>1</v>
          </cell>
        </row>
        <row r="166">
          <cell r="B166">
            <v>11928</v>
          </cell>
          <cell r="C166" t="str">
            <v>AUTOLAMPS1316</v>
          </cell>
          <cell r="D166" t="str">
            <v xml:space="preserve">TOYOTA COROLLA/AE111/SPRINTER AE110 (KE120 95-00) - FRONT DOOR GLASS - LH</v>
          </cell>
          <cell r="E166" t="str">
            <v xml:space="preserve">KE120 FD/LH</v>
          </cell>
          <cell r="F166" t="str">
            <v xml:space="preserve">KE120 FD/LH</v>
          </cell>
          <cell r="G166" t="str">
            <v>852*485</v>
          </cell>
          <cell r="H166" t="str">
            <v xml:space="preserve">XINYI AUTOMOBILE GLASS (SHENZHEN) CO. LTD</v>
          </cell>
        </row>
        <row r="167">
          <cell r="B167">
            <v>11929</v>
          </cell>
          <cell r="C167" t="str">
            <v>AUTOLAMPS1317</v>
          </cell>
          <cell r="D167" t="str">
            <v xml:space="preserve">TOYOTA COROLLA/AE111/SPRINTER AE110 (KE120 95-00) - FRONT DOOR GLASS - RH</v>
          </cell>
          <cell r="E167" t="str">
            <v xml:space="preserve">KE120 FD/RH</v>
          </cell>
          <cell r="F167" t="str">
            <v xml:space="preserve">KE120 FD/RH</v>
          </cell>
          <cell r="G167" t="str">
            <v>852*485</v>
          </cell>
          <cell r="H167" t="str">
            <v xml:space="preserve">XINYI AUTOMOBILE GLASS (SHENZHEN) CO. LTD</v>
          </cell>
        </row>
        <row r="168">
          <cell r="B168">
            <v>11915</v>
          </cell>
          <cell r="C168" t="str">
            <v>AUTOLAMPS1318</v>
          </cell>
          <cell r="D168" t="str">
            <v xml:space="preserve">TOYOTA COROLLA AE110/AE111 4D SEDAN,5D LIFTBACK/SPRINTER CARIB 5D WAGON (95-) - LAMINATED FRONT WINDSCREEN</v>
          </cell>
          <cell r="E168" t="str">
            <v xml:space="preserve">KE120 LFW/X</v>
          </cell>
          <cell r="F168" t="str">
            <v xml:space="preserve">KE120 LFW/X</v>
          </cell>
          <cell r="G168" t="str">
            <v>1433*827</v>
          </cell>
          <cell r="H168" t="str">
            <v xml:space="preserve">XINYI AUTOMOBILE GLASS (SHENZHEN) CO. LTD</v>
          </cell>
          <cell r="I168">
            <v>15</v>
          </cell>
        </row>
        <row r="169">
          <cell r="B169">
            <v>12801</v>
          </cell>
          <cell r="C169" t="str">
            <v>AUTOLAMPS1337</v>
          </cell>
          <cell r="D169" t="str">
            <v xml:space="preserve">TOYOTA COROLLA AE80 (84-85) - LAMINATED FRONT WINDSREEN</v>
          </cell>
          <cell r="E169" t="str">
            <v xml:space="preserve">KE80 LFW</v>
          </cell>
          <cell r="F169" t="str">
            <v xml:space="preserve">KE80 LFW</v>
          </cell>
          <cell r="G169" t="str">
            <v>1433*751</v>
          </cell>
          <cell r="H169" t="str">
            <v xml:space="preserve">XINYI AUTOMOBILE GLASS (SHENZHEN) CO. LTD</v>
          </cell>
        </row>
        <row r="170">
          <cell r="B170">
            <v>13402</v>
          </cell>
          <cell r="C170" t="str">
            <v>AUTOLAMPS1346</v>
          </cell>
          <cell r="D170" t="str">
            <v xml:space="preserve">TOYOTA COROLLA AE90 (87-92) - FRONT DOOR GLASS - LH</v>
          </cell>
          <cell r="E170" t="str">
            <v xml:space="preserve">KE90 FD/LH</v>
          </cell>
          <cell r="F170" t="str">
            <v xml:space="preserve">KE90 FD/LH</v>
          </cell>
          <cell r="G170" t="str">
            <v>876*477</v>
          </cell>
          <cell r="H170" t="str">
            <v xml:space="preserve">XINYI AUTOMOBILE GLASS (SHENZHEN) CO. LTD</v>
          </cell>
          <cell r="I170">
            <v>0</v>
          </cell>
        </row>
        <row r="171">
          <cell r="B171">
            <v>13403</v>
          </cell>
          <cell r="C171" t="str">
            <v>AUTOLAMPS1347</v>
          </cell>
          <cell r="D171" t="str">
            <v xml:space="preserve">TOYOTA COROLLA AE90 (87-92) - FRONT DOOR GLASS - RH</v>
          </cell>
          <cell r="E171" t="str">
            <v xml:space="preserve">KE90 FD/RH</v>
          </cell>
          <cell r="F171" t="str">
            <v xml:space="preserve">KE90 FD/RH</v>
          </cell>
          <cell r="G171" t="str">
            <v>876*477</v>
          </cell>
          <cell r="H171" t="str">
            <v xml:space="preserve">XINYI AUTOMOBILE GLASS (SHENZHEN) CO. LTD</v>
          </cell>
        </row>
        <row r="172">
          <cell r="B172">
            <v>13404</v>
          </cell>
          <cell r="C172" t="str">
            <v>AUTOLAMPS1348</v>
          </cell>
          <cell r="D172" t="str">
            <v xml:space="preserve">TOYOTA COROLLA AE90 (87-92) - REAR DOOR GLASS - LH</v>
          </cell>
          <cell r="E172" t="str">
            <v xml:space="preserve">KE90 RD/LH</v>
          </cell>
          <cell r="F172" t="str">
            <v xml:space="preserve">KE90 RD/LH</v>
          </cell>
          <cell r="G172" t="str">
            <v>591*470</v>
          </cell>
          <cell r="H172" t="str">
            <v xml:space="preserve">XINYI AUTOMOBILE GLASS (SHENZHEN) CO. LTD</v>
          </cell>
          <cell r="I172">
            <v>1</v>
          </cell>
        </row>
        <row r="173">
          <cell r="B173">
            <v>13405</v>
          </cell>
          <cell r="C173" t="str">
            <v>AUTOLAMPS1349</v>
          </cell>
          <cell r="D173" t="str">
            <v xml:space="preserve">TOYOTA COROLLA AE90 (87-92) - REAR DOOR GLASS - RH</v>
          </cell>
          <cell r="E173" t="str">
            <v xml:space="preserve">KE90 RD/RH</v>
          </cell>
          <cell r="F173" t="str">
            <v xml:space="preserve">KE90 RD/RH</v>
          </cell>
          <cell r="G173" t="str">
            <v>591*470</v>
          </cell>
          <cell r="H173" t="str">
            <v xml:space="preserve">XINYI AUTOMOBILE GLASS (SHENZHEN) CO. LTD</v>
          </cell>
          <cell r="I173">
            <v>1</v>
          </cell>
        </row>
        <row r="174">
          <cell r="B174">
            <v>13407</v>
          </cell>
          <cell r="C174" t="str">
            <v>AUTOLAMPS1351</v>
          </cell>
          <cell r="D174" t="str">
            <v xml:space="preserve">TOYOTA COROLLA AE90 (87-92) - REAR QUARTER GLASS - RH</v>
          </cell>
          <cell r="E174" t="str">
            <v xml:space="preserve">KE90 RQ/RH</v>
          </cell>
          <cell r="F174" t="str">
            <v xml:space="preserve">KE90 RQ/RH</v>
          </cell>
          <cell r="G174" t="str">
            <v>240*327</v>
          </cell>
          <cell r="H174" t="str">
            <v xml:space="preserve">XINYI AUTOMOBILE GLASS (SHENZHEN) CO. LTD</v>
          </cell>
          <cell r="I174">
            <v>0</v>
          </cell>
        </row>
        <row r="175">
          <cell r="B175">
            <v>11925</v>
          </cell>
          <cell r="C175" t="str">
            <v>AUTOLAMPS1352</v>
          </cell>
          <cell r="D175" t="str">
            <v xml:space="preserve">TOYOTA COROLLA AE90 (87-92) - REAR WINDSCREEN</v>
          </cell>
          <cell r="E175" t="str">
            <v xml:space="preserve">KE90 RW/H/X</v>
          </cell>
          <cell r="F175" t="str">
            <v xml:space="preserve">KE90 RW/H/X</v>
          </cell>
          <cell r="G175" t="str">
            <v>1401*709</v>
          </cell>
          <cell r="H175" t="str">
            <v xml:space="preserve">XINYI AUTOMOBILE GLASS (SHENZHEN) CO. LTD</v>
          </cell>
          <cell r="I175">
            <v>0</v>
          </cell>
        </row>
        <row r="176">
          <cell r="B176">
            <v>12015</v>
          </cell>
          <cell r="C176" t="str">
            <v>AUTOLAMPS1412</v>
          </cell>
          <cell r="D176" t="str">
            <v xml:space="preserve">TOYOTA COROLLA AXIO KE130 4D SEDAN (06-12) - REAR HEATED WINDSCREEN</v>
          </cell>
          <cell r="E176" t="str">
            <v xml:space="preserve">KE130 RW/H/X</v>
          </cell>
          <cell r="F176" t="str">
            <v xml:space="preserve">KE130 RW/H/X</v>
          </cell>
          <cell r="G176" t="str">
            <v>1305*730</v>
          </cell>
          <cell r="H176" t="str">
            <v xml:space="preserve">XINYI AUTOMOBILE GLASS (SHENZHEN) CO. LTD</v>
          </cell>
          <cell r="I176">
            <v>1</v>
          </cell>
        </row>
        <row r="177">
          <cell r="B177">
            <v>11916</v>
          </cell>
          <cell r="C177" t="str">
            <v>AUTOLAMPS1413</v>
          </cell>
          <cell r="D177" t="str">
            <v xml:space="preserve">TOYOTA COROLLA AXIO KE130 4D SEDAN/FIELDER 5D WAGON (06-12) - LAMINATED FRONT WINDSCREEN</v>
          </cell>
          <cell r="E177" t="str">
            <v xml:space="preserve">KE130 R CP LFW/X</v>
          </cell>
          <cell r="F177" t="str">
            <v xml:space="preserve">KE130-R-CP LFW/X</v>
          </cell>
          <cell r="G177" t="str">
            <v>1376*920</v>
          </cell>
          <cell r="H177" t="str">
            <v xml:space="preserve">BSG AUTO GLASS CO. LTD</v>
          </cell>
          <cell r="I177">
            <v>19</v>
          </cell>
        </row>
        <row r="178">
          <cell r="B178">
            <v>13413</v>
          </cell>
          <cell r="C178" t="str">
            <v>AUTOLAMPS1420</v>
          </cell>
          <cell r="D178" t="str">
            <v xml:space="preserve">TOYOTA COROLLA AXIO SEDAN (KE130  06-09) - REAR DOOR GLASS - RH</v>
          </cell>
          <cell r="E178" t="str">
            <v xml:space="preserve">KE130 RD/RH</v>
          </cell>
          <cell r="F178" t="str">
            <v>686*440-R</v>
          </cell>
          <cell r="G178" t="str">
            <v>686*440</v>
          </cell>
          <cell r="H178" t="str">
            <v xml:space="preserve">XINYI AUTOMOBILE GLASS (SHENZHEN) CO. LTD</v>
          </cell>
          <cell r="I178">
            <v>1</v>
          </cell>
        </row>
        <row r="179">
          <cell r="B179">
            <v>13414</v>
          </cell>
          <cell r="C179" t="str">
            <v>AUTOLAMPS1421</v>
          </cell>
          <cell r="D179" t="str">
            <v xml:space="preserve">TOYOTA COROLLA AXIO SEDAN (KE130  06-09) - REAR QUARTER GLASS - LH</v>
          </cell>
          <cell r="E179" t="str">
            <v xml:space="preserve">KE130 RQ/LH</v>
          </cell>
          <cell r="F179" t="str">
            <v xml:space="preserve">KE130 RQ/LH</v>
          </cell>
          <cell r="G179" t="str">
            <v>217*251</v>
          </cell>
          <cell r="H179" t="str">
            <v xml:space="preserve">XINYI AUTOMOBILE GLASS (SHENZHEN) CO. LTD</v>
          </cell>
        </row>
        <row r="180">
          <cell r="B180">
            <v>13415</v>
          </cell>
          <cell r="C180" t="str">
            <v>AUTOLAMPS1422</v>
          </cell>
          <cell r="D180" t="str">
            <v xml:space="preserve">TOYOTA COROLLA AXIO SEDAN (KE130  06-09) - REAR QUARTER GLASS - RH</v>
          </cell>
          <cell r="E180" t="str">
            <v xml:space="preserve">KE130 RQ/RH</v>
          </cell>
          <cell r="F180" t="str">
            <v>217*251-R</v>
          </cell>
          <cell r="G180" t="str">
            <v>217*251</v>
          </cell>
          <cell r="H180" t="str">
            <v xml:space="preserve">XINYI AUTOMOBILE GLASS (SHENZHEN) CO. LTD</v>
          </cell>
          <cell r="I180">
            <v>0</v>
          </cell>
        </row>
        <row r="181">
          <cell r="B181">
            <v>13416</v>
          </cell>
          <cell r="C181" t="str">
            <v>AUTOLAMPS1458</v>
          </cell>
          <cell r="D181" t="str">
            <v xml:space="preserve">TOYOTA COROLLA FIELDER (KE130  07-09) - REAR DOOR GLASS - LH</v>
          </cell>
          <cell r="E181" t="str">
            <v xml:space="preserve">KE130 STW RD/LH</v>
          </cell>
          <cell r="F181" t="str">
            <v xml:space="preserve">KE130-STW RD/LH</v>
          </cell>
          <cell r="G181" t="str">
            <v>694*440</v>
          </cell>
          <cell r="H181" t="str">
            <v xml:space="preserve">XINYI AUTOMOBILE GLASS (SHENZHEN) CO. LTD</v>
          </cell>
          <cell r="I181">
            <v>0</v>
          </cell>
        </row>
        <row r="182">
          <cell r="B182">
            <v>13417</v>
          </cell>
          <cell r="C182" t="str">
            <v>AUTOLAMPS1459</v>
          </cell>
          <cell r="D182" t="str">
            <v xml:space="preserve">TOYOTA COROLLA FIELDER (KE130  07-09) - REAR DOOR GLASS - RH</v>
          </cell>
          <cell r="E182" t="str">
            <v xml:space="preserve">KE130 STW RD/RH</v>
          </cell>
          <cell r="F182" t="str">
            <v xml:space="preserve">KE130-STW RD/RH</v>
          </cell>
          <cell r="G182" t="str">
            <v>694*440</v>
          </cell>
          <cell r="H182" t="str">
            <v xml:space="preserve">XINYI AUTOMOBILE GLASS (SHENZHEN) CO. LTD</v>
          </cell>
          <cell r="I182">
            <v>0</v>
          </cell>
        </row>
        <row r="183">
          <cell r="B183">
            <v>13418</v>
          </cell>
          <cell r="C183" t="str">
            <v>AUTOLAMPS1460</v>
          </cell>
          <cell r="D183" t="str">
            <v xml:space="preserve">TOYOTA COROLLA FIELDER (KE130  07-09) - REAR QUARTER GLASS - LH</v>
          </cell>
          <cell r="E183" t="str">
            <v xml:space="preserve">KE130 STW RQ/LH</v>
          </cell>
          <cell r="F183" t="str">
            <v xml:space="preserve">KE130-STW RQ/LH</v>
          </cell>
          <cell r="G183" t="str">
            <v>217*355</v>
          </cell>
          <cell r="H183" t="str">
            <v xml:space="preserve">XINYI AUTOMOBILE GLASS (SHENZHEN) CO. LTD</v>
          </cell>
          <cell r="I183">
            <v>1</v>
          </cell>
        </row>
        <row r="184">
          <cell r="B184">
            <v>13419</v>
          </cell>
          <cell r="C184" t="str">
            <v>AUTOLAMPS1461</v>
          </cell>
          <cell r="D184" t="str">
            <v xml:space="preserve">TOYOTA COROLLA FIELDER (KE130  07-09) - REAR QUARTER GLASS - RH</v>
          </cell>
          <cell r="E184" t="str">
            <v xml:space="preserve">KE130 STW RQ/RH</v>
          </cell>
          <cell r="F184" t="str">
            <v xml:space="preserve">KE130-STW RQ/RH</v>
          </cell>
          <cell r="G184" t="str">
            <v>217*355</v>
          </cell>
          <cell r="H184" t="str">
            <v xml:space="preserve">XINYI AUTOMOBILE GLASS (SHENZHEN) CO. LTD</v>
          </cell>
          <cell r="I184">
            <v>0</v>
          </cell>
        </row>
        <row r="185">
          <cell r="B185">
            <v>13420</v>
          </cell>
          <cell r="C185" t="str">
            <v>AUTOLAMPS1462</v>
          </cell>
          <cell r="D185" t="str">
            <v xml:space="preserve">TOYOTA COROLLA FIELDER (KE130  07-09) - SIDE FIX WINDOW - LH</v>
          </cell>
          <cell r="E185" t="str">
            <v xml:space="preserve">KE130 STW SW/LH/X</v>
          </cell>
          <cell r="F185" t="str">
            <v xml:space="preserve">KE130-STW SW/LH/X</v>
          </cell>
          <cell r="G185" t="str">
            <v>588*376</v>
          </cell>
          <cell r="H185" t="str">
            <v xml:space="preserve">XINYI AUTOMOBILE GLASS (SHENZHEN) CO. LTD</v>
          </cell>
          <cell r="I185">
            <v>1</v>
          </cell>
        </row>
        <row r="186">
          <cell r="B186">
            <v>13421</v>
          </cell>
          <cell r="C186" t="str">
            <v>AUTOLAMPS1463</v>
          </cell>
          <cell r="D186" t="str">
            <v xml:space="preserve">TOYOTA COROLLA FIELDER (KE130  07-09) - SIDE FIX WINDOW - RH</v>
          </cell>
          <cell r="E186" t="str">
            <v xml:space="preserve">KE130 STW SW/RHX</v>
          </cell>
          <cell r="F186" t="str">
            <v xml:space="preserve">KE130-STW SW/RHX</v>
          </cell>
          <cell r="G186" t="str">
            <v>588*376</v>
          </cell>
          <cell r="H186" t="str">
            <v xml:space="preserve">XINYI AUTOMOBILE GLASS (SHENZHEN) CO. LTD</v>
          </cell>
          <cell r="I186">
            <v>1</v>
          </cell>
        </row>
        <row r="187">
          <cell r="B187">
            <v>12991</v>
          </cell>
          <cell r="C187" t="str">
            <v>AUTOLAMPS1464</v>
          </cell>
          <cell r="D187" t="str">
            <v xml:space="preserve">TOYOTA COROLLA FIELDER KE130 5D WAGON (06-11) - REAR WINDSCREEN</v>
          </cell>
          <cell r="E187" t="str">
            <v xml:space="preserve">KE130 STW RW/H/X</v>
          </cell>
          <cell r="F187" t="str">
            <v xml:space="preserve">KE130-STW RW/H/X</v>
          </cell>
          <cell r="G187" t="str">
            <v>1243*501</v>
          </cell>
          <cell r="H187" t="str">
            <v xml:space="preserve">XINYI AUTOMOBILE GLASS (SHENZHEN) CO. LTD</v>
          </cell>
          <cell r="I187">
            <v>6</v>
          </cell>
        </row>
        <row r="188">
          <cell r="B188">
            <v>11921</v>
          </cell>
          <cell r="C188" t="str">
            <v>AUTOLAMPS1465</v>
          </cell>
          <cell r="D188" t="str">
            <v xml:space="preserve">TOYOTA COROLLA GTOURING KE106 WAGON (W/BRAKE LIGHT)  (91-00) - REAR WINDSCREEN (SILICON TYPE)</v>
          </cell>
          <cell r="E188" t="str">
            <v xml:space="preserve">KE106 2 RW/H/X</v>
          </cell>
          <cell r="F188" t="str">
            <v xml:space="preserve">KE106-2 RW/H/X</v>
          </cell>
          <cell r="G188" t="str">
            <v>1217*572</v>
          </cell>
          <cell r="H188" t="str">
            <v xml:space="preserve">XINYI AUTOMOBILE GLASS (SHENZHEN) CO. LTD</v>
          </cell>
          <cell r="I188">
            <v>0</v>
          </cell>
        </row>
        <row r="189">
          <cell r="B189">
            <v>11920</v>
          </cell>
          <cell r="C189" t="str">
            <v>AUTOLAMPS1466</v>
          </cell>
          <cell r="D189" t="str">
            <v xml:space="preserve">TOYOTA COROLLA KE102 GTOURING 5D WAGON MOULDING TYPE (91-97) - REAR WINDSCREEN</v>
          </cell>
          <cell r="E189" t="str">
            <v xml:space="preserve">KE106 RW/H/X</v>
          </cell>
          <cell r="F189" t="str">
            <v xml:space="preserve">KE106 RW/H/X</v>
          </cell>
          <cell r="G189" t="str">
            <v>1195*571</v>
          </cell>
          <cell r="H189" t="str">
            <v xml:space="preserve">XINYI AUTOMOBILE GLASS (SHENZHEN) CO. LTD</v>
          </cell>
          <cell r="I189">
            <v>5</v>
          </cell>
        </row>
        <row r="190">
          <cell r="B190">
            <v>13768</v>
          </cell>
          <cell r="C190" t="str">
            <v>AUTOLAMPS1467</v>
          </cell>
          <cell r="D190" t="str">
            <v xml:space="preserve">TOYOTA COROLLA KE160 4D SEDAN (14-) - LAMINATED FRONT WINDSCREEN</v>
          </cell>
          <cell r="E190" t="str">
            <v xml:space="preserve">KE160 R VCPS LFW/X</v>
          </cell>
          <cell r="F190" t="str">
            <v xml:space="preserve">KE160-R-VCPS LFW/X</v>
          </cell>
          <cell r="G190" t="str">
            <v>1380*998</v>
          </cell>
          <cell r="H190" t="str">
            <v xml:space="preserve">XINYI AUTOMOBILE GLASS (SHENZHEN) CO. LTD</v>
          </cell>
        </row>
        <row r="191">
          <cell r="B191">
            <v>13952</v>
          </cell>
          <cell r="C191" t="str">
            <v>AUTOLAMPS1538</v>
          </cell>
          <cell r="D191" t="str">
            <v xml:space="preserve">TOYOTA COROLLA NZE 121/122 SALOON (98-06) - REAR QUARTER GLASS - LH</v>
          </cell>
          <cell r="E191" t="str">
            <v xml:space="preserve">KE120W RQ/LH</v>
          </cell>
          <cell r="F191" t="str">
            <v xml:space="preserve">KE120W RQ/LH</v>
          </cell>
          <cell r="G191" t="str">
            <v>206*256</v>
          </cell>
          <cell r="H191" t="str">
            <v xml:space="preserve">XINYI AUTOMOBILE GLASS (SHENZHEN) CO. LTD</v>
          </cell>
        </row>
        <row r="192">
          <cell r="B192">
            <v>13953</v>
          </cell>
          <cell r="C192" t="str">
            <v>AUTOLAMPS1539</v>
          </cell>
          <cell r="D192" t="str">
            <v xml:space="preserve">TOYOTA COROLLA NZE 121/122 SALOON (98-06) - REAR QUARTER GLASS - RH</v>
          </cell>
          <cell r="E192" t="str">
            <v xml:space="preserve">KE120W RQ/RH</v>
          </cell>
          <cell r="F192" t="str">
            <v xml:space="preserve">KE120W RQ/RH</v>
          </cell>
          <cell r="G192" t="str">
            <v>206*256</v>
          </cell>
          <cell r="H192" t="str">
            <v xml:space="preserve">XINYI AUTOMOBILE GLASS (SHENZHEN) CO. LTD</v>
          </cell>
        </row>
        <row r="193">
          <cell r="B193">
            <v>13950</v>
          </cell>
          <cell r="C193" t="str">
            <v>AUTOLAMPS1540</v>
          </cell>
          <cell r="D193" t="str">
            <v xml:space="preserve">TOYOTA COROLLA NZE 121/122/FIELDER/HATCHBACK (01-05) - FRONT DOOR GLASS - LH</v>
          </cell>
          <cell r="E193" t="str">
            <v xml:space="preserve">KE120W FD/LH</v>
          </cell>
          <cell r="F193" t="str">
            <v xml:space="preserve">KE120W FD/LH</v>
          </cell>
          <cell r="G193" t="str">
            <v>926*465</v>
          </cell>
          <cell r="H193" t="str">
            <v xml:space="preserve">XINYI AUTOMOBILE GLASS (SHENZHEN) CO. LTD</v>
          </cell>
        </row>
        <row r="194">
          <cell r="B194">
            <v>13951</v>
          </cell>
          <cell r="C194" t="str">
            <v>AUTOLAMPS1541</v>
          </cell>
          <cell r="D194" t="str">
            <v xml:space="preserve">TOYOTA COROLLA NZE 121/122/FIELDER/HATCHBACK (01-05) - FRONT DOOR GLASS - RH</v>
          </cell>
          <cell r="E194" t="str">
            <v xml:space="preserve">KE120W FD/RH</v>
          </cell>
          <cell r="F194" t="str">
            <v xml:space="preserve">KE120W FD/RH</v>
          </cell>
          <cell r="G194" t="str">
            <v>926*465</v>
          </cell>
          <cell r="H194" t="str">
            <v xml:space="preserve">XINYI AUTOMOBILE GLASS (SHENZHEN) CO. LTD</v>
          </cell>
        </row>
        <row r="195">
          <cell r="B195">
            <v>12014</v>
          </cell>
          <cell r="C195" t="str">
            <v>AUTOLAMPS1548</v>
          </cell>
          <cell r="D195" t="str">
            <v xml:space="preserve">TOYOTA COROLLA NZE 121/122 FIELDER WAGON (01-05) - REAR DOOR GLASS - RH</v>
          </cell>
          <cell r="E195" t="str">
            <v xml:space="preserve">KE120W 5 RD/RH</v>
          </cell>
          <cell r="F195" t="str">
            <v xml:space="preserve">KE120W-5 RD/RH</v>
          </cell>
          <cell r="G195" t="str">
            <v>728*448</v>
          </cell>
          <cell r="H195" t="str">
            <v xml:space="preserve">XINYI AUTOMOBILE GLASS (SHENZHEN) CO. LTD</v>
          </cell>
          <cell r="I195">
            <v>0</v>
          </cell>
        </row>
        <row r="196">
          <cell r="B196">
            <v>12013</v>
          </cell>
          <cell r="C196" t="str">
            <v>AUTOLAMPS1549</v>
          </cell>
          <cell r="D196" t="str">
            <v xml:space="preserve">TOYOTA COROLLA NZE 121/122 FIELDER WAGON (01-05) - REAR DOOR GLASS - LH</v>
          </cell>
          <cell r="E196" t="str">
            <v xml:space="preserve">KE120W 5 RD/LH</v>
          </cell>
          <cell r="F196" t="str">
            <v xml:space="preserve">KE120W-5 RD/LH</v>
          </cell>
          <cell r="G196" t="str">
            <v>728*448</v>
          </cell>
          <cell r="H196" t="str">
            <v xml:space="preserve">XINYI AUTOMOBILE GLASS (SHENZHEN) CO. LTD</v>
          </cell>
          <cell r="I196">
            <v>0</v>
          </cell>
        </row>
        <row r="197">
          <cell r="B197">
            <v>11930</v>
          </cell>
          <cell r="C197" t="str">
            <v>AUTOLAMPS1550</v>
          </cell>
          <cell r="D197" t="str">
            <v xml:space="preserve">TOYOTA COROLLA NZE 121/122 FIELDER WAGON (01-05) - REAR WINDSCREEN</v>
          </cell>
          <cell r="E197" t="str">
            <v xml:space="preserve">KE120W 5 RW/H/X</v>
          </cell>
          <cell r="F197" t="str">
            <v xml:space="preserve">KE120W-5 RW/H/X</v>
          </cell>
          <cell r="G197" t="str">
            <v>1257*506</v>
          </cell>
          <cell r="H197" t="str">
            <v xml:space="preserve">XINYI AUTOMOBILE GLASS (SHENZHEN) CO. LTD</v>
          </cell>
          <cell r="I197">
            <v>15</v>
          </cell>
        </row>
        <row r="198">
          <cell r="B198">
            <v>13883</v>
          </cell>
          <cell r="C198" t="str">
            <v>AUTOLAMPS1551</v>
          </cell>
          <cell r="D198" t="str">
            <v xml:space="preserve">TOYOTA COROLLA NZE 121/122 SALOON 4D (01-06) - REAR WINDSCREEN</v>
          </cell>
          <cell r="E198" t="str">
            <v xml:space="preserve">KE120W RW/H/X</v>
          </cell>
          <cell r="F198" t="str">
            <v xml:space="preserve">KE120W RW/H/X</v>
          </cell>
          <cell r="G198" t="str">
            <v>1290*838</v>
          </cell>
          <cell r="H198" t="str">
            <v xml:space="preserve">BSG AUTO GLASS CO. LTD</v>
          </cell>
          <cell r="I198">
            <v>4</v>
          </cell>
        </row>
        <row r="199">
          <cell r="B199">
            <v>12010</v>
          </cell>
          <cell r="C199" t="str">
            <v>AUTOLAMPS1552</v>
          </cell>
          <cell r="D199" t="str">
            <v xml:space="preserve">TOYOTA COROLLA NZE 121/122 SALOON/WAGON/HATCHBACK (00-06) - LAMINATED FRONT WINDSCREEN</v>
          </cell>
          <cell r="E199" t="str">
            <v xml:space="preserve">KE120W 1 LFW/X</v>
          </cell>
          <cell r="F199" t="str">
            <v xml:space="preserve">KE120W-1 LFW/X</v>
          </cell>
          <cell r="G199" t="str">
            <v>1393*929</v>
          </cell>
          <cell r="H199" t="str">
            <v xml:space="preserve">BSG AUTO GLASS CO. LTD</v>
          </cell>
          <cell r="I199">
            <v>17</v>
          </cell>
        </row>
        <row r="200">
          <cell r="B200">
            <v>11924</v>
          </cell>
          <cell r="C200" t="str">
            <v>AUTOLAMPS1553</v>
          </cell>
          <cell r="D200" t="str">
            <v xml:space="preserve">TOYOTA COROLLA NZE 141 (07-09) - LAMINATED FRONT WINDSCREEN</v>
          </cell>
          <cell r="E200" t="str">
            <v xml:space="preserve">KE140 R VCP LFW/X</v>
          </cell>
          <cell r="F200" t="str">
            <v xml:space="preserve">KE140-R-VCP LFW/X</v>
          </cell>
          <cell r="G200" t="str">
            <v>1423*939</v>
          </cell>
          <cell r="H200" t="str">
            <v xml:space="preserve">XINYI AUTOMOBILE GLASS (SHENZHEN) CO. LTD</v>
          </cell>
          <cell r="I200">
            <v>0</v>
          </cell>
        </row>
        <row r="201">
          <cell r="B201">
            <v>13882</v>
          </cell>
          <cell r="C201" t="str">
            <v>AUTOLAMPS1580</v>
          </cell>
          <cell r="D201" t="str">
            <v xml:space="preserve">TOYOTA COROLLA SED/HBK AE100/AE101 (92-) - REAR DOOR GLASS - LH</v>
          </cell>
          <cell r="E201" t="str">
            <v xml:space="preserve">KE100 RD/LH</v>
          </cell>
          <cell r="F201" t="str">
            <v xml:space="preserve">KE100 RD/LH</v>
          </cell>
          <cell r="G201" t="str">
            <v>660*475</v>
          </cell>
          <cell r="H201" t="str">
            <v xml:space="preserve">BSG AUTO GLASS CO. LTD</v>
          </cell>
          <cell r="I201">
            <v>1</v>
          </cell>
        </row>
        <row r="202">
          <cell r="B202">
            <v>13881</v>
          </cell>
          <cell r="C202" t="str">
            <v>AUTOLAMPS1581</v>
          </cell>
          <cell r="D202" t="str">
            <v xml:space="preserve">TOYOTA COROLLA SED/HBK AE100/AE101 (92-) - REAR DOOR GLASS - RH</v>
          </cell>
          <cell r="E202" t="str">
            <v xml:space="preserve">KE100 RD/RH</v>
          </cell>
          <cell r="F202" t="str">
            <v xml:space="preserve">KE100 RD/RH</v>
          </cell>
          <cell r="G202" t="str">
            <v>660*475</v>
          </cell>
          <cell r="H202" t="str">
            <v xml:space="preserve">BSG AUTO GLASS CO. LTD</v>
          </cell>
          <cell r="I202">
            <v>0</v>
          </cell>
        </row>
        <row r="203">
          <cell r="B203">
            <v>13466</v>
          </cell>
          <cell r="C203" t="str">
            <v>AUTOLAMPS1582</v>
          </cell>
          <cell r="D203" t="str">
            <v xml:space="preserve">TOYOTA COROLLA SPACIO (97-00) - FRONT DOOR GLASS - LH</v>
          </cell>
          <cell r="E203" t="str">
            <v xml:space="preserve">KE129 FD/LH</v>
          </cell>
          <cell r="F203" t="str">
            <v xml:space="preserve">KE129 FD/LH</v>
          </cell>
          <cell r="G203" t="str">
            <v>870*590</v>
          </cell>
          <cell r="H203" t="str">
            <v xml:space="preserve">XINYI AUTOMOBILE GLASS (SHENZHEN) CO. LTD</v>
          </cell>
          <cell r="I203">
            <v>0</v>
          </cell>
        </row>
        <row r="204">
          <cell r="B204">
            <v>13467</v>
          </cell>
          <cell r="C204" t="str">
            <v>AUTOLAMPS1583</v>
          </cell>
          <cell r="D204" t="str">
            <v xml:space="preserve">TOYOTA COROLLA SPACIO (97-00) - FRONT DOOR GLASS - RH</v>
          </cell>
          <cell r="E204" t="str">
            <v xml:space="preserve">KE129 FD/RH</v>
          </cell>
          <cell r="F204" t="str">
            <v xml:space="preserve">KE129 FD/RH</v>
          </cell>
          <cell r="G204" t="str">
            <v>870*590</v>
          </cell>
          <cell r="H204" t="str">
            <v xml:space="preserve">XINYI AUTOMOBILE GLASS (SHENZHEN) CO. LTD</v>
          </cell>
          <cell r="I204">
            <v>0</v>
          </cell>
        </row>
        <row r="205">
          <cell r="B205">
            <v>13468</v>
          </cell>
          <cell r="C205" t="str">
            <v>AUTOLAMPS1584</v>
          </cell>
          <cell r="D205" t="str">
            <v xml:space="preserve">TOYOTA COROLLA SPACIO (97-00) - LAMINATED FRONT WINDSCREEN</v>
          </cell>
          <cell r="E205" t="str">
            <v xml:space="preserve">KE129 LFW/X</v>
          </cell>
          <cell r="F205" t="str">
            <v xml:space="preserve">KE129 LFW/X</v>
          </cell>
          <cell r="G205" t="str">
            <v>1379*982</v>
          </cell>
          <cell r="H205" t="str">
            <v xml:space="preserve">XINYI AUTOMOBILE GLASS (SHENZHEN) CO. LTD</v>
          </cell>
          <cell r="I205">
            <v>0</v>
          </cell>
        </row>
        <row r="206">
          <cell r="B206">
            <v>13469</v>
          </cell>
          <cell r="C206" t="str">
            <v>AUTOLAMPS1585</v>
          </cell>
          <cell r="D206" t="str">
            <v xml:space="preserve">TOYOTA COROLLA SPACIO (97-00) - REAR DOOR GLASS - LH</v>
          </cell>
          <cell r="E206" t="str">
            <v xml:space="preserve">KE129 RD/LH</v>
          </cell>
          <cell r="F206" t="str">
            <v xml:space="preserve">KE129 RD/LH</v>
          </cell>
          <cell r="G206" t="str">
            <v>705*595</v>
          </cell>
          <cell r="H206" t="str">
            <v xml:space="preserve">XINYI AUTOMOBILE GLASS (SHENZHEN) CO. LTD</v>
          </cell>
          <cell r="I206">
            <v>0</v>
          </cell>
        </row>
        <row r="207">
          <cell r="B207">
            <v>13470</v>
          </cell>
          <cell r="C207" t="str">
            <v>AUTOLAMPS1586</v>
          </cell>
          <cell r="D207" t="str">
            <v xml:space="preserve">TOYOTA COROLLA SPACIO (97-00) - REAR DOOR GLASS - RH</v>
          </cell>
          <cell r="E207" t="str">
            <v xml:space="preserve">KE129 RD/RH</v>
          </cell>
          <cell r="F207" t="str">
            <v xml:space="preserve">KE129 RD/RH</v>
          </cell>
          <cell r="G207" t="str">
            <v>705*595</v>
          </cell>
          <cell r="H207" t="str">
            <v xml:space="preserve">XINYI AUTOMOBILE GLASS (SHENZHEN) CO. LTD</v>
          </cell>
          <cell r="I207">
            <v>0</v>
          </cell>
        </row>
        <row r="208">
          <cell r="B208">
            <v>13471</v>
          </cell>
          <cell r="C208" t="str">
            <v>AUTOLAMPS1587</v>
          </cell>
          <cell r="D208" t="str">
            <v xml:space="preserve">TOYOTA COROLLA SPACIO (97-00) - REAR HEATED WINDSCREEN</v>
          </cell>
          <cell r="E208" t="str">
            <v xml:space="preserve">KE129 RW/H/X</v>
          </cell>
          <cell r="F208" t="str">
            <v xml:space="preserve">KE129 RW/H/X</v>
          </cell>
          <cell r="G208" t="str">
            <v>1277*551</v>
          </cell>
          <cell r="H208" t="str">
            <v xml:space="preserve">XINYI AUTOMOBILE GLASS (SHENZHEN) CO. LTD</v>
          </cell>
          <cell r="I208">
            <v>0</v>
          </cell>
        </row>
        <row r="209">
          <cell r="B209">
            <v>13459</v>
          </cell>
          <cell r="C209" t="str">
            <v>AUTOLAMPS1598</v>
          </cell>
          <cell r="D209" t="str">
            <v xml:space="preserve">TOYOTA COROLLA SPACIO KE120F WAGON (01-04) - FRONT DOOR GLASS - LH</v>
          </cell>
          <cell r="E209" t="str">
            <v xml:space="preserve">AE120F VFD/LH</v>
          </cell>
          <cell r="F209" t="str">
            <v xml:space="preserve">AE120F VFD/LH</v>
          </cell>
          <cell r="G209" t="str">
            <v>923*570</v>
          </cell>
          <cell r="H209" t="str">
            <v xml:space="preserve">XINYI AUTOMOBILE GLASS (SHENZHEN) CO. LTD</v>
          </cell>
          <cell r="I209">
            <v>0</v>
          </cell>
        </row>
        <row r="210">
          <cell r="B210">
            <v>13460</v>
          </cell>
          <cell r="C210" t="str">
            <v>AUTOLAMPS1596</v>
          </cell>
          <cell r="D210" t="str">
            <v xml:space="preserve">TOYOTA COROLLA SPACIO KE120F WAGON (01-04) - FRONT DOOR GLASS - RH</v>
          </cell>
          <cell r="E210" t="str">
            <v xml:space="preserve">AE120F VFD/RH</v>
          </cell>
          <cell r="F210" t="str">
            <v xml:space="preserve">AE120F VFD/RH</v>
          </cell>
          <cell r="G210" t="str">
            <v>923*570</v>
          </cell>
          <cell r="H210" t="str">
            <v xml:space="preserve">XINYI AUTOMOBILE GLASS (SHENZHEN) CO. LTD</v>
          </cell>
          <cell r="I210">
            <v>0</v>
          </cell>
        </row>
        <row r="211">
          <cell r="B211">
            <v>13461</v>
          </cell>
          <cell r="C211" t="str">
            <v>AUTOLAMPS1597</v>
          </cell>
          <cell r="D211" t="str">
            <v xml:space="preserve">TOYOTA COROLLA SPACIO KE120F WAGON (01-04) - LAMINATED FRONT WINDSCREEN</v>
          </cell>
          <cell r="E211" t="str">
            <v xml:space="preserve">AE120F LFW</v>
          </cell>
          <cell r="F211" t="str">
            <v xml:space="preserve">AE120F LFW</v>
          </cell>
          <cell r="G211" t="str">
            <v>1385*1011</v>
          </cell>
          <cell r="H211" t="str">
            <v xml:space="preserve">XINYI AUTOMOBILE GLASS (SHENZHEN) CO. LTD</v>
          </cell>
          <cell r="I211">
            <v>5</v>
          </cell>
        </row>
        <row r="212">
          <cell r="B212">
            <v>13462</v>
          </cell>
          <cell r="C212" t="str">
            <v>AUTOLAMPS1595</v>
          </cell>
          <cell r="D212" t="str">
            <v xml:space="preserve">TOYOTA COROLLA SPACIO KE120F WAGON (01-04) - FRONT DOOR GLASS - LH</v>
          </cell>
          <cell r="E212" t="str">
            <v xml:space="preserve">AE120F RD/LH</v>
          </cell>
          <cell r="F212" t="str">
            <v xml:space="preserve">AE120F RD/LH</v>
          </cell>
          <cell r="G212" t="str">
            <v>736*568</v>
          </cell>
          <cell r="H212" t="str">
            <v xml:space="preserve">XINYI AUTOMOBILE GLASS (SHENZHEN) CO. LTD</v>
          </cell>
          <cell r="I212">
            <v>0</v>
          </cell>
        </row>
        <row r="213">
          <cell r="B213">
            <v>13463</v>
          </cell>
          <cell r="C213" t="str">
            <v>AUTOLAMPS1599</v>
          </cell>
          <cell r="D213" t="str">
            <v xml:space="preserve">TOYOTA COROLLA SPACIO KE120F WAGON (01-04) - REAR DOOR GLASS - RH</v>
          </cell>
          <cell r="E213" t="str">
            <v xml:space="preserve">AE120F RD/RH</v>
          </cell>
          <cell r="F213" t="str">
            <v xml:space="preserve">AE120F RD/RH</v>
          </cell>
          <cell r="G213" t="str">
            <v>736*568</v>
          </cell>
          <cell r="H213" t="str">
            <v xml:space="preserve">XINYI AUTOMOBILE GLASS (SHENZHEN) CO. LTD</v>
          </cell>
          <cell r="I213">
            <v>0</v>
          </cell>
        </row>
        <row r="214">
          <cell r="B214">
            <v>13464</v>
          </cell>
          <cell r="C214" t="str">
            <v>AUTOLAMPS1600</v>
          </cell>
          <cell r="D214" t="str">
            <v xml:space="preserve">TOYOTA COROLLA SPACIO KE120F WAGON (01-04) - SIDE FIX GLASS - LH</v>
          </cell>
          <cell r="E214" t="str">
            <v xml:space="preserve">AE120F SW/LH/X</v>
          </cell>
          <cell r="F214" t="str">
            <v xml:space="preserve">AE120F SW/LH/X</v>
          </cell>
          <cell r="G214" t="str">
            <v>405*438</v>
          </cell>
          <cell r="H214" t="str">
            <v xml:space="preserve">XINYI AUTOMOBILE GLASS (SHENZHEN) CO. LTD</v>
          </cell>
          <cell r="I214">
            <v>0</v>
          </cell>
        </row>
        <row r="215">
          <cell r="B215">
            <v>12822</v>
          </cell>
          <cell r="C215" t="str">
            <v>AUTOLAMPS1615</v>
          </cell>
          <cell r="D215" t="str">
            <v xml:space="preserve">TOYOTA COROLLA SPRINTER AE110/AE111 (95-00) - FRONT DOOR - LH</v>
          </cell>
          <cell r="E215" t="str">
            <v xml:space="preserve">AE111 4D FD/LH</v>
          </cell>
          <cell r="F215" t="str">
            <v xml:space="preserve">AE111-4D FD/LH</v>
          </cell>
          <cell r="G215" t="str">
            <v>855*488</v>
          </cell>
          <cell r="H215" t="str">
            <v xml:space="preserve">XINYI AUTOMOBILE GLASS (SHENZHEN) CO. LTD</v>
          </cell>
          <cell r="I215">
            <v>1</v>
          </cell>
        </row>
        <row r="216">
          <cell r="B216">
            <v>12821</v>
          </cell>
          <cell r="C216" t="str">
            <v>AUTOLAMPS1616</v>
          </cell>
          <cell r="D216" t="str">
            <v xml:space="preserve">TOYOTA COROLLA SPRINTER AE110/AE111 (95-00) - FRONT DOOR - RH</v>
          </cell>
          <cell r="E216" t="str">
            <v xml:space="preserve">AE111 4D FD/RH</v>
          </cell>
          <cell r="F216" t="str">
            <v xml:space="preserve">AE111-4D FD/RH</v>
          </cell>
          <cell r="G216" t="str">
            <v>855*488</v>
          </cell>
          <cell r="H216" t="str">
            <v xml:space="preserve">XINYI AUTOMOBILE GLASS (SHENZHEN) CO. LTD</v>
          </cell>
          <cell r="I216">
            <v>1</v>
          </cell>
        </row>
        <row r="217">
          <cell r="B217">
            <v>13479</v>
          </cell>
          <cell r="C217" t="str">
            <v>AUTOLAMPS1618</v>
          </cell>
          <cell r="D217" t="str">
            <v xml:space="preserve">TOYOTA COROLLA SPRINTER AE110/AE111 (95-00) - REAR DOOR - LH</v>
          </cell>
          <cell r="E217" t="str">
            <v xml:space="preserve">AE111 4D RD/LH</v>
          </cell>
          <cell r="F217" t="str">
            <v xml:space="preserve">AE111-4D RD/LH</v>
          </cell>
          <cell r="G217" t="str">
            <v>709*473</v>
          </cell>
          <cell r="H217" t="str">
            <v xml:space="preserve">XINYI AUTOMOBILE GLASS (SHENZHEN) CO. LTD</v>
          </cell>
          <cell r="I217">
            <v>0</v>
          </cell>
        </row>
        <row r="218">
          <cell r="B218">
            <v>13480</v>
          </cell>
          <cell r="C218" t="str">
            <v>AUTOLAMPS1619</v>
          </cell>
          <cell r="D218" t="str">
            <v xml:space="preserve">TOYOTA COROLLA SPRINTER AE110/AE111 (95-00) - REAR DOOR - RH</v>
          </cell>
          <cell r="E218" t="str">
            <v xml:space="preserve">AE111 4D RD/RH</v>
          </cell>
          <cell r="F218" t="str">
            <v xml:space="preserve">AE111-4D RD/RH</v>
          </cell>
          <cell r="G218" t="str">
            <v>709*473</v>
          </cell>
          <cell r="H218" t="str">
            <v xml:space="preserve">XINYI AUTOMOBILE GLASS (SHENZHEN) CO. LTD</v>
          </cell>
          <cell r="I218">
            <v>0</v>
          </cell>
        </row>
        <row r="219">
          <cell r="B219">
            <v>11914</v>
          </cell>
          <cell r="C219" t="str">
            <v>AUTOLAMPS1620</v>
          </cell>
          <cell r="D219" t="str">
            <v xml:space="preserve">TOYOTA COROLLA SPRINTER AE110/AE111 (95-00) - REAR HEATED WINDSCREEN</v>
          </cell>
          <cell r="E219" t="str">
            <v xml:space="preserve">AE110 1 RW/H/X</v>
          </cell>
          <cell r="F219" t="str">
            <v xml:space="preserve">AE110-1 RW/H/X</v>
          </cell>
          <cell r="G219" t="str">
            <v>1319*765</v>
          </cell>
          <cell r="H219" t="str">
            <v xml:space="preserve">XINYI AUTOMOBILE GLASS (SHENZHEN) CO. LTD</v>
          </cell>
        </row>
        <row r="220">
          <cell r="B220">
            <v>13408</v>
          </cell>
          <cell r="C220" t="str">
            <v>AUTOLAMPS1629</v>
          </cell>
          <cell r="D220" t="str">
            <v xml:space="preserve">TOYOTA COROLLA SPRINTER 4D SEDAN/SPRINTER CARIB 5D WAGON (87-92) - LAMINATED FRONT WINDSCREEN</v>
          </cell>
          <cell r="E220" t="str">
            <v xml:space="preserve">KE91 LFW X</v>
          </cell>
          <cell r="F220" t="str">
            <v xml:space="preserve">KE91 LFW/X</v>
          </cell>
          <cell r="G220" t="str">
            <v>1474*857</v>
          </cell>
          <cell r="H220" t="str">
            <v xml:space="preserve">XINYI AUTOMOBILE GLASS (SHENZHEN) CO. LTD</v>
          </cell>
        </row>
        <row r="221">
          <cell r="B221">
            <v>13474</v>
          </cell>
          <cell r="C221" t="str">
            <v>AUTOLAMPS1634</v>
          </cell>
          <cell r="D221" t="str">
            <v xml:space="preserve">TOYOTA COROLLA VERSO MPV (04-09) - LAMINATED FRONT WINDSCREEN</v>
          </cell>
          <cell r="E221" t="str">
            <v xml:space="preserve">VERSO/04 LFW</v>
          </cell>
          <cell r="F221" t="str">
            <v xml:space="preserve">8356AGNM1P LFW/X</v>
          </cell>
          <cell r="G221" t="str">
            <v>1435*999</v>
          </cell>
          <cell r="H221" t="str">
            <v xml:space="preserve">XINYI AUTOMOBILE GLASS (SHENZHEN) CO. LTD</v>
          </cell>
          <cell r="I221">
            <v>0</v>
          </cell>
        </row>
        <row r="222">
          <cell r="B222">
            <v>13475</v>
          </cell>
          <cell r="C222" t="str">
            <v>AUTOLAMPS1635</v>
          </cell>
          <cell r="D222" t="str">
            <v xml:space="preserve">TOYOTA COROLLA VERSO MPV (04-09) - REAR HEATED WINDSCREEN (W/1 HOLE)</v>
          </cell>
          <cell r="E222" t="str">
            <v xml:space="preserve">VERSO/04 RW/H/X 1HL</v>
          </cell>
          <cell r="F222" t="str">
            <v xml:space="preserve">8356BGNVZ RW/H/X</v>
          </cell>
          <cell r="G222" t="str">
            <v>1315*480</v>
          </cell>
          <cell r="H222" t="str">
            <v xml:space="preserve">XINYI AUTOMOBILE GLASS (SHENZHEN) CO. LTD</v>
          </cell>
          <cell r="I222">
            <v>0</v>
          </cell>
        </row>
        <row r="223">
          <cell r="B223">
            <v>13409</v>
          </cell>
          <cell r="C223" t="str">
            <v>AUTOLAMPS1636</v>
          </cell>
          <cell r="D223" t="str">
            <v xml:space="preserve">TOYOTA COROLLA/SPRINTER 5D WAGON (87-92) - REAR HEATED WINDSCREEN</v>
          </cell>
          <cell r="E223" t="str">
            <v xml:space="preserve">KE91 RW/H/X</v>
          </cell>
          <cell r="F223" t="str">
            <v xml:space="preserve">KE91 RW/H/X</v>
          </cell>
          <cell r="G223" t="str">
            <v>1348*723</v>
          </cell>
          <cell r="H223" t="str">
            <v xml:space="preserve">XINYI AUTOMOBILE GLASS (SHENZHEN) CO. LTD</v>
          </cell>
          <cell r="I223">
            <v>0</v>
          </cell>
        </row>
        <row r="224">
          <cell r="B224">
            <v>12797</v>
          </cell>
          <cell r="C224" t="str">
            <v>AUTOLAMPS1637</v>
          </cell>
          <cell r="D224" t="str">
            <v xml:space="preserve">TOYOTA COROLLA/SPRINTER AE110/AE111 (KE120 95-00) - REAR QUARTER DOOR GLASS - LH</v>
          </cell>
          <cell r="E224" t="str">
            <v xml:space="preserve">KE120 RQ/LH</v>
          </cell>
          <cell r="F224" t="str">
            <v xml:space="preserve">KE120 RQ/LH</v>
          </cell>
          <cell r="G224" t="str">
            <v>215*295</v>
          </cell>
          <cell r="H224" t="str">
            <v xml:space="preserve">XINYI AUTOMOBILE GLASS (SHENZHEN) CO. LTD</v>
          </cell>
          <cell r="I224">
            <v>1</v>
          </cell>
        </row>
        <row r="225">
          <cell r="B225">
            <v>12798</v>
          </cell>
          <cell r="C225" t="str">
            <v>AUTOLAMPS1638</v>
          </cell>
          <cell r="D225" t="str">
            <v xml:space="preserve">TOYOTA COROLLA/SPRINTER AE110/AE111 (KE120 95-00) - REAR QUARTER DOOR GLASS - RH</v>
          </cell>
          <cell r="E225" t="str">
            <v xml:space="preserve">KE120 RQ/RH</v>
          </cell>
          <cell r="F225" t="str">
            <v xml:space="preserve">KE120 RQ/RH</v>
          </cell>
          <cell r="G225" t="str">
            <v>215*295</v>
          </cell>
          <cell r="H225" t="str">
            <v xml:space="preserve">XINYI AUTOMOBILE GLASS (SHENZHEN) CO. LTD</v>
          </cell>
          <cell r="I225">
            <v>0</v>
          </cell>
        </row>
        <row r="226">
          <cell r="B226">
            <v>13941</v>
          </cell>
          <cell r="C226" t="str">
            <v>AUTOLAMPS1651</v>
          </cell>
          <cell r="D226" t="str">
            <v xml:space="preserve">TOYOTA CROWN MAJESTA GRS202 4D SEDAN (10-13) - LAMINTED FRONT  WINDSCREEN</v>
          </cell>
          <cell r="E226" t="str">
            <v xml:space="preserve">GRS202 R VCPH LFW/H/X</v>
          </cell>
          <cell r="F226" t="str">
            <v xml:space="preserve">GRS202-R-VCPH LFW/H/X</v>
          </cell>
          <cell r="G226" t="str">
            <v>1449*904</v>
          </cell>
          <cell r="H226" t="str">
            <v xml:space="preserve">XINYI AUTOMOBILE GLASS (SHENZHEN) CO. LTD</v>
          </cell>
          <cell r="I226">
            <v>0</v>
          </cell>
        </row>
        <row r="227">
          <cell r="B227">
            <v>12859</v>
          </cell>
          <cell r="C227" t="str">
            <v>AUTOLAMPS1652</v>
          </cell>
          <cell r="D227" t="str">
            <v xml:space="preserve">TOYOTA CROWN/JS55 MS180 4D SEDAN (05-) (RHD) - LAMINATED FRONT WINDSCREEN</v>
          </cell>
          <cell r="E227" t="str">
            <v xml:space="preserve">MS180 R LFW/X</v>
          </cell>
          <cell r="F227" t="str">
            <v xml:space="preserve">MS180-R LFW/X</v>
          </cell>
          <cell r="G227" t="str">
            <v>1477*899</v>
          </cell>
          <cell r="H227" t="str">
            <v xml:space="preserve">XINYI AUTOMOBILE GLASS (SHENZHEN) CO. LTD</v>
          </cell>
          <cell r="I227">
            <v>1</v>
          </cell>
        </row>
        <row r="228">
          <cell r="B228">
            <v>13492</v>
          </cell>
          <cell r="C228" t="str">
            <v>AUTOLAMPS1663</v>
          </cell>
          <cell r="D228" t="str">
            <v xml:space="preserve">TOYOTA DYNA XZU (99-03) - LAMINATED FRONT WINDSCREEN</v>
          </cell>
          <cell r="E228" t="str">
            <v xml:space="preserve">YU61 LFW</v>
          </cell>
          <cell r="F228" t="str">
            <v xml:space="preserve">YU61 LFW</v>
          </cell>
          <cell r="G228" t="str">
            <v>1533*759</v>
          </cell>
          <cell r="H228" t="str">
            <v xml:space="preserve">XINYI AUTOMOBILE GLASS (SHENZHEN) CO. LTD</v>
          </cell>
          <cell r="I228">
            <v>0</v>
          </cell>
        </row>
        <row r="229">
          <cell r="B229">
            <v>13494</v>
          </cell>
          <cell r="C229" t="str">
            <v>AUTOLAMPS1676</v>
          </cell>
          <cell r="D229" t="str">
            <v xml:space="preserve">TOYOTA DYNA/HINO DUTRO RU95 WIDE TRUCK (00-)</v>
          </cell>
          <cell r="E229" t="str">
            <v xml:space="preserve">RU86 LFW</v>
          </cell>
          <cell r="F229" t="str">
            <v xml:space="preserve">RU86 LFW</v>
          </cell>
          <cell r="G229" t="str">
            <v>1840*775</v>
          </cell>
          <cell r="H229" t="str">
            <v xml:space="preserve">XINYI AUTOMOBILE GLASS (SHENZHEN) CO. LTD</v>
          </cell>
          <cell r="I229">
            <v>0</v>
          </cell>
        </row>
        <row r="230">
          <cell r="B230">
            <v>11931</v>
          </cell>
          <cell r="C230" t="str">
            <v>AUTOLAMPS1677</v>
          </cell>
          <cell r="D230" t="str">
            <v xml:space="preserve">TOYOTA ESTIMA WAGON (MPV) TR20 (92-97) - LAMINATED FRONT WINDSCREEN</v>
          </cell>
          <cell r="E230" t="str">
            <v xml:space="preserve">TR20 LFW/X</v>
          </cell>
          <cell r="F230" t="str">
            <v xml:space="preserve">TR20 LFW/X</v>
          </cell>
          <cell r="G230" t="str">
            <v>1483*1117</v>
          </cell>
          <cell r="H230" t="str">
            <v xml:space="preserve">XINYI AUTOMOBILE GLASS (SHENZHEN) CO. LTD</v>
          </cell>
          <cell r="I230">
            <v>0</v>
          </cell>
        </row>
        <row r="231">
          <cell r="B231">
            <v>12042</v>
          </cell>
          <cell r="C231" t="str">
            <v>AUTOLAMPS1678</v>
          </cell>
          <cell r="D231" t="str">
            <v xml:space="preserve">TOYOTA ESTIMA WAGON (MPV) TR30 (98-07) - LAMINATED FRONT WINDSCREEN</v>
          </cell>
          <cell r="E231" t="str">
            <v xml:space="preserve">TR30 R LFW/X</v>
          </cell>
          <cell r="F231" t="str">
            <v xml:space="preserve">TR30-R LFW/X</v>
          </cell>
          <cell r="G231" t="str">
            <v>1504*1193</v>
          </cell>
          <cell r="H231" t="str">
            <v xml:space="preserve">XINYI AUTOMOBILE GLASS (SHENZHEN) CO. LTD</v>
          </cell>
          <cell r="I231">
            <v>0</v>
          </cell>
        </row>
        <row r="232">
          <cell r="B232">
            <v>11934</v>
          </cell>
          <cell r="C232" t="str">
            <v>AUTOLAMPS1679</v>
          </cell>
          <cell r="D232" t="str">
            <v xml:space="preserve">TOYOTA ESTIMA/PREVIA TCR10 MPV (90-) - LAMINATED FRONT WINDSCREEN</v>
          </cell>
          <cell r="E232" t="str">
            <v xml:space="preserve">TCR10 LFW/X</v>
          </cell>
          <cell r="F232" t="str">
            <v xml:space="preserve">TCR10 LFW/X</v>
          </cell>
          <cell r="G232" t="str">
            <v>1595*1117</v>
          </cell>
          <cell r="H232" t="str">
            <v xml:space="preserve">XINYI AUTOMOBILE GLASS (SHENZHEN) CO. LTD</v>
          </cell>
        </row>
        <row r="233">
          <cell r="B233">
            <v>13933</v>
          </cell>
          <cell r="C233" t="str">
            <v>AUTOLAMPS1680</v>
          </cell>
          <cell r="D233" t="str">
            <v xml:space="preserve">TOYOTA AXIO NE50 FIELDER WAGON (12-) - REAR HEATED WINDSCREEN</v>
          </cell>
          <cell r="E233" t="str">
            <v xml:space="preserve">NE50 STW RW/H/X</v>
          </cell>
          <cell r="F233" t="str">
            <v xml:space="preserve">NE50 STW RW/H/X</v>
          </cell>
          <cell r="G233" t="str">
            <v>1290*469</v>
          </cell>
          <cell r="H233" t="str">
            <v xml:space="preserve">XINYI AUTOMOBILE GLASS (SHENZHEN) CO. LTD</v>
          </cell>
          <cell r="I233">
            <v>0</v>
          </cell>
        </row>
        <row r="234">
          <cell r="B234">
            <v>13988</v>
          </cell>
          <cell r="C234" t="str">
            <v>AUTOLAMPS1681</v>
          </cell>
          <cell r="D234" t="str">
            <v xml:space="preserve">TOYOTA FUNCARGO/YARIS VERSO NCP20 5D WAGON (98-06) - LAMINATED FRONT WINDSCREEN</v>
          </cell>
          <cell r="E234" t="str">
            <v xml:space="preserve">CP10 R LFW/X</v>
          </cell>
          <cell r="F234" t="str">
            <v xml:space="preserve">CP10-R LFW/X</v>
          </cell>
          <cell r="G234" t="str">
            <v>1345*881</v>
          </cell>
          <cell r="H234" t="str">
            <v xml:space="preserve">XINYI AUTOMOBILE GLASS (SHENZHEN) CO. LTD</v>
          </cell>
          <cell r="I234">
            <v>0</v>
          </cell>
        </row>
        <row r="235">
          <cell r="B235">
            <v>11906</v>
          </cell>
          <cell r="C235" t="str">
            <v>AUTOLAMPS1682</v>
          </cell>
          <cell r="D235" t="str">
            <v xml:space="preserve">TOYOTA GAIA DS10 5D WAGON (98-04) - LAMINATED FRONT WINDSCREEN</v>
          </cell>
          <cell r="E235" t="str">
            <v xml:space="preserve">DS10 LFW/X</v>
          </cell>
          <cell r="F235" t="str">
            <v xml:space="preserve">DS10 LFW/X</v>
          </cell>
          <cell r="G235" t="str">
            <v>1435*984</v>
          </cell>
          <cell r="H235" t="str">
            <v xml:space="preserve">XINYI AUTOMOBILE GLASS (SHENZHEN) CO. LTD</v>
          </cell>
          <cell r="I235">
            <v>2</v>
          </cell>
        </row>
        <row r="236">
          <cell r="B236">
            <v>11879</v>
          </cell>
          <cell r="C236" t="str">
            <v>AUTOLAMPS1721</v>
          </cell>
          <cell r="D236" t="str">
            <v xml:space="preserve">TOYOTA HARRIER/LEUXS RX330 4D UILITY (04-) - LAMINATED FRONT WINDSCREEN</v>
          </cell>
          <cell r="E236" t="str">
            <v xml:space="preserve">MCU30 R1 LFW/X</v>
          </cell>
          <cell r="F236" t="str">
            <v>1476*1069</v>
          </cell>
          <cell r="G236" t="str">
            <v>1476*1069</v>
          </cell>
          <cell r="H236" t="str">
            <v xml:space="preserve">BSG AUTO GLASS CO. LTD</v>
          </cell>
          <cell r="I236">
            <v>12</v>
          </cell>
        </row>
        <row r="237">
          <cell r="B237">
            <v>13496</v>
          </cell>
          <cell r="C237" t="str">
            <v>AUTOLAMPS1722</v>
          </cell>
          <cell r="D237" t="str">
            <v xml:space="preserve">TOYOTA HARRIER/LEXUS MCU30 (03-08) - FRONT DOOR GLASS - LH</v>
          </cell>
          <cell r="E237" t="str">
            <v xml:space="preserve">MCU30 FD/LH</v>
          </cell>
          <cell r="F237" t="str">
            <v xml:space="preserve">MCU30 FD/LH</v>
          </cell>
          <cell r="G237" t="str">
            <v>992*498-L</v>
          </cell>
          <cell r="H237" t="str">
            <v xml:space="preserve">XINYI AUTOMOBILE GLASS (SHENZHEN) CO. LTD</v>
          </cell>
          <cell r="I237">
            <v>0</v>
          </cell>
        </row>
        <row r="238">
          <cell r="B238">
            <v>13497</v>
          </cell>
          <cell r="C238" t="str">
            <v>AUTOLAMPS1723</v>
          </cell>
          <cell r="D238" t="str">
            <v xml:space="preserve">TOYOTA HARRIER/LEXUS MCU30 (03-08) - FRONT DOOR GLASS - RH</v>
          </cell>
          <cell r="E238" t="str">
            <v xml:space="preserve">MCU30 FD/RH</v>
          </cell>
          <cell r="F238" t="str">
            <v xml:space="preserve">MCU30 FD/RH</v>
          </cell>
          <cell r="G238" t="str">
            <v>992*498-R</v>
          </cell>
          <cell r="H238" t="str">
            <v xml:space="preserve">XINYI AUTOMOBILE GLASS (SHENZHEN) CO. LTD</v>
          </cell>
          <cell r="I238">
            <v>0</v>
          </cell>
        </row>
        <row r="239">
          <cell r="B239">
            <v>13498</v>
          </cell>
          <cell r="C239" t="str">
            <v>AUTOLAMPS1724</v>
          </cell>
          <cell r="D239" t="str">
            <v xml:space="preserve">TOYOTA HARRIER/LEXUS MCU30 (03-08) - REAR DOOR GLASS - LH</v>
          </cell>
          <cell r="E239" t="str">
            <v xml:space="preserve">MCU30 RD/LH</v>
          </cell>
          <cell r="F239" t="str">
            <v xml:space="preserve">MCU30 RD/LH</v>
          </cell>
          <cell r="G239" t="str">
            <v>625*490-L</v>
          </cell>
          <cell r="H239" t="str">
            <v xml:space="preserve">XINYI AUTOMOBILE GLASS (SHENZHEN) CO. LTD</v>
          </cell>
          <cell r="I239">
            <v>0</v>
          </cell>
        </row>
        <row r="240">
          <cell r="B240">
            <v>13499</v>
          </cell>
          <cell r="C240" t="str">
            <v>AUTOLAMPS1725</v>
          </cell>
          <cell r="D240" t="str">
            <v xml:space="preserve">TOYOTA HARRIER/LEXUS MCU30 (03-08) - REAR DOOR GLASS - RH</v>
          </cell>
          <cell r="E240" t="str">
            <v xml:space="preserve">MCU30 RD/RH</v>
          </cell>
          <cell r="F240" t="str">
            <v xml:space="preserve">MCU30 RD/RH</v>
          </cell>
          <cell r="G240" t="str">
            <v>625*490-R</v>
          </cell>
          <cell r="H240" t="str">
            <v xml:space="preserve">XINYI AUTOMOBILE GLASS (SHENZHEN) CO. LTD</v>
          </cell>
          <cell r="I240">
            <v>0</v>
          </cell>
        </row>
        <row r="241">
          <cell r="B241">
            <v>13500</v>
          </cell>
          <cell r="C241" t="str">
            <v>AUTOLAMPS1726</v>
          </cell>
          <cell r="D241" t="str">
            <v xml:space="preserve">TOYOTA HARRIER/LEXUS MCU30 (03-08) - REAR QUARTER GLASS - LH</v>
          </cell>
          <cell r="E241" t="str">
            <v xml:space="preserve">MCU30 RQ/LH</v>
          </cell>
          <cell r="F241" t="str">
            <v xml:space="preserve">MCU30 RQ/LH</v>
          </cell>
          <cell r="G241" t="str">
            <v>315*380-L</v>
          </cell>
          <cell r="H241" t="str">
            <v xml:space="preserve">XINYI AUTOMOBILE GLASS (SHENZHEN) CO. LTD</v>
          </cell>
          <cell r="I241">
            <v>0</v>
          </cell>
        </row>
        <row r="242">
          <cell r="B242">
            <v>13501</v>
          </cell>
          <cell r="C242" t="str">
            <v>AUTOLAMPS1727</v>
          </cell>
          <cell r="D242" t="str">
            <v xml:space="preserve">TOYOTA HARRIER/LEXUS MCU30 (03-08) - REAR QUARTER GLASS - RH</v>
          </cell>
          <cell r="E242" t="str">
            <v xml:space="preserve">MCU30 RQ/RH</v>
          </cell>
          <cell r="F242" t="str">
            <v xml:space="preserve">MCU30 RQ/RH</v>
          </cell>
          <cell r="G242" t="str">
            <v>315*380-R</v>
          </cell>
          <cell r="H242" t="str">
            <v xml:space="preserve">XINYI AUTOMOBILE GLASS (SHENZHEN) CO. LTD</v>
          </cell>
          <cell r="I242">
            <v>0</v>
          </cell>
        </row>
        <row r="243">
          <cell r="B243">
            <v>12867</v>
          </cell>
          <cell r="C243" t="str">
            <v>AUTOLAMPS1728</v>
          </cell>
          <cell r="D243" t="str">
            <v xml:space="preserve">TOYOTA HI-LUX RN30 PICKUP (80-) - LAMINATED FRONT WINDSCREEN</v>
          </cell>
          <cell r="E243" t="str">
            <v xml:space="preserve">RN30 LFW</v>
          </cell>
          <cell r="F243" t="str">
            <v xml:space="preserve">RN30 LFW</v>
          </cell>
          <cell r="G243" t="str">
            <v>1413*655</v>
          </cell>
          <cell r="H243" t="str">
            <v xml:space="preserve">XINYI AUTOMOBILE GLASS (SHENZHEN) CO. LTD</v>
          </cell>
          <cell r="I243">
            <v>1</v>
          </cell>
        </row>
        <row r="244">
          <cell r="B244">
            <v>11938</v>
          </cell>
          <cell r="C244" t="str">
            <v>AUTOLAMPS1729</v>
          </cell>
          <cell r="D244" t="str">
            <v xml:space="preserve">TOYOTA HI-LUX RN80 PICK-UP (88-) - LAMINATED FRONT WINDSCREEN</v>
          </cell>
          <cell r="E244" t="str">
            <v xml:space="preserve">RN80 LFW</v>
          </cell>
          <cell r="F244" t="str">
            <v xml:space="preserve">RN80 LFW</v>
          </cell>
          <cell r="G244" t="str">
            <v>1388*701</v>
          </cell>
          <cell r="H244" t="str">
            <v xml:space="preserve">XINYI AUTOMOBILE GLASS (SHENZHEN) CO. LTD</v>
          </cell>
          <cell r="I244">
            <v>3</v>
          </cell>
        </row>
        <row r="245">
          <cell r="B245">
            <v>13925</v>
          </cell>
          <cell r="C245" t="str">
            <v>AUTOLAMPS1736</v>
          </cell>
          <cell r="D245" t="str">
            <v xml:space="preserve">TOYOTA HIACE REGIUS (97-) REAR HEATED WINDSCREN</v>
          </cell>
          <cell r="E245" t="str">
            <v xml:space="preserve">RH191 RW/H/X</v>
          </cell>
          <cell r="F245" t="str">
            <v xml:space="preserve">RH191 RW/H/X</v>
          </cell>
          <cell r="G245" t="str">
            <v>1640*593</v>
          </cell>
          <cell r="H245" t="str">
            <v xml:space="preserve">XINYI AUTOMOBILE GLASS (SHENZHEN) CO. LTD</v>
          </cell>
          <cell r="I245">
            <v>0</v>
          </cell>
        </row>
        <row r="246">
          <cell r="B246">
            <v>13972</v>
          </cell>
          <cell r="C246" t="str">
            <v>AUTOLAMPS1737</v>
          </cell>
          <cell r="D246" t="str">
            <v xml:space="preserve">TOYOTA HIACE RZH104 VAN (89-04) - FRONT DOOR GLASS - LH</v>
          </cell>
          <cell r="E246" t="str">
            <v xml:space="preserve">RZH104 FD/LH</v>
          </cell>
          <cell r="F246" t="str">
            <v xml:space="preserve">RZH104 FD/LH</v>
          </cell>
          <cell r="G246" t="str">
            <v>987*527</v>
          </cell>
          <cell r="H246" t="str">
            <v xml:space="preserve">XINYI AUTOMOBILE GLASS (SHENZHEN) CO. LTD</v>
          </cell>
        </row>
        <row r="247">
          <cell r="B247">
            <v>13973</v>
          </cell>
          <cell r="C247" t="str">
            <v>AUTOLAMPS1738</v>
          </cell>
          <cell r="D247" t="str">
            <v xml:space="preserve">TOYOTA HIACE RZH104 VAN (89-04) - FRONT DOOR GLASS - RH</v>
          </cell>
          <cell r="E247" t="str">
            <v xml:space="preserve">RZH104 FD/RH</v>
          </cell>
          <cell r="F247" t="str">
            <v xml:space="preserve">RZH104 FD/RH</v>
          </cell>
          <cell r="G247" t="str">
            <v>987*527</v>
          </cell>
          <cell r="H247" t="str">
            <v xml:space="preserve">XINYI AUTOMOBILE GLASS (SHENZHEN) CO. LTD</v>
          </cell>
        </row>
        <row r="248">
          <cell r="B248">
            <v>11939</v>
          </cell>
          <cell r="C248" t="str">
            <v>AUTOLAMPS1741</v>
          </cell>
          <cell r="D248" t="str">
            <v xml:space="preserve">TOYOTA HIACE RZH104 VAN (89-04) - LAMINATED FRONT WINDSCREEN</v>
          </cell>
          <cell r="E248" t="str">
            <v xml:space="preserve">RZH104 LFW</v>
          </cell>
          <cell r="F248" t="str">
            <v xml:space="preserve">RZH104 LFW</v>
          </cell>
          <cell r="G248" t="str">
            <v>1515*787</v>
          </cell>
          <cell r="H248" t="str">
            <v xml:space="preserve">XINYI AUTOMOBILE GLASS (SHENZHEN) CO. LTD</v>
          </cell>
          <cell r="I248">
            <v>13</v>
          </cell>
        </row>
        <row r="249">
          <cell r="B249">
            <v>11940</v>
          </cell>
          <cell r="C249" t="str">
            <v>AUTOLAMPS1744</v>
          </cell>
          <cell r="D249" t="str">
            <v xml:space="preserve">TOYOTA HIACE RZH104 VAN (89-04) - REAR WINDSCREEN</v>
          </cell>
          <cell r="E249" t="str">
            <v xml:space="preserve">RZH104 RW H</v>
          </cell>
          <cell r="F249" t="str">
            <v xml:space="preserve">RZH104 RW/H</v>
          </cell>
          <cell r="G249" t="str">
            <v>1359*579</v>
          </cell>
          <cell r="H249" t="str">
            <v xml:space="preserve">XINYI AUTOMOBILE GLASS (SHENZHEN) CO. LTD</v>
          </cell>
          <cell r="I249">
            <v>19</v>
          </cell>
        </row>
        <row r="250">
          <cell r="B250">
            <v>13968</v>
          </cell>
          <cell r="C250" t="str">
            <v>AUTOLAMPS1745</v>
          </cell>
          <cell r="D250" t="str">
            <v xml:space="preserve">TOYOTA HIACE RZH104 VAN (89-04) - SIDE FRONT LH1 GLASS</v>
          </cell>
          <cell r="E250" t="str">
            <v xml:space="preserve">RZH104 SF/LH1</v>
          </cell>
          <cell r="F250" t="str">
            <v xml:space="preserve">RZH104 SF/LH1</v>
          </cell>
          <cell r="G250" t="str">
            <v>625*520</v>
          </cell>
          <cell r="H250" t="str">
            <v xml:space="preserve">XINYI AUTOMOBILE GLASS (SHENZHEN) CO. LTD</v>
          </cell>
        </row>
        <row r="251">
          <cell r="B251">
            <v>13969</v>
          </cell>
          <cell r="C251" t="str">
            <v>AUTOLAMPS1746</v>
          </cell>
          <cell r="D251" t="str">
            <v xml:space="preserve">TOYOTA HIACE RZH104 VAN (89-04) - SIDE FRONT LH2 GLASS</v>
          </cell>
          <cell r="E251" t="str">
            <v xml:space="preserve">RZH104 SF/LH2</v>
          </cell>
          <cell r="F251" t="str">
            <v xml:space="preserve">RZH104 SF/LH2</v>
          </cell>
          <cell r="G251" t="str">
            <v>568*523</v>
          </cell>
          <cell r="H251" t="str">
            <v xml:space="preserve">XINYI AUTOMOBILE GLASS (SHENZHEN) CO. LTD</v>
          </cell>
        </row>
        <row r="252">
          <cell r="B252">
            <v>13974</v>
          </cell>
          <cell r="C252" t="str">
            <v>AUTOLAMPS1747</v>
          </cell>
          <cell r="D252" t="str">
            <v xml:space="preserve">TOYOTA HIACE RZH104 VAN (89-04) - SIDE FRONT RH1 GLASS</v>
          </cell>
          <cell r="E252" t="str">
            <v xml:space="preserve">RZH104 SF/RH1</v>
          </cell>
          <cell r="F252" t="str">
            <v xml:space="preserve">RZH104 SF/RH1</v>
          </cell>
          <cell r="G252" t="str">
            <v>625*520</v>
          </cell>
          <cell r="H252" t="str">
            <v xml:space="preserve">XINYI AUTOMOBILE GLASS (SHENZHEN) CO. LTD</v>
          </cell>
        </row>
        <row r="253">
          <cell r="B253">
            <v>13975</v>
          </cell>
          <cell r="C253" t="str">
            <v>AUTOLAMPS1748</v>
          </cell>
          <cell r="D253" t="str">
            <v xml:space="preserve">TOYOTA HIACE RZH104 VAN (89-04) - SIDE FRONT RH1 GLASS</v>
          </cell>
          <cell r="E253" t="str">
            <v xml:space="preserve">RZH104 SF/RH2</v>
          </cell>
          <cell r="F253" t="str">
            <v xml:space="preserve">RZH104 SF/RH2</v>
          </cell>
          <cell r="G253" t="str">
            <v>568*523</v>
          </cell>
          <cell r="H253" t="str">
            <v xml:space="preserve">XINYI AUTOMOBILE GLASS (SHENZHEN) CO. LTD</v>
          </cell>
        </row>
        <row r="254">
          <cell r="B254">
            <v>13970</v>
          </cell>
          <cell r="C254" t="str">
            <v>AUTOLAMPS1749</v>
          </cell>
          <cell r="D254" t="str">
            <v xml:space="preserve">TOYOTA HIACE RZH104 VAN (89-04) (SWB) - SIDE REAR LH3 GLASS</v>
          </cell>
          <cell r="E254" t="str">
            <v xml:space="preserve">RZH104 SR/LH3</v>
          </cell>
          <cell r="F254" t="str">
            <v xml:space="preserve">RZH104 SR/LH3</v>
          </cell>
          <cell r="G254" t="str">
            <v>638*522</v>
          </cell>
          <cell r="H254" t="str">
            <v xml:space="preserve">XINYI AUTOMOBILE GLASS (SHENZHEN) CO. LTD</v>
          </cell>
        </row>
        <row r="255">
          <cell r="B255">
            <v>13971</v>
          </cell>
          <cell r="C255" t="str">
            <v>AUTOLAMPS1750</v>
          </cell>
          <cell r="D255" t="str">
            <v xml:space="preserve">TOYOTA HIACE RZH104 VAN (89-04) (SWB) - SIDE REAR LH4 GLASS</v>
          </cell>
          <cell r="E255" t="str">
            <v xml:space="preserve">RZH104 SR/LH4</v>
          </cell>
          <cell r="F255" t="str">
            <v xml:space="preserve">RZH104 SR/LH4</v>
          </cell>
          <cell r="G255" t="str">
            <v>770*522</v>
          </cell>
          <cell r="H255" t="str">
            <v xml:space="preserve">XINYI AUTOMOBILE GLASS (SHENZHEN) CO. LTD</v>
          </cell>
        </row>
        <row r="256">
          <cell r="B256">
            <v>13976</v>
          </cell>
          <cell r="C256" t="str">
            <v>AUTOLAMPS1751</v>
          </cell>
          <cell r="D256" t="str">
            <v xml:space="preserve">TOYOTA HIACE RZH104 VAN (89-04) (SWB) - SIDE REAR RH3 GLASS</v>
          </cell>
          <cell r="E256" t="str">
            <v xml:space="preserve">RZH104 SR/RH3</v>
          </cell>
          <cell r="F256" t="str">
            <v xml:space="preserve">RZH104 SR/RH3</v>
          </cell>
          <cell r="G256" t="str">
            <v>638*522</v>
          </cell>
          <cell r="H256" t="str">
            <v xml:space="preserve">XINYI AUTOMOBILE GLASS (SHENZHEN) CO. LTD</v>
          </cell>
        </row>
        <row r="257">
          <cell r="B257">
            <v>13977</v>
          </cell>
          <cell r="C257" t="str">
            <v>AUTOLAMPS1752</v>
          </cell>
          <cell r="D257" t="str">
            <v xml:space="preserve">TOYOTA HIACE RZH104 VAN (89-04) (SWB) - SIDE REAR RH4 GLASS</v>
          </cell>
          <cell r="E257" t="str">
            <v xml:space="preserve">RZH104 SR/RH4</v>
          </cell>
          <cell r="F257" t="str">
            <v xml:space="preserve">RZH104 SR/RH4</v>
          </cell>
          <cell r="G257" t="str">
            <v>770*522</v>
          </cell>
          <cell r="H257" t="str">
            <v xml:space="preserve">XINYI AUTOMOBILE GLASS (SHENZHEN) CO. LTD</v>
          </cell>
        </row>
        <row r="258">
          <cell r="B258">
            <v>13813</v>
          </cell>
          <cell r="C258" t="str">
            <v>AUTOLAMPS1753</v>
          </cell>
          <cell r="D258" t="str">
            <v xml:space="preserve">TOYOTA HIACE RZH104 VAN (89-04) SHORT CHASSIS - REAR SIDE FRAME - LH</v>
          </cell>
          <cell r="E258" t="str">
            <v xml:space="preserve">RZH104 RF LH</v>
          </cell>
          <cell r="F258" t="str">
            <v xml:space="preserve">RZH104-ST-F SR/RH</v>
          </cell>
          <cell r="G258" t="str">
            <v>1155*541</v>
          </cell>
          <cell r="H258" t="str">
            <v xml:space="preserve">XINYI AUTOMOBILE GLASS (SHENZHEN) CO. LTD</v>
          </cell>
          <cell r="I258">
            <v>0</v>
          </cell>
        </row>
        <row r="259">
          <cell r="B259">
            <v>13812</v>
          </cell>
          <cell r="C259" t="str">
            <v>AUTOLAMPS1754</v>
          </cell>
          <cell r="D259" t="str">
            <v xml:space="preserve">TOYOTA HIACE RZH104 VAN (89-04) SHORT CHASSIS - REAR SIDE FRAME - RH</v>
          </cell>
          <cell r="E259" t="str">
            <v xml:space="preserve">RZH104 RF RH</v>
          </cell>
          <cell r="F259" t="str">
            <v xml:space="preserve">RZH104-ST-F SR/LH</v>
          </cell>
          <cell r="G259" t="str">
            <v>1155*541</v>
          </cell>
          <cell r="H259" t="str">
            <v xml:space="preserve">XINYI AUTOMOBILE GLASS (SHENZHEN) CO. LTD</v>
          </cell>
          <cell r="I259">
            <v>0</v>
          </cell>
        </row>
        <row r="260">
          <cell r="B260">
            <v>12136</v>
          </cell>
          <cell r="C260" t="str">
            <v>AUTOLAMPS1819</v>
          </cell>
          <cell r="D260" t="str">
            <v xml:space="preserve">TOYOTA HIACE VAN RH200 STANDARD CAB (05-08) - FRONT SIDE FRAME - LH</v>
          </cell>
          <cell r="E260" t="str">
            <v xml:space="preserve">RH200 FSF LH</v>
          </cell>
          <cell r="F260" t="str">
            <v xml:space="preserve">RH200 FSF LH</v>
          </cell>
          <cell r="G260" t="str">
            <v xml:space="preserve"> 1312*563 </v>
          </cell>
          <cell r="H260" t="str">
            <v xml:space="preserve">XINYI AUTOMOBILE GLASS (SHENZHEN) CO. LTD</v>
          </cell>
          <cell r="I260">
            <v>4</v>
          </cell>
        </row>
        <row r="261">
          <cell r="B261">
            <v>12813</v>
          </cell>
          <cell r="C261" t="str">
            <v>AUTOLAMPS1821</v>
          </cell>
          <cell r="D261" t="str">
            <v xml:space="preserve">TOYOTA HIACE VAN RH200 STANDARD CAB (05-08) - REAR HEATED WINDSCREEN W/HOLE</v>
          </cell>
          <cell r="E261" t="str">
            <v xml:space="preserve">RH200 RW/H/X</v>
          </cell>
          <cell r="F261" t="str">
            <v xml:space="preserve">RH200 RW/H/X</v>
          </cell>
          <cell r="G261" t="str">
            <v>1429*585</v>
          </cell>
          <cell r="H261" t="str">
            <v xml:space="preserve">XINYI AUTOMOBILE GLASS (SHENZHEN) CO. LTD</v>
          </cell>
          <cell r="I261">
            <v>5</v>
          </cell>
        </row>
        <row r="262">
          <cell r="B262">
            <v>12085</v>
          </cell>
          <cell r="C262" t="str">
            <v>AUTOLAMPS1822</v>
          </cell>
          <cell r="D262" t="str">
            <v xml:space="preserve">TOYOTA HIACE VAN RH200 STANDARD CAB (05-08) - REAR HEATED WINDSCREEN W/O HOLE</v>
          </cell>
          <cell r="E262" t="str">
            <v xml:space="preserve">RH200NH RW/H/X</v>
          </cell>
          <cell r="F262" t="str">
            <v xml:space="preserve">RH200NH RW/H/X</v>
          </cell>
          <cell r="G262" t="str">
            <v>1429*585</v>
          </cell>
          <cell r="H262" t="str">
            <v xml:space="preserve">XINYI AUTOMOBILE GLASS (SHENZHEN) CO. LTD</v>
          </cell>
          <cell r="I262">
            <v>3</v>
          </cell>
        </row>
        <row r="263">
          <cell r="B263">
            <v>12137</v>
          </cell>
          <cell r="C263" t="str">
            <v>AUTOLAMPS1823</v>
          </cell>
          <cell r="D263" t="str">
            <v xml:space="preserve">TOYOTA HIACE VAN RH200 STANDARD CAB (05-08) - REAR SIDE FRAME - LH</v>
          </cell>
          <cell r="E263" t="str">
            <v xml:space="preserve">RH200 RSF LH</v>
          </cell>
          <cell r="F263" t="str">
            <v xml:space="preserve">RH200 RSF LH</v>
          </cell>
          <cell r="G263" t="str">
            <v xml:space="preserve"> 1368*563 </v>
          </cell>
          <cell r="H263" t="str">
            <v xml:space="preserve">XINYI AUTOMOBILE GLASS (SHENZHEN) CO. LTD</v>
          </cell>
          <cell r="I263">
            <v>6</v>
          </cell>
        </row>
        <row r="264">
          <cell r="B264">
            <v>12144</v>
          </cell>
          <cell r="C264" t="str">
            <v>AUTOLAMPS1824</v>
          </cell>
          <cell r="D264" t="str">
            <v xml:space="preserve">TOYOTA HIACE VAN RH200 STANDARD CAB (05-08) - REAR SIDE FRAME - RH</v>
          </cell>
          <cell r="E264" t="str">
            <v xml:space="preserve">RH200 RSF RH</v>
          </cell>
          <cell r="F264" t="str">
            <v xml:space="preserve">1368*563 -R</v>
          </cell>
          <cell r="G264" t="str">
            <v xml:space="preserve"> 1368*563 </v>
          </cell>
          <cell r="H264" t="str">
            <v xml:space="preserve">XINYI AUTOMOBILE GLASS (SHENZHEN) CO. LTD</v>
          </cell>
          <cell r="I264">
            <v>9</v>
          </cell>
        </row>
        <row r="265">
          <cell r="B265">
            <v>13433</v>
          </cell>
          <cell r="C265" t="str">
            <v>AUTOLAMPS1825</v>
          </cell>
          <cell r="D265" t="str">
            <v xml:space="preserve">TOYOTA HIACE VAN RH200 STANDARD CAB (05-08) - SIDE FRONT - L1 GLASS (W/1 HOLE) - LH</v>
          </cell>
          <cell r="E265" t="str">
            <v xml:space="preserve">RH200 SL R SF/LH1/X</v>
          </cell>
          <cell r="F265" t="str">
            <v>424*565-L</v>
          </cell>
          <cell r="G265" t="str">
            <v>424*565</v>
          </cell>
          <cell r="H265" t="str">
            <v xml:space="preserve">XINYI AUTOMOBILE GLASS (SHENZHEN) CO. LTD</v>
          </cell>
          <cell r="I265">
            <v>3</v>
          </cell>
        </row>
        <row r="266">
          <cell r="B266">
            <v>11944</v>
          </cell>
          <cell r="C266" t="str">
            <v>AUTOLAMPS1826</v>
          </cell>
          <cell r="D266" t="str">
            <v xml:space="preserve">TOYOTA HIACE VAN RH200 STANDARD CAB (05-08) - SIDE FRONT - L2 GLASS (W/2 HOLE) - LH</v>
          </cell>
          <cell r="E266" t="str">
            <v xml:space="preserve">RH200 SL R SF/LH2/X</v>
          </cell>
          <cell r="F266" t="str">
            <v>424*423-L</v>
          </cell>
          <cell r="G266" t="str">
            <v>424*423</v>
          </cell>
          <cell r="H266" t="str">
            <v xml:space="preserve">XINYI AUTOMOBILE GLASS (SHENZHEN) CO. LTD</v>
          </cell>
          <cell r="I266">
            <v>3</v>
          </cell>
        </row>
        <row r="267">
          <cell r="B267">
            <v>11945</v>
          </cell>
          <cell r="C267" t="str">
            <v>AUTOLAMPS1827</v>
          </cell>
          <cell r="D267" t="str">
            <v xml:space="preserve">TOYOTA HIACE VAN RH200 STANDARD CAB (05-08) - SIDE FRONT - R1 GLASS (W/1 HOLE) - RH</v>
          </cell>
          <cell r="E267" t="str">
            <v xml:space="preserve">RH200 SF/R1/ X 1HL</v>
          </cell>
          <cell r="F267" t="str">
            <v>424*565-R</v>
          </cell>
          <cell r="G267" t="str">
            <v>424*565</v>
          </cell>
          <cell r="H267" t="str">
            <v xml:space="preserve">XINYI AUTOMOBILE GLASS (SHENZHEN) CO. LTD</v>
          </cell>
          <cell r="I267">
            <v>3</v>
          </cell>
        </row>
        <row r="268">
          <cell r="B268">
            <v>12036</v>
          </cell>
          <cell r="C268" t="str">
            <v>AUTOLAMPS1828</v>
          </cell>
          <cell r="D268" t="str">
            <v xml:space="preserve">TOYOTA HIACE VAN RH200 STANDARD CAB (05-08) - SIDE FRONT - R2 GLASS (W/2 HOLE) - RH</v>
          </cell>
          <cell r="E268" t="str">
            <v xml:space="preserve">RH200 SF/R2/X 2HL</v>
          </cell>
          <cell r="F268" t="str">
            <v>440*459-R</v>
          </cell>
          <cell r="G268" t="str">
            <v>440*459</v>
          </cell>
          <cell r="H268" t="str">
            <v xml:space="preserve">XINYI AUTOMOBILE GLASS (SHENZHEN) CO. LTD</v>
          </cell>
          <cell r="I268">
            <v>3</v>
          </cell>
        </row>
        <row r="269">
          <cell r="B269">
            <v>13432</v>
          </cell>
          <cell r="C269" t="str">
            <v>AUTOLAMPS1829</v>
          </cell>
          <cell r="D269" t="str">
            <v xml:space="preserve">TOYOTA HIACE VAN RH200 STANDARD CAB (05-08) - SIDE FRONT - R3 GLASS (W/2 HOLE) - RH</v>
          </cell>
          <cell r="E269" t="str">
            <v xml:space="preserve">RH200 SF/R3/X 2HL</v>
          </cell>
          <cell r="F269" t="str">
            <v>499*565-R</v>
          </cell>
          <cell r="G269" t="str">
            <v>499*565</v>
          </cell>
          <cell r="H269" t="str">
            <v xml:space="preserve">XINYI AUTOMOBILE GLASS (SHENZHEN) CO. LTD</v>
          </cell>
          <cell r="I269">
            <v>3</v>
          </cell>
        </row>
        <row r="270">
          <cell r="B270">
            <v>13435</v>
          </cell>
          <cell r="C270" t="str">
            <v>AUTOLAMPS1830</v>
          </cell>
          <cell r="D270" t="str">
            <v xml:space="preserve">TOYOTA HIACE VAN RH200 STANDARD CAB (05-08) - SIDE REAR - L3 GLASS (W/2 HOLE) - LH</v>
          </cell>
          <cell r="E270" t="str">
            <v xml:space="preserve">RH200 SL R SF/LH3/X</v>
          </cell>
          <cell r="F270" t="str">
            <v>511*565-L</v>
          </cell>
          <cell r="G270" t="str">
            <v>511*565</v>
          </cell>
          <cell r="H270" t="str">
            <v xml:space="preserve">XINYI AUTOMOBILE GLASS (SHENZHEN) CO. LTD</v>
          </cell>
          <cell r="I270">
            <v>3</v>
          </cell>
        </row>
        <row r="271">
          <cell r="B271">
            <v>13436</v>
          </cell>
          <cell r="C271" t="str">
            <v>AUTOLAMPS1831</v>
          </cell>
          <cell r="D271" t="str">
            <v xml:space="preserve">TOYOTA HIACE VAN RH200 STANDARD CAB (05-08) - SIDE REAR - L4 GLASS (W/1 HOLE) - LH</v>
          </cell>
          <cell r="E271" t="str">
            <v xml:space="preserve">RH200 SL R SR/LH1/X</v>
          </cell>
          <cell r="F271" t="str">
            <v>357*565-L</v>
          </cell>
          <cell r="G271" t="str">
            <v>357*565</v>
          </cell>
          <cell r="H271" t="str">
            <v xml:space="preserve">XINYI AUTOMOBILE GLASS (SHENZHEN) CO. LTD</v>
          </cell>
          <cell r="I271">
            <v>3</v>
          </cell>
        </row>
        <row r="272">
          <cell r="B272">
            <v>13537</v>
          </cell>
          <cell r="C272" t="str">
            <v>AUTOLAMPS1832</v>
          </cell>
          <cell r="D272" t="str">
            <v xml:space="preserve">TOYOTA HIACE VAN RH200 STANDARD CAB (05-08) - SIDE REAR - L5 GLASS (W/2 HOLE) - LH</v>
          </cell>
          <cell r="E272" t="str">
            <v xml:space="preserve">RH200 SL R SR/LH2/X</v>
          </cell>
          <cell r="F272" t="str">
            <v>473*459-L</v>
          </cell>
          <cell r="G272" t="str">
            <v>473*459</v>
          </cell>
          <cell r="H272" t="str">
            <v xml:space="preserve">XINYI AUTOMOBILE GLASS (SHENZHEN) CO. LTD</v>
          </cell>
          <cell r="I272">
            <v>3</v>
          </cell>
        </row>
        <row r="273">
          <cell r="B273">
            <v>13671</v>
          </cell>
          <cell r="C273" t="str">
            <v>AUTOLAMPS1833</v>
          </cell>
          <cell r="D273" t="str">
            <v xml:space="preserve">TOYOTA HIACE VAN RH200 STANDARD CAB (05-08) - SIDE REAR - L6 GLASS (W/1 HOLE) - LH</v>
          </cell>
          <cell r="E273" t="str">
            <v xml:space="preserve">RH200 SL R SR/LH3/X</v>
          </cell>
          <cell r="F273" t="str">
            <v>587*565-L</v>
          </cell>
          <cell r="G273" t="str">
            <v>587*565</v>
          </cell>
          <cell r="H273" t="str">
            <v xml:space="preserve">XINYI AUTOMOBILE GLASS (SHENZHEN) CO. LTD</v>
          </cell>
          <cell r="I273">
            <v>3</v>
          </cell>
        </row>
        <row r="274">
          <cell r="B274">
            <v>13437</v>
          </cell>
          <cell r="C274" t="str">
            <v>AUTOLAMPS1834</v>
          </cell>
          <cell r="D274" t="str">
            <v xml:space="preserve">TOYOTA HIACE VAN RH200 STANDARD CAB (05-08) - SIDE REAR - R4 GLASS (W/1 HOLE) - RH</v>
          </cell>
          <cell r="E274" t="str">
            <v xml:space="preserve">RH200 SW/R4/X 1HL</v>
          </cell>
          <cell r="F274" t="str">
            <v>357*565-R</v>
          </cell>
          <cell r="G274" t="str">
            <v>357*565</v>
          </cell>
          <cell r="H274" t="str">
            <v xml:space="preserve">XINYI AUTOMOBILE GLASS (SHENZHEN) CO. LTD</v>
          </cell>
          <cell r="I274">
            <v>3</v>
          </cell>
        </row>
        <row r="275">
          <cell r="B275">
            <v>13533</v>
          </cell>
          <cell r="C275" t="str">
            <v>AUTOLAMPS1835</v>
          </cell>
          <cell r="D275" t="str">
            <v xml:space="preserve">TOYOTA HIACE VAN RH200 STANDARD CAB (05-08) - SIDE REAR - R5 GLASS (W/1 HOLE) - RH</v>
          </cell>
          <cell r="E275" t="str">
            <v xml:space="preserve">RH200 SL R SR/LH2/X</v>
          </cell>
          <cell r="F275" t="str">
            <v xml:space="preserve">RH200-SL-R SR/LH2/X</v>
          </cell>
          <cell r="G275" t="str">
            <v>473*459</v>
          </cell>
          <cell r="H275" t="str">
            <v xml:space="preserve">XINYI AUTOMOBILE GLASS (SHENZHEN) CO. LTD</v>
          </cell>
          <cell r="I275">
            <v>9</v>
          </cell>
        </row>
        <row r="276">
          <cell r="B276">
            <v>13434</v>
          </cell>
          <cell r="C276" t="str">
            <v>AUTOLAMPS1836</v>
          </cell>
          <cell r="D276" t="str">
            <v xml:space="preserve">TOYOTA HIACE VAN RH200 STANDARD CAB (05-08) - SIDE REAR - R6 GLASS (W/HOLE) - RH</v>
          </cell>
          <cell r="E276" t="str">
            <v xml:space="preserve">RH200 SW/R6/X 1HL</v>
          </cell>
          <cell r="F276" t="str">
            <v>587*565-R</v>
          </cell>
          <cell r="G276" t="str">
            <v>587*565</v>
          </cell>
          <cell r="H276" t="str">
            <v xml:space="preserve">XINYI AUTOMOBILE GLASS (SHENZHEN) CO. LTD</v>
          </cell>
          <cell r="I276">
            <v>0</v>
          </cell>
        </row>
        <row r="277">
          <cell r="B277">
            <v>11942</v>
          </cell>
          <cell r="C277" t="str">
            <v>AUTOLAMPS1837</v>
          </cell>
          <cell r="D277" t="str">
            <v xml:space="preserve">TOYOTA HIACE VAN RH200 STANDARD CAB, W/O HOLE (05-08) - FRONT DOOR GLASS - LH</v>
          </cell>
          <cell r="E277" t="str">
            <v xml:space="preserve">RH200 FD/LH</v>
          </cell>
          <cell r="F277" t="str">
            <v>973*526-L</v>
          </cell>
          <cell r="G277" t="str">
            <v>973*526</v>
          </cell>
          <cell r="H277" t="str">
            <v xml:space="preserve">XINYI AUTOMOBILE GLASS (SHENZHEN) CO. LTD</v>
          </cell>
          <cell r="I277">
            <v>1</v>
          </cell>
        </row>
        <row r="278">
          <cell r="B278">
            <v>11943</v>
          </cell>
          <cell r="C278" t="str">
            <v>AUTOLAMPS1838</v>
          </cell>
          <cell r="D278" t="str">
            <v xml:space="preserve">TOYOTA HIACE VAN RH200 STANDARD CAB, W/O HOLE (05-08) - FRONT DOOR GLASS - RH</v>
          </cell>
          <cell r="E278" t="str">
            <v xml:space="preserve">RH200 FD/RH</v>
          </cell>
          <cell r="F278" t="str">
            <v>973*526-R</v>
          </cell>
          <cell r="G278" t="str">
            <v>973*526</v>
          </cell>
          <cell r="H278" t="str">
            <v xml:space="preserve">XINYI AUTOMOBILE GLASS (SHENZHEN) CO. LTD</v>
          </cell>
          <cell r="I278">
            <v>1</v>
          </cell>
        </row>
        <row r="279">
          <cell r="B279">
            <v>13524</v>
          </cell>
          <cell r="C279" t="str">
            <v>AUTOLAMPS1839</v>
          </cell>
          <cell r="D279" t="str">
            <v xml:space="preserve">TOYOTA HIACE VAN RH200 WIDE CAB (05-08) - LAMINATED FRONT WINDSCREEN</v>
          </cell>
          <cell r="E279" t="str">
            <v xml:space="preserve">RH200W LFW/X</v>
          </cell>
          <cell r="F279" t="str">
            <v xml:space="preserve">RH200W LFW/X</v>
          </cell>
          <cell r="G279" t="str">
            <v>1664*786</v>
          </cell>
          <cell r="H279" t="str">
            <v xml:space="preserve">BSG AUTO GLASS CO. LTD</v>
          </cell>
          <cell r="I279">
            <v>10</v>
          </cell>
        </row>
        <row r="280">
          <cell r="B280">
            <v>11946</v>
          </cell>
          <cell r="C280" t="str">
            <v>AUTOLAMPS1840</v>
          </cell>
          <cell r="D280" t="str">
            <v xml:space="preserve">TOYOYA HIACE VAN RH200 STANDARD CAB (05-05) - LAMINATED FRONT WINDSCREEN</v>
          </cell>
          <cell r="E280" t="str">
            <v xml:space="preserve">RH200 LFW/X</v>
          </cell>
          <cell r="F280" t="str">
            <v xml:space="preserve">RH200 LFW/X</v>
          </cell>
          <cell r="G280" t="str">
            <v>1481*789</v>
          </cell>
          <cell r="H280" t="str">
            <v xml:space="preserve">BSG AUTO GLASS CO. LTD</v>
          </cell>
          <cell r="I280">
            <v>49</v>
          </cell>
        </row>
        <row r="281">
          <cell r="B281">
            <v>13907</v>
          </cell>
          <cell r="C281" t="str">
            <v>AUTOLAMPS1841</v>
          </cell>
          <cell r="D281" t="str">
            <v xml:space="preserve">TOYOTA HIACE VAN RH200W NO HOLE (05-WIDE) - REAR WINDSCREEN</v>
          </cell>
          <cell r="E281" t="str">
            <v xml:space="preserve">RH200W NH RW/H/X</v>
          </cell>
          <cell r="F281" t="str">
            <v>1613*590</v>
          </cell>
          <cell r="G281" t="str">
            <v>1613*590</v>
          </cell>
          <cell r="H281" t="str">
            <v xml:space="preserve">XINYI AUTOMOBILE GLASS (SHENZHEN) CO. LTD</v>
          </cell>
          <cell r="I281">
            <v>0</v>
          </cell>
        </row>
        <row r="282">
          <cell r="B282">
            <v>13778</v>
          </cell>
          <cell r="C282" t="str">
            <v>AUTOLAMPS1842</v>
          </cell>
          <cell r="D282" t="str">
            <v xml:space="preserve">TOYOTA HIACE VAN W/HOLE  RH200W (05-WIDE) - REAR WINDSCREEN</v>
          </cell>
          <cell r="E282" t="str">
            <v xml:space="preserve">RH200W RW/H/X</v>
          </cell>
          <cell r="F282" t="str">
            <v>1613*590</v>
          </cell>
          <cell r="G282" t="str">
            <v>1613*590</v>
          </cell>
          <cell r="H282" t="str">
            <v xml:space="preserve">XINYI AUTOMOBILE GLASS (SHENZHEN) CO. LTD</v>
          </cell>
          <cell r="I282">
            <v>2</v>
          </cell>
        </row>
        <row r="283">
          <cell r="B283">
            <v>13992</v>
          </cell>
          <cell r="C283" t="str">
            <v>AUTOLAMPS1843</v>
          </cell>
          <cell r="D283" t="str">
            <v xml:space="preserve">TOYOTA HIGHLANDER/KLUGER 5D SUV (01-07) - LAMINATED FRONT WINDSCREEN</v>
          </cell>
          <cell r="E283" t="str">
            <v xml:space="preserve">MU10 1 LFW/X</v>
          </cell>
          <cell r="F283" t="str">
            <v>1526*846</v>
          </cell>
          <cell r="G283" t="str">
            <v>1523*844</v>
          </cell>
          <cell r="H283" t="str">
            <v xml:space="preserve">XINYI AUTOMOBILE GLASS (SHENZHEN) CO. LTD</v>
          </cell>
        </row>
        <row r="284">
          <cell r="B284">
            <v>13987</v>
          </cell>
          <cell r="C284" t="str">
            <v>AUTOLAMPS1865</v>
          </cell>
          <cell r="D284" t="str">
            <v xml:space="preserve">TOYOTA HILUX PICK UP,SURF/4 RUNNER JEEP, 95-04 (LN166,ZN10,ZN20,ZN180/ZN185)  - LAMINATED FRONT WINDSCREEN</v>
          </cell>
          <cell r="E284" t="str">
            <v xml:space="preserve">ZN10 LFW/X</v>
          </cell>
          <cell r="F284" t="str">
            <v xml:space="preserve">ZN10 LFW/X</v>
          </cell>
          <cell r="G284" t="str">
            <v>1378*704</v>
          </cell>
          <cell r="H284" t="str">
            <v xml:space="preserve">XINYI AUTOMOBILE GLASS (SHENZHEN) CO. LTD</v>
          </cell>
        </row>
        <row r="285">
          <cell r="B285">
            <v>11936</v>
          </cell>
          <cell r="C285" t="str">
            <v>AUTOLAMPS1867</v>
          </cell>
          <cell r="D285" t="str">
            <v xml:space="preserve">TOYOTA HILUX PICK-UP /4RUNNER RN85 (88-) - LAMINATED FRONT WINDSCREEN</v>
          </cell>
          <cell r="E285" t="str">
            <v xml:space="preserve">RN85 LFW/X</v>
          </cell>
          <cell r="F285" t="str">
            <v xml:space="preserve">RN85 LFW/X</v>
          </cell>
          <cell r="G285" t="str">
            <v>1393*711</v>
          </cell>
          <cell r="H285" t="str">
            <v xml:space="preserve">XINYI AUTOMOBILE GLASS (SHENZHEN) CO. LTD</v>
          </cell>
        </row>
        <row r="286">
          <cell r="B286">
            <v>12868</v>
          </cell>
          <cell r="C286" t="str">
            <v>AUTOLAMPS1868</v>
          </cell>
          <cell r="D286" t="str">
            <v xml:space="preserve">TOYOTA HILUX PICK-UP RN55 (83-88) - LAMINATED FRONT WINDSCREEN</v>
          </cell>
          <cell r="E286" t="str">
            <v xml:space="preserve">RN55 LFW</v>
          </cell>
          <cell r="F286" t="str">
            <v xml:space="preserve">RN55 LFW</v>
          </cell>
          <cell r="G286" t="str">
            <v>1393*673</v>
          </cell>
          <cell r="H286" t="str">
            <v xml:space="preserve">XINYI AUTOMOBILE GLASS (SHENZHEN) CO. LTD</v>
          </cell>
          <cell r="I286">
            <v>0</v>
          </cell>
        </row>
        <row r="287">
          <cell r="B287">
            <v>14211</v>
          </cell>
          <cell r="C287" t="str">
            <v>AUTOLAMPS1890</v>
          </cell>
          <cell r="D287" t="str">
            <v xml:space="preserve">TOYOTA HILUX REVO UN126 PICK UP CAB (16-) - REAR WINDSCREEN</v>
          </cell>
          <cell r="E287" t="str">
            <v xml:space="preserve">UN126 RW/X</v>
          </cell>
          <cell r="F287" t="str">
            <v xml:space="preserve">UN126 RW/X</v>
          </cell>
          <cell r="G287" t="str">
            <v>1333*353</v>
          </cell>
          <cell r="H287" t="str">
            <v xml:space="preserve">XINYI AUTOMOBILE GLASS (SHENZHEN) CO. LTD</v>
          </cell>
          <cell r="I287">
            <v>1</v>
          </cell>
        </row>
        <row r="288">
          <cell r="B288">
            <v>13993</v>
          </cell>
          <cell r="C288" t="str">
            <v>AUTOLAMPS1939</v>
          </cell>
          <cell r="D288" t="str">
            <v xml:space="preserve">TOYOTA HILUX SURF/4RUNNER 5D SUV (03-09) - LAMINATED FRONT WINDSCREEN</v>
          </cell>
          <cell r="E288" t="str">
            <v xml:space="preserve">SURF/03 LFW/X</v>
          </cell>
          <cell r="F288" t="str">
            <v xml:space="preserve">FW02371 LFW/X</v>
          </cell>
          <cell r="G288" t="str">
            <v>1508*760</v>
          </cell>
          <cell r="H288" t="str">
            <v xml:space="preserve">XINYI AUTOMOBILE GLASS (SHENZHEN) CO. LTD</v>
          </cell>
        </row>
        <row r="289">
          <cell r="B289">
            <v>11948</v>
          </cell>
          <cell r="C289" t="str">
            <v>AUTOLAMPS1956</v>
          </cell>
          <cell r="D289" t="str">
            <v xml:space="preserve">TOYOTA HILUX VIGO ZN215 (04-10) - LAMINATED FRONT WINDSCREEN</v>
          </cell>
          <cell r="E289" t="str">
            <v xml:space="preserve">ZN215 VCP LFW/X</v>
          </cell>
          <cell r="F289" t="str">
            <v xml:space="preserve">ZN215-VCP LFW/X</v>
          </cell>
          <cell r="G289" t="str">
            <v>1466*777</v>
          </cell>
          <cell r="H289" t="str">
            <v xml:space="preserve">XINYI AUTOMOBILE GLASS (SHENZHEN) CO. LTD</v>
          </cell>
          <cell r="I289">
            <v>9</v>
          </cell>
        </row>
        <row r="290">
          <cell r="B290">
            <v>11947</v>
          </cell>
          <cell r="C290" t="str">
            <v>AUTOLAMPS1957</v>
          </cell>
          <cell r="D290" t="str">
            <v xml:space="preserve">TOYOTA HILUX VIGO ZN215 (04-11)  - REAR HEATED WINDSCREEN</v>
          </cell>
          <cell r="E290" t="str">
            <v xml:space="preserve">ZN215 RW/H/X</v>
          </cell>
          <cell r="F290" t="str">
            <v xml:space="preserve">ZN215 RW/H/X</v>
          </cell>
          <cell r="G290" t="str">
            <v>1336*311</v>
          </cell>
          <cell r="H290" t="str">
            <v xml:space="preserve">XINYI AUTOMOBILE GLASS (SHENZHEN) CO. LTD</v>
          </cell>
          <cell r="I290">
            <v>1</v>
          </cell>
        </row>
        <row r="291">
          <cell r="B291">
            <v>14075</v>
          </cell>
          <cell r="C291" t="str">
            <v>AUTOLAMPS1959</v>
          </cell>
          <cell r="D291" t="str">
            <v xml:space="preserve">TOYOTA HILUX VIGO ZN215 (04-11) D/CAB - FRONT DOOR GLASS - LH</v>
          </cell>
          <cell r="E291" t="str">
            <v xml:space="preserve">ZN215 4D FD/LH</v>
          </cell>
          <cell r="F291" t="str">
            <v>ZN215-4DFD/LH</v>
          </cell>
          <cell r="G291" t="str">
            <v>875*518</v>
          </cell>
          <cell r="H291" t="str">
            <v xml:space="preserve">XINYI AUTOMOBILE GLASS (SHENZHEN) CO. LTD</v>
          </cell>
        </row>
        <row r="292">
          <cell r="B292">
            <v>14074</v>
          </cell>
          <cell r="C292" t="str">
            <v>AUTOLAMPS1960</v>
          </cell>
          <cell r="D292" t="str">
            <v xml:space="preserve">TOYOTA HILUX VIGO ZN215 (04-11) D/CAB - FRONT DOOR GLASS - RH</v>
          </cell>
          <cell r="E292" t="str">
            <v xml:space="preserve">ZN215 4D FD/RH</v>
          </cell>
          <cell r="F292" t="str">
            <v>ZN215-4DFD/RH</v>
          </cell>
          <cell r="G292" t="str">
            <v>875*518</v>
          </cell>
          <cell r="H292" t="str">
            <v xml:space="preserve">XINYI AUTOMOBILE GLASS (SHENZHEN) CO. LTD</v>
          </cell>
        </row>
        <row r="293">
          <cell r="B293">
            <v>13440</v>
          </cell>
          <cell r="C293" t="str">
            <v>AUTOLAMPS1961</v>
          </cell>
          <cell r="D293" t="str">
            <v xml:space="preserve">TOYOTA HILUX VIGO ZN215 (04-11) D/CAB - REAR DOOR GLASS - LH</v>
          </cell>
          <cell r="E293" t="str">
            <v xml:space="preserve">ZN215 4D RD/LH</v>
          </cell>
          <cell r="F293" t="str">
            <v>ZN215-4DRD/LH</v>
          </cell>
          <cell r="G293" t="str">
            <v>724*505</v>
          </cell>
          <cell r="H293" t="str">
            <v xml:space="preserve">XINYI AUTOMOBILE GLASS (SHENZHEN) CO. LTD</v>
          </cell>
          <cell r="I293">
            <v>0</v>
          </cell>
        </row>
        <row r="294">
          <cell r="B294">
            <v>13441</v>
          </cell>
          <cell r="C294" t="str">
            <v>AUTOLAMPS1962</v>
          </cell>
          <cell r="D294" t="str">
            <v xml:space="preserve">TOYOTA HILUX VIGO ZN215 (04-11) D/CAB - REAR DOOR GLASS - RH</v>
          </cell>
          <cell r="E294" t="str">
            <v xml:space="preserve">ZN215 4D RD/RH</v>
          </cell>
          <cell r="F294" t="str">
            <v>ZN215-4DRD/RH</v>
          </cell>
          <cell r="G294" t="str">
            <v>724*505</v>
          </cell>
          <cell r="H294" t="str">
            <v xml:space="preserve">XINYI AUTOMOBILE GLASS (SHENZHEN) CO. LTD</v>
          </cell>
          <cell r="I294">
            <v>0</v>
          </cell>
        </row>
        <row r="295">
          <cell r="B295">
            <v>11950</v>
          </cell>
          <cell r="C295" t="str">
            <v>AUTOLAMPS1963</v>
          </cell>
          <cell r="D295" t="str">
            <v xml:space="preserve">TOYOTA HILUX VIGO ZN215 (04-11) S/CAB - FRONT DOOR GLASS - LH</v>
          </cell>
          <cell r="E295" t="str">
            <v xml:space="preserve">ZN215 SC/FD/LH</v>
          </cell>
          <cell r="F295" t="str">
            <v xml:space="preserve">ZN215 SC/FD/LH</v>
          </cell>
          <cell r="G295" t="str">
            <v>977*520</v>
          </cell>
          <cell r="H295" t="str">
            <v xml:space="preserve">XINYI AUTOMOBILE GLASS (SHENZHEN) CO. LTD</v>
          </cell>
          <cell r="I295">
            <v>1</v>
          </cell>
        </row>
        <row r="296">
          <cell r="B296">
            <v>11949</v>
          </cell>
          <cell r="C296" t="str">
            <v>AUTOLAMPS1964</v>
          </cell>
          <cell r="D296" t="str">
            <v xml:space="preserve">TOYOTA HILUX VIGO ZN215 (04-11) S/CAB - FRONT DOOR GLASS - RH</v>
          </cell>
          <cell r="E296" t="str">
            <v xml:space="preserve">ZN215 SC/FD/RH</v>
          </cell>
          <cell r="F296" t="str">
            <v xml:space="preserve">ZN215 SC/FD/RH</v>
          </cell>
          <cell r="G296" t="str">
            <v>977*520</v>
          </cell>
          <cell r="H296" t="str">
            <v xml:space="preserve">XINYI AUTOMOBILE GLASS (SHENZHEN) CO. LTD</v>
          </cell>
          <cell r="I296">
            <v>1</v>
          </cell>
        </row>
        <row r="297">
          <cell r="B297">
            <v>13906</v>
          </cell>
          <cell r="C297" t="str">
            <v>AUTOLAMPS2002</v>
          </cell>
          <cell r="D297" t="str">
            <v xml:space="preserve">TOYOTA HILUX VIGO ZN215-12 CAB (12-) - REAR WINDSCREEN (SLIDING GLASS FRAME)</v>
          </cell>
          <cell r="E297" t="str">
            <v xml:space="preserve">ZN215 12 RW/X</v>
          </cell>
          <cell r="F297" t="str">
            <v xml:space="preserve">ZN215 12 RW/X</v>
          </cell>
          <cell r="G297" t="str">
            <v>1400*320</v>
          </cell>
          <cell r="H297" t="str">
            <v xml:space="preserve">XINYI AUTOMOBILE GLASS (SHENZHEN) CO. LTD</v>
          </cell>
          <cell r="I297">
            <v>2</v>
          </cell>
        </row>
        <row r="298">
          <cell r="B298">
            <v>12791</v>
          </cell>
          <cell r="C298" t="str">
            <v>AUTOLAMPS2032</v>
          </cell>
          <cell r="D298" t="str">
            <v xml:space="preserve">TOYOTA IPSUM SXM10/SXM15/BS10 MPV (96-) - LAMINATED FRONT WINDSCREEN</v>
          </cell>
          <cell r="E298" t="str">
            <v xml:space="preserve">BS10 LFW/X</v>
          </cell>
          <cell r="F298" t="str">
            <v xml:space="preserve">BS10 LFW/X</v>
          </cell>
          <cell r="G298" t="str">
            <v>1437*956</v>
          </cell>
          <cell r="H298" t="str">
            <v xml:space="preserve">XINYI AUTOMOBILE GLASS (SHENZHEN) CO. LTD</v>
          </cell>
          <cell r="I298">
            <v>1</v>
          </cell>
        </row>
        <row r="299">
          <cell r="B299">
            <v>13472</v>
          </cell>
          <cell r="C299" t="str">
            <v>AUTOLAMPS2044</v>
          </cell>
          <cell r="D299" t="str">
            <v xml:space="preserve">TOYOTA IPSUM/AVENSIS VERSO CM20/BS20 MPV (01-) - LAMINATED FRONT WINDSCREEN</v>
          </cell>
          <cell r="E299" t="str">
            <v xml:space="preserve">CM20 R S LFW/X</v>
          </cell>
          <cell r="F299" t="str">
            <v xml:space="preserve">CM20-R-S LFW/X</v>
          </cell>
          <cell r="G299" t="str">
            <v>1433*1118</v>
          </cell>
          <cell r="H299" t="str">
            <v xml:space="preserve">XINYI AUTOMOBILE GLASS (SHENZHEN) CO. LTD</v>
          </cell>
          <cell r="I299">
            <v>3</v>
          </cell>
        </row>
        <row r="300">
          <cell r="B300">
            <v>13964</v>
          </cell>
          <cell r="C300" t="str">
            <v>AUTOLAMPS2045</v>
          </cell>
          <cell r="D300" t="str">
            <v xml:space="preserve">TOYOTA ISIS 5D MPV (04-) - FRONT DOOR GLASS - LH</v>
          </cell>
          <cell r="E300" t="str">
            <v xml:space="preserve">ISIS FD/LH</v>
          </cell>
          <cell r="F300" t="str">
            <v xml:space="preserve">ISIS FD/LH</v>
          </cell>
          <cell r="G300" t="str">
            <v>875*533</v>
          </cell>
          <cell r="H300" t="str">
            <v xml:space="preserve">XINYI AUTOMOBILE GLASS (SHENZHEN) CO. LTD</v>
          </cell>
        </row>
        <row r="301">
          <cell r="B301">
            <v>13965</v>
          </cell>
          <cell r="C301" t="str">
            <v>AUTOLAMPS2046</v>
          </cell>
          <cell r="D301" t="str">
            <v xml:space="preserve">TOYOTA ISIS 5D MPV (04-) - FRONT DOOR GLASS - LH</v>
          </cell>
          <cell r="E301" t="str">
            <v xml:space="preserve">ISIS FD/LH</v>
          </cell>
          <cell r="F301" t="str">
            <v xml:space="preserve">ISIS FD/LH</v>
          </cell>
          <cell r="G301" t="str">
            <v>875*533</v>
          </cell>
          <cell r="H301" t="str">
            <v xml:space="preserve">XINYI AUTOMOBILE GLASS (SHENZHEN) CO. LTD</v>
          </cell>
        </row>
        <row r="302">
          <cell r="B302">
            <v>13966</v>
          </cell>
          <cell r="C302" t="str">
            <v>AUTOLAMPS2049</v>
          </cell>
          <cell r="D302" t="str">
            <v xml:space="preserve">TOYOTA ISIS 5D MPV (04-) - FRONT QUARTER GLASS - LH</v>
          </cell>
          <cell r="E302" t="str">
            <v xml:space="preserve">ISIS FV/LH/X</v>
          </cell>
          <cell r="F302" t="str">
            <v xml:space="preserve">ISIS FV/LH/X</v>
          </cell>
          <cell r="G302" t="str">
            <v>315*226</v>
          </cell>
          <cell r="H302" t="str">
            <v xml:space="preserve">XINYI AUTOMOBILE GLASS (SHENZHEN) CO. LTD</v>
          </cell>
        </row>
        <row r="303">
          <cell r="B303">
            <v>14072</v>
          </cell>
          <cell r="C303" t="str">
            <v>AUTOLAMPS2050</v>
          </cell>
          <cell r="D303" t="str">
            <v xml:space="preserve">TOYOTA ISIS 5D MPV (04-) - FRONT QUARTER GLASS - RH</v>
          </cell>
          <cell r="E303" t="str">
            <v xml:space="preserve">ISIS FV/LH/X</v>
          </cell>
          <cell r="F303" t="str">
            <v xml:space="preserve">ISIS FV/LH/X</v>
          </cell>
          <cell r="G303" t="str">
            <v>315*226</v>
          </cell>
          <cell r="H303" t="str">
            <v xml:space="preserve">XINYI AUTOMOBILE GLASS (SHENZHEN) CO. LTD</v>
          </cell>
        </row>
        <row r="304">
          <cell r="B304">
            <v>12803</v>
          </cell>
          <cell r="C304" t="str">
            <v>AUTOLAMPS2051</v>
          </cell>
          <cell r="D304" t="str">
            <v xml:space="preserve">TOYOTA ISIS 5D MPV (04-) - LAMINATED FRONT WINDSCREEN</v>
          </cell>
          <cell r="E304" t="str">
            <v xml:space="preserve">ISIS LFW/X</v>
          </cell>
          <cell r="F304" t="str">
            <v xml:space="preserve">ISIS LFW/X</v>
          </cell>
          <cell r="G304" t="str">
            <v>1384*982</v>
          </cell>
          <cell r="H304" t="str">
            <v xml:space="preserve">BSG AUTO GLASS CO. LTD</v>
          </cell>
          <cell r="I304">
            <v>5</v>
          </cell>
        </row>
        <row r="305">
          <cell r="B305">
            <v>12032</v>
          </cell>
          <cell r="C305" t="str">
            <v>AUTOLAMPS2054</v>
          </cell>
          <cell r="D305" t="str">
            <v xml:space="preserve">TOYOTA ISIS 5D MPV (04-) - REAR DOOR GLASS - RH</v>
          </cell>
          <cell r="E305" t="str">
            <v xml:space="preserve">ISIS RD/RH</v>
          </cell>
          <cell r="F305" t="str">
            <v xml:space="preserve">ISIS RD/RH</v>
          </cell>
          <cell r="G305" t="str">
            <v>727*532</v>
          </cell>
          <cell r="H305" t="str">
            <v xml:space="preserve">XINYI AUTOMOBILE GLASS (SHENZHEN) CO. LTD</v>
          </cell>
        </row>
        <row r="306">
          <cell r="B306">
            <v>12033</v>
          </cell>
          <cell r="C306" t="str">
            <v>AUTOLAMPS2055</v>
          </cell>
          <cell r="D306" t="str">
            <v xml:space="preserve">TOYOTA ISIS 5D MPV (04-) - REAR QUARTER GLASS - RH</v>
          </cell>
          <cell r="E306" t="str">
            <v xml:space="preserve">ISIS RQ/RH</v>
          </cell>
          <cell r="F306" t="str">
            <v xml:space="preserve">ISIS RQ/RH</v>
          </cell>
          <cell r="G306" t="str">
            <v>727*532</v>
          </cell>
          <cell r="H306" t="str">
            <v xml:space="preserve">XINYI AUTOMOBILE GLASS (SHENZHEN) CO. LTD</v>
          </cell>
        </row>
        <row r="307">
          <cell r="B307">
            <v>12804</v>
          </cell>
          <cell r="C307" t="str">
            <v>AUTOLAMPS2056</v>
          </cell>
          <cell r="D307" t="str">
            <v xml:space="preserve">TOYOTA ISIS 5D MPV (04-) - REAR WINDSCREEN</v>
          </cell>
          <cell r="E307" t="str">
            <v xml:space="preserve">ISIS RW/H/X</v>
          </cell>
          <cell r="F307" t="str">
            <v xml:space="preserve">ISIS RW/H/X</v>
          </cell>
          <cell r="G307" t="str">
            <v>1236*488</v>
          </cell>
          <cell r="H307" t="str">
            <v xml:space="preserve">XINYI AUTOMOBILE GLASS (SHENZHEN) CO. LTD</v>
          </cell>
          <cell r="I307">
            <v>0</v>
          </cell>
        </row>
        <row r="308">
          <cell r="B308">
            <v>13967</v>
          </cell>
          <cell r="C308" t="str">
            <v>AUTOLAMPS2057</v>
          </cell>
          <cell r="D308" t="str">
            <v xml:space="preserve">TOYOTA ISIS 5D MPV (04-) - SIDE FIX GLASS - LH</v>
          </cell>
          <cell r="E308" t="str">
            <v xml:space="preserve">ISIS SW/LH/X</v>
          </cell>
          <cell r="F308" t="str">
            <v xml:space="preserve">ISIS SW/LH/X</v>
          </cell>
          <cell r="G308" t="str">
            <v>491*436</v>
          </cell>
          <cell r="H308" t="str">
            <v xml:space="preserve">XINYI AUTOMOBILE GLASS (SHENZHEN) CO. LTD</v>
          </cell>
        </row>
        <row r="309">
          <cell r="B309">
            <v>12034</v>
          </cell>
          <cell r="C309" t="str">
            <v>AUTOLAMPS2058</v>
          </cell>
          <cell r="D309" t="str">
            <v xml:space="preserve">TOYOTA ISIS 5D MPV (04-) - SIDE FIX GLASS - RH</v>
          </cell>
          <cell r="E309" t="str">
            <v xml:space="preserve">ISIS SW/RH/X</v>
          </cell>
          <cell r="F309" t="str">
            <v xml:space="preserve">ISIS SW/LH/X</v>
          </cell>
          <cell r="G309" t="str">
            <v>491*436</v>
          </cell>
          <cell r="H309" t="str">
            <v xml:space="preserve">XINYI AUTOMOBILE GLASS (SHENZHEN) CO. LTD</v>
          </cell>
        </row>
        <row r="310">
          <cell r="B310">
            <v>12805</v>
          </cell>
          <cell r="C310" t="str">
            <v>AUTOLAMPS2059</v>
          </cell>
          <cell r="D310" t="str">
            <v xml:space="preserve">TOYOTA IST / URBAN CRUISER (05-) - LAMINTED FRONT  WINDSCREEN</v>
          </cell>
          <cell r="E310" t="str">
            <v xml:space="preserve">SC20 VCP LFW/X</v>
          </cell>
          <cell r="F310" t="str">
            <v xml:space="preserve">SC20 VCP LFW/X</v>
          </cell>
          <cell r="G310" t="str">
            <v>1322*876</v>
          </cell>
          <cell r="H310" t="str">
            <v xml:space="preserve">BSG AUTO GLASS CO. LTD</v>
          </cell>
          <cell r="I310">
            <v>1</v>
          </cell>
        </row>
        <row r="311">
          <cell r="B311">
            <v>11951</v>
          </cell>
          <cell r="C311" t="str">
            <v>AUTOLAMPS2060</v>
          </cell>
          <cell r="D311" t="str">
            <v xml:space="preserve">TOYOTA IST NCP61 SC10W (02-06) - LAMINATED FRONT WINDSCREEN</v>
          </cell>
          <cell r="E311" t="str">
            <v xml:space="preserve">SC10W LFW/X</v>
          </cell>
          <cell r="F311" t="str">
            <v xml:space="preserve">SC10W LFW/X</v>
          </cell>
          <cell r="G311" t="str">
            <v>1303*918</v>
          </cell>
          <cell r="H311" t="str">
            <v xml:space="preserve">XINYI AUTOMOBILE GLASS (SHENZHEN) CO. LTD</v>
          </cell>
          <cell r="I311">
            <v>6</v>
          </cell>
        </row>
        <row r="312">
          <cell r="B312">
            <v>13525</v>
          </cell>
          <cell r="C312" t="str">
            <v>AUTOLAMPS2061</v>
          </cell>
          <cell r="D312" t="str">
            <v xml:space="preserve">TOYOTA IST NCP61 SC10W (02-06) - REAR HEATED WINDSCREEN</v>
          </cell>
          <cell r="E312" t="str">
            <v xml:space="preserve">SC10W RW/H/X</v>
          </cell>
          <cell r="F312" t="str">
            <v xml:space="preserve">SC10W RW/H/X</v>
          </cell>
          <cell r="G312" t="str">
            <v>1312*454</v>
          </cell>
          <cell r="H312" t="str">
            <v xml:space="preserve">XINYI AUTOMOBILE GLASS (SHENZHEN) CO. LTD</v>
          </cell>
          <cell r="I312">
            <v>0</v>
          </cell>
        </row>
        <row r="313">
          <cell r="B313">
            <v>13428</v>
          </cell>
          <cell r="C313" t="str">
            <v>AUTOLAMPS2072</v>
          </cell>
          <cell r="D313" t="str">
            <v xml:space="preserve">TOYOTA LANDCRUISER FJ100 (98-06) - LAMINATED FRONT WINDSCREEN</v>
          </cell>
          <cell r="E313" t="str">
            <v xml:space="preserve">FJ100 VP LFW/X</v>
          </cell>
          <cell r="F313" t="str">
            <v xml:space="preserve">FJ100-VP LFW/X</v>
          </cell>
          <cell r="G313" t="str">
            <v>1597*774</v>
          </cell>
          <cell r="H313" t="str">
            <v xml:space="preserve">XINYI AUTOMOBILE GLASS (SHENZHEN) CO. LTD</v>
          </cell>
          <cell r="I313">
            <v>0</v>
          </cell>
        </row>
        <row r="314">
          <cell r="B314">
            <v>12780</v>
          </cell>
          <cell r="C314" t="str">
            <v>AUTOLAMPS2127</v>
          </cell>
          <cell r="D314" t="str">
            <v xml:space="preserve">TOYOTA LANDCRUISER FJ200/LEXUS LX570 5D SUV (16-) - LAMINATED FRONT WINDSCREEN</v>
          </cell>
          <cell r="E314" t="str">
            <v xml:space="preserve">FJ200 VCP LFW/X</v>
          </cell>
          <cell r="F314" t="str">
            <v xml:space="preserve">FJ200 VCP LFW/X</v>
          </cell>
          <cell r="G314" t="str">
            <v>1583*815</v>
          </cell>
          <cell r="H314" t="str">
            <v xml:space="preserve">XINYI AUTOMOBILE GLASS (SHENZHEN) CO. LTD</v>
          </cell>
          <cell r="I314">
            <v>3</v>
          </cell>
        </row>
        <row r="315">
          <cell r="B315">
            <v>12858</v>
          </cell>
          <cell r="C315" t="str">
            <v>AUTOLAMPS2148</v>
          </cell>
          <cell r="D315" t="str">
            <v xml:space="preserve">TOYOTA LANDCRUISER FJ79 (06-13) - LAMINATED FRONT WINDSCREEN</v>
          </cell>
          <cell r="E315" t="str">
            <v xml:space="preserve">FJ79 V LFW/X</v>
          </cell>
          <cell r="F315" t="str">
            <v xml:space="preserve">FJ79-V LFW/X</v>
          </cell>
          <cell r="G315" t="str">
            <v>1434*615</v>
          </cell>
          <cell r="H315" t="str">
            <v xml:space="preserve">XINYI AUTOMOBILE GLASS (SHENZHEN) CO. LTD</v>
          </cell>
          <cell r="I315">
            <v>15</v>
          </cell>
        </row>
        <row r="316">
          <cell r="B316">
            <v>13495</v>
          </cell>
          <cell r="C316" t="str">
            <v>AUTOLAMPS2157</v>
          </cell>
          <cell r="D316" t="str">
            <v xml:space="preserve">TOYOTA LANDCRUISER FJ80 (90-97) - LAMINATED FRONT WINDSCREEN</v>
          </cell>
          <cell r="E316" t="str">
            <v xml:space="preserve">FJ80 LFW</v>
          </cell>
          <cell r="F316" t="str">
            <v xml:space="preserve">FJ80 LFW</v>
          </cell>
          <cell r="G316" t="str">
            <v>1511*679</v>
          </cell>
          <cell r="H316" t="str">
            <v xml:space="preserve">XINYI AUTOMOBILE GLASS (SHENZHEN) CO. LTD</v>
          </cell>
          <cell r="I316">
            <v>0</v>
          </cell>
        </row>
        <row r="317">
          <cell r="B317">
            <v>12856</v>
          </cell>
          <cell r="C317" t="str">
            <v>AUTOLAMPS2168</v>
          </cell>
          <cell r="D317" t="str">
            <v xml:space="preserve">TOYOTA LANDCRUISER PRADO FJ120 (03-09) - REAR WINDSCREEN (NO HOLE)</v>
          </cell>
          <cell r="E317" t="str">
            <v xml:space="preserve">FJ120 RW/H/X</v>
          </cell>
          <cell r="F317" t="str">
            <v>1324*540</v>
          </cell>
          <cell r="G317" t="str">
            <v>1324*540</v>
          </cell>
          <cell r="H317" t="str">
            <v xml:space="preserve">XINYI AUTOMOBILE GLASS (SHENZHEN) CO. LTD</v>
          </cell>
          <cell r="I317">
            <v>0</v>
          </cell>
        </row>
        <row r="318">
          <cell r="B318">
            <v>12857</v>
          </cell>
          <cell r="C318" t="str">
            <v>AUTOLAMPS2169</v>
          </cell>
          <cell r="D318" t="str">
            <v xml:space="preserve">TOYOTA LANDCRUISER PRADO FJ120 (03-09) - REAR WINDSCREEN (W/HOLE)</v>
          </cell>
          <cell r="E318" t="str">
            <v xml:space="preserve">FJ120-1 RW/H/X</v>
          </cell>
          <cell r="F318" t="str">
            <v>1332*557</v>
          </cell>
          <cell r="G318" t="str">
            <v>1332*557</v>
          </cell>
          <cell r="H318" t="str">
            <v xml:space="preserve">XINYI AUTOMOBILE GLASS (SHENZHEN) CO. LTD</v>
          </cell>
          <cell r="I318">
            <v>2</v>
          </cell>
        </row>
        <row r="319">
          <cell r="B319">
            <v>13429</v>
          </cell>
          <cell r="C319" t="str">
            <v>AUTOLAMPS2204</v>
          </cell>
          <cell r="D319" t="str">
            <v xml:space="preserve">TOYOTA LANDCRUISER PRADO FJ150 (09-13) - LAMINATED FRONT WINDSCREEN</v>
          </cell>
          <cell r="E319" t="str">
            <v xml:space="preserve">TY-J150-VCP LFW/X</v>
          </cell>
          <cell r="F319" t="str">
            <v>1522*814</v>
          </cell>
          <cell r="G319" t="str">
            <v>1522*814</v>
          </cell>
          <cell r="H319" t="str">
            <v xml:space="preserve">XINYI AUTOMOBILE GLASS (SHENZHEN) CO. LTD</v>
          </cell>
          <cell r="I319">
            <v>7</v>
          </cell>
        </row>
        <row r="320">
          <cell r="B320">
            <v>12046</v>
          </cell>
          <cell r="C320" t="str">
            <v>AUTOLAMPS2237</v>
          </cell>
          <cell r="D320" t="str">
            <v xml:space="preserve">TOYOTA LANDCRUISER PRADO FJ95 (97-02) - FRONT DOOR GLASS - LH</v>
          </cell>
          <cell r="E320" t="str">
            <v xml:space="preserve">FJ90 FD/LH</v>
          </cell>
          <cell r="F320" t="str">
            <v xml:space="preserve">FJ90 FD/LH</v>
          </cell>
          <cell r="G320" t="str">
            <v>878*541</v>
          </cell>
          <cell r="H320" t="str">
            <v xml:space="preserve">XINYI AUTOMOBILE GLASS (SHENZHEN) CO. LTD</v>
          </cell>
        </row>
        <row r="321">
          <cell r="B321">
            <v>12045</v>
          </cell>
          <cell r="C321" t="str">
            <v>AUTOLAMPS2238</v>
          </cell>
          <cell r="D321" t="str">
            <v xml:space="preserve">TOYOTA LANDCRUISER PRADO FJ95 (97-02) - FRONT DOOR GLASS - RH</v>
          </cell>
          <cell r="E321" t="str">
            <v xml:space="preserve">FJ90 FD/RH</v>
          </cell>
          <cell r="F321" t="str">
            <v xml:space="preserve">FJ90 FD/RH</v>
          </cell>
          <cell r="G321" t="str">
            <v>878*541</v>
          </cell>
          <cell r="H321" t="str">
            <v xml:space="preserve">XINYI AUTOMOBILE GLASS (SHENZHEN) CO. LTD</v>
          </cell>
          <cell r="I321">
            <v>0</v>
          </cell>
        </row>
        <row r="322">
          <cell r="B322">
            <v>11953</v>
          </cell>
          <cell r="C322" t="str">
            <v>AUTOLAMPS2239</v>
          </cell>
          <cell r="D322" t="str">
            <v xml:space="preserve">TOYOTA LANDCRUISER PRADO FJ95 (97-02) - REAR DOOR GLASS - LH</v>
          </cell>
          <cell r="E322" t="str">
            <v xml:space="preserve">FJ90 RD/LH</v>
          </cell>
          <cell r="F322" t="str">
            <v xml:space="preserve">FJ90 RD/LH</v>
          </cell>
          <cell r="G322" t="str">
            <v>585*555</v>
          </cell>
          <cell r="H322" t="str">
            <v xml:space="preserve">XINYI AUTOMOBILE GLASS (SHENZHEN) CO. LTD</v>
          </cell>
        </row>
        <row r="323">
          <cell r="B323">
            <v>11954</v>
          </cell>
          <cell r="C323" t="str">
            <v>AUTOLAMPS2240</v>
          </cell>
          <cell r="D323" t="str">
            <v xml:space="preserve">TOYOTA LANDCRUISER PRADO FJ95 (97-02) - REAR DOOR GLASS - RH</v>
          </cell>
          <cell r="E323" t="str">
            <v xml:space="preserve">FJ90 RD/RH</v>
          </cell>
          <cell r="F323" t="str">
            <v xml:space="preserve">FJ90 RD/RH</v>
          </cell>
          <cell r="G323" t="str">
            <v>585*555</v>
          </cell>
          <cell r="H323" t="str">
            <v xml:space="preserve">XINYI AUTOMOBILE GLASS (SHENZHEN) CO. LTD</v>
          </cell>
        </row>
        <row r="324">
          <cell r="B324">
            <v>13889</v>
          </cell>
          <cell r="C324" t="str">
            <v>AUTOLAMPS2241</v>
          </cell>
          <cell r="D324" t="str">
            <v xml:space="preserve">TOYOTA LANDCRUISER PRADO FJ95 (97-02) - REAR SIDE FIX - LH</v>
          </cell>
          <cell r="E324" t="str">
            <v xml:space="preserve">FJ90-5 SW/LH/X</v>
          </cell>
          <cell r="F324" t="str">
            <v xml:space="preserve">FJ90-5 SW/LH/X</v>
          </cell>
          <cell r="G324" t="str">
            <v>770*500</v>
          </cell>
          <cell r="H324" t="str">
            <v xml:space="preserve">XINYI AUTOMOBILE GLASS (SHENZHEN) CO. LTD</v>
          </cell>
          <cell r="I324">
            <v>0</v>
          </cell>
        </row>
        <row r="325">
          <cell r="B325">
            <v>13519</v>
          </cell>
          <cell r="C325" t="str">
            <v>AUTOLAMPS2242</v>
          </cell>
          <cell r="D325" t="str">
            <v xml:space="preserve">LANDROVER 110 DEFENDER (83-) - LAMINATED FRONT WINDSCREEN</v>
          </cell>
          <cell r="E325" t="str">
            <v xml:space="preserve">110 LFW</v>
          </cell>
          <cell r="F325" t="str">
            <v xml:space="preserve">110 LFW</v>
          </cell>
          <cell r="G325" t="str">
            <v>1415*425</v>
          </cell>
          <cell r="H325" t="str">
            <v xml:space="preserve">XINYI AUTOMOBILE GLASS (SHENZHEN) CO. LTD</v>
          </cell>
          <cell r="I325">
            <v>4</v>
          </cell>
        </row>
        <row r="326">
          <cell r="B326">
            <v>12038</v>
          </cell>
          <cell r="C326" t="str">
            <v>AUTOLAMPS2257</v>
          </cell>
          <cell r="D326" t="str">
            <v xml:space="preserve">TOYOTA MARK II GX110 4D SEDAN (00-) - LAMINATED FRONT WINDSCREEN</v>
          </cell>
          <cell r="E326" t="str">
            <v xml:space="preserve">ZX110 R LFW/X</v>
          </cell>
          <cell r="F326" t="str">
            <v xml:space="preserve">ZX110-R LFW/X</v>
          </cell>
          <cell r="G326" t="str">
            <v>1463*880</v>
          </cell>
          <cell r="H326" t="str">
            <v xml:space="preserve">XINYI AUTOMOBILE GLASS (SHENZHEN) CO. LTD</v>
          </cell>
          <cell r="I326">
            <v>3</v>
          </cell>
        </row>
        <row r="327">
          <cell r="B327">
            <v>12869</v>
          </cell>
          <cell r="C327" t="str">
            <v>AUTOLAMPS2279</v>
          </cell>
          <cell r="D327" t="str">
            <v xml:space="preserve">TOYOTA MARK X - RX120 (01-09) - LAMINATED FRONT WINDSCREEN</v>
          </cell>
          <cell r="E327" t="str">
            <v xml:space="preserve">RX120 R LFW/X</v>
          </cell>
          <cell r="F327" t="str">
            <v xml:space="preserve">RX120-R LFW/X</v>
          </cell>
          <cell r="G327" t="str">
            <v>1434*890</v>
          </cell>
          <cell r="H327" t="str">
            <v xml:space="preserve">XINYI AUTOMOBILE GLASS (SHENZHEN) CO. LTD</v>
          </cell>
          <cell r="I327">
            <v>8</v>
          </cell>
        </row>
        <row r="328">
          <cell r="B328">
            <v>12039</v>
          </cell>
          <cell r="C328" t="str">
            <v>AUTOLAMPS2280</v>
          </cell>
          <cell r="D328" t="str">
            <v xml:space="preserve">TOYOTA MARK X - RX120 (01-09) - REAR HEATED WINDSCREEN</v>
          </cell>
          <cell r="E328" t="str">
            <v xml:space="preserve">RX120 RW/H/X</v>
          </cell>
          <cell r="F328" t="str">
            <v xml:space="preserve">RX120 RW/H/X</v>
          </cell>
          <cell r="G328" t="str">
            <v>1276*880</v>
          </cell>
          <cell r="H328" t="str">
            <v xml:space="preserve">XINYI AUTOMOBILE GLASS (SHENZHEN) CO. LTD</v>
          </cell>
          <cell r="I328">
            <v>0</v>
          </cell>
        </row>
        <row r="329">
          <cell r="B329">
            <v>12040</v>
          </cell>
          <cell r="C329" t="str">
            <v>AUTOLAMPS2281</v>
          </cell>
          <cell r="D329" t="str">
            <v xml:space="preserve">TOYOTA MARK X - RX120 (01-09) - FRONT DOOR GLASS - LH</v>
          </cell>
          <cell r="E329" t="str">
            <v xml:space="preserve">RX120 FD/LH</v>
          </cell>
          <cell r="F329" t="str">
            <v xml:space="preserve">RX120 FD/LH</v>
          </cell>
          <cell r="G329" t="str">
            <v>900*484</v>
          </cell>
          <cell r="H329" t="str">
            <v xml:space="preserve">XINYI AUTOMOBILE GLASS (SHENZHEN) CO. LTD</v>
          </cell>
        </row>
        <row r="330">
          <cell r="B330">
            <v>12041</v>
          </cell>
          <cell r="C330" t="str">
            <v>AUTOLAMPS2282</v>
          </cell>
          <cell r="D330" t="str">
            <v xml:space="preserve">TOYOTA MARK X - RX120 (01-09) - FRONT DOOR GLASS - RH</v>
          </cell>
          <cell r="E330" t="str">
            <v xml:space="preserve">RX120 FD/RH</v>
          </cell>
          <cell r="F330" t="str">
            <v xml:space="preserve">RX120 FD/RH</v>
          </cell>
          <cell r="G330" t="str">
            <v>900*484</v>
          </cell>
          <cell r="H330" t="str">
            <v xml:space="preserve">XINYI AUTOMOBILE GLASS (SHENZHEN) CO. LTD</v>
          </cell>
        </row>
        <row r="331">
          <cell r="B331">
            <v>13455</v>
          </cell>
          <cell r="C331" t="str">
            <v>AUTOLAMPS2306</v>
          </cell>
          <cell r="D331" t="str">
            <v xml:space="preserve">TOYOTA NADIA SXN10 (98) - LAMINATED FRONT WINDSCREEN</v>
          </cell>
          <cell r="E331" t="str">
            <v xml:space="preserve">SXN10 LFW/X</v>
          </cell>
          <cell r="F331" t="str">
            <v xml:space="preserve">SXN10 LFW/X</v>
          </cell>
          <cell r="G331" t="str">
            <v>1405*1062</v>
          </cell>
          <cell r="H331" t="str">
            <v xml:space="preserve">XINYI AUTOMOBILE GLASS (SHENZHEN) CO. LTD</v>
          </cell>
        </row>
        <row r="332">
          <cell r="B332">
            <v>11965</v>
          </cell>
          <cell r="C332" t="str">
            <v>AUTOLAMPS2346</v>
          </cell>
          <cell r="D332" t="str">
            <v xml:space="preserve">TOYOTA NOAH/VOXY MPV VAN (01-) - LAMINATED FRONT WINDSCREEN</v>
          </cell>
          <cell r="E332" t="str">
            <v xml:space="preserve">YR50 LFW/X</v>
          </cell>
          <cell r="F332" t="str">
            <v xml:space="preserve">YR50 LFW/X</v>
          </cell>
          <cell r="G332" t="str">
            <v>1427*1103</v>
          </cell>
          <cell r="H332" t="str">
            <v xml:space="preserve">XINYI AUTOMOBILE GLASS (SHENZHEN) CO. LTD</v>
          </cell>
          <cell r="I332">
            <v>3</v>
          </cell>
        </row>
        <row r="333">
          <cell r="B333">
            <v>11964</v>
          </cell>
          <cell r="C333" t="str">
            <v>AUTOLAMPS2347</v>
          </cell>
          <cell r="D333" t="str">
            <v xml:space="preserve">TOYOTA NOAH/VOXY VAN (01-) - REAR HEATED WINDSCREEN</v>
          </cell>
          <cell r="E333" t="str">
            <v xml:space="preserve">YR50 RW/H/X</v>
          </cell>
          <cell r="F333" t="str">
            <v xml:space="preserve">YR50 RW/H/X</v>
          </cell>
          <cell r="G333" t="str">
            <v>1301*620</v>
          </cell>
          <cell r="H333" t="str">
            <v xml:space="preserve">XINYI AUTOMOBILE GLASS (SHENZHEN) CO. LTD</v>
          </cell>
          <cell r="I333">
            <v>3</v>
          </cell>
        </row>
        <row r="334">
          <cell r="B334">
            <v>13482</v>
          </cell>
          <cell r="C334" t="str">
            <v>AUTOLAMPS2348</v>
          </cell>
          <cell r="D334" t="str">
            <v xml:space="preserve">TOYOTA NOAH/VOXY VAN TR60/YR70 YR90 (01-) - FRONT DOOR GLASS - LH</v>
          </cell>
          <cell r="E334" t="str">
            <v xml:space="preserve">YR90 FD/LH</v>
          </cell>
          <cell r="F334" t="str">
            <v xml:space="preserve">YR70 FD/LH</v>
          </cell>
          <cell r="G334" t="str">
            <v>898*594</v>
          </cell>
          <cell r="H334" t="str">
            <v xml:space="preserve">XINYI AUTOMOBILE GLASS (SHENZHEN) CO. LTD</v>
          </cell>
          <cell r="I334">
            <v>1</v>
          </cell>
        </row>
        <row r="335">
          <cell r="B335">
            <v>13483</v>
          </cell>
          <cell r="C335" t="str">
            <v>AUTOLAMPS2349</v>
          </cell>
          <cell r="D335" t="str">
            <v xml:space="preserve">TOYOTA NOAH/VOXY VAN TR60/YR70 YR90 (01-) - FRONT DOOR GLASS - RH</v>
          </cell>
          <cell r="E335" t="str">
            <v xml:space="preserve">YR90 FD/LH</v>
          </cell>
          <cell r="F335" t="str">
            <v xml:space="preserve">YR70 FD/LH</v>
          </cell>
          <cell r="G335" t="str">
            <v>932*632</v>
          </cell>
          <cell r="H335" t="str">
            <v xml:space="preserve">XINYI AUTOMOBILE GLASS (SHENZHEN) CO. LTD</v>
          </cell>
          <cell r="I335">
            <v>0</v>
          </cell>
        </row>
        <row r="336">
          <cell r="B336">
            <v>13484</v>
          </cell>
          <cell r="C336" t="str">
            <v>AUTOLAMPS2350</v>
          </cell>
          <cell r="D336" t="str">
            <v xml:space="preserve">TOYOTA NOAH/VOXY VAN TR60/YR70 YR90 (01-) - FRONT DOOR QUARTER GLASS - LH</v>
          </cell>
          <cell r="E336" t="str">
            <v xml:space="preserve">YR90 FV/LH/X</v>
          </cell>
          <cell r="F336" t="str">
            <v xml:space="preserve">YR70 FV/LH/X</v>
          </cell>
          <cell r="G336" t="str">
            <v>395*325</v>
          </cell>
          <cell r="H336" t="str">
            <v xml:space="preserve">XINYI AUTOMOBILE GLASS (SHENZHEN) CO. LTD</v>
          </cell>
          <cell r="I336">
            <v>0</v>
          </cell>
        </row>
        <row r="337">
          <cell r="B337">
            <v>13485</v>
          </cell>
          <cell r="C337" t="str">
            <v>AUTOLAMPS2351</v>
          </cell>
          <cell r="D337" t="str">
            <v xml:space="preserve">TOYOTA NOAH/VOXY VAN TR60/YR70 YR90 (01-) - FRONT DOOR QUARTER GLASS - RH</v>
          </cell>
          <cell r="E337" t="str">
            <v xml:space="preserve">YR90 FV/RH/X</v>
          </cell>
          <cell r="F337" t="str">
            <v xml:space="preserve">YR70 FV/RH/X</v>
          </cell>
          <cell r="G337" t="str">
            <v>395*325</v>
          </cell>
          <cell r="H337" t="str">
            <v xml:space="preserve">XINYI AUTOMOBILE GLASS (SHENZHEN) CO. LTD</v>
          </cell>
        </row>
        <row r="338">
          <cell r="B338">
            <v>12878</v>
          </cell>
          <cell r="C338" t="str">
            <v>AUTOLAMPS2352</v>
          </cell>
          <cell r="D338" t="str">
            <v xml:space="preserve">TOYOTA NOAH/VOXY VAN TR60/YR70 YR90 (01-) - REAR WINDSCREEN</v>
          </cell>
          <cell r="E338" t="str">
            <v xml:space="preserve">YR90 RW/H/X</v>
          </cell>
          <cell r="F338" t="str">
            <v xml:space="preserve">YR70 RW/H/X</v>
          </cell>
          <cell r="G338" t="str">
            <v>1300*535</v>
          </cell>
          <cell r="H338" t="str">
            <v xml:space="preserve">XINYI AUTOMOBILE GLASS (SHENZHEN) CO. LTD</v>
          </cell>
          <cell r="I338">
            <v>3</v>
          </cell>
        </row>
        <row r="339">
          <cell r="B339">
            <v>12812</v>
          </cell>
          <cell r="C339" t="str">
            <v>AUTOLAMPS2353</v>
          </cell>
          <cell r="D339" t="str">
            <v xml:space="preserve">TOYOTA NOAH/VOXY VAN TR60/YR70 YR90 (01-) - LAMINATED FRONT WINDSCREEN</v>
          </cell>
          <cell r="E339" t="str">
            <v xml:space="preserve">YR90 R CP LFW/X</v>
          </cell>
          <cell r="F339" t="str">
            <v xml:space="preserve">YR70-R-CP LFW/X</v>
          </cell>
          <cell r="G339" t="str">
            <v>1395*1084</v>
          </cell>
          <cell r="H339" t="str">
            <v xml:space="preserve">BSG AUTO GLASS CO. LTD</v>
          </cell>
          <cell r="I339">
            <v>11</v>
          </cell>
        </row>
        <row r="340">
          <cell r="B340">
            <v>13487</v>
          </cell>
          <cell r="C340" t="str">
            <v>AUTOLAMPS2354</v>
          </cell>
          <cell r="D340" t="str">
            <v xml:space="preserve">TOYOTA NOAH/VOXY VAN TR60/YR70 YR90 (01-) - REAR DOOR GLASS - RH</v>
          </cell>
          <cell r="E340" t="str">
            <v xml:space="preserve">YR90 RD/RH</v>
          </cell>
          <cell r="F340" t="str">
            <v xml:space="preserve">YR70 RD/RH</v>
          </cell>
          <cell r="G340" t="str">
            <v>932*632</v>
          </cell>
          <cell r="H340" t="str">
            <v xml:space="preserve">XINYI AUTOMOBILE GLASS (SHENZHEN) CO. LTD</v>
          </cell>
          <cell r="I340">
            <v>0</v>
          </cell>
        </row>
        <row r="341">
          <cell r="B341">
            <v>13486</v>
          </cell>
          <cell r="C341" t="str">
            <v>AUTOLAMPS2355</v>
          </cell>
          <cell r="D341" t="str">
            <v xml:space="preserve">TOYOTA NOAH/VOXY VAN TR60/YR70 YR90 (01-) - REAR DOOR GLASS- LH</v>
          </cell>
          <cell r="E341" t="str">
            <v xml:space="preserve">YR90 RD/LH</v>
          </cell>
          <cell r="F341" t="str">
            <v xml:space="preserve">YR70 RD/LH</v>
          </cell>
          <cell r="G341" t="str">
            <v>932*632</v>
          </cell>
          <cell r="H341" t="str">
            <v xml:space="preserve">XINYI AUTOMOBILE GLASS (SHENZHEN) CO. LTD</v>
          </cell>
          <cell r="I341">
            <v>0</v>
          </cell>
        </row>
        <row r="342">
          <cell r="B342">
            <v>13488</v>
          </cell>
          <cell r="C342" t="str">
            <v>AUTOLAMPS2356</v>
          </cell>
          <cell r="D342" t="str">
            <v xml:space="preserve">TOYOTA NOAH/VOXY VAN TR60/YR70 YR90 (01-) - REAR SIDE FIX WINDOW  - LH</v>
          </cell>
          <cell r="E342" t="str">
            <v xml:space="preserve">YR90 SW/LH/H/X</v>
          </cell>
          <cell r="F342" t="str">
            <v xml:space="preserve">YR70 SW/LH/H/X</v>
          </cell>
          <cell r="G342" t="str">
            <v>675*512</v>
          </cell>
          <cell r="H342" t="str">
            <v xml:space="preserve">XINYI AUTOMOBILE GLASS (SHENZHEN) CO. LTD</v>
          </cell>
          <cell r="I342">
            <v>0</v>
          </cell>
        </row>
        <row r="343">
          <cell r="B343">
            <v>13489</v>
          </cell>
          <cell r="C343" t="str">
            <v>AUTOLAMPS2357</v>
          </cell>
          <cell r="D343" t="str">
            <v xml:space="preserve">TOYOTA NOAH/VOXY VAN TR60/YR70 YR90 (01-) - REAR SIDE FIX WINDOW - RH</v>
          </cell>
          <cell r="E343" t="str">
            <v xml:space="preserve">YR90 SW/RH/H/X</v>
          </cell>
          <cell r="F343" t="str">
            <v xml:space="preserve">YR70 SW/RH/H/X</v>
          </cell>
          <cell r="G343" t="str">
            <v>675*512</v>
          </cell>
          <cell r="H343" t="str">
            <v xml:space="preserve">XINYI AUTOMOBILE GLASS (SHENZHEN) CO. LTD</v>
          </cell>
          <cell r="I343">
            <v>0</v>
          </cell>
        </row>
        <row r="344">
          <cell r="B344">
            <v>13956</v>
          </cell>
          <cell r="C344" t="str">
            <v>AUTOLAMPS2358</v>
          </cell>
          <cell r="D344" t="str">
            <v xml:space="preserve">TOYOTA PASSO 5D HATCHBACK (11-) - FRONT DOOR GLASS - LH</v>
          </cell>
          <cell r="E344" t="str">
            <v xml:space="preserve">TD50 FD/LH</v>
          </cell>
          <cell r="F344" t="str">
            <v xml:space="preserve">TD50 FD/LH</v>
          </cell>
          <cell r="G344" t="str">
            <v>928*530</v>
          </cell>
          <cell r="H344" t="str">
            <v xml:space="preserve">XINYI AUTOMOBILE GLASS (SHENZHEN) CO. LTD</v>
          </cell>
          <cell r="I344">
            <v>0</v>
          </cell>
        </row>
        <row r="345">
          <cell r="B345">
            <v>13958</v>
          </cell>
          <cell r="C345" t="str">
            <v>AUTOLAMPS2360</v>
          </cell>
          <cell r="D345" t="str">
            <v xml:space="preserve">TOYOTA PASSO 5D HATCHBACK (11-) - REAR QUARTER GLASS - LH</v>
          </cell>
          <cell r="E345" t="str">
            <v xml:space="preserve">TD50 RQ/LH</v>
          </cell>
          <cell r="F345" t="str">
            <v xml:space="preserve">TD50 RQ/LH</v>
          </cell>
          <cell r="G345" t="str">
            <v>273*404</v>
          </cell>
          <cell r="H345" t="str">
            <v xml:space="preserve">XINYI AUTOMOBILE GLASS (SHENZHEN) CO. LTD</v>
          </cell>
        </row>
        <row r="346">
          <cell r="B346">
            <v>13959</v>
          </cell>
          <cell r="C346" t="str">
            <v>AUTOLAMPS2361</v>
          </cell>
          <cell r="D346" t="str">
            <v xml:space="preserve">TOYOTA PASSO 5D HATCHBACK (11-) - REAR QUARTER GLASS - RH</v>
          </cell>
          <cell r="E346" t="str">
            <v xml:space="preserve">TD50 RQ/RH</v>
          </cell>
          <cell r="F346" t="str">
            <v xml:space="preserve">TD50 RQ/RH</v>
          </cell>
          <cell r="G346" t="str">
            <v>273*404</v>
          </cell>
          <cell r="H346" t="str">
            <v xml:space="preserve">XINYI AUTOMOBILE GLASS (SHENZHEN) CO. LTD</v>
          </cell>
        </row>
        <row r="347">
          <cell r="B347">
            <v>13955</v>
          </cell>
          <cell r="C347" t="str">
            <v>AUTOLAMPS2362</v>
          </cell>
          <cell r="D347" t="str">
            <v xml:space="preserve">TOYOTA PASSO 5D HATCHBACK (11-) - REAR WINDSCREEN</v>
          </cell>
          <cell r="E347" t="str">
            <v xml:space="preserve">TD50 RW/H/X</v>
          </cell>
          <cell r="F347" t="str">
            <v xml:space="preserve">TD50 RW/H/X</v>
          </cell>
          <cell r="G347" t="str">
            <v>1229*510</v>
          </cell>
          <cell r="H347" t="str">
            <v xml:space="preserve">XINYI AUTOMOBILE GLASS (SHENZHEN) CO. LTD</v>
          </cell>
          <cell r="I347">
            <v>0</v>
          </cell>
        </row>
        <row r="348">
          <cell r="B348">
            <v>13954</v>
          </cell>
          <cell r="C348" t="str">
            <v>AUTOLAMPS2363</v>
          </cell>
          <cell r="D348" t="str">
            <v xml:space="preserve">TOYOTA PASSO 5D HATCHBACK (11-) - LAMINATED FRONT WINDSCREEN</v>
          </cell>
          <cell r="E348" t="str">
            <v xml:space="preserve">MYVI 11 CP LFW/X</v>
          </cell>
          <cell r="F348" t="str">
            <v xml:space="preserve">MYVI 11 CP LFW/X</v>
          </cell>
          <cell r="G348" t="str">
            <v>1332*844</v>
          </cell>
          <cell r="H348" t="str">
            <v xml:space="preserve">XINYI AUTOMOBILE GLASS (SHENZHEN) CO. LTD</v>
          </cell>
        </row>
        <row r="349">
          <cell r="B349">
            <v>12021</v>
          </cell>
          <cell r="C349" t="str">
            <v>AUTOLAMPS2380</v>
          </cell>
          <cell r="D349" t="str">
            <v xml:space="preserve">TOYOTA PLATZ LK10 4D SEDAN (99-) - REAR QUARTER GLASS - LH</v>
          </cell>
          <cell r="E349" t="str">
            <v xml:space="preserve">LK10 4D RQ/LH</v>
          </cell>
          <cell r="F349" t="str">
            <v xml:space="preserve">LK10-4D RQ/LH</v>
          </cell>
          <cell r="G349" t="str">
            <v>227*360</v>
          </cell>
          <cell r="H349" t="str">
            <v xml:space="preserve">XINYI AUTOMOBILE GLASS (SHENZHEN) CO. LTD</v>
          </cell>
        </row>
        <row r="350">
          <cell r="B350">
            <v>12022</v>
          </cell>
          <cell r="C350" t="str">
            <v>AUTOLAMPS2381</v>
          </cell>
          <cell r="D350" t="str">
            <v xml:space="preserve">TOYOTA PLATZ LK10 4D SEDAN (99-) - REAR QUARTER GLASS - RH</v>
          </cell>
          <cell r="E350" t="str">
            <v xml:space="preserve">LK10 4D RQ/RH</v>
          </cell>
          <cell r="F350" t="str">
            <v xml:space="preserve">LK10-4D RQ/RH</v>
          </cell>
          <cell r="G350" t="str">
            <v>227*360</v>
          </cell>
          <cell r="H350" t="str">
            <v xml:space="preserve">XINYI AUTOMOBILE GLASS (SHENZHEN) CO. LTD</v>
          </cell>
        </row>
        <row r="351">
          <cell r="B351">
            <v>12811</v>
          </cell>
          <cell r="C351" t="str">
            <v>AUTOLAMPS2382</v>
          </cell>
          <cell r="D351" t="str">
            <v xml:space="preserve">TOYOTA PLATZ LK10 4D SEDAN (99-) - REAR WINDSCREEN</v>
          </cell>
          <cell r="E351" t="str">
            <v xml:space="preserve">LK10 4D RW/H/X</v>
          </cell>
          <cell r="F351" t="str">
            <v xml:space="preserve">LK10-4D RW/H/X</v>
          </cell>
          <cell r="G351" t="str">
            <v>1296*687</v>
          </cell>
          <cell r="H351" t="str">
            <v xml:space="preserve">XINYI AUTOMOBILE GLASS (SHENZHEN) CO. LTD</v>
          </cell>
        </row>
        <row r="352">
          <cell r="B352">
            <v>12855</v>
          </cell>
          <cell r="C352" t="str">
            <v>AUTOLAMPS2383</v>
          </cell>
          <cell r="D352" t="str">
            <v xml:space="preserve">TOYOTA PRADO FJ120 3D/5D SUV (03-09) - LAMINATED FRONT WINDSCREEN</v>
          </cell>
          <cell r="E352" t="str">
            <v xml:space="preserve">FJ120 VCPS LFW/X</v>
          </cell>
          <cell r="F352" t="str">
            <v xml:space="preserve">FJ120-VCPS LFW/X</v>
          </cell>
          <cell r="G352" t="str">
            <v>1491*795</v>
          </cell>
          <cell r="H352" t="str">
            <v xml:space="preserve">XINYI AUTOMOBILE GLASS (SHENZHEN) CO. LTD</v>
          </cell>
          <cell r="I352">
            <v>10</v>
          </cell>
        </row>
        <row r="353">
          <cell r="B353">
            <v>11952</v>
          </cell>
          <cell r="C353" t="str">
            <v>AUTOLAMPS2384</v>
          </cell>
          <cell r="D353" t="str">
            <v xml:space="preserve">TOYOTA PRADO FJ90 3D/5D SUV (96-03) - LAMINATED FRONT WINDSCREEN</v>
          </cell>
          <cell r="E353" t="str">
            <v xml:space="preserve">FJ90 LFW/X</v>
          </cell>
          <cell r="F353" t="str">
            <v xml:space="preserve">FJ90 LFW/X</v>
          </cell>
          <cell r="G353" t="str">
            <v>1500*687</v>
          </cell>
          <cell r="H353" t="str">
            <v xml:space="preserve">XINYI AUTOMOBILE GLASS (SHENZHEN) CO. LTD</v>
          </cell>
          <cell r="I353">
            <v>6</v>
          </cell>
        </row>
        <row r="354">
          <cell r="B354">
            <v>12044</v>
          </cell>
          <cell r="C354" t="str">
            <v>AUTOLAMPS2385</v>
          </cell>
          <cell r="D354" t="str">
            <v xml:space="preserve">TOYOTA PRADO FJ90 3D/5D SUV (96-03) - REAR WINDSCREEN</v>
          </cell>
          <cell r="E354" t="str">
            <v xml:space="preserve">FJ90 RW/H/X</v>
          </cell>
          <cell r="F354" t="str">
            <v xml:space="preserve">FJ90 RW/H/X</v>
          </cell>
          <cell r="G354" t="str">
            <v>1294*497</v>
          </cell>
          <cell r="H354" t="str">
            <v xml:space="preserve">XINYI AUTOMOBILE GLASS (SHENZHEN) CO. LTD</v>
          </cell>
          <cell r="I354">
            <v>2</v>
          </cell>
        </row>
        <row r="355">
          <cell r="B355">
            <v>11910</v>
          </cell>
          <cell r="C355" t="str">
            <v>AUTOLAMPS2386</v>
          </cell>
          <cell r="D355" t="str">
            <v xml:space="preserve">TOYOTA PREMIO (96-00)/CARINA (96-00) - LAMINATED FRONT WINDSREEN</v>
          </cell>
          <cell r="E355" t="str">
            <v xml:space="preserve">RT210/AT211/AT212 LFW</v>
          </cell>
          <cell r="F355" t="str">
            <v xml:space="preserve">RT210 LFW/X</v>
          </cell>
          <cell r="G355" t="str">
            <v>1460*824</v>
          </cell>
          <cell r="H355" t="str">
            <v xml:space="preserve">XINYI AUTOMOBILE GLASS (SHENZHEN) CO. LTD</v>
          </cell>
        </row>
        <row r="356">
          <cell r="B356">
            <v>13427</v>
          </cell>
          <cell r="C356" t="str">
            <v>AUTOLAMPS2387</v>
          </cell>
          <cell r="D356" t="str">
            <v xml:space="preserve">TOYOTA PREMIO (96-00)/CARINA (96-00) SEDAN - REAR HEATED WINDSCREEN</v>
          </cell>
          <cell r="E356" t="str">
            <v xml:space="preserve">RT210/AT211/AT212 RW</v>
          </cell>
          <cell r="F356" t="str">
            <v xml:space="preserve">RT210 LFW/X</v>
          </cell>
          <cell r="G356" t="str">
            <v>1460*824</v>
          </cell>
          <cell r="H356" t="str">
            <v xml:space="preserve">XINYI AUTOMOBILE GLASS (SHENZHEN) CO. LTD</v>
          </cell>
          <cell r="I356">
            <v>1</v>
          </cell>
        </row>
        <row r="357">
          <cell r="B357">
            <v>13490</v>
          </cell>
          <cell r="C357" t="str">
            <v>AUTOLAMPS2450</v>
          </cell>
          <cell r="D357" t="str">
            <v xml:space="preserve">TOYOTA PRIUS (HW30) 5-DOOR HATCHBACK (09-) - LAMINATED FRONT WINDSCREEN</v>
          </cell>
          <cell r="E357" t="str">
            <v xml:space="preserve">ZVW30 09 R VCPS LFW/X</v>
          </cell>
          <cell r="F357" t="str">
            <v xml:space="preserve">ZVW30-09-R-VCPS LFW/X</v>
          </cell>
          <cell r="G357" t="str">
            <v>1397*1008</v>
          </cell>
          <cell r="H357" t="str">
            <v xml:space="preserve">XINYI AUTOMOBILE GLASS (SHENZHEN) CO. LTD</v>
          </cell>
        </row>
        <row r="358">
          <cell r="B358">
            <v>13454</v>
          </cell>
          <cell r="C358" t="str">
            <v>AUTOLAMPS2459</v>
          </cell>
          <cell r="D358" t="str">
            <v xml:space="preserve">TOYOTA PRIUS NHW20 (03-06) - LAMINATED FRONT WINDSCREEN</v>
          </cell>
          <cell r="E358" t="str">
            <v xml:space="preserve">NHW20 LFW/X</v>
          </cell>
          <cell r="F358" t="str">
            <v xml:space="preserve">NHW20 LFW/X</v>
          </cell>
          <cell r="G358" t="str">
            <v>1406*1010</v>
          </cell>
          <cell r="H358" t="str">
            <v xml:space="preserve">XINYI AUTOMOBILE GLASS (SHENZHEN) CO. LTD</v>
          </cell>
        </row>
        <row r="359">
          <cell r="B359">
            <v>12862</v>
          </cell>
          <cell r="C359" t="str">
            <v>AUTOLAMPS2481</v>
          </cell>
          <cell r="D359" t="str">
            <v xml:space="preserve">TOYOTA PROBOX / SUCCEED (02-10) - REAR DOOR GLASS - LH</v>
          </cell>
          <cell r="E359" t="str">
            <v xml:space="preserve">NCP58 RD/LH</v>
          </cell>
          <cell r="F359" t="str">
            <v xml:space="preserve">NCP58 RD/LH</v>
          </cell>
          <cell r="G359" t="str">
            <v>640*452</v>
          </cell>
          <cell r="H359" t="str">
            <v xml:space="preserve">XINYI AUTOMOBILE GLASS (SHENZHEN) CO. LTD</v>
          </cell>
          <cell r="I359">
            <v>7</v>
          </cell>
        </row>
        <row r="360">
          <cell r="B360">
            <v>12863</v>
          </cell>
          <cell r="C360" t="str">
            <v>AUTOLAMPS2482</v>
          </cell>
          <cell r="D360" t="str">
            <v xml:space="preserve">TOYOTA PROBOX / SUCCEED (02-10) - REAR DOOR GLASS - RH</v>
          </cell>
          <cell r="E360" t="str">
            <v xml:space="preserve">NCP58 RD/RH</v>
          </cell>
          <cell r="F360" t="str">
            <v xml:space="preserve">NCP58 RD/RH</v>
          </cell>
          <cell r="G360" t="str">
            <v>640*452</v>
          </cell>
          <cell r="H360" t="str">
            <v xml:space="preserve">XINYI AUTOMOBILE GLASS (SHENZHEN) CO. LTD</v>
          </cell>
          <cell r="I360">
            <v>8</v>
          </cell>
        </row>
        <row r="361">
          <cell r="B361">
            <v>11960</v>
          </cell>
          <cell r="C361" t="str">
            <v>AUTOLAMPS2483</v>
          </cell>
          <cell r="D361" t="str">
            <v xml:space="preserve">TOYOTA PROBOX / SUCCEED (02-10) - REAR QUARTER GLASS - LH</v>
          </cell>
          <cell r="E361" t="str">
            <v xml:space="preserve">NCP58 RQ/LH</v>
          </cell>
          <cell r="F361" t="str">
            <v xml:space="preserve">NCP58 RQ/LH</v>
          </cell>
          <cell r="G361" t="str">
            <v>170*421</v>
          </cell>
          <cell r="H361" t="str">
            <v xml:space="preserve">XINYI AUTOMOBILE GLASS (SHENZHEN) CO. LTD</v>
          </cell>
          <cell r="I361">
            <v>8</v>
          </cell>
        </row>
        <row r="362">
          <cell r="B362">
            <v>12028</v>
          </cell>
          <cell r="C362" t="str">
            <v>AUTOLAMPS2484</v>
          </cell>
          <cell r="D362" t="str">
            <v xml:space="preserve">TOYOTA PROBOX / SUCCEED (02-10) - REAR QUARTER GLASS - RH</v>
          </cell>
          <cell r="E362" t="str">
            <v xml:space="preserve">NCP58 RQ/RH</v>
          </cell>
          <cell r="F362" t="str">
            <v xml:space="preserve">NCP58 RQ/RH</v>
          </cell>
          <cell r="G362" t="str">
            <v>170*421</v>
          </cell>
          <cell r="H362" t="str">
            <v xml:space="preserve">XINYI AUTOMOBILE GLASS (SHENZHEN) CO. LTD</v>
          </cell>
          <cell r="I362">
            <v>9</v>
          </cell>
        </row>
        <row r="363">
          <cell r="B363">
            <v>12029</v>
          </cell>
          <cell r="C363" t="str">
            <v>AUTOLAMPS2485</v>
          </cell>
          <cell r="D363" t="str">
            <v xml:space="preserve">TOYOTA PROBOX / SUCCEED (02-10) - SIDE FIX WINDOW - LH</v>
          </cell>
          <cell r="E363" t="str">
            <v xml:space="preserve">NCP58 SW/LH/X</v>
          </cell>
          <cell r="F363" t="str">
            <v xml:space="preserve">NCP58 SW/LH/X</v>
          </cell>
          <cell r="G363" t="str">
            <v>617*395</v>
          </cell>
          <cell r="H363" t="str">
            <v xml:space="preserve">XINYI AUTOMOBILE GLASS (SHENZHEN) CO. LTD</v>
          </cell>
          <cell r="I363">
            <v>17</v>
          </cell>
        </row>
        <row r="364">
          <cell r="B364">
            <v>12030</v>
          </cell>
          <cell r="C364" t="str">
            <v>AUTOLAMPS2486</v>
          </cell>
          <cell r="D364" t="str">
            <v xml:space="preserve">TOYOTA PROBOX / SUCCEED (02-10) - SIDE FIX WINDOW - RH</v>
          </cell>
          <cell r="E364" t="str">
            <v xml:space="preserve">NCP58 SW/RH/X</v>
          </cell>
          <cell r="F364" t="str">
            <v xml:space="preserve">NCP58 SW/RH/X</v>
          </cell>
          <cell r="G364" t="str">
            <v>617*395</v>
          </cell>
          <cell r="H364" t="str">
            <v xml:space="preserve">XINYI AUTOMOBILE GLASS (SHENZHEN) CO. LTD</v>
          </cell>
          <cell r="I364">
            <v>16</v>
          </cell>
        </row>
        <row r="365">
          <cell r="B365">
            <v>11958</v>
          </cell>
          <cell r="C365" t="str">
            <v>AUTOLAMPS2493</v>
          </cell>
          <cell r="D365" t="str">
            <v xml:space="preserve">TOYOTA PROBOX NCP58G (02-10) - REAR HEATED WINDSCREEN</v>
          </cell>
          <cell r="E365" t="str">
            <v xml:space="preserve">NCP58 RW/H/X</v>
          </cell>
          <cell r="F365" t="str">
            <v xml:space="preserve">NCP58 RW/H/X</v>
          </cell>
          <cell r="G365" t="str">
            <v>1312*453</v>
          </cell>
          <cell r="H365" t="str">
            <v xml:space="preserve">XINYI AUTOMOBILE GLASS (SHENZHEN) CO. LTD</v>
          </cell>
          <cell r="I365">
            <v>17</v>
          </cell>
        </row>
        <row r="366">
          <cell r="B366">
            <v>13763</v>
          </cell>
          <cell r="C366" t="str">
            <v>AUTOLAMPS2519</v>
          </cell>
          <cell r="D366" t="str">
            <v xml:space="preserve">TOYOTA RACTIS CP30 (10-16) - LAMINATED FRONT WINDSCREEN</v>
          </cell>
          <cell r="E366" t="str">
            <v xml:space="preserve">TY CP30 CP LFW/X</v>
          </cell>
          <cell r="F366" t="str">
            <v xml:space="preserve">TY-CP30-CP LFW/X</v>
          </cell>
          <cell r="G366" t="str">
            <v>1336*916</v>
          </cell>
          <cell r="H366" t="str">
            <v xml:space="preserve">XINYI AUTOMOBILE GLASS (SHENZHEN) CO. LTD</v>
          </cell>
          <cell r="I366">
            <v>6</v>
          </cell>
        </row>
        <row r="367">
          <cell r="B367">
            <v>13931</v>
          </cell>
          <cell r="C367" t="str">
            <v>AUTOLAMPS2520</v>
          </cell>
          <cell r="D367" t="str">
            <v xml:space="preserve">TOYOTA RACTIS NCP30 (10-16) - REAR WINDSCREEN</v>
          </cell>
          <cell r="E367" t="str">
            <v xml:space="preserve">TY CP30 RW/H/X</v>
          </cell>
          <cell r="F367" t="str">
            <v xml:space="preserve">TY-CP30 RW/H/X</v>
          </cell>
          <cell r="G367" t="str">
            <v>1349*484</v>
          </cell>
          <cell r="H367" t="str">
            <v xml:space="preserve">XINYI AUTOMOBILE GLASS (SHENZHEN) CO. LTD</v>
          </cell>
          <cell r="I367">
            <v>0</v>
          </cell>
        </row>
        <row r="368">
          <cell r="B368">
            <v>12793</v>
          </cell>
          <cell r="C368" t="str">
            <v>AUTOLAMPS2525</v>
          </cell>
          <cell r="D368" t="str">
            <v xml:space="preserve">TOYOTA RACTIS NCP10 (05-09) - LAMINATED FRONT WINDSCREEN</v>
          </cell>
          <cell r="E368" t="str">
            <v xml:space="preserve">NCP10 LFW/X</v>
          </cell>
          <cell r="F368" t="str">
            <v xml:space="preserve">NCP10 LFW/X</v>
          </cell>
          <cell r="G368" t="str">
            <v>1294*980</v>
          </cell>
          <cell r="H368" t="str">
            <v xml:space="preserve">BSG AUTO GLASS CO. LTD</v>
          </cell>
          <cell r="I368">
            <v>9</v>
          </cell>
        </row>
        <row r="369">
          <cell r="B369">
            <v>13536</v>
          </cell>
          <cell r="C369" t="str">
            <v>AUTOLAMPS2526</v>
          </cell>
          <cell r="D369" t="str">
            <v xml:space="preserve">TOYOTA RACTIS NCP10 (05-09) - REAR HEATED WINDSCREEN</v>
          </cell>
          <cell r="E369" t="str">
            <v xml:space="preserve">NCP10 RW/H/X</v>
          </cell>
          <cell r="F369" t="str">
            <v xml:space="preserve">NCP10 RW/H/X</v>
          </cell>
          <cell r="G369" t="str">
            <v>1288*454</v>
          </cell>
          <cell r="H369" t="str">
            <v xml:space="preserve">XINYI AUTOMOBILE GLASS (SHENZHEN) CO. LTD</v>
          </cell>
          <cell r="I369">
            <v>0</v>
          </cell>
        </row>
        <row r="370">
          <cell r="B370">
            <v>12779</v>
          </cell>
          <cell r="C370" t="str">
            <v>AUTOLAMPS2531</v>
          </cell>
          <cell r="D370" t="str">
            <v xml:space="preserve">RANGE ROVER SPORT (L320) 5D SUV (12-) - LAMINATED FRONT WINDSCREEN</v>
          </cell>
          <cell r="E370" t="str">
            <v xml:space="preserve">RR SPORT 12 VCS LFW/X</v>
          </cell>
          <cell r="F370" t="str">
            <v xml:space="preserve">EXZ10 LFW/X</v>
          </cell>
          <cell r="H370" t="str">
            <v xml:space="preserve">XINYI AUTOMOBILE GLASS (SHENZHEN) CO. LTD</v>
          </cell>
          <cell r="I370">
            <v>0</v>
          </cell>
        </row>
        <row r="371">
          <cell r="B371">
            <v>12806</v>
          </cell>
          <cell r="C371" t="str">
            <v>AUTOLAMPS2536</v>
          </cell>
          <cell r="D371" t="str">
            <v xml:space="preserve">TOYOTA RAUM AX20MV (03-11) - LAMINATED FRONT WINDSCREEN</v>
          </cell>
          <cell r="E371" t="str">
            <v xml:space="preserve">AX20MV LFW/X</v>
          </cell>
          <cell r="F371" t="str">
            <v xml:space="preserve">AX20MV LFW/X</v>
          </cell>
          <cell r="G371" t="str">
            <v>1367*860</v>
          </cell>
          <cell r="H371" t="str">
            <v xml:space="preserve">XINYI AUTOMOBILE GLASS (SHENZHEN) CO. LTD</v>
          </cell>
          <cell r="I371">
            <v>10</v>
          </cell>
        </row>
        <row r="372">
          <cell r="B372">
            <v>12031</v>
          </cell>
          <cell r="C372" t="str">
            <v>AUTOLAMPS2537</v>
          </cell>
          <cell r="D372" t="str">
            <v xml:space="preserve">TOYOTA RAUM E-EXZ10 WAGON (98-) - LAMINATED FRONT WINDSCREEN</v>
          </cell>
          <cell r="E372" t="str">
            <v xml:space="preserve">EXZ10 LFW/X</v>
          </cell>
          <cell r="F372" t="str">
            <v xml:space="preserve">EXZ10 LFW/X</v>
          </cell>
          <cell r="H372" t="str">
            <v xml:space="preserve">XINYI AUTOMOBILE GLASS (SHENZHEN) CO. LTD</v>
          </cell>
          <cell r="I372">
            <v>0</v>
          </cell>
        </row>
        <row r="373">
          <cell r="B373">
            <v>11955</v>
          </cell>
          <cell r="C373" t="str">
            <v>AUTOLAMPS2562</v>
          </cell>
          <cell r="D373" t="str">
            <v xml:space="preserve">TOYOTA RAV4 II SUV (AS20) (00-06) - LAMINATED FRONT WINDSCREEN</v>
          </cell>
          <cell r="E373" t="str">
            <v xml:space="preserve">RAV4 2000 LFW/X</v>
          </cell>
          <cell r="F373" t="str">
            <v xml:space="preserve">RAV4-2000 LFW/X</v>
          </cell>
          <cell r="G373" t="str">
            <v>1486*856</v>
          </cell>
          <cell r="H373" t="str">
            <v xml:space="preserve">BSG AUTO GLASS CO. LTD</v>
          </cell>
          <cell r="I373">
            <v>0</v>
          </cell>
        </row>
        <row r="374">
          <cell r="B374">
            <v>12043</v>
          </cell>
          <cell r="C374" t="str">
            <v>AUTOLAMPS2563</v>
          </cell>
          <cell r="D374" t="str">
            <v xml:space="preserve">TOYOTA RAV4 II SUV (AS20) (00-06) - LAMINATED FRONT WINDSCREEN</v>
          </cell>
          <cell r="E374" t="str">
            <v xml:space="preserve">SXA10 LFW/X</v>
          </cell>
          <cell r="F374" t="str">
            <v xml:space="preserve">SXA10 LFW/X</v>
          </cell>
          <cell r="H374" t="str">
            <v xml:space="preserve">XINYI AUTOMOBILE GLASS (SHENZHEN) CO. LTD</v>
          </cell>
          <cell r="I374">
            <v>5</v>
          </cell>
        </row>
        <row r="375">
          <cell r="B375">
            <v>13670</v>
          </cell>
          <cell r="C375" t="str">
            <v>AUTOLAMPS2564</v>
          </cell>
          <cell r="D375" t="str">
            <v xml:space="preserve">TOYOTA RAV4 SXA11/16 - (94-00) - REAR  WINDSCREEN</v>
          </cell>
          <cell r="E375" t="str">
            <v xml:space="preserve">SXA10 RW/H/X</v>
          </cell>
          <cell r="F375" t="str">
            <v xml:space="preserve">SXA10 RW/H/X</v>
          </cell>
          <cell r="H375" t="str">
            <v xml:space="preserve">XINYI AUTOMOBILE GLASS (SHENZHEN) CO. LTD</v>
          </cell>
          <cell r="I375">
            <v>0</v>
          </cell>
        </row>
        <row r="376">
          <cell r="B376">
            <v>13453</v>
          </cell>
          <cell r="C376" t="str">
            <v>AUTOLAMPS2599</v>
          </cell>
          <cell r="D376" t="str">
            <v xml:space="preserve">TOYOTA RAV4 ZCA25 / ACA21 (01-04) - REAR HEATED WINDSCREEN (W/ 1 HOLE)</v>
          </cell>
          <cell r="E376" t="str">
            <v xml:space="preserve">RAV4 2000 RW/H/X</v>
          </cell>
          <cell r="F376" t="str">
            <v xml:space="preserve">RAV4-2000 RW/H/X</v>
          </cell>
          <cell r="G376" t="str">
            <v>1278*442</v>
          </cell>
          <cell r="H376" t="str">
            <v xml:space="preserve">XINYI AUTOMOBILE GLASS (SHENZHEN) CO. LTD</v>
          </cell>
          <cell r="I376">
            <v>0</v>
          </cell>
        </row>
        <row r="377">
          <cell r="B377">
            <v>12986</v>
          </cell>
          <cell r="C377" t="str">
            <v>AUTOLAMPS2607</v>
          </cell>
          <cell r="D377" t="str">
            <v xml:space="preserve">TOYOTA RAV4/VANGUARD 5D SUV (06-) - LAMINATED FRONT WINDSCREEN</v>
          </cell>
          <cell r="E377" t="str">
            <v xml:space="preserve">AS30 R VCPS LFW/X</v>
          </cell>
          <cell r="F377" t="str">
            <v>1426*902</v>
          </cell>
          <cell r="G377" t="str">
            <v>1292*455</v>
          </cell>
          <cell r="H377" t="str">
            <v xml:space="preserve">XINYI AUTOMOBILE GLASS (SHENZHEN) CO. LTD</v>
          </cell>
          <cell r="I377">
            <v>0</v>
          </cell>
        </row>
        <row r="378">
          <cell r="B378">
            <v>12792</v>
          </cell>
          <cell r="C378" t="str">
            <v>AUTOLAMPS2609</v>
          </cell>
          <cell r="D378" t="str">
            <v xml:space="preserve">TOYOTA RUMION LL20 5D HATCHBACK (05-) - LAMINATED FRONT WINDSCREEN</v>
          </cell>
          <cell r="E378" t="str">
            <v xml:space="preserve">LL20 VCP LFW/X</v>
          </cell>
          <cell r="F378" t="str">
            <v xml:space="preserve">LL20 VCP LFW/X</v>
          </cell>
          <cell r="G378" t="str">
            <v>1478*795</v>
          </cell>
          <cell r="H378" t="str">
            <v xml:space="preserve">XINYI AUTOMOBILE GLASS (SHENZHEN) CO. LTD</v>
          </cell>
          <cell r="I378">
            <v>1</v>
          </cell>
        </row>
        <row r="379">
          <cell r="B379">
            <v>13523</v>
          </cell>
          <cell r="C379" t="str">
            <v>AUTOLAMPS2610</v>
          </cell>
          <cell r="D379" t="str">
            <v xml:space="preserve">TOYOTA RUMION LL20 5D HATCHBACK (05-) - REAR HEATED WINDSCREEN</v>
          </cell>
          <cell r="E379" t="str">
            <v xml:space="preserve">LL20 RW/H/X</v>
          </cell>
          <cell r="F379" t="str">
            <v xml:space="preserve">LL20 RW/H/X</v>
          </cell>
          <cell r="H379" t="str">
            <v xml:space="preserve">XINYI AUTOMOBILE GLASS (SHENZHEN) CO. LTD</v>
          </cell>
        </row>
        <row r="380">
          <cell r="B380">
            <v>11957</v>
          </cell>
          <cell r="C380" t="str">
            <v>AUTOLAMPS2611</v>
          </cell>
          <cell r="D380" t="str">
            <v xml:space="preserve">TOYOTA RUSH J200E / DAIHATSU TERIOS 5D SUV (06-) - LAMINATED FRONT WINDSCREEN</v>
          </cell>
          <cell r="E380" t="str">
            <v xml:space="preserve">J200E LFW/X</v>
          </cell>
          <cell r="F380" t="str">
            <v xml:space="preserve">J200E LFW/X</v>
          </cell>
          <cell r="H380" t="str">
            <v xml:space="preserve">XINYI AUTOMOBILE GLASS (SHENZHEN) CO. LTD</v>
          </cell>
          <cell r="I380">
            <v>2</v>
          </cell>
        </row>
        <row r="381">
          <cell r="B381">
            <v>12865</v>
          </cell>
          <cell r="C381" t="str">
            <v>AUTOLAMPS2612</v>
          </cell>
          <cell r="D381" t="str">
            <v xml:space="preserve">TOYOTA SIENTA (03-) - LAMINATED FRONT WINDSCREEN</v>
          </cell>
          <cell r="E381" t="str">
            <v xml:space="preserve">NCP81 LFW/X</v>
          </cell>
          <cell r="F381" t="str">
            <v xml:space="preserve">NCP81 LFW/X</v>
          </cell>
          <cell r="G381" t="str">
            <v>1365*860</v>
          </cell>
          <cell r="H381" t="str">
            <v xml:space="preserve">BSG AUTO GLASS CO. LTD</v>
          </cell>
          <cell r="I381">
            <v>12</v>
          </cell>
        </row>
        <row r="382">
          <cell r="B382">
            <v>13535</v>
          </cell>
          <cell r="C382" t="str">
            <v>AUTOLAMPS2613</v>
          </cell>
          <cell r="D382" t="str">
            <v xml:space="preserve">TOYOTA SIENTA (03-) - REAR HEATED WINDSCREEN</v>
          </cell>
          <cell r="E382" t="str">
            <v xml:space="preserve">NCP81 RW/HX</v>
          </cell>
          <cell r="F382" t="str">
            <v xml:space="preserve">NCP81 RW/HX</v>
          </cell>
          <cell r="G382" t="str">
            <v>1365*860</v>
          </cell>
          <cell r="H382" t="str">
            <v xml:space="preserve">XINYI AUTOMOBILE GLASS (SHENZHEN) CO. LTD</v>
          </cell>
          <cell r="I382">
            <v>8</v>
          </cell>
        </row>
        <row r="383">
          <cell r="B383">
            <v>12807</v>
          </cell>
          <cell r="C383" t="str">
            <v>AUTOLAMPS2644</v>
          </cell>
          <cell r="D383" t="str">
            <v xml:space="preserve">TOYOTA STARLET KP70 3D/5D HATCHBACK (84-89) - LAMINATED FRONT WINDSCREEN</v>
          </cell>
          <cell r="E383" t="str">
            <v xml:space="preserve">EP70 LFW</v>
          </cell>
          <cell r="F383" t="str">
            <v xml:space="preserve">EP70 LFW</v>
          </cell>
          <cell r="G383" t="str">
            <v>1344*755</v>
          </cell>
          <cell r="H383" t="str">
            <v xml:space="preserve">XINYI AUTOMOBILE GLASS (SHENZHEN) CO. LTD</v>
          </cell>
          <cell r="I383">
            <v>5</v>
          </cell>
        </row>
        <row r="384">
          <cell r="B384">
            <v>12808</v>
          </cell>
          <cell r="C384" t="str">
            <v>AUTOLAMPS2645</v>
          </cell>
          <cell r="D384" t="str">
            <v xml:space="preserve">TOYOTA STARLET KP80 3D/5D HATCHBACK (89-95) - LAMINATED FRONT WINDSCREEN</v>
          </cell>
          <cell r="E384" t="str">
            <v xml:space="preserve">EP80 LFW</v>
          </cell>
          <cell r="F384" t="str">
            <v xml:space="preserve">EP80 LFW</v>
          </cell>
          <cell r="G384" t="str">
            <v>1370*779</v>
          </cell>
          <cell r="H384" t="str">
            <v xml:space="preserve">XINYI AUTOMOBILE GLASS (SHENZHEN) CO. LTD</v>
          </cell>
          <cell r="I384">
            <v>6</v>
          </cell>
        </row>
        <row r="385">
          <cell r="B385">
            <v>12809</v>
          </cell>
          <cell r="C385" t="str">
            <v>AUTOLAMPS2646</v>
          </cell>
          <cell r="D385" t="str">
            <v xml:space="preserve">TOYOTA STARLET KP90/EP90 3/5D (95-) - LAMINATED FRONT WINDSCREEN</v>
          </cell>
          <cell r="E385" t="str">
            <v xml:space="preserve">KP90 LFW/X</v>
          </cell>
          <cell r="F385" t="str">
            <v xml:space="preserve">KP90 LFW/X</v>
          </cell>
          <cell r="G385" t="str">
            <v>1406*820</v>
          </cell>
          <cell r="H385" t="str">
            <v xml:space="preserve">XINYI AUTOMOBILE GLASS (SHENZHEN) CO. LTD</v>
          </cell>
          <cell r="I385">
            <v>5</v>
          </cell>
        </row>
        <row r="386">
          <cell r="B386">
            <v>12864</v>
          </cell>
          <cell r="C386" t="str">
            <v>AUTOLAMPS2647</v>
          </cell>
          <cell r="D386" t="str">
            <v xml:space="preserve">TOYOTA SUCCEED (02-10) - REAR HEATED WINDSCREEN (W/1 HOLE)</v>
          </cell>
          <cell r="E386" t="str">
            <v xml:space="preserve">SUCCEED RW/HX 1HL</v>
          </cell>
          <cell r="F386" t="str">
            <v xml:space="preserve">NCP58 RW/H/X</v>
          </cell>
          <cell r="G386" t="str">
            <v>1340*455</v>
          </cell>
          <cell r="H386" t="str">
            <v xml:space="preserve">XINYI AUTOMOBILE GLASS (SHENZHEN) CO. LTD</v>
          </cell>
          <cell r="I386">
            <v>8</v>
          </cell>
        </row>
        <row r="387">
          <cell r="B387">
            <v>11959</v>
          </cell>
          <cell r="C387" t="str">
            <v>AUTOLAMPS2665</v>
          </cell>
          <cell r="D387" t="str">
            <v xml:space="preserve">TOYOTA SUCCEED/PROBOX MPV (03-) - LAMINATED FRONT WINDSCREEN</v>
          </cell>
          <cell r="E387" t="str">
            <v xml:space="preserve">NCP58 LFW/X</v>
          </cell>
          <cell r="F387" t="str">
            <v xml:space="preserve">NCP58 LFW/X</v>
          </cell>
          <cell r="G387" t="str">
            <v>1398*741</v>
          </cell>
          <cell r="H387" t="str">
            <v xml:space="preserve">BSG AUTO GLASS CO. LTD</v>
          </cell>
          <cell r="I387">
            <v>92</v>
          </cell>
        </row>
        <row r="388">
          <cell r="B388">
            <v>12810</v>
          </cell>
          <cell r="C388" t="str">
            <v>AUTOLAMPS2666</v>
          </cell>
          <cell r="D388" t="str">
            <v xml:space="preserve">TOYOTA TOWNACE 3SZ / XTD40 (05-11) - LAMINATED FRONT WINDSCREEN</v>
          </cell>
          <cell r="E388" t="str">
            <v xml:space="preserve">XTD40 LFW</v>
          </cell>
          <cell r="F388" t="str">
            <v xml:space="preserve">XTD40 LFW</v>
          </cell>
          <cell r="G388" t="str">
            <v>1450*807</v>
          </cell>
          <cell r="H388" t="str">
            <v xml:space="preserve">BSG AUTO GLASS CO. LTD</v>
          </cell>
          <cell r="I388">
            <v>12</v>
          </cell>
        </row>
        <row r="389">
          <cell r="B389">
            <v>12870</v>
          </cell>
          <cell r="C389" t="str">
            <v>AUTOLAMPS2667</v>
          </cell>
          <cell r="D389" t="str">
            <v xml:space="preserve">TOYOTA TOWNACE 3SZ / XTD40 (05-11) - REAR HEATED WINDSCREEN</v>
          </cell>
          <cell r="E389" t="str">
            <v xml:space="preserve">XTD40 RW/H/X</v>
          </cell>
          <cell r="F389" t="str">
            <v xml:space="preserve">XTD40 RW/H/X</v>
          </cell>
          <cell r="G389" t="str">
            <v>1330*497</v>
          </cell>
          <cell r="H389" t="str">
            <v xml:space="preserve">XINYI AUTOMOBILE GLASS (SHENZHEN) CO. LTD</v>
          </cell>
          <cell r="I389">
            <v>8</v>
          </cell>
        </row>
        <row r="390">
          <cell r="B390">
            <v>11963</v>
          </cell>
          <cell r="C390" t="str">
            <v>AUTOLAMPS2677</v>
          </cell>
          <cell r="D390" t="str">
            <v xml:space="preserve">TOYOTA TOWNACE CR55 / NOAH CR40 / LITACE (96-03) -  REAR HEATED WINDSCREEN</v>
          </cell>
          <cell r="E390" t="str">
            <v xml:space="preserve">YR40 RW/H/X</v>
          </cell>
          <cell r="F390" t="str">
            <v xml:space="preserve">YR40 RW/H/X</v>
          </cell>
          <cell r="G390" t="str">
            <v>1353*740</v>
          </cell>
          <cell r="H390" t="str">
            <v xml:space="preserve">XINYI AUTOMOBILE GLASS (SHENZHEN) CO. LTD</v>
          </cell>
        </row>
        <row r="391">
          <cell r="B391">
            <v>13445</v>
          </cell>
          <cell r="C391" t="str">
            <v>AUTOLAMPS2678</v>
          </cell>
          <cell r="D391" t="str">
            <v xml:space="preserve">TOYOTA TOWNACE CR55 / NOAH CR40 / LITACE (96-03) - FRONT DOOR GLASS - LH</v>
          </cell>
          <cell r="E391" t="str">
            <v xml:space="preserve">YR40 FD/LH</v>
          </cell>
          <cell r="F391" t="str">
            <v xml:space="preserve">YR40 FD/LH</v>
          </cell>
          <cell r="G391" t="str">
            <v>916*570</v>
          </cell>
          <cell r="H391" t="str">
            <v xml:space="preserve">XINYI AUTOMOBILE GLASS (SHENZHEN) CO. LTD</v>
          </cell>
          <cell r="I391">
            <v>0</v>
          </cell>
        </row>
        <row r="392">
          <cell r="B392">
            <v>13446</v>
          </cell>
          <cell r="C392" t="str">
            <v>AUTOLAMPS2679</v>
          </cell>
          <cell r="D392" t="str">
            <v xml:space="preserve">TOYOTA TOWNACE CR55 / NOAH CR40 / LITACE (96-03) - FRONT DOOR GLASS - RH</v>
          </cell>
          <cell r="E392" t="str">
            <v xml:space="preserve">YR40 FD/RH</v>
          </cell>
          <cell r="F392" t="str">
            <v xml:space="preserve">YR40 FD/RH</v>
          </cell>
          <cell r="G392" t="str">
            <v>916*570</v>
          </cell>
          <cell r="H392" t="str">
            <v xml:space="preserve">XINYI AUTOMOBILE GLASS (SHENZHEN) CO. LTD</v>
          </cell>
          <cell r="I392">
            <v>0</v>
          </cell>
        </row>
        <row r="393">
          <cell r="B393">
            <v>13448</v>
          </cell>
          <cell r="C393" t="str">
            <v>AUTOLAMPS2681</v>
          </cell>
          <cell r="D393" t="str">
            <v xml:space="preserve">TOYOTA TOWNACE CR55 / NOAH CR40 / LITACE (96-03) - REAR DOOR GLASS - RH</v>
          </cell>
          <cell r="E393" t="str">
            <v xml:space="preserve">YR40 RD/RH</v>
          </cell>
          <cell r="F393" t="str">
            <v xml:space="preserve">YR40 RD/RH</v>
          </cell>
          <cell r="G393" t="str">
            <v>815*517</v>
          </cell>
          <cell r="H393" t="str">
            <v xml:space="preserve">XINYI AUTOMOBILE GLASS (SHENZHEN) CO. LTD</v>
          </cell>
          <cell r="I393">
            <v>0</v>
          </cell>
        </row>
        <row r="394">
          <cell r="B394">
            <v>13450</v>
          </cell>
          <cell r="C394" t="str">
            <v>AUTOLAMPS2682</v>
          </cell>
          <cell r="D394" t="str">
            <v xml:space="preserve">TOYOTA TOWNACE CR55 / NOAH CR40 / LITACE (96-03) - SIDE FIX GLASS - LH</v>
          </cell>
          <cell r="E394" t="str">
            <v xml:space="preserve">YR40 SR/LH/X</v>
          </cell>
          <cell r="F394" t="str">
            <v xml:space="preserve">YR40 SR/LH/X</v>
          </cell>
          <cell r="G394" t="str">
            <v>780*535</v>
          </cell>
          <cell r="H394" t="str">
            <v xml:space="preserve">XINYI AUTOMOBILE GLASS (SHENZHEN) CO. LTD</v>
          </cell>
          <cell r="I394">
            <v>0</v>
          </cell>
        </row>
        <row r="395">
          <cell r="B395">
            <v>13451</v>
          </cell>
          <cell r="C395" t="str">
            <v>AUTOLAMPS2683</v>
          </cell>
          <cell r="D395" t="str">
            <v xml:space="preserve">TOYOTA TOWNACE CR55 / NOAH CR40 / LITACE (96-03) - SIDE FIX GLASS - RH</v>
          </cell>
          <cell r="E395" t="str">
            <v xml:space="preserve">YR40 SR/RH/X</v>
          </cell>
          <cell r="F395" t="str">
            <v xml:space="preserve">YR40 SR/RH/X</v>
          </cell>
          <cell r="G395" t="str">
            <v>780*535</v>
          </cell>
          <cell r="H395" t="str">
            <v xml:space="preserve">XINYI AUTOMOBILE GLASS (SHENZHEN) CO. LTD</v>
          </cell>
        </row>
        <row r="396">
          <cell r="B396">
            <v>13850</v>
          </cell>
          <cell r="C396" t="str">
            <v>AUTOLAMPS2685</v>
          </cell>
          <cell r="D396" t="str">
            <v xml:space="preserve">TOYOTA CARINA AT190/CT190 (92-) - LAMINTED FRONT  WINDSCREEN</v>
          </cell>
          <cell r="E396" t="str">
            <v xml:space="preserve">AT190 LFW/X</v>
          </cell>
          <cell r="F396" t="str">
            <v xml:space="preserve">AT190 LFW/X</v>
          </cell>
          <cell r="G396" t="str">
            <v>1413*870</v>
          </cell>
          <cell r="H396" t="str">
            <v xml:space="preserve">BSG AUTO GLASS CO. LTD</v>
          </cell>
        </row>
        <row r="397">
          <cell r="B397">
            <v>12047</v>
          </cell>
          <cell r="C397" t="str">
            <v>AUTOLAMPS2686</v>
          </cell>
          <cell r="D397" t="str">
            <v xml:space="preserve">TOYOTA HARRIER/LEXUS RX300/MCU10W 4D UTILITY 99- (RHD) - LAMINATED FRONT WINDSCREEN</v>
          </cell>
          <cell r="E397" t="str">
            <v xml:space="preserve">RX300 R LFW/X</v>
          </cell>
          <cell r="F397" t="str">
            <v xml:space="preserve">RX300-R LFW/X</v>
          </cell>
          <cell r="G397" t="str">
            <v>1509*986</v>
          </cell>
          <cell r="H397" t="str">
            <v xml:space="preserve">XINYI AUTOMOBILE GLASS (SHENZHEN) CO. LTD</v>
          </cell>
          <cell r="I397">
            <v>2</v>
          </cell>
        </row>
        <row r="398">
          <cell r="B398">
            <v>14073</v>
          </cell>
          <cell r="C398" t="str">
            <v>AUTOLAMPS2687</v>
          </cell>
          <cell r="D398" t="str">
            <v xml:space="preserve">TOYOTA HILUX REVO PICK UP/FORTUNER 5D SUV (16-) - LAMINATED FRONT  WINDSCREEN</v>
          </cell>
          <cell r="E398" t="str">
            <v xml:space="preserve">UN126 R P LFW/X</v>
          </cell>
          <cell r="F398" t="str">
            <v xml:space="preserve">UN126 R P LFW/X</v>
          </cell>
          <cell r="G398" t="str">
            <v>1432*852</v>
          </cell>
          <cell r="H398" t="str">
            <v xml:space="preserve">XINYI AUTOMOBILE GLASS (SHENZHEN) CO. LTD</v>
          </cell>
        </row>
        <row r="399">
          <cell r="B399">
            <v>13430</v>
          </cell>
          <cell r="C399" t="str">
            <v>AUTOLAMPS2688</v>
          </cell>
          <cell r="D399" t="str">
            <v xml:space="preserve">TOYOTA LANDCRUISER FJ200 /LEXUS LX570 (05-09) - REAR HEATED WINDSCREEN</v>
          </cell>
          <cell r="E399" t="str">
            <v xml:space="preserve">FJ200 RWHX 1HL</v>
          </cell>
          <cell r="F399" t="str">
            <v xml:space="preserve">FJ200 RW/H/X</v>
          </cell>
          <cell r="G399" t="str">
            <v>1483*520</v>
          </cell>
          <cell r="H399" t="str">
            <v xml:space="preserve">XINYI AUTOMOBILE GLASS (SHENZHEN) CO. LTD</v>
          </cell>
          <cell r="I399">
            <v>3</v>
          </cell>
        </row>
        <row r="400">
          <cell r="B400">
            <v>13009</v>
          </cell>
          <cell r="C400" t="str">
            <v>AUTOLAMPS2689</v>
          </cell>
          <cell r="D400" t="str">
            <v xml:space="preserve">TOYOTA LANDCRUISER FJ70V (84-) - LAMINATED FRONT WINDSCREEN - RUBBER TYPE</v>
          </cell>
          <cell r="E400" t="str">
            <v xml:space="preserve">FJ70V LFW</v>
          </cell>
          <cell r="F400" t="str">
            <v xml:space="preserve">FJ70V LFW</v>
          </cell>
          <cell r="G400" t="str">
            <v>1423*608</v>
          </cell>
          <cell r="H400" t="str">
            <v xml:space="preserve">BSG AUTO GLASS CO. LTD</v>
          </cell>
          <cell r="I400">
            <v>13</v>
          </cell>
        </row>
        <row r="401">
          <cell r="B401">
            <v>13452</v>
          </cell>
          <cell r="C401" t="str">
            <v>AUTOLAMPS2695</v>
          </cell>
          <cell r="D401" t="str">
            <v xml:space="preserve">TOYOTA VEROSSA 4D SEDAN (01-) - LAMINATED FRONT WINDSCREEN</v>
          </cell>
          <cell r="E401" t="str">
            <v xml:space="preserve">GX120 R LFW/X</v>
          </cell>
          <cell r="F401" t="str">
            <v xml:space="preserve">GX120-R LFW/X</v>
          </cell>
          <cell r="G401" t="str">
            <v>1451*839</v>
          </cell>
          <cell r="H401" t="str">
            <v xml:space="preserve">XINYI AUTOMOBILE GLASS (SHENZHEN) CO. LTD</v>
          </cell>
          <cell r="I401">
            <v>0</v>
          </cell>
        </row>
        <row r="402">
          <cell r="B402">
            <v>12017</v>
          </cell>
          <cell r="C402" t="str">
            <v>AUTOLAMPS2727</v>
          </cell>
          <cell r="D402" t="str">
            <v xml:space="preserve">TOYOTA VITZ 5D HATCHBACK (99-) - FRONT DOOR GLASS - LH</v>
          </cell>
          <cell r="E402" t="str">
            <v xml:space="preserve">LK10 FD/LH</v>
          </cell>
          <cell r="F402" t="str">
            <v xml:space="preserve">LK10 FD/LH</v>
          </cell>
          <cell r="G402" t="str">
            <v>882*559</v>
          </cell>
          <cell r="H402" t="str">
            <v xml:space="preserve">XINYI AUTOMOBILE GLASS (SHENZHEN) CO. LTD</v>
          </cell>
        </row>
        <row r="403">
          <cell r="B403">
            <v>12018</v>
          </cell>
          <cell r="C403" t="str">
            <v>AUTOLAMPS2728</v>
          </cell>
          <cell r="D403" t="str">
            <v xml:space="preserve">TOYOTA VITZ 5D HATCHBACK (99-) - FRONT DOOR GLASS - RH</v>
          </cell>
          <cell r="E403" t="str">
            <v xml:space="preserve">LK10 FD/RH</v>
          </cell>
          <cell r="F403" t="str">
            <v xml:space="preserve">LK10 FD/RH</v>
          </cell>
          <cell r="G403" t="str">
            <v>882*559</v>
          </cell>
          <cell r="H403" t="str">
            <v xml:space="preserve">XINYI AUTOMOBILE GLASS (SHENZHEN) CO. LTD</v>
          </cell>
        </row>
        <row r="404">
          <cell r="B404">
            <v>12019</v>
          </cell>
          <cell r="C404" t="str">
            <v>AUTOLAMPS2729</v>
          </cell>
          <cell r="D404" t="str">
            <v xml:space="preserve">TOYOTA VITZ 5D HATCHBACK (99-) - REAR DOOR GLASS - LH</v>
          </cell>
          <cell r="E404" t="str">
            <v xml:space="preserve">LK10 5D RD/LH</v>
          </cell>
          <cell r="F404" t="str">
            <v xml:space="preserve">LK10-5D RD/LH</v>
          </cell>
          <cell r="G404" t="str">
            <v>560*470</v>
          </cell>
          <cell r="H404" t="str">
            <v xml:space="preserve">XINYI AUTOMOBILE GLASS (SHENZHEN) CO. LTD</v>
          </cell>
        </row>
        <row r="405">
          <cell r="B405">
            <v>12020</v>
          </cell>
          <cell r="C405" t="str">
            <v>AUTOLAMPS2730</v>
          </cell>
          <cell r="D405" t="str">
            <v xml:space="preserve">TOYOTA VITZ 5D HATCHBACK (99-) - REAR DOOR GLASS - RH</v>
          </cell>
          <cell r="E405" t="str">
            <v xml:space="preserve">LK10 5D RD/RH</v>
          </cell>
          <cell r="F405" t="str">
            <v xml:space="preserve">LK10 5D RD/RH</v>
          </cell>
          <cell r="G405" t="str">
            <v>560*470</v>
          </cell>
          <cell r="H405" t="str">
            <v xml:space="preserve">XINYI AUTOMOBILE GLASS (SHENZHEN) CO. LTD</v>
          </cell>
          <cell r="I405">
            <v>0</v>
          </cell>
        </row>
        <row r="406">
          <cell r="B406">
            <v>13493</v>
          </cell>
          <cell r="C406" t="str">
            <v>AUTOLAMPS2731</v>
          </cell>
          <cell r="D406" t="str">
            <v xml:space="preserve">TOYOTA VITZ 5D HATCHBACK (99-) - REAR HEATED WINDSCREEN</v>
          </cell>
          <cell r="E406" t="str">
            <v xml:space="preserve">LK10 5D RW/H/X</v>
          </cell>
          <cell r="F406" t="str">
            <v xml:space="preserve">LK10 5D RW/H/X</v>
          </cell>
          <cell r="G406" t="str">
            <v>1355*434</v>
          </cell>
          <cell r="H406" t="str">
            <v xml:space="preserve">XINYI AUTOMOBILE GLASS (SHENZHEN) CO. LTD</v>
          </cell>
        </row>
        <row r="407">
          <cell r="B407">
            <v>13852</v>
          </cell>
          <cell r="C407" t="str">
            <v>AUTOLAMPS2732</v>
          </cell>
          <cell r="D407" t="str">
            <v xml:space="preserve">TOYOTA VITZ SC30 (13-) - LAMINATED FRONT WINDSCREEN</v>
          </cell>
          <cell r="E407" t="str">
            <v xml:space="preserve">SC30 VCP LFW/X</v>
          </cell>
          <cell r="F407" t="str">
            <v xml:space="preserve">SC30-VCP LFW/X</v>
          </cell>
          <cell r="G407" t="str">
            <v>1349*944</v>
          </cell>
          <cell r="H407" t="str">
            <v xml:space="preserve">BSG AUTO GLASS CO. LTD</v>
          </cell>
          <cell r="I407">
            <v>7</v>
          </cell>
        </row>
        <row r="408">
          <cell r="B408">
            <v>13934</v>
          </cell>
          <cell r="C408" t="str">
            <v>AUTOLAMPS2733</v>
          </cell>
          <cell r="D408" t="str">
            <v xml:space="preserve">TOYOTA VITZ SC30 (13-) - REAR HEATED WINDSCREEN</v>
          </cell>
          <cell r="E408" t="str">
            <v xml:space="preserve">SC30 RW/H/X</v>
          </cell>
          <cell r="F408" t="str">
            <v xml:space="preserve">SC30 RW/H/X</v>
          </cell>
          <cell r="G408" t="str">
            <v>1327*536</v>
          </cell>
          <cell r="H408" t="str">
            <v xml:space="preserve">XINYI AUTOMOBILE GLASS (SHENZHEN) CO. LTD</v>
          </cell>
        </row>
        <row r="409">
          <cell r="B409">
            <v>13718</v>
          </cell>
          <cell r="C409" t="str">
            <v>AUTOLAMPS2734</v>
          </cell>
          <cell r="D409" t="str">
            <v xml:space="preserve">TOYOTA VITZ SC30 (13-) - LAMINATED FRONT WINDSCREEN</v>
          </cell>
          <cell r="E409" t="str">
            <v xml:space="preserve">LK20 LFW/X</v>
          </cell>
          <cell r="F409" t="str">
            <v xml:space="preserve">LK20 LFW/X</v>
          </cell>
          <cell r="G409" t="str">
            <v>1336*932</v>
          </cell>
          <cell r="H409" t="str">
            <v xml:space="preserve">BSG AUTO GLASS CO. LTD</v>
          </cell>
          <cell r="I409">
            <v>11</v>
          </cell>
        </row>
        <row r="410">
          <cell r="B410">
            <v>11966</v>
          </cell>
          <cell r="C410" t="str">
            <v>AUTOLAMPS2763</v>
          </cell>
          <cell r="D410" t="str">
            <v xml:space="preserve">TOYOTA WISH 5D WAGON (01-09) - LAMINATED FRONT WINDSCREEN</v>
          </cell>
          <cell r="E410" t="str">
            <v xml:space="preserve">WISH R CP LFW/X</v>
          </cell>
          <cell r="F410" t="str">
            <v xml:space="preserve">WISH-R CP LFW/X</v>
          </cell>
          <cell r="G410" t="str">
            <v>1366*1081</v>
          </cell>
          <cell r="H410" t="str">
            <v xml:space="preserve">BSG AUTO GLASS CO. LTD</v>
          </cell>
          <cell r="I410">
            <v>10</v>
          </cell>
        </row>
        <row r="411">
          <cell r="B411">
            <v>13935</v>
          </cell>
          <cell r="C411" t="str">
            <v>AUTOLAMPS2764</v>
          </cell>
          <cell r="D411" t="str">
            <v xml:space="preserve">TOYOTA WISH 5D WAGON (01-09) - REAR HEATED WINDSCREEN</v>
          </cell>
          <cell r="E411" t="str">
            <v xml:space="preserve">WISH RW/H/X</v>
          </cell>
          <cell r="F411" t="str">
            <v xml:space="preserve">WISH RW/H/X</v>
          </cell>
          <cell r="G411" t="str">
            <v>1485*535</v>
          </cell>
          <cell r="H411" t="str">
            <v xml:space="preserve">XINYI AUTOMOBILE GLASS (SHENZHEN) CO. LTD</v>
          </cell>
          <cell r="I411">
            <v>0</v>
          </cell>
        </row>
        <row r="412">
          <cell r="B412">
            <v>13851</v>
          </cell>
          <cell r="C412" t="str">
            <v>AUTOLAMPS2765</v>
          </cell>
          <cell r="D412" t="str">
            <v xml:space="preserve">TOYOTA WISH AE20 5D WAGON (09-) - LAMINATED FRONT WINDSCREEN</v>
          </cell>
          <cell r="E412" t="str">
            <v xml:space="preserve">TY RV2 R CP LFW/X</v>
          </cell>
          <cell r="F412" t="str">
            <v xml:space="preserve">TY-RV2-R-CP LFW/X</v>
          </cell>
          <cell r="G412" t="str">
            <v>1370*989</v>
          </cell>
          <cell r="H412" t="str">
            <v xml:space="preserve">BSG AUTO GLASS CO. LTD</v>
          </cell>
          <cell r="I412">
            <v>12</v>
          </cell>
        </row>
        <row r="413">
          <cell r="B413">
            <v>13936</v>
          </cell>
          <cell r="C413" t="str">
            <v>AUTOLAMPS2766</v>
          </cell>
          <cell r="D413" t="str">
            <v xml:space="preserve">TOYOTA WISH AE20 5D WAGON (09-) - LAMINATED FRONT WINDSCREEN</v>
          </cell>
          <cell r="E413" t="str">
            <v xml:space="preserve">TY RV2 RW/H/X</v>
          </cell>
          <cell r="F413" t="str">
            <v xml:space="preserve">TY-RV2 RW/H/X</v>
          </cell>
          <cell r="G413" t="str">
            <v>1395*506</v>
          </cell>
          <cell r="H413" t="str">
            <v xml:space="preserve">XINYI AUTOMOBILE GLASS (SHENZHEN) CO. LTD</v>
          </cell>
        </row>
        <row r="414">
          <cell r="B414">
            <v>12016</v>
          </cell>
          <cell r="C414" t="str">
            <v>AUTOLAMPS2767</v>
          </cell>
          <cell r="D414" t="str">
            <v xml:space="preserve">TOYOTA YARIS/VITZ 5D HATCHBACK,PLATZ 4D SEDAN (99-05) - LAMINATED FRONT WINDSCREEN</v>
          </cell>
          <cell r="E414" t="str">
            <v xml:space="preserve">LK10 LFW/X</v>
          </cell>
          <cell r="F414" t="str">
            <v xml:space="preserve">LK10 LFW/X</v>
          </cell>
          <cell r="G414" t="str">
            <v>1328*875</v>
          </cell>
          <cell r="H414" t="str">
            <v xml:space="preserve">BSG AUTO GLASS CO. LTD</v>
          </cell>
          <cell r="I414">
            <v>6</v>
          </cell>
        </row>
        <row r="415">
          <cell r="B415">
            <v>13761</v>
          </cell>
          <cell r="C415" t="str">
            <v>AUTOLAMPS2768</v>
          </cell>
          <cell r="D415" t="str">
            <v xml:space="preserve">TOYOTA bB 5D HATCHBACK (05-12) - LAMINATED FRONT WINDSCREEN</v>
          </cell>
          <cell r="E415" t="str">
            <v xml:space="preserve">BB 06 LFW/X</v>
          </cell>
          <cell r="F415" t="str">
            <v xml:space="preserve">BB-06 LFW/X</v>
          </cell>
          <cell r="G415" t="str">
            <v>1468*745</v>
          </cell>
          <cell r="H415" t="str">
            <v xml:space="preserve">XINYI AUTOMOBILE GLASS (SHENZHEN) CO. LTD</v>
          </cell>
          <cell r="I415">
            <v>0</v>
          </cell>
        </row>
        <row r="416">
          <cell r="B416">
            <v>14071</v>
          </cell>
          <cell r="C416" t="str">
            <v>AUTOLAMPS2775</v>
          </cell>
          <cell r="D416" t="str">
            <v xml:space="preserve">HONDA CRV WAGON (95-) - LAMINATED FRONT WINDSCREEN</v>
          </cell>
          <cell r="E416" t="str">
            <v xml:space="preserve">S10 LFW/X</v>
          </cell>
          <cell r="F416" t="str">
            <v xml:space="preserve">S10 LFW/X</v>
          </cell>
          <cell r="G416" t="str">
            <v>1468*825</v>
          </cell>
          <cell r="H416" t="str">
            <v xml:space="preserve">XINYI AUTOMOBILE GLASS (SHENZHEN) CO. LTD</v>
          </cell>
        </row>
        <row r="417">
          <cell r="B417">
            <v>13939</v>
          </cell>
          <cell r="C417" t="str">
            <v>AUTOLAMPS2782</v>
          </cell>
          <cell r="D417" t="str">
            <v xml:space="preserve">NISSAN MICRA/MARCH K13 5D HATCHBACK (11-) - LAMINATED FRONT WINDSCREEN</v>
          </cell>
          <cell r="E417" t="str">
            <v xml:space="preserve">NI-K13-VCP LFW/X</v>
          </cell>
          <cell r="F417" t="str">
            <v xml:space="preserve">NI-K13-VCP LFW/X</v>
          </cell>
          <cell r="G417" t="str">
            <v>1302*909</v>
          </cell>
          <cell r="H417" t="str">
            <v xml:space="preserve">XINYI AUTOMOBILE GLASS (SHENZHEN) CO. LTD</v>
          </cell>
        </row>
        <row r="418">
          <cell r="B418">
            <v>12375</v>
          </cell>
          <cell r="C418" t="str">
            <v>AUTOLAMPS2784</v>
          </cell>
          <cell r="D418" t="str">
            <v xml:space="preserve">NISSAN X-TRAIL T30 (01-06) - LAMINATED FRONT WINDSCREEN - (LHD)</v>
          </cell>
          <cell r="E418" t="str">
            <v xml:space="preserve">T30-L LFW/X</v>
          </cell>
          <cell r="F418" t="str">
            <v xml:space="preserve">T30-L LFW/X</v>
          </cell>
          <cell r="G418" t="str">
            <v>1435*978</v>
          </cell>
          <cell r="H418" t="str">
            <v xml:space="preserve">XINYI AUTOMOBILE GLASS (SHENZHEN) CO. LTD</v>
          </cell>
        </row>
        <row r="419">
          <cell r="B419">
            <v>12889</v>
          </cell>
          <cell r="C419" t="str">
            <v>AUTOLAMPS2807</v>
          </cell>
          <cell r="D419" t="str">
            <v xml:space="preserve">TOYOTA HILUX VIGO-12 (KUN215) - REAR WINDSREEN (W/SLIDING)</v>
          </cell>
          <cell r="E419" t="str">
            <v xml:space="preserve">KUN215-12 RW W/SL</v>
          </cell>
          <cell r="F419" t="str">
            <v xml:space="preserve">ZN215-12-FZ RW/X</v>
          </cell>
          <cell r="H419" t="str">
            <v xml:space="preserve">XINYI AUTOMOBILE GLASS (SHENZHEN) CO. LTD</v>
          </cell>
        </row>
        <row r="420">
          <cell r="B420">
            <v>13892</v>
          </cell>
          <cell r="C420" t="str">
            <v>AUTOLAMPS2856</v>
          </cell>
          <cell r="D420" t="str">
            <v xml:space="preserve">TOYOTA COROLLA LTOURING KE106 WAGON (98-) SILICON TYPE - REAR WINDSCREEN</v>
          </cell>
          <cell r="E420" t="str">
            <v xml:space="preserve">KE106-2 RW/H/X</v>
          </cell>
          <cell r="F420" t="str">
            <v xml:space="preserve">KE106-2 RW/H/X</v>
          </cell>
          <cell r="G420" t="str">
            <v>1217*572</v>
          </cell>
          <cell r="H420" t="str">
            <v xml:space="preserve">XINYI AUTOMOBILE GLASS (SHENZHEN) CO. LTD</v>
          </cell>
          <cell r="I420">
            <v>0</v>
          </cell>
        </row>
        <row r="421">
          <cell r="B421">
            <v>13960</v>
          </cell>
          <cell r="C421" t="str">
            <v>AUTOLAMPS2857</v>
          </cell>
          <cell r="D421" t="str">
            <v xml:space="preserve">TOYOTA COROLLA SPACIO/VERSO 5D WAGON (01-) - FRONT QUARTER GLASS - LH</v>
          </cell>
          <cell r="E421" t="str">
            <v xml:space="preserve">AE120F FV/LH/X</v>
          </cell>
          <cell r="F421" t="str">
            <v xml:space="preserve">AE120F FV/LH/X</v>
          </cell>
          <cell r="G421" t="str">
            <v>579*376</v>
          </cell>
          <cell r="H421" t="str">
            <v xml:space="preserve">XINYI AUTOMOBILE GLASS (SHENZHEN) CO. LTD</v>
          </cell>
          <cell r="I421">
            <v>0</v>
          </cell>
        </row>
        <row r="422">
          <cell r="B422">
            <v>13491</v>
          </cell>
          <cell r="C422" t="str">
            <v>AUTOLAMPS2858</v>
          </cell>
          <cell r="D422" t="str">
            <v xml:space="preserve">TOYOTA HILUX REVO UN126 PICK UP (16-) - FRONT LAMINATED WINDSCREEN (LHD)</v>
          </cell>
          <cell r="E422" t="str">
            <v xml:space="preserve">UN126-L-VP LFW/X</v>
          </cell>
          <cell r="F422" t="str">
            <v xml:space="preserve">UN126-L-VP LFW/X</v>
          </cell>
          <cell r="G422" t="str">
            <v>1435*854</v>
          </cell>
          <cell r="H422" t="str">
            <v xml:space="preserve">XINYI AUTOMOBILE GLASS (SHENZHEN) CO. LTD</v>
          </cell>
          <cell r="I422">
            <v>1</v>
          </cell>
        </row>
        <row r="423">
          <cell r="B423">
            <v>12985</v>
          </cell>
          <cell r="C423" t="str">
            <v>AUTOLAMPS2859</v>
          </cell>
          <cell r="D423" t="str">
            <v xml:space="preserve">TOYOTA RAV4/VANGUARD 5D SUV (06-) - LAMINATED FRONT WINDSCREEN</v>
          </cell>
          <cell r="E423" t="str">
            <v xml:space="preserve">AS30-R-VCPS LFW/X</v>
          </cell>
          <cell r="F423" t="str">
            <v xml:space="preserve">AS30-R-VCPS LFW/X</v>
          </cell>
          <cell r="G423" t="str">
            <v>1426*902</v>
          </cell>
          <cell r="H423" t="str">
            <v xml:space="preserve">XINYI AUTOMOBILE GLASS (SHENZHEN) CO. LTD</v>
          </cell>
          <cell r="I423">
            <v>8</v>
          </cell>
        </row>
        <row r="424">
          <cell r="B424">
            <v>11962</v>
          </cell>
          <cell r="C424" t="str">
            <v>AUTOLAMPS2860</v>
          </cell>
          <cell r="D424" t="str">
            <v xml:space="preserve">TOYOTA TOWN-ACE/LITE-ACE WAGON VAN 96-(MPV) - LAMINATED FRONT WINDSCREEN</v>
          </cell>
          <cell r="E424" t="str">
            <v xml:space="preserve">YR40 LFW/X</v>
          </cell>
          <cell r="F424" t="str">
            <v xml:space="preserve">YR40 LFW/X</v>
          </cell>
          <cell r="G424" t="str">
            <v>1475*1010</v>
          </cell>
          <cell r="H424" t="str">
            <v xml:space="preserve">XINYI AUTOMOBILE GLASS (SHENZHEN) CO. LTD</v>
          </cell>
          <cell r="I424">
            <v>10</v>
          </cell>
        </row>
        <row r="425">
          <cell r="B425">
            <v>13521</v>
          </cell>
          <cell r="C425" t="str">
            <v>AUTOLAMPS2861</v>
          </cell>
          <cell r="D425" t="str">
            <v xml:space="preserve">TOYOTA YARIS/VITZ 3D/5D HATCHBACK (05-10) - REAR WINDSCREEN</v>
          </cell>
          <cell r="E425" t="str">
            <v xml:space="preserve">LK20 RW/H/X</v>
          </cell>
          <cell r="F425" t="str">
            <v xml:space="preserve">LK20 RW/H/X</v>
          </cell>
          <cell r="G425" t="str">
            <v>1286*520</v>
          </cell>
          <cell r="H425" t="str">
            <v xml:space="preserve">XINYI AUTOMOBILE GLASS (SHENZHEN) CO. LTD</v>
          </cell>
          <cell r="I425">
            <v>0</v>
          </cell>
        </row>
        <row r="426">
          <cell r="B426">
            <v>13449</v>
          </cell>
          <cell r="C426" t="str">
            <v>AUTOLAMPS2865</v>
          </cell>
          <cell r="D426" t="str">
            <v xml:space="preserve">TOYOTA TOWN-ACE NOAH WAGON (96-) - REAR WINDSCREEN (01 HOLE)</v>
          </cell>
          <cell r="E426" t="str">
            <v xml:space="preserve">YR40 RW/H/X</v>
          </cell>
          <cell r="F426" t="str">
            <v xml:space="preserve">YR40 RW/H/X</v>
          </cell>
          <cell r="G426" t="str">
            <v>1353*740</v>
          </cell>
          <cell r="H426" t="str">
            <v xml:space="preserve">XINYI AUTOMOBILE GLASS (SHENZHEN) CO. LTD</v>
          </cell>
        </row>
        <row r="427">
          <cell r="B427">
            <v>13538</v>
          </cell>
          <cell r="C427" t="str">
            <v>AUTOLAMPS2866</v>
          </cell>
          <cell r="D427" t="str">
            <v xml:space="preserve">TOYOTA HIACE VAN RH200 STANDARD CAB (05-08) - SIDE FIX - R5 GLASS (W/1 HOLE) - RH</v>
          </cell>
          <cell r="E427" t="str">
            <v xml:space="preserve">RH200 SW/R5/X 1H</v>
          </cell>
          <cell r="F427" t="str">
            <v xml:space="preserve">RH200-SL-R SR/RH2/X</v>
          </cell>
          <cell r="G427" t="str">
            <v>473*459</v>
          </cell>
          <cell r="H427" t="str">
            <v xml:space="preserve">XINYI AUTOMOBILE GLASS (SHENZHEN) CO. LTD</v>
          </cell>
          <cell r="I427">
            <v>1</v>
          </cell>
        </row>
        <row r="428">
          <cell r="B428">
            <v>13943</v>
          </cell>
          <cell r="C428" t="str">
            <v>AUTOLAMPS2867</v>
          </cell>
          <cell r="D428" t="str">
            <v xml:space="preserve">HONDA STREAM (SMA) MPV (06-) - LAMINATED FRONT WINDSCREEN</v>
          </cell>
          <cell r="E428" t="str">
            <v xml:space="preserve">SMA R CP LFW/X</v>
          </cell>
          <cell r="F428" t="str">
            <v xml:space="preserve">SMA-R-CP LFW/X</v>
          </cell>
          <cell r="G428" t="str">
            <v>1405*1045</v>
          </cell>
          <cell r="H428" t="str">
            <v xml:space="preserve">XINYI AUTOMOBILE GLASS (SHENZHEN) CO. LTD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LL"/>
      <sheetName val="UPSHOP"/>
      <sheetName val="Sheet1"/>
      <sheetName val="STOCK TAKE - DOWN (2)"/>
      <sheetName val="DOWNSHOP"/>
      <sheetName val="GODOWN"/>
      <sheetName val="STOCK TAKE - DOW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2">
          <cell r="A2">
            <v>13776</v>
          </cell>
          <cell r="B2" t="str">
            <v>AUTOLAMPS0001</v>
          </cell>
          <cell r="C2" t="str">
            <v>AUTOLAMPS0001</v>
          </cell>
          <cell r="D2" t="b">
            <v>1</v>
          </cell>
          <cell r="E2" t="str">
            <v xml:space="preserve">DAIHATSU MIRA ES LA300 D75 5D HATCHBACK (12-) - LAMINATED FRONT WINDSCREEN</v>
          </cell>
          <cell r="F2" t="str">
            <v>DAIHATSU</v>
          </cell>
          <cell r="G2" t="str">
            <v xml:space="preserve">DA LA300 LFW/X</v>
          </cell>
          <cell r="H2" t="str">
            <v xml:space="preserve">DA LA300 LFW/X</v>
          </cell>
          <cell r="I2" t="str">
            <v>1213*850</v>
          </cell>
          <cell r="J2">
            <v>0.02</v>
          </cell>
          <cell r="K2" t="str">
            <v>SUPPLIER0015</v>
          </cell>
          <cell r="L2" t="str">
            <v xml:space="preserve">XINYI AUTOMOBILE GLASS (SHENZHEN) CO., LTD</v>
          </cell>
          <cell r="M2">
            <v>3</v>
          </cell>
          <cell r="N2">
            <v>12</v>
          </cell>
          <cell r="O2">
            <v>15</v>
          </cell>
          <cell r="R2">
            <v>1</v>
          </cell>
          <cell r="S2">
            <v>3</v>
          </cell>
          <cell r="T2" t="str">
            <v xml:space="preserve">USD Purchase Pricelist (USD)</v>
          </cell>
          <cell r="U2">
            <v>13.47</v>
          </cell>
          <cell r="V2">
            <v>2244.44</v>
          </cell>
          <cell r="W2">
            <v>3200</v>
          </cell>
          <cell r="X2">
            <v>5200</v>
          </cell>
        </row>
        <row r="3">
          <cell r="A3">
            <v>13928</v>
          </cell>
          <cell r="B3" t="str">
            <v>AUTOLAMPS0002</v>
          </cell>
          <cell r="C3" t="str">
            <v>AUTOLAMPS0002</v>
          </cell>
          <cell r="D3" t="b">
            <v>1</v>
          </cell>
          <cell r="E3" t="str">
            <v xml:space="preserve">DAIHATSU MOVE 5D HATCHBACK (10- ) - FRONT DOOR GLASS - LH</v>
          </cell>
          <cell r="F3" t="str">
            <v>DAIHATSU</v>
          </cell>
          <cell r="G3" t="str">
            <v xml:space="preserve">DA LA100 FD/LH</v>
          </cell>
          <cell r="H3" t="str">
            <v xml:space="preserve">DA LA100 FD/LH</v>
          </cell>
          <cell r="I3" t="str">
            <v>906*473</v>
          </cell>
          <cell r="J3">
            <v>0.02</v>
          </cell>
          <cell r="K3" t="str">
            <v>SUPPLIER0015</v>
          </cell>
          <cell r="L3" t="str">
            <v xml:space="preserve">XINYI AUTOMOBILE GLASS (SHENZHEN) CO., LTD</v>
          </cell>
          <cell r="M3">
            <v>3</v>
          </cell>
          <cell r="N3">
            <v>12</v>
          </cell>
          <cell r="O3">
            <v>15</v>
          </cell>
          <cell r="R3">
            <v>1</v>
          </cell>
          <cell r="S3">
            <v>2</v>
          </cell>
          <cell r="T3" t="str">
            <v xml:space="preserve">USD Purchase Pricelist (USD)</v>
          </cell>
          <cell r="U3">
            <v>3.01</v>
          </cell>
          <cell r="V3">
            <v>539.39</v>
          </cell>
          <cell r="W3">
            <v>700</v>
          </cell>
          <cell r="X3">
            <v>880</v>
          </cell>
          <cell r="Z3">
            <v>29</v>
          </cell>
          <cell r="AB3" t="str">
            <v>2A</v>
          </cell>
        </row>
        <row r="4">
          <cell r="A4">
            <v>13929</v>
          </cell>
          <cell r="B4" t="str">
            <v>AUTOLAMPS0003</v>
          </cell>
          <cell r="C4" t="str">
            <v>AUTOLAMPS0003</v>
          </cell>
          <cell r="D4" t="b">
            <v>1</v>
          </cell>
          <cell r="E4" t="str">
            <v xml:space="preserve">DAIHATSU MOVE 5D HATCHBACK (10- ) - FRONT DOOR GLASS - RH</v>
          </cell>
          <cell r="F4" t="str">
            <v>DAIHATSU</v>
          </cell>
          <cell r="G4" t="str">
            <v xml:space="preserve">DA LA100 FD/RH</v>
          </cell>
          <cell r="H4" t="str">
            <v xml:space="preserve">DA LA100 FD/RH</v>
          </cell>
          <cell r="I4" t="str">
            <v>906*473</v>
          </cell>
          <cell r="J4">
            <v>0.02</v>
          </cell>
          <cell r="K4" t="str">
            <v>SUPPLIER0015</v>
          </cell>
          <cell r="L4" t="str">
            <v xml:space="preserve">XINYI AUTOMOBILE GLASS (SHENZHEN) CO., LTD</v>
          </cell>
          <cell r="M4">
            <v>3</v>
          </cell>
          <cell r="N4">
            <v>12</v>
          </cell>
          <cell r="O4">
            <v>15</v>
          </cell>
          <cell r="R4">
            <v>1</v>
          </cell>
          <cell r="S4">
            <v>2</v>
          </cell>
          <cell r="T4" t="str">
            <v xml:space="preserve">USD Purchase Pricelist (USD)</v>
          </cell>
          <cell r="U4">
            <v>3.01</v>
          </cell>
          <cell r="V4">
            <v>539.39</v>
          </cell>
          <cell r="W4">
            <v>700</v>
          </cell>
          <cell r="X4">
            <v>880</v>
          </cell>
          <cell r="Z4">
            <v>31</v>
          </cell>
          <cell r="AB4" t="str">
            <v>2A</v>
          </cell>
        </row>
        <row r="5">
          <cell r="A5">
            <v>13926</v>
          </cell>
          <cell r="B5" t="str">
            <v>AUTOLAMPS0004</v>
          </cell>
          <cell r="C5" t="str">
            <v>AUTOLAMPS0004</v>
          </cell>
          <cell r="D5" t="b">
            <v>1</v>
          </cell>
          <cell r="E5" t="str">
            <v xml:space="preserve">DAIHATSU MOVE 5D HATCHBACK (10- ) - LAMINTED FRONT  WINDSCREEN</v>
          </cell>
          <cell r="F5" t="str">
            <v>DAIHATSU</v>
          </cell>
          <cell r="G5" t="str">
            <v xml:space="preserve">DA LA100 R LFW/X</v>
          </cell>
          <cell r="H5" t="str">
            <v xml:space="preserve">DA LA100 R LFW/X</v>
          </cell>
          <cell r="I5" t="str">
            <v>1271*934</v>
          </cell>
          <cell r="J5">
            <v>0.02</v>
          </cell>
          <cell r="K5" t="str">
            <v>SUPPLIER0015</v>
          </cell>
          <cell r="L5" t="str">
            <v xml:space="preserve">XINYI AUTOMOBILE GLASS (SHENZHEN) CO., LTD</v>
          </cell>
          <cell r="M5">
            <v>10</v>
          </cell>
          <cell r="N5">
            <v>40</v>
          </cell>
          <cell r="O5">
            <v>50</v>
          </cell>
          <cell r="R5">
            <v>2</v>
          </cell>
          <cell r="S5">
            <v>4</v>
          </cell>
          <cell r="T5" t="str">
            <v xml:space="preserve">USD Purchase Pricelist (USD)</v>
          </cell>
          <cell r="U5">
            <v>14.9</v>
          </cell>
          <cell r="V5">
            <v>2670.08</v>
          </cell>
          <cell r="W5">
            <v>3500</v>
          </cell>
          <cell r="X5">
            <v>4300</v>
          </cell>
          <cell r="Z5">
            <v>17</v>
          </cell>
          <cell r="AB5" t="str">
            <v>4C</v>
          </cell>
        </row>
        <row r="6">
          <cell r="A6">
            <v>13927</v>
          </cell>
          <cell r="B6" t="str">
            <v>AUTOLAMPS0005</v>
          </cell>
          <cell r="C6" t="str">
            <v>AUTOLAMPS0005</v>
          </cell>
          <cell r="D6" t="b">
            <v>1</v>
          </cell>
          <cell r="E6" t="str">
            <v xml:space="preserve">DAIHATSU MOVE 5D HATCHBACK (10- ) - REAR HEATED WINDSCREEN</v>
          </cell>
          <cell r="F6" t="str">
            <v>DAIHATSU</v>
          </cell>
          <cell r="G6" t="str">
            <v xml:space="preserve">DA LA100 RW/H/X</v>
          </cell>
          <cell r="H6" t="str">
            <v xml:space="preserve">DA LA100 RW/H/X</v>
          </cell>
          <cell r="I6" t="str">
            <v>1141*495</v>
          </cell>
          <cell r="J6">
            <v>0.02</v>
          </cell>
          <cell r="K6" t="str">
            <v>SUPPLIER0015</v>
          </cell>
          <cell r="L6" t="str">
            <v xml:space="preserve">XINYI AUTOMOBILE GLASS (SHENZHEN) CO., LTD</v>
          </cell>
          <cell r="M6">
            <v>3</v>
          </cell>
          <cell r="N6">
            <v>12</v>
          </cell>
          <cell r="O6">
            <v>15</v>
          </cell>
          <cell r="R6">
            <v>1</v>
          </cell>
          <cell r="S6">
            <v>2</v>
          </cell>
          <cell r="T6" t="str">
            <v xml:space="preserve">USD Purchase Pricelist (USD)</v>
          </cell>
          <cell r="U6">
            <v>12</v>
          </cell>
          <cell r="V6">
            <v>2150.4</v>
          </cell>
          <cell r="W6">
            <v>2800</v>
          </cell>
          <cell r="X6">
            <v>3500</v>
          </cell>
          <cell r="Z6">
            <v>19</v>
          </cell>
          <cell r="AB6" t="str">
            <v>5B</v>
          </cell>
        </row>
        <row r="7">
          <cell r="A7">
            <v>13777</v>
          </cell>
          <cell r="B7" t="str">
            <v>AUTOLAMPS0006</v>
          </cell>
          <cell r="C7" t="str">
            <v>AUTOLAMPS0006</v>
          </cell>
          <cell r="D7" t="b">
            <v>1</v>
          </cell>
          <cell r="E7" t="str">
            <v xml:space="preserve">DAIHATSU MOVE CONTE L575/L25/TOYOTA PIXIS 5D HATCHBACK (10-) - LAMINATED FRONT WINDSCREEN</v>
          </cell>
          <cell r="F7" t="str">
            <v>DAIHATSU</v>
          </cell>
          <cell r="G7" t="str">
            <v xml:space="preserve">DA L575 R LFW/X</v>
          </cell>
          <cell r="H7" t="str">
            <v xml:space="preserve">DA L575 R LFW/X</v>
          </cell>
          <cell r="I7" t="str">
            <v>1287*710</v>
          </cell>
          <cell r="J7">
            <v>0.02</v>
          </cell>
          <cell r="K7" t="str">
            <v>SUPPLIER0015</v>
          </cell>
          <cell r="L7" t="str">
            <v xml:space="preserve">XINYI AUTOMOBILE GLASS (SHENZHEN) CO., LTD</v>
          </cell>
          <cell r="M7">
            <v>1</v>
          </cell>
          <cell r="N7">
            <v>4</v>
          </cell>
          <cell r="O7">
            <v>5</v>
          </cell>
          <cell r="R7">
            <v>1</v>
          </cell>
          <cell r="S7">
            <v>3</v>
          </cell>
          <cell r="T7" t="str">
            <v xml:space="preserve">USD Purchase Pricelist (USD)</v>
          </cell>
          <cell r="U7">
            <v>11.94</v>
          </cell>
          <cell r="V7">
            <v>1989.5</v>
          </cell>
          <cell r="W7">
            <v>2900</v>
          </cell>
          <cell r="X7">
            <v>4600</v>
          </cell>
          <cell r="Z7">
            <v>23</v>
          </cell>
          <cell r="AB7" t="str">
            <v>3B</v>
          </cell>
        </row>
        <row r="8">
          <cell r="A8">
            <v>11697</v>
          </cell>
          <cell r="B8" t="str">
            <v>AUTOLAMPS0007</v>
          </cell>
          <cell r="C8" t="str">
            <v>AUTOLAMPS0007</v>
          </cell>
          <cell r="D8" t="b">
            <v>1</v>
          </cell>
          <cell r="E8" t="str">
            <v xml:space="preserve">FORD RANGER (02-05) - CORNER LAMP (231-1523) - LH</v>
          </cell>
          <cell r="F8" t="str">
            <v>FORD</v>
          </cell>
          <cell r="G8" t="str">
            <v xml:space="preserve">RANGER/02 CLA LH</v>
          </cell>
          <cell r="H8" t="str">
            <v>FD06-0303-L</v>
          </cell>
          <cell r="J8">
            <v>0.04</v>
          </cell>
          <cell r="K8" t="str">
            <v>SUPPLIER0002</v>
          </cell>
          <cell r="L8" t="str">
            <v xml:space="preserve">ANHUI TINCAI SILK CO. LTD</v>
          </cell>
          <cell r="M8">
            <v>1</v>
          </cell>
          <cell r="N8">
            <v>0</v>
          </cell>
          <cell r="O8">
            <v>2</v>
          </cell>
          <cell r="P8">
            <v>1</v>
          </cell>
          <cell r="Q8">
            <v>3</v>
          </cell>
          <cell r="T8" t="str">
            <v xml:space="preserve">Yuan Purchase Pricelist (CNY)</v>
          </cell>
          <cell r="U8">
            <v>24</v>
          </cell>
          <cell r="V8">
            <v>558</v>
          </cell>
          <cell r="W8">
            <v>840</v>
          </cell>
          <cell r="X8">
            <v>1160</v>
          </cell>
          <cell r="Z8">
            <v>10</v>
          </cell>
          <cell r="AB8" t="str">
            <v>B17</v>
          </cell>
        </row>
        <row r="9">
          <cell r="A9">
            <v>12096</v>
          </cell>
          <cell r="B9" t="str">
            <v>AUTOLAMPS0008</v>
          </cell>
          <cell r="C9" t="str">
            <v>AUTOLAMPS0008</v>
          </cell>
          <cell r="D9" t="b">
            <v>1</v>
          </cell>
          <cell r="E9" t="str">
            <v xml:space="preserve">FORD RANGER (02-05) - CORNER LAMP (231-1523) - RH</v>
          </cell>
          <cell r="F9" t="str">
            <v>FORD</v>
          </cell>
          <cell r="G9" t="str">
            <v xml:space="preserve">RANGER/02 CLA RH</v>
          </cell>
          <cell r="H9" t="str">
            <v>FD06-0303-R</v>
          </cell>
          <cell r="J9">
            <v>0.04</v>
          </cell>
          <cell r="K9" t="str">
            <v>SUPPLIER0002</v>
          </cell>
          <cell r="L9" t="str">
            <v xml:space="preserve">ANHUI TINCAI SILK CO. LTD</v>
          </cell>
          <cell r="M9">
            <v>1</v>
          </cell>
          <cell r="N9">
            <v>0</v>
          </cell>
          <cell r="O9">
            <v>2</v>
          </cell>
          <cell r="P9">
            <v>1</v>
          </cell>
          <cell r="Q9">
            <v>3</v>
          </cell>
          <cell r="T9" t="str">
            <v xml:space="preserve">Yuan Purchase Pricelist (CNY)</v>
          </cell>
          <cell r="U9">
            <v>68</v>
          </cell>
          <cell r="V9">
            <v>1530</v>
          </cell>
          <cell r="W9">
            <v>2370</v>
          </cell>
          <cell r="X9">
            <v>3280</v>
          </cell>
          <cell r="Z9">
            <v>10</v>
          </cell>
          <cell r="AB9" t="str">
            <v>B17</v>
          </cell>
        </row>
        <row r="10">
          <cell r="A10">
            <v>12130</v>
          </cell>
          <cell r="B10" t="str">
            <v>AUTOLAMPS0009</v>
          </cell>
          <cell r="C10" t="str">
            <v>AUTOLAMPS0009</v>
          </cell>
          <cell r="D10" t="b">
            <v>1</v>
          </cell>
          <cell r="E10" t="str">
            <v xml:space="preserve">FORD RANGER (02-05) - HEAD LAMP (231-1951) - LH</v>
          </cell>
          <cell r="F10" t="str">
            <v>FORD</v>
          </cell>
          <cell r="G10" t="str">
            <v xml:space="preserve">RANGER/02 HLA LH</v>
          </cell>
          <cell r="H10" t="str">
            <v>FD06-0301-L</v>
          </cell>
          <cell r="J10">
            <v>0.04</v>
          </cell>
          <cell r="K10" t="str">
            <v>SUPPLIER0002</v>
          </cell>
          <cell r="L10" t="str">
            <v xml:space="preserve">ANHUI TINCAI SILK CO. LTD</v>
          </cell>
          <cell r="M10">
            <v>1</v>
          </cell>
          <cell r="N10">
            <v>0</v>
          </cell>
          <cell r="O10">
            <v>2</v>
          </cell>
          <cell r="R10">
            <v>0</v>
          </cell>
          <cell r="S10">
            <v>1</v>
          </cell>
          <cell r="T10" t="str">
            <v xml:space="preserve">Yuan Purchase Pricelist (CNY)</v>
          </cell>
          <cell r="U10">
            <v>68</v>
          </cell>
          <cell r="V10">
            <v>1530</v>
          </cell>
          <cell r="W10">
            <v>2370</v>
          </cell>
          <cell r="X10">
            <v>3280</v>
          </cell>
          <cell r="Z10">
            <v>7</v>
          </cell>
          <cell r="AB10" t="str">
            <v>A3</v>
          </cell>
        </row>
        <row r="11">
          <cell r="A11">
            <v>12129</v>
          </cell>
          <cell r="B11" t="str">
            <v>AUTOLAMPS0010</v>
          </cell>
          <cell r="C11" t="str">
            <v>AUTOLAMPS0010</v>
          </cell>
          <cell r="D11" t="b">
            <v>1</v>
          </cell>
          <cell r="E11" t="str">
            <v xml:space="preserve">FORD RANGER (02-05) - HEAD LAMP (231-1951) - RH</v>
          </cell>
          <cell r="F11" t="str">
            <v>FORD</v>
          </cell>
          <cell r="G11" t="str">
            <v xml:space="preserve">RANGER/02 HLA RH</v>
          </cell>
          <cell r="H11" t="str">
            <v>FD06-0301-R</v>
          </cell>
          <cell r="J11">
            <v>0.04</v>
          </cell>
          <cell r="K11" t="str">
            <v>SUPPLIER0002</v>
          </cell>
          <cell r="L11" t="str">
            <v xml:space="preserve">ANHUI TINCAI SILK CO. LTD</v>
          </cell>
          <cell r="M11">
            <v>0</v>
          </cell>
          <cell r="N11">
            <v>0</v>
          </cell>
          <cell r="O11">
            <v>2</v>
          </cell>
          <cell r="R11">
            <v>0</v>
          </cell>
          <cell r="S11">
            <v>1</v>
          </cell>
          <cell r="T11" t="str">
            <v xml:space="preserve">Yuan Purchase Pricelist (CNY)</v>
          </cell>
          <cell r="U11">
            <v>68</v>
          </cell>
          <cell r="V11">
            <v>1530</v>
          </cell>
          <cell r="W11">
            <v>2370</v>
          </cell>
          <cell r="X11">
            <v>3280</v>
          </cell>
          <cell r="Z11">
            <v>0</v>
          </cell>
          <cell r="AB11" t="str">
            <v>A3</v>
          </cell>
        </row>
        <row r="12">
          <cell r="A12">
            <v>12100</v>
          </cell>
          <cell r="B12" t="str">
            <v>AUTOLAMPS0011</v>
          </cell>
          <cell r="C12" t="str">
            <v>AUTOLAMPS0011</v>
          </cell>
          <cell r="D12" t="b">
            <v>1</v>
          </cell>
          <cell r="E12" t="str">
            <v xml:space="preserve">FORD RANGER (02-05) - TAIL LAMP (231-1951) - LH</v>
          </cell>
          <cell r="F12" t="str">
            <v>FORD</v>
          </cell>
          <cell r="G12" t="str">
            <v xml:space="preserve">RANGER/02 TLA LH</v>
          </cell>
          <cell r="H12" t="str">
            <v>FD06-0302-L</v>
          </cell>
          <cell r="J12">
            <v>0.04</v>
          </cell>
          <cell r="K12" t="str">
            <v>SUPPLIER0002</v>
          </cell>
          <cell r="L12" t="str">
            <v xml:space="preserve">ANHUI TINCAI SILK CO. LTD</v>
          </cell>
          <cell r="M12">
            <v>0</v>
          </cell>
          <cell r="N12">
            <v>0</v>
          </cell>
          <cell r="O12">
            <v>2</v>
          </cell>
          <cell r="R12">
            <v>0</v>
          </cell>
          <cell r="S12">
            <v>1</v>
          </cell>
          <cell r="T12" t="str">
            <v xml:space="preserve">Yuan Purchase Pricelist (CNY)</v>
          </cell>
          <cell r="U12">
            <v>73</v>
          </cell>
          <cell r="V12">
            <v>1643</v>
          </cell>
          <cell r="W12">
            <v>2550</v>
          </cell>
          <cell r="X12">
            <v>3520</v>
          </cell>
          <cell r="Z12">
            <v>4</v>
          </cell>
          <cell r="AB12" t="str">
            <v>B1</v>
          </cell>
        </row>
        <row r="13">
          <cell r="A13">
            <v>12099</v>
          </cell>
          <cell r="B13" t="str">
            <v>AUTOLAMPS0012</v>
          </cell>
          <cell r="C13" t="str">
            <v>AUTOLAMPS0012</v>
          </cell>
          <cell r="D13" t="b">
            <v>1</v>
          </cell>
          <cell r="E13" t="str">
            <v xml:space="preserve">FORD RANGER (02-05) - TAIL LAMP (231-1951) - RH</v>
          </cell>
          <cell r="F13" t="str">
            <v>FORD</v>
          </cell>
          <cell r="G13" t="str">
            <v xml:space="preserve">RANGER/02 TLA RH</v>
          </cell>
          <cell r="H13" t="str">
            <v>FD06-0302-R</v>
          </cell>
          <cell r="J13">
            <v>0.04</v>
          </cell>
          <cell r="K13" t="str">
            <v>SUPPLIER0002</v>
          </cell>
          <cell r="L13" t="str">
            <v xml:space="preserve">ANHUI TINCAI SILK CO. LTD</v>
          </cell>
          <cell r="M13">
            <v>0</v>
          </cell>
          <cell r="N13">
            <v>0</v>
          </cell>
          <cell r="O13">
            <v>2</v>
          </cell>
          <cell r="R13">
            <v>0</v>
          </cell>
          <cell r="S13">
            <v>1</v>
          </cell>
          <cell r="T13" t="str">
            <v xml:space="preserve">Yuan Purchase Pricelist (CNY)</v>
          </cell>
          <cell r="U13">
            <v>73</v>
          </cell>
          <cell r="V13">
            <v>1643</v>
          </cell>
          <cell r="W13">
            <v>2550</v>
          </cell>
          <cell r="X13">
            <v>3520</v>
          </cell>
          <cell r="Z13">
            <v>4</v>
          </cell>
          <cell r="AB13" t="str">
            <v>B1</v>
          </cell>
        </row>
        <row r="14">
          <cell r="A14">
            <v>12102</v>
          </cell>
          <cell r="B14" t="str">
            <v>AUTOLAMPS0013</v>
          </cell>
          <cell r="C14" t="str">
            <v>AUTOLAMPS0013</v>
          </cell>
          <cell r="D14" t="b">
            <v>1</v>
          </cell>
          <cell r="E14" t="str">
            <v xml:space="preserve">FORD RANGER (06-07) - HEAD LAMP (231-1135) - LH</v>
          </cell>
          <cell r="F14" t="str">
            <v>FORD</v>
          </cell>
          <cell r="G14" t="str">
            <v xml:space="preserve">RANGER/06 HLA LH</v>
          </cell>
          <cell r="H14" t="str">
            <v>FD06-0401-L</v>
          </cell>
          <cell r="J14">
            <v>0.04</v>
          </cell>
          <cell r="K14" t="str">
            <v>SUPPLIER0002</v>
          </cell>
          <cell r="L14" t="str">
            <v xml:space="preserve">ANHUI TINCAI SILK CO. LTD</v>
          </cell>
          <cell r="M14">
            <v>0</v>
          </cell>
          <cell r="N14">
            <v>0</v>
          </cell>
          <cell r="O14">
            <v>2</v>
          </cell>
          <cell r="R14">
            <v>0</v>
          </cell>
          <cell r="S14">
            <v>1</v>
          </cell>
          <cell r="T14" t="str">
            <v xml:space="preserve">Yuan Purchase Pricelist (CNY)</v>
          </cell>
          <cell r="U14">
            <v>80</v>
          </cell>
          <cell r="V14">
            <v>1800</v>
          </cell>
          <cell r="W14">
            <v>2790</v>
          </cell>
          <cell r="X14">
            <v>3850</v>
          </cell>
        </row>
        <row r="15">
          <cell r="A15">
            <v>12101</v>
          </cell>
          <cell r="B15" t="str">
            <v>AUTOLAMPS0014</v>
          </cell>
          <cell r="C15" t="str">
            <v>AUTOLAMPS0014</v>
          </cell>
          <cell r="D15" t="b">
            <v>1</v>
          </cell>
          <cell r="E15" t="str">
            <v xml:space="preserve">FORD RANGER (06-07) - HEAD LAMP (231-1135) - RH</v>
          </cell>
          <cell r="F15" t="str">
            <v>FORD</v>
          </cell>
          <cell r="G15" t="str">
            <v xml:space="preserve">RANGER/06 HLA RH</v>
          </cell>
          <cell r="H15" t="str">
            <v>FD06-0401-R</v>
          </cell>
          <cell r="J15">
            <v>0.04</v>
          </cell>
          <cell r="K15" t="str">
            <v>SUPPLIER0002</v>
          </cell>
          <cell r="L15" t="str">
            <v xml:space="preserve">ANHUI TINCAI SILK CO. LTD</v>
          </cell>
          <cell r="M15">
            <v>0</v>
          </cell>
          <cell r="N15">
            <v>0</v>
          </cell>
          <cell r="O15">
            <v>2</v>
          </cell>
          <cell r="R15">
            <v>0</v>
          </cell>
          <cell r="S15">
            <v>1</v>
          </cell>
          <cell r="T15" t="str">
            <v xml:space="preserve">Yuan Purchase Pricelist (CNY)</v>
          </cell>
          <cell r="U15">
            <v>80</v>
          </cell>
          <cell r="V15">
            <v>1800</v>
          </cell>
          <cell r="W15">
            <v>2790</v>
          </cell>
          <cell r="X15">
            <v>3850</v>
          </cell>
        </row>
        <row r="16">
          <cell r="A16">
            <v>12104</v>
          </cell>
          <cell r="B16" t="str">
            <v>AUTOLAMPS0015</v>
          </cell>
          <cell r="C16" t="str">
            <v>AUTOLAMPS0015</v>
          </cell>
          <cell r="D16" t="b">
            <v>1</v>
          </cell>
          <cell r="E16" t="str">
            <v xml:space="preserve">FORD RANGER (06-07) - TAIL LAMP (231-1952) - LH</v>
          </cell>
          <cell r="F16" t="str">
            <v>FORD</v>
          </cell>
          <cell r="G16" t="str">
            <v xml:space="preserve">RANGER/06 TLA LH</v>
          </cell>
          <cell r="H16" t="str">
            <v>FD06-0402-L</v>
          </cell>
          <cell r="J16">
            <v>0.04</v>
          </cell>
          <cell r="K16" t="str">
            <v>SUPPLIER0002</v>
          </cell>
          <cell r="L16" t="str">
            <v xml:space="preserve">ANHUI TINCAI SILK CO. LTD</v>
          </cell>
          <cell r="M16">
            <v>1</v>
          </cell>
          <cell r="N16">
            <v>0</v>
          </cell>
          <cell r="O16">
            <v>2</v>
          </cell>
          <cell r="R16">
            <v>0</v>
          </cell>
          <cell r="S16">
            <v>1</v>
          </cell>
          <cell r="T16" t="str">
            <v xml:space="preserve">Yuan Purchase Pricelist (CNY)</v>
          </cell>
          <cell r="U16">
            <v>65</v>
          </cell>
          <cell r="V16">
            <v>1652.82</v>
          </cell>
          <cell r="W16">
            <v>2500</v>
          </cell>
          <cell r="X16">
            <v>4400</v>
          </cell>
          <cell r="Z16">
            <v>0</v>
          </cell>
          <cell r="AB16" t="str">
            <v>B1</v>
          </cell>
        </row>
        <row r="17">
          <cell r="A17">
            <v>12103</v>
          </cell>
          <cell r="B17" t="str">
            <v>AUTOLAMPS0016</v>
          </cell>
          <cell r="C17" t="str">
            <v>AUTOLAMPS0016</v>
          </cell>
          <cell r="D17" t="b">
            <v>1</v>
          </cell>
          <cell r="E17" t="str">
            <v xml:space="preserve">FORD RANGER (06-07) - TAIL LAMP (231-1952) - RH</v>
          </cell>
          <cell r="F17" t="str">
            <v>FORD</v>
          </cell>
          <cell r="G17" t="str">
            <v xml:space="preserve">RANGER/06 TLA RH</v>
          </cell>
          <cell r="H17" t="str">
            <v>FD06-0402-R</v>
          </cell>
          <cell r="J17">
            <v>0.04</v>
          </cell>
          <cell r="K17" t="str">
            <v>SUPPLIER0002</v>
          </cell>
          <cell r="L17" t="str">
            <v xml:space="preserve">ANHUI TINCAI SILK CO. LTD</v>
          </cell>
          <cell r="M17">
            <v>1</v>
          </cell>
          <cell r="N17">
            <v>0</v>
          </cell>
          <cell r="O17">
            <v>2</v>
          </cell>
          <cell r="R17">
            <v>0</v>
          </cell>
          <cell r="S17">
            <v>1</v>
          </cell>
          <cell r="T17" t="str">
            <v xml:space="preserve">Yuan Purchase Pricelist (CNY)</v>
          </cell>
          <cell r="U17">
            <v>65</v>
          </cell>
          <cell r="V17">
            <v>1652.82</v>
          </cell>
          <cell r="W17">
            <v>2500</v>
          </cell>
          <cell r="X17">
            <v>4400</v>
          </cell>
          <cell r="Z17">
            <v>1</v>
          </cell>
          <cell r="AB17" t="str">
            <v>B1</v>
          </cell>
        </row>
        <row r="18">
          <cell r="A18">
            <v>12106</v>
          </cell>
          <cell r="B18" t="str">
            <v>AUTOLAMPS0017</v>
          </cell>
          <cell r="C18" t="str">
            <v>AUTOLAMPS0017</v>
          </cell>
          <cell r="D18" t="b">
            <v>1</v>
          </cell>
          <cell r="E18" t="str">
            <v xml:space="preserve">FORD RANGER (08-11) - HEAD LAMP (231-1137) - LH</v>
          </cell>
          <cell r="F18" t="str">
            <v>FORD</v>
          </cell>
          <cell r="G18" t="str">
            <v xml:space="preserve">RANGER/08 HLA LH</v>
          </cell>
          <cell r="H18" t="str">
            <v>FD06-0601-L</v>
          </cell>
          <cell r="J18">
            <v>0.04</v>
          </cell>
          <cell r="K18" t="str">
            <v>SUPPLIER0002</v>
          </cell>
          <cell r="L18" t="str">
            <v xml:space="preserve">ANHUI TINCAI SILK CO. LTD</v>
          </cell>
          <cell r="M18">
            <v>0</v>
          </cell>
          <cell r="N18">
            <v>0</v>
          </cell>
          <cell r="O18">
            <v>2</v>
          </cell>
          <cell r="R18">
            <v>0</v>
          </cell>
          <cell r="S18">
            <v>1</v>
          </cell>
          <cell r="T18" t="str">
            <v xml:space="preserve">Yuan Purchase Pricelist (CNY)</v>
          </cell>
          <cell r="U18">
            <v>21.11</v>
          </cell>
          <cell r="V18">
            <v>3299</v>
          </cell>
          <cell r="W18">
            <v>5110</v>
          </cell>
          <cell r="X18">
            <v>7060</v>
          </cell>
          <cell r="Z18">
            <v>3</v>
          </cell>
          <cell r="AB18" t="str">
            <v>A3</v>
          </cell>
        </row>
        <row r="19">
          <cell r="A19">
            <v>12105</v>
          </cell>
          <cell r="B19" t="str">
            <v>AUTOLAMPS0018</v>
          </cell>
          <cell r="C19" t="str">
            <v>AUTOLAMPS0018</v>
          </cell>
          <cell r="D19" t="b">
            <v>1</v>
          </cell>
          <cell r="E19" t="str">
            <v xml:space="preserve">FORD RANGER (08-11) - HEAD LAMP (231-1137) - RH</v>
          </cell>
          <cell r="F19" t="str">
            <v>FORD</v>
          </cell>
          <cell r="G19" t="str">
            <v xml:space="preserve">RANGER/08 HLA RH</v>
          </cell>
          <cell r="H19" t="str">
            <v>FD06-0601-R</v>
          </cell>
          <cell r="J19">
            <v>0.04</v>
          </cell>
          <cell r="K19" t="str">
            <v>SUPPLIER0002</v>
          </cell>
          <cell r="L19" t="str">
            <v xml:space="preserve">ANHUI TINCAI SILK CO. LTD</v>
          </cell>
          <cell r="M19">
            <v>0</v>
          </cell>
          <cell r="N19">
            <v>0</v>
          </cell>
          <cell r="O19">
            <v>2</v>
          </cell>
          <cell r="R19">
            <v>0</v>
          </cell>
          <cell r="S19">
            <v>1</v>
          </cell>
          <cell r="T19" t="str">
            <v xml:space="preserve">Yuan Purchase Pricelist (CNY)</v>
          </cell>
          <cell r="U19">
            <v>21.11</v>
          </cell>
          <cell r="V19">
            <v>3299</v>
          </cell>
          <cell r="W19">
            <v>5110</v>
          </cell>
          <cell r="X19">
            <v>7060</v>
          </cell>
          <cell r="Z19">
            <v>0</v>
          </cell>
          <cell r="AB19" t="str">
            <v>A3</v>
          </cell>
        </row>
        <row r="20">
          <cell r="A20">
            <v>12108</v>
          </cell>
          <cell r="B20" t="str">
            <v>AUTOLAMPS0019</v>
          </cell>
          <cell r="C20" t="str">
            <v>AUTOLAMPS0019</v>
          </cell>
          <cell r="D20" t="b">
            <v>1</v>
          </cell>
          <cell r="E20" t="str">
            <v xml:space="preserve">FORD RANGER (08-11) - TAIL LAMP (231-1955) - LH</v>
          </cell>
          <cell r="F20" t="str">
            <v>FORD</v>
          </cell>
          <cell r="G20" t="str">
            <v xml:space="preserve">RANGER/08 TLA LH</v>
          </cell>
          <cell r="H20" t="str">
            <v>FD06-0602-L</v>
          </cell>
          <cell r="J20">
            <v>0.04</v>
          </cell>
          <cell r="K20" t="str">
            <v>SUPPLIER0002</v>
          </cell>
          <cell r="L20" t="str">
            <v xml:space="preserve">ANHUI TINCAI SILK CO. LTD</v>
          </cell>
          <cell r="M20">
            <v>0</v>
          </cell>
          <cell r="N20">
            <v>0</v>
          </cell>
          <cell r="O20">
            <v>2</v>
          </cell>
          <cell r="R20">
            <v>0</v>
          </cell>
          <cell r="S20">
            <v>1</v>
          </cell>
          <cell r="T20" t="str">
            <v xml:space="preserve">Yuan Purchase Pricelist (CNY)</v>
          </cell>
          <cell r="U20">
            <v>65</v>
          </cell>
          <cell r="V20">
            <v>1463</v>
          </cell>
          <cell r="W20">
            <v>2350</v>
          </cell>
          <cell r="X20">
            <v>3240</v>
          </cell>
        </row>
        <row r="21">
          <cell r="A21">
            <v>12107</v>
          </cell>
          <cell r="B21" t="str">
            <v>AUTOLAMPS0020</v>
          </cell>
          <cell r="C21" t="str">
            <v>AUTOLAMPS0020</v>
          </cell>
          <cell r="D21" t="b">
            <v>1</v>
          </cell>
          <cell r="E21" t="str">
            <v xml:space="preserve">FORD RANGER (08-11) - TAIL LAMP (231-1955) - RH</v>
          </cell>
          <cell r="F21" t="str">
            <v>FORD</v>
          </cell>
          <cell r="G21" t="str">
            <v xml:space="preserve">RANGER/08 TLA RH</v>
          </cell>
          <cell r="H21" t="str">
            <v>FD06-0602-R</v>
          </cell>
          <cell r="J21">
            <v>0.04</v>
          </cell>
          <cell r="K21" t="str">
            <v>SUPPLIER0002</v>
          </cell>
          <cell r="L21" t="str">
            <v xml:space="preserve">ANHUI TINCAI SILK CO. LTD</v>
          </cell>
          <cell r="M21">
            <v>1</v>
          </cell>
          <cell r="N21">
            <v>0</v>
          </cell>
          <cell r="O21">
            <v>2</v>
          </cell>
          <cell r="R21">
            <v>0</v>
          </cell>
          <cell r="S21">
            <v>1</v>
          </cell>
          <cell r="T21" t="str">
            <v xml:space="preserve">Yuan Purchase Pricelist (CNY)</v>
          </cell>
          <cell r="U21">
            <v>65</v>
          </cell>
          <cell r="V21">
            <v>1570</v>
          </cell>
          <cell r="W21">
            <v>2350</v>
          </cell>
          <cell r="X21">
            <v>3240</v>
          </cell>
        </row>
        <row r="22">
          <cell r="A22">
            <v>12125</v>
          </cell>
          <cell r="B22" t="str">
            <v>AUTOLAMPS0024</v>
          </cell>
          <cell r="C22" t="str">
            <v>AUTOLAMPS0024</v>
          </cell>
          <cell r="D22" t="b">
            <v>1</v>
          </cell>
          <cell r="E22" t="str">
            <v xml:space="preserve">FORD RANGER (12-) - FOG LAMP CASE (CHROME) - LH</v>
          </cell>
          <cell r="F22" t="str">
            <v>FORD</v>
          </cell>
          <cell r="G22" t="str">
            <v xml:space="preserve">RANGER/12 FLCC   LH</v>
          </cell>
          <cell r="H22" t="str">
            <v>FD06-0804-1-L</v>
          </cell>
          <cell r="J22">
            <v>0.04</v>
          </cell>
          <cell r="K22" t="str">
            <v>SUPPLIER0002</v>
          </cell>
          <cell r="L22" t="str">
            <v xml:space="preserve">ANHUI TINCAI SILK CO. LTD</v>
          </cell>
          <cell r="M22">
            <v>0</v>
          </cell>
          <cell r="N22">
            <v>0</v>
          </cell>
          <cell r="O22">
            <v>2</v>
          </cell>
          <cell r="R22">
            <v>0</v>
          </cell>
          <cell r="S22">
            <v>1</v>
          </cell>
          <cell r="T22" t="str">
            <v xml:space="preserve">Yuan Purchase Pricelist (CNY)</v>
          </cell>
          <cell r="U22">
            <v>10</v>
          </cell>
          <cell r="V22">
            <v>244</v>
          </cell>
          <cell r="W22">
            <v>380</v>
          </cell>
          <cell r="X22">
            <v>530</v>
          </cell>
        </row>
        <row r="23">
          <cell r="A23">
            <v>12119</v>
          </cell>
          <cell r="B23" t="str">
            <v>AUTOLAMPS0025</v>
          </cell>
          <cell r="C23" t="str">
            <v>AUTOLAMPS0025</v>
          </cell>
          <cell r="D23" t="b">
            <v>1</v>
          </cell>
          <cell r="E23" t="str">
            <v xml:space="preserve">FORD RANGER (12-) - FOG LAMP CASE (CHROME) - RH</v>
          </cell>
          <cell r="F23" t="str">
            <v>FORD</v>
          </cell>
          <cell r="G23" t="str">
            <v xml:space="preserve">RANGER/12 FLCC   RH</v>
          </cell>
          <cell r="H23" t="str">
            <v>FD06-0804-1-R</v>
          </cell>
          <cell r="J23">
            <v>0.04</v>
          </cell>
          <cell r="K23" t="str">
            <v>SUPPLIER0002</v>
          </cell>
          <cell r="L23" t="str">
            <v xml:space="preserve">ANHUI TINCAI SILK CO. LTD</v>
          </cell>
          <cell r="M23">
            <v>0</v>
          </cell>
          <cell r="N23">
            <v>0</v>
          </cell>
          <cell r="O23">
            <v>2</v>
          </cell>
          <cell r="R23">
            <v>0</v>
          </cell>
          <cell r="S23">
            <v>1</v>
          </cell>
          <cell r="T23" t="str">
            <v xml:space="preserve">Yuan Purchase Pricelist (CNY)</v>
          </cell>
          <cell r="U23">
            <v>10</v>
          </cell>
          <cell r="V23">
            <v>244</v>
          </cell>
          <cell r="W23">
            <v>380</v>
          </cell>
          <cell r="X23">
            <v>530</v>
          </cell>
        </row>
        <row r="24">
          <cell r="A24">
            <v>12118</v>
          </cell>
          <cell r="B24" t="str">
            <v>AUTOLAMPS0026</v>
          </cell>
          <cell r="C24" t="str">
            <v>AUTOLAMPS0026</v>
          </cell>
          <cell r="D24" t="b">
            <v>1</v>
          </cell>
          <cell r="E24" t="str">
            <v xml:space="preserve">FORD RANGER (12-) - FOG LAMP SET</v>
          </cell>
          <cell r="F24" t="str">
            <v>FORD</v>
          </cell>
          <cell r="G24" t="str">
            <v xml:space="preserve">RANGER/12 FLAS</v>
          </cell>
          <cell r="H24" t="str">
            <v>FD06-0804A</v>
          </cell>
          <cell r="J24">
            <v>0.04</v>
          </cell>
          <cell r="K24" t="str">
            <v>SUPPLIER0002</v>
          </cell>
          <cell r="L24" t="str">
            <v xml:space="preserve">ANHUI TINCAI SILK CO. LTD</v>
          </cell>
          <cell r="M24">
            <v>0</v>
          </cell>
          <cell r="N24">
            <v>0</v>
          </cell>
          <cell r="O24">
            <v>2</v>
          </cell>
          <cell r="P24">
            <v>0</v>
          </cell>
          <cell r="Q24">
            <v>1</v>
          </cell>
          <cell r="T24" t="str">
            <v xml:space="preserve">Yuan Purchase Pricelist (CNY)</v>
          </cell>
          <cell r="U24">
            <v>97</v>
          </cell>
          <cell r="V24">
            <v>2443</v>
          </cell>
          <cell r="W24">
            <v>3790</v>
          </cell>
          <cell r="X24">
            <v>5230</v>
          </cell>
        </row>
        <row r="25">
          <cell r="A25">
            <v>12120</v>
          </cell>
          <cell r="B25" t="str">
            <v>AUTOLAMPS0021</v>
          </cell>
          <cell r="C25" t="str">
            <v>AUTOLAMPS0021</v>
          </cell>
          <cell r="D25" t="b">
            <v>1</v>
          </cell>
          <cell r="E25" t="str">
            <v xml:space="preserve">FORD RANGER (12-) - FRONT BUMPER</v>
          </cell>
          <cell r="F25" t="str">
            <v>FORD</v>
          </cell>
          <cell r="G25" t="str">
            <v xml:space="preserve">RANGER/12 BPRF</v>
          </cell>
          <cell r="H25" t="str">
            <v>FD06-0807</v>
          </cell>
          <cell r="J25">
            <v>0.04</v>
          </cell>
          <cell r="K25" t="str">
            <v>SUPPLIER0002</v>
          </cell>
          <cell r="L25" t="str">
            <v xml:space="preserve">ANHUI TINCAI SILK CO. LTD</v>
          </cell>
          <cell r="M25">
            <v>0</v>
          </cell>
          <cell r="N25">
            <v>0</v>
          </cell>
          <cell r="O25">
            <v>2</v>
          </cell>
          <cell r="R25">
            <v>0</v>
          </cell>
          <cell r="S25">
            <v>1</v>
          </cell>
          <cell r="T25" t="str">
            <v xml:space="preserve">Yuan Purchase Pricelist (CNY)</v>
          </cell>
          <cell r="U25">
            <v>163</v>
          </cell>
          <cell r="V25">
            <v>4095</v>
          </cell>
          <cell r="W25">
            <v>6350</v>
          </cell>
          <cell r="X25">
            <v>8760</v>
          </cell>
          <cell r="Z25">
            <v>3</v>
          </cell>
          <cell r="AB25" t="str">
            <v>G1A</v>
          </cell>
        </row>
        <row r="26">
          <cell r="A26">
            <v>12126</v>
          </cell>
          <cell r="B26" t="str">
            <v>AUTOLAMPS0022</v>
          </cell>
          <cell r="C26" t="str">
            <v>AUTOLAMPS0022</v>
          </cell>
          <cell r="D26" t="b">
            <v>1</v>
          </cell>
          <cell r="E26" t="str">
            <v xml:space="preserve">FORD RANGER (12-) - FRONT BUMPER BRACKET - LH</v>
          </cell>
          <cell r="F26" t="str">
            <v>FORD</v>
          </cell>
          <cell r="G26" t="str">
            <v xml:space="preserve">RANGER/12 BPRFB LH</v>
          </cell>
          <cell r="H26" t="str">
            <v>FD06-0807-1-L</v>
          </cell>
          <cell r="J26">
            <v>0.04</v>
          </cell>
          <cell r="K26" t="str">
            <v>SUPPLIER0002</v>
          </cell>
          <cell r="L26" t="str">
            <v xml:space="preserve">ANHUI TINCAI SILK CO. LTD</v>
          </cell>
          <cell r="M26">
            <v>0</v>
          </cell>
          <cell r="N26">
            <v>0</v>
          </cell>
          <cell r="O26">
            <v>2</v>
          </cell>
          <cell r="R26">
            <v>0</v>
          </cell>
          <cell r="S26">
            <v>1</v>
          </cell>
          <cell r="T26" t="str">
            <v xml:space="preserve">Yuan Purchase Pricelist (CNY)</v>
          </cell>
          <cell r="U26">
            <v>24</v>
          </cell>
          <cell r="V26">
            <v>611</v>
          </cell>
          <cell r="W26">
            <v>950</v>
          </cell>
          <cell r="X26">
            <v>1310</v>
          </cell>
        </row>
        <row r="27">
          <cell r="A27">
            <v>12121</v>
          </cell>
          <cell r="B27" t="str">
            <v>AUTOLAMPS0023</v>
          </cell>
          <cell r="C27" t="str">
            <v>AUTOLAMPS0023</v>
          </cell>
          <cell r="D27" t="b">
            <v>1</v>
          </cell>
          <cell r="E27" t="str">
            <v xml:space="preserve">FORD RANGER (12-) - FRONT BUMPER BRACKET - RH</v>
          </cell>
          <cell r="F27" t="str">
            <v>FORD</v>
          </cell>
          <cell r="G27" t="str">
            <v xml:space="preserve">RANGER/12 BPRFB RH</v>
          </cell>
          <cell r="H27" t="str">
            <v>FD06-0807-1-R</v>
          </cell>
          <cell r="J27">
            <v>0.04</v>
          </cell>
          <cell r="K27" t="str">
            <v>SUPPLIER0002</v>
          </cell>
          <cell r="L27" t="str">
            <v xml:space="preserve">ANHUI TINCAI SILK CO. LTD</v>
          </cell>
          <cell r="M27">
            <v>0</v>
          </cell>
          <cell r="N27">
            <v>0</v>
          </cell>
          <cell r="O27">
            <v>2</v>
          </cell>
          <cell r="R27">
            <v>0</v>
          </cell>
          <cell r="S27">
            <v>1</v>
          </cell>
          <cell r="T27" t="str">
            <v xml:space="preserve">Yuan Purchase Pricelist (CNY)</v>
          </cell>
          <cell r="U27">
            <v>24</v>
          </cell>
          <cell r="V27">
            <v>611</v>
          </cell>
          <cell r="W27">
            <v>950</v>
          </cell>
          <cell r="X27">
            <v>1310</v>
          </cell>
        </row>
        <row r="28">
          <cell r="A28">
            <v>12122</v>
          </cell>
          <cell r="B28" t="str">
            <v>AUTOLAMPS0027</v>
          </cell>
          <cell r="C28" t="str">
            <v>AUTOLAMPS0027</v>
          </cell>
          <cell r="D28" t="b">
            <v>1</v>
          </cell>
          <cell r="E28" t="str">
            <v xml:space="preserve">FORD RANGER (12-) - FRONT GRILL (BLACK)</v>
          </cell>
          <cell r="F28" t="str">
            <v>FORD</v>
          </cell>
          <cell r="G28" t="str">
            <v xml:space="preserve">RANGER/12 BPRFB</v>
          </cell>
          <cell r="H28" t="str">
            <v>FD06-0811</v>
          </cell>
          <cell r="J28">
            <v>0.04</v>
          </cell>
          <cell r="K28" t="str">
            <v>SUPPLIER0002</v>
          </cell>
          <cell r="L28" t="str">
            <v xml:space="preserve">ANHUI TINCAI SILK CO. LTD</v>
          </cell>
          <cell r="M28">
            <v>0</v>
          </cell>
          <cell r="N28">
            <v>0</v>
          </cell>
          <cell r="O28">
            <v>2</v>
          </cell>
          <cell r="R28">
            <v>0</v>
          </cell>
          <cell r="S28">
            <v>1</v>
          </cell>
          <cell r="T28" t="str">
            <v xml:space="preserve">Yuan Purchase Pricelist (CNY)</v>
          </cell>
          <cell r="U28">
            <v>157</v>
          </cell>
          <cell r="V28">
            <v>3841</v>
          </cell>
          <cell r="W28">
            <v>5950</v>
          </cell>
          <cell r="X28">
            <v>8210</v>
          </cell>
          <cell r="Z28">
            <v>8</v>
          </cell>
          <cell r="AB28" t="str">
            <v>G4B</v>
          </cell>
        </row>
        <row r="29">
          <cell r="A29">
            <v>12123</v>
          </cell>
          <cell r="B29" t="str">
            <v>AUTOLAMPS0028</v>
          </cell>
          <cell r="C29" t="str">
            <v>AUTOLAMPS0028</v>
          </cell>
          <cell r="D29" t="b">
            <v>1</v>
          </cell>
          <cell r="E29" t="str">
            <v xml:space="preserve">FORD RANGER (12-) - FRONT GRILL (CHROME)</v>
          </cell>
          <cell r="F29" t="str">
            <v>FORD</v>
          </cell>
          <cell r="G29" t="str">
            <v xml:space="preserve">RANGER/12 BPRFC</v>
          </cell>
          <cell r="H29" t="str">
            <v>FD06-0811-C</v>
          </cell>
          <cell r="J29">
            <v>0.04</v>
          </cell>
          <cell r="K29" t="str">
            <v>SUPPLIER0002</v>
          </cell>
          <cell r="L29" t="str">
            <v xml:space="preserve">ANHUI TINCAI SILK CO. LTD</v>
          </cell>
          <cell r="M29">
            <v>0</v>
          </cell>
          <cell r="N29">
            <v>0</v>
          </cell>
          <cell r="O29">
            <v>2</v>
          </cell>
          <cell r="R29">
            <v>0</v>
          </cell>
          <cell r="S29">
            <v>1</v>
          </cell>
          <cell r="T29" t="str">
            <v xml:space="preserve">Yuan Purchase Pricelist (CNY)</v>
          </cell>
          <cell r="U29">
            <v>185</v>
          </cell>
          <cell r="V29">
            <v>4651</v>
          </cell>
          <cell r="W29">
            <v>7210</v>
          </cell>
          <cell r="X29">
            <v>9950</v>
          </cell>
        </row>
        <row r="30">
          <cell r="A30">
            <v>12110</v>
          </cell>
          <cell r="B30" t="str">
            <v>AUTOLAMPS0029</v>
          </cell>
          <cell r="C30" t="str">
            <v>AUTOLAMPS0029</v>
          </cell>
          <cell r="D30" t="b">
            <v>1</v>
          </cell>
          <cell r="E30" t="str">
            <v xml:space="preserve">FORD RANGER (12-) - HEAD LAMP (231-1139) - LH</v>
          </cell>
          <cell r="F30" t="str">
            <v>FORD</v>
          </cell>
          <cell r="G30" t="str">
            <v xml:space="preserve">RANGER/12 HLA LH</v>
          </cell>
          <cell r="H30" t="str">
            <v>FD06-0801-L</v>
          </cell>
          <cell r="J30">
            <v>0.04</v>
          </cell>
          <cell r="K30" t="str">
            <v>SUPPLIER0002</v>
          </cell>
          <cell r="L30" t="str">
            <v xml:space="preserve">ANHUI TINCAI SILK CO. LTD</v>
          </cell>
          <cell r="M30">
            <v>0</v>
          </cell>
          <cell r="N30">
            <v>0</v>
          </cell>
          <cell r="O30">
            <v>2</v>
          </cell>
          <cell r="R30">
            <v>0</v>
          </cell>
          <cell r="S30">
            <v>1</v>
          </cell>
          <cell r="T30" t="str">
            <v xml:space="preserve">Yuan Purchase Pricelist (CNY)</v>
          </cell>
          <cell r="U30">
            <v>152</v>
          </cell>
          <cell r="V30">
            <v>3842</v>
          </cell>
          <cell r="W30">
            <v>5950</v>
          </cell>
          <cell r="X30">
            <v>8210</v>
          </cell>
          <cell r="Z30">
            <v>14</v>
          </cell>
          <cell r="AB30" t="str">
            <v>A3</v>
          </cell>
        </row>
        <row r="31">
          <cell r="A31">
            <v>12109</v>
          </cell>
          <cell r="B31" t="str">
            <v>AUTOLAMPS0030</v>
          </cell>
          <cell r="C31" t="str">
            <v>AUTOLAMPS0030</v>
          </cell>
          <cell r="D31" t="b">
            <v>1</v>
          </cell>
          <cell r="E31" t="str">
            <v xml:space="preserve">FORD RANGER (12-) - HEAD LAMP (231-1139) - RH</v>
          </cell>
          <cell r="F31" t="str">
            <v>FORD</v>
          </cell>
          <cell r="G31" t="str">
            <v xml:space="preserve">RANGER/12 HLA RH</v>
          </cell>
          <cell r="H31" t="str">
            <v>FD06-0801-R</v>
          </cell>
          <cell r="J31">
            <v>0.04</v>
          </cell>
          <cell r="K31" t="str">
            <v>SUPPLIER0002</v>
          </cell>
          <cell r="L31" t="str">
            <v xml:space="preserve">ANHUI TINCAI SILK CO. LTD</v>
          </cell>
          <cell r="M31">
            <v>0</v>
          </cell>
          <cell r="N31">
            <v>0</v>
          </cell>
          <cell r="O31">
            <v>2</v>
          </cell>
          <cell r="R31">
            <v>0</v>
          </cell>
          <cell r="S31">
            <v>1</v>
          </cell>
          <cell r="T31" t="str">
            <v xml:space="preserve">Yuan Purchase Pricelist (CNY)</v>
          </cell>
          <cell r="U31">
            <v>152</v>
          </cell>
          <cell r="V31">
            <v>3842</v>
          </cell>
          <cell r="W31">
            <v>5950</v>
          </cell>
          <cell r="X31">
            <v>8210</v>
          </cell>
          <cell r="Z31">
            <v>9</v>
          </cell>
          <cell r="AB31" t="str">
            <v>A3</v>
          </cell>
        </row>
        <row r="32">
          <cell r="A32">
            <v>12114</v>
          </cell>
          <cell r="B32" t="str">
            <v>AUTOLAMPS0031</v>
          </cell>
          <cell r="C32" t="str">
            <v>AUTOLAMPS0031</v>
          </cell>
          <cell r="D32" t="b">
            <v>1</v>
          </cell>
          <cell r="E32" t="str">
            <v xml:space="preserve">FORD RANGER (12-) - TAIL LAMP (231-1139) - LH</v>
          </cell>
          <cell r="F32" t="str">
            <v>FORD</v>
          </cell>
          <cell r="G32" t="str">
            <v xml:space="preserve">RANGER/12 TLA LH</v>
          </cell>
          <cell r="H32" t="str">
            <v>FD06-0802-L</v>
          </cell>
          <cell r="J32">
            <v>0.04</v>
          </cell>
          <cell r="K32" t="str">
            <v>SUPPLIER0002</v>
          </cell>
          <cell r="L32" t="str">
            <v xml:space="preserve">ANHUI TINCAI SILK CO. LTD</v>
          </cell>
          <cell r="M32">
            <v>0</v>
          </cell>
          <cell r="N32">
            <v>0</v>
          </cell>
          <cell r="O32">
            <v>2</v>
          </cell>
          <cell r="R32">
            <v>0</v>
          </cell>
          <cell r="S32">
            <v>1</v>
          </cell>
          <cell r="T32" t="str">
            <v xml:space="preserve">Yuan Purchase Pricelist (CNY)</v>
          </cell>
          <cell r="U32">
            <v>90</v>
          </cell>
          <cell r="V32">
            <v>2173</v>
          </cell>
          <cell r="W32">
            <v>3260</v>
          </cell>
          <cell r="X32">
            <v>4500</v>
          </cell>
          <cell r="Z32">
            <v>0</v>
          </cell>
          <cell r="AB32" t="str">
            <v>B2</v>
          </cell>
        </row>
        <row r="33">
          <cell r="A33">
            <v>12111</v>
          </cell>
          <cell r="B33" t="str">
            <v>AUTOLAMPS0032</v>
          </cell>
          <cell r="C33" t="str">
            <v>AUTOLAMPS0032</v>
          </cell>
          <cell r="D33" t="b">
            <v>1</v>
          </cell>
          <cell r="E33" t="str">
            <v xml:space="preserve">FORD RANGER (12-) - TAIL LAMP (231-1139) - RH</v>
          </cell>
          <cell r="F33" t="str">
            <v>FORD</v>
          </cell>
          <cell r="G33" t="str">
            <v xml:space="preserve">RANGER/12 TLA RH</v>
          </cell>
          <cell r="H33" t="str">
            <v>FD06-0802-R</v>
          </cell>
          <cell r="J33">
            <v>0.04</v>
          </cell>
          <cell r="K33" t="str">
            <v>SUPPLIER0002</v>
          </cell>
          <cell r="L33" t="str">
            <v xml:space="preserve">ANHUI TINCAI SILK CO. LTD</v>
          </cell>
          <cell r="M33">
            <v>0</v>
          </cell>
          <cell r="N33">
            <v>0</v>
          </cell>
          <cell r="O33">
            <v>2</v>
          </cell>
          <cell r="R33">
            <v>0</v>
          </cell>
          <cell r="S33">
            <v>1</v>
          </cell>
          <cell r="T33" t="str">
            <v xml:space="preserve">Yuan Purchase Pricelist (CNY)</v>
          </cell>
          <cell r="U33">
            <v>90</v>
          </cell>
          <cell r="V33">
            <v>2173</v>
          </cell>
          <cell r="W33">
            <v>3260</v>
          </cell>
          <cell r="X33">
            <v>4500</v>
          </cell>
          <cell r="Z33">
            <v>1</v>
          </cell>
          <cell r="AB33" t="str">
            <v>B2</v>
          </cell>
        </row>
        <row r="34">
          <cell r="A34">
            <v>14217</v>
          </cell>
          <cell r="B34" t="str">
            <v>AUTOLAMPS0033</v>
          </cell>
          <cell r="C34" t="str">
            <v>AUTOLAMPS0033</v>
          </cell>
          <cell r="D34" t="b">
            <v>1</v>
          </cell>
          <cell r="E34" t="str">
            <v xml:space="preserve">FORD RANGER (12-) - TAIL LAMP (231-1139) (SLIGHLY CRACKED) - RH</v>
          </cell>
          <cell r="F34" t="str">
            <v>FORD</v>
          </cell>
          <cell r="G34" t="str">
            <v xml:space="preserve">RANGER/12 TLA RH</v>
          </cell>
          <cell r="H34" t="str">
            <v>FD06-0802-R</v>
          </cell>
          <cell r="J34">
            <v>0.04</v>
          </cell>
          <cell r="K34" t="str">
            <v>SUPPLIER0002</v>
          </cell>
          <cell r="L34" t="str">
            <v xml:space="preserve">ANHUI TINCAI SILK CO. LTD</v>
          </cell>
          <cell r="M34">
            <v>0</v>
          </cell>
          <cell r="N34">
            <v>0</v>
          </cell>
          <cell r="O34">
            <v>2</v>
          </cell>
          <cell r="R34">
            <v>0</v>
          </cell>
          <cell r="S34">
            <v>1</v>
          </cell>
          <cell r="T34" t="str">
            <v xml:space="preserve">Yuan Purchase Pricelist (CNY)</v>
          </cell>
          <cell r="U34">
            <v>73</v>
          </cell>
          <cell r="V34">
            <v>1697.25</v>
          </cell>
          <cell r="W34">
            <v>2800</v>
          </cell>
          <cell r="X34">
            <v>3900</v>
          </cell>
        </row>
        <row r="35">
          <cell r="A35">
            <v>13678</v>
          </cell>
          <cell r="B35" t="str">
            <v>AUTOLAMPS0035</v>
          </cell>
          <cell r="C35" t="str">
            <v>AUTOLAMPS0035</v>
          </cell>
          <cell r="D35" t="b">
            <v>1</v>
          </cell>
          <cell r="E35" t="str">
            <v xml:space="preserve">HINO 300/500 -  SIDE MIRROR (BIG) - LH</v>
          </cell>
          <cell r="F35" t="str">
            <v>HINO</v>
          </cell>
          <cell r="G35" t="str">
            <v xml:space="preserve">HINO/500 SM LH</v>
          </cell>
          <cell r="H35" t="str">
            <v>LL-234-L</v>
          </cell>
          <cell r="J35">
            <v>0.04</v>
          </cell>
          <cell r="K35" t="str">
            <v>SUPPLIER0009</v>
          </cell>
          <cell r="L35" t="str">
            <v xml:space="preserve">JIANGSU L.L TRUCK MIRROR CO.,LTD</v>
          </cell>
          <cell r="M35">
            <v>26</v>
          </cell>
          <cell r="N35">
            <v>104</v>
          </cell>
          <cell r="O35">
            <v>130</v>
          </cell>
          <cell r="P35">
            <v>5</v>
          </cell>
          <cell r="Q35">
            <v>10</v>
          </cell>
          <cell r="T35" t="str">
            <v xml:space="preserve">Yuan Purchase Pricelist (CNY)</v>
          </cell>
          <cell r="U35">
            <v>16</v>
          </cell>
          <cell r="V35">
            <v>408</v>
          </cell>
          <cell r="W35">
            <v>700</v>
          </cell>
          <cell r="X35">
            <v>820</v>
          </cell>
          <cell r="Z35">
            <v>25</v>
          </cell>
          <cell r="AB35" t="str">
            <v>TMF</v>
          </cell>
        </row>
        <row r="36">
          <cell r="A36">
            <v>13677</v>
          </cell>
          <cell r="B36" t="str">
            <v>AUTOLAMPS0036</v>
          </cell>
          <cell r="C36" t="str">
            <v>AUTOLAMPS0036</v>
          </cell>
          <cell r="D36" t="b">
            <v>1</v>
          </cell>
          <cell r="E36" t="str">
            <v xml:space="preserve">HINO 300/500 -  SIDE MIRROR (SMALL) - RH</v>
          </cell>
          <cell r="F36" t="str">
            <v>HINO</v>
          </cell>
          <cell r="G36" t="str">
            <v xml:space="preserve">HINO/500 SM RH</v>
          </cell>
          <cell r="H36" t="str">
            <v>LL-233-R</v>
          </cell>
          <cell r="J36">
            <v>0.04</v>
          </cell>
          <cell r="K36" t="str">
            <v>SUPPLIER0009</v>
          </cell>
          <cell r="L36" t="str">
            <v xml:space="preserve">JIANGSU L.L TRUCK MIRROR CO.,LTD</v>
          </cell>
          <cell r="M36">
            <v>20</v>
          </cell>
          <cell r="N36">
            <v>80</v>
          </cell>
          <cell r="O36">
            <v>100</v>
          </cell>
          <cell r="P36">
            <v>5</v>
          </cell>
          <cell r="Q36">
            <v>10</v>
          </cell>
          <cell r="T36" t="str">
            <v xml:space="preserve">Yuan Purchase Pricelist (CNY)</v>
          </cell>
          <cell r="U36">
            <v>16</v>
          </cell>
          <cell r="V36">
            <v>408</v>
          </cell>
          <cell r="W36">
            <v>700</v>
          </cell>
          <cell r="X36">
            <v>820</v>
          </cell>
          <cell r="Z36">
            <v>94</v>
          </cell>
          <cell r="AB36" t="str">
            <v>TMF</v>
          </cell>
        </row>
        <row r="37">
          <cell r="A37">
            <v>13888</v>
          </cell>
          <cell r="B37" t="str">
            <v>AUTOLAMPS0034</v>
          </cell>
          <cell r="C37" t="str">
            <v>AUTOLAMPS0034</v>
          </cell>
          <cell r="D37" t="b">
            <v>1</v>
          </cell>
          <cell r="E37" t="str">
            <v xml:space="preserve">HINO 300/500 -  SIDE MIRROR (SMALL) SHELL - RH</v>
          </cell>
          <cell r="F37" t="str">
            <v>HINO</v>
          </cell>
          <cell r="G37" t="str">
            <v xml:space="preserve">HINO/500 SMS RH</v>
          </cell>
          <cell r="H37" t="str">
            <v>LL-233-SHELL</v>
          </cell>
          <cell r="J37">
            <v>0.04</v>
          </cell>
          <cell r="K37" t="str">
            <v>SUPPLIER0009</v>
          </cell>
          <cell r="L37" t="str">
            <v xml:space="preserve">JIANGSU L.L TRUCK MIRROR CO.,LTD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T37" t="str">
            <v xml:space="preserve">Yuan Purchase Pricelist (CNY)</v>
          </cell>
          <cell r="U37">
            <v>16</v>
          </cell>
          <cell r="V37">
            <v>372</v>
          </cell>
          <cell r="W37">
            <v>580</v>
          </cell>
          <cell r="X37">
            <v>800</v>
          </cell>
          <cell r="Z37">
            <v>99</v>
          </cell>
          <cell r="AB37" t="str">
            <v>TMF</v>
          </cell>
        </row>
        <row r="38">
          <cell r="A38">
            <v>11630</v>
          </cell>
          <cell r="B38" t="str">
            <v>AUTOLAMPS0037</v>
          </cell>
          <cell r="C38" t="str">
            <v>AUTOLAMPS0037</v>
          </cell>
          <cell r="D38" t="b">
            <v>1</v>
          </cell>
          <cell r="E38" t="str">
            <v xml:space="preserve">HINO 500 - CORNER LAMP (WHITE) - LH</v>
          </cell>
          <cell r="F38" t="str">
            <v>HINO</v>
          </cell>
          <cell r="G38" t="str">
            <v xml:space="preserve">HINO/500 CLAW LH</v>
          </cell>
          <cell r="H38" t="str">
            <v>HN03-0103B-L</v>
          </cell>
          <cell r="J38">
            <v>0.04</v>
          </cell>
          <cell r="K38" t="str">
            <v>SUPPLIER0002</v>
          </cell>
          <cell r="L38" t="str">
            <v xml:space="preserve">ANHUI TINCAI SILK CO. LTD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T38" t="str">
            <v xml:space="preserve">Yuan Purchase Pricelist (CNY)</v>
          </cell>
          <cell r="U38">
            <v>4.5</v>
          </cell>
          <cell r="V38">
            <v>703</v>
          </cell>
          <cell r="W38">
            <v>1090</v>
          </cell>
          <cell r="X38">
            <v>1500</v>
          </cell>
        </row>
        <row r="39">
          <cell r="A39">
            <v>11629</v>
          </cell>
          <cell r="B39" t="str">
            <v>AUTOLAMPS0038</v>
          </cell>
          <cell r="C39" t="str">
            <v>AUTOLAMPS0038</v>
          </cell>
          <cell r="D39" t="b">
            <v>1</v>
          </cell>
          <cell r="E39" t="str">
            <v xml:space="preserve">HINO 500 - CORNER LAMP (WHITE) - RH</v>
          </cell>
          <cell r="F39" t="str">
            <v>HINO</v>
          </cell>
          <cell r="G39" t="str">
            <v xml:space="preserve">HINO/500 CLAW RH</v>
          </cell>
          <cell r="H39" t="str">
            <v>HN03-0103B-R</v>
          </cell>
          <cell r="J39">
            <v>0.04</v>
          </cell>
          <cell r="K39" t="str">
            <v>SUPPLIER0002</v>
          </cell>
          <cell r="L39" t="str">
            <v xml:space="preserve">ANHUI TINCAI SILK CO. LTD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T39" t="str">
            <v xml:space="preserve">Yuan Purchase Pricelist (CNY)</v>
          </cell>
          <cell r="U39">
            <v>4.5</v>
          </cell>
          <cell r="V39">
            <v>703</v>
          </cell>
          <cell r="W39">
            <v>1090</v>
          </cell>
          <cell r="X39">
            <v>1500</v>
          </cell>
        </row>
        <row r="40">
          <cell r="A40">
            <v>11628</v>
          </cell>
          <cell r="B40" t="str">
            <v>AUTOLAMPS0039</v>
          </cell>
          <cell r="C40" t="str">
            <v>AUTOLAMPS0039</v>
          </cell>
          <cell r="D40" t="b">
            <v>1</v>
          </cell>
          <cell r="E40" t="str">
            <v xml:space="preserve">HINO 500 - CORNER LAMP (YELLOW) (219-1506-A/UE) - LH</v>
          </cell>
          <cell r="F40" t="str">
            <v>HINO</v>
          </cell>
          <cell r="G40" t="str">
            <v xml:space="preserve">HINO/500 CLAY LH</v>
          </cell>
          <cell r="H40" t="str">
            <v>HN03-0103A-L</v>
          </cell>
          <cell r="J40">
            <v>0.04</v>
          </cell>
          <cell r="K40" t="str">
            <v>SUPPLIER0002</v>
          </cell>
          <cell r="L40" t="str">
            <v xml:space="preserve">ANHUI TINCAI SILK CO. LTD</v>
          </cell>
          <cell r="M40">
            <v>3</v>
          </cell>
          <cell r="N40">
            <v>12</v>
          </cell>
          <cell r="O40">
            <v>15</v>
          </cell>
          <cell r="P40">
            <v>2</v>
          </cell>
          <cell r="Q40">
            <v>3</v>
          </cell>
          <cell r="T40" t="str">
            <v xml:space="preserve">Yuan Purchase Pricelist (CNY)</v>
          </cell>
          <cell r="U40">
            <v>30</v>
          </cell>
          <cell r="V40">
            <v>697.5</v>
          </cell>
          <cell r="W40">
            <v>1050</v>
          </cell>
          <cell r="X40">
            <v>1450</v>
          </cell>
        </row>
        <row r="41">
          <cell r="A41">
            <v>11627</v>
          </cell>
          <cell r="B41" t="str">
            <v>AUTOLAMPS0040</v>
          </cell>
          <cell r="C41" t="str">
            <v>AUTOLAMPS0040</v>
          </cell>
          <cell r="D41" t="b">
            <v>1</v>
          </cell>
          <cell r="E41" t="str">
            <v xml:space="preserve">HINO 500 - CORNER LAMP (YELLOW) (219-1506-A/UE) - RH</v>
          </cell>
          <cell r="F41" t="str">
            <v>HINO</v>
          </cell>
          <cell r="G41" t="str">
            <v xml:space="preserve">HINO/500 CLAY RH</v>
          </cell>
          <cell r="H41" t="str">
            <v>HN03-0103A-R</v>
          </cell>
          <cell r="J41">
            <v>0.04</v>
          </cell>
          <cell r="K41" t="str">
            <v>SUPPLIER0002</v>
          </cell>
          <cell r="L41" t="str">
            <v xml:space="preserve">ANHUI TINCAI SILK CO. LTD</v>
          </cell>
          <cell r="M41">
            <v>3</v>
          </cell>
          <cell r="N41">
            <v>12</v>
          </cell>
          <cell r="O41">
            <v>15</v>
          </cell>
          <cell r="P41">
            <v>2</v>
          </cell>
          <cell r="Q41">
            <v>3</v>
          </cell>
          <cell r="T41" t="str">
            <v xml:space="preserve">Yuan Purchase Pricelist (CNY)</v>
          </cell>
          <cell r="U41">
            <v>30</v>
          </cell>
          <cell r="V41">
            <v>697.5</v>
          </cell>
          <cell r="W41">
            <v>1050</v>
          </cell>
          <cell r="X41">
            <v>1450</v>
          </cell>
        </row>
        <row r="42">
          <cell r="A42">
            <v>12743</v>
          </cell>
          <cell r="B42" t="str">
            <v>AUTOLAMPS0041</v>
          </cell>
          <cell r="C42" t="str">
            <v>AUTOLAMPS0041</v>
          </cell>
          <cell r="D42" t="b">
            <v>1</v>
          </cell>
          <cell r="E42" t="str">
            <v xml:space="preserve">HINO 500 - CORNER PANEL - LH</v>
          </cell>
          <cell r="F42" t="str">
            <v>HINO</v>
          </cell>
          <cell r="G42" t="str">
            <v xml:space="preserve">HINO/500 CP LH</v>
          </cell>
          <cell r="H42" t="str">
            <v>HN03-0109B-L</v>
          </cell>
          <cell r="J42">
            <v>0.04</v>
          </cell>
          <cell r="K42" t="str">
            <v>SUPPLIER0002</v>
          </cell>
          <cell r="L42" t="str">
            <v xml:space="preserve">ANHUI TINCAI SILK CO. LTD</v>
          </cell>
          <cell r="M42">
            <v>0</v>
          </cell>
          <cell r="N42">
            <v>0</v>
          </cell>
          <cell r="O42">
            <v>0</v>
          </cell>
          <cell r="R42">
            <v>1</v>
          </cell>
          <cell r="S42">
            <v>2</v>
          </cell>
          <cell r="T42" t="str">
            <v xml:space="preserve">Yuan Purchase Pricelist (CNY)</v>
          </cell>
          <cell r="U42">
            <v>30</v>
          </cell>
          <cell r="V42">
            <v>1080</v>
          </cell>
          <cell r="W42">
            <v>1670</v>
          </cell>
          <cell r="X42">
            <v>2300</v>
          </cell>
          <cell r="Z42">
            <v>8</v>
          </cell>
          <cell r="AB42" t="str">
            <v>TF</v>
          </cell>
        </row>
        <row r="43">
          <cell r="A43">
            <v>12742</v>
          </cell>
          <cell r="B43" t="str">
            <v>AUTOLAMPS0042</v>
          </cell>
          <cell r="C43" t="str">
            <v>AUTOLAMPS0042</v>
          </cell>
          <cell r="D43" t="b">
            <v>1</v>
          </cell>
          <cell r="E43" t="str">
            <v xml:space="preserve">HINO 500 - CORNER PANEL - RH</v>
          </cell>
          <cell r="F43" t="str">
            <v>HINO</v>
          </cell>
          <cell r="G43" t="str">
            <v xml:space="preserve">HINO/500 CP RH</v>
          </cell>
          <cell r="H43" t="str">
            <v>HN03-0109B-R</v>
          </cell>
          <cell r="J43">
            <v>0.04</v>
          </cell>
          <cell r="K43" t="str">
            <v>SUPPLIER0002</v>
          </cell>
          <cell r="L43" t="str">
            <v xml:space="preserve">ANHUI TINCAI SILK CO. LTD</v>
          </cell>
          <cell r="M43">
            <v>0</v>
          </cell>
          <cell r="N43">
            <v>0</v>
          </cell>
          <cell r="O43">
            <v>0</v>
          </cell>
          <cell r="R43">
            <v>1</v>
          </cell>
          <cell r="S43">
            <v>2</v>
          </cell>
          <cell r="T43" t="str">
            <v xml:space="preserve">Yuan Purchase Pricelist (CNY)</v>
          </cell>
          <cell r="U43">
            <v>30</v>
          </cell>
          <cell r="V43">
            <v>765</v>
          </cell>
          <cell r="W43">
            <v>1150</v>
          </cell>
          <cell r="X43">
            <v>1530</v>
          </cell>
          <cell r="Z43">
            <v>12</v>
          </cell>
          <cell r="AB43" t="str">
            <v>TF</v>
          </cell>
        </row>
        <row r="44">
          <cell r="A44">
            <v>12741</v>
          </cell>
          <cell r="B44" t="str">
            <v>AUTOLAMPS0043</v>
          </cell>
          <cell r="C44" t="str">
            <v>AUTOLAMPS0043</v>
          </cell>
          <cell r="D44" t="b">
            <v>1</v>
          </cell>
          <cell r="E44" t="str">
            <v xml:space="preserve">HINO 500 - FRONT GRILL (WIDE CABIN)</v>
          </cell>
          <cell r="F44" t="str">
            <v>HINO</v>
          </cell>
          <cell r="G44" t="str">
            <v xml:space="preserve">HINO/500 GRLWC</v>
          </cell>
          <cell r="H44" t="str">
            <v>HN03-0111</v>
          </cell>
          <cell r="J44">
            <v>0.04</v>
          </cell>
          <cell r="K44" t="str">
            <v>SUPPLIER0002</v>
          </cell>
          <cell r="L44" t="str">
            <v xml:space="preserve">ANHUI TINCAI SILK CO. LTD</v>
          </cell>
          <cell r="M44">
            <v>0</v>
          </cell>
          <cell r="N44">
            <v>0</v>
          </cell>
          <cell r="O44">
            <v>0</v>
          </cell>
          <cell r="R44">
            <v>1</v>
          </cell>
          <cell r="S44">
            <v>2</v>
          </cell>
          <cell r="T44" t="str">
            <v xml:space="preserve">Yuan Purchase Pricelist (CNY)</v>
          </cell>
          <cell r="U44">
            <v>13.06</v>
          </cell>
          <cell r="V44">
            <v>2041</v>
          </cell>
          <cell r="W44">
            <v>3160</v>
          </cell>
          <cell r="X44">
            <v>4360</v>
          </cell>
          <cell r="Z44">
            <v>34</v>
          </cell>
          <cell r="AB44" t="str">
            <v>G1A</v>
          </cell>
        </row>
        <row r="45">
          <cell r="A45">
            <v>11622</v>
          </cell>
          <cell r="B45" t="str">
            <v>AUTOLAMPS0044</v>
          </cell>
          <cell r="C45" t="str">
            <v>AUTOLAMPS0044</v>
          </cell>
          <cell r="D45" t="b">
            <v>1</v>
          </cell>
          <cell r="E45" t="str">
            <v xml:space="preserve">HINO 500 - HEAD LAMP (219-1107) - LH</v>
          </cell>
          <cell r="F45" t="str">
            <v>HINO</v>
          </cell>
          <cell r="G45" t="str">
            <v xml:space="preserve">HINO/500 HLA LH</v>
          </cell>
          <cell r="H45" t="str">
            <v>HN03-0101A-L</v>
          </cell>
          <cell r="J45">
            <v>0.04</v>
          </cell>
          <cell r="K45" t="str">
            <v>SUPPLIER0002</v>
          </cell>
          <cell r="L45" t="str">
            <v xml:space="preserve">ANHUI TINCAI SILK CO. LTD</v>
          </cell>
          <cell r="M45">
            <v>1</v>
          </cell>
          <cell r="N45">
            <v>4</v>
          </cell>
          <cell r="O45">
            <v>5</v>
          </cell>
          <cell r="R45">
            <v>1</v>
          </cell>
          <cell r="S45">
            <v>2</v>
          </cell>
          <cell r="T45" t="str">
            <v xml:space="preserve">Yuan Purchase Pricelist (CNY)</v>
          </cell>
          <cell r="U45">
            <v>120</v>
          </cell>
          <cell r="V45">
            <v>3264</v>
          </cell>
          <cell r="W45">
            <v>4900</v>
          </cell>
          <cell r="X45">
            <v>6530</v>
          </cell>
        </row>
        <row r="46">
          <cell r="A46">
            <v>11621</v>
          </cell>
          <cell r="B46" t="str">
            <v>AUTOLAMPS0045</v>
          </cell>
          <cell r="C46" t="str">
            <v>AUTOLAMPS0045</v>
          </cell>
          <cell r="D46" t="b">
            <v>1</v>
          </cell>
          <cell r="E46" t="str">
            <v xml:space="preserve">HINO 500 - HEAD LAMP (219-1107) - RH</v>
          </cell>
          <cell r="F46" t="str">
            <v>HINO</v>
          </cell>
          <cell r="G46" t="str">
            <v xml:space="preserve">HINO/500 HLA RH</v>
          </cell>
          <cell r="H46" t="str">
            <v>HN03-0101A-R</v>
          </cell>
          <cell r="J46">
            <v>0.04</v>
          </cell>
          <cell r="K46" t="str">
            <v>SUPPLIER0002</v>
          </cell>
          <cell r="L46" t="str">
            <v xml:space="preserve">ANHUI TINCAI SILK CO. LTD</v>
          </cell>
          <cell r="M46">
            <v>1</v>
          </cell>
          <cell r="N46">
            <v>4</v>
          </cell>
          <cell r="O46">
            <v>5</v>
          </cell>
          <cell r="R46">
            <v>1</v>
          </cell>
          <cell r="S46">
            <v>2</v>
          </cell>
          <cell r="T46" t="str">
            <v xml:space="preserve">Yuan Purchase Pricelist (CNY)</v>
          </cell>
          <cell r="U46">
            <v>120</v>
          </cell>
          <cell r="V46">
            <v>3264</v>
          </cell>
          <cell r="W46">
            <v>4900</v>
          </cell>
          <cell r="X46">
            <v>6530</v>
          </cell>
        </row>
        <row r="47">
          <cell r="A47">
            <v>11683</v>
          </cell>
          <cell r="B47" t="str">
            <v>AUTOLAMPS0046</v>
          </cell>
          <cell r="C47" t="str">
            <v>AUTOLAMPS0046</v>
          </cell>
          <cell r="D47" t="b">
            <v>1</v>
          </cell>
          <cell r="E47" t="str">
            <v xml:space="preserve">HINO 500 - SIDE LAMP (BLACK/YELLOW)</v>
          </cell>
          <cell r="F47" t="str">
            <v>HINO</v>
          </cell>
          <cell r="G47" t="str">
            <v xml:space="preserve">HINO/500 SLAB</v>
          </cell>
          <cell r="H47" t="str">
            <v>HN03-0106D</v>
          </cell>
          <cell r="J47">
            <v>0.04</v>
          </cell>
          <cell r="K47" t="str">
            <v>SUPPLIER0002</v>
          </cell>
          <cell r="L47" t="str">
            <v xml:space="preserve">ANHUI TINCAI SILK CO. LTD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2</v>
          </cell>
          <cell r="T47" t="str">
            <v xml:space="preserve">Yuan Purchase Pricelist (CNY)</v>
          </cell>
          <cell r="U47">
            <v>1.6</v>
          </cell>
          <cell r="V47">
            <v>250</v>
          </cell>
          <cell r="W47">
            <v>390</v>
          </cell>
          <cell r="X47">
            <v>540</v>
          </cell>
        </row>
        <row r="48">
          <cell r="A48">
            <v>11682</v>
          </cell>
          <cell r="B48" t="str">
            <v>AUTOLAMPS0047</v>
          </cell>
          <cell r="C48" t="str">
            <v>AUTOLAMPS0047</v>
          </cell>
          <cell r="D48" t="b">
            <v>1</v>
          </cell>
          <cell r="E48" t="str">
            <v xml:space="preserve">HINO 500 - SIDE LAMP (CHROME/CLEAR)</v>
          </cell>
          <cell r="F48" t="str">
            <v>HINO</v>
          </cell>
          <cell r="G48" t="str">
            <v xml:space="preserve">HINO/500 SLAC</v>
          </cell>
          <cell r="H48" t="str">
            <v>HN03-0106B</v>
          </cell>
          <cell r="J48">
            <v>0.04</v>
          </cell>
          <cell r="K48" t="str">
            <v>SUPPLIER0002</v>
          </cell>
          <cell r="L48" t="str">
            <v xml:space="preserve">ANHUI TINCAI SILK CO. LTD</v>
          </cell>
          <cell r="M48">
            <v>0</v>
          </cell>
          <cell r="N48">
            <v>0</v>
          </cell>
          <cell r="O48">
            <v>0</v>
          </cell>
          <cell r="P48">
            <v>1</v>
          </cell>
          <cell r="Q48">
            <v>2</v>
          </cell>
          <cell r="T48" t="str">
            <v xml:space="preserve">Yuan Purchase Pricelist (CNY)</v>
          </cell>
          <cell r="U48">
            <v>2.0499999999999998</v>
          </cell>
          <cell r="V48">
            <v>320</v>
          </cell>
          <cell r="W48">
            <v>500</v>
          </cell>
          <cell r="X48">
            <v>700</v>
          </cell>
        </row>
        <row r="49">
          <cell r="A49">
            <v>11731</v>
          </cell>
          <cell r="B49" t="str">
            <v>AUTOLAMPS0048</v>
          </cell>
          <cell r="C49" t="str">
            <v>AUTOLAMPS0048</v>
          </cell>
          <cell r="D49" t="b">
            <v>1</v>
          </cell>
          <cell r="E49" t="str">
            <v xml:space="preserve">HINO 500 - SIDE LAMP (CLEAR)</v>
          </cell>
          <cell r="F49" t="str">
            <v>HINO</v>
          </cell>
          <cell r="G49" t="str">
            <v xml:space="preserve">HINO/500 SLAC</v>
          </cell>
          <cell r="H49" t="str">
            <v>HN03-0106B</v>
          </cell>
          <cell r="J49">
            <v>0.04</v>
          </cell>
          <cell r="K49" t="str">
            <v>SUPPLIER0002</v>
          </cell>
          <cell r="L49" t="str">
            <v xml:space="preserve">ANHUI TINCAI SILK CO. LTD</v>
          </cell>
          <cell r="M49">
            <v>0</v>
          </cell>
          <cell r="N49">
            <v>0</v>
          </cell>
          <cell r="O49">
            <v>0</v>
          </cell>
          <cell r="P49">
            <v>1</v>
          </cell>
          <cell r="Q49">
            <v>2</v>
          </cell>
          <cell r="T49" t="str">
            <v xml:space="preserve">Yuan Purchase Pricelist (CNY)</v>
          </cell>
          <cell r="U49">
            <v>12.7</v>
          </cell>
          <cell r="V49">
            <v>286</v>
          </cell>
          <cell r="W49">
            <v>440</v>
          </cell>
          <cell r="X49">
            <v>610</v>
          </cell>
        </row>
        <row r="50">
          <cell r="A50">
            <v>11730</v>
          </cell>
          <cell r="B50" t="str">
            <v>AUTOLAMPS0049</v>
          </cell>
          <cell r="C50" t="str">
            <v>AUTOLAMPS0049</v>
          </cell>
          <cell r="D50" t="b">
            <v>1</v>
          </cell>
          <cell r="E50" t="str">
            <v xml:space="preserve">HINO 500 - SIDE LAMP (ORANGE)</v>
          </cell>
          <cell r="F50" t="str">
            <v>HINO</v>
          </cell>
          <cell r="G50" t="str">
            <v xml:space="preserve">HINO/500 SLAY</v>
          </cell>
          <cell r="H50" t="str">
            <v>HN03-0106A</v>
          </cell>
          <cell r="J50">
            <v>0.04</v>
          </cell>
          <cell r="K50" t="str">
            <v>SUPPLIER0002</v>
          </cell>
          <cell r="L50" t="str">
            <v xml:space="preserve">ANHUI TINCAI SILK CO. LTD</v>
          </cell>
          <cell r="M50">
            <v>1</v>
          </cell>
          <cell r="N50">
            <v>4</v>
          </cell>
          <cell r="O50">
            <v>5</v>
          </cell>
          <cell r="P50">
            <v>5</v>
          </cell>
          <cell r="Q50">
            <v>10</v>
          </cell>
          <cell r="T50" t="str">
            <v xml:space="preserve">Yuan Purchase Pricelist (CNY)</v>
          </cell>
          <cell r="U50">
            <v>12.7</v>
          </cell>
          <cell r="V50">
            <v>345</v>
          </cell>
          <cell r="W50">
            <v>520</v>
          </cell>
          <cell r="X50">
            <v>690</v>
          </cell>
          <cell r="Z50">
            <v>4</v>
          </cell>
          <cell r="AB50" t="str">
            <v>B18</v>
          </cell>
        </row>
        <row r="51">
          <cell r="A51">
            <v>13764</v>
          </cell>
          <cell r="B51" t="str">
            <v>AUTOLAMPS0050</v>
          </cell>
          <cell r="C51" t="str">
            <v>AUTOLAMPS0050</v>
          </cell>
          <cell r="D51" t="b">
            <v>1</v>
          </cell>
          <cell r="E51" t="str">
            <v xml:space="preserve">HONDA AIRWAV/PARTNER 5D WAGON (05-10) - LAMINATED FRONT WINDSCREEN</v>
          </cell>
          <cell r="F51" t="str">
            <v>HONDA</v>
          </cell>
          <cell r="G51" t="str">
            <v xml:space="preserve">SLA LFW/X</v>
          </cell>
          <cell r="H51" t="str">
            <v xml:space="preserve">SLA LFW/X</v>
          </cell>
          <cell r="I51" t="str">
            <v>1349*937</v>
          </cell>
          <cell r="J51">
            <v>0.02</v>
          </cell>
          <cell r="K51" t="str">
            <v>SUPPLIER0015</v>
          </cell>
          <cell r="L51" t="str">
            <v xml:space="preserve">XINYI AUTOMOBILE GLASS (SHENZHEN) CO., LTD</v>
          </cell>
          <cell r="M51">
            <v>3</v>
          </cell>
          <cell r="N51">
            <v>12</v>
          </cell>
          <cell r="O51">
            <v>15</v>
          </cell>
          <cell r="R51">
            <v>1</v>
          </cell>
          <cell r="S51">
            <v>3</v>
          </cell>
          <cell r="T51" t="str">
            <v xml:space="preserve">USD Purchase Pricelist (USD)</v>
          </cell>
          <cell r="U51">
            <v>15.88</v>
          </cell>
          <cell r="V51">
            <v>2646.01</v>
          </cell>
          <cell r="W51">
            <v>3300</v>
          </cell>
          <cell r="X51">
            <v>5300</v>
          </cell>
          <cell r="Z51">
            <v>2</v>
          </cell>
          <cell r="AB51" t="str">
            <v>4C</v>
          </cell>
        </row>
        <row r="52">
          <cell r="A52">
            <v>13675</v>
          </cell>
          <cell r="B52" t="str">
            <v>AUTOLAMPS0051</v>
          </cell>
          <cell r="C52" t="str">
            <v>AUTOLAMPS0051</v>
          </cell>
          <cell r="D52" t="b">
            <v>1</v>
          </cell>
          <cell r="E52" t="str">
            <v xml:space="preserve">HONDA CRV (RD5) 5D SUV (02-06) - LAMINATED FRONT WINDSCREEN</v>
          </cell>
          <cell r="F52" t="str">
            <v>HONDA</v>
          </cell>
          <cell r="G52" t="str">
            <v xml:space="preserve">CRV LFW/X</v>
          </cell>
          <cell r="H52" t="str">
            <v xml:space="preserve">CR-V LFW/X</v>
          </cell>
          <cell r="I52" t="str">
            <v>1538*874</v>
          </cell>
          <cell r="J52">
            <v>0.02</v>
          </cell>
          <cell r="K52" t="str">
            <v>SUPPLIER0015</v>
          </cell>
          <cell r="L52" t="str">
            <v xml:space="preserve">XINYI AUTOMOBILE GLASS (SHENZHEN) CO., LTD</v>
          </cell>
          <cell r="M52">
            <v>2</v>
          </cell>
          <cell r="N52">
            <v>8</v>
          </cell>
          <cell r="O52">
            <v>10</v>
          </cell>
          <cell r="R52">
            <v>1</v>
          </cell>
          <cell r="S52">
            <v>3</v>
          </cell>
          <cell r="T52" t="str">
            <v xml:space="preserve">USD Purchase Pricelist (USD)</v>
          </cell>
          <cell r="U52">
            <v>17.47</v>
          </cell>
          <cell r="V52">
            <v>2910.94</v>
          </cell>
          <cell r="W52">
            <v>3600</v>
          </cell>
          <cell r="X52">
            <v>5700</v>
          </cell>
          <cell r="Z52">
            <v>0</v>
          </cell>
          <cell r="AB52" t="str">
            <v>3C</v>
          </cell>
        </row>
        <row r="53">
          <cell r="A53">
            <v>13766</v>
          </cell>
          <cell r="B53" t="str">
            <v>AUTOLAMPS0053</v>
          </cell>
          <cell r="C53" t="str">
            <v>AUTOLAMPS0053</v>
          </cell>
          <cell r="D53" t="b">
            <v>1</v>
          </cell>
          <cell r="E53" t="str">
            <v xml:space="preserve">HONDA CRV (RE3,RE7) 5D SUV (06-12) - LAMINATED FRONT WINDSCREEN</v>
          </cell>
          <cell r="F53" t="str">
            <v>HONDA</v>
          </cell>
          <cell r="G53" t="str">
            <v xml:space="preserve">SWA R VCP LFW/X</v>
          </cell>
          <cell r="H53" t="str">
            <v xml:space="preserve">SWA R VCP LFW/X</v>
          </cell>
          <cell r="I53" t="str">
            <v>1494*1039</v>
          </cell>
          <cell r="J53">
            <v>0.02</v>
          </cell>
          <cell r="K53" t="str">
            <v>SUPPLIER0015</v>
          </cell>
          <cell r="L53" t="str">
            <v xml:space="preserve">XINYI AUTOMOBILE GLASS (SHENZHEN) CO., LTD</v>
          </cell>
          <cell r="M53">
            <v>1</v>
          </cell>
          <cell r="N53">
            <v>4</v>
          </cell>
          <cell r="O53">
            <v>5</v>
          </cell>
          <cell r="R53">
            <v>1</v>
          </cell>
          <cell r="S53">
            <v>3</v>
          </cell>
          <cell r="T53" t="str">
            <v xml:space="preserve">USD Purchase Pricelist (USD)</v>
          </cell>
          <cell r="U53">
            <v>20.28</v>
          </cell>
          <cell r="V53">
            <v>3379.16</v>
          </cell>
          <cell r="W53">
            <v>4200</v>
          </cell>
          <cell r="X53">
            <v>6700</v>
          </cell>
          <cell r="Z53">
            <v>11</v>
          </cell>
          <cell r="AB53" t="str">
            <v>3C</v>
          </cell>
        </row>
        <row r="54">
          <cell r="A54">
            <v>11125</v>
          </cell>
          <cell r="B54" t="str">
            <v>AUTOLAMPS0056</v>
          </cell>
          <cell r="C54" t="str">
            <v>AUTOLAMPS0056</v>
          </cell>
          <cell r="D54" t="b">
            <v>1</v>
          </cell>
          <cell r="E54" t="str">
            <v xml:space="preserve">HONDA CRV RD2 - (96 -01) - FRONT FENDER - LH</v>
          </cell>
          <cell r="F54" t="str">
            <v>HONDA</v>
          </cell>
          <cell r="G54" t="str">
            <v xml:space="preserve">CRV/96 FEN LH</v>
          </cell>
          <cell r="H54" t="str">
            <v>60211-S10-000ZZ</v>
          </cell>
          <cell r="J54">
            <v>0.04</v>
          </cell>
          <cell r="K54" t="str">
            <v>SUPPLIER0082</v>
          </cell>
          <cell r="L54" t="str">
            <v xml:space="preserve">LIAN SHENG (XIAMEN) IMPORT &amp; EXPORT CO. LTD</v>
          </cell>
          <cell r="M54">
            <v>0</v>
          </cell>
          <cell r="N54">
            <v>0</v>
          </cell>
          <cell r="O54">
            <v>0</v>
          </cell>
          <cell r="R54">
            <v>1</v>
          </cell>
          <cell r="S54">
            <v>2</v>
          </cell>
          <cell r="T54" t="str">
            <v xml:space="preserve">Yuan Purchase Pricelist (CNY)</v>
          </cell>
          <cell r="U54">
            <v>0</v>
          </cell>
          <cell r="V54">
            <v>0</v>
          </cell>
          <cell r="W54">
            <v>2800</v>
          </cell>
          <cell r="X54">
            <v>3800</v>
          </cell>
          <cell r="Z54">
            <v>2</v>
          </cell>
          <cell r="AB54" t="str">
            <v>2A</v>
          </cell>
        </row>
        <row r="55">
          <cell r="A55">
            <v>11124</v>
          </cell>
          <cell r="B55" t="str">
            <v>AUTOLAMPS0057</v>
          </cell>
          <cell r="C55" t="str">
            <v>AUTOLAMPS0057</v>
          </cell>
          <cell r="D55" t="b">
            <v>1</v>
          </cell>
          <cell r="E55" t="str">
            <v xml:space="preserve">HONDA CRV RD2 - (96 -01) - FRONT FENDER - RH</v>
          </cell>
          <cell r="F55" t="str">
            <v>HONDA</v>
          </cell>
          <cell r="G55" t="str">
            <v xml:space="preserve">CRV/96 FEN RH</v>
          </cell>
          <cell r="H55" t="str">
            <v>60260-S10-000ZZ</v>
          </cell>
          <cell r="J55">
            <v>0.04</v>
          </cell>
          <cell r="K55" t="str">
            <v>SUPPLIER0082</v>
          </cell>
          <cell r="L55" t="str">
            <v xml:space="preserve">LIAN SHENG (XIAMEN) IMPORT &amp; EXPORT CO. LTD</v>
          </cell>
          <cell r="M55">
            <v>0</v>
          </cell>
          <cell r="N55">
            <v>0</v>
          </cell>
          <cell r="O55">
            <v>0</v>
          </cell>
          <cell r="R55">
            <v>1</v>
          </cell>
          <cell r="S55">
            <v>2</v>
          </cell>
          <cell r="T55" t="str">
            <v xml:space="preserve">Yuan Purchase Pricelist (CNY)</v>
          </cell>
          <cell r="U55">
            <v>0</v>
          </cell>
          <cell r="V55">
            <v>0</v>
          </cell>
          <cell r="W55">
            <v>2800</v>
          </cell>
          <cell r="X55">
            <v>3800</v>
          </cell>
          <cell r="Z55">
            <v>2</v>
          </cell>
          <cell r="AB55" t="str">
            <v>2A</v>
          </cell>
        </row>
        <row r="56">
          <cell r="A56">
            <v>11126</v>
          </cell>
          <cell r="B56" t="str">
            <v>AUTOLAMPS0054</v>
          </cell>
          <cell r="C56" t="str">
            <v>AUTOLAMPS0054</v>
          </cell>
          <cell r="D56" t="b">
            <v>1</v>
          </cell>
          <cell r="E56" t="str">
            <v xml:space="preserve">HONDA CRV RD2 - (96-01) - FRONT BUMPER</v>
          </cell>
          <cell r="F56" t="str">
            <v>HONDA</v>
          </cell>
          <cell r="G56" t="str">
            <v xml:space="preserve">CRV/96 BPRF</v>
          </cell>
          <cell r="H56" t="str">
            <v>71101-S10-000</v>
          </cell>
          <cell r="J56">
            <v>0.04</v>
          </cell>
          <cell r="K56" t="str">
            <v>SUPPLIER0082</v>
          </cell>
          <cell r="L56" t="str">
            <v xml:space="preserve">LIAN SHENG (XIAMEN) IMPORT &amp; EXPORT CO. LTD</v>
          </cell>
          <cell r="M56">
            <v>0</v>
          </cell>
          <cell r="N56">
            <v>0</v>
          </cell>
          <cell r="O56">
            <v>0</v>
          </cell>
          <cell r="R56">
            <v>1</v>
          </cell>
          <cell r="S56">
            <v>2</v>
          </cell>
          <cell r="T56" t="str">
            <v xml:space="preserve">Yuan Purchase Pricelist (CNY)</v>
          </cell>
          <cell r="U56">
            <v>0</v>
          </cell>
          <cell r="V56">
            <v>0</v>
          </cell>
          <cell r="W56">
            <v>4000</v>
          </cell>
          <cell r="X56">
            <v>5500</v>
          </cell>
          <cell r="Z56">
            <v>3</v>
          </cell>
          <cell r="AB56" t="str">
            <v>G6A</v>
          </cell>
        </row>
        <row r="57">
          <cell r="A57">
            <v>11127</v>
          </cell>
          <cell r="B57" t="str">
            <v>AUTOLAMPS0055</v>
          </cell>
          <cell r="C57" t="str">
            <v>AUTOLAMPS0055</v>
          </cell>
          <cell r="D57" t="b">
            <v>1</v>
          </cell>
          <cell r="E57" t="str">
            <v xml:space="preserve">HONDA CRV RD2 - (96-01) - REAR BUMPER</v>
          </cell>
          <cell r="F57" t="str">
            <v>HONDA</v>
          </cell>
          <cell r="G57" t="str">
            <v xml:space="preserve">CRV/96 BPRR</v>
          </cell>
          <cell r="H57" t="str">
            <v>71501-S10-000</v>
          </cell>
          <cell r="J57">
            <v>0.04</v>
          </cell>
          <cell r="K57" t="str">
            <v>SUPPLIER0082</v>
          </cell>
          <cell r="L57" t="str">
            <v xml:space="preserve">LIAN SHENG (XIAMEN) IMPORT &amp; EXPORT CO. LTD</v>
          </cell>
          <cell r="M57">
            <v>0</v>
          </cell>
          <cell r="N57">
            <v>0</v>
          </cell>
          <cell r="O57">
            <v>0</v>
          </cell>
          <cell r="R57">
            <v>1</v>
          </cell>
          <cell r="S57">
            <v>2</v>
          </cell>
          <cell r="T57" t="str">
            <v xml:space="preserve">Yuan Purchase Pricelist (CNY)</v>
          </cell>
          <cell r="U57">
            <v>0</v>
          </cell>
          <cell r="V57">
            <v>0</v>
          </cell>
          <cell r="W57">
            <v>5500</v>
          </cell>
          <cell r="X57">
            <v>7600</v>
          </cell>
        </row>
        <row r="58">
          <cell r="A58">
            <v>11128</v>
          </cell>
          <cell r="B58" t="str">
            <v>AUTOLAMPS0058</v>
          </cell>
          <cell r="C58" t="str">
            <v>AUTOLAMPS0058</v>
          </cell>
          <cell r="D58" t="b">
            <v>1</v>
          </cell>
          <cell r="E58" t="str">
            <v xml:space="preserve">HONDA CRV RD4 - (02-04) - REAR BUMPER</v>
          </cell>
          <cell r="F58" t="str">
            <v>HONDA</v>
          </cell>
          <cell r="G58" t="str">
            <v xml:space="preserve">CRV/02 BPRR</v>
          </cell>
          <cell r="H58" t="str">
            <v>04715-S9A-A90</v>
          </cell>
          <cell r="J58">
            <v>0.04</v>
          </cell>
          <cell r="K58" t="str">
            <v>SUPPLIER0082</v>
          </cell>
          <cell r="L58" t="str">
            <v xml:space="preserve">LIAN SHENG (XIAMEN) IMPORT &amp; EXPORT CO. LTD</v>
          </cell>
          <cell r="M58">
            <v>0</v>
          </cell>
          <cell r="N58">
            <v>0</v>
          </cell>
          <cell r="O58">
            <v>0</v>
          </cell>
          <cell r="R58">
            <v>1</v>
          </cell>
          <cell r="S58">
            <v>2</v>
          </cell>
          <cell r="T58" t="str">
            <v xml:space="preserve">Yuan Purchase Pricelist (CNY)</v>
          </cell>
          <cell r="U58">
            <v>0</v>
          </cell>
          <cell r="V58">
            <v>0</v>
          </cell>
          <cell r="W58">
            <v>5000</v>
          </cell>
          <cell r="X58">
            <v>7000</v>
          </cell>
          <cell r="Z58">
            <v>3</v>
          </cell>
          <cell r="AB58" t="str">
            <v>G6A</v>
          </cell>
        </row>
        <row r="59">
          <cell r="A59">
            <v>14071</v>
          </cell>
          <cell r="B59" t="str">
            <v>AUTOLAMPS2775</v>
          </cell>
          <cell r="C59" t="str">
            <v>AUTOLAMPS2775</v>
          </cell>
          <cell r="D59" t="b">
            <v>1</v>
          </cell>
          <cell r="E59" t="str">
            <v xml:space="preserve">HONDA CRV WAGON (95-) - LAMINATED FRONT WINDSCREEN</v>
          </cell>
          <cell r="F59" t="str">
            <v>HONDA</v>
          </cell>
          <cell r="G59" t="str">
            <v xml:space="preserve">S10 LFW/X</v>
          </cell>
          <cell r="H59" t="str">
            <v xml:space="preserve">S10 LFW/X</v>
          </cell>
          <cell r="I59" t="str">
            <v>1468*825</v>
          </cell>
          <cell r="J59">
            <v>0.02</v>
          </cell>
          <cell r="K59" t="str">
            <v>SUPPLIER0015</v>
          </cell>
          <cell r="L59" t="str">
            <v xml:space="preserve">XINYI AUTOMOBILE GLASS (SHENZHEN) CO., LTD</v>
          </cell>
          <cell r="M59">
            <v>2</v>
          </cell>
          <cell r="N59">
            <v>8</v>
          </cell>
          <cell r="O59">
            <v>10</v>
          </cell>
          <cell r="R59">
            <v>2</v>
          </cell>
          <cell r="S59">
            <v>8</v>
          </cell>
          <cell r="T59" t="str">
            <v xml:space="preserve">USD Purchase Pricelist (USD)</v>
          </cell>
          <cell r="U59">
            <v>15.82</v>
          </cell>
          <cell r="V59">
            <v>2834.94</v>
          </cell>
          <cell r="W59">
            <v>3700</v>
          </cell>
          <cell r="X59">
            <v>4600</v>
          </cell>
          <cell r="Z59">
            <v>11</v>
          </cell>
          <cell r="AB59" t="str">
            <v>3B</v>
          </cell>
        </row>
        <row r="60">
          <cell r="A60">
            <v>13919</v>
          </cell>
          <cell r="B60" t="str">
            <v>AUTOLAMPS0059</v>
          </cell>
          <cell r="C60" t="str">
            <v>AUTOLAMPS0059</v>
          </cell>
          <cell r="D60" t="b">
            <v>1</v>
          </cell>
          <cell r="E60" t="str">
            <v xml:space="preserve">HONDA FIT/JAZZ (07-10) - FRONT BUMPER </v>
          </cell>
          <cell r="F60" t="str">
            <v>HONDA</v>
          </cell>
          <cell r="G60" t="str">
            <v xml:space="preserve">FIT/07 BPRF LH</v>
          </cell>
          <cell r="H60" t="str">
            <v>HD03-0407</v>
          </cell>
          <cell r="J60">
            <v>0.04</v>
          </cell>
          <cell r="K60" t="str">
            <v>SUPPLIER0002</v>
          </cell>
          <cell r="L60" t="str">
            <v xml:space="preserve">ANHUI TINCAI SILK CO. LTD</v>
          </cell>
          <cell r="M60">
            <v>0</v>
          </cell>
          <cell r="N60">
            <v>0</v>
          </cell>
          <cell r="O60">
            <v>0</v>
          </cell>
          <cell r="R60">
            <v>1</v>
          </cell>
          <cell r="S60">
            <v>2</v>
          </cell>
          <cell r="T60" t="str">
            <v xml:space="preserve">Yuan Purchase Pricelist (CNY)</v>
          </cell>
          <cell r="U60">
            <v>100</v>
          </cell>
          <cell r="V60">
            <v>2551</v>
          </cell>
          <cell r="W60">
            <v>3800</v>
          </cell>
          <cell r="X60">
            <v>6600</v>
          </cell>
          <cell r="Z60">
            <v>9</v>
          </cell>
          <cell r="AB60" t="str">
            <v>G6A</v>
          </cell>
        </row>
        <row r="61">
          <cell r="A61">
            <v>13921</v>
          </cell>
          <cell r="B61" t="str">
            <v>AUTOLAMPS0060</v>
          </cell>
          <cell r="C61" t="str">
            <v>AUTOLAMPS0060</v>
          </cell>
          <cell r="D61" t="b">
            <v>1</v>
          </cell>
          <cell r="E61" t="str">
            <v xml:space="preserve">HONDA FIT/JAZZ (07-10) - FRONT BUMPER GRILL LOWER</v>
          </cell>
          <cell r="F61" t="str">
            <v>HONDA</v>
          </cell>
          <cell r="G61" t="str">
            <v xml:space="preserve">FIT/07 GRL LWR</v>
          </cell>
          <cell r="H61" t="str">
            <v>HD03-0407-2</v>
          </cell>
          <cell r="J61">
            <v>0.04</v>
          </cell>
          <cell r="K61" t="str">
            <v>SUPPLIER0002</v>
          </cell>
          <cell r="L61" t="str">
            <v xml:space="preserve">ANHUI TINCAI SILK CO. LTD</v>
          </cell>
          <cell r="M61">
            <v>0</v>
          </cell>
          <cell r="N61">
            <v>0</v>
          </cell>
          <cell r="O61">
            <v>0</v>
          </cell>
          <cell r="R61">
            <v>1</v>
          </cell>
          <cell r="S61">
            <v>2</v>
          </cell>
          <cell r="T61" t="str">
            <v xml:space="preserve">Yuan Purchase Pricelist (CNY)</v>
          </cell>
          <cell r="U61">
            <v>36</v>
          </cell>
          <cell r="V61">
            <v>918</v>
          </cell>
          <cell r="W61">
            <v>1400</v>
          </cell>
          <cell r="X61">
            <v>2400</v>
          </cell>
          <cell r="Z61">
            <v>8</v>
          </cell>
          <cell r="AB61" t="str">
            <v>G4B</v>
          </cell>
        </row>
        <row r="62">
          <cell r="A62">
            <v>13920</v>
          </cell>
          <cell r="B62" t="str">
            <v>AUTOLAMPS0061</v>
          </cell>
          <cell r="C62" t="str">
            <v>AUTOLAMPS0061</v>
          </cell>
          <cell r="D62" t="b">
            <v>1</v>
          </cell>
          <cell r="E62" t="str">
            <v xml:space="preserve">HONDA FIT/JAZZ (07-10) - FRONT BUMPER GRILL UPPER</v>
          </cell>
          <cell r="F62" t="str">
            <v>HONDA</v>
          </cell>
          <cell r="G62" t="str">
            <v xml:space="preserve">FIT/07 GRL UPR</v>
          </cell>
          <cell r="H62" t="str">
            <v>HD03-0407-1</v>
          </cell>
          <cell r="J62">
            <v>0.04</v>
          </cell>
          <cell r="K62" t="str">
            <v>SUPPLIER0002</v>
          </cell>
          <cell r="L62" t="str">
            <v xml:space="preserve">ANHUI TINCAI SILK CO. LTD</v>
          </cell>
          <cell r="M62">
            <v>0</v>
          </cell>
          <cell r="N62">
            <v>0</v>
          </cell>
          <cell r="O62">
            <v>0</v>
          </cell>
          <cell r="R62">
            <v>1</v>
          </cell>
          <cell r="S62">
            <v>2</v>
          </cell>
          <cell r="T62" t="str">
            <v xml:space="preserve">Yuan Purchase Pricelist (CNY)</v>
          </cell>
          <cell r="U62">
            <v>30</v>
          </cell>
          <cell r="V62">
            <v>765</v>
          </cell>
          <cell r="W62">
            <v>1100</v>
          </cell>
          <cell r="X62">
            <v>2000</v>
          </cell>
          <cell r="Z62">
            <v>8</v>
          </cell>
          <cell r="AB62" t="str">
            <v>G4B</v>
          </cell>
        </row>
        <row r="63">
          <cell r="A63">
            <v>12736</v>
          </cell>
          <cell r="B63" t="str">
            <v>AUTOLAMPS0062</v>
          </cell>
          <cell r="C63" t="str">
            <v>AUTOLAMPS0062</v>
          </cell>
          <cell r="D63" t="b">
            <v>1</v>
          </cell>
          <cell r="E63" t="str">
            <v xml:space="preserve">HONDA FIT/JAZZ (07-10) - HEAD LAMP - LH</v>
          </cell>
          <cell r="F63" t="str">
            <v>HONDA</v>
          </cell>
          <cell r="G63" t="str">
            <v xml:space="preserve">FIT/07 HLA LH</v>
          </cell>
          <cell r="H63" t="str">
            <v>HD03-0401-L</v>
          </cell>
          <cell r="J63">
            <v>0.04</v>
          </cell>
          <cell r="K63" t="str">
            <v>SUPPLIER0002</v>
          </cell>
          <cell r="L63" t="str">
            <v xml:space="preserve">ANHUI TINCAI SILK CO. LTD</v>
          </cell>
          <cell r="M63">
            <v>0</v>
          </cell>
          <cell r="N63">
            <v>0</v>
          </cell>
          <cell r="O63">
            <v>0</v>
          </cell>
          <cell r="R63">
            <v>1</v>
          </cell>
          <cell r="S63">
            <v>2</v>
          </cell>
          <cell r="T63" t="str">
            <v xml:space="preserve">Yuan Purchase Pricelist (CNY)</v>
          </cell>
          <cell r="U63">
            <v>190</v>
          </cell>
          <cell r="V63">
            <v>4846</v>
          </cell>
          <cell r="W63">
            <v>7300</v>
          </cell>
          <cell r="X63">
            <v>12600</v>
          </cell>
          <cell r="Z63">
            <v>6</v>
          </cell>
          <cell r="AB63" t="str">
            <v>A4</v>
          </cell>
        </row>
        <row r="64">
          <cell r="A64">
            <v>12737</v>
          </cell>
          <cell r="B64" t="str">
            <v>AUTOLAMPS0063</v>
          </cell>
          <cell r="C64" t="str">
            <v>AUTOLAMPS0063</v>
          </cell>
          <cell r="D64" t="b">
            <v>1</v>
          </cell>
          <cell r="E64" t="str">
            <v xml:space="preserve">HONDA FIT/JAZZ (07-10) - HEAD LAMP - RH</v>
          </cell>
          <cell r="F64" t="str">
            <v>HONDA</v>
          </cell>
          <cell r="G64" t="str">
            <v xml:space="preserve">FIT/07 HLA RH</v>
          </cell>
          <cell r="H64" t="str">
            <v>HD03-0401-R</v>
          </cell>
          <cell r="J64">
            <v>0.04</v>
          </cell>
          <cell r="K64" t="str">
            <v>SUPPLIER0002</v>
          </cell>
          <cell r="L64" t="str">
            <v xml:space="preserve">ANHUI TINCAI SILK CO. LTD</v>
          </cell>
          <cell r="M64">
            <v>0</v>
          </cell>
          <cell r="N64">
            <v>0</v>
          </cell>
          <cell r="O64">
            <v>0</v>
          </cell>
          <cell r="R64">
            <v>1</v>
          </cell>
          <cell r="S64">
            <v>2</v>
          </cell>
          <cell r="T64" t="str">
            <v xml:space="preserve">Yuan Purchase Pricelist (CNY)</v>
          </cell>
          <cell r="U64">
            <v>190</v>
          </cell>
          <cell r="V64">
            <v>4846</v>
          </cell>
          <cell r="W64">
            <v>7300</v>
          </cell>
          <cell r="X64">
            <v>12600</v>
          </cell>
          <cell r="Z64">
            <v>6</v>
          </cell>
          <cell r="AB64" t="str">
            <v>A4</v>
          </cell>
        </row>
        <row r="65">
          <cell r="A65">
            <v>13918</v>
          </cell>
          <cell r="B65" t="str">
            <v>AUTOLAMPS0064</v>
          </cell>
          <cell r="C65" t="str">
            <v>AUTOLAMPS0064</v>
          </cell>
          <cell r="D65" t="b">
            <v>1</v>
          </cell>
          <cell r="E65" t="str">
            <v xml:space="preserve">HONDA FIT/JAZZ (07-10) - TAIL LAMP - LH</v>
          </cell>
          <cell r="F65" t="str">
            <v>HONDA</v>
          </cell>
          <cell r="G65" t="str">
            <v xml:space="preserve">FIT/07 TLA LH</v>
          </cell>
          <cell r="H65" t="str">
            <v>HD03-0402A-L</v>
          </cell>
          <cell r="J65">
            <v>0.04</v>
          </cell>
          <cell r="K65" t="str">
            <v>SUPPLIER0002</v>
          </cell>
          <cell r="L65" t="str">
            <v xml:space="preserve">ANHUI TINCAI SILK CO. LTD</v>
          </cell>
          <cell r="M65">
            <v>0</v>
          </cell>
          <cell r="N65">
            <v>0</v>
          </cell>
          <cell r="O65">
            <v>0</v>
          </cell>
          <cell r="R65">
            <v>1</v>
          </cell>
          <cell r="S65">
            <v>2</v>
          </cell>
          <cell r="T65" t="str">
            <v xml:space="preserve">Yuan Purchase Pricelist (CNY)</v>
          </cell>
          <cell r="U65">
            <v>105</v>
          </cell>
          <cell r="V65">
            <v>2678</v>
          </cell>
          <cell r="W65">
            <v>4000</v>
          </cell>
          <cell r="X65">
            <v>6900</v>
          </cell>
          <cell r="Z65">
            <v>8</v>
          </cell>
          <cell r="AB65" t="str">
            <v>B2</v>
          </cell>
        </row>
        <row r="66">
          <cell r="A66">
            <v>13917</v>
          </cell>
          <cell r="B66" t="str">
            <v>AUTOLAMPS0052</v>
          </cell>
          <cell r="C66" t="str">
            <v>AUTOLAMPS0052</v>
          </cell>
          <cell r="D66" t="b">
            <v>1</v>
          </cell>
          <cell r="E66" t="str">
            <v xml:space="preserve">HONDA FIT/JAZZ (07-10) - TAIL LAMP - RH</v>
          </cell>
          <cell r="F66" t="str">
            <v>HONDA</v>
          </cell>
          <cell r="G66" t="str">
            <v xml:space="preserve">FIT/07 TLA RH</v>
          </cell>
          <cell r="H66" t="str">
            <v>HD03-0402A-R</v>
          </cell>
          <cell r="J66">
            <v>0.04</v>
          </cell>
          <cell r="K66" t="str">
            <v>SUPPLIER0002</v>
          </cell>
          <cell r="L66" t="str">
            <v xml:space="preserve">ANHUI TINCAI SILK CO. LTD</v>
          </cell>
          <cell r="M66">
            <v>0</v>
          </cell>
          <cell r="N66">
            <v>0</v>
          </cell>
          <cell r="O66">
            <v>0</v>
          </cell>
          <cell r="R66">
            <v>1</v>
          </cell>
          <cell r="S66">
            <v>2</v>
          </cell>
          <cell r="T66" t="str">
            <v xml:space="preserve">Yuan Purchase Pricelist (CNY)</v>
          </cell>
          <cell r="U66">
            <v>105</v>
          </cell>
          <cell r="V66">
            <v>2678</v>
          </cell>
          <cell r="W66">
            <v>4000</v>
          </cell>
          <cell r="X66">
            <v>6900</v>
          </cell>
          <cell r="Z66">
            <v>8</v>
          </cell>
          <cell r="AB66" t="str">
            <v>B2</v>
          </cell>
        </row>
        <row r="67">
          <cell r="A67">
            <v>13504</v>
          </cell>
          <cell r="B67" t="str">
            <v>AUTOLAMPS0065</v>
          </cell>
          <cell r="C67" t="str">
            <v>AUTOLAMPS0065</v>
          </cell>
          <cell r="D67" t="b">
            <v>1</v>
          </cell>
          <cell r="E67" t="str">
            <v xml:space="preserve">HONDA FIT/JAZZ (TFO) 5D HATCHBACK (08-) - LAMINATED FRONT WINDSCREEN</v>
          </cell>
          <cell r="F67" t="str">
            <v>HONDA</v>
          </cell>
          <cell r="G67" t="str">
            <v xml:space="preserve">TFO R VCP LFW/X</v>
          </cell>
          <cell r="H67" t="str">
            <v xml:space="preserve">TFO-R-VCP LFW/X</v>
          </cell>
          <cell r="I67" t="str">
            <v>1373*1149</v>
          </cell>
          <cell r="J67">
            <v>0.02</v>
          </cell>
          <cell r="K67" t="str">
            <v>SUPPLIER0015</v>
          </cell>
          <cell r="L67" t="str">
            <v xml:space="preserve">XINYI AUTOMOBILE GLASS (SHENZHEN) CO., LTD</v>
          </cell>
          <cell r="M67">
            <v>9</v>
          </cell>
          <cell r="N67">
            <v>36</v>
          </cell>
          <cell r="O67">
            <v>45</v>
          </cell>
          <cell r="R67">
            <v>1</v>
          </cell>
          <cell r="S67">
            <v>3</v>
          </cell>
          <cell r="T67" t="str">
            <v xml:space="preserve">USD Purchase Pricelist (USD)</v>
          </cell>
          <cell r="U67">
            <v>18.82</v>
          </cell>
          <cell r="V67">
            <v>2997.32</v>
          </cell>
          <cell r="W67">
            <v>3800</v>
          </cell>
          <cell r="X67">
            <v>5300</v>
          </cell>
        </row>
        <row r="68">
          <cell r="A68">
            <v>13930</v>
          </cell>
          <cell r="B68" t="str">
            <v>AUTOLAMPS0066</v>
          </cell>
          <cell r="C68" t="str">
            <v>AUTOLAMPS0066</v>
          </cell>
          <cell r="D68" t="b">
            <v>1</v>
          </cell>
          <cell r="E68" t="str">
            <v xml:space="preserve">HONDA FIT/JAZZ (TFO) 5D HATCHBACK (08-) - REAR HEATED WINDSCREEN</v>
          </cell>
          <cell r="F68" t="str">
            <v>HONDA</v>
          </cell>
          <cell r="G68" t="str">
            <v xml:space="preserve">TFO RW/H/X</v>
          </cell>
          <cell r="H68" t="str">
            <v xml:space="preserve">TFO RW/H/X</v>
          </cell>
          <cell r="I68" t="str">
            <v>1370*440</v>
          </cell>
          <cell r="J68">
            <v>0.02</v>
          </cell>
          <cell r="K68" t="str">
            <v>SUPPLIER0015</v>
          </cell>
          <cell r="L68" t="str">
            <v xml:space="preserve">XINYI AUTOMOBILE GLASS (SHENZHEN) CO., LTD</v>
          </cell>
          <cell r="M68">
            <v>3</v>
          </cell>
          <cell r="N68">
            <v>12</v>
          </cell>
          <cell r="O68">
            <v>15</v>
          </cell>
          <cell r="R68">
            <v>1</v>
          </cell>
          <cell r="S68">
            <v>2</v>
          </cell>
          <cell r="T68" t="str">
            <v xml:space="preserve">USD Purchase Pricelist (USD)</v>
          </cell>
          <cell r="U68">
            <v>11</v>
          </cell>
          <cell r="V68">
            <v>1971.2</v>
          </cell>
          <cell r="W68">
            <v>2600</v>
          </cell>
          <cell r="X68">
            <v>3200</v>
          </cell>
          <cell r="Z68">
            <v>14</v>
          </cell>
          <cell r="AB68" t="str">
            <v>5C</v>
          </cell>
        </row>
        <row r="69">
          <cell r="A69">
            <v>12989</v>
          </cell>
          <cell r="B69" t="str">
            <v>AUTOLAMPS0067</v>
          </cell>
          <cell r="C69" t="str">
            <v>AUTOLAMPS0067</v>
          </cell>
          <cell r="D69" t="b">
            <v>1</v>
          </cell>
          <cell r="E69" t="str">
            <v xml:space="preserve">HONDA FIT/JAZZ 5D (01-07) - LAMINATED FRONT WINDSCREEN</v>
          </cell>
          <cell r="F69" t="str">
            <v>HONDA</v>
          </cell>
          <cell r="G69" t="str">
            <v xml:space="preserve">SAA VC LFW/X</v>
          </cell>
          <cell r="H69" t="str">
            <v xml:space="preserve">SAA-VC LFW/X</v>
          </cell>
          <cell r="I69" t="str">
            <v>1348*942</v>
          </cell>
          <cell r="J69">
            <v>0.02</v>
          </cell>
          <cell r="K69" t="str">
            <v>SUPPLIER0015</v>
          </cell>
          <cell r="L69" t="str">
            <v xml:space="preserve">XINYI AUTOMOBILE GLASS (SHENZHEN) CO., LTD</v>
          </cell>
          <cell r="M69">
            <v>5</v>
          </cell>
          <cell r="N69">
            <v>20</v>
          </cell>
          <cell r="O69">
            <v>25</v>
          </cell>
          <cell r="R69">
            <v>1</v>
          </cell>
          <cell r="S69">
            <v>3</v>
          </cell>
          <cell r="T69" t="str">
            <v xml:space="preserve">USD Purchase Pricelist (USD)</v>
          </cell>
          <cell r="U69">
            <v>15.94</v>
          </cell>
          <cell r="V69">
            <v>2856.45</v>
          </cell>
          <cell r="W69">
            <v>3700</v>
          </cell>
          <cell r="X69">
            <v>4600</v>
          </cell>
        </row>
        <row r="70">
          <cell r="A70">
            <v>13503</v>
          </cell>
          <cell r="B70" t="str">
            <v>AUTOLAMPS0068</v>
          </cell>
          <cell r="C70" t="str">
            <v>AUTOLAMPS0068</v>
          </cell>
          <cell r="D70" t="b">
            <v>1</v>
          </cell>
          <cell r="E70" t="str">
            <v xml:space="preserve">HONDA FIT/JAZZ 5D (01-07) - REAR HEATED WINDSCREEN (01 HOLE)</v>
          </cell>
          <cell r="F70" t="str">
            <v>HONDA</v>
          </cell>
          <cell r="G70" t="str">
            <v xml:space="preserve">SAA RW/H/X</v>
          </cell>
          <cell r="H70" t="str">
            <v xml:space="preserve">SAA RW/H/X</v>
          </cell>
          <cell r="I70" t="str">
            <v>1334*474</v>
          </cell>
          <cell r="J70">
            <v>0.02</v>
          </cell>
          <cell r="K70" t="str">
            <v>SUPPLIER0015</v>
          </cell>
          <cell r="L70" t="str">
            <v xml:space="preserve">XINYI AUTOMOBILE GLASS (SHENZHEN) CO., LTD</v>
          </cell>
          <cell r="M70">
            <v>2</v>
          </cell>
          <cell r="N70">
            <v>8</v>
          </cell>
          <cell r="O70">
            <v>10</v>
          </cell>
          <cell r="R70">
            <v>1</v>
          </cell>
          <cell r="S70">
            <v>2</v>
          </cell>
          <cell r="T70" t="str">
            <v xml:space="preserve">USD Purchase Pricelist (USD)</v>
          </cell>
          <cell r="U70">
            <v>10.039999999999999</v>
          </cell>
          <cell r="V70">
            <v>1</v>
          </cell>
          <cell r="W70">
            <v>2000</v>
          </cell>
          <cell r="X70">
            <v>2760</v>
          </cell>
          <cell r="Z70">
            <v>20</v>
          </cell>
          <cell r="AB70" t="str">
            <v>4C</v>
          </cell>
        </row>
        <row r="71">
          <cell r="A71">
            <v>13943</v>
          </cell>
          <cell r="B71" t="str">
            <v>AUTOLAMPS2867</v>
          </cell>
          <cell r="C71" t="str">
            <v>AUTOLAMPS2867</v>
          </cell>
          <cell r="D71" t="b">
            <v>1</v>
          </cell>
          <cell r="E71" t="str">
            <v xml:space="preserve">HONDA STREAM (SMA) MPV (06-) - LAMINATED FRONT WINDSCREEN</v>
          </cell>
          <cell r="F71" t="str">
            <v>HONDA</v>
          </cell>
          <cell r="G71" t="str">
            <v xml:space="preserve">SMA R CP LFW/X</v>
          </cell>
          <cell r="H71" t="str">
            <v xml:space="preserve">SMA-R-CP LFW/X</v>
          </cell>
          <cell r="I71" t="str">
            <v>1405*1045</v>
          </cell>
          <cell r="J71">
            <v>0.02</v>
          </cell>
          <cell r="K71" t="str">
            <v>SUPPLIER0015</v>
          </cell>
          <cell r="L71" t="str">
            <v xml:space="preserve">XINYI AUTOMOBILE GLASS (SHENZHEN) CO., LTD</v>
          </cell>
          <cell r="M71">
            <v>0</v>
          </cell>
          <cell r="N71">
            <v>0</v>
          </cell>
          <cell r="O71">
            <v>0</v>
          </cell>
          <cell r="R71">
            <v>3</v>
          </cell>
          <cell r="S71">
            <v>12</v>
          </cell>
          <cell r="T71" t="str">
            <v xml:space="preserve">USD Purchase Pricelist (USD)</v>
          </cell>
          <cell r="U71">
            <v>19.239999999999998</v>
          </cell>
          <cell r="V71">
            <v>3447.81</v>
          </cell>
          <cell r="W71">
            <v>4500</v>
          </cell>
          <cell r="X71">
            <v>5600</v>
          </cell>
          <cell r="Z71">
            <v>5</v>
          </cell>
          <cell r="AB71" t="str">
            <v>4C</v>
          </cell>
        </row>
        <row r="72">
          <cell r="A72">
            <v>13942</v>
          </cell>
          <cell r="B72" t="str">
            <v>AUTOLAMPS0069</v>
          </cell>
          <cell r="C72" t="str">
            <v>AUTOLAMPS0069</v>
          </cell>
          <cell r="D72" t="b">
            <v>1</v>
          </cell>
          <cell r="E72" t="str">
            <v xml:space="preserve">HONDA STREAM (SMA) MPV (06-) - LAMINATED FRONT WINDSCREEN (HEATED)</v>
          </cell>
          <cell r="F72" t="str">
            <v>HONDA</v>
          </cell>
          <cell r="G72" t="str">
            <v xml:space="preserve">SMA R CPH LFW/H/X</v>
          </cell>
          <cell r="H72" t="str">
            <v xml:space="preserve">SMA-R-CPH LFW/H/X</v>
          </cell>
          <cell r="I72" t="str">
            <v>1405*1045</v>
          </cell>
          <cell r="J72">
            <v>0.02</v>
          </cell>
          <cell r="K72" t="str">
            <v>SUPPLIER0015</v>
          </cell>
          <cell r="L72" t="str">
            <v xml:space="preserve">XINYI AUTOMOBILE GLASS (SHENZHEN) CO., LTD</v>
          </cell>
          <cell r="M72">
            <v>2</v>
          </cell>
          <cell r="N72">
            <v>8</v>
          </cell>
          <cell r="O72">
            <v>10</v>
          </cell>
          <cell r="R72">
            <v>1</v>
          </cell>
          <cell r="S72">
            <v>2</v>
          </cell>
          <cell r="T72" t="str">
            <v xml:space="preserve">USD Purchase Pricelist (USD)</v>
          </cell>
          <cell r="U72">
            <v>23.24</v>
          </cell>
          <cell r="V72">
            <v>4164.6099999999997</v>
          </cell>
          <cell r="W72">
            <v>5400</v>
          </cell>
          <cell r="X72">
            <v>6700</v>
          </cell>
          <cell r="Z72">
            <v>9</v>
          </cell>
          <cell r="AB72" t="str">
            <v>4C</v>
          </cell>
        </row>
        <row r="73">
          <cell r="A73">
            <v>11326</v>
          </cell>
          <cell r="B73" t="str">
            <v>AUTOLAMPS0071</v>
          </cell>
          <cell r="C73" t="str">
            <v>AUTOLAMPS0071</v>
          </cell>
          <cell r="D73" t="b">
            <v>1</v>
          </cell>
          <cell r="E73" t="str">
            <v xml:space="preserve">ISUZU CXZ EXZ (97-) - CORNER PANEL - LH</v>
          </cell>
          <cell r="F73" t="str">
            <v>ISUZU</v>
          </cell>
          <cell r="G73" t="str">
            <v xml:space="preserve">CXZ CP LH</v>
          </cell>
          <cell r="H73" t="str">
            <v>IZ08-0109-L</v>
          </cell>
          <cell r="J73">
            <v>0.04</v>
          </cell>
          <cell r="K73" t="str">
            <v>SUPPLIER0002</v>
          </cell>
          <cell r="L73" t="str">
            <v xml:space="preserve">ANHUI TINCAI SILK CO. LTD</v>
          </cell>
          <cell r="M73">
            <v>0</v>
          </cell>
          <cell r="N73">
            <v>0</v>
          </cell>
          <cell r="O73">
            <v>0</v>
          </cell>
          <cell r="R73">
            <v>0</v>
          </cell>
          <cell r="S73">
            <v>1</v>
          </cell>
          <cell r="T73" t="str">
            <v xml:space="preserve">Yuan Purchase Pricelist (CNY)</v>
          </cell>
          <cell r="U73">
            <v>14.5</v>
          </cell>
          <cell r="V73">
            <v>2266</v>
          </cell>
          <cell r="W73">
            <v>3510</v>
          </cell>
          <cell r="X73">
            <v>4850</v>
          </cell>
          <cell r="Z73">
            <v>20</v>
          </cell>
          <cell r="AB73" t="str">
            <v>1A</v>
          </cell>
        </row>
        <row r="74">
          <cell r="A74">
            <v>11325</v>
          </cell>
          <cell r="B74" t="str">
            <v>AUTOLAMPS0072</v>
          </cell>
          <cell r="C74" t="str">
            <v>AUTOLAMPS0072</v>
          </cell>
          <cell r="D74" t="b">
            <v>1</v>
          </cell>
          <cell r="E74" t="str">
            <v xml:space="preserve">ISUZU CXZ EXZ (97-) - CORNER PANEL - RH</v>
          </cell>
          <cell r="F74" t="str">
            <v>ISUZU</v>
          </cell>
          <cell r="G74" t="str">
            <v xml:space="preserve">CXZ CP RH</v>
          </cell>
          <cell r="H74" t="str">
            <v>IZ08-0109-R</v>
          </cell>
          <cell r="J74">
            <v>0.04</v>
          </cell>
          <cell r="K74" t="str">
            <v>SUPPLIER0002</v>
          </cell>
          <cell r="L74" t="str">
            <v xml:space="preserve">ANHUI TINCAI SILK CO. LTD</v>
          </cell>
          <cell r="M74">
            <v>0</v>
          </cell>
          <cell r="N74">
            <v>0</v>
          </cell>
          <cell r="O74">
            <v>0</v>
          </cell>
          <cell r="R74">
            <v>0</v>
          </cell>
          <cell r="S74">
            <v>1</v>
          </cell>
          <cell r="T74" t="str">
            <v xml:space="preserve">Yuan Purchase Pricelist (CNY)</v>
          </cell>
          <cell r="U74">
            <v>14.5</v>
          </cell>
          <cell r="V74">
            <v>2266</v>
          </cell>
          <cell r="W74">
            <v>3510</v>
          </cell>
          <cell r="X74">
            <v>4850</v>
          </cell>
          <cell r="Z74">
            <v>17</v>
          </cell>
          <cell r="AB74" t="str">
            <v>1A</v>
          </cell>
        </row>
        <row r="75">
          <cell r="A75">
            <v>11696</v>
          </cell>
          <cell r="B75" t="str">
            <v>AUTOLAMPS0073</v>
          </cell>
          <cell r="C75" t="str">
            <v>AUTOLAMPS0073</v>
          </cell>
          <cell r="D75" t="b">
            <v>1</v>
          </cell>
          <cell r="E75" t="str">
            <v xml:space="preserve">ISUZU CXZ EXZ (97-) - DOOR GARNISH LOWER - LH</v>
          </cell>
          <cell r="F75" t="str">
            <v>ISUZU</v>
          </cell>
          <cell r="G75" t="str">
            <v xml:space="preserve">CXZ DGL LH</v>
          </cell>
          <cell r="H75" t="str">
            <v>IZ08-0316A-L</v>
          </cell>
          <cell r="J75">
            <v>0.04</v>
          </cell>
          <cell r="K75" t="str">
            <v>SUPPLIER0002</v>
          </cell>
          <cell r="L75" t="str">
            <v xml:space="preserve">ANHUI TINCAI SILK CO. LTD</v>
          </cell>
          <cell r="M75">
            <v>0</v>
          </cell>
          <cell r="N75">
            <v>0</v>
          </cell>
          <cell r="O75">
            <v>0</v>
          </cell>
          <cell r="R75">
            <v>0</v>
          </cell>
          <cell r="S75">
            <v>1</v>
          </cell>
          <cell r="T75" t="str">
            <v xml:space="preserve">Yuan Purchase Pricelist (CNY)</v>
          </cell>
          <cell r="U75">
            <v>14.5</v>
          </cell>
          <cell r="V75">
            <v>2266</v>
          </cell>
          <cell r="W75">
            <v>3510</v>
          </cell>
          <cell r="X75">
            <v>4850</v>
          </cell>
          <cell r="Z75">
            <v>19</v>
          </cell>
          <cell r="AB75" t="str">
            <v>1A</v>
          </cell>
        </row>
        <row r="76">
          <cell r="A76">
            <v>11695</v>
          </cell>
          <cell r="B76" t="str">
            <v>AUTOLAMPS0074</v>
          </cell>
          <cell r="C76" t="str">
            <v>AUTOLAMPS0074</v>
          </cell>
          <cell r="D76" t="b">
            <v>1</v>
          </cell>
          <cell r="E76" t="str">
            <v xml:space="preserve">ISUZU CXZ EXZ (97-) - DOOR GARNISH LOWER - RH</v>
          </cell>
          <cell r="F76" t="str">
            <v>ISUZU</v>
          </cell>
          <cell r="G76" t="str">
            <v xml:space="preserve">CXZ DGL RH</v>
          </cell>
          <cell r="H76" t="str">
            <v>IZ08-0316A-R</v>
          </cell>
          <cell r="J76">
            <v>0.04</v>
          </cell>
          <cell r="K76" t="str">
            <v>SUPPLIER0002</v>
          </cell>
          <cell r="L76" t="str">
            <v xml:space="preserve">ANHUI TINCAI SILK CO. LTD</v>
          </cell>
          <cell r="M76">
            <v>0</v>
          </cell>
          <cell r="N76">
            <v>0</v>
          </cell>
          <cell r="O76">
            <v>0</v>
          </cell>
          <cell r="R76">
            <v>0</v>
          </cell>
          <cell r="S76">
            <v>1</v>
          </cell>
          <cell r="T76" t="str">
            <v xml:space="preserve">Yuan Purchase Pricelist (CNY)</v>
          </cell>
          <cell r="U76">
            <v>14.5</v>
          </cell>
          <cell r="V76">
            <v>2266</v>
          </cell>
          <cell r="W76">
            <v>3510</v>
          </cell>
          <cell r="X76">
            <v>4850</v>
          </cell>
          <cell r="Z76">
            <v>19</v>
          </cell>
          <cell r="AB76" t="str">
            <v>1A</v>
          </cell>
        </row>
        <row r="77">
          <cell r="A77">
            <v>11693</v>
          </cell>
          <cell r="B77" t="str">
            <v>AUTOLAMPS0070</v>
          </cell>
          <cell r="C77" t="str">
            <v>AUTOLAMPS0070</v>
          </cell>
          <cell r="D77" t="b">
            <v>1</v>
          </cell>
          <cell r="E77" t="str">
            <v xml:space="preserve">ISUZU CXZ EXZ (97-) - FRONT BUMPER</v>
          </cell>
          <cell r="F77" t="str">
            <v>ISUZU</v>
          </cell>
          <cell r="G77" t="str">
            <v xml:space="preserve">CXZ BPRF</v>
          </cell>
          <cell r="H77" t="str">
            <v>IZ08-0207</v>
          </cell>
          <cell r="J77">
            <v>0.04</v>
          </cell>
          <cell r="K77" t="str">
            <v>SUPPLIER0002</v>
          </cell>
          <cell r="L77" t="str">
            <v xml:space="preserve">ANHUI TINCAI SILK CO. LTD</v>
          </cell>
          <cell r="M77">
            <v>2</v>
          </cell>
          <cell r="N77">
            <v>8</v>
          </cell>
          <cell r="O77">
            <v>10</v>
          </cell>
          <cell r="R77">
            <v>0</v>
          </cell>
          <cell r="S77">
            <v>1</v>
          </cell>
          <cell r="T77" t="str">
            <v xml:space="preserve">Yuan Purchase Pricelist (CNY)</v>
          </cell>
          <cell r="U77">
            <v>65</v>
          </cell>
          <cell r="V77">
            <v>10160</v>
          </cell>
          <cell r="W77">
            <v>15750</v>
          </cell>
          <cell r="X77">
            <v>21730</v>
          </cell>
          <cell r="Z77">
            <v>6</v>
          </cell>
          <cell r="AB77" t="str">
            <v>G4A</v>
          </cell>
        </row>
        <row r="78">
          <cell r="A78">
            <v>11694</v>
          </cell>
          <cell r="B78" t="str">
            <v>AUTOLAMPS0083</v>
          </cell>
          <cell r="C78" t="str">
            <v>AUTOLAMPS0083</v>
          </cell>
          <cell r="D78" t="b">
            <v>1</v>
          </cell>
          <cell r="E78" t="str">
            <v xml:space="preserve">ISUZU CXZ EXZ (97-) - FRONT GRILL</v>
          </cell>
          <cell r="F78" t="str">
            <v>ISUZU</v>
          </cell>
          <cell r="G78" t="str">
            <v>CXZ-GRL</v>
          </cell>
          <cell r="H78" t="str">
            <v>IZ08-0111</v>
          </cell>
          <cell r="J78">
            <v>0.04</v>
          </cell>
          <cell r="K78" t="str">
            <v>SUPPLIER0002</v>
          </cell>
          <cell r="L78" t="str">
            <v xml:space="preserve">ANHUI TINCAI SILK CO. LTD</v>
          </cell>
          <cell r="M78">
            <v>0</v>
          </cell>
          <cell r="N78">
            <v>0</v>
          </cell>
          <cell r="O78">
            <v>0</v>
          </cell>
          <cell r="R78">
            <v>0</v>
          </cell>
          <cell r="S78">
            <v>1</v>
          </cell>
          <cell r="T78" t="str">
            <v xml:space="preserve">Yuan Purchase Pricelist (CNY)</v>
          </cell>
          <cell r="U78">
            <v>99.2</v>
          </cell>
          <cell r="V78">
            <v>2501</v>
          </cell>
          <cell r="W78">
            <v>3880</v>
          </cell>
          <cell r="X78">
            <v>5000</v>
          </cell>
        </row>
        <row r="79">
          <cell r="A79">
            <v>13765</v>
          </cell>
          <cell r="B79" t="str">
            <v>AUTOLAMPS0075</v>
          </cell>
          <cell r="C79" t="str">
            <v>AUTOLAMPS0075</v>
          </cell>
          <cell r="D79" t="b">
            <v>1</v>
          </cell>
          <cell r="E79" t="str">
            <v xml:space="preserve">ISUZU CXZ/GIGA/APX CABOVER TRUCK (94-) - LAMINATED FRONT WINDSCREEN</v>
          </cell>
          <cell r="F79" t="str">
            <v>ISUZU</v>
          </cell>
          <cell r="G79" t="str">
            <v xml:space="preserve">CYH50 LFW</v>
          </cell>
          <cell r="H79" t="str">
            <v xml:space="preserve">CYH50 LFW</v>
          </cell>
          <cell r="I79" t="str">
            <v>2302*866</v>
          </cell>
          <cell r="J79">
            <v>0.02</v>
          </cell>
          <cell r="K79" t="str">
            <v>SUPPLIER0015</v>
          </cell>
          <cell r="L79" t="str">
            <v xml:space="preserve">XINYI AUTOMOBILE GLASS (SHENZHEN) CO., LTD</v>
          </cell>
          <cell r="M79">
            <v>3</v>
          </cell>
          <cell r="N79">
            <v>12</v>
          </cell>
          <cell r="O79">
            <v>15</v>
          </cell>
          <cell r="R79">
            <v>0</v>
          </cell>
          <cell r="S79">
            <v>1</v>
          </cell>
          <cell r="T79" t="str">
            <v xml:space="preserve">USD Purchase Pricelist (USD)</v>
          </cell>
          <cell r="U79">
            <v>28.63</v>
          </cell>
          <cell r="V79">
            <v>4770.47</v>
          </cell>
          <cell r="W79">
            <v>5700</v>
          </cell>
          <cell r="X79">
            <v>9500</v>
          </cell>
          <cell r="Z79">
            <v>32</v>
          </cell>
          <cell r="AB79" t="str">
            <v>5C</v>
          </cell>
        </row>
        <row r="80">
          <cell r="A80">
            <v>13508</v>
          </cell>
          <cell r="B80" t="str">
            <v>AUTOLAMPS0129</v>
          </cell>
          <cell r="C80" t="str">
            <v>AUTOLAMPS0129</v>
          </cell>
          <cell r="D80" t="b">
            <v>1</v>
          </cell>
          <cell r="E80" t="str">
            <v xml:space="preserve">ISUZU DMAX - 5D SUV &amp;PICKUP (12-16) - LAMINATED FRONT WINDSCREEN</v>
          </cell>
          <cell r="F80" t="str">
            <v>ISUZU</v>
          </cell>
          <cell r="G80" t="str">
            <v xml:space="preserve">DMAX 12 VCP SMB LFW/X</v>
          </cell>
          <cell r="H80" t="str">
            <v xml:space="preserve">DMAX-12 VCP SMB LFW/X</v>
          </cell>
          <cell r="I80" t="str">
            <v>1449*849</v>
          </cell>
          <cell r="J80">
            <v>0.02</v>
          </cell>
          <cell r="K80" t="str">
            <v>SUPPLIER0015</v>
          </cell>
          <cell r="L80" t="str">
            <v xml:space="preserve">XINYI AUTOMOBILE GLASS (SHENZHEN) CO., LTD</v>
          </cell>
          <cell r="M80">
            <v>13</v>
          </cell>
          <cell r="N80">
            <v>52</v>
          </cell>
          <cell r="O80">
            <v>65</v>
          </cell>
          <cell r="R80">
            <v>1</v>
          </cell>
          <cell r="S80">
            <v>4</v>
          </cell>
          <cell r="T80" t="str">
            <v xml:space="preserve">USD Purchase Pricelist (USD)</v>
          </cell>
          <cell r="U80">
            <v>15.38</v>
          </cell>
          <cell r="V80">
            <v>2562.69</v>
          </cell>
          <cell r="W80">
            <v>3200</v>
          </cell>
          <cell r="X80">
            <v>5200</v>
          </cell>
        </row>
        <row r="81">
          <cell r="A81">
            <v>11876</v>
          </cell>
          <cell r="B81" t="str">
            <v>AUTOLAMPS0076</v>
          </cell>
          <cell r="C81" t="str">
            <v>AUTOLAMPS0076</v>
          </cell>
          <cell r="D81" t="b">
            <v>1</v>
          </cell>
          <cell r="E81" t="str">
            <v xml:space="preserve">ISUZU DMAX (02-) - LAMINATED FRONT WINDSCREEN</v>
          </cell>
          <cell r="F81" t="str">
            <v>ISUZU</v>
          </cell>
          <cell r="G81" t="str">
            <v xml:space="preserve">D MAX VP LFW/X</v>
          </cell>
          <cell r="H81" t="str">
            <v xml:space="preserve">D-MAX VP LFW/X</v>
          </cell>
          <cell r="I81" t="str">
            <v>1456*790</v>
          </cell>
          <cell r="J81">
            <v>0.02</v>
          </cell>
          <cell r="K81" t="str">
            <v>SUPPLIER0015</v>
          </cell>
          <cell r="L81" t="str">
            <v xml:space="preserve">XINYI AUTOMOBILE GLASS (SHENZHEN) CO., LTD</v>
          </cell>
          <cell r="M81">
            <v>14</v>
          </cell>
          <cell r="N81">
            <v>56</v>
          </cell>
          <cell r="O81">
            <v>70</v>
          </cell>
          <cell r="R81">
            <v>1</v>
          </cell>
          <cell r="S81">
            <v>4</v>
          </cell>
          <cell r="T81" t="str">
            <v xml:space="preserve">USD Purchase Pricelist (USD)</v>
          </cell>
          <cell r="U81">
            <v>14.38</v>
          </cell>
          <cell r="V81">
            <v>2396.0700000000002</v>
          </cell>
          <cell r="W81">
            <v>3000</v>
          </cell>
          <cell r="X81">
            <v>4900</v>
          </cell>
          <cell r="Z81">
            <v>0</v>
          </cell>
          <cell r="AB81" t="str">
            <v>3C</v>
          </cell>
        </row>
        <row r="82">
          <cell r="A82">
            <v>12150</v>
          </cell>
          <cell r="B82" t="str">
            <v>AUTOLAMPS0077</v>
          </cell>
          <cell r="C82" t="str">
            <v>AUTOLAMPS0077</v>
          </cell>
          <cell r="D82" t="b">
            <v>1</v>
          </cell>
          <cell r="E82" t="str">
            <v xml:space="preserve">ISUZU DMAX (02-05) - FRONT BUMPER (BLACK)</v>
          </cell>
          <cell r="F82" t="str">
            <v>ISUZU</v>
          </cell>
          <cell r="G82" t="str">
            <v xml:space="preserve">DMAX/02 BPRFB</v>
          </cell>
          <cell r="H82" t="str">
            <v>IZ05-0407</v>
          </cell>
          <cell r="J82">
            <v>0.04</v>
          </cell>
          <cell r="K82" t="str">
            <v>SUPPLIER0002</v>
          </cell>
          <cell r="L82" t="str">
            <v xml:space="preserve">ANHUI TINCAI SILK CO. LTD</v>
          </cell>
          <cell r="M82">
            <v>0</v>
          </cell>
          <cell r="N82">
            <v>0</v>
          </cell>
          <cell r="O82">
            <v>0</v>
          </cell>
          <cell r="R82">
            <v>0</v>
          </cell>
          <cell r="S82">
            <v>1</v>
          </cell>
          <cell r="T82" t="str">
            <v xml:space="preserve">Yuan Purchase Pricelist (CNY)</v>
          </cell>
          <cell r="U82">
            <v>21.98</v>
          </cell>
          <cell r="V82">
            <v>0</v>
          </cell>
          <cell r="W82">
            <v>3000</v>
          </cell>
          <cell r="X82">
            <v>4200</v>
          </cell>
          <cell r="Z82">
            <v>9</v>
          </cell>
          <cell r="AB82" t="str">
            <v>G1A</v>
          </cell>
        </row>
        <row r="83">
          <cell r="A83">
            <v>10133</v>
          </cell>
          <cell r="B83" t="str">
            <v>AUTOLAMPS0078</v>
          </cell>
          <cell r="C83" t="str">
            <v>AUTOLAMPS0078</v>
          </cell>
          <cell r="D83" t="b">
            <v>1</v>
          </cell>
          <cell r="E83" t="str">
            <v xml:space="preserve">ISUZU DMAX (02-05) - FRONT BUMPER (GREY)</v>
          </cell>
          <cell r="F83" t="str">
            <v>ISUZU</v>
          </cell>
          <cell r="G83" t="str">
            <v xml:space="preserve">DMAX/02 BPRF</v>
          </cell>
          <cell r="H83" t="str">
            <v>IZ05-0407</v>
          </cell>
          <cell r="J83">
            <v>0.04</v>
          </cell>
          <cell r="K83" t="str">
            <v>SUPPLIER0002</v>
          </cell>
          <cell r="L83" t="str">
            <v xml:space="preserve">ANHUI TINCAI SILK CO. LTD</v>
          </cell>
          <cell r="M83">
            <v>0</v>
          </cell>
          <cell r="N83">
            <v>0</v>
          </cell>
          <cell r="O83">
            <v>0</v>
          </cell>
          <cell r="R83">
            <v>0</v>
          </cell>
          <cell r="S83">
            <v>1</v>
          </cell>
          <cell r="T83" t="str">
            <v xml:space="preserve">Yuan Purchase Pricelist (CNY)</v>
          </cell>
          <cell r="U83">
            <v>105</v>
          </cell>
          <cell r="V83">
            <v>2678</v>
          </cell>
          <cell r="W83">
            <v>4000</v>
          </cell>
          <cell r="X83">
            <v>6900</v>
          </cell>
        </row>
        <row r="84">
          <cell r="A84">
            <v>10139</v>
          </cell>
          <cell r="B84" t="str">
            <v>AUTOLAMPS0084</v>
          </cell>
          <cell r="C84" t="str">
            <v>AUTOLAMPS0084</v>
          </cell>
          <cell r="D84" t="b">
            <v>1</v>
          </cell>
          <cell r="E84" t="str">
            <v xml:space="preserve">ISUZU DMAX (02-05) - GRILL (CHROME)</v>
          </cell>
          <cell r="F84" t="str">
            <v>ISUZU</v>
          </cell>
          <cell r="G84" t="str">
            <v>DMAX/02-GRLC</v>
          </cell>
          <cell r="H84" t="str">
            <v>IZ05-0411B</v>
          </cell>
          <cell r="J84">
            <v>0.04</v>
          </cell>
          <cell r="K84" t="str">
            <v>SUPPLIER0002</v>
          </cell>
          <cell r="L84" t="str">
            <v xml:space="preserve">ANHUI TINCAI SILK CO. LTD</v>
          </cell>
          <cell r="M84">
            <v>0</v>
          </cell>
          <cell r="N84">
            <v>0</v>
          </cell>
          <cell r="O84">
            <v>0</v>
          </cell>
          <cell r="R84">
            <v>0</v>
          </cell>
          <cell r="S84">
            <v>1</v>
          </cell>
          <cell r="T84" t="str">
            <v xml:space="preserve">Yuan Purchase Pricelist (CNY)</v>
          </cell>
          <cell r="U84">
            <v>85.87</v>
          </cell>
          <cell r="V84">
            <v>2165</v>
          </cell>
          <cell r="W84">
            <v>3360</v>
          </cell>
          <cell r="X84">
            <v>4330</v>
          </cell>
        </row>
        <row r="85">
          <cell r="A85">
            <v>12132</v>
          </cell>
          <cell r="B85" t="str">
            <v>AUTOLAMPS0085</v>
          </cell>
          <cell r="C85" t="str">
            <v>AUTOLAMPS0085</v>
          </cell>
          <cell r="D85" t="b">
            <v>1</v>
          </cell>
          <cell r="E85" t="str">
            <v xml:space="preserve">ISUZU DMAX (02-05) - GRILL (GREY W/CHROME MIDDLE)</v>
          </cell>
          <cell r="F85" t="str">
            <v>ISUZU</v>
          </cell>
          <cell r="G85" t="str">
            <v>DMAX/02-GRLG</v>
          </cell>
          <cell r="H85" t="str">
            <v>IZ05-0411A</v>
          </cell>
          <cell r="J85">
            <v>0.04</v>
          </cell>
          <cell r="K85" t="str">
            <v>SUPPLIER0002</v>
          </cell>
          <cell r="L85" t="str">
            <v xml:space="preserve">ANHUI TINCAI SILK CO. LTD</v>
          </cell>
          <cell r="M85">
            <v>0</v>
          </cell>
          <cell r="N85">
            <v>0</v>
          </cell>
          <cell r="O85">
            <v>0</v>
          </cell>
          <cell r="R85">
            <v>0</v>
          </cell>
          <cell r="S85">
            <v>1</v>
          </cell>
          <cell r="T85" t="str">
            <v xml:space="preserve">Yuan Purchase Pricelist (CNY)</v>
          </cell>
          <cell r="U85">
            <v>96.906000000000006</v>
          </cell>
          <cell r="V85">
            <v>2443</v>
          </cell>
          <cell r="W85">
            <v>3790</v>
          </cell>
          <cell r="X85">
            <v>4890</v>
          </cell>
        </row>
        <row r="86">
          <cell r="A86">
            <v>10126</v>
          </cell>
          <cell r="B86" t="str">
            <v>AUTOLAMPS0086</v>
          </cell>
          <cell r="C86" t="str">
            <v>AUTOLAMPS0086</v>
          </cell>
          <cell r="D86" t="b">
            <v>1</v>
          </cell>
          <cell r="E86" t="str">
            <v xml:space="preserve">ISUZU DMAX (02-05) - HEAD LAMP - LH</v>
          </cell>
          <cell r="F86" t="str">
            <v>ISUZU</v>
          </cell>
          <cell r="G86" t="str">
            <v>DMAX/02-HLA-LH</v>
          </cell>
          <cell r="H86" t="str">
            <v>IZ05-0401B</v>
          </cell>
          <cell r="K86" t="str">
            <v>SUPPLIER0002</v>
          </cell>
          <cell r="L86" t="str">
            <v xml:space="preserve">ANHUI TINCAI SILK CO. LTD</v>
          </cell>
          <cell r="M86">
            <v>2</v>
          </cell>
          <cell r="N86">
            <v>8</v>
          </cell>
          <cell r="O86">
            <v>10</v>
          </cell>
          <cell r="R86">
            <v>1</v>
          </cell>
          <cell r="S86">
            <v>2</v>
          </cell>
          <cell r="T86" t="str">
            <v xml:space="preserve">Yuan Purchase Pricelist (CNY)</v>
          </cell>
          <cell r="U86">
            <v>55</v>
          </cell>
          <cell r="V86">
            <v>1403</v>
          </cell>
          <cell r="W86">
            <v>2100</v>
          </cell>
          <cell r="X86">
            <v>2810</v>
          </cell>
          <cell r="Z86">
            <v>14</v>
          </cell>
          <cell r="AB86" t="str">
            <v>A2</v>
          </cell>
        </row>
        <row r="87">
          <cell r="A87">
            <v>10125</v>
          </cell>
          <cell r="B87" t="str">
            <v>AUTOLAMPS0087</v>
          </cell>
          <cell r="C87" t="str">
            <v>AUTOLAMPS0087</v>
          </cell>
          <cell r="D87" t="b">
            <v>1</v>
          </cell>
          <cell r="E87" t="str">
            <v xml:space="preserve">ISUZU DMAX (02-05) - HEAD LAMP - RH</v>
          </cell>
          <cell r="F87" t="str">
            <v>ISUZU</v>
          </cell>
          <cell r="G87" t="str">
            <v>DMAX/02-HLA-RH</v>
          </cell>
          <cell r="H87" t="str">
            <v>IZ05-0401B</v>
          </cell>
          <cell r="K87" t="str">
            <v>SUPPLIER0002</v>
          </cell>
          <cell r="L87" t="str">
            <v xml:space="preserve">ANHUI TINCAI SILK CO. LTD</v>
          </cell>
          <cell r="M87">
            <v>2</v>
          </cell>
          <cell r="N87">
            <v>8</v>
          </cell>
          <cell r="O87">
            <v>10</v>
          </cell>
          <cell r="R87">
            <v>1</v>
          </cell>
          <cell r="S87">
            <v>2</v>
          </cell>
          <cell r="T87" t="str">
            <v xml:space="preserve">Yuan Purchase Pricelist (CNY)</v>
          </cell>
          <cell r="U87">
            <v>55</v>
          </cell>
          <cell r="V87">
            <v>1403</v>
          </cell>
          <cell r="W87">
            <v>2100</v>
          </cell>
          <cell r="X87">
            <v>2810</v>
          </cell>
          <cell r="Z87">
            <v>16</v>
          </cell>
          <cell r="AB87" t="str">
            <v>A2</v>
          </cell>
        </row>
        <row r="88">
          <cell r="A88">
            <v>10141</v>
          </cell>
          <cell r="B88" t="str">
            <v>AUTOLAMPS0079</v>
          </cell>
          <cell r="C88" t="str">
            <v>AUTOLAMPS0079</v>
          </cell>
          <cell r="D88" t="b">
            <v>1</v>
          </cell>
          <cell r="E88" t="str">
            <v xml:space="preserve">ISUZU DMAX (02-05) - INNER FENDER - LH</v>
          </cell>
          <cell r="F88" t="str">
            <v>ISUZU</v>
          </cell>
          <cell r="G88" t="str">
            <v xml:space="preserve">DMAX/02 IF LH</v>
          </cell>
          <cell r="H88" t="str">
            <v>IZ05-0416B-L</v>
          </cell>
          <cell r="J88">
            <v>0.04</v>
          </cell>
          <cell r="K88" t="str">
            <v>SUPPLIER0002</v>
          </cell>
          <cell r="L88" t="str">
            <v xml:space="preserve">ANHUI TINCAI SILK CO. LTD</v>
          </cell>
          <cell r="M88">
            <v>2</v>
          </cell>
          <cell r="N88">
            <v>8</v>
          </cell>
          <cell r="O88">
            <v>10</v>
          </cell>
          <cell r="R88">
            <v>2</v>
          </cell>
          <cell r="S88">
            <v>4</v>
          </cell>
          <cell r="T88" t="str">
            <v xml:space="preserve">Yuan Purchase Pricelist (CNY)</v>
          </cell>
          <cell r="U88">
            <v>15.5</v>
          </cell>
          <cell r="V88">
            <v>349</v>
          </cell>
          <cell r="W88">
            <v>540</v>
          </cell>
          <cell r="X88">
            <v>740</v>
          </cell>
        </row>
        <row r="89">
          <cell r="A89">
            <v>10140</v>
          </cell>
          <cell r="B89" t="str">
            <v>AUTOLAMPS0080</v>
          </cell>
          <cell r="C89" t="str">
            <v>AUTOLAMPS0080</v>
          </cell>
          <cell r="D89" t="b">
            <v>1</v>
          </cell>
          <cell r="E89" t="str">
            <v xml:space="preserve">ISUZU DMAX (02-05) - INNER FENDER - RH</v>
          </cell>
          <cell r="F89" t="str">
            <v>ISUZU</v>
          </cell>
          <cell r="G89" t="str">
            <v xml:space="preserve">DMAX/02 IF RH</v>
          </cell>
          <cell r="H89" t="str">
            <v>IZ05-0416B-R</v>
          </cell>
          <cell r="J89">
            <v>0.04</v>
          </cell>
          <cell r="K89" t="str">
            <v>SUPPLIER0002</v>
          </cell>
          <cell r="L89" t="str">
            <v xml:space="preserve">ANHUI TINCAI SILK CO. LTD</v>
          </cell>
          <cell r="M89">
            <v>2</v>
          </cell>
          <cell r="N89">
            <v>8</v>
          </cell>
          <cell r="O89">
            <v>10</v>
          </cell>
          <cell r="R89">
            <v>2</v>
          </cell>
          <cell r="S89">
            <v>4</v>
          </cell>
          <cell r="T89" t="str">
            <v xml:space="preserve">Yuan Purchase Pricelist (CNY)</v>
          </cell>
          <cell r="U89">
            <v>15.5</v>
          </cell>
          <cell r="V89">
            <v>349</v>
          </cell>
          <cell r="W89">
            <v>540</v>
          </cell>
          <cell r="X89">
            <v>740</v>
          </cell>
        </row>
        <row r="90">
          <cell r="A90">
            <v>10128</v>
          </cell>
          <cell r="B90" t="str">
            <v>AUTOLAMPS0091</v>
          </cell>
          <cell r="C90" t="str">
            <v>AUTOLAMPS0091</v>
          </cell>
          <cell r="D90" t="b">
            <v>1</v>
          </cell>
          <cell r="E90" t="str">
            <v xml:space="preserve">ISUZU DMAX (02-05) - TAIL LAMP (213-1926) - LH</v>
          </cell>
          <cell r="F90" t="str">
            <v>ISUZU</v>
          </cell>
          <cell r="G90" t="str">
            <v xml:space="preserve">DMAX/02 TLA LH</v>
          </cell>
          <cell r="H90" t="str">
            <v>IZ05-0402-L</v>
          </cell>
          <cell r="J90">
            <v>0.04</v>
          </cell>
          <cell r="K90" t="str">
            <v>SUPPLIER0002</v>
          </cell>
          <cell r="L90" t="str">
            <v xml:space="preserve">ANHUI TINCAI SILK CO. LTD</v>
          </cell>
          <cell r="M90">
            <v>8</v>
          </cell>
          <cell r="N90">
            <v>32</v>
          </cell>
          <cell r="O90">
            <v>40</v>
          </cell>
          <cell r="R90">
            <v>2</v>
          </cell>
          <cell r="S90">
            <v>5</v>
          </cell>
          <cell r="T90" t="str">
            <v xml:space="preserve">Yuan Purchase Pricelist (CNY)</v>
          </cell>
          <cell r="U90">
            <v>24</v>
          </cell>
          <cell r="V90">
            <v>610.27</v>
          </cell>
          <cell r="W90">
            <v>1000</v>
          </cell>
          <cell r="X90">
            <v>1800</v>
          </cell>
          <cell r="Z90">
            <v>12</v>
          </cell>
          <cell r="AB90" t="str">
            <v>B2</v>
          </cell>
        </row>
        <row r="91">
          <cell r="A91">
            <v>10127</v>
          </cell>
          <cell r="B91" t="str">
            <v>AUTOLAMPS0092</v>
          </cell>
          <cell r="C91" t="str">
            <v>AUTOLAMPS0092</v>
          </cell>
          <cell r="D91" t="b">
            <v>1</v>
          </cell>
          <cell r="E91" t="str">
            <v xml:space="preserve">ISUZU DMAX (02-05) - TAIL LAMP (213-1926) - RH</v>
          </cell>
          <cell r="F91" t="str">
            <v>ISUZU</v>
          </cell>
          <cell r="G91" t="str">
            <v xml:space="preserve">DMAX/02 TLA RH</v>
          </cell>
          <cell r="H91" t="str">
            <v>IZ05-0402-R</v>
          </cell>
          <cell r="J91">
            <v>0.04</v>
          </cell>
          <cell r="K91" t="str">
            <v>SUPPLIER0002</v>
          </cell>
          <cell r="L91" t="str">
            <v xml:space="preserve">ANHUI TINCAI SILK CO. LTD</v>
          </cell>
          <cell r="M91">
            <v>6</v>
          </cell>
          <cell r="N91">
            <v>24</v>
          </cell>
          <cell r="O91">
            <v>30</v>
          </cell>
          <cell r="R91">
            <v>2</v>
          </cell>
          <cell r="S91">
            <v>5</v>
          </cell>
          <cell r="T91" t="str">
            <v xml:space="preserve">Yuan Purchase Pricelist (CNY)</v>
          </cell>
          <cell r="U91">
            <v>24</v>
          </cell>
          <cell r="V91">
            <v>610.27</v>
          </cell>
          <cell r="W91">
            <v>1000</v>
          </cell>
          <cell r="X91">
            <v>1800</v>
          </cell>
          <cell r="Z91">
            <v>15</v>
          </cell>
          <cell r="AB91" t="str">
            <v>B2</v>
          </cell>
        </row>
        <row r="92">
          <cell r="A92">
            <v>10130</v>
          </cell>
          <cell r="B92" t="str">
            <v>AUTOLAMPS0088</v>
          </cell>
          <cell r="C92" t="str">
            <v>AUTOLAMPS0088</v>
          </cell>
          <cell r="D92" t="b">
            <v>1</v>
          </cell>
          <cell r="E92" t="str">
            <v xml:space="preserve">ISUZU DMAX (02-05) - TAIL LENS - LH</v>
          </cell>
          <cell r="F92" t="str">
            <v>ISUZU</v>
          </cell>
          <cell r="G92" t="str">
            <v>DMAX/02-TLS-LH</v>
          </cell>
          <cell r="H92" t="str">
            <v>IZ05-0402-00-L</v>
          </cell>
          <cell r="J92">
            <v>0.04</v>
          </cell>
          <cell r="K92" t="str">
            <v>SUPPLIER0002</v>
          </cell>
          <cell r="L92" t="str">
            <v xml:space="preserve">ANHUI TINCAI SILK CO. LTD</v>
          </cell>
          <cell r="M92">
            <v>10</v>
          </cell>
          <cell r="N92">
            <v>40</v>
          </cell>
          <cell r="O92">
            <v>50</v>
          </cell>
          <cell r="R92">
            <v>2</v>
          </cell>
          <cell r="S92">
            <v>4</v>
          </cell>
          <cell r="T92" t="str">
            <v xml:space="preserve">Yuan Purchase Pricelist (CNY)</v>
          </cell>
          <cell r="U92">
            <v>11</v>
          </cell>
          <cell r="V92">
            <v>281</v>
          </cell>
          <cell r="W92">
            <v>420</v>
          </cell>
          <cell r="X92">
            <v>560</v>
          </cell>
        </row>
        <row r="93">
          <cell r="A93">
            <v>10129</v>
          </cell>
          <cell r="B93" t="str">
            <v>AUTOLAMPS0089</v>
          </cell>
          <cell r="C93" t="str">
            <v>AUTOLAMPS0089</v>
          </cell>
          <cell r="D93" t="b">
            <v>1</v>
          </cell>
          <cell r="E93" t="str">
            <v xml:space="preserve">ISUZU DMAX (02-05) - TAIL LENS - RH</v>
          </cell>
          <cell r="F93" t="str">
            <v>ISUZU</v>
          </cell>
          <cell r="G93" t="str">
            <v>DMAX/02-TLS-RH</v>
          </cell>
          <cell r="H93" t="str">
            <v>IZ05-0402-00-R</v>
          </cell>
          <cell r="J93">
            <v>0.04</v>
          </cell>
          <cell r="K93" t="str">
            <v>SUPPLIER0002</v>
          </cell>
          <cell r="L93" t="str">
            <v xml:space="preserve">ANHUI TINCAI SILK CO. LTD</v>
          </cell>
          <cell r="M93">
            <v>10</v>
          </cell>
          <cell r="N93">
            <v>40</v>
          </cell>
          <cell r="O93">
            <v>50</v>
          </cell>
          <cell r="R93">
            <v>2</v>
          </cell>
          <cell r="S93">
            <v>4</v>
          </cell>
          <cell r="T93" t="str">
            <v xml:space="preserve">Yuan Purchase Pricelist (CNY)</v>
          </cell>
          <cell r="U93">
            <v>11</v>
          </cell>
          <cell r="V93">
            <v>281</v>
          </cell>
          <cell r="W93">
            <v>420</v>
          </cell>
          <cell r="X93">
            <v>560</v>
          </cell>
        </row>
        <row r="94">
          <cell r="A94">
            <v>11201</v>
          </cell>
          <cell r="B94" t="str">
            <v>AUTOLAMPS0090</v>
          </cell>
          <cell r="C94" t="str">
            <v>AUTOLAMPS0090</v>
          </cell>
          <cell r="D94" t="b">
            <v>1</v>
          </cell>
          <cell r="E94" t="str">
            <v xml:space="preserve">ISUZU DMAX (02-05)(213-1410N-A) - SIDE LAMP</v>
          </cell>
          <cell r="F94" t="str">
            <v>ISUZU</v>
          </cell>
          <cell r="G94" t="str">
            <v xml:space="preserve">DMAX/02 SLA</v>
          </cell>
          <cell r="H94" t="str">
            <v>IZ05-0438A</v>
          </cell>
          <cell r="J94">
            <v>0.04</v>
          </cell>
          <cell r="K94" t="str">
            <v>SUPPLIER0002</v>
          </cell>
          <cell r="L94" t="str">
            <v xml:space="preserve">ANHUI TINCAI SILK CO. LTD</v>
          </cell>
          <cell r="M94">
            <v>10</v>
          </cell>
          <cell r="N94">
            <v>40</v>
          </cell>
          <cell r="O94">
            <v>50</v>
          </cell>
          <cell r="P94">
            <v>3</v>
          </cell>
          <cell r="Q94">
            <v>5</v>
          </cell>
          <cell r="T94" t="str">
            <v xml:space="preserve">Yuan Purchase Pricelist (CNY)</v>
          </cell>
          <cell r="U94">
            <v>0.7</v>
          </cell>
          <cell r="V94">
            <v>109</v>
          </cell>
          <cell r="W94">
            <v>170</v>
          </cell>
          <cell r="X94">
            <v>240</v>
          </cell>
        </row>
        <row r="95">
          <cell r="A95">
            <v>10160</v>
          </cell>
          <cell r="B95" t="str">
            <v>AUTOLAMPS0093</v>
          </cell>
          <cell r="C95" t="str">
            <v>AUTOLAMPS0093</v>
          </cell>
          <cell r="D95" t="b">
            <v>1</v>
          </cell>
          <cell r="E95" t="str">
            <v xml:space="preserve">ISUZU DMAX (02-11) - SIDE MIRROR (ELECTRIC-CHROME) - LH</v>
          </cell>
          <cell r="F95" t="str">
            <v>ISUZU</v>
          </cell>
          <cell r="G95" t="str">
            <v xml:space="preserve">DMAX/06 SMEC LH</v>
          </cell>
          <cell r="H95" t="str">
            <v>IZ05-0412C-1-L</v>
          </cell>
          <cell r="J95">
            <v>0.04</v>
          </cell>
          <cell r="K95" t="str">
            <v>SUPPLIER0002</v>
          </cell>
          <cell r="L95" t="str">
            <v xml:space="preserve">ANHUI TINCAI SILK CO. LTD</v>
          </cell>
          <cell r="M95">
            <v>0</v>
          </cell>
          <cell r="N95">
            <v>0</v>
          </cell>
          <cell r="O95">
            <v>0</v>
          </cell>
          <cell r="P95">
            <v>1</v>
          </cell>
          <cell r="Q95">
            <v>2</v>
          </cell>
          <cell r="T95" t="str">
            <v xml:space="preserve">Yuan Purchase Pricelist (CNY)</v>
          </cell>
          <cell r="U95">
            <v>10</v>
          </cell>
          <cell r="V95">
            <v>1563</v>
          </cell>
          <cell r="W95">
            <v>2420</v>
          </cell>
          <cell r="X95">
            <v>3340</v>
          </cell>
          <cell r="Z95">
            <v>3</v>
          </cell>
          <cell r="AB95" t="str">
            <v>B14</v>
          </cell>
        </row>
        <row r="96">
          <cell r="A96">
            <v>10159</v>
          </cell>
          <cell r="B96" t="str">
            <v>AUTOLAMPS0094</v>
          </cell>
          <cell r="C96" t="str">
            <v>AUTOLAMPS0094</v>
          </cell>
          <cell r="D96" t="b">
            <v>1</v>
          </cell>
          <cell r="E96" t="str">
            <v xml:space="preserve">ISUZU DMAX (02-11) - SIDE MIRROR (ELECTRIC-CHROME) - RH</v>
          </cell>
          <cell r="F96" t="str">
            <v>ISUZU</v>
          </cell>
          <cell r="G96" t="str">
            <v xml:space="preserve">DMAX/06 SMEC RH</v>
          </cell>
          <cell r="H96" t="str">
            <v>IZ05-0412C-1-R</v>
          </cell>
          <cell r="J96">
            <v>0.04</v>
          </cell>
          <cell r="K96" t="str">
            <v>SUPPLIER0002</v>
          </cell>
          <cell r="L96" t="str">
            <v xml:space="preserve">ANHUI TINCAI SILK CO. LTD</v>
          </cell>
          <cell r="M96">
            <v>0</v>
          </cell>
          <cell r="N96">
            <v>0</v>
          </cell>
          <cell r="O96">
            <v>0</v>
          </cell>
          <cell r="P96">
            <v>1</v>
          </cell>
          <cell r="Q96">
            <v>2</v>
          </cell>
          <cell r="T96" t="str">
            <v xml:space="preserve">Yuan Purchase Pricelist (CNY)</v>
          </cell>
          <cell r="U96">
            <v>10</v>
          </cell>
          <cell r="V96">
            <v>1563</v>
          </cell>
          <cell r="W96">
            <v>2420</v>
          </cell>
          <cell r="X96">
            <v>3340</v>
          </cell>
          <cell r="Z96">
            <v>1</v>
          </cell>
          <cell r="AB96" t="str">
            <v>B14</v>
          </cell>
        </row>
        <row r="97">
          <cell r="A97">
            <v>10162</v>
          </cell>
          <cell r="B97" t="str">
            <v>AUTOLAMPS0095</v>
          </cell>
          <cell r="C97" t="str">
            <v>AUTOLAMPS0095</v>
          </cell>
          <cell r="D97" t="b">
            <v>1</v>
          </cell>
          <cell r="E97" t="str">
            <v xml:space="preserve">ISUZU DMAX (02-11) - SIDE MIRROR (ELECTRIC/BLACK) - LH</v>
          </cell>
          <cell r="F97" t="str">
            <v>ISUZU</v>
          </cell>
          <cell r="G97" t="str">
            <v xml:space="preserve">DMAX/06 SMEB LH</v>
          </cell>
          <cell r="H97" t="str">
            <v>IZ05-0412C-L</v>
          </cell>
          <cell r="J97">
            <v>0.04</v>
          </cell>
          <cell r="K97" t="str">
            <v>SUPPLIER0002</v>
          </cell>
          <cell r="L97" t="str">
            <v xml:space="preserve">ANHUI TINCAI SILK CO. LTD</v>
          </cell>
          <cell r="M97">
            <v>2</v>
          </cell>
          <cell r="N97">
            <v>8</v>
          </cell>
          <cell r="O97">
            <v>10</v>
          </cell>
          <cell r="P97">
            <v>1</v>
          </cell>
          <cell r="Q97">
            <v>2</v>
          </cell>
          <cell r="T97" t="str">
            <v xml:space="preserve">Yuan Purchase Pricelist (CNY)</v>
          </cell>
          <cell r="U97">
            <v>8.73</v>
          </cell>
          <cell r="V97">
            <v>1364</v>
          </cell>
          <cell r="W97">
            <v>2110</v>
          </cell>
          <cell r="X97">
            <v>2920</v>
          </cell>
          <cell r="Z97">
            <v>6</v>
          </cell>
          <cell r="AB97" t="str">
            <v>B14</v>
          </cell>
        </row>
        <row r="98">
          <cell r="A98">
            <v>10161</v>
          </cell>
          <cell r="B98" t="str">
            <v>AUTOLAMPS0096</v>
          </cell>
          <cell r="C98" t="str">
            <v>AUTOLAMPS0096</v>
          </cell>
          <cell r="D98" t="b">
            <v>1</v>
          </cell>
          <cell r="E98" t="str">
            <v xml:space="preserve">ISUZU DMAX (02-11) - SIDE MIRROR (ELECTRIC/BLACK) - RH</v>
          </cell>
          <cell r="F98" t="str">
            <v>ISUZU</v>
          </cell>
          <cell r="G98" t="str">
            <v xml:space="preserve">DMAX/06 SMEB RH</v>
          </cell>
          <cell r="H98" t="str">
            <v>IZ05-0412C-R</v>
          </cell>
          <cell r="J98">
            <v>0.04</v>
          </cell>
          <cell r="K98" t="str">
            <v>SUPPLIER0002</v>
          </cell>
          <cell r="L98" t="str">
            <v xml:space="preserve">ANHUI TINCAI SILK CO. LTD</v>
          </cell>
          <cell r="M98">
            <v>2</v>
          </cell>
          <cell r="N98">
            <v>8</v>
          </cell>
          <cell r="O98">
            <v>10</v>
          </cell>
          <cell r="P98">
            <v>1</v>
          </cell>
          <cell r="Q98">
            <v>2</v>
          </cell>
          <cell r="T98" t="str">
            <v xml:space="preserve">Yuan Purchase Pricelist (CNY)</v>
          </cell>
          <cell r="U98">
            <v>8.73</v>
          </cell>
          <cell r="V98">
            <v>1364</v>
          </cell>
          <cell r="W98">
            <v>2110</v>
          </cell>
          <cell r="X98">
            <v>2920</v>
          </cell>
          <cell r="Z98">
            <v>8</v>
          </cell>
          <cell r="AB98" t="str">
            <v>B14</v>
          </cell>
        </row>
        <row r="99">
          <cell r="A99">
            <v>10136</v>
          </cell>
          <cell r="B99" t="str">
            <v>AUTOLAMPS0097</v>
          </cell>
          <cell r="C99" t="str">
            <v>AUTOLAMPS0097</v>
          </cell>
          <cell r="D99" t="b">
            <v>1</v>
          </cell>
          <cell r="E99" t="str">
            <v xml:space="preserve">ISUZU DMAX (02-11) - SIDE MIRROR (MANUAL-BLACK) - LH</v>
          </cell>
          <cell r="F99" t="str">
            <v>ISUZU</v>
          </cell>
          <cell r="G99" t="str">
            <v xml:space="preserve">DMAX/02 SMMB LH</v>
          </cell>
          <cell r="H99" t="str">
            <v>IZ05-0412B-L</v>
          </cell>
          <cell r="J99">
            <v>0.04</v>
          </cell>
          <cell r="K99" t="str">
            <v>SUPPLIER0002</v>
          </cell>
          <cell r="L99" t="str">
            <v xml:space="preserve">ANHUI TINCAI SILK CO. LTD</v>
          </cell>
          <cell r="M99">
            <v>3</v>
          </cell>
          <cell r="N99">
            <v>12</v>
          </cell>
          <cell r="O99">
            <v>15</v>
          </cell>
          <cell r="P99">
            <v>3</v>
          </cell>
          <cell r="Q99">
            <v>6</v>
          </cell>
          <cell r="T99" t="str">
            <v xml:space="preserve">Yuan Purchase Pricelist (CNY)</v>
          </cell>
          <cell r="U99">
            <v>55</v>
          </cell>
          <cell r="V99">
            <v>1496</v>
          </cell>
          <cell r="W99">
            <v>2240</v>
          </cell>
          <cell r="X99">
            <v>2990</v>
          </cell>
        </row>
        <row r="100">
          <cell r="A100">
            <v>10135</v>
          </cell>
          <cell r="B100" t="str">
            <v>AUTOLAMPS0098</v>
          </cell>
          <cell r="C100" t="str">
            <v>AUTOLAMPS0098</v>
          </cell>
          <cell r="D100" t="b">
            <v>1</v>
          </cell>
          <cell r="E100" t="str">
            <v xml:space="preserve">ISUZU DMAX (02-11) - SIDE MIRROR (MANUAL-BLACK) - RH</v>
          </cell>
          <cell r="F100" t="str">
            <v>ISUZU</v>
          </cell>
          <cell r="G100" t="str">
            <v xml:space="preserve">DMAX/02 SMMB RH</v>
          </cell>
          <cell r="H100" t="str">
            <v>IZ05-0412B-R</v>
          </cell>
          <cell r="J100">
            <v>0.04</v>
          </cell>
          <cell r="K100" t="str">
            <v>SUPPLIER0002</v>
          </cell>
          <cell r="L100" t="str">
            <v xml:space="preserve">ANHUI TINCAI SILK CO. LTD</v>
          </cell>
          <cell r="M100">
            <v>4</v>
          </cell>
          <cell r="N100">
            <v>16</v>
          </cell>
          <cell r="O100">
            <v>20</v>
          </cell>
          <cell r="P100">
            <v>3</v>
          </cell>
          <cell r="Q100">
            <v>6</v>
          </cell>
          <cell r="T100" t="str">
            <v xml:space="preserve">Yuan Purchase Pricelist (CNY)</v>
          </cell>
          <cell r="U100">
            <v>55</v>
          </cell>
          <cell r="V100">
            <v>1496</v>
          </cell>
          <cell r="W100">
            <v>2240</v>
          </cell>
          <cell r="X100">
            <v>2990</v>
          </cell>
        </row>
        <row r="101">
          <cell r="A101">
            <v>10158</v>
          </cell>
          <cell r="B101" t="str">
            <v>AUTOLAMPS0099</v>
          </cell>
          <cell r="C101" t="str">
            <v>AUTOLAMPS0099</v>
          </cell>
          <cell r="D101" t="b">
            <v>1</v>
          </cell>
          <cell r="E101" t="str">
            <v xml:space="preserve">ISUZU DMAX (02-11) - SIDE MIRROR (MANUAL-CHROME) - LH</v>
          </cell>
          <cell r="F101" t="str">
            <v>ISUZU</v>
          </cell>
          <cell r="G101" t="str">
            <v xml:space="preserve">DMAX/06 SMMC LH</v>
          </cell>
          <cell r="H101" t="str">
            <v>IZ05-0412B-C-L</v>
          </cell>
          <cell r="J101">
            <v>0.04</v>
          </cell>
          <cell r="K101" t="str">
            <v>SUPPLIER0002</v>
          </cell>
          <cell r="L101" t="str">
            <v xml:space="preserve">ANHUI TINCAI SILK CO. LTD</v>
          </cell>
          <cell r="M101">
            <v>0</v>
          </cell>
          <cell r="N101">
            <v>0</v>
          </cell>
          <cell r="O101">
            <v>0</v>
          </cell>
          <cell r="P101">
            <v>2</v>
          </cell>
          <cell r="Q101">
            <v>3</v>
          </cell>
          <cell r="T101" t="str">
            <v xml:space="preserve">Yuan Purchase Pricelist (CNY)</v>
          </cell>
          <cell r="U101">
            <v>9.3000000000000007</v>
          </cell>
          <cell r="V101">
            <v>1454</v>
          </cell>
          <cell r="W101">
            <v>2250</v>
          </cell>
          <cell r="X101">
            <v>3110</v>
          </cell>
        </row>
        <row r="102">
          <cell r="A102">
            <v>10157</v>
          </cell>
          <cell r="B102" t="str">
            <v>AUTOLAMPS0100</v>
          </cell>
          <cell r="C102" t="str">
            <v>AUTOLAMPS0100</v>
          </cell>
          <cell r="D102" t="b">
            <v>1</v>
          </cell>
          <cell r="E102" t="str">
            <v xml:space="preserve">ISUZU DMAX (02-11) - SIDE MIRROR (MANUAL-CHROME) - RH</v>
          </cell>
          <cell r="F102" t="str">
            <v>ISUZU</v>
          </cell>
          <cell r="G102" t="str">
            <v xml:space="preserve">DMAX/06 SMMC RH</v>
          </cell>
          <cell r="H102" t="str">
            <v>IZ05-0412B-C-R</v>
          </cell>
          <cell r="J102">
            <v>0.04</v>
          </cell>
          <cell r="K102" t="str">
            <v>SUPPLIER0002</v>
          </cell>
          <cell r="L102" t="str">
            <v xml:space="preserve">ANHUI TINCAI SILK CO. LTD</v>
          </cell>
          <cell r="M102">
            <v>1</v>
          </cell>
          <cell r="N102">
            <v>4</v>
          </cell>
          <cell r="O102">
            <v>5</v>
          </cell>
          <cell r="P102">
            <v>2</v>
          </cell>
          <cell r="Q102">
            <v>3</v>
          </cell>
          <cell r="T102" t="str">
            <v xml:space="preserve">Yuan Purchase Pricelist (CNY)</v>
          </cell>
          <cell r="U102">
            <v>9.3000000000000007</v>
          </cell>
          <cell r="V102">
            <v>1454</v>
          </cell>
          <cell r="W102">
            <v>2250</v>
          </cell>
          <cell r="X102">
            <v>3110</v>
          </cell>
        </row>
        <row r="103">
          <cell r="A103">
            <v>12156</v>
          </cell>
          <cell r="B103" t="str">
            <v>AUTOLAMPS0112</v>
          </cell>
          <cell r="C103" t="str">
            <v>AUTOLAMPS0112</v>
          </cell>
          <cell r="D103" t="b">
            <v>1</v>
          </cell>
          <cell r="E103" t="str">
            <v xml:space="preserve">ISUZU DMAX (06-07) - SIDE LAMP (CLEAR)(213-1410PXA-VCU)</v>
          </cell>
          <cell r="F103" t="str">
            <v>ISUZU</v>
          </cell>
          <cell r="G103" t="str">
            <v xml:space="preserve">DMAX/06 SLAC</v>
          </cell>
          <cell r="H103" t="str">
            <v>IZ05-0438B</v>
          </cell>
          <cell r="J103">
            <v>0.04</v>
          </cell>
          <cell r="K103" t="str">
            <v>SUPPLIER0002</v>
          </cell>
          <cell r="L103" t="str">
            <v xml:space="preserve">ANHUI TINCAI SILK CO. LTD</v>
          </cell>
          <cell r="M103">
            <v>0</v>
          </cell>
          <cell r="N103">
            <v>0</v>
          </cell>
          <cell r="O103">
            <v>0</v>
          </cell>
          <cell r="P103">
            <v>3</v>
          </cell>
          <cell r="Q103">
            <v>5</v>
          </cell>
          <cell r="T103" t="str">
            <v xml:space="preserve">Yuan Purchase Pricelist (CNY)</v>
          </cell>
          <cell r="U103">
            <v>4</v>
          </cell>
          <cell r="V103">
            <v>90</v>
          </cell>
          <cell r="W103">
            <v>140</v>
          </cell>
          <cell r="X103">
            <v>190</v>
          </cell>
        </row>
        <row r="104">
          <cell r="A104">
            <v>10145</v>
          </cell>
          <cell r="B104" t="str">
            <v>AUTOLAMPS0113</v>
          </cell>
          <cell r="C104" t="str">
            <v>AUTOLAMPS0113</v>
          </cell>
          <cell r="D104" t="b">
            <v>1</v>
          </cell>
          <cell r="E104" t="str">
            <v xml:space="preserve">ISUZU DMAX (06-07) - TAIL LAMP (BRIGHT RED)(213-1929) - LH</v>
          </cell>
          <cell r="F104" t="str">
            <v>ISUZU</v>
          </cell>
          <cell r="G104" t="str">
            <v xml:space="preserve">DMAX/06 TLA LH</v>
          </cell>
          <cell r="H104" t="str">
            <v>IZ05-0602-L</v>
          </cell>
          <cell r="J104">
            <v>0.04</v>
          </cell>
          <cell r="K104" t="str">
            <v>SUPPLIER0002</v>
          </cell>
          <cell r="L104" t="str">
            <v xml:space="preserve">ANHUI TINCAI SILK CO. LTD</v>
          </cell>
          <cell r="M104">
            <v>3</v>
          </cell>
          <cell r="N104">
            <v>12</v>
          </cell>
          <cell r="O104">
            <v>15</v>
          </cell>
          <cell r="R104">
            <v>2</v>
          </cell>
          <cell r="S104">
            <v>4</v>
          </cell>
          <cell r="T104" t="str">
            <v xml:space="preserve">Yuan Purchase Pricelist (CNY)</v>
          </cell>
          <cell r="U104">
            <v>28</v>
          </cell>
          <cell r="V104">
            <v>714</v>
          </cell>
          <cell r="W104">
            <v>1070</v>
          </cell>
          <cell r="X104">
            <v>1430</v>
          </cell>
        </row>
        <row r="105">
          <cell r="A105">
            <v>10144</v>
          </cell>
          <cell r="B105" t="str">
            <v>AUTOLAMPS0114</v>
          </cell>
          <cell r="C105" t="str">
            <v>AUTOLAMPS0114</v>
          </cell>
          <cell r="D105" t="b">
            <v>1</v>
          </cell>
          <cell r="E105" t="str">
            <v xml:space="preserve">ISUZU DMAX (06-07) - TAIL LAMP (BRIGHT RED)(213-1929) - RH</v>
          </cell>
          <cell r="F105" t="str">
            <v>ISUZU</v>
          </cell>
          <cell r="G105" t="str">
            <v xml:space="preserve">DMAX/06 TLA RH</v>
          </cell>
          <cell r="H105" t="str">
            <v>IZ05-0602-R</v>
          </cell>
          <cell r="J105">
            <v>0.04</v>
          </cell>
          <cell r="K105" t="str">
            <v>SUPPLIER0002</v>
          </cell>
          <cell r="L105" t="str">
            <v xml:space="preserve">ANHUI TINCAI SILK CO. LTD</v>
          </cell>
          <cell r="M105">
            <v>3</v>
          </cell>
          <cell r="N105">
            <v>12</v>
          </cell>
          <cell r="O105">
            <v>15</v>
          </cell>
          <cell r="R105">
            <v>2</v>
          </cell>
          <cell r="S105">
            <v>4</v>
          </cell>
          <cell r="T105" t="str">
            <v xml:space="preserve">Yuan Purchase Pricelist (CNY)</v>
          </cell>
          <cell r="U105">
            <v>28</v>
          </cell>
          <cell r="V105">
            <v>714</v>
          </cell>
          <cell r="W105">
            <v>1070</v>
          </cell>
          <cell r="X105">
            <v>1430</v>
          </cell>
        </row>
        <row r="106">
          <cell r="A106">
            <v>10149</v>
          </cell>
          <cell r="B106" t="str">
            <v>AUTOLAMPS0115</v>
          </cell>
          <cell r="C106" t="str">
            <v>AUTOLAMPS0115</v>
          </cell>
          <cell r="D106" t="b">
            <v>1</v>
          </cell>
          <cell r="E106" t="str">
            <v xml:space="preserve">ISUZU DMAX (06-07) - TAIL LAMP (DARK RED)(213-1929-UE-S) - LH</v>
          </cell>
          <cell r="F106" t="str">
            <v>ISUZU</v>
          </cell>
          <cell r="G106" t="str">
            <v xml:space="preserve">DMAX/06 TLA LH</v>
          </cell>
          <cell r="H106" t="str">
            <v>IZ05-0602-S-L</v>
          </cell>
          <cell r="J106">
            <v>0.04</v>
          </cell>
          <cell r="K106" t="str">
            <v>SUPPLIER0002</v>
          </cell>
          <cell r="L106" t="str">
            <v xml:space="preserve">ANHUI TINCAI SILK CO. LTD</v>
          </cell>
          <cell r="M106">
            <v>2</v>
          </cell>
          <cell r="N106">
            <v>8</v>
          </cell>
          <cell r="O106">
            <v>10</v>
          </cell>
          <cell r="R106">
            <v>2</v>
          </cell>
          <cell r="S106">
            <v>4</v>
          </cell>
          <cell r="T106" t="str">
            <v xml:space="preserve">Yuan Purchase Pricelist (CNY)</v>
          </cell>
          <cell r="U106">
            <v>4.0999999999999996</v>
          </cell>
          <cell r="V106">
            <v>641</v>
          </cell>
          <cell r="W106">
            <v>990</v>
          </cell>
          <cell r="X106">
            <v>1370</v>
          </cell>
        </row>
        <row r="107">
          <cell r="A107">
            <v>10148</v>
          </cell>
          <cell r="B107" t="str">
            <v>AUTOLAMPS0116</v>
          </cell>
          <cell r="C107" t="str">
            <v>AUTOLAMPS0116</v>
          </cell>
          <cell r="D107" t="b">
            <v>1</v>
          </cell>
          <cell r="E107" t="str">
            <v xml:space="preserve">ISUZU DMAX (06-07) - TAIL LAMP (DARK RED)(213-1929-UE-S) - RH</v>
          </cell>
          <cell r="F107" t="str">
            <v>ISUZU</v>
          </cell>
          <cell r="G107" t="str">
            <v xml:space="preserve">DMAX/06 TLA RH</v>
          </cell>
          <cell r="H107" t="str">
            <v>IZ05-0602-S-R</v>
          </cell>
          <cell r="J107">
            <v>0.04</v>
          </cell>
          <cell r="K107" t="str">
            <v>SUPPLIER0002</v>
          </cell>
          <cell r="L107" t="str">
            <v xml:space="preserve">ANHUI TINCAI SILK CO. LTD</v>
          </cell>
          <cell r="M107">
            <v>2</v>
          </cell>
          <cell r="N107">
            <v>8</v>
          </cell>
          <cell r="O107">
            <v>10</v>
          </cell>
          <cell r="R107">
            <v>2</v>
          </cell>
          <cell r="S107">
            <v>4</v>
          </cell>
          <cell r="T107" t="str">
            <v xml:space="preserve">Yuan Purchase Pricelist (CNY)</v>
          </cell>
          <cell r="U107">
            <v>4.0999999999999996</v>
          </cell>
          <cell r="V107">
            <v>641</v>
          </cell>
          <cell r="W107">
            <v>990</v>
          </cell>
          <cell r="X107">
            <v>1370</v>
          </cell>
        </row>
        <row r="108">
          <cell r="A108">
            <v>10147</v>
          </cell>
          <cell r="B108" t="str">
            <v>AUTOLAMPS0108</v>
          </cell>
          <cell r="C108" t="str">
            <v>AUTOLAMPS0108</v>
          </cell>
          <cell r="D108" t="b">
            <v>1</v>
          </cell>
          <cell r="E108" t="str">
            <v xml:space="preserve">ISUZU DMAX (06-07) - TAIL LENS (BRIGHT RED)(213-1929-00) - LH</v>
          </cell>
          <cell r="F108" t="str">
            <v>ISUZU</v>
          </cell>
          <cell r="G108" t="str">
            <v>DMAX/06-TLS-LH</v>
          </cell>
          <cell r="H108" t="str">
            <v>IZ05-0602-00-L</v>
          </cell>
          <cell r="J108">
            <v>0.04</v>
          </cell>
          <cell r="K108" t="str">
            <v>SUPPLIER0002</v>
          </cell>
          <cell r="L108" t="str">
            <v xml:space="preserve">ANHUI TINCAI SILK CO. LTD</v>
          </cell>
          <cell r="M108">
            <v>6</v>
          </cell>
          <cell r="N108">
            <v>24</v>
          </cell>
          <cell r="O108">
            <v>30</v>
          </cell>
          <cell r="R108">
            <v>5</v>
          </cell>
          <cell r="S108">
            <v>10</v>
          </cell>
          <cell r="T108" t="str">
            <v xml:space="preserve">Yuan Purchase Pricelist (CNY)</v>
          </cell>
          <cell r="U108">
            <v>12.5</v>
          </cell>
          <cell r="V108">
            <v>291</v>
          </cell>
          <cell r="W108">
            <v>450</v>
          </cell>
          <cell r="X108">
            <v>580</v>
          </cell>
          <cell r="Z108">
            <v>19</v>
          </cell>
          <cell r="AB108" t="str">
            <v>2C</v>
          </cell>
        </row>
        <row r="109">
          <cell r="A109">
            <v>10146</v>
          </cell>
          <cell r="B109" t="str">
            <v>AUTOLAMPS0109</v>
          </cell>
          <cell r="C109" t="str">
            <v>AUTOLAMPS0109</v>
          </cell>
          <cell r="D109" t="b">
            <v>1</v>
          </cell>
          <cell r="E109" t="str">
            <v xml:space="preserve">ISUZU DMAX (06-07) - TAIL LENS (BRIGHT RED)(213-1929-00) - RH</v>
          </cell>
          <cell r="F109" t="str">
            <v>ISUZU</v>
          </cell>
          <cell r="G109" t="str">
            <v xml:space="preserve">DMAX/06 TLS RH</v>
          </cell>
          <cell r="H109" t="str">
            <v>IZ05-0602-00-R</v>
          </cell>
          <cell r="J109">
            <v>0.04</v>
          </cell>
          <cell r="K109" t="str">
            <v>SUPPLIER0002</v>
          </cell>
          <cell r="L109" t="str">
            <v xml:space="preserve">ANHUI TINCAI SILK CO. LTD</v>
          </cell>
          <cell r="M109">
            <v>6</v>
          </cell>
          <cell r="N109">
            <v>24</v>
          </cell>
          <cell r="O109">
            <v>30</v>
          </cell>
          <cell r="R109">
            <v>5</v>
          </cell>
          <cell r="S109">
            <v>10</v>
          </cell>
          <cell r="T109" t="str">
            <v xml:space="preserve">Yuan Purchase Pricelist (CNY)</v>
          </cell>
          <cell r="U109">
            <v>12.5</v>
          </cell>
          <cell r="V109">
            <v>291</v>
          </cell>
          <cell r="W109">
            <v>450</v>
          </cell>
          <cell r="X109">
            <v>620</v>
          </cell>
          <cell r="Z109">
            <v>19</v>
          </cell>
          <cell r="AB109" t="str">
            <v>2C</v>
          </cell>
        </row>
        <row r="110">
          <cell r="A110">
            <v>10151</v>
          </cell>
          <cell r="B110" t="str">
            <v>AUTOLAMPS0110</v>
          </cell>
          <cell r="C110" t="str">
            <v>AUTOLAMPS0110</v>
          </cell>
          <cell r="D110" t="b">
            <v>1</v>
          </cell>
          <cell r="E110" t="str">
            <v xml:space="preserve">ISUZU DMAX (06-07) - TAIL LENS (DARK RED)((213-1929-UE-S-00) - LH</v>
          </cell>
          <cell r="F110" t="str">
            <v>ISUZU</v>
          </cell>
          <cell r="G110" t="str">
            <v xml:space="preserve">DMAX/06 TLS LH</v>
          </cell>
          <cell r="H110" t="str">
            <v>IZ05-0602-S-00-L</v>
          </cell>
          <cell r="J110">
            <v>0.04</v>
          </cell>
          <cell r="K110" t="str">
            <v>SUPPLIER0002</v>
          </cell>
          <cell r="L110" t="str">
            <v xml:space="preserve">ANHUI TINCAI SILK CO. LTD</v>
          </cell>
          <cell r="M110">
            <v>3</v>
          </cell>
          <cell r="N110">
            <v>12</v>
          </cell>
          <cell r="O110">
            <v>15</v>
          </cell>
          <cell r="R110">
            <v>2</v>
          </cell>
          <cell r="S110">
            <v>3</v>
          </cell>
          <cell r="T110" t="str">
            <v xml:space="preserve">Yuan Purchase Pricelist (CNY)</v>
          </cell>
          <cell r="U110">
            <v>1.29</v>
          </cell>
          <cell r="V110">
            <v>202</v>
          </cell>
          <cell r="W110">
            <v>310</v>
          </cell>
          <cell r="X110">
            <v>430</v>
          </cell>
        </row>
        <row r="111">
          <cell r="A111">
            <v>10150</v>
          </cell>
          <cell r="B111" t="str">
            <v>AUTOLAMPS0111</v>
          </cell>
          <cell r="C111" t="str">
            <v>AUTOLAMPS0111</v>
          </cell>
          <cell r="D111" t="b">
            <v>1</v>
          </cell>
          <cell r="E111" t="str">
            <v xml:space="preserve">ISUZU DMAX (06-07) - TAIL LENS (DARK RED)((213-1929-UE-S-00) - RH</v>
          </cell>
          <cell r="F111" t="str">
            <v>ISUZU</v>
          </cell>
          <cell r="G111" t="str">
            <v xml:space="preserve">DMAX/06 TLS RH</v>
          </cell>
          <cell r="H111" t="str">
            <v>IZ05-0602-S-00-R</v>
          </cell>
          <cell r="J111">
            <v>0.04</v>
          </cell>
          <cell r="K111" t="str">
            <v>SUPPLIER0002</v>
          </cell>
          <cell r="L111" t="str">
            <v xml:space="preserve">ANHUI TINCAI SILK CO. LTD</v>
          </cell>
          <cell r="M111">
            <v>3</v>
          </cell>
          <cell r="N111">
            <v>12</v>
          </cell>
          <cell r="O111">
            <v>15</v>
          </cell>
          <cell r="R111">
            <v>2</v>
          </cell>
          <cell r="S111">
            <v>3</v>
          </cell>
          <cell r="T111" t="str">
            <v xml:space="preserve">Yuan Purchase Pricelist (CNY)</v>
          </cell>
          <cell r="U111">
            <v>1.29</v>
          </cell>
          <cell r="V111">
            <v>202</v>
          </cell>
          <cell r="W111">
            <v>310</v>
          </cell>
          <cell r="X111">
            <v>430</v>
          </cell>
        </row>
        <row r="112">
          <cell r="A112">
            <v>11333</v>
          </cell>
          <cell r="B112" t="str">
            <v>AUTOLAMPS0102</v>
          </cell>
          <cell r="C112" t="str">
            <v>AUTOLAMPS0102</v>
          </cell>
          <cell r="D112" t="b">
            <v>1</v>
          </cell>
          <cell r="E112" t="str">
            <v xml:space="preserve">ISUZU DMAX (06-11) - FOG LAMP (213-2019) - LH</v>
          </cell>
          <cell r="F112" t="str">
            <v>ISUZU</v>
          </cell>
          <cell r="G112" t="str">
            <v xml:space="preserve">DMAX/06 FLA LH</v>
          </cell>
          <cell r="H112" t="str">
            <v>IZ05-0605-L</v>
          </cell>
          <cell r="J112">
            <v>0.04</v>
          </cell>
          <cell r="K112" t="str">
            <v>SUPPLIER0002</v>
          </cell>
          <cell r="L112" t="str">
            <v xml:space="preserve">ANHUI TINCAI SILK CO. LTD</v>
          </cell>
          <cell r="M112">
            <v>3</v>
          </cell>
          <cell r="N112">
            <v>12</v>
          </cell>
          <cell r="O112">
            <v>15</v>
          </cell>
          <cell r="P112">
            <v>2</v>
          </cell>
          <cell r="Q112">
            <v>4</v>
          </cell>
          <cell r="T112" t="str">
            <v xml:space="preserve">Yuan Purchase Pricelist (CNY)</v>
          </cell>
          <cell r="U112">
            <v>20.5</v>
          </cell>
          <cell r="V112">
            <v>558</v>
          </cell>
          <cell r="W112">
            <v>840</v>
          </cell>
          <cell r="X112">
            <v>1120</v>
          </cell>
          <cell r="Z112">
            <v>48</v>
          </cell>
          <cell r="AB112" t="str">
            <v>B18</v>
          </cell>
        </row>
        <row r="113">
          <cell r="A113">
            <v>11332</v>
          </cell>
          <cell r="B113" t="str">
            <v>AUTOLAMPS0103</v>
          </cell>
          <cell r="C113" t="str">
            <v>AUTOLAMPS0103</v>
          </cell>
          <cell r="D113" t="b">
            <v>1</v>
          </cell>
          <cell r="E113" t="str">
            <v xml:space="preserve">ISUZU DMAX (06-11) - FOG LAMP (213-2019) - RH</v>
          </cell>
          <cell r="F113" t="str">
            <v>ISUZU</v>
          </cell>
          <cell r="G113" t="str">
            <v xml:space="preserve">DMAX/06 FLA RH</v>
          </cell>
          <cell r="H113" t="str">
            <v>IZ05-0605-R</v>
          </cell>
          <cell r="J113">
            <v>0.04</v>
          </cell>
          <cell r="K113" t="str">
            <v>SUPPLIER0002</v>
          </cell>
          <cell r="L113" t="str">
            <v xml:space="preserve">ANHUI TINCAI SILK CO. LTD</v>
          </cell>
          <cell r="M113">
            <v>3</v>
          </cell>
          <cell r="N113">
            <v>12</v>
          </cell>
          <cell r="O113">
            <v>15</v>
          </cell>
          <cell r="P113">
            <v>2</v>
          </cell>
          <cell r="Q113">
            <v>4</v>
          </cell>
          <cell r="T113" t="str">
            <v xml:space="preserve">Yuan Purchase Pricelist (CNY)</v>
          </cell>
          <cell r="U113">
            <v>20.5</v>
          </cell>
          <cell r="V113">
            <v>558</v>
          </cell>
          <cell r="W113">
            <v>840</v>
          </cell>
          <cell r="X113">
            <v>1120</v>
          </cell>
          <cell r="Z113">
            <v>52</v>
          </cell>
          <cell r="AB113" t="str">
            <v>B18</v>
          </cell>
        </row>
        <row r="114">
          <cell r="A114">
            <v>10154</v>
          </cell>
          <cell r="B114" t="str">
            <v>AUTOLAMPS0101</v>
          </cell>
          <cell r="C114" t="str">
            <v>AUTOLAMPS0101</v>
          </cell>
          <cell r="D114" t="b">
            <v>1</v>
          </cell>
          <cell r="E114" t="str">
            <v xml:space="preserve">ISUZU DMAX (06-11) - FRONT BUMPER 2WD</v>
          </cell>
          <cell r="F114" t="str">
            <v>ISUZU</v>
          </cell>
          <cell r="G114" t="str">
            <v xml:space="preserve">DMAX/06 BPRF</v>
          </cell>
          <cell r="H114" t="str">
            <v>IZ05-0607</v>
          </cell>
          <cell r="J114">
            <v>0.04</v>
          </cell>
          <cell r="K114" t="str">
            <v>SUPPLIER0002</v>
          </cell>
          <cell r="L114" t="str">
            <v xml:space="preserve">ANHUI TINCAI SILK CO. LTD</v>
          </cell>
          <cell r="M114">
            <v>1</v>
          </cell>
          <cell r="N114">
            <v>4</v>
          </cell>
          <cell r="O114">
            <v>5</v>
          </cell>
          <cell r="R114">
            <v>0</v>
          </cell>
          <cell r="S114">
            <v>1</v>
          </cell>
          <cell r="T114" t="str">
            <v xml:space="preserve">Yuan Purchase Pricelist (CNY)</v>
          </cell>
          <cell r="U114">
            <v>80</v>
          </cell>
          <cell r="V114">
            <v>2040</v>
          </cell>
          <cell r="W114">
            <v>3100</v>
          </cell>
          <cell r="X114">
            <v>5400</v>
          </cell>
          <cell r="Z114">
            <v>17</v>
          </cell>
          <cell r="AB114" t="str">
            <v>G1A</v>
          </cell>
        </row>
        <row r="115">
          <cell r="A115">
            <v>10152</v>
          </cell>
          <cell r="B115" t="str">
            <v>AUTOLAMPS0104</v>
          </cell>
          <cell r="C115" t="str">
            <v>AUTOLAMPS0104</v>
          </cell>
          <cell r="D115" t="b">
            <v>1</v>
          </cell>
          <cell r="E115" t="str">
            <v xml:space="preserve">ISUZU DMAX (06-11) - FRONT GRILL (GREY)</v>
          </cell>
          <cell r="F115" t="str">
            <v>ISUZU</v>
          </cell>
          <cell r="G115" t="str">
            <v xml:space="preserve">DMAX/06 GRLG</v>
          </cell>
          <cell r="H115" t="str">
            <v>IZ05-0611A</v>
          </cell>
          <cell r="J115">
            <v>0.04</v>
          </cell>
          <cell r="K115" t="str">
            <v>SUPPLIER0002</v>
          </cell>
          <cell r="L115" t="str">
            <v xml:space="preserve">ANHUI TINCAI SILK CO. LTD</v>
          </cell>
          <cell r="M115">
            <v>0</v>
          </cell>
          <cell r="N115">
            <v>0</v>
          </cell>
          <cell r="O115">
            <v>0</v>
          </cell>
          <cell r="R115">
            <v>0</v>
          </cell>
          <cell r="S115">
            <v>1</v>
          </cell>
          <cell r="T115" t="str">
            <v xml:space="preserve">Yuan Purchase Pricelist (CNY)</v>
          </cell>
          <cell r="U115">
            <v>12</v>
          </cell>
          <cell r="V115">
            <v>1876</v>
          </cell>
          <cell r="W115">
            <v>2910</v>
          </cell>
          <cell r="X115">
            <v>4020</v>
          </cell>
        </row>
        <row r="116">
          <cell r="A116">
            <v>10153</v>
          </cell>
          <cell r="B116" t="str">
            <v>AUTOLAMPS0105</v>
          </cell>
          <cell r="C116" t="str">
            <v>AUTOLAMPS0105</v>
          </cell>
          <cell r="D116" t="b">
            <v>1</v>
          </cell>
          <cell r="E116" t="str">
            <v xml:space="preserve">ISUZU DMAX (06-11) - GRILL (CHROME)</v>
          </cell>
          <cell r="F116" t="str">
            <v>ISUZU</v>
          </cell>
          <cell r="G116" t="str">
            <v xml:space="preserve">DMAX/06 GRLC</v>
          </cell>
          <cell r="H116" t="str">
            <v>IZ05-0611A-C</v>
          </cell>
          <cell r="J116">
            <v>0.04</v>
          </cell>
          <cell r="K116" t="str">
            <v>SUPPLIER0002</v>
          </cell>
          <cell r="L116" t="str">
            <v xml:space="preserve">ANHUI TINCAI SILK CO. LTD</v>
          </cell>
          <cell r="M116">
            <v>0</v>
          </cell>
          <cell r="N116">
            <v>0</v>
          </cell>
          <cell r="O116">
            <v>0</v>
          </cell>
          <cell r="R116">
            <v>0</v>
          </cell>
          <cell r="S116">
            <v>1</v>
          </cell>
          <cell r="T116" t="str">
            <v xml:space="preserve">Yuan Purchase Pricelist (CNY)</v>
          </cell>
          <cell r="U116">
            <v>30</v>
          </cell>
          <cell r="V116">
            <v>4689</v>
          </cell>
          <cell r="W116">
            <v>7270</v>
          </cell>
          <cell r="X116">
            <v>10030</v>
          </cell>
        </row>
        <row r="117">
          <cell r="A117">
            <v>10143</v>
          </cell>
          <cell r="B117" t="str">
            <v>AUTOLAMPS0106</v>
          </cell>
          <cell r="C117" t="str">
            <v>AUTOLAMPS0106</v>
          </cell>
          <cell r="D117" t="b">
            <v>1</v>
          </cell>
          <cell r="E117" t="str">
            <v xml:space="preserve">ISUZU DMAX (06-11) - HEAD LAMP (213-1138) - LH</v>
          </cell>
          <cell r="F117" t="str">
            <v>ISUZU</v>
          </cell>
          <cell r="G117" t="str">
            <v xml:space="preserve">DMAX/06 HLA LH</v>
          </cell>
          <cell r="H117" t="str">
            <v>GL-017-001-L</v>
          </cell>
          <cell r="J117">
            <v>0.04</v>
          </cell>
          <cell r="K117" t="str">
            <v>SUPPLIER0002</v>
          </cell>
          <cell r="L117" t="str">
            <v xml:space="preserve">ANHUI TINCAI SILK CO. LTD</v>
          </cell>
          <cell r="M117">
            <v>2</v>
          </cell>
          <cell r="N117">
            <v>8</v>
          </cell>
          <cell r="O117">
            <v>10</v>
          </cell>
          <cell r="R117">
            <v>2</v>
          </cell>
          <cell r="S117">
            <v>3</v>
          </cell>
          <cell r="T117" t="str">
            <v xml:space="preserve">Yuan Purchase Pricelist (CNY)</v>
          </cell>
          <cell r="U117">
            <v>8.9</v>
          </cell>
          <cell r="V117">
            <v>1391</v>
          </cell>
          <cell r="W117">
            <v>2160</v>
          </cell>
          <cell r="X117">
            <v>2980</v>
          </cell>
        </row>
        <row r="118">
          <cell r="A118">
            <v>10142</v>
          </cell>
          <cell r="B118" t="str">
            <v>AUTOLAMPS0107</v>
          </cell>
          <cell r="C118" t="str">
            <v>AUTOLAMPS0107</v>
          </cell>
          <cell r="D118" t="b">
            <v>1</v>
          </cell>
          <cell r="E118" t="str">
            <v xml:space="preserve">ISUZU DMAX (06-11) - HEAD LAMP (213-1138) - RH</v>
          </cell>
          <cell r="F118" t="str">
            <v>ISUZU</v>
          </cell>
          <cell r="G118" t="str">
            <v xml:space="preserve">DMAX/06 HLA RH</v>
          </cell>
          <cell r="H118" t="str">
            <v>GL-017-001-R</v>
          </cell>
          <cell r="J118">
            <v>0.04</v>
          </cell>
          <cell r="K118" t="str">
            <v>SUPPLIER0002</v>
          </cell>
          <cell r="L118" t="str">
            <v xml:space="preserve">ANHUI TINCAI SILK CO. LTD</v>
          </cell>
          <cell r="M118">
            <v>2</v>
          </cell>
          <cell r="N118">
            <v>8</v>
          </cell>
          <cell r="O118">
            <v>10</v>
          </cell>
          <cell r="R118">
            <v>2</v>
          </cell>
          <cell r="S118">
            <v>3</v>
          </cell>
          <cell r="T118" t="str">
            <v xml:space="preserve">Yuan Purchase Pricelist (CNY)</v>
          </cell>
          <cell r="U118">
            <v>8.9</v>
          </cell>
          <cell r="V118">
            <v>1391</v>
          </cell>
          <cell r="W118">
            <v>2160</v>
          </cell>
          <cell r="X118">
            <v>2980</v>
          </cell>
        </row>
        <row r="119">
          <cell r="A119">
            <v>11334</v>
          </cell>
          <cell r="B119" t="str">
            <v>AUTOLAMPS0121</v>
          </cell>
          <cell r="C119" t="str">
            <v>AUTOLAMPS0121</v>
          </cell>
          <cell r="D119" t="b">
            <v>1</v>
          </cell>
          <cell r="E119" t="str">
            <v xml:space="preserve">ISUZU DMAX (10-11) - GRILL (CHROME/GREY)</v>
          </cell>
          <cell r="F119" t="str">
            <v>ISUZU</v>
          </cell>
          <cell r="G119" t="str">
            <v xml:space="preserve">DMAX/10 GRLC</v>
          </cell>
          <cell r="H119" t="str">
            <v>IZ05-0611B</v>
          </cell>
          <cell r="J119">
            <v>0.04</v>
          </cell>
          <cell r="K119" t="str">
            <v>SUPPLIER0002</v>
          </cell>
          <cell r="L119" t="str">
            <v xml:space="preserve">ANHUI TINCAI SILK CO. LTD</v>
          </cell>
          <cell r="M119">
            <v>0</v>
          </cell>
          <cell r="N119">
            <v>0</v>
          </cell>
          <cell r="O119">
            <v>0</v>
          </cell>
          <cell r="R119">
            <v>0</v>
          </cell>
          <cell r="S119">
            <v>1</v>
          </cell>
          <cell r="T119" t="str">
            <v xml:space="preserve">Yuan Purchase Pricelist (CNY)</v>
          </cell>
          <cell r="U119">
            <v>14</v>
          </cell>
          <cell r="V119">
            <v>2188</v>
          </cell>
          <cell r="W119">
            <v>3390</v>
          </cell>
          <cell r="X119">
            <v>4680</v>
          </cell>
        </row>
        <row r="120">
          <cell r="A120">
            <v>13513</v>
          </cell>
          <cell r="B120" t="str">
            <v>AUTOLAMPS0117</v>
          </cell>
          <cell r="C120" t="str">
            <v>AUTOLAMPS0117</v>
          </cell>
          <cell r="D120" t="b">
            <v>1</v>
          </cell>
          <cell r="E120" t="str">
            <v xml:space="preserve">ISUZU DMAX (12-) - REAR HEATED WINDSCREEN</v>
          </cell>
          <cell r="F120" t="str">
            <v>ISUZU</v>
          </cell>
          <cell r="G120" t="str">
            <v xml:space="preserve">DMAX 12 RW/H/X</v>
          </cell>
          <cell r="H120" t="str">
            <v xml:space="preserve">DMAX-12 RW/H/X</v>
          </cell>
          <cell r="I120" t="str">
            <v>1410*330</v>
          </cell>
          <cell r="J120">
            <v>0.02</v>
          </cell>
          <cell r="K120" t="str">
            <v>SUPPLIER0015</v>
          </cell>
          <cell r="L120" t="str">
            <v xml:space="preserve">XINYI AUTOMOBILE GLASS (SHENZHEN) CO., LTD</v>
          </cell>
          <cell r="M120">
            <v>1</v>
          </cell>
          <cell r="N120">
            <v>4</v>
          </cell>
          <cell r="O120">
            <v>5</v>
          </cell>
          <cell r="R120">
            <v>1</v>
          </cell>
          <cell r="S120">
            <v>3</v>
          </cell>
          <cell r="T120" t="str">
            <v xml:space="preserve">USD Purchase Pricelist (USD)</v>
          </cell>
          <cell r="U120">
            <v>10</v>
          </cell>
          <cell r="V120">
            <v>1</v>
          </cell>
          <cell r="W120">
            <v>2000</v>
          </cell>
          <cell r="X120">
            <v>2760</v>
          </cell>
        </row>
        <row r="121">
          <cell r="A121">
            <v>11340</v>
          </cell>
          <cell r="B121" t="str">
            <v>AUTOLAMPS0119</v>
          </cell>
          <cell r="C121" t="str">
            <v>AUTOLAMPS0119</v>
          </cell>
          <cell r="D121" t="b">
            <v>1</v>
          </cell>
          <cell r="E121" t="str">
            <v xml:space="preserve">ISUZU DMAX (12-15) - FOG LAMP W/HOUSING - LH</v>
          </cell>
          <cell r="F121" t="str">
            <v>ISUZU</v>
          </cell>
          <cell r="G121" t="str">
            <v xml:space="preserve">DMAX/12 FLAWH LH</v>
          </cell>
          <cell r="H121" t="str">
            <v>IZ05-0804A-L</v>
          </cell>
          <cell r="J121">
            <v>0.04</v>
          </cell>
          <cell r="K121" t="str">
            <v>SUPPLIER0002</v>
          </cell>
          <cell r="L121" t="str">
            <v xml:space="preserve">ANHUI TINCAI SILK CO. LTD</v>
          </cell>
          <cell r="M121">
            <v>2</v>
          </cell>
          <cell r="N121">
            <v>8</v>
          </cell>
          <cell r="O121">
            <v>10</v>
          </cell>
          <cell r="P121">
            <v>2</v>
          </cell>
          <cell r="Q121">
            <v>4</v>
          </cell>
          <cell r="T121" t="str">
            <v xml:space="preserve">Yuan Purchase Pricelist (CNY)</v>
          </cell>
          <cell r="U121">
            <v>37.5</v>
          </cell>
          <cell r="V121">
            <v>872</v>
          </cell>
          <cell r="W121">
            <v>1400</v>
          </cell>
          <cell r="X121">
            <v>1900</v>
          </cell>
          <cell r="Z121">
            <v>3</v>
          </cell>
          <cell r="AB121" t="str">
            <v>B18</v>
          </cell>
        </row>
        <row r="122">
          <cell r="A122">
            <v>11339</v>
          </cell>
          <cell r="B122" t="str">
            <v>AUTOLAMPS0120</v>
          </cell>
          <cell r="C122" t="str">
            <v>AUTOLAMPS0120</v>
          </cell>
          <cell r="D122" t="b">
            <v>1</v>
          </cell>
          <cell r="E122" t="str">
            <v xml:space="preserve">ISUZU DMAX (12-15) - FOG LAMP W/HOUSING - RH</v>
          </cell>
          <cell r="F122" t="str">
            <v>ISUZU</v>
          </cell>
          <cell r="G122" t="str">
            <v xml:space="preserve">DMAX/12 FLAWH RH</v>
          </cell>
          <cell r="H122" t="str">
            <v>IZ05-0804A-R</v>
          </cell>
          <cell r="J122">
            <v>0.04</v>
          </cell>
          <cell r="K122" t="str">
            <v>SUPPLIER0002</v>
          </cell>
          <cell r="L122" t="str">
            <v xml:space="preserve">ANHUI TINCAI SILK CO. LTD</v>
          </cell>
          <cell r="M122">
            <v>2</v>
          </cell>
          <cell r="N122">
            <v>8</v>
          </cell>
          <cell r="O122">
            <v>10</v>
          </cell>
          <cell r="P122">
            <v>2</v>
          </cell>
          <cell r="Q122">
            <v>4</v>
          </cell>
          <cell r="T122" t="str">
            <v xml:space="preserve">Yuan Purchase Pricelist (CNY)</v>
          </cell>
          <cell r="U122">
            <v>37.5</v>
          </cell>
          <cell r="V122">
            <v>872</v>
          </cell>
          <cell r="W122">
            <v>1400</v>
          </cell>
          <cell r="X122">
            <v>1900</v>
          </cell>
          <cell r="Z122">
            <v>3</v>
          </cell>
          <cell r="AB122" t="str">
            <v>B18</v>
          </cell>
        </row>
        <row r="123">
          <cell r="A123">
            <v>11341</v>
          </cell>
          <cell r="B123" t="str">
            <v>AUTOLAMPS0118</v>
          </cell>
          <cell r="C123" t="str">
            <v>AUTOLAMPS0118</v>
          </cell>
          <cell r="D123" t="b">
            <v>1</v>
          </cell>
          <cell r="E123" t="str">
            <v xml:space="preserve">ISUZU DMAX (12-15) - FRONT BUMPER (4WD)</v>
          </cell>
          <cell r="F123" t="str">
            <v>ISUZU</v>
          </cell>
          <cell r="G123" t="str">
            <v xml:space="preserve">DMAX/12 BPRF 4WD</v>
          </cell>
          <cell r="H123" t="str">
            <v>IZ05-0807B</v>
          </cell>
          <cell r="J123">
            <v>0.04</v>
          </cell>
          <cell r="K123" t="str">
            <v>SUPPLIER0002</v>
          </cell>
          <cell r="L123" t="str">
            <v xml:space="preserve">ANHUI TINCAI SILK CO. LTD</v>
          </cell>
          <cell r="M123">
            <v>0</v>
          </cell>
          <cell r="N123">
            <v>0</v>
          </cell>
          <cell r="O123">
            <v>0</v>
          </cell>
          <cell r="R123">
            <v>1</v>
          </cell>
          <cell r="S123">
            <v>2</v>
          </cell>
          <cell r="T123" t="str">
            <v xml:space="preserve">Yuan Purchase Pricelist (CNY)</v>
          </cell>
          <cell r="U123">
            <v>140</v>
          </cell>
          <cell r="V123">
            <v>3150</v>
          </cell>
          <cell r="W123">
            <v>4880</v>
          </cell>
          <cell r="X123">
            <v>6730</v>
          </cell>
          <cell r="Z123">
            <v>23</v>
          </cell>
          <cell r="AB123" t="str">
            <v>G1A</v>
          </cell>
        </row>
        <row r="124">
          <cell r="A124">
            <v>11342</v>
          </cell>
          <cell r="B124" t="str">
            <v>AUTOLAMPS0122</v>
          </cell>
          <cell r="C124" t="str">
            <v>AUTOLAMPS0122</v>
          </cell>
          <cell r="D124" t="b">
            <v>1</v>
          </cell>
          <cell r="E124" t="str">
            <v xml:space="preserve">ISUZU DMAX (12-15) - FRONT GRILL</v>
          </cell>
          <cell r="F124" t="str">
            <v>ISUZU</v>
          </cell>
          <cell r="G124" t="str">
            <v xml:space="preserve">DMAX/12 GRL</v>
          </cell>
          <cell r="H124" t="str">
            <v>IZ05-0811A</v>
          </cell>
          <cell r="J124">
            <v>0.04</v>
          </cell>
          <cell r="K124" t="str">
            <v>SUPPLIER0002</v>
          </cell>
          <cell r="L124" t="str">
            <v xml:space="preserve">ANHUI TINCAI SILK CO. LTD</v>
          </cell>
          <cell r="M124">
            <v>0</v>
          </cell>
          <cell r="N124">
            <v>0</v>
          </cell>
          <cell r="O124">
            <v>0</v>
          </cell>
          <cell r="R124">
            <v>1</v>
          </cell>
          <cell r="S124">
            <v>2</v>
          </cell>
          <cell r="T124" t="str">
            <v xml:space="preserve">Yuan Purchase Pricelist (CNY)</v>
          </cell>
          <cell r="U124">
            <v>21.9</v>
          </cell>
          <cell r="V124">
            <v>3423</v>
          </cell>
          <cell r="W124">
            <v>5310</v>
          </cell>
          <cell r="X124">
            <v>7330</v>
          </cell>
        </row>
        <row r="125">
          <cell r="A125">
            <v>11336</v>
          </cell>
          <cell r="B125" t="str">
            <v>AUTOLAMPS0123</v>
          </cell>
          <cell r="C125" t="str">
            <v>AUTOLAMPS0123</v>
          </cell>
          <cell r="D125" t="b">
            <v>1</v>
          </cell>
          <cell r="E125" t="str">
            <v xml:space="preserve">ISUZU DMAX (12-15) - HEAD LAMP - LH</v>
          </cell>
          <cell r="F125" t="str">
            <v>ISUZU</v>
          </cell>
          <cell r="G125" t="str">
            <v xml:space="preserve">DMAX/12 HLA LH</v>
          </cell>
          <cell r="H125" t="str">
            <v>IZ05-0801A-L</v>
          </cell>
          <cell r="J125">
            <v>0.04</v>
          </cell>
          <cell r="K125" t="str">
            <v>SUPPLIER0002</v>
          </cell>
          <cell r="L125" t="str">
            <v xml:space="preserve">ANHUI TINCAI SILK CO. LTD</v>
          </cell>
          <cell r="M125">
            <v>0</v>
          </cell>
          <cell r="N125">
            <v>0</v>
          </cell>
          <cell r="O125">
            <v>0</v>
          </cell>
          <cell r="R125">
            <v>2</v>
          </cell>
          <cell r="S125">
            <v>3</v>
          </cell>
          <cell r="T125" t="str">
            <v xml:space="preserve">Yuan Purchase Pricelist (CNY)</v>
          </cell>
          <cell r="U125">
            <v>110</v>
          </cell>
          <cell r="V125">
            <v>2805</v>
          </cell>
          <cell r="W125">
            <v>4210</v>
          </cell>
          <cell r="X125">
            <v>5610</v>
          </cell>
          <cell r="Z125">
            <v>14</v>
          </cell>
          <cell r="AB125" t="str">
            <v>B9</v>
          </cell>
        </row>
        <row r="126">
          <cell r="A126">
            <v>11335</v>
          </cell>
          <cell r="B126" t="str">
            <v>AUTOLAMPS0124</v>
          </cell>
          <cell r="C126" t="str">
            <v>AUTOLAMPS0124</v>
          </cell>
          <cell r="D126" t="b">
            <v>1</v>
          </cell>
          <cell r="E126" t="str">
            <v xml:space="preserve">ISUZU DMAX (12-15) - HEAD LAMP - RH</v>
          </cell>
          <cell r="F126" t="str">
            <v>ISUZU</v>
          </cell>
          <cell r="G126" t="str">
            <v xml:space="preserve">DMAX/12 HLA RH</v>
          </cell>
          <cell r="H126" t="str">
            <v>IZ05-0801A-R</v>
          </cell>
          <cell r="J126">
            <v>0.04</v>
          </cell>
          <cell r="K126" t="str">
            <v>SUPPLIER0002</v>
          </cell>
          <cell r="L126" t="str">
            <v xml:space="preserve">ANHUI TINCAI SILK CO. LTD</v>
          </cell>
          <cell r="M126">
            <v>0</v>
          </cell>
          <cell r="N126">
            <v>0</v>
          </cell>
          <cell r="O126">
            <v>0</v>
          </cell>
          <cell r="R126">
            <v>2</v>
          </cell>
          <cell r="S126">
            <v>3</v>
          </cell>
          <cell r="T126" t="str">
            <v xml:space="preserve">Yuan Purchase Pricelist (CNY)</v>
          </cell>
          <cell r="U126">
            <v>110</v>
          </cell>
          <cell r="V126">
            <v>2805</v>
          </cell>
          <cell r="W126">
            <v>4210</v>
          </cell>
          <cell r="X126">
            <v>5610</v>
          </cell>
          <cell r="Z126">
            <v>10</v>
          </cell>
          <cell r="AB126" t="str">
            <v>B9</v>
          </cell>
        </row>
        <row r="127">
          <cell r="A127">
            <v>11829</v>
          </cell>
          <cell r="B127" t="str">
            <v>AUTOLAMPS0125</v>
          </cell>
          <cell r="C127" t="str">
            <v>AUTOLAMPS0125</v>
          </cell>
          <cell r="D127" t="b">
            <v>1</v>
          </cell>
          <cell r="E127" t="str">
            <v xml:space="preserve">ISUZU DMAX (12-15) - SIDE MIRROR (MANUAL) - LH</v>
          </cell>
          <cell r="F127" t="str">
            <v>ISUZU</v>
          </cell>
          <cell r="G127" t="str">
            <v xml:space="preserve">DMAX/12 SMM LH</v>
          </cell>
          <cell r="H127" t="str">
            <v>GL-017-007-L</v>
          </cell>
          <cell r="J127">
            <v>0.04</v>
          </cell>
          <cell r="K127" t="str">
            <v>SUPPLIER0002</v>
          </cell>
          <cell r="L127" t="str">
            <v xml:space="preserve">ANHUI TINCAI SILK CO. LTD</v>
          </cell>
          <cell r="M127">
            <v>3</v>
          </cell>
          <cell r="N127">
            <v>12</v>
          </cell>
          <cell r="O127">
            <v>15</v>
          </cell>
          <cell r="P127">
            <v>2</v>
          </cell>
          <cell r="Q127">
            <v>4</v>
          </cell>
          <cell r="T127" t="str">
            <v xml:space="preserve">Yuan Purchase Pricelist (CNY)</v>
          </cell>
          <cell r="U127">
            <v>65</v>
          </cell>
          <cell r="V127">
            <v>1658</v>
          </cell>
          <cell r="W127">
            <v>2500</v>
          </cell>
          <cell r="X127">
            <v>4400</v>
          </cell>
        </row>
        <row r="128">
          <cell r="A128">
            <v>11828</v>
          </cell>
          <cell r="B128" t="str">
            <v>AUTOLAMPS0126</v>
          </cell>
          <cell r="C128" t="str">
            <v>AUTOLAMPS0126</v>
          </cell>
          <cell r="D128" t="b">
            <v>1</v>
          </cell>
          <cell r="E128" t="str">
            <v xml:space="preserve">ISUZU DMAX (12-15) - SIDE MIRROR (MANUAL) - RH</v>
          </cell>
          <cell r="F128" t="str">
            <v>ISUZU</v>
          </cell>
          <cell r="G128" t="str">
            <v xml:space="preserve">DMAX/12 SMM RH</v>
          </cell>
          <cell r="H128" t="str">
            <v>GL-017-007-R</v>
          </cell>
          <cell r="J128">
            <v>0.04</v>
          </cell>
          <cell r="K128" t="str">
            <v>SUPPLIER0002</v>
          </cell>
          <cell r="L128" t="str">
            <v xml:space="preserve">ANHUI TINCAI SILK CO. LTD</v>
          </cell>
          <cell r="M128">
            <v>4</v>
          </cell>
          <cell r="N128">
            <v>16</v>
          </cell>
          <cell r="O128">
            <v>20</v>
          </cell>
          <cell r="P128">
            <v>2</v>
          </cell>
          <cell r="Q128">
            <v>4</v>
          </cell>
          <cell r="T128" t="str">
            <v xml:space="preserve">Yuan Purchase Pricelist (CNY)</v>
          </cell>
          <cell r="U128">
            <v>65</v>
          </cell>
          <cell r="V128">
            <v>1658</v>
          </cell>
          <cell r="W128">
            <v>2500</v>
          </cell>
          <cell r="X128">
            <v>4400</v>
          </cell>
        </row>
        <row r="129">
          <cell r="A129">
            <v>11338</v>
          </cell>
          <cell r="B129" t="str">
            <v>AUTOLAMPS0127</v>
          </cell>
          <cell r="C129" t="str">
            <v>AUTOLAMPS0127</v>
          </cell>
          <cell r="D129" t="b">
            <v>1</v>
          </cell>
          <cell r="E129" t="str">
            <v xml:space="preserve">ISUZU DMAX (12-15) - TAIL LAMP - LH</v>
          </cell>
          <cell r="F129" t="str">
            <v>ISUZU</v>
          </cell>
          <cell r="G129" t="str">
            <v xml:space="preserve">DMAX/12 TLA LH</v>
          </cell>
          <cell r="H129" t="str">
            <v>IZ05-0802A-L</v>
          </cell>
          <cell r="J129">
            <v>0.04</v>
          </cell>
          <cell r="K129" t="str">
            <v>SUPPLIER0002</v>
          </cell>
          <cell r="L129" t="str">
            <v xml:space="preserve">ANHUI TINCAI SILK CO. LTD</v>
          </cell>
          <cell r="M129">
            <v>6</v>
          </cell>
          <cell r="N129">
            <v>24</v>
          </cell>
          <cell r="O129">
            <v>30</v>
          </cell>
          <cell r="R129">
            <v>2</v>
          </cell>
          <cell r="S129">
            <v>4</v>
          </cell>
          <cell r="T129" t="str">
            <v xml:space="preserve">Yuan Purchase Pricelist (CNY)</v>
          </cell>
          <cell r="U129">
            <v>58</v>
          </cell>
          <cell r="V129">
            <v>1474.82</v>
          </cell>
          <cell r="W129">
            <v>2200</v>
          </cell>
          <cell r="X129">
            <v>3800</v>
          </cell>
        </row>
        <row r="130">
          <cell r="A130">
            <v>11337</v>
          </cell>
          <cell r="B130" t="str">
            <v>AUTOLAMPS0128</v>
          </cell>
          <cell r="C130" t="str">
            <v>AUTOLAMPS0128</v>
          </cell>
          <cell r="D130" t="b">
            <v>1</v>
          </cell>
          <cell r="E130" t="str">
            <v xml:space="preserve">ISUZU DMAX (12-15) - TAIL LAMP - RH</v>
          </cell>
          <cell r="F130" t="str">
            <v>ISUZU</v>
          </cell>
          <cell r="G130" t="str">
            <v xml:space="preserve">DMAX/12 TLA RH</v>
          </cell>
          <cell r="H130" t="str">
            <v>IZ05-0802A-R</v>
          </cell>
          <cell r="J130">
            <v>0.04</v>
          </cell>
          <cell r="K130" t="str">
            <v>SUPPLIER0002</v>
          </cell>
          <cell r="L130" t="str">
            <v xml:space="preserve">ANHUI TINCAI SILK CO. LTD</v>
          </cell>
          <cell r="M130">
            <v>6</v>
          </cell>
          <cell r="N130">
            <v>24</v>
          </cell>
          <cell r="O130">
            <v>30</v>
          </cell>
          <cell r="R130">
            <v>2</v>
          </cell>
          <cell r="S130">
            <v>4</v>
          </cell>
          <cell r="T130" t="str">
            <v xml:space="preserve">Yuan Purchase Pricelist (CNY)</v>
          </cell>
          <cell r="U130">
            <v>58</v>
          </cell>
          <cell r="V130">
            <v>1474.82</v>
          </cell>
          <cell r="W130">
            <v>2200</v>
          </cell>
          <cell r="X130">
            <v>3800</v>
          </cell>
        </row>
        <row r="131">
          <cell r="A131">
            <v>13509</v>
          </cell>
          <cell r="B131" t="str">
            <v>AUTOLAMPS0130</v>
          </cell>
          <cell r="C131" t="str">
            <v>AUTOLAMPS0130</v>
          </cell>
          <cell r="D131" t="b">
            <v>1</v>
          </cell>
          <cell r="E131" t="str">
            <v xml:space="preserve">ISUZU DMAX D/CAB (12-) - FRONT DOOR GLASS - LH</v>
          </cell>
          <cell r="F131" t="str">
            <v>ISUZU</v>
          </cell>
          <cell r="G131" t="str">
            <v xml:space="preserve">DMAX 12 FD/LH</v>
          </cell>
          <cell r="H131" t="str">
            <v xml:space="preserve">DMAX-12 FD/LH</v>
          </cell>
          <cell r="I131" t="str">
            <v>844*542</v>
          </cell>
          <cell r="J131">
            <v>0.02</v>
          </cell>
          <cell r="K131" t="str">
            <v>SUPPLIER0015</v>
          </cell>
          <cell r="L131" t="str">
            <v xml:space="preserve">XINYI AUTOMOBILE GLASS (SHENZHEN) CO., LTD</v>
          </cell>
          <cell r="M131">
            <v>2</v>
          </cell>
          <cell r="N131">
            <v>8</v>
          </cell>
          <cell r="O131">
            <v>10</v>
          </cell>
          <cell r="R131">
            <v>1</v>
          </cell>
          <cell r="S131">
            <v>2</v>
          </cell>
          <cell r="T131" t="str">
            <v xml:space="preserve">USD Purchase Pricelist (USD)</v>
          </cell>
          <cell r="U131">
            <v>2.97</v>
          </cell>
          <cell r="V131">
            <v>461.09</v>
          </cell>
          <cell r="W131">
            <v>600</v>
          </cell>
          <cell r="X131">
            <v>830</v>
          </cell>
        </row>
        <row r="132">
          <cell r="A132">
            <v>13510</v>
          </cell>
          <cell r="B132" t="str">
            <v>AUTOLAMPS0131</v>
          </cell>
          <cell r="C132" t="str">
            <v>AUTOLAMPS0131</v>
          </cell>
          <cell r="D132" t="b">
            <v>1</v>
          </cell>
          <cell r="E132" t="str">
            <v xml:space="preserve">ISUZU DMAX D/CAB (12-) - FRONT DOOR GLASS - RH</v>
          </cell>
          <cell r="F132" t="str">
            <v>ISUZU</v>
          </cell>
          <cell r="G132" t="str">
            <v xml:space="preserve">DMAX/12 FD/RH</v>
          </cell>
          <cell r="H132" t="str">
            <v xml:space="preserve">DMAX/12 FD/RH</v>
          </cell>
          <cell r="I132" t="str">
            <v>844*542</v>
          </cell>
          <cell r="J132">
            <v>0.02</v>
          </cell>
          <cell r="K132" t="str">
            <v>SUPPLIER0015</v>
          </cell>
          <cell r="L132" t="str">
            <v xml:space="preserve">XINYI AUTOMOBILE GLASS (SHENZHEN) CO., LTD</v>
          </cell>
          <cell r="M132">
            <v>2</v>
          </cell>
          <cell r="N132">
            <v>8</v>
          </cell>
          <cell r="O132">
            <v>10</v>
          </cell>
          <cell r="R132">
            <v>1</v>
          </cell>
          <cell r="S132">
            <v>2</v>
          </cell>
          <cell r="T132" t="str">
            <v xml:space="preserve">USD Purchase Pricelist (USD)</v>
          </cell>
          <cell r="U132">
            <v>2.97</v>
          </cell>
          <cell r="V132">
            <v>461.09</v>
          </cell>
          <cell r="W132">
            <v>600</v>
          </cell>
          <cell r="X132">
            <v>830</v>
          </cell>
        </row>
        <row r="133">
          <cell r="A133">
            <v>13511</v>
          </cell>
          <cell r="B133" t="str">
            <v>AUTOLAMPS0132</v>
          </cell>
          <cell r="C133" t="str">
            <v>AUTOLAMPS0132</v>
          </cell>
          <cell r="D133" t="b">
            <v>1</v>
          </cell>
          <cell r="E133" t="str">
            <v xml:space="preserve">ISUZU DMAX D/CAB (12-) - REAR DOOR GLASS - LH</v>
          </cell>
          <cell r="F133" t="str">
            <v>ISUZU</v>
          </cell>
          <cell r="G133" t="str">
            <v xml:space="preserve">DMAX 12 RD/LH</v>
          </cell>
          <cell r="H133" t="str">
            <v xml:space="preserve">DMAX-12 RD/LH</v>
          </cell>
          <cell r="I133" t="str">
            <v>671*506</v>
          </cell>
          <cell r="J133">
            <v>0.02</v>
          </cell>
          <cell r="K133" t="str">
            <v>SUPPLIER0015</v>
          </cell>
          <cell r="L133" t="str">
            <v xml:space="preserve">XINYI AUTOMOBILE GLASS (SHENZHEN) CO., LTD</v>
          </cell>
          <cell r="M133">
            <v>2</v>
          </cell>
          <cell r="N133">
            <v>8</v>
          </cell>
          <cell r="O133">
            <v>10</v>
          </cell>
          <cell r="R133">
            <v>1</v>
          </cell>
          <cell r="S133">
            <v>2</v>
          </cell>
          <cell r="T133" t="str">
            <v xml:space="preserve">USD Purchase Pricelist (USD)</v>
          </cell>
          <cell r="U133">
            <v>2.5</v>
          </cell>
          <cell r="V133">
            <v>388.13</v>
          </cell>
          <cell r="W133">
            <v>500</v>
          </cell>
          <cell r="X133">
            <v>700</v>
          </cell>
        </row>
        <row r="134">
          <cell r="A134">
            <v>13512</v>
          </cell>
          <cell r="B134" t="str">
            <v>AUTOLAMPS0133</v>
          </cell>
          <cell r="C134" t="str">
            <v>AUTOLAMPS0133</v>
          </cell>
          <cell r="D134" t="b">
            <v>1</v>
          </cell>
          <cell r="E134" t="str">
            <v xml:space="preserve">ISUZU DMAX D/CAB (12-) - REAR DOOR GLASS - RH</v>
          </cell>
          <cell r="F134" t="str">
            <v>ISUZU</v>
          </cell>
          <cell r="G134" t="str">
            <v xml:space="preserve">DMAX/12 RD/RH</v>
          </cell>
          <cell r="H134" t="str">
            <v xml:space="preserve">DMAX-12 RD/RH</v>
          </cell>
          <cell r="I134" t="str">
            <v>671*506</v>
          </cell>
          <cell r="J134">
            <v>0.02</v>
          </cell>
          <cell r="K134" t="str">
            <v>SUPPLIER0015</v>
          </cell>
          <cell r="L134" t="str">
            <v xml:space="preserve">XINYI AUTOMOBILE GLASS (SHENZHEN) CO., LTD</v>
          </cell>
          <cell r="M134">
            <v>2</v>
          </cell>
          <cell r="N134">
            <v>8</v>
          </cell>
          <cell r="O134">
            <v>10</v>
          </cell>
          <cell r="R134">
            <v>1</v>
          </cell>
          <cell r="S134">
            <v>2</v>
          </cell>
          <cell r="T134" t="str">
            <v xml:space="preserve">USD Purchase Pricelist (USD)</v>
          </cell>
          <cell r="U134">
            <v>2.5</v>
          </cell>
          <cell r="V134">
            <v>388.13</v>
          </cell>
          <cell r="W134">
            <v>500</v>
          </cell>
          <cell r="X134">
            <v>700</v>
          </cell>
        </row>
        <row r="135">
          <cell r="A135">
            <v>13514</v>
          </cell>
          <cell r="B135" t="str">
            <v>AUTOLAMPS0134</v>
          </cell>
          <cell r="C135" t="str">
            <v>AUTOLAMPS0134</v>
          </cell>
          <cell r="D135" t="b">
            <v>1</v>
          </cell>
          <cell r="E135" t="str">
            <v xml:space="preserve">ISUZU DMAX D/CAB (12-) - SIDE FIX WINDOW - LH</v>
          </cell>
          <cell r="F135" t="str">
            <v>ISUZU</v>
          </cell>
          <cell r="G135" t="str">
            <v xml:space="preserve">DMAX 12 SW/LH/X</v>
          </cell>
          <cell r="H135" t="str">
            <v xml:space="preserve">DMAX-12 SW/LH/X</v>
          </cell>
          <cell r="I135" t="str">
            <v>462*457</v>
          </cell>
          <cell r="J135">
            <v>0.02</v>
          </cell>
          <cell r="K135" t="str">
            <v>SUPPLIER0015</v>
          </cell>
          <cell r="L135" t="str">
            <v xml:space="preserve">XINYI AUTOMOBILE GLASS (SHENZHEN) CO., LTD</v>
          </cell>
          <cell r="M135">
            <v>2</v>
          </cell>
          <cell r="N135">
            <v>8</v>
          </cell>
          <cell r="O135">
            <v>10</v>
          </cell>
          <cell r="R135">
            <v>1</v>
          </cell>
          <cell r="S135">
            <v>2</v>
          </cell>
          <cell r="T135" t="str">
            <v xml:space="preserve">USD Purchase Pricelist (USD)</v>
          </cell>
          <cell r="U135">
            <v>4</v>
          </cell>
          <cell r="V135">
            <v>621</v>
          </cell>
          <cell r="W135">
            <v>800</v>
          </cell>
          <cell r="X135">
            <v>1100</v>
          </cell>
        </row>
        <row r="136">
          <cell r="A136">
            <v>13515</v>
          </cell>
          <cell r="B136" t="str">
            <v>AUTOLAMPS0135</v>
          </cell>
          <cell r="C136" t="str">
            <v>AUTOLAMPS0135</v>
          </cell>
          <cell r="D136" t="b">
            <v>1</v>
          </cell>
          <cell r="E136" t="str">
            <v xml:space="preserve">ISUZU DMAX D/CAB (12-) - SIDE FIX WINDOW - RH</v>
          </cell>
          <cell r="F136" t="str">
            <v>ISUZU</v>
          </cell>
          <cell r="G136" t="str">
            <v xml:space="preserve">DMAX 12 SW/RH/X</v>
          </cell>
          <cell r="H136" t="str">
            <v xml:space="preserve">DMAX-12 SW/RH/X</v>
          </cell>
          <cell r="I136" t="str">
            <v>462*457</v>
          </cell>
          <cell r="J136">
            <v>0.02</v>
          </cell>
          <cell r="K136" t="str">
            <v>SUPPLIER0015</v>
          </cell>
          <cell r="L136" t="str">
            <v xml:space="preserve">XINYI AUTOMOBILE GLASS (SHENZHEN) CO., LTD</v>
          </cell>
          <cell r="M136">
            <v>2</v>
          </cell>
          <cell r="N136">
            <v>8</v>
          </cell>
          <cell r="O136">
            <v>10</v>
          </cell>
          <cell r="R136">
            <v>1</v>
          </cell>
          <cell r="S136">
            <v>2</v>
          </cell>
          <cell r="T136" t="str">
            <v xml:space="preserve">USD Purchase Pricelist (USD)</v>
          </cell>
          <cell r="U136">
            <v>4</v>
          </cell>
          <cell r="V136">
            <v>621</v>
          </cell>
          <cell r="W136">
            <v>800</v>
          </cell>
          <cell r="X136">
            <v>1100</v>
          </cell>
        </row>
        <row r="137">
          <cell r="A137">
            <v>11983</v>
          </cell>
          <cell r="B137" t="str">
            <v>AUTOLAMPS0137</v>
          </cell>
          <cell r="C137" t="str">
            <v>AUTOLAMPS0137</v>
          </cell>
          <cell r="D137" t="b">
            <v>1</v>
          </cell>
          <cell r="E137" t="str">
            <v xml:space="preserve">ISUZU ELF NKR CABOVER TRUCK (STANDARD BODY) (84-93) - LAMINATED FRONT WINDSCREEN</v>
          </cell>
          <cell r="F137" t="str">
            <v>ISUZU</v>
          </cell>
          <cell r="G137" t="str">
            <v xml:space="preserve">NHR LFW</v>
          </cell>
          <cell r="H137" t="str">
            <v xml:space="preserve">NHR LFW</v>
          </cell>
          <cell r="I137" t="str">
            <v>1484*753</v>
          </cell>
          <cell r="J137">
            <v>0.02</v>
          </cell>
          <cell r="K137" t="str">
            <v>SUPPLIER0015</v>
          </cell>
          <cell r="L137" t="str">
            <v xml:space="preserve">XINYI AUTOMOBILE GLASS (SHENZHEN) CO., LTD</v>
          </cell>
          <cell r="M137">
            <v>3</v>
          </cell>
          <cell r="N137">
            <v>12</v>
          </cell>
          <cell r="O137">
            <v>15</v>
          </cell>
          <cell r="R137">
            <v>1</v>
          </cell>
          <cell r="S137">
            <v>2</v>
          </cell>
          <cell r="T137" t="str">
            <v xml:space="preserve">USD Purchase Pricelist (USD)</v>
          </cell>
          <cell r="U137">
            <v>14.45</v>
          </cell>
          <cell r="V137">
            <v>2</v>
          </cell>
          <cell r="W137">
            <v>2900</v>
          </cell>
          <cell r="X137">
            <v>4010</v>
          </cell>
          <cell r="Z137">
            <v>1</v>
          </cell>
          <cell r="AB137" t="str">
            <v>5C</v>
          </cell>
        </row>
        <row r="138">
          <cell r="A138">
            <v>13652</v>
          </cell>
          <cell r="B138" t="str">
            <v>AUTOLAMPS2887</v>
          </cell>
          <cell r="C138" t="str">
            <v>AUTOLAMPS2887</v>
          </cell>
          <cell r="D138" t="b">
            <v>1</v>
          </cell>
          <cell r="E138" t="str">
            <v xml:space="preserve">ISUZU ELF NPR100P NEW - CORNER LAMP - LH</v>
          </cell>
          <cell r="F138" t="str">
            <v>ISUZU</v>
          </cell>
          <cell r="G138" t="str">
            <v xml:space="preserve">ELF NPR100P CLA/LH</v>
          </cell>
          <cell r="H138" t="str">
            <v>IZ02-0303-L</v>
          </cell>
          <cell r="J138">
            <v>0.04</v>
          </cell>
          <cell r="K138" t="str">
            <v>SUPPLIER0002</v>
          </cell>
          <cell r="L138" t="str">
            <v xml:space="preserve">ANHUI TINCAI SILK CO. LTD</v>
          </cell>
          <cell r="M138">
            <v>15</v>
          </cell>
          <cell r="N138">
            <v>60</v>
          </cell>
          <cell r="O138">
            <v>75</v>
          </cell>
          <cell r="P138">
            <v>5</v>
          </cell>
          <cell r="Q138">
            <v>10</v>
          </cell>
          <cell r="T138" t="str">
            <v xml:space="preserve">Yuan Purchase Pricelist (CNY)</v>
          </cell>
          <cell r="U138">
            <v>45</v>
          </cell>
          <cell r="V138">
            <v>1224</v>
          </cell>
          <cell r="W138">
            <v>1840</v>
          </cell>
          <cell r="X138">
            <v>3680</v>
          </cell>
        </row>
        <row r="139">
          <cell r="A139">
            <v>13651</v>
          </cell>
          <cell r="B139" t="str">
            <v>AUTOLAMPS2886</v>
          </cell>
          <cell r="C139" t="str">
            <v>AUTOLAMPS2886</v>
          </cell>
          <cell r="D139" t="b">
            <v>1</v>
          </cell>
          <cell r="E139" t="str">
            <v xml:space="preserve">ISUZU ELF NPR100P NEW - CORNER LAMP - RH</v>
          </cell>
          <cell r="F139" t="str">
            <v>ISUZU</v>
          </cell>
          <cell r="G139" t="str">
            <v xml:space="preserve">ELF NPR100P CLA/RH</v>
          </cell>
          <cell r="H139" t="str">
            <v>IZ02-0303-R</v>
          </cell>
          <cell r="J139">
            <v>0.04</v>
          </cell>
          <cell r="K139" t="str">
            <v>SUPPLIER0002</v>
          </cell>
          <cell r="L139" t="str">
            <v xml:space="preserve">ANHUI TINCAI SILK CO. LTD</v>
          </cell>
          <cell r="M139">
            <v>15</v>
          </cell>
          <cell r="N139">
            <v>60</v>
          </cell>
          <cell r="O139">
            <v>75</v>
          </cell>
          <cell r="P139">
            <v>5</v>
          </cell>
          <cell r="Q139">
            <v>10</v>
          </cell>
          <cell r="T139" t="str">
            <v xml:space="preserve">Yuan Purchase Pricelist (CNY)</v>
          </cell>
          <cell r="U139">
            <v>45</v>
          </cell>
          <cell r="V139">
            <v>1224</v>
          </cell>
          <cell r="W139">
            <v>1840</v>
          </cell>
          <cell r="X139">
            <v>3680</v>
          </cell>
        </row>
        <row r="140">
          <cell r="A140">
            <v>13654</v>
          </cell>
          <cell r="B140" t="str">
            <v>AUTOLAMPS0138</v>
          </cell>
          <cell r="C140" t="str">
            <v>AUTOLAMPS0138</v>
          </cell>
          <cell r="D140" t="b">
            <v>1</v>
          </cell>
          <cell r="E140" t="str">
            <v xml:space="preserve">ISUZU ELF NPR100P NEW - CORNER PANEL - LH</v>
          </cell>
          <cell r="F140" t="str">
            <v>ISUZU</v>
          </cell>
          <cell r="G140" t="str">
            <v xml:space="preserve">ELF NPR100P CP/LH</v>
          </cell>
          <cell r="H140" t="str">
            <v>IZ02-0309-L</v>
          </cell>
          <cell r="J140">
            <v>0.04</v>
          </cell>
          <cell r="K140" t="str">
            <v>SUPPLIER0002</v>
          </cell>
          <cell r="L140" t="str">
            <v xml:space="preserve">ANHUI TINCAI SILK CO. LTD</v>
          </cell>
          <cell r="M140">
            <v>0</v>
          </cell>
          <cell r="N140">
            <v>0</v>
          </cell>
          <cell r="O140">
            <v>0</v>
          </cell>
          <cell r="R140">
            <v>1</v>
          </cell>
          <cell r="S140">
            <v>2</v>
          </cell>
          <cell r="T140" t="str">
            <v xml:space="preserve">Yuan Purchase Pricelist (CNY)</v>
          </cell>
          <cell r="U140">
            <v>9.0500000000000007</v>
          </cell>
          <cell r="V140">
            <v>1415</v>
          </cell>
          <cell r="W140">
            <v>2190</v>
          </cell>
          <cell r="X140">
            <v>3020</v>
          </cell>
          <cell r="Z140">
            <v>6</v>
          </cell>
          <cell r="AB140" t="str">
            <v>TF</v>
          </cell>
        </row>
        <row r="141">
          <cell r="A141">
            <v>14117</v>
          </cell>
          <cell r="B141" t="str">
            <v>AUTOLAMPS2883</v>
          </cell>
          <cell r="C141" t="str">
            <v>AUTOLAMPS2883</v>
          </cell>
          <cell r="D141" t="b">
            <v>1</v>
          </cell>
          <cell r="E141" t="str">
            <v xml:space="preserve">ISUZU ELF NPR100P NEW - CORNER PANEL - RH</v>
          </cell>
          <cell r="F141" t="str">
            <v>ISUZU</v>
          </cell>
          <cell r="G141" t="str">
            <v xml:space="preserve">ELF NPR100P CP/RH</v>
          </cell>
          <cell r="H141" t="str">
            <v>IZ02-0309-R</v>
          </cell>
          <cell r="J141">
            <v>0.04</v>
          </cell>
          <cell r="K141" t="str">
            <v>SUPPLIER0002</v>
          </cell>
          <cell r="L141" t="str">
            <v xml:space="preserve">ANHUI TINCAI SILK CO. LTD</v>
          </cell>
          <cell r="M141">
            <v>1</v>
          </cell>
          <cell r="N141">
            <v>4</v>
          </cell>
          <cell r="O141">
            <v>5</v>
          </cell>
          <cell r="R141">
            <v>1</v>
          </cell>
          <cell r="S141">
            <v>5</v>
          </cell>
          <cell r="T141" t="str">
            <v xml:space="preserve">Yuan Purchase Pricelist (CNY)</v>
          </cell>
          <cell r="U141">
            <v>60</v>
          </cell>
          <cell r="V141">
            <v>1415</v>
          </cell>
          <cell r="W141">
            <v>2190</v>
          </cell>
          <cell r="X141">
            <v>3020</v>
          </cell>
          <cell r="Z141">
            <v>14</v>
          </cell>
          <cell r="AB141" t="str">
            <v>TF</v>
          </cell>
        </row>
        <row r="142">
          <cell r="A142">
            <v>13653</v>
          </cell>
          <cell r="B142" t="str">
            <v>AUTOLAMPS0139</v>
          </cell>
          <cell r="C142" t="str">
            <v>AUTOLAMPS0139</v>
          </cell>
          <cell r="D142" t="b">
            <v>1</v>
          </cell>
          <cell r="E142" t="str">
            <v xml:space="preserve">ISUZU ELF NPR100P NEW - GRILL</v>
          </cell>
          <cell r="F142" t="str">
            <v>ISUZU</v>
          </cell>
          <cell r="G142" t="str">
            <v xml:space="preserve">ELF NPR100P GRL</v>
          </cell>
          <cell r="H142" t="str">
            <v>IZ02-0314</v>
          </cell>
          <cell r="J142">
            <v>0.04</v>
          </cell>
          <cell r="K142" t="str">
            <v>SUPPLIER0002</v>
          </cell>
          <cell r="L142" t="str">
            <v xml:space="preserve">ANHUI TINCAI SILK CO. LTD</v>
          </cell>
          <cell r="M142">
            <v>1</v>
          </cell>
          <cell r="N142">
            <v>4</v>
          </cell>
          <cell r="O142">
            <v>5</v>
          </cell>
          <cell r="R142">
            <v>1</v>
          </cell>
          <cell r="S142">
            <v>2</v>
          </cell>
          <cell r="T142" t="str">
            <v xml:space="preserve">Yuan Purchase Pricelist (CNY)</v>
          </cell>
          <cell r="U142">
            <v>9.0500000000000007</v>
          </cell>
          <cell r="V142">
            <v>1415</v>
          </cell>
          <cell r="W142">
            <v>2190</v>
          </cell>
          <cell r="X142">
            <v>3020</v>
          </cell>
        </row>
        <row r="143">
          <cell r="A143">
            <v>13650</v>
          </cell>
          <cell r="B143" t="str">
            <v>AUTOLAMPS2885</v>
          </cell>
          <cell r="C143" t="str">
            <v>AUTOLAMPS2885</v>
          </cell>
          <cell r="D143" t="b">
            <v>1</v>
          </cell>
          <cell r="E143" t="str">
            <v xml:space="preserve">ISUZU ELF NPR100P NEW - HEAD LAMP - LH</v>
          </cell>
          <cell r="F143" t="str">
            <v>ISUZU</v>
          </cell>
          <cell r="G143" t="str">
            <v xml:space="preserve">ELF NPR100P HLA/LH</v>
          </cell>
          <cell r="H143" t="str">
            <v>IZ02-0301-L</v>
          </cell>
          <cell r="J143">
            <v>0.04</v>
          </cell>
          <cell r="K143" t="str">
            <v>SUPPLIER0002</v>
          </cell>
          <cell r="L143" t="str">
            <v xml:space="preserve">ANHUI TINCAI SILK CO. LTD</v>
          </cell>
          <cell r="M143">
            <v>2</v>
          </cell>
          <cell r="N143">
            <v>8</v>
          </cell>
          <cell r="O143">
            <v>10</v>
          </cell>
          <cell r="R143">
            <v>1</v>
          </cell>
          <cell r="S143">
            <v>3</v>
          </cell>
          <cell r="T143" t="str">
            <v xml:space="preserve">Yuan Purchase Pricelist (CNY)</v>
          </cell>
          <cell r="U143">
            <v>90</v>
          </cell>
          <cell r="V143">
            <v>2296</v>
          </cell>
          <cell r="W143">
            <v>3400</v>
          </cell>
          <cell r="X143">
            <v>6800</v>
          </cell>
          <cell r="Z143">
            <v>11</v>
          </cell>
          <cell r="AB143" t="str">
            <v>A4</v>
          </cell>
        </row>
        <row r="144">
          <cell r="A144">
            <v>13649</v>
          </cell>
          <cell r="B144" t="str">
            <v>AUTOLAMPS2884</v>
          </cell>
          <cell r="C144" t="str">
            <v>AUTOLAMPS2884</v>
          </cell>
          <cell r="D144" t="b">
            <v>1</v>
          </cell>
          <cell r="E144" t="str">
            <v xml:space="preserve">ISUZU ELF NPR100P NEW - HEAD LAMP - RH</v>
          </cell>
          <cell r="F144" t="str">
            <v>ISUZU</v>
          </cell>
          <cell r="G144" t="str">
            <v xml:space="preserve">ELF NPR100P HLA/RH</v>
          </cell>
          <cell r="H144" t="str">
            <v>IZ02-0301-R</v>
          </cell>
          <cell r="J144">
            <v>0.04</v>
          </cell>
          <cell r="K144" t="str">
            <v>SUPPLIER0002</v>
          </cell>
          <cell r="L144" t="str">
            <v xml:space="preserve">ANHUI TINCAI SILK CO. LTD</v>
          </cell>
          <cell r="M144">
            <v>2</v>
          </cell>
          <cell r="N144">
            <v>8</v>
          </cell>
          <cell r="O144">
            <v>10</v>
          </cell>
          <cell r="R144">
            <v>1</v>
          </cell>
          <cell r="S144">
            <v>3</v>
          </cell>
          <cell r="T144" t="str">
            <v xml:space="preserve">Yuan Purchase Pricelist (CNY)</v>
          </cell>
          <cell r="U144">
            <v>90</v>
          </cell>
          <cell r="V144">
            <v>2296</v>
          </cell>
          <cell r="W144">
            <v>3400</v>
          </cell>
          <cell r="X144">
            <v>6800</v>
          </cell>
          <cell r="Z144">
            <v>11</v>
          </cell>
          <cell r="AB144" t="str">
            <v>A4</v>
          </cell>
        </row>
        <row r="145">
          <cell r="A145">
            <v>11972</v>
          </cell>
          <cell r="B145" t="str">
            <v>AUTOLAMPS0248</v>
          </cell>
          <cell r="C145" t="str">
            <v>AUTOLAMPS0248</v>
          </cell>
          <cell r="D145" t="b">
            <v>1</v>
          </cell>
          <cell r="E145" t="str">
            <v xml:space="preserve">ISUZU ELF NR93 CABOVER TRUCK LOW-CAB (93-) - LAMINATED FRONT WINDSCREEN</v>
          </cell>
          <cell r="F145" t="str">
            <v>ISUZU</v>
          </cell>
          <cell r="G145" t="str">
            <v xml:space="preserve">NKR66E LFW/X</v>
          </cell>
          <cell r="H145" t="str">
            <v xml:space="preserve">NKR66E LFW/X</v>
          </cell>
          <cell r="I145" t="str">
            <v>1536*747</v>
          </cell>
          <cell r="J145">
            <v>0.02</v>
          </cell>
          <cell r="K145" t="str">
            <v>SUPPLIER0015</v>
          </cell>
          <cell r="L145" t="str">
            <v xml:space="preserve">XINYI AUTOMOBILE GLASS (SHENZHEN) CO., LTD</v>
          </cell>
          <cell r="M145">
            <v>5</v>
          </cell>
          <cell r="N145">
            <v>20</v>
          </cell>
          <cell r="O145">
            <v>25</v>
          </cell>
          <cell r="R145">
            <v>1</v>
          </cell>
          <cell r="S145">
            <v>3</v>
          </cell>
          <cell r="T145" t="str">
            <v xml:space="preserve">USD Purchase Pricelist (USD)</v>
          </cell>
          <cell r="U145">
            <v>14.41</v>
          </cell>
          <cell r="V145">
            <v>2401.0700000000002</v>
          </cell>
          <cell r="W145">
            <v>3000</v>
          </cell>
          <cell r="X145">
            <v>4900</v>
          </cell>
          <cell r="Z145">
            <v>10</v>
          </cell>
          <cell r="AB145" t="str">
            <v>5C</v>
          </cell>
        </row>
        <row r="146">
          <cell r="A146">
            <v>11877</v>
          </cell>
          <cell r="B146" t="str">
            <v>AUTOLAMPS0140</v>
          </cell>
          <cell r="C146" t="str">
            <v>AUTOLAMPS0140</v>
          </cell>
          <cell r="D146" t="b">
            <v>1</v>
          </cell>
          <cell r="E146" t="str">
            <v xml:space="preserve">ISUZU ELF NR93H CABOVER TRUCK HI-CAB (93-) - LAMINATED FRONT WINDSCREEN</v>
          </cell>
          <cell r="F146" t="str">
            <v>ISUZU</v>
          </cell>
          <cell r="G146" t="str">
            <v xml:space="preserve">NHR 94H LFW/X</v>
          </cell>
          <cell r="H146" t="str">
            <v xml:space="preserve">NHR 94 LFW/X</v>
          </cell>
          <cell r="I146" t="str">
            <v>1536*790</v>
          </cell>
          <cell r="J146">
            <v>0.02</v>
          </cell>
          <cell r="K146" t="str">
            <v>SUPPLIER0015</v>
          </cell>
          <cell r="L146" t="str">
            <v xml:space="preserve">XINYI AUTOMOBILE GLASS (SHENZHEN) CO., LTD</v>
          </cell>
          <cell r="M146">
            <v>8</v>
          </cell>
          <cell r="N146">
            <v>32</v>
          </cell>
          <cell r="O146">
            <v>40</v>
          </cell>
          <cell r="R146">
            <v>1</v>
          </cell>
          <cell r="S146">
            <v>3</v>
          </cell>
          <cell r="T146" t="str">
            <v xml:space="preserve">USD Purchase Pricelist (USD)</v>
          </cell>
          <cell r="U146">
            <v>14.56</v>
          </cell>
          <cell r="V146">
            <v>2</v>
          </cell>
          <cell r="W146">
            <v>3100</v>
          </cell>
          <cell r="X146">
            <v>4300</v>
          </cell>
          <cell r="Z146">
            <v>1</v>
          </cell>
          <cell r="AB146" t="str">
            <v>5C</v>
          </cell>
        </row>
        <row r="147">
          <cell r="A147">
            <v>13830</v>
          </cell>
          <cell r="B147" t="str">
            <v>AUTOLAMPS0136</v>
          </cell>
          <cell r="C147" t="str">
            <v>AUTOLAMPS0136</v>
          </cell>
          <cell r="D147" t="b">
            <v>1</v>
          </cell>
          <cell r="E147" t="str">
            <v xml:space="preserve">ISUZU ELF NR93W CABOVER TRUCK (93-) WIDE-CAB/ NPR 4.3  - LAMINATED FRONT WINDSCREEN</v>
          </cell>
          <cell r="F147" t="str">
            <v>ISUZU</v>
          </cell>
          <cell r="G147" t="str">
            <v xml:space="preserve">NPR 94W LFW/X</v>
          </cell>
          <cell r="H147" t="str">
            <v xml:space="preserve">NPR 94 LFW/X</v>
          </cell>
          <cell r="I147" t="str">
            <v>1844*794</v>
          </cell>
          <cell r="J147">
            <v>0.02</v>
          </cell>
          <cell r="K147" t="str">
            <v>SUPPLIER0015</v>
          </cell>
          <cell r="L147" t="str">
            <v xml:space="preserve">XINYI AUTOMOBILE GLASS (SHENZHEN) CO., LTD</v>
          </cell>
          <cell r="M147">
            <v>8</v>
          </cell>
          <cell r="N147">
            <v>32</v>
          </cell>
          <cell r="O147">
            <v>40</v>
          </cell>
          <cell r="R147">
            <v>2</v>
          </cell>
          <cell r="S147">
            <v>4</v>
          </cell>
          <cell r="T147" t="str">
            <v xml:space="preserve">USD Purchase Pricelist (USD)</v>
          </cell>
          <cell r="U147">
            <v>20.41</v>
          </cell>
          <cell r="V147">
            <v>3324</v>
          </cell>
          <cell r="W147">
            <v>4300</v>
          </cell>
          <cell r="X147">
            <v>6000</v>
          </cell>
          <cell r="Z147">
            <v>3</v>
          </cell>
          <cell r="AB147" t="str">
            <v>4C</v>
          </cell>
        </row>
        <row r="148">
          <cell r="A148">
            <v>13669</v>
          </cell>
          <cell r="B148" t="str">
            <v>AUTOLAMPS0141</v>
          </cell>
          <cell r="C148" t="str">
            <v>AUTOLAMPS0141</v>
          </cell>
          <cell r="D148" t="b">
            <v>1</v>
          </cell>
          <cell r="E148" t="str">
            <v xml:space="preserve">ISUZU FORWARD OOP TRUCK  FSR/FTR (94-) - LAMINATED FRONT WINDSCREEN</v>
          </cell>
          <cell r="F148" t="str">
            <v>ISUZU</v>
          </cell>
          <cell r="G148" t="str">
            <v xml:space="preserve">FTR FSR LFW</v>
          </cell>
          <cell r="H148" t="str">
            <v xml:space="preserve">FTR LFW</v>
          </cell>
          <cell r="I148" t="str">
            <v>1999*868</v>
          </cell>
          <cell r="J148">
            <v>0.02</v>
          </cell>
          <cell r="K148" t="str">
            <v>SUPPLIER0015</v>
          </cell>
          <cell r="L148" t="str">
            <v xml:space="preserve">XINYI AUTOMOBILE GLASS (SHENZHEN) CO., LTD</v>
          </cell>
          <cell r="M148">
            <v>17</v>
          </cell>
          <cell r="N148">
            <v>68</v>
          </cell>
          <cell r="O148">
            <v>85</v>
          </cell>
          <cell r="R148">
            <v>2</v>
          </cell>
          <cell r="S148">
            <v>4</v>
          </cell>
          <cell r="T148" t="str">
            <v xml:space="preserve">USD Purchase Pricelist (USD)</v>
          </cell>
          <cell r="U148">
            <v>24.81</v>
          </cell>
          <cell r="V148">
            <v>4133.97</v>
          </cell>
          <cell r="W148">
            <v>4800</v>
          </cell>
          <cell r="X148">
            <v>8400</v>
          </cell>
        </row>
        <row r="149">
          <cell r="A149">
            <v>10079</v>
          </cell>
          <cell r="B149" t="str">
            <v>AUTOLAMPS0156</v>
          </cell>
          <cell r="C149" t="str">
            <v>AUTOLAMPS0156</v>
          </cell>
          <cell r="D149" t="b">
            <v>1</v>
          </cell>
          <cell r="E149" t="str">
            <v xml:space="preserve">ISUZU FSR/FVR -  SIDE MIRROR</v>
          </cell>
          <cell r="F149" t="str">
            <v>ISUZU</v>
          </cell>
          <cell r="G149" t="str">
            <v xml:space="preserve">FSR SM</v>
          </cell>
          <cell r="H149" t="str">
            <v>LL-047</v>
          </cell>
          <cell r="J149">
            <v>0.04</v>
          </cell>
          <cell r="K149" t="str">
            <v>SUPPLIER0009</v>
          </cell>
          <cell r="L149" t="str">
            <v xml:space="preserve">JIANGSU L.L TRUCK MIRROR CO.,LTD</v>
          </cell>
          <cell r="M149">
            <v>50</v>
          </cell>
          <cell r="N149">
            <v>200</v>
          </cell>
          <cell r="O149">
            <v>250</v>
          </cell>
          <cell r="P149">
            <v>8</v>
          </cell>
          <cell r="Q149">
            <v>20</v>
          </cell>
          <cell r="T149" t="str">
            <v xml:space="preserve">Yuan Purchase Pricelist (CNY)</v>
          </cell>
          <cell r="U149">
            <v>9.6</v>
          </cell>
          <cell r="V149">
            <v>244.8</v>
          </cell>
          <cell r="W149">
            <v>390</v>
          </cell>
          <cell r="X149">
            <v>490</v>
          </cell>
          <cell r="Z149">
            <v>268</v>
          </cell>
          <cell r="AB149" t="str">
            <v>TMF</v>
          </cell>
        </row>
        <row r="150">
          <cell r="A150">
            <v>11324</v>
          </cell>
          <cell r="B150" t="str">
            <v>AUTOLAMPS0142</v>
          </cell>
          <cell r="C150" t="str">
            <v>AUTOLAMPS0142</v>
          </cell>
          <cell r="D150" t="b">
            <v>1</v>
          </cell>
          <cell r="E150" t="str">
            <v xml:space="preserve">ISUZU FSR/FVR - BUMPER/FRONT LAMP (213-1621-YU) - LH</v>
          </cell>
          <cell r="F150" t="str">
            <v>ISUZU</v>
          </cell>
          <cell r="G150" t="str">
            <v xml:space="preserve">FSR BLA LH</v>
          </cell>
          <cell r="H150" t="str">
            <v>IZ10-0105-L</v>
          </cell>
          <cell r="J150">
            <v>0.04</v>
          </cell>
          <cell r="K150" t="str">
            <v>SUPPLIER0002</v>
          </cell>
          <cell r="L150" t="str">
            <v xml:space="preserve">ANHUI TINCAI SILK CO. LTD</v>
          </cell>
          <cell r="M150">
            <v>8</v>
          </cell>
          <cell r="N150">
            <v>32</v>
          </cell>
          <cell r="O150">
            <v>40</v>
          </cell>
          <cell r="P150">
            <v>3</v>
          </cell>
          <cell r="Q150">
            <v>10</v>
          </cell>
          <cell r="T150" t="str">
            <v xml:space="preserve">Yuan Purchase Pricelist (CNY)</v>
          </cell>
          <cell r="U150">
            <v>21</v>
          </cell>
          <cell r="V150">
            <v>571</v>
          </cell>
          <cell r="W150">
            <v>860</v>
          </cell>
          <cell r="X150">
            <v>1140</v>
          </cell>
        </row>
        <row r="151">
          <cell r="A151">
            <v>11323</v>
          </cell>
          <cell r="B151" t="str">
            <v>AUTOLAMPS0143</v>
          </cell>
          <cell r="C151" t="str">
            <v>AUTOLAMPS0143</v>
          </cell>
          <cell r="D151" t="b">
            <v>1</v>
          </cell>
          <cell r="E151" t="str">
            <v xml:space="preserve">ISUZU FSR/FVR - BUMPER/FRONT LAMP (213-1621-YU) - RH</v>
          </cell>
          <cell r="F151" t="str">
            <v>ISUZU</v>
          </cell>
          <cell r="G151" t="str">
            <v xml:space="preserve">FSR BLA RH</v>
          </cell>
          <cell r="H151" t="str">
            <v>IZ10-0105-R</v>
          </cell>
          <cell r="J151">
            <v>0.04</v>
          </cell>
          <cell r="K151" t="str">
            <v>SUPPLIER0002</v>
          </cell>
          <cell r="L151" t="str">
            <v xml:space="preserve">ANHUI TINCAI SILK CO. LTD</v>
          </cell>
          <cell r="M151">
            <v>8</v>
          </cell>
          <cell r="N151">
            <v>32</v>
          </cell>
          <cell r="O151">
            <v>40</v>
          </cell>
          <cell r="P151">
            <v>3</v>
          </cell>
          <cell r="Q151">
            <v>10</v>
          </cell>
          <cell r="T151" t="str">
            <v xml:space="preserve">Yuan Purchase Pricelist (CNY)</v>
          </cell>
          <cell r="U151">
            <v>21</v>
          </cell>
          <cell r="V151">
            <v>571</v>
          </cell>
          <cell r="W151">
            <v>860</v>
          </cell>
          <cell r="X151">
            <v>1140</v>
          </cell>
        </row>
        <row r="152">
          <cell r="A152">
            <v>10072</v>
          </cell>
          <cell r="B152" t="str">
            <v>AUTOLAMPS0148</v>
          </cell>
          <cell r="C152" t="str">
            <v>AUTOLAMPS0148</v>
          </cell>
          <cell r="D152" t="b">
            <v>1</v>
          </cell>
          <cell r="E152" t="str">
            <v xml:space="preserve">ISUZU FSR/FVR - HEAD GLASS - LH</v>
          </cell>
          <cell r="F152" t="str">
            <v>ISUZU</v>
          </cell>
          <cell r="G152" t="str">
            <v xml:space="preserve">FSR HGS LH</v>
          </cell>
          <cell r="H152" t="str">
            <v>IZ10-0101-00-L</v>
          </cell>
          <cell r="J152">
            <v>0.04</v>
          </cell>
          <cell r="K152" t="str">
            <v>SUPPLIER0002</v>
          </cell>
          <cell r="L152" t="str">
            <v xml:space="preserve">ANHUI TINCAI SILK CO. LTD</v>
          </cell>
          <cell r="M152">
            <v>6</v>
          </cell>
          <cell r="N152">
            <v>24</v>
          </cell>
          <cell r="O152">
            <v>30</v>
          </cell>
          <cell r="P152">
            <v>3</v>
          </cell>
          <cell r="Q152">
            <v>10</v>
          </cell>
          <cell r="T152" t="str">
            <v xml:space="preserve">Yuan Purchase Pricelist (CNY)</v>
          </cell>
          <cell r="U152">
            <v>1.22</v>
          </cell>
          <cell r="V152">
            <v>204.96</v>
          </cell>
          <cell r="W152">
            <v>1220</v>
          </cell>
          <cell r="X152">
            <v>1630</v>
          </cell>
          <cell r="Z152">
            <v>72</v>
          </cell>
          <cell r="AB152" t="str">
            <v>TMF</v>
          </cell>
        </row>
        <row r="153">
          <cell r="A153">
            <v>10071</v>
          </cell>
          <cell r="B153" t="str">
            <v>AUTOLAMPS0149</v>
          </cell>
          <cell r="C153" t="str">
            <v>AUTOLAMPS0149</v>
          </cell>
          <cell r="D153" t="b">
            <v>1</v>
          </cell>
          <cell r="E153" t="str">
            <v xml:space="preserve">ISUZU FSR/FVR - HEAD GLASS - RH</v>
          </cell>
          <cell r="F153" t="str">
            <v>ISUZU</v>
          </cell>
          <cell r="G153" t="str">
            <v xml:space="preserve">FSR HGS RH</v>
          </cell>
          <cell r="H153" t="str">
            <v>IZ10-0101-00-R</v>
          </cell>
          <cell r="J153">
            <v>0.04</v>
          </cell>
          <cell r="K153" t="str">
            <v>SUPPLIER0002</v>
          </cell>
          <cell r="L153" t="str">
            <v xml:space="preserve">ANHUI TINCAI SILK CO. LTD</v>
          </cell>
          <cell r="M153">
            <v>5</v>
          </cell>
          <cell r="N153">
            <v>20</v>
          </cell>
          <cell r="O153">
            <v>25</v>
          </cell>
          <cell r="P153">
            <v>3</v>
          </cell>
          <cell r="Q153">
            <v>10</v>
          </cell>
          <cell r="T153" t="str">
            <v xml:space="preserve">Yuan Purchase Pricelist (CNY)</v>
          </cell>
          <cell r="U153">
            <v>30</v>
          </cell>
          <cell r="V153">
            <v>816</v>
          </cell>
          <cell r="W153">
            <v>1220</v>
          </cell>
          <cell r="X153">
            <v>1630</v>
          </cell>
          <cell r="Z153">
            <v>79</v>
          </cell>
          <cell r="AB153" t="str">
            <v>TMF</v>
          </cell>
        </row>
        <row r="154">
          <cell r="A154">
            <v>10070</v>
          </cell>
          <cell r="B154" t="str">
            <v>AUTOLAMPS0150</v>
          </cell>
          <cell r="C154" t="str">
            <v>AUTOLAMPS0150</v>
          </cell>
          <cell r="D154" t="b">
            <v>1</v>
          </cell>
          <cell r="E154" t="str">
            <v xml:space="preserve">ISUZU FSR/FVR - HEAD LAMP - LH</v>
          </cell>
          <cell r="F154" t="str">
            <v>ISUZU</v>
          </cell>
          <cell r="G154" t="str">
            <v xml:space="preserve">FVR HLA LH</v>
          </cell>
          <cell r="H154" t="str">
            <v>IZ10-0101-L</v>
          </cell>
          <cell r="J154">
            <v>0.04</v>
          </cell>
          <cell r="K154" t="str">
            <v>SUPPLIER0002</v>
          </cell>
          <cell r="L154" t="str">
            <v xml:space="preserve">ANHUI TINCAI SILK CO. LTD</v>
          </cell>
          <cell r="M154">
            <v>5</v>
          </cell>
          <cell r="N154">
            <v>20</v>
          </cell>
          <cell r="O154">
            <v>25</v>
          </cell>
          <cell r="R154">
            <v>2</v>
          </cell>
          <cell r="S154">
            <v>5</v>
          </cell>
          <cell r="T154" t="str">
            <v xml:space="preserve">Yuan Purchase Pricelist (CNY)</v>
          </cell>
          <cell r="U154">
            <v>110</v>
          </cell>
          <cell r="V154">
            <v>2806</v>
          </cell>
          <cell r="W154">
            <v>4200</v>
          </cell>
          <cell r="X154">
            <v>7200</v>
          </cell>
          <cell r="Z154">
            <v>12</v>
          </cell>
          <cell r="AB154" t="str">
            <v>A3</v>
          </cell>
        </row>
        <row r="155">
          <cell r="A155">
            <v>10069</v>
          </cell>
          <cell r="B155" t="str">
            <v>AUTOLAMPS0151</v>
          </cell>
          <cell r="C155" t="str">
            <v>AUTOLAMPS0151</v>
          </cell>
          <cell r="D155" t="b">
            <v>1</v>
          </cell>
          <cell r="E155" t="str">
            <v xml:space="preserve">ISUZU FSR/FVR - HEAD LAMP - RH</v>
          </cell>
          <cell r="F155" t="str">
            <v>ISUZU</v>
          </cell>
          <cell r="G155" t="str">
            <v xml:space="preserve">FVR HLA RH</v>
          </cell>
          <cell r="H155" t="str">
            <v>IZ10-0101-R</v>
          </cell>
          <cell r="J155">
            <v>0.04</v>
          </cell>
          <cell r="K155" t="str">
            <v>SUPPLIER0002</v>
          </cell>
          <cell r="L155" t="str">
            <v xml:space="preserve">ANHUI TINCAI SILK CO. LTD</v>
          </cell>
          <cell r="M155">
            <v>4</v>
          </cell>
          <cell r="N155">
            <v>16</v>
          </cell>
          <cell r="O155">
            <v>20</v>
          </cell>
          <cell r="R155">
            <v>2</v>
          </cell>
          <cell r="S155">
            <v>5</v>
          </cell>
          <cell r="T155" t="str">
            <v xml:space="preserve">Yuan Purchase Pricelist (CNY)</v>
          </cell>
          <cell r="U155">
            <v>110</v>
          </cell>
          <cell r="V155">
            <v>2806</v>
          </cell>
          <cell r="W155">
            <v>4200</v>
          </cell>
          <cell r="X155">
            <v>7200</v>
          </cell>
          <cell r="Z155">
            <v>0</v>
          </cell>
          <cell r="AB155" t="str">
            <v>A3</v>
          </cell>
        </row>
        <row r="156">
          <cell r="A156">
            <v>13887</v>
          </cell>
          <cell r="B156" t="str">
            <v>AUTOLAMPS2776</v>
          </cell>
          <cell r="C156" t="str">
            <v>AUTOLAMPS2776</v>
          </cell>
          <cell r="D156" t="b">
            <v>1</v>
          </cell>
          <cell r="E156" t="str">
            <v xml:space="preserve">ISUZU FSR/FVR - MIRROR SHELL</v>
          </cell>
          <cell r="F156" t="str">
            <v>ISUZU</v>
          </cell>
          <cell r="G156" t="str">
            <v>FSR-SHELL</v>
          </cell>
          <cell r="H156" t="str">
            <v>LL-047-SHELL</v>
          </cell>
          <cell r="J156">
            <v>0.04</v>
          </cell>
          <cell r="K156" t="str">
            <v>SUPPLIER0009</v>
          </cell>
          <cell r="L156" t="str">
            <v xml:space="preserve">JIANGSU L.L TRUCK MIRROR CO.,LTD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T156" t="str">
            <v xml:space="preserve">Yuan Purchase Pricelist (CNY)</v>
          </cell>
          <cell r="U156">
            <v>9.6</v>
          </cell>
          <cell r="V156">
            <v>8.2799999999999994</v>
          </cell>
          <cell r="W156">
            <v>350</v>
          </cell>
          <cell r="X156">
            <v>480</v>
          </cell>
          <cell r="Z156">
            <v>40</v>
          </cell>
          <cell r="AB156" t="str">
            <v>TMF</v>
          </cell>
        </row>
        <row r="157">
          <cell r="A157">
            <v>10074</v>
          </cell>
          <cell r="B157" t="str">
            <v>AUTOLAMPS0154</v>
          </cell>
          <cell r="C157" t="str">
            <v>AUTOLAMPS0154</v>
          </cell>
          <cell r="D157" t="b">
            <v>1</v>
          </cell>
          <cell r="E157" t="str">
            <v xml:space="preserve">ISUZU FSR/FVR - SIDE LAMP (213-1405-A) - LH</v>
          </cell>
          <cell r="F157" t="str">
            <v>ISUZU</v>
          </cell>
          <cell r="G157" t="str">
            <v xml:space="preserve">FVR SLA LH</v>
          </cell>
          <cell r="H157" t="str">
            <v>IZ10-0106A-L</v>
          </cell>
          <cell r="J157">
            <v>0.04</v>
          </cell>
          <cell r="K157" t="str">
            <v>SUPPLIER0002</v>
          </cell>
          <cell r="L157" t="str">
            <v xml:space="preserve">ANHUI TINCAI SILK CO. LTD</v>
          </cell>
          <cell r="M157">
            <v>16</v>
          </cell>
          <cell r="N157">
            <v>64</v>
          </cell>
          <cell r="O157">
            <v>80</v>
          </cell>
          <cell r="P157">
            <v>5</v>
          </cell>
          <cell r="Q157">
            <v>10</v>
          </cell>
          <cell r="T157" t="str">
            <v xml:space="preserve">Yuan Purchase Pricelist (CNY)</v>
          </cell>
          <cell r="U157">
            <v>10</v>
          </cell>
          <cell r="V157">
            <v>255</v>
          </cell>
          <cell r="W157">
            <v>380</v>
          </cell>
          <cell r="X157">
            <v>600</v>
          </cell>
        </row>
        <row r="158">
          <cell r="A158">
            <v>10073</v>
          </cell>
          <cell r="B158" t="str">
            <v>AUTOLAMPS0155</v>
          </cell>
          <cell r="C158" t="str">
            <v>AUTOLAMPS0155</v>
          </cell>
          <cell r="D158" t="b">
            <v>1</v>
          </cell>
          <cell r="E158" t="str">
            <v xml:space="preserve">ISUZU FSR/FVR - SIDE LAMP (213-1405-A) - RH</v>
          </cell>
          <cell r="F158" t="str">
            <v>ISUZU</v>
          </cell>
          <cell r="G158" t="str">
            <v xml:space="preserve">FVR SLA RH</v>
          </cell>
          <cell r="H158" t="str">
            <v>IZ10-0106A-R</v>
          </cell>
          <cell r="J158">
            <v>0.04</v>
          </cell>
          <cell r="K158" t="str">
            <v>SUPPLIER0002</v>
          </cell>
          <cell r="L158" t="str">
            <v xml:space="preserve">ANHUI TINCAI SILK CO. LTD</v>
          </cell>
          <cell r="M158">
            <v>17</v>
          </cell>
          <cell r="N158">
            <v>68</v>
          </cell>
          <cell r="O158">
            <v>85</v>
          </cell>
          <cell r="P158">
            <v>5</v>
          </cell>
          <cell r="Q158">
            <v>10</v>
          </cell>
          <cell r="T158" t="str">
            <v xml:space="preserve">Yuan Purchase Pricelist (CNY)</v>
          </cell>
          <cell r="U158">
            <v>1.22</v>
          </cell>
          <cell r="V158">
            <v>204.96</v>
          </cell>
          <cell r="W158">
            <v>380</v>
          </cell>
          <cell r="X158">
            <v>600</v>
          </cell>
        </row>
        <row r="159">
          <cell r="A159">
            <v>11166</v>
          </cell>
          <cell r="B159" t="str">
            <v>AUTOLAMPS2808</v>
          </cell>
          <cell r="C159" t="str">
            <v>AUTOLAMPS2808</v>
          </cell>
          <cell r="D159" t="b">
            <v>1</v>
          </cell>
          <cell r="E159" t="str">
            <v xml:space="preserve">ISUZU FSR/FVR - SIDE MIRROR GLASS</v>
          </cell>
          <cell r="F159" t="str">
            <v>ISUZU</v>
          </cell>
          <cell r="G159" t="str">
            <v>FSR-MG</v>
          </cell>
          <cell r="H159" t="str">
            <v>LL-047-00</v>
          </cell>
          <cell r="J159">
            <v>0.04</v>
          </cell>
          <cell r="K159" t="str">
            <v>SUPPLIER0009</v>
          </cell>
          <cell r="L159" t="str">
            <v xml:space="preserve">JIANGSU L.L TRUCK MIRROR CO.,LTD</v>
          </cell>
          <cell r="M159">
            <v>13</v>
          </cell>
          <cell r="N159">
            <v>52</v>
          </cell>
          <cell r="O159">
            <v>65</v>
          </cell>
          <cell r="R159">
            <v>0</v>
          </cell>
          <cell r="S159">
            <v>0</v>
          </cell>
          <cell r="T159" t="str">
            <v xml:space="preserve">Yuan Purchase Pricelist (CNY)</v>
          </cell>
          <cell r="U159">
            <v>0.39</v>
          </cell>
          <cell r="V159">
            <v>61</v>
          </cell>
          <cell r="W159">
            <v>90</v>
          </cell>
          <cell r="X159">
            <v>120</v>
          </cell>
        </row>
        <row r="160">
          <cell r="A160">
            <v>11328</v>
          </cell>
          <cell r="B160" t="str">
            <v>AUTOLAMPS0144</v>
          </cell>
          <cell r="C160" t="str">
            <v>AUTOLAMPS0144</v>
          </cell>
          <cell r="D160" t="b">
            <v>1</v>
          </cell>
          <cell r="E160" t="str">
            <v xml:space="preserve">ISUZU FSR/FVR/TX - CORNER LAMP (213-1616) - LH</v>
          </cell>
          <cell r="F160" t="str">
            <v>ISUZU</v>
          </cell>
          <cell r="G160" t="str">
            <v xml:space="preserve">FSR CLAWY LH</v>
          </cell>
          <cell r="H160" t="str">
            <v>IZ01-0104-L</v>
          </cell>
          <cell r="J160">
            <v>0.04</v>
          </cell>
          <cell r="K160" t="str">
            <v>SUPPLIER0002</v>
          </cell>
          <cell r="L160" t="str">
            <v xml:space="preserve">ANHUI TINCAI SILK CO. LTD</v>
          </cell>
          <cell r="M160">
            <v>13</v>
          </cell>
          <cell r="N160">
            <v>52</v>
          </cell>
          <cell r="O160">
            <v>65</v>
          </cell>
          <cell r="P160">
            <v>3</v>
          </cell>
          <cell r="Q160">
            <v>6</v>
          </cell>
          <cell r="T160" t="str">
            <v xml:space="preserve">Yuan Purchase Pricelist (CNY)</v>
          </cell>
          <cell r="U160">
            <v>17</v>
          </cell>
          <cell r="V160">
            <v>462</v>
          </cell>
          <cell r="W160">
            <v>690</v>
          </cell>
          <cell r="X160">
            <v>920</v>
          </cell>
        </row>
        <row r="161">
          <cell r="A161">
            <v>11327</v>
          </cell>
          <cell r="B161" t="str">
            <v>AUTOLAMPS0145</v>
          </cell>
          <cell r="C161" t="str">
            <v>AUTOLAMPS0145</v>
          </cell>
          <cell r="D161" t="b">
            <v>1</v>
          </cell>
          <cell r="E161" t="str">
            <v xml:space="preserve">ISUZU FSR/FVR/TX - CORNER LAMP (213-1616) - RH</v>
          </cell>
          <cell r="F161" t="str">
            <v>ISUZU</v>
          </cell>
          <cell r="G161" t="str">
            <v xml:space="preserve">FSR CLAWY RH</v>
          </cell>
          <cell r="H161" t="str">
            <v>IZ01-0104-R</v>
          </cell>
          <cell r="J161">
            <v>0.04</v>
          </cell>
          <cell r="K161" t="str">
            <v>SUPPLIER0002</v>
          </cell>
          <cell r="L161" t="str">
            <v xml:space="preserve">ANHUI TINCAI SILK CO. LTD</v>
          </cell>
          <cell r="M161">
            <v>10</v>
          </cell>
          <cell r="N161">
            <v>40</v>
          </cell>
          <cell r="O161">
            <v>50</v>
          </cell>
          <cell r="P161">
            <v>3</v>
          </cell>
          <cell r="Q161">
            <v>6</v>
          </cell>
          <cell r="T161" t="str">
            <v xml:space="preserve">Yuan Purchase Pricelist (CNY)</v>
          </cell>
          <cell r="U161">
            <v>17</v>
          </cell>
          <cell r="V161">
            <v>462</v>
          </cell>
          <cell r="W161">
            <v>690</v>
          </cell>
          <cell r="X161">
            <v>920</v>
          </cell>
        </row>
        <row r="162">
          <cell r="A162">
            <v>10956</v>
          </cell>
          <cell r="B162" t="str">
            <v>AUTOLAMPS0152</v>
          </cell>
          <cell r="C162" t="str">
            <v>AUTOLAMPS0152</v>
          </cell>
          <cell r="D162" t="b">
            <v>1</v>
          </cell>
          <cell r="E162" t="str">
            <v xml:space="preserve">ISUZU FSR/FVR/TX/FUSO - TAIL LENS (214-1911-A) (RED) </v>
          </cell>
          <cell r="F162" t="str">
            <v>ISUZU</v>
          </cell>
          <cell r="G162" t="str">
            <v xml:space="preserve">FVR TLSR RH</v>
          </cell>
          <cell r="H162" t="str">
            <v>IZ01-0102B-00</v>
          </cell>
          <cell r="J162">
            <v>0.04</v>
          </cell>
          <cell r="K162" t="str">
            <v>SUPPLIER0002</v>
          </cell>
          <cell r="L162" t="str">
            <v xml:space="preserve">ANHUI TINCAI SILK CO. LTD</v>
          </cell>
          <cell r="M162">
            <v>50</v>
          </cell>
          <cell r="N162">
            <v>200</v>
          </cell>
          <cell r="O162">
            <v>250</v>
          </cell>
          <cell r="R162">
            <v>5</v>
          </cell>
          <cell r="S162">
            <v>20</v>
          </cell>
          <cell r="T162" t="str">
            <v xml:space="preserve">Yuan Purchase Pricelist (CNY)</v>
          </cell>
          <cell r="U162">
            <v>0.19</v>
          </cell>
          <cell r="V162">
            <v>30</v>
          </cell>
          <cell r="W162">
            <v>50</v>
          </cell>
          <cell r="X162">
            <v>70</v>
          </cell>
        </row>
        <row r="163">
          <cell r="A163">
            <v>10957</v>
          </cell>
          <cell r="B163" t="str">
            <v>AUTOLAMPS0153</v>
          </cell>
          <cell r="C163" t="str">
            <v>AUTOLAMPS0153</v>
          </cell>
          <cell r="D163" t="b">
            <v>1</v>
          </cell>
          <cell r="E163" t="str">
            <v xml:space="preserve">ISUZU FSR/FVR/TX/FUSO - TAIL LENS (214-1911-A) (YELLOW) </v>
          </cell>
          <cell r="F163" t="str">
            <v>ISUZU</v>
          </cell>
          <cell r="G163" t="str">
            <v xml:space="preserve">FVR TLSY RH</v>
          </cell>
          <cell r="H163" t="str">
            <v>IZ01-0102B-00</v>
          </cell>
          <cell r="J163">
            <v>0.04</v>
          </cell>
          <cell r="K163" t="str">
            <v>SUPPLIER0002</v>
          </cell>
          <cell r="L163" t="str">
            <v xml:space="preserve">ANHUI TINCAI SILK CO. LTD</v>
          </cell>
          <cell r="M163">
            <v>50</v>
          </cell>
          <cell r="N163">
            <v>200</v>
          </cell>
          <cell r="O163">
            <v>250</v>
          </cell>
          <cell r="R163">
            <v>5</v>
          </cell>
          <cell r="S163">
            <v>20</v>
          </cell>
          <cell r="T163" t="str">
            <v xml:space="preserve">Yuan Purchase Pricelist (CNY)</v>
          </cell>
          <cell r="U163">
            <v>0.19</v>
          </cell>
          <cell r="V163">
            <v>30</v>
          </cell>
          <cell r="W163">
            <v>50</v>
          </cell>
          <cell r="X163">
            <v>70</v>
          </cell>
        </row>
        <row r="164">
          <cell r="A164">
            <v>10018</v>
          </cell>
          <cell r="B164" t="str">
            <v>AUTOLAMPS0158</v>
          </cell>
          <cell r="C164" t="str">
            <v>AUTOLAMPS0158</v>
          </cell>
          <cell r="D164" t="b">
            <v>1</v>
          </cell>
          <cell r="E164" t="str">
            <v xml:space="preserve">ISUZU NHR 3.6 (93-03) - FRONT GRILL (SMALL)</v>
          </cell>
          <cell r="F164" t="str">
            <v>ISUZU</v>
          </cell>
          <cell r="G164" t="str">
            <v xml:space="preserve">NHR3.6 GRL</v>
          </cell>
          <cell r="H164" t="str">
            <v>IZ02-0114</v>
          </cell>
          <cell r="J164">
            <v>0.04</v>
          </cell>
          <cell r="K164" t="str">
            <v>SUPPLIER0002</v>
          </cell>
          <cell r="L164" t="str">
            <v xml:space="preserve">ANHUI TINCAI SILK CO. LTD</v>
          </cell>
          <cell r="M164">
            <v>2</v>
          </cell>
          <cell r="N164">
            <v>8</v>
          </cell>
          <cell r="O164">
            <v>10</v>
          </cell>
          <cell r="R164">
            <v>1</v>
          </cell>
          <cell r="S164">
            <v>3</v>
          </cell>
          <cell r="T164" t="str">
            <v xml:space="preserve">Yuan Purchase Pricelist (CNY)</v>
          </cell>
          <cell r="U164">
            <v>14</v>
          </cell>
          <cell r="V164">
            <v>381</v>
          </cell>
          <cell r="W164">
            <v>570</v>
          </cell>
          <cell r="X164">
            <v>760</v>
          </cell>
          <cell r="Z164">
            <v>12</v>
          </cell>
          <cell r="AB164" t="str">
            <v>G4B</v>
          </cell>
        </row>
        <row r="165">
          <cell r="A165">
            <v>10025</v>
          </cell>
          <cell r="B165" t="str">
            <v>AUTOLAMPS0159</v>
          </cell>
          <cell r="C165" t="str">
            <v>AUTOLAMPS0159</v>
          </cell>
          <cell r="D165" t="b">
            <v>1</v>
          </cell>
          <cell r="E165" t="str">
            <v xml:space="preserve">ISUZU NHR 4.3 (04-05) - FRONT GRILL (SHORT)</v>
          </cell>
          <cell r="F165" t="str">
            <v>ISUZU</v>
          </cell>
          <cell r="G165" t="str">
            <v xml:space="preserve">NHR4.3 GRL</v>
          </cell>
          <cell r="H165" t="str">
            <v>IZ07-0114A</v>
          </cell>
          <cell r="J165">
            <v>0.04</v>
          </cell>
          <cell r="K165" t="str">
            <v>SUPPLIER0002</v>
          </cell>
          <cell r="L165" t="str">
            <v xml:space="preserve">ANHUI TINCAI SILK CO. LTD</v>
          </cell>
          <cell r="M165">
            <v>4</v>
          </cell>
          <cell r="N165">
            <v>16</v>
          </cell>
          <cell r="O165">
            <v>20</v>
          </cell>
          <cell r="R165">
            <v>1</v>
          </cell>
          <cell r="S165">
            <v>3</v>
          </cell>
          <cell r="T165" t="str">
            <v xml:space="preserve">Yuan Purchase Pricelist (CNY)</v>
          </cell>
          <cell r="U165">
            <v>34</v>
          </cell>
          <cell r="V165">
            <v>925</v>
          </cell>
          <cell r="W165">
            <v>1390</v>
          </cell>
          <cell r="X165">
            <v>1850</v>
          </cell>
          <cell r="Z165">
            <v>17</v>
          </cell>
          <cell r="AB165" t="str">
            <v>G4B</v>
          </cell>
        </row>
        <row r="166">
          <cell r="A166">
            <v>10017</v>
          </cell>
          <cell r="B166" t="str">
            <v>AUTOLAMPS0160</v>
          </cell>
          <cell r="C166" t="str">
            <v>AUTOLAMPS0160</v>
          </cell>
          <cell r="D166" t="b">
            <v>1</v>
          </cell>
          <cell r="E166" t="str">
            <v xml:space="preserve">ISUZU NHR 4.3 (04-14) - FRONT WIPER PANEL </v>
          </cell>
          <cell r="F166" t="str">
            <v>ISUZU</v>
          </cell>
          <cell r="G166" t="str">
            <v xml:space="preserve">NPR4.3  FWP</v>
          </cell>
          <cell r="H166" t="str">
            <v>IZ07-0115B</v>
          </cell>
          <cell r="J166">
            <v>0.04</v>
          </cell>
          <cell r="K166" t="str">
            <v>SUPPLIER0002</v>
          </cell>
          <cell r="L166" t="str">
            <v xml:space="preserve">ANHUI TINCAI SILK CO. LTD</v>
          </cell>
          <cell r="M166">
            <v>0</v>
          </cell>
          <cell r="N166">
            <v>0</v>
          </cell>
          <cell r="O166">
            <v>0</v>
          </cell>
          <cell r="R166">
            <v>0</v>
          </cell>
          <cell r="S166">
            <v>1</v>
          </cell>
          <cell r="T166" t="str">
            <v xml:space="preserve">Yuan Purchase Pricelist (CNY)</v>
          </cell>
          <cell r="U166">
            <v>8.1999999999999993</v>
          </cell>
          <cell r="V166">
            <v>1282</v>
          </cell>
          <cell r="W166">
            <v>1990</v>
          </cell>
          <cell r="X166">
            <v>2750</v>
          </cell>
          <cell r="Z166">
            <v>5</v>
          </cell>
          <cell r="AB166" t="str">
            <v>1A</v>
          </cell>
        </row>
        <row r="167">
          <cell r="A167">
            <v>12252</v>
          </cell>
          <cell r="B167" t="str">
            <v>AUTOLAMPS2809</v>
          </cell>
          <cell r="C167" t="str">
            <v>AUTOLAMPS2809</v>
          </cell>
          <cell r="D167" t="b">
            <v>1</v>
          </cell>
          <cell r="E167" t="str">
            <v xml:space="preserve">ISUZU NKR 3.3 -  MIRROR GLASS</v>
          </cell>
          <cell r="F167" t="str">
            <v>ISUZU</v>
          </cell>
          <cell r="G167" t="str">
            <v>NKR3.3-MG</v>
          </cell>
          <cell r="H167" t="str">
            <v>LL-050-00</v>
          </cell>
          <cell r="J167">
            <v>0.04</v>
          </cell>
          <cell r="K167" t="str">
            <v>SUPPLIER0009</v>
          </cell>
          <cell r="L167" t="str">
            <v xml:space="preserve">JIANGSU L.L TRUCK MIRROR CO.,LTD</v>
          </cell>
          <cell r="M167">
            <v>0</v>
          </cell>
          <cell r="N167">
            <v>0</v>
          </cell>
          <cell r="O167">
            <v>0</v>
          </cell>
          <cell r="R167">
            <v>0</v>
          </cell>
          <cell r="S167">
            <v>0</v>
          </cell>
          <cell r="T167" t="str">
            <v xml:space="preserve">Yuan Purchase Pricelist (CNY)</v>
          </cell>
          <cell r="U167">
            <v>0.81</v>
          </cell>
          <cell r="V167">
            <v>127</v>
          </cell>
          <cell r="W167">
            <v>200</v>
          </cell>
          <cell r="X167">
            <v>280</v>
          </cell>
        </row>
        <row r="168">
          <cell r="A168">
            <v>11223</v>
          </cell>
          <cell r="B168" t="str">
            <v>AUTOLAMPS0171</v>
          </cell>
          <cell r="C168" t="str">
            <v>AUTOLAMPS0171</v>
          </cell>
          <cell r="D168" t="b">
            <v>1</v>
          </cell>
          <cell r="E168" t="str">
            <v xml:space="preserve">ISUZU NKR 3.3 - CORNER LAMP - LH</v>
          </cell>
          <cell r="F168" t="str">
            <v>ISUZU</v>
          </cell>
          <cell r="G168" t="str">
            <v xml:space="preserve">NKR3.3 CLA LH</v>
          </cell>
          <cell r="H168" t="str">
            <v>IZ01-0103-L</v>
          </cell>
          <cell r="J168">
            <v>0.04</v>
          </cell>
          <cell r="K168" t="str">
            <v>SUPPLIER0002</v>
          </cell>
          <cell r="L168" t="str">
            <v xml:space="preserve">ANHUI TINCAI SILK CO. LTD</v>
          </cell>
          <cell r="M168">
            <v>8</v>
          </cell>
          <cell r="N168">
            <v>32</v>
          </cell>
          <cell r="O168">
            <v>40</v>
          </cell>
          <cell r="P168">
            <v>5</v>
          </cell>
          <cell r="Q168">
            <v>15</v>
          </cell>
          <cell r="T168" t="str">
            <v xml:space="preserve">Yuan Purchase Pricelist (CNY)</v>
          </cell>
          <cell r="U168">
            <v>6.5</v>
          </cell>
          <cell r="V168">
            <v>166</v>
          </cell>
          <cell r="W168">
            <v>250</v>
          </cell>
          <cell r="X168">
            <v>330</v>
          </cell>
          <cell r="Z168">
            <v>32</v>
          </cell>
          <cell r="AB168" t="str">
            <v>B16</v>
          </cell>
        </row>
        <row r="169">
          <cell r="A169">
            <v>10057</v>
          </cell>
          <cell r="B169" t="str">
            <v>AUTOLAMPS0172</v>
          </cell>
          <cell r="C169" t="str">
            <v>AUTOLAMPS0172</v>
          </cell>
          <cell r="D169" t="b">
            <v>1</v>
          </cell>
          <cell r="E169" t="str">
            <v xml:space="preserve">ISUZU NKR 3.3 - CORNER LAMP - RH</v>
          </cell>
          <cell r="F169" t="str">
            <v>ISUZU</v>
          </cell>
          <cell r="G169" t="str">
            <v xml:space="preserve">NKR3.3 CLA RH</v>
          </cell>
          <cell r="H169" t="str">
            <v>IZ01-0103-R</v>
          </cell>
          <cell r="J169">
            <v>0.04</v>
          </cell>
          <cell r="K169" t="str">
            <v>SUPPLIER0002</v>
          </cell>
          <cell r="L169" t="str">
            <v xml:space="preserve">ANHUI TINCAI SILK CO. LTD</v>
          </cell>
          <cell r="M169">
            <v>12</v>
          </cell>
          <cell r="N169">
            <v>48</v>
          </cell>
          <cell r="O169">
            <v>60</v>
          </cell>
          <cell r="P169">
            <v>5</v>
          </cell>
          <cell r="Q169">
            <v>15</v>
          </cell>
          <cell r="T169" t="str">
            <v xml:space="preserve">Yuan Purchase Pricelist (CNY)</v>
          </cell>
          <cell r="U169">
            <v>6.5</v>
          </cell>
          <cell r="V169">
            <v>166</v>
          </cell>
          <cell r="W169">
            <v>250</v>
          </cell>
          <cell r="X169">
            <v>330</v>
          </cell>
          <cell r="Z169">
            <v>54</v>
          </cell>
          <cell r="AB169" t="str">
            <v>B16</v>
          </cell>
        </row>
        <row r="170">
          <cell r="A170">
            <v>10058</v>
          </cell>
          <cell r="B170" t="str">
            <v>AUTOLAMPS0173</v>
          </cell>
          <cell r="C170" t="str">
            <v>AUTOLAMPS0173</v>
          </cell>
          <cell r="D170" t="b">
            <v>1</v>
          </cell>
          <cell r="E170" t="str">
            <v xml:space="preserve">ISUZU NKR 3.3 - CORNER LENS</v>
          </cell>
          <cell r="F170" t="str">
            <v>ISUZU</v>
          </cell>
          <cell r="G170" t="str">
            <v xml:space="preserve">NKR3.3 CLS</v>
          </cell>
          <cell r="H170" t="str">
            <v>IZ01-0103</v>
          </cell>
          <cell r="J170">
            <v>0.04</v>
          </cell>
          <cell r="K170" t="str">
            <v>SUPPLIER0002</v>
          </cell>
          <cell r="L170" t="str">
            <v xml:space="preserve">ANHUI TINCAI SILK CO. LTD</v>
          </cell>
          <cell r="M170">
            <v>22</v>
          </cell>
          <cell r="N170">
            <v>88</v>
          </cell>
          <cell r="O170">
            <v>110</v>
          </cell>
          <cell r="P170">
            <v>5</v>
          </cell>
          <cell r="Q170">
            <v>20</v>
          </cell>
          <cell r="T170" t="str">
            <v xml:space="preserve">Yuan Purchase Pricelist (CNY)</v>
          </cell>
          <cell r="U170">
            <v>2.5</v>
          </cell>
          <cell r="V170">
            <v>153</v>
          </cell>
          <cell r="W170">
            <v>100</v>
          </cell>
          <cell r="X170">
            <v>150</v>
          </cell>
        </row>
        <row r="171">
          <cell r="A171">
            <v>10059</v>
          </cell>
          <cell r="B171" t="str">
            <v>AUTOLAMPS0168</v>
          </cell>
          <cell r="C171" t="str">
            <v>AUTOLAMPS0168</v>
          </cell>
          <cell r="D171" t="b">
            <v>1</v>
          </cell>
          <cell r="E171" t="str">
            <v xml:space="preserve">ISUZU NKR 3.3 - FOG LAMP</v>
          </cell>
          <cell r="F171" t="str">
            <v>ISUZU</v>
          </cell>
          <cell r="G171" t="str">
            <v xml:space="preserve">NKR3.3 FLA</v>
          </cell>
          <cell r="H171" t="str">
            <v>IZ01-0105</v>
          </cell>
          <cell r="J171">
            <v>0.04</v>
          </cell>
          <cell r="K171" t="str">
            <v>SUPPLIER0002</v>
          </cell>
          <cell r="L171" t="str">
            <v xml:space="preserve">ANHUI TINCAI SILK CO. LTD</v>
          </cell>
          <cell r="M171">
            <v>30</v>
          </cell>
          <cell r="N171">
            <v>120</v>
          </cell>
          <cell r="O171">
            <v>150</v>
          </cell>
          <cell r="P171">
            <v>5</v>
          </cell>
          <cell r="Q171">
            <v>15</v>
          </cell>
          <cell r="T171" t="str">
            <v xml:space="preserve">Yuan Purchase Pricelist (CNY)</v>
          </cell>
          <cell r="U171">
            <v>7</v>
          </cell>
          <cell r="V171">
            <v>190</v>
          </cell>
          <cell r="W171">
            <v>290</v>
          </cell>
          <cell r="X171">
            <v>380</v>
          </cell>
        </row>
        <row r="172">
          <cell r="A172">
            <v>10060</v>
          </cell>
          <cell r="B172" t="str">
            <v>AUTOLAMPS0177</v>
          </cell>
          <cell r="C172" t="str">
            <v>AUTOLAMPS0177</v>
          </cell>
          <cell r="D172" t="b">
            <v>1</v>
          </cell>
          <cell r="E172" t="str">
            <v xml:space="preserve">ISUZU NKR 3.3 - FOG LENS</v>
          </cell>
          <cell r="F172" t="str">
            <v>ISUZU</v>
          </cell>
          <cell r="G172" t="str">
            <v xml:space="preserve">NKR3.3 FLS</v>
          </cell>
          <cell r="H172" t="str">
            <v>IZ01-0105-00</v>
          </cell>
          <cell r="J172">
            <v>0.04</v>
          </cell>
          <cell r="K172" t="str">
            <v>SUPPLIER0002</v>
          </cell>
          <cell r="L172" t="str">
            <v xml:space="preserve">ANHUI TINCAI SILK CO. LTD</v>
          </cell>
          <cell r="M172">
            <v>21</v>
          </cell>
          <cell r="N172">
            <v>84</v>
          </cell>
          <cell r="O172">
            <v>105</v>
          </cell>
          <cell r="P172">
            <v>5</v>
          </cell>
          <cell r="Q172">
            <v>20</v>
          </cell>
          <cell r="T172" t="str">
            <v xml:space="preserve">Yuan Purchase Pricelist (CNY)</v>
          </cell>
          <cell r="U172">
            <v>3</v>
          </cell>
          <cell r="V172">
            <v>82</v>
          </cell>
          <cell r="W172">
            <v>120</v>
          </cell>
          <cell r="X172">
            <v>160</v>
          </cell>
          <cell r="Z172">
            <v>36</v>
          </cell>
          <cell r="AB172" t="str">
            <v>TF</v>
          </cell>
        </row>
        <row r="173">
          <cell r="A173">
            <v>10063</v>
          </cell>
          <cell r="B173" t="str">
            <v>AUTOLAMPS0178</v>
          </cell>
          <cell r="C173" t="str">
            <v>AUTOLAMPS0178</v>
          </cell>
          <cell r="D173" t="b">
            <v>1</v>
          </cell>
          <cell r="E173" t="str">
            <v xml:space="preserve">ISUZU NKR 3.3 - FRONT BUMPER W/O FOG LAMP HOLE, W/PLATE (1680MM)</v>
          </cell>
          <cell r="F173" t="str">
            <v>ISUZU</v>
          </cell>
          <cell r="G173" t="str">
            <v xml:space="preserve">NKR3.3 BPRFWOH</v>
          </cell>
          <cell r="H173" t="str">
            <v>IZ01-0105</v>
          </cell>
          <cell r="J173">
            <v>0.04</v>
          </cell>
          <cell r="K173" t="str">
            <v>SUPPLIER0002</v>
          </cell>
          <cell r="L173" t="str">
            <v xml:space="preserve">ANHUI TINCAI SILK CO. LTD</v>
          </cell>
          <cell r="M173">
            <v>0</v>
          </cell>
          <cell r="N173">
            <v>0</v>
          </cell>
          <cell r="O173">
            <v>0</v>
          </cell>
          <cell r="R173">
            <v>1</v>
          </cell>
          <cell r="S173">
            <v>2</v>
          </cell>
          <cell r="T173" t="str">
            <v xml:space="preserve">Yuan Purchase Pricelist (CNY)</v>
          </cell>
          <cell r="U173">
            <v>58</v>
          </cell>
          <cell r="V173">
            <v>1305</v>
          </cell>
          <cell r="W173">
            <v>2020</v>
          </cell>
          <cell r="X173">
            <v>2780</v>
          </cell>
        </row>
        <row r="174">
          <cell r="A174">
            <v>10068</v>
          </cell>
          <cell r="B174" t="str">
            <v>AUTOLAMPS0169</v>
          </cell>
          <cell r="C174" t="str">
            <v>AUTOLAMPS0169</v>
          </cell>
          <cell r="D174" t="b">
            <v>1</v>
          </cell>
          <cell r="E174" t="str">
            <v xml:space="preserve">ISUZU NKR 3.3 - FRONT GRILL (BLUE)</v>
          </cell>
          <cell r="F174" t="str">
            <v>ISUZU</v>
          </cell>
          <cell r="G174" t="str">
            <v xml:space="preserve">NKR3.3 GRL</v>
          </cell>
          <cell r="H174" t="str">
            <v>GL-017-043</v>
          </cell>
          <cell r="J174">
            <v>0.04</v>
          </cell>
          <cell r="K174" t="str">
            <v>SUPPLIER0008</v>
          </cell>
          <cell r="L174" t="str">
            <v xml:space="preserve">JIANGSU GELING AUTO PARTS CO.,LTD</v>
          </cell>
          <cell r="M174">
            <v>1</v>
          </cell>
          <cell r="N174">
            <v>4</v>
          </cell>
          <cell r="O174">
            <v>5</v>
          </cell>
          <cell r="R174">
            <v>1</v>
          </cell>
          <cell r="S174">
            <v>3</v>
          </cell>
          <cell r="T174" t="str">
            <v xml:space="preserve">Yuan Purchase Pricelist (CNY)</v>
          </cell>
          <cell r="U174">
            <v>8.82</v>
          </cell>
          <cell r="V174">
            <v>1379</v>
          </cell>
          <cell r="W174">
            <v>2140</v>
          </cell>
          <cell r="X174">
            <v>2950</v>
          </cell>
        </row>
        <row r="175">
          <cell r="A175">
            <v>10052</v>
          </cell>
          <cell r="B175" t="str">
            <v>AUTOLAMPS0161</v>
          </cell>
          <cell r="C175" t="str">
            <v>AUTOLAMPS0161</v>
          </cell>
          <cell r="D175" t="b">
            <v>1</v>
          </cell>
          <cell r="E175" t="str">
            <v xml:space="preserve">ISUZU NKR 3.3 - HEAD LAMP - LH</v>
          </cell>
          <cell r="F175" t="str">
            <v>ISUZU</v>
          </cell>
          <cell r="G175" t="str">
            <v xml:space="preserve">NKR3.3 HLA LH</v>
          </cell>
          <cell r="H175" t="str">
            <v>IZ01-0101-L</v>
          </cell>
          <cell r="J175">
            <v>0.04</v>
          </cell>
          <cell r="K175" t="str">
            <v>SUPPLIER0002</v>
          </cell>
          <cell r="L175" t="str">
            <v xml:space="preserve">ANHUI TINCAI SILK CO. LTD</v>
          </cell>
          <cell r="M175">
            <v>1</v>
          </cell>
          <cell r="N175">
            <v>4</v>
          </cell>
          <cell r="O175">
            <v>5</v>
          </cell>
          <cell r="R175">
            <v>3</v>
          </cell>
          <cell r="S175">
            <v>5</v>
          </cell>
          <cell r="T175" t="str">
            <v xml:space="preserve">Yuan Purchase Pricelist (CNY)</v>
          </cell>
          <cell r="U175">
            <v>35</v>
          </cell>
          <cell r="V175">
            <v>813.75</v>
          </cell>
          <cell r="W175">
            <v>1220</v>
          </cell>
          <cell r="X175">
            <v>1680</v>
          </cell>
        </row>
        <row r="176">
          <cell r="A176">
            <v>10051</v>
          </cell>
          <cell r="B176" t="str">
            <v>AUTOLAMPS0162</v>
          </cell>
          <cell r="C176" t="str">
            <v>AUTOLAMPS0162</v>
          </cell>
          <cell r="D176" t="b">
            <v>1</v>
          </cell>
          <cell r="E176" t="str">
            <v xml:space="preserve">ISUZU NKR 3.3 - HEAD LAMP - RH</v>
          </cell>
          <cell r="F176" t="str">
            <v>ISUZU</v>
          </cell>
          <cell r="G176" t="str">
            <v xml:space="preserve">NKR3.3 HLA RH</v>
          </cell>
          <cell r="H176" t="str">
            <v>IZ01-0101-R</v>
          </cell>
          <cell r="J176">
            <v>0.04</v>
          </cell>
          <cell r="K176" t="str">
            <v>SUPPLIER0002</v>
          </cell>
          <cell r="L176" t="str">
            <v xml:space="preserve">ANHUI TINCAI SILK CO. LTD</v>
          </cell>
          <cell r="M176">
            <v>1</v>
          </cell>
          <cell r="N176">
            <v>4</v>
          </cell>
          <cell r="O176">
            <v>5</v>
          </cell>
          <cell r="R176">
            <v>3</v>
          </cell>
          <cell r="S176">
            <v>5</v>
          </cell>
          <cell r="T176" t="str">
            <v xml:space="preserve">Yuan Purchase Pricelist (CNY)</v>
          </cell>
          <cell r="U176">
            <v>35</v>
          </cell>
          <cell r="V176">
            <v>813.75</v>
          </cell>
          <cell r="W176">
            <v>1220</v>
          </cell>
          <cell r="X176">
            <v>1680</v>
          </cell>
        </row>
        <row r="177">
          <cell r="A177">
            <v>10054</v>
          </cell>
          <cell r="B177" t="str">
            <v>AUTOLAMPS0163</v>
          </cell>
          <cell r="C177" t="str">
            <v>AUTOLAMPS0163</v>
          </cell>
          <cell r="D177" t="b">
            <v>1</v>
          </cell>
          <cell r="E177" t="str">
            <v xml:space="preserve">ISUZU NKR 3.3 - HEAD LAMP BRACKET - LH</v>
          </cell>
          <cell r="F177" t="str">
            <v>ISUZU</v>
          </cell>
          <cell r="G177" t="str">
            <v xml:space="preserve">NKR3.3 HLB LH</v>
          </cell>
          <cell r="H177" t="str">
            <v>IZ01-0101-1-L</v>
          </cell>
          <cell r="J177">
            <v>0.04</v>
          </cell>
          <cell r="K177" t="str">
            <v>SUPPLIER0002</v>
          </cell>
          <cell r="L177" t="str">
            <v xml:space="preserve">ANHUI TINCAI SILK CO. LTD</v>
          </cell>
          <cell r="M177">
            <v>9</v>
          </cell>
          <cell r="N177">
            <v>36</v>
          </cell>
          <cell r="O177">
            <v>45</v>
          </cell>
          <cell r="R177">
            <v>3</v>
          </cell>
          <cell r="S177">
            <v>5</v>
          </cell>
          <cell r="T177" t="str">
            <v xml:space="preserve">Yuan Purchase Pricelist (CNY)</v>
          </cell>
          <cell r="U177">
            <v>18</v>
          </cell>
          <cell r="V177">
            <v>490</v>
          </cell>
          <cell r="W177">
            <v>730</v>
          </cell>
          <cell r="X177">
            <v>980</v>
          </cell>
        </row>
        <row r="178">
          <cell r="A178">
            <v>10053</v>
          </cell>
          <cell r="B178" t="str">
            <v>AUTOLAMPS0164</v>
          </cell>
          <cell r="C178" t="str">
            <v>AUTOLAMPS0164</v>
          </cell>
          <cell r="D178" t="b">
            <v>1</v>
          </cell>
          <cell r="E178" t="str">
            <v xml:space="preserve">ISUZU NKR 3.3 - HEAD LAMP BRACKET - RH</v>
          </cell>
          <cell r="F178" t="str">
            <v>ISUZU</v>
          </cell>
          <cell r="G178" t="str">
            <v xml:space="preserve">NKR3.3 HLB RH</v>
          </cell>
          <cell r="H178" t="str">
            <v>IZ01-0101-1-R</v>
          </cell>
          <cell r="J178">
            <v>0.04</v>
          </cell>
          <cell r="K178" t="str">
            <v>SUPPLIER0002</v>
          </cell>
          <cell r="L178" t="str">
            <v xml:space="preserve">ANHUI TINCAI SILK CO. LTD</v>
          </cell>
          <cell r="M178">
            <v>8</v>
          </cell>
          <cell r="N178">
            <v>32</v>
          </cell>
          <cell r="O178">
            <v>40</v>
          </cell>
          <cell r="R178">
            <v>3</v>
          </cell>
          <cell r="S178">
            <v>5</v>
          </cell>
          <cell r="T178" t="str">
            <v xml:space="preserve">Yuan Purchase Pricelist (CNY)</v>
          </cell>
          <cell r="U178">
            <v>18</v>
          </cell>
          <cell r="V178">
            <v>490</v>
          </cell>
          <cell r="W178">
            <v>730</v>
          </cell>
          <cell r="X178">
            <v>980</v>
          </cell>
        </row>
        <row r="179">
          <cell r="A179">
            <v>10062</v>
          </cell>
          <cell r="B179" t="str">
            <v>AUTOLAMPS0165</v>
          </cell>
          <cell r="C179" t="str">
            <v>AUTOLAMPS0165</v>
          </cell>
          <cell r="D179" t="b">
            <v>1</v>
          </cell>
          <cell r="E179" t="str">
            <v xml:space="preserve">ISUZU NKR 3.3 - SIDE GRILL (BLUE) - LH</v>
          </cell>
          <cell r="F179" t="str">
            <v>ISUZU</v>
          </cell>
          <cell r="G179" t="str">
            <v xml:space="preserve">NKR3.3 SGL LH</v>
          </cell>
          <cell r="H179" t="str">
            <v>IZ01-0214-02-L</v>
          </cell>
          <cell r="J179">
            <v>0.04</v>
          </cell>
          <cell r="K179" t="str">
            <v>SUPPLIER0002</v>
          </cell>
          <cell r="L179" t="str">
            <v xml:space="preserve">ANHUI TINCAI SILK CO. LTD</v>
          </cell>
          <cell r="M179">
            <v>13</v>
          </cell>
          <cell r="N179">
            <v>52</v>
          </cell>
          <cell r="O179">
            <v>65</v>
          </cell>
          <cell r="R179">
            <v>3</v>
          </cell>
          <cell r="S179">
            <v>10</v>
          </cell>
          <cell r="T179" t="str">
            <v xml:space="preserve">Yuan Purchase Pricelist (CNY)</v>
          </cell>
          <cell r="U179">
            <v>8.5</v>
          </cell>
          <cell r="V179">
            <v>198</v>
          </cell>
          <cell r="W179">
            <v>310</v>
          </cell>
          <cell r="X179">
            <v>430</v>
          </cell>
          <cell r="Z179">
            <v>0</v>
          </cell>
          <cell r="AB179" t="str">
            <v>TF</v>
          </cell>
        </row>
        <row r="180">
          <cell r="A180">
            <v>10061</v>
          </cell>
          <cell r="B180" t="str">
            <v>AUTOLAMPS0166</v>
          </cell>
          <cell r="C180" t="str">
            <v>AUTOLAMPS0166</v>
          </cell>
          <cell r="D180" t="b">
            <v>1</v>
          </cell>
          <cell r="E180" t="str">
            <v xml:space="preserve">ISUZU NKR 3.3 - SIDE GRILL (BLUE) - RH </v>
          </cell>
          <cell r="F180" t="str">
            <v>ISUZU</v>
          </cell>
          <cell r="G180" t="str">
            <v xml:space="preserve">NKR3.3 SGL RH</v>
          </cell>
          <cell r="H180" t="str">
            <v>IZ01-0214-02-R</v>
          </cell>
          <cell r="J180">
            <v>0.04</v>
          </cell>
          <cell r="K180" t="str">
            <v>SUPPLIER0002</v>
          </cell>
          <cell r="L180" t="str">
            <v xml:space="preserve">ANHUI TINCAI SILK CO. LTD</v>
          </cell>
          <cell r="M180">
            <v>16</v>
          </cell>
          <cell r="N180">
            <v>64</v>
          </cell>
          <cell r="O180">
            <v>80</v>
          </cell>
          <cell r="R180">
            <v>3</v>
          </cell>
          <cell r="S180">
            <v>10</v>
          </cell>
          <cell r="T180" t="str">
            <v xml:space="preserve">Yuan Purchase Pricelist (CNY)</v>
          </cell>
          <cell r="U180">
            <v>8.5</v>
          </cell>
          <cell r="V180">
            <v>198</v>
          </cell>
          <cell r="W180">
            <v>310</v>
          </cell>
          <cell r="X180">
            <v>430</v>
          </cell>
          <cell r="Z180">
            <v>8</v>
          </cell>
          <cell r="AB180" t="str">
            <v>TF</v>
          </cell>
        </row>
        <row r="181">
          <cell r="A181">
            <v>10050</v>
          </cell>
          <cell r="B181" t="str">
            <v>AUTOLAMPS0167</v>
          </cell>
          <cell r="C181" t="str">
            <v>AUTOLAMPS0167</v>
          </cell>
          <cell r="D181" t="b">
            <v>1</v>
          </cell>
          <cell r="E181" t="str">
            <v xml:space="preserve">ISUZU NKR 3.3 - SIDE MIRROR</v>
          </cell>
          <cell r="F181" t="str">
            <v>ISUZU</v>
          </cell>
          <cell r="G181" t="str">
            <v xml:space="preserve">NKR3.3 SM</v>
          </cell>
          <cell r="H181" t="str">
            <v>LL-050</v>
          </cell>
          <cell r="J181">
            <v>0.04</v>
          </cell>
          <cell r="K181" t="str">
            <v>SUPPLIER0009</v>
          </cell>
          <cell r="L181" t="str">
            <v xml:space="preserve">JIANGSU L.L TRUCK MIRROR CO.,LTD</v>
          </cell>
          <cell r="M181">
            <v>68</v>
          </cell>
          <cell r="N181">
            <v>272</v>
          </cell>
          <cell r="O181">
            <v>340</v>
          </cell>
          <cell r="P181">
            <v>5</v>
          </cell>
          <cell r="Q181">
            <v>20</v>
          </cell>
          <cell r="T181" t="str">
            <v xml:space="preserve">Yuan Purchase Pricelist (CNY)</v>
          </cell>
          <cell r="U181">
            <v>5.3</v>
          </cell>
          <cell r="V181">
            <v>135.15</v>
          </cell>
          <cell r="W181">
            <v>220</v>
          </cell>
          <cell r="X181">
            <v>270</v>
          </cell>
          <cell r="Z181">
            <v>442</v>
          </cell>
          <cell r="AB181" t="str">
            <v>TMF</v>
          </cell>
        </row>
        <row r="182">
          <cell r="A182">
            <v>10030</v>
          </cell>
          <cell r="B182" t="str">
            <v>AUTOLAMPS0175</v>
          </cell>
          <cell r="C182" t="str">
            <v>AUTOLAMPS0175</v>
          </cell>
          <cell r="D182" t="b">
            <v>1</v>
          </cell>
          <cell r="E182" t="str">
            <v xml:space="preserve">ISUZU NKR 3.6 - SIDE MIRROR</v>
          </cell>
          <cell r="F182" t="str">
            <v>ISUZU</v>
          </cell>
          <cell r="G182" t="str">
            <v xml:space="preserve">NKR3.6 SM</v>
          </cell>
          <cell r="H182" t="str">
            <v>LL-042</v>
          </cell>
          <cell r="J182">
            <v>0.04</v>
          </cell>
          <cell r="K182" t="str">
            <v>SUPPLIER0009</v>
          </cell>
          <cell r="L182" t="str">
            <v xml:space="preserve">JIANGSU L.L TRUCK MIRROR CO.,LTD</v>
          </cell>
          <cell r="M182">
            <v>84</v>
          </cell>
          <cell r="N182">
            <v>336</v>
          </cell>
          <cell r="O182">
            <v>420</v>
          </cell>
          <cell r="P182">
            <v>5</v>
          </cell>
          <cell r="Q182">
            <v>20</v>
          </cell>
          <cell r="T182" t="str">
            <v xml:space="preserve">Yuan Purchase Pricelist (CNY)</v>
          </cell>
          <cell r="U182">
            <v>7</v>
          </cell>
          <cell r="V182">
            <v>110</v>
          </cell>
          <cell r="W182">
            <v>170</v>
          </cell>
          <cell r="X182">
            <v>240</v>
          </cell>
          <cell r="Z182">
            <v>192</v>
          </cell>
          <cell r="AB182" t="str">
            <v>TMF</v>
          </cell>
        </row>
        <row r="183">
          <cell r="A183">
            <v>10019</v>
          </cell>
          <cell r="B183" t="str">
            <v>AUTOLAMPS0176</v>
          </cell>
          <cell r="C183" t="str">
            <v>AUTOLAMPS0176</v>
          </cell>
          <cell r="D183" t="b">
            <v>1</v>
          </cell>
          <cell r="E183" t="str">
            <v xml:space="preserve">ISUZU NKR 3.6/4.3 - FRONT BUMPER WITH FOG LAMP HOLE (1680MM)</v>
          </cell>
          <cell r="F183" t="str">
            <v>ISUZU</v>
          </cell>
          <cell r="G183" t="str">
            <v xml:space="preserve">NKR3.6 4.3 BPRF</v>
          </cell>
          <cell r="H183" t="str">
            <v>IZ02-0105B</v>
          </cell>
          <cell r="J183">
            <v>0.04</v>
          </cell>
          <cell r="K183" t="str">
            <v>SUPPLIER0002</v>
          </cell>
          <cell r="L183" t="str">
            <v xml:space="preserve">ANHUI TINCAI SILK CO. LTD</v>
          </cell>
          <cell r="M183">
            <v>0</v>
          </cell>
          <cell r="N183">
            <v>0</v>
          </cell>
          <cell r="O183">
            <v>0</v>
          </cell>
          <cell r="R183">
            <v>1</v>
          </cell>
          <cell r="S183">
            <v>2</v>
          </cell>
          <cell r="T183" t="str">
            <v xml:space="preserve">Yuan Purchase Pricelist (CNY)</v>
          </cell>
          <cell r="U183">
            <v>46</v>
          </cell>
          <cell r="V183">
            <v>1035</v>
          </cell>
          <cell r="W183">
            <v>1600</v>
          </cell>
          <cell r="X183">
            <v>2210</v>
          </cell>
        </row>
        <row r="184">
          <cell r="A184">
            <v>10024</v>
          </cell>
          <cell r="B184" t="str">
            <v>AUTOLAMPS0179</v>
          </cell>
          <cell r="C184" t="str">
            <v>AUTOLAMPS0179</v>
          </cell>
          <cell r="D184" t="b">
            <v>1</v>
          </cell>
          <cell r="E184" t="str">
            <v xml:space="preserve">ISUZU NKR 4.3 (04-05) - FRONT BUMPER W/OUT FOG LAMP (1680MM)</v>
          </cell>
          <cell r="F184" t="str">
            <v>ISUZU</v>
          </cell>
          <cell r="G184" t="str">
            <v xml:space="preserve">NKR4.3 BPRF</v>
          </cell>
          <cell r="H184" t="str">
            <v>IZ07-0105B</v>
          </cell>
          <cell r="J184">
            <v>0.04</v>
          </cell>
          <cell r="K184" t="str">
            <v>SUPPLIER0002</v>
          </cell>
          <cell r="L184" t="str">
            <v xml:space="preserve">ANHUI TINCAI SILK CO. LTD</v>
          </cell>
          <cell r="M184">
            <v>0</v>
          </cell>
          <cell r="N184">
            <v>0</v>
          </cell>
          <cell r="O184">
            <v>0</v>
          </cell>
          <cell r="R184">
            <v>1</v>
          </cell>
          <cell r="S184">
            <v>2</v>
          </cell>
          <cell r="T184" t="str">
            <v xml:space="preserve">Yuan Purchase Pricelist (CNY)</v>
          </cell>
          <cell r="U184">
            <v>8.52</v>
          </cell>
          <cell r="V184">
            <v>1332</v>
          </cell>
          <cell r="W184">
            <v>2060</v>
          </cell>
          <cell r="X184">
            <v>2840</v>
          </cell>
          <cell r="Z184">
            <v>18</v>
          </cell>
          <cell r="AB184" t="str">
            <v>G1A</v>
          </cell>
        </row>
        <row r="185">
          <cell r="A185">
            <v>10021</v>
          </cell>
          <cell r="B185" t="str">
            <v>AUTOLAMPS0184</v>
          </cell>
          <cell r="C185" t="str">
            <v>AUTOLAMPS0184</v>
          </cell>
          <cell r="D185" t="b">
            <v>1</v>
          </cell>
          <cell r="E185" t="str">
            <v xml:space="preserve">ISUZU NKR ELF (93-03) - HEAD LAMP (213-1114) - LH</v>
          </cell>
          <cell r="F185" t="str">
            <v>ISUZU</v>
          </cell>
          <cell r="G185" t="str">
            <v xml:space="preserve">ELF HLA LH</v>
          </cell>
          <cell r="H185" t="str">
            <v>IZ02-0201-L</v>
          </cell>
          <cell r="J185">
            <v>0.04</v>
          </cell>
          <cell r="K185" t="str">
            <v>SUPPLIER0002</v>
          </cell>
          <cell r="L185" t="str">
            <v xml:space="preserve">ANHUI TINCAI SILK CO. LTD</v>
          </cell>
          <cell r="M185">
            <v>2</v>
          </cell>
          <cell r="N185">
            <v>8</v>
          </cell>
          <cell r="O185">
            <v>10</v>
          </cell>
          <cell r="R185">
            <v>1</v>
          </cell>
          <cell r="S185">
            <v>3</v>
          </cell>
          <cell r="T185" t="str">
            <v xml:space="preserve">Yuan Purchase Pricelist (CNY)</v>
          </cell>
          <cell r="U185">
            <v>43</v>
          </cell>
          <cell r="V185">
            <v>1170</v>
          </cell>
          <cell r="W185">
            <v>1750</v>
          </cell>
          <cell r="X185">
            <v>2340</v>
          </cell>
          <cell r="Z185">
            <v>10</v>
          </cell>
          <cell r="AB185" t="str">
            <v>A2</v>
          </cell>
        </row>
        <row r="186">
          <cell r="A186">
            <v>10020</v>
          </cell>
          <cell r="B186" t="str">
            <v>AUTOLAMPS0185</v>
          </cell>
          <cell r="C186" t="str">
            <v>AUTOLAMPS0185</v>
          </cell>
          <cell r="D186" t="b">
            <v>1</v>
          </cell>
          <cell r="E186" t="str">
            <v xml:space="preserve">ISUZU NKR ELF (93-03) - HEAD LAMP (213-1114) - RH</v>
          </cell>
          <cell r="F186" t="str">
            <v>ISUZU</v>
          </cell>
          <cell r="G186" t="str">
            <v xml:space="preserve">ELF HLA RH</v>
          </cell>
          <cell r="H186" t="str">
            <v>IZ02-0201-R</v>
          </cell>
          <cell r="J186">
            <v>0.04</v>
          </cell>
          <cell r="K186" t="str">
            <v>SUPPLIER0002</v>
          </cell>
          <cell r="L186" t="str">
            <v xml:space="preserve">ANHUI TINCAI SILK CO. LTD</v>
          </cell>
          <cell r="M186">
            <v>2</v>
          </cell>
          <cell r="N186">
            <v>8</v>
          </cell>
          <cell r="O186">
            <v>10</v>
          </cell>
          <cell r="R186">
            <v>1</v>
          </cell>
          <cell r="S186">
            <v>3</v>
          </cell>
          <cell r="T186" t="str">
            <v xml:space="preserve">Yuan Purchase Pricelist (CNY)</v>
          </cell>
          <cell r="U186">
            <v>43</v>
          </cell>
          <cell r="V186">
            <v>1170</v>
          </cell>
          <cell r="W186">
            <v>1750</v>
          </cell>
          <cell r="X186">
            <v>2340</v>
          </cell>
          <cell r="Z186">
            <v>8</v>
          </cell>
          <cell r="AB186" t="str">
            <v>A2</v>
          </cell>
        </row>
        <row r="187">
          <cell r="A187">
            <v>11206</v>
          </cell>
          <cell r="B187" t="str">
            <v>AUTOLAMPS0180</v>
          </cell>
          <cell r="C187" t="str">
            <v>AUTOLAMPS0180</v>
          </cell>
          <cell r="D187" t="b">
            <v>1</v>
          </cell>
          <cell r="E187" t="str">
            <v xml:space="preserve">ISUZU NKR4.3T - CORNER LAMP (213-1514) - LH</v>
          </cell>
          <cell r="F187" t="str">
            <v>ISUZU</v>
          </cell>
          <cell r="G187" t="str">
            <v xml:space="preserve">NKR4.3T CLA LH</v>
          </cell>
          <cell r="H187" t="str">
            <v>IZ01-0203-L</v>
          </cell>
          <cell r="J187">
            <v>0.04</v>
          </cell>
          <cell r="K187" t="str">
            <v>SUPPLIER0002</v>
          </cell>
          <cell r="L187" t="str">
            <v xml:space="preserve">ANHUI TINCAI SILK CO. LTD</v>
          </cell>
          <cell r="M187">
            <v>8</v>
          </cell>
          <cell r="N187">
            <v>32</v>
          </cell>
          <cell r="O187">
            <v>40</v>
          </cell>
          <cell r="P187">
            <v>2</v>
          </cell>
          <cell r="Q187">
            <v>4</v>
          </cell>
          <cell r="T187" t="str">
            <v xml:space="preserve">Yuan Purchase Pricelist (CNY)</v>
          </cell>
          <cell r="U187">
            <v>8</v>
          </cell>
          <cell r="V187">
            <v>186</v>
          </cell>
          <cell r="W187">
            <v>280</v>
          </cell>
          <cell r="X187">
            <v>380</v>
          </cell>
          <cell r="Z187">
            <v>15</v>
          </cell>
          <cell r="AB187" t="str">
            <v>B16</v>
          </cell>
        </row>
        <row r="188">
          <cell r="A188">
            <v>11205</v>
          </cell>
          <cell r="B188" t="str">
            <v>AUTOLAMPS0181</v>
          </cell>
          <cell r="C188" t="str">
            <v>AUTOLAMPS0181</v>
          </cell>
          <cell r="D188" t="b">
            <v>1</v>
          </cell>
          <cell r="E188" t="str">
            <v xml:space="preserve">ISUZU NKR4.3T - CORNER LAMP (213-1514) - RH</v>
          </cell>
          <cell r="F188" t="str">
            <v>ISUZU</v>
          </cell>
          <cell r="G188" t="str">
            <v xml:space="preserve">NKR4.3T CLA RH</v>
          </cell>
          <cell r="H188" t="str">
            <v>IZ01-0203-R</v>
          </cell>
          <cell r="J188">
            <v>0.04</v>
          </cell>
          <cell r="K188" t="str">
            <v>SUPPLIER0002</v>
          </cell>
          <cell r="L188" t="str">
            <v xml:space="preserve">ANHUI TINCAI SILK CO. LTD</v>
          </cell>
          <cell r="M188">
            <v>5</v>
          </cell>
          <cell r="N188">
            <v>20</v>
          </cell>
          <cell r="O188">
            <v>25</v>
          </cell>
          <cell r="P188">
            <v>2</v>
          </cell>
          <cell r="Q188">
            <v>4</v>
          </cell>
          <cell r="T188" t="str">
            <v xml:space="preserve">Yuan Purchase Pricelist (CNY)</v>
          </cell>
          <cell r="U188">
            <v>8</v>
          </cell>
          <cell r="V188">
            <v>180</v>
          </cell>
          <cell r="W188">
            <v>280</v>
          </cell>
          <cell r="X188">
            <v>380</v>
          </cell>
          <cell r="Z188">
            <v>20</v>
          </cell>
          <cell r="AB188" t="str">
            <v>B16</v>
          </cell>
        </row>
        <row r="189">
          <cell r="A189">
            <v>14234</v>
          </cell>
          <cell r="B189" t="str">
            <v>AUTOLAMPS0182</v>
          </cell>
          <cell r="C189" t="str">
            <v>AUTOLAMPS0182</v>
          </cell>
          <cell r="D189" t="b">
            <v>1</v>
          </cell>
          <cell r="E189" t="str">
            <v xml:space="preserve">ISUZU NKR4.3T - CORNER LENS (213-1514-00) - LH</v>
          </cell>
          <cell r="F189" t="str">
            <v>ISUZU</v>
          </cell>
          <cell r="G189" t="str">
            <v xml:space="preserve">NKR4.3T CLS LH</v>
          </cell>
          <cell r="H189" t="str">
            <v>IZ01-0203-00-L</v>
          </cell>
          <cell r="J189">
            <v>0.04</v>
          </cell>
          <cell r="K189" t="str">
            <v>SUPPLIER0002</v>
          </cell>
          <cell r="L189" t="str">
            <v xml:space="preserve">ANHUI TINCAI SILK CO. LTD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  <cell r="Q189">
            <v>4</v>
          </cell>
          <cell r="T189" t="str">
            <v xml:space="preserve">Yuan Purchase Pricelist (CNY)</v>
          </cell>
          <cell r="U189">
            <v>3.5</v>
          </cell>
          <cell r="V189">
            <v>87</v>
          </cell>
          <cell r="W189">
            <v>130</v>
          </cell>
          <cell r="X189">
            <v>180</v>
          </cell>
          <cell r="Z189">
            <v>11</v>
          </cell>
          <cell r="AB189" t="str">
            <v>TF</v>
          </cell>
        </row>
        <row r="190">
          <cell r="A190">
            <v>14233</v>
          </cell>
          <cell r="B190" t="str">
            <v>AUTOLAMPS0183</v>
          </cell>
          <cell r="C190" t="str">
            <v>AUTOLAMPS0183</v>
          </cell>
          <cell r="D190" t="b">
            <v>1</v>
          </cell>
          <cell r="E190" t="str">
            <v xml:space="preserve">ISUZU NKR4.3T - CORNER LENS (213-1514-00) - RH</v>
          </cell>
          <cell r="F190" t="str">
            <v>ISUZU</v>
          </cell>
          <cell r="G190" t="str">
            <v xml:space="preserve">NKR4.3T CLS RH</v>
          </cell>
          <cell r="H190" t="str">
            <v>IZ01-0203-00-R</v>
          </cell>
          <cell r="J190">
            <v>0.04</v>
          </cell>
          <cell r="K190" t="str">
            <v>SUPPLIER0002</v>
          </cell>
          <cell r="L190" t="str">
            <v xml:space="preserve">ANHUI TINCAI SILK CO. LTD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  <cell r="Q190">
            <v>4</v>
          </cell>
          <cell r="T190" t="str">
            <v xml:space="preserve">Yuan Purchase Pricelist (CNY)</v>
          </cell>
          <cell r="U190">
            <v>3.5</v>
          </cell>
          <cell r="V190">
            <v>87</v>
          </cell>
          <cell r="W190">
            <v>130</v>
          </cell>
          <cell r="X190">
            <v>180</v>
          </cell>
          <cell r="Z190">
            <v>19</v>
          </cell>
          <cell r="AB190" t="str">
            <v>TF</v>
          </cell>
        </row>
        <row r="191">
          <cell r="A191">
            <v>11155</v>
          </cell>
          <cell r="B191" t="str">
            <v>AUTOLAMPS0186</v>
          </cell>
          <cell r="C191" t="str">
            <v>AUTOLAMPS0186</v>
          </cell>
          <cell r="D191" t="b">
            <v>1</v>
          </cell>
          <cell r="E191" t="str">
            <v xml:space="preserve">ISUZU NKR4.3T - HEAD LAMP (213-1111) - LH</v>
          </cell>
          <cell r="F191" t="str">
            <v>ISUZU</v>
          </cell>
          <cell r="G191" t="str">
            <v xml:space="preserve">NKR4.3T HLA LH</v>
          </cell>
          <cell r="H191" t="str">
            <v>IZ01-0201-L</v>
          </cell>
          <cell r="J191">
            <v>0.04</v>
          </cell>
          <cell r="K191" t="str">
            <v>SUPPLIER0002</v>
          </cell>
          <cell r="L191" t="str">
            <v xml:space="preserve">ANHUI TINCAI SILK CO. LTD</v>
          </cell>
          <cell r="M191">
            <v>2</v>
          </cell>
          <cell r="N191">
            <v>8</v>
          </cell>
          <cell r="O191">
            <v>10</v>
          </cell>
          <cell r="R191">
            <v>1</v>
          </cell>
          <cell r="S191">
            <v>3</v>
          </cell>
          <cell r="T191" t="str">
            <v xml:space="preserve">Yuan Purchase Pricelist (CNY)</v>
          </cell>
          <cell r="U191">
            <v>45</v>
          </cell>
          <cell r="V191">
            <v>1148</v>
          </cell>
          <cell r="W191">
            <v>1700</v>
          </cell>
          <cell r="X191">
            <v>3000</v>
          </cell>
        </row>
        <row r="192">
          <cell r="A192">
            <v>11154</v>
          </cell>
          <cell r="B192" t="str">
            <v>AUTOLAMPS0187</v>
          </cell>
          <cell r="C192" t="str">
            <v>AUTOLAMPS0187</v>
          </cell>
          <cell r="D192" t="b">
            <v>1</v>
          </cell>
          <cell r="E192" t="str">
            <v xml:space="preserve">ISUZU NKR4.3T - HEAD LAMP (213-1111) - RH</v>
          </cell>
          <cell r="F192" t="str">
            <v>ISUZU</v>
          </cell>
          <cell r="G192" t="str">
            <v xml:space="preserve">NKR4.3T HLA RH</v>
          </cell>
          <cell r="H192" t="str">
            <v>IZ01-0201-R</v>
          </cell>
          <cell r="J192">
            <v>0.04</v>
          </cell>
          <cell r="K192" t="str">
            <v>SUPPLIER0002</v>
          </cell>
          <cell r="L192" t="str">
            <v xml:space="preserve">ANHUI TINCAI SILK CO. LTD</v>
          </cell>
          <cell r="M192">
            <v>2</v>
          </cell>
          <cell r="N192">
            <v>8</v>
          </cell>
          <cell r="O192">
            <v>10</v>
          </cell>
          <cell r="R192">
            <v>1</v>
          </cell>
          <cell r="S192">
            <v>3</v>
          </cell>
          <cell r="T192" t="str">
            <v xml:space="preserve">Yuan Purchase Pricelist (CNY)</v>
          </cell>
          <cell r="U192">
            <v>45</v>
          </cell>
          <cell r="V192">
            <v>1148</v>
          </cell>
          <cell r="W192">
            <v>1700</v>
          </cell>
          <cell r="X192">
            <v>3000</v>
          </cell>
        </row>
        <row r="193">
          <cell r="A193">
            <v>10038</v>
          </cell>
          <cell r="B193" t="str">
            <v>AUTOLAMPS0192</v>
          </cell>
          <cell r="C193" t="str">
            <v>AUTOLAMPS0192</v>
          </cell>
          <cell r="D193" t="b">
            <v>1</v>
          </cell>
          <cell r="E193" t="str">
            <v xml:space="preserve">ISUZU NPR 3.6 (93-03) - CORNER LAMP (213-1518) - LH</v>
          </cell>
          <cell r="F193" t="str">
            <v>ISUZU</v>
          </cell>
          <cell r="G193" t="str">
            <v xml:space="preserve">NPR3.6 CLA LH</v>
          </cell>
          <cell r="H193" t="str">
            <v>IZ02-0203A-L</v>
          </cell>
          <cell r="J193">
            <v>0.04</v>
          </cell>
          <cell r="K193" t="str">
            <v>SUPPLIER0002</v>
          </cell>
          <cell r="L193" t="str">
            <v xml:space="preserve">ANHUI TINCAI SILK CO. LTD</v>
          </cell>
          <cell r="M193">
            <v>16</v>
          </cell>
          <cell r="N193">
            <v>64</v>
          </cell>
          <cell r="O193">
            <v>80</v>
          </cell>
          <cell r="P193">
            <v>5</v>
          </cell>
          <cell r="Q193">
            <v>15</v>
          </cell>
          <cell r="T193" t="str">
            <v xml:space="preserve">Yuan Purchase Pricelist (CNY)</v>
          </cell>
          <cell r="U193">
            <v>8</v>
          </cell>
          <cell r="V193">
            <v>204</v>
          </cell>
          <cell r="W193">
            <v>310</v>
          </cell>
          <cell r="X193">
            <v>600</v>
          </cell>
        </row>
        <row r="194">
          <cell r="A194">
            <v>10033</v>
          </cell>
          <cell r="B194" t="str">
            <v>AUTOLAMPS0193</v>
          </cell>
          <cell r="C194" t="str">
            <v>AUTOLAMPS0193</v>
          </cell>
          <cell r="D194" t="b">
            <v>1</v>
          </cell>
          <cell r="E194" t="str">
            <v xml:space="preserve">ISUZU NPR 3.6 (93-03) - CORNER LAMP (213-1518) - RH</v>
          </cell>
          <cell r="F194" t="str">
            <v>ISUZU</v>
          </cell>
          <cell r="G194" t="str">
            <v xml:space="preserve">NPR3.6 CLA RH</v>
          </cell>
          <cell r="H194" t="str">
            <v>IZ02-0203A-R</v>
          </cell>
          <cell r="J194">
            <v>0.04</v>
          </cell>
          <cell r="K194" t="str">
            <v>SUPPLIER0002</v>
          </cell>
          <cell r="L194" t="str">
            <v xml:space="preserve">ANHUI TINCAI SILK CO. LTD</v>
          </cell>
          <cell r="M194">
            <v>15</v>
          </cell>
          <cell r="N194">
            <v>60</v>
          </cell>
          <cell r="O194">
            <v>75</v>
          </cell>
          <cell r="P194">
            <v>5</v>
          </cell>
          <cell r="Q194">
            <v>15</v>
          </cell>
          <cell r="T194" t="str">
            <v xml:space="preserve">Yuan Purchase Pricelist (CNY)</v>
          </cell>
          <cell r="U194">
            <v>8</v>
          </cell>
          <cell r="V194">
            <v>204</v>
          </cell>
          <cell r="W194">
            <v>310</v>
          </cell>
          <cell r="X194">
            <v>600</v>
          </cell>
        </row>
        <row r="195">
          <cell r="A195">
            <v>12307</v>
          </cell>
          <cell r="B195" t="str">
            <v>AUTOLAMPS0210</v>
          </cell>
          <cell r="C195" t="str">
            <v>AUTOLAMPS0210</v>
          </cell>
          <cell r="D195" t="b">
            <v>1</v>
          </cell>
          <cell r="E195" t="str">
            <v xml:space="preserve">ISUZU NPR 3.6 (93-03) - CORNER LENS (213-1518-00) - LH</v>
          </cell>
          <cell r="F195" t="str">
            <v>ISUZU</v>
          </cell>
          <cell r="G195" t="str">
            <v xml:space="preserve">NPR3.6 CLS LH</v>
          </cell>
          <cell r="H195" t="str">
            <v>IZ02-0203A-00-L</v>
          </cell>
          <cell r="J195">
            <v>0.04</v>
          </cell>
          <cell r="K195" t="str">
            <v>SUPPLIER0002</v>
          </cell>
          <cell r="L195" t="str">
            <v xml:space="preserve">ANHUI TINCAI SILK CO. LTD</v>
          </cell>
          <cell r="M195">
            <v>6</v>
          </cell>
          <cell r="N195">
            <v>24</v>
          </cell>
          <cell r="O195">
            <v>30</v>
          </cell>
          <cell r="R195">
            <v>5</v>
          </cell>
          <cell r="S195">
            <v>15</v>
          </cell>
          <cell r="T195" t="str">
            <v xml:space="preserve">Yuan Purchase Pricelist (CNY)</v>
          </cell>
          <cell r="U195">
            <v>3.5</v>
          </cell>
          <cell r="V195">
            <v>89</v>
          </cell>
          <cell r="W195">
            <v>130</v>
          </cell>
          <cell r="X195">
            <v>200</v>
          </cell>
        </row>
        <row r="196">
          <cell r="A196">
            <v>12306</v>
          </cell>
          <cell r="B196" t="str">
            <v>AUTOLAMPS0211</v>
          </cell>
          <cell r="C196" t="str">
            <v>AUTOLAMPS0211</v>
          </cell>
          <cell r="D196" t="b">
            <v>1</v>
          </cell>
          <cell r="E196" t="str">
            <v xml:space="preserve">ISUZU NPR 3.6 (93-03) - CORNER LENS (213-1518-00) - RH</v>
          </cell>
          <cell r="F196" t="str">
            <v>ISUZU</v>
          </cell>
          <cell r="G196" t="str">
            <v xml:space="preserve">NPR3.6 CLS RH</v>
          </cell>
          <cell r="H196" t="str">
            <v>IZ02-0203A-00-R</v>
          </cell>
          <cell r="J196">
            <v>0.04</v>
          </cell>
          <cell r="K196" t="str">
            <v>SUPPLIER0002</v>
          </cell>
          <cell r="L196" t="str">
            <v xml:space="preserve">ANHUI TINCAI SILK CO. LTD</v>
          </cell>
          <cell r="M196">
            <v>6</v>
          </cell>
          <cell r="N196">
            <v>24</v>
          </cell>
          <cell r="O196">
            <v>30</v>
          </cell>
          <cell r="R196">
            <v>5</v>
          </cell>
          <cell r="S196">
            <v>15</v>
          </cell>
          <cell r="T196" t="str">
            <v xml:space="preserve">Yuan Purchase Pricelist (CNY)</v>
          </cell>
          <cell r="U196">
            <v>3.5</v>
          </cell>
          <cell r="V196">
            <v>89</v>
          </cell>
          <cell r="W196">
            <v>130</v>
          </cell>
          <cell r="X196">
            <v>200</v>
          </cell>
        </row>
        <row r="197">
          <cell r="A197">
            <v>11320</v>
          </cell>
          <cell r="B197" t="str">
            <v>AUTOLAMPS0194</v>
          </cell>
          <cell r="C197" t="str">
            <v>AUTOLAMPS0194</v>
          </cell>
          <cell r="D197" t="b">
            <v>1</v>
          </cell>
          <cell r="E197" t="str">
            <v xml:space="preserve">ISUZU NPR 3.6 (93-03) - CORNER PANEL - LH</v>
          </cell>
          <cell r="F197" t="str">
            <v>ISUZU</v>
          </cell>
          <cell r="G197" t="str">
            <v xml:space="preserve">NPR3.6 CP LH</v>
          </cell>
          <cell r="H197" t="str">
            <v>IZ02-0128-L</v>
          </cell>
          <cell r="J197">
            <v>0.04</v>
          </cell>
          <cell r="K197" t="str">
            <v>SUPPLIER0002</v>
          </cell>
          <cell r="L197" t="str">
            <v xml:space="preserve">ANHUI TINCAI SILK CO. LTD</v>
          </cell>
          <cell r="M197">
            <v>0</v>
          </cell>
          <cell r="N197">
            <v>0</v>
          </cell>
          <cell r="O197">
            <v>0</v>
          </cell>
          <cell r="R197">
            <v>2</v>
          </cell>
          <cell r="S197">
            <v>3</v>
          </cell>
          <cell r="T197" t="str">
            <v xml:space="preserve">Yuan Purchase Pricelist (CNY)</v>
          </cell>
          <cell r="U197">
            <v>4</v>
          </cell>
          <cell r="V197">
            <v>625</v>
          </cell>
          <cell r="W197">
            <v>970</v>
          </cell>
          <cell r="X197">
            <v>1340</v>
          </cell>
          <cell r="Z197">
            <v>205</v>
          </cell>
          <cell r="AB197" t="str">
            <v>3A</v>
          </cell>
        </row>
        <row r="198">
          <cell r="A198">
            <v>11319</v>
          </cell>
          <cell r="B198" t="str">
            <v>AUTOLAMPS0195</v>
          </cell>
          <cell r="C198" t="str">
            <v>AUTOLAMPS0195</v>
          </cell>
          <cell r="D198" t="b">
            <v>1</v>
          </cell>
          <cell r="E198" t="str">
            <v xml:space="preserve">ISUZU NPR 3.6 (93-03) - CORNER PANEL - RH</v>
          </cell>
          <cell r="F198" t="str">
            <v>ISUZU</v>
          </cell>
          <cell r="G198" t="str">
            <v xml:space="preserve">NPR3.6 CP RH</v>
          </cell>
          <cell r="H198" t="str">
            <v>IZ02-0128-R</v>
          </cell>
          <cell r="J198">
            <v>0.04</v>
          </cell>
          <cell r="K198" t="str">
            <v>SUPPLIER0002</v>
          </cell>
          <cell r="L198" t="str">
            <v xml:space="preserve">ANHUI TINCAI SILK CO. LTD</v>
          </cell>
          <cell r="M198">
            <v>0</v>
          </cell>
          <cell r="N198">
            <v>0</v>
          </cell>
          <cell r="O198">
            <v>0</v>
          </cell>
          <cell r="R198">
            <v>2</v>
          </cell>
          <cell r="S198">
            <v>3</v>
          </cell>
          <cell r="T198" t="str">
            <v xml:space="preserve">Yuan Purchase Pricelist (CNY)</v>
          </cell>
          <cell r="U198">
            <v>4</v>
          </cell>
          <cell r="V198">
            <v>625</v>
          </cell>
          <cell r="W198">
            <v>970</v>
          </cell>
          <cell r="X198">
            <v>1340</v>
          </cell>
          <cell r="Z198">
            <v>198</v>
          </cell>
          <cell r="AB198" t="str">
            <v>3A</v>
          </cell>
        </row>
        <row r="199">
          <cell r="A199">
            <v>10045</v>
          </cell>
          <cell r="B199" t="str">
            <v>AUTOLAMPS0196</v>
          </cell>
          <cell r="C199" t="str">
            <v>AUTOLAMPS0196</v>
          </cell>
          <cell r="D199" t="b">
            <v>1</v>
          </cell>
          <cell r="E199" t="str">
            <v xml:space="preserve">ISUZU NPR 3.6 (93-03) - FOG LAMP (213-2007-UE)</v>
          </cell>
          <cell r="F199" t="str">
            <v>ISUZU</v>
          </cell>
          <cell r="G199" t="str">
            <v xml:space="preserve">NPR3.6 FLA</v>
          </cell>
          <cell r="H199" t="str">
            <v>IZ02-0105B</v>
          </cell>
          <cell r="J199">
            <v>0.04</v>
          </cell>
          <cell r="K199" t="str">
            <v>SUPPLIER0002</v>
          </cell>
          <cell r="L199" t="str">
            <v xml:space="preserve">ANHUI TINCAI SILK CO. LTD</v>
          </cell>
          <cell r="M199">
            <v>1</v>
          </cell>
          <cell r="N199">
            <v>4</v>
          </cell>
          <cell r="O199">
            <v>5</v>
          </cell>
          <cell r="P199">
            <v>2</v>
          </cell>
          <cell r="Q199">
            <v>3</v>
          </cell>
          <cell r="T199" t="str">
            <v xml:space="preserve">Yuan Purchase Pricelist (CNY)</v>
          </cell>
          <cell r="U199">
            <v>20</v>
          </cell>
          <cell r="V199">
            <v>510</v>
          </cell>
          <cell r="W199">
            <v>770</v>
          </cell>
          <cell r="X199">
            <v>1340</v>
          </cell>
        </row>
        <row r="200">
          <cell r="A200">
            <v>10046</v>
          </cell>
          <cell r="B200" t="str">
            <v>AUTOLAMPS0198</v>
          </cell>
          <cell r="C200" t="str">
            <v>AUTOLAMPS0198</v>
          </cell>
          <cell r="D200" t="b">
            <v>1</v>
          </cell>
          <cell r="E200" t="str">
            <v xml:space="preserve">ISUZU NPR 3.6 (93-03) - FRONT GRILL - LONG (BLUE)</v>
          </cell>
          <cell r="F200" t="str">
            <v>ISUZU</v>
          </cell>
          <cell r="G200" t="str">
            <v xml:space="preserve">NPR3.6 GRLL</v>
          </cell>
          <cell r="H200" t="str">
            <v>IZ02-0214</v>
          </cell>
          <cell r="J200">
            <v>0.04</v>
          </cell>
          <cell r="K200" t="str">
            <v>SUPPLIER0002</v>
          </cell>
          <cell r="L200" t="str">
            <v xml:space="preserve">ANHUI TINCAI SILK CO. LTD</v>
          </cell>
          <cell r="M200">
            <v>3</v>
          </cell>
          <cell r="N200">
            <v>12</v>
          </cell>
          <cell r="O200">
            <v>15</v>
          </cell>
          <cell r="R200">
            <v>2</v>
          </cell>
          <cell r="S200">
            <v>3</v>
          </cell>
          <cell r="T200" t="str">
            <v xml:space="preserve">Yuan Purchase Pricelist (CNY)</v>
          </cell>
          <cell r="U200">
            <v>4.07</v>
          </cell>
          <cell r="V200">
            <v>636</v>
          </cell>
          <cell r="W200">
            <v>990</v>
          </cell>
          <cell r="X200">
            <v>1370</v>
          </cell>
          <cell r="Z200">
            <v>53</v>
          </cell>
          <cell r="AB200" t="str">
            <v>G4B</v>
          </cell>
        </row>
        <row r="201">
          <cell r="A201">
            <v>13821</v>
          </cell>
          <cell r="B201" t="str">
            <v>AUTOLAMPS0199</v>
          </cell>
          <cell r="C201" t="str">
            <v>AUTOLAMPS0199</v>
          </cell>
          <cell r="D201" t="b">
            <v>1</v>
          </cell>
          <cell r="E201" t="str">
            <v xml:space="preserve">ISUZU NPR 3.6 (93-03) - FRONT GRILL - LONG (WHITE)</v>
          </cell>
          <cell r="F201" t="str">
            <v>ISUZU</v>
          </cell>
          <cell r="G201" t="str">
            <v xml:space="preserve">NPR3.6 GRLL W</v>
          </cell>
          <cell r="H201" t="str">
            <v>IZ02-0214-W</v>
          </cell>
          <cell r="J201">
            <v>0.04</v>
          </cell>
          <cell r="K201" t="str">
            <v>SUPPLIER0002</v>
          </cell>
          <cell r="L201" t="str">
            <v xml:space="preserve">ANHUI TINCAI SILK CO. LTD</v>
          </cell>
          <cell r="M201">
            <v>3</v>
          </cell>
          <cell r="N201">
            <v>12</v>
          </cell>
          <cell r="O201">
            <v>15</v>
          </cell>
          <cell r="R201">
            <v>2</v>
          </cell>
          <cell r="S201">
            <v>3</v>
          </cell>
          <cell r="T201" t="str">
            <v xml:space="preserve">Yuan Purchase Pricelist (CNY)</v>
          </cell>
          <cell r="U201">
            <v>4.07</v>
          </cell>
          <cell r="V201">
            <v>636</v>
          </cell>
          <cell r="W201">
            <v>990</v>
          </cell>
          <cell r="X201">
            <v>1370</v>
          </cell>
          <cell r="Z201">
            <v>19</v>
          </cell>
          <cell r="AB201" t="str">
            <v>G4B</v>
          </cell>
        </row>
        <row r="202">
          <cell r="A202">
            <v>10032</v>
          </cell>
          <cell r="B202" t="str">
            <v>AUTOLAMPS2888</v>
          </cell>
          <cell r="C202" t="str">
            <v>AUTOLAMPS2888</v>
          </cell>
          <cell r="D202" t="b">
            <v>1</v>
          </cell>
          <cell r="E202" t="str">
            <v xml:space="preserve">ISUZU NPR 3.6 (93-03) - FRONT GRILL (MEDIUM)</v>
          </cell>
          <cell r="F202" t="str">
            <v>ISUZU</v>
          </cell>
          <cell r="G202" t="str">
            <v>NKR3.6-GRLM</v>
          </cell>
          <cell r="K202" t="str">
            <v>SUPPLIER0008</v>
          </cell>
          <cell r="L202" t="str">
            <v xml:space="preserve">JIANGSU GELING AUTO PARTS CO.,LTD</v>
          </cell>
          <cell r="M202">
            <v>0</v>
          </cell>
          <cell r="N202">
            <v>0</v>
          </cell>
          <cell r="O202">
            <v>0</v>
          </cell>
          <cell r="R202">
            <v>0</v>
          </cell>
          <cell r="S202">
            <v>0</v>
          </cell>
          <cell r="T202" t="str">
            <v xml:space="preserve">USD - US DOLLAR</v>
          </cell>
          <cell r="U202">
            <v>3.9</v>
          </cell>
          <cell r="V202">
            <v>610</v>
          </cell>
          <cell r="W202">
            <v>940</v>
          </cell>
          <cell r="X202">
            <v>1300</v>
          </cell>
        </row>
        <row r="203">
          <cell r="A203">
            <v>10027</v>
          </cell>
          <cell r="B203" t="str">
            <v>AUTOLAMPS0200</v>
          </cell>
          <cell r="C203" t="str">
            <v>AUTOLAMPS0200</v>
          </cell>
          <cell r="D203" t="b">
            <v>1</v>
          </cell>
          <cell r="E203" t="str">
            <v xml:space="preserve">ISUZU NPR 3.6 (93-03) - HEAD LAMP - LH</v>
          </cell>
          <cell r="F203" t="str">
            <v>ISUZU</v>
          </cell>
          <cell r="G203" t="str">
            <v xml:space="preserve">NPR3.6 HLA LH</v>
          </cell>
          <cell r="H203" t="str">
            <v>IZ02-0101-L</v>
          </cell>
          <cell r="J203">
            <v>0.04</v>
          </cell>
          <cell r="K203" t="str">
            <v>SUPPLIER0002</v>
          </cell>
          <cell r="L203" t="str">
            <v xml:space="preserve">ANHUI TINCAI SILK CO. LTD</v>
          </cell>
          <cell r="M203">
            <v>0</v>
          </cell>
          <cell r="N203">
            <v>0</v>
          </cell>
          <cell r="O203">
            <v>0</v>
          </cell>
          <cell r="R203">
            <v>1</v>
          </cell>
          <cell r="S203">
            <v>3</v>
          </cell>
          <cell r="T203" t="str">
            <v xml:space="preserve">Yuan Purchase Pricelist (CNY)</v>
          </cell>
          <cell r="U203">
            <v>4.5</v>
          </cell>
          <cell r="V203">
            <v>703</v>
          </cell>
          <cell r="W203">
            <v>1090</v>
          </cell>
          <cell r="X203">
            <v>1500</v>
          </cell>
        </row>
        <row r="204">
          <cell r="A204">
            <v>10026</v>
          </cell>
          <cell r="B204" t="str">
            <v>AUTOLAMPS0201</v>
          </cell>
          <cell r="C204" t="str">
            <v>AUTOLAMPS0201</v>
          </cell>
          <cell r="D204" t="b">
            <v>1</v>
          </cell>
          <cell r="E204" t="str">
            <v xml:space="preserve">ISUZU NPR 3.6 (93-03) - HEAD LAMP - RH</v>
          </cell>
          <cell r="F204" t="str">
            <v>ISUZU</v>
          </cell>
          <cell r="G204" t="str">
            <v xml:space="preserve">NPR3.6 HLA RH</v>
          </cell>
          <cell r="H204" t="str">
            <v>IZ02-0101-R</v>
          </cell>
          <cell r="J204">
            <v>0.04</v>
          </cell>
          <cell r="K204" t="str">
            <v>SUPPLIER0002</v>
          </cell>
          <cell r="L204" t="str">
            <v xml:space="preserve">ANHUI TINCAI SILK CO. LTD</v>
          </cell>
          <cell r="M204">
            <v>0</v>
          </cell>
          <cell r="N204">
            <v>0</v>
          </cell>
          <cell r="O204">
            <v>0</v>
          </cell>
          <cell r="R204">
            <v>1</v>
          </cell>
          <cell r="S204">
            <v>3</v>
          </cell>
          <cell r="T204" t="str">
            <v xml:space="preserve">Yuan Purchase Pricelist (CNY)</v>
          </cell>
          <cell r="U204">
            <v>4.5</v>
          </cell>
          <cell r="V204">
            <v>703</v>
          </cell>
          <cell r="W204">
            <v>1090</v>
          </cell>
          <cell r="X204">
            <v>1500</v>
          </cell>
        </row>
        <row r="205">
          <cell r="A205">
            <v>10029</v>
          </cell>
          <cell r="B205" t="str">
            <v>AUTOLAMPS0202</v>
          </cell>
          <cell r="C205" t="str">
            <v>AUTOLAMPS0202</v>
          </cell>
          <cell r="D205" t="b">
            <v>1</v>
          </cell>
          <cell r="E205" t="str">
            <v xml:space="preserve">ISUZU NPR 3.6 (93-03) - HEAD LAMP HOUSING - LH</v>
          </cell>
          <cell r="F205" t="str">
            <v>ISUZU</v>
          </cell>
          <cell r="G205" t="str">
            <v xml:space="preserve">NPR3.6 HLH LH</v>
          </cell>
          <cell r="H205" t="str">
            <v>IZ02-0101-1-L</v>
          </cell>
          <cell r="J205">
            <v>0.04</v>
          </cell>
          <cell r="K205" t="str">
            <v>SUPPLIER0002</v>
          </cell>
          <cell r="L205" t="str">
            <v xml:space="preserve">ANHUI TINCAI SILK CO. LTD</v>
          </cell>
          <cell r="M205">
            <v>2</v>
          </cell>
          <cell r="N205">
            <v>8</v>
          </cell>
          <cell r="O205">
            <v>10</v>
          </cell>
          <cell r="R205">
            <v>2</v>
          </cell>
          <cell r="S205">
            <v>3</v>
          </cell>
          <cell r="T205" t="str">
            <v xml:space="preserve">Yuan Purchase Pricelist (CNY)</v>
          </cell>
          <cell r="U205">
            <v>2.94</v>
          </cell>
          <cell r="V205">
            <v>460</v>
          </cell>
          <cell r="W205">
            <v>710</v>
          </cell>
          <cell r="X205">
            <v>980</v>
          </cell>
        </row>
        <row r="206">
          <cell r="A206">
            <v>10028</v>
          </cell>
          <cell r="B206" t="str">
            <v>AUTOLAMPS0203</v>
          </cell>
          <cell r="C206" t="str">
            <v>AUTOLAMPS0203</v>
          </cell>
          <cell r="D206" t="b">
            <v>1</v>
          </cell>
          <cell r="E206" t="str">
            <v xml:space="preserve">ISUZU NPR 3.6 (93-03) - HEAD LAMP HOUSING - RH</v>
          </cell>
          <cell r="F206" t="str">
            <v>ISUZU</v>
          </cell>
          <cell r="G206" t="str">
            <v xml:space="preserve">NPR3.6 HLH RH</v>
          </cell>
          <cell r="H206" t="str">
            <v>IZ02-0101-1-R</v>
          </cell>
          <cell r="J206">
            <v>0.04</v>
          </cell>
          <cell r="K206" t="str">
            <v>SUPPLIER0002</v>
          </cell>
          <cell r="L206" t="str">
            <v xml:space="preserve">ANHUI TINCAI SILK CO. LTD</v>
          </cell>
          <cell r="M206">
            <v>2</v>
          </cell>
          <cell r="N206">
            <v>8</v>
          </cell>
          <cell r="O206">
            <v>10</v>
          </cell>
          <cell r="R206">
            <v>2</v>
          </cell>
          <cell r="S206">
            <v>3</v>
          </cell>
          <cell r="T206" t="str">
            <v xml:space="preserve">Yuan Purchase Pricelist (CNY)</v>
          </cell>
          <cell r="U206">
            <v>2.94</v>
          </cell>
          <cell r="V206">
            <v>460</v>
          </cell>
          <cell r="W206">
            <v>710</v>
          </cell>
          <cell r="X206">
            <v>980</v>
          </cell>
        </row>
        <row r="207">
          <cell r="A207">
            <v>10023</v>
          </cell>
          <cell r="B207" t="str">
            <v>AUTOLAMPS0204</v>
          </cell>
          <cell r="C207" t="str">
            <v>AUTOLAMPS0204</v>
          </cell>
          <cell r="D207" t="b">
            <v>1</v>
          </cell>
          <cell r="E207" t="str">
            <v xml:space="preserve">ISUZU NPR 3.6 (93-03) - HEAD LAMP MOULDING - LH</v>
          </cell>
          <cell r="F207" t="str">
            <v>ISUZU</v>
          </cell>
          <cell r="G207" t="str">
            <v xml:space="preserve">NPR3.6 HLM LH</v>
          </cell>
          <cell r="H207" t="str">
            <v>IZ02-0126-L</v>
          </cell>
          <cell r="J207">
            <v>0.04</v>
          </cell>
          <cell r="K207" t="str">
            <v>SUPPLIER0002</v>
          </cell>
          <cell r="L207" t="str">
            <v xml:space="preserve">ANHUI TINCAI SILK CO. LTD</v>
          </cell>
          <cell r="M207">
            <v>10</v>
          </cell>
          <cell r="N207">
            <v>40</v>
          </cell>
          <cell r="O207">
            <v>50</v>
          </cell>
          <cell r="R207">
            <v>2</v>
          </cell>
          <cell r="S207">
            <v>3</v>
          </cell>
          <cell r="T207" t="str">
            <v xml:space="preserve">Yuan Purchase Pricelist (CNY)</v>
          </cell>
          <cell r="U207">
            <v>1</v>
          </cell>
          <cell r="V207">
            <v>156</v>
          </cell>
          <cell r="W207">
            <v>240</v>
          </cell>
          <cell r="X207">
            <v>340</v>
          </cell>
          <cell r="Z207">
            <v>96</v>
          </cell>
          <cell r="AB207" t="str">
            <v>TF</v>
          </cell>
        </row>
        <row r="208">
          <cell r="A208">
            <v>10022</v>
          </cell>
          <cell r="B208" t="str">
            <v>AUTOLAMPS0205</v>
          </cell>
          <cell r="C208" t="str">
            <v>AUTOLAMPS0205</v>
          </cell>
          <cell r="D208" t="b">
            <v>1</v>
          </cell>
          <cell r="E208" t="str">
            <v xml:space="preserve">ISUZU NPR 3.6 (93-03) - HEAD LAMP MOULDING - RH</v>
          </cell>
          <cell r="F208" t="str">
            <v>ISUZU</v>
          </cell>
          <cell r="G208" t="str">
            <v xml:space="preserve">NPR3.6 HLM RH</v>
          </cell>
          <cell r="H208" t="str">
            <v>IZ02-0126-R</v>
          </cell>
          <cell r="J208">
            <v>0.04</v>
          </cell>
          <cell r="K208" t="str">
            <v>SUPPLIER0002</v>
          </cell>
          <cell r="L208" t="str">
            <v xml:space="preserve">ANHUI TINCAI SILK CO. LTD</v>
          </cell>
          <cell r="M208">
            <v>15</v>
          </cell>
          <cell r="N208">
            <v>60</v>
          </cell>
          <cell r="O208">
            <v>75</v>
          </cell>
          <cell r="R208">
            <v>2</v>
          </cell>
          <cell r="S208">
            <v>3</v>
          </cell>
          <cell r="T208" t="str">
            <v xml:space="preserve">Yuan Purchase Pricelist (CNY)</v>
          </cell>
          <cell r="U208">
            <v>1</v>
          </cell>
          <cell r="V208">
            <v>156</v>
          </cell>
          <cell r="W208">
            <v>240</v>
          </cell>
          <cell r="X208">
            <v>340</v>
          </cell>
          <cell r="Z208">
            <v>0</v>
          </cell>
          <cell r="AB208" t="str">
            <v>TF</v>
          </cell>
        </row>
        <row r="209">
          <cell r="A209">
            <v>10049</v>
          </cell>
          <cell r="B209" t="str">
            <v>AUTOLAMPS0216</v>
          </cell>
          <cell r="C209" t="str">
            <v>AUTOLAMPS0216</v>
          </cell>
          <cell r="D209" t="b">
            <v>1</v>
          </cell>
          <cell r="E209" t="str">
            <v xml:space="preserve">ISUZU NPR 3.6 (93-03) - INNER MIRROR WITH LIGHT</v>
          </cell>
          <cell r="F209" t="str">
            <v>ISUZU</v>
          </cell>
          <cell r="G209" t="str">
            <v xml:space="preserve">NPR3.6 IM</v>
          </cell>
          <cell r="H209" t="str">
            <v>IZ01-0129</v>
          </cell>
          <cell r="J209">
            <v>0.04</v>
          </cell>
          <cell r="K209" t="str">
            <v>SUPPLIER0002</v>
          </cell>
          <cell r="L209" t="str">
            <v xml:space="preserve">ANHUI TINCAI SILK CO. LTD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</v>
          </cell>
          <cell r="T209" t="str">
            <v xml:space="preserve">Yuan Purchase Pricelist (CNY)</v>
          </cell>
          <cell r="U209">
            <v>1.71</v>
          </cell>
          <cell r="V209">
            <v>267</v>
          </cell>
          <cell r="W209">
            <v>410</v>
          </cell>
          <cell r="X209">
            <v>560</v>
          </cell>
        </row>
        <row r="210">
          <cell r="A210">
            <v>10056</v>
          </cell>
          <cell r="B210" t="str">
            <v>AUTOLAMPS0214</v>
          </cell>
          <cell r="C210" t="str">
            <v>AUTOLAMPS0214</v>
          </cell>
          <cell r="D210" t="b">
            <v>1</v>
          </cell>
          <cell r="E210" t="str">
            <v xml:space="preserve">ISUZU NPR 3.6 (93-03) - LIGHT CASE - LH</v>
          </cell>
          <cell r="F210" t="str">
            <v>ISUZU</v>
          </cell>
          <cell r="G210" t="str">
            <v xml:space="preserve">NPR3.6 LCS LH</v>
          </cell>
          <cell r="H210" t="str">
            <v>IZ02-0101-2-L</v>
          </cell>
          <cell r="J210">
            <v>0.04</v>
          </cell>
          <cell r="K210" t="str">
            <v>SUPPLIER0002</v>
          </cell>
          <cell r="L210" t="str">
            <v xml:space="preserve">ANHUI TINCAI SILK CO. LTD</v>
          </cell>
          <cell r="M210">
            <v>9</v>
          </cell>
          <cell r="N210">
            <v>36</v>
          </cell>
          <cell r="O210">
            <v>45</v>
          </cell>
          <cell r="R210">
            <v>1</v>
          </cell>
          <cell r="S210">
            <v>5</v>
          </cell>
          <cell r="T210" t="str">
            <v xml:space="preserve">Yuan Purchase Pricelist (CNY)</v>
          </cell>
          <cell r="U210">
            <v>6</v>
          </cell>
          <cell r="V210">
            <v>135</v>
          </cell>
          <cell r="W210">
            <v>210</v>
          </cell>
          <cell r="X210">
            <v>290</v>
          </cell>
        </row>
        <row r="211">
          <cell r="A211">
            <v>10055</v>
          </cell>
          <cell r="B211" t="str">
            <v>AUTOLAMPS0215</v>
          </cell>
          <cell r="C211" t="str">
            <v>AUTOLAMPS0215</v>
          </cell>
          <cell r="D211" t="b">
            <v>1</v>
          </cell>
          <cell r="E211" t="str">
            <v xml:space="preserve">ISUZU NPR 3.6 (93-03) - LIGHT CASE - RH</v>
          </cell>
          <cell r="F211" t="str">
            <v>ISUZU</v>
          </cell>
          <cell r="G211" t="str">
            <v xml:space="preserve">NPR3.6 LCS RH</v>
          </cell>
          <cell r="H211" t="str">
            <v>IZ02-0101-2-R</v>
          </cell>
          <cell r="J211">
            <v>0.04</v>
          </cell>
          <cell r="K211" t="str">
            <v>SUPPLIER0002</v>
          </cell>
          <cell r="L211" t="str">
            <v xml:space="preserve">ANHUI TINCAI SILK CO. LTD</v>
          </cell>
          <cell r="M211">
            <v>10</v>
          </cell>
          <cell r="N211">
            <v>40</v>
          </cell>
          <cell r="O211">
            <v>50</v>
          </cell>
          <cell r="R211">
            <v>1</v>
          </cell>
          <cell r="S211">
            <v>5</v>
          </cell>
          <cell r="T211" t="str">
            <v xml:space="preserve">Yuan Purchase Pricelist (CNY)</v>
          </cell>
          <cell r="U211">
            <v>6</v>
          </cell>
          <cell r="V211">
            <v>135</v>
          </cell>
          <cell r="W211">
            <v>210</v>
          </cell>
          <cell r="X211">
            <v>290</v>
          </cell>
        </row>
        <row r="212">
          <cell r="A212">
            <v>11741</v>
          </cell>
          <cell r="B212" t="str">
            <v>AUTOLAMPS0188</v>
          </cell>
          <cell r="C212" t="str">
            <v>AUTOLAMPS0188</v>
          </cell>
          <cell r="D212" t="b">
            <v>1</v>
          </cell>
          <cell r="E212" t="str">
            <v xml:space="preserve">ISUZU NPR 3.6 (93-03) - LOWER DEFLECTOR - LH</v>
          </cell>
          <cell r="F212" t="str">
            <v>ISUZU</v>
          </cell>
          <cell r="G212" t="str">
            <v xml:space="preserve">NPR3.6 LD LH</v>
          </cell>
          <cell r="H212" t="str">
            <v>IZ02-0143-L</v>
          </cell>
          <cell r="J212">
            <v>0.04</v>
          </cell>
          <cell r="K212" t="str">
            <v>SUPPLIER0002</v>
          </cell>
          <cell r="L212" t="str">
            <v xml:space="preserve">ANHUI TINCAI SILK CO. LTD</v>
          </cell>
          <cell r="M212">
            <v>0</v>
          </cell>
          <cell r="N212">
            <v>0</v>
          </cell>
          <cell r="O212">
            <v>0</v>
          </cell>
          <cell r="R212">
            <v>0</v>
          </cell>
          <cell r="S212">
            <v>2</v>
          </cell>
          <cell r="T212" t="str">
            <v xml:space="preserve">Yuan Purchase Pricelist (CNY)</v>
          </cell>
          <cell r="U212">
            <v>5</v>
          </cell>
          <cell r="V212">
            <v>782</v>
          </cell>
          <cell r="W212">
            <v>1210</v>
          </cell>
          <cell r="X212">
            <v>1670</v>
          </cell>
          <cell r="Z212">
            <v>34</v>
          </cell>
          <cell r="AB212" t="str">
            <v>1A</v>
          </cell>
        </row>
        <row r="213">
          <cell r="A213">
            <v>11740</v>
          </cell>
          <cell r="B213" t="str">
            <v>AUTOLAMPS0189</v>
          </cell>
          <cell r="C213" t="str">
            <v>AUTOLAMPS0189</v>
          </cell>
          <cell r="D213" t="b">
            <v>1</v>
          </cell>
          <cell r="E213" t="str">
            <v xml:space="preserve">ISUZU NPR 3.6 (93-03) - LOWER DEFLECTOR - RH</v>
          </cell>
          <cell r="F213" t="str">
            <v>ISUZU</v>
          </cell>
          <cell r="G213" t="str">
            <v xml:space="preserve">NPR3.6 LD RH</v>
          </cell>
          <cell r="H213" t="str">
            <v>IZ02-0143-R</v>
          </cell>
          <cell r="J213">
            <v>0.04</v>
          </cell>
          <cell r="K213" t="str">
            <v>SUPPLIER0002</v>
          </cell>
          <cell r="L213" t="str">
            <v xml:space="preserve">ANHUI TINCAI SILK CO. LTD</v>
          </cell>
          <cell r="M213">
            <v>0</v>
          </cell>
          <cell r="N213">
            <v>0</v>
          </cell>
          <cell r="O213">
            <v>0</v>
          </cell>
          <cell r="R213">
            <v>0</v>
          </cell>
          <cell r="S213">
            <v>0</v>
          </cell>
          <cell r="T213" t="str">
            <v xml:space="preserve">Yuan Purchase Pricelist (CNY)</v>
          </cell>
          <cell r="U213">
            <v>5</v>
          </cell>
          <cell r="V213">
            <v>782</v>
          </cell>
          <cell r="W213">
            <v>1210</v>
          </cell>
          <cell r="X213">
            <v>1670</v>
          </cell>
        </row>
        <row r="214">
          <cell r="A214">
            <v>10048</v>
          </cell>
          <cell r="B214" t="str">
            <v>AUTOLAMPS0219</v>
          </cell>
          <cell r="C214" t="str">
            <v>AUTOLAMPS0219</v>
          </cell>
          <cell r="D214" t="b">
            <v>1</v>
          </cell>
          <cell r="E214" t="str">
            <v xml:space="preserve">ISUZU NPR 3.6 (93-03) - MIRROR BRACKET - LH</v>
          </cell>
          <cell r="F214" t="str">
            <v>ISUZU</v>
          </cell>
          <cell r="G214" t="str">
            <v xml:space="preserve">NPR3.6 MB LH</v>
          </cell>
          <cell r="H214" t="str">
            <v>IZ02-0212-1-L</v>
          </cell>
          <cell r="J214">
            <v>0.04</v>
          </cell>
          <cell r="K214" t="str">
            <v>SUPPLIER0002</v>
          </cell>
          <cell r="L214" t="str">
            <v xml:space="preserve">ANHUI TINCAI SILK CO. LTD</v>
          </cell>
          <cell r="M214">
            <v>2</v>
          </cell>
          <cell r="N214">
            <v>8</v>
          </cell>
          <cell r="O214">
            <v>10</v>
          </cell>
          <cell r="R214">
            <v>2</v>
          </cell>
          <cell r="S214">
            <v>4</v>
          </cell>
          <cell r="T214" t="str">
            <v xml:space="preserve">Yuan Purchase Pricelist (CNY)</v>
          </cell>
          <cell r="U214">
            <v>6.8</v>
          </cell>
          <cell r="V214">
            <v>1063</v>
          </cell>
          <cell r="W214">
            <v>1650</v>
          </cell>
          <cell r="X214">
            <v>2280</v>
          </cell>
          <cell r="Z214">
            <v>19</v>
          </cell>
        </row>
        <row r="215">
          <cell r="A215">
            <v>10047</v>
          </cell>
          <cell r="B215" t="str">
            <v>AUTOLAMPS0220</v>
          </cell>
          <cell r="C215" t="str">
            <v>AUTOLAMPS0220</v>
          </cell>
          <cell r="D215" t="b">
            <v>1</v>
          </cell>
          <cell r="E215" t="str">
            <v xml:space="preserve">ISUZU NPR 3.6 (93-03) - MIRROR BRACKET - LH</v>
          </cell>
          <cell r="F215" t="str">
            <v>ISUZU</v>
          </cell>
          <cell r="G215" t="str">
            <v xml:space="preserve">NPR3.6 MB RH</v>
          </cell>
          <cell r="H215" t="str">
            <v>IZ02-0212-1-L</v>
          </cell>
          <cell r="J215">
            <v>0.04</v>
          </cell>
          <cell r="K215" t="str">
            <v>SUPPLIER0002</v>
          </cell>
          <cell r="L215" t="str">
            <v xml:space="preserve">ANHUI TINCAI SILK CO. LTD</v>
          </cell>
          <cell r="M215">
            <v>1</v>
          </cell>
          <cell r="N215">
            <v>4</v>
          </cell>
          <cell r="O215">
            <v>5</v>
          </cell>
          <cell r="R215">
            <v>2</v>
          </cell>
          <cell r="S215">
            <v>4</v>
          </cell>
          <cell r="T215" t="str">
            <v xml:space="preserve">Yuan Purchase Pricelist (CNY)</v>
          </cell>
          <cell r="U215">
            <v>6.8</v>
          </cell>
          <cell r="V215">
            <v>1063</v>
          </cell>
          <cell r="W215">
            <v>1650</v>
          </cell>
          <cell r="X215">
            <v>2280</v>
          </cell>
          <cell r="Z215">
            <v>21</v>
          </cell>
        </row>
        <row r="216">
          <cell r="A216">
            <v>10067</v>
          </cell>
          <cell r="B216" t="str">
            <v>AUTOLAMPS0206</v>
          </cell>
          <cell r="C216" t="str">
            <v>AUTOLAMPS0206</v>
          </cell>
          <cell r="D216" t="b">
            <v>1</v>
          </cell>
          <cell r="E216" t="str">
            <v xml:space="preserve">ISUZU NPR 3.6 (93-03) - ORNAMENT PLATE MOULDING (GREY) - LH</v>
          </cell>
          <cell r="F216" t="str">
            <v>ISUZU</v>
          </cell>
          <cell r="G216" t="str">
            <v xml:space="preserve">NPR/93 OPMG LH</v>
          </cell>
          <cell r="H216" t="str">
            <v>IZ02-0104B-L</v>
          </cell>
          <cell r="J216">
            <v>0.04</v>
          </cell>
          <cell r="K216" t="str">
            <v>SUPPLIER0002</v>
          </cell>
          <cell r="L216" t="str">
            <v xml:space="preserve">ANHUI TINCAI SILK CO. LTD</v>
          </cell>
          <cell r="M216">
            <v>1</v>
          </cell>
          <cell r="N216">
            <v>4</v>
          </cell>
          <cell r="O216">
            <v>5</v>
          </cell>
          <cell r="R216">
            <v>4</v>
          </cell>
          <cell r="S216">
            <v>6</v>
          </cell>
          <cell r="T216" t="str">
            <v xml:space="preserve">Yuan Purchase Pricelist (CNY)</v>
          </cell>
          <cell r="U216">
            <v>7</v>
          </cell>
          <cell r="V216">
            <v>190</v>
          </cell>
          <cell r="W216">
            <v>290</v>
          </cell>
          <cell r="X216">
            <v>380</v>
          </cell>
          <cell r="Z216">
            <v>30</v>
          </cell>
          <cell r="AB216" t="str">
            <v>G3D</v>
          </cell>
        </row>
        <row r="217">
          <cell r="A217">
            <v>10066</v>
          </cell>
          <cell r="B217" t="str">
            <v>AUTOLAMPS0207</v>
          </cell>
          <cell r="C217" t="str">
            <v>AUTOLAMPS0207</v>
          </cell>
          <cell r="D217" t="b">
            <v>1</v>
          </cell>
          <cell r="E217" t="str">
            <v xml:space="preserve">ISUZU NPR 3.6 (93-03) - ORNAMENT PLATE MOULDING (GREY) - RH</v>
          </cell>
          <cell r="F217" t="str">
            <v>ISUZU</v>
          </cell>
          <cell r="G217" t="str">
            <v xml:space="preserve">NPR/93 OPMG RH</v>
          </cell>
          <cell r="H217" t="str">
            <v>IZ02-0104B-R</v>
          </cell>
          <cell r="J217">
            <v>0.04</v>
          </cell>
          <cell r="K217" t="str">
            <v>SUPPLIER0002</v>
          </cell>
          <cell r="L217" t="str">
            <v xml:space="preserve">ANHUI TINCAI SILK CO. LTD</v>
          </cell>
          <cell r="M217">
            <v>1</v>
          </cell>
          <cell r="N217">
            <v>4</v>
          </cell>
          <cell r="O217">
            <v>5</v>
          </cell>
          <cell r="R217">
            <v>4</v>
          </cell>
          <cell r="S217">
            <v>6</v>
          </cell>
          <cell r="T217" t="str">
            <v xml:space="preserve">Yuan Purchase Pricelist (CNY)</v>
          </cell>
          <cell r="U217">
            <v>7</v>
          </cell>
          <cell r="V217">
            <v>190</v>
          </cell>
          <cell r="W217">
            <v>290</v>
          </cell>
          <cell r="X217">
            <v>380</v>
          </cell>
          <cell r="Z217">
            <v>30</v>
          </cell>
          <cell r="AB217" t="str">
            <v>G3D</v>
          </cell>
        </row>
        <row r="218">
          <cell r="A218">
            <v>10065</v>
          </cell>
          <cell r="B218" t="str">
            <v>AUTOLAMPS0208</v>
          </cell>
          <cell r="C218" t="str">
            <v>AUTOLAMPS0208</v>
          </cell>
          <cell r="D218" t="b">
            <v>1</v>
          </cell>
          <cell r="E218" t="str">
            <v xml:space="preserve">ISUZU NPR 3.6 (93-03) - ORNAMENT PLATE MOULDING (ORANGE) - LH</v>
          </cell>
          <cell r="F218" t="str">
            <v>ISUZU</v>
          </cell>
          <cell r="G218" t="str">
            <v>NPR/93-OPMO-LH</v>
          </cell>
          <cell r="H218" t="str">
            <v>IZ02-0104-L</v>
          </cell>
          <cell r="J218">
            <v>0.04</v>
          </cell>
          <cell r="K218" t="str">
            <v>SUPPLIER0002</v>
          </cell>
          <cell r="L218" t="str">
            <v xml:space="preserve">ANHUI TINCAI SILK CO. LTD</v>
          </cell>
          <cell r="M218">
            <v>18</v>
          </cell>
          <cell r="N218">
            <v>72</v>
          </cell>
          <cell r="O218">
            <v>90</v>
          </cell>
          <cell r="R218">
            <v>3</v>
          </cell>
          <cell r="S218">
            <v>10</v>
          </cell>
          <cell r="T218" t="str">
            <v xml:space="preserve">Yuan Purchase Pricelist (CNY)</v>
          </cell>
          <cell r="U218">
            <v>7</v>
          </cell>
          <cell r="V218">
            <v>190</v>
          </cell>
          <cell r="W218">
            <v>290</v>
          </cell>
          <cell r="X218">
            <v>380</v>
          </cell>
          <cell r="Z218">
            <v>16</v>
          </cell>
          <cell r="AB218" t="str">
            <v>G3D</v>
          </cell>
        </row>
        <row r="219">
          <cell r="A219">
            <v>10064</v>
          </cell>
          <cell r="B219" t="str">
            <v>AUTOLAMPS0209</v>
          </cell>
          <cell r="C219" t="str">
            <v>AUTOLAMPS0209</v>
          </cell>
          <cell r="D219" t="b">
            <v>1</v>
          </cell>
          <cell r="E219" t="str">
            <v xml:space="preserve">ISUZU NPR 3.6 (93-03) - ORNAMENT PLATE MOULDING (ORANGE) - RH</v>
          </cell>
          <cell r="F219" t="str">
            <v>ISUZU</v>
          </cell>
          <cell r="G219" t="str">
            <v xml:space="preserve">NPR/93 OPMO RH</v>
          </cell>
          <cell r="H219" t="str">
            <v>IZ02-0104-R</v>
          </cell>
          <cell r="J219">
            <v>0.04</v>
          </cell>
          <cell r="K219" t="str">
            <v>SUPPLIER0002</v>
          </cell>
          <cell r="L219" t="str">
            <v xml:space="preserve">ANHUI TINCAI SILK CO. LTD</v>
          </cell>
          <cell r="M219">
            <v>18</v>
          </cell>
          <cell r="N219">
            <v>72</v>
          </cell>
          <cell r="O219">
            <v>90</v>
          </cell>
          <cell r="R219">
            <v>3</v>
          </cell>
          <cell r="S219">
            <v>10</v>
          </cell>
          <cell r="T219" t="str">
            <v xml:space="preserve">Yuan Purchase Pricelist (CNY)</v>
          </cell>
          <cell r="U219">
            <v>7</v>
          </cell>
          <cell r="V219">
            <v>190</v>
          </cell>
          <cell r="W219">
            <v>290</v>
          </cell>
          <cell r="X219">
            <v>380</v>
          </cell>
          <cell r="Z219">
            <v>16</v>
          </cell>
          <cell r="AB219" t="str">
            <v>G3D</v>
          </cell>
        </row>
        <row r="220">
          <cell r="A220">
            <v>10042</v>
          </cell>
          <cell r="B220" t="str">
            <v>AUTOLAMPS0217</v>
          </cell>
          <cell r="C220" t="str">
            <v>AUTOLAMPS0217</v>
          </cell>
          <cell r="D220" t="b">
            <v>1</v>
          </cell>
          <cell r="E220" t="str">
            <v xml:space="preserve">ISUZU NPR 3.6 (93-03) - TAIL LAMP (213-1907) - LH</v>
          </cell>
          <cell r="F220" t="str">
            <v>ISUZU</v>
          </cell>
          <cell r="G220" t="str">
            <v xml:space="preserve">NPR3.6 TLA LH</v>
          </cell>
          <cell r="H220" t="str">
            <v>IZ01-0102-L</v>
          </cell>
          <cell r="J220">
            <v>0.04</v>
          </cell>
          <cell r="K220" t="str">
            <v>SUPPLIER0002</v>
          </cell>
          <cell r="L220" t="str">
            <v xml:space="preserve">ANHUI TINCAI SILK CO. LTD</v>
          </cell>
          <cell r="M220">
            <v>38</v>
          </cell>
          <cell r="N220">
            <v>152</v>
          </cell>
          <cell r="O220">
            <v>190</v>
          </cell>
          <cell r="R220">
            <v>5</v>
          </cell>
          <cell r="S220">
            <v>20</v>
          </cell>
          <cell r="T220" t="str">
            <v xml:space="preserve">Yuan Purchase Pricelist (CNY)</v>
          </cell>
          <cell r="U220">
            <v>13</v>
          </cell>
          <cell r="V220">
            <v>332</v>
          </cell>
          <cell r="W220">
            <v>500</v>
          </cell>
          <cell r="X220">
            <v>660</v>
          </cell>
        </row>
        <row r="221">
          <cell r="A221">
            <v>10041</v>
          </cell>
          <cell r="B221" t="str">
            <v>AUTOLAMPS0218</v>
          </cell>
          <cell r="C221" t="str">
            <v>AUTOLAMPS0218</v>
          </cell>
          <cell r="D221" t="b">
            <v>1</v>
          </cell>
          <cell r="E221" t="str">
            <v xml:space="preserve">ISUZU NPR 3.6 (93-03) - TAIL LAMP (213-1907) - RH</v>
          </cell>
          <cell r="F221" t="str">
            <v>ISUZU</v>
          </cell>
          <cell r="G221" t="str">
            <v xml:space="preserve">NPR3.6 TLA RH</v>
          </cell>
          <cell r="H221" t="str">
            <v>IZ01-0102-R</v>
          </cell>
          <cell r="J221">
            <v>0.04</v>
          </cell>
          <cell r="K221" t="str">
            <v>SUPPLIER0002</v>
          </cell>
          <cell r="L221" t="str">
            <v xml:space="preserve">ANHUI TINCAI SILK CO. LTD</v>
          </cell>
          <cell r="M221">
            <v>39</v>
          </cell>
          <cell r="N221">
            <v>156</v>
          </cell>
          <cell r="O221">
            <v>195</v>
          </cell>
          <cell r="R221">
            <v>5</v>
          </cell>
          <cell r="S221">
            <v>20</v>
          </cell>
          <cell r="T221" t="str">
            <v xml:space="preserve">Yuan Purchase Pricelist (CNY)</v>
          </cell>
          <cell r="U221">
            <v>13</v>
          </cell>
          <cell r="V221">
            <v>332</v>
          </cell>
          <cell r="W221">
            <v>500</v>
          </cell>
          <cell r="X221">
            <v>660</v>
          </cell>
        </row>
        <row r="222">
          <cell r="A222">
            <v>10044</v>
          </cell>
          <cell r="B222" t="str">
            <v>AUTOLAMPS0212</v>
          </cell>
          <cell r="C222" t="str">
            <v>AUTOLAMPS0212</v>
          </cell>
          <cell r="D222" t="b">
            <v>1</v>
          </cell>
          <cell r="E222" t="str">
            <v xml:space="preserve">ISUZU NPR 3.6 (93-03) - TAIL LENS (213-1907-00) - LH</v>
          </cell>
          <cell r="F222" t="str">
            <v>ISUZU</v>
          </cell>
          <cell r="G222" t="str">
            <v xml:space="preserve">NPR3.6 TLS LH</v>
          </cell>
          <cell r="H222" t="str">
            <v>IZ01-0102-00-L</v>
          </cell>
          <cell r="J222">
            <v>0.04</v>
          </cell>
          <cell r="K222" t="str">
            <v>SUPPLIER0002</v>
          </cell>
          <cell r="L222" t="str">
            <v xml:space="preserve">ANHUI TINCAI SILK CO. LTD</v>
          </cell>
          <cell r="M222">
            <v>39</v>
          </cell>
          <cell r="N222">
            <v>156</v>
          </cell>
          <cell r="O222">
            <v>195</v>
          </cell>
          <cell r="R222">
            <v>5</v>
          </cell>
          <cell r="S222">
            <v>20</v>
          </cell>
          <cell r="T222" t="str">
            <v xml:space="preserve">Yuan Purchase Pricelist (CNY)</v>
          </cell>
          <cell r="U222">
            <v>4</v>
          </cell>
          <cell r="V222">
            <v>102</v>
          </cell>
          <cell r="W222">
            <v>150</v>
          </cell>
          <cell r="X222">
            <v>200</v>
          </cell>
        </row>
        <row r="223">
          <cell r="A223">
            <v>10043</v>
          </cell>
          <cell r="B223" t="str">
            <v>AUTOLAMPS0213</v>
          </cell>
          <cell r="C223" t="str">
            <v>AUTOLAMPS0213</v>
          </cell>
          <cell r="D223" t="b">
            <v>1</v>
          </cell>
          <cell r="E223" t="str">
            <v xml:space="preserve">ISUZU NPR 3.6 (93-03) - TAIL LENS (213-1907-00) - RH</v>
          </cell>
          <cell r="F223" t="str">
            <v>ISUZU</v>
          </cell>
          <cell r="G223" t="str">
            <v xml:space="preserve">NPR3.6 TLS RH</v>
          </cell>
          <cell r="H223" t="str">
            <v>IZ01-0102-00-R</v>
          </cell>
          <cell r="J223">
            <v>0.04</v>
          </cell>
          <cell r="K223" t="str">
            <v>SUPPLIER0002</v>
          </cell>
          <cell r="L223" t="str">
            <v xml:space="preserve">ANHUI TINCAI SILK CO. LTD</v>
          </cell>
          <cell r="M223">
            <v>36</v>
          </cell>
          <cell r="N223">
            <v>144</v>
          </cell>
          <cell r="O223">
            <v>180</v>
          </cell>
          <cell r="R223">
            <v>5</v>
          </cell>
          <cell r="S223">
            <v>20</v>
          </cell>
          <cell r="T223" t="str">
            <v xml:space="preserve">Yuan Purchase Pricelist (CNY)</v>
          </cell>
          <cell r="U223">
            <v>4</v>
          </cell>
          <cell r="V223">
            <v>102</v>
          </cell>
          <cell r="W223">
            <v>150</v>
          </cell>
          <cell r="X223">
            <v>200</v>
          </cell>
        </row>
        <row r="224">
          <cell r="A224">
            <v>10008</v>
          </cell>
          <cell r="B224" t="str">
            <v>AUTOLAMPS0197</v>
          </cell>
          <cell r="C224" t="str">
            <v>AUTOLAMPS0197</v>
          </cell>
          <cell r="D224" t="b">
            <v>1</v>
          </cell>
          <cell r="E224" t="str">
            <v xml:space="preserve">ISUZU NPR 3.6/4.3 - FRONT BUMPER W/OUT FOG LAMP HOLE (1980MM)</v>
          </cell>
          <cell r="F224" t="str">
            <v>ISUZU</v>
          </cell>
          <cell r="G224" t="str">
            <v xml:space="preserve">NPR3.6/4.3 BPRF</v>
          </cell>
          <cell r="H224" t="str">
            <v xml:space="preserve">IZ02-0205 (W/O FOG HOLE)</v>
          </cell>
          <cell r="J224">
            <v>0.04</v>
          </cell>
          <cell r="K224" t="str">
            <v>SUPPLIER0002</v>
          </cell>
          <cell r="L224" t="str">
            <v xml:space="preserve">ANHUI TINCAI SILK CO. LTD</v>
          </cell>
          <cell r="M224">
            <v>0</v>
          </cell>
          <cell r="N224">
            <v>0</v>
          </cell>
          <cell r="O224">
            <v>0</v>
          </cell>
          <cell r="R224">
            <v>1</v>
          </cell>
          <cell r="S224">
            <v>2</v>
          </cell>
          <cell r="T224" t="str">
            <v xml:space="preserve">Yuan Purchase Pricelist (CNY)</v>
          </cell>
          <cell r="U224">
            <v>85</v>
          </cell>
          <cell r="V224">
            <v>2168</v>
          </cell>
          <cell r="W224">
            <v>3300</v>
          </cell>
          <cell r="X224">
            <v>5700</v>
          </cell>
        </row>
        <row r="225">
          <cell r="A225">
            <v>11195</v>
          </cell>
          <cell r="B225" t="str">
            <v>AUTOLAMPS0190</v>
          </cell>
          <cell r="C225" t="str">
            <v>AUTOLAMPS0190</v>
          </cell>
          <cell r="D225" t="b">
            <v>1</v>
          </cell>
          <cell r="E225" t="str">
            <v xml:space="preserve">ISUZU NPR 4.3 (04-05) - WHEEL ARC - LH</v>
          </cell>
          <cell r="F225" t="str">
            <v>ISUZU</v>
          </cell>
          <cell r="G225" t="str">
            <v xml:space="preserve">NPR4.3 WA LH</v>
          </cell>
          <cell r="H225" t="str">
            <v>IZ07-0126-L</v>
          </cell>
          <cell r="J225">
            <v>0.04</v>
          </cell>
          <cell r="K225" t="str">
            <v>SUPPLIER0002</v>
          </cell>
          <cell r="L225" t="str">
            <v xml:space="preserve">ANHUI TINCAI SILK CO. LTD</v>
          </cell>
          <cell r="M225">
            <v>0</v>
          </cell>
          <cell r="N225">
            <v>0</v>
          </cell>
          <cell r="O225">
            <v>0</v>
          </cell>
          <cell r="R225">
            <v>0</v>
          </cell>
          <cell r="S225">
            <v>0</v>
          </cell>
          <cell r="T225" t="str">
            <v xml:space="preserve">Yuan Purchase Pricelist (CNY)</v>
          </cell>
          <cell r="U225">
            <v>3.54</v>
          </cell>
          <cell r="V225">
            <v>553</v>
          </cell>
          <cell r="W225">
            <v>860</v>
          </cell>
          <cell r="X225">
            <v>1190</v>
          </cell>
        </row>
        <row r="226">
          <cell r="A226">
            <v>11194</v>
          </cell>
          <cell r="B226" t="str">
            <v>AUTOLAMPS0191</v>
          </cell>
          <cell r="C226" t="str">
            <v>AUTOLAMPS0191</v>
          </cell>
          <cell r="D226" t="b">
            <v>1</v>
          </cell>
          <cell r="E226" t="str">
            <v xml:space="preserve">ISUZU NPR 4.3 (04-05) - WHEEL ARC - RH</v>
          </cell>
          <cell r="F226" t="str">
            <v>ISUZU</v>
          </cell>
          <cell r="G226" t="str">
            <v xml:space="preserve">NPR4.3 WA RH</v>
          </cell>
          <cell r="H226" t="str">
            <v>IZ07-0126-R</v>
          </cell>
          <cell r="J226">
            <v>0.04</v>
          </cell>
          <cell r="K226" t="str">
            <v>SUPPLIER0002</v>
          </cell>
          <cell r="L226" t="str">
            <v xml:space="preserve">ANHUI TINCAI SILK CO. LTD</v>
          </cell>
          <cell r="M226">
            <v>0</v>
          </cell>
          <cell r="N226">
            <v>0</v>
          </cell>
          <cell r="O226">
            <v>0</v>
          </cell>
          <cell r="R226">
            <v>0</v>
          </cell>
          <cell r="S226">
            <v>0</v>
          </cell>
          <cell r="T226" t="str">
            <v xml:space="preserve">Yuan Purchase Pricelist (CNY)</v>
          </cell>
          <cell r="U226">
            <v>3.54</v>
          </cell>
          <cell r="V226">
            <v>553</v>
          </cell>
          <cell r="W226">
            <v>860</v>
          </cell>
          <cell r="X226">
            <v>1190</v>
          </cell>
        </row>
        <row r="227">
          <cell r="A227">
            <v>10005</v>
          </cell>
          <cell r="B227" t="str">
            <v>AUTOLAMPS0221</v>
          </cell>
          <cell r="C227" t="str">
            <v>AUTOLAMPS0221</v>
          </cell>
          <cell r="D227" t="b">
            <v>1</v>
          </cell>
          <cell r="E227" t="str">
            <v xml:space="preserve">ISUZU NPR 4.3 (04-14) - CORNER LAMP (213-1530) - LH</v>
          </cell>
          <cell r="F227" t="str">
            <v>ISUZU</v>
          </cell>
          <cell r="G227" t="str">
            <v xml:space="preserve">NPR4.3 CLA LH</v>
          </cell>
          <cell r="H227" t="str">
            <v>IZ07-0103-L</v>
          </cell>
          <cell r="J227">
            <v>0.04</v>
          </cell>
          <cell r="K227" t="str">
            <v>SUPPLIER0002</v>
          </cell>
          <cell r="L227" t="str">
            <v xml:space="preserve">ANHUI TINCAI SILK CO. LTD</v>
          </cell>
          <cell r="M227">
            <v>18</v>
          </cell>
          <cell r="N227">
            <v>72</v>
          </cell>
          <cell r="O227">
            <v>90</v>
          </cell>
          <cell r="P227">
            <v>5</v>
          </cell>
          <cell r="Q227">
            <v>20</v>
          </cell>
          <cell r="T227" t="str">
            <v xml:space="preserve">Yuan Purchase Pricelist (CNY)</v>
          </cell>
          <cell r="U227">
            <v>19</v>
          </cell>
          <cell r="V227">
            <v>485</v>
          </cell>
          <cell r="W227">
            <v>730</v>
          </cell>
          <cell r="X227">
            <v>970</v>
          </cell>
          <cell r="Z227">
            <v>2</v>
          </cell>
          <cell r="AB227" t="str">
            <v>B15</v>
          </cell>
        </row>
        <row r="228">
          <cell r="A228">
            <v>10004</v>
          </cell>
          <cell r="B228" t="str">
            <v>AUTOLAMPS0222</v>
          </cell>
          <cell r="C228" t="str">
            <v>AUTOLAMPS0222</v>
          </cell>
          <cell r="D228" t="b">
            <v>1</v>
          </cell>
          <cell r="E228" t="str">
            <v xml:space="preserve">ISUZU NPR 4.3 (04-14) - CORNER LAMP (213-1530) - RH</v>
          </cell>
          <cell r="F228" t="str">
            <v>ISUZU</v>
          </cell>
          <cell r="G228" t="str">
            <v xml:space="preserve">NPR4.3 CLA RH</v>
          </cell>
          <cell r="H228" t="str">
            <v>IZ07-0103-R</v>
          </cell>
          <cell r="J228">
            <v>0.04</v>
          </cell>
          <cell r="K228" t="str">
            <v>SUPPLIER0002</v>
          </cell>
          <cell r="L228" t="str">
            <v xml:space="preserve">ANHUI TINCAI SILK CO. LTD</v>
          </cell>
          <cell r="M228">
            <v>16</v>
          </cell>
          <cell r="N228">
            <v>64</v>
          </cell>
          <cell r="O228">
            <v>80</v>
          </cell>
          <cell r="P228">
            <v>5</v>
          </cell>
          <cell r="Q228">
            <v>20</v>
          </cell>
          <cell r="T228" t="str">
            <v xml:space="preserve">Yuan Purchase Pricelist (CNY)</v>
          </cell>
          <cell r="U228">
            <v>19</v>
          </cell>
          <cell r="V228">
            <v>485</v>
          </cell>
          <cell r="W228">
            <v>730</v>
          </cell>
          <cell r="X228">
            <v>970</v>
          </cell>
          <cell r="Z228">
            <v>0</v>
          </cell>
          <cell r="AB228" t="str">
            <v>B15</v>
          </cell>
        </row>
        <row r="229">
          <cell r="A229">
            <v>10007</v>
          </cell>
          <cell r="B229" t="str">
            <v>AUTOLAMPS0228</v>
          </cell>
          <cell r="C229" t="str">
            <v>AUTOLAMPS0228</v>
          </cell>
          <cell r="D229" t="b">
            <v>1</v>
          </cell>
          <cell r="E229" t="str">
            <v xml:space="preserve">ISUZU NPR 4.3 (04-14) - CORNER LENS (213-1530-00) - LH</v>
          </cell>
          <cell r="F229" t="str">
            <v>ISUZU</v>
          </cell>
          <cell r="G229" t="str">
            <v xml:space="preserve">NPR4.3 CLS LH</v>
          </cell>
          <cell r="H229" t="str">
            <v>IZ07-0103-00-L</v>
          </cell>
          <cell r="J229">
            <v>0.04</v>
          </cell>
          <cell r="K229" t="str">
            <v>SUPPLIER0002</v>
          </cell>
          <cell r="L229" t="str">
            <v xml:space="preserve">ANHUI TINCAI SILK CO. LTD</v>
          </cell>
          <cell r="M229">
            <v>16</v>
          </cell>
          <cell r="N229">
            <v>64</v>
          </cell>
          <cell r="O229">
            <v>80</v>
          </cell>
          <cell r="R229">
            <v>5</v>
          </cell>
          <cell r="S229">
            <v>20</v>
          </cell>
          <cell r="T229" t="str">
            <v xml:space="preserve">Yuan Purchase Pricelist (CNY)</v>
          </cell>
          <cell r="U229">
            <v>7</v>
          </cell>
          <cell r="V229">
            <v>178</v>
          </cell>
          <cell r="W229">
            <v>220</v>
          </cell>
          <cell r="X229">
            <v>470</v>
          </cell>
        </row>
        <row r="230">
          <cell r="A230">
            <v>10006</v>
          </cell>
          <cell r="B230" t="str">
            <v>AUTOLAMPS0229</v>
          </cell>
          <cell r="C230" t="str">
            <v>AUTOLAMPS0229</v>
          </cell>
          <cell r="D230" t="b">
            <v>1</v>
          </cell>
          <cell r="E230" t="str">
            <v xml:space="preserve">ISUZU NPR 4.3 (04-14) - CORNER LENS (213-1530-00) - RH</v>
          </cell>
          <cell r="F230" t="str">
            <v>ISUZU</v>
          </cell>
          <cell r="G230" t="str">
            <v xml:space="preserve">NPR4.3 CLS RH</v>
          </cell>
          <cell r="H230" t="str">
            <v>IZ07-0103-00-R</v>
          </cell>
          <cell r="J230">
            <v>0.04</v>
          </cell>
          <cell r="K230" t="str">
            <v>SUPPLIER0002</v>
          </cell>
          <cell r="L230" t="str">
            <v xml:space="preserve">ANHUI TINCAI SILK CO. LTD</v>
          </cell>
          <cell r="M230">
            <v>16</v>
          </cell>
          <cell r="N230">
            <v>64</v>
          </cell>
          <cell r="O230">
            <v>80</v>
          </cell>
          <cell r="R230">
            <v>5</v>
          </cell>
          <cell r="S230">
            <v>20</v>
          </cell>
          <cell r="T230" t="str">
            <v xml:space="preserve">Yuan Purchase Pricelist (CNY)</v>
          </cell>
          <cell r="U230">
            <v>7</v>
          </cell>
          <cell r="V230">
            <v>178</v>
          </cell>
          <cell r="W230">
            <v>220</v>
          </cell>
          <cell r="X230">
            <v>470</v>
          </cell>
        </row>
        <row r="231">
          <cell r="A231">
            <v>10016</v>
          </cell>
          <cell r="B231" t="str">
            <v>AUTOLAMPS0223</v>
          </cell>
          <cell r="C231" t="str">
            <v>AUTOLAMPS0223</v>
          </cell>
          <cell r="D231" t="b">
            <v>1</v>
          </cell>
          <cell r="E231" t="str">
            <v xml:space="preserve">ISUZU NPR 4.3 (04-14) - CORNER PANEL - LH</v>
          </cell>
          <cell r="F231" t="str">
            <v>ISUZU</v>
          </cell>
          <cell r="G231" t="str">
            <v xml:space="preserve">NPR4.3 CP LH</v>
          </cell>
          <cell r="H231" t="str">
            <v>IZ07-0108-01-L</v>
          </cell>
          <cell r="J231">
            <v>0.04</v>
          </cell>
          <cell r="K231" t="str">
            <v>SUPPLIER0002</v>
          </cell>
          <cell r="L231" t="str">
            <v xml:space="preserve">ANHUI TINCAI SILK CO. LTD</v>
          </cell>
          <cell r="M231">
            <v>13</v>
          </cell>
          <cell r="N231">
            <v>52</v>
          </cell>
          <cell r="O231">
            <v>65</v>
          </cell>
          <cell r="R231">
            <v>2</v>
          </cell>
          <cell r="S231">
            <v>5</v>
          </cell>
          <cell r="T231" t="str">
            <v xml:space="preserve">Yuan Purchase Pricelist (CNY)</v>
          </cell>
          <cell r="U231">
            <v>33</v>
          </cell>
          <cell r="V231">
            <v>842</v>
          </cell>
          <cell r="W231">
            <v>1300</v>
          </cell>
          <cell r="X231">
            <v>2300</v>
          </cell>
        </row>
        <row r="232">
          <cell r="A232">
            <v>10015</v>
          </cell>
          <cell r="B232" t="str">
            <v>AUTOLAMPS0224</v>
          </cell>
          <cell r="C232" t="str">
            <v>AUTOLAMPS0224</v>
          </cell>
          <cell r="D232" t="b">
            <v>1</v>
          </cell>
          <cell r="E232" t="str">
            <v xml:space="preserve">ISUZU NPR 4.3 (04-14) - CORNER PANEL - RH</v>
          </cell>
          <cell r="F232" t="str">
            <v>ISUZU</v>
          </cell>
          <cell r="G232" t="str">
            <v xml:space="preserve">NPR4.3 CP RH</v>
          </cell>
          <cell r="H232" t="str">
            <v>IZ07-0108-01-R</v>
          </cell>
          <cell r="J232">
            <v>0.04</v>
          </cell>
          <cell r="K232" t="str">
            <v>SUPPLIER0002</v>
          </cell>
          <cell r="L232" t="str">
            <v xml:space="preserve">ANHUI TINCAI SILK CO. LTD</v>
          </cell>
          <cell r="M232">
            <v>10</v>
          </cell>
          <cell r="N232">
            <v>40</v>
          </cell>
          <cell r="O232">
            <v>50</v>
          </cell>
          <cell r="R232">
            <v>2</v>
          </cell>
          <cell r="S232">
            <v>5</v>
          </cell>
          <cell r="T232" t="str">
            <v xml:space="preserve">Yuan Purchase Pricelist (CNY)</v>
          </cell>
          <cell r="U232">
            <v>33</v>
          </cell>
          <cell r="V232">
            <v>743</v>
          </cell>
          <cell r="W232">
            <v>1150</v>
          </cell>
          <cell r="X232">
            <v>1580</v>
          </cell>
        </row>
        <row r="233">
          <cell r="A233">
            <v>10014</v>
          </cell>
          <cell r="B233" t="str">
            <v>AUTOLAMPS0225</v>
          </cell>
          <cell r="C233" t="str">
            <v>AUTOLAMPS0225</v>
          </cell>
          <cell r="D233" t="b">
            <v>1</v>
          </cell>
          <cell r="E233" t="str">
            <v xml:space="preserve">ISUZU NPR 4.3 (04-14) - FRONT GRILL LONG</v>
          </cell>
          <cell r="F233" t="str">
            <v>ISUZU</v>
          </cell>
          <cell r="G233" t="str">
            <v xml:space="preserve">NPR4.3 GRL</v>
          </cell>
          <cell r="H233" t="str">
            <v>IZ07-0114B</v>
          </cell>
          <cell r="J233">
            <v>0.04</v>
          </cell>
          <cell r="K233" t="str">
            <v>SUPPLIER0002</v>
          </cell>
          <cell r="L233" t="str">
            <v xml:space="preserve">ANHUI TINCAI SILK CO. LTD</v>
          </cell>
          <cell r="M233">
            <v>5</v>
          </cell>
          <cell r="N233">
            <v>20</v>
          </cell>
          <cell r="O233">
            <v>25</v>
          </cell>
          <cell r="R233">
            <v>2</v>
          </cell>
          <cell r="S233">
            <v>5</v>
          </cell>
          <cell r="T233" t="str">
            <v xml:space="preserve">Yuan Purchase Pricelist (CNY)</v>
          </cell>
          <cell r="U233">
            <v>35</v>
          </cell>
          <cell r="V233">
            <v>893</v>
          </cell>
          <cell r="W233">
            <v>1300</v>
          </cell>
          <cell r="X233">
            <v>2300</v>
          </cell>
        </row>
        <row r="234">
          <cell r="A234">
            <v>10001</v>
          </cell>
          <cell r="B234" t="str">
            <v>AUTOLAMPS0226</v>
          </cell>
          <cell r="C234" t="str">
            <v>AUTOLAMPS0226</v>
          </cell>
          <cell r="D234" t="b">
            <v>1</v>
          </cell>
          <cell r="E234" t="str">
            <v xml:space="preserve">ISUZU NPR 4.3 (04-14) - HEAD LAMP (213-1136) - LH</v>
          </cell>
          <cell r="F234" t="str">
            <v>ISUZU</v>
          </cell>
          <cell r="G234" t="str">
            <v xml:space="preserve">NPR4.3 HLA LH</v>
          </cell>
          <cell r="H234" t="str">
            <v>IZ07-0101-L</v>
          </cell>
          <cell r="J234">
            <v>0.04</v>
          </cell>
          <cell r="K234" t="str">
            <v>SUPPLIER0002</v>
          </cell>
          <cell r="L234" t="str">
            <v xml:space="preserve">ANHUI TINCAI SILK CO. LTD</v>
          </cell>
          <cell r="M234">
            <v>10</v>
          </cell>
          <cell r="N234">
            <v>40</v>
          </cell>
          <cell r="O234">
            <v>50</v>
          </cell>
          <cell r="R234">
            <v>5</v>
          </cell>
          <cell r="S234">
            <v>10</v>
          </cell>
          <cell r="T234" t="str">
            <v xml:space="preserve">Yuan Purchase Pricelist (CNY)</v>
          </cell>
          <cell r="U234">
            <v>47</v>
          </cell>
          <cell r="V234">
            <v>1199</v>
          </cell>
          <cell r="W234">
            <v>1800</v>
          </cell>
          <cell r="X234">
            <v>2400</v>
          </cell>
          <cell r="Z234">
            <v>46</v>
          </cell>
          <cell r="AB234" t="str">
            <v>A3</v>
          </cell>
        </row>
        <row r="235">
          <cell r="A235">
            <v>10000</v>
          </cell>
          <cell r="B235" t="str">
            <v>AUTOLAMPS0227</v>
          </cell>
          <cell r="C235" t="str">
            <v>AUTOLAMPS0227</v>
          </cell>
          <cell r="D235" t="b">
            <v>1</v>
          </cell>
          <cell r="E235" t="str">
            <v xml:space="preserve">ISUZU NPR 4.3 (04-14) - HEAD LAMP (213-1136) - RH</v>
          </cell>
          <cell r="F235" t="str">
            <v>ISUZU</v>
          </cell>
          <cell r="G235" t="str">
            <v xml:space="preserve">NPR4.3 HLA RH</v>
          </cell>
          <cell r="H235" t="str">
            <v>IZ07-0101-R</v>
          </cell>
          <cell r="J235">
            <v>0.04</v>
          </cell>
          <cell r="K235" t="str">
            <v>SUPPLIER0002</v>
          </cell>
          <cell r="L235" t="str">
            <v xml:space="preserve">ANHUI TINCAI SILK CO. LTD</v>
          </cell>
          <cell r="M235">
            <v>10</v>
          </cell>
          <cell r="N235">
            <v>40</v>
          </cell>
          <cell r="O235">
            <v>50</v>
          </cell>
          <cell r="R235">
            <v>5</v>
          </cell>
          <cell r="S235">
            <v>10</v>
          </cell>
          <cell r="T235" t="str">
            <v xml:space="preserve">Yuan Purchase Pricelist (CNY)</v>
          </cell>
          <cell r="U235">
            <v>47</v>
          </cell>
          <cell r="V235">
            <v>1199</v>
          </cell>
          <cell r="W235">
            <v>1800</v>
          </cell>
          <cell r="X235">
            <v>2400</v>
          </cell>
          <cell r="Z235">
            <v>42</v>
          </cell>
          <cell r="AB235" t="str">
            <v>A3</v>
          </cell>
        </row>
        <row r="236">
          <cell r="A236">
            <v>10003</v>
          </cell>
          <cell r="B236" t="str">
            <v>AUTOLAMPS0230</v>
          </cell>
          <cell r="C236" t="str">
            <v>AUTOLAMPS0230</v>
          </cell>
          <cell r="D236" t="b">
            <v>1</v>
          </cell>
          <cell r="E236" t="str">
            <v xml:space="preserve">ISUZU NPR 4.3 (04-14) - HEAD LENS (213-1136-00) - LH</v>
          </cell>
          <cell r="F236" t="str">
            <v>ISUZU</v>
          </cell>
          <cell r="G236" t="str">
            <v xml:space="preserve">NPR4.3 HLS LH</v>
          </cell>
          <cell r="H236" t="str">
            <v>00-IZ07-0101-L</v>
          </cell>
          <cell r="J236">
            <v>0.04</v>
          </cell>
          <cell r="K236" t="str">
            <v>SUPPLIER0002</v>
          </cell>
          <cell r="L236" t="str">
            <v xml:space="preserve">ANHUI TINCAI SILK CO. LTD</v>
          </cell>
          <cell r="M236">
            <v>5</v>
          </cell>
          <cell r="N236">
            <v>20</v>
          </cell>
          <cell r="O236">
            <v>25</v>
          </cell>
          <cell r="R236">
            <v>5</v>
          </cell>
          <cell r="S236">
            <v>15</v>
          </cell>
          <cell r="T236" t="str">
            <v xml:space="preserve">Yuan Purchase Pricelist (CNY)</v>
          </cell>
          <cell r="U236">
            <v>20</v>
          </cell>
          <cell r="V236">
            <v>508.56</v>
          </cell>
          <cell r="W236">
            <v>700</v>
          </cell>
          <cell r="X236">
            <v>1000</v>
          </cell>
        </row>
        <row r="237">
          <cell r="A237">
            <v>10002</v>
          </cell>
          <cell r="B237" t="str">
            <v>AUTOLAMPS0231</v>
          </cell>
          <cell r="C237" t="str">
            <v>AUTOLAMPS0231</v>
          </cell>
          <cell r="D237" t="b">
            <v>1</v>
          </cell>
          <cell r="E237" t="str">
            <v xml:space="preserve">ISUZU NPR 4.3 (04-14) - HEAD LENS (213-1136-00) - RH</v>
          </cell>
          <cell r="F237" t="str">
            <v>ISUZU</v>
          </cell>
          <cell r="G237" t="str">
            <v xml:space="preserve">NPR4.3 HLS RH</v>
          </cell>
          <cell r="H237" t="str">
            <v>00-IZ07-0101-R</v>
          </cell>
          <cell r="J237">
            <v>0.04</v>
          </cell>
          <cell r="K237" t="str">
            <v>SUPPLIER0002</v>
          </cell>
          <cell r="L237" t="str">
            <v xml:space="preserve">ANHUI TINCAI SILK CO. LTD</v>
          </cell>
          <cell r="M237">
            <v>5</v>
          </cell>
          <cell r="N237">
            <v>20</v>
          </cell>
          <cell r="O237">
            <v>25</v>
          </cell>
          <cell r="R237">
            <v>5</v>
          </cell>
          <cell r="S237">
            <v>15</v>
          </cell>
          <cell r="T237" t="str">
            <v xml:space="preserve">Yuan Purchase Pricelist (CNY)</v>
          </cell>
          <cell r="U237">
            <v>20</v>
          </cell>
          <cell r="V237">
            <v>483</v>
          </cell>
          <cell r="W237">
            <v>700</v>
          </cell>
          <cell r="X237">
            <v>1000</v>
          </cell>
          <cell r="Z237">
            <v>50</v>
          </cell>
          <cell r="AB237" t="str">
            <v>TF</v>
          </cell>
        </row>
        <row r="238">
          <cell r="A238">
            <v>10010</v>
          </cell>
          <cell r="B238" t="str">
            <v>AUTOLAMPS0232</v>
          </cell>
          <cell r="C238" t="str">
            <v>AUTOLAMPS0232</v>
          </cell>
          <cell r="D238" t="b">
            <v>1</v>
          </cell>
          <cell r="E238" t="str">
            <v xml:space="preserve">ISUZU NPR 4.3 (04-14) - MIRROR POLE - LH</v>
          </cell>
          <cell r="F238" t="str">
            <v>ISUZU</v>
          </cell>
          <cell r="G238" t="str">
            <v xml:space="preserve">NPR4.3 MP LH</v>
          </cell>
          <cell r="H238" t="str">
            <v>IZ07-0107-01-L</v>
          </cell>
          <cell r="J238">
            <v>0.04</v>
          </cell>
          <cell r="K238" t="str">
            <v>SUPPLIER0002</v>
          </cell>
          <cell r="L238" t="str">
            <v xml:space="preserve">ANHUI TINCAI SILK CO. LTD</v>
          </cell>
          <cell r="M238">
            <v>3</v>
          </cell>
          <cell r="N238">
            <v>12</v>
          </cell>
          <cell r="O238">
            <v>15</v>
          </cell>
          <cell r="R238">
            <v>2</v>
          </cell>
          <cell r="S238">
            <v>4</v>
          </cell>
          <cell r="T238" t="str">
            <v xml:space="preserve">Yuan Purchase Pricelist (CNY)</v>
          </cell>
          <cell r="U238">
            <v>0.46</v>
          </cell>
          <cell r="V238">
            <v>72</v>
          </cell>
          <cell r="W238">
            <v>110</v>
          </cell>
          <cell r="X238">
            <v>160</v>
          </cell>
          <cell r="Z238">
            <v>14</v>
          </cell>
          <cell r="AB238" t="str">
            <v>TMF</v>
          </cell>
        </row>
        <row r="239">
          <cell r="A239">
            <v>10012</v>
          </cell>
          <cell r="B239" t="str">
            <v>AUTOLAMPS0233</v>
          </cell>
          <cell r="C239" t="str">
            <v>AUTOLAMPS0233</v>
          </cell>
          <cell r="D239" t="b">
            <v>1</v>
          </cell>
          <cell r="E239" t="str">
            <v xml:space="preserve">ISUZU NPR 4.3 (04-14) - MIRROR POLE - RH</v>
          </cell>
          <cell r="F239" t="str">
            <v>ISUZU</v>
          </cell>
          <cell r="G239" t="str">
            <v xml:space="preserve">NPR4.3 MP RH</v>
          </cell>
          <cell r="H239" t="str">
            <v>IZ07-0107-02-R</v>
          </cell>
          <cell r="J239">
            <v>0.04</v>
          </cell>
          <cell r="K239" t="str">
            <v>SUPPLIER0002</v>
          </cell>
          <cell r="L239" t="str">
            <v xml:space="preserve">ANHUI TINCAI SILK CO. LTD</v>
          </cell>
          <cell r="M239">
            <v>3</v>
          </cell>
          <cell r="N239">
            <v>12</v>
          </cell>
          <cell r="O239">
            <v>15</v>
          </cell>
          <cell r="R239">
            <v>2</v>
          </cell>
          <cell r="S239">
            <v>4</v>
          </cell>
          <cell r="T239" t="str">
            <v xml:space="preserve">Yuan Purchase Pricelist (CNY)</v>
          </cell>
          <cell r="U239">
            <v>6.6</v>
          </cell>
          <cell r="V239">
            <v>1032</v>
          </cell>
          <cell r="W239">
            <v>1600</v>
          </cell>
          <cell r="X239">
            <v>2210</v>
          </cell>
          <cell r="Z239">
            <v>21</v>
          </cell>
          <cell r="AB239" t="str">
            <v>TMF</v>
          </cell>
        </row>
        <row r="240">
          <cell r="A240">
            <v>10013</v>
          </cell>
          <cell r="B240" t="str">
            <v>AUTOLAMPS0234</v>
          </cell>
          <cell r="C240" t="str">
            <v>AUTOLAMPS0234</v>
          </cell>
          <cell r="D240" t="b">
            <v>1</v>
          </cell>
          <cell r="E240" t="str">
            <v xml:space="preserve">ISUZU NPR 4.3 (04-14) - SPTILE ROUND GLOBE</v>
          </cell>
          <cell r="F240" t="str">
            <v>ISUZU</v>
          </cell>
          <cell r="G240" t="str">
            <v>NPR4.3-SRG</v>
          </cell>
          <cell r="H240" t="str">
            <v>IZ07-0118</v>
          </cell>
          <cell r="J240">
            <v>0.04</v>
          </cell>
          <cell r="K240" t="str">
            <v>SUPPLIER0002</v>
          </cell>
          <cell r="L240" t="str">
            <v xml:space="preserve">ANHUI TINCAI SILK CO. LTD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T240" t="str">
            <v xml:space="preserve">Yuan Purchase Pricelist (CNY)</v>
          </cell>
          <cell r="U240">
            <v>0.45</v>
          </cell>
          <cell r="V240">
            <v>70</v>
          </cell>
          <cell r="W240">
            <v>110</v>
          </cell>
          <cell r="X240">
            <v>140</v>
          </cell>
          <cell r="Z240">
            <v>21</v>
          </cell>
        </row>
        <row r="241">
          <cell r="A241">
            <v>10009</v>
          </cell>
          <cell r="B241" t="str">
            <v>AUTOLAMPS0235</v>
          </cell>
          <cell r="C241" t="str">
            <v>AUTOLAMPS0235</v>
          </cell>
          <cell r="D241" t="b">
            <v>1</v>
          </cell>
          <cell r="E241" t="str">
            <v xml:space="preserve">ISUZU NPR 4.3 SIDE MIRROR</v>
          </cell>
          <cell r="F241" t="str">
            <v>ISUZU</v>
          </cell>
          <cell r="G241" t="str">
            <v xml:space="preserve">NPR4.3 SM</v>
          </cell>
          <cell r="H241" t="str">
            <v>LL-041</v>
          </cell>
          <cell r="J241">
            <v>0.04</v>
          </cell>
          <cell r="K241" t="str">
            <v>SUPPLIER0009</v>
          </cell>
          <cell r="L241" t="str">
            <v xml:space="preserve">JIANGSU L.L TRUCK MIRROR CO.,LTD</v>
          </cell>
          <cell r="M241">
            <v>100</v>
          </cell>
          <cell r="N241">
            <v>400</v>
          </cell>
          <cell r="O241">
            <v>500</v>
          </cell>
          <cell r="P241">
            <v>5</v>
          </cell>
          <cell r="Q241">
            <v>20</v>
          </cell>
          <cell r="T241" t="str">
            <v xml:space="preserve">Yuan Purchase Pricelist (CNY)</v>
          </cell>
          <cell r="U241">
            <v>7.8</v>
          </cell>
          <cell r="V241">
            <v>198.9</v>
          </cell>
          <cell r="W241">
            <v>320</v>
          </cell>
          <cell r="X241">
            <v>400</v>
          </cell>
          <cell r="Z241">
            <v>793</v>
          </cell>
          <cell r="AB241" t="str">
            <v>TMF</v>
          </cell>
        </row>
        <row r="242">
          <cell r="A242">
            <v>11310</v>
          </cell>
          <cell r="B242" t="str">
            <v>AUTOLAMPS0237</v>
          </cell>
          <cell r="C242" t="str">
            <v>AUTOLAMPS0237</v>
          </cell>
          <cell r="D242" t="b">
            <v>1</v>
          </cell>
          <cell r="E242" t="str">
            <v xml:space="preserve">ISUZU NPR MAX 700P (14-) - CORNER LAMP (213-1531) - LH</v>
          </cell>
          <cell r="F242" t="str">
            <v>ISUZU</v>
          </cell>
          <cell r="G242" t="str">
            <v xml:space="preserve">NPR700P CLA LH</v>
          </cell>
          <cell r="H242" t="str">
            <v>IZ07-0203-L</v>
          </cell>
          <cell r="J242">
            <v>0.04</v>
          </cell>
          <cell r="K242" t="str">
            <v>SUPPLIER0002</v>
          </cell>
          <cell r="L242" t="str">
            <v xml:space="preserve">ANHUI TINCAI SILK CO. LTD</v>
          </cell>
          <cell r="M242">
            <v>5</v>
          </cell>
          <cell r="N242">
            <v>20</v>
          </cell>
          <cell r="O242">
            <v>25</v>
          </cell>
          <cell r="P242">
            <v>2</v>
          </cell>
          <cell r="Q242">
            <v>5</v>
          </cell>
          <cell r="T242" t="str">
            <v xml:space="preserve">Yuan Purchase Pricelist (CNY)</v>
          </cell>
          <cell r="U242">
            <v>25</v>
          </cell>
          <cell r="V242">
            <v>604</v>
          </cell>
          <cell r="W242">
            <v>910</v>
          </cell>
          <cell r="X242">
            <v>1260</v>
          </cell>
          <cell r="Z242">
            <v>0</v>
          </cell>
          <cell r="AB242" t="str">
            <v>B17</v>
          </cell>
        </row>
        <row r="243">
          <cell r="A243">
            <v>11309</v>
          </cell>
          <cell r="B243" t="str">
            <v>AUTOLAMPS0238</v>
          </cell>
          <cell r="C243" t="str">
            <v>AUTOLAMPS0238</v>
          </cell>
          <cell r="D243" t="b">
            <v>1</v>
          </cell>
          <cell r="E243" t="str">
            <v xml:space="preserve">ISUZU NPR MAX 700P (14-) - CORNER LAMP (213-1531) - RH</v>
          </cell>
          <cell r="F243" t="str">
            <v>ISUZU</v>
          </cell>
          <cell r="G243" t="str">
            <v xml:space="preserve">NPR700P CLA RH</v>
          </cell>
          <cell r="H243" t="str">
            <v>IZ07-0203-R</v>
          </cell>
          <cell r="J243">
            <v>0.04</v>
          </cell>
          <cell r="K243" t="str">
            <v>SUPPLIER0002</v>
          </cell>
          <cell r="L243" t="str">
            <v xml:space="preserve">ANHUI TINCAI SILK CO. LTD</v>
          </cell>
          <cell r="M243">
            <v>5</v>
          </cell>
          <cell r="N243">
            <v>20</v>
          </cell>
          <cell r="O243">
            <v>25</v>
          </cell>
          <cell r="P243">
            <v>1</v>
          </cell>
          <cell r="Q243">
            <v>3</v>
          </cell>
          <cell r="T243" t="str">
            <v xml:space="preserve">Yuan Purchase Pricelist (CNY)</v>
          </cell>
          <cell r="U243">
            <v>25</v>
          </cell>
          <cell r="V243">
            <v>604</v>
          </cell>
          <cell r="W243">
            <v>910</v>
          </cell>
          <cell r="X243">
            <v>1260</v>
          </cell>
          <cell r="Z243">
            <v>4</v>
          </cell>
          <cell r="AB243" t="str">
            <v>B17</v>
          </cell>
        </row>
        <row r="244">
          <cell r="A244">
            <v>14219</v>
          </cell>
          <cell r="B244" t="str">
            <v>AUTOLAMPS0239</v>
          </cell>
          <cell r="C244" t="str">
            <v>AUTOLAMPS0239</v>
          </cell>
          <cell r="D244" t="b">
            <v>1</v>
          </cell>
          <cell r="E244" t="str">
            <v xml:space="preserve">ISUZU NPR MAX 700P (14-) - CORNER LAMP (SLIGHTLY CRACKED) - RH</v>
          </cell>
          <cell r="F244" t="str">
            <v>ISUZU</v>
          </cell>
          <cell r="G244" t="str">
            <v xml:space="preserve">NPR700P CLA RH/B</v>
          </cell>
          <cell r="H244" t="str">
            <v>IZ07-0203-R</v>
          </cell>
          <cell r="J244">
            <v>0.04</v>
          </cell>
          <cell r="K244" t="str">
            <v>SUPPLIER0002</v>
          </cell>
          <cell r="L244" t="str">
            <v xml:space="preserve">ANHUI TINCAI SILK CO. LTD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T244" t="str">
            <v xml:space="preserve">Yuan Purchase Pricelist (CNY)</v>
          </cell>
          <cell r="U244">
            <v>25</v>
          </cell>
          <cell r="V244">
            <v>581.25</v>
          </cell>
          <cell r="W244">
            <v>910</v>
          </cell>
          <cell r="X244">
            <v>1260</v>
          </cell>
        </row>
        <row r="245">
          <cell r="A245">
            <v>11315</v>
          </cell>
          <cell r="B245" t="str">
            <v>AUTOLAMPS0240</v>
          </cell>
          <cell r="C245" t="str">
            <v>AUTOLAMPS0240</v>
          </cell>
          <cell r="D245" t="b">
            <v>1</v>
          </cell>
          <cell r="E245" t="str">
            <v xml:space="preserve">ISUZU NPR MAX 700P (14-) - DOOR STEP - LH</v>
          </cell>
          <cell r="F245" t="str">
            <v>ISUZU</v>
          </cell>
          <cell r="G245" t="str">
            <v xml:space="preserve">NPR700P DS LH</v>
          </cell>
          <cell r="H245" t="str">
            <v>IZ07-0259-L</v>
          </cell>
          <cell r="J245">
            <v>0.04</v>
          </cell>
          <cell r="K245" t="str">
            <v>SUPPLIER0002</v>
          </cell>
          <cell r="L245" t="str">
            <v xml:space="preserve">ANHUI TINCAI SILK CO. LTD</v>
          </cell>
          <cell r="M245">
            <v>0</v>
          </cell>
          <cell r="N245">
            <v>0</v>
          </cell>
          <cell r="O245">
            <v>0</v>
          </cell>
          <cell r="R245">
            <v>1</v>
          </cell>
          <cell r="S245">
            <v>3</v>
          </cell>
          <cell r="T245" t="str">
            <v xml:space="preserve">Yuan Purchase Pricelist (CNY)</v>
          </cell>
          <cell r="U245">
            <v>4.5999999999999996</v>
          </cell>
          <cell r="V245">
            <v>719</v>
          </cell>
          <cell r="W245">
            <v>1110</v>
          </cell>
          <cell r="X245">
            <v>1540</v>
          </cell>
          <cell r="Z245">
            <v>4</v>
          </cell>
          <cell r="AB245" t="str">
            <v>TF+G3D</v>
          </cell>
        </row>
        <row r="246">
          <cell r="A246">
            <v>11314</v>
          </cell>
          <cell r="B246" t="str">
            <v>AUTOLAMPS0241</v>
          </cell>
          <cell r="C246" t="str">
            <v>AUTOLAMPS0241</v>
          </cell>
          <cell r="D246" t="b">
            <v>1</v>
          </cell>
          <cell r="E246" t="str">
            <v xml:space="preserve">ISUZU NPR MAX 700P (14-) - DOOR STEP - RH</v>
          </cell>
          <cell r="F246" t="str">
            <v>ISUZU</v>
          </cell>
          <cell r="G246" t="str">
            <v xml:space="preserve">NPR700P DS RH</v>
          </cell>
          <cell r="H246" t="str">
            <v>IZ07-0259-R</v>
          </cell>
          <cell r="J246">
            <v>0.04</v>
          </cell>
          <cell r="K246" t="str">
            <v>SUPPLIER0002</v>
          </cell>
          <cell r="L246" t="str">
            <v xml:space="preserve">ANHUI TINCAI SILK CO. LTD</v>
          </cell>
          <cell r="M246">
            <v>0</v>
          </cell>
          <cell r="N246">
            <v>0</v>
          </cell>
          <cell r="O246">
            <v>0</v>
          </cell>
          <cell r="R246">
            <v>1</v>
          </cell>
          <cell r="S246">
            <v>3</v>
          </cell>
          <cell r="T246" t="str">
            <v xml:space="preserve">Yuan Purchase Pricelist (CNY)</v>
          </cell>
          <cell r="U246">
            <v>4.5999999999999996</v>
          </cell>
          <cell r="V246">
            <v>719</v>
          </cell>
          <cell r="W246">
            <v>1110</v>
          </cell>
          <cell r="X246">
            <v>1540</v>
          </cell>
          <cell r="Z246">
            <v>8</v>
          </cell>
          <cell r="AB246" t="str">
            <v>TF+G3D</v>
          </cell>
        </row>
        <row r="247">
          <cell r="A247">
            <v>11313</v>
          </cell>
          <cell r="B247" t="str">
            <v>AUTOLAMPS0236</v>
          </cell>
          <cell r="C247" t="str">
            <v>AUTOLAMPS0236</v>
          </cell>
          <cell r="D247" t="b">
            <v>1</v>
          </cell>
          <cell r="E247" t="str">
            <v xml:space="preserve">ISUZU NPR MAX 700P (14-) - FRONT BUMPER</v>
          </cell>
          <cell r="F247" t="str">
            <v>ISUZU</v>
          </cell>
          <cell r="G247" t="str">
            <v xml:space="preserve">NPR700P BPRF</v>
          </cell>
          <cell r="H247" t="str">
            <v>IZ07-0205B</v>
          </cell>
          <cell r="J247">
            <v>0.04</v>
          </cell>
          <cell r="K247" t="str">
            <v>SUPPLIER0002</v>
          </cell>
          <cell r="L247" t="str">
            <v xml:space="preserve">ANHUI TINCAI SILK CO. LTD</v>
          </cell>
          <cell r="M247">
            <v>0</v>
          </cell>
          <cell r="N247">
            <v>0</v>
          </cell>
          <cell r="O247">
            <v>0</v>
          </cell>
          <cell r="R247">
            <v>0</v>
          </cell>
          <cell r="S247">
            <v>1</v>
          </cell>
          <cell r="T247" t="str">
            <v xml:space="preserve">Yuan Purchase Pricelist (CNY)</v>
          </cell>
          <cell r="U247">
            <v>18</v>
          </cell>
          <cell r="V247">
            <v>2813</v>
          </cell>
          <cell r="W247">
            <v>4360</v>
          </cell>
          <cell r="X247">
            <v>6010</v>
          </cell>
          <cell r="Z247">
            <v>1</v>
          </cell>
          <cell r="AB247" t="str">
            <v>G1A</v>
          </cell>
        </row>
        <row r="248">
          <cell r="A248">
            <v>11311</v>
          </cell>
          <cell r="B248" t="str">
            <v>AUTOLAMPS0243</v>
          </cell>
          <cell r="C248" t="str">
            <v>AUTOLAMPS0243</v>
          </cell>
          <cell r="D248" t="b">
            <v>1</v>
          </cell>
          <cell r="E248" t="str">
            <v xml:space="preserve">ISUZU NPR MAX 700P (14-) - FRONT GRILL</v>
          </cell>
          <cell r="F248" t="str">
            <v>ISUZU</v>
          </cell>
          <cell r="G248" t="str">
            <v xml:space="preserve">NPR700P GRL</v>
          </cell>
          <cell r="H248" t="str">
            <v>IZ07-0214B</v>
          </cell>
          <cell r="J248">
            <v>0.04</v>
          </cell>
          <cell r="K248" t="str">
            <v>SUPPLIER0002</v>
          </cell>
          <cell r="L248" t="str">
            <v xml:space="preserve">ANHUI TINCAI SILK CO. LTD</v>
          </cell>
          <cell r="M248">
            <v>1</v>
          </cell>
          <cell r="N248">
            <v>4</v>
          </cell>
          <cell r="O248">
            <v>5</v>
          </cell>
          <cell r="R248">
            <v>1</v>
          </cell>
          <cell r="S248">
            <v>2</v>
          </cell>
          <cell r="T248" t="str">
            <v xml:space="preserve">Yuan Purchase Pricelist (CNY)</v>
          </cell>
          <cell r="U248">
            <v>55</v>
          </cell>
          <cell r="V248">
            <v>1278.75</v>
          </cell>
          <cell r="W248">
            <v>2110</v>
          </cell>
          <cell r="X248">
            <v>2920</v>
          </cell>
          <cell r="Z248">
            <v>5</v>
          </cell>
          <cell r="AB248" t="str">
            <v>G4B</v>
          </cell>
        </row>
        <row r="249">
          <cell r="A249">
            <v>11308</v>
          </cell>
          <cell r="B249" t="str">
            <v>AUTOLAMPS0246</v>
          </cell>
          <cell r="C249" t="str">
            <v>AUTOLAMPS0246</v>
          </cell>
          <cell r="D249" t="b">
            <v>1</v>
          </cell>
          <cell r="E249" t="str">
            <v xml:space="preserve">ISUZU NPR MAX 700P (14-) - HEAD LAMP (213-1139) - LH</v>
          </cell>
          <cell r="F249" t="str">
            <v>ISUZU</v>
          </cell>
          <cell r="G249" t="str">
            <v xml:space="preserve">NPR700P HLA LH</v>
          </cell>
          <cell r="H249" t="str">
            <v>IZ07-0201-L</v>
          </cell>
          <cell r="J249">
            <v>0.04</v>
          </cell>
          <cell r="K249" t="str">
            <v>SUPPLIER0002</v>
          </cell>
          <cell r="L249" t="str">
            <v xml:space="preserve">ANHUI TINCAI SILK CO. LTD</v>
          </cell>
          <cell r="M249">
            <v>1</v>
          </cell>
          <cell r="N249">
            <v>4</v>
          </cell>
          <cell r="O249">
            <v>5</v>
          </cell>
          <cell r="R249">
            <v>1</v>
          </cell>
          <cell r="S249">
            <v>3</v>
          </cell>
          <cell r="T249" t="str">
            <v xml:space="preserve">Yuan Purchase Pricelist (CNY)</v>
          </cell>
          <cell r="U249">
            <v>55</v>
          </cell>
          <cell r="V249">
            <v>1328</v>
          </cell>
          <cell r="W249">
            <v>1990</v>
          </cell>
          <cell r="X249">
            <v>2750</v>
          </cell>
          <cell r="Z249">
            <v>2</v>
          </cell>
          <cell r="AB249" t="str">
            <v>A4</v>
          </cell>
        </row>
        <row r="250">
          <cell r="A250">
            <v>11307</v>
          </cell>
          <cell r="B250" t="str">
            <v>AUTOLAMPS0247</v>
          </cell>
          <cell r="C250" t="str">
            <v>AUTOLAMPS0247</v>
          </cell>
          <cell r="D250" t="b">
            <v>1</v>
          </cell>
          <cell r="E250" t="str">
            <v xml:space="preserve">ISUZU NPR MAX 700P (14-) - HEAD LAMP (213-1139) - RH</v>
          </cell>
          <cell r="F250" t="str">
            <v>ISUZU</v>
          </cell>
          <cell r="G250" t="str">
            <v xml:space="preserve">NPR700P HLA RH</v>
          </cell>
          <cell r="H250" t="str">
            <v>IZ07-0201-R</v>
          </cell>
          <cell r="J250">
            <v>0.04</v>
          </cell>
          <cell r="K250" t="str">
            <v>SUPPLIER0002</v>
          </cell>
          <cell r="L250" t="str">
            <v xml:space="preserve">ANHUI TINCAI SILK CO. LTD</v>
          </cell>
          <cell r="M250">
            <v>1</v>
          </cell>
          <cell r="N250">
            <v>4</v>
          </cell>
          <cell r="O250">
            <v>5</v>
          </cell>
          <cell r="R250">
            <v>1</v>
          </cell>
          <cell r="S250">
            <v>3</v>
          </cell>
          <cell r="T250" t="str">
            <v xml:space="preserve">Yuan Purchase Pricelist (CNY)</v>
          </cell>
          <cell r="U250">
            <v>55</v>
          </cell>
          <cell r="V250">
            <v>1328</v>
          </cell>
          <cell r="W250">
            <v>1990</v>
          </cell>
          <cell r="X250">
            <v>2750</v>
          </cell>
          <cell r="Z250">
            <v>2</v>
          </cell>
          <cell r="AB250" t="str">
            <v>A4</v>
          </cell>
        </row>
        <row r="251">
          <cell r="A251">
            <v>11312</v>
          </cell>
          <cell r="B251" t="str">
            <v>AUTOLAMPS0242</v>
          </cell>
          <cell r="C251" t="str">
            <v>AUTOLAMPS0242</v>
          </cell>
          <cell r="D251" t="b">
            <v>1</v>
          </cell>
          <cell r="E251" t="str">
            <v xml:space="preserve">ISUZU NPR MAX 700P (14-) - HOOD METAL NARROW - 113 CMS</v>
          </cell>
          <cell r="F251" t="str">
            <v>ISUZU</v>
          </cell>
          <cell r="G251" t="str">
            <v xml:space="preserve">NPR700P HOOD N</v>
          </cell>
          <cell r="H251" t="str">
            <v>IZ07-0215</v>
          </cell>
          <cell r="J251">
            <v>0.04</v>
          </cell>
          <cell r="K251" t="str">
            <v>SUPPLIER0002</v>
          </cell>
          <cell r="L251" t="str">
            <v xml:space="preserve">ANHUI TINCAI SILK CO. LTD</v>
          </cell>
          <cell r="M251">
            <v>0</v>
          </cell>
          <cell r="N251">
            <v>0</v>
          </cell>
          <cell r="O251">
            <v>0</v>
          </cell>
          <cell r="R251">
            <v>0</v>
          </cell>
          <cell r="S251">
            <v>1</v>
          </cell>
          <cell r="T251" t="str">
            <v xml:space="preserve">Yuan Purchase Pricelist (CNY)</v>
          </cell>
          <cell r="U251">
            <v>165</v>
          </cell>
          <cell r="V251">
            <v>3713</v>
          </cell>
          <cell r="W251">
            <v>5750</v>
          </cell>
          <cell r="X251">
            <v>7930</v>
          </cell>
          <cell r="Z251">
            <v>7</v>
          </cell>
          <cell r="AB251" t="str">
            <v>G1A</v>
          </cell>
        </row>
        <row r="252">
          <cell r="A252">
            <v>11317</v>
          </cell>
          <cell r="B252" t="str">
            <v>AUTOLAMPS0244</v>
          </cell>
          <cell r="C252" t="str">
            <v>AUTOLAMPS0244</v>
          </cell>
          <cell r="D252" t="b">
            <v>1</v>
          </cell>
          <cell r="E252" t="str">
            <v xml:space="preserve">ISUZU NPR MAX 700P (14-) - INNER DOOR HANDLE - LH</v>
          </cell>
          <cell r="F252" t="str">
            <v>ISUZU</v>
          </cell>
          <cell r="G252" t="str">
            <v xml:space="preserve">NPR700P IDH LH</v>
          </cell>
          <cell r="H252" t="str">
            <v>IZ07-0234-L</v>
          </cell>
          <cell r="J252">
            <v>0.04</v>
          </cell>
          <cell r="K252" t="str">
            <v>SUPPLIER0002</v>
          </cell>
          <cell r="L252" t="str">
            <v xml:space="preserve">ANHUI TINCAI SILK CO. LTD</v>
          </cell>
          <cell r="M252">
            <v>0</v>
          </cell>
          <cell r="N252">
            <v>0</v>
          </cell>
          <cell r="O252">
            <v>0</v>
          </cell>
          <cell r="R252">
            <v>1</v>
          </cell>
          <cell r="S252">
            <v>3</v>
          </cell>
          <cell r="T252" t="str">
            <v xml:space="preserve">Yuan Purchase Pricelist (CNY)</v>
          </cell>
          <cell r="U252">
            <v>2.5</v>
          </cell>
          <cell r="V252">
            <v>391</v>
          </cell>
          <cell r="W252">
            <v>610</v>
          </cell>
          <cell r="X252">
            <v>840</v>
          </cell>
        </row>
        <row r="253">
          <cell r="A253">
            <v>11316</v>
          </cell>
          <cell r="B253" t="str">
            <v>AUTOLAMPS0245</v>
          </cell>
          <cell r="C253" t="str">
            <v>AUTOLAMPS0245</v>
          </cell>
          <cell r="D253" t="b">
            <v>1</v>
          </cell>
          <cell r="E253" t="str">
            <v xml:space="preserve">ISUZU NPR MAX 700P (14-) - INNER DOOR HANDLE - RH</v>
          </cell>
          <cell r="F253" t="str">
            <v>ISUZU</v>
          </cell>
          <cell r="G253" t="str">
            <v xml:space="preserve">NPR700P IDH RH</v>
          </cell>
          <cell r="H253" t="str">
            <v>IZ07-0234-R</v>
          </cell>
          <cell r="J253">
            <v>0.04</v>
          </cell>
          <cell r="K253" t="str">
            <v>SUPPLIER0002</v>
          </cell>
          <cell r="L253" t="str">
            <v xml:space="preserve">ANHUI TINCAI SILK CO. LTD</v>
          </cell>
          <cell r="M253">
            <v>0</v>
          </cell>
          <cell r="N253">
            <v>0</v>
          </cell>
          <cell r="O253">
            <v>0</v>
          </cell>
          <cell r="R253">
            <v>1</v>
          </cell>
          <cell r="S253">
            <v>3</v>
          </cell>
          <cell r="T253" t="str">
            <v xml:space="preserve">Yuan Purchase Pricelist (CNY)</v>
          </cell>
          <cell r="U253">
            <v>2.5</v>
          </cell>
          <cell r="V253">
            <v>391</v>
          </cell>
          <cell r="W253">
            <v>610</v>
          </cell>
          <cell r="X253">
            <v>840</v>
          </cell>
        </row>
        <row r="254">
          <cell r="A254">
            <v>12131</v>
          </cell>
          <cell r="B254" t="str">
            <v>AUTOLAMPS0249</v>
          </cell>
          <cell r="C254" t="str">
            <v>AUTOLAMPS0249</v>
          </cell>
          <cell r="D254" t="b">
            <v>1</v>
          </cell>
          <cell r="E254" t="str">
            <v xml:space="preserve">ISUZU TFR (89-93) - FRONT BUMPER VALANCE</v>
          </cell>
          <cell r="F254" t="str">
            <v>ISUZU</v>
          </cell>
          <cell r="G254" t="str">
            <v xml:space="preserve">TFR89/93 BPRV</v>
          </cell>
          <cell r="H254" t="str">
            <v>IZ04-0142</v>
          </cell>
          <cell r="J254">
            <v>0.04</v>
          </cell>
          <cell r="K254" t="str">
            <v>SUPPLIER0002</v>
          </cell>
          <cell r="L254" t="str">
            <v xml:space="preserve">ANHUI TINCAI SILK CO. LTD</v>
          </cell>
          <cell r="M254">
            <v>0</v>
          </cell>
          <cell r="N254">
            <v>0</v>
          </cell>
          <cell r="O254">
            <v>0</v>
          </cell>
          <cell r="R254">
            <v>0</v>
          </cell>
          <cell r="S254">
            <v>0</v>
          </cell>
          <cell r="T254" t="str">
            <v xml:space="preserve">Yuan Purchase Pricelist (CNY)</v>
          </cell>
          <cell r="U254">
            <v>5.2</v>
          </cell>
          <cell r="V254">
            <v>813</v>
          </cell>
          <cell r="W254">
            <v>1260</v>
          </cell>
          <cell r="X254">
            <v>1740</v>
          </cell>
        </row>
        <row r="255">
          <cell r="A255">
            <v>13940</v>
          </cell>
          <cell r="B255" t="str">
            <v>AUTOLAMPS0298</v>
          </cell>
          <cell r="C255" t="str">
            <v>AUTOLAMPS0298</v>
          </cell>
          <cell r="D255" t="b">
            <v>1</v>
          </cell>
          <cell r="E255" t="str">
            <v xml:space="preserve">ISUZU TFR FASTER (KB81) PICK-UP (81-) - LAMINATED FRONT WINDSCREEN</v>
          </cell>
          <cell r="F255" t="str">
            <v>ISUZU</v>
          </cell>
          <cell r="G255" t="str">
            <v xml:space="preserve">KB81 LFW</v>
          </cell>
          <cell r="H255" t="str">
            <v xml:space="preserve">KB81 LFW</v>
          </cell>
          <cell r="I255" t="str">
            <v>1364*649</v>
          </cell>
          <cell r="J255">
            <v>0.02</v>
          </cell>
          <cell r="K255" t="str">
            <v>SUPPLIER0015</v>
          </cell>
          <cell r="L255" t="str">
            <v xml:space="preserve">XINYI AUTOMOBILE GLASS (SHENZHEN) CO., LTD</v>
          </cell>
          <cell r="M255">
            <v>15</v>
          </cell>
          <cell r="N255">
            <v>60</v>
          </cell>
          <cell r="O255">
            <v>75</v>
          </cell>
          <cell r="R255">
            <v>2</v>
          </cell>
          <cell r="S255">
            <v>3</v>
          </cell>
          <cell r="T255" t="str">
            <v xml:space="preserve">USD Purchase Pricelist (USD)</v>
          </cell>
          <cell r="U255">
            <v>11.57</v>
          </cell>
          <cell r="V255">
            <v>2073.34</v>
          </cell>
          <cell r="W255">
            <v>2700</v>
          </cell>
          <cell r="X255">
            <v>3400</v>
          </cell>
          <cell r="Z255">
            <v>18</v>
          </cell>
          <cell r="AB255" t="str">
            <v>3B</v>
          </cell>
        </row>
        <row r="256">
          <cell r="A256">
            <v>10114</v>
          </cell>
          <cell r="B256" t="str">
            <v>AUTOLAMPS0250</v>
          </cell>
          <cell r="C256" t="str">
            <v>AUTOLAMPS0250</v>
          </cell>
          <cell r="D256" t="b">
            <v>1</v>
          </cell>
          <cell r="E256" t="str">
            <v xml:space="preserve">ISUZU TFR/89 - BUMPER LAMP (ORANGE/WHITE) - LH</v>
          </cell>
          <cell r="F256" t="str">
            <v>ISUZU</v>
          </cell>
          <cell r="G256" t="str">
            <v xml:space="preserve">TFR/89 BLA LH</v>
          </cell>
          <cell r="H256" t="str">
            <v>IZ04-0105A-L</v>
          </cell>
          <cell r="J256">
            <v>0.04</v>
          </cell>
          <cell r="K256" t="str">
            <v>SUPPLIER0002</v>
          </cell>
          <cell r="L256" t="str">
            <v xml:space="preserve">ANHUI TINCAI SILK CO. LTD</v>
          </cell>
          <cell r="M256">
            <v>12</v>
          </cell>
          <cell r="N256">
            <v>48</v>
          </cell>
          <cell r="O256">
            <v>60</v>
          </cell>
          <cell r="P256">
            <v>5</v>
          </cell>
          <cell r="Q256">
            <v>15</v>
          </cell>
          <cell r="T256" t="str">
            <v xml:space="preserve">Yuan Purchase Pricelist (CNY)</v>
          </cell>
          <cell r="U256">
            <v>6.2</v>
          </cell>
          <cell r="V256">
            <v>158</v>
          </cell>
          <cell r="W256">
            <v>240</v>
          </cell>
          <cell r="X256">
            <v>320</v>
          </cell>
        </row>
        <row r="257">
          <cell r="A257">
            <v>10113</v>
          </cell>
          <cell r="B257" t="str">
            <v>AUTOLAMPS0251</v>
          </cell>
          <cell r="C257" t="str">
            <v>AUTOLAMPS0251</v>
          </cell>
          <cell r="D257" t="b">
            <v>1</v>
          </cell>
          <cell r="E257" t="str">
            <v xml:space="preserve">ISUZU TFR/89 - BUMPER LAMP (ORANGE/WHITE) - RH</v>
          </cell>
          <cell r="F257" t="str">
            <v>ISUZU</v>
          </cell>
          <cell r="G257" t="str">
            <v xml:space="preserve">TFR/89 BLA RH</v>
          </cell>
          <cell r="H257" t="str">
            <v>IZ04-0105A-R</v>
          </cell>
          <cell r="J257">
            <v>0.04</v>
          </cell>
          <cell r="K257" t="str">
            <v>SUPPLIER0002</v>
          </cell>
          <cell r="L257" t="str">
            <v xml:space="preserve">ANHUI TINCAI SILK CO. LTD</v>
          </cell>
          <cell r="M257">
            <v>12</v>
          </cell>
          <cell r="N257">
            <v>48</v>
          </cell>
          <cell r="O257">
            <v>60</v>
          </cell>
          <cell r="P257">
            <v>5</v>
          </cell>
          <cell r="Q257">
            <v>15</v>
          </cell>
          <cell r="T257" t="str">
            <v xml:space="preserve">Yuan Purchase Pricelist (CNY)</v>
          </cell>
          <cell r="U257">
            <v>6.2</v>
          </cell>
          <cell r="V257">
            <v>158</v>
          </cell>
          <cell r="W257">
            <v>240</v>
          </cell>
          <cell r="X257">
            <v>320</v>
          </cell>
        </row>
        <row r="258">
          <cell r="A258">
            <v>10115</v>
          </cell>
          <cell r="B258" t="str">
            <v>AUTOLAMPS0260</v>
          </cell>
          <cell r="C258" t="str">
            <v>AUTOLAMPS0260</v>
          </cell>
          <cell r="D258" t="b">
            <v>1</v>
          </cell>
          <cell r="E258" t="str">
            <v xml:space="preserve">ISUZU TFR/89 - BUMPER LENS (ORANGE/WHITE)</v>
          </cell>
          <cell r="F258" t="str">
            <v>ISUZU</v>
          </cell>
          <cell r="G258" t="str">
            <v xml:space="preserve">TFR/89 BLS</v>
          </cell>
          <cell r="H258" t="str">
            <v>00-IZ04-0105A</v>
          </cell>
          <cell r="J258">
            <v>0.04</v>
          </cell>
          <cell r="K258" t="str">
            <v>SUPPLIER0002</v>
          </cell>
          <cell r="L258" t="str">
            <v xml:space="preserve">ANHUI TINCAI SILK CO. LTD</v>
          </cell>
          <cell r="M258">
            <v>10</v>
          </cell>
          <cell r="N258">
            <v>40</v>
          </cell>
          <cell r="O258">
            <v>50</v>
          </cell>
          <cell r="R258">
            <v>5</v>
          </cell>
          <cell r="S258">
            <v>20</v>
          </cell>
          <cell r="T258" t="str">
            <v xml:space="preserve">Yuan Purchase Pricelist (CNY)</v>
          </cell>
          <cell r="U258">
            <v>0.24</v>
          </cell>
          <cell r="V258">
            <v>38</v>
          </cell>
          <cell r="W258">
            <v>60</v>
          </cell>
          <cell r="X258">
            <v>80</v>
          </cell>
        </row>
        <row r="259">
          <cell r="A259">
            <v>10110</v>
          </cell>
          <cell r="B259" t="str">
            <v>AUTOLAMPS0252</v>
          </cell>
          <cell r="C259" t="str">
            <v>AUTOLAMPS0252</v>
          </cell>
          <cell r="D259" t="b">
            <v>1</v>
          </cell>
          <cell r="E259" t="str">
            <v xml:space="preserve">ISUZU TFR/89 - CORNER LAMP (ORANGE) - LH</v>
          </cell>
          <cell r="F259" t="str">
            <v>ISUZU</v>
          </cell>
          <cell r="G259" t="str">
            <v xml:space="preserve">TFR/89 CLAO LH</v>
          </cell>
          <cell r="H259" t="str">
            <v>IZ04-0103A-L</v>
          </cell>
          <cell r="J259">
            <v>0.04</v>
          </cell>
          <cell r="K259" t="str">
            <v>SUPPLIER0002</v>
          </cell>
          <cell r="L259" t="str">
            <v xml:space="preserve">ANHUI TINCAI SILK CO. LTD</v>
          </cell>
          <cell r="M259">
            <v>16</v>
          </cell>
          <cell r="N259">
            <v>64</v>
          </cell>
          <cell r="O259">
            <v>80</v>
          </cell>
          <cell r="P259">
            <v>5</v>
          </cell>
          <cell r="Q259">
            <v>6</v>
          </cell>
          <cell r="T259" t="str">
            <v xml:space="preserve">Yuan Purchase Pricelist (CNY)</v>
          </cell>
          <cell r="U259">
            <v>8</v>
          </cell>
          <cell r="V259">
            <v>203.42</v>
          </cell>
          <cell r="W259">
            <v>310</v>
          </cell>
          <cell r="X259">
            <v>540</v>
          </cell>
        </row>
        <row r="260">
          <cell r="A260">
            <v>10109</v>
          </cell>
          <cell r="B260" t="str">
            <v>AUTOLAMPS0253</v>
          </cell>
          <cell r="C260" t="str">
            <v>AUTOLAMPS0253</v>
          </cell>
          <cell r="D260" t="b">
            <v>1</v>
          </cell>
          <cell r="E260" t="str">
            <v xml:space="preserve">ISUZU TFR/89 - CORNER LAMP (ORANGE) - RH</v>
          </cell>
          <cell r="F260" t="str">
            <v>ISUZU</v>
          </cell>
          <cell r="G260" t="str">
            <v xml:space="preserve">TFR/89 CLAO RH</v>
          </cell>
          <cell r="H260" t="str">
            <v>IZ04-0103A-R</v>
          </cell>
          <cell r="J260">
            <v>0.04</v>
          </cell>
          <cell r="K260" t="str">
            <v>SUPPLIER0002</v>
          </cell>
          <cell r="L260" t="str">
            <v xml:space="preserve">ANHUI TINCAI SILK CO. LTD</v>
          </cell>
          <cell r="M260">
            <v>8</v>
          </cell>
          <cell r="N260">
            <v>32</v>
          </cell>
          <cell r="O260">
            <v>40</v>
          </cell>
          <cell r="P260">
            <v>5</v>
          </cell>
          <cell r="Q260">
            <v>6</v>
          </cell>
          <cell r="T260" t="str">
            <v xml:space="preserve">Yuan Purchase Pricelist (CNY)</v>
          </cell>
          <cell r="U260">
            <v>8</v>
          </cell>
          <cell r="V260">
            <v>203.42</v>
          </cell>
          <cell r="W260">
            <v>310</v>
          </cell>
          <cell r="X260">
            <v>540</v>
          </cell>
        </row>
        <row r="261">
          <cell r="A261">
            <v>10112</v>
          </cell>
          <cell r="B261" t="str">
            <v>AUTOLAMPS0254</v>
          </cell>
          <cell r="C261" t="str">
            <v>AUTOLAMPS0254</v>
          </cell>
          <cell r="D261" t="b">
            <v>1</v>
          </cell>
          <cell r="E261" t="str">
            <v xml:space="preserve">ISUZU TFR/89 - CORNER LAMP (WHITE) - LH</v>
          </cell>
          <cell r="F261" t="str">
            <v>ISUZU</v>
          </cell>
          <cell r="G261" t="str">
            <v xml:space="preserve">TFR/89 CLAW LH</v>
          </cell>
          <cell r="H261" t="str">
            <v>IZ04-0103B-L</v>
          </cell>
          <cell r="J261">
            <v>0.04</v>
          </cell>
          <cell r="K261" t="str">
            <v>SUPPLIER0002</v>
          </cell>
          <cell r="L261" t="str">
            <v xml:space="preserve">ANHUI TINCAI SILK CO. LTD</v>
          </cell>
          <cell r="M261">
            <v>2</v>
          </cell>
          <cell r="N261">
            <v>8</v>
          </cell>
          <cell r="O261">
            <v>10</v>
          </cell>
          <cell r="P261">
            <v>5</v>
          </cell>
          <cell r="Q261">
            <v>6</v>
          </cell>
          <cell r="T261" t="str">
            <v xml:space="preserve">Yuan Purchase Pricelist (CNY)</v>
          </cell>
          <cell r="U261">
            <v>8</v>
          </cell>
          <cell r="V261">
            <v>186</v>
          </cell>
          <cell r="W261">
            <v>290</v>
          </cell>
          <cell r="X261">
            <v>550</v>
          </cell>
          <cell r="Z261">
            <v>63</v>
          </cell>
          <cell r="AB261" t="str">
            <v>B17</v>
          </cell>
        </row>
        <row r="262">
          <cell r="A262">
            <v>10111</v>
          </cell>
          <cell r="B262" t="str">
            <v>AUTOLAMPS0255</v>
          </cell>
          <cell r="C262" t="str">
            <v>AUTOLAMPS0255</v>
          </cell>
          <cell r="D262" t="b">
            <v>1</v>
          </cell>
          <cell r="E262" t="str">
            <v xml:space="preserve">ISUZU TFR/89 - CORNER LAMP (WHITE) - RH</v>
          </cell>
          <cell r="F262" t="str">
            <v>ISUZU</v>
          </cell>
          <cell r="G262" t="str">
            <v xml:space="preserve">TFR/89 CLAW RH</v>
          </cell>
          <cell r="H262" t="str">
            <v>IZ04-0102A-R</v>
          </cell>
          <cell r="J262">
            <v>0.04</v>
          </cell>
          <cell r="K262" t="str">
            <v>SUPPLIER0002</v>
          </cell>
          <cell r="L262" t="str">
            <v xml:space="preserve">ANHUI TINCAI SILK CO. LTD</v>
          </cell>
          <cell r="M262">
            <v>2</v>
          </cell>
          <cell r="N262">
            <v>8</v>
          </cell>
          <cell r="O262">
            <v>10</v>
          </cell>
          <cell r="P262">
            <v>5</v>
          </cell>
          <cell r="Q262">
            <v>6</v>
          </cell>
          <cell r="T262" t="str">
            <v xml:space="preserve">Yuan Purchase Pricelist (CNY)</v>
          </cell>
          <cell r="U262">
            <v>15</v>
          </cell>
          <cell r="V262">
            <v>261</v>
          </cell>
          <cell r="W262">
            <v>290</v>
          </cell>
          <cell r="X262">
            <v>550</v>
          </cell>
          <cell r="Z262">
            <v>63</v>
          </cell>
          <cell r="AB262" t="str">
            <v>B17</v>
          </cell>
        </row>
        <row r="263">
          <cell r="A263">
            <v>10100</v>
          </cell>
          <cell r="B263" t="str">
            <v>AUTOLAMPS0256</v>
          </cell>
          <cell r="C263" t="str">
            <v>AUTOLAMPS0256</v>
          </cell>
          <cell r="D263" t="b">
            <v>1</v>
          </cell>
          <cell r="E263" t="str">
            <v xml:space="preserve">ISUZU TFR/89 - HEAD LAMP - LH</v>
          </cell>
          <cell r="F263" t="str">
            <v>ISUZU</v>
          </cell>
          <cell r="G263" t="str">
            <v xml:space="preserve">TFR/89 HLA LH</v>
          </cell>
          <cell r="H263" t="str">
            <v>IZ04-0101-L</v>
          </cell>
          <cell r="J263">
            <v>0.04</v>
          </cell>
          <cell r="K263" t="str">
            <v>SUPPLIER0002</v>
          </cell>
          <cell r="L263" t="str">
            <v xml:space="preserve">ANHUI TINCAI SILK CO. LTD</v>
          </cell>
          <cell r="M263">
            <v>0</v>
          </cell>
          <cell r="N263">
            <v>0</v>
          </cell>
          <cell r="O263">
            <v>0</v>
          </cell>
          <cell r="R263">
            <v>0</v>
          </cell>
          <cell r="S263">
            <v>0</v>
          </cell>
          <cell r="T263" t="str">
            <v xml:space="preserve">Yuan Purchase Pricelist (CNY)</v>
          </cell>
          <cell r="U263">
            <v>3.75</v>
          </cell>
          <cell r="V263">
            <v>586</v>
          </cell>
          <cell r="W263">
            <v>910</v>
          </cell>
          <cell r="X263">
            <v>1260</v>
          </cell>
        </row>
        <row r="264">
          <cell r="A264">
            <v>10099</v>
          </cell>
          <cell r="B264" t="str">
            <v>AUTOLAMPS0257</v>
          </cell>
          <cell r="C264" t="str">
            <v>AUTOLAMPS0257</v>
          </cell>
          <cell r="D264" t="b">
            <v>1</v>
          </cell>
          <cell r="E264" t="str">
            <v xml:space="preserve">ISUZU TFR/89 - HEAD LAMP - RH</v>
          </cell>
          <cell r="F264" t="str">
            <v>ISUZU</v>
          </cell>
          <cell r="G264" t="str">
            <v xml:space="preserve">TFR/89 HLA RH</v>
          </cell>
          <cell r="H264" t="str">
            <v>IZ04-0101-R</v>
          </cell>
          <cell r="J264">
            <v>0.04</v>
          </cell>
          <cell r="K264" t="str">
            <v>SUPPLIER0002</v>
          </cell>
          <cell r="L264" t="str">
            <v xml:space="preserve">ANHUI TINCAI SILK CO. LTD</v>
          </cell>
          <cell r="M264">
            <v>0</v>
          </cell>
          <cell r="N264">
            <v>0</v>
          </cell>
          <cell r="O264">
            <v>0</v>
          </cell>
          <cell r="R264">
            <v>0</v>
          </cell>
          <cell r="S264">
            <v>0</v>
          </cell>
          <cell r="T264" t="str">
            <v xml:space="preserve">Yuan Purchase Pricelist (CNY)</v>
          </cell>
          <cell r="U264">
            <v>3.75</v>
          </cell>
          <cell r="V264">
            <v>586</v>
          </cell>
          <cell r="W264">
            <v>910</v>
          </cell>
          <cell r="X264">
            <v>1260</v>
          </cell>
        </row>
        <row r="265">
          <cell r="A265">
            <v>10102</v>
          </cell>
          <cell r="B265" t="str">
            <v>AUTOLAMPS0258</v>
          </cell>
          <cell r="C265" t="str">
            <v>AUTOLAMPS0258</v>
          </cell>
          <cell r="D265" t="b">
            <v>1</v>
          </cell>
          <cell r="E265" t="str">
            <v xml:space="preserve">ISUZU TFR/89 - HEAD LAMP BRACKET - LH</v>
          </cell>
          <cell r="F265" t="str">
            <v>ISUZU</v>
          </cell>
          <cell r="G265" t="str">
            <v xml:space="preserve">TFR/89 HLB LH</v>
          </cell>
          <cell r="H265" t="str">
            <v>IZ04-0101-1-L</v>
          </cell>
          <cell r="J265">
            <v>0.04</v>
          </cell>
          <cell r="K265" t="str">
            <v>SUPPLIER0002</v>
          </cell>
          <cell r="L265" t="str">
            <v xml:space="preserve">ANHUI TINCAI SILK CO. LTD</v>
          </cell>
          <cell r="M265">
            <v>0</v>
          </cell>
          <cell r="N265">
            <v>0</v>
          </cell>
          <cell r="O265">
            <v>0</v>
          </cell>
          <cell r="R265">
            <v>0</v>
          </cell>
          <cell r="S265">
            <v>4</v>
          </cell>
          <cell r="T265" t="str">
            <v xml:space="preserve">Yuan Purchase Pricelist (CNY)</v>
          </cell>
          <cell r="U265">
            <v>2.1</v>
          </cell>
          <cell r="V265">
            <v>328</v>
          </cell>
          <cell r="W265">
            <v>510</v>
          </cell>
          <cell r="X265">
            <v>710</v>
          </cell>
          <cell r="Z265">
            <v>53</v>
          </cell>
          <cell r="AB265" t="str">
            <v>1A</v>
          </cell>
        </row>
        <row r="266">
          <cell r="A266">
            <v>10101</v>
          </cell>
          <cell r="B266" t="str">
            <v>AUTOLAMPS0259</v>
          </cell>
          <cell r="C266" t="str">
            <v>AUTOLAMPS0259</v>
          </cell>
          <cell r="D266" t="b">
            <v>1</v>
          </cell>
          <cell r="E266" t="str">
            <v xml:space="preserve">ISUZU TFR/89 - HEAD LAMP BRACKET - RH</v>
          </cell>
          <cell r="F266" t="str">
            <v>ISUZU</v>
          </cell>
          <cell r="G266" t="str">
            <v xml:space="preserve">TFR/89 HLB RH</v>
          </cell>
          <cell r="H266" t="str">
            <v>IZ04-0101-1-R</v>
          </cell>
          <cell r="J266">
            <v>0.04</v>
          </cell>
          <cell r="K266" t="str">
            <v>SUPPLIER0002</v>
          </cell>
          <cell r="L266" t="str">
            <v xml:space="preserve">ANHUI TINCAI SILK CO. LTD</v>
          </cell>
          <cell r="M266">
            <v>0</v>
          </cell>
          <cell r="N266">
            <v>0</v>
          </cell>
          <cell r="O266">
            <v>0</v>
          </cell>
          <cell r="R266">
            <v>2</v>
          </cell>
          <cell r="S266">
            <v>4</v>
          </cell>
          <cell r="T266" t="str">
            <v xml:space="preserve">Yuan Purchase Pricelist (CNY)</v>
          </cell>
          <cell r="U266">
            <v>2.1</v>
          </cell>
          <cell r="V266">
            <v>328</v>
          </cell>
          <cell r="W266">
            <v>510</v>
          </cell>
          <cell r="X266">
            <v>710</v>
          </cell>
          <cell r="Z266">
            <v>57</v>
          </cell>
          <cell r="AB266" t="str">
            <v>1A</v>
          </cell>
        </row>
        <row r="267">
          <cell r="A267">
            <v>10104</v>
          </cell>
          <cell r="B267" t="str">
            <v>AUTOLAMPS0263</v>
          </cell>
          <cell r="C267" t="str">
            <v>AUTOLAMPS0263</v>
          </cell>
          <cell r="D267" t="b">
            <v>1</v>
          </cell>
          <cell r="E267" t="str">
            <v xml:space="preserve">ISUZU TFR/89 - TAIL LAMP (BLACK) - LH</v>
          </cell>
          <cell r="F267" t="str">
            <v>ISUZU</v>
          </cell>
          <cell r="G267" t="str">
            <v xml:space="preserve">TFR/89 TLAB LH</v>
          </cell>
          <cell r="H267" t="str">
            <v>IZ04-0102A-L</v>
          </cell>
          <cell r="J267">
            <v>0.04</v>
          </cell>
          <cell r="K267" t="str">
            <v>SUPPLIER0002</v>
          </cell>
          <cell r="L267" t="str">
            <v xml:space="preserve">ANHUI TINCAI SILK CO. LTD</v>
          </cell>
          <cell r="M267">
            <v>5</v>
          </cell>
          <cell r="N267">
            <v>20</v>
          </cell>
          <cell r="O267">
            <v>25</v>
          </cell>
          <cell r="R267">
            <v>2</v>
          </cell>
          <cell r="S267">
            <v>4</v>
          </cell>
          <cell r="T267" t="str">
            <v xml:space="preserve">Yuan Purchase Pricelist (CNY)</v>
          </cell>
          <cell r="U267">
            <v>15</v>
          </cell>
          <cell r="V267">
            <v>383</v>
          </cell>
          <cell r="W267">
            <v>570</v>
          </cell>
          <cell r="X267">
            <v>770</v>
          </cell>
        </row>
        <row r="268">
          <cell r="A268">
            <v>10103</v>
          </cell>
          <cell r="B268" t="str">
            <v>AUTOLAMPS0264</v>
          </cell>
          <cell r="C268" t="str">
            <v>AUTOLAMPS0264</v>
          </cell>
          <cell r="D268" t="b">
            <v>1</v>
          </cell>
          <cell r="E268" t="str">
            <v xml:space="preserve">ISUZU TFR/89 - TAIL LAMP (BLACK) - RH</v>
          </cell>
          <cell r="F268" t="str">
            <v>ISUZU</v>
          </cell>
          <cell r="G268" t="str">
            <v xml:space="preserve">TFR/89 TLAB RH</v>
          </cell>
          <cell r="H268" t="str">
            <v>IZ04-0102A-R</v>
          </cell>
          <cell r="J268">
            <v>0.04</v>
          </cell>
          <cell r="K268" t="str">
            <v>SUPPLIER0002</v>
          </cell>
          <cell r="L268" t="str">
            <v xml:space="preserve">ANHUI TINCAI SILK CO. LTD</v>
          </cell>
          <cell r="M268">
            <v>8</v>
          </cell>
          <cell r="N268">
            <v>32</v>
          </cell>
          <cell r="O268">
            <v>40</v>
          </cell>
          <cell r="R268">
            <v>2</v>
          </cell>
          <cell r="S268">
            <v>4</v>
          </cell>
          <cell r="T268" t="str">
            <v xml:space="preserve">Yuan Purchase Pricelist (CNY)</v>
          </cell>
          <cell r="U268">
            <v>15</v>
          </cell>
          <cell r="V268">
            <v>383</v>
          </cell>
          <cell r="W268">
            <v>570</v>
          </cell>
          <cell r="X268">
            <v>770</v>
          </cell>
        </row>
        <row r="269">
          <cell r="A269">
            <v>10106</v>
          </cell>
          <cell r="B269" t="str">
            <v>AUTOLAMPS0265</v>
          </cell>
          <cell r="C269" t="str">
            <v>AUTOLAMPS0265</v>
          </cell>
          <cell r="D269" t="b">
            <v>1</v>
          </cell>
          <cell r="E269" t="str">
            <v xml:space="preserve">ISUZU TFR/89 - TAIL LAMP (CHROME) - LH</v>
          </cell>
          <cell r="F269" t="str">
            <v>ISUZU</v>
          </cell>
          <cell r="G269" t="str">
            <v xml:space="preserve">TFR/89 TLAC LH</v>
          </cell>
          <cell r="H269" t="str">
            <v>IZ04-0102B-L</v>
          </cell>
          <cell r="J269">
            <v>0.04</v>
          </cell>
          <cell r="K269" t="str">
            <v>SUPPLIER0002</v>
          </cell>
          <cell r="L269" t="str">
            <v xml:space="preserve">ANHUI TINCAI SILK CO. LTD</v>
          </cell>
          <cell r="M269">
            <v>0</v>
          </cell>
          <cell r="N269">
            <v>0</v>
          </cell>
          <cell r="O269">
            <v>0</v>
          </cell>
          <cell r="R269">
            <v>0</v>
          </cell>
          <cell r="S269">
            <v>0</v>
          </cell>
          <cell r="T269" t="str">
            <v xml:space="preserve">Yuan Purchase Pricelist (CNY)</v>
          </cell>
          <cell r="U269">
            <v>18.600000000000001</v>
          </cell>
          <cell r="V269">
            <v>419</v>
          </cell>
          <cell r="W269">
            <v>650</v>
          </cell>
          <cell r="X269">
            <v>900</v>
          </cell>
        </row>
        <row r="270">
          <cell r="A270">
            <v>10105</v>
          </cell>
          <cell r="B270" t="str">
            <v>AUTOLAMPS0266</v>
          </cell>
          <cell r="C270" t="str">
            <v>AUTOLAMPS0266</v>
          </cell>
          <cell r="D270" t="b">
            <v>1</v>
          </cell>
          <cell r="E270" t="str">
            <v xml:space="preserve">ISUZU TFR/89 - TAIL LAMP (CHROME) - RH</v>
          </cell>
          <cell r="F270" t="str">
            <v>ISUZU</v>
          </cell>
          <cell r="G270" t="str">
            <v xml:space="preserve">TFR/89 TLAC RH</v>
          </cell>
          <cell r="H270" t="str">
            <v>IZ04-0102B-R</v>
          </cell>
          <cell r="J270">
            <v>0.04</v>
          </cell>
          <cell r="K270" t="str">
            <v>SUPPLIER0002</v>
          </cell>
          <cell r="L270" t="str">
            <v xml:space="preserve">ANHUI TINCAI SILK CO. LTD</v>
          </cell>
          <cell r="M270">
            <v>0</v>
          </cell>
          <cell r="N270">
            <v>0</v>
          </cell>
          <cell r="O270">
            <v>0</v>
          </cell>
          <cell r="R270">
            <v>0</v>
          </cell>
          <cell r="S270">
            <v>0</v>
          </cell>
          <cell r="T270" t="str">
            <v xml:space="preserve">Yuan Purchase Pricelist (CNY)</v>
          </cell>
          <cell r="U270">
            <v>18.600000000000001</v>
          </cell>
          <cell r="V270">
            <v>419</v>
          </cell>
          <cell r="W270">
            <v>650</v>
          </cell>
          <cell r="X270">
            <v>900</v>
          </cell>
        </row>
        <row r="271">
          <cell r="A271">
            <v>10108</v>
          </cell>
          <cell r="B271" t="str">
            <v>AUTOLAMPS0261</v>
          </cell>
          <cell r="C271" t="str">
            <v>AUTOLAMPS0261</v>
          </cell>
          <cell r="D271" t="b">
            <v>1</v>
          </cell>
          <cell r="E271" t="str">
            <v xml:space="preserve">ISUZU TFR/89 - TAIL LENS  - LH</v>
          </cell>
          <cell r="F271" t="str">
            <v>ISUZU</v>
          </cell>
          <cell r="G271" t="str">
            <v xml:space="preserve">TFR/89 TLS LH</v>
          </cell>
          <cell r="H271" t="str">
            <v>00-IZ04-0102-L</v>
          </cell>
          <cell r="J271">
            <v>0.04</v>
          </cell>
          <cell r="K271" t="str">
            <v>SUPPLIER0002</v>
          </cell>
          <cell r="L271" t="str">
            <v xml:space="preserve">ANHUI TINCAI SILK CO. LTD</v>
          </cell>
          <cell r="M271">
            <v>13</v>
          </cell>
          <cell r="N271">
            <v>52</v>
          </cell>
          <cell r="O271">
            <v>65</v>
          </cell>
          <cell r="R271">
            <v>4</v>
          </cell>
          <cell r="S271">
            <v>10</v>
          </cell>
          <cell r="T271" t="str">
            <v xml:space="preserve">Yuan Purchase Pricelist (CNY)</v>
          </cell>
          <cell r="U271">
            <v>5</v>
          </cell>
          <cell r="V271">
            <v>127.14</v>
          </cell>
          <cell r="W271">
            <v>190</v>
          </cell>
          <cell r="X271">
            <v>330</v>
          </cell>
        </row>
        <row r="272">
          <cell r="A272">
            <v>10107</v>
          </cell>
          <cell r="B272" t="str">
            <v>AUTOLAMPS0262</v>
          </cell>
          <cell r="C272" t="str">
            <v>AUTOLAMPS0262</v>
          </cell>
          <cell r="D272" t="b">
            <v>1</v>
          </cell>
          <cell r="E272" t="str">
            <v xml:space="preserve">ISUZU TFR/89 - TAIL LENS - RH</v>
          </cell>
          <cell r="F272" t="str">
            <v>ISUZU</v>
          </cell>
          <cell r="G272" t="str">
            <v xml:space="preserve">TFR/89 TLS RH</v>
          </cell>
          <cell r="H272" t="str">
            <v>IZ04-0102-00-R</v>
          </cell>
          <cell r="J272">
            <v>0.04</v>
          </cell>
          <cell r="K272" t="str">
            <v>SUPPLIER0002</v>
          </cell>
          <cell r="L272" t="str">
            <v xml:space="preserve">ANHUI TINCAI SILK CO. LTD</v>
          </cell>
          <cell r="M272">
            <v>12</v>
          </cell>
          <cell r="N272">
            <v>48</v>
          </cell>
          <cell r="O272">
            <v>60</v>
          </cell>
          <cell r="R272">
            <v>4</v>
          </cell>
          <cell r="S272">
            <v>10</v>
          </cell>
          <cell r="T272" t="str">
            <v xml:space="preserve">Yuan Purchase Pricelist (CNY)</v>
          </cell>
          <cell r="U272">
            <v>5</v>
          </cell>
          <cell r="V272">
            <v>127.14</v>
          </cell>
          <cell r="W272">
            <v>190</v>
          </cell>
          <cell r="X272">
            <v>330</v>
          </cell>
        </row>
        <row r="273">
          <cell r="A273">
            <v>10121</v>
          </cell>
          <cell r="B273" t="str">
            <v>AUTOLAMPS0267</v>
          </cell>
          <cell r="C273" t="str">
            <v>AUTOLAMPS0267</v>
          </cell>
          <cell r="D273" t="b">
            <v>1</v>
          </cell>
          <cell r="E273" t="str">
            <v xml:space="preserve">ISUZU TFR/93 - GRILL</v>
          </cell>
          <cell r="F273" t="str">
            <v>ISUZU</v>
          </cell>
          <cell r="G273" t="str">
            <v xml:space="preserve">TFR/93 GRL</v>
          </cell>
          <cell r="H273" t="str">
            <v>IZ04-0114A</v>
          </cell>
          <cell r="J273">
            <v>0.04</v>
          </cell>
          <cell r="K273" t="str">
            <v>SUPPLIER0002</v>
          </cell>
          <cell r="L273" t="str">
            <v xml:space="preserve">ANHUI TINCAI SILK CO. LTD</v>
          </cell>
          <cell r="M273">
            <v>0</v>
          </cell>
          <cell r="N273">
            <v>0</v>
          </cell>
          <cell r="O273">
            <v>0</v>
          </cell>
          <cell r="R273">
            <v>1</v>
          </cell>
          <cell r="S273">
            <v>3</v>
          </cell>
          <cell r="T273" t="str">
            <v xml:space="preserve">Yuan Purchase Pricelist (CNY)</v>
          </cell>
          <cell r="U273">
            <v>6.5</v>
          </cell>
          <cell r="V273">
            <v>1016</v>
          </cell>
          <cell r="W273">
            <v>1570</v>
          </cell>
          <cell r="X273">
            <v>2170</v>
          </cell>
          <cell r="Z273">
            <v>80</v>
          </cell>
          <cell r="AB273" t="str">
            <v>G4B</v>
          </cell>
        </row>
        <row r="274">
          <cell r="A274">
            <v>10122</v>
          </cell>
          <cell r="B274" t="str">
            <v>AUTOLAMPS0268</v>
          </cell>
          <cell r="C274" t="str">
            <v>AUTOLAMPS0268</v>
          </cell>
          <cell r="D274" t="b">
            <v>1</v>
          </cell>
          <cell r="E274" t="str">
            <v xml:space="preserve">ISUZU TFR/95 - GRILL</v>
          </cell>
          <cell r="F274" t="str">
            <v>ISUZU</v>
          </cell>
          <cell r="G274" t="str">
            <v xml:space="preserve">TFR/95 GRL</v>
          </cell>
          <cell r="H274" t="str">
            <v>IZ05-0114C-L</v>
          </cell>
          <cell r="J274">
            <v>0.04</v>
          </cell>
          <cell r="K274" t="str">
            <v>SUPPLIER0002</v>
          </cell>
          <cell r="L274" t="str">
            <v xml:space="preserve">ANHUI TINCAI SILK CO. LTD</v>
          </cell>
          <cell r="M274">
            <v>0</v>
          </cell>
          <cell r="N274">
            <v>0</v>
          </cell>
          <cell r="O274">
            <v>0</v>
          </cell>
          <cell r="R274">
            <v>1</v>
          </cell>
          <cell r="S274">
            <v>3</v>
          </cell>
          <cell r="T274" t="str">
            <v xml:space="preserve">Yuan Purchase Pricelist (CNY)</v>
          </cell>
          <cell r="U274">
            <v>72</v>
          </cell>
          <cell r="V274">
            <v>1620</v>
          </cell>
          <cell r="W274">
            <v>2510</v>
          </cell>
          <cell r="X274">
            <v>3470</v>
          </cell>
          <cell r="Z274">
            <v>17</v>
          </cell>
          <cell r="AB274" t="str">
            <v>G4B</v>
          </cell>
        </row>
        <row r="275">
          <cell r="A275">
            <v>10120</v>
          </cell>
          <cell r="B275" t="str">
            <v>AUTOLAMPS0269</v>
          </cell>
          <cell r="C275" t="str">
            <v>AUTOLAMPS0269</v>
          </cell>
          <cell r="D275" t="b">
            <v>1</v>
          </cell>
          <cell r="E275" t="str">
            <v xml:space="preserve">ISUZU TFR/95 - SIDE MIRROR - LH</v>
          </cell>
          <cell r="F275" t="str">
            <v>ISUZU</v>
          </cell>
          <cell r="G275" t="str">
            <v xml:space="preserve">TFR/95 SM LH</v>
          </cell>
          <cell r="H275" t="str">
            <v>IZ04-0107-R</v>
          </cell>
          <cell r="J275">
            <v>0.04</v>
          </cell>
          <cell r="K275" t="str">
            <v>SUPPLIER0002</v>
          </cell>
          <cell r="L275" t="str">
            <v xml:space="preserve">ANHUI TINCAI SILK CO. LTD</v>
          </cell>
          <cell r="M275">
            <v>4</v>
          </cell>
          <cell r="N275">
            <v>16</v>
          </cell>
          <cell r="O275">
            <v>20</v>
          </cell>
          <cell r="P275">
            <v>5</v>
          </cell>
          <cell r="Q275">
            <v>10</v>
          </cell>
          <cell r="T275" t="str">
            <v xml:space="preserve">Yuan Purchase Pricelist (CNY)</v>
          </cell>
          <cell r="U275">
            <v>17</v>
          </cell>
          <cell r="V275">
            <v>395</v>
          </cell>
          <cell r="W275">
            <v>610</v>
          </cell>
          <cell r="X275">
            <v>840</v>
          </cell>
          <cell r="Z275">
            <v>5</v>
          </cell>
          <cell r="AB275" t="str">
            <v>B13</v>
          </cell>
        </row>
        <row r="276">
          <cell r="A276">
            <v>10119</v>
          </cell>
          <cell r="B276" t="str">
            <v>AUTOLAMPS0270</v>
          </cell>
          <cell r="C276" t="str">
            <v>AUTOLAMPS0270</v>
          </cell>
          <cell r="D276" t="b">
            <v>1</v>
          </cell>
          <cell r="E276" t="str">
            <v xml:space="preserve">ISUZU TFR/95 - SIDE MIRROR - RH</v>
          </cell>
          <cell r="F276" t="str">
            <v>ISUZU</v>
          </cell>
          <cell r="G276" t="str">
            <v xml:space="preserve">TFR/95 SM RH</v>
          </cell>
          <cell r="H276" t="str">
            <v>IZ04-0107</v>
          </cell>
          <cell r="J276">
            <v>0.04</v>
          </cell>
          <cell r="K276" t="str">
            <v>SUPPLIER0002</v>
          </cell>
          <cell r="L276" t="str">
            <v xml:space="preserve">ANHUI TINCAI SILK CO. LTD</v>
          </cell>
          <cell r="M276">
            <v>5</v>
          </cell>
          <cell r="N276">
            <v>20</v>
          </cell>
          <cell r="O276">
            <v>25</v>
          </cell>
          <cell r="P276">
            <v>5</v>
          </cell>
          <cell r="Q276">
            <v>10</v>
          </cell>
          <cell r="T276" t="str">
            <v xml:space="preserve">Yuan Purchase Pricelist (CNY)</v>
          </cell>
          <cell r="U276">
            <v>17</v>
          </cell>
          <cell r="V276">
            <v>395</v>
          </cell>
          <cell r="W276">
            <v>610</v>
          </cell>
          <cell r="X276">
            <v>840</v>
          </cell>
          <cell r="Z276">
            <v>0</v>
          </cell>
          <cell r="AB276" t="str">
            <v>B13</v>
          </cell>
        </row>
        <row r="277">
          <cell r="A277">
            <v>11331</v>
          </cell>
          <cell r="B277" t="str">
            <v>AUTOLAMPS0271</v>
          </cell>
          <cell r="C277" t="str">
            <v>AUTOLAMPS0271</v>
          </cell>
          <cell r="D277" t="b">
            <v>1</v>
          </cell>
          <cell r="E277" t="str">
            <v xml:space="preserve">ISUZU TFR/97 - BUMPER (METAL-CHROME)</v>
          </cell>
          <cell r="F277" t="str">
            <v>ISUZU</v>
          </cell>
          <cell r="G277" t="str">
            <v xml:space="preserve">TFR/97 BPRC</v>
          </cell>
          <cell r="H277" t="str">
            <v>IZ04-0105</v>
          </cell>
          <cell r="J277">
            <v>0.04</v>
          </cell>
          <cell r="K277" t="str">
            <v>SUPPLIER0002</v>
          </cell>
          <cell r="L277" t="str">
            <v xml:space="preserve">ANHUI TINCAI SILK CO. LTD</v>
          </cell>
          <cell r="M277">
            <v>0</v>
          </cell>
          <cell r="N277">
            <v>0</v>
          </cell>
          <cell r="O277">
            <v>0</v>
          </cell>
          <cell r="R277">
            <v>0</v>
          </cell>
          <cell r="S277">
            <v>1</v>
          </cell>
          <cell r="T277" t="str">
            <v xml:space="preserve">Yuan Purchase Pricelist (CNY)</v>
          </cell>
          <cell r="U277">
            <v>26</v>
          </cell>
          <cell r="V277">
            <v>4064</v>
          </cell>
          <cell r="W277">
            <v>6300</v>
          </cell>
          <cell r="X277">
            <v>8700</v>
          </cell>
        </row>
        <row r="278">
          <cell r="A278">
            <v>11213</v>
          </cell>
          <cell r="B278" t="str">
            <v>AUTOLAMPS0273</v>
          </cell>
          <cell r="C278" t="str">
            <v>AUTOLAMPS0273</v>
          </cell>
          <cell r="D278" t="b">
            <v>1</v>
          </cell>
          <cell r="E278" t="str">
            <v xml:space="preserve">ISUZU TFR/97 - HEAD LAMP - LH</v>
          </cell>
          <cell r="F278" t="str">
            <v>ISUZU</v>
          </cell>
          <cell r="G278" t="str">
            <v xml:space="preserve">TFR/97 HLA RH</v>
          </cell>
          <cell r="H278" t="str">
            <v>IZ05-0101-L</v>
          </cell>
          <cell r="J278">
            <v>0.04</v>
          </cell>
          <cell r="K278" t="str">
            <v>SUPPLIER0002</v>
          </cell>
          <cell r="L278" t="str">
            <v xml:space="preserve">ANHUI TINCAI SILK CO. LTD</v>
          </cell>
          <cell r="M278">
            <v>2</v>
          </cell>
          <cell r="N278">
            <v>8</v>
          </cell>
          <cell r="O278">
            <v>10</v>
          </cell>
          <cell r="R278">
            <v>2</v>
          </cell>
          <cell r="S278">
            <v>4</v>
          </cell>
          <cell r="T278" t="str">
            <v xml:space="preserve">Yuan Purchase Pricelist (CNY)</v>
          </cell>
          <cell r="U278">
            <v>52.5</v>
          </cell>
          <cell r="V278">
            <v>1181</v>
          </cell>
          <cell r="W278">
            <v>1830</v>
          </cell>
          <cell r="X278">
            <v>2520</v>
          </cell>
          <cell r="Z278">
            <v>10</v>
          </cell>
          <cell r="AB278" t="str">
            <v>A3</v>
          </cell>
        </row>
        <row r="279">
          <cell r="A279">
            <v>11212</v>
          </cell>
          <cell r="B279" t="str">
            <v>AUTOLAMPS0274</v>
          </cell>
          <cell r="C279" t="str">
            <v>AUTOLAMPS0274</v>
          </cell>
          <cell r="D279" t="b">
            <v>1</v>
          </cell>
          <cell r="E279" t="str">
            <v xml:space="preserve">ISUZU TFR/97 - HEAD LAMP - RH</v>
          </cell>
          <cell r="F279" t="str">
            <v>ISUZU</v>
          </cell>
          <cell r="G279" t="str">
            <v xml:space="preserve">TFR/97 HLA RH</v>
          </cell>
          <cell r="H279" t="str">
            <v>IZ05-0101-R</v>
          </cell>
          <cell r="J279">
            <v>0.04</v>
          </cell>
          <cell r="K279" t="str">
            <v>SUPPLIER0002</v>
          </cell>
          <cell r="L279" t="str">
            <v xml:space="preserve">ANHUI TINCAI SILK CO. LTD</v>
          </cell>
          <cell r="M279">
            <v>2</v>
          </cell>
          <cell r="N279">
            <v>8</v>
          </cell>
          <cell r="O279">
            <v>10</v>
          </cell>
          <cell r="R279">
            <v>2</v>
          </cell>
          <cell r="S279">
            <v>4</v>
          </cell>
          <cell r="T279" t="str">
            <v xml:space="preserve">Yuan Purchase Pricelist (CNY)</v>
          </cell>
          <cell r="U279">
            <v>52.5</v>
          </cell>
          <cell r="V279">
            <v>1181</v>
          </cell>
          <cell r="W279">
            <v>1830</v>
          </cell>
          <cell r="X279">
            <v>2520</v>
          </cell>
          <cell r="Z279">
            <v>10</v>
          </cell>
          <cell r="AB279" t="str">
            <v>A3</v>
          </cell>
        </row>
        <row r="280">
          <cell r="A280">
            <v>10088</v>
          </cell>
          <cell r="B280" t="str">
            <v>AUTOLAMPS0277</v>
          </cell>
          <cell r="C280" t="str">
            <v>AUTOLAMPS0277</v>
          </cell>
          <cell r="D280" t="b">
            <v>1</v>
          </cell>
          <cell r="E280" t="str">
            <v xml:space="preserve">ISUZU TFR/97 - SIDE LAMP</v>
          </cell>
          <cell r="F280" t="str">
            <v>ISUZU</v>
          </cell>
          <cell r="G280" t="str">
            <v xml:space="preserve">TFR/97 SLA</v>
          </cell>
          <cell r="H280" t="str">
            <v>IZ05-0138A</v>
          </cell>
          <cell r="J280">
            <v>0.04</v>
          </cell>
          <cell r="K280" t="str">
            <v>SUPPLIER0002</v>
          </cell>
          <cell r="L280" t="str">
            <v xml:space="preserve">ANHUI TINCAI SILK CO. LTD</v>
          </cell>
          <cell r="M280">
            <v>7</v>
          </cell>
          <cell r="N280">
            <v>28</v>
          </cell>
          <cell r="O280">
            <v>35</v>
          </cell>
          <cell r="P280">
            <v>5</v>
          </cell>
          <cell r="Q280">
            <v>20</v>
          </cell>
          <cell r="T280" t="str">
            <v xml:space="preserve">Yuan Purchase Pricelist (CNY)</v>
          </cell>
          <cell r="U280">
            <v>0.6</v>
          </cell>
          <cell r="V280">
            <v>94</v>
          </cell>
          <cell r="W280">
            <v>150</v>
          </cell>
          <cell r="X280">
            <v>200</v>
          </cell>
        </row>
        <row r="281">
          <cell r="A281">
            <v>10094</v>
          </cell>
          <cell r="B281" t="str">
            <v>AUTOLAMPS0278</v>
          </cell>
          <cell r="C281" t="str">
            <v>AUTOLAMPS0278</v>
          </cell>
          <cell r="D281" t="b">
            <v>1</v>
          </cell>
          <cell r="E281" t="str">
            <v xml:space="preserve">ISUZU TFR/97 - SIDE MIRROR (BLACK) - LH</v>
          </cell>
          <cell r="F281" t="str">
            <v>ISUZU</v>
          </cell>
          <cell r="G281" t="str">
            <v xml:space="preserve">TFR/97 SM LH</v>
          </cell>
          <cell r="H281" t="str">
            <v>IZ05-0107-L</v>
          </cell>
          <cell r="J281">
            <v>0.04</v>
          </cell>
          <cell r="K281" t="str">
            <v>SUPPLIER0002</v>
          </cell>
          <cell r="L281" t="str">
            <v xml:space="preserve">ANHUI TINCAI SILK CO. LTD</v>
          </cell>
          <cell r="M281">
            <v>3</v>
          </cell>
          <cell r="N281">
            <v>12</v>
          </cell>
          <cell r="O281">
            <v>15</v>
          </cell>
          <cell r="P281">
            <v>5</v>
          </cell>
          <cell r="Q281">
            <v>10</v>
          </cell>
          <cell r="T281" t="str">
            <v xml:space="preserve">Yuan Purchase Pricelist (CNY)</v>
          </cell>
          <cell r="U281">
            <v>23</v>
          </cell>
          <cell r="V281">
            <v>626</v>
          </cell>
          <cell r="W281">
            <v>940</v>
          </cell>
          <cell r="X281">
            <v>1250</v>
          </cell>
          <cell r="Z281">
            <v>52</v>
          </cell>
          <cell r="AB281" t="str">
            <v>B14</v>
          </cell>
        </row>
        <row r="282">
          <cell r="A282">
            <v>10093</v>
          </cell>
          <cell r="B282" t="str">
            <v>AUTOLAMPS0279</v>
          </cell>
          <cell r="C282" t="str">
            <v>AUTOLAMPS0279</v>
          </cell>
          <cell r="D282" t="b">
            <v>1</v>
          </cell>
          <cell r="E282" t="str">
            <v xml:space="preserve">ISUZU TFR/97 - SIDE MIRROR (BLACK) - RH</v>
          </cell>
          <cell r="F282" t="str">
            <v>ISUZU</v>
          </cell>
          <cell r="G282" t="str">
            <v xml:space="preserve">TFR/97 SM RH</v>
          </cell>
          <cell r="H282" t="str">
            <v>IZ05-0107-R</v>
          </cell>
          <cell r="J282">
            <v>0.04</v>
          </cell>
          <cell r="K282" t="str">
            <v>SUPPLIER0002</v>
          </cell>
          <cell r="L282" t="str">
            <v xml:space="preserve">ANHUI TINCAI SILK CO. LTD</v>
          </cell>
          <cell r="M282">
            <v>3</v>
          </cell>
          <cell r="N282">
            <v>12</v>
          </cell>
          <cell r="O282">
            <v>15</v>
          </cell>
          <cell r="P282">
            <v>5</v>
          </cell>
          <cell r="Q282">
            <v>10</v>
          </cell>
          <cell r="T282" t="str">
            <v xml:space="preserve">Yuan Purchase Pricelist (CNY)</v>
          </cell>
          <cell r="U282">
            <v>23</v>
          </cell>
          <cell r="V282">
            <v>626</v>
          </cell>
          <cell r="W282">
            <v>940</v>
          </cell>
          <cell r="X282">
            <v>1250</v>
          </cell>
          <cell r="Z282">
            <v>52</v>
          </cell>
          <cell r="AB282" t="str">
            <v>B14</v>
          </cell>
        </row>
        <row r="283">
          <cell r="A283">
            <v>10090</v>
          </cell>
          <cell r="B283" t="str">
            <v>AUTOLAMPS0280</v>
          </cell>
          <cell r="C283" t="str">
            <v>AUTOLAMPS0280</v>
          </cell>
          <cell r="D283" t="b">
            <v>1</v>
          </cell>
          <cell r="E283" t="str">
            <v xml:space="preserve">ISUZU TFR/97 - TAIL LAMP (3 COLOUR) - LH</v>
          </cell>
          <cell r="F283" t="str">
            <v>ISUZU</v>
          </cell>
          <cell r="G283" t="str">
            <v xml:space="preserve">TFR/97 TLA LH</v>
          </cell>
          <cell r="H283" t="str">
            <v>IZ05-0102A-L</v>
          </cell>
          <cell r="J283">
            <v>0.04</v>
          </cell>
          <cell r="K283" t="str">
            <v>SUPPLIER0002</v>
          </cell>
          <cell r="L283" t="str">
            <v xml:space="preserve">ANHUI TINCAI SILK CO. LTD</v>
          </cell>
          <cell r="M283">
            <v>5</v>
          </cell>
          <cell r="N283">
            <v>20</v>
          </cell>
          <cell r="O283">
            <v>25</v>
          </cell>
          <cell r="R283">
            <v>2</v>
          </cell>
          <cell r="S283">
            <v>4</v>
          </cell>
          <cell r="T283" t="str">
            <v xml:space="preserve">Yuan Purchase Pricelist (CNY)</v>
          </cell>
          <cell r="U283">
            <v>18</v>
          </cell>
          <cell r="V283">
            <v>459</v>
          </cell>
          <cell r="W283">
            <v>690</v>
          </cell>
          <cell r="X283">
            <v>920</v>
          </cell>
          <cell r="Z283">
            <v>4</v>
          </cell>
          <cell r="AB283" t="str">
            <v>B4</v>
          </cell>
        </row>
        <row r="284">
          <cell r="A284">
            <v>10089</v>
          </cell>
          <cell r="B284" t="str">
            <v>AUTOLAMPS0281</v>
          </cell>
          <cell r="C284" t="str">
            <v>AUTOLAMPS0281</v>
          </cell>
          <cell r="D284" t="b">
            <v>1</v>
          </cell>
          <cell r="E284" t="str">
            <v xml:space="preserve">ISUZU TFR/97 - TAIL LAMP (3 COLOUR) - RH</v>
          </cell>
          <cell r="F284" t="str">
            <v>ISUZU</v>
          </cell>
          <cell r="G284" t="str">
            <v xml:space="preserve">TFR/97 TLA RH</v>
          </cell>
          <cell r="H284" t="str">
            <v>IZ05-0102A-R</v>
          </cell>
          <cell r="J284">
            <v>0.04</v>
          </cell>
          <cell r="K284" t="str">
            <v>SUPPLIER0002</v>
          </cell>
          <cell r="L284" t="str">
            <v xml:space="preserve">ANHUI TINCAI SILK CO. LTD</v>
          </cell>
          <cell r="M284">
            <v>5</v>
          </cell>
          <cell r="N284">
            <v>20</v>
          </cell>
          <cell r="O284">
            <v>25</v>
          </cell>
          <cell r="R284">
            <v>2</v>
          </cell>
          <cell r="S284">
            <v>4</v>
          </cell>
          <cell r="T284" t="str">
            <v xml:space="preserve">Yuan Purchase Pricelist (CNY)</v>
          </cell>
          <cell r="U284">
            <v>18</v>
          </cell>
          <cell r="V284">
            <v>459</v>
          </cell>
          <cell r="W284">
            <v>690</v>
          </cell>
          <cell r="X284">
            <v>920</v>
          </cell>
          <cell r="Z284">
            <v>4</v>
          </cell>
          <cell r="AB284" t="str">
            <v>B4</v>
          </cell>
        </row>
        <row r="285">
          <cell r="A285">
            <v>10092</v>
          </cell>
          <cell r="B285" t="str">
            <v>AUTOLAMPS0275</v>
          </cell>
          <cell r="C285" t="str">
            <v>AUTOLAMPS0275</v>
          </cell>
          <cell r="D285" t="b">
            <v>1</v>
          </cell>
          <cell r="E285" t="str">
            <v xml:space="preserve">ISUZU TFR/97 - TAIL LENS - LH</v>
          </cell>
          <cell r="F285" t="str">
            <v>ISUZU</v>
          </cell>
          <cell r="G285" t="str">
            <v xml:space="preserve">TFR/97 TLS LH</v>
          </cell>
          <cell r="H285" t="str">
            <v>00-IZ05-0102A-L</v>
          </cell>
          <cell r="J285">
            <v>0.04</v>
          </cell>
          <cell r="K285" t="str">
            <v>SUPPLIER0002</v>
          </cell>
          <cell r="L285" t="str">
            <v xml:space="preserve">ANHUI TINCAI SILK CO. LTD</v>
          </cell>
          <cell r="M285">
            <v>5</v>
          </cell>
          <cell r="N285">
            <v>20</v>
          </cell>
          <cell r="O285">
            <v>25</v>
          </cell>
          <cell r="R285">
            <v>3</v>
          </cell>
          <cell r="S285">
            <v>5</v>
          </cell>
          <cell r="T285" t="str">
            <v xml:space="preserve">Yuan Purchase Pricelist (CNY)</v>
          </cell>
          <cell r="U285">
            <v>7.5</v>
          </cell>
          <cell r="V285">
            <v>174.38</v>
          </cell>
          <cell r="W285">
            <v>190</v>
          </cell>
          <cell r="X285">
            <v>260</v>
          </cell>
        </row>
        <row r="286">
          <cell r="A286">
            <v>10091</v>
          </cell>
          <cell r="B286" t="str">
            <v>AUTOLAMPS0276</v>
          </cell>
          <cell r="C286" t="str">
            <v>AUTOLAMPS0276</v>
          </cell>
          <cell r="D286" t="b">
            <v>1</v>
          </cell>
          <cell r="E286" t="str">
            <v xml:space="preserve">ISUZU TFR/97 - TAIL LENS - RH</v>
          </cell>
          <cell r="F286" t="str">
            <v>ISUZU</v>
          </cell>
          <cell r="G286" t="str">
            <v xml:space="preserve">TFR/97 TLS RH</v>
          </cell>
          <cell r="H286" t="str">
            <v>00-IZ05-0102A-R</v>
          </cell>
          <cell r="J286">
            <v>0.04</v>
          </cell>
          <cell r="K286" t="str">
            <v>SUPPLIER0002</v>
          </cell>
          <cell r="L286" t="str">
            <v xml:space="preserve">ANHUI TINCAI SILK CO. LTD</v>
          </cell>
          <cell r="M286">
            <v>5</v>
          </cell>
          <cell r="N286">
            <v>20</v>
          </cell>
          <cell r="O286">
            <v>25</v>
          </cell>
          <cell r="R286">
            <v>3</v>
          </cell>
          <cell r="S286">
            <v>5</v>
          </cell>
          <cell r="T286" t="str">
            <v xml:space="preserve">Yuan Purchase Pricelist (CNY)</v>
          </cell>
          <cell r="U286">
            <v>7.5</v>
          </cell>
          <cell r="V286">
            <v>174.38</v>
          </cell>
          <cell r="W286">
            <v>190</v>
          </cell>
          <cell r="X286">
            <v>260</v>
          </cell>
        </row>
        <row r="287">
          <cell r="A287">
            <v>10117</v>
          </cell>
          <cell r="B287" t="str">
            <v>AUTOLAMPS0283</v>
          </cell>
          <cell r="C287" t="str">
            <v>AUTOLAMPS0283</v>
          </cell>
          <cell r="D287" t="b">
            <v>1</v>
          </cell>
          <cell r="E287" t="str">
            <v xml:space="preserve">ISUZU TFR/99 - BUMPER LAMP (ORANGE) - LH</v>
          </cell>
          <cell r="F287" t="str">
            <v>ISUZU</v>
          </cell>
          <cell r="G287" t="str">
            <v xml:space="preserve">TFR/99 BLA LH</v>
          </cell>
          <cell r="H287" t="str">
            <v>IZ05-0205A-L</v>
          </cell>
          <cell r="J287">
            <v>0.04</v>
          </cell>
          <cell r="K287" t="str">
            <v>SUPPLIER0002</v>
          </cell>
          <cell r="L287" t="str">
            <v xml:space="preserve">ANHUI TINCAI SILK CO. LTD</v>
          </cell>
          <cell r="M287">
            <v>0</v>
          </cell>
          <cell r="N287">
            <v>0</v>
          </cell>
          <cell r="O287">
            <v>0</v>
          </cell>
          <cell r="P287">
            <v>5</v>
          </cell>
          <cell r="Q287">
            <v>20</v>
          </cell>
          <cell r="T287" t="str">
            <v xml:space="preserve">Yuan Purchase Pricelist (CNY)</v>
          </cell>
          <cell r="U287">
            <v>0.65</v>
          </cell>
          <cell r="V287">
            <v>102</v>
          </cell>
          <cell r="W287">
            <v>160</v>
          </cell>
          <cell r="X287">
            <v>220</v>
          </cell>
        </row>
        <row r="288">
          <cell r="A288">
            <v>10116</v>
          </cell>
          <cell r="B288" t="str">
            <v>AUTOLAMPS0284</v>
          </cell>
          <cell r="C288" t="str">
            <v>AUTOLAMPS0284</v>
          </cell>
          <cell r="D288" t="b">
            <v>1</v>
          </cell>
          <cell r="E288" t="str">
            <v xml:space="preserve">ISUZU TFR/99 - BUMPER LAMP (ORANGE) - RH</v>
          </cell>
          <cell r="F288" t="str">
            <v>ISUZU</v>
          </cell>
          <cell r="G288" t="str">
            <v xml:space="preserve">TFR/99 BLA RH</v>
          </cell>
          <cell r="H288" t="str">
            <v>IZ05-0205A-R</v>
          </cell>
          <cell r="J288">
            <v>0.04</v>
          </cell>
          <cell r="K288" t="str">
            <v>SUPPLIER0002</v>
          </cell>
          <cell r="L288" t="str">
            <v xml:space="preserve">ANHUI TINCAI SILK CO. LTD</v>
          </cell>
          <cell r="M288">
            <v>0</v>
          </cell>
          <cell r="N288">
            <v>0</v>
          </cell>
          <cell r="O288">
            <v>0</v>
          </cell>
          <cell r="P288">
            <v>5</v>
          </cell>
          <cell r="Q288">
            <v>20</v>
          </cell>
          <cell r="T288" t="str">
            <v xml:space="preserve">Yuan Purchase Pricelist (CNY)</v>
          </cell>
          <cell r="U288">
            <v>0.65</v>
          </cell>
          <cell r="V288">
            <v>102</v>
          </cell>
          <cell r="W288">
            <v>160</v>
          </cell>
          <cell r="X288">
            <v>220</v>
          </cell>
        </row>
        <row r="289">
          <cell r="A289">
            <v>10118</v>
          </cell>
          <cell r="B289" t="str">
            <v>AUTOLAMPS0291</v>
          </cell>
          <cell r="C289" t="str">
            <v>AUTOLAMPS0291</v>
          </cell>
          <cell r="D289" t="b">
            <v>1</v>
          </cell>
          <cell r="E289" t="str">
            <v xml:space="preserve">ISUZU TFR/99 - BUMPER LENS (ORANGE)</v>
          </cell>
          <cell r="F289" t="str">
            <v>ISUZU</v>
          </cell>
          <cell r="G289" t="str">
            <v xml:space="preserve">TFR/99 BLS</v>
          </cell>
          <cell r="H289" t="str">
            <v>00-1Z05-0205A</v>
          </cell>
          <cell r="J289">
            <v>0.04</v>
          </cell>
          <cell r="K289" t="str">
            <v>SUPPLIER0002</v>
          </cell>
          <cell r="L289" t="str">
            <v xml:space="preserve">ANHUI TINCAI SILK CO. LTD</v>
          </cell>
          <cell r="M289">
            <v>3</v>
          </cell>
          <cell r="N289">
            <v>12</v>
          </cell>
          <cell r="O289">
            <v>15</v>
          </cell>
          <cell r="R289">
            <v>5</v>
          </cell>
          <cell r="S289">
            <v>20</v>
          </cell>
          <cell r="T289" t="str">
            <v xml:space="preserve">Yuan Purchase Pricelist (CNY)</v>
          </cell>
          <cell r="U289">
            <v>0.19</v>
          </cell>
          <cell r="V289">
            <v>30</v>
          </cell>
          <cell r="W289">
            <v>50</v>
          </cell>
          <cell r="X289">
            <v>70</v>
          </cell>
        </row>
        <row r="290">
          <cell r="A290">
            <v>10085</v>
          </cell>
          <cell r="B290" t="str">
            <v>AUTOLAMPS0285</v>
          </cell>
          <cell r="C290" t="str">
            <v>AUTOLAMPS0285</v>
          </cell>
          <cell r="D290" t="b">
            <v>1</v>
          </cell>
          <cell r="E290" t="str">
            <v xml:space="preserve">ISUZU TFR/99 - CORNER LAMP (CLEAR) - LH</v>
          </cell>
          <cell r="F290" t="str">
            <v>ISUZU</v>
          </cell>
          <cell r="G290" t="str">
            <v xml:space="preserve">TFR/99 CLA LH</v>
          </cell>
          <cell r="H290" t="str">
            <v>IZ05-0103-L</v>
          </cell>
          <cell r="J290">
            <v>0.04</v>
          </cell>
          <cell r="K290" t="str">
            <v>SUPPLIER0002</v>
          </cell>
          <cell r="L290" t="str">
            <v xml:space="preserve">ANHUI TINCAI SILK CO. LTD</v>
          </cell>
          <cell r="M290">
            <v>5</v>
          </cell>
          <cell r="N290">
            <v>20</v>
          </cell>
          <cell r="O290">
            <v>25</v>
          </cell>
          <cell r="P290">
            <v>5</v>
          </cell>
          <cell r="Q290">
            <v>20</v>
          </cell>
          <cell r="T290" t="str">
            <v xml:space="preserve">Yuan Purchase Pricelist (CNY)</v>
          </cell>
          <cell r="U290">
            <v>8</v>
          </cell>
          <cell r="V290">
            <v>203.42</v>
          </cell>
          <cell r="W290">
            <v>310</v>
          </cell>
          <cell r="X290">
            <v>540</v>
          </cell>
        </row>
        <row r="291">
          <cell r="A291">
            <v>10084</v>
          </cell>
          <cell r="B291" t="str">
            <v>AUTOLAMPS0286</v>
          </cell>
          <cell r="C291" t="str">
            <v>AUTOLAMPS0286</v>
          </cell>
          <cell r="D291" t="b">
            <v>1</v>
          </cell>
          <cell r="E291" t="str">
            <v xml:space="preserve">ISUZU TFR/99 - CORNER LAMP (CLEAR) - RH</v>
          </cell>
          <cell r="F291" t="str">
            <v>ISUZU</v>
          </cell>
          <cell r="G291" t="str">
            <v xml:space="preserve">TFR/99 CLA RH</v>
          </cell>
          <cell r="H291" t="str">
            <v>IZ05-0103-R</v>
          </cell>
          <cell r="J291">
            <v>0.04</v>
          </cell>
          <cell r="K291" t="str">
            <v>SUPPLIER0002</v>
          </cell>
          <cell r="L291" t="str">
            <v xml:space="preserve">ANHUI TINCAI SILK CO. LTD</v>
          </cell>
          <cell r="M291">
            <v>4</v>
          </cell>
          <cell r="N291">
            <v>16</v>
          </cell>
          <cell r="O291">
            <v>20</v>
          </cell>
          <cell r="P291">
            <v>5</v>
          </cell>
          <cell r="Q291">
            <v>20</v>
          </cell>
          <cell r="T291" t="str">
            <v xml:space="preserve">Yuan Purchase Pricelist (CNY)</v>
          </cell>
          <cell r="U291">
            <v>8</v>
          </cell>
          <cell r="V291">
            <v>203.42</v>
          </cell>
          <cell r="W291">
            <v>310</v>
          </cell>
          <cell r="X291">
            <v>540</v>
          </cell>
        </row>
        <row r="292">
          <cell r="A292">
            <v>10098</v>
          </cell>
          <cell r="B292" t="str">
            <v>AUTOLAMPS0282</v>
          </cell>
          <cell r="C292" t="str">
            <v>AUTOLAMPS0282</v>
          </cell>
          <cell r="D292" t="b">
            <v>1</v>
          </cell>
          <cell r="E292" t="str">
            <v xml:space="preserve">ISUZU TFR/99 - FRONT BUMPER (WHITE)</v>
          </cell>
          <cell r="F292" t="str">
            <v>ISUZU</v>
          </cell>
          <cell r="G292" t="str">
            <v xml:space="preserve">TFR/99 BPR</v>
          </cell>
          <cell r="H292" t="str">
            <v>IZ05-0105</v>
          </cell>
          <cell r="J292">
            <v>0.04</v>
          </cell>
          <cell r="K292" t="str">
            <v>SUPPLIER0002</v>
          </cell>
          <cell r="L292" t="str">
            <v xml:space="preserve">ANHUI TINCAI SILK CO. LTD</v>
          </cell>
          <cell r="M292">
            <v>0</v>
          </cell>
          <cell r="N292">
            <v>0</v>
          </cell>
          <cell r="O292">
            <v>0</v>
          </cell>
          <cell r="R292">
            <v>1</v>
          </cell>
          <cell r="S292">
            <v>2</v>
          </cell>
          <cell r="T292" t="str">
            <v xml:space="preserve">Yuan Purchase Pricelist (CNY)</v>
          </cell>
          <cell r="U292">
            <v>12.3</v>
          </cell>
          <cell r="V292">
            <v>1922</v>
          </cell>
          <cell r="W292">
            <v>2980</v>
          </cell>
          <cell r="X292">
            <v>4120</v>
          </cell>
          <cell r="Z292">
            <v>7</v>
          </cell>
          <cell r="AB292" t="str">
            <v>G1A</v>
          </cell>
        </row>
        <row r="293">
          <cell r="A293">
            <v>10097</v>
          </cell>
          <cell r="B293" t="str">
            <v>AUTOLAMPS0287</v>
          </cell>
          <cell r="C293" t="str">
            <v>AUTOLAMPS0287</v>
          </cell>
          <cell r="D293" t="b">
            <v>1</v>
          </cell>
          <cell r="E293" t="str">
            <v xml:space="preserve">ISUZU TFR/99 - GRILL - SEAL BEAM TYPE</v>
          </cell>
          <cell r="F293" t="str">
            <v>ISUZU</v>
          </cell>
          <cell r="G293" t="str">
            <v xml:space="preserve">TFR/99 GRL</v>
          </cell>
          <cell r="H293" t="str">
            <v>IZ05-0114B</v>
          </cell>
          <cell r="J293">
            <v>0.04</v>
          </cell>
          <cell r="K293" t="str">
            <v>SUPPLIER0002</v>
          </cell>
          <cell r="L293" t="str">
            <v xml:space="preserve">ANHUI TINCAI SILK CO. LTD</v>
          </cell>
          <cell r="M293">
            <v>0</v>
          </cell>
          <cell r="N293">
            <v>0</v>
          </cell>
          <cell r="O293">
            <v>0</v>
          </cell>
          <cell r="R293">
            <v>1</v>
          </cell>
          <cell r="S293">
            <v>2</v>
          </cell>
          <cell r="T293" t="str">
            <v xml:space="preserve">Yuan Purchase Pricelist (CNY)</v>
          </cell>
          <cell r="U293">
            <v>11.5</v>
          </cell>
          <cell r="V293">
            <v>1797</v>
          </cell>
          <cell r="W293">
            <v>2790</v>
          </cell>
          <cell r="X293">
            <v>3850</v>
          </cell>
        </row>
        <row r="294">
          <cell r="A294">
            <v>10096</v>
          </cell>
          <cell r="B294" t="str">
            <v>AUTOLAMPS0288</v>
          </cell>
          <cell r="C294" t="str">
            <v>AUTOLAMPS0288</v>
          </cell>
          <cell r="D294" t="b">
            <v>1</v>
          </cell>
          <cell r="E294" t="str">
            <v xml:space="preserve">ISUZU TFR/99 - GRILL (HEAD LAMP TYPE)</v>
          </cell>
          <cell r="F294" t="str">
            <v>ISUZU</v>
          </cell>
          <cell r="G294" t="str">
            <v xml:space="preserve">TFR/99 GRL</v>
          </cell>
          <cell r="H294" t="str">
            <v>IZ05-0314A</v>
          </cell>
          <cell r="J294">
            <v>0.04</v>
          </cell>
          <cell r="K294" t="str">
            <v>SUPPLIER0002</v>
          </cell>
          <cell r="L294" t="str">
            <v xml:space="preserve">ANHUI TINCAI SILK CO. LTD</v>
          </cell>
          <cell r="M294">
            <v>0</v>
          </cell>
          <cell r="N294">
            <v>0</v>
          </cell>
          <cell r="O294">
            <v>0</v>
          </cell>
          <cell r="R294">
            <v>1</v>
          </cell>
          <cell r="S294">
            <v>2</v>
          </cell>
          <cell r="T294" t="str">
            <v xml:space="preserve">Yuan Purchase Pricelist (CNY)</v>
          </cell>
          <cell r="U294">
            <v>9.48</v>
          </cell>
          <cell r="V294">
            <v>1482</v>
          </cell>
          <cell r="W294">
            <v>2300</v>
          </cell>
          <cell r="X294">
            <v>3180</v>
          </cell>
        </row>
        <row r="295">
          <cell r="A295">
            <v>10083</v>
          </cell>
          <cell r="B295" t="str">
            <v>AUTOLAMPS0289</v>
          </cell>
          <cell r="C295" t="str">
            <v>AUTOLAMPS0289</v>
          </cell>
          <cell r="D295" t="b">
            <v>1</v>
          </cell>
          <cell r="E295" t="str">
            <v xml:space="preserve">ISUZU TFR/99 - HEAD LAMP - LH</v>
          </cell>
          <cell r="F295" t="str">
            <v>ISUZU</v>
          </cell>
          <cell r="G295" t="str">
            <v xml:space="preserve">TFR/99 HLA LH</v>
          </cell>
          <cell r="H295" t="str">
            <v>IZ05-0201-L</v>
          </cell>
          <cell r="J295">
            <v>0.04</v>
          </cell>
          <cell r="K295" t="str">
            <v>SUPPLIER0002</v>
          </cell>
          <cell r="L295" t="str">
            <v xml:space="preserve">ANHUI TINCAI SILK CO. LTD</v>
          </cell>
          <cell r="M295">
            <v>0</v>
          </cell>
          <cell r="N295">
            <v>0</v>
          </cell>
          <cell r="O295">
            <v>0</v>
          </cell>
          <cell r="R295">
            <v>2</v>
          </cell>
          <cell r="S295">
            <v>4</v>
          </cell>
          <cell r="T295" t="str">
            <v xml:space="preserve">Yuan Purchase Pricelist (CNY)</v>
          </cell>
          <cell r="U295">
            <v>6.03</v>
          </cell>
          <cell r="V295">
            <v>942</v>
          </cell>
          <cell r="W295">
            <v>1460</v>
          </cell>
          <cell r="X295">
            <v>2020</v>
          </cell>
          <cell r="Z295">
            <v>16</v>
          </cell>
          <cell r="AB295" t="str">
            <v>A3</v>
          </cell>
        </row>
        <row r="296">
          <cell r="A296">
            <v>10082</v>
          </cell>
          <cell r="B296" t="str">
            <v>AUTOLAMPS0290</v>
          </cell>
          <cell r="C296" t="str">
            <v>AUTOLAMPS0290</v>
          </cell>
          <cell r="D296" t="b">
            <v>1</v>
          </cell>
          <cell r="E296" t="str">
            <v xml:space="preserve">ISUZU TFR/99 - HEAD LAMP - RH</v>
          </cell>
          <cell r="F296" t="str">
            <v>ISUZU</v>
          </cell>
          <cell r="G296" t="str">
            <v xml:space="preserve">TFR/99 HLA RH</v>
          </cell>
          <cell r="H296" t="str">
            <v>IZ05-0201-R</v>
          </cell>
          <cell r="J296">
            <v>0.04</v>
          </cell>
          <cell r="K296" t="str">
            <v>SUPPLIER0002</v>
          </cell>
          <cell r="L296" t="str">
            <v xml:space="preserve">ANHUI TINCAI SILK CO. LTD</v>
          </cell>
          <cell r="M296">
            <v>0</v>
          </cell>
          <cell r="N296">
            <v>0</v>
          </cell>
          <cell r="O296">
            <v>0</v>
          </cell>
          <cell r="R296">
            <v>2</v>
          </cell>
          <cell r="S296">
            <v>4</v>
          </cell>
          <cell r="T296" t="str">
            <v xml:space="preserve">Yuan Purchase Pricelist (CNY)</v>
          </cell>
          <cell r="U296">
            <v>6.03</v>
          </cell>
          <cell r="V296">
            <v>942</v>
          </cell>
          <cell r="W296">
            <v>1460</v>
          </cell>
          <cell r="X296">
            <v>2020</v>
          </cell>
          <cell r="Z296">
            <v>7</v>
          </cell>
          <cell r="AB296" t="str">
            <v>A3</v>
          </cell>
        </row>
        <row r="297">
          <cell r="A297">
            <v>10087</v>
          </cell>
          <cell r="B297" t="str">
            <v>AUTOLAMPS0294</v>
          </cell>
          <cell r="C297" t="str">
            <v>AUTOLAMPS0294</v>
          </cell>
          <cell r="D297" t="b">
            <v>1</v>
          </cell>
          <cell r="E297" t="str">
            <v xml:space="preserve">ISUZU TFR/99 - TAIL LAMP (2 COLOUR) - LH</v>
          </cell>
          <cell r="F297" t="str">
            <v>ISUZU</v>
          </cell>
          <cell r="G297" t="str">
            <v xml:space="preserve">TFR/99 TLA LH</v>
          </cell>
          <cell r="H297" t="str">
            <v>IZ05-202A-L</v>
          </cell>
          <cell r="J297">
            <v>0.04</v>
          </cell>
          <cell r="K297" t="str">
            <v>SUPPLIER0002</v>
          </cell>
          <cell r="L297" t="str">
            <v xml:space="preserve">ANHUI TINCAI SILK CO. LTD</v>
          </cell>
          <cell r="M297">
            <v>3</v>
          </cell>
          <cell r="N297">
            <v>12</v>
          </cell>
          <cell r="O297">
            <v>15</v>
          </cell>
          <cell r="R297">
            <v>5</v>
          </cell>
          <cell r="S297">
            <v>15</v>
          </cell>
          <cell r="T297" t="str">
            <v xml:space="preserve">Yuan Purchase Pricelist (CNY)</v>
          </cell>
          <cell r="U297">
            <v>18</v>
          </cell>
          <cell r="V297">
            <v>405</v>
          </cell>
          <cell r="W297">
            <v>630</v>
          </cell>
          <cell r="X297">
            <v>860</v>
          </cell>
        </row>
        <row r="298">
          <cell r="A298">
            <v>10086</v>
          </cell>
          <cell r="B298" t="str">
            <v>AUTOLAMPS0295</v>
          </cell>
          <cell r="C298" t="str">
            <v>AUTOLAMPS0295</v>
          </cell>
          <cell r="D298" t="b">
            <v>1</v>
          </cell>
          <cell r="E298" t="str">
            <v xml:space="preserve">ISUZU TFR/99 - TAIL LAMP (2 COLOUR) - RH</v>
          </cell>
          <cell r="F298" t="str">
            <v>ISUZU</v>
          </cell>
          <cell r="G298" t="str">
            <v xml:space="preserve">TFR/99 TLA RH</v>
          </cell>
          <cell r="H298" t="str">
            <v>IZ05-202A-R</v>
          </cell>
          <cell r="J298">
            <v>0.04</v>
          </cell>
          <cell r="K298" t="str">
            <v>SUPPLIER0002</v>
          </cell>
          <cell r="L298" t="str">
            <v xml:space="preserve">ANHUI TINCAI SILK CO. LTD</v>
          </cell>
          <cell r="M298">
            <v>3</v>
          </cell>
          <cell r="N298">
            <v>12</v>
          </cell>
          <cell r="O298">
            <v>15</v>
          </cell>
          <cell r="R298">
            <v>5</v>
          </cell>
          <cell r="S298">
            <v>15</v>
          </cell>
          <cell r="T298" t="str">
            <v xml:space="preserve">Yuan Purchase Pricelist (CNY)</v>
          </cell>
          <cell r="U298">
            <v>2.58</v>
          </cell>
          <cell r="V298">
            <v>403</v>
          </cell>
          <cell r="W298">
            <v>630</v>
          </cell>
          <cell r="X298">
            <v>860</v>
          </cell>
        </row>
        <row r="299">
          <cell r="A299">
            <v>11330</v>
          </cell>
          <cell r="B299" t="str">
            <v>AUTOLAMPS0292</v>
          </cell>
          <cell r="C299" t="str">
            <v>AUTOLAMPS0292</v>
          </cell>
          <cell r="D299" t="b">
            <v>1</v>
          </cell>
          <cell r="E299" t="str">
            <v xml:space="preserve">ISUZU TFR/99 - TAIL LENS - LH</v>
          </cell>
          <cell r="F299" t="str">
            <v>ISUZU</v>
          </cell>
          <cell r="G299" t="str">
            <v xml:space="preserve">TFR/99 TLS LH</v>
          </cell>
          <cell r="H299" t="str">
            <v>00-IZ05-202A-L</v>
          </cell>
          <cell r="J299">
            <v>0.04</v>
          </cell>
          <cell r="K299" t="str">
            <v>SUPPLIER0002</v>
          </cell>
          <cell r="L299" t="str">
            <v xml:space="preserve">ANHUI TINCAI SILK CO. LTD</v>
          </cell>
          <cell r="M299">
            <v>-1</v>
          </cell>
          <cell r="N299">
            <v>-4</v>
          </cell>
          <cell r="O299">
            <v>-5</v>
          </cell>
          <cell r="R299">
            <v>5</v>
          </cell>
          <cell r="S299">
            <v>20</v>
          </cell>
          <cell r="T299" t="str">
            <v xml:space="preserve">Yuan Purchase Pricelist (CNY)</v>
          </cell>
          <cell r="U299">
            <v>0.8</v>
          </cell>
          <cell r="V299">
            <v>125</v>
          </cell>
          <cell r="W299">
            <v>190</v>
          </cell>
          <cell r="X299">
            <v>260</v>
          </cell>
        </row>
        <row r="300">
          <cell r="A300">
            <v>11329</v>
          </cell>
          <cell r="B300" t="str">
            <v>AUTOLAMPS0293</v>
          </cell>
          <cell r="C300" t="str">
            <v>AUTOLAMPS0293</v>
          </cell>
          <cell r="D300" t="b">
            <v>1</v>
          </cell>
          <cell r="E300" t="str">
            <v xml:space="preserve">ISUZU TFR/99 - TAIL LENS - RH</v>
          </cell>
          <cell r="F300" t="str">
            <v>ISUZU</v>
          </cell>
          <cell r="G300" t="str">
            <v xml:space="preserve">TFR/99 TLS RH</v>
          </cell>
          <cell r="H300" t="str">
            <v>00-IZ05-202A-R</v>
          </cell>
          <cell r="J300">
            <v>0.04</v>
          </cell>
          <cell r="K300" t="str">
            <v>SUPPLIER0002</v>
          </cell>
          <cell r="L300" t="str">
            <v xml:space="preserve">ANHUI TINCAI SILK CO. LTD</v>
          </cell>
          <cell r="M300">
            <v>0</v>
          </cell>
          <cell r="N300">
            <v>0</v>
          </cell>
          <cell r="O300">
            <v>0</v>
          </cell>
          <cell r="R300">
            <v>5</v>
          </cell>
          <cell r="S300">
            <v>20</v>
          </cell>
          <cell r="T300" t="str">
            <v xml:space="preserve">Yuan Purchase Pricelist (CNY)</v>
          </cell>
          <cell r="U300">
            <v>0.8</v>
          </cell>
          <cell r="V300">
            <v>125</v>
          </cell>
          <cell r="W300">
            <v>190</v>
          </cell>
          <cell r="X300">
            <v>260</v>
          </cell>
        </row>
        <row r="301">
          <cell r="A301">
            <v>10095</v>
          </cell>
          <cell r="B301" t="str">
            <v>AUTOLAMPS0272</v>
          </cell>
          <cell r="C301" t="str">
            <v>AUTOLAMPS0272</v>
          </cell>
          <cell r="D301" t="b">
            <v>1</v>
          </cell>
          <cell r="E301" t="str">
            <v xml:space="preserve">ISUZU TFR97/99 - FRONT BUMPER VALANCE</v>
          </cell>
          <cell r="F301" t="str">
            <v>ISUZU</v>
          </cell>
          <cell r="G301" t="str">
            <v xml:space="preserve">TFR97/99 BPRV</v>
          </cell>
          <cell r="H301" t="str">
            <v>IZ04-0142</v>
          </cell>
          <cell r="J301">
            <v>0.04</v>
          </cell>
          <cell r="K301" t="str">
            <v>SUPPLIER0002</v>
          </cell>
          <cell r="L301" t="str">
            <v xml:space="preserve">ANHUI TINCAI SILK CO. LTD</v>
          </cell>
          <cell r="M301">
            <v>0</v>
          </cell>
          <cell r="N301">
            <v>0</v>
          </cell>
          <cell r="O301">
            <v>0</v>
          </cell>
          <cell r="R301">
            <v>1</v>
          </cell>
          <cell r="S301">
            <v>2</v>
          </cell>
          <cell r="T301" t="str">
            <v xml:space="preserve">Yuan Purchase Pricelist (CNY)</v>
          </cell>
          <cell r="U301">
            <v>5.2</v>
          </cell>
          <cell r="V301">
            <v>813</v>
          </cell>
          <cell r="W301">
            <v>1260</v>
          </cell>
          <cell r="X301">
            <v>1740</v>
          </cell>
        </row>
        <row r="302">
          <cell r="A302">
            <v>10124</v>
          </cell>
          <cell r="B302" t="str">
            <v>AUTOLAMPS0296</v>
          </cell>
          <cell r="C302" t="str">
            <v>AUTOLAMPS0296</v>
          </cell>
          <cell r="D302" t="b">
            <v>1</v>
          </cell>
          <cell r="E302" t="str">
            <v xml:space="preserve">ISUZU TFR97/99 - INNER FENDER - LH</v>
          </cell>
          <cell r="F302" t="str">
            <v>ISUZU</v>
          </cell>
          <cell r="G302" t="str">
            <v xml:space="preserve">TFR IF LH</v>
          </cell>
          <cell r="H302" t="str">
            <v>IZ05-0116-1-L</v>
          </cell>
          <cell r="J302">
            <v>0.04</v>
          </cell>
          <cell r="K302" t="str">
            <v>SUPPLIER0002</v>
          </cell>
          <cell r="L302" t="str">
            <v xml:space="preserve">ANHUI TINCAI SILK CO. LTD</v>
          </cell>
          <cell r="M302">
            <v>0</v>
          </cell>
          <cell r="N302">
            <v>0</v>
          </cell>
          <cell r="O302">
            <v>0</v>
          </cell>
          <cell r="R302">
            <v>2</v>
          </cell>
          <cell r="S302">
            <v>4</v>
          </cell>
          <cell r="T302" t="str">
            <v xml:space="preserve">Yuan Purchase Pricelist (CNY)</v>
          </cell>
          <cell r="U302">
            <v>2.5</v>
          </cell>
          <cell r="V302">
            <v>391</v>
          </cell>
          <cell r="W302">
            <v>610</v>
          </cell>
          <cell r="X302">
            <v>840</v>
          </cell>
          <cell r="Z302">
            <v>122</v>
          </cell>
          <cell r="AB302" t="str">
            <v>H1</v>
          </cell>
        </row>
        <row r="303">
          <cell r="A303">
            <v>10123</v>
          </cell>
          <cell r="B303" t="str">
            <v>AUTOLAMPS0297</v>
          </cell>
          <cell r="C303" t="str">
            <v>AUTOLAMPS0297</v>
          </cell>
          <cell r="D303" t="b">
            <v>1</v>
          </cell>
          <cell r="E303" t="str">
            <v xml:space="preserve">ISUZU TFR97/99 - INNER FENDER - RH</v>
          </cell>
          <cell r="F303" t="str">
            <v>ISUZU</v>
          </cell>
          <cell r="G303" t="str">
            <v xml:space="preserve">TFR IF RH</v>
          </cell>
          <cell r="H303" t="str">
            <v>IZ05-0116-1-R</v>
          </cell>
          <cell r="J303">
            <v>0.04</v>
          </cell>
          <cell r="K303" t="str">
            <v>SUPPLIER0002</v>
          </cell>
          <cell r="L303" t="str">
            <v xml:space="preserve">ANHUI TINCAI SILK CO. LTD</v>
          </cell>
          <cell r="M303">
            <v>0</v>
          </cell>
          <cell r="N303">
            <v>0</v>
          </cell>
          <cell r="O303">
            <v>0</v>
          </cell>
          <cell r="R303">
            <v>2</v>
          </cell>
          <cell r="S303">
            <v>4</v>
          </cell>
          <cell r="T303" t="str">
            <v xml:space="preserve">Yuan Purchase Pricelist (CNY)</v>
          </cell>
          <cell r="U303">
            <v>2.5</v>
          </cell>
          <cell r="V303">
            <v>391</v>
          </cell>
          <cell r="W303">
            <v>610</v>
          </cell>
          <cell r="X303">
            <v>840</v>
          </cell>
          <cell r="Z303">
            <v>128</v>
          </cell>
          <cell r="AB303" t="str">
            <v>H1</v>
          </cell>
        </row>
        <row r="304">
          <cell r="A304">
            <v>11878</v>
          </cell>
          <cell r="B304" t="str">
            <v>AUTOLAMPS0299</v>
          </cell>
          <cell r="C304" t="str">
            <v>AUTOLAMPS0299</v>
          </cell>
          <cell r="D304" t="b">
            <v>1</v>
          </cell>
          <cell r="E304" t="str">
            <v xml:space="preserve">ISUZU TROOPER UB9 2/5D - LAMINATED FRONT WINDSCREEN</v>
          </cell>
          <cell r="F304" t="str">
            <v>ISUZU</v>
          </cell>
          <cell r="G304" t="str">
            <v xml:space="preserve">UBSV17 LFW/X</v>
          </cell>
          <cell r="H304" t="str">
            <v xml:space="preserve">UBSV17 LFW/X</v>
          </cell>
          <cell r="I304" t="str">
            <v>1580*744</v>
          </cell>
          <cell r="J304">
            <v>0.02</v>
          </cell>
          <cell r="K304" t="str">
            <v>SUPPLIER0015</v>
          </cell>
          <cell r="L304" t="str">
            <v xml:space="preserve">XINYI AUTOMOBILE GLASS (SHENZHEN) CO., LTD</v>
          </cell>
          <cell r="M304">
            <v>2</v>
          </cell>
          <cell r="N304">
            <v>8</v>
          </cell>
          <cell r="O304">
            <v>10</v>
          </cell>
          <cell r="R304">
            <v>0</v>
          </cell>
          <cell r="S304">
            <v>0</v>
          </cell>
          <cell r="T304" t="str">
            <v xml:space="preserve">USD Purchase Pricelist (USD)</v>
          </cell>
          <cell r="U304">
            <v>15.35</v>
          </cell>
          <cell r="V304">
            <v>2750.72</v>
          </cell>
          <cell r="W304">
            <v>3600</v>
          </cell>
          <cell r="X304">
            <v>4400</v>
          </cell>
          <cell r="Z304">
            <v>14</v>
          </cell>
          <cell r="AB304" t="str">
            <v>3B</v>
          </cell>
        </row>
        <row r="305">
          <cell r="A305">
            <v>10080</v>
          </cell>
          <cell r="B305" t="str">
            <v>AUTOLAMPS0300</v>
          </cell>
          <cell r="C305" t="str">
            <v>AUTOLAMPS0300</v>
          </cell>
          <cell r="D305" t="b">
            <v>1</v>
          </cell>
          <cell r="E305" t="str">
            <v xml:space="preserve">ISUZU TX 55 - INDICATOR LAMP</v>
          </cell>
          <cell r="F305" t="str">
            <v>ISUZU</v>
          </cell>
          <cell r="G305" t="str">
            <v xml:space="preserve">TX IL</v>
          </cell>
          <cell r="H305" t="str">
            <v xml:space="preserve">TX IL</v>
          </cell>
          <cell r="J305">
            <v>0.04</v>
          </cell>
          <cell r="K305" t="str">
            <v>SUPPLIER0002</v>
          </cell>
          <cell r="L305" t="str">
            <v xml:space="preserve">ANHUI TINCAI SILK CO. LTD</v>
          </cell>
          <cell r="M305">
            <v>5</v>
          </cell>
          <cell r="N305">
            <v>20</v>
          </cell>
          <cell r="O305">
            <v>25</v>
          </cell>
          <cell r="R305">
            <v>10</v>
          </cell>
          <cell r="S305">
            <v>30</v>
          </cell>
          <cell r="T305" t="str">
            <v xml:space="preserve">Yuan Purchase Pricelist (CNY)</v>
          </cell>
          <cell r="U305">
            <v>1.81</v>
          </cell>
          <cell r="V305">
            <v>283</v>
          </cell>
          <cell r="W305">
            <v>440</v>
          </cell>
          <cell r="X305">
            <v>610</v>
          </cell>
        </row>
        <row r="306">
          <cell r="A306">
            <v>12479</v>
          </cell>
          <cell r="B306" t="str">
            <v>AUTOLAMPS0301</v>
          </cell>
          <cell r="C306" t="str">
            <v>AUTOLAMPS0301</v>
          </cell>
          <cell r="D306" t="b">
            <v>1</v>
          </cell>
          <cell r="E306" t="str">
            <v xml:space="preserve">IVECO EUROTECH/EUROTRAKKER (91-) - LAMINATED FRONT WINDSCREEN</v>
          </cell>
          <cell r="F306" t="str">
            <v>IVECO</v>
          </cell>
          <cell r="G306" t="str">
            <v xml:space="preserve">400E 93 LFW</v>
          </cell>
          <cell r="H306" t="str">
            <v xml:space="preserve">400E-93 LFW</v>
          </cell>
          <cell r="I306" t="str">
            <v>2180*832</v>
          </cell>
          <cell r="J306">
            <v>0.02</v>
          </cell>
          <cell r="K306" t="str">
            <v>SUPPLIER0015</v>
          </cell>
          <cell r="L306" t="str">
            <v xml:space="preserve">XINYI AUTOMOBILE GLASS (SHENZHEN) CO., LTD</v>
          </cell>
          <cell r="M306">
            <v>0</v>
          </cell>
          <cell r="N306">
            <v>0</v>
          </cell>
          <cell r="O306">
            <v>0</v>
          </cell>
          <cell r="R306">
            <v>0</v>
          </cell>
          <cell r="S306">
            <v>0</v>
          </cell>
          <cell r="T306" t="str">
            <v xml:space="preserve">USD Purchase Pricelist (USD)</v>
          </cell>
          <cell r="U306">
            <v>27.08</v>
          </cell>
          <cell r="V306">
            <v>4</v>
          </cell>
          <cell r="W306">
            <v>5500</v>
          </cell>
          <cell r="X306">
            <v>7600</v>
          </cell>
          <cell r="Z306">
            <v>29</v>
          </cell>
          <cell r="AB306" t="str">
            <v>1B</v>
          </cell>
        </row>
        <row r="307">
          <cell r="A307">
            <v>13519</v>
          </cell>
          <cell r="B307" t="str">
            <v>AUTOLAMPS2242</v>
          </cell>
          <cell r="C307" t="str">
            <v>AUTOLAMPS2242</v>
          </cell>
          <cell r="D307" t="b">
            <v>1</v>
          </cell>
          <cell r="E307" t="str">
            <v xml:space="preserve">LANDROVER 110 DEFENDER (83-) - LAMINATED FRONT WINDSCREEN</v>
          </cell>
          <cell r="F307" t="str">
            <v>LANDROVER</v>
          </cell>
          <cell r="G307" t="str">
            <v xml:space="preserve">110 LFW</v>
          </cell>
          <cell r="H307" t="str">
            <v xml:space="preserve">110 LFW</v>
          </cell>
          <cell r="I307" t="str">
            <v>1415*425</v>
          </cell>
          <cell r="J307">
            <v>0.02</v>
          </cell>
          <cell r="K307" t="str">
            <v>SUPPLIER0015</v>
          </cell>
          <cell r="L307" t="str">
            <v xml:space="preserve">XINYI AUTOMOBILE GLASS (SHENZHEN) CO., LTD</v>
          </cell>
          <cell r="M307">
            <v>4</v>
          </cell>
          <cell r="N307">
            <v>16</v>
          </cell>
          <cell r="O307">
            <v>20</v>
          </cell>
          <cell r="R307">
            <v>2</v>
          </cell>
          <cell r="S307">
            <v>8</v>
          </cell>
          <cell r="T307" t="str">
            <v xml:space="preserve">USD Purchase Pricelist (USD)</v>
          </cell>
          <cell r="U307">
            <v>7.26</v>
          </cell>
          <cell r="V307">
            <v>1209.7</v>
          </cell>
          <cell r="W307">
            <v>1600</v>
          </cell>
          <cell r="X307">
            <v>2210</v>
          </cell>
        </row>
        <row r="308">
          <cell r="A308">
            <v>13983</v>
          </cell>
          <cell r="B308" t="str">
            <v>AUTOLAMPS0302</v>
          </cell>
          <cell r="C308" t="str">
            <v>AUTOLAMPS0302</v>
          </cell>
          <cell r="D308" t="b">
            <v>1</v>
          </cell>
          <cell r="E308" t="str">
            <v xml:space="preserve">LEXUS RX330/RX350/RX270 5D SUV (09-) - LAMINATED FRONT WINDSCREEN</v>
          </cell>
          <cell r="F308" t="str">
            <v>LEXUS</v>
          </cell>
          <cell r="G308" t="str">
            <v xml:space="preserve">RX 09 R VCPSH LFW/H/X</v>
          </cell>
          <cell r="H308" t="str">
            <v xml:space="preserve">RX 09 R VCPSH LFW/H/X</v>
          </cell>
          <cell r="I308" t="str">
            <v>1465*1110</v>
          </cell>
          <cell r="J308">
            <v>0.02</v>
          </cell>
          <cell r="K308" t="str">
            <v>SUPPLIER0015</v>
          </cell>
          <cell r="L308" t="str">
            <v xml:space="preserve">XINYI AUTOMOBILE GLASS (SHENZHEN) CO., LTD</v>
          </cell>
          <cell r="M308">
            <v>8</v>
          </cell>
          <cell r="N308">
            <v>32</v>
          </cell>
          <cell r="O308">
            <v>40</v>
          </cell>
          <cell r="R308">
            <v>1</v>
          </cell>
          <cell r="S308">
            <v>4</v>
          </cell>
          <cell r="T308" t="str">
            <v xml:space="preserve">USD Purchase Pricelist (USD)</v>
          </cell>
          <cell r="U308">
            <v>26.86</v>
          </cell>
          <cell r="V308">
            <v>4813.3100000000004</v>
          </cell>
          <cell r="W308">
            <v>6300</v>
          </cell>
          <cell r="X308">
            <v>7900</v>
          </cell>
          <cell r="Z308">
            <v>7</v>
          </cell>
          <cell r="AB308" t="str">
            <v>4C</v>
          </cell>
        </row>
        <row r="309">
          <cell r="A309">
            <v>11817</v>
          </cell>
          <cell r="B309" t="str">
            <v>AUTOLAMPS0328</v>
          </cell>
          <cell r="C309" t="str">
            <v>AUTOLAMPS0328</v>
          </cell>
          <cell r="D309" t="b">
            <v>1</v>
          </cell>
          <cell r="E309" t="str">
            <v xml:space="preserve">MAZDA 2 - DEMIO (07-08) - FOG LAMP HOUSING - LH</v>
          </cell>
          <cell r="F309" t="str">
            <v>MAZDA</v>
          </cell>
          <cell r="G309" t="str">
            <v xml:space="preserve">DEMIO/07 FLC LH</v>
          </cell>
          <cell r="H309" t="str">
            <v>MZ04-0101-1-L</v>
          </cell>
          <cell r="J309">
            <v>0.04</v>
          </cell>
          <cell r="K309" t="str">
            <v>SUPPLIER0002</v>
          </cell>
          <cell r="L309" t="str">
            <v xml:space="preserve">ANHUI TINCAI SILK CO. LTD</v>
          </cell>
          <cell r="M309">
            <v>0</v>
          </cell>
          <cell r="N309">
            <v>0</v>
          </cell>
          <cell r="O309">
            <v>0</v>
          </cell>
          <cell r="P309">
            <v>3</v>
          </cell>
          <cell r="Q309">
            <v>10</v>
          </cell>
          <cell r="T309" t="str">
            <v xml:space="preserve">Yuan Purchase Pricelist (CNY)</v>
          </cell>
          <cell r="U309">
            <v>2.4700000000000002</v>
          </cell>
          <cell r="V309">
            <v>386</v>
          </cell>
          <cell r="W309">
            <v>600</v>
          </cell>
          <cell r="X309">
            <v>830</v>
          </cell>
        </row>
        <row r="310">
          <cell r="A310">
            <v>11816</v>
          </cell>
          <cell r="B310" t="str">
            <v>AUTOLAMPS0329</v>
          </cell>
          <cell r="C310" t="str">
            <v>AUTOLAMPS0329</v>
          </cell>
          <cell r="D310" t="b">
            <v>1</v>
          </cell>
          <cell r="E310" t="str">
            <v xml:space="preserve">MAZDA 2 - DEMIO (07-08) - FOG LAMP HOUSING - RH</v>
          </cell>
          <cell r="F310" t="str">
            <v>MAZDA</v>
          </cell>
          <cell r="G310" t="str">
            <v xml:space="preserve">DEMIO/07 FLC RH</v>
          </cell>
          <cell r="H310" t="str">
            <v>MZ04-0101-1-R</v>
          </cell>
          <cell r="J310">
            <v>0.04</v>
          </cell>
          <cell r="K310" t="str">
            <v>SUPPLIER0002</v>
          </cell>
          <cell r="L310" t="str">
            <v xml:space="preserve">ANHUI TINCAI SILK CO. LTD</v>
          </cell>
          <cell r="M310">
            <v>0</v>
          </cell>
          <cell r="N310">
            <v>0</v>
          </cell>
          <cell r="O310">
            <v>0</v>
          </cell>
          <cell r="P310">
            <v>3</v>
          </cell>
          <cell r="Q310">
            <v>10</v>
          </cell>
          <cell r="T310" t="str">
            <v xml:space="preserve">Yuan Purchase Pricelist (CNY)</v>
          </cell>
          <cell r="U310">
            <v>2.4700000000000002</v>
          </cell>
          <cell r="V310">
            <v>386</v>
          </cell>
          <cell r="W310">
            <v>600</v>
          </cell>
          <cell r="X310">
            <v>830</v>
          </cell>
        </row>
        <row r="311">
          <cell r="A311">
            <v>11815</v>
          </cell>
          <cell r="B311" t="str">
            <v>AUTOLAMPS0330</v>
          </cell>
          <cell r="C311" t="str">
            <v>AUTOLAMPS0330</v>
          </cell>
          <cell r="D311" t="b">
            <v>1</v>
          </cell>
          <cell r="E311" t="str">
            <v xml:space="preserve">MAZDA 2 - DEMIO (07-08) - FOG LAMP W/BRACKET - LH</v>
          </cell>
          <cell r="F311" t="str">
            <v>MAZDA</v>
          </cell>
          <cell r="G311" t="str">
            <v xml:space="preserve">DEMIO/07 FLAWB LH</v>
          </cell>
          <cell r="H311" t="str">
            <v>MZ04-0104-L</v>
          </cell>
          <cell r="J311">
            <v>0.04</v>
          </cell>
          <cell r="K311" t="str">
            <v>SUPPLIER0002</v>
          </cell>
          <cell r="L311" t="str">
            <v xml:space="preserve">ANHUI TINCAI SILK CO. LTD</v>
          </cell>
          <cell r="M311">
            <v>0</v>
          </cell>
          <cell r="N311">
            <v>0</v>
          </cell>
          <cell r="O311">
            <v>0</v>
          </cell>
          <cell r="P311">
            <v>3</v>
          </cell>
          <cell r="Q311">
            <v>10</v>
          </cell>
          <cell r="T311" t="str">
            <v xml:space="preserve">Yuan Purchase Pricelist (CNY)</v>
          </cell>
          <cell r="U311">
            <v>8.73</v>
          </cell>
          <cell r="V311">
            <v>1364</v>
          </cell>
          <cell r="W311">
            <v>2110</v>
          </cell>
          <cell r="X311">
            <v>2920</v>
          </cell>
        </row>
        <row r="312">
          <cell r="A312">
            <v>11814</v>
          </cell>
          <cell r="B312" t="str">
            <v>AUTOLAMPS0331</v>
          </cell>
          <cell r="C312" t="str">
            <v>AUTOLAMPS0331</v>
          </cell>
          <cell r="D312" t="b">
            <v>1</v>
          </cell>
          <cell r="E312" t="str">
            <v xml:space="preserve">MAZDA 2 - DEMIO (07-08) - FOG LAMP W/BRACKET - RH</v>
          </cell>
          <cell r="F312" t="str">
            <v>MAZDA</v>
          </cell>
          <cell r="G312" t="str">
            <v xml:space="preserve">DEMIO/07 FLAWB RH</v>
          </cell>
          <cell r="H312" t="str">
            <v>MZ04-0104-R</v>
          </cell>
          <cell r="J312">
            <v>0.04</v>
          </cell>
          <cell r="K312" t="str">
            <v>SUPPLIER0002</v>
          </cell>
          <cell r="L312" t="str">
            <v xml:space="preserve">ANHUI TINCAI SILK CO. LTD</v>
          </cell>
          <cell r="M312">
            <v>0</v>
          </cell>
          <cell r="N312">
            <v>0</v>
          </cell>
          <cell r="O312">
            <v>0</v>
          </cell>
          <cell r="P312">
            <v>3</v>
          </cell>
          <cell r="T312" t="str">
            <v xml:space="preserve">Yuan Purchase Pricelist (CNY)</v>
          </cell>
          <cell r="U312">
            <v>8.73</v>
          </cell>
          <cell r="V312">
            <v>1364</v>
          </cell>
          <cell r="W312">
            <v>2110</v>
          </cell>
          <cell r="X312">
            <v>2920</v>
          </cell>
        </row>
        <row r="313">
          <cell r="A313">
            <v>11820</v>
          </cell>
          <cell r="B313" t="str">
            <v>AUTOLAMPS0326</v>
          </cell>
          <cell r="C313" t="str">
            <v>AUTOLAMPS0326</v>
          </cell>
          <cell r="D313" t="b">
            <v>1</v>
          </cell>
          <cell r="E313" t="str">
            <v xml:space="preserve">MAZDA 2 - DEMIO (07-08) - FRONT BUMPER</v>
          </cell>
          <cell r="F313" t="str">
            <v>MAZDA</v>
          </cell>
          <cell r="G313" t="str">
            <v xml:space="preserve">DEMIO/07 BPRF</v>
          </cell>
          <cell r="H313" t="str">
            <v>MZ04-0107</v>
          </cell>
          <cell r="J313">
            <v>0.04</v>
          </cell>
          <cell r="K313" t="str">
            <v>SUPPLIER0002</v>
          </cell>
          <cell r="L313" t="str">
            <v xml:space="preserve">ANHUI TINCAI SILK CO. LTD</v>
          </cell>
          <cell r="M313">
            <v>0</v>
          </cell>
          <cell r="N313">
            <v>0</v>
          </cell>
          <cell r="O313">
            <v>0</v>
          </cell>
          <cell r="R313">
            <v>1</v>
          </cell>
          <cell r="S313">
            <v>2</v>
          </cell>
          <cell r="T313" t="str">
            <v xml:space="preserve">Yuan Purchase Pricelist (CNY)</v>
          </cell>
          <cell r="U313">
            <v>133.80000000000001</v>
          </cell>
          <cell r="V313">
            <v>3011</v>
          </cell>
          <cell r="W313">
            <v>4670</v>
          </cell>
          <cell r="X313">
            <v>6440</v>
          </cell>
          <cell r="Z313">
            <v>14</v>
          </cell>
          <cell r="AB313" t="str">
            <v>G1B</v>
          </cell>
        </row>
        <row r="314">
          <cell r="A314">
            <v>11821</v>
          </cell>
          <cell r="B314" t="str">
            <v>AUTOLAMPS0332</v>
          </cell>
          <cell r="C314" t="str">
            <v>AUTOLAMPS0332</v>
          </cell>
          <cell r="D314" t="b">
            <v>1</v>
          </cell>
          <cell r="E314" t="str">
            <v xml:space="preserve">MAZDA 2 - DEMIO (07-08) - FRONT BUMPER GRILL</v>
          </cell>
          <cell r="F314" t="str">
            <v>MAZDA</v>
          </cell>
          <cell r="G314" t="str">
            <v xml:space="preserve">DEMIO/07 BGRL</v>
          </cell>
          <cell r="H314" t="str">
            <v>MZ04-0107-1</v>
          </cell>
          <cell r="J314">
            <v>0.04</v>
          </cell>
          <cell r="K314" t="str">
            <v>SUPPLIER0002</v>
          </cell>
          <cell r="L314" t="str">
            <v xml:space="preserve">ANHUI TINCAI SILK CO. LTD</v>
          </cell>
          <cell r="M314">
            <v>0</v>
          </cell>
          <cell r="N314">
            <v>0</v>
          </cell>
          <cell r="O314">
            <v>0</v>
          </cell>
          <cell r="R314">
            <v>1</v>
          </cell>
          <cell r="S314">
            <v>2</v>
          </cell>
          <cell r="T314" t="str">
            <v xml:space="preserve">Yuan Purchase Pricelist (CNY)</v>
          </cell>
          <cell r="U314">
            <v>5.95</v>
          </cell>
          <cell r="V314">
            <v>930</v>
          </cell>
          <cell r="W314">
            <v>1440</v>
          </cell>
          <cell r="X314">
            <v>1990</v>
          </cell>
        </row>
        <row r="315">
          <cell r="A315">
            <v>11818</v>
          </cell>
          <cell r="B315" t="str">
            <v>AUTOLAMPS0333</v>
          </cell>
          <cell r="C315" t="str">
            <v>AUTOLAMPS0333</v>
          </cell>
          <cell r="D315" t="b">
            <v>1</v>
          </cell>
          <cell r="E315" t="str">
            <v xml:space="preserve">MAZDA 2 - DEMIO (07-08) - FRONT GRILL</v>
          </cell>
          <cell r="F315" t="str">
            <v>MAZDA</v>
          </cell>
          <cell r="G315" t="str">
            <v xml:space="preserve">DEMIO/07 GRL</v>
          </cell>
          <cell r="H315" t="str">
            <v>MZ04-0111</v>
          </cell>
          <cell r="J315">
            <v>0.04</v>
          </cell>
          <cell r="K315" t="str">
            <v>SUPPLIER0002</v>
          </cell>
          <cell r="L315" t="str">
            <v xml:space="preserve">ANHUI TINCAI SILK CO. LTD</v>
          </cell>
          <cell r="M315">
            <v>0</v>
          </cell>
          <cell r="N315">
            <v>0</v>
          </cell>
          <cell r="O315">
            <v>0</v>
          </cell>
          <cell r="R315">
            <v>1</v>
          </cell>
          <cell r="S315">
            <v>2</v>
          </cell>
          <cell r="T315" t="str">
            <v xml:space="preserve">Yuan Purchase Pricelist (CNY)</v>
          </cell>
          <cell r="U315">
            <v>62.3</v>
          </cell>
          <cell r="V315">
            <v>1402</v>
          </cell>
          <cell r="W315">
            <v>2170</v>
          </cell>
          <cell r="X315">
            <v>3000</v>
          </cell>
        </row>
        <row r="316">
          <cell r="A316">
            <v>11811</v>
          </cell>
          <cell r="B316" t="str">
            <v>AUTOLAMPS0334</v>
          </cell>
          <cell r="C316" t="str">
            <v>AUTOLAMPS0334</v>
          </cell>
          <cell r="D316" t="b">
            <v>1</v>
          </cell>
          <cell r="E316" t="str">
            <v xml:space="preserve">MAZDA 2 - DEMIO (07-08) - HEAD LAMP - LH</v>
          </cell>
          <cell r="F316" t="str">
            <v>MAZDA</v>
          </cell>
          <cell r="G316" t="str">
            <v xml:space="preserve">DEMIO/07 HLA LH</v>
          </cell>
          <cell r="H316" t="str">
            <v>MZ04-0101-L</v>
          </cell>
          <cell r="J316">
            <v>0.04</v>
          </cell>
          <cell r="K316" t="str">
            <v>SUPPLIER0002</v>
          </cell>
          <cell r="L316" t="str">
            <v xml:space="preserve">ANHUI TINCAI SILK CO. LTD</v>
          </cell>
          <cell r="M316">
            <v>1</v>
          </cell>
          <cell r="N316">
            <v>4</v>
          </cell>
          <cell r="O316">
            <v>5</v>
          </cell>
          <cell r="R316">
            <v>2</v>
          </cell>
          <cell r="S316">
            <v>4</v>
          </cell>
          <cell r="T316" t="str">
            <v xml:space="preserve">Yuan Purchase Pricelist (CNY)</v>
          </cell>
          <cell r="U316">
            <v>285</v>
          </cell>
          <cell r="V316">
            <v>7752</v>
          </cell>
          <cell r="W316">
            <v>11630</v>
          </cell>
          <cell r="X316">
            <v>15500</v>
          </cell>
          <cell r="Z316">
            <v>6</v>
          </cell>
          <cell r="AB316" t="str">
            <v>A3</v>
          </cell>
        </row>
        <row r="317">
          <cell r="A317">
            <v>11810</v>
          </cell>
          <cell r="B317" t="str">
            <v>AUTOLAMPS0335</v>
          </cell>
          <cell r="C317" t="str">
            <v>AUTOLAMPS0335</v>
          </cell>
          <cell r="D317" t="b">
            <v>1</v>
          </cell>
          <cell r="E317" t="str">
            <v xml:space="preserve">MAZDA 2 - DEMIO (07-08) - HEAD LAMP - RH</v>
          </cell>
          <cell r="F317" t="str">
            <v>MAZDA</v>
          </cell>
          <cell r="G317" t="str">
            <v xml:space="preserve">DEMIO/07 HLA RH</v>
          </cell>
          <cell r="H317" t="str">
            <v>MZ04-0101-R</v>
          </cell>
          <cell r="J317">
            <v>0.04</v>
          </cell>
          <cell r="K317" t="str">
            <v>SUPPLIER0002</v>
          </cell>
          <cell r="L317" t="str">
            <v xml:space="preserve">ANHUI TINCAI SILK CO. LTD</v>
          </cell>
          <cell r="M317">
            <v>0</v>
          </cell>
          <cell r="N317">
            <v>0</v>
          </cell>
          <cell r="O317">
            <v>0</v>
          </cell>
          <cell r="R317">
            <v>2</v>
          </cell>
          <cell r="S317">
            <v>4</v>
          </cell>
          <cell r="T317" t="str">
            <v xml:space="preserve">Yuan Purchase Pricelist (CNY)</v>
          </cell>
          <cell r="U317">
            <v>285</v>
          </cell>
          <cell r="V317">
            <v>6626.25</v>
          </cell>
          <cell r="W317">
            <v>9940</v>
          </cell>
          <cell r="X317">
            <v>13720</v>
          </cell>
          <cell r="Z317">
            <v>3</v>
          </cell>
          <cell r="AB317" t="str">
            <v>A3</v>
          </cell>
        </row>
        <row r="318">
          <cell r="A318">
            <v>11822</v>
          </cell>
          <cell r="B318" t="str">
            <v>AUTOLAMPS0327</v>
          </cell>
          <cell r="C318" t="str">
            <v>AUTOLAMPS0327</v>
          </cell>
          <cell r="D318" t="b">
            <v>1</v>
          </cell>
          <cell r="E318" t="str">
            <v xml:space="preserve">MAZDA 2 - DEMIO (07-08) - REAR BUMPER</v>
          </cell>
          <cell r="F318" t="str">
            <v>MAZDA</v>
          </cell>
          <cell r="G318" t="str">
            <v xml:space="preserve">DEMIO/07 BPRR</v>
          </cell>
          <cell r="H318" t="str">
            <v>MZ04-0105</v>
          </cell>
          <cell r="J318">
            <v>0.04</v>
          </cell>
          <cell r="K318" t="str">
            <v>SUPPLIER0002</v>
          </cell>
          <cell r="L318" t="str">
            <v xml:space="preserve">ANHUI TINCAI SILK CO. LTD</v>
          </cell>
          <cell r="M318">
            <v>0</v>
          </cell>
          <cell r="N318">
            <v>0</v>
          </cell>
          <cell r="O318">
            <v>0</v>
          </cell>
          <cell r="R318">
            <v>1</v>
          </cell>
          <cell r="S318">
            <v>2</v>
          </cell>
          <cell r="T318" t="str">
            <v xml:space="preserve">Yuan Purchase Pricelist (CNY)</v>
          </cell>
          <cell r="U318">
            <v>23.81</v>
          </cell>
          <cell r="V318">
            <v>3722</v>
          </cell>
          <cell r="W318">
            <v>5770</v>
          </cell>
          <cell r="X318">
            <v>7970</v>
          </cell>
          <cell r="Z318">
            <v>4</v>
          </cell>
          <cell r="AB318" t="str">
            <v>G6A</v>
          </cell>
        </row>
        <row r="319">
          <cell r="A319">
            <v>11819</v>
          </cell>
          <cell r="B319" t="str">
            <v>AUTOLAMPS0336</v>
          </cell>
          <cell r="C319" t="str">
            <v>AUTOLAMPS0336</v>
          </cell>
          <cell r="D319" t="b">
            <v>1</v>
          </cell>
          <cell r="E319" t="str">
            <v xml:space="preserve">MAZDA 2 - DEMIO (07-08) - SIDE LAMP (CLEAR)</v>
          </cell>
          <cell r="F319" t="str">
            <v>MAZDA</v>
          </cell>
          <cell r="G319" t="str">
            <v xml:space="preserve">DEMIO/07 SLAC</v>
          </cell>
          <cell r="H319" t="str">
            <v>MZ04-0106</v>
          </cell>
          <cell r="J319">
            <v>0.04</v>
          </cell>
          <cell r="K319" t="str">
            <v>SUPPLIER0002</v>
          </cell>
          <cell r="L319" t="str">
            <v xml:space="preserve">ANHUI TINCAI SILK CO. LTD</v>
          </cell>
          <cell r="M319">
            <v>0</v>
          </cell>
          <cell r="N319">
            <v>0</v>
          </cell>
          <cell r="O319">
            <v>0</v>
          </cell>
          <cell r="P319">
            <v>5</v>
          </cell>
          <cell r="Q319">
            <v>20</v>
          </cell>
          <cell r="T319" t="str">
            <v xml:space="preserve">Yuan Purchase Pricelist (CNY)</v>
          </cell>
          <cell r="U319">
            <v>11.6</v>
          </cell>
          <cell r="V319">
            <v>294</v>
          </cell>
          <cell r="W319">
            <v>460</v>
          </cell>
          <cell r="X319">
            <v>640</v>
          </cell>
        </row>
        <row r="320">
          <cell r="A320">
            <v>11813</v>
          </cell>
          <cell r="B320" t="str">
            <v>AUTOLAMPS0337</v>
          </cell>
          <cell r="C320" t="str">
            <v>AUTOLAMPS0337</v>
          </cell>
          <cell r="D320" t="b">
            <v>1</v>
          </cell>
          <cell r="E320" t="str">
            <v xml:space="preserve">MAZDA 2 - DEMIO (07-08) - TAIL LAMP - LH</v>
          </cell>
          <cell r="F320" t="str">
            <v>MAZDA</v>
          </cell>
          <cell r="G320" t="str">
            <v xml:space="preserve">DEMIO/07 TLA LH</v>
          </cell>
          <cell r="H320" t="str">
            <v>MZ04-0102-L</v>
          </cell>
          <cell r="J320">
            <v>0.04</v>
          </cell>
          <cell r="K320" t="str">
            <v>SUPPLIER0002</v>
          </cell>
          <cell r="L320" t="str">
            <v xml:space="preserve">ANHUI TINCAI SILK CO. LTD</v>
          </cell>
          <cell r="M320">
            <v>0</v>
          </cell>
          <cell r="N320">
            <v>0</v>
          </cell>
          <cell r="O320">
            <v>0</v>
          </cell>
          <cell r="R320">
            <v>2</v>
          </cell>
          <cell r="S320">
            <v>4</v>
          </cell>
          <cell r="T320" t="str">
            <v xml:space="preserve">Yuan Purchase Pricelist (CNY)</v>
          </cell>
          <cell r="U320">
            <v>18.75</v>
          </cell>
          <cell r="V320">
            <v>2931</v>
          </cell>
          <cell r="W320">
            <v>4540</v>
          </cell>
          <cell r="X320">
            <v>6260</v>
          </cell>
        </row>
        <row r="321">
          <cell r="A321">
            <v>11812</v>
          </cell>
          <cell r="B321" t="str">
            <v>AUTOLAMPS0338</v>
          </cell>
          <cell r="C321" t="str">
            <v>AUTOLAMPS0338</v>
          </cell>
          <cell r="D321" t="b">
            <v>1</v>
          </cell>
          <cell r="E321" t="str">
            <v xml:space="preserve">MAZDA 2 - DEMIO (07-08) - TAIL LAMP - RH</v>
          </cell>
          <cell r="F321" t="str">
            <v>MAZDA</v>
          </cell>
          <cell r="G321" t="str">
            <v xml:space="preserve">DEMIO/07 TLA RH</v>
          </cell>
          <cell r="H321" t="str">
            <v>MZ04-0102-R</v>
          </cell>
          <cell r="J321">
            <v>0.04</v>
          </cell>
          <cell r="K321" t="str">
            <v>SUPPLIER0002</v>
          </cell>
          <cell r="L321" t="str">
            <v xml:space="preserve">ANHUI TINCAI SILK CO. LTD</v>
          </cell>
          <cell r="M321">
            <v>0</v>
          </cell>
          <cell r="N321">
            <v>0</v>
          </cell>
          <cell r="O321">
            <v>0</v>
          </cell>
          <cell r="R321">
            <v>2</v>
          </cell>
          <cell r="S321">
            <v>4</v>
          </cell>
          <cell r="T321" t="str">
            <v xml:space="preserve">Yuan Purchase Pricelist (CNY)</v>
          </cell>
          <cell r="U321">
            <v>18.75</v>
          </cell>
          <cell r="V321">
            <v>2931</v>
          </cell>
          <cell r="W321">
            <v>4540</v>
          </cell>
          <cell r="X321">
            <v>6260</v>
          </cell>
        </row>
        <row r="322">
          <cell r="A322">
            <v>12782</v>
          </cell>
          <cell r="B322" t="str">
            <v>AUTOLAMPS0324</v>
          </cell>
          <cell r="C322" t="str">
            <v>AUTOLAMPS0324</v>
          </cell>
          <cell r="D322" t="b">
            <v>1</v>
          </cell>
          <cell r="E322" t="str">
            <v xml:space="preserve">MAZDA 2 DEMIO (DE) HATCHBACK (07-) - LAMINATED FRONT WINDSCREEN</v>
          </cell>
          <cell r="F322" t="str">
            <v>MAZDA</v>
          </cell>
          <cell r="G322" t="str">
            <v xml:space="preserve">D651 R VCP LFW/X</v>
          </cell>
          <cell r="H322" t="str">
            <v xml:space="preserve">D651-R-VCP LFW/X</v>
          </cell>
          <cell r="I322" t="str">
            <v>1283*1027</v>
          </cell>
          <cell r="J322">
            <v>0.02</v>
          </cell>
          <cell r="K322" t="str">
            <v>SUPPLIER0015</v>
          </cell>
          <cell r="L322" t="str">
            <v xml:space="preserve">XINYI AUTOMOBILE GLASS (SHENZHEN) CO., LTD</v>
          </cell>
          <cell r="M322">
            <v>12</v>
          </cell>
          <cell r="N322">
            <v>48</v>
          </cell>
          <cell r="O322">
            <v>60</v>
          </cell>
          <cell r="R322">
            <v>6</v>
          </cell>
          <cell r="S322">
            <v>18</v>
          </cell>
          <cell r="T322" t="str">
            <v xml:space="preserve">USD Purchase Pricelist (USD)</v>
          </cell>
          <cell r="U322">
            <v>15.82</v>
          </cell>
          <cell r="V322">
            <v>2636.01</v>
          </cell>
          <cell r="W322">
            <v>3400</v>
          </cell>
          <cell r="X322">
            <v>5500</v>
          </cell>
          <cell r="Z322">
            <v>24</v>
          </cell>
          <cell r="AB322" t="str">
            <v>4B</v>
          </cell>
        </row>
        <row r="323">
          <cell r="A323">
            <v>13932</v>
          </cell>
          <cell r="B323" t="str">
            <v>AUTOLAMPS0325</v>
          </cell>
          <cell r="C323" t="str">
            <v>AUTOLAMPS0325</v>
          </cell>
          <cell r="D323" t="b">
            <v>1</v>
          </cell>
          <cell r="E323" t="str">
            <v xml:space="preserve">MAZDA 2 DEMIO (DE) HATCHBACK (07-) - REAR HEATED WINDSCREEN</v>
          </cell>
          <cell r="F323" t="str">
            <v>MAZDA</v>
          </cell>
          <cell r="G323" t="str">
            <v xml:space="preserve">D651 RW/H/X</v>
          </cell>
          <cell r="H323" t="str">
            <v xml:space="preserve">D651 RW/H/X</v>
          </cell>
          <cell r="I323" t="str">
            <v>1301*630</v>
          </cell>
          <cell r="J323">
            <v>0.02</v>
          </cell>
          <cell r="K323" t="str">
            <v>SUPPLIER0015</v>
          </cell>
          <cell r="L323" t="str">
            <v xml:space="preserve">XINYI AUTOMOBILE GLASS (SHENZHEN) CO., LTD</v>
          </cell>
          <cell r="M323">
            <v>5</v>
          </cell>
          <cell r="N323">
            <v>20</v>
          </cell>
          <cell r="O323">
            <v>25</v>
          </cell>
          <cell r="R323">
            <v>3</v>
          </cell>
          <cell r="S323">
            <v>12</v>
          </cell>
          <cell r="T323" t="str">
            <v xml:space="preserve">USD Purchase Pricelist (USD)</v>
          </cell>
          <cell r="U323">
            <v>12</v>
          </cell>
          <cell r="V323">
            <v>2150.4</v>
          </cell>
          <cell r="W323">
            <v>2800</v>
          </cell>
          <cell r="X323">
            <v>3500</v>
          </cell>
          <cell r="Z323">
            <v>17</v>
          </cell>
          <cell r="AB323" t="str">
            <v>6B</v>
          </cell>
        </row>
        <row r="324">
          <cell r="A324">
            <v>12781</v>
          </cell>
          <cell r="B324" t="str">
            <v>AUTOLAMPS0323</v>
          </cell>
          <cell r="C324" t="str">
            <v>AUTOLAMPS0323</v>
          </cell>
          <cell r="D324" t="b">
            <v>1</v>
          </cell>
          <cell r="E324" t="str">
            <v xml:space="preserve">MAZDA 2 DEMIO 5D D350 (03-06) - LAMINATED FRONT WINDSCREEN</v>
          </cell>
          <cell r="F324" t="str">
            <v>MAZDA</v>
          </cell>
          <cell r="G324" t="str">
            <v xml:space="preserve">MAZ 2 R CPS LFW/X</v>
          </cell>
          <cell r="H324" t="str">
            <v xml:space="preserve">MAZ-2-R-CPS LFW/X</v>
          </cell>
          <cell r="I324" t="str">
            <v>1408*957</v>
          </cell>
          <cell r="J324">
            <v>0.02</v>
          </cell>
          <cell r="K324" t="str">
            <v>SUPPLIER0015</v>
          </cell>
          <cell r="L324" t="str">
            <v xml:space="preserve">XINYI AUTOMOBILE GLASS (SHENZHEN) CO., LTD</v>
          </cell>
          <cell r="M324">
            <v>6</v>
          </cell>
          <cell r="N324">
            <v>24</v>
          </cell>
          <cell r="O324">
            <v>30</v>
          </cell>
          <cell r="R324">
            <v>3</v>
          </cell>
          <cell r="S324">
            <v>9</v>
          </cell>
          <cell r="T324" t="str">
            <v xml:space="preserve">USD Purchase Pricelist (USD)</v>
          </cell>
          <cell r="U324">
            <v>16.02</v>
          </cell>
          <cell r="V324">
            <v>2205.9499999999998</v>
          </cell>
          <cell r="W324">
            <v>3500</v>
          </cell>
          <cell r="X324">
            <v>4840</v>
          </cell>
        </row>
        <row r="325">
          <cell r="A325">
            <v>12651</v>
          </cell>
          <cell r="B325" t="str">
            <v>AUTOLAMPS0312</v>
          </cell>
          <cell r="C325" t="str">
            <v>AUTOLAMPS0312</v>
          </cell>
          <cell r="D325" t="b">
            <v>1</v>
          </cell>
          <cell r="E325" t="str">
            <v xml:space="preserve">MAZDA 323 (01-03) - DOOR MIRROR (5 WIRE) - LH</v>
          </cell>
          <cell r="F325" t="str">
            <v>MAZDA</v>
          </cell>
          <cell r="G325" t="str">
            <v xml:space="preserve">323/01 SME5W LH</v>
          </cell>
          <cell r="H325" t="str">
            <v>MZ01-0412A-L</v>
          </cell>
          <cell r="J325">
            <v>0.04</v>
          </cell>
          <cell r="K325" t="str">
            <v>SUPPLIER0002</v>
          </cell>
          <cell r="L325" t="str">
            <v xml:space="preserve">ANHUI TINCAI SILK CO. LTD</v>
          </cell>
          <cell r="M325">
            <v>0</v>
          </cell>
          <cell r="N325">
            <v>0</v>
          </cell>
          <cell r="O325">
            <v>0</v>
          </cell>
          <cell r="P325">
            <v>3</v>
          </cell>
          <cell r="Q325">
            <v>5</v>
          </cell>
          <cell r="T325" t="str">
            <v xml:space="preserve">Yuan Purchase Pricelist (CNY)</v>
          </cell>
          <cell r="U325">
            <v>12.65</v>
          </cell>
          <cell r="V325">
            <v>1977</v>
          </cell>
          <cell r="W325">
            <v>3060</v>
          </cell>
          <cell r="X325">
            <v>4220</v>
          </cell>
          <cell r="Z325">
            <v>12</v>
          </cell>
          <cell r="AB325" t="str">
            <v>B13</v>
          </cell>
        </row>
        <row r="326">
          <cell r="A326">
            <v>12652</v>
          </cell>
          <cell r="B326" t="str">
            <v>AUTOLAMPS0313</v>
          </cell>
          <cell r="C326" t="str">
            <v>AUTOLAMPS0313</v>
          </cell>
          <cell r="D326" t="b">
            <v>1</v>
          </cell>
          <cell r="E326" t="str">
            <v xml:space="preserve">MAZDA 323 (01-03) - DOOR MIRROR (5 WIRE) - RH</v>
          </cell>
          <cell r="F326" t="str">
            <v>MAZDA</v>
          </cell>
          <cell r="G326" t="str">
            <v xml:space="preserve">323/01 SME5W RH</v>
          </cell>
          <cell r="H326" t="str">
            <v>MZ01-0412A-R</v>
          </cell>
          <cell r="J326">
            <v>0.04</v>
          </cell>
          <cell r="K326" t="str">
            <v>SUPPLIER0002</v>
          </cell>
          <cell r="L326" t="str">
            <v xml:space="preserve">ANHUI TINCAI SILK CO. LTD</v>
          </cell>
          <cell r="M326">
            <v>0</v>
          </cell>
          <cell r="N326">
            <v>0</v>
          </cell>
          <cell r="O326">
            <v>0</v>
          </cell>
          <cell r="P326">
            <v>3</v>
          </cell>
          <cell r="Q326">
            <v>5</v>
          </cell>
          <cell r="T326" t="str">
            <v xml:space="preserve">Yuan Purchase Pricelist (CNY)</v>
          </cell>
          <cell r="U326">
            <v>12.65</v>
          </cell>
          <cell r="V326">
            <v>1977</v>
          </cell>
          <cell r="W326">
            <v>3060</v>
          </cell>
          <cell r="X326">
            <v>4220</v>
          </cell>
          <cell r="Z326">
            <v>10</v>
          </cell>
          <cell r="AB326" t="str">
            <v>B13</v>
          </cell>
        </row>
        <row r="327">
          <cell r="A327">
            <v>12740</v>
          </cell>
          <cell r="B327" t="str">
            <v>AUTOLAMPS0305</v>
          </cell>
          <cell r="C327" t="str">
            <v>AUTOLAMPS0305</v>
          </cell>
          <cell r="D327" t="b">
            <v>1</v>
          </cell>
          <cell r="E327" t="str">
            <v xml:space="preserve">MAZDA 323 (01-03) - FOG  LAMP (W/BRACKET) - LH</v>
          </cell>
          <cell r="F327" t="str">
            <v>MAZDA</v>
          </cell>
          <cell r="G327" t="str">
            <v xml:space="preserve">323/01 FLAWB LH</v>
          </cell>
          <cell r="H327" t="str">
            <v>MZ01-0404-L</v>
          </cell>
          <cell r="J327">
            <v>0.04</v>
          </cell>
          <cell r="K327" t="str">
            <v>SUPPLIER0002</v>
          </cell>
          <cell r="L327" t="str">
            <v xml:space="preserve">ANHUI TINCAI SILK CO. LTD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2</v>
          </cell>
          <cell r="T327" t="str">
            <v xml:space="preserve">Yuan Purchase Pricelist (CNY)</v>
          </cell>
          <cell r="U327">
            <v>4.47</v>
          </cell>
          <cell r="V327">
            <v>699</v>
          </cell>
          <cell r="W327">
            <v>1080</v>
          </cell>
          <cell r="X327">
            <v>1490</v>
          </cell>
          <cell r="Z327">
            <v>7</v>
          </cell>
          <cell r="AB327" t="str">
            <v>B18</v>
          </cell>
        </row>
        <row r="328">
          <cell r="A328">
            <v>12729</v>
          </cell>
          <cell r="B328" t="str">
            <v>AUTOLAMPS0306</v>
          </cell>
          <cell r="C328" t="str">
            <v>AUTOLAMPS0306</v>
          </cell>
          <cell r="D328" t="b">
            <v>1</v>
          </cell>
          <cell r="E328" t="str">
            <v xml:space="preserve">MAZDA 323 (01-03) - FOG  LAMP (W/BRACKET) - RH</v>
          </cell>
          <cell r="F328" t="str">
            <v>MAZDA</v>
          </cell>
          <cell r="G328" t="str">
            <v xml:space="preserve">323/01 FLAWB RH</v>
          </cell>
          <cell r="H328" t="str">
            <v>MZ01-0404-R</v>
          </cell>
          <cell r="J328">
            <v>0.04</v>
          </cell>
          <cell r="K328" t="str">
            <v>SUPPLIER0002</v>
          </cell>
          <cell r="L328" t="str">
            <v xml:space="preserve">ANHUI TINCAI SILK CO. LTD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2</v>
          </cell>
          <cell r="T328" t="str">
            <v xml:space="preserve">Yuan Purchase Pricelist (CNY)</v>
          </cell>
          <cell r="U328">
            <v>4.47</v>
          </cell>
          <cell r="V328">
            <v>699</v>
          </cell>
          <cell r="W328">
            <v>1080</v>
          </cell>
          <cell r="X328">
            <v>1490</v>
          </cell>
          <cell r="Z328">
            <v>7</v>
          </cell>
          <cell r="AB328" t="str">
            <v>B18</v>
          </cell>
        </row>
        <row r="329">
          <cell r="A329">
            <v>11129</v>
          </cell>
          <cell r="B329" t="str">
            <v>AUTOLAMPS0303</v>
          </cell>
          <cell r="C329" t="str">
            <v>AUTOLAMPS0303</v>
          </cell>
          <cell r="D329" t="b">
            <v>1</v>
          </cell>
          <cell r="E329" t="str">
            <v xml:space="preserve">MAZDA 323 (01-03) - FRONT BUMPER</v>
          </cell>
          <cell r="F329" t="str">
            <v>MAZDA</v>
          </cell>
          <cell r="G329" t="str">
            <v xml:space="preserve">323/01 BPRF</v>
          </cell>
          <cell r="H329" t="str">
            <v>MZ01-0407</v>
          </cell>
          <cell r="J329">
            <v>0.04</v>
          </cell>
          <cell r="K329" t="str">
            <v>SUPPLIER0002</v>
          </cell>
          <cell r="L329" t="str">
            <v xml:space="preserve">ANHUI TINCAI SILK CO. LTD</v>
          </cell>
          <cell r="M329">
            <v>0</v>
          </cell>
          <cell r="N329">
            <v>0</v>
          </cell>
          <cell r="O329">
            <v>0</v>
          </cell>
          <cell r="R329">
            <v>1</v>
          </cell>
          <cell r="S329">
            <v>2</v>
          </cell>
          <cell r="T329" t="str">
            <v xml:space="preserve">Yuan Purchase Pricelist (CNY)</v>
          </cell>
          <cell r="U329">
            <v>12.65</v>
          </cell>
          <cell r="V329">
            <v>1977</v>
          </cell>
          <cell r="W329">
            <v>3060</v>
          </cell>
          <cell r="X329">
            <v>4220</v>
          </cell>
        </row>
        <row r="330">
          <cell r="A330">
            <v>12646</v>
          </cell>
          <cell r="B330" t="str">
            <v>AUTOLAMPS0307</v>
          </cell>
          <cell r="C330" t="str">
            <v>AUTOLAMPS0307</v>
          </cell>
          <cell r="D330" t="b">
            <v>1</v>
          </cell>
          <cell r="E330" t="str">
            <v xml:space="preserve">MAZDA 323 (01-03) - GRILL (BLACK/CHROME)</v>
          </cell>
          <cell r="F330" t="str">
            <v>MAZDA</v>
          </cell>
          <cell r="G330" t="str">
            <v xml:space="preserve">323/01 GRL W</v>
          </cell>
          <cell r="H330" t="str">
            <v>MZ01-0411</v>
          </cell>
          <cell r="J330">
            <v>0.04</v>
          </cell>
          <cell r="K330" t="str">
            <v>SUPPLIER0002</v>
          </cell>
          <cell r="L330" t="str">
            <v xml:space="preserve">ANHUI TINCAI SILK CO. LTD</v>
          </cell>
          <cell r="M330">
            <v>0</v>
          </cell>
          <cell r="N330">
            <v>0</v>
          </cell>
          <cell r="O330">
            <v>0</v>
          </cell>
          <cell r="R330">
            <v>1</v>
          </cell>
          <cell r="S330">
            <v>2</v>
          </cell>
          <cell r="T330" t="str">
            <v xml:space="preserve">Yuan Purchase Pricelist (CNY)</v>
          </cell>
          <cell r="U330">
            <v>10.42</v>
          </cell>
          <cell r="V330">
            <v>1629</v>
          </cell>
          <cell r="W330">
            <v>2520</v>
          </cell>
          <cell r="X330">
            <v>3480</v>
          </cell>
          <cell r="Z330">
            <v>5</v>
          </cell>
          <cell r="AB330" t="str">
            <v>G4B</v>
          </cell>
        </row>
        <row r="331">
          <cell r="A331">
            <v>12647</v>
          </cell>
          <cell r="B331" t="str">
            <v>AUTOLAMPS0308</v>
          </cell>
          <cell r="C331" t="str">
            <v>AUTOLAMPS0308</v>
          </cell>
          <cell r="D331" t="b">
            <v>1</v>
          </cell>
          <cell r="E331" t="str">
            <v xml:space="preserve">MAZDA 323 (01-03) - GRILL (WHITE)</v>
          </cell>
          <cell r="F331" t="str">
            <v>MAZDA</v>
          </cell>
          <cell r="G331" t="str">
            <v>323/01-GRL-W</v>
          </cell>
          <cell r="H331" t="str">
            <v>MZ01-0411-1</v>
          </cell>
          <cell r="J331">
            <v>0.04</v>
          </cell>
          <cell r="K331" t="str">
            <v>SUPPLIER0002</v>
          </cell>
          <cell r="L331" t="str">
            <v xml:space="preserve">ANHUI TINCAI SILK CO. LTD</v>
          </cell>
          <cell r="M331">
            <v>0</v>
          </cell>
          <cell r="N331">
            <v>0</v>
          </cell>
          <cell r="O331">
            <v>0</v>
          </cell>
          <cell r="T331" t="str">
            <v xml:space="preserve">Yuan Purchase Pricelist (CNY)</v>
          </cell>
          <cell r="U331">
            <v>6.7</v>
          </cell>
          <cell r="V331">
            <v>1047</v>
          </cell>
          <cell r="W331">
            <v>1620</v>
          </cell>
          <cell r="X331">
            <v>2090</v>
          </cell>
          <cell r="Z331">
            <v>8</v>
          </cell>
          <cell r="AB331" t="str">
            <v>G4B</v>
          </cell>
        </row>
        <row r="332">
          <cell r="A332">
            <v>12644</v>
          </cell>
          <cell r="B332" t="str">
            <v>AUTOLAMPS0309</v>
          </cell>
          <cell r="C332" t="str">
            <v>AUTOLAMPS0309</v>
          </cell>
          <cell r="D332" t="b">
            <v>1</v>
          </cell>
          <cell r="E332" t="str">
            <v xml:space="preserve">MAZDA 323 (01-03) - HEAD LAMP - LH</v>
          </cell>
          <cell r="F332" t="str">
            <v>MAZDA</v>
          </cell>
          <cell r="G332" t="str">
            <v xml:space="preserve">323/01 HLA  LH</v>
          </cell>
          <cell r="H332" t="str">
            <v>MZ01-0401-L</v>
          </cell>
          <cell r="J332">
            <v>0.04</v>
          </cell>
          <cell r="K332" t="str">
            <v>SUPPLIER0002</v>
          </cell>
          <cell r="L332" t="str">
            <v xml:space="preserve">ANHUI TINCAI SILK CO. LTD</v>
          </cell>
          <cell r="M332">
            <v>0</v>
          </cell>
          <cell r="N332">
            <v>0</v>
          </cell>
          <cell r="O332">
            <v>0</v>
          </cell>
          <cell r="R332">
            <v>1</v>
          </cell>
          <cell r="S332">
            <v>2</v>
          </cell>
          <cell r="T332" t="str">
            <v xml:space="preserve">Yuan Purchase Pricelist (CNY)</v>
          </cell>
          <cell r="U332">
            <v>16.37</v>
          </cell>
          <cell r="V332">
            <v>2559</v>
          </cell>
          <cell r="W332">
            <v>3970</v>
          </cell>
          <cell r="X332">
            <v>5480</v>
          </cell>
          <cell r="Z332">
            <v>6</v>
          </cell>
          <cell r="AB332" t="str">
            <v>A4</v>
          </cell>
        </row>
        <row r="333">
          <cell r="A333">
            <v>12643</v>
          </cell>
          <cell r="B333" t="str">
            <v>AUTOLAMPS0310</v>
          </cell>
          <cell r="C333" t="str">
            <v>AUTOLAMPS0310</v>
          </cell>
          <cell r="D333" t="b">
            <v>1</v>
          </cell>
          <cell r="E333" t="str">
            <v xml:space="preserve">MAZDA 323 (01-03) - HEAD LAMP - RH</v>
          </cell>
          <cell r="F333" t="str">
            <v>MAZDA</v>
          </cell>
          <cell r="G333" t="str">
            <v xml:space="preserve">323/01 HLA RH</v>
          </cell>
          <cell r="H333" t="str">
            <v>MZ01-0401-R</v>
          </cell>
          <cell r="J333">
            <v>0.04</v>
          </cell>
          <cell r="K333" t="str">
            <v>SUPPLIER0002</v>
          </cell>
          <cell r="L333" t="str">
            <v xml:space="preserve">ANHUI TINCAI SILK CO. LTD</v>
          </cell>
          <cell r="M333">
            <v>0</v>
          </cell>
          <cell r="N333">
            <v>0</v>
          </cell>
          <cell r="O333">
            <v>0</v>
          </cell>
          <cell r="R333">
            <v>1</v>
          </cell>
          <cell r="S333">
            <v>2</v>
          </cell>
          <cell r="T333" t="str">
            <v xml:space="preserve">Yuan Purchase Pricelist (CNY)</v>
          </cell>
          <cell r="U333">
            <v>16.37</v>
          </cell>
          <cell r="V333">
            <v>2559</v>
          </cell>
          <cell r="W333">
            <v>3970</v>
          </cell>
          <cell r="X333">
            <v>5480</v>
          </cell>
          <cell r="Z333">
            <v>9</v>
          </cell>
          <cell r="AB333" t="str">
            <v>A4</v>
          </cell>
        </row>
        <row r="334">
          <cell r="A334">
            <v>11130</v>
          </cell>
          <cell r="B334" t="str">
            <v>AUTOLAMPS0304</v>
          </cell>
          <cell r="C334" t="str">
            <v>AUTOLAMPS0304</v>
          </cell>
          <cell r="D334" t="b">
            <v>1</v>
          </cell>
          <cell r="E334" t="str">
            <v xml:space="preserve">MAZDA 323 (01-03) - REAR BUMPER</v>
          </cell>
          <cell r="F334" t="str">
            <v>MAZDA</v>
          </cell>
          <cell r="G334" t="str">
            <v xml:space="preserve">323/01 BPRR</v>
          </cell>
          <cell r="H334" t="str">
            <v>MZ01-0405</v>
          </cell>
          <cell r="J334">
            <v>0.04</v>
          </cell>
          <cell r="K334" t="str">
            <v>SUPPLIER0002</v>
          </cell>
          <cell r="L334" t="str">
            <v xml:space="preserve">ANHUI TINCAI SILK CO. LTD</v>
          </cell>
          <cell r="M334">
            <v>0</v>
          </cell>
          <cell r="N334">
            <v>0</v>
          </cell>
          <cell r="O334">
            <v>0</v>
          </cell>
          <cell r="R334">
            <v>1</v>
          </cell>
          <cell r="S334">
            <v>2</v>
          </cell>
          <cell r="T334" t="str">
            <v xml:space="preserve">Yuan Purchase Pricelist (CNY)</v>
          </cell>
          <cell r="U334">
            <v>100</v>
          </cell>
          <cell r="V334">
            <v>2250</v>
          </cell>
          <cell r="W334">
            <v>3490</v>
          </cell>
          <cell r="X334">
            <v>4810</v>
          </cell>
          <cell r="Z334">
            <v>6</v>
          </cell>
          <cell r="AB334" t="str">
            <v>G6A</v>
          </cell>
        </row>
        <row r="335">
          <cell r="A335">
            <v>12645</v>
          </cell>
          <cell r="B335" t="str">
            <v>AUTOLAMPS0311</v>
          </cell>
          <cell r="C335" t="str">
            <v>AUTOLAMPS0311</v>
          </cell>
          <cell r="D335" t="b">
            <v>1</v>
          </cell>
          <cell r="E335" t="str">
            <v xml:space="preserve">MAZDA 323 (01-03) - SIDE LAMP (ORANGE)</v>
          </cell>
          <cell r="F335" t="str">
            <v>MAZDA</v>
          </cell>
          <cell r="G335" t="str">
            <v xml:space="preserve">323/01 SLAO</v>
          </cell>
          <cell r="H335" t="str">
            <v>MZ04-0406</v>
          </cell>
          <cell r="J335">
            <v>0.04</v>
          </cell>
          <cell r="K335" t="str">
            <v>SUPPLIER0002</v>
          </cell>
          <cell r="L335" t="str">
            <v xml:space="preserve">ANHUI TINCAI SILK CO. LTD</v>
          </cell>
          <cell r="M335">
            <v>0</v>
          </cell>
          <cell r="N335">
            <v>0</v>
          </cell>
          <cell r="O335">
            <v>0</v>
          </cell>
          <cell r="P335">
            <v>5</v>
          </cell>
          <cell r="Q335">
            <v>20</v>
          </cell>
          <cell r="T335" t="str">
            <v xml:space="preserve">Yuan Purchase Pricelist (CNY)</v>
          </cell>
          <cell r="U335">
            <v>6.2</v>
          </cell>
          <cell r="V335">
            <v>140</v>
          </cell>
          <cell r="W335">
            <v>220</v>
          </cell>
          <cell r="X335">
            <v>300</v>
          </cell>
        </row>
        <row r="336">
          <cell r="A336">
            <v>12609</v>
          </cell>
          <cell r="B336" t="str">
            <v>AUTOLAMPS0314</v>
          </cell>
          <cell r="C336" t="str">
            <v>AUTOLAMPS0314</v>
          </cell>
          <cell r="D336" t="b">
            <v>1</v>
          </cell>
          <cell r="E336" t="str">
            <v xml:space="preserve">MAZDA 323 (88-89) - BUMPER LAMP (216-1610) - LH</v>
          </cell>
          <cell r="F336" t="str">
            <v>MAZDA</v>
          </cell>
          <cell r="G336" t="str">
            <v xml:space="preserve">323/88 BLA LH</v>
          </cell>
          <cell r="H336" t="str">
            <v>MZ01-0205-L</v>
          </cell>
          <cell r="J336">
            <v>0.04</v>
          </cell>
          <cell r="K336" t="str">
            <v>SUPPLIER0002</v>
          </cell>
          <cell r="L336" t="str">
            <v xml:space="preserve">ANHUI TINCAI SILK CO. LTD</v>
          </cell>
          <cell r="M336">
            <v>1</v>
          </cell>
          <cell r="N336">
            <v>4</v>
          </cell>
          <cell r="O336">
            <v>5</v>
          </cell>
          <cell r="P336">
            <v>5</v>
          </cell>
          <cell r="Q336">
            <v>20</v>
          </cell>
          <cell r="T336" t="str">
            <v xml:space="preserve">Yuan Purchase Pricelist (CNY)</v>
          </cell>
          <cell r="U336">
            <v>4</v>
          </cell>
          <cell r="V336">
            <v>101.71</v>
          </cell>
          <cell r="W336">
            <v>150</v>
          </cell>
          <cell r="X336">
            <v>260</v>
          </cell>
          <cell r="Z336">
            <v>16</v>
          </cell>
          <cell r="AB336" t="str">
            <v>B18</v>
          </cell>
        </row>
        <row r="337">
          <cell r="A337">
            <v>12608</v>
          </cell>
          <cell r="B337" t="str">
            <v>AUTOLAMPS0317</v>
          </cell>
          <cell r="C337" t="str">
            <v>AUTOLAMPS0317</v>
          </cell>
          <cell r="D337" t="b">
            <v>1</v>
          </cell>
          <cell r="E337" t="str">
            <v xml:space="preserve">MAZDA 323 (88-89) - BUMPER LAMP (216-1610) - RH</v>
          </cell>
          <cell r="F337" t="str">
            <v>MAZDA</v>
          </cell>
          <cell r="G337" t="str">
            <v xml:space="preserve">323/88 BLA RH</v>
          </cell>
          <cell r="H337" t="str">
            <v>MZ01-0205-R</v>
          </cell>
          <cell r="J337">
            <v>0.04</v>
          </cell>
          <cell r="K337" t="str">
            <v>SUPPLIER0002</v>
          </cell>
          <cell r="L337" t="str">
            <v xml:space="preserve">ANHUI TINCAI SILK CO. LTD</v>
          </cell>
          <cell r="M337">
            <v>2</v>
          </cell>
          <cell r="N337">
            <v>8</v>
          </cell>
          <cell r="O337">
            <v>10</v>
          </cell>
          <cell r="P337">
            <v>5</v>
          </cell>
          <cell r="Q337">
            <v>20</v>
          </cell>
          <cell r="T337" t="str">
            <v xml:space="preserve">Yuan Purchase Pricelist (CNY)</v>
          </cell>
          <cell r="U337">
            <v>4</v>
          </cell>
          <cell r="V337">
            <v>101.71</v>
          </cell>
          <cell r="W337">
            <v>150</v>
          </cell>
          <cell r="X337">
            <v>260</v>
          </cell>
          <cell r="Z337">
            <v>15</v>
          </cell>
          <cell r="AB337" t="str">
            <v>B18</v>
          </cell>
        </row>
        <row r="338">
          <cell r="A338">
            <v>12612</v>
          </cell>
          <cell r="B338" t="str">
            <v>AUTOLAMPS0318</v>
          </cell>
          <cell r="C338" t="str">
            <v>AUTOLAMPS0318</v>
          </cell>
          <cell r="D338" t="b">
            <v>1</v>
          </cell>
          <cell r="E338" t="str">
            <v xml:space="preserve">MAZDA 323 (88-89) - CORNER LAMP (216-1511) - LH</v>
          </cell>
          <cell r="F338" t="str">
            <v>MAZDA</v>
          </cell>
          <cell r="G338" t="str">
            <v xml:space="preserve">323/88 CLA LH</v>
          </cell>
          <cell r="H338" t="str">
            <v>MZ01-0203-L</v>
          </cell>
          <cell r="J338">
            <v>0.04</v>
          </cell>
          <cell r="K338" t="str">
            <v>SUPPLIER0002</v>
          </cell>
          <cell r="L338" t="str">
            <v xml:space="preserve">ANHUI TINCAI SILK CO. LTD</v>
          </cell>
          <cell r="M338">
            <v>1</v>
          </cell>
          <cell r="N338">
            <v>4</v>
          </cell>
          <cell r="O338">
            <v>5</v>
          </cell>
          <cell r="P338">
            <v>5</v>
          </cell>
          <cell r="Q338">
            <v>20</v>
          </cell>
          <cell r="T338" t="str">
            <v xml:space="preserve">Yuan Purchase Pricelist (CNY)</v>
          </cell>
          <cell r="U338">
            <v>13</v>
          </cell>
          <cell r="V338">
            <v>330.56</v>
          </cell>
          <cell r="W338">
            <v>500</v>
          </cell>
          <cell r="X338">
            <v>870</v>
          </cell>
        </row>
        <row r="339">
          <cell r="A339">
            <v>12607</v>
          </cell>
          <cell r="B339" t="str">
            <v>AUTOLAMPS0319</v>
          </cell>
          <cell r="C339" t="str">
            <v>AUTOLAMPS0319</v>
          </cell>
          <cell r="D339" t="b">
            <v>1</v>
          </cell>
          <cell r="E339" t="str">
            <v xml:space="preserve">MAZDA 323 (88-89) - CORNER LAMP (216-1511) - RH</v>
          </cell>
          <cell r="F339" t="str">
            <v>MAZDA</v>
          </cell>
          <cell r="G339" t="str">
            <v xml:space="preserve">323/88 CLA RH</v>
          </cell>
          <cell r="H339" t="str">
            <v>MZ01-0203-R</v>
          </cell>
          <cell r="J339">
            <v>0.04</v>
          </cell>
          <cell r="K339" t="str">
            <v>SUPPLIER0002</v>
          </cell>
          <cell r="L339" t="str">
            <v xml:space="preserve">ANHUI TINCAI SILK CO. LTD</v>
          </cell>
          <cell r="M339">
            <v>2</v>
          </cell>
          <cell r="N339">
            <v>8</v>
          </cell>
          <cell r="O339">
            <v>10</v>
          </cell>
          <cell r="P339">
            <v>5</v>
          </cell>
          <cell r="Q339">
            <v>20</v>
          </cell>
          <cell r="T339" t="str">
            <v xml:space="preserve">Yuan Purchase Pricelist (CNY)</v>
          </cell>
          <cell r="U339">
            <v>13</v>
          </cell>
          <cell r="V339">
            <v>330.56</v>
          </cell>
          <cell r="W339">
            <v>500</v>
          </cell>
          <cell r="X339">
            <v>870</v>
          </cell>
        </row>
        <row r="340">
          <cell r="A340">
            <v>12505</v>
          </cell>
          <cell r="B340" t="str">
            <v>AUTOLAMPS0320</v>
          </cell>
          <cell r="C340" t="str">
            <v>AUTOLAMPS0320</v>
          </cell>
          <cell r="D340" t="b">
            <v>1</v>
          </cell>
          <cell r="E340" t="str">
            <v xml:space="preserve">MAZDA 323 (88-89) - HEAD LAMP (216-1107) - LH</v>
          </cell>
          <cell r="F340" t="str">
            <v>MAZDA</v>
          </cell>
          <cell r="G340" t="str">
            <v xml:space="preserve">323/88 HLA LH</v>
          </cell>
          <cell r="H340" t="str">
            <v>MZ01-0201-L</v>
          </cell>
          <cell r="J340">
            <v>0.04</v>
          </cell>
          <cell r="K340" t="str">
            <v>SUPPLIER0002</v>
          </cell>
          <cell r="L340" t="str">
            <v xml:space="preserve">ANHUI TINCAI SILK CO. LTD</v>
          </cell>
          <cell r="M340">
            <v>0</v>
          </cell>
          <cell r="N340">
            <v>0</v>
          </cell>
          <cell r="O340">
            <v>0</v>
          </cell>
          <cell r="R340">
            <v>2</v>
          </cell>
          <cell r="S340">
            <v>4</v>
          </cell>
          <cell r="T340" t="str">
            <v xml:space="preserve">Yuan Purchase Pricelist (CNY)</v>
          </cell>
          <cell r="U340">
            <v>7.28</v>
          </cell>
          <cell r="V340">
            <v>1138</v>
          </cell>
          <cell r="W340">
            <v>1760</v>
          </cell>
          <cell r="X340">
            <v>2420</v>
          </cell>
        </row>
        <row r="341">
          <cell r="A341">
            <v>12504</v>
          </cell>
          <cell r="B341" t="str">
            <v>AUTOLAMPS0321</v>
          </cell>
          <cell r="C341" t="str">
            <v>AUTOLAMPS0321</v>
          </cell>
          <cell r="D341" t="b">
            <v>1</v>
          </cell>
          <cell r="E341" t="str">
            <v xml:space="preserve">MAZDA 323 (88-89) - HEAD LAMP (216-1107) - RH</v>
          </cell>
          <cell r="F341" t="str">
            <v>MAZDA</v>
          </cell>
          <cell r="G341" t="str">
            <v xml:space="preserve">323/88 HLA RH</v>
          </cell>
          <cell r="H341" t="str">
            <v>MZ01-0201-R</v>
          </cell>
          <cell r="J341">
            <v>0.04</v>
          </cell>
          <cell r="K341" t="str">
            <v>SUPPLIER0002</v>
          </cell>
          <cell r="L341" t="str">
            <v xml:space="preserve">ANHUI TINCAI SILK CO. LTD</v>
          </cell>
          <cell r="M341">
            <v>0</v>
          </cell>
          <cell r="N341">
            <v>0</v>
          </cell>
          <cell r="O341">
            <v>0</v>
          </cell>
          <cell r="R341">
            <v>2</v>
          </cell>
          <cell r="S341">
            <v>4</v>
          </cell>
          <cell r="T341" t="str">
            <v xml:space="preserve">Yuan Purchase Pricelist (CNY)</v>
          </cell>
          <cell r="U341">
            <v>52</v>
          </cell>
          <cell r="V341">
            <v>1170</v>
          </cell>
          <cell r="W341">
            <v>1810</v>
          </cell>
          <cell r="X341">
            <v>2500</v>
          </cell>
        </row>
        <row r="342">
          <cell r="A342">
            <v>12614</v>
          </cell>
          <cell r="B342" t="str">
            <v>AUTOLAMPS0315</v>
          </cell>
          <cell r="C342" t="str">
            <v>AUTOLAMPS0315</v>
          </cell>
          <cell r="D342" t="b">
            <v>1</v>
          </cell>
          <cell r="E342" t="str">
            <v xml:space="preserve">MAZDA 323 (96-) - CORNER LAMP (216-1644) - LH</v>
          </cell>
          <cell r="F342" t="str">
            <v>MAZDA</v>
          </cell>
          <cell r="G342" t="str">
            <v xml:space="preserve">323/96 CLA LH</v>
          </cell>
          <cell r="H342" t="str">
            <v>MZ01-0703-L</v>
          </cell>
          <cell r="J342">
            <v>0.04</v>
          </cell>
          <cell r="K342" t="str">
            <v>SUPPLIER0002</v>
          </cell>
          <cell r="L342" t="str">
            <v xml:space="preserve">ANHUI TINCAI SILK CO. LTD</v>
          </cell>
          <cell r="M342">
            <v>1</v>
          </cell>
          <cell r="N342">
            <v>4</v>
          </cell>
          <cell r="O342">
            <v>5</v>
          </cell>
          <cell r="P342">
            <v>5</v>
          </cell>
          <cell r="Q342">
            <v>20</v>
          </cell>
          <cell r="T342" t="str">
            <v xml:space="preserve">Yuan Purchase Pricelist (CNY)</v>
          </cell>
          <cell r="U342">
            <v>18</v>
          </cell>
          <cell r="V342">
            <v>457.7</v>
          </cell>
          <cell r="W342">
            <v>690</v>
          </cell>
          <cell r="X342">
            <v>1190</v>
          </cell>
        </row>
        <row r="343">
          <cell r="A343">
            <v>12613</v>
          </cell>
          <cell r="B343" t="str">
            <v>AUTOLAMPS0316</v>
          </cell>
          <cell r="C343" t="str">
            <v>AUTOLAMPS0316</v>
          </cell>
          <cell r="D343" t="b">
            <v>1</v>
          </cell>
          <cell r="E343" t="str">
            <v xml:space="preserve">MAZDA 323 (96-) - CORNER LAMP (216-1644) - RH</v>
          </cell>
          <cell r="F343" t="str">
            <v>MAZDA</v>
          </cell>
          <cell r="G343" t="str">
            <v xml:space="preserve">323/96 CLA RH</v>
          </cell>
          <cell r="H343" t="str">
            <v>MZ01-0703-R</v>
          </cell>
          <cell r="J343">
            <v>0.04</v>
          </cell>
          <cell r="K343" t="str">
            <v>SUPPLIER0002</v>
          </cell>
          <cell r="L343" t="str">
            <v xml:space="preserve">ANHUI TINCAI SILK CO. LTD</v>
          </cell>
          <cell r="M343">
            <v>0</v>
          </cell>
          <cell r="N343">
            <v>0</v>
          </cell>
          <cell r="O343">
            <v>0</v>
          </cell>
          <cell r="P343">
            <v>5</v>
          </cell>
          <cell r="Q343">
            <v>20</v>
          </cell>
          <cell r="T343" t="str">
            <v xml:space="preserve">Yuan Purchase Pricelist (CNY)</v>
          </cell>
          <cell r="U343">
            <v>18</v>
          </cell>
          <cell r="V343">
            <v>457.7</v>
          </cell>
          <cell r="W343">
            <v>690</v>
          </cell>
          <cell r="X343">
            <v>1190</v>
          </cell>
        </row>
        <row r="344">
          <cell r="A344">
            <v>13984</v>
          </cell>
          <cell r="B344" t="str">
            <v>AUTOLAMPS0348</v>
          </cell>
          <cell r="C344" t="str">
            <v>AUTOLAMPS0348</v>
          </cell>
          <cell r="D344" t="b">
            <v>1</v>
          </cell>
          <cell r="E344" t="str">
            <v xml:space="preserve">MAZDA 5/PREMACY 5 MPV (05-) - LAMINATED FRONT WINDSCREEN</v>
          </cell>
          <cell r="F344" t="str">
            <v>MAZDA</v>
          </cell>
          <cell r="G344" t="str">
            <v xml:space="preserve">MAZDA 5 R VCP LFW/X</v>
          </cell>
          <cell r="H344" t="str">
            <v xml:space="preserve">MAZDA 5 R VCP LFW/X</v>
          </cell>
          <cell r="I344" t="str">
            <v>1426*1011</v>
          </cell>
          <cell r="J344">
            <v>0.02</v>
          </cell>
          <cell r="K344" t="str">
            <v>SUPPLIER0015</v>
          </cell>
          <cell r="L344" t="str">
            <v xml:space="preserve">XINYI AUTOMOBILE GLASS (SHENZHEN) CO., LTD</v>
          </cell>
          <cell r="M344">
            <v>3</v>
          </cell>
          <cell r="N344">
            <v>12</v>
          </cell>
          <cell r="O344">
            <v>15</v>
          </cell>
          <cell r="R344">
            <v>1</v>
          </cell>
          <cell r="S344">
            <v>4</v>
          </cell>
          <cell r="T344" t="str">
            <v xml:space="preserve">USD Purchase Pricelist (USD)</v>
          </cell>
          <cell r="U344">
            <v>18.84</v>
          </cell>
          <cell r="V344">
            <v>3376.13</v>
          </cell>
          <cell r="W344">
            <v>4400</v>
          </cell>
          <cell r="X344">
            <v>5500</v>
          </cell>
          <cell r="Z344">
            <v>5</v>
          </cell>
          <cell r="AB344" t="str">
            <v>4C</v>
          </cell>
        </row>
        <row r="345">
          <cell r="A345">
            <v>12904</v>
          </cell>
          <cell r="B345" t="str">
            <v>AUTOLAMPS0352</v>
          </cell>
          <cell r="C345" t="str">
            <v>AUTOLAMPS0352</v>
          </cell>
          <cell r="D345" t="b">
            <v>1</v>
          </cell>
          <cell r="E345" t="str">
            <v xml:space="preserve">MAZDA B SERIES/FORD RANGER PICKUP (98-07) - LAMINATED FRONT WINDSCREEN</v>
          </cell>
          <cell r="F345" t="str">
            <v>MAZDA</v>
          </cell>
          <cell r="G345" t="str">
            <v xml:space="preserve">UB88 LFW</v>
          </cell>
          <cell r="H345" t="str">
            <v xml:space="preserve">UB88 LFW</v>
          </cell>
          <cell r="I345" t="str">
            <v>1441*777</v>
          </cell>
          <cell r="J345">
            <v>0.02</v>
          </cell>
          <cell r="K345" t="str">
            <v>SUPPLIER0015</v>
          </cell>
          <cell r="L345" t="str">
            <v xml:space="preserve">XINYI AUTOMOBILE GLASS (SHENZHEN) CO., LTD</v>
          </cell>
          <cell r="M345">
            <v>1</v>
          </cell>
          <cell r="N345">
            <v>4</v>
          </cell>
          <cell r="O345">
            <v>5</v>
          </cell>
          <cell r="R345">
            <v>1</v>
          </cell>
          <cell r="S345">
            <v>3</v>
          </cell>
          <cell r="T345" t="str">
            <v xml:space="preserve">USD Purchase Pricelist (USD)</v>
          </cell>
          <cell r="U345">
            <v>14.56</v>
          </cell>
          <cell r="V345">
            <v>2426.06</v>
          </cell>
          <cell r="W345">
            <v>3000</v>
          </cell>
          <cell r="X345">
            <v>4900</v>
          </cell>
          <cell r="Z345">
            <v>12</v>
          </cell>
          <cell r="AB345" t="str">
            <v>2C</v>
          </cell>
        </row>
        <row r="346">
          <cell r="A346">
            <v>12605</v>
          </cell>
          <cell r="B346" t="str">
            <v>AUTOLAMPS0349</v>
          </cell>
          <cell r="C346" t="str">
            <v>AUTOLAMPS0349</v>
          </cell>
          <cell r="D346" t="b">
            <v>1</v>
          </cell>
          <cell r="E346" t="str">
            <v xml:space="preserve">MAZDA B1600,B1800, B2000 (85-) - BUMPER LAMP (216-1606) - LH</v>
          </cell>
          <cell r="F346" t="str">
            <v>MAZDA</v>
          </cell>
          <cell r="G346" t="str">
            <v xml:space="preserve">B1600 BLA LH</v>
          </cell>
          <cell r="H346" t="str">
            <v>MZ08-0105-L</v>
          </cell>
          <cell r="J346">
            <v>0.04</v>
          </cell>
          <cell r="K346" t="str">
            <v>SUPPLIER0002</v>
          </cell>
          <cell r="L346" t="str">
            <v xml:space="preserve">ANHUI TINCAI SILK CO. LTD</v>
          </cell>
          <cell r="M346">
            <v>1</v>
          </cell>
          <cell r="N346">
            <v>4</v>
          </cell>
          <cell r="O346">
            <v>5</v>
          </cell>
          <cell r="P346">
            <v>2</v>
          </cell>
          <cell r="Q346">
            <v>10</v>
          </cell>
          <cell r="T346" t="str">
            <v xml:space="preserve">Yuan Purchase Pricelist (CNY)</v>
          </cell>
          <cell r="U346">
            <v>5</v>
          </cell>
          <cell r="V346">
            <v>113</v>
          </cell>
          <cell r="W346">
            <v>170</v>
          </cell>
          <cell r="X346">
            <v>240</v>
          </cell>
          <cell r="Z346">
            <v>48</v>
          </cell>
          <cell r="AB346" t="str">
            <v>B18</v>
          </cell>
        </row>
        <row r="347">
          <cell r="A347">
            <v>12606</v>
          </cell>
          <cell r="B347" t="str">
            <v>AUTOLAMPS0341</v>
          </cell>
          <cell r="C347" t="str">
            <v>AUTOLAMPS0341</v>
          </cell>
          <cell r="D347" t="b">
            <v>1</v>
          </cell>
          <cell r="E347" t="str">
            <v xml:space="preserve">MAZDA B1600,B1800, B2000 (85-) - BUMPER LAMP (216-1606) - RH</v>
          </cell>
          <cell r="F347" t="str">
            <v>MAZDA</v>
          </cell>
          <cell r="G347" t="str">
            <v xml:space="preserve">B1600 BLA RH</v>
          </cell>
          <cell r="H347" t="str">
            <v>MZ08-0105-R</v>
          </cell>
          <cell r="J347">
            <v>0.04</v>
          </cell>
          <cell r="K347" t="str">
            <v>SUPPLIER0002</v>
          </cell>
          <cell r="L347" t="str">
            <v xml:space="preserve">ANHUI TINCAI SILK CO. LTD</v>
          </cell>
          <cell r="M347">
            <v>1</v>
          </cell>
          <cell r="N347">
            <v>4</v>
          </cell>
          <cell r="O347">
            <v>5</v>
          </cell>
          <cell r="P347">
            <v>2</v>
          </cell>
          <cell r="Q347">
            <v>10</v>
          </cell>
          <cell r="T347" t="str">
            <v xml:space="preserve">Yuan Purchase Pricelist (CNY)</v>
          </cell>
          <cell r="U347">
            <v>5</v>
          </cell>
          <cell r="V347">
            <v>113</v>
          </cell>
          <cell r="W347">
            <v>170</v>
          </cell>
          <cell r="X347">
            <v>240</v>
          </cell>
          <cell r="Z347">
            <v>48</v>
          </cell>
          <cell r="AB347" t="str">
            <v>B18</v>
          </cell>
        </row>
        <row r="348">
          <cell r="A348">
            <v>12414</v>
          </cell>
          <cell r="B348" t="str">
            <v>AUTOLAMPS0342</v>
          </cell>
          <cell r="C348" t="str">
            <v>AUTOLAMPS0342</v>
          </cell>
          <cell r="D348" t="b">
            <v>1</v>
          </cell>
          <cell r="E348" t="str">
            <v xml:space="preserve">MAZDA B1600,B1800, B2000 (85-) - CORNER LAMP CLEAR (216-1505C) - LH</v>
          </cell>
          <cell r="F348" t="str">
            <v>MAZDA</v>
          </cell>
          <cell r="G348" t="str">
            <v xml:space="preserve">B1600 CLAC LH</v>
          </cell>
          <cell r="H348" t="str">
            <v>MZ08-0103A-L</v>
          </cell>
          <cell r="J348">
            <v>0.04</v>
          </cell>
          <cell r="K348" t="str">
            <v>SUPPLIER0002</v>
          </cell>
          <cell r="L348" t="str">
            <v xml:space="preserve">ANHUI TINCAI SILK CO. LTD</v>
          </cell>
          <cell r="M348">
            <v>3</v>
          </cell>
          <cell r="N348">
            <v>12</v>
          </cell>
          <cell r="O348">
            <v>15</v>
          </cell>
          <cell r="P348">
            <v>2</v>
          </cell>
          <cell r="Q348">
            <v>10</v>
          </cell>
          <cell r="T348" t="str">
            <v xml:space="preserve">Yuan Purchase Pricelist (CNY)</v>
          </cell>
          <cell r="U348">
            <v>10</v>
          </cell>
          <cell r="V348">
            <v>254.28</v>
          </cell>
          <cell r="W348">
            <v>380</v>
          </cell>
          <cell r="X348">
            <v>660</v>
          </cell>
          <cell r="Z348">
            <v>19</v>
          </cell>
          <cell r="AB348" t="str">
            <v>B17</v>
          </cell>
        </row>
        <row r="349">
          <cell r="A349">
            <v>12413</v>
          </cell>
          <cell r="B349" t="str">
            <v>AUTOLAMPS0343</v>
          </cell>
          <cell r="C349" t="str">
            <v>AUTOLAMPS0343</v>
          </cell>
          <cell r="D349" t="b">
            <v>1</v>
          </cell>
          <cell r="E349" t="str">
            <v xml:space="preserve">MAZDA B1600,B1800, B2000 (85-) - CORNER LAMP CLEAR (216-1505C) - RH</v>
          </cell>
          <cell r="F349" t="str">
            <v>MAZDA</v>
          </cell>
          <cell r="G349" t="str">
            <v xml:space="preserve">B1600 CLAC RH</v>
          </cell>
          <cell r="H349" t="str">
            <v>MZ08-0103A-R</v>
          </cell>
          <cell r="J349">
            <v>0.04</v>
          </cell>
          <cell r="K349" t="str">
            <v>SUPPLIER0002</v>
          </cell>
          <cell r="L349" t="str">
            <v xml:space="preserve">ANHUI TINCAI SILK CO. LTD</v>
          </cell>
          <cell r="M349">
            <v>3</v>
          </cell>
          <cell r="N349">
            <v>12</v>
          </cell>
          <cell r="O349">
            <v>15</v>
          </cell>
          <cell r="P349">
            <v>2</v>
          </cell>
          <cell r="Q349">
            <v>10</v>
          </cell>
          <cell r="T349" t="str">
            <v xml:space="preserve">Yuan Purchase Pricelist (CNY)</v>
          </cell>
          <cell r="U349">
            <v>10</v>
          </cell>
          <cell r="V349">
            <v>254.28</v>
          </cell>
          <cell r="W349">
            <v>380</v>
          </cell>
          <cell r="X349">
            <v>660</v>
          </cell>
          <cell r="Z349">
            <v>19</v>
          </cell>
          <cell r="AB349" t="str">
            <v>B17</v>
          </cell>
        </row>
        <row r="350">
          <cell r="A350">
            <v>12604</v>
          </cell>
          <cell r="B350" t="str">
            <v>AUTOLAMPS0344</v>
          </cell>
          <cell r="C350" t="str">
            <v>AUTOLAMPS0344</v>
          </cell>
          <cell r="D350" t="b">
            <v>1</v>
          </cell>
          <cell r="E350" t="str">
            <v xml:space="preserve">MAZDA B1600,B1800, B2000 (85-) - CORNER LAMP YELLOW (216-1505Y) - LH</v>
          </cell>
          <cell r="F350" t="str">
            <v>MAZDA</v>
          </cell>
          <cell r="G350" t="str">
            <v xml:space="preserve">B1600 CLAY LH</v>
          </cell>
          <cell r="H350" t="str">
            <v>MZ08-0103-L</v>
          </cell>
          <cell r="J350">
            <v>0.04</v>
          </cell>
          <cell r="K350" t="str">
            <v>SUPPLIER0002</v>
          </cell>
          <cell r="L350" t="str">
            <v xml:space="preserve">ANHUI TINCAI SILK CO. LTD</v>
          </cell>
          <cell r="M350">
            <v>2</v>
          </cell>
          <cell r="N350">
            <v>8</v>
          </cell>
          <cell r="O350">
            <v>10</v>
          </cell>
          <cell r="P350">
            <v>2</v>
          </cell>
          <cell r="Q350">
            <v>10</v>
          </cell>
          <cell r="T350" t="str">
            <v xml:space="preserve">Yuan Purchase Pricelist (CNY)</v>
          </cell>
          <cell r="U350">
            <v>9</v>
          </cell>
          <cell r="V350">
            <v>203</v>
          </cell>
          <cell r="W350">
            <v>310</v>
          </cell>
          <cell r="X350">
            <v>430</v>
          </cell>
        </row>
        <row r="351">
          <cell r="A351">
            <v>12603</v>
          </cell>
          <cell r="B351" t="str">
            <v>AUTOLAMPS0345</v>
          </cell>
          <cell r="C351" t="str">
            <v>AUTOLAMPS0345</v>
          </cell>
          <cell r="D351" t="b">
            <v>1</v>
          </cell>
          <cell r="E351" t="str">
            <v xml:space="preserve">MAZDA B1600,B1800, B2000 (85-) - CORNER LAMP YELLOW (216-1505Y) - RH</v>
          </cell>
          <cell r="F351" t="str">
            <v>MAZDA</v>
          </cell>
          <cell r="G351" t="str">
            <v xml:space="preserve">B1600 CLAY RH</v>
          </cell>
          <cell r="H351" t="str">
            <v>MZ08-0103-R</v>
          </cell>
          <cell r="J351">
            <v>0.04</v>
          </cell>
          <cell r="K351" t="str">
            <v>SUPPLIER0002</v>
          </cell>
          <cell r="L351" t="str">
            <v xml:space="preserve">ANHUI TINCAI SILK CO. LTD</v>
          </cell>
          <cell r="M351">
            <v>2</v>
          </cell>
          <cell r="N351">
            <v>8</v>
          </cell>
          <cell r="O351">
            <v>10</v>
          </cell>
          <cell r="P351">
            <v>2</v>
          </cell>
          <cell r="Q351">
            <v>10</v>
          </cell>
          <cell r="T351" t="str">
            <v xml:space="preserve">Yuan Purchase Pricelist (CNY)</v>
          </cell>
          <cell r="U351">
            <v>9</v>
          </cell>
          <cell r="V351">
            <v>203</v>
          </cell>
          <cell r="W351">
            <v>310</v>
          </cell>
          <cell r="X351">
            <v>430</v>
          </cell>
        </row>
        <row r="352">
          <cell r="A352">
            <v>11710</v>
          </cell>
          <cell r="B352" t="str">
            <v>AUTOLAMPS0346</v>
          </cell>
          <cell r="C352" t="str">
            <v>AUTOLAMPS0346</v>
          </cell>
          <cell r="D352" t="b">
            <v>1</v>
          </cell>
          <cell r="E352" t="str">
            <v xml:space="preserve">MAZDA B1600,B1800, B2000 (85-) - TAIL LAMP (216-1912-2) - LH</v>
          </cell>
          <cell r="F352" t="str">
            <v>MAZDA</v>
          </cell>
          <cell r="G352" t="str">
            <v xml:space="preserve">B1600 TLA LH</v>
          </cell>
          <cell r="H352" t="str">
            <v>MZ08-0102A-L</v>
          </cell>
          <cell r="J352">
            <v>0.04</v>
          </cell>
          <cell r="K352" t="str">
            <v>SUPPLIER0002</v>
          </cell>
          <cell r="L352" t="str">
            <v xml:space="preserve">ANHUI TINCAI SILK CO. LTD</v>
          </cell>
          <cell r="M352">
            <v>5</v>
          </cell>
          <cell r="N352">
            <v>20</v>
          </cell>
          <cell r="O352">
            <v>25</v>
          </cell>
          <cell r="P352">
            <v>2</v>
          </cell>
          <cell r="Q352">
            <v>10</v>
          </cell>
          <cell r="T352" t="str">
            <v xml:space="preserve">Yuan Purchase Pricelist (CNY)</v>
          </cell>
          <cell r="U352">
            <v>14.5</v>
          </cell>
          <cell r="V352">
            <v>368.71</v>
          </cell>
          <cell r="W352">
            <v>560</v>
          </cell>
          <cell r="X352">
            <v>960</v>
          </cell>
          <cell r="Z352">
            <v>20</v>
          </cell>
          <cell r="AB352" t="str">
            <v>B3</v>
          </cell>
        </row>
        <row r="353">
          <cell r="A353">
            <v>11709</v>
          </cell>
          <cell r="B353" t="str">
            <v>AUTOLAMPS0347</v>
          </cell>
          <cell r="C353" t="str">
            <v>AUTOLAMPS0347</v>
          </cell>
          <cell r="D353" t="b">
            <v>1</v>
          </cell>
          <cell r="E353" t="str">
            <v xml:space="preserve">MAZDA B1600,B1800, B2000 (85-) - TAIL LAMP (216-1912-2) - RH</v>
          </cell>
          <cell r="F353" t="str">
            <v>MAZDA</v>
          </cell>
          <cell r="G353" t="str">
            <v xml:space="preserve">B1600 TLA RH</v>
          </cell>
          <cell r="H353" t="str">
            <v>MZ08-0102A-R</v>
          </cell>
          <cell r="J353">
            <v>0.04</v>
          </cell>
          <cell r="K353" t="str">
            <v>SUPPLIER0002</v>
          </cell>
          <cell r="L353" t="str">
            <v xml:space="preserve">ANHUI TINCAI SILK CO. LTD</v>
          </cell>
          <cell r="M353">
            <v>5</v>
          </cell>
          <cell r="N353">
            <v>20</v>
          </cell>
          <cell r="O353">
            <v>25</v>
          </cell>
          <cell r="P353">
            <v>2</v>
          </cell>
          <cell r="Q353">
            <v>10</v>
          </cell>
          <cell r="T353" t="str">
            <v xml:space="preserve">Yuan Purchase Pricelist (CNY)</v>
          </cell>
          <cell r="U353">
            <v>14.5</v>
          </cell>
          <cell r="V353">
            <v>368.71</v>
          </cell>
          <cell r="W353">
            <v>560</v>
          </cell>
          <cell r="X353">
            <v>960</v>
          </cell>
          <cell r="Z353">
            <v>15</v>
          </cell>
          <cell r="AB353" t="str">
            <v>B3</v>
          </cell>
        </row>
        <row r="354">
          <cell r="A354">
            <v>12784</v>
          </cell>
          <cell r="B354" t="str">
            <v>AUTOLAMPS0322</v>
          </cell>
          <cell r="C354" t="str">
            <v>AUTOLAMPS0322</v>
          </cell>
          <cell r="D354" t="b">
            <v>1</v>
          </cell>
          <cell r="E354" t="str">
            <v xml:space="preserve">MAZDA BONGO / BRAWNY VAN WAGON E2000 - REAR WINDSCREEN</v>
          </cell>
          <cell r="F354" t="str">
            <v>MAZDA</v>
          </cell>
          <cell r="G354" t="str">
            <v xml:space="preserve">E2000 RW/H/X</v>
          </cell>
          <cell r="H354" t="str">
            <v xml:space="preserve">E2000 RW/H/X</v>
          </cell>
          <cell r="I354" t="str">
            <v>1308*630</v>
          </cell>
          <cell r="J354">
            <v>0.02</v>
          </cell>
          <cell r="K354" t="str">
            <v>SUPPLIER0015</v>
          </cell>
          <cell r="L354" t="str">
            <v xml:space="preserve">XINYI AUTOMOBILE GLASS (SHENZHEN) CO., LTD</v>
          </cell>
          <cell r="M354">
            <v>0</v>
          </cell>
          <cell r="N354">
            <v>0</v>
          </cell>
          <cell r="O354">
            <v>0</v>
          </cell>
          <cell r="R354">
            <v>0</v>
          </cell>
          <cell r="S354">
            <v>0</v>
          </cell>
          <cell r="T354" t="str">
            <v xml:space="preserve">USD Purchase Pricelist (USD)</v>
          </cell>
          <cell r="U354">
            <v>11.97</v>
          </cell>
          <cell r="V354">
            <v>1</v>
          </cell>
          <cell r="W354">
            <v>2400</v>
          </cell>
          <cell r="X354">
            <v>3310</v>
          </cell>
        </row>
        <row r="355">
          <cell r="A355">
            <v>13752</v>
          </cell>
          <cell r="B355" t="str">
            <v>AUTOLAMPS0339</v>
          </cell>
          <cell r="C355" t="str">
            <v>AUTOLAMPS0339</v>
          </cell>
          <cell r="D355" t="b">
            <v>1</v>
          </cell>
          <cell r="E355" t="str">
            <v xml:space="preserve">MAZDA DEMIO (96-02) - CORNER LAMP (P1000) - LH</v>
          </cell>
          <cell r="F355" t="str">
            <v>MAZDA</v>
          </cell>
          <cell r="G355" t="str">
            <v xml:space="preserve">DEMIO/96 CLA LH</v>
          </cell>
          <cell r="H355" t="str">
            <v>MZ14-0103-L</v>
          </cell>
          <cell r="J355">
            <v>0.04</v>
          </cell>
          <cell r="K355" t="str">
            <v>SUPPLIER0002</v>
          </cell>
          <cell r="L355" t="str">
            <v xml:space="preserve">ANHUI TINCAI SILK CO. LTD</v>
          </cell>
          <cell r="M355">
            <v>5</v>
          </cell>
          <cell r="N355">
            <v>20</v>
          </cell>
          <cell r="O355">
            <v>25</v>
          </cell>
          <cell r="P355">
            <v>2</v>
          </cell>
          <cell r="Q355">
            <v>10</v>
          </cell>
          <cell r="T355" t="str">
            <v xml:space="preserve">Yuan Purchase Pricelist (CNY)</v>
          </cell>
          <cell r="U355">
            <v>15</v>
          </cell>
          <cell r="V355">
            <v>362</v>
          </cell>
          <cell r="W355">
            <v>540</v>
          </cell>
          <cell r="X355">
            <v>740</v>
          </cell>
          <cell r="Z355">
            <v>3</v>
          </cell>
          <cell r="AB355" t="str">
            <v>B15</v>
          </cell>
        </row>
        <row r="356">
          <cell r="A356">
            <v>13751</v>
          </cell>
          <cell r="B356" t="str">
            <v>AUTOLAMPS0340</v>
          </cell>
          <cell r="C356" t="str">
            <v>AUTOLAMPS0340</v>
          </cell>
          <cell r="D356" t="b">
            <v>1</v>
          </cell>
          <cell r="E356" t="str">
            <v xml:space="preserve">MAZDA DEMIO (96-02) - CORNER LAMP (P1000) - RH</v>
          </cell>
          <cell r="F356" t="str">
            <v>MAZDA</v>
          </cell>
          <cell r="G356" t="str">
            <v xml:space="preserve">DEMIO/96 CLA RH</v>
          </cell>
          <cell r="H356" t="str">
            <v>MZ14-0103-R</v>
          </cell>
          <cell r="J356">
            <v>0.04</v>
          </cell>
          <cell r="K356" t="str">
            <v>SUPPLIER0002</v>
          </cell>
          <cell r="L356" t="str">
            <v xml:space="preserve">ANHUI TINCAI SILK CO. LTD</v>
          </cell>
          <cell r="M356">
            <v>3</v>
          </cell>
          <cell r="N356">
            <v>12</v>
          </cell>
          <cell r="O356">
            <v>15</v>
          </cell>
          <cell r="P356">
            <v>2</v>
          </cell>
          <cell r="Q356">
            <v>10</v>
          </cell>
          <cell r="T356" t="str">
            <v xml:space="preserve">Yuan Purchase Pricelist (CNY)</v>
          </cell>
          <cell r="U356">
            <v>15</v>
          </cell>
          <cell r="V356">
            <v>362</v>
          </cell>
          <cell r="W356">
            <v>540</v>
          </cell>
          <cell r="X356">
            <v>740</v>
          </cell>
          <cell r="Z356">
            <v>5</v>
          </cell>
          <cell r="AB356" t="str">
            <v>B15</v>
          </cell>
        </row>
        <row r="357">
          <cell r="A357">
            <v>11714</v>
          </cell>
          <cell r="B357" t="str">
            <v>AUTOLAMPS0977</v>
          </cell>
          <cell r="C357" t="str">
            <v>AUTOLAMPS0977</v>
          </cell>
          <cell r="D357" t="b">
            <v>1</v>
          </cell>
          <cell r="E357" t="str">
            <v xml:space="preserve">MAZDA VANETTE/BUNGO - CORNER LAMP (216-1555-A) - LH</v>
          </cell>
          <cell r="F357" t="str">
            <v>MAZDA/NISSAN</v>
          </cell>
          <cell r="G357" t="str">
            <v xml:space="preserve">VANETTE/BUNGO CLA LH</v>
          </cell>
          <cell r="H357" t="str">
            <v>MZ10-0103F-L</v>
          </cell>
          <cell r="J357">
            <v>0.04</v>
          </cell>
          <cell r="K357" t="str">
            <v>SUPPLIER0002</v>
          </cell>
          <cell r="L357" t="str">
            <v xml:space="preserve">ANHUI TINCAI SILK CO. LTD</v>
          </cell>
          <cell r="M357">
            <v>16</v>
          </cell>
          <cell r="N357">
            <v>64</v>
          </cell>
          <cell r="O357">
            <v>80</v>
          </cell>
          <cell r="P357">
            <v>5</v>
          </cell>
          <cell r="Q357">
            <v>20</v>
          </cell>
          <cell r="T357" t="str">
            <v xml:space="preserve">Yuan Purchase Pricelist (CNY)</v>
          </cell>
          <cell r="U357">
            <v>17</v>
          </cell>
          <cell r="V357">
            <v>432.28</v>
          </cell>
          <cell r="W357">
            <v>650</v>
          </cell>
          <cell r="X357">
            <v>1130</v>
          </cell>
          <cell r="Z357">
            <v>3</v>
          </cell>
          <cell r="AB357" t="str">
            <v>B16</v>
          </cell>
        </row>
        <row r="358">
          <cell r="A358">
            <v>11713</v>
          </cell>
          <cell r="B358" t="str">
            <v>AUTOLAMPS0978</v>
          </cell>
          <cell r="C358" t="str">
            <v>AUTOLAMPS0978</v>
          </cell>
          <cell r="D358" t="b">
            <v>1</v>
          </cell>
          <cell r="E358" t="str">
            <v xml:space="preserve">MAZDA VANETTE/BUNGO - CORNER LAMP (216-1555-A) - RH</v>
          </cell>
          <cell r="F358" t="str">
            <v>MAZDA/NISSAN</v>
          </cell>
          <cell r="G358" t="str">
            <v xml:space="preserve">VANETTE/BUNGO CLA RH</v>
          </cell>
          <cell r="H358" t="str">
            <v>MZ10-0103F-R</v>
          </cell>
          <cell r="J358">
            <v>0.04</v>
          </cell>
          <cell r="K358" t="str">
            <v>SUPPLIER0002</v>
          </cell>
          <cell r="L358" t="str">
            <v xml:space="preserve">ANHUI TINCAI SILK CO. LTD</v>
          </cell>
          <cell r="M358">
            <v>15</v>
          </cell>
          <cell r="N358">
            <v>60</v>
          </cell>
          <cell r="O358">
            <v>75</v>
          </cell>
          <cell r="P358">
            <v>5</v>
          </cell>
          <cell r="Q358">
            <v>20</v>
          </cell>
          <cell r="T358" t="str">
            <v xml:space="preserve">Yuan Purchase Pricelist (CNY)</v>
          </cell>
          <cell r="U358">
            <v>17</v>
          </cell>
          <cell r="V358">
            <v>432.28</v>
          </cell>
          <cell r="W358">
            <v>650</v>
          </cell>
          <cell r="X358">
            <v>1130</v>
          </cell>
          <cell r="Z358">
            <v>12</v>
          </cell>
          <cell r="AB358" t="str">
            <v>B16</v>
          </cell>
        </row>
        <row r="359">
          <cell r="A359">
            <v>11748</v>
          </cell>
          <cell r="B359" t="str">
            <v>AUTOLAMPS0981</v>
          </cell>
          <cell r="C359" t="str">
            <v>AUTOLAMPS0981</v>
          </cell>
          <cell r="D359" t="b">
            <v>1</v>
          </cell>
          <cell r="E359" t="str">
            <v xml:space="preserve">MAZDA VANETTE/BUNGO - DOOR MIRROR - RH</v>
          </cell>
          <cell r="F359" t="str">
            <v>MAZDA/NISSAN</v>
          </cell>
          <cell r="G359" t="str">
            <v xml:space="preserve">VANETTE/BUNGO SM RH</v>
          </cell>
          <cell r="H359" t="str">
            <v>MZ10-0112-R</v>
          </cell>
          <cell r="J359">
            <v>0.04</v>
          </cell>
          <cell r="K359" t="str">
            <v>SUPPLIER0002</v>
          </cell>
          <cell r="L359" t="str">
            <v xml:space="preserve">ANHUI TINCAI SILK CO. LTD</v>
          </cell>
          <cell r="M359">
            <v>5</v>
          </cell>
          <cell r="N359">
            <v>20</v>
          </cell>
          <cell r="O359">
            <v>25</v>
          </cell>
          <cell r="P359">
            <v>2</v>
          </cell>
          <cell r="Q359">
            <v>10</v>
          </cell>
          <cell r="T359" t="str">
            <v xml:space="preserve">Yuan Purchase Pricelist (CNY)</v>
          </cell>
          <cell r="U359">
            <v>48.42</v>
          </cell>
          <cell r="V359">
            <v>1235</v>
          </cell>
          <cell r="W359">
            <v>1800</v>
          </cell>
          <cell r="X359">
            <v>3200</v>
          </cell>
          <cell r="Z359">
            <v>46</v>
          </cell>
          <cell r="AB359" t="str">
            <v>B12</v>
          </cell>
        </row>
        <row r="360">
          <cell r="A360">
            <v>11749</v>
          </cell>
          <cell r="B360" t="str">
            <v>AUTOLAMPS0982</v>
          </cell>
          <cell r="C360" t="str">
            <v>AUTOLAMPS0982</v>
          </cell>
          <cell r="D360" t="b">
            <v>1</v>
          </cell>
          <cell r="E360" t="str">
            <v xml:space="preserve">MAZDA VANETTE/BUNGO - DOOR MIRROR WITH ANGLE MIRROR - LH</v>
          </cell>
          <cell r="F360" t="str">
            <v>MAZDA/NISSAN</v>
          </cell>
          <cell r="G360" t="str">
            <v xml:space="preserve">VANETTE/BUNGO SMWAM LH</v>
          </cell>
          <cell r="H360" t="str">
            <v>MZ10-0112B-L</v>
          </cell>
          <cell r="J360">
            <v>0.04</v>
          </cell>
          <cell r="K360" t="str">
            <v>SUPPLIER0002</v>
          </cell>
          <cell r="L360" t="str">
            <v xml:space="preserve">ANHUI TINCAI SILK CO. LTD</v>
          </cell>
          <cell r="M360">
            <v>2</v>
          </cell>
          <cell r="N360">
            <v>8</v>
          </cell>
          <cell r="O360">
            <v>10</v>
          </cell>
          <cell r="P360">
            <v>2</v>
          </cell>
          <cell r="Q360">
            <v>10</v>
          </cell>
          <cell r="T360" t="str">
            <v xml:space="preserve">Yuan Purchase Pricelist (CNY)</v>
          </cell>
          <cell r="U360">
            <v>82</v>
          </cell>
          <cell r="V360">
            <v>2091</v>
          </cell>
          <cell r="W360">
            <v>3100</v>
          </cell>
          <cell r="X360">
            <v>5400</v>
          </cell>
          <cell r="Z360">
            <v>40</v>
          </cell>
          <cell r="AB360" t="str">
            <v>B12</v>
          </cell>
        </row>
        <row r="361">
          <cell r="A361">
            <v>11832</v>
          </cell>
          <cell r="B361" t="str">
            <v>AUTOLAMPS0976</v>
          </cell>
          <cell r="C361" t="str">
            <v>AUTOLAMPS0976</v>
          </cell>
          <cell r="D361" t="b">
            <v>1</v>
          </cell>
          <cell r="E361" t="str">
            <v xml:space="preserve">MAZDA VANETTE/BUNGO - FRONT BUMPER</v>
          </cell>
          <cell r="F361" t="str">
            <v>MAZDA/NISSAN</v>
          </cell>
          <cell r="G361" t="str">
            <v xml:space="preserve">VANETTE/BUNGO BPRF</v>
          </cell>
          <cell r="H361" t="str">
            <v>MZ10-0107</v>
          </cell>
          <cell r="J361">
            <v>0.04</v>
          </cell>
          <cell r="K361" t="str">
            <v>SUPPLIER0002</v>
          </cell>
          <cell r="L361" t="str">
            <v xml:space="preserve">ANHUI TINCAI SILK CO. LTD</v>
          </cell>
          <cell r="M361">
            <v>4</v>
          </cell>
          <cell r="N361">
            <v>16</v>
          </cell>
          <cell r="O361">
            <v>20</v>
          </cell>
          <cell r="R361">
            <v>2</v>
          </cell>
          <cell r="S361">
            <v>3</v>
          </cell>
          <cell r="T361" t="str">
            <v xml:space="preserve">Yuan Purchase Pricelist (CNY)</v>
          </cell>
          <cell r="U361">
            <v>107</v>
          </cell>
          <cell r="V361">
            <v>2729</v>
          </cell>
          <cell r="W361">
            <v>4100</v>
          </cell>
          <cell r="X361">
            <v>7100</v>
          </cell>
          <cell r="Z361">
            <v>7</v>
          </cell>
          <cell r="AB361" t="str">
            <v>G4A</v>
          </cell>
        </row>
        <row r="362">
          <cell r="A362">
            <v>11712</v>
          </cell>
          <cell r="B362" t="str">
            <v>AUTOLAMPS0979</v>
          </cell>
          <cell r="C362" t="str">
            <v>AUTOLAMPS0979</v>
          </cell>
          <cell r="D362" t="b">
            <v>1</v>
          </cell>
          <cell r="E362" t="str">
            <v xml:space="preserve">MAZDA VANETTE/BUNGO - HEAD LAMP (P0220) - LH</v>
          </cell>
          <cell r="F362" t="str">
            <v>MAZDA/NISSAN</v>
          </cell>
          <cell r="G362" t="str">
            <v xml:space="preserve">VANETTE/BUNGO HLA LH</v>
          </cell>
          <cell r="H362" t="str">
            <v>MZ10-0101B-L</v>
          </cell>
          <cell r="J362">
            <v>0.04</v>
          </cell>
          <cell r="K362" t="str">
            <v>SUPPLIER0002</v>
          </cell>
          <cell r="L362" t="str">
            <v xml:space="preserve">ANHUI TINCAI SILK CO. LTD</v>
          </cell>
          <cell r="M362">
            <v>6</v>
          </cell>
          <cell r="N362">
            <v>24</v>
          </cell>
          <cell r="O362">
            <v>30</v>
          </cell>
          <cell r="R362">
            <v>2</v>
          </cell>
          <cell r="S362">
            <v>10</v>
          </cell>
          <cell r="T362" t="str">
            <v xml:space="preserve">Yuan Purchase Pricelist (CNY)</v>
          </cell>
          <cell r="U362">
            <v>45</v>
          </cell>
          <cell r="V362">
            <v>1144.26</v>
          </cell>
          <cell r="W362">
            <v>1700</v>
          </cell>
          <cell r="X362">
            <v>3000</v>
          </cell>
          <cell r="Z362">
            <v>35</v>
          </cell>
          <cell r="AB362" t="str">
            <v>A1</v>
          </cell>
        </row>
        <row r="363">
          <cell r="A363">
            <v>11711</v>
          </cell>
          <cell r="B363" t="str">
            <v>AUTOLAMPS0980</v>
          </cell>
          <cell r="C363" t="str">
            <v>AUTOLAMPS0980</v>
          </cell>
          <cell r="D363" t="b">
            <v>1</v>
          </cell>
          <cell r="E363" t="str">
            <v xml:space="preserve">MAZDA VANETTE/BUNGO - HEAD LAMP (P0220) - RH</v>
          </cell>
          <cell r="F363" t="str">
            <v>MAZDA/NISSAN</v>
          </cell>
          <cell r="G363" t="str">
            <v xml:space="preserve">VANETTE/BUNGO HLA RH</v>
          </cell>
          <cell r="H363" t="str">
            <v>MZ10-0101B-R</v>
          </cell>
          <cell r="J363">
            <v>0.04</v>
          </cell>
          <cell r="K363" t="str">
            <v>SUPPLIER0002</v>
          </cell>
          <cell r="L363" t="str">
            <v xml:space="preserve">ANHUI TINCAI SILK CO. LTD</v>
          </cell>
          <cell r="M363">
            <v>6</v>
          </cell>
          <cell r="N363">
            <v>24</v>
          </cell>
          <cell r="O363">
            <v>30</v>
          </cell>
          <cell r="R363">
            <v>2</v>
          </cell>
          <cell r="S363">
            <v>10</v>
          </cell>
          <cell r="T363" t="str">
            <v xml:space="preserve">Yuan Purchase Pricelist (CNY)</v>
          </cell>
          <cell r="U363">
            <v>45</v>
          </cell>
          <cell r="V363">
            <v>1144.26</v>
          </cell>
          <cell r="W363">
            <v>1700</v>
          </cell>
          <cell r="X363">
            <v>3000</v>
          </cell>
          <cell r="Z363">
            <v>39</v>
          </cell>
          <cell r="AB363" t="str">
            <v>A1</v>
          </cell>
        </row>
        <row r="364">
          <cell r="A364">
            <v>11716</v>
          </cell>
          <cell r="B364" t="str">
            <v>AUTOLAMPS0983</v>
          </cell>
          <cell r="C364" t="str">
            <v>AUTOLAMPS0983</v>
          </cell>
          <cell r="D364" t="b">
            <v>1</v>
          </cell>
          <cell r="E364" t="str">
            <v xml:space="preserve">MAZDA VANETTE/BUNGO - TAIL LAMP (216-1911-C) - LH</v>
          </cell>
          <cell r="F364" t="str">
            <v>MAZDA/NISSAN</v>
          </cell>
          <cell r="G364" t="str">
            <v xml:space="preserve">VANETTE/BUNGO TLA LH</v>
          </cell>
          <cell r="H364" t="str">
            <v>MZ10-0102A-L</v>
          </cell>
          <cell r="J364">
            <v>0.04</v>
          </cell>
          <cell r="K364" t="str">
            <v>SUPPLIER0002</v>
          </cell>
          <cell r="L364" t="str">
            <v xml:space="preserve">ANHUI TINCAI SILK CO. LTD</v>
          </cell>
          <cell r="M364">
            <v>6</v>
          </cell>
          <cell r="N364">
            <v>24</v>
          </cell>
          <cell r="O364">
            <v>30</v>
          </cell>
          <cell r="R364">
            <v>3</v>
          </cell>
          <cell r="S364">
            <v>10</v>
          </cell>
          <cell r="T364" t="str">
            <v xml:space="preserve">Yuan Purchase Pricelist (CNY)</v>
          </cell>
          <cell r="U364">
            <v>24</v>
          </cell>
          <cell r="V364">
            <v>610.27</v>
          </cell>
          <cell r="W364">
            <v>920</v>
          </cell>
          <cell r="X364">
            <v>1590</v>
          </cell>
          <cell r="Z364">
            <v>39</v>
          </cell>
          <cell r="AB364" t="str">
            <v>B2</v>
          </cell>
        </row>
        <row r="365">
          <cell r="A365">
            <v>11715</v>
          </cell>
          <cell r="B365" t="str">
            <v>AUTOLAMPS0984</v>
          </cell>
          <cell r="C365" t="str">
            <v>AUTOLAMPS0984</v>
          </cell>
          <cell r="D365" t="b">
            <v>1</v>
          </cell>
          <cell r="E365" t="str">
            <v xml:space="preserve">MAZDA VANETTE/BUNGO - TAIL LAMP (216-1911-C) - RH</v>
          </cell>
          <cell r="F365" t="str">
            <v>MAZDA/NISSAN</v>
          </cell>
          <cell r="G365" t="str">
            <v xml:space="preserve">VANETTE/BUNGO TLA RH</v>
          </cell>
          <cell r="H365" t="str">
            <v>MZ10-0102A-R</v>
          </cell>
          <cell r="J365">
            <v>0.04</v>
          </cell>
          <cell r="K365" t="str">
            <v>SUPPLIER0002</v>
          </cell>
          <cell r="L365" t="str">
            <v xml:space="preserve">ANHUI TINCAI SILK CO. LTD</v>
          </cell>
          <cell r="M365">
            <v>7</v>
          </cell>
          <cell r="N365">
            <v>28</v>
          </cell>
          <cell r="O365">
            <v>35</v>
          </cell>
          <cell r="R365">
            <v>3</v>
          </cell>
          <cell r="S365">
            <v>10</v>
          </cell>
          <cell r="T365" t="str">
            <v xml:space="preserve">Yuan Purchase Pricelist (CNY)</v>
          </cell>
          <cell r="U365">
            <v>24</v>
          </cell>
          <cell r="V365">
            <v>610.27</v>
          </cell>
          <cell r="W365">
            <v>920</v>
          </cell>
          <cell r="X365">
            <v>1590</v>
          </cell>
          <cell r="Z365">
            <v>60</v>
          </cell>
          <cell r="AB365" t="str">
            <v>B2</v>
          </cell>
        </row>
        <row r="366">
          <cell r="A366">
            <v>13770</v>
          </cell>
          <cell r="B366" t="str">
            <v>AUTOLAMPS0353</v>
          </cell>
          <cell r="C366" t="str">
            <v>AUTOLAMPS0353</v>
          </cell>
          <cell r="D366" t="b">
            <v>1</v>
          </cell>
          <cell r="E366" t="str">
            <v xml:space="preserve">MERCEDES BENZ ACTROS II  W960 STANDARD CAB TRUCK (14-) - LAMINATED FRONT WINDSCREEN</v>
          </cell>
          <cell r="F366" t="str">
            <v>MERCEDES</v>
          </cell>
          <cell r="G366" t="str">
            <v xml:space="preserve">W960 ST LFW/X</v>
          </cell>
          <cell r="H366" t="str">
            <v xml:space="preserve">W960-ST LFW/X</v>
          </cell>
          <cell r="I366" t="str">
            <v>2104*933</v>
          </cell>
          <cell r="J366">
            <v>0.02</v>
          </cell>
          <cell r="K366" t="str">
            <v>SUPPLIER0015</v>
          </cell>
          <cell r="L366" t="str">
            <v xml:space="preserve">XINYI AUTOMOBILE GLASS (SHENZHEN) CO., LTD</v>
          </cell>
          <cell r="M366">
            <v>0</v>
          </cell>
          <cell r="N366">
            <v>0</v>
          </cell>
          <cell r="O366">
            <v>0</v>
          </cell>
          <cell r="R366">
            <v>0</v>
          </cell>
          <cell r="S366">
            <v>0</v>
          </cell>
          <cell r="T366" t="str">
            <v xml:space="preserve">USD Purchase Pricelist (USD)</v>
          </cell>
          <cell r="U366">
            <v>28.2</v>
          </cell>
          <cell r="V366">
            <v>4698.83</v>
          </cell>
          <cell r="W366">
            <v>5900</v>
          </cell>
          <cell r="X366">
            <v>9500</v>
          </cell>
          <cell r="Z366">
            <v>14</v>
          </cell>
          <cell r="AB366" t="str">
            <v>1C</v>
          </cell>
        </row>
        <row r="367">
          <cell r="A367">
            <v>11986</v>
          </cell>
          <cell r="B367" t="str">
            <v>AUTOLAMPS0354</v>
          </cell>
          <cell r="C367" t="str">
            <v>AUTOLAMPS0354</v>
          </cell>
          <cell r="D367" t="b">
            <v>1</v>
          </cell>
          <cell r="E367" t="str">
            <v xml:space="preserve">MERCEDES BENZ ACTROS TRUCK (1996-) - LAMINATED FRONT WINDSCREEN</v>
          </cell>
          <cell r="F367" t="str">
            <v>MERCEDES</v>
          </cell>
          <cell r="G367" t="str">
            <v xml:space="preserve">ACTROS LFW</v>
          </cell>
          <cell r="H367" t="str">
            <v xml:space="preserve">ACTROS LFW</v>
          </cell>
          <cell r="I367" t="str">
            <v>2360*857</v>
          </cell>
          <cell r="J367">
            <v>0.02</v>
          </cell>
          <cell r="K367" t="str">
            <v>SUPPLIER0015</v>
          </cell>
          <cell r="L367" t="str">
            <v xml:space="preserve">XINYI AUTOMOBILE GLASS (SHENZHEN) CO., LTD</v>
          </cell>
          <cell r="M367">
            <v>45</v>
          </cell>
          <cell r="N367">
            <v>180</v>
          </cell>
          <cell r="O367">
            <v>225</v>
          </cell>
          <cell r="R367">
            <v>1</v>
          </cell>
          <cell r="S367">
            <v>4</v>
          </cell>
          <cell r="T367" t="str">
            <v xml:space="preserve">USD Purchase Pricelist (USD)</v>
          </cell>
          <cell r="U367">
            <v>30.17</v>
          </cell>
          <cell r="V367">
            <v>4</v>
          </cell>
          <cell r="W367">
            <v>6100</v>
          </cell>
          <cell r="X367">
            <v>8420</v>
          </cell>
        </row>
        <row r="368">
          <cell r="A368">
            <v>11988</v>
          </cell>
          <cell r="B368" t="str">
            <v>AUTOLAMPS0356</v>
          </cell>
          <cell r="C368" t="str">
            <v>AUTOLAMPS0356</v>
          </cell>
          <cell r="D368" t="b">
            <v>1</v>
          </cell>
          <cell r="E368" t="str">
            <v xml:space="preserve">MERCEDES BENZ TRUCK 1617-2632 W381 (74-) - LAMINATED FRONT WINDSCREEN</v>
          </cell>
          <cell r="F368" t="str">
            <v>MERCEDES</v>
          </cell>
          <cell r="G368" t="str">
            <v xml:space="preserve">1926 LFW</v>
          </cell>
          <cell r="H368" t="str">
            <v xml:space="preserve">1926 LFW</v>
          </cell>
          <cell r="I368" t="str">
            <v>1991*800</v>
          </cell>
          <cell r="J368">
            <v>0.02</v>
          </cell>
          <cell r="K368" t="str">
            <v>SUPPLIER0015</v>
          </cell>
          <cell r="L368" t="str">
            <v xml:space="preserve">XINYI AUTOMOBILE GLASS (SHENZHEN) CO., LTD</v>
          </cell>
          <cell r="M368">
            <v>0</v>
          </cell>
          <cell r="N368">
            <v>0</v>
          </cell>
          <cell r="O368">
            <v>0</v>
          </cell>
          <cell r="R368">
            <v>0</v>
          </cell>
          <cell r="S368">
            <v>0</v>
          </cell>
          <cell r="T368" t="str">
            <v xml:space="preserve">USD Purchase Pricelist (USD)</v>
          </cell>
          <cell r="U368">
            <v>23.82</v>
          </cell>
          <cell r="V368">
            <v>3</v>
          </cell>
          <cell r="W368">
            <v>4800</v>
          </cell>
          <cell r="X368">
            <v>6620</v>
          </cell>
          <cell r="Z368">
            <v>5</v>
          </cell>
          <cell r="AB368" t="str">
            <v>1B</v>
          </cell>
        </row>
        <row r="369">
          <cell r="A369">
            <v>13743</v>
          </cell>
          <cell r="B369" t="str">
            <v>AUTOLAMPS0357</v>
          </cell>
          <cell r="C369" t="str">
            <v>AUTOLAMPS0357</v>
          </cell>
          <cell r="D369" t="b">
            <v>1</v>
          </cell>
          <cell r="E369" t="str">
            <v xml:space="preserve">MERCEDES W-123 (I)  (77-80) - HEAD GLASS - LH</v>
          </cell>
          <cell r="F369" t="str">
            <v>MERCEDES</v>
          </cell>
          <cell r="G369" t="str">
            <v xml:space="preserve">W123/77 HGS LH</v>
          </cell>
          <cell r="H369" t="str">
            <v xml:space="preserve">SI 9012-L</v>
          </cell>
          <cell r="J369">
            <v>0.04</v>
          </cell>
          <cell r="K369" t="str">
            <v>SUPPLIER0012</v>
          </cell>
          <cell r="L369" t="str">
            <v xml:space="preserve">SUN IMPEX 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  <cell r="Q369">
            <v>10</v>
          </cell>
          <cell r="T369" t="str">
            <v xml:space="preserve">USD Purchase Pricelist (USD)</v>
          </cell>
          <cell r="U369">
            <v>1.75</v>
          </cell>
          <cell r="V369">
            <v>274</v>
          </cell>
          <cell r="W369">
            <v>420</v>
          </cell>
          <cell r="X369">
            <v>580</v>
          </cell>
          <cell r="Z369">
            <v>10</v>
          </cell>
          <cell r="AB369" t="str">
            <v>TMF</v>
          </cell>
        </row>
        <row r="370">
          <cell r="A370">
            <v>13742</v>
          </cell>
          <cell r="B370" t="str">
            <v>AUTOLAMPS0358</v>
          </cell>
          <cell r="C370" t="str">
            <v>AUTOLAMPS0358</v>
          </cell>
          <cell r="D370" t="b">
            <v>1</v>
          </cell>
          <cell r="E370" t="str">
            <v xml:space="preserve">MERCEDES W-123 (I)  (77-80) - HEAD GLASS - RH</v>
          </cell>
          <cell r="F370" t="str">
            <v>MERCEDES</v>
          </cell>
          <cell r="G370" t="str">
            <v xml:space="preserve">W123/77 HGS RH</v>
          </cell>
          <cell r="H370" t="str">
            <v xml:space="preserve">SI 9012-R</v>
          </cell>
          <cell r="J370">
            <v>0.04</v>
          </cell>
          <cell r="K370" t="str">
            <v>SUPPLIER0012</v>
          </cell>
          <cell r="L370" t="str">
            <v xml:space="preserve">SUN IMPEX 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  <cell r="Q370">
            <v>10</v>
          </cell>
          <cell r="T370" t="str">
            <v xml:space="preserve">USD Purchase Pricelist (USD)</v>
          </cell>
          <cell r="U370">
            <v>1.75</v>
          </cell>
          <cell r="V370">
            <v>274</v>
          </cell>
          <cell r="W370">
            <v>420</v>
          </cell>
          <cell r="X370">
            <v>580</v>
          </cell>
          <cell r="Z370">
            <v>10</v>
          </cell>
          <cell r="AB370" t="str">
            <v>TMF</v>
          </cell>
        </row>
        <row r="371">
          <cell r="A371">
            <v>13745</v>
          </cell>
          <cell r="B371" t="str">
            <v>AUTOLAMPS0359</v>
          </cell>
          <cell r="C371" t="str">
            <v>AUTOLAMPS0359</v>
          </cell>
          <cell r="D371" t="b">
            <v>1</v>
          </cell>
          <cell r="E371" t="str">
            <v xml:space="preserve">MERCEDES W-123 (II)  (81-85) - HEAD GLASS - LH</v>
          </cell>
          <cell r="F371" t="str">
            <v>MERCEDES</v>
          </cell>
          <cell r="G371" t="str">
            <v xml:space="preserve">W123/81 HGS LH</v>
          </cell>
          <cell r="H371" t="str">
            <v xml:space="preserve">SI 9013-L</v>
          </cell>
          <cell r="J371">
            <v>0.04</v>
          </cell>
          <cell r="K371" t="str">
            <v>SUPPLIER0012</v>
          </cell>
          <cell r="L371" t="str">
            <v xml:space="preserve">SUN IMPEX 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  <cell r="Q371">
            <v>10</v>
          </cell>
          <cell r="T371" t="str">
            <v xml:space="preserve">USD Purchase Pricelist (USD)</v>
          </cell>
          <cell r="U371">
            <v>1.75</v>
          </cell>
          <cell r="V371">
            <v>274</v>
          </cell>
          <cell r="W371">
            <v>420</v>
          </cell>
          <cell r="X371">
            <v>580</v>
          </cell>
          <cell r="Z371">
            <v>5</v>
          </cell>
          <cell r="AB371" t="str">
            <v>TMF</v>
          </cell>
        </row>
        <row r="372">
          <cell r="A372">
            <v>13744</v>
          </cell>
          <cell r="B372" t="str">
            <v>AUTOLAMPS0360</v>
          </cell>
          <cell r="C372" t="str">
            <v>AUTOLAMPS0360</v>
          </cell>
          <cell r="D372" t="b">
            <v>1</v>
          </cell>
          <cell r="E372" t="str">
            <v xml:space="preserve">MERCEDES W-123 (II)  (81-85) - HEAD GLASS - RH</v>
          </cell>
          <cell r="F372" t="str">
            <v>MERCEDES</v>
          </cell>
          <cell r="G372" t="str">
            <v xml:space="preserve">W123/81 HGS RH</v>
          </cell>
          <cell r="H372" t="str">
            <v xml:space="preserve">SI 9013-R</v>
          </cell>
          <cell r="J372">
            <v>0.04</v>
          </cell>
          <cell r="K372" t="str">
            <v>SUPPLIER0012</v>
          </cell>
          <cell r="L372" t="str">
            <v xml:space="preserve">SUN IMPEX 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  <cell r="Q372">
            <v>10</v>
          </cell>
          <cell r="T372" t="str">
            <v xml:space="preserve">USD Purchase Pricelist (USD)</v>
          </cell>
          <cell r="U372">
            <v>1.75</v>
          </cell>
          <cell r="V372">
            <v>274</v>
          </cell>
          <cell r="W372">
            <v>420</v>
          </cell>
          <cell r="X372">
            <v>580</v>
          </cell>
          <cell r="Z372">
            <v>5</v>
          </cell>
          <cell r="AB372" t="str">
            <v>TMF</v>
          </cell>
        </row>
        <row r="373">
          <cell r="A373">
            <v>13747</v>
          </cell>
          <cell r="B373" t="str">
            <v>AUTOLAMPS0361</v>
          </cell>
          <cell r="C373" t="str">
            <v>AUTOLAMPS0361</v>
          </cell>
          <cell r="D373" t="b">
            <v>1</v>
          </cell>
          <cell r="E373" t="str">
            <v xml:space="preserve">MERCEDES W-124  (85-93) - HEAD GLASS - LH</v>
          </cell>
          <cell r="F373" t="str">
            <v>MERCEDES</v>
          </cell>
          <cell r="G373" t="str">
            <v xml:space="preserve">W124/85 HGS LH</v>
          </cell>
          <cell r="H373" t="str">
            <v xml:space="preserve">SI 9014-L</v>
          </cell>
          <cell r="J373">
            <v>0.04</v>
          </cell>
          <cell r="K373" t="str">
            <v>SUPPLIER0012</v>
          </cell>
          <cell r="L373" t="str">
            <v xml:space="preserve">SUN IMPEX 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  <cell r="Q373">
            <v>10</v>
          </cell>
          <cell r="T373" t="str">
            <v xml:space="preserve">USD Purchase Pricelist (USD)</v>
          </cell>
          <cell r="U373">
            <v>1.75</v>
          </cell>
          <cell r="V373">
            <v>274</v>
          </cell>
          <cell r="W373">
            <v>420</v>
          </cell>
          <cell r="X373">
            <v>580</v>
          </cell>
          <cell r="Z373">
            <v>12</v>
          </cell>
          <cell r="AB373" t="str">
            <v>TMF</v>
          </cell>
        </row>
        <row r="374">
          <cell r="A374">
            <v>13746</v>
          </cell>
          <cell r="B374" t="str">
            <v>AUTOLAMPS0362</v>
          </cell>
          <cell r="C374" t="str">
            <v>AUTOLAMPS0362</v>
          </cell>
          <cell r="D374" t="b">
            <v>1</v>
          </cell>
          <cell r="E374" t="str">
            <v xml:space="preserve">MERCEDES W-124  (85-93) - HEAD GLASS - RH</v>
          </cell>
          <cell r="F374" t="str">
            <v>MERCEDES</v>
          </cell>
          <cell r="G374" t="str">
            <v xml:space="preserve">W124/85 HGS RH</v>
          </cell>
          <cell r="H374" t="str">
            <v xml:space="preserve">SI 9014-R</v>
          </cell>
          <cell r="J374">
            <v>0.04</v>
          </cell>
          <cell r="K374" t="str">
            <v>SUPPLIER0012</v>
          </cell>
          <cell r="L374" t="str">
            <v xml:space="preserve">SUN IMPEX 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  <cell r="Q374">
            <v>10</v>
          </cell>
          <cell r="T374" t="str">
            <v xml:space="preserve">USD Purchase Pricelist (USD)</v>
          </cell>
          <cell r="U374">
            <v>1.75</v>
          </cell>
          <cell r="V374">
            <v>274</v>
          </cell>
          <cell r="W374">
            <v>420</v>
          </cell>
          <cell r="X374">
            <v>580</v>
          </cell>
          <cell r="Z374">
            <v>12</v>
          </cell>
          <cell r="AB374" t="str">
            <v>TMF</v>
          </cell>
        </row>
        <row r="375">
          <cell r="A375">
            <v>11987</v>
          </cell>
          <cell r="B375" t="str">
            <v>AUTOLAMPS0355</v>
          </cell>
          <cell r="C375" t="str">
            <v>AUTOLAMPS0355</v>
          </cell>
          <cell r="D375" t="b">
            <v>1</v>
          </cell>
          <cell r="E375" t="str">
            <v xml:space="preserve">MERCEDES-BENZ ATEGO/AXOR TRUCK (98-) - LAMINATED FRONT WINDSCREEN</v>
          </cell>
          <cell r="F375" t="str">
            <v>MERCEDES</v>
          </cell>
          <cell r="G375" t="str">
            <v xml:space="preserve">ATEGO LFW/X</v>
          </cell>
          <cell r="H375" t="str">
            <v xml:space="preserve">ATEGO LFW/X</v>
          </cell>
          <cell r="I375" t="str">
            <v>2131*804</v>
          </cell>
          <cell r="J375">
            <v>0.02</v>
          </cell>
          <cell r="K375" t="str">
            <v>SUPPLIER0015</v>
          </cell>
          <cell r="L375" t="str">
            <v xml:space="preserve">XINYI AUTOMOBILE GLASS (SHENZHEN) CO., LTD</v>
          </cell>
          <cell r="M375">
            <v>5</v>
          </cell>
          <cell r="N375">
            <v>20</v>
          </cell>
          <cell r="O375">
            <v>25</v>
          </cell>
          <cell r="R375">
            <v>1</v>
          </cell>
          <cell r="S375">
            <v>4</v>
          </cell>
          <cell r="T375" t="str">
            <v xml:space="preserve">USD Purchase Pricelist (USD)</v>
          </cell>
          <cell r="U375">
            <v>24.5</v>
          </cell>
          <cell r="V375">
            <v>4082.31</v>
          </cell>
          <cell r="W375">
            <v>5000</v>
          </cell>
          <cell r="X375">
            <v>8100</v>
          </cell>
          <cell r="Z375">
            <v>21</v>
          </cell>
          <cell r="AB375" t="str">
            <v>5C</v>
          </cell>
        </row>
        <row r="376">
          <cell r="A376">
            <v>11681</v>
          </cell>
          <cell r="B376" t="str">
            <v>AUTOLAMPS0605</v>
          </cell>
          <cell r="C376" t="str">
            <v>AUTOLAMPS0605</v>
          </cell>
          <cell r="D376" t="b">
            <v>1</v>
          </cell>
          <cell r="E376" t="str">
            <v xml:space="preserve">MITSUBISHI - LOGO</v>
          </cell>
          <cell r="F376" t="str">
            <v>MITSUBISHI</v>
          </cell>
          <cell r="G376" t="str">
            <v xml:space="preserve">MITSUBISHI LOGO</v>
          </cell>
          <cell r="H376" t="str">
            <v>MT05-0219B</v>
          </cell>
          <cell r="J376">
            <v>0.04</v>
          </cell>
          <cell r="K376" t="str">
            <v>SUPPLIER0002</v>
          </cell>
          <cell r="L376" t="str">
            <v xml:space="preserve">ANHUI TINCAI SILK CO. LTD</v>
          </cell>
          <cell r="M376">
            <v>1</v>
          </cell>
          <cell r="N376">
            <v>4</v>
          </cell>
          <cell r="O376">
            <v>5</v>
          </cell>
          <cell r="P376">
            <v>5</v>
          </cell>
          <cell r="Q376">
            <v>20</v>
          </cell>
          <cell r="T376" t="str">
            <v xml:space="preserve">Yuan Purchase Pricelist (CNY)</v>
          </cell>
          <cell r="U376">
            <v>9</v>
          </cell>
          <cell r="V376">
            <v>203</v>
          </cell>
          <cell r="W376">
            <v>310</v>
          </cell>
          <cell r="X376">
            <v>430</v>
          </cell>
          <cell r="Z376">
            <v>76</v>
          </cell>
          <cell r="AB376" t="str">
            <v>B18</v>
          </cell>
        </row>
        <row r="377">
          <cell r="A377">
            <v>13989</v>
          </cell>
          <cell r="B377" t="str">
            <v>AUTOLAMPS0603</v>
          </cell>
          <cell r="C377" t="str">
            <v>AUTOLAMPS0603</v>
          </cell>
          <cell r="D377" t="b">
            <v>1</v>
          </cell>
          <cell r="E377" t="str">
            <v xml:space="preserve">MITSUBISHI ASX/PEUGEOT 4005 5D CROSSOVER (10-) - LAMINATED FROM WINDSCREEN</v>
          </cell>
          <cell r="F377" t="str">
            <v>MITSUBISHI</v>
          </cell>
          <cell r="G377" t="str">
            <v xml:space="preserve">MIT GA3W R VCP LFW/X</v>
          </cell>
          <cell r="H377" t="str">
            <v xml:space="preserve">MIT-GA3W-R-VCP LFW/X</v>
          </cell>
          <cell r="I377" t="str">
            <v>1496*1028</v>
          </cell>
          <cell r="J377">
            <v>0.02</v>
          </cell>
          <cell r="K377" t="str">
            <v>SUPPLIER0015</v>
          </cell>
          <cell r="L377" t="str">
            <v xml:space="preserve">XINYI AUTOMOBILE GLASS (SHENZHEN) CO., LTD</v>
          </cell>
          <cell r="M377">
            <v>0</v>
          </cell>
          <cell r="N377">
            <v>0</v>
          </cell>
          <cell r="O377">
            <v>0</v>
          </cell>
          <cell r="R377">
            <v>1</v>
          </cell>
          <cell r="S377">
            <v>4</v>
          </cell>
          <cell r="T377" t="str">
            <v xml:space="preserve">USD Purchase Pricelist (USD)</v>
          </cell>
          <cell r="U377">
            <v>19.25</v>
          </cell>
          <cell r="V377">
            <v>3449.6</v>
          </cell>
          <cell r="W377">
            <v>3400</v>
          </cell>
          <cell r="X377">
            <v>4200</v>
          </cell>
          <cell r="Z377">
            <v>26</v>
          </cell>
          <cell r="AB377" t="str">
            <v>4C</v>
          </cell>
        </row>
        <row r="378">
          <cell r="A378">
            <v>10925</v>
          </cell>
          <cell r="B378" t="str">
            <v>AUTOLAMPS0369</v>
          </cell>
          <cell r="C378" t="str">
            <v>AUTOLAMPS0369</v>
          </cell>
          <cell r="D378" t="b">
            <v>1</v>
          </cell>
          <cell r="E378" t="str">
            <v xml:space="preserve">MITSUBISHI CANTER (05-11) - CORNER  LAMP (214-1566)- LH</v>
          </cell>
          <cell r="F378" t="str">
            <v>MITSUBISHI</v>
          </cell>
          <cell r="G378" t="str">
            <v xml:space="preserve">CANTER/05 CLA LH</v>
          </cell>
          <cell r="H378" t="str">
            <v>MT04-0503-L</v>
          </cell>
          <cell r="J378">
            <v>0.04</v>
          </cell>
          <cell r="K378" t="str">
            <v>SUPPLIER0002</v>
          </cell>
          <cell r="L378" t="str">
            <v xml:space="preserve">ANHUI TINCAI SILK CO. LTD</v>
          </cell>
          <cell r="M378">
            <v>13</v>
          </cell>
          <cell r="N378">
            <v>52</v>
          </cell>
          <cell r="O378">
            <v>65</v>
          </cell>
          <cell r="P378">
            <v>5</v>
          </cell>
          <cell r="Q378">
            <v>20</v>
          </cell>
          <cell r="T378" t="str">
            <v xml:space="preserve">Yuan Purchase Pricelist (CNY)</v>
          </cell>
          <cell r="U378">
            <v>15</v>
          </cell>
          <cell r="V378">
            <v>383</v>
          </cell>
          <cell r="W378">
            <v>570</v>
          </cell>
          <cell r="X378">
            <v>770</v>
          </cell>
        </row>
        <row r="379">
          <cell r="A379">
            <v>10924</v>
          </cell>
          <cell r="B379" t="str">
            <v>AUTOLAMPS0370</v>
          </cell>
          <cell r="C379" t="str">
            <v>AUTOLAMPS0370</v>
          </cell>
          <cell r="D379" t="b">
            <v>1</v>
          </cell>
          <cell r="E379" t="str">
            <v xml:space="preserve">MITSUBISHI CANTER (05-11) - CORNER  LAMP (214-1566)- LH</v>
          </cell>
          <cell r="F379" t="str">
            <v>MITSUBISHI</v>
          </cell>
          <cell r="G379" t="str">
            <v xml:space="preserve">CANTER/05 CLA RH</v>
          </cell>
          <cell r="H379" t="str">
            <v>MT04-0503-L</v>
          </cell>
          <cell r="J379">
            <v>0.04</v>
          </cell>
          <cell r="K379" t="str">
            <v>SUPPLIER0002</v>
          </cell>
          <cell r="L379" t="str">
            <v xml:space="preserve">ANHUI TINCAI SILK CO. LTD</v>
          </cell>
          <cell r="M379">
            <v>13</v>
          </cell>
          <cell r="N379">
            <v>52</v>
          </cell>
          <cell r="O379">
            <v>65</v>
          </cell>
          <cell r="P379">
            <v>5</v>
          </cell>
          <cell r="Q379">
            <v>20</v>
          </cell>
          <cell r="T379" t="str">
            <v xml:space="preserve">Yuan Purchase Pricelist (CNY)</v>
          </cell>
          <cell r="U379">
            <v>15</v>
          </cell>
          <cell r="V379">
            <v>383</v>
          </cell>
          <cell r="W379">
            <v>570</v>
          </cell>
          <cell r="X379">
            <v>770</v>
          </cell>
        </row>
        <row r="380">
          <cell r="A380">
            <v>11685</v>
          </cell>
          <cell r="B380" t="str">
            <v>AUTOLAMPS0371</v>
          </cell>
          <cell r="C380" t="str">
            <v>AUTOLAMPS0371</v>
          </cell>
          <cell r="D380" t="b">
            <v>1</v>
          </cell>
          <cell r="E380" t="str">
            <v xml:space="preserve">MITSUBISHI CANTER (05-11) - CORNER PANEL - LH</v>
          </cell>
          <cell r="F380" t="str">
            <v>MITSUBISHI</v>
          </cell>
          <cell r="G380" t="str">
            <v xml:space="preserve">CANTER/05 CP LH</v>
          </cell>
          <cell r="H380" t="str">
            <v>MT04-0513-L</v>
          </cell>
          <cell r="J380">
            <v>0.04</v>
          </cell>
          <cell r="K380" t="str">
            <v>SUPPLIER0002</v>
          </cell>
          <cell r="L380" t="str">
            <v xml:space="preserve">ANHUI TINCAI SILK CO. LTD</v>
          </cell>
          <cell r="M380">
            <v>0</v>
          </cell>
          <cell r="N380">
            <v>0</v>
          </cell>
          <cell r="O380">
            <v>0</v>
          </cell>
          <cell r="R380">
            <v>1</v>
          </cell>
          <cell r="S380">
            <v>2</v>
          </cell>
          <cell r="T380" t="str">
            <v xml:space="preserve">Yuan Purchase Pricelist (CNY)</v>
          </cell>
          <cell r="U380">
            <v>3.72</v>
          </cell>
          <cell r="V380">
            <v>581</v>
          </cell>
          <cell r="W380">
            <v>900</v>
          </cell>
          <cell r="X380">
            <v>1250</v>
          </cell>
          <cell r="Z380">
            <v>24</v>
          </cell>
          <cell r="AB380" t="str">
            <v>G3D</v>
          </cell>
        </row>
        <row r="381">
          <cell r="A381">
            <v>11684</v>
          </cell>
          <cell r="B381" t="str">
            <v>AUTOLAMPS0372</v>
          </cell>
          <cell r="C381" t="str">
            <v>AUTOLAMPS0372</v>
          </cell>
          <cell r="D381" t="b">
            <v>1</v>
          </cell>
          <cell r="E381" t="str">
            <v xml:space="preserve">MITSUBISHI CANTER (05-11) - CORNER PANEL - RH</v>
          </cell>
          <cell r="F381" t="str">
            <v>MITSUBISHI</v>
          </cell>
          <cell r="G381" t="str">
            <v xml:space="preserve">CANTER/05 CP RH</v>
          </cell>
          <cell r="H381" t="str">
            <v>MT04-0513-R</v>
          </cell>
          <cell r="J381">
            <v>0.04</v>
          </cell>
          <cell r="K381" t="str">
            <v>SUPPLIER0002</v>
          </cell>
          <cell r="L381" t="str">
            <v xml:space="preserve">ANHUI TINCAI SILK CO. LTD</v>
          </cell>
          <cell r="M381">
            <v>0</v>
          </cell>
          <cell r="N381">
            <v>0</v>
          </cell>
          <cell r="O381">
            <v>0</v>
          </cell>
          <cell r="R381">
            <v>1</v>
          </cell>
          <cell r="S381">
            <v>2</v>
          </cell>
          <cell r="T381" t="str">
            <v xml:space="preserve">Yuan Purchase Pricelist (CNY)</v>
          </cell>
          <cell r="U381">
            <v>3.72</v>
          </cell>
          <cell r="V381">
            <v>581</v>
          </cell>
          <cell r="W381">
            <v>900</v>
          </cell>
          <cell r="X381">
            <v>1250</v>
          </cell>
          <cell r="Z381">
            <v>11</v>
          </cell>
          <cell r="AB381" t="str">
            <v>G3D</v>
          </cell>
        </row>
        <row r="382">
          <cell r="A382">
            <v>13773</v>
          </cell>
          <cell r="B382" t="str">
            <v>AUTOLAMPS0363</v>
          </cell>
          <cell r="C382" t="str">
            <v>AUTOLAMPS0363</v>
          </cell>
          <cell r="D382" t="b">
            <v>1</v>
          </cell>
          <cell r="E382" t="str">
            <v xml:space="preserve">MITSUBISHI CANTER (05-11) - FACE PANEL </v>
          </cell>
          <cell r="F382" t="str">
            <v>MITSUBISHI</v>
          </cell>
          <cell r="G382" t="str">
            <v xml:space="preserve">CANTER/05 FP N</v>
          </cell>
          <cell r="H382" t="str">
            <v>MT04-0514-1</v>
          </cell>
          <cell r="J382">
            <v>0.04</v>
          </cell>
          <cell r="K382" t="str">
            <v>SUPPLIER0002</v>
          </cell>
          <cell r="L382" t="str">
            <v xml:space="preserve">ANHUI TINCAI SILK CO. LTD</v>
          </cell>
          <cell r="M382">
            <v>0</v>
          </cell>
          <cell r="N382">
            <v>0</v>
          </cell>
          <cell r="O382">
            <v>0</v>
          </cell>
          <cell r="R382">
            <v>1</v>
          </cell>
          <cell r="S382">
            <v>2</v>
          </cell>
          <cell r="T382" t="str">
            <v xml:space="preserve">Yuan Purchase Pricelist (CNY)</v>
          </cell>
          <cell r="U382">
            <v>100</v>
          </cell>
          <cell r="V382">
            <v>15630</v>
          </cell>
          <cell r="W382">
            <v>24230</v>
          </cell>
          <cell r="X382">
            <v>33430</v>
          </cell>
          <cell r="Z382">
            <v>7</v>
          </cell>
          <cell r="AB382" t="str">
            <v>1A</v>
          </cell>
        </row>
        <row r="383">
          <cell r="A383">
            <v>10930</v>
          </cell>
          <cell r="B383" t="str">
            <v>AUTOLAMPS0373</v>
          </cell>
          <cell r="C383" t="str">
            <v>AUTOLAMPS0373</v>
          </cell>
          <cell r="D383" t="b">
            <v>1</v>
          </cell>
          <cell r="E383" t="str">
            <v xml:space="preserve">MITSUBISHI CANTER (05-11) - FOG LAMP (214-2043) - LH</v>
          </cell>
          <cell r="F383" t="str">
            <v>MITSUBISHI</v>
          </cell>
          <cell r="G383" t="str">
            <v xml:space="preserve">CANTER/05 FLA LH</v>
          </cell>
          <cell r="H383" t="str">
            <v>MT04-0504-L</v>
          </cell>
          <cell r="J383">
            <v>0.04</v>
          </cell>
          <cell r="K383" t="str">
            <v>SUPPLIER0002</v>
          </cell>
          <cell r="L383" t="str">
            <v xml:space="preserve">ANHUI TINCAI SILK CO. LTD</v>
          </cell>
          <cell r="M383">
            <v>0</v>
          </cell>
          <cell r="N383">
            <v>0</v>
          </cell>
          <cell r="O383">
            <v>0</v>
          </cell>
          <cell r="P383">
            <v>5</v>
          </cell>
          <cell r="Q383">
            <v>20</v>
          </cell>
          <cell r="T383" t="str">
            <v xml:space="preserve">Yuan Purchase Pricelist (CNY)</v>
          </cell>
          <cell r="U383">
            <v>4.5</v>
          </cell>
          <cell r="V383">
            <v>703</v>
          </cell>
          <cell r="W383">
            <v>1090</v>
          </cell>
          <cell r="X383">
            <v>1500</v>
          </cell>
        </row>
        <row r="384">
          <cell r="A384">
            <v>10929</v>
          </cell>
          <cell r="B384" t="str">
            <v>AUTOLAMPS0374</v>
          </cell>
          <cell r="C384" t="str">
            <v>AUTOLAMPS0374</v>
          </cell>
          <cell r="D384" t="b">
            <v>1</v>
          </cell>
          <cell r="E384" t="str">
            <v xml:space="preserve">MITSUBISHI CANTER (05-11) - FOG LAMP (214-2043) - RH</v>
          </cell>
          <cell r="F384" t="str">
            <v>MITSUBISHI</v>
          </cell>
          <cell r="G384" t="str">
            <v xml:space="preserve">CANTER/05 FLA RH</v>
          </cell>
          <cell r="H384" t="str">
            <v>MT04-0504-R</v>
          </cell>
          <cell r="J384">
            <v>0.04</v>
          </cell>
          <cell r="K384" t="str">
            <v>SUPPLIER0002</v>
          </cell>
          <cell r="L384" t="str">
            <v xml:space="preserve">ANHUI TINCAI SILK CO. LTD</v>
          </cell>
          <cell r="M384">
            <v>0</v>
          </cell>
          <cell r="N384">
            <v>0</v>
          </cell>
          <cell r="O384">
            <v>0</v>
          </cell>
          <cell r="P384">
            <v>5</v>
          </cell>
          <cell r="Q384">
            <v>20</v>
          </cell>
          <cell r="T384" t="str">
            <v xml:space="preserve">Yuan Purchase Pricelist (CNY)</v>
          </cell>
          <cell r="U384">
            <v>4.5</v>
          </cell>
          <cell r="V384">
            <v>703</v>
          </cell>
          <cell r="W384">
            <v>1090</v>
          </cell>
          <cell r="X384">
            <v>1500</v>
          </cell>
        </row>
        <row r="385">
          <cell r="A385">
            <v>11625</v>
          </cell>
          <cell r="B385" t="str">
            <v>AUTOLAMPS0366</v>
          </cell>
          <cell r="C385" t="str">
            <v>AUTOLAMPS0366</v>
          </cell>
          <cell r="D385" t="b">
            <v>1</v>
          </cell>
          <cell r="E385" t="str">
            <v xml:space="preserve">MITSUBISHI CANTER (05-11) - FRONT BUMPER</v>
          </cell>
          <cell r="F385" t="str">
            <v>MITSUBISHI</v>
          </cell>
          <cell r="G385" t="str">
            <v xml:space="preserve">CANTER/05 BPRF</v>
          </cell>
          <cell r="H385" t="str">
            <v>MT04-0507</v>
          </cell>
          <cell r="J385">
            <v>0.04</v>
          </cell>
          <cell r="K385" t="str">
            <v>SUPPLIER0002</v>
          </cell>
          <cell r="L385" t="str">
            <v xml:space="preserve">ANHUI TINCAI SILK CO. LTD</v>
          </cell>
          <cell r="M385">
            <v>0</v>
          </cell>
          <cell r="N385">
            <v>0</v>
          </cell>
          <cell r="O385">
            <v>0</v>
          </cell>
          <cell r="R385">
            <v>1</v>
          </cell>
          <cell r="S385">
            <v>2</v>
          </cell>
          <cell r="T385" t="str">
            <v xml:space="preserve">Yuan Purchase Pricelist (CNY)</v>
          </cell>
          <cell r="U385">
            <v>15.38</v>
          </cell>
          <cell r="V385">
            <v>2404</v>
          </cell>
          <cell r="W385">
            <v>3730</v>
          </cell>
          <cell r="X385">
            <v>5150</v>
          </cell>
          <cell r="Z385">
            <v>86</v>
          </cell>
          <cell r="AB385" t="str">
            <v>G4A</v>
          </cell>
        </row>
        <row r="386">
          <cell r="A386">
            <v>10927</v>
          </cell>
          <cell r="B386" t="str">
            <v>AUTOLAMPS0367</v>
          </cell>
          <cell r="C386" t="str">
            <v>AUTOLAMPS0367</v>
          </cell>
          <cell r="D386" t="b">
            <v>1</v>
          </cell>
          <cell r="E386" t="str">
            <v xml:space="preserve">MITSUBISHI CANTER (05-11) - FRONT LAMP (214-1648) - LH </v>
          </cell>
          <cell r="F386" t="str">
            <v>MITSUBISHI</v>
          </cell>
          <cell r="G386" t="str">
            <v xml:space="preserve">CANTER/05 FALA LH</v>
          </cell>
          <cell r="H386" t="str">
            <v>MT04-0505-L</v>
          </cell>
          <cell r="J386">
            <v>0.04</v>
          </cell>
          <cell r="K386" t="str">
            <v>SUPPLIER0002</v>
          </cell>
          <cell r="L386" t="str">
            <v xml:space="preserve">ANHUI TINCAI SILK CO. LTD</v>
          </cell>
          <cell r="M386">
            <v>11</v>
          </cell>
          <cell r="N386">
            <v>44</v>
          </cell>
          <cell r="O386">
            <v>55</v>
          </cell>
          <cell r="P386">
            <v>5</v>
          </cell>
          <cell r="Q386">
            <v>20</v>
          </cell>
          <cell r="T386" t="str">
            <v xml:space="preserve">Yuan Purchase Pricelist (CNY)</v>
          </cell>
          <cell r="U386">
            <v>22</v>
          </cell>
          <cell r="V386">
            <v>561</v>
          </cell>
          <cell r="W386">
            <v>840</v>
          </cell>
          <cell r="X386">
            <v>1120</v>
          </cell>
        </row>
        <row r="387">
          <cell r="A387">
            <v>10926</v>
          </cell>
          <cell r="B387" t="str">
            <v>AUTOLAMPS0368</v>
          </cell>
          <cell r="C387" t="str">
            <v>AUTOLAMPS0368</v>
          </cell>
          <cell r="D387" t="b">
            <v>1</v>
          </cell>
          <cell r="E387" t="str">
            <v xml:space="preserve">MITSUBISHI CANTER (05-11) - FRONT LAMP (214-1648) - RH </v>
          </cell>
          <cell r="F387" t="str">
            <v>MITSUBISHI</v>
          </cell>
          <cell r="G387" t="str">
            <v xml:space="preserve">CANTER/05 FALA RH</v>
          </cell>
          <cell r="H387" t="str">
            <v>MT04-0505-R</v>
          </cell>
          <cell r="J387">
            <v>0.04</v>
          </cell>
          <cell r="K387" t="str">
            <v>SUPPLIER0002</v>
          </cell>
          <cell r="L387" t="str">
            <v xml:space="preserve">ANHUI TINCAI SILK CO. LTD</v>
          </cell>
          <cell r="M387">
            <v>11</v>
          </cell>
          <cell r="N387">
            <v>44</v>
          </cell>
          <cell r="O387">
            <v>55</v>
          </cell>
          <cell r="P387">
            <v>5</v>
          </cell>
          <cell r="Q387">
            <v>20</v>
          </cell>
          <cell r="T387" t="str">
            <v xml:space="preserve">Yuan Purchase Pricelist (CNY)</v>
          </cell>
          <cell r="U387">
            <v>22</v>
          </cell>
          <cell r="V387">
            <v>561</v>
          </cell>
          <cell r="W387">
            <v>840</v>
          </cell>
          <cell r="X387">
            <v>1120</v>
          </cell>
        </row>
        <row r="388">
          <cell r="A388">
            <v>11616</v>
          </cell>
          <cell r="B388" t="str">
            <v>AUTOLAMPS0375</v>
          </cell>
          <cell r="C388" t="str">
            <v>AUTOLAMPS0375</v>
          </cell>
          <cell r="D388" t="b">
            <v>1</v>
          </cell>
          <cell r="E388" t="str">
            <v xml:space="preserve">MITSUBISHI CANTER (05-11) - GRILL (NARROW)</v>
          </cell>
          <cell r="F388" t="str">
            <v>MITSUBISHI</v>
          </cell>
          <cell r="G388" t="str">
            <v xml:space="preserve">CANTER/05 GRLN</v>
          </cell>
          <cell r="H388" t="str">
            <v>MT04-0511</v>
          </cell>
          <cell r="J388">
            <v>0.04</v>
          </cell>
          <cell r="K388" t="str">
            <v>SUPPLIER0002</v>
          </cell>
          <cell r="L388" t="str">
            <v xml:space="preserve">ANHUI TINCAI SILK CO. LTD</v>
          </cell>
          <cell r="M388">
            <v>1</v>
          </cell>
          <cell r="N388">
            <v>4</v>
          </cell>
          <cell r="O388">
            <v>5</v>
          </cell>
          <cell r="R388">
            <v>2</v>
          </cell>
          <cell r="S388">
            <v>3</v>
          </cell>
          <cell r="T388" t="str">
            <v xml:space="preserve">Yuan Purchase Pricelist (CNY)</v>
          </cell>
          <cell r="U388">
            <v>70</v>
          </cell>
          <cell r="V388">
            <v>1575</v>
          </cell>
          <cell r="W388">
            <v>2440</v>
          </cell>
          <cell r="X388">
            <v>3370</v>
          </cell>
          <cell r="Z388">
            <v>10</v>
          </cell>
          <cell r="AB388" t="str">
            <v>G4B</v>
          </cell>
        </row>
        <row r="389">
          <cell r="A389">
            <v>11617</v>
          </cell>
          <cell r="B389" t="str">
            <v>AUTOLAMPS0376</v>
          </cell>
          <cell r="C389" t="str">
            <v>AUTOLAMPS0376</v>
          </cell>
          <cell r="D389" t="b">
            <v>1</v>
          </cell>
          <cell r="E389" t="str">
            <v xml:space="preserve">MITSUBISHI CANTER (05-11) - GRILL (WIDE)</v>
          </cell>
          <cell r="F389" t="str">
            <v>MITSUBISHI</v>
          </cell>
          <cell r="G389" t="str">
            <v xml:space="preserve">CANTER/05 GRLW</v>
          </cell>
          <cell r="H389" t="str">
            <v>MT05-0511B</v>
          </cell>
          <cell r="J389">
            <v>0.04</v>
          </cell>
          <cell r="K389" t="str">
            <v>SUPPLIER0002</v>
          </cell>
          <cell r="L389" t="str">
            <v xml:space="preserve">ANHUI TINCAI SILK CO. LTD</v>
          </cell>
          <cell r="M389">
            <v>1</v>
          </cell>
          <cell r="N389">
            <v>4</v>
          </cell>
          <cell r="O389">
            <v>5</v>
          </cell>
          <cell r="R389">
            <v>2</v>
          </cell>
          <cell r="S389">
            <v>3</v>
          </cell>
          <cell r="T389" t="str">
            <v xml:space="preserve">Yuan Purchase Pricelist (CNY)</v>
          </cell>
          <cell r="U389">
            <v>76</v>
          </cell>
          <cell r="V389">
            <v>1938</v>
          </cell>
          <cell r="W389">
            <v>2900</v>
          </cell>
          <cell r="X389">
            <v>5000</v>
          </cell>
          <cell r="Z389">
            <v>24</v>
          </cell>
          <cell r="AB389" t="str">
            <v>G4B</v>
          </cell>
        </row>
        <row r="390">
          <cell r="A390">
            <v>10923</v>
          </cell>
          <cell r="B390" t="str">
            <v>AUTOLAMPS0377</v>
          </cell>
          <cell r="C390" t="str">
            <v>AUTOLAMPS0377</v>
          </cell>
          <cell r="D390" t="b">
            <v>1</v>
          </cell>
          <cell r="E390" t="str">
            <v xml:space="preserve">MITSUBISHI CANTER (05-11) - HEAD LAMP (214-1178) - LH</v>
          </cell>
          <cell r="F390" t="str">
            <v>MITSUBISHI</v>
          </cell>
          <cell r="G390" t="str">
            <v xml:space="preserve">CANTER/05 HLA LH</v>
          </cell>
          <cell r="H390" t="str">
            <v>MT04-0501-L</v>
          </cell>
          <cell r="J390">
            <v>0.04</v>
          </cell>
          <cell r="K390" t="str">
            <v>SUPPLIER0002</v>
          </cell>
          <cell r="L390" t="str">
            <v xml:space="preserve">ANHUI TINCAI SILK CO. LTD</v>
          </cell>
          <cell r="M390">
            <v>6</v>
          </cell>
          <cell r="N390">
            <v>24</v>
          </cell>
          <cell r="O390">
            <v>30</v>
          </cell>
          <cell r="R390">
            <v>2</v>
          </cell>
          <cell r="S390">
            <v>5</v>
          </cell>
          <cell r="T390" t="str">
            <v xml:space="preserve">Yuan Purchase Pricelist (CNY)</v>
          </cell>
          <cell r="U390">
            <v>68</v>
          </cell>
          <cell r="V390">
            <v>1734</v>
          </cell>
          <cell r="W390">
            <v>2600</v>
          </cell>
          <cell r="X390">
            <v>3470</v>
          </cell>
          <cell r="Z390">
            <v>14</v>
          </cell>
          <cell r="AB390" t="str">
            <v>B9</v>
          </cell>
        </row>
        <row r="391">
          <cell r="A391">
            <v>10922</v>
          </cell>
          <cell r="B391" t="str">
            <v>AUTOLAMPS0378</v>
          </cell>
          <cell r="C391" t="str">
            <v>AUTOLAMPS0378</v>
          </cell>
          <cell r="D391" t="b">
            <v>1</v>
          </cell>
          <cell r="E391" t="str">
            <v xml:space="preserve">MITSUBISHI CANTER (05-11) - HEAD LAMP (214-1178) - RH</v>
          </cell>
          <cell r="F391" t="str">
            <v>MITSUBISHI</v>
          </cell>
          <cell r="G391" t="str">
            <v xml:space="preserve">CANTER/05 HLA RH</v>
          </cell>
          <cell r="H391" t="str">
            <v>MT04-0501-R</v>
          </cell>
          <cell r="J391">
            <v>0.04</v>
          </cell>
          <cell r="K391" t="str">
            <v>SUPPLIER0002</v>
          </cell>
          <cell r="L391" t="str">
            <v xml:space="preserve">ANHUI TINCAI SILK CO. LTD</v>
          </cell>
          <cell r="M391">
            <v>6</v>
          </cell>
          <cell r="N391">
            <v>24</v>
          </cell>
          <cell r="O391">
            <v>30</v>
          </cell>
          <cell r="R391">
            <v>2</v>
          </cell>
          <cell r="S391">
            <v>5</v>
          </cell>
          <cell r="T391" t="str">
            <v xml:space="preserve">Yuan Purchase Pricelist (CNY)</v>
          </cell>
          <cell r="U391">
            <v>68</v>
          </cell>
          <cell r="V391">
            <v>1734</v>
          </cell>
          <cell r="W391">
            <v>2600</v>
          </cell>
          <cell r="X391">
            <v>3470</v>
          </cell>
          <cell r="Z391">
            <v>13</v>
          </cell>
          <cell r="AB391" t="str">
            <v>B9</v>
          </cell>
        </row>
        <row r="392">
          <cell r="A392">
            <v>11736</v>
          </cell>
          <cell r="B392" t="str">
            <v>AUTOLAMPS0364</v>
          </cell>
          <cell r="C392" t="str">
            <v>AUTOLAMPS0364</v>
          </cell>
          <cell r="D392" t="b">
            <v>1</v>
          </cell>
          <cell r="E392" t="str">
            <v xml:space="preserve">MITSUBISHI CANTER (05-11) - HOOD (NARROW) - 143CMS</v>
          </cell>
          <cell r="F392" t="str">
            <v>MITSUBISHI</v>
          </cell>
          <cell r="G392" t="str">
            <v xml:space="preserve">CANTER/05 HOOD N</v>
          </cell>
          <cell r="H392" t="str">
            <v>MT04-0514</v>
          </cell>
          <cell r="J392">
            <v>0.04</v>
          </cell>
          <cell r="K392" t="str">
            <v>SUPPLIER0002</v>
          </cell>
          <cell r="L392" t="str">
            <v xml:space="preserve">ANHUI TINCAI SILK CO. LTD</v>
          </cell>
          <cell r="M392">
            <v>0</v>
          </cell>
          <cell r="N392">
            <v>0</v>
          </cell>
          <cell r="O392">
            <v>0</v>
          </cell>
          <cell r="R392">
            <v>1</v>
          </cell>
          <cell r="S392">
            <v>2</v>
          </cell>
          <cell r="T392" t="str">
            <v xml:space="preserve">Yuan Purchase Pricelist (CNY)</v>
          </cell>
          <cell r="U392">
            <v>130</v>
          </cell>
          <cell r="V392">
            <v>2925</v>
          </cell>
          <cell r="W392">
            <v>4530</v>
          </cell>
          <cell r="X392">
            <v>6250</v>
          </cell>
        </row>
        <row r="393">
          <cell r="A393">
            <v>12565</v>
          </cell>
          <cell r="B393" t="str">
            <v>AUTOLAMPS0381</v>
          </cell>
          <cell r="C393" t="str">
            <v>AUTOLAMPS0381</v>
          </cell>
          <cell r="D393" t="b">
            <v>1</v>
          </cell>
          <cell r="E393" t="str">
            <v xml:space="preserve">MITSUBISHI CANTER (05-11) - SHELL</v>
          </cell>
          <cell r="F393" t="str">
            <v>MITSUBISHI</v>
          </cell>
          <cell r="G393" t="str">
            <v xml:space="preserve">CANTER/05 SM/B</v>
          </cell>
          <cell r="H393" t="str">
            <v>MT04-0512A</v>
          </cell>
          <cell r="J393">
            <v>0.04</v>
          </cell>
          <cell r="K393" t="str">
            <v>SUPPLIER0002</v>
          </cell>
          <cell r="L393" t="str">
            <v xml:space="preserve">ANHUI TINCAI SILK CO. LTD</v>
          </cell>
          <cell r="M393">
            <v>0</v>
          </cell>
          <cell r="N393">
            <v>0</v>
          </cell>
          <cell r="O393">
            <v>0</v>
          </cell>
          <cell r="R393">
            <v>0</v>
          </cell>
          <cell r="S393">
            <v>0</v>
          </cell>
          <cell r="T393" t="str">
            <v xml:space="preserve">Yuan Purchase Pricelist (CNY)</v>
          </cell>
          <cell r="U393">
            <v>1.3</v>
          </cell>
          <cell r="V393">
            <v>203</v>
          </cell>
          <cell r="W393">
            <v>310</v>
          </cell>
          <cell r="X393">
            <v>430</v>
          </cell>
        </row>
        <row r="394">
          <cell r="A394">
            <v>11653</v>
          </cell>
          <cell r="B394" t="str">
            <v>AUTOLAMPS0379</v>
          </cell>
          <cell r="C394" t="str">
            <v>AUTOLAMPS0379</v>
          </cell>
          <cell r="D394" t="b">
            <v>1</v>
          </cell>
          <cell r="E394" t="str">
            <v xml:space="preserve">MITSUBISHI CANTER (05-11) - TAIL LAMP (214-1988-A) - LH</v>
          </cell>
          <cell r="F394" t="str">
            <v>MITSUBISHI</v>
          </cell>
          <cell r="G394" t="str">
            <v xml:space="preserve">CANTER/05 TLA LH</v>
          </cell>
          <cell r="H394" t="str">
            <v>MT04-0502A-L</v>
          </cell>
          <cell r="J394">
            <v>0.04</v>
          </cell>
          <cell r="K394" t="str">
            <v>SUPPLIER0002</v>
          </cell>
          <cell r="L394" t="str">
            <v xml:space="preserve">ANHUI TINCAI SILK CO. LTD</v>
          </cell>
          <cell r="M394">
            <v>0</v>
          </cell>
          <cell r="N394">
            <v>0</v>
          </cell>
          <cell r="O394">
            <v>0</v>
          </cell>
          <cell r="R394">
            <v>2</v>
          </cell>
          <cell r="S394">
            <v>5</v>
          </cell>
          <cell r="T394" t="str">
            <v xml:space="preserve">Yuan Purchase Pricelist (CNY)</v>
          </cell>
          <cell r="U394">
            <v>1.97</v>
          </cell>
          <cell r="V394">
            <v>308</v>
          </cell>
          <cell r="W394">
            <v>480</v>
          </cell>
          <cell r="X394">
            <v>660</v>
          </cell>
        </row>
        <row r="395">
          <cell r="A395">
            <v>11652</v>
          </cell>
          <cell r="B395" t="str">
            <v>AUTOLAMPS0380</v>
          </cell>
          <cell r="C395" t="str">
            <v>AUTOLAMPS0380</v>
          </cell>
          <cell r="D395" t="b">
            <v>1</v>
          </cell>
          <cell r="E395" t="str">
            <v xml:space="preserve">MITSUBISHI CANTER (05-11) - TAIL LAMP (214-1988-A) - RH</v>
          </cell>
          <cell r="F395" t="str">
            <v>MITSUBISHI</v>
          </cell>
          <cell r="G395" t="str">
            <v xml:space="preserve">CANTER/05 TLA RH</v>
          </cell>
          <cell r="H395" t="str">
            <v>MT04-0502A-R</v>
          </cell>
          <cell r="J395">
            <v>0.04</v>
          </cell>
          <cell r="K395" t="str">
            <v>SUPPLIER0002</v>
          </cell>
          <cell r="L395" t="str">
            <v xml:space="preserve">ANHUI TINCAI SILK CO. LTD</v>
          </cell>
          <cell r="M395">
            <v>0</v>
          </cell>
          <cell r="N395">
            <v>0</v>
          </cell>
          <cell r="O395">
            <v>0</v>
          </cell>
          <cell r="R395">
            <v>2</v>
          </cell>
          <cell r="S395">
            <v>5</v>
          </cell>
          <cell r="T395" t="str">
            <v xml:space="preserve">Yuan Purchase Pricelist (CNY)</v>
          </cell>
          <cell r="U395">
            <v>1.97</v>
          </cell>
          <cell r="V395">
            <v>308</v>
          </cell>
          <cell r="W395">
            <v>480</v>
          </cell>
          <cell r="X395">
            <v>660</v>
          </cell>
        </row>
        <row r="396">
          <cell r="A396">
            <v>11737</v>
          </cell>
          <cell r="B396" t="str">
            <v>AUTOLAMPS0365</v>
          </cell>
          <cell r="C396" t="str">
            <v>AUTOLAMPS0365</v>
          </cell>
          <cell r="D396" t="b">
            <v>1</v>
          </cell>
          <cell r="E396" t="str">
            <v xml:space="preserve">MITSUBISHI CANTER (05-11) - WIPER PANEL (NARROW) - 122 CMS</v>
          </cell>
          <cell r="F396" t="str">
            <v>MITSUBISHI</v>
          </cell>
          <cell r="G396" t="str">
            <v xml:space="preserve">CANTER/05 FP N</v>
          </cell>
          <cell r="H396" t="str">
            <v>MT04-0514-1C</v>
          </cell>
          <cell r="J396">
            <v>0.04</v>
          </cell>
          <cell r="K396" t="str">
            <v>SUPPLIER0002</v>
          </cell>
          <cell r="L396" t="str">
            <v xml:space="preserve">ANHUI TINCAI SILK CO. LTD</v>
          </cell>
          <cell r="M396">
            <v>0</v>
          </cell>
          <cell r="N396">
            <v>0</v>
          </cell>
          <cell r="O396">
            <v>0</v>
          </cell>
          <cell r="R396">
            <v>2</v>
          </cell>
          <cell r="S396">
            <v>3</v>
          </cell>
          <cell r="T396" t="str">
            <v xml:space="preserve">Yuan Purchase Pricelist (CNY)</v>
          </cell>
          <cell r="U396">
            <v>100</v>
          </cell>
          <cell r="V396">
            <v>2250</v>
          </cell>
          <cell r="W396">
            <v>3490</v>
          </cell>
          <cell r="X396">
            <v>4810</v>
          </cell>
          <cell r="Z396">
            <v>6</v>
          </cell>
          <cell r="AB396" t="str">
            <v>1A</v>
          </cell>
        </row>
        <row r="397">
          <cell r="A397">
            <v>11884</v>
          </cell>
          <cell r="B397" t="str">
            <v>AUTOLAMPS0383</v>
          </cell>
          <cell r="C397" t="str">
            <v>AUTOLAMPS0383</v>
          </cell>
          <cell r="D397" t="b">
            <v>1</v>
          </cell>
          <cell r="E397" t="str">
            <v xml:space="preserve">MITSUBISHI CANTER (4D31) FE300 (85-) - LAMINATED FRONT WINDSCREEN</v>
          </cell>
          <cell r="F397" t="str">
            <v>MITSUBISHI</v>
          </cell>
          <cell r="G397" t="str">
            <v xml:space="preserve">FE300 LFW</v>
          </cell>
          <cell r="H397" t="str">
            <v xml:space="preserve">FE300 LFW</v>
          </cell>
          <cell r="I397" t="str">
            <v>1509*689</v>
          </cell>
          <cell r="J397">
            <v>0.02</v>
          </cell>
          <cell r="K397" t="str">
            <v>SUPPLIER0015</v>
          </cell>
          <cell r="L397" t="str">
            <v xml:space="preserve">XINYI AUTOMOBILE GLASS (SHENZHEN) CO., LTD</v>
          </cell>
          <cell r="M397">
            <v>7</v>
          </cell>
          <cell r="N397">
            <v>28</v>
          </cell>
          <cell r="O397">
            <v>35</v>
          </cell>
          <cell r="R397">
            <v>2</v>
          </cell>
          <cell r="S397">
            <v>8</v>
          </cell>
          <cell r="T397" t="str">
            <v xml:space="preserve">USD Purchase Pricelist (USD)</v>
          </cell>
          <cell r="U397">
            <v>13.47</v>
          </cell>
          <cell r="V397">
            <v>2</v>
          </cell>
          <cell r="W397">
            <v>2700</v>
          </cell>
          <cell r="X397">
            <v>3730</v>
          </cell>
        </row>
        <row r="398">
          <cell r="A398">
            <v>10890</v>
          </cell>
          <cell r="B398" t="str">
            <v>AUTOLAMPS0385</v>
          </cell>
          <cell r="C398" t="str">
            <v>AUTOLAMPS0385</v>
          </cell>
          <cell r="D398" t="b">
            <v>1</v>
          </cell>
          <cell r="E398" t="str">
            <v xml:space="preserve">MITSUBISHI CANTER (91-93) 4D31 - CORNER LAMP (4D31) - LH</v>
          </cell>
          <cell r="F398" t="str">
            <v>MITSUBISHI</v>
          </cell>
          <cell r="G398" t="str">
            <v xml:space="preserve">CANTER/91 CLA LH </v>
          </cell>
          <cell r="H398" t="str">
            <v>MT04-0103-L</v>
          </cell>
          <cell r="J398">
            <v>0.04</v>
          </cell>
          <cell r="K398" t="str">
            <v>SUPPLIER0002</v>
          </cell>
          <cell r="L398" t="str">
            <v xml:space="preserve">ANHUI TINCAI SILK CO. LTD</v>
          </cell>
          <cell r="M398">
            <v>10</v>
          </cell>
          <cell r="N398">
            <v>40</v>
          </cell>
          <cell r="O398">
            <v>50</v>
          </cell>
          <cell r="P398">
            <v>5</v>
          </cell>
          <cell r="Q398">
            <v>20</v>
          </cell>
          <cell r="T398" t="str">
            <v xml:space="preserve">Yuan Purchase Pricelist (CNY)</v>
          </cell>
          <cell r="U398">
            <v>8.5</v>
          </cell>
          <cell r="V398">
            <v>198</v>
          </cell>
          <cell r="W398">
            <v>310</v>
          </cell>
          <cell r="X398">
            <v>430</v>
          </cell>
        </row>
        <row r="399">
          <cell r="A399">
            <v>10889</v>
          </cell>
          <cell r="B399" t="str">
            <v>AUTOLAMPS0386</v>
          </cell>
          <cell r="C399" t="str">
            <v>AUTOLAMPS0386</v>
          </cell>
          <cell r="D399" t="b">
            <v>1</v>
          </cell>
          <cell r="E399" t="str">
            <v xml:space="preserve">MITSUBISHI CANTER (91-93) 4D31 - CORNER LAMP (4D31) - RH</v>
          </cell>
          <cell r="F399" t="str">
            <v>MITSUBISHI</v>
          </cell>
          <cell r="G399" t="str">
            <v xml:space="preserve">CANTER/91 CLA RH </v>
          </cell>
          <cell r="H399" t="str">
            <v>MT04-0103-R</v>
          </cell>
          <cell r="J399">
            <v>0.04</v>
          </cell>
          <cell r="K399" t="str">
            <v>SUPPLIER0002</v>
          </cell>
          <cell r="L399" t="str">
            <v xml:space="preserve">ANHUI TINCAI SILK CO. LTD</v>
          </cell>
          <cell r="M399">
            <v>10</v>
          </cell>
          <cell r="N399">
            <v>40</v>
          </cell>
          <cell r="O399">
            <v>50</v>
          </cell>
          <cell r="P399">
            <v>5</v>
          </cell>
          <cell r="Q399">
            <v>20</v>
          </cell>
          <cell r="T399" t="str">
            <v xml:space="preserve">Yuan Purchase Pricelist (CNY)</v>
          </cell>
          <cell r="U399">
            <v>8.5</v>
          </cell>
          <cell r="V399">
            <v>198</v>
          </cell>
          <cell r="W399">
            <v>310</v>
          </cell>
          <cell r="X399">
            <v>420</v>
          </cell>
        </row>
        <row r="400">
          <cell r="A400">
            <v>10892</v>
          </cell>
          <cell r="B400" t="str">
            <v>AUTOLAMPS0393</v>
          </cell>
          <cell r="C400" t="str">
            <v>AUTOLAMPS0393</v>
          </cell>
          <cell r="D400" t="b">
            <v>1</v>
          </cell>
          <cell r="E400" t="str">
            <v xml:space="preserve">MITSUBISHI CANTER (91-93) 4D31 - CORNER LENS (4D31) - LH</v>
          </cell>
          <cell r="F400" t="str">
            <v>MITSUBISHI</v>
          </cell>
          <cell r="G400" t="str">
            <v xml:space="preserve">CANTER/91 CLS LH</v>
          </cell>
          <cell r="H400" t="str">
            <v>MT04-0103-00-L</v>
          </cell>
          <cell r="J400">
            <v>0.04</v>
          </cell>
          <cell r="K400" t="str">
            <v>SUPPLIER0002</v>
          </cell>
          <cell r="L400" t="str">
            <v xml:space="preserve">ANHUI TINCAI SILK CO. LTD</v>
          </cell>
          <cell r="M400">
            <v>22</v>
          </cell>
          <cell r="N400">
            <v>88</v>
          </cell>
          <cell r="O400">
            <v>110</v>
          </cell>
          <cell r="R400">
            <v>5</v>
          </cell>
          <cell r="S400">
            <v>20</v>
          </cell>
          <cell r="T400" t="str">
            <v xml:space="preserve">Yuan Purchase Pricelist (CNY)</v>
          </cell>
          <cell r="U400">
            <v>3.5</v>
          </cell>
          <cell r="V400">
            <v>81.38</v>
          </cell>
          <cell r="W400">
            <v>130</v>
          </cell>
          <cell r="X400">
            <v>180</v>
          </cell>
          <cell r="Z400">
            <v>20</v>
          </cell>
          <cell r="AB400" t="str">
            <v>TF</v>
          </cell>
        </row>
        <row r="401">
          <cell r="A401">
            <v>10891</v>
          </cell>
          <cell r="B401" t="str">
            <v>AUTOLAMPS0394</v>
          </cell>
          <cell r="C401" t="str">
            <v>AUTOLAMPS0394</v>
          </cell>
          <cell r="D401" t="b">
            <v>1</v>
          </cell>
          <cell r="E401" t="str">
            <v xml:space="preserve">MITSUBISHI CANTER (91-93) 4D31 - CORNER LENS (4D31) - RH</v>
          </cell>
          <cell r="F401" t="str">
            <v>MITSUBISHI</v>
          </cell>
          <cell r="G401" t="str">
            <v xml:space="preserve">CANTER/91 CLS RH</v>
          </cell>
          <cell r="H401" t="str">
            <v>MT04-0103-00-R</v>
          </cell>
          <cell r="J401">
            <v>0.04</v>
          </cell>
          <cell r="K401" t="str">
            <v>SUPPLIER0002</v>
          </cell>
          <cell r="L401" t="str">
            <v xml:space="preserve">ANHUI TINCAI SILK CO. LTD</v>
          </cell>
          <cell r="M401">
            <v>13</v>
          </cell>
          <cell r="N401">
            <v>52</v>
          </cell>
          <cell r="O401">
            <v>65</v>
          </cell>
          <cell r="R401">
            <v>5</v>
          </cell>
          <cell r="S401">
            <v>20</v>
          </cell>
          <cell r="T401" t="str">
            <v xml:space="preserve">Yuan Purchase Pricelist (CNY)</v>
          </cell>
          <cell r="U401">
            <v>3.5</v>
          </cell>
          <cell r="V401">
            <v>89</v>
          </cell>
          <cell r="W401">
            <v>130</v>
          </cell>
          <cell r="X401">
            <v>230</v>
          </cell>
          <cell r="Z401">
            <v>110</v>
          </cell>
          <cell r="AB401" t="str">
            <v>TF</v>
          </cell>
        </row>
        <row r="402">
          <cell r="A402">
            <v>11216</v>
          </cell>
          <cell r="B402" t="str">
            <v>AUTOLAMPS0387</v>
          </cell>
          <cell r="C402" t="str">
            <v>AUTOLAMPS0387</v>
          </cell>
          <cell r="D402" t="b">
            <v>1</v>
          </cell>
          <cell r="E402" t="str">
            <v xml:space="preserve">MITSUBISHI CANTER (91-93) 4D31 - FOG LAMP (214-2006) - LH</v>
          </cell>
          <cell r="F402" t="str">
            <v>MITSUBISHI</v>
          </cell>
          <cell r="G402" t="str">
            <v xml:space="preserve">CANTER/91 FLA LH</v>
          </cell>
          <cell r="H402" t="str">
            <v>MT04-0104-L</v>
          </cell>
          <cell r="J402">
            <v>0.04</v>
          </cell>
          <cell r="K402" t="str">
            <v>SUPPLIER0002</v>
          </cell>
          <cell r="L402" t="str">
            <v xml:space="preserve">ANHUI TINCAI SILK CO. LTD</v>
          </cell>
          <cell r="M402">
            <v>4</v>
          </cell>
          <cell r="N402">
            <v>16</v>
          </cell>
          <cell r="O402">
            <v>20</v>
          </cell>
          <cell r="P402">
            <v>5</v>
          </cell>
          <cell r="Q402">
            <v>20</v>
          </cell>
          <cell r="T402" t="str">
            <v xml:space="preserve">Yuan Purchase Pricelist (CNY)</v>
          </cell>
          <cell r="U402">
            <v>10</v>
          </cell>
          <cell r="V402">
            <v>131.58000000000001</v>
          </cell>
          <cell r="W402">
            <v>200</v>
          </cell>
          <cell r="X402">
            <v>280</v>
          </cell>
        </row>
        <row r="403">
          <cell r="A403">
            <v>10885</v>
          </cell>
          <cell r="B403" t="str">
            <v>AUTOLAMPS0388</v>
          </cell>
          <cell r="C403" t="str">
            <v>AUTOLAMPS0388</v>
          </cell>
          <cell r="D403" t="b">
            <v>1</v>
          </cell>
          <cell r="E403" t="str">
            <v xml:space="preserve">MITSUBISHI CANTER (91-93) 4D31 - FOG LAMP (214-2006) - RH</v>
          </cell>
          <cell r="F403" t="str">
            <v>MITSUBISHI</v>
          </cell>
          <cell r="G403" t="str">
            <v xml:space="preserve">CANTER/91 FLA RH</v>
          </cell>
          <cell r="H403" t="str">
            <v>MT04-0104-R</v>
          </cell>
          <cell r="J403">
            <v>0.04</v>
          </cell>
          <cell r="K403" t="str">
            <v>SUPPLIER0002</v>
          </cell>
          <cell r="L403" t="str">
            <v xml:space="preserve">ANHUI TINCAI SILK CO. LTD</v>
          </cell>
          <cell r="M403">
            <v>1</v>
          </cell>
          <cell r="N403">
            <v>4</v>
          </cell>
          <cell r="O403">
            <v>5</v>
          </cell>
          <cell r="P403">
            <v>5</v>
          </cell>
          <cell r="Q403">
            <v>20</v>
          </cell>
          <cell r="T403" t="str">
            <v xml:space="preserve">Yuan Purchase Pricelist (CNY)</v>
          </cell>
          <cell r="U403">
            <v>10</v>
          </cell>
          <cell r="V403">
            <v>232.5</v>
          </cell>
          <cell r="W403">
            <v>200</v>
          </cell>
          <cell r="X403">
            <v>280</v>
          </cell>
        </row>
        <row r="404">
          <cell r="A404">
            <v>11870</v>
          </cell>
          <cell r="B404" t="str">
            <v>AUTOLAMPS0395</v>
          </cell>
          <cell r="C404" t="str">
            <v>AUTOLAMPS0395</v>
          </cell>
          <cell r="D404" t="b">
            <v>1</v>
          </cell>
          <cell r="E404" t="str">
            <v xml:space="preserve">MITSUBISHI CANTER (91-93) 4D31 - FOG LENS (4D31)</v>
          </cell>
          <cell r="F404" t="str">
            <v>MITSUBISHI</v>
          </cell>
          <cell r="G404" t="str">
            <v xml:space="preserve">CANTER/91 FLAS</v>
          </cell>
          <cell r="H404" t="str">
            <v>00-MT04-0104</v>
          </cell>
          <cell r="J404">
            <v>0.04</v>
          </cell>
          <cell r="K404" t="str">
            <v>SUPPLIER0002</v>
          </cell>
          <cell r="L404" t="str">
            <v xml:space="preserve">ANHUI TINCAI SILK CO. LTD</v>
          </cell>
          <cell r="M404">
            <v>0</v>
          </cell>
          <cell r="N404">
            <v>0</v>
          </cell>
          <cell r="O404">
            <v>0</v>
          </cell>
          <cell r="R404">
            <v>5</v>
          </cell>
          <cell r="S404">
            <v>20</v>
          </cell>
          <cell r="T404" t="str">
            <v xml:space="preserve">Yuan Purchase Pricelist (CNY)</v>
          </cell>
          <cell r="U404">
            <v>18</v>
          </cell>
          <cell r="V404">
            <v>405</v>
          </cell>
          <cell r="W404">
            <v>630</v>
          </cell>
          <cell r="X404">
            <v>860</v>
          </cell>
        </row>
        <row r="405">
          <cell r="A405">
            <v>10888</v>
          </cell>
          <cell r="B405" t="str">
            <v>AUTOLAMPS0389</v>
          </cell>
          <cell r="C405" t="str">
            <v>AUTOLAMPS0389</v>
          </cell>
          <cell r="D405" t="b">
            <v>1</v>
          </cell>
          <cell r="E405" t="str">
            <v xml:space="preserve">MITSUBISHI CANTER (91-93) 4D31 - HEAD GLASS (4D31) - LH</v>
          </cell>
          <cell r="F405" t="str">
            <v>MITSUBISHI</v>
          </cell>
          <cell r="G405" t="str">
            <v xml:space="preserve">CANTER/91 HGS LH</v>
          </cell>
          <cell r="H405" t="str">
            <v>MT04-0101-00-L</v>
          </cell>
          <cell r="J405">
            <v>0.04</v>
          </cell>
          <cell r="K405" t="str">
            <v>SUPPLIER0002</v>
          </cell>
          <cell r="L405" t="str">
            <v xml:space="preserve">ANHUI TINCAI SILK CO. LTD</v>
          </cell>
          <cell r="M405">
            <v>7</v>
          </cell>
          <cell r="N405">
            <v>28</v>
          </cell>
          <cell r="O405">
            <v>35</v>
          </cell>
          <cell r="P405">
            <v>5</v>
          </cell>
          <cell r="Q405">
            <v>20</v>
          </cell>
          <cell r="T405" t="str">
            <v xml:space="preserve">Yuan Purchase Pricelist (CNY)</v>
          </cell>
          <cell r="U405">
            <v>11</v>
          </cell>
          <cell r="V405">
            <v>255.75</v>
          </cell>
          <cell r="W405">
            <v>400</v>
          </cell>
          <cell r="X405">
            <v>550</v>
          </cell>
        </row>
        <row r="406">
          <cell r="A406">
            <v>10887</v>
          </cell>
          <cell r="B406" t="str">
            <v>AUTOLAMPS0390</v>
          </cell>
          <cell r="C406" t="str">
            <v>AUTOLAMPS0390</v>
          </cell>
          <cell r="D406" t="b">
            <v>1</v>
          </cell>
          <cell r="E406" t="str">
            <v xml:space="preserve">MITSUBISHI CANTER (91-93) 4D31 - HEAD GLASS (4D31) - RH</v>
          </cell>
          <cell r="F406" t="str">
            <v>MITSUBISHI</v>
          </cell>
          <cell r="G406" t="str">
            <v xml:space="preserve">CANTER/91 HGS RH</v>
          </cell>
          <cell r="H406" t="str">
            <v>MT04-0101-00-R</v>
          </cell>
          <cell r="J406">
            <v>0.04</v>
          </cell>
          <cell r="K406" t="str">
            <v>SUPPLIER0002</v>
          </cell>
          <cell r="L406" t="str">
            <v xml:space="preserve">ANHUI TINCAI SILK CO. LTD</v>
          </cell>
          <cell r="M406">
            <v>7</v>
          </cell>
          <cell r="N406">
            <v>28</v>
          </cell>
          <cell r="O406">
            <v>35</v>
          </cell>
          <cell r="P406">
            <v>5</v>
          </cell>
          <cell r="Q406">
            <v>20</v>
          </cell>
          <cell r="T406" t="str">
            <v xml:space="preserve">Yuan Purchase Pricelist (CNY)</v>
          </cell>
          <cell r="U406">
            <v>11</v>
          </cell>
          <cell r="V406">
            <v>255.75</v>
          </cell>
          <cell r="W406">
            <v>400</v>
          </cell>
          <cell r="X406">
            <v>550</v>
          </cell>
        </row>
        <row r="407">
          <cell r="A407">
            <v>10886</v>
          </cell>
          <cell r="B407" t="str">
            <v>AUTOLAMPS0391</v>
          </cell>
          <cell r="C407" t="str">
            <v>AUTOLAMPS0391</v>
          </cell>
          <cell r="D407" t="b">
            <v>1</v>
          </cell>
          <cell r="E407" t="str">
            <v xml:space="preserve">MITSUBISHI CANTER (91-93) 4D31 - HEAD LAMP (4D31) - LH</v>
          </cell>
          <cell r="F407" t="str">
            <v>MITSUBISHI</v>
          </cell>
          <cell r="G407" t="str">
            <v xml:space="preserve">CANTER/91 HLA LH</v>
          </cell>
          <cell r="H407" t="str">
            <v>MT04-0101-L</v>
          </cell>
          <cell r="J407">
            <v>0.04</v>
          </cell>
          <cell r="K407" t="str">
            <v>SUPPLIER0002</v>
          </cell>
          <cell r="L407" t="str">
            <v xml:space="preserve">ANHUI TINCAI SILK CO. LTD</v>
          </cell>
          <cell r="M407">
            <v>1</v>
          </cell>
          <cell r="N407">
            <v>4</v>
          </cell>
          <cell r="O407">
            <v>5</v>
          </cell>
          <cell r="R407">
            <v>3</v>
          </cell>
          <cell r="S407">
            <v>5</v>
          </cell>
          <cell r="T407" t="str">
            <v xml:space="preserve">Yuan Purchase Pricelist (CNY)</v>
          </cell>
          <cell r="U407">
            <v>38</v>
          </cell>
          <cell r="V407">
            <v>969</v>
          </cell>
          <cell r="W407">
            <v>1450</v>
          </cell>
          <cell r="X407">
            <v>1940</v>
          </cell>
          <cell r="Z407">
            <v>10</v>
          </cell>
          <cell r="AB407" t="str">
            <v>A4</v>
          </cell>
        </row>
        <row r="408">
          <cell r="A408">
            <v>11509</v>
          </cell>
          <cell r="B408" t="str">
            <v>AUTOLAMPS0392</v>
          </cell>
          <cell r="C408" t="str">
            <v>AUTOLAMPS0392</v>
          </cell>
          <cell r="D408" t="b">
            <v>1</v>
          </cell>
          <cell r="E408" t="str">
            <v xml:space="preserve">MITSUBISHI CANTER (91-93) 4D31 - HEAD LAMP (4D31) - RH</v>
          </cell>
          <cell r="F408" t="str">
            <v>MITSUBISHI</v>
          </cell>
          <cell r="G408" t="str">
            <v xml:space="preserve">CANTER/91 HLA RH</v>
          </cell>
          <cell r="H408" t="str">
            <v>MT04-0101-R</v>
          </cell>
          <cell r="J408">
            <v>0.04</v>
          </cell>
          <cell r="K408" t="str">
            <v>SUPPLIER0002</v>
          </cell>
          <cell r="L408" t="str">
            <v xml:space="preserve">ANHUI TINCAI SILK CO. LTD</v>
          </cell>
          <cell r="M408">
            <v>1</v>
          </cell>
          <cell r="N408">
            <v>4</v>
          </cell>
          <cell r="O408">
            <v>5</v>
          </cell>
          <cell r="R408">
            <v>3</v>
          </cell>
          <cell r="S408">
            <v>5</v>
          </cell>
          <cell r="T408" t="str">
            <v xml:space="preserve">Yuan Purchase Pricelist (CNY)</v>
          </cell>
          <cell r="U408">
            <v>38</v>
          </cell>
          <cell r="V408">
            <v>966.26</v>
          </cell>
          <cell r="W408">
            <v>1500</v>
          </cell>
          <cell r="X408">
            <v>2600</v>
          </cell>
          <cell r="Z408">
            <v>7</v>
          </cell>
          <cell r="AB408" t="str">
            <v>A4</v>
          </cell>
        </row>
        <row r="409">
          <cell r="A409">
            <v>10901</v>
          </cell>
          <cell r="B409" t="str">
            <v>AUTOLAMPS0401</v>
          </cell>
          <cell r="C409" t="str">
            <v>AUTOLAMPS0401</v>
          </cell>
          <cell r="D409" t="b">
            <v>1</v>
          </cell>
          <cell r="E409" t="str">
            <v xml:space="preserve">MITSUBISHI CANTER (91-93) 4D31 - SIDE MIRROR</v>
          </cell>
          <cell r="F409" t="str">
            <v>MITSUBISHI</v>
          </cell>
          <cell r="G409" t="str">
            <v xml:space="preserve">CANTER/91 SM</v>
          </cell>
          <cell r="H409" t="str">
            <v>LL-068</v>
          </cell>
          <cell r="J409">
            <v>0.04</v>
          </cell>
          <cell r="K409" t="str">
            <v>SUPPLIER0009</v>
          </cell>
          <cell r="L409" t="str">
            <v xml:space="preserve">JIANGSU L.L TRUCK MIRROR CO.,LTD</v>
          </cell>
          <cell r="M409">
            <v>75</v>
          </cell>
          <cell r="N409">
            <v>300</v>
          </cell>
          <cell r="O409">
            <v>375</v>
          </cell>
          <cell r="P409">
            <v>5</v>
          </cell>
          <cell r="Q409">
            <v>10</v>
          </cell>
          <cell r="T409" t="str">
            <v xml:space="preserve">Yuan Purchase Pricelist (CNY)</v>
          </cell>
          <cell r="U409">
            <v>4.9000000000000004</v>
          </cell>
          <cell r="V409">
            <v>124.95</v>
          </cell>
          <cell r="W409">
            <v>200</v>
          </cell>
          <cell r="X409">
            <v>250</v>
          </cell>
          <cell r="Z409">
            <v>569</v>
          </cell>
          <cell r="AB409" t="str">
            <v>TMF</v>
          </cell>
        </row>
        <row r="410">
          <cell r="A410">
            <v>13539</v>
          </cell>
          <cell r="B410" t="str">
            <v>AUTOLAMPS0400</v>
          </cell>
          <cell r="C410" t="str">
            <v>AUTOLAMPS0400</v>
          </cell>
          <cell r="D410" t="b">
            <v>1</v>
          </cell>
          <cell r="E410" t="str">
            <v xml:space="preserve">MITSUBISHI CANTER (91-93) 4D31 - SIDE MIRROR GLASS</v>
          </cell>
          <cell r="F410" t="str">
            <v>MITSUBISHI</v>
          </cell>
          <cell r="G410" t="str">
            <v xml:space="preserve">CANTER/91 SMG</v>
          </cell>
          <cell r="H410" t="str">
            <v xml:space="preserve">LL-068 GLASS</v>
          </cell>
          <cell r="J410">
            <v>0.04</v>
          </cell>
          <cell r="K410" t="str">
            <v>SUPPLIER0009</v>
          </cell>
          <cell r="L410" t="str">
            <v xml:space="preserve">JIANGSU L.L TRUCK MIRROR CO.,LTD</v>
          </cell>
          <cell r="M410">
            <v>0</v>
          </cell>
          <cell r="N410">
            <v>0</v>
          </cell>
          <cell r="O410">
            <v>0</v>
          </cell>
          <cell r="T410" t="str">
            <v xml:space="preserve">Yuan Purchase Pricelist (CNY)</v>
          </cell>
          <cell r="U410">
            <v>0.3</v>
          </cell>
          <cell r="V410">
            <v>47</v>
          </cell>
          <cell r="W410">
            <v>70</v>
          </cell>
          <cell r="X410">
            <v>100</v>
          </cell>
          <cell r="Z410">
            <v>68</v>
          </cell>
          <cell r="AB410" t="str">
            <v>TMF</v>
          </cell>
        </row>
        <row r="411">
          <cell r="A411">
            <v>10894</v>
          </cell>
          <cell r="B411" t="str">
            <v>AUTOLAMPS0398</v>
          </cell>
          <cell r="C411" t="str">
            <v>AUTOLAMPS0398</v>
          </cell>
          <cell r="D411" t="b">
            <v>1</v>
          </cell>
          <cell r="E411" t="str">
            <v xml:space="preserve">MITSUBISHI CANTER (91-93) 4D31 - TAIL LAMP (4D31-214-1903) - LH</v>
          </cell>
          <cell r="F411" t="str">
            <v>MITSUBISHI</v>
          </cell>
          <cell r="G411" t="str">
            <v xml:space="preserve">CANTER/91 TLA LH</v>
          </cell>
          <cell r="H411" t="str">
            <v>MT04-0102-L</v>
          </cell>
          <cell r="J411">
            <v>0.04</v>
          </cell>
          <cell r="K411" t="str">
            <v>SUPPLIER0002</v>
          </cell>
          <cell r="L411" t="str">
            <v xml:space="preserve">ANHUI TINCAI SILK CO. LTD</v>
          </cell>
          <cell r="M411">
            <v>32</v>
          </cell>
          <cell r="N411">
            <v>128</v>
          </cell>
          <cell r="O411">
            <v>160</v>
          </cell>
          <cell r="R411">
            <v>5</v>
          </cell>
          <cell r="S411">
            <v>20</v>
          </cell>
          <cell r="T411" t="str">
            <v xml:space="preserve">Yuan Purchase Pricelist (CNY)</v>
          </cell>
          <cell r="U411">
            <v>14</v>
          </cell>
          <cell r="V411">
            <v>357</v>
          </cell>
          <cell r="W411">
            <v>540</v>
          </cell>
          <cell r="X411">
            <v>710</v>
          </cell>
          <cell r="Z411">
            <v>137</v>
          </cell>
          <cell r="AB411" t="str">
            <v>B4</v>
          </cell>
        </row>
        <row r="412">
          <cell r="A412">
            <v>10893</v>
          </cell>
          <cell r="B412" t="str">
            <v>AUTOLAMPS0399</v>
          </cell>
          <cell r="C412" t="str">
            <v>AUTOLAMPS0399</v>
          </cell>
          <cell r="D412" t="b">
            <v>1</v>
          </cell>
          <cell r="E412" t="str">
            <v xml:space="preserve">MITSUBISHI CANTER (91-93) 4D31 - TAIL LAMP (4D31-214-1903) - RH</v>
          </cell>
          <cell r="F412" t="str">
            <v>MITSUBISHI</v>
          </cell>
          <cell r="G412" t="str">
            <v xml:space="preserve">CANTER/91 TLA RH</v>
          </cell>
          <cell r="H412" t="str">
            <v>MT04-0102-R</v>
          </cell>
          <cell r="J412">
            <v>0.04</v>
          </cell>
          <cell r="K412" t="str">
            <v>SUPPLIER0002</v>
          </cell>
          <cell r="L412" t="str">
            <v xml:space="preserve">ANHUI TINCAI SILK CO. LTD</v>
          </cell>
          <cell r="M412">
            <v>32</v>
          </cell>
          <cell r="N412">
            <v>128</v>
          </cell>
          <cell r="O412">
            <v>160</v>
          </cell>
          <cell r="R412">
            <v>5</v>
          </cell>
          <cell r="S412">
            <v>20</v>
          </cell>
          <cell r="T412" t="str">
            <v xml:space="preserve">Yuan Purchase Pricelist (CNY)</v>
          </cell>
          <cell r="U412">
            <v>14</v>
          </cell>
          <cell r="V412">
            <v>357</v>
          </cell>
          <cell r="W412">
            <v>540</v>
          </cell>
          <cell r="X412">
            <v>710</v>
          </cell>
          <cell r="Z412">
            <v>140</v>
          </cell>
          <cell r="AB412" t="str">
            <v>B4</v>
          </cell>
        </row>
        <row r="413">
          <cell r="A413">
            <v>10896</v>
          </cell>
          <cell r="B413" t="str">
            <v>AUTOLAMPS0396</v>
          </cell>
          <cell r="C413" t="str">
            <v>AUTOLAMPS0396</v>
          </cell>
          <cell r="D413" t="b">
            <v>1</v>
          </cell>
          <cell r="E413" t="str">
            <v xml:space="preserve">MITSUBISHI CANTER (91-93) 4D31 - TAIL LENS (4D31-214-1903-00) - LH</v>
          </cell>
          <cell r="F413" t="str">
            <v>MITSUBISHI</v>
          </cell>
          <cell r="G413" t="str">
            <v xml:space="preserve">CANTER/91 TLS LH</v>
          </cell>
          <cell r="H413" t="str">
            <v>MT04-0102-00-L</v>
          </cell>
          <cell r="J413">
            <v>0.04</v>
          </cell>
          <cell r="K413" t="str">
            <v>SUPPLIER0002</v>
          </cell>
          <cell r="L413" t="str">
            <v xml:space="preserve">ANHUI TINCAI SILK CO. LTD</v>
          </cell>
          <cell r="M413">
            <v>37</v>
          </cell>
          <cell r="N413">
            <v>148</v>
          </cell>
          <cell r="O413">
            <v>185</v>
          </cell>
          <cell r="R413">
            <v>5</v>
          </cell>
          <cell r="S413">
            <v>20</v>
          </cell>
          <cell r="T413" t="str">
            <v xml:space="preserve">Yuan Purchase Pricelist (CNY)</v>
          </cell>
          <cell r="U413">
            <v>5</v>
          </cell>
          <cell r="V413">
            <v>128</v>
          </cell>
          <cell r="W413">
            <v>190</v>
          </cell>
          <cell r="X413">
            <v>260</v>
          </cell>
          <cell r="Z413">
            <v>0</v>
          </cell>
          <cell r="AB413" t="str">
            <v>TF</v>
          </cell>
        </row>
        <row r="414">
          <cell r="A414">
            <v>10895</v>
          </cell>
          <cell r="B414" t="str">
            <v>AUTOLAMPS0397</v>
          </cell>
          <cell r="C414" t="str">
            <v>AUTOLAMPS0397</v>
          </cell>
          <cell r="D414" t="b">
            <v>1</v>
          </cell>
          <cell r="E414" t="str">
            <v xml:space="preserve">MITSUBISHI CANTER (91-93) 4D31 - TAIL LENS(4D31-214-1903-00) - RH</v>
          </cell>
          <cell r="F414" t="str">
            <v>MITSUBISHI</v>
          </cell>
          <cell r="G414" t="str">
            <v xml:space="preserve">CANTER/91 TLS RH</v>
          </cell>
          <cell r="H414" t="str">
            <v>MT04-0102-00-R</v>
          </cell>
          <cell r="J414">
            <v>0.04</v>
          </cell>
          <cell r="K414" t="str">
            <v>SUPPLIER0002</v>
          </cell>
          <cell r="L414" t="str">
            <v xml:space="preserve">ANHUI TINCAI SILK CO. LTD</v>
          </cell>
          <cell r="M414">
            <v>34</v>
          </cell>
          <cell r="N414">
            <v>136</v>
          </cell>
          <cell r="O414">
            <v>170</v>
          </cell>
          <cell r="R414">
            <v>5</v>
          </cell>
          <cell r="S414">
            <v>20</v>
          </cell>
          <cell r="T414" t="str">
            <v xml:space="preserve">Yuan Purchase Pricelist (CNY)</v>
          </cell>
          <cell r="U414">
            <v>5</v>
          </cell>
          <cell r="V414">
            <v>128</v>
          </cell>
          <cell r="W414">
            <v>190</v>
          </cell>
          <cell r="X414">
            <v>260</v>
          </cell>
          <cell r="Z414">
            <v>8</v>
          </cell>
          <cell r="AB414" t="str">
            <v>TF</v>
          </cell>
        </row>
        <row r="415">
          <cell r="A415">
            <v>10912</v>
          </cell>
          <cell r="B415" t="str">
            <v>AUTOLAMPS0418</v>
          </cell>
          <cell r="C415" t="str">
            <v>AUTOLAMPS0418</v>
          </cell>
          <cell r="D415" t="b">
            <v>1</v>
          </cell>
          <cell r="E415" t="str">
            <v xml:space="preserve">MITSUBISHI CANTER (94-98) - CORNER LAMP (4D32) - LH</v>
          </cell>
          <cell r="F415" t="str">
            <v>MITSUBISHI</v>
          </cell>
          <cell r="G415" t="str">
            <v xml:space="preserve">CANTER/94 CLA LH</v>
          </cell>
          <cell r="H415" t="str">
            <v>MT04-0303-L</v>
          </cell>
          <cell r="J415">
            <v>0.04</v>
          </cell>
          <cell r="K415" t="str">
            <v>SUPPLIER0002</v>
          </cell>
          <cell r="L415" t="str">
            <v xml:space="preserve">ANHUI TINCAI SILK CO. LTD</v>
          </cell>
          <cell r="M415">
            <v>23</v>
          </cell>
          <cell r="N415">
            <v>92</v>
          </cell>
          <cell r="O415">
            <v>115</v>
          </cell>
          <cell r="P415">
            <v>5</v>
          </cell>
          <cell r="Q415">
            <v>10</v>
          </cell>
          <cell r="T415" t="str">
            <v xml:space="preserve">Yuan Purchase Pricelist (CNY)</v>
          </cell>
          <cell r="U415">
            <v>9.5</v>
          </cell>
          <cell r="V415">
            <v>242</v>
          </cell>
          <cell r="W415">
            <v>360</v>
          </cell>
          <cell r="X415">
            <v>620</v>
          </cell>
          <cell r="Z415">
            <v>16</v>
          </cell>
          <cell r="AB415" t="str">
            <v>B16</v>
          </cell>
        </row>
        <row r="416">
          <cell r="A416">
            <v>10911</v>
          </cell>
          <cell r="B416" t="str">
            <v>AUTOLAMPS0419</v>
          </cell>
          <cell r="C416" t="str">
            <v>AUTOLAMPS0419</v>
          </cell>
          <cell r="D416" t="b">
            <v>1</v>
          </cell>
          <cell r="E416" t="str">
            <v xml:space="preserve">MITSUBISHI CANTER (94-98) - CORNER LAMP (4D32) - RH</v>
          </cell>
          <cell r="F416" t="str">
            <v>MITSUBISHI</v>
          </cell>
          <cell r="G416" t="str">
            <v xml:space="preserve">CANTER/94 CLA RH</v>
          </cell>
          <cell r="H416" t="str">
            <v>MT04-0303-R</v>
          </cell>
          <cell r="J416">
            <v>0.04</v>
          </cell>
          <cell r="K416" t="str">
            <v>SUPPLIER0002</v>
          </cell>
          <cell r="L416" t="str">
            <v xml:space="preserve">ANHUI TINCAI SILK CO. LTD</v>
          </cell>
          <cell r="M416">
            <v>23</v>
          </cell>
          <cell r="N416">
            <v>92</v>
          </cell>
          <cell r="O416">
            <v>115</v>
          </cell>
          <cell r="P416">
            <v>5</v>
          </cell>
          <cell r="Q416">
            <v>10</v>
          </cell>
          <cell r="T416" t="str">
            <v xml:space="preserve">Yuan Purchase Pricelist (CNY)</v>
          </cell>
          <cell r="U416">
            <v>9.5</v>
          </cell>
          <cell r="V416">
            <v>242</v>
          </cell>
          <cell r="W416">
            <v>360</v>
          </cell>
          <cell r="X416">
            <v>620</v>
          </cell>
          <cell r="Z416">
            <v>43</v>
          </cell>
          <cell r="AB416" t="str">
            <v>B16</v>
          </cell>
        </row>
        <row r="417">
          <cell r="A417">
            <v>10914</v>
          </cell>
          <cell r="B417" t="str">
            <v>AUTOLAMPS0426</v>
          </cell>
          <cell r="C417" t="str">
            <v>AUTOLAMPS0426</v>
          </cell>
          <cell r="D417" t="b">
            <v>1</v>
          </cell>
          <cell r="E417" t="str">
            <v xml:space="preserve">MITSUBISHI CANTER (94-98) - CORNER LENS (4D32) - LH</v>
          </cell>
          <cell r="F417" t="str">
            <v>MITSUBISHI</v>
          </cell>
          <cell r="G417" t="str">
            <v xml:space="preserve">CANTER/94 CLS LH</v>
          </cell>
          <cell r="H417" t="str">
            <v>00-MT04-0303-L</v>
          </cell>
          <cell r="J417">
            <v>0.04</v>
          </cell>
          <cell r="K417" t="str">
            <v>SUPPLIER0002</v>
          </cell>
          <cell r="L417" t="str">
            <v xml:space="preserve">ANHUI TINCAI SILK CO. LTD</v>
          </cell>
          <cell r="M417">
            <v>5</v>
          </cell>
          <cell r="N417">
            <v>20</v>
          </cell>
          <cell r="O417">
            <v>25</v>
          </cell>
          <cell r="R417">
            <v>5</v>
          </cell>
          <cell r="S417">
            <v>20</v>
          </cell>
          <cell r="T417" t="str">
            <v xml:space="preserve">Yuan Purchase Pricelist (CNY)</v>
          </cell>
          <cell r="U417">
            <v>3</v>
          </cell>
          <cell r="V417">
            <v>68</v>
          </cell>
          <cell r="W417">
            <v>100</v>
          </cell>
          <cell r="X417">
            <v>140</v>
          </cell>
          <cell r="Z417">
            <v>20</v>
          </cell>
          <cell r="AB417" t="str">
            <v>G4B</v>
          </cell>
        </row>
        <row r="418">
          <cell r="A418">
            <v>10913</v>
          </cell>
          <cell r="B418" t="str">
            <v>AUTOLAMPS0427</v>
          </cell>
          <cell r="C418" t="str">
            <v>AUTOLAMPS0427</v>
          </cell>
          <cell r="D418" t="b">
            <v>1</v>
          </cell>
          <cell r="E418" t="str">
            <v xml:space="preserve">MITSUBISHI CANTER (94-98) - CORNER LENS (4D32) - RH</v>
          </cell>
          <cell r="F418" t="str">
            <v>MITSUBISHI</v>
          </cell>
          <cell r="G418" t="str">
            <v xml:space="preserve">CANTER/94 CLS RH</v>
          </cell>
          <cell r="H418" t="str">
            <v>00-MT04-0303-R</v>
          </cell>
          <cell r="J418">
            <v>0.04</v>
          </cell>
          <cell r="K418" t="str">
            <v>SUPPLIER0002</v>
          </cell>
          <cell r="L418" t="str">
            <v xml:space="preserve">ANHUI TINCAI SILK CO. LTD</v>
          </cell>
          <cell r="M418">
            <v>4</v>
          </cell>
          <cell r="N418">
            <v>16</v>
          </cell>
          <cell r="O418">
            <v>20</v>
          </cell>
          <cell r="R418">
            <v>5</v>
          </cell>
          <cell r="S418">
            <v>20</v>
          </cell>
          <cell r="T418" t="str">
            <v xml:space="preserve">Yuan Purchase Pricelist (CNY)</v>
          </cell>
          <cell r="U418">
            <v>3</v>
          </cell>
          <cell r="V418">
            <v>68</v>
          </cell>
          <cell r="W418">
            <v>100</v>
          </cell>
          <cell r="X418">
            <v>140</v>
          </cell>
          <cell r="Z418">
            <v>10</v>
          </cell>
          <cell r="AB418" t="str">
            <v>G4B</v>
          </cell>
        </row>
        <row r="419">
          <cell r="A419">
            <v>11619</v>
          </cell>
          <cell r="B419" t="str">
            <v>AUTOLAMPS0420</v>
          </cell>
          <cell r="C419" t="str">
            <v>AUTOLAMPS0420</v>
          </cell>
          <cell r="D419" t="b">
            <v>1</v>
          </cell>
          <cell r="E419" t="str">
            <v xml:space="preserve">MITSUBISHI CANTER (94-98) - CORNER PANEL - LH</v>
          </cell>
          <cell r="F419" t="str">
            <v>MITSUBISHI</v>
          </cell>
          <cell r="G419" t="str">
            <v xml:space="preserve">CANTER/94 CP LH</v>
          </cell>
          <cell r="H419" t="str">
            <v>MT04-0313-L</v>
          </cell>
          <cell r="J419">
            <v>0.04</v>
          </cell>
          <cell r="K419" t="str">
            <v>SUPPLIER0002</v>
          </cell>
          <cell r="L419" t="str">
            <v xml:space="preserve">ANHUI TINCAI SILK CO. LTD</v>
          </cell>
          <cell r="M419">
            <v>1</v>
          </cell>
          <cell r="N419">
            <v>4</v>
          </cell>
          <cell r="O419">
            <v>5</v>
          </cell>
          <cell r="R419">
            <v>3</v>
          </cell>
          <cell r="S419">
            <v>5</v>
          </cell>
          <cell r="T419" t="str">
            <v xml:space="preserve">Yuan Purchase Pricelist (CNY)</v>
          </cell>
          <cell r="U419">
            <v>4</v>
          </cell>
          <cell r="V419">
            <v>625</v>
          </cell>
          <cell r="W419">
            <v>970</v>
          </cell>
          <cell r="X419">
            <v>1340</v>
          </cell>
          <cell r="Z419">
            <v>6</v>
          </cell>
          <cell r="AB419" t="str">
            <v>TF</v>
          </cell>
        </row>
        <row r="420">
          <cell r="A420">
            <v>11620</v>
          </cell>
          <cell r="B420" t="str">
            <v>AUTOLAMPS0421</v>
          </cell>
          <cell r="C420" t="str">
            <v>AUTOLAMPS0421</v>
          </cell>
          <cell r="D420" t="b">
            <v>1</v>
          </cell>
          <cell r="E420" t="str">
            <v xml:space="preserve">MITSUBISHI CANTER (94-98) - CORNER PANEL - RH</v>
          </cell>
          <cell r="F420" t="str">
            <v>MITSUBISHI</v>
          </cell>
          <cell r="G420" t="str">
            <v xml:space="preserve">CANTER/94 CP RH</v>
          </cell>
          <cell r="H420" t="str">
            <v>MT04-0313-R</v>
          </cell>
          <cell r="J420">
            <v>0.04</v>
          </cell>
          <cell r="K420" t="str">
            <v>SUPPLIER0002</v>
          </cell>
          <cell r="L420" t="str">
            <v xml:space="preserve">ANHUI TINCAI SILK CO. LTD</v>
          </cell>
          <cell r="M420">
            <v>1</v>
          </cell>
          <cell r="N420">
            <v>4</v>
          </cell>
          <cell r="O420">
            <v>5</v>
          </cell>
          <cell r="R420">
            <v>3</v>
          </cell>
          <cell r="S420">
            <v>5</v>
          </cell>
          <cell r="T420" t="str">
            <v xml:space="preserve">Yuan Purchase Pricelist (CNY)</v>
          </cell>
          <cell r="U420">
            <v>4</v>
          </cell>
          <cell r="V420">
            <v>625</v>
          </cell>
          <cell r="W420">
            <v>970</v>
          </cell>
          <cell r="X420">
            <v>1340</v>
          </cell>
          <cell r="Z420">
            <v>11</v>
          </cell>
          <cell r="AB420" t="str">
            <v>TF</v>
          </cell>
        </row>
        <row r="421">
          <cell r="A421">
            <v>11636</v>
          </cell>
          <cell r="B421" t="str">
            <v>AUTOLAMPS0422</v>
          </cell>
          <cell r="C421" t="str">
            <v>AUTOLAMPS0422</v>
          </cell>
          <cell r="D421" t="b">
            <v>1</v>
          </cell>
          <cell r="E421" t="str">
            <v xml:space="preserve">MITSUBISHI CANTER (94-98) - FOG LAMP (WHITE) - LH</v>
          </cell>
          <cell r="F421" t="str">
            <v>MITSUBISHI</v>
          </cell>
          <cell r="G421" t="str">
            <v xml:space="preserve">CANTER/94 FLAW LH</v>
          </cell>
          <cell r="H421" t="str">
            <v>MT04-0304A-L</v>
          </cell>
          <cell r="J421">
            <v>0.04</v>
          </cell>
          <cell r="K421" t="str">
            <v>SUPPLIER0002</v>
          </cell>
          <cell r="L421" t="str">
            <v xml:space="preserve">ANHUI TINCAI SILK CO. LTD</v>
          </cell>
          <cell r="M421">
            <v>0</v>
          </cell>
          <cell r="N421">
            <v>0</v>
          </cell>
          <cell r="O421">
            <v>0</v>
          </cell>
          <cell r="P421">
            <v>5</v>
          </cell>
          <cell r="Q421">
            <v>20</v>
          </cell>
          <cell r="T421" t="str">
            <v xml:space="preserve">Yuan Purchase Pricelist (CNY)</v>
          </cell>
          <cell r="U421">
            <v>2.5</v>
          </cell>
          <cell r="V421">
            <v>391</v>
          </cell>
          <cell r="W421">
            <v>610</v>
          </cell>
          <cell r="X421">
            <v>840</v>
          </cell>
        </row>
        <row r="422">
          <cell r="A422">
            <v>11635</v>
          </cell>
          <cell r="B422" t="str">
            <v>AUTOLAMPS0423</v>
          </cell>
          <cell r="C422" t="str">
            <v>AUTOLAMPS0423</v>
          </cell>
          <cell r="D422" t="b">
            <v>1</v>
          </cell>
          <cell r="E422" t="str">
            <v xml:space="preserve">MITSUBISHI CANTER (94-98) - FOG LAMP (WHITE) - RH</v>
          </cell>
          <cell r="F422" t="str">
            <v>MITSUBISHI</v>
          </cell>
          <cell r="G422" t="str">
            <v xml:space="preserve">CANTER/94 FLAW RH</v>
          </cell>
          <cell r="H422" t="str">
            <v>MT04-0304A-R</v>
          </cell>
          <cell r="J422">
            <v>0.04</v>
          </cell>
          <cell r="K422" t="str">
            <v>SUPPLIER0002</v>
          </cell>
          <cell r="L422" t="str">
            <v xml:space="preserve">ANHUI TINCAI SILK CO. LTD</v>
          </cell>
          <cell r="M422">
            <v>0</v>
          </cell>
          <cell r="N422">
            <v>0</v>
          </cell>
          <cell r="O422">
            <v>0</v>
          </cell>
          <cell r="P422">
            <v>5</v>
          </cell>
          <cell r="Q422">
            <v>20</v>
          </cell>
          <cell r="T422" t="str">
            <v xml:space="preserve">Yuan Purchase Pricelist (CNY)</v>
          </cell>
          <cell r="U422">
            <v>2.5</v>
          </cell>
          <cell r="V422">
            <v>391</v>
          </cell>
          <cell r="W422">
            <v>610</v>
          </cell>
          <cell r="X422">
            <v>840</v>
          </cell>
        </row>
        <row r="423">
          <cell r="A423">
            <v>11634</v>
          </cell>
          <cell r="B423" t="str">
            <v>AUTOLAMPS0424</v>
          </cell>
          <cell r="C423" t="str">
            <v>AUTOLAMPS0424</v>
          </cell>
          <cell r="D423" t="b">
            <v>1</v>
          </cell>
          <cell r="E423" t="str">
            <v xml:space="preserve">MITSUBISHI CANTER (94-98) - FOG LAMP (YELLOW) - LH</v>
          </cell>
          <cell r="F423" t="str">
            <v>MITSUBISHI</v>
          </cell>
          <cell r="G423" t="str">
            <v xml:space="preserve">CANTER/94 FLAY LH</v>
          </cell>
          <cell r="H423" t="str">
            <v>MT04-0304-L</v>
          </cell>
          <cell r="J423">
            <v>0.04</v>
          </cell>
          <cell r="K423" t="str">
            <v>SUPPLIER0002</v>
          </cell>
          <cell r="L423" t="str">
            <v xml:space="preserve">ANHUI TINCAI SILK CO. LTD</v>
          </cell>
          <cell r="M423">
            <v>4</v>
          </cell>
          <cell r="N423">
            <v>16</v>
          </cell>
          <cell r="O423">
            <v>20</v>
          </cell>
          <cell r="P423">
            <v>5</v>
          </cell>
          <cell r="Q423">
            <v>20</v>
          </cell>
          <cell r="T423" t="str">
            <v xml:space="preserve">Yuan Purchase Pricelist (CNY)</v>
          </cell>
          <cell r="U423">
            <v>16</v>
          </cell>
          <cell r="V423">
            <v>435</v>
          </cell>
          <cell r="W423">
            <v>650</v>
          </cell>
          <cell r="X423">
            <v>870</v>
          </cell>
        </row>
        <row r="424">
          <cell r="A424">
            <v>11633</v>
          </cell>
          <cell r="B424" t="str">
            <v>AUTOLAMPS0425</v>
          </cell>
          <cell r="C424" t="str">
            <v>AUTOLAMPS0425</v>
          </cell>
          <cell r="D424" t="b">
            <v>1</v>
          </cell>
          <cell r="E424" t="str">
            <v xml:space="preserve">MITSUBISHI CANTER (94-98) - FOG LAMP (YELLOW) - RH</v>
          </cell>
          <cell r="F424" t="str">
            <v>MITSUBISHI</v>
          </cell>
          <cell r="G424" t="str">
            <v xml:space="preserve">CANTER/94 FLAY RH</v>
          </cell>
          <cell r="H424" t="str">
            <v>MT04-0304-R</v>
          </cell>
          <cell r="J424">
            <v>0.04</v>
          </cell>
          <cell r="K424" t="str">
            <v>SUPPLIER0002</v>
          </cell>
          <cell r="L424" t="str">
            <v xml:space="preserve">ANHUI TINCAI SILK CO. LTD</v>
          </cell>
          <cell r="M424">
            <v>4</v>
          </cell>
          <cell r="N424">
            <v>16</v>
          </cell>
          <cell r="O424">
            <v>20</v>
          </cell>
          <cell r="P424">
            <v>5</v>
          </cell>
          <cell r="Q424">
            <v>20</v>
          </cell>
          <cell r="T424" t="str">
            <v xml:space="preserve">Yuan Purchase Pricelist (CNY)</v>
          </cell>
          <cell r="U424">
            <v>16</v>
          </cell>
          <cell r="V424">
            <v>435</v>
          </cell>
          <cell r="W424">
            <v>650</v>
          </cell>
          <cell r="X424">
            <v>870</v>
          </cell>
        </row>
        <row r="425">
          <cell r="A425">
            <v>10916</v>
          </cell>
          <cell r="B425" t="str">
            <v>AUTOLAMPS0414</v>
          </cell>
          <cell r="C425" t="str">
            <v>AUTOLAMPS0414</v>
          </cell>
          <cell r="D425" t="b">
            <v>1</v>
          </cell>
          <cell r="E425" t="str">
            <v xml:space="preserve">MITSUBISHI CANTER (94-98) - FRONT LAMP (214-1637) YELLOW - LH</v>
          </cell>
          <cell r="F425" t="str">
            <v>MITSUBISHI</v>
          </cell>
          <cell r="G425" t="str">
            <v xml:space="preserve">CANTER/94 FLA LH</v>
          </cell>
          <cell r="H425" t="str">
            <v>MT04-0305-L</v>
          </cell>
          <cell r="J425">
            <v>0.04</v>
          </cell>
          <cell r="K425" t="str">
            <v>SUPPLIER0002</v>
          </cell>
          <cell r="L425" t="str">
            <v xml:space="preserve">ANHUI TINCAI SILK CO. LTD</v>
          </cell>
          <cell r="M425">
            <v>14</v>
          </cell>
          <cell r="N425">
            <v>56</v>
          </cell>
          <cell r="O425">
            <v>70</v>
          </cell>
          <cell r="P425">
            <v>5</v>
          </cell>
          <cell r="Q425">
            <v>10</v>
          </cell>
          <cell r="T425" t="str">
            <v xml:space="preserve">Yuan Purchase Pricelist (CNY)</v>
          </cell>
          <cell r="U425">
            <v>16</v>
          </cell>
          <cell r="V425">
            <v>435</v>
          </cell>
          <cell r="W425">
            <v>650</v>
          </cell>
          <cell r="X425">
            <v>870</v>
          </cell>
          <cell r="Z425">
            <v>21</v>
          </cell>
          <cell r="AB425" t="str">
            <v>B4</v>
          </cell>
        </row>
        <row r="426">
          <cell r="A426">
            <v>10915</v>
          </cell>
          <cell r="B426" t="str">
            <v>AUTOLAMPS0415</v>
          </cell>
          <cell r="C426" t="str">
            <v>AUTOLAMPS0415</v>
          </cell>
          <cell r="D426" t="b">
            <v>1</v>
          </cell>
          <cell r="E426" t="str">
            <v xml:space="preserve">MITSUBISHI CANTER (94-98) - FRONT LAMP (214-1637) YELLOW - RH</v>
          </cell>
          <cell r="F426" t="str">
            <v>MITSUBISHI</v>
          </cell>
          <cell r="G426" t="str">
            <v xml:space="preserve">CANTER/94 FLAY RH</v>
          </cell>
          <cell r="H426" t="str">
            <v>MT04-0305-R</v>
          </cell>
          <cell r="J426">
            <v>0.04</v>
          </cell>
          <cell r="K426" t="str">
            <v>SUPPLIER0002</v>
          </cell>
          <cell r="L426" t="str">
            <v xml:space="preserve">ANHUI TINCAI SILK CO. LTD</v>
          </cell>
          <cell r="M426">
            <v>15</v>
          </cell>
          <cell r="N426">
            <v>60</v>
          </cell>
          <cell r="O426">
            <v>75</v>
          </cell>
          <cell r="P426">
            <v>5</v>
          </cell>
          <cell r="Q426">
            <v>10</v>
          </cell>
          <cell r="T426" t="str">
            <v xml:space="preserve">Yuan Purchase Pricelist (CNY)</v>
          </cell>
          <cell r="U426">
            <v>16</v>
          </cell>
          <cell r="V426">
            <v>435</v>
          </cell>
          <cell r="W426">
            <v>650</v>
          </cell>
          <cell r="X426">
            <v>870</v>
          </cell>
          <cell r="Z426">
            <v>7</v>
          </cell>
          <cell r="AB426" t="str">
            <v>B4</v>
          </cell>
        </row>
        <row r="427">
          <cell r="A427">
            <v>12517</v>
          </cell>
          <cell r="B427" t="str">
            <v>AUTOLAMPS0416</v>
          </cell>
          <cell r="C427" t="str">
            <v>AUTOLAMPS0416</v>
          </cell>
          <cell r="D427" t="b">
            <v>1</v>
          </cell>
          <cell r="E427" t="str">
            <v xml:space="preserve">MITSUBISHI CANTER (94-98) - FRONT LAMP (WHITE) - LH</v>
          </cell>
          <cell r="F427" t="str">
            <v>MITSUBISHI</v>
          </cell>
          <cell r="G427" t="str">
            <v xml:space="preserve">CANTER/94 FLAW LH</v>
          </cell>
          <cell r="H427" t="str">
            <v>MT04-0305A-L</v>
          </cell>
          <cell r="J427">
            <v>0.04</v>
          </cell>
          <cell r="K427" t="str">
            <v>SUPPLIER0002</v>
          </cell>
          <cell r="L427" t="str">
            <v xml:space="preserve">ANHUI TINCAI SILK CO. LTD</v>
          </cell>
          <cell r="M427">
            <v>0</v>
          </cell>
          <cell r="N427">
            <v>0</v>
          </cell>
          <cell r="O427">
            <v>0</v>
          </cell>
          <cell r="P427">
            <v>5</v>
          </cell>
          <cell r="Q427">
            <v>10</v>
          </cell>
          <cell r="T427" t="str">
            <v xml:space="preserve">Yuan Purchase Pricelist (CNY)</v>
          </cell>
          <cell r="U427">
            <v>2.46</v>
          </cell>
          <cell r="V427">
            <v>384</v>
          </cell>
          <cell r="W427">
            <v>600</v>
          </cell>
          <cell r="X427">
            <v>830</v>
          </cell>
        </row>
        <row r="428">
          <cell r="A428">
            <v>12518</v>
          </cell>
          <cell r="B428" t="str">
            <v>AUTOLAMPS0417</v>
          </cell>
          <cell r="C428" t="str">
            <v>AUTOLAMPS0417</v>
          </cell>
          <cell r="D428" t="b">
            <v>1</v>
          </cell>
          <cell r="E428" t="str">
            <v xml:space="preserve">MITSUBISHI CANTER (94-98) - FRONT LAMP (WHITE) - RH</v>
          </cell>
          <cell r="F428" t="str">
            <v>MITSUBISHI</v>
          </cell>
          <cell r="G428" t="str">
            <v xml:space="preserve">CANTER/94 FLAW RH</v>
          </cell>
          <cell r="H428" t="str">
            <v>MT04-0305A-R</v>
          </cell>
          <cell r="J428">
            <v>0.04</v>
          </cell>
          <cell r="K428" t="str">
            <v>SUPPLIER0002</v>
          </cell>
          <cell r="L428" t="str">
            <v xml:space="preserve">ANHUI TINCAI SILK CO. LTD</v>
          </cell>
          <cell r="M428">
            <v>0</v>
          </cell>
          <cell r="N428">
            <v>0</v>
          </cell>
          <cell r="O428">
            <v>0</v>
          </cell>
          <cell r="P428">
            <v>5</v>
          </cell>
          <cell r="Q428">
            <v>10</v>
          </cell>
          <cell r="T428" t="str">
            <v xml:space="preserve">Yuan Purchase Pricelist (CNY)</v>
          </cell>
          <cell r="U428">
            <v>2.46</v>
          </cell>
          <cell r="V428">
            <v>384</v>
          </cell>
          <cell r="W428">
            <v>600</v>
          </cell>
          <cell r="X428">
            <v>830</v>
          </cell>
        </row>
        <row r="429">
          <cell r="A429">
            <v>10918</v>
          </cell>
          <cell r="B429" t="str">
            <v>AUTOLAMPS0434</v>
          </cell>
          <cell r="C429" t="str">
            <v>AUTOLAMPS0434</v>
          </cell>
          <cell r="D429" t="b">
            <v>1</v>
          </cell>
          <cell r="E429" t="str">
            <v xml:space="preserve">MITSUBISHI CANTER (94-98) - SIDE LAMP - YELLOW (214-1407) - LH</v>
          </cell>
          <cell r="F429" t="str">
            <v>MITSUBISHI</v>
          </cell>
          <cell r="G429" t="str">
            <v xml:space="preserve">CANTER/94 SLA LH</v>
          </cell>
          <cell r="H429" t="str">
            <v>MT04-0306-L</v>
          </cell>
          <cell r="J429">
            <v>0.04</v>
          </cell>
          <cell r="K429" t="str">
            <v>SUPPLIER0002</v>
          </cell>
          <cell r="L429" t="str">
            <v xml:space="preserve">ANHUI TINCAI SILK CO. LTD</v>
          </cell>
          <cell r="M429">
            <v>30</v>
          </cell>
          <cell r="N429">
            <v>120</v>
          </cell>
          <cell r="O429">
            <v>150</v>
          </cell>
          <cell r="P429">
            <v>5</v>
          </cell>
          <cell r="Q429">
            <v>20</v>
          </cell>
          <cell r="T429" t="str">
            <v xml:space="preserve">Yuan Purchase Pricelist (CNY)</v>
          </cell>
          <cell r="U429">
            <v>16</v>
          </cell>
          <cell r="V429">
            <v>273</v>
          </cell>
          <cell r="W429">
            <v>580</v>
          </cell>
          <cell r="X429">
            <v>1000</v>
          </cell>
          <cell r="Z429">
            <v>8</v>
          </cell>
          <cell r="AB429" t="str">
            <v>B4</v>
          </cell>
        </row>
        <row r="430">
          <cell r="A430">
            <v>10917</v>
          </cell>
          <cell r="B430" t="str">
            <v>AUTOLAMPS0435</v>
          </cell>
          <cell r="C430" t="str">
            <v>AUTOLAMPS0435</v>
          </cell>
          <cell r="D430" t="b">
            <v>1</v>
          </cell>
          <cell r="E430" t="str">
            <v xml:space="preserve">MITSUBISHI CANTER (94-98) - SIDE LAMP - YELLOW (214-1407) - RH</v>
          </cell>
          <cell r="F430" t="str">
            <v>MITSUBISHI</v>
          </cell>
          <cell r="G430" t="str">
            <v xml:space="preserve">CANTER/94 SLA RH</v>
          </cell>
          <cell r="H430" t="str">
            <v>MT04-0306-R</v>
          </cell>
          <cell r="J430">
            <v>0.04</v>
          </cell>
          <cell r="K430" t="str">
            <v>SUPPLIER0002</v>
          </cell>
          <cell r="L430" t="str">
            <v xml:space="preserve">ANHUI TINCAI SILK CO. LTD</v>
          </cell>
          <cell r="M430">
            <v>30</v>
          </cell>
          <cell r="N430">
            <v>120</v>
          </cell>
          <cell r="O430">
            <v>150</v>
          </cell>
          <cell r="P430">
            <v>5</v>
          </cell>
          <cell r="Q430">
            <v>20</v>
          </cell>
          <cell r="T430" t="str">
            <v xml:space="preserve">Yuan Purchase Pricelist (CNY)</v>
          </cell>
          <cell r="U430">
            <v>16</v>
          </cell>
          <cell r="V430">
            <v>372</v>
          </cell>
          <cell r="W430">
            <v>580</v>
          </cell>
          <cell r="X430">
            <v>1000</v>
          </cell>
          <cell r="Z430">
            <v>13</v>
          </cell>
          <cell r="AB430" t="str">
            <v>B4</v>
          </cell>
        </row>
        <row r="431">
          <cell r="A431">
            <v>10920</v>
          </cell>
          <cell r="B431" t="str">
            <v>AUTOLAMPS0436</v>
          </cell>
          <cell r="C431" t="str">
            <v>AUTOLAMPS0436</v>
          </cell>
          <cell r="D431" t="b">
            <v>1</v>
          </cell>
          <cell r="E431" t="str">
            <v xml:space="preserve">MITSUBISHI CANTER (94-98) - SIDE LAMP YELLOW/WHITE (214-1405) - LH</v>
          </cell>
          <cell r="F431" t="str">
            <v>MITSUBISHI</v>
          </cell>
          <cell r="G431" t="str">
            <v xml:space="preserve">CANTER/95 SLA LH</v>
          </cell>
          <cell r="H431" t="str">
            <v>MT04-0306A-L</v>
          </cell>
          <cell r="J431">
            <v>0.04</v>
          </cell>
          <cell r="K431" t="str">
            <v>SUPPLIER0002</v>
          </cell>
          <cell r="L431" t="str">
            <v xml:space="preserve">ANHUI TINCAI SILK CO. LTD</v>
          </cell>
          <cell r="M431">
            <v>2</v>
          </cell>
          <cell r="N431">
            <v>8</v>
          </cell>
          <cell r="O431">
            <v>10</v>
          </cell>
          <cell r="P431">
            <v>5</v>
          </cell>
          <cell r="Q431">
            <v>20</v>
          </cell>
          <cell r="T431" t="str">
            <v xml:space="preserve">Yuan Purchase Pricelist (CNY)</v>
          </cell>
          <cell r="U431">
            <v>16</v>
          </cell>
          <cell r="V431">
            <v>360</v>
          </cell>
          <cell r="W431">
            <v>560</v>
          </cell>
          <cell r="X431">
            <v>770</v>
          </cell>
        </row>
        <row r="432">
          <cell r="A432">
            <v>10919</v>
          </cell>
          <cell r="B432" t="str">
            <v>AUTOLAMPS0437</v>
          </cell>
          <cell r="C432" t="str">
            <v>AUTOLAMPS0437</v>
          </cell>
          <cell r="D432" t="b">
            <v>1</v>
          </cell>
          <cell r="E432" t="str">
            <v xml:space="preserve">MITSUBISHI CANTER (94-98) - SIDE LAMP YELLOW/WHITE (214-1405) - RH</v>
          </cell>
          <cell r="F432" t="str">
            <v>MITSUBISHI</v>
          </cell>
          <cell r="G432" t="str">
            <v xml:space="preserve">CANTER/95 SLA RH</v>
          </cell>
          <cell r="H432" t="str">
            <v>MT04-0306A-R</v>
          </cell>
          <cell r="J432">
            <v>0.04</v>
          </cell>
          <cell r="K432" t="str">
            <v>SUPPLIER0002</v>
          </cell>
          <cell r="L432" t="str">
            <v xml:space="preserve">ANHUI TINCAI SILK CO. LTD</v>
          </cell>
          <cell r="M432">
            <v>2</v>
          </cell>
          <cell r="N432">
            <v>8</v>
          </cell>
          <cell r="O432">
            <v>10</v>
          </cell>
          <cell r="P432">
            <v>5</v>
          </cell>
          <cell r="Q432">
            <v>20</v>
          </cell>
          <cell r="T432" t="str">
            <v xml:space="preserve">Yuan Purchase Pricelist (CNY)</v>
          </cell>
          <cell r="U432">
            <v>16</v>
          </cell>
          <cell r="V432">
            <v>360</v>
          </cell>
          <cell r="W432">
            <v>560</v>
          </cell>
          <cell r="X432">
            <v>770</v>
          </cell>
        </row>
        <row r="433">
          <cell r="A433">
            <v>11692</v>
          </cell>
          <cell r="B433" t="str">
            <v>AUTOLAMPS0432</v>
          </cell>
          <cell r="C433" t="str">
            <v>AUTOLAMPS0432</v>
          </cell>
          <cell r="D433" t="b">
            <v>1</v>
          </cell>
          <cell r="E433" t="str">
            <v xml:space="preserve">MITSUBISHI CANTER (94-98) - STEP REFLECTOR LAMP - LH</v>
          </cell>
          <cell r="F433" t="str">
            <v>MITSUBISHI</v>
          </cell>
          <cell r="G433" t="str">
            <v xml:space="preserve">CANTER/94 SRL LH</v>
          </cell>
          <cell r="H433" t="str">
            <v>214-2907-L</v>
          </cell>
          <cell r="J433">
            <v>0.04</v>
          </cell>
          <cell r="K433" t="str">
            <v>SUPPLIER0002</v>
          </cell>
          <cell r="L433" t="str">
            <v xml:space="preserve">ANHUI TINCAI SILK CO. LTD</v>
          </cell>
          <cell r="M433">
            <v>0</v>
          </cell>
          <cell r="N433">
            <v>0</v>
          </cell>
          <cell r="O433">
            <v>0</v>
          </cell>
          <cell r="P433">
            <v>3</v>
          </cell>
          <cell r="Q433">
            <v>5</v>
          </cell>
          <cell r="T433" t="str">
            <v xml:space="preserve">Yuan Purchase Pricelist (CNY)</v>
          </cell>
          <cell r="U433">
            <v>0.77</v>
          </cell>
          <cell r="V433">
            <v>120</v>
          </cell>
          <cell r="W433">
            <v>190</v>
          </cell>
          <cell r="X433">
            <v>260</v>
          </cell>
        </row>
        <row r="434">
          <cell r="A434">
            <v>11691</v>
          </cell>
          <cell r="B434" t="str">
            <v>AUTOLAMPS0433</v>
          </cell>
          <cell r="C434" t="str">
            <v>AUTOLAMPS0433</v>
          </cell>
          <cell r="D434" t="b">
            <v>1</v>
          </cell>
          <cell r="E434" t="str">
            <v xml:space="preserve">MITSUBISHI CANTER (94-98) - STEP REFLECTOR LAMP - RH</v>
          </cell>
          <cell r="F434" t="str">
            <v>MITSUBISHI</v>
          </cell>
          <cell r="G434" t="str">
            <v xml:space="preserve">CANTER/94 SRL RH</v>
          </cell>
          <cell r="H434" t="str">
            <v>214-2907-R</v>
          </cell>
          <cell r="J434">
            <v>0.04</v>
          </cell>
          <cell r="K434" t="str">
            <v>SUPPLIER0002</v>
          </cell>
          <cell r="L434" t="str">
            <v xml:space="preserve">ANHUI TINCAI SILK CO. LTD</v>
          </cell>
          <cell r="M434">
            <v>0</v>
          </cell>
          <cell r="N434">
            <v>0</v>
          </cell>
          <cell r="O434">
            <v>0</v>
          </cell>
          <cell r="P434">
            <v>3</v>
          </cell>
          <cell r="Q434">
            <v>5</v>
          </cell>
          <cell r="T434" t="str">
            <v xml:space="preserve">Yuan Purchase Pricelist (CNY)</v>
          </cell>
          <cell r="U434">
            <v>0.77</v>
          </cell>
          <cell r="V434">
            <v>120</v>
          </cell>
          <cell r="W434">
            <v>190</v>
          </cell>
          <cell r="X434">
            <v>260</v>
          </cell>
        </row>
        <row r="435">
          <cell r="A435">
            <v>11723</v>
          </cell>
          <cell r="B435" t="str">
            <v>AUTOLAMPS0438</v>
          </cell>
          <cell r="C435" t="str">
            <v>AUTOLAMPS0438</v>
          </cell>
          <cell r="D435" t="b">
            <v>1</v>
          </cell>
          <cell r="E435" t="str">
            <v xml:space="preserve">MITSUBISHI CANTER (94-98) - TAIL LAMP (214-1906) - LH</v>
          </cell>
          <cell r="F435" t="str">
            <v>MITSUBISHI</v>
          </cell>
          <cell r="G435" t="str">
            <v xml:space="preserve">4D32 TLA LH</v>
          </cell>
          <cell r="H435" t="str">
            <v>MT04-0102C-L</v>
          </cell>
          <cell r="J435">
            <v>0.04</v>
          </cell>
          <cell r="K435" t="str">
            <v>SUPPLIER0002</v>
          </cell>
          <cell r="L435" t="str">
            <v xml:space="preserve">ANHUI TINCAI SILK CO. LTD</v>
          </cell>
          <cell r="M435">
            <v>8</v>
          </cell>
          <cell r="N435">
            <v>32</v>
          </cell>
          <cell r="O435">
            <v>40</v>
          </cell>
          <cell r="R435">
            <v>5</v>
          </cell>
          <cell r="S435">
            <v>20</v>
          </cell>
          <cell r="T435" t="str">
            <v xml:space="preserve">Yuan Purchase Pricelist (CNY)</v>
          </cell>
          <cell r="U435">
            <v>15</v>
          </cell>
          <cell r="V435">
            <v>383</v>
          </cell>
          <cell r="W435">
            <v>570</v>
          </cell>
          <cell r="X435">
            <v>770</v>
          </cell>
          <cell r="Z435">
            <v>190</v>
          </cell>
          <cell r="AB435" t="str">
            <v>B4</v>
          </cell>
        </row>
        <row r="436">
          <cell r="A436">
            <v>11722</v>
          </cell>
          <cell r="B436" t="str">
            <v>AUTOLAMPS0439</v>
          </cell>
          <cell r="C436" t="str">
            <v>AUTOLAMPS0439</v>
          </cell>
          <cell r="D436" t="b">
            <v>1</v>
          </cell>
          <cell r="E436" t="str">
            <v xml:space="preserve">MITSUBISHI CANTER (94-98) - TAIL LAMP (214-1906) - RH</v>
          </cell>
          <cell r="F436" t="str">
            <v>MITSUBISHI</v>
          </cell>
          <cell r="G436" t="str">
            <v xml:space="preserve">4D32 TLA RH</v>
          </cell>
          <cell r="H436" t="str">
            <v>MT04-0102C-R</v>
          </cell>
          <cell r="J436">
            <v>0.04</v>
          </cell>
          <cell r="K436" t="str">
            <v>SUPPLIER0002</v>
          </cell>
          <cell r="L436" t="str">
            <v xml:space="preserve">ANHUI TINCAI SILK CO. LTD</v>
          </cell>
          <cell r="M436">
            <v>7</v>
          </cell>
          <cell r="N436">
            <v>28</v>
          </cell>
          <cell r="O436">
            <v>35</v>
          </cell>
          <cell r="R436">
            <v>5</v>
          </cell>
          <cell r="S436">
            <v>20</v>
          </cell>
          <cell r="T436" t="str">
            <v xml:space="preserve">Yuan Purchase Pricelist (CNY)</v>
          </cell>
          <cell r="U436">
            <v>15</v>
          </cell>
          <cell r="V436">
            <v>383</v>
          </cell>
          <cell r="W436">
            <v>570</v>
          </cell>
          <cell r="X436">
            <v>770</v>
          </cell>
          <cell r="Z436">
            <v>168</v>
          </cell>
          <cell r="AB436" t="str">
            <v>B4</v>
          </cell>
        </row>
        <row r="437">
          <cell r="A437">
            <v>11655</v>
          </cell>
          <cell r="B437" t="str">
            <v>AUTOLAMPS0440</v>
          </cell>
          <cell r="C437" t="str">
            <v>AUTOLAMPS0440</v>
          </cell>
          <cell r="D437" t="b">
            <v>1</v>
          </cell>
          <cell r="E437" t="str">
            <v xml:space="preserve">MITSUBISHI CANTER (94-98) - TAIL LAMP (214-1957) - LH</v>
          </cell>
          <cell r="F437" t="str">
            <v>MITSUBISHI</v>
          </cell>
          <cell r="G437" t="str">
            <v xml:space="preserve">CANTER/94 TLA LH</v>
          </cell>
          <cell r="H437" t="str">
            <v>MT04-0302-L</v>
          </cell>
          <cell r="J437">
            <v>0.04</v>
          </cell>
          <cell r="K437" t="str">
            <v>SUPPLIER0002</v>
          </cell>
          <cell r="L437" t="str">
            <v xml:space="preserve">ANHUI TINCAI SILK CO. LTD</v>
          </cell>
          <cell r="M437">
            <v>0</v>
          </cell>
          <cell r="N437">
            <v>0</v>
          </cell>
          <cell r="O437">
            <v>0</v>
          </cell>
          <cell r="R437">
            <v>5</v>
          </cell>
          <cell r="S437">
            <v>20</v>
          </cell>
          <cell r="T437" t="str">
            <v xml:space="preserve">Yuan Purchase Pricelist (CNY)</v>
          </cell>
          <cell r="U437">
            <v>1.97</v>
          </cell>
          <cell r="V437">
            <v>308</v>
          </cell>
          <cell r="W437">
            <v>480</v>
          </cell>
          <cell r="X437">
            <v>660</v>
          </cell>
        </row>
        <row r="438">
          <cell r="A438">
            <v>11654</v>
          </cell>
          <cell r="B438" t="str">
            <v>AUTOLAMPS0441</v>
          </cell>
          <cell r="C438" t="str">
            <v>AUTOLAMPS0441</v>
          </cell>
          <cell r="D438" t="b">
            <v>1</v>
          </cell>
          <cell r="E438" t="str">
            <v xml:space="preserve">MITSUBISHI CANTER (94-98) - TAIL LAMP (214-1957) - RH</v>
          </cell>
          <cell r="F438" t="str">
            <v>MITSUBISHI</v>
          </cell>
          <cell r="G438" t="str">
            <v xml:space="preserve">CANTER/94 TLA RH</v>
          </cell>
          <cell r="H438" t="str">
            <v>MT04-0302-R</v>
          </cell>
          <cell r="J438">
            <v>0.04</v>
          </cell>
          <cell r="K438" t="str">
            <v>SUPPLIER0002</v>
          </cell>
          <cell r="L438" t="str">
            <v xml:space="preserve">ANHUI TINCAI SILK CO. LTD</v>
          </cell>
          <cell r="M438">
            <v>0</v>
          </cell>
          <cell r="N438">
            <v>0</v>
          </cell>
          <cell r="O438">
            <v>0</v>
          </cell>
          <cell r="R438">
            <v>5</v>
          </cell>
          <cell r="S438">
            <v>20</v>
          </cell>
          <cell r="T438" t="str">
            <v xml:space="preserve">Yuan Purchase Pricelist (CNY)</v>
          </cell>
          <cell r="U438">
            <v>1.97</v>
          </cell>
          <cell r="V438">
            <v>308</v>
          </cell>
          <cell r="W438">
            <v>480</v>
          </cell>
          <cell r="X438">
            <v>660</v>
          </cell>
        </row>
        <row r="439">
          <cell r="A439">
            <v>11735</v>
          </cell>
          <cell r="B439" t="str">
            <v>AUTOLAMPS0442</v>
          </cell>
          <cell r="C439" t="str">
            <v>AUTOLAMPS0442</v>
          </cell>
          <cell r="D439" t="b">
            <v>1</v>
          </cell>
          <cell r="E439" t="str">
            <v xml:space="preserve">MITSUBISHI CANTER (94-98) - TAIL LAMP W/HOUSING (214-1906-HA) - LH</v>
          </cell>
          <cell r="F439" t="str">
            <v>MITSUBISHI</v>
          </cell>
          <cell r="G439" t="str">
            <v xml:space="preserve">4D32 TLAWH LH</v>
          </cell>
          <cell r="H439" t="str">
            <v>MT04-0102B-L</v>
          </cell>
          <cell r="J439">
            <v>0.04</v>
          </cell>
          <cell r="K439" t="str">
            <v>SUPPLIER0002</v>
          </cell>
          <cell r="L439" t="str">
            <v xml:space="preserve">ANHUI TINCAI SILK CO. LTD</v>
          </cell>
          <cell r="M439">
            <v>11</v>
          </cell>
          <cell r="N439">
            <v>44</v>
          </cell>
          <cell r="O439">
            <v>55</v>
          </cell>
          <cell r="R439">
            <v>5</v>
          </cell>
          <cell r="S439">
            <v>20</v>
          </cell>
          <cell r="T439" t="str">
            <v xml:space="preserve">Yuan Purchase Pricelist (CNY)</v>
          </cell>
          <cell r="U439">
            <v>21.9</v>
          </cell>
          <cell r="V439">
            <v>596</v>
          </cell>
          <cell r="W439">
            <v>890</v>
          </cell>
          <cell r="X439">
            <v>1190</v>
          </cell>
        </row>
        <row r="440">
          <cell r="A440">
            <v>11734</v>
          </cell>
          <cell r="B440" t="str">
            <v>AUTOLAMPS0443</v>
          </cell>
          <cell r="C440" t="str">
            <v>AUTOLAMPS0443</v>
          </cell>
          <cell r="D440" t="b">
            <v>1</v>
          </cell>
          <cell r="E440" t="str">
            <v xml:space="preserve">MITSUBISHI CANTER (94-98) - TAIL LAMP W/HOUSING (214-1906-HA) - RH</v>
          </cell>
          <cell r="F440" t="str">
            <v>MITSUBISHI</v>
          </cell>
          <cell r="G440" t="str">
            <v xml:space="preserve">4D32 TLAWH RH</v>
          </cell>
          <cell r="H440" t="str">
            <v>MT04-0102B-R</v>
          </cell>
          <cell r="J440">
            <v>0.04</v>
          </cell>
          <cell r="K440" t="str">
            <v>SUPPLIER0002</v>
          </cell>
          <cell r="L440" t="str">
            <v xml:space="preserve">ANHUI TINCAI SILK CO. LTD</v>
          </cell>
          <cell r="M440">
            <v>11</v>
          </cell>
          <cell r="N440">
            <v>44</v>
          </cell>
          <cell r="O440">
            <v>55</v>
          </cell>
          <cell r="R440">
            <v>5</v>
          </cell>
          <cell r="S440">
            <v>20</v>
          </cell>
          <cell r="T440" t="str">
            <v xml:space="preserve">Yuan Purchase Pricelist (CNY)</v>
          </cell>
          <cell r="U440">
            <v>21.9</v>
          </cell>
          <cell r="V440">
            <v>596</v>
          </cell>
          <cell r="W440">
            <v>890</v>
          </cell>
          <cell r="X440">
            <v>1190</v>
          </cell>
        </row>
        <row r="441">
          <cell r="A441">
            <v>11725</v>
          </cell>
          <cell r="B441" t="str">
            <v>AUTOLAMPS0430</v>
          </cell>
          <cell r="C441" t="str">
            <v>AUTOLAMPS0430</v>
          </cell>
          <cell r="D441" t="b">
            <v>1</v>
          </cell>
          <cell r="E441" t="str">
            <v xml:space="preserve">MITSUBISHI CANTER (94-98) - TAIL LENS (00-214-1906) - LH</v>
          </cell>
          <cell r="F441" t="str">
            <v>MITSUBISHI</v>
          </cell>
          <cell r="G441" t="str">
            <v xml:space="preserve">4D32 TLS LH</v>
          </cell>
          <cell r="H441" t="str">
            <v>MT04-0102C-00-L</v>
          </cell>
          <cell r="J441">
            <v>0.04</v>
          </cell>
          <cell r="K441" t="str">
            <v>SUPPLIER0002</v>
          </cell>
          <cell r="L441" t="str">
            <v xml:space="preserve">ANHUI TINCAI SILK CO. LTD</v>
          </cell>
          <cell r="M441">
            <v>16</v>
          </cell>
          <cell r="N441">
            <v>64</v>
          </cell>
          <cell r="O441">
            <v>80</v>
          </cell>
          <cell r="R441">
            <v>5</v>
          </cell>
          <cell r="S441">
            <v>20</v>
          </cell>
          <cell r="T441" t="str">
            <v xml:space="preserve">Yuan Purchase Pricelist (CNY)</v>
          </cell>
          <cell r="U441">
            <v>5.5</v>
          </cell>
          <cell r="V441">
            <v>133</v>
          </cell>
          <cell r="W441">
            <v>200</v>
          </cell>
          <cell r="X441">
            <v>280</v>
          </cell>
        </row>
        <row r="442">
          <cell r="A442">
            <v>11724</v>
          </cell>
          <cell r="B442" t="str">
            <v>AUTOLAMPS0431</v>
          </cell>
          <cell r="C442" t="str">
            <v>AUTOLAMPS0431</v>
          </cell>
          <cell r="D442" t="b">
            <v>1</v>
          </cell>
          <cell r="E442" t="str">
            <v xml:space="preserve">MITSUBISHI CANTER (94-98) - TAIL LENS (00-214-1906) - RH</v>
          </cell>
          <cell r="F442" t="str">
            <v>MITSUBISHI</v>
          </cell>
          <cell r="G442" t="str">
            <v xml:space="preserve">4D32 TLS RH</v>
          </cell>
          <cell r="H442" t="str">
            <v>MT04-0102C-00-R</v>
          </cell>
          <cell r="J442">
            <v>0.04</v>
          </cell>
          <cell r="K442" t="str">
            <v>SUPPLIER0002</v>
          </cell>
          <cell r="L442" t="str">
            <v xml:space="preserve">ANHUI TINCAI SILK CO. LTD</v>
          </cell>
          <cell r="M442">
            <v>17</v>
          </cell>
          <cell r="N442">
            <v>68</v>
          </cell>
          <cell r="O442">
            <v>85</v>
          </cell>
          <cell r="R442">
            <v>5</v>
          </cell>
          <cell r="S442">
            <v>20</v>
          </cell>
          <cell r="T442" t="str">
            <v xml:space="preserve">Yuan Purchase Pricelist (CNY)</v>
          </cell>
          <cell r="U442">
            <v>5.5</v>
          </cell>
          <cell r="V442">
            <v>133</v>
          </cell>
          <cell r="W442">
            <v>200</v>
          </cell>
          <cell r="X442">
            <v>280</v>
          </cell>
        </row>
        <row r="443">
          <cell r="A443">
            <v>11668</v>
          </cell>
          <cell r="B443" t="str">
            <v>AUTOLAMPS0428</v>
          </cell>
          <cell r="C443" t="str">
            <v>AUTOLAMPS0428</v>
          </cell>
          <cell r="D443" t="b">
            <v>1</v>
          </cell>
          <cell r="E443" t="str">
            <v xml:space="preserve">MITSUBISHI CANTER (94-98) - TAIL LENS (214-1988-00) CLEAR - LH</v>
          </cell>
          <cell r="F443" t="str">
            <v>MITSUBISHI</v>
          </cell>
          <cell r="G443" t="str">
            <v xml:space="preserve">CANTER/94 TLS LH</v>
          </cell>
          <cell r="H443" t="str">
            <v>MT04-0302-00-L</v>
          </cell>
          <cell r="J443">
            <v>0.04</v>
          </cell>
          <cell r="K443" t="str">
            <v>SUPPLIER0002</v>
          </cell>
          <cell r="L443" t="str">
            <v xml:space="preserve">ANHUI TINCAI SILK CO. LTD</v>
          </cell>
          <cell r="M443">
            <v>6</v>
          </cell>
          <cell r="N443">
            <v>24</v>
          </cell>
          <cell r="O443">
            <v>30</v>
          </cell>
          <cell r="R443">
            <v>5</v>
          </cell>
          <cell r="S443">
            <v>20</v>
          </cell>
          <cell r="T443" t="str">
            <v xml:space="preserve">Yuan Purchase Pricelist (CNY)</v>
          </cell>
          <cell r="U443">
            <v>6.5</v>
          </cell>
          <cell r="V443">
            <v>130</v>
          </cell>
          <cell r="W443">
            <v>230</v>
          </cell>
          <cell r="X443">
            <v>310</v>
          </cell>
        </row>
        <row r="444">
          <cell r="A444">
            <v>11667</v>
          </cell>
          <cell r="B444" t="str">
            <v>AUTOLAMPS0429</v>
          </cell>
          <cell r="C444" t="str">
            <v>AUTOLAMPS0429</v>
          </cell>
          <cell r="D444" t="b">
            <v>1</v>
          </cell>
          <cell r="E444" t="str">
            <v xml:space="preserve">MITSUBISHI CANTER (94-98) - TAIL LENS (214-1988-00) CLEAR - RH</v>
          </cell>
          <cell r="F444" t="str">
            <v>MITSUBISHI</v>
          </cell>
          <cell r="G444" t="str">
            <v xml:space="preserve">CANTER/94 TLS RH</v>
          </cell>
          <cell r="H444" t="str">
            <v>MT04-0302-00-R</v>
          </cell>
          <cell r="J444">
            <v>0.04</v>
          </cell>
          <cell r="K444" t="str">
            <v>SUPPLIER0002</v>
          </cell>
          <cell r="L444" t="str">
            <v xml:space="preserve">ANHUI TINCAI SILK CO. LTD</v>
          </cell>
          <cell r="M444">
            <v>6</v>
          </cell>
          <cell r="N444">
            <v>24</v>
          </cell>
          <cell r="O444">
            <v>30</v>
          </cell>
          <cell r="R444">
            <v>5</v>
          </cell>
          <cell r="S444">
            <v>20</v>
          </cell>
          <cell r="T444" t="str">
            <v xml:space="preserve">Yuan Purchase Pricelist (CNY)</v>
          </cell>
          <cell r="U444">
            <v>6.5</v>
          </cell>
          <cell r="V444">
            <v>130</v>
          </cell>
          <cell r="W444">
            <v>230</v>
          </cell>
          <cell r="X444">
            <v>310</v>
          </cell>
        </row>
        <row r="445">
          <cell r="A445">
            <v>13774</v>
          </cell>
          <cell r="B445" t="str">
            <v>AUTOLAMPS0446</v>
          </cell>
          <cell r="C445" t="str">
            <v>AUTOLAMPS0446</v>
          </cell>
          <cell r="D445" t="b">
            <v>1</v>
          </cell>
          <cell r="E445" t="str">
            <v xml:space="preserve">MITSUBISHI CANTER (94-98) 4D32 - FACE PANEL</v>
          </cell>
          <cell r="F445" t="str">
            <v>MITSUBISHI</v>
          </cell>
          <cell r="G445" t="str">
            <v xml:space="preserve">CANTER/94 FP W</v>
          </cell>
          <cell r="H445" t="str">
            <v>MT04-0314B-1</v>
          </cell>
          <cell r="J445">
            <v>0.04</v>
          </cell>
          <cell r="K445" t="str">
            <v>SUPPLIER0002</v>
          </cell>
          <cell r="L445" t="str">
            <v xml:space="preserve">ANHUI TINCAI SILK CO. LTD</v>
          </cell>
          <cell r="M445">
            <v>0</v>
          </cell>
          <cell r="N445">
            <v>0</v>
          </cell>
          <cell r="O445">
            <v>0</v>
          </cell>
          <cell r="R445">
            <v>1</v>
          </cell>
          <cell r="S445">
            <v>2</v>
          </cell>
          <cell r="T445" t="str">
            <v xml:space="preserve">Yuan Purchase Pricelist (CNY)</v>
          </cell>
          <cell r="U445">
            <v>110</v>
          </cell>
          <cell r="V445">
            <v>2475</v>
          </cell>
          <cell r="W445">
            <v>3840</v>
          </cell>
          <cell r="X445">
            <v>5300</v>
          </cell>
          <cell r="Z445">
            <v>3</v>
          </cell>
          <cell r="AB445" t="str">
            <v>1A</v>
          </cell>
        </row>
        <row r="446">
          <cell r="A446">
            <v>11626</v>
          </cell>
          <cell r="B446" t="str">
            <v>AUTOLAMPS0445</v>
          </cell>
          <cell r="C446" t="str">
            <v>AUTOLAMPS0445</v>
          </cell>
          <cell r="D446" t="b">
            <v>1</v>
          </cell>
          <cell r="E446" t="str">
            <v xml:space="preserve">MITSUBISHI CANTER (94-98) 4D32 - FRONT BUMPER (WIDE)</v>
          </cell>
          <cell r="F446" t="str">
            <v>MITSUBISHI</v>
          </cell>
          <cell r="G446" t="str">
            <v xml:space="preserve">CANTER/94 BPRFW</v>
          </cell>
          <cell r="H446" t="str">
            <v>MT04-0307B</v>
          </cell>
          <cell r="J446">
            <v>0.04</v>
          </cell>
          <cell r="K446" t="str">
            <v>SUPPLIER0002</v>
          </cell>
          <cell r="L446" t="str">
            <v xml:space="preserve">ANHUI TINCAI SILK CO. LTD</v>
          </cell>
          <cell r="M446">
            <v>1</v>
          </cell>
          <cell r="N446">
            <v>4</v>
          </cell>
          <cell r="O446">
            <v>5</v>
          </cell>
          <cell r="R446">
            <v>1</v>
          </cell>
          <cell r="S446">
            <v>2</v>
          </cell>
          <cell r="T446" t="str">
            <v xml:space="preserve">Yuan Purchase Pricelist (CNY)</v>
          </cell>
          <cell r="U446">
            <v>15.38</v>
          </cell>
          <cell r="V446">
            <v>2404</v>
          </cell>
          <cell r="W446">
            <v>3730</v>
          </cell>
          <cell r="X446">
            <v>5150</v>
          </cell>
          <cell r="Z446">
            <v>9</v>
          </cell>
          <cell r="AB446" t="str">
            <v>G1A</v>
          </cell>
        </row>
        <row r="447">
          <cell r="A447">
            <v>11739</v>
          </cell>
          <cell r="B447" t="str">
            <v>AUTOLAMPS0447</v>
          </cell>
          <cell r="C447" t="str">
            <v>AUTOLAMPS0447</v>
          </cell>
          <cell r="D447" t="b">
            <v>1</v>
          </cell>
          <cell r="E447" t="str">
            <v xml:space="preserve">MITSUBISHI CANTER (94-98) 4D32 - FRONT PANEL (NARROW)- 156CMS</v>
          </cell>
          <cell r="F447" t="str">
            <v>MITSUBISHI</v>
          </cell>
          <cell r="G447" t="str">
            <v xml:space="preserve">CANTER/94 FP W</v>
          </cell>
          <cell r="H447" t="str">
            <v>MT04-0314-1</v>
          </cell>
          <cell r="J447">
            <v>0.04</v>
          </cell>
          <cell r="K447" t="str">
            <v>SUPPLIER0002</v>
          </cell>
          <cell r="L447" t="str">
            <v xml:space="preserve">ANHUI TINCAI SILK CO. LTD</v>
          </cell>
          <cell r="M447">
            <v>0</v>
          </cell>
          <cell r="N447">
            <v>0</v>
          </cell>
          <cell r="O447">
            <v>0</v>
          </cell>
          <cell r="R447">
            <v>1</v>
          </cell>
          <cell r="S447">
            <v>2</v>
          </cell>
          <cell r="T447" t="str">
            <v xml:space="preserve">Yuan Purchase Pricelist (CNY)</v>
          </cell>
          <cell r="U447">
            <v>110</v>
          </cell>
          <cell r="V447">
            <v>2475</v>
          </cell>
          <cell r="W447">
            <v>3840</v>
          </cell>
          <cell r="X447">
            <v>5300</v>
          </cell>
        </row>
        <row r="448">
          <cell r="A448">
            <v>10921</v>
          </cell>
          <cell r="B448" t="str">
            <v>AUTOLAMPS0448</v>
          </cell>
          <cell r="C448" t="str">
            <v>AUTOLAMPS0448</v>
          </cell>
          <cell r="D448" t="b">
            <v>1</v>
          </cell>
          <cell r="E448" t="str">
            <v xml:space="preserve">MITSUBISHI CANTER (94-98) 4D32 - GRILL (NARROW) </v>
          </cell>
          <cell r="F448" t="str">
            <v>MITSUBISHI</v>
          </cell>
          <cell r="G448" t="str">
            <v xml:space="preserve">CANTER/94 GRLN</v>
          </cell>
          <cell r="H448" t="str">
            <v>MT04-0311</v>
          </cell>
          <cell r="J448">
            <v>0.04</v>
          </cell>
          <cell r="K448" t="str">
            <v>SUPPLIER0002</v>
          </cell>
          <cell r="L448" t="str">
            <v xml:space="preserve">ANHUI TINCAI SILK CO. LTD</v>
          </cell>
          <cell r="M448">
            <v>1</v>
          </cell>
          <cell r="N448">
            <v>4</v>
          </cell>
          <cell r="O448">
            <v>5</v>
          </cell>
          <cell r="R448">
            <v>2</v>
          </cell>
          <cell r="S448">
            <v>3</v>
          </cell>
          <cell r="T448" t="str">
            <v xml:space="preserve">Yuan Purchase Pricelist (CNY)</v>
          </cell>
          <cell r="U448">
            <v>90</v>
          </cell>
          <cell r="V448">
            <v>2092.5</v>
          </cell>
          <cell r="W448">
            <v>3140</v>
          </cell>
          <cell r="X448">
            <v>4330</v>
          </cell>
          <cell r="Z448">
            <v>9</v>
          </cell>
          <cell r="AB448" t="str">
            <v>G4B</v>
          </cell>
        </row>
        <row r="449">
          <cell r="A449">
            <v>11618</v>
          </cell>
          <cell r="B449" t="str">
            <v>AUTOLAMPS0449</v>
          </cell>
          <cell r="C449" t="str">
            <v>AUTOLAMPS0449</v>
          </cell>
          <cell r="D449" t="b">
            <v>1</v>
          </cell>
          <cell r="E449" t="str">
            <v xml:space="preserve">MITSUBISHI CANTER (94-98) 4D32 - GRILL (WIDE)</v>
          </cell>
          <cell r="F449" t="str">
            <v>MITSUBISHI</v>
          </cell>
          <cell r="G449" t="str">
            <v xml:space="preserve">CANTER/94 GRLW</v>
          </cell>
          <cell r="H449" t="str">
            <v>MT04-0311B</v>
          </cell>
          <cell r="J449">
            <v>0.04</v>
          </cell>
          <cell r="K449" t="str">
            <v>SUPPLIER0002</v>
          </cell>
          <cell r="L449" t="str">
            <v xml:space="preserve">ANHUI TINCAI SILK CO. LTD</v>
          </cell>
          <cell r="M449">
            <v>8</v>
          </cell>
          <cell r="N449">
            <v>32</v>
          </cell>
          <cell r="O449">
            <v>40</v>
          </cell>
          <cell r="R449">
            <v>2</v>
          </cell>
          <cell r="S449">
            <v>3</v>
          </cell>
          <cell r="T449" t="str">
            <v xml:space="preserve">Yuan Purchase Pricelist (CNY)</v>
          </cell>
          <cell r="U449">
            <v>120</v>
          </cell>
          <cell r="V449">
            <v>3061</v>
          </cell>
          <cell r="W449">
            <v>4600</v>
          </cell>
          <cell r="X449">
            <v>8000</v>
          </cell>
          <cell r="Z449">
            <v>14</v>
          </cell>
          <cell r="AB449" t="str">
            <v>G4B</v>
          </cell>
        </row>
        <row r="450">
          <cell r="A450">
            <v>11738</v>
          </cell>
          <cell r="B450" t="str">
            <v>AUTOLAMPS0444</v>
          </cell>
          <cell r="C450" t="str">
            <v>AUTOLAMPS0444</v>
          </cell>
          <cell r="D450" t="b">
            <v>1</v>
          </cell>
          <cell r="E450" t="str">
            <v xml:space="preserve">MITSUBISHI CANTER (94-98) 4D32 - HOOD (WIDE)</v>
          </cell>
          <cell r="F450" t="str">
            <v>MITSUBISHI</v>
          </cell>
          <cell r="G450" t="str">
            <v xml:space="preserve">CANTER/94 HOOD W</v>
          </cell>
          <cell r="H450" t="str">
            <v>MT04-0314B</v>
          </cell>
          <cell r="J450">
            <v>0.04</v>
          </cell>
          <cell r="K450" t="str">
            <v>SUPPLIER0002</v>
          </cell>
          <cell r="L450" t="str">
            <v xml:space="preserve">ANHUI TINCAI SILK CO. LTD</v>
          </cell>
          <cell r="M450">
            <v>0</v>
          </cell>
          <cell r="N450">
            <v>0</v>
          </cell>
          <cell r="O450">
            <v>0</v>
          </cell>
          <cell r="R450">
            <v>1</v>
          </cell>
          <cell r="S450">
            <v>2</v>
          </cell>
          <cell r="T450" t="str">
            <v xml:space="preserve">Yuan Purchase Pricelist (CNY)</v>
          </cell>
          <cell r="U450">
            <v>21</v>
          </cell>
          <cell r="V450">
            <v>3282</v>
          </cell>
          <cell r="W450">
            <v>5090</v>
          </cell>
          <cell r="X450">
            <v>7020</v>
          </cell>
        </row>
        <row r="451">
          <cell r="A451">
            <v>12245</v>
          </cell>
          <cell r="B451" t="str">
            <v>AUTOLAMPS0451</v>
          </cell>
          <cell r="C451" t="str">
            <v>AUTOLAMPS0451</v>
          </cell>
          <cell r="D451" t="b">
            <v>1</v>
          </cell>
          <cell r="E451" t="str">
            <v xml:space="preserve">MITSUBISHI CANTER (94-98) 4D32 - SIDE MIRROR</v>
          </cell>
          <cell r="F451" t="str">
            <v>MITSUBISHI</v>
          </cell>
          <cell r="G451" t="str">
            <v xml:space="preserve">4D32 SM</v>
          </cell>
          <cell r="H451" t="str">
            <v>LL-040</v>
          </cell>
          <cell r="J451">
            <v>0.04</v>
          </cell>
          <cell r="K451" t="str">
            <v>SUPPLIER0009</v>
          </cell>
          <cell r="L451" t="str">
            <v xml:space="preserve">JIANGSU L.L TRUCK MIRROR CO.,LTD</v>
          </cell>
          <cell r="M451">
            <v>100</v>
          </cell>
          <cell r="N451">
            <v>400</v>
          </cell>
          <cell r="O451">
            <v>500</v>
          </cell>
          <cell r="T451" t="str">
            <v xml:space="preserve">Yuan Purchase Pricelist (CNY)</v>
          </cell>
          <cell r="U451">
            <v>1.21</v>
          </cell>
          <cell r="V451">
            <v>189</v>
          </cell>
          <cell r="W451">
            <v>290</v>
          </cell>
          <cell r="X451">
            <v>400</v>
          </cell>
        </row>
        <row r="452">
          <cell r="A452">
            <v>10906</v>
          </cell>
          <cell r="B452" t="str">
            <v>AUTOLAMPS0402</v>
          </cell>
          <cell r="C452" t="str">
            <v>AUTOLAMPS0402</v>
          </cell>
          <cell r="D452" t="b">
            <v>1</v>
          </cell>
          <cell r="E452" t="str">
            <v xml:space="preserve">MITSUBISHI CANTER (94) - HEAD GLASS (214-1131) - LH</v>
          </cell>
          <cell r="F452" t="str">
            <v>MITSUBISHI</v>
          </cell>
          <cell r="G452" t="str">
            <v xml:space="preserve">CANTER/94 HGS LH</v>
          </cell>
          <cell r="H452" t="str">
            <v>MT04-0301-00-L</v>
          </cell>
          <cell r="J452">
            <v>0.04</v>
          </cell>
          <cell r="K452" t="str">
            <v>SUPPLIER0002</v>
          </cell>
          <cell r="L452" t="str">
            <v xml:space="preserve">ANHUI TINCAI SILK CO. LTD</v>
          </cell>
          <cell r="M452">
            <v>3</v>
          </cell>
          <cell r="N452">
            <v>12</v>
          </cell>
          <cell r="O452">
            <v>15</v>
          </cell>
          <cell r="P452">
            <v>5</v>
          </cell>
          <cell r="Q452">
            <v>10</v>
          </cell>
          <cell r="T452" t="str">
            <v xml:space="preserve">Yuan Purchase Pricelist (CNY)</v>
          </cell>
          <cell r="U452">
            <v>25</v>
          </cell>
          <cell r="V452">
            <v>581</v>
          </cell>
          <cell r="W452">
            <v>900</v>
          </cell>
          <cell r="X452">
            <v>1250</v>
          </cell>
          <cell r="Z452">
            <v>54</v>
          </cell>
          <cell r="AB452" t="str">
            <v>TMF</v>
          </cell>
        </row>
        <row r="453">
          <cell r="A453">
            <v>10905</v>
          </cell>
          <cell r="B453" t="str">
            <v>AUTOLAMPS0403</v>
          </cell>
          <cell r="C453" t="str">
            <v>AUTOLAMPS0403</v>
          </cell>
          <cell r="D453" t="b">
            <v>1</v>
          </cell>
          <cell r="E453" t="str">
            <v xml:space="preserve">MITSUBISHI CANTER (94) - HEAD GLASS (214-1131) - RH</v>
          </cell>
          <cell r="F453" t="str">
            <v>MITSUBISHI</v>
          </cell>
          <cell r="G453" t="str">
            <v xml:space="preserve">CANTER/94 HGS RH</v>
          </cell>
          <cell r="H453" t="str">
            <v>MT04-0301-00-R</v>
          </cell>
          <cell r="J453">
            <v>0.04</v>
          </cell>
          <cell r="K453" t="str">
            <v>SUPPLIER0002</v>
          </cell>
          <cell r="L453" t="str">
            <v xml:space="preserve">ANHUI TINCAI SILK CO. LTD</v>
          </cell>
          <cell r="M453">
            <v>4</v>
          </cell>
          <cell r="N453">
            <v>16</v>
          </cell>
          <cell r="O453">
            <v>20</v>
          </cell>
          <cell r="R453">
            <v>3</v>
          </cell>
          <cell r="S453">
            <v>10</v>
          </cell>
          <cell r="T453" t="str">
            <v xml:space="preserve">Yuan Purchase Pricelist (CNY)</v>
          </cell>
          <cell r="U453">
            <v>25</v>
          </cell>
          <cell r="V453">
            <v>581</v>
          </cell>
          <cell r="W453">
            <v>900</v>
          </cell>
          <cell r="X453">
            <v>1250</v>
          </cell>
          <cell r="Z453">
            <v>34</v>
          </cell>
          <cell r="AB453" t="str">
            <v>TMF</v>
          </cell>
        </row>
        <row r="454">
          <cell r="A454">
            <v>10904</v>
          </cell>
          <cell r="B454" t="str">
            <v>AUTOLAMPS0404</v>
          </cell>
          <cell r="C454" t="str">
            <v>AUTOLAMPS0404</v>
          </cell>
          <cell r="D454" t="b">
            <v>1</v>
          </cell>
          <cell r="E454" t="str">
            <v xml:space="preserve">MITSUBISHI CANTER (94) - HEAD LAMP (214-1131) - LH</v>
          </cell>
          <cell r="F454" t="str">
            <v>MITSUBISHI</v>
          </cell>
          <cell r="G454" t="str">
            <v xml:space="preserve">CANTER/94 HLA LH</v>
          </cell>
          <cell r="H454" t="str">
            <v>MT04-0301-L</v>
          </cell>
          <cell r="J454">
            <v>0.04</v>
          </cell>
          <cell r="K454" t="str">
            <v>SUPPLIER0002</v>
          </cell>
          <cell r="L454" t="str">
            <v xml:space="preserve">ANHUI TINCAI SILK CO. LTD</v>
          </cell>
          <cell r="M454">
            <v>4</v>
          </cell>
          <cell r="N454">
            <v>16</v>
          </cell>
          <cell r="O454">
            <v>20</v>
          </cell>
          <cell r="R454">
            <v>3</v>
          </cell>
          <cell r="S454">
            <v>10</v>
          </cell>
          <cell r="T454" t="str">
            <v xml:space="preserve">Yuan Purchase Pricelist (CNY)</v>
          </cell>
          <cell r="U454">
            <v>80.599999999999994</v>
          </cell>
          <cell r="V454">
            <v>2192</v>
          </cell>
          <cell r="W454">
            <v>3290</v>
          </cell>
          <cell r="X454">
            <v>4380</v>
          </cell>
          <cell r="Z454">
            <v>11</v>
          </cell>
          <cell r="AB454" t="str">
            <v>A2</v>
          </cell>
        </row>
        <row r="455">
          <cell r="A455">
            <v>10903</v>
          </cell>
          <cell r="B455" t="str">
            <v>AUTOLAMPS0405</v>
          </cell>
          <cell r="C455" t="str">
            <v>AUTOLAMPS0405</v>
          </cell>
          <cell r="D455" t="b">
            <v>1</v>
          </cell>
          <cell r="E455" t="str">
            <v xml:space="preserve">MITSUBISHI CANTER (94) - HEAD LAMP (214-1131) - RH</v>
          </cell>
          <cell r="F455" t="str">
            <v>MITSUBISHI</v>
          </cell>
          <cell r="G455" t="str">
            <v xml:space="preserve">CANTER/94 HLA RH</v>
          </cell>
          <cell r="H455" t="str">
            <v>MT04-0301-R</v>
          </cell>
          <cell r="J455">
            <v>0.04</v>
          </cell>
          <cell r="K455" t="str">
            <v>SUPPLIER0002</v>
          </cell>
          <cell r="L455" t="str">
            <v xml:space="preserve">ANHUI TINCAI SILK CO. LTD</v>
          </cell>
          <cell r="M455">
            <v>3</v>
          </cell>
          <cell r="N455">
            <v>12</v>
          </cell>
          <cell r="O455">
            <v>15</v>
          </cell>
          <cell r="R455">
            <v>3</v>
          </cell>
          <cell r="S455">
            <v>10</v>
          </cell>
          <cell r="T455" t="str">
            <v xml:space="preserve">Yuan Purchase Pricelist (CNY)</v>
          </cell>
          <cell r="U455">
            <v>80.599999999999994</v>
          </cell>
          <cell r="V455">
            <v>2192</v>
          </cell>
          <cell r="W455">
            <v>3290</v>
          </cell>
          <cell r="X455">
            <v>4380</v>
          </cell>
          <cell r="Z455">
            <v>11</v>
          </cell>
          <cell r="AB455" t="str">
            <v>A2</v>
          </cell>
        </row>
        <row r="456">
          <cell r="A456">
            <v>12616</v>
          </cell>
          <cell r="B456" t="str">
            <v>AUTOLAMPS0406</v>
          </cell>
          <cell r="C456" t="str">
            <v>AUTOLAMPS0406</v>
          </cell>
          <cell r="D456" t="b">
            <v>1</v>
          </cell>
          <cell r="E456" t="str">
            <v xml:space="preserve">MITSUBISHI CANTER (94) - HEAD LAMP LOCAL (214-1168) - LH</v>
          </cell>
          <cell r="F456" t="str">
            <v>MITSUBISHI</v>
          </cell>
          <cell r="G456" t="str">
            <v xml:space="preserve">CANTER/94 HLAL LH</v>
          </cell>
          <cell r="H456" t="str">
            <v>MT04-0301B-L</v>
          </cell>
          <cell r="J456">
            <v>0.04</v>
          </cell>
          <cell r="K456" t="str">
            <v>SUPPLIER0002</v>
          </cell>
          <cell r="L456" t="str">
            <v xml:space="preserve">ANHUI TINCAI SILK CO. LTD</v>
          </cell>
          <cell r="M456">
            <v>2</v>
          </cell>
          <cell r="N456">
            <v>8</v>
          </cell>
          <cell r="O456">
            <v>10</v>
          </cell>
          <cell r="R456">
            <v>3</v>
          </cell>
          <cell r="S456">
            <v>10</v>
          </cell>
          <cell r="T456" t="str">
            <v xml:space="preserve">Yuan Purchase Pricelist (CNY)</v>
          </cell>
          <cell r="U456">
            <v>117</v>
          </cell>
          <cell r="V456">
            <v>2720.25</v>
          </cell>
          <cell r="W456">
            <v>4080</v>
          </cell>
          <cell r="X456">
            <v>5630</v>
          </cell>
          <cell r="Z456">
            <v>3</v>
          </cell>
          <cell r="AB456" t="str">
            <v>A3</v>
          </cell>
        </row>
        <row r="457">
          <cell r="A457">
            <v>12615</v>
          </cell>
          <cell r="B457" t="str">
            <v>AUTOLAMPS0407</v>
          </cell>
          <cell r="C457" t="str">
            <v>AUTOLAMPS0407</v>
          </cell>
          <cell r="D457" t="b">
            <v>1</v>
          </cell>
          <cell r="E457" t="str">
            <v xml:space="preserve">MITSUBISHI CANTER (94) - HEAD LAMP LOCAL (214-1168) - RH</v>
          </cell>
          <cell r="F457" t="str">
            <v>MITSUBISHI</v>
          </cell>
          <cell r="G457" t="str">
            <v xml:space="preserve">CANTER/94 HLAL RH</v>
          </cell>
          <cell r="H457" t="str">
            <v>MT04-0301B-R</v>
          </cell>
          <cell r="J457">
            <v>0.04</v>
          </cell>
          <cell r="K457" t="str">
            <v>SUPPLIER0002</v>
          </cell>
          <cell r="L457" t="str">
            <v xml:space="preserve">ANHUI TINCAI SILK CO. LTD</v>
          </cell>
          <cell r="M457">
            <v>1</v>
          </cell>
          <cell r="N457">
            <v>4</v>
          </cell>
          <cell r="O457">
            <v>5</v>
          </cell>
          <cell r="R457">
            <v>3</v>
          </cell>
          <cell r="S457">
            <v>10</v>
          </cell>
          <cell r="T457" t="str">
            <v xml:space="preserve">Yuan Purchase Pricelist (CNY)</v>
          </cell>
          <cell r="U457">
            <v>117</v>
          </cell>
          <cell r="V457">
            <v>2720.25</v>
          </cell>
          <cell r="W457">
            <v>4080</v>
          </cell>
          <cell r="X457">
            <v>5630</v>
          </cell>
          <cell r="Z457">
            <v>11</v>
          </cell>
          <cell r="AB457" t="str">
            <v>A3</v>
          </cell>
        </row>
        <row r="458">
          <cell r="A458">
            <v>12620</v>
          </cell>
          <cell r="B458" t="str">
            <v>AUTOLAMPS0408</v>
          </cell>
          <cell r="C458" t="str">
            <v>AUTOLAMPS0408</v>
          </cell>
          <cell r="D458" t="b">
            <v>1</v>
          </cell>
          <cell r="E458" t="str">
            <v xml:space="preserve">MITSUBISHI CANTER (94) - HEAD LAMP LOCAL CASE (217-1219) - LH</v>
          </cell>
          <cell r="F458" t="str">
            <v>MITSUBISHI</v>
          </cell>
          <cell r="G458" t="str">
            <v>CANTER/94-HLH-LH</v>
          </cell>
          <cell r="H458" t="str">
            <v>MT04-0301B-2-L</v>
          </cell>
          <cell r="J458">
            <v>0.04</v>
          </cell>
          <cell r="K458" t="str">
            <v>SUPPLIER0002</v>
          </cell>
          <cell r="L458" t="str">
            <v xml:space="preserve">ANHUI TINCAI SILK CO. LTD</v>
          </cell>
          <cell r="M458">
            <v>13</v>
          </cell>
          <cell r="N458">
            <v>52</v>
          </cell>
          <cell r="O458">
            <v>65</v>
          </cell>
          <cell r="T458" t="str">
            <v xml:space="preserve">Yuan Purchase Pricelist (CNY)</v>
          </cell>
          <cell r="U458">
            <v>22.3</v>
          </cell>
          <cell r="V458">
            <v>569</v>
          </cell>
          <cell r="W458">
            <v>850</v>
          </cell>
          <cell r="X458">
            <v>1140</v>
          </cell>
        </row>
        <row r="459">
          <cell r="A459">
            <v>12619</v>
          </cell>
          <cell r="B459" t="str">
            <v>AUTOLAMPS0409</v>
          </cell>
          <cell r="C459" t="str">
            <v>AUTOLAMPS0409</v>
          </cell>
          <cell r="D459" t="b">
            <v>1</v>
          </cell>
          <cell r="E459" t="str">
            <v xml:space="preserve">MITSUBISHI CANTER (94) - HEAD LAMP LOCAL CASE (217-1219) - RH</v>
          </cell>
          <cell r="F459" t="str">
            <v>MITSUBISHI</v>
          </cell>
          <cell r="G459" t="str">
            <v xml:space="preserve">CANTER/94 HLH RH</v>
          </cell>
          <cell r="H459" t="str">
            <v>MT04-0301B-2-R</v>
          </cell>
          <cell r="J459">
            <v>0.04</v>
          </cell>
          <cell r="K459" t="str">
            <v>SUPPLIER0002</v>
          </cell>
          <cell r="L459" t="str">
            <v xml:space="preserve">ANHUI TINCAI SILK CO. LTD</v>
          </cell>
          <cell r="M459">
            <v>13</v>
          </cell>
          <cell r="N459">
            <v>52</v>
          </cell>
          <cell r="O459">
            <v>65</v>
          </cell>
          <cell r="R459">
            <v>3</v>
          </cell>
          <cell r="S459">
            <v>10</v>
          </cell>
          <cell r="T459" t="str">
            <v xml:space="preserve">Yuan Purchase Pricelist (CNY)</v>
          </cell>
          <cell r="U459">
            <v>22.3</v>
          </cell>
          <cell r="V459">
            <v>569</v>
          </cell>
          <cell r="W459">
            <v>850</v>
          </cell>
          <cell r="X459">
            <v>1470</v>
          </cell>
        </row>
        <row r="460">
          <cell r="A460">
            <v>12618</v>
          </cell>
          <cell r="B460" t="str">
            <v>AUTOLAMPS0410</v>
          </cell>
          <cell r="C460" t="str">
            <v>AUTOLAMPS0410</v>
          </cell>
          <cell r="D460" t="b">
            <v>1</v>
          </cell>
          <cell r="E460" t="str">
            <v xml:space="preserve">MITSUBISHI CANTER (94) - HEAD LAMP LOCAL HOUSING (214-1711) - LH</v>
          </cell>
          <cell r="F460" t="str">
            <v>MITSUBISHI</v>
          </cell>
          <cell r="G460" t="str">
            <v xml:space="preserve">CANTER/94 HLH LH</v>
          </cell>
          <cell r="H460" t="str">
            <v>MT04-0301B-1-L</v>
          </cell>
          <cell r="J460">
            <v>0.04</v>
          </cell>
          <cell r="K460" t="str">
            <v>SUPPLIER0002</v>
          </cell>
          <cell r="L460" t="str">
            <v xml:space="preserve">ANHUI TINCAI SILK CO. LTD</v>
          </cell>
          <cell r="M460">
            <v>5</v>
          </cell>
          <cell r="N460">
            <v>20</v>
          </cell>
          <cell r="O460">
            <v>25</v>
          </cell>
          <cell r="R460">
            <v>3</v>
          </cell>
          <cell r="S460">
            <v>10</v>
          </cell>
          <cell r="T460" t="str">
            <v xml:space="preserve">Yuan Purchase Pricelist (CNY)</v>
          </cell>
          <cell r="U460">
            <v>80</v>
          </cell>
          <cell r="V460">
            <v>1860</v>
          </cell>
          <cell r="W460">
            <v>2790</v>
          </cell>
          <cell r="X460">
            <v>3850</v>
          </cell>
          <cell r="Z460">
            <v>52</v>
          </cell>
          <cell r="AB460" t="str">
            <v>3A</v>
          </cell>
        </row>
        <row r="461">
          <cell r="A461">
            <v>12617</v>
          </cell>
          <cell r="B461" t="str">
            <v>AUTOLAMPS0411</v>
          </cell>
          <cell r="C461" t="str">
            <v>AUTOLAMPS0411</v>
          </cell>
          <cell r="D461" t="b">
            <v>1</v>
          </cell>
          <cell r="E461" t="str">
            <v xml:space="preserve">MITSUBISHI CANTER (94) - HEAD LAMP LOCAL HOUSING (214-1711) - RH</v>
          </cell>
          <cell r="F461" t="str">
            <v>MITSUBISHI</v>
          </cell>
          <cell r="G461" t="str">
            <v xml:space="preserve">CANTER/94 HLH RH</v>
          </cell>
          <cell r="H461" t="str">
            <v>MT04-0301B-1-R</v>
          </cell>
          <cell r="J461">
            <v>0.04</v>
          </cell>
          <cell r="K461" t="str">
            <v>SUPPLIER0002</v>
          </cell>
          <cell r="L461" t="str">
            <v xml:space="preserve">ANHUI TINCAI SILK CO. LTD</v>
          </cell>
          <cell r="M461">
            <v>5</v>
          </cell>
          <cell r="N461">
            <v>20</v>
          </cell>
          <cell r="O461">
            <v>25</v>
          </cell>
          <cell r="R461">
            <v>3</v>
          </cell>
          <cell r="S461">
            <v>10</v>
          </cell>
          <cell r="T461" t="str">
            <v xml:space="preserve">Yuan Purchase Pricelist (CNY)</v>
          </cell>
          <cell r="U461">
            <v>80</v>
          </cell>
          <cell r="V461">
            <v>1860</v>
          </cell>
          <cell r="W461">
            <v>2790</v>
          </cell>
          <cell r="X461">
            <v>3850</v>
          </cell>
          <cell r="Z461">
            <v>40</v>
          </cell>
          <cell r="AB461" t="str">
            <v>3A</v>
          </cell>
        </row>
        <row r="462">
          <cell r="A462">
            <v>11687</v>
          </cell>
          <cell r="B462" t="str">
            <v>AUTOLAMPS0412</v>
          </cell>
          <cell r="C462" t="str">
            <v>AUTOLAMPS0412</v>
          </cell>
          <cell r="D462" t="b">
            <v>1</v>
          </cell>
          <cell r="E462" t="str">
            <v xml:space="preserve">MITSUBISHI CANTER (94) - HEAD LAMP MOULDING - LH</v>
          </cell>
          <cell r="F462" t="str">
            <v>MITSUBISHI</v>
          </cell>
          <cell r="G462" t="str">
            <v xml:space="preserve">CANTER/94 HLM LH</v>
          </cell>
          <cell r="H462" t="str">
            <v>GS-B-104-L</v>
          </cell>
          <cell r="J462">
            <v>0.04</v>
          </cell>
          <cell r="K462" t="str">
            <v>SUPPLIER0002</v>
          </cell>
          <cell r="L462" t="str">
            <v xml:space="preserve">ANHUI TINCAI SILK CO. LTD</v>
          </cell>
          <cell r="M462">
            <v>1</v>
          </cell>
          <cell r="N462">
            <v>4</v>
          </cell>
          <cell r="O462">
            <v>5</v>
          </cell>
          <cell r="R462">
            <v>3</v>
          </cell>
          <cell r="S462">
            <v>10</v>
          </cell>
          <cell r="T462" t="str">
            <v xml:space="preserve">Yuan Purchase Pricelist (CNY)</v>
          </cell>
          <cell r="U462">
            <v>2.2999999999999998</v>
          </cell>
          <cell r="V462">
            <v>359</v>
          </cell>
          <cell r="W462">
            <v>560</v>
          </cell>
          <cell r="X462">
            <v>770</v>
          </cell>
          <cell r="Z462">
            <v>23</v>
          </cell>
          <cell r="AB462" t="str">
            <v>2C</v>
          </cell>
        </row>
        <row r="463">
          <cell r="A463">
            <v>11686</v>
          </cell>
          <cell r="B463" t="str">
            <v>AUTOLAMPS0413</v>
          </cell>
          <cell r="C463" t="str">
            <v>AUTOLAMPS0413</v>
          </cell>
          <cell r="D463" t="b">
            <v>1</v>
          </cell>
          <cell r="E463" t="str">
            <v xml:space="preserve">MITSUBISHI CANTER (94) - HEAD LAMP MOULDING - RH</v>
          </cell>
          <cell r="F463" t="str">
            <v>MITSUBISHI</v>
          </cell>
          <cell r="G463" t="str">
            <v xml:space="preserve">CANTER/94 HLM RH</v>
          </cell>
          <cell r="H463" t="str">
            <v>GS-B-104-R</v>
          </cell>
          <cell r="J463">
            <v>0.04</v>
          </cell>
          <cell r="K463" t="str">
            <v>SUPPLIER0002</v>
          </cell>
          <cell r="L463" t="str">
            <v xml:space="preserve">ANHUI TINCAI SILK CO. LTD</v>
          </cell>
          <cell r="M463">
            <v>1</v>
          </cell>
          <cell r="N463">
            <v>4</v>
          </cell>
          <cell r="O463">
            <v>5</v>
          </cell>
          <cell r="R463">
            <v>3</v>
          </cell>
          <cell r="S463">
            <v>10</v>
          </cell>
          <cell r="T463" t="str">
            <v xml:space="preserve">Yuan Purchase Pricelist (CNY)</v>
          </cell>
          <cell r="U463">
            <v>2.2999999999999998</v>
          </cell>
          <cell r="V463">
            <v>359</v>
          </cell>
          <cell r="W463">
            <v>560</v>
          </cell>
          <cell r="X463">
            <v>770</v>
          </cell>
          <cell r="Z463">
            <v>0</v>
          </cell>
          <cell r="AB463" t="str">
            <v>2C</v>
          </cell>
        </row>
        <row r="464">
          <cell r="A464">
            <v>13687</v>
          </cell>
          <cell r="B464" t="str">
            <v>AUTOLAMPS0454</v>
          </cell>
          <cell r="C464" t="str">
            <v>AUTOLAMPS0454</v>
          </cell>
          <cell r="D464" t="b">
            <v>1</v>
          </cell>
          <cell r="E464" t="str">
            <v xml:space="preserve">MITSUBISHI CANTER (95) - HEAD LAMP (214-1137) - LH</v>
          </cell>
          <cell r="F464" t="str">
            <v>MITSUBISHI</v>
          </cell>
          <cell r="G464" t="str">
            <v xml:space="preserve">CANTER/95 HLA LH</v>
          </cell>
          <cell r="H464" t="str">
            <v>MT04-0301A-L</v>
          </cell>
          <cell r="J464">
            <v>0.04</v>
          </cell>
          <cell r="K464" t="str">
            <v>SUPPLIER0002</v>
          </cell>
          <cell r="L464" t="str">
            <v xml:space="preserve">ANHUI TINCAI SILK CO. LTD</v>
          </cell>
          <cell r="M464">
            <v>1</v>
          </cell>
          <cell r="N464">
            <v>4</v>
          </cell>
          <cell r="O464">
            <v>5</v>
          </cell>
          <cell r="R464">
            <v>2</v>
          </cell>
          <cell r="S464">
            <v>4</v>
          </cell>
          <cell r="T464" t="str">
            <v xml:space="preserve">Yuan Purchase Pricelist (CNY)</v>
          </cell>
          <cell r="U464">
            <v>5.7</v>
          </cell>
          <cell r="V464">
            <v>891</v>
          </cell>
          <cell r="W464">
            <v>1380</v>
          </cell>
          <cell r="X464">
            <v>1910</v>
          </cell>
        </row>
        <row r="465">
          <cell r="A465">
            <v>10908</v>
          </cell>
          <cell r="B465" t="str">
            <v>AUTOLAMPS2811</v>
          </cell>
          <cell r="C465" t="str">
            <v>AUTOLAMPS2811</v>
          </cell>
          <cell r="D465" t="b">
            <v>1</v>
          </cell>
          <cell r="E465" t="str">
            <v xml:space="preserve">MITSUBISHI CANTER (95) - HEAD LAMP (214-1137) - LH</v>
          </cell>
          <cell r="F465" t="str">
            <v>MITSUBISHI</v>
          </cell>
          <cell r="G465" t="str">
            <v>CANTER/95-HLA-LH</v>
          </cell>
          <cell r="H465" t="str">
            <v>MT04-0301A</v>
          </cell>
          <cell r="J465">
            <v>0.04</v>
          </cell>
          <cell r="K465" t="str">
            <v>SUPPLIER0002</v>
          </cell>
          <cell r="L465" t="str">
            <v xml:space="preserve">ANHUI TINCAI SILK CO. LTD</v>
          </cell>
          <cell r="M465">
            <v>1</v>
          </cell>
          <cell r="N465">
            <v>4</v>
          </cell>
          <cell r="O465">
            <v>5</v>
          </cell>
          <cell r="R465">
            <v>2</v>
          </cell>
          <cell r="S465">
            <v>10</v>
          </cell>
          <cell r="T465" t="str">
            <v xml:space="preserve">Yuan Purchase Pricelist (CNY)</v>
          </cell>
          <cell r="U465">
            <v>130</v>
          </cell>
          <cell r="V465">
            <v>3316</v>
          </cell>
          <cell r="W465">
            <v>5000</v>
          </cell>
          <cell r="X465">
            <v>8700</v>
          </cell>
          <cell r="Z465">
            <v>5</v>
          </cell>
          <cell r="AB465" t="str">
            <v>A3</v>
          </cell>
        </row>
        <row r="466">
          <cell r="A466">
            <v>13686</v>
          </cell>
          <cell r="B466" t="str">
            <v>AUTOLAMPS0455</v>
          </cell>
          <cell r="C466" t="str">
            <v>AUTOLAMPS0455</v>
          </cell>
          <cell r="D466" t="b">
            <v>1</v>
          </cell>
          <cell r="E466" t="str">
            <v xml:space="preserve">MITSUBISHI CANTER (95) - HEAD LAMP (214-1137) - RH</v>
          </cell>
          <cell r="F466" t="str">
            <v>MITSUBISHI</v>
          </cell>
          <cell r="G466" t="str">
            <v xml:space="preserve">CANTER/95 HLA RH</v>
          </cell>
          <cell r="H466" t="str">
            <v>MT04-0301A-R</v>
          </cell>
          <cell r="J466">
            <v>0.04</v>
          </cell>
          <cell r="K466" t="str">
            <v>SUPPLIER0002</v>
          </cell>
          <cell r="L466" t="str">
            <v xml:space="preserve">ANHUI TINCAI SILK CO. LTD</v>
          </cell>
          <cell r="M466">
            <v>1</v>
          </cell>
          <cell r="N466">
            <v>4</v>
          </cell>
          <cell r="O466">
            <v>5</v>
          </cell>
          <cell r="R466">
            <v>2</v>
          </cell>
          <cell r="S466">
            <v>4</v>
          </cell>
          <cell r="T466" t="str">
            <v xml:space="preserve">Yuan Purchase Pricelist (CNY)</v>
          </cell>
          <cell r="U466">
            <v>5.7</v>
          </cell>
          <cell r="V466">
            <v>891</v>
          </cell>
          <cell r="W466">
            <v>1380</v>
          </cell>
          <cell r="X466">
            <v>1910</v>
          </cell>
        </row>
        <row r="467">
          <cell r="A467">
            <v>10907</v>
          </cell>
          <cell r="B467" t="str">
            <v>AUTOLAMPS2812</v>
          </cell>
          <cell r="C467" t="str">
            <v>AUTOLAMPS2812</v>
          </cell>
          <cell r="D467" t="b">
            <v>1</v>
          </cell>
          <cell r="E467" t="str">
            <v xml:space="preserve">MITSUBISHI CANTER (95) - HEAD LAMP (214-1137) - RH</v>
          </cell>
          <cell r="F467" t="str">
            <v>MITSUBISHI</v>
          </cell>
          <cell r="G467" t="str">
            <v>CANTER/95-HLA-RH</v>
          </cell>
          <cell r="H467" t="str">
            <v>MT04-0301A</v>
          </cell>
          <cell r="J467">
            <v>0.04</v>
          </cell>
          <cell r="K467" t="str">
            <v>SUPPLIER0002</v>
          </cell>
          <cell r="L467" t="str">
            <v xml:space="preserve">ANHUI TINCAI SILK CO. LTD</v>
          </cell>
          <cell r="M467">
            <v>1</v>
          </cell>
          <cell r="N467">
            <v>4</v>
          </cell>
          <cell r="O467">
            <v>5</v>
          </cell>
          <cell r="R467">
            <v>2</v>
          </cell>
          <cell r="S467">
            <v>10</v>
          </cell>
          <cell r="T467" t="str">
            <v xml:space="preserve">Yuan Purchase Pricelist (CNY)</v>
          </cell>
          <cell r="U467">
            <v>130</v>
          </cell>
          <cell r="V467">
            <v>3316</v>
          </cell>
          <cell r="W467">
            <v>5000</v>
          </cell>
          <cell r="X467">
            <v>8700</v>
          </cell>
          <cell r="Z467">
            <v>0</v>
          </cell>
          <cell r="AB467" t="str">
            <v>A3</v>
          </cell>
        </row>
        <row r="468">
          <cell r="A468">
            <v>11990</v>
          </cell>
          <cell r="B468" t="str">
            <v>AUTOLAMPS0458</v>
          </cell>
          <cell r="C468" t="str">
            <v>AUTOLAMPS0458</v>
          </cell>
          <cell r="D468" t="b">
            <v>1</v>
          </cell>
          <cell r="E468" t="str">
            <v xml:space="preserve">MITSUBISHI CANTER (FH215/4D32/FE635) WIDE-BODY (93-) - LAMINATED FRONT WINDSCREEN</v>
          </cell>
          <cell r="F468" t="str">
            <v>MITSUBISHI</v>
          </cell>
          <cell r="G468" t="str">
            <v xml:space="preserve">FE600 LFW</v>
          </cell>
          <cell r="H468" t="str">
            <v xml:space="preserve">FE600 LFW</v>
          </cell>
          <cell r="I468" t="str">
            <v>1837*758</v>
          </cell>
          <cell r="J468">
            <v>0.02</v>
          </cell>
          <cell r="K468" t="str">
            <v>SUPPLIER0015</v>
          </cell>
          <cell r="L468" t="str">
            <v xml:space="preserve">XINYI AUTOMOBILE GLASS (SHENZHEN) CO., LTD</v>
          </cell>
          <cell r="M468">
            <v>10</v>
          </cell>
          <cell r="N468">
            <v>40</v>
          </cell>
          <cell r="O468">
            <v>50</v>
          </cell>
          <cell r="R468">
            <v>2</v>
          </cell>
          <cell r="S468">
            <v>8</v>
          </cell>
          <cell r="T468" t="str">
            <v xml:space="preserve">USD Purchase Pricelist (USD)</v>
          </cell>
          <cell r="U468">
            <v>18.899999999999999</v>
          </cell>
          <cell r="V468">
            <v>3386.88</v>
          </cell>
          <cell r="W468">
            <v>4400</v>
          </cell>
          <cell r="X468">
            <v>5500</v>
          </cell>
          <cell r="Z468">
            <v>28</v>
          </cell>
          <cell r="AB468" t="str">
            <v>4C</v>
          </cell>
        </row>
        <row r="469">
          <cell r="A469">
            <v>10902</v>
          </cell>
          <cell r="B469" t="str">
            <v>AUTOLAMPS2810</v>
          </cell>
          <cell r="C469" t="str">
            <v>AUTOLAMPS2810</v>
          </cell>
          <cell r="D469" t="b">
            <v>1</v>
          </cell>
          <cell r="E469" t="str">
            <v xml:space="preserve">MITSUBISHI CANTER 4D32 SIDE MIRROR</v>
          </cell>
          <cell r="F469" t="str">
            <v>MITSUBISHI</v>
          </cell>
          <cell r="G469" t="str">
            <v>4D32-SM</v>
          </cell>
          <cell r="H469" t="str">
            <v>LL-040</v>
          </cell>
          <cell r="J469">
            <v>0.04</v>
          </cell>
          <cell r="K469" t="str">
            <v>SUPPLIER0009</v>
          </cell>
          <cell r="L469" t="str">
            <v xml:space="preserve">JIANGSU L.L TRUCK MIRROR CO.,LTD</v>
          </cell>
          <cell r="M469">
            <v>27</v>
          </cell>
          <cell r="N469">
            <v>108</v>
          </cell>
          <cell r="O469">
            <v>135</v>
          </cell>
          <cell r="P469">
            <v>5</v>
          </cell>
          <cell r="Q469">
            <v>30</v>
          </cell>
          <cell r="T469" t="str">
            <v xml:space="preserve">Yuan Purchase Pricelist (CNY)</v>
          </cell>
          <cell r="U469">
            <v>7.9</v>
          </cell>
          <cell r="V469">
            <v>201.45</v>
          </cell>
          <cell r="W469">
            <v>320</v>
          </cell>
          <cell r="X469">
            <v>400</v>
          </cell>
          <cell r="Z469">
            <v>349</v>
          </cell>
          <cell r="AB469" t="str">
            <v>TMF</v>
          </cell>
        </row>
        <row r="470">
          <cell r="A470">
            <v>10928</v>
          </cell>
          <cell r="B470" t="str">
            <v>AUTOLAMPS0382</v>
          </cell>
          <cell r="C470" t="str">
            <v>AUTOLAMPS0382</v>
          </cell>
          <cell r="D470" t="b">
            <v>1</v>
          </cell>
          <cell r="E470" t="str">
            <v xml:space="preserve">MITSUBISHI CANTER 4M51 (05-11) - MIRROR WITH FITTINGS</v>
          </cell>
          <cell r="F470" t="str">
            <v>MITSUBISHI</v>
          </cell>
          <cell r="G470" t="str">
            <v xml:space="preserve">CANTER/05 SM</v>
          </cell>
          <cell r="H470" t="str">
            <v>LL-255</v>
          </cell>
          <cell r="J470">
            <v>0.04</v>
          </cell>
          <cell r="K470" t="str">
            <v>SUPPLIER0009</v>
          </cell>
          <cell r="L470" t="str">
            <v xml:space="preserve">JIANGSU L.L TRUCK MIRROR CO.,LTD</v>
          </cell>
          <cell r="M470">
            <v>51</v>
          </cell>
          <cell r="N470">
            <v>204</v>
          </cell>
          <cell r="O470">
            <v>255</v>
          </cell>
          <cell r="P470">
            <v>5</v>
          </cell>
          <cell r="Q470">
            <v>20</v>
          </cell>
          <cell r="T470" t="str">
            <v xml:space="preserve">Yuan Purchase Pricelist (CNY)</v>
          </cell>
          <cell r="U470">
            <v>8.6</v>
          </cell>
          <cell r="V470">
            <v>219.3</v>
          </cell>
          <cell r="W470">
            <v>350</v>
          </cell>
          <cell r="X470">
            <v>440</v>
          </cell>
          <cell r="Z470">
            <v>153</v>
          </cell>
          <cell r="AB470" t="str">
            <v>TMF</v>
          </cell>
        </row>
        <row r="471">
          <cell r="A471">
            <v>11885</v>
          </cell>
          <cell r="B471" t="str">
            <v>AUTOLAMPS0456</v>
          </cell>
          <cell r="C471" t="str">
            <v>AUTOLAMPS0456</v>
          </cell>
          <cell r="D471" t="b">
            <v>1</v>
          </cell>
          <cell r="E471" t="str">
            <v xml:space="preserve">MITSUBISHI CANTER FE500 TRUCK (93-) - LAMINATED FRONT WINDSCREEN</v>
          </cell>
          <cell r="F471" t="str">
            <v>MITSUBISHI</v>
          </cell>
          <cell r="G471" t="str">
            <v xml:space="preserve">FE500 LFW</v>
          </cell>
          <cell r="H471" t="str">
            <v xml:space="preserve">FE500 LFW</v>
          </cell>
          <cell r="I471" t="str">
            <v>2131*804</v>
          </cell>
          <cell r="J471">
            <v>0.02</v>
          </cell>
          <cell r="K471" t="str">
            <v>SUPPLIER0015</v>
          </cell>
          <cell r="L471" t="str">
            <v xml:space="preserve">XINYI AUTOMOBILE GLASS (SHENZHEN) CO., LTD</v>
          </cell>
          <cell r="M471">
            <v>3</v>
          </cell>
          <cell r="N471">
            <v>12</v>
          </cell>
          <cell r="O471">
            <v>15</v>
          </cell>
          <cell r="R471">
            <v>2</v>
          </cell>
          <cell r="S471">
            <v>8</v>
          </cell>
          <cell r="T471" t="str">
            <v xml:space="preserve">USD Purchase Pricelist (USD)</v>
          </cell>
          <cell r="U471">
            <v>14.46</v>
          </cell>
          <cell r="V471">
            <v>2409.4</v>
          </cell>
          <cell r="W471">
            <v>3000</v>
          </cell>
          <cell r="X471">
            <v>4900</v>
          </cell>
        </row>
        <row r="472">
          <cell r="A472">
            <v>13759</v>
          </cell>
          <cell r="B472" t="str">
            <v>AUTOLAMPS0457</v>
          </cell>
          <cell r="C472" t="str">
            <v>AUTOLAMPS0457</v>
          </cell>
          <cell r="D472" t="b">
            <v>1</v>
          </cell>
          <cell r="E472" t="str">
            <v xml:space="preserve">MITSUBISHI CANTER FE510 HI-ROOF TRUCK (93-) - LAMINATED FRONT WINDSCREEN</v>
          </cell>
          <cell r="F472" t="str">
            <v>MITSUBISHI</v>
          </cell>
          <cell r="G472" t="str">
            <v xml:space="preserve">FE510 LFW</v>
          </cell>
          <cell r="H472" t="str">
            <v xml:space="preserve">FE510 LFW</v>
          </cell>
          <cell r="I472" t="str">
            <v>1543*761</v>
          </cell>
          <cell r="J472">
            <v>0.02</v>
          </cell>
          <cell r="K472" t="str">
            <v>SUPPLIER0015</v>
          </cell>
          <cell r="L472" t="str">
            <v xml:space="preserve">XINYI AUTOMOBILE GLASS (SHENZHEN) CO., LTD</v>
          </cell>
          <cell r="M472">
            <v>2</v>
          </cell>
          <cell r="N472">
            <v>8</v>
          </cell>
          <cell r="O472">
            <v>10</v>
          </cell>
          <cell r="R472">
            <v>3</v>
          </cell>
          <cell r="S472">
            <v>9</v>
          </cell>
          <cell r="T472" t="str">
            <v xml:space="preserve">USD Purchase Pricelist (USD)</v>
          </cell>
          <cell r="U472">
            <v>15.33</v>
          </cell>
          <cell r="V472">
            <v>2554.36</v>
          </cell>
          <cell r="W472">
            <v>4600</v>
          </cell>
          <cell r="X472">
            <v>7400</v>
          </cell>
          <cell r="Z472">
            <v>13</v>
          </cell>
          <cell r="AB472" t="str">
            <v>1C</v>
          </cell>
        </row>
        <row r="473">
          <cell r="A473">
            <v>13767</v>
          </cell>
          <cell r="B473" t="str">
            <v>AUTOLAMPS0459</v>
          </cell>
          <cell r="C473" t="str">
            <v>AUTOLAMPS0459</v>
          </cell>
          <cell r="D473" t="b">
            <v>1</v>
          </cell>
          <cell r="E473" t="str">
            <v xml:space="preserve">MITSUBISHI CANTER FE700 STANDARD TRUCK (01-) - LAMINATED FRONT WINDSCREEN</v>
          </cell>
          <cell r="F473" t="str">
            <v>MITSUBISHI</v>
          </cell>
          <cell r="G473" t="str">
            <v xml:space="preserve">FE700 LFW</v>
          </cell>
          <cell r="H473" t="str">
            <v xml:space="preserve">FE700 LFW</v>
          </cell>
          <cell r="I473" t="str">
            <v>1525*683</v>
          </cell>
          <cell r="J473">
            <v>0.02</v>
          </cell>
          <cell r="K473" t="str">
            <v>SUPPLIER0015</v>
          </cell>
          <cell r="L473" t="str">
            <v xml:space="preserve">XINYI AUTOMOBILE GLASS (SHENZHEN) CO., LTD</v>
          </cell>
          <cell r="M473">
            <v>2</v>
          </cell>
          <cell r="N473">
            <v>8</v>
          </cell>
          <cell r="O473">
            <v>10</v>
          </cell>
          <cell r="R473">
            <v>2</v>
          </cell>
          <cell r="S473">
            <v>8</v>
          </cell>
          <cell r="T473" t="str">
            <v xml:space="preserve">USD Purchase Pricelist (USD)</v>
          </cell>
          <cell r="U473">
            <v>13.61</v>
          </cell>
          <cell r="V473">
            <v>2267.77</v>
          </cell>
          <cell r="W473">
            <v>3500</v>
          </cell>
          <cell r="X473">
            <v>6000</v>
          </cell>
          <cell r="Z473">
            <v>3</v>
          </cell>
          <cell r="AB473" t="str">
            <v>1C</v>
          </cell>
        </row>
        <row r="474">
          <cell r="A474">
            <v>13893</v>
          </cell>
          <cell r="B474" t="str">
            <v>AUTOLAMPS0460</v>
          </cell>
          <cell r="C474" t="str">
            <v>AUTOLAMPS0460</v>
          </cell>
          <cell r="D474" t="b">
            <v>1</v>
          </cell>
          <cell r="E474" t="str">
            <v xml:space="preserve">MITSUBISHI CANTER FE800 TRUCK (01-) - LAMINATED FRONT WINDSCREEN</v>
          </cell>
          <cell r="F474" t="str">
            <v>MITSUBISHI</v>
          </cell>
          <cell r="G474" t="str">
            <v xml:space="preserve">FE800 LFW</v>
          </cell>
          <cell r="H474" t="str">
            <v xml:space="preserve">FE800 LFW</v>
          </cell>
          <cell r="I474" t="str">
            <v>1825*740</v>
          </cell>
          <cell r="J474">
            <v>0.02</v>
          </cell>
          <cell r="K474" t="str">
            <v>SUPPLIER0015</v>
          </cell>
          <cell r="L474" t="str">
            <v xml:space="preserve">XINYI AUTOMOBILE GLASS (SHENZHEN) CO., LTD</v>
          </cell>
          <cell r="M474">
            <v>4</v>
          </cell>
          <cell r="N474">
            <v>16</v>
          </cell>
          <cell r="O474">
            <v>20</v>
          </cell>
          <cell r="R474">
            <v>2</v>
          </cell>
          <cell r="S474">
            <v>8</v>
          </cell>
          <cell r="T474" t="str">
            <v xml:space="preserve">USD Purchase Pricelist (USD)</v>
          </cell>
          <cell r="U474">
            <v>18.36</v>
          </cell>
          <cell r="V474">
            <v>3290.11</v>
          </cell>
          <cell r="W474">
            <v>4300</v>
          </cell>
          <cell r="X474">
            <v>5400</v>
          </cell>
          <cell r="Z474">
            <v>29</v>
          </cell>
          <cell r="AB474" t="str">
            <v>4C</v>
          </cell>
        </row>
        <row r="475">
          <cell r="A475">
            <v>11989</v>
          </cell>
          <cell r="B475" t="str">
            <v>AUTOLAMPS0384</v>
          </cell>
          <cell r="C475" t="str">
            <v>AUTOLAMPS0384</v>
          </cell>
          <cell r="D475" t="b">
            <v>1</v>
          </cell>
          <cell r="E475" t="str">
            <v xml:space="preserve">MITSUBISHI CANTER WIDE (4D31) FE400 (85-) - LAMINATED FRONT WINDSCREEN</v>
          </cell>
          <cell r="F475" t="str">
            <v>MITSUBISHI</v>
          </cell>
          <cell r="G475" t="str">
            <v xml:space="preserve">FE400 LFW</v>
          </cell>
          <cell r="H475" t="str">
            <v xml:space="preserve">FE400 LFW</v>
          </cell>
          <cell r="I475" t="str">
            <v>1811*733</v>
          </cell>
          <cell r="J475">
            <v>0.02</v>
          </cell>
          <cell r="K475" t="str">
            <v>SUPPLIER0015</v>
          </cell>
          <cell r="L475" t="str">
            <v xml:space="preserve">XINYI AUTOMOBILE GLASS (SHENZHEN) CO., LTD</v>
          </cell>
          <cell r="M475">
            <v>6</v>
          </cell>
          <cell r="N475">
            <v>24</v>
          </cell>
          <cell r="O475">
            <v>30</v>
          </cell>
          <cell r="R475">
            <v>2</v>
          </cell>
          <cell r="S475">
            <v>8</v>
          </cell>
          <cell r="T475" t="str">
            <v xml:space="preserve">USD Purchase Pricelist (USD)</v>
          </cell>
          <cell r="U475">
            <v>17.27</v>
          </cell>
          <cell r="V475">
            <v>2</v>
          </cell>
          <cell r="W475">
            <v>3500</v>
          </cell>
          <cell r="X475">
            <v>4840</v>
          </cell>
        </row>
        <row r="476">
          <cell r="A476">
            <v>10952</v>
          </cell>
          <cell r="B476" t="str">
            <v>AUTOLAMPS0462</v>
          </cell>
          <cell r="C476" t="str">
            <v>AUTOLAMPS0462</v>
          </cell>
          <cell r="D476" t="b">
            <v>1</v>
          </cell>
          <cell r="E476" t="str">
            <v xml:space="preserve">MITSUBISHI FH215 SIDE MIRROR</v>
          </cell>
          <cell r="F476" t="str">
            <v>MITSUBISHI</v>
          </cell>
          <cell r="G476" t="str">
            <v xml:space="preserve">FH SM</v>
          </cell>
          <cell r="H476" t="str">
            <v xml:space="preserve">LL-065 </v>
          </cell>
          <cell r="J476">
            <v>0.04</v>
          </cell>
          <cell r="K476" t="str">
            <v>SUPPLIER0009</v>
          </cell>
          <cell r="L476" t="str">
            <v xml:space="preserve">JIANGSU L.L TRUCK MIRROR CO.,LTD</v>
          </cell>
          <cell r="M476">
            <v>175</v>
          </cell>
          <cell r="N476">
            <v>700</v>
          </cell>
          <cell r="O476">
            <v>875</v>
          </cell>
          <cell r="P476">
            <v>10</v>
          </cell>
          <cell r="Q476">
            <v>30</v>
          </cell>
          <cell r="T476" t="str">
            <v xml:space="preserve">Yuan Purchase Pricelist (CNY)</v>
          </cell>
          <cell r="U476">
            <v>6.5</v>
          </cell>
          <cell r="V476">
            <v>165.75</v>
          </cell>
          <cell r="W476">
            <v>270</v>
          </cell>
          <cell r="X476">
            <v>330</v>
          </cell>
          <cell r="Z476">
            <v>1561</v>
          </cell>
          <cell r="AB476" t="str">
            <v>TMF</v>
          </cell>
        </row>
        <row r="477">
          <cell r="A477">
            <v>11680</v>
          </cell>
          <cell r="B477" t="str">
            <v>AUTOLAMPS0466</v>
          </cell>
          <cell r="C477" t="str">
            <v>AUTOLAMPS0466</v>
          </cell>
          <cell r="D477" t="b">
            <v>1</v>
          </cell>
          <cell r="E477" t="str">
            <v xml:space="preserve">MITSUBISHI FUSO - LOGO</v>
          </cell>
          <cell r="F477" t="str">
            <v>MITSUBISHI</v>
          </cell>
          <cell r="G477" t="str">
            <v xml:space="preserve">FUSO LOGO</v>
          </cell>
          <cell r="H477" t="str">
            <v>MT05-0219A</v>
          </cell>
          <cell r="J477">
            <v>0.04</v>
          </cell>
          <cell r="K477" t="str">
            <v>SUPPLIER0002</v>
          </cell>
          <cell r="L477" t="str">
            <v xml:space="preserve">ANHUI TINCAI SILK CO. LTD</v>
          </cell>
          <cell r="M477">
            <v>0</v>
          </cell>
          <cell r="N477">
            <v>0</v>
          </cell>
          <cell r="O477">
            <v>0</v>
          </cell>
          <cell r="P477">
            <v>5</v>
          </cell>
          <cell r="Q477">
            <v>20</v>
          </cell>
          <cell r="T477" t="str">
            <v xml:space="preserve">Yuan Purchase Pricelist (CNY)</v>
          </cell>
          <cell r="U477">
            <v>4.5999999999999996</v>
          </cell>
          <cell r="V477">
            <v>719</v>
          </cell>
          <cell r="W477">
            <v>1110</v>
          </cell>
          <cell r="X477">
            <v>1540</v>
          </cell>
        </row>
        <row r="478">
          <cell r="A478">
            <v>11679</v>
          </cell>
          <cell r="B478" t="str">
            <v>AUTOLAMPS0469</v>
          </cell>
          <cell r="C478" t="str">
            <v>AUTOLAMPS0469</v>
          </cell>
          <cell r="D478" t="b">
            <v>1</v>
          </cell>
          <cell r="E478" t="str">
            <v xml:space="preserve">MITSUBISHI FUSO (97-07) - HEAD LAMP (TWO SEAL BEAM SQ TYPE) - LH</v>
          </cell>
          <cell r="F478" t="str">
            <v>MITSUBISHI</v>
          </cell>
          <cell r="G478" t="str">
            <v xml:space="preserve">FUSO/97 HLA LH</v>
          </cell>
          <cell r="H478" t="str">
            <v>MT05-0401B-L</v>
          </cell>
          <cell r="J478">
            <v>0.04</v>
          </cell>
          <cell r="K478" t="str">
            <v>SUPPLIER0002</v>
          </cell>
          <cell r="L478" t="str">
            <v xml:space="preserve">ANHUI TINCAI SILK CO. LTD</v>
          </cell>
          <cell r="M478">
            <v>0</v>
          </cell>
          <cell r="N478">
            <v>0</v>
          </cell>
          <cell r="O478">
            <v>0</v>
          </cell>
          <cell r="R478">
            <v>2</v>
          </cell>
          <cell r="S478">
            <v>5</v>
          </cell>
          <cell r="T478" t="str">
            <v xml:space="preserve">Yuan Purchase Pricelist (CNY)</v>
          </cell>
          <cell r="U478">
            <v>2.68</v>
          </cell>
          <cell r="V478">
            <v>419</v>
          </cell>
          <cell r="W478">
            <v>650</v>
          </cell>
          <cell r="X478">
            <v>900</v>
          </cell>
          <cell r="Z478">
            <v>30</v>
          </cell>
          <cell r="AB478" t="str">
            <v>A3</v>
          </cell>
        </row>
        <row r="479">
          <cell r="A479">
            <v>11678</v>
          </cell>
          <cell r="B479" t="str">
            <v>AUTOLAMPS0470</v>
          </cell>
          <cell r="C479" t="str">
            <v>AUTOLAMPS0470</v>
          </cell>
          <cell r="D479" t="b">
            <v>1</v>
          </cell>
          <cell r="E479" t="str">
            <v xml:space="preserve">MITSUBISHI FUSO (97-07) - HEAD LAMP (TWO SEAL BEAM SQ TYPE) - RH</v>
          </cell>
          <cell r="F479" t="str">
            <v>MITSUBISHI</v>
          </cell>
          <cell r="G479" t="str">
            <v xml:space="preserve">FUSO/97 HLA RH</v>
          </cell>
          <cell r="H479" t="str">
            <v>MT05-0401B-R</v>
          </cell>
          <cell r="J479">
            <v>0.04</v>
          </cell>
          <cell r="K479" t="str">
            <v>SUPPLIER0002</v>
          </cell>
          <cell r="L479" t="str">
            <v xml:space="preserve">ANHUI TINCAI SILK CO. LTD</v>
          </cell>
          <cell r="M479">
            <v>0</v>
          </cell>
          <cell r="N479">
            <v>0</v>
          </cell>
          <cell r="O479">
            <v>0</v>
          </cell>
          <cell r="R479">
            <v>2</v>
          </cell>
          <cell r="S479">
            <v>5</v>
          </cell>
          <cell r="T479" t="str">
            <v xml:space="preserve">Yuan Purchase Pricelist (CNY)</v>
          </cell>
          <cell r="U479">
            <v>2.68</v>
          </cell>
          <cell r="V479">
            <v>419</v>
          </cell>
          <cell r="W479">
            <v>650</v>
          </cell>
          <cell r="X479">
            <v>900</v>
          </cell>
          <cell r="Z479">
            <v>40</v>
          </cell>
          <cell r="AB479" t="str">
            <v>A3</v>
          </cell>
        </row>
        <row r="480">
          <cell r="A480">
            <v>11624</v>
          </cell>
          <cell r="B480" t="str">
            <v>AUTOLAMPS0471</v>
          </cell>
          <cell r="C480" t="str">
            <v>AUTOLAMPS0471</v>
          </cell>
          <cell r="D480" t="b">
            <v>1</v>
          </cell>
          <cell r="E480" t="str">
            <v xml:space="preserve">MITSUBISHI FUSO (97-07) - LIGHT CASE (TWO SEAL BEAM SQ TYPE) - LH</v>
          </cell>
          <cell r="F480" t="str">
            <v>MITSUBISHI</v>
          </cell>
          <cell r="G480" t="str">
            <v xml:space="preserve">FUSO/97 LCS LH</v>
          </cell>
          <cell r="H480" t="str">
            <v>MT05-0401B-1-L</v>
          </cell>
          <cell r="J480">
            <v>0.04</v>
          </cell>
          <cell r="K480" t="str">
            <v>SUPPLIER0002</v>
          </cell>
          <cell r="L480" t="str">
            <v xml:space="preserve">ANHUI TINCAI SILK CO. LTD</v>
          </cell>
          <cell r="M480">
            <v>0</v>
          </cell>
          <cell r="N480">
            <v>0</v>
          </cell>
          <cell r="O480">
            <v>0</v>
          </cell>
          <cell r="R480">
            <v>2</v>
          </cell>
          <cell r="S480">
            <v>5</v>
          </cell>
          <cell r="T480" t="str">
            <v xml:space="preserve">Yuan Purchase Pricelist (CNY)</v>
          </cell>
          <cell r="U480">
            <v>12</v>
          </cell>
          <cell r="V480">
            <v>1876</v>
          </cell>
          <cell r="W480">
            <v>2910</v>
          </cell>
          <cell r="X480">
            <v>4020</v>
          </cell>
          <cell r="Z480">
            <v>4</v>
          </cell>
          <cell r="AB480" t="str">
            <v>TF</v>
          </cell>
        </row>
        <row r="481">
          <cell r="A481">
            <v>11623</v>
          </cell>
          <cell r="B481" t="str">
            <v>AUTOLAMPS0472</v>
          </cell>
          <cell r="C481" t="str">
            <v>AUTOLAMPS0472</v>
          </cell>
          <cell r="D481" t="b">
            <v>1</v>
          </cell>
          <cell r="E481" t="str">
            <v xml:space="preserve">MITSUBISHI FUSO (97-07) - LIGHT CASE (TWO SEAL BEAM SQ TYPE) - RH</v>
          </cell>
          <cell r="F481" t="str">
            <v>MITSUBISHI</v>
          </cell>
          <cell r="G481" t="str">
            <v xml:space="preserve">FUSO/97 LCS RH</v>
          </cell>
          <cell r="H481" t="str">
            <v>MT05-0401B-1-R</v>
          </cell>
          <cell r="J481">
            <v>0.04</v>
          </cell>
          <cell r="K481" t="str">
            <v>SUPPLIER0002</v>
          </cell>
          <cell r="L481" t="str">
            <v xml:space="preserve">ANHUI TINCAI SILK CO. LTD</v>
          </cell>
          <cell r="M481">
            <v>0</v>
          </cell>
          <cell r="N481">
            <v>0</v>
          </cell>
          <cell r="O481">
            <v>0</v>
          </cell>
          <cell r="R481">
            <v>2</v>
          </cell>
          <cell r="S481">
            <v>5</v>
          </cell>
          <cell r="T481" t="str">
            <v xml:space="preserve">Yuan Purchase Pricelist (CNY)</v>
          </cell>
          <cell r="U481">
            <v>12</v>
          </cell>
          <cell r="V481">
            <v>1876</v>
          </cell>
          <cell r="W481">
            <v>2910</v>
          </cell>
          <cell r="X481">
            <v>4020</v>
          </cell>
          <cell r="Z481">
            <v>2</v>
          </cell>
          <cell r="AB481" t="str">
            <v>TF</v>
          </cell>
        </row>
        <row r="482">
          <cell r="A482">
            <v>10947</v>
          </cell>
          <cell r="B482" t="str">
            <v>AUTOLAMPS0479</v>
          </cell>
          <cell r="C482" t="str">
            <v>AUTOLAMPS0479</v>
          </cell>
          <cell r="D482" t="b">
            <v>1</v>
          </cell>
          <cell r="E482" t="str">
            <v xml:space="preserve">MITSUBISHI FUSO 355 (93) - CORNER LAMP (214-1542) - LH</v>
          </cell>
          <cell r="F482" t="str">
            <v>MITSUBISHI</v>
          </cell>
          <cell r="G482" t="str">
            <v xml:space="preserve">FUSO/93 CLA RH</v>
          </cell>
          <cell r="H482" t="str">
            <v>MT05-0303-L</v>
          </cell>
          <cell r="J482">
            <v>0.04</v>
          </cell>
          <cell r="K482" t="str">
            <v>SUPPLIER0002</v>
          </cell>
          <cell r="L482" t="str">
            <v xml:space="preserve">ANHUI TINCAI SILK CO. LTD</v>
          </cell>
          <cell r="M482">
            <v>7</v>
          </cell>
          <cell r="N482">
            <v>28</v>
          </cell>
          <cell r="O482">
            <v>35</v>
          </cell>
          <cell r="P482">
            <v>5</v>
          </cell>
          <cell r="Q482">
            <v>20</v>
          </cell>
          <cell r="T482" t="str">
            <v xml:space="preserve">Yuan Purchase Pricelist (CNY)</v>
          </cell>
          <cell r="U482">
            <v>15</v>
          </cell>
          <cell r="V482">
            <v>408</v>
          </cell>
          <cell r="W482">
            <v>610</v>
          </cell>
          <cell r="X482">
            <v>820</v>
          </cell>
          <cell r="Z482">
            <v>15</v>
          </cell>
          <cell r="AB482" t="str">
            <v>B15</v>
          </cell>
        </row>
        <row r="483">
          <cell r="A483">
            <v>10946</v>
          </cell>
          <cell r="B483" t="str">
            <v>AUTOLAMPS0480</v>
          </cell>
          <cell r="C483" t="str">
            <v>AUTOLAMPS0480</v>
          </cell>
          <cell r="D483" t="b">
            <v>1</v>
          </cell>
          <cell r="E483" t="str">
            <v xml:space="preserve">MITSUBISHI FUSO 355 (93) - CORNER LAMP (214-1542) - RH</v>
          </cell>
          <cell r="F483" t="str">
            <v>MITSUBISHI</v>
          </cell>
          <cell r="G483" t="str">
            <v xml:space="preserve">FUSO/93 CLA RH</v>
          </cell>
          <cell r="H483" t="str">
            <v>MT05-0303-R</v>
          </cell>
          <cell r="J483">
            <v>0.04</v>
          </cell>
          <cell r="K483" t="str">
            <v>SUPPLIER0002</v>
          </cell>
          <cell r="L483" t="str">
            <v xml:space="preserve">ANHUI TINCAI SILK CO. LTD</v>
          </cell>
          <cell r="M483">
            <v>8</v>
          </cell>
          <cell r="N483">
            <v>32</v>
          </cell>
          <cell r="O483">
            <v>40</v>
          </cell>
          <cell r="P483">
            <v>5</v>
          </cell>
          <cell r="Q483">
            <v>20</v>
          </cell>
          <cell r="T483" t="str">
            <v xml:space="preserve">Yuan Purchase Pricelist (CNY)</v>
          </cell>
          <cell r="U483">
            <v>15</v>
          </cell>
          <cell r="V483">
            <v>408</v>
          </cell>
          <cell r="W483">
            <v>610</v>
          </cell>
          <cell r="X483">
            <v>820</v>
          </cell>
          <cell r="Z483">
            <v>12</v>
          </cell>
          <cell r="AB483" t="str">
            <v>B15</v>
          </cell>
        </row>
        <row r="484">
          <cell r="A484">
            <v>11827</v>
          </cell>
          <cell r="B484" t="str">
            <v>AUTOLAMPS0481</v>
          </cell>
          <cell r="C484" t="str">
            <v>AUTOLAMPS0481</v>
          </cell>
          <cell r="D484" t="b">
            <v>1</v>
          </cell>
          <cell r="E484" t="str">
            <v xml:space="preserve">MITSUBISHI FUSO 355 (93) - FOG LAMP - CLEAR (214-2005-U-C) - LH</v>
          </cell>
          <cell r="F484" t="str">
            <v>MITSUBISHI</v>
          </cell>
          <cell r="G484" t="str">
            <v xml:space="preserve">FUSO/93 FLAC LH</v>
          </cell>
          <cell r="H484" t="str">
            <v>MT05-0304B-L</v>
          </cell>
          <cell r="J484">
            <v>0.04</v>
          </cell>
          <cell r="K484" t="str">
            <v>SUPPLIER0002</v>
          </cell>
          <cell r="L484" t="str">
            <v xml:space="preserve">ANHUI TINCAI SILK CO. LTD</v>
          </cell>
          <cell r="M484">
            <v>5</v>
          </cell>
          <cell r="N484">
            <v>20</v>
          </cell>
          <cell r="O484">
            <v>25</v>
          </cell>
          <cell r="P484">
            <v>5</v>
          </cell>
          <cell r="Q484">
            <v>20</v>
          </cell>
          <cell r="T484" t="str">
            <v xml:space="preserve">Yuan Purchase Pricelist (CNY)</v>
          </cell>
          <cell r="U484">
            <v>16</v>
          </cell>
          <cell r="V484">
            <v>435</v>
          </cell>
          <cell r="W484">
            <v>650</v>
          </cell>
          <cell r="X484">
            <v>870</v>
          </cell>
          <cell r="Z484">
            <v>75</v>
          </cell>
          <cell r="AB484" t="str">
            <v>B18</v>
          </cell>
        </row>
        <row r="485">
          <cell r="A485">
            <v>11826</v>
          </cell>
          <cell r="B485" t="str">
            <v>AUTOLAMPS0482</v>
          </cell>
          <cell r="C485" t="str">
            <v>AUTOLAMPS0482</v>
          </cell>
          <cell r="D485" t="b">
            <v>1</v>
          </cell>
          <cell r="E485" t="str">
            <v xml:space="preserve">MITSUBISHI FUSO 355 (93) - FOG LAMP - CLEAR (214-2005-U-C) - RH</v>
          </cell>
          <cell r="F485" t="str">
            <v>MITSUBISHI</v>
          </cell>
          <cell r="G485" t="str">
            <v xml:space="preserve">FUSO/93 FLAC RH</v>
          </cell>
          <cell r="H485" t="str">
            <v>MT05-0304B-R</v>
          </cell>
          <cell r="J485">
            <v>0.04</v>
          </cell>
          <cell r="K485" t="str">
            <v>SUPPLIER0002</v>
          </cell>
          <cell r="L485" t="str">
            <v xml:space="preserve">ANHUI TINCAI SILK CO. LTD</v>
          </cell>
          <cell r="M485">
            <v>5</v>
          </cell>
          <cell r="N485">
            <v>20</v>
          </cell>
          <cell r="O485">
            <v>25</v>
          </cell>
          <cell r="P485">
            <v>5</v>
          </cell>
          <cell r="Q485">
            <v>20</v>
          </cell>
          <cell r="T485" t="str">
            <v xml:space="preserve">Yuan Purchase Pricelist (CNY)</v>
          </cell>
          <cell r="U485">
            <v>16</v>
          </cell>
          <cell r="V485">
            <v>435</v>
          </cell>
          <cell r="W485">
            <v>650</v>
          </cell>
          <cell r="X485">
            <v>870</v>
          </cell>
          <cell r="Z485">
            <v>75</v>
          </cell>
          <cell r="AB485" t="str">
            <v>B18</v>
          </cell>
        </row>
        <row r="486">
          <cell r="A486">
            <v>11825</v>
          </cell>
          <cell r="B486" t="str">
            <v>AUTOLAMPS0483</v>
          </cell>
          <cell r="C486" t="str">
            <v>AUTOLAMPS0483</v>
          </cell>
          <cell r="D486" t="b">
            <v>1</v>
          </cell>
          <cell r="E486" t="str">
            <v xml:space="preserve">MITSUBISHI FUSO 355 (93) - FOG LAMP - YELLOW (214-2005) - LH</v>
          </cell>
          <cell r="F486" t="str">
            <v>MITSUBISHI</v>
          </cell>
          <cell r="G486" t="str">
            <v xml:space="preserve">FUSO/93 FLAY LH</v>
          </cell>
          <cell r="H486" t="str">
            <v>MT05-0304A-L</v>
          </cell>
          <cell r="J486">
            <v>0.04</v>
          </cell>
          <cell r="K486" t="str">
            <v>SUPPLIER0002</v>
          </cell>
          <cell r="L486" t="str">
            <v xml:space="preserve">ANHUI TINCAI SILK CO. LTD</v>
          </cell>
          <cell r="M486">
            <v>16</v>
          </cell>
          <cell r="N486">
            <v>64</v>
          </cell>
          <cell r="O486">
            <v>80</v>
          </cell>
          <cell r="P486">
            <v>5</v>
          </cell>
          <cell r="Q486">
            <v>20</v>
          </cell>
          <cell r="T486" t="str">
            <v xml:space="preserve">Yuan Purchase Pricelist (CNY)</v>
          </cell>
          <cell r="U486">
            <v>16</v>
          </cell>
          <cell r="V486">
            <v>435</v>
          </cell>
          <cell r="W486">
            <v>650</v>
          </cell>
          <cell r="X486">
            <v>870</v>
          </cell>
        </row>
        <row r="487">
          <cell r="A487">
            <v>11824</v>
          </cell>
          <cell r="B487" t="str">
            <v>AUTOLAMPS0484</v>
          </cell>
          <cell r="C487" t="str">
            <v>AUTOLAMPS0484</v>
          </cell>
          <cell r="D487" t="b">
            <v>1</v>
          </cell>
          <cell r="E487" t="str">
            <v xml:space="preserve">MITSUBISHI FUSO 355 (93) - FOG LAMP - YELLOW (214-2005) - RH</v>
          </cell>
          <cell r="F487" t="str">
            <v>MITSUBISHI</v>
          </cell>
          <cell r="G487" t="str">
            <v xml:space="preserve">FUSO/93 FLAY RH</v>
          </cell>
          <cell r="H487" t="str">
            <v>MT05-0304A-R</v>
          </cell>
          <cell r="J487">
            <v>0.04</v>
          </cell>
          <cell r="K487" t="str">
            <v>SUPPLIER0002</v>
          </cell>
          <cell r="L487" t="str">
            <v xml:space="preserve">ANHUI TINCAI SILK CO. LTD</v>
          </cell>
          <cell r="M487">
            <v>17</v>
          </cell>
          <cell r="N487">
            <v>68</v>
          </cell>
          <cell r="O487">
            <v>85</v>
          </cell>
          <cell r="P487">
            <v>5</v>
          </cell>
          <cell r="Q487">
            <v>20</v>
          </cell>
          <cell r="T487" t="str">
            <v xml:space="preserve">Yuan Purchase Pricelist (CNY)</v>
          </cell>
          <cell r="U487">
            <v>16</v>
          </cell>
          <cell r="V487">
            <v>435</v>
          </cell>
          <cell r="W487">
            <v>650</v>
          </cell>
          <cell r="X487">
            <v>870</v>
          </cell>
        </row>
        <row r="488">
          <cell r="A488">
            <v>10951</v>
          </cell>
          <cell r="B488" t="str">
            <v>AUTOLAMPS0475</v>
          </cell>
          <cell r="C488" t="str">
            <v>AUTOLAMPS0475</v>
          </cell>
          <cell r="D488" t="b">
            <v>1</v>
          </cell>
          <cell r="E488" t="str">
            <v xml:space="preserve">MITSUBISHI FUSO 355 (93) - FRONT LAMP (WHITE) - LH</v>
          </cell>
          <cell r="F488" t="str">
            <v>MITSUBISHI</v>
          </cell>
          <cell r="G488" t="str">
            <v xml:space="preserve">FUSO/93 FLAW LH</v>
          </cell>
          <cell r="H488" t="str">
            <v>MT05-0305A-L</v>
          </cell>
          <cell r="J488">
            <v>0.04</v>
          </cell>
          <cell r="K488" t="str">
            <v>SUPPLIER0002</v>
          </cell>
          <cell r="L488" t="str">
            <v xml:space="preserve">ANHUI TINCAI SILK CO. LTD</v>
          </cell>
          <cell r="M488">
            <v>0</v>
          </cell>
          <cell r="N488">
            <v>0</v>
          </cell>
          <cell r="O488">
            <v>0</v>
          </cell>
          <cell r="P488">
            <v>5</v>
          </cell>
          <cell r="Q488">
            <v>20</v>
          </cell>
          <cell r="T488" t="str">
            <v xml:space="preserve">Yuan Purchase Pricelist (CNY)</v>
          </cell>
          <cell r="U488">
            <v>2.46</v>
          </cell>
          <cell r="V488">
            <v>384</v>
          </cell>
          <cell r="W488">
            <v>600</v>
          </cell>
          <cell r="X488">
            <v>830</v>
          </cell>
        </row>
        <row r="489">
          <cell r="A489">
            <v>10950</v>
          </cell>
          <cell r="B489" t="str">
            <v>AUTOLAMPS0476</v>
          </cell>
          <cell r="C489" t="str">
            <v>AUTOLAMPS0476</v>
          </cell>
          <cell r="D489" t="b">
            <v>1</v>
          </cell>
          <cell r="E489" t="str">
            <v xml:space="preserve">MITSUBISHI FUSO 355 (93) - FRONT LAMP (WHITE) - RH</v>
          </cell>
          <cell r="F489" t="str">
            <v>MITSUBISHI</v>
          </cell>
          <cell r="G489" t="str">
            <v xml:space="preserve">FUSO/93 FLAW RH</v>
          </cell>
          <cell r="H489" t="str">
            <v>MT05-0305A-R</v>
          </cell>
          <cell r="J489">
            <v>0.04</v>
          </cell>
          <cell r="K489" t="str">
            <v>SUPPLIER0002</v>
          </cell>
          <cell r="L489" t="str">
            <v xml:space="preserve">ANHUI TINCAI SILK CO. LTD</v>
          </cell>
          <cell r="M489">
            <v>0</v>
          </cell>
          <cell r="N489">
            <v>0</v>
          </cell>
          <cell r="O489">
            <v>0</v>
          </cell>
          <cell r="P489">
            <v>5</v>
          </cell>
          <cell r="Q489">
            <v>20</v>
          </cell>
          <cell r="T489" t="str">
            <v xml:space="preserve">Yuan Purchase Pricelist (CNY)</v>
          </cell>
          <cell r="U489">
            <v>2.46</v>
          </cell>
          <cell r="V489">
            <v>384</v>
          </cell>
          <cell r="W489">
            <v>600</v>
          </cell>
          <cell r="X489">
            <v>830</v>
          </cell>
        </row>
        <row r="490">
          <cell r="A490">
            <v>10949</v>
          </cell>
          <cell r="B490" t="str">
            <v>AUTOLAMPS0477</v>
          </cell>
          <cell r="C490" t="str">
            <v>AUTOLAMPS0477</v>
          </cell>
          <cell r="D490" t="b">
            <v>1</v>
          </cell>
          <cell r="E490" t="str">
            <v xml:space="preserve">MITSUBISHI FUSO 355 (93) - FRONT LAMP (YELLOW) - LH</v>
          </cell>
          <cell r="F490" t="str">
            <v>MITSUBISHI</v>
          </cell>
          <cell r="G490" t="str">
            <v xml:space="preserve">FUSO/93 FLAY LH</v>
          </cell>
          <cell r="H490" t="str">
            <v>MT05-0305-L</v>
          </cell>
          <cell r="J490">
            <v>0.04</v>
          </cell>
          <cell r="K490" t="str">
            <v>SUPPLIER0002</v>
          </cell>
          <cell r="L490" t="str">
            <v xml:space="preserve">ANHUI TINCAI SILK CO. LTD</v>
          </cell>
          <cell r="M490">
            <v>11</v>
          </cell>
          <cell r="N490">
            <v>44</v>
          </cell>
          <cell r="O490">
            <v>55</v>
          </cell>
          <cell r="P490">
            <v>5</v>
          </cell>
          <cell r="Q490">
            <v>20</v>
          </cell>
          <cell r="T490" t="str">
            <v xml:space="preserve">Yuan Purchase Pricelist (CNY)</v>
          </cell>
          <cell r="U490">
            <v>16</v>
          </cell>
          <cell r="V490">
            <v>408</v>
          </cell>
          <cell r="W490">
            <v>610</v>
          </cell>
          <cell r="X490">
            <v>1050</v>
          </cell>
        </row>
        <row r="491">
          <cell r="A491">
            <v>10948</v>
          </cell>
          <cell r="B491" t="str">
            <v>AUTOLAMPS0478</v>
          </cell>
          <cell r="C491" t="str">
            <v>AUTOLAMPS0478</v>
          </cell>
          <cell r="D491" t="b">
            <v>1</v>
          </cell>
          <cell r="E491" t="str">
            <v xml:space="preserve">MITSUBISHI FUSO 355 (93) - FRONT LAMP (YELLOW) - RH</v>
          </cell>
          <cell r="F491" t="str">
            <v>MITSUBISHI</v>
          </cell>
          <cell r="G491" t="str">
            <v xml:space="preserve">FUSO/93 FLAY RH</v>
          </cell>
          <cell r="H491" t="str">
            <v>MT05-0305-R</v>
          </cell>
          <cell r="J491">
            <v>0.04</v>
          </cell>
          <cell r="K491" t="str">
            <v>SUPPLIER0002</v>
          </cell>
          <cell r="L491" t="str">
            <v xml:space="preserve">ANHUI TINCAI SILK CO. LTD</v>
          </cell>
          <cell r="M491">
            <v>11</v>
          </cell>
          <cell r="N491">
            <v>44</v>
          </cell>
          <cell r="O491">
            <v>55</v>
          </cell>
          <cell r="P491">
            <v>5</v>
          </cell>
          <cell r="Q491">
            <v>20</v>
          </cell>
          <cell r="T491" t="str">
            <v xml:space="preserve">Yuan Purchase Pricelist (CNY)</v>
          </cell>
          <cell r="U491">
            <v>16</v>
          </cell>
          <cell r="V491">
            <v>408</v>
          </cell>
          <cell r="W491">
            <v>610</v>
          </cell>
          <cell r="X491">
            <v>1050</v>
          </cell>
        </row>
        <row r="492">
          <cell r="A492">
            <v>10945</v>
          </cell>
          <cell r="B492" t="str">
            <v>AUTOLAMPS0485</v>
          </cell>
          <cell r="C492" t="str">
            <v>AUTOLAMPS0485</v>
          </cell>
          <cell r="D492" t="b">
            <v>1</v>
          </cell>
          <cell r="E492" t="str">
            <v xml:space="preserve">MITSUBISHI FUSO 355 (93) - HEAD LAMP (214-1130) - LH</v>
          </cell>
          <cell r="F492" t="str">
            <v>MITSUBISHI</v>
          </cell>
          <cell r="G492" t="str">
            <v xml:space="preserve">FUSO/93 HLA LH</v>
          </cell>
          <cell r="H492" t="str">
            <v>MT05-0301-L</v>
          </cell>
          <cell r="J492">
            <v>0.04</v>
          </cell>
          <cell r="K492" t="str">
            <v>SUPPLIER0002</v>
          </cell>
          <cell r="L492" t="str">
            <v xml:space="preserve">ANHUI TINCAI SILK CO. LTD</v>
          </cell>
          <cell r="M492">
            <v>3</v>
          </cell>
          <cell r="N492">
            <v>12</v>
          </cell>
          <cell r="O492">
            <v>15</v>
          </cell>
          <cell r="R492">
            <v>3</v>
          </cell>
          <cell r="S492">
            <v>5</v>
          </cell>
          <cell r="T492" t="str">
            <v xml:space="preserve">Yuan Purchase Pricelist (CNY)</v>
          </cell>
          <cell r="U492">
            <v>90</v>
          </cell>
          <cell r="V492">
            <v>2288.52</v>
          </cell>
          <cell r="W492">
            <v>3400</v>
          </cell>
          <cell r="X492">
            <v>5900</v>
          </cell>
        </row>
        <row r="493">
          <cell r="A493">
            <v>10944</v>
          </cell>
          <cell r="B493" t="str">
            <v>AUTOLAMPS0486</v>
          </cell>
          <cell r="C493" t="str">
            <v>AUTOLAMPS0486</v>
          </cell>
          <cell r="D493" t="b">
            <v>1</v>
          </cell>
          <cell r="E493" t="str">
            <v xml:space="preserve">MITSUBISHI FUSO 355 (93) - HEAD LAMP (214-1130) - RH</v>
          </cell>
          <cell r="F493" t="str">
            <v>MITSUBISHI</v>
          </cell>
          <cell r="G493" t="str">
            <v xml:space="preserve">FUSO/93 HLA RH</v>
          </cell>
          <cell r="H493" t="str">
            <v>MT05-0301-R</v>
          </cell>
          <cell r="J493">
            <v>0.04</v>
          </cell>
          <cell r="K493" t="str">
            <v>SUPPLIER0002</v>
          </cell>
          <cell r="L493" t="str">
            <v xml:space="preserve">ANHUI TINCAI SILK CO. LTD</v>
          </cell>
          <cell r="M493">
            <v>3</v>
          </cell>
          <cell r="N493">
            <v>12</v>
          </cell>
          <cell r="O493">
            <v>15</v>
          </cell>
          <cell r="R493">
            <v>3</v>
          </cell>
          <cell r="S493">
            <v>5</v>
          </cell>
          <cell r="T493" t="str">
            <v xml:space="preserve">Yuan Purchase Pricelist (CNY)</v>
          </cell>
          <cell r="U493">
            <v>90</v>
          </cell>
          <cell r="V493">
            <v>2288.52</v>
          </cell>
          <cell r="W493">
            <v>3400</v>
          </cell>
          <cell r="X493">
            <v>5900</v>
          </cell>
        </row>
        <row r="494">
          <cell r="A494">
            <v>11639</v>
          </cell>
          <cell r="B494" t="str">
            <v>AUTOLAMPS0473</v>
          </cell>
          <cell r="C494" t="str">
            <v>AUTOLAMPS0473</v>
          </cell>
          <cell r="D494" t="b">
            <v>1</v>
          </cell>
          <cell r="E494" t="str">
            <v xml:space="preserve">MITSUBISHI FUSO 355 (93) - ORNAMENTAL PLATE - LH</v>
          </cell>
          <cell r="F494" t="str">
            <v>MITSUBISHI</v>
          </cell>
          <cell r="G494" t="str">
            <v xml:space="preserve">FUSO/93 OP LH</v>
          </cell>
          <cell r="H494" t="str">
            <v>214-2509-L</v>
          </cell>
          <cell r="J494">
            <v>0.04</v>
          </cell>
          <cell r="K494" t="str">
            <v>SUPPLIER0002</v>
          </cell>
          <cell r="L494" t="str">
            <v xml:space="preserve">ANHUI TINCAI SILK CO. LTD</v>
          </cell>
          <cell r="M494">
            <v>0</v>
          </cell>
          <cell r="N494">
            <v>0</v>
          </cell>
          <cell r="O494">
            <v>0</v>
          </cell>
          <cell r="R494">
            <v>2</v>
          </cell>
          <cell r="S494">
            <v>5</v>
          </cell>
          <cell r="T494" t="str">
            <v xml:space="preserve">Yuan Purchase Pricelist (CNY)</v>
          </cell>
          <cell r="U494">
            <v>1.3</v>
          </cell>
          <cell r="V494">
            <v>203</v>
          </cell>
          <cell r="W494">
            <v>310</v>
          </cell>
          <cell r="X494">
            <v>430</v>
          </cell>
        </row>
        <row r="495">
          <cell r="A495">
            <v>11638</v>
          </cell>
          <cell r="B495" t="str">
            <v>AUTOLAMPS0474</v>
          </cell>
          <cell r="C495" t="str">
            <v>AUTOLAMPS0474</v>
          </cell>
          <cell r="D495" t="b">
            <v>1</v>
          </cell>
          <cell r="E495" t="str">
            <v xml:space="preserve">MITSUBISHI FUSO 355 (93) - ORNAMENTAL PLATE - RH</v>
          </cell>
          <cell r="F495" t="str">
            <v>MITSUBISHI</v>
          </cell>
          <cell r="G495" t="str">
            <v xml:space="preserve">FUSO/93 OP RH</v>
          </cell>
          <cell r="H495" t="str">
            <v>214-2509-R</v>
          </cell>
          <cell r="J495">
            <v>0.04</v>
          </cell>
          <cell r="K495" t="str">
            <v>SUPPLIER0002</v>
          </cell>
          <cell r="L495" t="str">
            <v xml:space="preserve">ANHUI TINCAI SILK CO. LTD</v>
          </cell>
          <cell r="M495">
            <v>0</v>
          </cell>
          <cell r="N495">
            <v>0</v>
          </cell>
          <cell r="O495">
            <v>0</v>
          </cell>
          <cell r="R495">
            <v>2</v>
          </cell>
          <cell r="S495">
            <v>5</v>
          </cell>
          <cell r="T495" t="str">
            <v xml:space="preserve">Yuan Purchase Pricelist (CNY)</v>
          </cell>
          <cell r="U495">
            <v>1.3</v>
          </cell>
          <cell r="V495">
            <v>203</v>
          </cell>
          <cell r="W495">
            <v>310</v>
          </cell>
          <cell r="X495">
            <v>430</v>
          </cell>
        </row>
        <row r="496">
          <cell r="A496">
            <v>11510</v>
          </cell>
          <cell r="B496" t="str">
            <v>AUTOLAMPS0487</v>
          </cell>
          <cell r="C496" t="str">
            <v>AUTOLAMPS0487</v>
          </cell>
          <cell r="D496" t="b">
            <v>1</v>
          </cell>
          <cell r="E496" t="str">
            <v xml:space="preserve">MITSUBISHI FUSO 355 (93) - SIDE LAMP (214-1406)</v>
          </cell>
          <cell r="F496" t="str">
            <v>MITSUBISHI</v>
          </cell>
          <cell r="G496" t="str">
            <v xml:space="preserve">FUSO/93 SLA</v>
          </cell>
          <cell r="H496" t="str">
            <v>MT05-0306</v>
          </cell>
          <cell r="J496">
            <v>0.04</v>
          </cell>
          <cell r="K496" t="str">
            <v>SUPPLIER0002</v>
          </cell>
          <cell r="L496" t="str">
            <v xml:space="preserve">ANHUI TINCAI SILK CO. LTD</v>
          </cell>
          <cell r="M496">
            <v>21</v>
          </cell>
          <cell r="N496">
            <v>84</v>
          </cell>
          <cell r="O496">
            <v>105</v>
          </cell>
          <cell r="P496">
            <v>5</v>
          </cell>
          <cell r="Q496">
            <v>20</v>
          </cell>
          <cell r="T496" t="str">
            <v xml:space="preserve">Yuan Purchase Pricelist (CNY)</v>
          </cell>
          <cell r="U496">
            <v>9</v>
          </cell>
          <cell r="V496">
            <v>245</v>
          </cell>
          <cell r="W496">
            <v>370</v>
          </cell>
          <cell r="X496">
            <v>490</v>
          </cell>
          <cell r="Z496">
            <v>176</v>
          </cell>
          <cell r="AB496" t="str">
            <v>B18</v>
          </cell>
        </row>
        <row r="497">
          <cell r="A497">
            <v>11732</v>
          </cell>
          <cell r="B497" t="str">
            <v>AUTOLAMPS0488</v>
          </cell>
          <cell r="C497" t="str">
            <v>AUTOLAMPS0488</v>
          </cell>
          <cell r="D497" t="b">
            <v>1</v>
          </cell>
          <cell r="E497" t="str">
            <v xml:space="preserve">MITSUBISHI FUSO 355 (97-07) - CORNER LAMP (214-1552-A) - LH</v>
          </cell>
          <cell r="F497" t="str">
            <v>MITSUBISHI</v>
          </cell>
          <cell r="G497" t="str">
            <v xml:space="preserve">FUSO/97 CLA LH</v>
          </cell>
          <cell r="H497" t="str">
            <v>MT05-0403-L</v>
          </cell>
          <cell r="J497">
            <v>0.04</v>
          </cell>
          <cell r="K497" t="str">
            <v>SUPPLIER0002</v>
          </cell>
          <cell r="L497" t="str">
            <v xml:space="preserve">ANHUI TINCAI SILK CO. LTD</v>
          </cell>
          <cell r="M497">
            <v>0</v>
          </cell>
          <cell r="N497">
            <v>0</v>
          </cell>
          <cell r="O497">
            <v>0</v>
          </cell>
          <cell r="P497">
            <v>5</v>
          </cell>
          <cell r="Q497">
            <v>20</v>
          </cell>
          <cell r="T497" t="str">
            <v xml:space="preserve">Yuan Purchase Pricelist (CNY)</v>
          </cell>
          <cell r="U497">
            <v>25</v>
          </cell>
          <cell r="V497">
            <v>680</v>
          </cell>
          <cell r="W497">
            <v>1020</v>
          </cell>
          <cell r="X497">
            <v>1360</v>
          </cell>
          <cell r="Z497">
            <v>70</v>
          </cell>
          <cell r="AB497" t="str">
            <v>B15</v>
          </cell>
        </row>
        <row r="498">
          <cell r="A498">
            <v>11733</v>
          </cell>
          <cell r="B498" t="str">
            <v>AUTOLAMPS0489</v>
          </cell>
          <cell r="C498" t="str">
            <v>AUTOLAMPS0489</v>
          </cell>
          <cell r="D498" t="b">
            <v>1</v>
          </cell>
          <cell r="E498" t="str">
            <v xml:space="preserve">MITSUBISHI FUSO 355 (97-07) - CORNER LAMP (214-1552-A) - RH</v>
          </cell>
          <cell r="F498" t="str">
            <v>MITSUBISHI</v>
          </cell>
          <cell r="G498" t="str">
            <v xml:space="preserve">FUSO/97 CLA RH</v>
          </cell>
          <cell r="H498" t="str">
            <v>MT05-0403-R</v>
          </cell>
          <cell r="J498">
            <v>0.04</v>
          </cell>
          <cell r="K498" t="str">
            <v>SUPPLIER0002</v>
          </cell>
          <cell r="L498" t="str">
            <v xml:space="preserve">ANHUI TINCAI SILK CO. LTD</v>
          </cell>
          <cell r="M498">
            <v>1</v>
          </cell>
          <cell r="N498">
            <v>4</v>
          </cell>
          <cell r="O498">
            <v>5</v>
          </cell>
          <cell r="P498">
            <v>5</v>
          </cell>
          <cell r="Q498">
            <v>20</v>
          </cell>
          <cell r="T498" t="str">
            <v xml:space="preserve">Yuan Purchase Pricelist (CNY)</v>
          </cell>
          <cell r="U498">
            <v>25</v>
          </cell>
          <cell r="V498">
            <v>680</v>
          </cell>
          <cell r="W498">
            <v>1020</v>
          </cell>
          <cell r="X498">
            <v>1360</v>
          </cell>
          <cell r="Z498">
            <v>67</v>
          </cell>
          <cell r="AB498" t="str">
            <v>B15</v>
          </cell>
        </row>
        <row r="499">
          <cell r="A499">
            <v>11674</v>
          </cell>
          <cell r="B499" t="str">
            <v>AUTOLAMPS0490</v>
          </cell>
          <cell r="C499" t="str">
            <v>AUTOLAMPS0490</v>
          </cell>
          <cell r="D499" t="b">
            <v>1</v>
          </cell>
          <cell r="E499" t="str">
            <v xml:space="preserve">MITSUBISHI FUSO 355 (97-07) - GRILL ASSEMBLY</v>
          </cell>
          <cell r="F499" t="str">
            <v>MITSUBISHI</v>
          </cell>
          <cell r="G499" t="str">
            <v xml:space="preserve">FUSO/97 GRL</v>
          </cell>
          <cell r="H499" t="str">
            <v>MT05-0411</v>
          </cell>
          <cell r="J499">
            <v>0.04</v>
          </cell>
          <cell r="K499" t="str">
            <v>SUPPLIER0002</v>
          </cell>
          <cell r="L499" t="str">
            <v xml:space="preserve">ANHUI TINCAI SILK CO. LTD</v>
          </cell>
          <cell r="M499">
            <v>0</v>
          </cell>
          <cell r="N499">
            <v>0</v>
          </cell>
          <cell r="O499">
            <v>0</v>
          </cell>
          <cell r="R499">
            <v>1</v>
          </cell>
          <cell r="S499">
            <v>2</v>
          </cell>
          <cell r="T499" t="str">
            <v xml:space="preserve">Yuan Purchase Pricelist (CNY)</v>
          </cell>
          <cell r="U499">
            <v>17</v>
          </cell>
          <cell r="V499">
            <v>2657</v>
          </cell>
          <cell r="W499">
            <v>4120</v>
          </cell>
          <cell r="X499">
            <v>5690</v>
          </cell>
          <cell r="Z499">
            <v>16</v>
          </cell>
          <cell r="AB499" t="str">
            <v>G1A</v>
          </cell>
        </row>
        <row r="500">
          <cell r="A500">
            <v>11512</v>
          </cell>
          <cell r="B500" t="str">
            <v>AUTOLAMPS0495</v>
          </cell>
          <cell r="C500" t="str">
            <v>AUTOLAMPS0495</v>
          </cell>
          <cell r="D500" t="b">
            <v>1</v>
          </cell>
          <cell r="E500" t="str">
            <v xml:space="preserve">MITSUBISHI FUSO 355 (97-07) - HEAD LAMP (PROJECTOR) (214-1143-LD-E) - LH</v>
          </cell>
          <cell r="F500" t="str">
            <v>MITSUBISHI</v>
          </cell>
          <cell r="G500" t="str">
            <v xml:space="preserve">FUSO/97 HLAP LH</v>
          </cell>
          <cell r="H500" t="str">
            <v>MT05-0401-L</v>
          </cell>
          <cell r="J500">
            <v>0.04</v>
          </cell>
          <cell r="K500" t="str">
            <v>SUPPLIER0002</v>
          </cell>
          <cell r="L500" t="str">
            <v xml:space="preserve">ANHUI TINCAI SILK CO. LTD</v>
          </cell>
          <cell r="M500">
            <v>0</v>
          </cell>
          <cell r="N500">
            <v>0</v>
          </cell>
          <cell r="O500">
            <v>0</v>
          </cell>
          <cell r="R500">
            <v>2</v>
          </cell>
          <cell r="S500">
            <v>4</v>
          </cell>
          <cell r="T500" t="str">
            <v xml:space="preserve">Yuan Purchase Pricelist (CNY)</v>
          </cell>
          <cell r="U500">
            <v>23.54</v>
          </cell>
          <cell r="V500">
            <v>3679</v>
          </cell>
          <cell r="W500">
            <v>5700</v>
          </cell>
          <cell r="X500">
            <v>7870</v>
          </cell>
        </row>
        <row r="501">
          <cell r="A501">
            <v>11511</v>
          </cell>
          <cell r="B501" t="str">
            <v>AUTOLAMPS0496</v>
          </cell>
          <cell r="C501" t="str">
            <v>AUTOLAMPS0496</v>
          </cell>
          <cell r="D501" t="b">
            <v>1</v>
          </cell>
          <cell r="E501" t="str">
            <v xml:space="preserve">MITSUBISHI FUSO 355 (97-07) - HEAD LAMP (PROJECTOR) (214-1143-LD-E) - RH</v>
          </cell>
          <cell r="F501" t="str">
            <v>MITSUBISHI</v>
          </cell>
          <cell r="G501" t="str">
            <v xml:space="preserve">FUSO/97 HLAP RH</v>
          </cell>
          <cell r="H501" t="str">
            <v>MT05-0401-R</v>
          </cell>
          <cell r="J501">
            <v>0.04</v>
          </cell>
          <cell r="K501" t="str">
            <v>SUPPLIER0002</v>
          </cell>
          <cell r="L501" t="str">
            <v xml:space="preserve">ANHUI TINCAI SILK CO. LTD</v>
          </cell>
          <cell r="M501">
            <v>0</v>
          </cell>
          <cell r="N501">
            <v>0</v>
          </cell>
          <cell r="O501">
            <v>0</v>
          </cell>
          <cell r="R501">
            <v>2</v>
          </cell>
          <cell r="S501">
            <v>4</v>
          </cell>
          <cell r="T501" t="str">
            <v xml:space="preserve">Yuan Purchase Pricelist (CNY)</v>
          </cell>
          <cell r="U501">
            <v>23.54</v>
          </cell>
          <cell r="V501">
            <v>3679</v>
          </cell>
          <cell r="W501">
            <v>5700</v>
          </cell>
          <cell r="X501">
            <v>7870</v>
          </cell>
        </row>
        <row r="502">
          <cell r="A502">
            <v>12830</v>
          </cell>
          <cell r="B502" t="str">
            <v>AUTOLAMPS0497</v>
          </cell>
          <cell r="C502" t="str">
            <v>AUTOLAMPS0497</v>
          </cell>
          <cell r="D502" t="b">
            <v>1</v>
          </cell>
          <cell r="E502" t="str">
            <v xml:space="preserve">MITSUBISHI FUSO 355 (97-07) - HEAD LAMP (SEAL BEAM TYPE) - RH</v>
          </cell>
          <cell r="F502" t="str">
            <v>MITSUBISHI</v>
          </cell>
          <cell r="G502" t="str">
            <v xml:space="preserve">FUSO/97 HLASB RH</v>
          </cell>
          <cell r="H502" t="str">
            <v>MT05-0401B-R</v>
          </cell>
          <cell r="J502">
            <v>0.04</v>
          </cell>
          <cell r="K502" t="str">
            <v>SUPPLIER0002</v>
          </cell>
          <cell r="L502" t="str">
            <v xml:space="preserve">ANHUI TINCAI SILK CO. LTD</v>
          </cell>
          <cell r="M502">
            <v>0</v>
          </cell>
          <cell r="N502">
            <v>0</v>
          </cell>
          <cell r="O502">
            <v>0</v>
          </cell>
          <cell r="R502">
            <v>2</v>
          </cell>
          <cell r="S502">
            <v>4</v>
          </cell>
          <cell r="T502" t="str">
            <v xml:space="preserve">Yuan Purchase Pricelist (CNY)</v>
          </cell>
          <cell r="U502">
            <v>23.54</v>
          </cell>
          <cell r="V502">
            <v>3679</v>
          </cell>
          <cell r="W502">
            <v>5700</v>
          </cell>
          <cell r="X502">
            <v>7870</v>
          </cell>
        </row>
        <row r="503">
          <cell r="A503">
            <v>11675</v>
          </cell>
          <cell r="B503" t="str">
            <v>AUTOLAMPS0491</v>
          </cell>
          <cell r="C503" t="str">
            <v>AUTOLAMPS0491</v>
          </cell>
          <cell r="D503" t="b">
            <v>1</v>
          </cell>
          <cell r="E503" t="str">
            <v xml:space="preserve">MITSUBISHI FUSO 355 (97-07) - LOWER GRILL</v>
          </cell>
          <cell r="F503" t="str">
            <v>MITSUBISHI</v>
          </cell>
          <cell r="G503" t="str">
            <v xml:space="preserve">FUSO/97 LGRL</v>
          </cell>
          <cell r="H503" t="str">
            <v>MT05-0407B-1</v>
          </cell>
          <cell r="J503">
            <v>0.04</v>
          </cell>
          <cell r="K503" t="str">
            <v>SUPPLIER0002</v>
          </cell>
          <cell r="L503" t="str">
            <v xml:space="preserve">ANHUI TINCAI SILK CO. LTD</v>
          </cell>
          <cell r="M503">
            <v>0</v>
          </cell>
          <cell r="N503">
            <v>0</v>
          </cell>
          <cell r="O503">
            <v>0</v>
          </cell>
          <cell r="R503">
            <v>1</v>
          </cell>
          <cell r="S503">
            <v>2</v>
          </cell>
          <cell r="T503" t="str">
            <v xml:space="preserve">Yuan Purchase Pricelist (CNY)</v>
          </cell>
          <cell r="U503">
            <v>3</v>
          </cell>
          <cell r="V503">
            <v>469</v>
          </cell>
          <cell r="W503">
            <v>730</v>
          </cell>
          <cell r="X503">
            <v>1010</v>
          </cell>
        </row>
        <row r="504">
          <cell r="A504">
            <v>11677</v>
          </cell>
          <cell r="B504" t="str">
            <v>AUTOLAMPS0492</v>
          </cell>
          <cell r="C504" t="str">
            <v>AUTOLAMPS0492</v>
          </cell>
          <cell r="D504" t="b">
            <v>1</v>
          </cell>
          <cell r="E504" t="str">
            <v xml:space="preserve">MITSUBISHI FUSO 355 (97-07) - SIDE GRILL - LH</v>
          </cell>
          <cell r="F504" t="str">
            <v>MITSUBISHI</v>
          </cell>
          <cell r="G504" t="str">
            <v xml:space="preserve">FUSO/97 SGRL LH</v>
          </cell>
          <cell r="H504" t="str">
            <v>MT05-0403-1-L</v>
          </cell>
          <cell r="J504">
            <v>0.04</v>
          </cell>
          <cell r="K504" t="str">
            <v>SUPPLIER0002</v>
          </cell>
          <cell r="L504" t="str">
            <v xml:space="preserve">ANHUI TINCAI SILK CO. LTD</v>
          </cell>
          <cell r="M504">
            <v>0</v>
          </cell>
          <cell r="N504">
            <v>0</v>
          </cell>
          <cell r="O504">
            <v>0</v>
          </cell>
          <cell r="R504">
            <v>3</v>
          </cell>
          <cell r="S504">
            <v>10</v>
          </cell>
          <cell r="T504" t="str">
            <v xml:space="preserve">Yuan Purchase Pricelist (CNY)</v>
          </cell>
          <cell r="U504">
            <v>4</v>
          </cell>
          <cell r="V504">
            <v>625</v>
          </cell>
          <cell r="W504">
            <v>970</v>
          </cell>
          <cell r="X504">
            <v>1340</v>
          </cell>
          <cell r="Z504">
            <v>15</v>
          </cell>
          <cell r="AB504" t="str">
            <v>G3D</v>
          </cell>
        </row>
        <row r="505">
          <cell r="A505">
            <v>11676</v>
          </cell>
          <cell r="B505" t="str">
            <v>AUTOLAMPS0493</v>
          </cell>
          <cell r="C505" t="str">
            <v>AUTOLAMPS0493</v>
          </cell>
          <cell r="D505" t="b">
            <v>1</v>
          </cell>
          <cell r="E505" t="str">
            <v xml:space="preserve">MITSUBISHI FUSO 355 (97-07) - SIDE GRILL - RH</v>
          </cell>
          <cell r="F505" t="str">
            <v>MITSUBISHI</v>
          </cell>
          <cell r="G505" t="str">
            <v xml:space="preserve">FUSO/97 SGRL RH</v>
          </cell>
          <cell r="H505" t="str">
            <v>MT05-0403-1-R</v>
          </cell>
          <cell r="J505">
            <v>0.04</v>
          </cell>
          <cell r="K505" t="str">
            <v>SUPPLIER0002</v>
          </cell>
          <cell r="L505" t="str">
            <v xml:space="preserve">ANHUI TINCAI SILK CO. LTD</v>
          </cell>
          <cell r="M505">
            <v>0</v>
          </cell>
          <cell r="N505">
            <v>0</v>
          </cell>
          <cell r="O505">
            <v>0</v>
          </cell>
          <cell r="R505">
            <v>3</v>
          </cell>
          <cell r="S505">
            <v>10</v>
          </cell>
          <cell r="T505" t="str">
            <v xml:space="preserve">Yuan Purchase Pricelist (CNY)</v>
          </cell>
          <cell r="U505">
            <v>4</v>
          </cell>
          <cell r="V505">
            <v>625</v>
          </cell>
          <cell r="W505">
            <v>970</v>
          </cell>
          <cell r="X505">
            <v>1340</v>
          </cell>
          <cell r="Z505">
            <v>14</v>
          </cell>
          <cell r="AB505" t="str">
            <v>G3D</v>
          </cell>
        </row>
        <row r="506">
          <cell r="A506">
            <v>11513</v>
          </cell>
          <cell r="B506" t="str">
            <v>AUTOLAMPS0498</v>
          </cell>
          <cell r="C506" t="str">
            <v>AUTOLAMPS0498</v>
          </cell>
          <cell r="D506" t="b">
            <v>1</v>
          </cell>
          <cell r="E506" t="str">
            <v xml:space="preserve">MITSUBISHI FUSO 355 (97-07) - SIDE LAMP</v>
          </cell>
          <cell r="F506" t="str">
            <v>MITSUBISHI</v>
          </cell>
          <cell r="G506" t="str">
            <v xml:space="preserve">FUSO/97 SLA</v>
          </cell>
          <cell r="H506" t="str">
            <v>MT05-0406A</v>
          </cell>
          <cell r="J506">
            <v>0.04</v>
          </cell>
          <cell r="K506" t="str">
            <v>SUPPLIER0002</v>
          </cell>
          <cell r="L506" t="str">
            <v xml:space="preserve">ANHUI TINCAI SILK CO. LTD</v>
          </cell>
          <cell r="M506">
            <v>0</v>
          </cell>
          <cell r="N506">
            <v>0</v>
          </cell>
          <cell r="O506">
            <v>0</v>
          </cell>
          <cell r="P506">
            <v>5</v>
          </cell>
          <cell r="Q506">
            <v>20</v>
          </cell>
          <cell r="T506" t="str">
            <v xml:space="preserve">Yuan Purchase Pricelist (CNY)</v>
          </cell>
          <cell r="U506">
            <v>1.5</v>
          </cell>
          <cell r="V506">
            <v>234</v>
          </cell>
          <cell r="W506">
            <v>360</v>
          </cell>
          <cell r="X506">
            <v>490</v>
          </cell>
        </row>
        <row r="507">
          <cell r="A507">
            <v>11514</v>
          </cell>
          <cell r="B507" t="str">
            <v>AUTOLAMPS0494</v>
          </cell>
          <cell r="C507" t="str">
            <v>AUTOLAMPS0494</v>
          </cell>
          <cell r="D507" t="b">
            <v>1</v>
          </cell>
          <cell r="E507" t="str">
            <v xml:space="preserve">MITSUBISHI FUSO 355 (97-07) - UPPER GRILL</v>
          </cell>
          <cell r="F507" t="str">
            <v>MITSUBISHI</v>
          </cell>
          <cell r="G507" t="str">
            <v xml:space="preserve">FUSO/97 UGRL</v>
          </cell>
          <cell r="H507" t="str">
            <v>MT05-0414-1</v>
          </cell>
          <cell r="J507">
            <v>0.04</v>
          </cell>
          <cell r="K507" t="str">
            <v>SUPPLIER0002</v>
          </cell>
          <cell r="L507" t="str">
            <v xml:space="preserve">ANHUI TINCAI SILK CO. LTD</v>
          </cell>
          <cell r="M507">
            <v>0</v>
          </cell>
          <cell r="N507">
            <v>0</v>
          </cell>
          <cell r="O507">
            <v>0</v>
          </cell>
          <cell r="R507">
            <v>1</v>
          </cell>
          <cell r="S507">
            <v>2</v>
          </cell>
          <cell r="T507" t="str">
            <v xml:space="preserve">Yuan Purchase Pricelist (CNY)</v>
          </cell>
          <cell r="U507">
            <v>3.5</v>
          </cell>
          <cell r="V507">
            <v>547</v>
          </cell>
          <cell r="W507">
            <v>850</v>
          </cell>
          <cell r="X507">
            <v>1180</v>
          </cell>
        </row>
        <row r="508">
          <cell r="A508">
            <v>11729</v>
          </cell>
          <cell r="B508" t="str">
            <v>AUTOLAMPS0499</v>
          </cell>
          <cell r="C508" t="str">
            <v>AUTOLAMPS0499</v>
          </cell>
          <cell r="D508" t="b">
            <v>1</v>
          </cell>
          <cell r="E508" t="str">
            <v xml:space="preserve">MITSUBISHI FUSO FIGHTER (03) - CORNER LAMP (214-1565-UE-Y) - LH</v>
          </cell>
          <cell r="F508" t="str">
            <v>MITSUBISHI</v>
          </cell>
          <cell r="G508" t="str">
            <v xml:space="preserve">FUSO/03 CLA LH</v>
          </cell>
          <cell r="H508" t="str">
            <v>MT05-0303A-L</v>
          </cell>
          <cell r="J508">
            <v>0.04</v>
          </cell>
          <cell r="K508" t="str">
            <v>SUPPLIER0002</v>
          </cell>
          <cell r="L508" t="str">
            <v xml:space="preserve">ANHUI TINCAI SILK CO. LTD</v>
          </cell>
          <cell r="M508">
            <v>7</v>
          </cell>
          <cell r="N508">
            <v>28</v>
          </cell>
          <cell r="O508">
            <v>35</v>
          </cell>
          <cell r="P508">
            <v>5</v>
          </cell>
          <cell r="Q508">
            <v>20</v>
          </cell>
          <cell r="T508" t="str">
            <v xml:space="preserve">Yuan Purchase Pricelist (CNY)</v>
          </cell>
          <cell r="U508">
            <v>35</v>
          </cell>
          <cell r="V508">
            <v>952</v>
          </cell>
          <cell r="W508">
            <v>1430</v>
          </cell>
          <cell r="X508">
            <v>1900</v>
          </cell>
          <cell r="Z508">
            <v>22</v>
          </cell>
          <cell r="AB508" t="str">
            <v>B15</v>
          </cell>
        </row>
        <row r="509">
          <cell r="A509">
            <v>11728</v>
          </cell>
          <cell r="B509" t="str">
            <v>AUTOLAMPS0500</v>
          </cell>
          <cell r="C509" t="str">
            <v>AUTOLAMPS0500</v>
          </cell>
          <cell r="D509" t="b">
            <v>1</v>
          </cell>
          <cell r="E509" t="str">
            <v xml:space="preserve">MITSUBISHI FUSO FIGHTER (03) - CORNER LAMP (214-1565-UE-Y) - RH</v>
          </cell>
          <cell r="F509" t="str">
            <v>MITSUBISHI</v>
          </cell>
          <cell r="G509" t="str">
            <v xml:space="preserve">FUSO/03 CLA RH</v>
          </cell>
          <cell r="H509" t="str">
            <v>MT05-0303A-R</v>
          </cell>
          <cell r="J509">
            <v>0.04</v>
          </cell>
          <cell r="K509" t="str">
            <v>SUPPLIER0002</v>
          </cell>
          <cell r="L509" t="str">
            <v xml:space="preserve">ANHUI TINCAI SILK CO. LTD</v>
          </cell>
          <cell r="M509">
            <v>6</v>
          </cell>
          <cell r="N509">
            <v>24</v>
          </cell>
          <cell r="O509">
            <v>30</v>
          </cell>
          <cell r="P509">
            <v>5</v>
          </cell>
          <cell r="Q509">
            <v>20</v>
          </cell>
          <cell r="T509" t="str">
            <v xml:space="preserve">Yuan Purchase Pricelist (CNY)</v>
          </cell>
          <cell r="U509">
            <v>35</v>
          </cell>
          <cell r="V509">
            <v>952</v>
          </cell>
          <cell r="W509">
            <v>1430</v>
          </cell>
          <cell r="X509">
            <v>1900</v>
          </cell>
          <cell r="Z509">
            <v>19</v>
          </cell>
          <cell r="AB509" t="str">
            <v>B15</v>
          </cell>
        </row>
        <row r="510">
          <cell r="A510">
            <v>11673</v>
          </cell>
          <cell r="B510" t="str">
            <v>AUTOLAMPS0501</v>
          </cell>
          <cell r="C510" t="str">
            <v>AUTOLAMPS0501</v>
          </cell>
          <cell r="D510" t="b">
            <v>1</v>
          </cell>
          <cell r="E510" t="str">
            <v xml:space="preserve">MITSUBISHI FUSO FIGHTER (03) - HEAD LAMP (214-1174) - LH</v>
          </cell>
          <cell r="F510" t="str">
            <v>MITSUBISHI</v>
          </cell>
          <cell r="G510" t="str">
            <v xml:space="preserve">FUSO/03 HLA LH</v>
          </cell>
          <cell r="H510" t="str">
            <v>MT05-0301A-L</v>
          </cell>
          <cell r="J510">
            <v>0.04</v>
          </cell>
          <cell r="K510" t="str">
            <v>SUPPLIER0002</v>
          </cell>
          <cell r="L510" t="str">
            <v xml:space="preserve">ANHUI TINCAI SILK CO. LTD</v>
          </cell>
          <cell r="M510">
            <v>0</v>
          </cell>
          <cell r="N510">
            <v>0</v>
          </cell>
          <cell r="O510">
            <v>0</v>
          </cell>
          <cell r="R510">
            <v>2</v>
          </cell>
          <cell r="S510">
            <v>4</v>
          </cell>
          <cell r="T510" t="str">
            <v xml:space="preserve">Yuan Purchase Pricelist (CNY)</v>
          </cell>
          <cell r="U510">
            <v>300</v>
          </cell>
          <cell r="V510">
            <v>6750</v>
          </cell>
          <cell r="W510">
            <v>10460</v>
          </cell>
          <cell r="X510">
            <v>14440</v>
          </cell>
          <cell r="Z510">
            <v>22</v>
          </cell>
          <cell r="AB510" t="str">
            <v>A3</v>
          </cell>
        </row>
        <row r="511">
          <cell r="A511">
            <v>11672</v>
          </cell>
          <cell r="B511" t="str">
            <v>AUTOLAMPS0502</v>
          </cell>
          <cell r="C511" t="str">
            <v>AUTOLAMPS0502</v>
          </cell>
          <cell r="D511" t="b">
            <v>1</v>
          </cell>
          <cell r="E511" t="str">
            <v xml:space="preserve">MITSUBISHI FUSO FIGHTER (03) - HEAD LAMP (214-1174) - RH</v>
          </cell>
          <cell r="F511" t="str">
            <v>MITSUBISHI</v>
          </cell>
          <cell r="G511" t="str">
            <v xml:space="preserve">FUSO/03 HLA RH</v>
          </cell>
          <cell r="H511" t="str">
            <v>MT05-0301A-R</v>
          </cell>
          <cell r="J511">
            <v>0.04</v>
          </cell>
          <cell r="K511" t="str">
            <v>SUPPLIER0002</v>
          </cell>
          <cell r="L511" t="str">
            <v xml:space="preserve">ANHUI TINCAI SILK CO. LTD</v>
          </cell>
          <cell r="M511">
            <v>0</v>
          </cell>
          <cell r="N511">
            <v>0</v>
          </cell>
          <cell r="O511">
            <v>0</v>
          </cell>
          <cell r="R511">
            <v>2</v>
          </cell>
          <cell r="S511">
            <v>4</v>
          </cell>
          <cell r="T511" t="str">
            <v xml:space="preserve">Yuan Purchase Pricelist (CNY)</v>
          </cell>
          <cell r="U511">
            <v>48</v>
          </cell>
          <cell r="V511">
            <v>7502</v>
          </cell>
          <cell r="W511">
            <v>10460</v>
          </cell>
          <cell r="X511">
            <v>16040</v>
          </cell>
          <cell r="Z511">
            <v>17</v>
          </cell>
          <cell r="AB511" t="str">
            <v>A3</v>
          </cell>
        </row>
        <row r="512">
          <cell r="A512">
            <v>13816</v>
          </cell>
          <cell r="B512" t="str">
            <v>AUTOLAMPS0463</v>
          </cell>
          <cell r="C512" t="str">
            <v>AUTOLAMPS0463</v>
          </cell>
          <cell r="D512" t="b">
            <v>1</v>
          </cell>
          <cell r="E512" t="str">
            <v xml:space="preserve">MITSUBISHI FUSO FIGHTER FK40 CABOVER TRUCK (84-92) - LAMINATED FRONT WINDSCREEN</v>
          </cell>
          <cell r="F512" t="str">
            <v>MITSUBISHI</v>
          </cell>
          <cell r="G512" t="str">
            <v xml:space="preserve">FK415 LFW</v>
          </cell>
          <cell r="H512" t="str">
            <v xml:space="preserve">FK415 LFW</v>
          </cell>
          <cell r="I512" t="str">
            <v>1836*795</v>
          </cell>
          <cell r="J512">
            <v>0.02</v>
          </cell>
          <cell r="K512" t="str">
            <v>SUPPLIER0015</v>
          </cell>
          <cell r="L512" t="str">
            <v xml:space="preserve">XINYI AUTOMOBILE GLASS (SHENZHEN) CO., LTD</v>
          </cell>
          <cell r="M512">
            <v>5</v>
          </cell>
          <cell r="N512">
            <v>20</v>
          </cell>
          <cell r="O512">
            <v>25</v>
          </cell>
          <cell r="R512">
            <v>1</v>
          </cell>
          <cell r="S512">
            <v>4</v>
          </cell>
          <cell r="T512" t="str">
            <v xml:space="preserve">USD Purchase Pricelist (USD)</v>
          </cell>
          <cell r="U512">
            <v>20.96</v>
          </cell>
          <cell r="V512">
            <v>3492.46</v>
          </cell>
          <cell r="W512">
            <v>4400</v>
          </cell>
          <cell r="X512">
            <v>7100</v>
          </cell>
        </row>
        <row r="513">
          <cell r="A513">
            <v>13908</v>
          </cell>
          <cell r="B513" t="str">
            <v>AUTOLAMPS0503</v>
          </cell>
          <cell r="C513" t="str">
            <v>AUTOLAMPS0503</v>
          </cell>
          <cell r="D513" t="b">
            <v>1</v>
          </cell>
          <cell r="E513" t="str">
            <v xml:space="preserve">MITSUBISHI FUSO FIGHTER FK60 CABOVER TRUCK (92-) - LAMINATED FRONT WINDSCREEN</v>
          </cell>
          <cell r="F513" t="str">
            <v>MITSUBISHI</v>
          </cell>
          <cell r="G513" t="str">
            <v xml:space="preserve">FK60 LFW</v>
          </cell>
          <cell r="H513" t="str">
            <v xml:space="preserve">FK60 LFW</v>
          </cell>
          <cell r="I513" t="str">
            <v>1921*857</v>
          </cell>
          <cell r="J513">
            <v>0.02</v>
          </cell>
          <cell r="K513" t="str">
            <v>SUPPLIER0015</v>
          </cell>
          <cell r="L513" t="str">
            <v xml:space="preserve">XINYI AUTOMOBILE GLASS (SHENZHEN) CO., LTD</v>
          </cell>
          <cell r="M513">
            <v>0</v>
          </cell>
          <cell r="N513">
            <v>0</v>
          </cell>
          <cell r="O513">
            <v>0</v>
          </cell>
          <cell r="R513">
            <v>0</v>
          </cell>
          <cell r="S513">
            <v>0</v>
          </cell>
          <cell r="T513" t="str">
            <v xml:space="preserve">USD Purchase Pricelist (USD)</v>
          </cell>
          <cell r="U513">
            <v>23.63</v>
          </cell>
          <cell r="V513">
            <v>3937.35</v>
          </cell>
          <cell r="W513">
            <v>4900</v>
          </cell>
          <cell r="X513">
            <v>7800</v>
          </cell>
          <cell r="Z513">
            <v>20</v>
          </cell>
          <cell r="AB513" t="str">
            <v>5C</v>
          </cell>
        </row>
        <row r="514">
          <cell r="A514">
            <v>10936</v>
          </cell>
          <cell r="B514" t="str">
            <v>AUTOLAMPS0504</v>
          </cell>
          <cell r="C514" t="str">
            <v>AUTOLAMPS0504</v>
          </cell>
          <cell r="D514" t="b">
            <v>1</v>
          </cell>
          <cell r="E514" t="str">
            <v xml:space="preserve">MITSUBISHI FUSO FV87/FM80 - (87-93) - CORNER LAMP (214-1618) - LH</v>
          </cell>
          <cell r="F514" t="str">
            <v>MITSUBISHI</v>
          </cell>
          <cell r="G514" t="str">
            <v xml:space="preserve">FUSO/87 CLA LH</v>
          </cell>
          <cell r="H514" t="str">
            <v>MT05-0103-L</v>
          </cell>
          <cell r="J514">
            <v>0.04</v>
          </cell>
          <cell r="K514" t="str">
            <v>SUPPLIER0002</v>
          </cell>
          <cell r="L514" t="str">
            <v xml:space="preserve">ANHUI TINCAI SILK CO. LTD</v>
          </cell>
          <cell r="M514">
            <v>13</v>
          </cell>
          <cell r="N514">
            <v>52</v>
          </cell>
          <cell r="O514">
            <v>65</v>
          </cell>
          <cell r="P514">
            <v>5</v>
          </cell>
          <cell r="Q514">
            <v>10</v>
          </cell>
          <cell r="T514" t="str">
            <v xml:space="preserve">Yuan Purchase Pricelist (CNY)</v>
          </cell>
          <cell r="U514">
            <v>12</v>
          </cell>
          <cell r="V514">
            <v>306</v>
          </cell>
          <cell r="W514">
            <v>460</v>
          </cell>
          <cell r="X514">
            <v>610</v>
          </cell>
        </row>
        <row r="515">
          <cell r="A515">
            <v>10935</v>
          </cell>
          <cell r="B515" t="str">
            <v>AUTOLAMPS0505</v>
          </cell>
          <cell r="C515" t="str">
            <v>AUTOLAMPS0505</v>
          </cell>
          <cell r="D515" t="b">
            <v>1</v>
          </cell>
          <cell r="E515" t="str">
            <v xml:space="preserve">MITSUBISHI FUSO FV87/FM80 - (87-93) - CORNER LAMP (214-1618) - RH</v>
          </cell>
          <cell r="F515" t="str">
            <v>MITSUBISHI</v>
          </cell>
          <cell r="G515" t="str">
            <v xml:space="preserve">FUSO/87 CLA RH</v>
          </cell>
          <cell r="H515" t="str">
            <v>MT05-0103-R</v>
          </cell>
          <cell r="J515">
            <v>0.04</v>
          </cell>
          <cell r="K515" t="str">
            <v>SUPPLIER0002</v>
          </cell>
          <cell r="L515" t="str">
            <v xml:space="preserve">ANHUI TINCAI SILK CO. LTD</v>
          </cell>
          <cell r="M515">
            <v>11</v>
          </cell>
          <cell r="N515">
            <v>44</v>
          </cell>
          <cell r="O515">
            <v>55</v>
          </cell>
          <cell r="P515">
            <v>5</v>
          </cell>
          <cell r="Q515">
            <v>10</v>
          </cell>
          <cell r="T515" t="str">
            <v xml:space="preserve">Yuan Purchase Pricelist (CNY)</v>
          </cell>
          <cell r="U515">
            <v>12</v>
          </cell>
          <cell r="V515">
            <v>305.14</v>
          </cell>
          <cell r="W515">
            <v>460</v>
          </cell>
          <cell r="X515">
            <v>800</v>
          </cell>
        </row>
        <row r="516">
          <cell r="A516">
            <v>10938</v>
          </cell>
          <cell r="B516" t="str">
            <v>AUTOLAMPS0515</v>
          </cell>
          <cell r="C516" t="str">
            <v>AUTOLAMPS0515</v>
          </cell>
          <cell r="D516" t="b">
            <v>1</v>
          </cell>
          <cell r="E516" t="str">
            <v xml:space="preserve">MITSUBISHI FUSO FV87/FM80 - (87-93) - CORNER LENS (214-1618) - LH</v>
          </cell>
          <cell r="F516" t="str">
            <v>MITSUBISHI</v>
          </cell>
          <cell r="G516" t="str">
            <v xml:space="preserve">FUSO/87 CLS LH</v>
          </cell>
          <cell r="H516" t="str">
            <v>MT05-0103-00-L</v>
          </cell>
          <cell r="J516">
            <v>0.04</v>
          </cell>
          <cell r="K516" t="str">
            <v>SUPPLIER0002</v>
          </cell>
          <cell r="L516" t="str">
            <v xml:space="preserve">ANHUI TINCAI SILK CO. LTD</v>
          </cell>
          <cell r="M516">
            <v>8</v>
          </cell>
          <cell r="N516">
            <v>32</v>
          </cell>
          <cell r="O516">
            <v>40</v>
          </cell>
          <cell r="R516">
            <v>5</v>
          </cell>
          <cell r="S516">
            <v>20</v>
          </cell>
          <cell r="T516" t="str">
            <v xml:space="preserve">Yuan Purchase Pricelist (CNY)</v>
          </cell>
          <cell r="U516">
            <v>4.5</v>
          </cell>
          <cell r="V516">
            <v>115</v>
          </cell>
          <cell r="W516">
            <v>170</v>
          </cell>
          <cell r="X516">
            <v>230</v>
          </cell>
          <cell r="Z516">
            <v>0</v>
          </cell>
          <cell r="AB516" t="str">
            <v>TF</v>
          </cell>
        </row>
        <row r="517">
          <cell r="A517">
            <v>10937</v>
          </cell>
          <cell r="B517" t="str">
            <v>AUTOLAMPS0516</v>
          </cell>
          <cell r="C517" t="str">
            <v>AUTOLAMPS0516</v>
          </cell>
          <cell r="D517" t="b">
            <v>1</v>
          </cell>
          <cell r="E517" t="str">
            <v xml:space="preserve">MITSUBISHI FUSO FV87/FM80 - (87-93) - CORNER LENS (214-1618) - RH</v>
          </cell>
          <cell r="F517" t="str">
            <v>MITSUBISHI</v>
          </cell>
          <cell r="G517" t="str">
            <v xml:space="preserve">FUSO/87 CLS RH</v>
          </cell>
          <cell r="H517" t="str">
            <v>MT05-0103-00-R</v>
          </cell>
          <cell r="J517">
            <v>0.04</v>
          </cell>
          <cell r="K517" t="str">
            <v>SUPPLIER0002</v>
          </cell>
          <cell r="L517" t="str">
            <v xml:space="preserve">ANHUI TINCAI SILK CO. LTD</v>
          </cell>
          <cell r="M517">
            <v>12</v>
          </cell>
          <cell r="N517">
            <v>48</v>
          </cell>
          <cell r="O517">
            <v>60</v>
          </cell>
          <cell r="R517">
            <v>5</v>
          </cell>
          <cell r="S517">
            <v>20</v>
          </cell>
          <cell r="T517" t="str">
            <v xml:space="preserve">Yuan Purchase Pricelist (CNY)</v>
          </cell>
          <cell r="U517">
            <v>4.5</v>
          </cell>
          <cell r="V517">
            <v>115</v>
          </cell>
          <cell r="W517">
            <v>170</v>
          </cell>
          <cell r="X517">
            <v>230</v>
          </cell>
          <cell r="Z517">
            <v>17</v>
          </cell>
          <cell r="AB517" t="str">
            <v>TF</v>
          </cell>
        </row>
        <row r="518">
          <cell r="A518">
            <v>10940</v>
          </cell>
          <cell r="B518" t="str">
            <v>AUTOLAMPS0506</v>
          </cell>
          <cell r="C518" t="str">
            <v>AUTOLAMPS0506</v>
          </cell>
          <cell r="D518" t="b">
            <v>1</v>
          </cell>
          <cell r="E518" t="str">
            <v xml:space="preserve">MITSUBISHI FUSO FV87/FM80 - (87-93) - FOG LAMP (214-2005-Y) - LH</v>
          </cell>
          <cell r="F518" t="str">
            <v>MITSUBISHI</v>
          </cell>
          <cell r="G518" t="str">
            <v xml:space="preserve">FUSO/87 FLA LH</v>
          </cell>
          <cell r="H518" t="str">
            <v>MT05-0205-L</v>
          </cell>
          <cell r="J518">
            <v>0.04</v>
          </cell>
          <cell r="K518" t="str">
            <v>SUPPLIER0002</v>
          </cell>
          <cell r="L518" t="str">
            <v xml:space="preserve">ANHUI TINCAI SILK CO. LTD</v>
          </cell>
          <cell r="M518">
            <v>16</v>
          </cell>
          <cell r="N518">
            <v>64</v>
          </cell>
          <cell r="O518">
            <v>80</v>
          </cell>
          <cell r="P518">
            <v>5</v>
          </cell>
          <cell r="Q518">
            <v>10</v>
          </cell>
          <cell r="T518" t="str">
            <v xml:space="preserve">Yuan Purchase Pricelist (CNY)</v>
          </cell>
          <cell r="U518">
            <v>14</v>
          </cell>
          <cell r="V518">
            <v>381</v>
          </cell>
          <cell r="W518">
            <v>570</v>
          </cell>
          <cell r="X518">
            <v>760</v>
          </cell>
        </row>
        <row r="519">
          <cell r="A519">
            <v>10939</v>
          </cell>
          <cell r="B519" t="str">
            <v>AUTOLAMPS0507</v>
          </cell>
          <cell r="C519" t="str">
            <v>AUTOLAMPS0507</v>
          </cell>
          <cell r="D519" t="b">
            <v>1</v>
          </cell>
          <cell r="E519" t="str">
            <v xml:space="preserve">MITSUBISHI FUSO FV87/FM80 - (87-93) - FOG LAMP (214-2005-Y) - RH</v>
          </cell>
          <cell r="F519" t="str">
            <v>MITSUBISHI</v>
          </cell>
          <cell r="G519" t="str">
            <v xml:space="preserve">FUSO/87 FLA RH</v>
          </cell>
          <cell r="H519" t="str">
            <v>MT05-0205-R</v>
          </cell>
          <cell r="J519">
            <v>0.04</v>
          </cell>
          <cell r="K519" t="str">
            <v>SUPPLIER0002</v>
          </cell>
          <cell r="L519" t="str">
            <v xml:space="preserve">ANHUI TINCAI SILK CO. LTD</v>
          </cell>
          <cell r="M519">
            <v>15</v>
          </cell>
          <cell r="N519">
            <v>60</v>
          </cell>
          <cell r="O519">
            <v>75</v>
          </cell>
          <cell r="P519">
            <v>5</v>
          </cell>
          <cell r="Q519">
            <v>10</v>
          </cell>
          <cell r="T519" t="str">
            <v xml:space="preserve">Yuan Purchase Pricelist (CNY)</v>
          </cell>
          <cell r="U519">
            <v>14</v>
          </cell>
          <cell r="V519">
            <v>381</v>
          </cell>
          <cell r="W519">
            <v>570</v>
          </cell>
          <cell r="X519">
            <v>760</v>
          </cell>
        </row>
        <row r="520">
          <cell r="A520">
            <v>10942</v>
          </cell>
          <cell r="B520" t="str">
            <v>AUTOLAMPS0517</v>
          </cell>
          <cell r="C520" t="str">
            <v>AUTOLAMPS0517</v>
          </cell>
          <cell r="D520" t="b">
            <v>1</v>
          </cell>
          <cell r="E520" t="str">
            <v xml:space="preserve">MITSUBISHI FUSO FV87/FM80 - (87-93) - FOG LENS (214-2005-Y) - LH</v>
          </cell>
          <cell r="F520" t="str">
            <v>MITSUBISHI</v>
          </cell>
          <cell r="G520" t="str">
            <v xml:space="preserve">FUSO/87 FLS LH</v>
          </cell>
          <cell r="H520" t="str">
            <v>00-MT05-0205-L</v>
          </cell>
          <cell r="J520">
            <v>0.04</v>
          </cell>
          <cell r="K520" t="str">
            <v>SUPPLIER0002</v>
          </cell>
          <cell r="L520" t="str">
            <v xml:space="preserve">ANHUI TINCAI SILK CO. LTD</v>
          </cell>
          <cell r="M520">
            <v>5</v>
          </cell>
          <cell r="N520">
            <v>20</v>
          </cell>
          <cell r="O520">
            <v>25</v>
          </cell>
          <cell r="R520">
            <v>5</v>
          </cell>
          <cell r="S520">
            <v>20</v>
          </cell>
          <cell r="T520" t="str">
            <v xml:space="preserve">Yuan Purchase Pricelist (CNY)</v>
          </cell>
          <cell r="U520">
            <v>0.65</v>
          </cell>
          <cell r="V520">
            <v>102</v>
          </cell>
          <cell r="W520">
            <v>160</v>
          </cell>
          <cell r="X520">
            <v>220</v>
          </cell>
          <cell r="Z520">
            <v>228</v>
          </cell>
          <cell r="AB520" t="str">
            <v>1A</v>
          </cell>
        </row>
        <row r="521">
          <cell r="A521">
            <v>10941</v>
          </cell>
          <cell r="B521" t="str">
            <v>AUTOLAMPS0518</v>
          </cell>
          <cell r="C521" t="str">
            <v>AUTOLAMPS0518</v>
          </cell>
          <cell r="D521" t="b">
            <v>1</v>
          </cell>
          <cell r="E521" t="str">
            <v xml:space="preserve">MITSUBISHI FUSO FV87/FM80 - (87-93) - FOG LENS (214-2005-Y) - RH</v>
          </cell>
          <cell r="F521" t="str">
            <v>MITSUBISHI</v>
          </cell>
          <cell r="G521" t="str">
            <v xml:space="preserve">FUSO/87 FLS RH</v>
          </cell>
          <cell r="H521" t="str">
            <v>00-MT05-0205-R</v>
          </cell>
          <cell r="J521">
            <v>0.04</v>
          </cell>
          <cell r="K521" t="str">
            <v>SUPPLIER0002</v>
          </cell>
          <cell r="L521" t="str">
            <v xml:space="preserve">ANHUI TINCAI SILK CO. LTD</v>
          </cell>
          <cell r="M521">
            <v>5</v>
          </cell>
          <cell r="N521">
            <v>20</v>
          </cell>
          <cell r="O521">
            <v>25</v>
          </cell>
          <cell r="R521">
            <v>5</v>
          </cell>
          <cell r="S521">
            <v>20</v>
          </cell>
          <cell r="T521" t="str">
            <v xml:space="preserve">Yuan Purchase Pricelist (CNY)</v>
          </cell>
          <cell r="U521">
            <v>0.65</v>
          </cell>
          <cell r="V521">
            <v>102</v>
          </cell>
          <cell r="W521">
            <v>160</v>
          </cell>
          <cell r="X521">
            <v>220</v>
          </cell>
          <cell r="Z521">
            <v>228</v>
          </cell>
          <cell r="AB521" t="str">
            <v>1A</v>
          </cell>
        </row>
        <row r="522">
          <cell r="A522">
            <v>11669</v>
          </cell>
          <cell r="B522" t="str">
            <v>AUTOLAMPS0510</v>
          </cell>
          <cell r="C522" t="str">
            <v>AUTOLAMPS0510</v>
          </cell>
          <cell r="D522" t="b">
            <v>1</v>
          </cell>
          <cell r="E522" t="str">
            <v xml:space="preserve">MITSUBISHI FUSO FV87/FM80 - (87-93) - FRONT GRILL</v>
          </cell>
          <cell r="F522" t="str">
            <v>MITSUBISHI</v>
          </cell>
          <cell r="G522" t="str">
            <v xml:space="preserve">FUSO/87 GRL</v>
          </cell>
          <cell r="H522" t="str">
            <v>MT05-0211</v>
          </cell>
          <cell r="J522">
            <v>0.04</v>
          </cell>
          <cell r="K522" t="str">
            <v>SUPPLIER0002</v>
          </cell>
          <cell r="L522" t="str">
            <v xml:space="preserve">ANHUI TINCAI SILK CO. LTD</v>
          </cell>
          <cell r="M522">
            <v>0</v>
          </cell>
          <cell r="N522">
            <v>0</v>
          </cell>
          <cell r="O522">
            <v>0</v>
          </cell>
          <cell r="R522">
            <v>1</v>
          </cell>
          <cell r="S522">
            <v>2</v>
          </cell>
          <cell r="T522" t="str">
            <v xml:space="preserve">Yuan Purchase Pricelist (CNY)</v>
          </cell>
          <cell r="U522">
            <v>16</v>
          </cell>
          <cell r="V522">
            <v>2501</v>
          </cell>
          <cell r="W522">
            <v>3880</v>
          </cell>
          <cell r="X522">
            <v>5350</v>
          </cell>
          <cell r="Z522">
            <v>47</v>
          </cell>
          <cell r="AB522" t="str">
            <v>G1A</v>
          </cell>
        </row>
        <row r="523">
          <cell r="A523">
            <v>10934</v>
          </cell>
          <cell r="B523" t="str">
            <v>AUTOLAMPS0511</v>
          </cell>
          <cell r="C523" t="str">
            <v>AUTOLAMPS0511</v>
          </cell>
          <cell r="D523" t="b">
            <v>1</v>
          </cell>
          <cell r="E523" t="str">
            <v xml:space="preserve">MITSUBISHI FUSO FV87/FM80 - (87-93) - HEAD GLASS (214-1106-00) - LH</v>
          </cell>
          <cell r="F523" t="str">
            <v>MITSUBISHI</v>
          </cell>
          <cell r="G523" t="str">
            <v xml:space="preserve">FV87 HGS LH</v>
          </cell>
          <cell r="H523" t="str">
            <v>MT05-0101-00-L</v>
          </cell>
          <cell r="J523">
            <v>0.04</v>
          </cell>
          <cell r="K523" t="str">
            <v>SUPPLIER0002</v>
          </cell>
          <cell r="L523" t="str">
            <v xml:space="preserve">ANHUI TINCAI SILK CO. LTD</v>
          </cell>
          <cell r="M523">
            <v>7</v>
          </cell>
          <cell r="N523">
            <v>28</v>
          </cell>
          <cell r="O523">
            <v>35</v>
          </cell>
          <cell r="P523">
            <v>5</v>
          </cell>
          <cell r="Q523">
            <v>10</v>
          </cell>
          <cell r="T523" t="str">
            <v xml:space="preserve">Yuan Purchase Pricelist (CNY)</v>
          </cell>
          <cell r="U523">
            <v>10</v>
          </cell>
          <cell r="V523">
            <v>255</v>
          </cell>
          <cell r="W523">
            <v>380</v>
          </cell>
          <cell r="X523">
            <v>510</v>
          </cell>
          <cell r="Z523">
            <v>8</v>
          </cell>
          <cell r="AB523" t="str">
            <v>TMF</v>
          </cell>
        </row>
        <row r="524">
          <cell r="A524">
            <v>10933</v>
          </cell>
          <cell r="B524" t="str">
            <v>AUTOLAMPS0512</v>
          </cell>
          <cell r="C524" t="str">
            <v>AUTOLAMPS0512</v>
          </cell>
          <cell r="D524" t="b">
            <v>1</v>
          </cell>
          <cell r="E524" t="str">
            <v xml:space="preserve">MITSUBISHI FUSO FV87/FM80 - (87-93) - HEAD GLASS (214-1106-00) - RH</v>
          </cell>
          <cell r="F524" t="str">
            <v>MITSUBISHI</v>
          </cell>
          <cell r="G524" t="str">
            <v xml:space="preserve">FV87 HGS RH</v>
          </cell>
          <cell r="H524" t="str">
            <v>MT05-0101-00-R</v>
          </cell>
          <cell r="J524">
            <v>0.04</v>
          </cell>
          <cell r="K524" t="str">
            <v>SUPPLIER0002</v>
          </cell>
          <cell r="L524" t="str">
            <v xml:space="preserve">ANHUI TINCAI SILK CO. LTD</v>
          </cell>
          <cell r="M524">
            <v>8</v>
          </cell>
          <cell r="N524">
            <v>32</v>
          </cell>
          <cell r="O524">
            <v>40</v>
          </cell>
          <cell r="P524">
            <v>5</v>
          </cell>
          <cell r="Q524">
            <v>10</v>
          </cell>
          <cell r="T524" t="str">
            <v xml:space="preserve">Yuan Purchase Pricelist (CNY)</v>
          </cell>
          <cell r="U524">
            <v>10</v>
          </cell>
          <cell r="V524">
            <v>255</v>
          </cell>
          <cell r="W524">
            <v>380</v>
          </cell>
          <cell r="X524">
            <v>510</v>
          </cell>
          <cell r="Z524">
            <v>8</v>
          </cell>
          <cell r="AB524" t="str">
            <v>TMF</v>
          </cell>
        </row>
        <row r="525">
          <cell r="A525">
            <v>10932</v>
          </cell>
          <cell r="B525" t="str">
            <v>AUTOLAMPS0513</v>
          </cell>
          <cell r="C525" t="str">
            <v>AUTOLAMPS0513</v>
          </cell>
          <cell r="D525" t="b">
            <v>1</v>
          </cell>
          <cell r="E525" t="str">
            <v xml:space="preserve">MITSUBISHI FUSO FV87/FM80 - (87-93) - HEAD LAMP  (214-1106) - LH</v>
          </cell>
          <cell r="F525" t="str">
            <v>MITSUBISHI</v>
          </cell>
          <cell r="G525" t="str">
            <v xml:space="preserve">FUSO/87 HLA LH</v>
          </cell>
          <cell r="H525" t="str">
            <v>MT05-0101-L</v>
          </cell>
          <cell r="J525">
            <v>0.04</v>
          </cell>
          <cell r="K525" t="str">
            <v>SUPPLIER0002</v>
          </cell>
          <cell r="L525" t="str">
            <v xml:space="preserve">ANHUI TINCAI SILK CO. LTD</v>
          </cell>
          <cell r="M525">
            <v>4</v>
          </cell>
          <cell r="N525">
            <v>16</v>
          </cell>
          <cell r="O525">
            <v>20</v>
          </cell>
          <cell r="R525">
            <v>2</v>
          </cell>
          <cell r="S525">
            <v>5</v>
          </cell>
          <cell r="T525" t="str">
            <v xml:space="preserve">Yuan Purchase Pricelist (CNY)</v>
          </cell>
          <cell r="U525">
            <v>35</v>
          </cell>
          <cell r="V525">
            <v>893</v>
          </cell>
          <cell r="W525">
            <v>1340</v>
          </cell>
          <cell r="X525">
            <v>1790</v>
          </cell>
          <cell r="Z525">
            <v>16</v>
          </cell>
          <cell r="AB525" t="str">
            <v>A4</v>
          </cell>
        </row>
        <row r="526">
          <cell r="A526">
            <v>10931</v>
          </cell>
          <cell r="B526" t="str">
            <v>AUTOLAMPS0514</v>
          </cell>
          <cell r="C526" t="str">
            <v>AUTOLAMPS0514</v>
          </cell>
          <cell r="D526" t="b">
            <v>1</v>
          </cell>
          <cell r="E526" t="str">
            <v xml:space="preserve">MITSUBISHI FUSO FV87/FM80 - (87-93) - HEAD LAMP  (214-1106) - RH</v>
          </cell>
          <cell r="F526" t="str">
            <v>MITSUBISHI</v>
          </cell>
          <cell r="G526" t="str">
            <v xml:space="preserve">FUSO/87 HLA RH</v>
          </cell>
          <cell r="H526" t="str">
            <v>MT05-0101-R</v>
          </cell>
          <cell r="J526">
            <v>0.04</v>
          </cell>
          <cell r="K526" t="str">
            <v>SUPPLIER0002</v>
          </cell>
          <cell r="L526" t="str">
            <v xml:space="preserve">ANHUI TINCAI SILK CO. LTD</v>
          </cell>
          <cell r="M526">
            <v>4</v>
          </cell>
          <cell r="N526">
            <v>16</v>
          </cell>
          <cell r="O526">
            <v>20</v>
          </cell>
          <cell r="R526">
            <v>2</v>
          </cell>
          <cell r="S526">
            <v>5</v>
          </cell>
          <cell r="T526" t="str">
            <v xml:space="preserve">Yuan Purchase Pricelist (CNY)</v>
          </cell>
          <cell r="U526">
            <v>35</v>
          </cell>
          <cell r="V526">
            <v>893</v>
          </cell>
          <cell r="W526">
            <v>1340</v>
          </cell>
          <cell r="X526">
            <v>1790</v>
          </cell>
          <cell r="Z526">
            <v>16</v>
          </cell>
          <cell r="AB526" t="str">
            <v>A4</v>
          </cell>
        </row>
        <row r="527">
          <cell r="A527">
            <v>11671</v>
          </cell>
          <cell r="B527" t="str">
            <v>AUTOLAMPS0508</v>
          </cell>
          <cell r="C527" t="str">
            <v>AUTOLAMPS0508</v>
          </cell>
          <cell r="D527" t="b">
            <v>1</v>
          </cell>
          <cell r="E527" t="str">
            <v xml:space="preserve">MITSUBISHI FUSO FV87/FM80 - (87-93) - TOP LAMP (214-2003) - LH</v>
          </cell>
          <cell r="F527" t="str">
            <v>MITSUBISHI</v>
          </cell>
          <cell r="G527" t="str">
            <v>FUSO/87-TOLA-LH</v>
          </cell>
          <cell r="H527" t="str">
            <v>MT05-0206B-L</v>
          </cell>
          <cell r="J527">
            <v>0.04</v>
          </cell>
          <cell r="K527" t="str">
            <v>SUPPLIER0002</v>
          </cell>
          <cell r="L527" t="str">
            <v xml:space="preserve">ANHUI TINCAI SILK CO. LTD</v>
          </cell>
          <cell r="M527">
            <v>0</v>
          </cell>
          <cell r="N527">
            <v>0</v>
          </cell>
          <cell r="O527">
            <v>0</v>
          </cell>
          <cell r="P527">
            <v>2</v>
          </cell>
          <cell r="Q527">
            <v>3</v>
          </cell>
          <cell r="T527" t="str">
            <v xml:space="preserve">Yuan Purchase Pricelist (CNY)</v>
          </cell>
          <cell r="U527">
            <v>9.9200000000000017</v>
          </cell>
          <cell r="V527">
            <v>250</v>
          </cell>
          <cell r="W527">
            <v>390</v>
          </cell>
          <cell r="X527">
            <v>500</v>
          </cell>
        </row>
        <row r="528">
          <cell r="A528">
            <v>11670</v>
          </cell>
          <cell r="B528" t="str">
            <v>AUTOLAMPS0509</v>
          </cell>
          <cell r="C528" t="str">
            <v>AUTOLAMPS0509</v>
          </cell>
          <cell r="D528" t="b">
            <v>1</v>
          </cell>
          <cell r="E528" t="str">
            <v xml:space="preserve">MITSUBISHI FUSO FV87/FM80 - (87-93) - TOP LAMP (214-2003) - RH</v>
          </cell>
          <cell r="F528" t="str">
            <v>MITSUBISHI</v>
          </cell>
          <cell r="G528" t="str">
            <v xml:space="preserve">FUSO/87 TOLA RH</v>
          </cell>
          <cell r="H528" t="str">
            <v>MT05-0206B-R</v>
          </cell>
          <cell r="J528">
            <v>0.04</v>
          </cell>
          <cell r="K528" t="str">
            <v>SUPPLIER0002</v>
          </cell>
          <cell r="L528" t="str">
            <v xml:space="preserve">ANHUI TINCAI SILK CO. LTD</v>
          </cell>
          <cell r="M528">
            <v>0</v>
          </cell>
          <cell r="N528">
            <v>0</v>
          </cell>
          <cell r="O528">
            <v>0</v>
          </cell>
          <cell r="P528">
            <v>2</v>
          </cell>
          <cell r="Q528">
            <v>3</v>
          </cell>
          <cell r="T528" t="str">
            <v xml:space="preserve">Yuan Purchase Pricelist (CNY)</v>
          </cell>
          <cell r="U528">
            <v>1.6</v>
          </cell>
          <cell r="V528">
            <v>250</v>
          </cell>
          <cell r="W528">
            <v>390</v>
          </cell>
          <cell r="X528">
            <v>540</v>
          </cell>
        </row>
        <row r="529">
          <cell r="A529">
            <v>10943</v>
          </cell>
          <cell r="B529" t="str">
            <v>AUTOLAMPS0467</v>
          </cell>
          <cell r="C529" t="str">
            <v>AUTOLAMPS0467</v>
          </cell>
          <cell r="D529" t="b">
            <v>1</v>
          </cell>
          <cell r="E529" t="str">
            <v xml:space="preserve">MITSUBISHI FUSO SIDE MIRROR</v>
          </cell>
          <cell r="F529" t="str">
            <v>MITSUBISHI</v>
          </cell>
          <cell r="G529" t="str">
            <v xml:space="preserve">FUSO SM</v>
          </cell>
          <cell r="H529" t="str">
            <v>LL-059</v>
          </cell>
          <cell r="J529">
            <v>0.04</v>
          </cell>
          <cell r="K529" t="str">
            <v>SUPPLIER0009</v>
          </cell>
          <cell r="L529" t="str">
            <v xml:space="preserve">JIANGSU L.L TRUCK MIRROR CO.,LTD</v>
          </cell>
          <cell r="M529">
            <v>29</v>
          </cell>
          <cell r="N529">
            <v>116</v>
          </cell>
          <cell r="O529">
            <v>145</v>
          </cell>
          <cell r="P529">
            <v>10</v>
          </cell>
          <cell r="Q529">
            <v>30</v>
          </cell>
          <cell r="T529" t="str">
            <v xml:space="preserve">Yuan Purchase Pricelist (CNY)</v>
          </cell>
          <cell r="U529">
            <v>8.3000000000000007</v>
          </cell>
          <cell r="V529">
            <v>186</v>
          </cell>
          <cell r="W529">
            <v>240</v>
          </cell>
          <cell r="X529">
            <v>345</v>
          </cell>
          <cell r="Z529">
            <v>472</v>
          </cell>
          <cell r="AB529" t="str">
            <v>TMF</v>
          </cell>
        </row>
        <row r="530">
          <cell r="A530">
            <v>11506</v>
          </cell>
          <cell r="B530" t="str">
            <v>AUTOLAMPS0536</v>
          </cell>
          <cell r="C530" t="str">
            <v>AUTOLAMPS0536</v>
          </cell>
          <cell r="D530" t="b">
            <v>1</v>
          </cell>
          <cell r="E530" t="str">
            <v xml:space="preserve">MITSUBISHI L200 - D50 (87-92) - CORNER LAMP BLACK (214-1505-2) - LH</v>
          </cell>
          <cell r="F530" t="str">
            <v>MITSUBISHI</v>
          </cell>
          <cell r="G530" t="str">
            <v xml:space="preserve">L200/87 CLAB LH</v>
          </cell>
          <cell r="H530" t="str">
            <v>MT01-0103A-L</v>
          </cell>
          <cell r="J530">
            <v>0.04</v>
          </cell>
          <cell r="K530" t="str">
            <v>SUPPLIER0002</v>
          </cell>
          <cell r="L530" t="str">
            <v xml:space="preserve">ANHUI TINCAI SILK CO. LTD</v>
          </cell>
          <cell r="M530">
            <v>6</v>
          </cell>
          <cell r="N530">
            <v>24</v>
          </cell>
          <cell r="O530">
            <v>30</v>
          </cell>
          <cell r="P530">
            <v>5</v>
          </cell>
          <cell r="Q530">
            <v>20</v>
          </cell>
          <cell r="T530" t="str">
            <v xml:space="preserve">Yuan Purchase Pricelist (CNY)</v>
          </cell>
          <cell r="U530">
            <v>11</v>
          </cell>
          <cell r="V530">
            <v>279.70999999999998</v>
          </cell>
          <cell r="W530">
            <v>420</v>
          </cell>
          <cell r="X530">
            <v>720</v>
          </cell>
        </row>
        <row r="531">
          <cell r="A531">
            <v>11505</v>
          </cell>
          <cell r="B531" t="str">
            <v>AUTOLAMPS0537</v>
          </cell>
          <cell r="C531" t="str">
            <v>AUTOLAMPS0537</v>
          </cell>
          <cell r="D531" t="b">
            <v>1</v>
          </cell>
          <cell r="E531" t="str">
            <v xml:space="preserve">MITSUBISHI L200 - D50 (87-92) - CORNER LAMP BLACK (214-1505-2) - RH</v>
          </cell>
          <cell r="F531" t="str">
            <v>MITSUBISHI</v>
          </cell>
          <cell r="G531" t="str">
            <v xml:space="preserve">L200/87 CLAB RH</v>
          </cell>
          <cell r="H531" t="str">
            <v>MT01-0103A-R</v>
          </cell>
          <cell r="J531">
            <v>0.04</v>
          </cell>
          <cell r="K531" t="str">
            <v>SUPPLIER0002</v>
          </cell>
          <cell r="L531" t="str">
            <v xml:space="preserve">ANHUI TINCAI SILK CO. LTD</v>
          </cell>
          <cell r="M531">
            <v>4</v>
          </cell>
          <cell r="N531">
            <v>16</v>
          </cell>
          <cell r="O531">
            <v>20</v>
          </cell>
          <cell r="P531">
            <v>5</v>
          </cell>
          <cell r="Q531">
            <v>20</v>
          </cell>
          <cell r="T531" t="str">
            <v xml:space="preserve">Yuan Purchase Pricelist (CNY)</v>
          </cell>
          <cell r="U531">
            <v>11</v>
          </cell>
          <cell r="V531">
            <v>279.70999999999998</v>
          </cell>
          <cell r="W531">
            <v>420</v>
          </cell>
          <cell r="X531">
            <v>720</v>
          </cell>
        </row>
        <row r="532">
          <cell r="A532">
            <v>11179</v>
          </cell>
          <cell r="B532" t="str">
            <v>AUTOLAMPS0538</v>
          </cell>
          <cell r="C532" t="str">
            <v>AUTOLAMPS0538</v>
          </cell>
          <cell r="D532" t="b">
            <v>1</v>
          </cell>
          <cell r="E532" t="str">
            <v xml:space="preserve">MITSUBISHI L200 - D50 (87-92) - CORNER LAMP CHROME (214-1505-1) - LH</v>
          </cell>
          <cell r="F532" t="str">
            <v>MITSUBISHI</v>
          </cell>
          <cell r="G532" t="str">
            <v xml:space="preserve">L200/87 CLAC LH</v>
          </cell>
          <cell r="H532" t="str">
            <v>MT01-0103-L</v>
          </cell>
          <cell r="J532">
            <v>0.04</v>
          </cell>
          <cell r="K532" t="str">
            <v>SUPPLIER0002</v>
          </cell>
          <cell r="L532" t="str">
            <v xml:space="preserve">ANHUI TINCAI SILK CO. LTD</v>
          </cell>
          <cell r="M532">
            <v>6</v>
          </cell>
          <cell r="N532">
            <v>24</v>
          </cell>
          <cell r="O532">
            <v>30</v>
          </cell>
          <cell r="P532">
            <v>5</v>
          </cell>
          <cell r="Q532">
            <v>20</v>
          </cell>
          <cell r="T532" t="str">
            <v xml:space="preserve">Yuan Purchase Pricelist (CNY)</v>
          </cell>
          <cell r="U532">
            <v>9</v>
          </cell>
          <cell r="V532">
            <v>209</v>
          </cell>
          <cell r="W532">
            <v>400</v>
          </cell>
          <cell r="X532">
            <v>550</v>
          </cell>
        </row>
        <row r="533">
          <cell r="A533">
            <v>12159</v>
          </cell>
          <cell r="B533" t="str">
            <v>AUTOLAMPS0539</v>
          </cell>
          <cell r="C533" t="str">
            <v>AUTOLAMPS0539</v>
          </cell>
          <cell r="D533" t="b">
            <v>1</v>
          </cell>
          <cell r="E533" t="str">
            <v xml:space="preserve">MITSUBISHI L200 - D50 (87-92) - CORNER LAMP CHROME (214-1505-1) - RH</v>
          </cell>
          <cell r="F533" t="str">
            <v>MITSUBISHI</v>
          </cell>
          <cell r="G533" t="str">
            <v xml:space="preserve">L200/87 CLAC RH</v>
          </cell>
          <cell r="H533" t="str">
            <v>MT01-0103-R</v>
          </cell>
          <cell r="J533">
            <v>0.04</v>
          </cell>
          <cell r="K533" t="str">
            <v>SUPPLIER0002</v>
          </cell>
          <cell r="L533" t="str">
            <v xml:space="preserve">ANHUI TINCAI SILK CO. LTD</v>
          </cell>
          <cell r="M533">
            <v>5</v>
          </cell>
          <cell r="N533">
            <v>20</v>
          </cell>
          <cell r="O533">
            <v>25</v>
          </cell>
          <cell r="P533">
            <v>5</v>
          </cell>
          <cell r="Q533">
            <v>20</v>
          </cell>
          <cell r="T533" t="str">
            <v xml:space="preserve">Yuan Purchase Pricelist (CNY)</v>
          </cell>
          <cell r="U533">
            <v>9</v>
          </cell>
          <cell r="V533">
            <v>209</v>
          </cell>
          <cell r="W533">
            <v>400</v>
          </cell>
          <cell r="X533">
            <v>550</v>
          </cell>
        </row>
        <row r="534">
          <cell r="A534">
            <v>11508</v>
          </cell>
          <cell r="B534" t="str">
            <v>AUTOLAMPS0540</v>
          </cell>
          <cell r="C534" t="str">
            <v>AUTOLAMPS0540</v>
          </cell>
          <cell r="D534" t="b">
            <v>1</v>
          </cell>
          <cell r="E534" t="str">
            <v xml:space="preserve">MITSUBISHI L200 - D50 (87-92) - CORNER LENS (214-1505-2-00) - LH</v>
          </cell>
          <cell r="F534" t="str">
            <v>MITSUBISHI</v>
          </cell>
          <cell r="G534" t="str">
            <v xml:space="preserve">L200/87 CLS LH</v>
          </cell>
          <cell r="H534" t="str">
            <v>00-MT01-0103A-L</v>
          </cell>
          <cell r="J534">
            <v>0.04</v>
          </cell>
          <cell r="K534" t="str">
            <v>SUPPLIER0002</v>
          </cell>
          <cell r="L534" t="str">
            <v xml:space="preserve">ANHUI TINCAI SILK CO. LTD</v>
          </cell>
          <cell r="M534">
            <v>3</v>
          </cell>
          <cell r="N534">
            <v>12</v>
          </cell>
          <cell r="O534">
            <v>15</v>
          </cell>
          <cell r="R534">
            <v>5</v>
          </cell>
          <cell r="S534">
            <v>20</v>
          </cell>
          <cell r="T534" t="str">
            <v xml:space="preserve">Yuan Purchase Pricelist (CNY)</v>
          </cell>
          <cell r="U534">
            <v>0.41</v>
          </cell>
          <cell r="V534">
            <v>64</v>
          </cell>
          <cell r="W534">
            <v>100</v>
          </cell>
          <cell r="X534">
            <v>140</v>
          </cell>
        </row>
        <row r="535">
          <cell r="A535">
            <v>11507</v>
          </cell>
          <cell r="B535" t="str">
            <v>AUTOLAMPS0541</v>
          </cell>
          <cell r="C535" t="str">
            <v>AUTOLAMPS0541</v>
          </cell>
          <cell r="D535" t="b">
            <v>1</v>
          </cell>
          <cell r="E535" t="str">
            <v xml:space="preserve">MITSUBISHI L200 - D50 (87-92) - CORNER LENS (214-1505-2-00) - LH</v>
          </cell>
          <cell r="F535" t="str">
            <v>MITSUBISHI</v>
          </cell>
          <cell r="G535" t="str">
            <v xml:space="preserve">L200/87 CLS RH</v>
          </cell>
          <cell r="H535" t="str">
            <v>00-MT01-0103A-L</v>
          </cell>
          <cell r="J535">
            <v>0.04</v>
          </cell>
          <cell r="K535" t="str">
            <v>SUPPLIER0002</v>
          </cell>
          <cell r="L535" t="str">
            <v xml:space="preserve">ANHUI TINCAI SILK CO. LTD</v>
          </cell>
          <cell r="M535">
            <v>4</v>
          </cell>
          <cell r="N535">
            <v>16</v>
          </cell>
          <cell r="O535">
            <v>20</v>
          </cell>
          <cell r="R535">
            <v>5</v>
          </cell>
          <cell r="S535">
            <v>20</v>
          </cell>
          <cell r="T535" t="str">
            <v xml:space="preserve">Yuan Purchase Pricelist (CNY)</v>
          </cell>
          <cell r="U535">
            <v>0.41</v>
          </cell>
          <cell r="V535">
            <v>64</v>
          </cell>
          <cell r="W535">
            <v>100</v>
          </cell>
          <cell r="X535">
            <v>140</v>
          </cell>
        </row>
        <row r="536">
          <cell r="A536">
            <v>10855</v>
          </cell>
          <cell r="B536" t="str">
            <v>AUTOLAMPS0544</v>
          </cell>
          <cell r="C536" t="str">
            <v>AUTOLAMPS0544</v>
          </cell>
          <cell r="D536" t="b">
            <v>1</v>
          </cell>
          <cell r="E536" t="str">
            <v xml:space="preserve">MITSUBISHI L200 - D50 (87-92) - TAIL LAMP BLACK (214-1923-2) - LH</v>
          </cell>
          <cell r="F536" t="str">
            <v>MITSUBISHI</v>
          </cell>
          <cell r="G536" t="str">
            <v xml:space="preserve">L200/87 TLA LH</v>
          </cell>
          <cell r="H536" t="str">
            <v>MT01-0102A-L</v>
          </cell>
          <cell r="J536">
            <v>0.04</v>
          </cell>
          <cell r="K536" t="str">
            <v>SUPPLIER0002</v>
          </cell>
          <cell r="L536" t="str">
            <v xml:space="preserve">ANHUI TINCAI SILK CO. LTD</v>
          </cell>
          <cell r="M536">
            <v>5</v>
          </cell>
          <cell r="N536">
            <v>20</v>
          </cell>
          <cell r="O536">
            <v>25</v>
          </cell>
          <cell r="R536">
            <v>5</v>
          </cell>
          <cell r="S536">
            <v>20</v>
          </cell>
          <cell r="T536" t="str">
            <v xml:space="preserve">Yuan Purchase Pricelist (CNY)</v>
          </cell>
          <cell r="U536">
            <v>14</v>
          </cell>
          <cell r="V536">
            <v>357</v>
          </cell>
          <cell r="W536">
            <v>540</v>
          </cell>
          <cell r="X536">
            <v>710</v>
          </cell>
        </row>
        <row r="537">
          <cell r="A537">
            <v>10854</v>
          </cell>
          <cell r="B537" t="str">
            <v>AUTOLAMPS0545</v>
          </cell>
          <cell r="C537" t="str">
            <v>AUTOLAMPS0545</v>
          </cell>
          <cell r="D537" t="b">
            <v>1</v>
          </cell>
          <cell r="E537" t="str">
            <v xml:space="preserve">MITSUBISHI L200 - D50 (87-92) - TAIL LAMP BLACK (214-1923-2) - RH</v>
          </cell>
          <cell r="F537" t="str">
            <v>MITSUBISHI</v>
          </cell>
          <cell r="G537" t="str">
            <v xml:space="preserve">L200/87 TLA RH</v>
          </cell>
          <cell r="H537" t="str">
            <v>MT01-0102A-R</v>
          </cell>
          <cell r="J537">
            <v>0.04</v>
          </cell>
          <cell r="K537" t="str">
            <v>SUPPLIER0002</v>
          </cell>
          <cell r="L537" t="str">
            <v xml:space="preserve">ANHUI TINCAI SILK CO. LTD</v>
          </cell>
          <cell r="M537">
            <v>6</v>
          </cell>
          <cell r="N537">
            <v>24</v>
          </cell>
          <cell r="O537">
            <v>30</v>
          </cell>
          <cell r="R537">
            <v>5</v>
          </cell>
          <cell r="S537">
            <v>20</v>
          </cell>
          <cell r="T537" t="str">
            <v xml:space="preserve">Yuan Purchase Pricelist (CNY)</v>
          </cell>
          <cell r="U537">
            <v>14</v>
          </cell>
          <cell r="V537">
            <v>357</v>
          </cell>
          <cell r="W537">
            <v>540</v>
          </cell>
          <cell r="X537">
            <v>710</v>
          </cell>
        </row>
        <row r="538">
          <cell r="A538">
            <v>10853</v>
          </cell>
          <cell r="B538" t="str">
            <v>AUTOLAMPS0546</v>
          </cell>
          <cell r="C538" t="str">
            <v>AUTOLAMPS0546</v>
          </cell>
          <cell r="D538" t="b">
            <v>1</v>
          </cell>
          <cell r="E538" t="str">
            <v xml:space="preserve">MITSUBISHI L200 - D50 (87-92) - TAIL LAMP CHROME (214-1923-1) - LH</v>
          </cell>
          <cell r="F538" t="str">
            <v>MITSUBISHI</v>
          </cell>
          <cell r="G538" t="str">
            <v xml:space="preserve">L200/87 TLAC LH</v>
          </cell>
          <cell r="H538" t="str">
            <v>MT01-0102-L</v>
          </cell>
          <cell r="J538">
            <v>0.04</v>
          </cell>
          <cell r="K538" t="str">
            <v>SUPPLIER0002</v>
          </cell>
          <cell r="L538" t="str">
            <v xml:space="preserve">ANHUI TINCAI SILK CO. LTD</v>
          </cell>
          <cell r="M538">
            <v>0</v>
          </cell>
          <cell r="N538">
            <v>0</v>
          </cell>
          <cell r="O538">
            <v>0</v>
          </cell>
          <cell r="R538">
            <v>5</v>
          </cell>
          <cell r="S538">
            <v>20</v>
          </cell>
          <cell r="T538" t="str">
            <v xml:space="preserve">Yuan Purchase Pricelist (CNY)</v>
          </cell>
          <cell r="U538">
            <v>1.85</v>
          </cell>
          <cell r="V538">
            <v>289</v>
          </cell>
          <cell r="W538">
            <v>450</v>
          </cell>
          <cell r="X538">
            <v>620</v>
          </cell>
        </row>
        <row r="539">
          <cell r="A539">
            <v>10852</v>
          </cell>
          <cell r="B539" t="str">
            <v>AUTOLAMPS0547</v>
          </cell>
          <cell r="C539" t="str">
            <v>AUTOLAMPS0547</v>
          </cell>
          <cell r="D539" t="b">
            <v>1</v>
          </cell>
          <cell r="E539" t="str">
            <v xml:space="preserve">MITSUBISHI L200 - D50 (87-92) - TAIL LAMP CHROME (214-1923-1) - RH</v>
          </cell>
          <cell r="F539" t="str">
            <v>MITSUBISHI</v>
          </cell>
          <cell r="G539" t="str">
            <v xml:space="preserve">L200/87 TLAC RH</v>
          </cell>
          <cell r="H539" t="str">
            <v>MT01-0102-R</v>
          </cell>
          <cell r="J539">
            <v>0.04</v>
          </cell>
          <cell r="K539" t="str">
            <v>SUPPLIER0002</v>
          </cell>
          <cell r="L539" t="str">
            <v xml:space="preserve">ANHUI TINCAI SILK CO. LTD</v>
          </cell>
          <cell r="M539">
            <v>1</v>
          </cell>
          <cell r="N539">
            <v>4</v>
          </cell>
          <cell r="O539">
            <v>5</v>
          </cell>
          <cell r="R539">
            <v>5</v>
          </cell>
          <cell r="S539">
            <v>20</v>
          </cell>
          <cell r="T539" t="str">
            <v xml:space="preserve">Yuan Purchase Pricelist (CNY)</v>
          </cell>
          <cell r="U539">
            <v>12</v>
          </cell>
          <cell r="V539">
            <v>270</v>
          </cell>
          <cell r="W539">
            <v>420</v>
          </cell>
          <cell r="X539">
            <v>580</v>
          </cell>
        </row>
        <row r="540">
          <cell r="A540">
            <v>11227</v>
          </cell>
          <cell r="B540" t="str">
            <v>AUTOLAMPS0542</v>
          </cell>
          <cell r="C540" t="str">
            <v>AUTOLAMPS0542</v>
          </cell>
          <cell r="D540" t="b">
            <v>1</v>
          </cell>
          <cell r="E540" t="str">
            <v xml:space="preserve">MITSUBISHI L200 - D50 (87-92) - TAIL LENS (214-1923-00) - LH</v>
          </cell>
          <cell r="F540" t="str">
            <v>MITSUBISHI</v>
          </cell>
          <cell r="G540" t="str">
            <v xml:space="preserve">L200/87 TLS1 LH</v>
          </cell>
          <cell r="H540" t="str">
            <v>MT01-0102-00-L</v>
          </cell>
          <cell r="J540">
            <v>0.04</v>
          </cell>
          <cell r="K540" t="str">
            <v>SUPPLIER0002</v>
          </cell>
          <cell r="L540" t="str">
            <v xml:space="preserve">ANHUI TINCAI SILK CO. LTD</v>
          </cell>
          <cell r="M540">
            <v>18</v>
          </cell>
          <cell r="N540">
            <v>72</v>
          </cell>
          <cell r="O540">
            <v>90</v>
          </cell>
          <cell r="R540">
            <v>5</v>
          </cell>
          <cell r="S540">
            <v>20</v>
          </cell>
          <cell r="T540" t="str">
            <v xml:space="preserve">Yuan Purchase Pricelist (CNY)</v>
          </cell>
          <cell r="U540">
            <v>6</v>
          </cell>
          <cell r="V540">
            <v>139.5</v>
          </cell>
          <cell r="W540">
            <v>170</v>
          </cell>
          <cell r="X540">
            <v>300</v>
          </cell>
        </row>
        <row r="541">
          <cell r="A541">
            <v>11226</v>
          </cell>
          <cell r="B541" t="str">
            <v>AUTOLAMPS0543</v>
          </cell>
          <cell r="C541" t="str">
            <v>AUTOLAMPS0543</v>
          </cell>
          <cell r="D541" t="b">
            <v>1</v>
          </cell>
          <cell r="E541" t="str">
            <v xml:space="preserve">MITSUBISHI L200 - D50 (87-92) - TAIL LENS (214-1923-00) - RH</v>
          </cell>
          <cell r="F541" t="str">
            <v>MITSUBISHI</v>
          </cell>
          <cell r="G541" t="str">
            <v xml:space="preserve">L200/87 TLS1 RH</v>
          </cell>
          <cell r="H541" t="str">
            <v>MT01-0102-00-R</v>
          </cell>
          <cell r="J541">
            <v>0.04</v>
          </cell>
          <cell r="K541" t="str">
            <v>SUPPLIER0002</v>
          </cell>
          <cell r="L541" t="str">
            <v xml:space="preserve">ANHUI TINCAI SILK CO. LTD</v>
          </cell>
          <cell r="M541">
            <v>15</v>
          </cell>
          <cell r="N541">
            <v>60</v>
          </cell>
          <cell r="O541">
            <v>75</v>
          </cell>
          <cell r="R541">
            <v>5</v>
          </cell>
          <cell r="S541">
            <v>20</v>
          </cell>
          <cell r="T541" t="str">
            <v xml:space="preserve">Yuan Purchase Pricelist (CNY)</v>
          </cell>
          <cell r="U541">
            <v>6</v>
          </cell>
          <cell r="V541">
            <v>139.5</v>
          </cell>
          <cell r="W541">
            <v>170</v>
          </cell>
          <cell r="X541">
            <v>300</v>
          </cell>
        </row>
        <row r="542">
          <cell r="A542">
            <v>10857</v>
          </cell>
          <cell r="B542" t="str">
            <v>AUTOLAMPS0522</v>
          </cell>
          <cell r="C542" t="str">
            <v>AUTOLAMPS0522</v>
          </cell>
          <cell r="D542" t="b">
            <v>1</v>
          </cell>
          <cell r="E542" t="str">
            <v xml:space="preserve">MITSUBISHI L200 - D50 (95) - TAIL LAMP  (214-1952) - LH</v>
          </cell>
          <cell r="F542" t="str">
            <v>MITSUBISHI</v>
          </cell>
          <cell r="G542" t="str">
            <v xml:space="preserve">L200/95 TLA LH</v>
          </cell>
          <cell r="H542" t="str">
            <v>MT01-0102B-R</v>
          </cell>
          <cell r="J542">
            <v>0.04</v>
          </cell>
          <cell r="K542" t="str">
            <v>SUPPLIER0002</v>
          </cell>
          <cell r="L542" t="str">
            <v xml:space="preserve">ANHUI TINCAI SILK CO. LTD</v>
          </cell>
          <cell r="M542">
            <v>0</v>
          </cell>
          <cell r="N542">
            <v>0</v>
          </cell>
          <cell r="O542">
            <v>0</v>
          </cell>
          <cell r="R542">
            <v>3</v>
          </cell>
          <cell r="S542">
            <v>10</v>
          </cell>
          <cell r="T542" t="str">
            <v xml:space="preserve">Yuan Purchase Pricelist (CNY)</v>
          </cell>
          <cell r="U542">
            <v>2.62</v>
          </cell>
          <cell r="V542">
            <v>410</v>
          </cell>
          <cell r="W542">
            <v>630</v>
          </cell>
          <cell r="X542">
            <v>860</v>
          </cell>
        </row>
        <row r="543">
          <cell r="A543">
            <v>10856</v>
          </cell>
          <cell r="B543" t="str">
            <v>AUTOLAMPS0523</v>
          </cell>
          <cell r="C543" t="str">
            <v>AUTOLAMPS0523</v>
          </cell>
          <cell r="D543" t="b">
            <v>1</v>
          </cell>
          <cell r="E543" t="str">
            <v xml:space="preserve">MITSUBISHI L200 - D50 (95) - TAIL LAMP  (214-1952) - RH</v>
          </cell>
          <cell r="F543" t="str">
            <v>MITSUBISHI</v>
          </cell>
          <cell r="G543" t="str">
            <v xml:space="preserve">L200/95 TLA RH</v>
          </cell>
          <cell r="H543" t="str">
            <v>MT01-0102B-L</v>
          </cell>
          <cell r="J543">
            <v>0.04</v>
          </cell>
          <cell r="K543" t="str">
            <v>SUPPLIER0002</v>
          </cell>
          <cell r="L543" t="str">
            <v xml:space="preserve">ANHUI TINCAI SILK CO. LTD</v>
          </cell>
          <cell r="M543">
            <v>0</v>
          </cell>
          <cell r="N543">
            <v>0</v>
          </cell>
          <cell r="O543">
            <v>0</v>
          </cell>
          <cell r="R543">
            <v>3</v>
          </cell>
          <cell r="S543">
            <v>10</v>
          </cell>
          <cell r="T543" t="str">
            <v xml:space="preserve">Yuan Purchase Pricelist (CNY)</v>
          </cell>
          <cell r="U543">
            <v>2.62</v>
          </cell>
          <cell r="V543">
            <v>410</v>
          </cell>
          <cell r="W543">
            <v>630</v>
          </cell>
          <cell r="X543">
            <v>860</v>
          </cell>
        </row>
        <row r="544">
          <cell r="A544">
            <v>10859</v>
          </cell>
          <cell r="B544" t="str">
            <v>AUTOLAMPS0520</v>
          </cell>
          <cell r="C544" t="str">
            <v>AUTOLAMPS0520</v>
          </cell>
          <cell r="D544" t="b">
            <v>1</v>
          </cell>
          <cell r="E544" t="str">
            <v xml:space="preserve">MITSUBISHI L200 - D50 (95) - TAIL LENS  (214-1952-00) - LH</v>
          </cell>
          <cell r="F544" t="str">
            <v>MITSUBISHI</v>
          </cell>
          <cell r="G544" t="str">
            <v xml:space="preserve">L200/95 TLS LH</v>
          </cell>
          <cell r="H544" t="str">
            <v>00-MT01-0102B-L</v>
          </cell>
          <cell r="J544">
            <v>0.04</v>
          </cell>
          <cell r="K544" t="str">
            <v>SUPPLIER0002</v>
          </cell>
          <cell r="L544" t="str">
            <v xml:space="preserve">ANHUI TINCAI SILK CO. LTD</v>
          </cell>
          <cell r="M544">
            <v>0</v>
          </cell>
          <cell r="N544">
            <v>0</v>
          </cell>
          <cell r="O544">
            <v>0</v>
          </cell>
          <cell r="R544">
            <v>5</v>
          </cell>
          <cell r="S544">
            <v>20</v>
          </cell>
          <cell r="T544" t="str">
            <v xml:space="preserve">Yuan Purchase Pricelist (CNY)</v>
          </cell>
          <cell r="U544">
            <v>0.69</v>
          </cell>
          <cell r="V544">
            <v>108</v>
          </cell>
          <cell r="W544">
            <v>170</v>
          </cell>
          <cell r="X544">
            <v>240</v>
          </cell>
          <cell r="Z544">
            <v>0</v>
          </cell>
          <cell r="AB544" t="str">
            <v>2C</v>
          </cell>
        </row>
        <row r="545">
          <cell r="A545">
            <v>10858</v>
          </cell>
          <cell r="B545" t="str">
            <v>AUTOLAMPS0521</v>
          </cell>
          <cell r="C545" t="str">
            <v>AUTOLAMPS0521</v>
          </cell>
          <cell r="D545" t="b">
            <v>1</v>
          </cell>
          <cell r="E545" t="str">
            <v xml:space="preserve">MITSUBISHI L200 - D50 (95) - TAIL LENS  (214-1952-00) - RH</v>
          </cell>
          <cell r="F545" t="str">
            <v>MITSUBISHI</v>
          </cell>
          <cell r="G545" t="str">
            <v xml:space="preserve">L200/95 TLS RH</v>
          </cell>
          <cell r="H545" t="str">
            <v>00-MT01-0102B-R</v>
          </cell>
          <cell r="J545">
            <v>0.04</v>
          </cell>
          <cell r="K545" t="str">
            <v>SUPPLIER0002</v>
          </cell>
          <cell r="L545" t="str">
            <v xml:space="preserve">ANHUI TINCAI SILK CO. LTD</v>
          </cell>
          <cell r="M545">
            <v>0</v>
          </cell>
          <cell r="N545">
            <v>0</v>
          </cell>
          <cell r="O545">
            <v>0</v>
          </cell>
          <cell r="R545">
            <v>5</v>
          </cell>
          <cell r="S545">
            <v>20</v>
          </cell>
          <cell r="T545" t="str">
            <v xml:space="preserve">Yuan Purchase Pricelist (CNY)</v>
          </cell>
          <cell r="U545">
            <v>0.64</v>
          </cell>
          <cell r="V545">
            <v>100</v>
          </cell>
          <cell r="W545">
            <v>170</v>
          </cell>
          <cell r="X545">
            <v>220</v>
          </cell>
          <cell r="Z545">
            <v>103</v>
          </cell>
          <cell r="AB545" t="str">
            <v>2C</v>
          </cell>
        </row>
        <row r="546">
          <cell r="A546">
            <v>11991</v>
          </cell>
          <cell r="B546" t="str">
            <v>AUTOLAMPS0519</v>
          </cell>
          <cell r="C546" t="str">
            <v>AUTOLAMPS0519</v>
          </cell>
          <cell r="D546" t="b">
            <v>1</v>
          </cell>
          <cell r="E546" t="str">
            <v xml:space="preserve">MITSUBISHI L200 (D50) (87-97) - FRONT DOOR GLASS - LH</v>
          </cell>
          <cell r="F546" t="str">
            <v>MITSUBISHI</v>
          </cell>
          <cell r="G546" t="str">
            <v xml:space="preserve">L200 FD/LH</v>
          </cell>
          <cell r="H546" t="str">
            <v xml:space="preserve">L200 FD/LH</v>
          </cell>
          <cell r="I546" t="str">
            <v>827*535</v>
          </cell>
          <cell r="J546">
            <v>0.02</v>
          </cell>
          <cell r="K546" t="str">
            <v>SUPPLIER0015</v>
          </cell>
          <cell r="L546" t="str">
            <v xml:space="preserve">XINYI AUTOMOBILE GLASS (SHENZHEN) CO., LTD</v>
          </cell>
          <cell r="M546">
            <v>0</v>
          </cell>
          <cell r="N546">
            <v>0</v>
          </cell>
          <cell r="O546">
            <v>0</v>
          </cell>
          <cell r="R546">
            <v>0</v>
          </cell>
          <cell r="S546">
            <v>0</v>
          </cell>
          <cell r="T546" t="str">
            <v xml:space="preserve">USD Purchase Pricelist (USD)</v>
          </cell>
          <cell r="U546">
            <v>2.88</v>
          </cell>
          <cell r="V546">
            <v>447.12</v>
          </cell>
          <cell r="W546">
            <v>600</v>
          </cell>
          <cell r="X546">
            <v>830</v>
          </cell>
        </row>
        <row r="547">
          <cell r="A547">
            <v>11887</v>
          </cell>
          <cell r="B547" t="str">
            <v>AUTOLAMPS0524</v>
          </cell>
          <cell r="C547" t="str">
            <v>AUTOLAMPS0524</v>
          </cell>
          <cell r="D547" t="b">
            <v>1</v>
          </cell>
          <cell r="E547" t="str">
            <v xml:space="preserve">MITSUBISHI L200 D50 PICK UP (87-97) - LAMINATED FRONT WINDSCREEN</v>
          </cell>
          <cell r="F547" t="str">
            <v>MITSUBISHI</v>
          </cell>
          <cell r="G547" t="str">
            <v xml:space="preserve">L200 LFW/X</v>
          </cell>
          <cell r="H547" t="str">
            <v xml:space="preserve">L200 LFW/X</v>
          </cell>
          <cell r="I547" t="str">
            <v>1430*660</v>
          </cell>
          <cell r="J547">
            <v>0.02</v>
          </cell>
          <cell r="K547" t="str">
            <v>SUPPLIER0015</v>
          </cell>
          <cell r="L547" t="str">
            <v xml:space="preserve">XINYI AUTOMOBILE GLASS (SHENZHEN) CO., LTD</v>
          </cell>
          <cell r="M547">
            <v>7</v>
          </cell>
          <cell r="N547">
            <v>28</v>
          </cell>
          <cell r="O547">
            <v>35</v>
          </cell>
          <cell r="R547">
            <v>4</v>
          </cell>
          <cell r="S547">
            <v>12</v>
          </cell>
          <cell r="T547" t="str">
            <v xml:space="preserve">USD Purchase Pricelist (USD)</v>
          </cell>
          <cell r="U547">
            <v>12.27</v>
          </cell>
          <cell r="V547">
            <v>2044.49</v>
          </cell>
          <cell r="W547">
            <v>2600</v>
          </cell>
          <cell r="X547">
            <v>4200</v>
          </cell>
          <cell r="Z547">
            <v>35</v>
          </cell>
          <cell r="AB547" t="str">
            <v>1B</v>
          </cell>
        </row>
        <row r="548">
          <cell r="A548">
            <v>11744</v>
          </cell>
          <cell r="B548" t="str">
            <v>AUTOLAMPS0525</v>
          </cell>
          <cell r="C548" t="str">
            <v>AUTOLAMPS0525</v>
          </cell>
          <cell r="D548" t="b">
            <v>1</v>
          </cell>
          <cell r="E548" t="str">
            <v xml:space="preserve">MITSUBISHI L200 KB4/KB7 TRITON (05-11) - GRILL (BLACK)</v>
          </cell>
          <cell r="F548" t="str">
            <v>MITSUBISHI</v>
          </cell>
          <cell r="G548" t="str">
            <v xml:space="preserve">L200/05 GRL</v>
          </cell>
          <cell r="H548" t="str">
            <v>MT01-0311</v>
          </cell>
          <cell r="J548">
            <v>0.04</v>
          </cell>
          <cell r="K548" t="str">
            <v>SUPPLIER0002</v>
          </cell>
          <cell r="L548" t="str">
            <v xml:space="preserve">ANHUI TINCAI SILK CO. LTD</v>
          </cell>
          <cell r="M548">
            <v>1</v>
          </cell>
          <cell r="N548">
            <v>4</v>
          </cell>
          <cell r="O548">
            <v>5</v>
          </cell>
          <cell r="R548">
            <v>1</v>
          </cell>
          <cell r="S548">
            <v>2</v>
          </cell>
          <cell r="T548" t="str">
            <v xml:space="preserve">Yuan Purchase Pricelist (CNY)</v>
          </cell>
          <cell r="U548">
            <v>20</v>
          </cell>
          <cell r="V548">
            <v>3126</v>
          </cell>
          <cell r="W548">
            <v>4850</v>
          </cell>
          <cell r="X548">
            <v>6700</v>
          </cell>
        </row>
        <row r="549">
          <cell r="A549">
            <v>12731</v>
          </cell>
          <cell r="B549" t="str">
            <v>AUTOLAMPS2777</v>
          </cell>
          <cell r="C549" t="str">
            <v>AUTOLAMPS2777</v>
          </cell>
          <cell r="D549" t="b">
            <v>1</v>
          </cell>
          <cell r="E549" t="str">
            <v xml:space="preserve">MITSUBISHI L200 KB4/KB7 TRITON (05-11) - GRILL (GREY/CHROME) - LH</v>
          </cell>
          <cell r="F549" t="str">
            <v>MITSUBISHI</v>
          </cell>
          <cell r="G549" t="str">
            <v>L200/05-GRLGC-LH</v>
          </cell>
          <cell r="H549" t="str">
            <v>MT01-0311D</v>
          </cell>
          <cell r="J549">
            <v>0.04</v>
          </cell>
          <cell r="K549" t="str">
            <v>SUPPLIER0002</v>
          </cell>
          <cell r="L549" t="str">
            <v xml:space="preserve">ANHUI TINCAI SILK CO. LTD</v>
          </cell>
          <cell r="M549">
            <v>0</v>
          </cell>
          <cell r="N549">
            <v>0</v>
          </cell>
          <cell r="O549">
            <v>0</v>
          </cell>
          <cell r="R549">
            <v>1</v>
          </cell>
          <cell r="S549">
            <v>2</v>
          </cell>
          <cell r="T549" t="str">
            <v xml:space="preserve">Yuan Purchase Pricelist (CNY)</v>
          </cell>
          <cell r="U549">
            <v>0</v>
          </cell>
          <cell r="V549">
            <v>0</v>
          </cell>
          <cell r="W549">
            <v>2000</v>
          </cell>
          <cell r="X549">
            <v>3000</v>
          </cell>
        </row>
        <row r="550">
          <cell r="A550">
            <v>10863</v>
          </cell>
          <cell r="B550" t="str">
            <v>AUTOLAMPS0526</v>
          </cell>
          <cell r="C550" t="str">
            <v>AUTOLAMPS0526</v>
          </cell>
          <cell r="D550" t="b">
            <v>1</v>
          </cell>
          <cell r="E550" t="str">
            <v xml:space="preserve">MITSUBISHI L200 KB4/KB7 TRITON (05-11) - HEAD LAMP - SINGLE CABIN - LH</v>
          </cell>
          <cell r="F550" t="str">
            <v>MITSUBISHI</v>
          </cell>
          <cell r="G550" t="str">
            <v xml:space="preserve">L200/05 HLA SC LH</v>
          </cell>
          <cell r="H550" t="str">
            <v>MT01-0301B-L</v>
          </cell>
          <cell r="J550">
            <v>0.04</v>
          </cell>
          <cell r="K550" t="str">
            <v>SUPPLIER0002</v>
          </cell>
          <cell r="L550" t="str">
            <v xml:space="preserve">ANHUI TINCAI SILK CO. LTD</v>
          </cell>
          <cell r="M550">
            <v>0</v>
          </cell>
          <cell r="N550">
            <v>0</v>
          </cell>
          <cell r="O550">
            <v>0</v>
          </cell>
          <cell r="R550">
            <v>2</v>
          </cell>
          <cell r="S550">
            <v>4</v>
          </cell>
          <cell r="T550" t="str">
            <v xml:space="preserve">Yuan Purchase Pricelist (CNY)</v>
          </cell>
          <cell r="U550">
            <v>20</v>
          </cell>
          <cell r="V550">
            <v>3126</v>
          </cell>
          <cell r="W550">
            <v>4850</v>
          </cell>
          <cell r="X550">
            <v>6700</v>
          </cell>
        </row>
        <row r="551">
          <cell r="A551">
            <v>10862</v>
          </cell>
          <cell r="B551" t="str">
            <v>AUTOLAMPS0527</v>
          </cell>
          <cell r="C551" t="str">
            <v>AUTOLAMPS0527</v>
          </cell>
          <cell r="D551" t="b">
            <v>1</v>
          </cell>
          <cell r="E551" t="str">
            <v xml:space="preserve">MITSUBISHI L200 KB4/KB7 TRITON (05-11) - HEAD LAMP - SINGLE CABIN - RH</v>
          </cell>
          <cell r="F551" t="str">
            <v>MITSUBISHI</v>
          </cell>
          <cell r="G551" t="str">
            <v xml:space="preserve">L200/05 HLA SC RH</v>
          </cell>
          <cell r="H551" t="str">
            <v>MT01-0301B-R</v>
          </cell>
          <cell r="J551">
            <v>0.04</v>
          </cell>
          <cell r="K551" t="str">
            <v>SUPPLIER0002</v>
          </cell>
          <cell r="L551" t="str">
            <v xml:space="preserve">ANHUI TINCAI SILK CO. LTD</v>
          </cell>
          <cell r="M551">
            <v>0</v>
          </cell>
          <cell r="N551">
            <v>0</v>
          </cell>
          <cell r="O551">
            <v>0</v>
          </cell>
          <cell r="R551">
            <v>2</v>
          </cell>
          <cell r="S551">
            <v>4</v>
          </cell>
          <cell r="T551" t="str">
            <v xml:space="preserve">Yuan Purchase Pricelist (CNY)</v>
          </cell>
          <cell r="U551">
            <v>20</v>
          </cell>
          <cell r="V551">
            <v>3126</v>
          </cell>
          <cell r="W551">
            <v>4850</v>
          </cell>
          <cell r="X551">
            <v>6700</v>
          </cell>
        </row>
        <row r="552">
          <cell r="A552">
            <v>12363</v>
          </cell>
          <cell r="B552" t="str">
            <v>AUTOLAMPS0528</v>
          </cell>
          <cell r="C552" t="str">
            <v>AUTOLAMPS0528</v>
          </cell>
          <cell r="D552" t="b">
            <v>1</v>
          </cell>
          <cell r="E552" t="str">
            <v xml:space="preserve">MITSUBISHI L200 KB4/KB7 TRITON (05-11) - HEAD LAMP DOUBLE CABIN WHITE (214-1185-E/EM) - LH</v>
          </cell>
          <cell r="F552" t="str">
            <v>MITSUBISHI</v>
          </cell>
          <cell r="G552" t="str">
            <v xml:space="preserve">L200/05 HLA DC LH</v>
          </cell>
          <cell r="H552" t="str">
            <v>MT01-0301A-L</v>
          </cell>
          <cell r="J552">
            <v>0.04</v>
          </cell>
          <cell r="K552" t="str">
            <v>SUPPLIER0002</v>
          </cell>
          <cell r="L552" t="str">
            <v xml:space="preserve">ANHUI TINCAI SILK CO. LTD</v>
          </cell>
          <cell r="M552">
            <v>0</v>
          </cell>
          <cell r="N552">
            <v>0</v>
          </cell>
          <cell r="O552">
            <v>0</v>
          </cell>
          <cell r="R552">
            <v>2</v>
          </cell>
          <cell r="S552">
            <v>4</v>
          </cell>
          <cell r="T552" t="str">
            <v xml:space="preserve">Yuan Purchase Pricelist (CNY)</v>
          </cell>
          <cell r="U552">
            <v>79.98</v>
          </cell>
          <cell r="V552">
            <v>1800</v>
          </cell>
          <cell r="W552">
            <v>2790</v>
          </cell>
          <cell r="X552">
            <v>3850</v>
          </cell>
          <cell r="Z552">
            <v>0</v>
          </cell>
          <cell r="AB552" t="str">
            <v>A3</v>
          </cell>
        </row>
        <row r="553">
          <cell r="A553">
            <v>12362</v>
          </cell>
          <cell r="B553" t="str">
            <v>AUTOLAMPS0529</v>
          </cell>
          <cell r="C553" t="str">
            <v>AUTOLAMPS0529</v>
          </cell>
          <cell r="D553" t="b">
            <v>1</v>
          </cell>
          <cell r="E553" t="str">
            <v xml:space="preserve">MITSUBISHI L200 KB4/KB7 TRITON (05-11) - HEAD LAMP DOUBLE CABIN WHITE (214-1185-E/EM) - RH</v>
          </cell>
          <cell r="F553" t="str">
            <v>MITSUBISHI</v>
          </cell>
          <cell r="G553" t="str">
            <v xml:space="preserve">L200/05 HLA DC RH</v>
          </cell>
          <cell r="H553" t="str">
            <v>MT01-0301A-R</v>
          </cell>
          <cell r="J553">
            <v>0.04</v>
          </cell>
          <cell r="K553" t="str">
            <v>SUPPLIER0002</v>
          </cell>
          <cell r="L553" t="str">
            <v xml:space="preserve">ANHUI TINCAI SILK CO. LTD</v>
          </cell>
          <cell r="M553">
            <v>0</v>
          </cell>
          <cell r="N553">
            <v>0</v>
          </cell>
          <cell r="O553">
            <v>0</v>
          </cell>
          <cell r="R553">
            <v>2</v>
          </cell>
          <cell r="S553">
            <v>4</v>
          </cell>
          <cell r="T553" t="str">
            <v xml:space="preserve">Yuan Purchase Pricelist (CNY)</v>
          </cell>
          <cell r="U553">
            <v>79.98</v>
          </cell>
          <cell r="V553">
            <v>1800</v>
          </cell>
          <cell r="W553">
            <v>2790</v>
          </cell>
          <cell r="X553">
            <v>3850</v>
          </cell>
          <cell r="Z553">
            <v>1</v>
          </cell>
          <cell r="AB553" t="str">
            <v>A3</v>
          </cell>
        </row>
        <row r="554">
          <cell r="A554">
            <v>10861</v>
          </cell>
          <cell r="B554" t="str">
            <v>AUTOLAMPS0530</v>
          </cell>
          <cell r="C554" t="str">
            <v>AUTOLAMPS0530</v>
          </cell>
          <cell r="D554" t="b">
            <v>1</v>
          </cell>
          <cell r="E554" t="str">
            <v xml:space="preserve">MITSUBISHI L200 KB4/KB7 TRITON (05-11) - HEAD LAMP DOUBLE CABIN YELLOW (214-1180-RD) - LH</v>
          </cell>
          <cell r="F554" t="str">
            <v>MITSUBISHI</v>
          </cell>
          <cell r="G554" t="str">
            <v xml:space="preserve">L200/05 HLA DC LH</v>
          </cell>
          <cell r="H554" t="str">
            <v>MT01-0301-L</v>
          </cell>
          <cell r="J554">
            <v>0.04</v>
          </cell>
          <cell r="K554" t="str">
            <v>SUPPLIER0002</v>
          </cell>
          <cell r="L554" t="str">
            <v xml:space="preserve">ANHUI TINCAI SILK CO. LTD</v>
          </cell>
          <cell r="M554">
            <v>0</v>
          </cell>
          <cell r="N554">
            <v>0</v>
          </cell>
          <cell r="O554">
            <v>0</v>
          </cell>
          <cell r="R554">
            <v>2</v>
          </cell>
          <cell r="S554">
            <v>4</v>
          </cell>
          <cell r="T554" t="str">
            <v xml:space="preserve">Yuan Purchase Pricelist (CNY)</v>
          </cell>
          <cell r="U554">
            <v>79.98</v>
          </cell>
          <cell r="V554">
            <v>1800</v>
          </cell>
          <cell r="W554">
            <v>2790</v>
          </cell>
          <cell r="X554">
            <v>3850</v>
          </cell>
          <cell r="Z554">
            <v>5</v>
          </cell>
          <cell r="AB554" t="str">
            <v>A3</v>
          </cell>
        </row>
        <row r="555">
          <cell r="A555">
            <v>10860</v>
          </cell>
          <cell r="B555" t="str">
            <v>AUTOLAMPS0531</v>
          </cell>
          <cell r="C555" t="str">
            <v>AUTOLAMPS0531</v>
          </cell>
          <cell r="D555" t="b">
            <v>1</v>
          </cell>
          <cell r="E555" t="str">
            <v xml:space="preserve">MITSUBISHI L200 KB4/KB7 TRITON (05-11) - HEAD LAMP DOUBLE CABIN YELLOW (214-1180-RD) - RH</v>
          </cell>
          <cell r="F555" t="str">
            <v>MITSUBISHI</v>
          </cell>
          <cell r="G555" t="str">
            <v xml:space="preserve">L200/05 HLA DC RH</v>
          </cell>
          <cell r="H555" t="str">
            <v>MT01-0301-R</v>
          </cell>
          <cell r="J555">
            <v>0.04</v>
          </cell>
          <cell r="K555" t="str">
            <v>SUPPLIER0002</v>
          </cell>
          <cell r="L555" t="str">
            <v xml:space="preserve">ANHUI TINCAI SILK CO. LTD</v>
          </cell>
          <cell r="M555">
            <v>0</v>
          </cell>
          <cell r="N555">
            <v>0</v>
          </cell>
          <cell r="O555">
            <v>0</v>
          </cell>
          <cell r="R555">
            <v>2</v>
          </cell>
          <cell r="S555">
            <v>4</v>
          </cell>
          <cell r="T555" t="str">
            <v xml:space="preserve">Yuan Purchase Pricelist (CNY)</v>
          </cell>
          <cell r="U555">
            <v>79.98</v>
          </cell>
          <cell r="V555">
            <v>1800</v>
          </cell>
          <cell r="W555">
            <v>2790</v>
          </cell>
          <cell r="X555">
            <v>3850</v>
          </cell>
          <cell r="Z555">
            <v>1</v>
          </cell>
          <cell r="AB555" t="str">
            <v>A3</v>
          </cell>
        </row>
        <row r="556">
          <cell r="A556">
            <v>11746</v>
          </cell>
          <cell r="B556" t="str">
            <v>AUTOLAMPS0532</v>
          </cell>
          <cell r="C556" t="str">
            <v>AUTOLAMPS0532</v>
          </cell>
          <cell r="D556" t="b">
            <v>1</v>
          </cell>
          <cell r="E556" t="str">
            <v xml:space="preserve">MITSUBISHI L200 KB4/KB7 TRITON (05-11) - REAR REFLECTOR (214-2905-E) - LH</v>
          </cell>
          <cell r="F556" t="str">
            <v>MITSUBISHI</v>
          </cell>
          <cell r="G556" t="str">
            <v xml:space="preserve">L200/05 RR LH</v>
          </cell>
          <cell r="H556" t="str">
            <v>MT01-0305-L</v>
          </cell>
          <cell r="J556">
            <v>0.04</v>
          </cell>
          <cell r="K556" t="str">
            <v>SUPPLIER0002</v>
          </cell>
          <cell r="L556" t="str">
            <v xml:space="preserve">ANHUI TINCAI SILK CO. LTD</v>
          </cell>
          <cell r="M556">
            <v>0</v>
          </cell>
          <cell r="N556">
            <v>0</v>
          </cell>
          <cell r="O556">
            <v>0</v>
          </cell>
          <cell r="P556">
            <v>2</v>
          </cell>
          <cell r="Q556">
            <v>5</v>
          </cell>
          <cell r="T556" t="str">
            <v xml:space="preserve">Yuan Purchase Pricelist (CNY)</v>
          </cell>
          <cell r="U556">
            <v>13</v>
          </cell>
          <cell r="V556">
            <v>293</v>
          </cell>
          <cell r="W556">
            <v>450</v>
          </cell>
          <cell r="X556">
            <v>620</v>
          </cell>
        </row>
        <row r="557">
          <cell r="A557">
            <v>11745</v>
          </cell>
          <cell r="B557" t="str">
            <v>AUTOLAMPS0533</v>
          </cell>
          <cell r="C557" t="str">
            <v>AUTOLAMPS0533</v>
          </cell>
          <cell r="D557" t="b">
            <v>1</v>
          </cell>
          <cell r="E557" t="str">
            <v xml:space="preserve">MITSUBISHI L200 KB4/KB7 TRITON (05-11) - REAR REFLECTOR (214-2905-E) - RH</v>
          </cell>
          <cell r="F557" t="str">
            <v>MITSUBISHI</v>
          </cell>
          <cell r="G557" t="str">
            <v xml:space="preserve">L200/05 RR RH</v>
          </cell>
          <cell r="H557" t="str">
            <v>MT01-0305-R</v>
          </cell>
          <cell r="J557">
            <v>0.04</v>
          </cell>
          <cell r="K557" t="str">
            <v>SUPPLIER0002</v>
          </cell>
          <cell r="L557" t="str">
            <v xml:space="preserve">ANHUI TINCAI SILK CO. LTD</v>
          </cell>
          <cell r="M557">
            <v>0</v>
          </cell>
          <cell r="N557">
            <v>0</v>
          </cell>
          <cell r="O557">
            <v>0</v>
          </cell>
          <cell r="P557">
            <v>2</v>
          </cell>
          <cell r="Q557">
            <v>5</v>
          </cell>
          <cell r="T557" t="str">
            <v xml:space="preserve">Yuan Purchase Pricelist (CNY)</v>
          </cell>
          <cell r="U557">
            <v>13</v>
          </cell>
          <cell r="V557">
            <v>293</v>
          </cell>
          <cell r="W557">
            <v>450</v>
          </cell>
          <cell r="X557">
            <v>620</v>
          </cell>
        </row>
        <row r="558">
          <cell r="A558">
            <v>10865</v>
          </cell>
          <cell r="B558" t="str">
            <v>AUTOLAMPS0534</v>
          </cell>
          <cell r="C558" t="str">
            <v>AUTOLAMPS0534</v>
          </cell>
          <cell r="D558" t="b">
            <v>1</v>
          </cell>
          <cell r="E558" t="str">
            <v xml:space="preserve">MITSUBISHI L200 KB4/KB7 TRITON (05-11) - TAIL LAMP (214-1993-AE) - LH</v>
          </cell>
          <cell r="F558" t="str">
            <v>MITSUBISHI</v>
          </cell>
          <cell r="G558" t="str">
            <v xml:space="preserve">L200/05 TLA LH</v>
          </cell>
          <cell r="H558" t="str">
            <v>MT01-0302-L</v>
          </cell>
          <cell r="J558">
            <v>0.04</v>
          </cell>
          <cell r="K558" t="str">
            <v>SUPPLIER0002</v>
          </cell>
          <cell r="L558" t="str">
            <v xml:space="preserve">ANHUI TINCAI SILK CO. LTD</v>
          </cell>
          <cell r="M558">
            <v>1</v>
          </cell>
          <cell r="N558">
            <v>4</v>
          </cell>
          <cell r="O558">
            <v>5</v>
          </cell>
          <cell r="R558">
            <v>2</v>
          </cell>
          <cell r="S558">
            <v>5</v>
          </cell>
          <cell r="T558" t="str">
            <v xml:space="preserve">Yuan Purchase Pricelist (CNY)</v>
          </cell>
          <cell r="U558">
            <v>40</v>
          </cell>
          <cell r="V558">
            <v>966</v>
          </cell>
          <cell r="W558">
            <v>1450</v>
          </cell>
          <cell r="X558">
            <v>2000</v>
          </cell>
        </row>
        <row r="559">
          <cell r="A559">
            <v>10864</v>
          </cell>
          <cell r="B559" t="str">
            <v>AUTOLAMPS0535</v>
          </cell>
          <cell r="C559" t="str">
            <v>AUTOLAMPS0535</v>
          </cell>
          <cell r="D559" t="b">
            <v>1</v>
          </cell>
          <cell r="E559" t="str">
            <v xml:space="preserve">MITSUBISHI L200 KB4/KB7 TRITON (05-11) - TAIL LAMP (214-1993-AE) - RH</v>
          </cell>
          <cell r="F559" t="str">
            <v>MITSUBISHI</v>
          </cell>
          <cell r="G559" t="str">
            <v xml:space="preserve">L200/05 TLA RH</v>
          </cell>
          <cell r="H559" t="str">
            <v>MT01-0302-R</v>
          </cell>
          <cell r="J559">
            <v>0.04</v>
          </cell>
          <cell r="K559" t="str">
            <v>SUPPLIER0002</v>
          </cell>
          <cell r="L559" t="str">
            <v xml:space="preserve">ANHUI TINCAI SILK CO. LTD</v>
          </cell>
          <cell r="M559">
            <v>1</v>
          </cell>
          <cell r="N559">
            <v>4</v>
          </cell>
          <cell r="O559">
            <v>5</v>
          </cell>
          <cell r="R559">
            <v>2</v>
          </cell>
          <cell r="S559">
            <v>5</v>
          </cell>
          <cell r="T559" t="str">
            <v xml:space="preserve">Yuan Purchase Pricelist (CNY)</v>
          </cell>
          <cell r="U559">
            <v>40</v>
          </cell>
          <cell r="V559">
            <v>966</v>
          </cell>
          <cell r="W559">
            <v>1450</v>
          </cell>
          <cell r="X559">
            <v>2000</v>
          </cell>
        </row>
        <row r="560">
          <cell r="A560">
            <v>11881</v>
          </cell>
          <cell r="B560" t="str">
            <v>AUTOLAMPS0548</v>
          </cell>
          <cell r="C560" t="str">
            <v>AUTOLAMPS0548</v>
          </cell>
          <cell r="D560" t="b">
            <v>1</v>
          </cell>
          <cell r="E560" t="str">
            <v xml:space="preserve">MITSUBISHI L200/PB27/K14 PICK UP/SPORT/NATIVA/CHALLENGER SUV 97-2003 - LAMINATED FRONT WINDSCREEN</v>
          </cell>
          <cell r="F560" t="str">
            <v>MITSUBISHI</v>
          </cell>
          <cell r="G560" t="str">
            <v xml:space="preserve">L200 97 LFW/X</v>
          </cell>
          <cell r="H560" t="str">
            <v xml:space="preserve">L200-97 LFW/X</v>
          </cell>
          <cell r="I560" t="str">
            <v>1445*731</v>
          </cell>
          <cell r="J560">
            <v>0.02</v>
          </cell>
          <cell r="K560" t="str">
            <v>SUPPLIER0015</v>
          </cell>
          <cell r="L560" t="str">
            <v xml:space="preserve">XINYI AUTOMOBILE GLASS (SHENZHEN) CO., LTD</v>
          </cell>
          <cell r="M560">
            <v>0</v>
          </cell>
          <cell r="N560">
            <v>0</v>
          </cell>
          <cell r="O560">
            <v>0</v>
          </cell>
          <cell r="R560">
            <v>1</v>
          </cell>
          <cell r="S560">
            <v>4</v>
          </cell>
          <cell r="T560" t="str">
            <v xml:space="preserve">USD Purchase Pricelist (USD)</v>
          </cell>
          <cell r="U560">
            <v>13.25</v>
          </cell>
          <cell r="V560">
            <v>2374.4</v>
          </cell>
          <cell r="W560">
            <v>3100</v>
          </cell>
          <cell r="X560">
            <v>3800</v>
          </cell>
        </row>
        <row r="561">
          <cell r="A561">
            <v>12224</v>
          </cell>
          <cell r="B561" t="str">
            <v>AUTOLAMPS0549</v>
          </cell>
          <cell r="C561" t="str">
            <v>AUTOLAMPS0549</v>
          </cell>
          <cell r="D561" t="b">
            <v>1</v>
          </cell>
          <cell r="E561" t="str">
            <v xml:space="preserve">MITSUBISHI L200/TRITON PICKUP (06-), NATIVA/PAJERO SPORT 5D SUV (08-) - LAMINATED FRONT WINDSCREEN</v>
          </cell>
          <cell r="F561" t="str">
            <v>MITSUBISHI</v>
          </cell>
          <cell r="G561" t="str">
            <v xml:space="preserve">L200 06 LFW/X</v>
          </cell>
          <cell r="H561" t="str">
            <v xml:space="preserve">L200-06 LFW/X</v>
          </cell>
          <cell r="I561" t="str">
            <v>1444*828</v>
          </cell>
          <cell r="J561">
            <v>0.02</v>
          </cell>
          <cell r="K561" t="str">
            <v>SUPPLIER0015</v>
          </cell>
          <cell r="L561" t="str">
            <v xml:space="preserve">XINYI AUTOMOBILE GLASS (SHENZHEN) CO., LTD</v>
          </cell>
          <cell r="M561">
            <v>0</v>
          </cell>
          <cell r="N561">
            <v>0</v>
          </cell>
          <cell r="O561">
            <v>0</v>
          </cell>
          <cell r="R561">
            <v>1</v>
          </cell>
          <cell r="S561">
            <v>4</v>
          </cell>
          <cell r="T561" t="str">
            <v xml:space="preserve">Default Purchase Pricelist (KES)</v>
          </cell>
          <cell r="U561">
            <v>0</v>
          </cell>
          <cell r="V561">
            <v>5</v>
          </cell>
          <cell r="W561">
            <v>5200</v>
          </cell>
          <cell r="X561">
            <v>5200</v>
          </cell>
        </row>
        <row r="562">
          <cell r="A562">
            <v>11189</v>
          </cell>
          <cell r="B562" t="str">
            <v>AUTOLAMPS2778</v>
          </cell>
          <cell r="C562" t="str">
            <v>AUTOLAMPS2778</v>
          </cell>
          <cell r="D562" t="b">
            <v>1</v>
          </cell>
          <cell r="E562" t="str">
            <v xml:space="preserve">MITSUBISHI LANCER (03-06) - FRONT FENDER - LH</v>
          </cell>
          <cell r="F562" t="str">
            <v>MITSUBISHI</v>
          </cell>
          <cell r="G562" t="str">
            <v>LANCER/03-FF-LH</v>
          </cell>
          <cell r="J562">
            <v>0.04</v>
          </cell>
          <cell r="M562">
            <v>0</v>
          </cell>
          <cell r="N562">
            <v>0</v>
          </cell>
          <cell r="O562">
            <v>0</v>
          </cell>
          <cell r="U562">
            <v>12.93</v>
          </cell>
          <cell r="V562">
            <v>2021</v>
          </cell>
          <cell r="W562">
            <v>3130</v>
          </cell>
          <cell r="X562">
            <v>4320</v>
          </cell>
        </row>
        <row r="563">
          <cell r="A563">
            <v>10834</v>
          </cell>
          <cell r="B563" t="str">
            <v>AUTOLAMPS2779</v>
          </cell>
          <cell r="C563" t="str">
            <v>AUTOLAMPS2779</v>
          </cell>
          <cell r="D563" t="b">
            <v>1</v>
          </cell>
          <cell r="E563" t="str">
            <v xml:space="preserve">MITSUBISHI LANCER (03-06) - FRONT FENDER - RH</v>
          </cell>
          <cell r="F563" t="str">
            <v>MITSUBISHI</v>
          </cell>
          <cell r="G563" t="str">
            <v>LANCER/03-FF-RH</v>
          </cell>
          <cell r="J563">
            <v>0.04</v>
          </cell>
          <cell r="M563">
            <v>0</v>
          </cell>
          <cell r="N563">
            <v>0</v>
          </cell>
          <cell r="O563">
            <v>0</v>
          </cell>
          <cell r="U563">
            <v>12.93</v>
          </cell>
          <cell r="V563">
            <v>2021</v>
          </cell>
          <cell r="W563">
            <v>3130</v>
          </cell>
          <cell r="X563">
            <v>4320</v>
          </cell>
        </row>
        <row r="564">
          <cell r="A564">
            <v>10832</v>
          </cell>
          <cell r="B564" t="str">
            <v>AUTOLAMPS2780</v>
          </cell>
          <cell r="C564" t="str">
            <v>AUTOLAMPS2780</v>
          </cell>
          <cell r="D564" t="b">
            <v>1</v>
          </cell>
          <cell r="E564" t="str">
            <v xml:space="preserve">MITSUBISHI LANCER (03-06) - GRILL - LH</v>
          </cell>
          <cell r="F564" t="str">
            <v>MITSUBISHI</v>
          </cell>
          <cell r="G564" t="str">
            <v>LANCER/03-GRL-LH</v>
          </cell>
          <cell r="H564" t="str">
            <v>MT06-0811</v>
          </cell>
          <cell r="J564">
            <v>0.04</v>
          </cell>
          <cell r="K564" t="str">
            <v>SUPPLIER0002</v>
          </cell>
          <cell r="L564" t="str">
            <v xml:space="preserve">ANHUI TINCAI SILK CO. LTD</v>
          </cell>
          <cell r="M564">
            <v>0</v>
          </cell>
          <cell r="N564">
            <v>0</v>
          </cell>
          <cell r="O564">
            <v>0</v>
          </cell>
          <cell r="R564">
            <v>1</v>
          </cell>
          <cell r="S564">
            <v>2</v>
          </cell>
          <cell r="T564" t="str">
            <v xml:space="preserve">Yuan Purchase Pricelist (CNY)</v>
          </cell>
          <cell r="U564">
            <v>2.5</v>
          </cell>
          <cell r="V564">
            <v>391</v>
          </cell>
          <cell r="W564">
            <v>610</v>
          </cell>
          <cell r="X564">
            <v>840</v>
          </cell>
        </row>
        <row r="565">
          <cell r="A565">
            <v>10831</v>
          </cell>
          <cell r="B565" t="str">
            <v>AUTOLAMPS2781</v>
          </cell>
          <cell r="C565" t="str">
            <v>AUTOLAMPS2781</v>
          </cell>
          <cell r="D565" t="b">
            <v>1</v>
          </cell>
          <cell r="E565" t="str">
            <v xml:space="preserve">MITSUBISHI LANCER (03-06) - GRILL - RH</v>
          </cell>
          <cell r="F565" t="str">
            <v>MITSUBISHI</v>
          </cell>
          <cell r="G565" t="str">
            <v>LANCER/03-GRL-RH</v>
          </cell>
          <cell r="H565" t="str">
            <v>MT06-0811</v>
          </cell>
          <cell r="J565">
            <v>0.04</v>
          </cell>
          <cell r="K565" t="str">
            <v>SUPPLIER0002</v>
          </cell>
          <cell r="L565" t="str">
            <v xml:space="preserve">ANHUI TINCAI SILK CO. LTD</v>
          </cell>
          <cell r="M565">
            <v>0</v>
          </cell>
          <cell r="N565">
            <v>0</v>
          </cell>
          <cell r="O565">
            <v>0</v>
          </cell>
          <cell r="R565">
            <v>1</v>
          </cell>
          <cell r="S565">
            <v>2</v>
          </cell>
          <cell r="T565" t="str">
            <v xml:space="preserve">Yuan Purchase Pricelist (CNY)</v>
          </cell>
          <cell r="U565">
            <v>2.5</v>
          </cell>
          <cell r="V565">
            <v>391</v>
          </cell>
          <cell r="W565">
            <v>610</v>
          </cell>
          <cell r="X565">
            <v>840</v>
          </cell>
        </row>
        <row r="566">
          <cell r="A566">
            <v>10840</v>
          </cell>
          <cell r="B566" t="str">
            <v>AUTOLAMPS0552</v>
          </cell>
          <cell r="C566" t="str">
            <v>AUTOLAMPS0552</v>
          </cell>
          <cell r="D566" t="b">
            <v>1</v>
          </cell>
          <cell r="E566" t="str">
            <v xml:space="preserve">MITSUBISHI LANCER (07 -11) - BACK LAMP - LH</v>
          </cell>
          <cell r="F566" t="str">
            <v>MITSUBISHI</v>
          </cell>
          <cell r="G566" t="str">
            <v xml:space="preserve">LANCER/07 BALA LH</v>
          </cell>
          <cell r="H566" t="str">
            <v>MT06-0902A-L</v>
          </cell>
          <cell r="J566">
            <v>0.04</v>
          </cell>
          <cell r="K566" t="str">
            <v>SUPPLIER0002</v>
          </cell>
          <cell r="L566" t="str">
            <v xml:space="preserve">ANHUI TINCAI SILK CO. LTD</v>
          </cell>
          <cell r="N566">
            <v>0</v>
          </cell>
          <cell r="O566">
            <v>0</v>
          </cell>
          <cell r="P566">
            <v>5</v>
          </cell>
          <cell r="Q566">
            <v>10</v>
          </cell>
          <cell r="T566" t="str">
            <v xml:space="preserve">Yuan Purchase Pricelist (CNY)</v>
          </cell>
          <cell r="U566">
            <v>10.29</v>
          </cell>
          <cell r="V566">
            <v>1608</v>
          </cell>
          <cell r="W566">
            <v>2490</v>
          </cell>
          <cell r="X566">
            <v>3430</v>
          </cell>
        </row>
        <row r="567">
          <cell r="A567">
            <v>10839</v>
          </cell>
          <cell r="B567" t="str">
            <v>AUTOLAMPS0553</v>
          </cell>
          <cell r="C567" t="str">
            <v>AUTOLAMPS0553</v>
          </cell>
          <cell r="D567" t="b">
            <v>1</v>
          </cell>
          <cell r="E567" t="str">
            <v xml:space="preserve">MITSUBISHI LANCER (07 -11) - BACK LAMP - RH</v>
          </cell>
          <cell r="F567" t="str">
            <v>MITSUBISHI</v>
          </cell>
          <cell r="G567" t="str">
            <v xml:space="preserve">LANCER/07 BALA RH</v>
          </cell>
          <cell r="H567" t="str">
            <v>MT06-0902A-R</v>
          </cell>
          <cell r="J567">
            <v>0.04</v>
          </cell>
          <cell r="K567" t="str">
            <v>SUPPLIER0002</v>
          </cell>
          <cell r="L567" t="str">
            <v xml:space="preserve">ANHUI TINCAI SILK CO. LTD</v>
          </cell>
          <cell r="N567">
            <v>0</v>
          </cell>
          <cell r="O567">
            <v>0</v>
          </cell>
          <cell r="P567">
            <v>5</v>
          </cell>
          <cell r="Q567">
            <v>10</v>
          </cell>
          <cell r="T567" t="str">
            <v xml:space="preserve">Yuan Purchase Pricelist (CNY)</v>
          </cell>
          <cell r="U567">
            <v>10.29</v>
          </cell>
          <cell r="V567">
            <v>1608</v>
          </cell>
          <cell r="W567">
            <v>2490</v>
          </cell>
          <cell r="X567">
            <v>3430</v>
          </cell>
        </row>
        <row r="568">
          <cell r="A568">
            <v>10836</v>
          </cell>
          <cell r="B568" t="str">
            <v>AUTOLAMPS0554</v>
          </cell>
          <cell r="C568" t="str">
            <v>AUTOLAMPS0554</v>
          </cell>
          <cell r="D568" t="b">
            <v>1</v>
          </cell>
          <cell r="E568" t="str">
            <v xml:space="preserve">MITSUBISHI LANCER (07 -11) - HEAD LAMP - LH</v>
          </cell>
          <cell r="F568" t="str">
            <v>MITSUBISHI</v>
          </cell>
          <cell r="G568" t="str">
            <v xml:space="preserve">LANCER/07 HLA LH</v>
          </cell>
          <cell r="H568" t="str">
            <v>MT06-0901-L</v>
          </cell>
          <cell r="J568">
            <v>0.04</v>
          </cell>
          <cell r="K568" t="str">
            <v>SUPPLIER0002</v>
          </cell>
          <cell r="L568" t="str">
            <v xml:space="preserve">ANHUI TINCAI SILK CO. LTD</v>
          </cell>
          <cell r="N568">
            <v>0</v>
          </cell>
          <cell r="O568">
            <v>0</v>
          </cell>
          <cell r="R568">
            <v>2</v>
          </cell>
          <cell r="S568">
            <v>4</v>
          </cell>
          <cell r="T568" t="str">
            <v xml:space="preserve">Yuan Purchase Pricelist (CNY)</v>
          </cell>
          <cell r="U568">
            <v>35.29</v>
          </cell>
          <cell r="V568">
            <v>5516</v>
          </cell>
          <cell r="W568">
            <v>8550</v>
          </cell>
          <cell r="X568">
            <v>11800</v>
          </cell>
        </row>
        <row r="569">
          <cell r="A569">
            <v>10835</v>
          </cell>
          <cell r="B569" t="str">
            <v>AUTOLAMPS0555</v>
          </cell>
          <cell r="C569" t="str">
            <v>AUTOLAMPS0555</v>
          </cell>
          <cell r="D569" t="b">
            <v>1</v>
          </cell>
          <cell r="E569" t="str">
            <v xml:space="preserve">MITSUBISHI LANCER (07 -11) - HEAD LAMP - RH</v>
          </cell>
          <cell r="F569" t="str">
            <v>MITSUBISHI</v>
          </cell>
          <cell r="G569" t="str">
            <v xml:space="preserve">LANCER/07 HLA RH</v>
          </cell>
          <cell r="H569" t="str">
            <v>MT06-0901-R</v>
          </cell>
          <cell r="J569">
            <v>0.04</v>
          </cell>
          <cell r="K569" t="str">
            <v>SUPPLIER0002</v>
          </cell>
          <cell r="L569" t="str">
            <v xml:space="preserve">ANHUI TINCAI SILK CO. LTD</v>
          </cell>
          <cell r="N569">
            <v>0</v>
          </cell>
          <cell r="O569">
            <v>0</v>
          </cell>
          <cell r="R569">
            <v>2</v>
          </cell>
          <cell r="S569">
            <v>4</v>
          </cell>
          <cell r="T569" t="str">
            <v xml:space="preserve">Yuan Purchase Pricelist (CNY)</v>
          </cell>
          <cell r="U569">
            <v>35.29</v>
          </cell>
          <cell r="V569">
            <v>5516</v>
          </cell>
          <cell r="W569">
            <v>8550</v>
          </cell>
          <cell r="X569">
            <v>11800</v>
          </cell>
        </row>
        <row r="570">
          <cell r="A570">
            <v>10842</v>
          </cell>
          <cell r="B570" t="str">
            <v>AUTOLAMPS0556</v>
          </cell>
          <cell r="C570" t="str">
            <v>AUTOLAMPS0556</v>
          </cell>
          <cell r="D570" t="b">
            <v>1</v>
          </cell>
          <cell r="E570" t="str">
            <v xml:space="preserve">MITSUBISHI LANCER (07 -11) - REAR BUMPER REFLECTOR - RH</v>
          </cell>
          <cell r="F570" t="str">
            <v>MITSUBISHI</v>
          </cell>
          <cell r="G570" t="str">
            <v xml:space="preserve">LANCER/07 RBR RH</v>
          </cell>
          <cell r="H570" t="str">
            <v>MT06-0905A-R</v>
          </cell>
          <cell r="J570">
            <v>0.04</v>
          </cell>
          <cell r="K570" t="str">
            <v>SUPPLIER0002</v>
          </cell>
          <cell r="L570" t="str">
            <v xml:space="preserve">ANHUI TINCAI SILK CO. LTD</v>
          </cell>
          <cell r="N570">
            <v>0</v>
          </cell>
          <cell r="O570">
            <v>0</v>
          </cell>
          <cell r="P570">
            <v>2</v>
          </cell>
          <cell r="Q570">
            <v>5</v>
          </cell>
          <cell r="T570" t="str">
            <v xml:space="preserve">Yuan Purchase Pricelist (CNY)</v>
          </cell>
          <cell r="U570">
            <v>5.88</v>
          </cell>
          <cell r="V570">
            <v>919</v>
          </cell>
          <cell r="W570">
            <v>1420</v>
          </cell>
          <cell r="X570">
            <v>1960</v>
          </cell>
        </row>
        <row r="571">
          <cell r="A571">
            <v>10838</v>
          </cell>
          <cell r="B571" t="str">
            <v>AUTOLAMPS0557</v>
          </cell>
          <cell r="C571" t="str">
            <v>AUTOLAMPS0557</v>
          </cell>
          <cell r="D571" t="b">
            <v>1</v>
          </cell>
          <cell r="E571" t="str">
            <v xml:space="preserve">MITSUBISHI LANCER (07 -11) - TAIL LAMP - LH</v>
          </cell>
          <cell r="F571" t="str">
            <v>MITSUBISHI</v>
          </cell>
          <cell r="G571" t="str">
            <v xml:space="preserve">LANCER/07 TLA LH</v>
          </cell>
          <cell r="H571" t="str">
            <v>MT06-0902-L</v>
          </cell>
          <cell r="J571">
            <v>0.04</v>
          </cell>
          <cell r="K571" t="str">
            <v>SUPPLIER0002</v>
          </cell>
          <cell r="L571" t="str">
            <v xml:space="preserve">ANHUI TINCAI SILK CO. LTD</v>
          </cell>
          <cell r="N571">
            <v>0</v>
          </cell>
          <cell r="O571">
            <v>0</v>
          </cell>
          <cell r="R571">
            <v>2</v>
          </cell>
          <cell r="S571">
            <v>5</v>
          </cell>
          <cell r="T571" t="str">
            <v xml:space="preserve">Yuan Purchase Pricelist (CNY)</v>
          </cell>
          <cell r="U571">
            <v>14.71</v>
          </cell>
          <cell r="V571">
            <v>2299</v>
          </cell>
          <cell r="W571">
            <v>3560</v>
          </cell>
          <cell r="X571">
            <v>4910</v>
          </cell>
        </row>
        <row r="572">
          <cell r="A572">
            <v>10837</v>
          </cell>
          <cell r="B572" t="str">
            <v>AUTOLAMPS0558</v>
          </cell>
          <cell r="C572" t="str">
            <v>AUTOLAMPS0558</v>
          </cell>
          <cell r="D572" t="b">
            <v>1</v>
          </cell>
          <cell r="E572" t="str">
            <v xml:space="preserve">MITSUBISHI LANCER (07 -11) - TAIL LAMP - RH</v>
          </cell>
          <cell r="F572" t="str">
            <v>MITSUBISHI</v>
          </cell>
          <cell r="G572" t="str">
            <v xml:space="preserve">LANCER/07 TLA RH</v>
          </cell>
          <cell r="H572" t="str">
            <v>MT06-0902-R</v>
          </cell>
          <cell r="J572">
            <v>0.04</v>
          </cell>
          <cell r="K572" t="str">
            <v>SUPPLIER0002</v>
          </cell>
          <cell r="L572" t="str">
            <v xml:space="preserve">ANHUI TINCAI SILK CO. LTD</v>
          </cell>
          <cell r="N572">
            <v>0</v>
          </cell>
          <cell r="O572">
            <v>0</v>
          </cell>
          <cell r="R572">
            <v>2</v>
          </cell>
          <cell r="S572">
            <v>5</v>
          </cell>
          <cell r="T572" t="str">
            <v xml:space="preserve">Yuan Purchase Pricelist (CNY)</v>
          </cell>
          <cell r="U572">
            <v>14.71</v>
          </cell>
          <cell r="V572">
            <v>2299</v>
          </cell>
          <cell r="W572">
            <v>3560</v>
          </cell>
          <cell r="X572">
            <v>4910</v>
          </cell>
        </row>
        <row r="573">
          <cell r="A573">
            <v>10841</v>
          </cell>
          <cell r="B573" t="str">
            <v>AUTOLAMPS0551</v>
          </cell>
          <cell r="C573" t="str">
            <v>AUTOLAMPS0551</v>
          </cell>
          <cell r="D573" t="b">
            <v>1</v>
          </cell>
          <cell r="E573" t="str">
            <v xml:space="preserve">MITSUBISHI LANCER (07 -11) - THIRD BRAKE LAMP - RH</v>
          </cell>
          <cell r="F573" t="str">
            <v>MITSUBISHI</v>
          </cell>
          <cell r="G573" t="str">
            <v xml:space="preserve">LANCER/07 TBLA RH</v>
          </cell>
          <cell r="H573" t="str">
            <v xml:space="preserve">ANHUI TINCAI SILK CO. LTD</v>
          </cell>
          <cell r="J573">
            <v>0.04</v>
          </cell>
          <cell r="K573" t="str">
            <v>SUPPLIER0002</v>
          </cell>
          <cell r="L573" t="str">
            <v xml:space="preserve">ANHUI TINCAI SILK CO. LTD</v>
          </cell>
          <cell r="M573">
            <v>-1</v>
          </cell>
          <cell r="N573">
            <v>-4</v>
          </cell>
          <cell r="O573">
            <v>-5</v>
          </cell>
          <cell r="P573">
            <v>5</v>
          </cell>
          <cell r="Q573">
            <v>10</v>
          </cell>
          <cell r="T573" t="str">
            <v xml:space="preserve">Yuan Purchase Pricelist (CNY)</v>
          </cell>
          <cell r="U573">
            <v>5.88</v>
          </cell>
          <cell r="V573">
            <v>878</v>
          </cell>
          <cell r="W573">
            <v>1360</v>
          </cell>
          <cell r="X573">
            <v>1870</v>
          </cell>
        </row>
        <row r="574">
          <cell r="A574">
            <v>11863</v>
          </cell>
          <cell r="B574" t="str">
            <v>AUTOLAMPS0559</v>
          </cell>
          <cell r="C574" t="str">
            <v>AUTOLAMPS0559</v>
          </cell>
          <cell r="D574" t="b">
            <v>1</v>
          </cell>
          <cell r="E574" t="str">
            <v xml:space="preserve">MITSUBISHI LANCER CK2 (94-97) - CORNER LAMP (214-1548-AE-Y) - LH</v>
          </cell>
          <cell r="F574" t="str">
            <v>MITSUBISHI</v>
          </cell>
          <cell r="G574" t="str">
            <v xml:space="preserve">LANCER/94 HLA LH</v>
          </cell>
          <cell r="H574" t="str">
            <v>MT06-0503A-L</v>
          </cell>
          <cell r="J574">
            <v>0.04</v>
          </cell>
          <cell r="K574" t="str">
            <v>SUPPLIER0002</v>
          </cell>
          <cell r="L574" t="str">
            <v xml:space="preserve">ANHUI TINCAI SILK CO. LTD</v>
          </cell>
          <cell r="N574">
            <v>0</v>
          </cell>
          <cell r="O574">
            <v>0</v>
          </cell>
          <cell r="P574">
            <v>2</v>
          </cell>
          <cell r="Q574">
            <v>5</v>
          </cell>
          <cell r="T574" t="str">
            <v xml:space="preserve">Yuan Purchase Pricelist (CNY)</v>
          </cell>
          <cell r="U574">
            <v>1.84</v>
          </cell>
          <cell r="V574">
            <v>288</v>
          </cell>
          <cell r="W574">
            <v>450</v>
          </cell>
          <cell r="X574">
            <v>620</v>
          </cell>
        </row>
        <row r="575">
          <cell r="A575">
            <v>11862</v>
          </cell>
          <cell r="B575" t="str">
            <v>AUTOLAMPS0560</v>
          </cell>
          <cell r="C575" t="str">
            <v>AUTOLAMPS0560</v>
          </cell>
          <cell r="D575" t="b">
            <v>1</v>
          </cell>
          <cell r="E575" t="str">
            <v xml:space="preserve">MITSUBISHI LANCER CK2 (94-97) - CORNER LAMP (214-1548-AE-Y) - RH</v>
          </cell>
          <cell r="F575" t="str">
            <v>MITSUBISHI</v>
          </cell>
          <cell r="G575" t="str">
            <v xml:space="preserve">LANCER/94 HLA RH</v>
          </cell>
          <cell r="H575" t="str">
            <v>MT06-0503A-R</v>
          </cell>
          <cell r="J575">
            <v>0.04</v>
          </cell>
          <cell r="K575" t="str">
            <v>SUPPLIER0002</v>
          </cell>
          <cell r="L575" t="str">
            <v xml:space="preserve">ANHUI TINCAI SILK CO. LTD</v>
          </cell>
          <cell r="N575">
            <v>0</v>
          </cell>
          <cell r="O575">
            <v>0</v>
          </cell>
          <cell r="P575">
            <v>2</v>
          </cell>
          <cell r="Q575">
            <v>5</v>
          </cell>
          <cell r="T575" t="str">
            <v xml:space="preserve">Yuan Purchase Pricelist (CNY)</v>
          </cell>
          <cell r="U575">
            <v>1.84</v>
          </cell>
          <cell r="V575">
            <v>288</v>
          </cell>
          <cell r="W575">
            <v>450</v>
          </cell>
          <cell r="X575">
            <v>620</v>
          </cell>
        </row>
        <row r="576">
          <cell r="A576">
            <v>11831</v>
          </cell>
          <cell r="B576" t="str">
            <v>AUTOLAMPS0550</v>
          </cell>
          <cell r="C576" t="str">
            <v>AUTOLAMPS0550</v>
          </cell>
          <cell r="D576" t="b">
            <v>1</v>
          </cell>
          <cell r="E576" t="str">
            <v xml:space="preserve">MITSUBISHI LANCER CK4/LG41 (98-) - CORNER LAMP (214-1557-AE) - LH</v>
          </cell>
          <cell r="F576" t="str">
            <v>MITSUBISHI</v>
          </cell>
          <cell r="G576" t="str">
            <v xml:space="preserve">LANCER/98 CLA LH</v>
          </cell>
          <cell r="H576" t="str">
            <v>MT06-0603-L</v>
          </cell>
          <cell r="J576">
            <v>0.04</v>
          </cell>
          <cell r="K576" t="str">
            <v>SUPPLIER0002</v>
          </cell>
          <cell r="L576" t="str">
            <v xml:space="preserve">ANHUI TINCAI SILK CO. LTD</v>
          </cell>
          <cell r="M576">
            <v>3</v>
          </cell>
          <cell r="N576">
            <v>12</v>
          </cell>
          <cell r="O576">
            <v>15</v>
          </cell>
          <cell r="R576">
            <v>5</v>
          </cell>
          <cell r="S576">
            <v>20</v>
          </cell>
          <cell r="T576" t="str">
            <v xml:space="preserve">Yuan Purchase Pricelist (CNY)</v>
          </cell>
          <cell r="U576">
            <v>13.5</v>
          </cell>
          <cell r="V576">
            <v>314</v>
          </cell>
          <cell r="W576">
            <v>490</v>
          </cell>
          <cell r="X576">
            <v>670</v>
          </cell>
          <cell r="Z576">
            <v>0</v>
          </cell>
          <cell r="AB576" t="str">
            <v>B17</v>
          </cell>
        </row>
        <row r="577">
          <cell r="A577">
            <v>11830</v>
          </cell>
          <cell r="B577" t="str">
            <v>AUTOLAMPS0561</v>
          </cell>
          <cell r="C577" t="str">
            <v>AUTOLAMPS0561</v>
          </cell>
          <cell r="D577" t="b">
            <v>1</v>
          </cell>
          <cell r="E577" t="str">
            <v xml:space="preserve">MITSUBISHI LANCER CK4/LG41 (98-) - CORNER LAMP (214-1557-AE) - RH</v>
          </cell>
          <cell r="F577" t="str">
            <v>MITSUBISHI</v>
          </cell>
          <cell r="G577" t="str">
            <v xml:space="preserve">LANCER/98 CLA RH</v>
          </cell>
          <cell r="H577" t="str">
            <v>MT06-0603-R</v>
          </cell>
          <cell r="J577">
            <v>0.04</v>
          </cell>
          <cell r="K577" t="str">
            <v>SUPPLIER0002</v>
          </cell>
          <cell r="L577" t="str">
            <v xml:space="preserve">ANHUI TINCAI SILK CO. LTD</v>
          </cell>
          <cell r="M577">
            <v>1</v>
          </cell>
          <cell r="N577">
            <v>4</v>
          </cell>
          <cell r="O577">
            <v>5</v>
          </cell>
          <cell r="P577">
            <v>2</v>
          </cell>
          <cell r="Q577">
            <v>5</v>
          </cell>
          <cell r="T577" t="str">
            <v xml:space="preserve">Yuan Purchase Pricelist (CNY)</v>
          </cell>
          <cell r="U577">
            <v>13.5</v>
          </cell>
          <cell r="V577">
            <v>314</v>
          </cell>
          <cell r="W577">
            <v>490</v>
          </cell>
          <cell r="X577">
            <v>670</v>
          </cell>
          <cell r="Z577">
            <v>10</v>
          </cell>
          <cell r="AB577" t="str">
            <v>B17</v>
          </cell>
        </row>
        <row r="578">
          <cell r="A578">
            <v>11873</v>
          </cell>
          <cell r="B578" t="str">
            <v>AUTOLAMPS0562</v>
          </cell>
          <cell r="C578" t="str">
            <v>AUTOLAMPS0562</v>
          </cell>
          <cell r="D578" t="b">
            <v>1</v>
          </cell>
          <cell r="E578" t="str">
            <v xml:space="preserve">MITSUBISHI LANCER CK4/LG41 (98-) - HEAD LAMP (214-1148-AE) - LH</v>
          </cell>
          <cell r="F578" t="str">
            <v>MITSUBISHI</v>
          </cell>
          <cell r="G578" t="str">
            <v xml:space="preserve">LANCER/98 HLA LH</v>
          </cell>
          <cell r="H578" t="str">
            <v>MT06-0601-L</v>
          </cell>
          <cell r="J578">
            <v>0.04</v>
          </cell>
          <cell r="K578" t="str">
            <v>SUPPLIER0002</v>
          </cell>
          <cell r="L578" t="str">
            <v xml:space="preserve">ANHUI TINCAI SILK CO. LTD</v>
          </cell>
          <cell r="M578">
            <v>0</v>
          </cell>
          <cell r="N578">
            <v>0</v>
          </cell>
          <cell r="O578">
            <v>0</v>
          </cell>
          <cell r="R578">
            <v>2</v>
          </cell>
          <cell r="S578">
            <v>4</v>
          </cell>
          <cell r="T578" t="str">
            <v xml:space="preserve">Yuan Purchase Pricelist (CNY)</v>
          </cell>
          <cell r="U578">
            <v>52</v>
          </cell>
          <cell r="V578">
            <v>1322.26</v>
          </cell>
          <cell r="W578">
            <v>2000</v>
          </cell>
          <cell r="X578">
            <v>3500</v>
          </cell>
          <cell r="Z578">
            <v>12</v>
          </cell>
          <cell r="AB578" t="str">
            <v>A2</v>
          </cell>
        </row>
        <row r="579">
          <cell r="A579">
            <v>11872</v>
          </cell>
          <cell r="B579" t="str">
            <v>AUTOLAMPS0563</v>
          </cell>
          <cell r="C579" t="str">
            <v>AUTOLAMPS0563</v>
          </cell>
          <cell r="D579" t="b">
            <v>1</v>
          </cell>
          <cell r="E579" t="str">
            <v xml:space="preserve">MITSUBISHI LANCER CK4/LG41 (98-) - HEAD LAMP (214-1148-AE) - RH</v>
          </cell>
          <cell r="F579" t="str">
            <v>MITSUBISHI</v>
          </cell>
          <cell r="G579" t="str">
            <v xml:space="preserve">LANCER/98 HLA RH</v>
          </cell>
          <cell r="H579" t="str">
            <v>MT06-0601-R</v>
          </cell>
          <cell r="J579">
            <v>0.04</v>
          </cell>
          <cell r="K579" t="str">
            <v>SUPPLIER0002</v>
          </cell>
          <cell r="L579" t="str">
            <v xml:space="preserve">ANHUI TINCAI SILK CO. LTD</v>
          </cell>
          <cell r="M579">
            <v>0</v>
          </cell>
          <cell r="N579">
            <v>0</v>
          </cell>
          <cell r="O579">
            <v>0</v>
          </cell>
          <cell r="R579">
            <v>2</v>
          </cell>
          <cell r="S579">
            <v>4</v>
          </cell>
          <cell r="T579" t="str">
            <v xml:space="preserve">Yuan Purchase Pricelist (CNY)</v>
          </cell>
          <cell r="U579">
            <v>52</v>
          </cell>
          <cell r="V579">
            <v>1322.26</v>
          </cell>
          <cell r="W579">
            <v>2000</v>
          </cell>
          <cell r="X579">
            <v>3500</v>
          </cell>
          <cell r="Z579">
            <v>12</v>
          </cell>
          <cell r="AB579" t="str">
            <v>A2</v>
          </cell>
        </row>
        <row r="580">
          <cell r="A580">
            <v>12602</v>
          </cell>
          <cell r="B580" t="str">
            <v>AUTOLAMPS0564</v>
          </cell>
          <cell r="C580" t="str">
            <v>AUTOLAMPS0564</v>
          </cell>
          <cell r="D580" t="b">
            <v>1</v>
          </cell>
          <cell r="E580" t="str">
            <v xml:space="preserve">MITSUBISHI LANCER CK4/LG41 (98-) - TAIL LAMP (214-1962-AE/UE) - LH</v>
          </cell>
          <cell r="F580" t="str">
            <v>MITSUBISHI</v>
          </cell>
          <cell r="G580" t="str">
            <v xml:space="preserve">LANCER/98 TLA LH</v>
          </cell>
          <cell r="H580" t="str">
            <v>MT06-0602-L</v>
          </cell>
          <cell r="J580">
            <v>0.04</v>
          </cell>
          <cell r="K580" t="str">
            <v>SUPPLIER0002</v>
          </cell>
          <cell r="L580" t="str">
            <v xml:space="preserve">ANHUI TINCAI SILK CO. LTD</v>
          </cell>
          <cell r="M580">
            <v>0</v>
          </cell>
          <cell r="N580">
            <v>0</v>
          </cell>
          <cell r="O580">
            <v>0</v>
          </cell>
          <cell r="R580">
            <v>2</v>
          </cell>
          <cell r="S580">
            <v>4</v>
          </cell>
          <cell r="T580" t="str">
            <v xml:space="preserve">Yuan Purchase Pricelist (CNY)</v>
          </cell>
          <cell r="U580">
            <v>60</v>
          </cell>
          <cell r="V580">
            <v>1395</v>
          </cell>
          <cell r="W580">
            <v>2160</v>
          </cell>
          <cell r="X580">
            <v>2980</v>
          </cell>
        </row>
        <row r="581">
          <cell r="A581">
            <v>12601</v>
          </cell>
          <cell r="B581" t="str">
            <v>AUTOLAMPS0565</v>
          </cell>
          <cell r="C581" t="str">
            <v>AUTOLAMPS0565</v>
          </cell>
          <cell r="D581" t="b">
            <v>1</v>
          </cell>
          <cell r="E581" t="str">
            <v xml:space="preserve">MITSUBISHI LANCER CK4/LG41 (98-) - TAIL LAMP (214-1962-AE/UE) - RH</v>
          </cell>
          <cell r="F581" t="str">
            <v>MITSUBISHI</v>
          </cell>
          <cell r="G581" t="str">
            <v xml:space="preserve">LANCER/98 TLA RH</v>
          </cell>
          <cell r="H581" t="str">
            <v>MT06-0602-R</v>
          </cell>
          <cell r="J581">
            <v>0.04</v>
          </cell>
          <cell r="K581" t="str">
            <v>SUPPLIER0002</v>
          </cell>
          <cell r="L581" t="str">
            <v xml:space="preserve">ANHUI TINCAI SILK CO. LTD</v>
          </cell>
          <cell r="M581">
            <v>0</v>
          </cell>
          <cell r="N581">
            <v>0</v>
          </cell>
          <cell r="O581">
            <v>0</v>
          </cell>
          <cell r="R581">
            <v>2</v>
          </cell>
          <cell r="S581">
            <v>4</v>
          </cell>
          <cell r="T581" t="str">
            <v xml:space="preserve">Yuan Purchase Pricelist (CNY)</v>
          </cell>
          <cell r="U581">
            <v>60</v>
          </cell>
          <cell r="V581">
            <v>1395</v>
          </cell>
          <cell r="W581">
            <v>2160</v>
          </cell>
          <cell r="X581">
            <v>2980</v>
          </cell>
        </row>
        <row r="582">
          <cell r="A582">
            <v>11992</v>
          </cell>
          <cell r="B582" t="str">
            <v>AUTOLAMPS0566</v>
          </cell>
          <cell r="C582" t="str">
            <v>AUTOLAMPS0566</v>
          </cell>
          <cell r="D582" t="b">
            <v>1</v>
          </cell>
          <cell r="E582" t="str">
            <v xml:space="preserve">MITSUBISHI LANCER/MIRAGE SEDAN (95-00) - LAMINATED FRONT WINDSCREEN</v>
          </cell>
          <cell r="F582" t="str">
            <v>MITSUBISHI</v>
          </cell>
          <cell r="G582" t="str">
            <v xml:space="preserve">LG41 LFW/X</v>
          </cell>
          <cell r="H582" t="str">
            <v xml:space="preserve">LG41 LFW/X</v>
          </cell>
          <cell r="I582" t="str">
            <v>1435*902</v>
          </cell>
          <cell r="J582">
            <v>0.02</v>
          </cell>
          <cell r="K582" t="str">
            <v>SUPPLIER0015</v>
          </cell>
          <cell r="L582" t="str">
            <v xml:space="preserve">XINYI AUTOMOBILE GLASS (SHENZHEN) CO., LTD</v>
          </cell>
          <cell r="M582">
            <v>3</v>
          </cell>
          <cell r="N582">
            <v>12</v>
          </cell>
          <cell r="O582">
            <v>15</v>
          </cell>
          <cell r="R582">
            <v>1</v>
          </cell>
          <cell r="S582">
            <v>4</v>
          </cell>
          <cell r="T582" t="str">
            <v xml:space="preserve">USD Purchase Pricelist (USD)</v>
          </cell>
          <cell r="U582">
            <v>16.82</v>
          </cell>
          <cell r="V582">
            <v>2802.63</v>
          </cell>
          <cell r="W582">
            <v>3500</v>
          </cell>
          <cell r="X582">
            <v>5600</v>
          </cell>
        </row>
        <row r="583">
          <cell r="A583">
            <v>11993</v>
          </cell>
          <cell r="B583" t="str">
            <v>AUTOLAMPS0567</v>
          </cell>
          <cell r="C583" t="str">
            <v>AUTOLAMPS0567</v>
          </cell>
          <cell r="D583" t="b">
            <v>1</v>
          </cell>
          <cell r="E583" t="str">
            <v xml:space="preserve">MITSUBISHI LANCER/MIRAGE SEDAN (95-00) - REAR HEATED WINDSCREEN</v>
          </cell>
          <cell r="F583" t="str">
            <v>MITSUBISHI</v>
          </cell>
          <cell r="G583" t="str">
            <v xml:space="preserve">LG41 RW/H/X</v>
          </cell>
          <cell r="H583" t="str">
            <v xml:space="preserve">LG41 RW/H/X</v>
          </cell>
          <cell r="I583" t="str">
            <v>1245*685</v>
          </cell>
          <cell r="J583">
            <v>0.02</v>
          </cell>
          <cell r="K583" t="str">
            <v>SUPPLIER0015</v>
          </cell>
          <cell r="L583" t="str">
            <v xml:space="preserve">XINYI AUTOMOBILE GLASS (SHENZHEN) CO., LTD</v>
          </cell>
          <cell r="M583">
            <v>0</v>
          </cell>
          <cell r="N583">
            <v>0</v>
          </cell>
          <cell r="O583">
            <v>0</v>
          </cell>
          <cell r="R583">
            <v>1</v>
          </cell>
          <cell r="S583">
            <v>4</v>
          </cell>
          <cell r="T583" t="str">
            <v xml:space="preserve">USD Purchase Pricelist (USD)</v>
          </cell>
          <cell r="U583">
            <v>11.79</v>
          </cell>
          <cell r="V583">
            <v>1</v>
          </cell>
          <cell r="W583">
            <v>2400</v>
          </cell>
          <cell r="X583">
            <v>3310</v>
          </cell>
        </row>
        <row r="584">
          <cell r="A584">
            <v>11882</v>
          </cell>
          <cell r="B584" t="str">
            <v>AUTOLAMPS0579</v>
          </cell>
          <cell r="C584" t="str">
            <v>AUTOLAMPS0579</v>
          </cell>
          <cell r="D584" t="b">
            <v>1</v>
          </cell>
          <cell r="E584" t="str">
            <v xml:space="preserve">MITSUBISHI PAJERO (V32/V43) 5D  91-00 - LAMINATED FRONT WINDSCREEN</v>
          </cell>
          <cell r="F584" t="str">
            <v>MITSUBISHI</v>
          </cell>
          <cell r="G584" t="str">
            <v xml:space="preserve">V32 LFW/X</v>
          </cell>
          <cell r="H584" t="str">
            <v xml:space="preserve">V32 LFW/X</v>
          </cell>
          <cell r="I584" t="str">
            <v>1479*663</v>
          </cell>
          <cell r="J584">
            <v>0.02</v>
          </cell>
          <cell r="K584" t="str">
            <v>SUPPLIER0015</v>
          </cell>
          <cell r="L584" t="str">
            <v xml:space="preserve">XINYI AUTOMOBILE GLASS (SHENZHEN) CO., LTD</v>
          </cell>
          <cell r="M584">
            <v>4</v>
          </cell>
          <cell r="N584">
            <v>16</v>
          </cell>
          <cell r="O584">
            <v>20</v>
          </cell>
          <cell r="R584">
            <v>3</v>
          </cell>
          <cell r="S584">
            <v>12</v>
          </cell>
          <cell r="T584" t="str">
            <v xml:space="preserve">USD Purchase Pricelist (USD)</v>
          </cell>
          <cell r="U584">
            <v>11.73</v>
          </cell>
          <cell r="V584">
            <v>1954.51</v>
          </cell>
          <cell r="W584">
            <v>2600</v>
          </cell>
          <cell r="X584">
            <v>3590</v>
          </cell>
          <cell r="Z584">
            <v>37</v>
          </cell>
          <cell r="AB584" t="str">
            <v>2C</v>
          </cell>
        </row>
        <row r="585">
          <cell r="A585">
            <v>10846</v>
          </cell>
          <cell r="B585" t="str">
            <v>AUTOLAMPS0570</v>
          </cell>
          <cell r="C585" t="str">
            <v>AUTOLAMPS0570</v>
          </cell>
          <cell r="D585" t="b">
            <v>1</v>
          </cell>
          <cell r="E585" t="str">
            <v xml:space="preserve">MITSUBISHI PAJERO IO H76/77 (02-06) - FOG LAMP (214-2027) - LH</v>
          </cell>
          <cell r="F585" t="str">
            <v>MITSUBISHI</v>
          </cell>
          <cell r="G585" t="str">
            <v xml:space="preserve">IO FLA LH</v>
          </cell>
          <cell r="H585" t="str">
            <v>MT18-0104-L</v>
          </cell>
          <cell r="J585">
            <v>0.04</v>
          </cell>
          <cell r="K585" t="str">
            <v>SUPPLIER0002</v>
          </cell>
          <cell r="L585" t="str">
            <v xml:space="preserve">ANHUI TINCAI SILK CO. LTD</v>
          </cell>
          <cell r="M585">
            <v>0</v>
          </cell>
          <cell r="N585">
            <v>0</v>
          </cell>
          <cell r="O585">
            <v>0</v>
          </cell>
          <cell r="P585">
            <v>2</v>
          </cell>
          <cell r="Q585">
            <v>5</v>
          </cell>
          <cell r="T585" t="str">
            <v xml:space="preserve">Yuan Purchase Pricelist (CNY)</v>
          </cell>
          <cell r="U585">
            <v>10.29</v>
          </cell>
          <cell r="V585">
            <v>1608</v>
          </cell>
          <cell r="W585">
            <v>2490</v>
          </cell>
          <cell r="X585">
            <v>3430</v>
          </cell>
        </row>
        <row r="586">
          <cell r="A586">
            <v>10845</v>
          </cell>
          <cell r="B586" t="str">
            <v>AUTOLAMPS0571</v>
          </cell>
          <cell r="C586" t="str">
            <v>AUTOLAMPS0571</v>
          </cell>
          <cell r="D586" t="b">
            <v>1</v>
          </cell>
          <cell r="E586" t="str">
            <v xml:space="preserve">MITSUBISHI PAJERO IO H76/77 (02-06) - FOG LAMP (214-2027) - RH</v>
          </cell>
          <cell r="F586" t="str">
            <v>MITSUBISHI</v>
          </cell>
          <cell r="G586" t="str">
            <v xml:space="preserve">IO FLA RH</v>
          </cell>
          <cell r="H586" t="str">
            <v>MT18-0104-R</v>
          </cell>
          <cell r="J586">
            <v>0.04</v>
          </cell>
          <cell r="K586" t="str">
            <v>SUPPLIER0002</v>
          </cell>
          <cell r="L586" t="str">
            <v xml:space="preserve">ANHUI TINCAI SILK CO. LTD</v>
          </cell>
          <cell r="M586">
            <v>0</v>
          </cell>
          <cell r="N586">
            <v>0</v>
          </cell>
          <cell r="O586">
            <v>0</v>
          </cell>
          <cell r="P586">
            <v>2</v>
          </cell>
          <cell r="Q586">
            <v>5</v>
          </cell>
          <cell r="T586" t="str">
            <v xml:space="preserve">Yuan Purchase Pricelist (CNY)</v>
          </cell>
          <cell r="U586">
            <v>10.29</v>
          </cell>
          <cell r="V586">
            <v>1608</v>
          </cell>
          <cell r="W586">
            <v>2490</v>
          </cell>
          <cell r="X586">
            <v>3430</v>
          </cell>
        </row>
        <row r="587">
          <cell r="A587">
            <v>10850</v>
          </cell>
          <cell r="B587" t="str">
            <v>AUTOLAMPS0568</v>
          </cell>
          <cell r="C587" t="str">
            <v>AUTOLAMPS0568</v>
          </cell>
          <cell r="D587" t="b">
            <v>1</v>
          </cell>
          <cell r="E587" t="str">
            <v xml:space="preserve">MITSUBISHI PAJERO IO H76/77 (02-06) - FRONT BUMPER</v>
          </cell>
          <cell r="F587" t="str">
            <v>MITSUBISHI</v>
          </cell>
          <cell r="G587" t="str">
            <v xml:space="preserve">IO BPRF</v>
          </cell>
          <cell r="H587" t="str">
            <v>MT18-0107</v>
          </cell>
          <cell r="J587">
            <v>0.04</v>
          </cell>
          <cell r="K587" t="str">
            <v>SUPPLIER0002</v>
          </cell>
          <cell r="L587" t="str">
            <v xml:space="preserve">ANHUI TINCAI SILK CO. LTD</v>
          </cell>
          <cell r="M587">
            <v>0</v>
          </cell>
          <cell r="N587">
            <v>0</v>
          </cell>
          <cell r="O587">
            <v>0</v>
          </cell>
          <cell r="R587">
            <v>1</v>
          </cell>
          <cell r="S587">
            <v>2</v>
          </cell>
          <cell r="T587" t="str">
            <v xml:space="preserve">Yuan Purchase Pricelist (CNY)</v>
          </cell>
          <cell r="U587">
            <v>26.47</v>
          </cell>
          <cell r="V587">
            <v>4137</v>
          </cell>
          <cell r="W587">
            <v>6410</v>
          </cell>
          <cell r="X587">
            <v>8840</v>
          </cell>
        </row>
        <row r="588">
          <cell r="A588">
            <v>10849</v>
          </cell>
          <cell r="B588" t="str">
            <v>AUTOLAMPS0572</v>
          </cell>
          <cell r="C588" t="str">
            <v>AUTOLAMPS0572</v>
          </cell>
          <cell r="D588" t="b">
            <v>1</v>
          </cell>
          <cell r="E588" t="str">
            <v xml:space="preserve">MITSUBISHI PAJERO IO H76/77 (02-06) - GRILL</v>
          </cell>
          <cell r="F588" t="str">
            <v>MITSUBISHI</v>
          </cell>
          <cell r="G588" t="str">
            <v xml:space="preserve">IO GRL</v>
          </cell>
          <cell r="H588" t="str">
            <v>MT18-0111A</v>
          </cell>
          <cell r="J588">
            <v>0.04</v>
          </cell>
          <cell r="K588" t="str">
            <v>SUPPLIER0002</v>
          </cell>
          <cell r="L588" t="str">
            <v xml:space="preserve">ANHUI TINCAI SILK CO. LTD</v>
          </cell>
          <cell r="N588">
            <v>0</v>
          </cell>
          <cell r="O588">
            <v>0</v>
          </cell>
          <cell r="R588">
            <v>1</v>
          </cell>
          <cell r="S588">
            <v>2</v>
          </cell>
          <cell r="T588" t="str">
            <v xml:space="preserve">Yuan Purchase Pricelist (CNY)</v>
          </cell>
          <cell r="U588">
            <v>22.06</v>
          </cell>
          <cell r="V588">
            <v>3448</v>
          </cell>
          <cell r="W588">
            <v>5340</v>
          </cell>
          <cell r="X588">
            <v>7370</v>
          </cell>
        </row>
        <row r="589">
          <cell r="A589">
            <v>10844</v>
          </cell>
          <cell r="B589" t="str">
            <v>AUTOLAMPS0573</v>
          </cell>
          <cell r="C589" t="str">
            <v>AUTOLAMPS0573</v>
          </cell>
          <cell r="D589" t="b">
            <v>1</v>
          </cell>
          <cell r="E589" t="str">
            <v xml:space="preserve">MITSUBISHI PAJERO IO H76/77 (02-06) - HEAD LAMP (214-1162) - LH</v>
          </cell>
          <cell r="F589" t="str">
            <v>MITSUBISHI</v>
          </cell>
          <cell r="G589" t="str">
            <v xml:space="preserve">IO HLA LH</v>
          </cell>
          <cell r="H589" t="str">
            <v>MT18-0101-L</v>
          </cell>
          <cell r="J589">
            <v>0.04</v>
          </cell>
          <cell r="K589" t="str">
            <v>SUPPLIER0002</v>
          </cell>
          <cell r="L589" t="str">
            <v xml:space="preserve">ANHUI TINCAI SILK CO. LTD</v>
          </cell>
          <cell r="M589">
            <v>0</v>
          </cell>
          <cell r="N589">
            <v>0</v>
          </cell>
          <cell r="O589">
            <v>0</v>
          </cell>
          <cell r="R589">
            <v>2</v>
          </cell>
          <cell r="S589">
            <v>4</v>
          </cell>
          <cell r="T589" t="str">
            <v xml:space="preserve">Yuan Purchase Pricelist (CNY)</v>
          </cell>
          <cell r="U589">
            <v>23.53</v>
          </cell>
          <cell r="V589">
            <v>3678</v>
          </cell>
          <cell r="W589">
            <v>5700</v>
          </cell>
          <cell r="X589">
            <v>7870</v>
          </cell>
        </row>
        <row r="590">
          <cell r="A590">
            <v>10843</v>
          </cell>
          <cell r="B590" t="str">
            <v>AUTOLAMPS0574</v>
          </cell>
          <cell r="C590" t="str">
            <v>AUTOLAMPS0574</v>
          </cell>
          <cell r="D590" t="b">
            <v>1</v>
          </cell>
          <cell r="E590" t="str">
            <v xml:space="preserve">MITSUBISHI PAJERO IO H76/77 (02-06) - HEAD LAMP (214-1162) - RH</v>
          </cell>
          <cell r="F590" t="str">
            <v>MITSUBISHI</v>
          </cell>
          <cell r="G590" t="str">
            <v xml:space="preserve">IO HLA RH</v>
          </cell>
          <cell r="H590" t="str">
            <v>MT18-0101-R</v>
          </cell>
          <cell r="J590">
            <v>0.04</v>
          </cell>
          <cell r="K590" t="str">
            <v>SUPPLIER0002</v>
          </cell>
          <cell r="L590" t="str">
            <v xml:space="preserve">ANHUI TINCAI SILK CO. LTD</v>
          </cell>
          <cell r="M590">
            <v>0</v>
          </cell>
          <cell r="N590">
            <v>0</v>
          </cell>
          <cell r="O590">
            <v>0</v>
          </cell>
          <cell r="R590">
            <v>2</v>
          </cell>
          <cell r="S590">
            <v>4</v>
          </cell>
          <cell r="T590" t="str">
            <v xml:space="preserve">Yuan Purchase Pricelist (CNY)</v>
          </cell>
          <cell r="U590">
            <v>23.53</v>
          </cell>
          <cell r="V590">
            <v>3678</v>
          </cell>
          <cell r="W590">
            <v>5700</v>
          </cell>
          <cell r="X590">
            <v>7870</v>
          </cell>
        </row>
        <row r="591">
          <cell r="A591">
            <v>10851</v>
          </cell>
          <cell r="B591" t="str">
            <v>AUTOLAMPS0569</v>
          </cell>
          <cell r="C591" t="str">
            <v>AUTOLAMPS0569</v>
          </cell>
          <cell r="D591" t="b">
            <v>1</v>
          </cell>
          <cell r="E591" t="str">
            <v xml:space="preserve">MITSUBISHI PAJERO IO H76/77 (02-06) - REAR BUMPER</v>
          </cell>
          <cell r="F591" t="str">
            <v>MITSUBISHI</v>
          </cell>
          <cell r="G591" t="str">
            <v xml:space="preserve">IO BPRR</v>
          </cell>
          <cell r="H591" t="str">
            <v>MT18-0108</v>
          </cell>
          <cell r="J591">
            <v>0.04</v>
          </cell>
          <cell r="K591" t="str">
            <v>SUPPLIER0002</v>
          </cell>
          <cell r="L591" t="str">
            <v xml:space="preserve">ANHUI TINCAI SILK CO. LTD</v>
          </cell>
          <cell r="N591">
            <v>0</v>
          </cell>
          <cell r="O591">
            <v>0</v>
          </cell>
          <cell r="R591">
            <v>1</v>
          </cell>
          <cell r="S591">
            <v>2</v>
          </cell>
          <cell r="T591" t="str">
            <v xml:space="preserve">Yuan Purchase Pricelist (CNY)</v>
          </cell>
          <cell r="U591">
            <v>140</v>
          </cell>
          <cell r="V591">
            <v>3150</v>
          </cell>
          <cell r="W591">
            <v>4880</v>
          </cell>
          <cell r="X591">
            <v>6730</v>
          </cell>
          <cell r="Z591">
            <v>1</v>
          </cell>
          <cell r="AB591" t="str">
            <v>G4A</v>
          </cell>
        </row>
        <row r="592">
          <cell r="A592">
            <v>10848</v>
          </cell>
          <cell r="B592" t="str">
            <v>AUTOLAMPS0575</v>
          </cell>
          <cell r="C592" t="str">
            <v>AUTOLAMPS0575</v>
          </cell>
          <cell r="D592" t="b">
            <v>1</v>
          </cell>
          <cell r="E592" t="str">
            <v xml:space="preserve">MITSUBISHI PAJERO IO H76/77 (02-06) - TAIL LAMP (214-1977-A) - LH</v>
          </cell>
          <cell r="F592" t="str">
            <v>MITSUBISHI</v>
          </cell>
          <cell r="G592" t="str">
            <v xml:space="preserve">IO TLA LH</v>
          </cell>
          <cell r="H592" t="str">
            <v>MT18-0102-L</v>
          </cell>
          <cell r="J592">
            <v>0.04</v>
          </cell>
          <cell r="K592" t="str">
            <v>SUPPLIER0002</v>
          </cell>
          <cell r="L592" t="str">
            <v xml:space="preserve">ANHUI TINCAI SILK CO. LTD</v>
          </cell>
          <cell r="M592">
            <v>1</v>
          </cell>
          <cell r="N592">
            <v>4</v>
          </cell>
          <cell r="O592">
            <v>5</v>
          </cell>
          <cell r="R592">
            <v>2</v>
          </cell>
          <cell r="S592">
            <v>4</v>
          </cell>
          <cell r="T592" t="str">
            <v xml:space="preserve">Yuan Purchase Pricelist (CNY)</v>
          </cell>
          <cell r="U592">
            <v>80</v>
          </cell>
          <cell r="V592">
            <v>1800</v>
          </cell>
          <cell r="W592">
            <v>2790</v>
          </cell>
          <cell r="X592">
            <v>3850</v>
          </cell>
        </row>
        <row r="593">
          <cell r="A593">
            <v>10847</v>
          </cell>
          <cell r="B593" t="str">
            <v>AUTOLAMPS0576</v>
          </cell>
          <cell r="C593" t="str">
            <v>AUTOLAMPS0576</v>
          </cell>
          <cell r="D593" t="b">
            <v>1</v>
          </cell>
          <cell r="E593" t="str">
            <v xml:space="preserve">MITSUBISHI PAJERO IO H76/77 (02-06) - TAIL LAMP (214-1977-A) - RH</v>
          </cell>
          <cell r="F593" t="str">
            <v>MITSUBISHI</v>
          </cell>
          <cell r="G593" t="str">
            <v xml:space="preserve">IO TLA RH</v>
          </cell>
          <cell r="H593" t="str">
            <v>MT18-0102-R</v>
          </cell>
          <cell r="J593">
            <v>0.04</v>
          </cell>
          <cell r="K593" t="str">
            <v>SUPPLIER0002</v>
          </cell>
          <cell r="L593" t="str">
            <v xml:space="preserve">ANHUI TINCAI SILK CO. LTD</v>
          </cell>
          <cell r="M593">
            <v>1</v>
          </cell>
          <cell r="N593">
            <v>4</v>
          </cell>
          <cell r="O593">
            <v>5</v>
          </cell>
          <cell r="R593">
            <v>1</v>
          </cell>
          <cell r="S593">
            <v>2</v>
          </cell>
          <cell r="T593" t="str">
            <v xml:space="preserve">Yuan Purchase Pricelist (CNY)</v>
          </cell>
          <cell r="U593">
            <v>80</v>
          </cell>
          <cell r="V593">
            <v>1800</v>
          </cell>
          <cell r="W593">
            <v>2790</v>
          </cell>
          <cell r="X593">
            <v>3850</v>
          </cell>
        </row>
        <row r="594">
          <cell r="A594">
            <v>11886</v>
          </cell>
          <cell r="B594" t="str">
            <v>AUTOLAMPS0577</v>
          </cell>
          <cell r="C594" t="str">
            <v>AUTOLAMPS0577</v>
          </cell>
          <cell r="D594" t="b">
            <v>1</v>
          </cell>
          <cell r="E594" t="str">
            <v xml:space="preserve">MITSUBISHI PAJERO IO/PAJERO PININ 3D/5D MINISUV (98-) - LAMINATED FRONT WINDSCREEN</v>
          </cell>
          <cell r="F594" t="str">
            <v>MITSUBISHI</v>
          </cell>
          <cell r="G594" t="str">
            <v xml:space="preserve">IO 99 LFW/X</v>
          </cell>
          <cell r="H594" t="str">
            <v xml:space="preserve">IO-99 LFW/X</v>
          </cell>
          <cell r="I594" t="str">
            <v>1391*668</v>
          </cell>
          <cell r="J594">
            <v>0.02</v>
          </cell>
          <cell r="K594" t="str">
            <v>SUPPLIER0015</v>
          </cell>
          <cell r="L594" t="str">
            <v xml:space="preserve">XINYI AUTOMOBILE GLASS (SHENZHEN) CO., LTD</v>
          </cell>
          <cell r="M594">
            <v>7</v>
          </cell>
          <cell r="N594">
            <v>28</v>
          </cell>
          <cell r="O594">
            <v>35</v>
          </cell>
          <cell r="R594">
            <v>4</v>
          </cell>
          <cell r="S594">
            <v>12</v>
          </cell>
          <cell r="T594" t="str">
            <v xml:space="preserve">USD Purchase Pricelist (USD)</v>
          </cell>
          <cell r="U594">
            <v>12.08</v>
          </cell>
          <cell r="V594">
            <v>2012.83</v>
          </cell>
          <cell r="W594">
            <v>2500</v>
          </cell>
          <cell r="X594">
            <v>4100</v>
          </cell>
          <cell r="Z594">
            <v>34</v>
          </cell>
          <cell r="AB594" t="str">
            <v>3B</v>
          </cell>
        </row>
        <row r="595">
          <cell r="A595">
            <v>10878</v>
          </cell>
          <cell r="B595" t="str">
            <v>AUTOLAMPS0581</v>
          </cell>
          <cell r="C595" t="str">
            <v>AUTOLAMPS0581</v>
          </cell>
          <cell r="D595" t="b">
            <v>1</v>
          </cell>
          <cell r="E595" t="str">
            <v xml:space="preserve">MITSUBISHI PAJERO V73 (00-02) - FRONT BUMPER</v>
          </cell>
          <cell r="F595" t="str">
            <v>MITSUBISHI</v>
          </cell>
          <cell r="G595" t="str">
            <v xml:space="preserve">V73/00 BPRF</v>
          </cell>
          <cell r="H595" t="str">
            <v>MT03-0307</v>
          </cell>
          <cell r="J595">
            <v>0.04</v>
          </cell>
          <cell r="K595" t="str">
            <v>SUPPLIER0002</v>
          </cell>
          <cell r="L595" t="str">
            <v xml:space="preserve">ANHUI TINCAI SILK CO. LTD</v>
          </cell>
          <cell r="M595">
            <v>0</v>
          </cell>
          <cell r="N595">
            <v>0</v>
          </cell>
          <cell r="O595">
            <v>0</v>
          </cell>
          <cell r="R595">
            <v>2</v>
          </cell>
          <cell r="S595">
            <v>4</v>
          </cell>
          <cell r="T595" t="str">
            <v xml:space="preserve">Yuan Purchase Pricelist (CNY)</v>
          </cell>
          <cell r="U595">
            <v>45.68</v>
          </cell>
          <cell r="V595">
            <v>7140</v>
          </cell>
          <cell r="W595">
            <v>11070</v>
          </cell>
          <cell r="X595">
            <v>15280</v>
          </cell>
        </row>
        <row r="596">
          <cell r="A596">
            <v>10877</v>
          </cell>
          <cell r="B596" t="str">
            <v>AUTOLAMPS0588</v>
          </cell>
          <cell r="C596" t="str">
            <v>AUTOLAMPS0588</v>
          </cell>
          <cell r="D596" t="b">
            <v>1</v>
          </cell>
          <cell r="E596" t="str">
            <v xml:space="preserve">MITSUBISHI PAJERO V73 (00-02) - TAIL LAMP (214-1971-9) - LH</v>
          </cell>
          <cell r="F596" t="str">
            <v>MITSUBISHI</v>
          </cell>
          <cell r="G596" t="str">
            <v xml:space="preserve">V73/00 TLA LH</v>
          </cell>
          <cell r="H596" t="str">
            <v>MT03-0302A-L</v>
          </cell>
          <cell r="J596">
            <v>0.04</v>
          </cell>
          <cell r="K596" t="str">
            <v>SUPPLIER0002</v>
          </cell>
          <cell r="L596" t="str">
            <v xml:space="preserve">ANHUI TINCAI SILK CO. LTD</v>
          </cell>
          <cell r="N596">
            <v>0</v>
          </cell>
          <cell r="O596">
            <v>0</v>
          </cell>
          <cell r="R596">
            <v>2</v>
          </cell>
          <cell r="S596">
            <v>4</v>
          </cell>
          <cell r="T596" t="str">
            <v xml:space="preserve">Yuan Purchase Pricelist (CNY)</v>
          </cell>
          <cell r="U596">
            <v>22</v>
          </cell>
          <cell r="V596">
            <v>3439</v>
          </cell>
          <cell r="W596">
            <v>5330</v>
          </cell>
          <cell r="X596">
            <v>7360</v>
          </cell>
        </row>
        <row r="597">
          <cell r="A597">
            <v>10884</v>
          </cell>
          <cell r="B597" t="str">
            <v>AUTOLAMPS0589</v>
          </cell>
          <cell r="C597" t="str">
            <v>AUTOLAMPS0589</v>
          </cell>
          <cell r="D597" t="b">
            <v>1</v>
          </cell>
          <cell r="E597" t="str">
            <v xml:space="preserve">MITSUBISHI PAJERO V73 (00-02) - TAIL LAMP (214-1971-9) - RH</v>
          </cell>
          <cell r="F597" t="str">
            <v>MITSUBISHI</v>
          </cell>
          <cell r="G597" t="str">
            <v xml:space="preserve">V73/03 TLA LH</v>
          </cell>
          <cell r="H597" t="str">
            <v>MT03-0302A-R</v>
          </cell>
          <cell r="J597">
            <v>0.04</v>
          </cell>
          <cell r="K597" t="str">
            <v>SUPPLIER0002</v>
          </cell>
          <cell r="L597" t="str">
            <v xml:space="preserve">ANHUI TINCAI SILK CO. LTD</v>
          </cell>
          <cell r="N597">
            <v>0</v>
          </cell>
          <cell r="O597">
            <v>0</v>
          </cell>
          <cell r="R597">
            <v>2</v>
          </cell>
          <cell r="S597">
            <v>4</v>
          </cell>
          <cell r="T597" t="str">
            <v xml:space="preserve">Yuan Purchase Pricelist (CNY)</v>
          </cell>
          <cell r="U597">
            <v>22</v>
          </cell>
          <cell r="V597">
            <v>3439</v>
          </cell>
          <cell r="W597">
            <v>5330</v>
          </cell>
          <cell r="X597">
            <v>7360</v>
          </cell>
        </row>
        <row r="598">
          <cell r="A598">
            <v>10882</v>
          </cell>
          <cell r="B598" t="str">
            <v>AUTOLAMPS0584</v>
          </cell>
          <cell r="C598" t="str">
            <v>AUTOLAMPS0584</v>
          </cell>
          <cell r="D598" t="b">
            <v>1</v>
          </cell>
          <cell r="E598" t="str">
            <v xml:space="preserve">MITSUBISHI PAJERO V73 (00-07) - REAR BUMPER LAMP - LH</v>
          </cell>
          <cell r="F598" t="str">
            <v>MITSUBISHI</v>
          </cell>
          <cell r="G598" t="str">
            <v xml:space="preserve">V73/00 RBLA LH</v>
          </cell>
          <cell r="H598" t="str">
            <v>MT03-0305-L</v>
          </cell>
          <cell r="J598">
            <v>0.04</v>
          </cell>
          <cell r="K598" t="str">
            <v>SUPPLIER0002</v>
          </cell>
          <cell r="L598" t="str">
            <v xml:space="preserve">ANHUI TINCAI SILK CO. LTD</v>
          </cell>
          <cell r="N598">
            <v>0</v>
          </cell>
          <cell r="O598">
            <v>0</v>
          </cell>
          <cell r="P598">
            <v>2</v>
          </cell>
          <cell r="Q598">
            <v>5</v>
          </cell>
          <cell r="T598" t="str">
            <v xml:space="preserve">Yuan Purchase Pricelist (CNY)</v>
          </cell>
          <cell r="U598">
            <v>4.59</v>
          </cell>
          <cell r="V598">
            <v>717</v>
          </cell>
          <cell r="W598">
            <v>1110</v>
          </cell>
          <cell r="X598">
            <v>1540</v>
          </cell>
        </row>
        <row r="599">
          <cell r="A599">
            <v>10881</v>
          </cell>
          <cell r="B599" t="str">
            <v>AUTOLAMPS0585</v>
          </cell>
          <cell r="C599" t="str">
            <v>AUTOLAMPS0585</v>
          </cell>
          <cell r="D599" t="b">
            <v>1</v>
          </cell>
          <cell r="E599" t="str">
            <v xml:space="preserve">MITSUBISHI PAJERO V73 (00-07) - REAR BUMPER LAMP - RH</v>
          </cell>
          <cell r="F599" t="str">
            <v>MITSUBISHI</v>
          </cell>
          <cell r="G599" t="str">
            <v xml:space="preserve">V73/00 RBLA RH</v>
          </cell>
          <cell r="H599" t="str">
            <v>MT03-0305-R</v>
          </cell>
          <cell r="J599">
            <v>0.04</v>
          </cell>
          <cell r="K599" t="str">
            <v>SUPPLIER0002</v>
          </cell>
          <cell r="L599" t="str">
            <v xml:space="preserve">ANHUI TINCAI SILK CO. LTD</v>
          </cell>
          <cell r="N599">
            <v>0</v>
          </cell>
          <cell r="O599">
            <v>0</v>
          </cell>
          <cell r="P599">
            <v>2</v>
          </cell>
          <cell r="Q599">
            <v>5</v>
          </cell>
          <cell r="T599" t="str">
            <v xml:space="preserve">Yuan Purchase Pricelist (CNY)</v>
          </cell>
          <cell r="U599">
            <v>4.59</v>
          </cell>
          <cell r="V599">
            <v>717</v>
          </cell>
          <cell r="W599">
            <v>1110</v>
          </cell>
          <cell r="X599">
            <v>1540</v>
          </cell>
        </row>
        <row r="600">
          <cell r="A600">
            <v>10880</v>
          </cell>
          <cell r="B600" t="str">
            <v>AUTOLAMPS0582</v>
          </cell>
          <cell r="C600" t="str">
            <v>AUTOLAMPS0582</v>
          </cell>
          <cell r="D600" t="b">
            <v>1</v>
          </cell>
          <cell r="E600" t="str">
            <v xml:space="preserve">MITSUBISHI PAJERO V73 (00-07) - REAR SIDE BUMPER - LH</v>
          </cell>
          <cell r="F600" t="str">
            <v>MITSUBISHI</v>
          </cell>
          <cell r="G600" t="str">
            <v xml:space="preserve">V73/00 BPRE LH</v>
          </cell>
          <cell r="H600" t="str">
            <v>MT03-0308-1-L</v>
          </cell>
          <cell r="J600">
            <v>0.04</v>
          </cell>
          <cell r="K600" t="str">
            <v>SUPPLIER0002</v>
          </cell>
          <cell r="L600" t="str">
            <v xml:space="preserve">ANHUI TINCAI SILK CO. LTD</v>
          </cell>
          <cell r="N600">
            <v>0</v>
          </cell>
          <cell r="O600">
            <v>0</v>
          </cell>
          <cell r="R600">
            <v>2</v>
          </cell>
          <cell r="S600">
            <v>4</v>
          </cell>
          <cell r="T600" t="str">
            <v xml:space="preserve">Yuan Purchase Pricelist (CNY)</v>
          </cell>
          <cell r="U600">
            <v>17.649999999999999</v>
          </cell>
          <cell r="V600">
            <v>2759</v>
          </cell>
          <cell r="W600">
            <v>4280</v>
          </cell>
          <cell r="X600">
            <v>5900</v>
          </cell>
          <cell r="Z600">
            <v>2</v>
          </cell>
          <cell r="AB600" t="str">
            <v>1A</v>
          </cell>
        </row>
        <row r="601">
          <cell r="A601">
            <v>10879</v>
          </cell>
          <cell r="B601" t="str">
            <v>AUTOLAMPS0583</v>
          </cell>
          <cell r="C601" t="str">
            <v>AUTOLAMPS0583</v>
          </cell>
          <cell r="D601" t="b">
            <v>1</v>
          </cell>
          <cell r="E601" t="str">
            <v xml:space="preserve">MITSUBISHI PAJERO V73 (00-07) - REAR SIDE BUMPER - RH</v>
          </cell>
          <cell r="F601" t="str">
            <v>MITSUBISHI</v>
          </cell>
          <cell r="G601" t="str">
            <v xml:space="preserve">V73/00 BPRE RH</v>
          </cell>
          <cell r="H601" t="str">
            <v>MT03-0308-1-R</v>
          </cell>
          <cell r="J601">
            <v>0.04</v>
          </cell>
          <cell r="K601" t="str">
            <v>SUPPLIER0002</v>
          </cell>
          <cell r="L601" t="str">
            <v xml:space="preserve">ANHUI TINCAI SILK CO. LTD</v>
          </cell>
          <cell r="N601">
            <v>0</v>
          </cell>
          <cell r="O601">
            <v>0</v>
          </cell>
          <cell r="R601">
            <v>2</v>
          </cell>
          <cell r="S601">
            <v>4</v>
          </cell>
          <cell r="T601" t="str">
            <v xml:space="preserve">Yuan Purchase Pricelist (CNY)</v>
          </cell>
          <cell r="U601">
            <v>17.649999999999999</v>
          </cell>
          <cell r="V601">
            <v>2759</v>
          </cell>
          <cell r="W601">
            <v>4280</v>
          </cell>
          <cell r="X601">
            <v>5900</v>
          </cell>
          <cell r="Z601">
            <v>0</v>
          </cell>
          <cell r="AB601" t="str">
            <v>1A</v>
          </cell>
        </row>
        <row r="602">
          <cell r="A602">
            <v>10873</v>
          </cell>
          <cell r="B602" t="str">
            <v>AUTOLAMPS0586</v>
          </cell>
          <cell r="C602" t="str">
            <v>AUTOLAMPS0586</v>
          </cell>
          <cell r="D602" t="b">
            <v>1</v>
          </cell>
          <cell r="E602" t="str">
            <v xml:space="preserve">MITSUBISHI PAJERO V73 (03-07) - HEAD LAMP  (214-1159) - LH</v>
          </cell>
          <cell r="F602" t="str">
            <v>MITSUBISHI</v>
          </cell>
          <cell r="G602" t="str">
            <v xml:space="preserve">V73/00 HLA LH</v>
          </cell>
          <cell r="H602" t="str">
            <v>MT03-0301-L</v>
          </cell>
          <cell r="J602">
            <v>0.04</v>
          </cell>
          <cell r="K602" t="str">
            <v>SUPPLIER0002</v>
          </cell>
          <cell r="L602" t="str">
            <v xml:space="preserve">ANHUI TINCAI SILK CO. LTD</v>
          </cell>
          <cell r="N602">
            <v>0</v>
          </cell>
          <cell r="O602">
            <v>0</v>
          </cell>
          <cell r="R602">
            <v>2</v>
          </cell>
          <cell r="S602">
            <v>4</v>
          </cell>
          <cell r="T602" t="str">
            <v xml:space="preserve">Yuan Purchase Pricelist (CNY)</v>
          </cell>
          <cell r="U602">
            <v>32.35</v>
          </cell>
          <cell r="V602">
            <v>5056</v>
          </cell>
          <cell r="W602">
            <v>7840</v>
          </cell>
          <cell r="X602">
            <v>10820</v>
          </cell>
        </row>
        <row r="603">
          <cell r="A603">
            <v>10872</v>
          </cell>
          <cell r="B603" t="str">
            <v>AUTOLAMPS0587</v>
          </cell>
          <cell r="C603" t="str">
            <v>AUTOLAMPS0587</v>
          </cell>
          <cell r="D603" t="b">
            <v>1</v>
          </cell>
          <cell r="E603" t="str">
            <v xml:space="preserve">MITSUBISHI PAJERO V73 (03-07) - HEAD LAMP  (214-1159) - RH</v>
          </cell>
          <cell r="F603" t="str">
            <v>MITSUBISHI</v>
          </cell>
          <cell r="G603" t="str">
            <v xml:space="preserve">V73/00 HLA RH</v>
          </cell>
          <cell r="H603" t="str">
            <v>MT03-0301-R</v>
          </cell>
          <cell r="J603">
            <v>0.04</v>
          </cell>
          <cell r="K603" t="str">
            <v>SUPPLIER0002</v>
          </cell>
          <cell r="L603" t="str">
            <v xml:space="preserve">ANHUI TINCAI SILK CO. LTD</v>
          </cell>
          <cell r="N603">
            <v>0</v>
          </cell>
          <cell r="O603">
            <v>0</v>
          </cell>
          <cell r="R603">
            <v>2</v>
          </cell>
          <cell r="S603">
            <v>4</v>
          </cell>
          <cell r="T603" t="str">
            <v xml:space="preserve">Yuan Purchase Pricelist (CNY)</v>
          </cell>
          <cell r="U603">
            <v>32.35</v>
          </cell>
          <cell r="V603">
            <v>5056</v>
          </cell>
          <cell r="W603">
            <v>7840</v>
          </cell>
          <cell r="X603">
            <v>10820</v>
          </cell>
        </row>
        <row r="604">
          <cell r="A604">
            <v>10883</v>
          </cell>
          <cell r="B604" t="str">
            <v>AUTOLAMPS0590</v>
          </cell>
          <cell r="C604" t="str">
            <v>AUTOLAMPS0590</v>
          </cell>
          <cell r="D604" t="b">
            <v>1</v>
          </cell>
          <cell r="E604" t="str">
            <v xml:space="preserve">MITSUBISHI PAJERO V73 (03-07) - TAIL LAMP (214-1979) - LH</v>
          </cell>
          <cell r="F604" t="str">
            <v>MITSUBISHI</v>
          </cell>
          <cell r="G604" t="str">
            <v xml:space="preserve">V73/03 TLA LH</v>
          </cell>
          <cell r="H604" t="str">
            <v>MT03-0402A-L</v>
          </cell>
          <cell r="J604">
            <v>0.04</v>
          </cell>
          <cell r="K604" t="str">
            <v>SUPPLIER0002</v>
          </cell>
          <cell r="L604" t="str">
            <v xml:space="preserve">ANHUI TINCAI SILK CO. LTD</v>
          </cell>
          <cell r="N604">
            <v>0</v>
          </cell>
          <cell r="O604">
            <v>0</v>
          </cell>
          <cell r="R604">
            <v>2</v>
          </cell>
          <cell r="S604">
            <v>4</v>
          </cell>
          <cell r="T604" t="str">
            <v xml:space="preserve">Yuan Purchase Pricelist (CNY)</v>
          </cell>
          <cell r="U604">
            <v>22</v>
          </cell>
          <cell r="V604">
            <v>3439</v>
          </cell>
          <cell r="W604">
            <v>5330</v>
          </cell>
          <cell r="X604">
            <v>7360</v>
          </cell>
        </row>
        <row r="605">
          <cell r="A605">
            <v>10876</v>
          </cell>
          <cell r="B605" t="str">
            <v>AUTOLAMPS0591</v>
          </cell>
          <cell r="C605" t="str">
            <v>AUTOLAMPS0591</v>
          </cell>
          <cell r="D605" t="b">
            <v>1</v>
          </cell>
          <cell r="E605" t="str">
            <v xml:space="preserve">MITSUBISHI PAJERO V73 (03-07) - TAIL LAMP (214-1979) - RH</v>
          </cell>
          <cell r="F605" t="str">
            <v>MITSUBISHI</v>
          </cell>
          <cell r="G605" t="str">
            <v xml:space="preserve">V73/00 TLA RH</v>
          </cell>
          <cell r="H605" t="str">
            <v>MT03-0402A-R</v>
          </cell>
          <cell r="J605">
            <v>0.04</v>
          </cell>
          <cell r="K605" t="str">
            <v>SUPPLIER0002</v>
          </cell>
          <cell r="L605" t="str">
            <v xml:space="preserve">ANHUI TINCAI SILK CO. LTD</v>
          </cell>
          <cell r="N605">
            <v>0</v>
          </cell>
          <cell r="O605">
            <v>0</v>
          </cell>
          <cell r="R605">
            <v>2</v>
          </cell>
          <cell r="S605">
            <v>4</v>
          </cell>
          <cell r="T605" t="str">
            <v xml:space="preserve">Yuan Purchase Pricelist (CNY)</v>
          </cell>
          <cell r="U605">
            <v>22</v>
          </cell>
          <cell r="V605">
            <v>3439</v>
          </cell>
          <cell r="W605">
            <v>5330</v>
          </cell>
          <cell r="X605">
            <v>7360</v>
          </cell>
        </row>
        <row r="606">
          <cell r="A606">
            <v>13760</v>
          </cell>
          <cell r="B606" t="str">
            <v>AUTOLAMPS0592</v>
          </cell>
          <cell r="C606" t="str">
            <v>AUTOLAMPS0592</v>
          </cell>
          <cell r="D606" t="b">
            <v>1</v>
          </cell>
          <cell r="E606" t="str">
            <v xml:space="preserve">MITSUBISHI PAJERO V93 3/5-DOOR JEEP (07-) - LAMINATED FRONT WINDSCREEN</v>
          </cell>
          <cell r="F606" t="str">
            <v>MITSUBISHI</v>
          </cell>
          <cell r="G606" t="str">
            <v xml:space="preserve">V70 07 CP LFW/X</v>
          </cell>
          <cell r="H606" t="str">
            <v xml:space="preserve">V70-07-CP LFW/X</v>
          </cell>
          <cell r="I606" t="str">
            <v>1503*770</v>
          </cell>
          <cell r="J606">
            <v>0.02</v>
          </cell>
          <cell r="K606" t="str">
            <v>SUPPLIER0015</v>
          </cell>
          <cell r="L606" t="str">
            <v xml:space="preserve">XINYI AUTOMOBILE GLASS (SHENZHEN) CO., LTD</v>
          </cell>
          <cell r="M606">
            <v>0</v>
          </cell>
          <cell r="N606">
            <v>0</v>
          </cell>
          <cell r="O606">
            <v>0</v>
          </cell>
          <cell r="R606">
            <v>1</v>
          </cell>
          <cell r="S606">
            <v>4</v>
          </cell>
          <cell r="T606" t="str">
            <v xml:space="preserve">USD Purchase Pricelist (USD)</v>
          </cell>
          <cell r="U606">
            <v>14.46</v>
          </cell>
          <cell r="V606">
            <v>2409.4</v>
          </cell>
          <cell r="W606">
            <v>3100</v>
          </cell>
          <cell r="X606">
            <v>5000</v>
          </cell>
          <cell r="Z606">
            <v>31</v>
          </cell>
          <cell r="AB606" t="str">
            <v>5C</v>
          </cell>
        </row>
        <row r="607">
          <cell r="A607">
            <v>10869</v>
          </cell>
          <cell r="B607" t="str">
            <v>AUTOLAMPS0593</v>
          </cell>
          <cell r="C607" t="str">
            <v>AUTOLAMPS0593</v>
          </cell>
          <cell r="D607" t="b">
            <v>1</v>
          </cell>
          <cell r="E607" t="str">
            <v xml:space="preserve">MITSUBISHI PAJERO V93/96 (07-11) - FOG LAMP (314-2009) - LH</v>
          </cell>
          <cell r="F607" t="str">
            <v>MITSUBISHI</v>
          </cell>
          <cell r="G607" t="str">
            <v xml:space="preserve">V93 FLA LH</v>
          </cell>
          <cell r="H607" t="str">
            <v>MT03-0804-L</v>
          </cell>
          <cell r="J607">
            <v>0.04</v>
          </cell>
          <cell r="K607" t="str">
            <v>SUPPLIER0002</v>
          </cell>
          <cell r="L607" t="str">
            <v xml:space="preserve">ANHUI TINCAI SILK CO. LTD</v>
          </cell>
          <cell r="N607">
            <v>0</v>
          </cell>
          <cell r="O607">
            <v>0</v>
          </cell>
          <cell r="P607">
            <v>2</v>
          </cell>
          <cell r="Q607">
            <v>5</v>
          </cell>
          <cell r="T607" t="str">
            <v xml:space="preserve">Yuan Purchase Pricelist (CNY)</v>
          </cell>
          <cell r="U607">
            <v>5.88</v>
          </cell>
          <cell r="V607">
            <v>919</v>
          </cell>
          <cell r="W607">
            <v>1420</v>
          </cell>
          <cell r="X607">
            <v>1960</v>
          </cell>
        </row>
        <row r="608">
          <cell r="A608">
            <v>10868</v>
          </cell>
          <cell r="B608" t="str">
            <v>AUTOLAMPS0594</v>
          </cell>
          <cell r="C608" t="str">
            <v>AUTOLAMPS0594</v>
          </cell>
          <cell r="D608" t="b">
            <v>1</v>
          </cell>
          <cell r="E608" t="str">
            <v xml:space="preserve">MITSUBISHI PAJERO V93/96 (07-11) - FOG LAMP (314-2009) - RH</v>
          </cell>
          <cell r="F608" t="str">
            <v>MITSUBISHI</v>
          </cell>
          <cell r="G608" t="str">
            <v xml:space="preserve">V93 FLA RH</v>
          </cell>
          <cell r="H608" t="str">
            <v>MT03-0804-R</v>
          </cell>
          <cell r="J608">
            <v>0.04</v>
          </cell>
          <cell r="K608" t="str">
            <v>SUPPLIER0002</v>
          </cell>
          <cell r="L608" t="str">
            <v xml:space="preserve">ANHUI TINCAI SILK CO. LTD</v>
          </cell>
          <cell r="M608">
            <v>0</v>
          </cell>
          <cell r="N608">
            <v>0</v>
          </cell>
          <cell r="O608">
            <v>0</v>
          </cell>
          <cell r="P608">
            <v>2</v>
          </cell>
          <cell r="Q608">
            <v>5</v>
          </cell>
          <cell r="T608" t="str">
            <v xml:space="preserve">Yuan Purchase Pricelist (CNY)</v>
          </cell>
          <cell r="U608">
            <v>40</v>
          </cell>
          <cell r="V608">
            <v>900</v>
          </cell>
          <cell r="W608">
            <v>1400</v>
          </cell>
          <cell r="X608">
            <v>1930</v>
          </cell>
        </row>
        <row r="609">
          <cell r="A609">
            <v>10867</v>
          </cell>
          <cell r="B609" t="str">
            <v>AUTOLAMPS0595</v>
          </cell>
          <cell r="C609" t="str">
            <v>AUTOLAMPS0595</v>
          </cell>
          <cell r="D609" t="b">
            <v>1</v>
          </cell>
          <cell r="E609" t="str">
            <v xml:space="preserve">MITSUBISHI PAJERO V93/96 (07-11) - HEAD LAMP (214-1186) - LH</v>
          </cell>
          <cell r="F609" t="str">
            <v>MITSUBISHI</v>
          </cell>
          <cell r="G609" t="str">
            <v xml:space="preserve">V93 HLA LH</v>
          </cell>
          <cell r="H609" t="str">
            <v>MT03-0801-L</v>
          </cell>
          <cell r="J609">
            <v>0.04</v>
          </cell>
          <cell r="K609" t="str">
            <v>SUPPLIER0002</v>
          </cell>
          <cell r="L609" t="str">
            <v xml:space="preserve">ANHUI TINCAI SILK CO. LTD</v>
          </cell>
          <cell r="N609">
            <v>0</v>
          </cell>
          <cell r="O609">
            <v>0</v>
          </cell>
          <cell r="R609">
            <v>2</v>
          </cell>
          <cell r="S609">
            <v>4</v>
          </cell>
          <cell r="T609" t="str">
            <v xml:space="preserve">Yuan Purchase Pricelist (CNY)</v>
          </cell>
          <cell r="U609">
            <v>41.18</v>
          </cell>
          <cell r="V609">
            <v>6436</v>
          </cell>
          <cell r="W609">
            <v>9980</v>
          </cell>
          <cell r="X609">
            <v>13780</v>
          </cell>
        </row>
        <row r="610">
          <cell r="A610">
            <v>10866</v>
          </cell>
          <cell r="B610" t="str">
            <v>AUTOLAMPS0596</v>
          </cell>
          <cell r="C610" t="str">
            <v>AUTOLAMPS0596</v>
          </cell>
          <cell r="D610" t="b">
            <v>1</v>
          </cell>
          <cell r="E610" t="str">
            <v xml:space="preserve">MITSUBISHI PAJERO V93/96 (07-11) - HEAD LAMP (214-1186) - RH</v>
          </cell>
          <cell r="F610" t="str">
            <v>MITSUBISHI</v>
          </cell>
          <cell r="G610" t="str">
            <v xml:space="preserve">V93 HLA RH</v>
          </cell>
          <cell r="H610" t="str">
            <v>MT03-0801-R</v>
          </cell>
          <cell r="J610">
            <v>0.04</v>
          </cell>
          <cell r="K610" t="str">
            <v>SUPPLIER0002</v>
          </cell>
          <cell r="L610" t="str">
            <v xml:space="preserve">ANHUI TINCAI SILK CO. LTD</v>
          </cell>
          <cell r="N610">
            <v>0</v>
          </cell>
          <cell r="O610">
            <v>0</v>
          </cell>
          <cell r="R610">
            <v>2</v>
          </cell>
          <cell r="S610">
            <v>4</v>
          </cell>
          <cell r="T610" t="str">
            <v xml:space="preserve">Yuan Purchase Pricelist (CNY)</v>
          </cell>
          <cell r="U610">
            <v>41.18</v>
          </cell>
          <cell r="V610">
            <v>6436</v>
          </cell>
          <cell r="W610">
            <v>9980</v>
          </cell>
          <cell r="X610">
            <v>13780</v>
          </cell>
        </row>
        <row r="611">
          <cell r="A611">
            <v>10871</v>
          </cell>
          <cell r="B611" t="str">
            <v>AUTOLAMPS0597</v>
          </cell>
          <cell r="C611" t="str">
            <v>AUTOLAMPS0597</v>
          </cell>
          <cell r="D611" t="b">
            <v>1</v>
          </cell>
          <cell r="E611" t="str">
            <v xml:space="preserve">MITSUBISHI PAJERO V93/96 (07-11) - TAIL LAMP (214-19A5-UE) - LH</v>
          </cell>
          <cell r="F611" t="str">
            <v>MITSUBISHI</v>
          </cell>
          <cell r="G611" t="str">
            <v xml:space="preserve">V93 TLA LH</v>
          </cell>
          <cell r="H611" t="str">
            <v>MT03-0802-L</v>
          </cell>
          <cell r="J611">
            <v>0.04</v>
          </cell>
          <cell r="K611" t="str">
            <v>SUPPLIER0002</v>
          </cell>
          <cell r="L611" t="str">
            <v xml:space="preserve">ANHUI TINCAI SILK CO. LTD</v>
          </cell>
          <cell r="M611">
            <v>-1</v>
          </cell>
          <cell r="N611">
            <v>-4</v>
          </cell>
          <cell r="O611">
            <v>-5</v>
          </cell>
          <cell r="R611">
            <v>2</v>
          </cell>
          <cell r="S611">
            <v>4</v>
          </cell>
          <cell r="T611" t="str">
            <v xml:space="preserve">Yuan Purchase Pricelist (CNY)</v>
          </cell>
          <cell r="U611">
            <v>180</v>
          </cell>
          <cell r="V611">
            <v>4050</v>
          </cell>
          <cell r="W611">
            <v>6280</v>
          </cell>
          <cell r="X611">
            <v>8660</v>
          </cell>
        </row>
        <row r="612">
          <cell r="A612">
            <v>10870</v>
          </cell>
          <cell r="B612" t="str">
            <v>AUTOLAMPS0598</v>
          </cell>
          <cell r="C612" t="str">
            <v>AUTOLAMPS0598</v>
          </cell>
          <cell r="D612" t="b">
            <v>1</v>
          </cell>
          <cell r="E612" t="str">
            <v xml:space="preserve">MITSUBISHI PAJERO V93/96 (07-11) - TAIL LAMP (214-19A5-UE) - RH</v>
          </cell>
          <cell r="F612" t="str">
            <v>MITSUBISHI</v>
          </cell>
          <cell r="G612" t="str">
            <v xml:space="preserve">V93 TLA RH</v>
          </cell>
          <cell r="H612" t="str">
            <v>MT03-0802-R</v>
          </cell>
          <cell r="J612">
            <v>0.04</v>
          </cell>
          <cell r="K612" t="str">
            <v>SUPPLIER0002</v>
          </cell>
          <cell r="L612" t="str">
            <v xml:space="preserve">ANHUI TINCAI SILK CO. LTD</v>
          </cell>
          <cell r="M612">
            <v>0</v>
          </cell>
          <cell r="N612">
            <v>0</v>
          </cell>
          <cell r="O612">
            <v>0</v>
          </cell>
          <cell r="R612">
            <v>2</v>
          </cell>
          <cell r="S612">
            <v>4</v>
          </cell>
          <cell r="T612" t="str">
            <v xml:space="preserve">Yuan Purchase Pricelist (CNY)</v>
          </cell>
          <cell r="U612">
            <v>180</v>
          </cell>
          <cell r="V612">
            <v>4050</v>
          </cell>
          <cell r="W612">
            <v>6280</v>
          </cell>
          <cell r="X612">
            <v>8660</v>
          </cell>
        </row>
        <row r="613">
          <cell r="A613">
            <v>11994</v>
          </cell>
          <cell r="B613" t="str">
            <v>AUTOLAMPS0580</v>
          </cell>
          <cell r="C613" t="str">
            <v>AUTOLAMPS0580</v>
          </cell>
          <cell r="D613" t="b">
            <v>1</v>
          </cell>
          <cell r="E613" t="str">
            <v xml:space="preserve">MITSUBISHI PAJERO/MONTERO 3/5-DOOR JEEP (00-) - LAMINATED FRONT WINDSCREEN</v>
          </cell>
          <cell r="F613" t="str">
            <v>MITSUBISHI</v>
          </cell>
          <cell r="G613" t="str">
            <v xml:space="preserve">V70 LFW/X</v>
          </cell>
          <cell r="H613" t="str">
            <v xml:space="preserve">V70 LFW/X</v>
          </cell>
          <cell r="I613" t="str">
            <v>1503*770</v>
          </cell>
          <cell r="J613">
            <v>0.02</v>
          </cell>
          <cell r="K613" t="str">
            <v>SUPPLIER0015</v>
          </cell>
          <cell r="L613" t="str">
            <v xml:space="preserve">XINYI AUTOMOBILE GLASS (SHENZHEN) CO., LTD</v>
          </cell>
          <cell r="M613">
            <v>1</v>
          </cell>
          <cell r="N613">
            <v>4</v>
          </cell>
          <cell r="O613">
            <v>5</v>
          </cell>
          <cell r="R613">
            <v>1</v>
          </cell>
          <cell r="S613">
            <v>4</v>
          </cell>
          <cell r="T613" t="str">
            <v xml:space="preserve">USD Purchase Pricelist (USD)</v>
          </cell>
          <cell r="U613">
            <v>15.04</v>
          </cell>
          <cell r="V613">
            <v>2506.04</v>
          </cell>
          <cell r="W613">
            <v>3100</v>
          </cell>
          <cell r="X613">
            <v>5000</v>
          </cell>
          <cell r="Z613">
            <v>26</v>
          </cell>
          <cell r="AB613" t="str">
            <v>1C</v>
          </cell>
        </row>
        <row r="614">
          <cell r="A614">
            <v>11883</v>
          </cell>
          <cell r="B614" t="str">
            <v>AUTOLAMPS0578</v>
          </cell>
          <cell r="C614" t="str">
            <v>AUTOLAMPS0578</v>
          </cell>
          <cell r="D614" t="b">
            <v>1</v>
          </cell>
          <cell r="E614" t="str">
            <v xml:space="preserve">MITSUBISHI PAJERO/MONTERO L047 JEEP (84-90) - LAMINATED FRONT WINDSCREEN</v>
          </cell>
          <cell r="F614" t="str">
            <v>MITSUBISHI</v>
          </cell>
          <cell r="G614" t="str">
            <v xml:space="preserve">L047 LFW</v>
          </cell>
          <cell r="H614" t="str">
            <v xml:space="preserve">L047 LFW</v>
          </cell>
          <cell r="I614" t="str">
            <v>1411*585</v>
          </cell>
          <cell r="J614">
            <v>0.02</v>
          </cell>
          <cell r="K614" t="str">
            <v>SUPPLIER0015</v>
          </cell>
          <cell r="L614" t="str">
            <v xml:space="preserve">XINYI AUTOMOBILE GLASS (SHENZHEN) CO., LTD</v>
          </cell>
          <cell r="M614">
            <v>1</v>
          </cell>
          <cell r="N614">
            <v>4</v>
          </cell>
          <cell r="O614">
            <v>5</v>
          </cell>
          <cell r="R614">
            <v>1</v>
          </cell>
          <cell r="S614">
            <v>3</v>
          </cell>
          <cell r="T614" t="str">
            <v xml:space="preserve">USD Purchase Pricelist (USD)</v>
          </cell>
          <cell r="U614">
            <v>10.73</v>
          </cell>
          <cell r="V614">
            <v>1787.89</v>
          </cell>
          <cell r="W614">
            <v>2200</v>
          </cell>
          <cell r="X614">
            <v>3500</v>
          </cell>
          <cell r="Z614">
            <v>8</v>
          </cell>
          <cell r="AB614" t="str">
            <v>2B</v>
          </cell>
        </row>
        <row r="615">
          <cell r="A615">
            <v>10898</v>
          </cell>
          <cell r="B615" t="str">
            <v>AUTOLAMPS0599</v>
          </cell>
          <cell r="C615" t="str">
            <v>AUTOLAMPS0599</v>
          </cell>
          <cell r="D615" t="b">
            <v>1</v>
          </cell>
          <cell r="E615" t="str">
            <v xml:space="preserve">MITSUBISHI ROSA (91-93) - FRONT LAMP (214-1640) - LH</v>
          </cell>
          <cell r="F615" t="str">
            <v>MITSUBISHI</v>
          </cell>
          <cell r="G615" t="str">
            <v xml:space="preserve">CANTER/91 FLA LH</v>
          </cell>
          <cell r="H615" t="str">
            <v>MT04-0105A-L</v>
          </cell>
          <cell r="J615">
            <v>0.04</v>
          </cell>
          <cell r="K615" t="str">
            <v>SUPPLIER0002</v>
          </cell>
          <cell r="L615" t="str">
            <v xml:space="preserve">ANHUI TINCAI SILK CO. LTD</v>
          </cell>
          <cell r="M615">
            <v>0</v>
          </cell>
          <cell r="N615">
            <v>0</v>
          </cell>
          <cell r="O615">
            <v>0</v>
          </cell>
          <cell r="P615">
            <v>2</v>
          </cell>
          <cell r="Q615">
            <v>3</v>
          </cell>
          <cell r="T615" t="str">
            <v xml:space="preserve">Yuan Purchase Pricelist (CNY)</v>
          </cell>
          <cell r="U615">
            <v>0.97</v>
          </cell>
          <cell r="V615">
            <v>152</v>
          </cell>
          <cell r="W615">
            <v>230</v>
          </cell>
          <cell r="X615">
            <v>310</v>
          </cell>
          <cell r="Z615">
            <v>16</v>
          </cell>
          <cell r="AB615" t="str">
            <v>B18</v>
          </cell>
        </row>
        <row r="616">
          <cell r="A616">
            <v>10897</v>
          </cell>
          <cell r="B616" t="str">
            <v>AUTOLAMPS0600</v>
          </cell>
          <cell r="C616" t="str">
            <v>AUTOLAMPS0600</v>
          </cell>
          <cell r="D616" t="b">
            <v>1</v>
          </cell>
          <cell r="E616" t="str">
            <v xml:space="preserve">MITSUBISHI ROSA (91-93) - FRONT LAMP (214-1640) - RH</v>
          </cell>
          <cell r="F616" t="str">
            <v>MITSUBISHI</v>
          </cell>
          <cell r="G616" t="str">
            <v xml:space="preserve">CANTER/91 FLA RH</v>
          </cell>
          <cell r="H616" t="str">
            <v>MT04-0105A-R</v>
          </cell>
          <cell r="J616">
            <v>0.04</v>
          </cell>
          <cell r="K616" t="str">
            <v>SUPPLIER0002</v>
          </cell>
          <cell r="L616" t="str">
            <v xml:space="preserve">ANHUI TINCAI SILK CO. LTD</v>
          </cell>
          <cell r="M616">
            <v>0</v>
          </cell>
          <cell r="N616">
            <v>0</v>
          </cell>
          <cell r="O616">
            <v>0</v>
          </cell>
          <cell r="P616">
            <v>2</v>
          </cell>
          <cell r="Q616">
            <v>3</v>
          </cell>
          <cell r="T616" t="str">
            <v xml:space="preserve">Yuan Purchase Pricelist (CNY)</v>
          </cell>
          <cell r="U616">
            <v>0.97</v>
          </cell>
          <cell r="V616">
            <v>152</v>
          </cell>
          <cell r="W616">
            <v>230</v>
          </cell>
          <cell r="X616">
            <v>310</v>
          </cell>
          <cell r="Z616">
            <v>16</v>
          </cell>
          <cell r="AB616" t="str">
            <v>B18</v>
          </cell>
        </row>
        <row r="617">
          <cell r="A617">
            <v>10900</v>
          </cell>
          <cell r="B617" t="str">
            <v>AUTOLAMPS0601</v>
          </cell>
          <cell r="C617" t="str">
            <v>AUTOLAMPS0601</v>
          </cell>
          <cell r="D617" t="b">
            <v>1</v>
          </cell>
          <cell r="E617" t="str">
            <v xml:space="preserve">MITSUBISHI ROSA (91-93) - FRONT LENS (214-1640) - LH</v>
          </cell>
          <cell r="F617" t="str">
            <v>MITSUBISHI</v>
          </cell>
          <cell r="G617" t="str">
            <v xml:space="preserve">CANTER/91 FLS LH</v>
          </cell>
          <cell r="H617" t="str">
            <v>00-MT04-0105A-L</v>
          </cell>
          <cell r="J617">
            <v>0.04</v>
          </cell>
          <cell r="K617" t="str">
            <v>SUPPLIER0002</v>
          </cell>
          <cell r="L617" t="str">
            <v xml:space="preserve">ANHUI TINCAI SILK CO. LTD</v>
          </cell>
          <cell r="M617">
            <v>7</v>
          </cell>
          <cell r="N617">
            <v>28</v>
          </cell>
          <cell r="O617">
            <v>35</v>
          </cell>
          <cell r="P617">
            <v>2</v>
          </cell>
          <cell r="Q617">
            <v>3</v>
          </cell>
          <cell r="T617" t="str">
            <v xml:space="preserve">Yuan Purchase Pricelist (CNY)</v>
          </cell>
          <cell r="U617">
            <v>0.4</v>
          </cell>
          <cell r="V617">
            <v>63</v>
          </cell>
          <cell r="W617">
            <v>100</v>
          </cell>
          <cell r="X617">
            <v>140</v>
          </cell>
        </row>
        <row r="618">
          <cell r="A618">
            <v>10899</v>
          </cell>
          <cell r="B618" t="str">
            <v>AUTOLAMPS0602</v>
          </cell>
          <cell r="C618" t="str">
            <v>AUTOLAMPS0602</v>
          </cell>
          <cell r="D618" t="b">
            <v>1</v>
          </cell>
          <cell r="E618" t="str">
            <v xml:space="preserve">MITSUBISHI ROSA (91-93) - FRONT LENS (214-1640) - RH</v>
          </cell>
          <cell r="F618" t="str">
            <v>MITSUBISHI</v>
          </cell>
          <cell r="G618" t="str">
            <v xml:space="preserve">CANTER/91 FLS RH</v>
          </cell>
          <cell r="H618" t="str">
            <v>00-MT04-0105A-R</v>
          </cell>
          <cell r="J618">
            <v>0.04</v>
          </cell>
          <cell r="K618" t="str">
            <v>SUPPLIER0002</v>
          </cell>
          <cell r="L618" t="str">
            <v xml:space="preserve">ANHUI TINCAI SILK CO. LTD</v>
          </cell>
          <cell r="M618">
            <v>7</v>
          </cell>
          <cell r="N618">
            <v>28</v>
          </cell>
          <cell r="O618">
            <v>35</v>
          </cell>
          <cell r="P618">
            <v>2</v>
          </cell>
          <cell r="Q618">
            <v>5</v>
          </cell>
          <cell r="T618" t="str">
            <v xml:space="preserve">Yuan Purchase Pricelist (CNY)</v>
          </cell>
          <cell r="U618">
            <v>0.4</v>
          </cell>
          <cell r="V618">
            <v>63</v>
          </cell>
          <cell r="W618">
            <v>100</v>
          </cell>
          <cell r="X618">
            <v>140</v>
          </cell>
        </row>
        <row r="619">
          <cell r="A619">
            <v>12411</v>
          </cell>
          <cell r="B619" t="str">
            <v>AUTOLAMPS0804</v>
          </cell>
          <cell r="C619" t="str">
            <v>AUTOLAMPS0804</v>
          </cell>
          <cell r="D619" t="b">
            <v>1</v>
          </cell>
          <cell r="E619" t="str">
            <v xml:space="preserve">FSR/FVR/TX/FUSO/FV87/FM80/UD/MK210 (95-) -  TAIL LAMP - LH</v>
          </cell>
          <cell r="F619" t="str">
            <v>MITSUBISHI/NISSAN</v>
          </cell>
          <cell r="G619" t="str">
            <v>MK210-TLA-RH</v>
          </cell>
          <cell r="H619" t="str">
            <v>NS33-0502</v>
          </cell>
          <cell r="I619" t="str">
            <v>1524*844</v>
          </cell>
          <cell r="J619">
            <v>0.04</v>
          </cell>
          <cell r="K619" t="str">
            <v>SUPPLIER0002</v>
          </cell>
          <cell r="L619" t="str">
            <v xml:space="preserve">ANHUI TINCAI SILK CO. LTD</v>
          </cell>
          <cell r="N619">
            <v>0</v>
          </cell>
          <cell r="O619">
            <v>0</v>
          </cell>
          <cell r="T619" t="str">
            <v xml:space="preserve">Yuan Purchase Pricelist (CNY)</v>
          </cell>
          <cell r="U619">
            <v>12</v>
          </cell>
          <cell r="V619">
            <v>290</v>
          </cell>
          <cell r="W619">
            <v>430</v>
          </cell>
          <cell r="X619">
            <v>580</v>
          </cell>
          <cell r="Z619">
            <v>34</v>
          </cell>
          <cell r="AB619" t="str">
            <v>B3</v>
          </cell>
        </row>
        <row r="620">
          <cell r="A620">
            <v>12412</v>
          </cell>
          <cell r="B620" t="str">
            <v>AUTOLAMPS0805</v>
          </cell>
          <cell r="C620" t="str">
            <v>AUTOLAMPS0805</v>
          </cell>
          <cell r="D620" t="b">
            <v>1</v>
          </cell>
          <cell r="E620" t="str">
            <v xml:space="preserve">FSR/FVR/TX/FUSO/FV87/FM80/UD/MK210 (95-) - TAIL LAMP - RH</v>
          </cell>
          <cell r="F620" t="str">
            <v>MITSUBISHI/NISSAN</v>
          </cell>
          <cell r="G620" t="str">
            <v>MK210-TLA-LH</v>
          </cell>
          <cell r="H620" t="str">
            <v>NS33-0502</v>
          </cell>
          <cell r="I620" t="str">
            <v>1533*850</v>
          </cell>
          <cell r="J620">
            <v>0.04</v>
          </cell>
          <cell r="K620" t="str">
            <v>SUPPLIER0002</v>
          </cell>
          <cell r="L620" t="str">
            <v xml:space="preserve">ANHUI TINCAI SILK CO. LTD</v>
          </cell>
          <cell r="N620">
            <v>0</v>
          </cell>
          <cell r="O620">
            <v>0</v>
          </cell>
          <cell r="T620" t="str">
            <v xml:space="preserve">Yuan Purchase Pricelist (CNY)</v>
          </cell>
          <cell r="U620">
            <v>12</v>
          </cell>
          <cell r="V620">
            <v>290</v>
          </cell>
          <cell r="W620">
            <v>430</v>
          </cell>
          <cell r="X620">
            <v>580</v>
          </cell>
          <cell r="Z620">
            <v>51</v>
          </cell>
          <cell r="AB620" t="str">
            <v>B3</v>
          </cell>
        </row>
        <row r="621">
          <cell r="A621">
            <v>12164</v>
          </cell>
          <cell r="B621" t="str">
            <v>AUTOLAMPS0687</v>
          </cell>
          <cell r="C621" t="str">
            <v>AUTOLAMPS0687</v>
          </cell>
          <cell r="D621" t="b">
            <v>1</v>
          </cell>
          <cell r="E621" t="str">
            <v xml:space="preserve">NISSAN B110/1200 P/UP (A12) (71-83) - BUMPER LENS - LH</v>
          </cell>
          <cell r="F621" t="str">
            <v>NISSAN</v>
          </cell>
          <cell r="G621" t="str">
            <v xml:space="preserve">B110 BLS LH</v>
          </cell>
          <cell r="H621" t="str">
            <v>00-NS01-0105B-L</v>
          </cell>
          <cell r="J621">
            <v>0.04</v>
          </cell>
          <cell r="K621" t="str">
            <v>SUPPLIER0002</v>
          </cell>
          <cell r="L621" t="str">
            <v xml:space="preserve">ANHUI TINCAI SILK CO. LTD</v>
          </cell>
          <cell r="N621">
            <v>0</v>
          </cell>
          <cell r="O621">
            <v>0</v>
          </cell>
          <cell r="R621">
            <v>5</v>
          </cell>
          <cell r="S621">
            <v>20</v>
          </cell>
          <cell r="T621" t="str">
            <v xml:space="preserve">Yuan Purchase Pricelist (CNY)</v>
          </cell>
          <cell r="U621">
            <v>0.24</v>
          </cell>
          <cell r="V621">
            <v>38</v>
          </cell>
          <cell r="W621">
            <v>60</v>
          </cell>
          <cell r="X621">
            <v>80</v>
          </cell>
        </row>
        <row r="622">
          <cell r="A622">
            <v>12163</v>
          </cell>
          <cell r="B622" t="str">
            <v>AUTOLAMPS0688</v>
          </cell>
          <cell r="C622" t="str">
            <v>AUTOLAMPS0688</v>
          </cell>
          <cell r="D622" t="b">
            <v>1</v>
          </cell>
          <cell r="E622" t="str">
            <v xml:space="preserve">NISSAN B110/1200 P/UP (A12) (71-83) - BUMPER LENS - RH</v>
          </cell>
          <cell r="F622" t="str">
            <v>NISSAN</v>
          </cell>
          <cell r="G622" t="str">
            <v xml:space="preserve">B110 BLS RH</v>
          </cell>
          <cell r="H622" t="str">
            <v>00-NS01-0105B-R</v>
          </cell>
          <cell r="J622">
            <v>0.04</v>
          </cell>
          <cell r="K622" t="str">
            <v>SUPPLIER0002</v>
          </cell>
          <cell r="L622" t="str">
            <v xml:space="preserve">ANHUI TINCAI SILK CO. LTD</v>
          </cell>
          <cell r="N622">
            <v>0</v>
          </cell>
          <cell r="O622">
            <v>0</v>
          </cell>
          <cell r="R622">
            <v>5</v>
          </cell>
          <cell r="S622">
            <v>20</v>
          </cell>
          <cell r="T622" t="str">
            <v xml:space="preserve">Yuan Purchase Pricelist (CNY)</v>
          </cell>
          <cell r="U622">
            <v>0.24</v>
          </cell>
          <cell r="V622">
            <v>38</v>
          </cell>
          <cell r="W622">
            <v>60</v>
          </cell>
          <cell r="X622">
            <v>80</v>
          </cell>
        </row>
        <row r="623">
          <cell r="A623">
            <v>10977</v>
          </cell>
          <cell r="B623" t="str">
            <v>AUTOLAMPS0685</v>
          </cell>
          <cell r="C623" t="str">
            <v>AUTOLAMPS0685</v>
          </cell>
          <cell r="D623" t="b">
            <v>1</v>
          </cell>
          <cell r="E623" t="str">
            <v xml:space="preserve">NISSAN B110/1200 P/UP (A12) (71-83) - GRILL (ROUND SEAL BEAM)</v>
          </cell>
          <cell r="F623" t="str">
            <v>NISSAN</v>
          </cell>
          <cell r="G623" t="str">
            <v xml:space="preserve">B110 GRL ROUND</v>
          </cell>
          <cell r="H623" t="str">
            <v>NS99-0106</v>
          </cell>
          <cell r="J623">
            <v>0.04</v>
          </cell>
          <cell r="K623" t="str">
            <v>SUPPLIER0002</v>
          </cell>
          <cell r="L623" t="str">
            <v xml:space="preserve">ANHUI TINCAI SILK CO. LTD</v>
          </cell>
          <cell r="N623">
            <v>0</v>
          </cell>
          <cell r="O623">
            <v>0</v>
          </cell>
          <cell r="R623">
            <v>1</v>
          </cell>
          <cell r="S623">
            <v>2</v>
          </cell>
          <cell r="T623" t="str">
            <v xml:space="preserve">Yuan Purchase Pricelist (CNY)</v>
          </cell>
          <cell r="U623">
            <v>6.45</v>
          </cell>
          <cell r="V623">
            <v>1008</v>
          </cell>
          <cell r="W623">
            <v>1560</v>
          </cell>
          <cell r="X623">
            <v>2150</v>
          </cell>
        </row>
        <row r="624">
          <cell r="A624">
            <v>10978</v>
          </cell>
          <cell r="B624" t="str">
            <v>AUTOLAMPS0686</v>
          </cell>
          <cell r="C624" t="str">
            <v>AUTOLAMPS0686</v>
          </cell>
          <cell r="D624" t="b">
            <v>1</v>
          </cell>
          <cell r="E624" t="str">
            <v xml:space="preserve">NISSAN B110/1200 P/UP (A12) (71-83) - GRILL (SQUARE SEAL BEAM)</v>
          </cell>
          <cell r="F624" t="str">
            <v>NISSAN</v>
          </cell>
          <cell r="G624" t="str">
            <v xml:space="preserve">B110 GRL SQUARE</v>
          </cell>
          <cell r="H624" t="str">
            <v>NS99-0105</v>
          </cell>
          <cell r="J624">
            <v>0.04</v>
          </cell>
          <cell r="K624" t="str">
            <v>SUPPLIER0002</v>
          </cell>
          <cell r="L624" t="str">
            <v xml:space="preserve">ANHUI TINCAI SILK CO. LTD</v>
          </cell>
          <cell r="N624">
            <v>0</v>
          </cell>
          <cell r="O624">
            <v>0</v>
          </cell>
          <cell r="R624">
            <v>1</v>
          </cell>
          <cell r="S624">
            <v>2</v>
          </cell>
          <cell r="T624" t="str">
            <v xml:space="preserve">Yuan Purchase Pricelist (CNY)</v>
          </cell>
          <cell r="U624">
            <v>6.45</v>
          </cell>
          <cell r="V624">
            <v>1008</v>
          </cell>
          <cell r="W624">
            <v>1560</v>
          </cell>
          <cell r="X624">
            <v>2150</v>
          </cell>
        </row>
        <row r="625">
          <cell r="A625">
            <v>10979</v>
          </cell>
          <cell r="B625" t="str">
            <v>AUTOLAMPS0694</v>
          </cell>
          <cell r="C625" t="str">
            <v>AUTOLAMPS0694</v>
          </cell>
          <cell r="D625" t="b">
            <v>1</v>
          </cell>
          <cell r="E625" t="str">
            <v xml:space="preserve">NISSAN B110/1200 P/UP (A12) (71-83) - TAIL LAMP (215-1910-2) - LH</v>
          </cell>
          <cell r="F625" t="str">
            <v>NISSAN</v>
          </cell>
          <cell r="G625" t="str">
            <v xml:space="preserve">B110 TLA LH</v>
          </cell>
          <cell r="H625" t="str">
            <v>NS01-0102A-L</v>
          </cell>
          <cell r="J625">
            <v>0.04</v>
          </cell>
          <cell r="K625" t="str">
            <v>SUPPLIER0002</v>
          </cell>
          <cell r="L625" t="str">
            <v xml:space="preserve">ANHUI TINCAI SILK CO. LTD</v>
          </cell>
          <cell r="M625">
            <v>14</v>
          </cell>
          <cell r="N625">
            <v>56</v>
          </cell>
          <cell r="O625">
            <v>70</v>
          </cell>
          <cell r="R625">
            <v>5</v>
          </cell>
          <cell r="S625">
            <v>10</v>
          </cell>
          <cell r="T625" t="str">
            <v xml:space="preserve">Yuan Purchase Pricelist (CNY)</v>
          </cell>
          <cell r="U625">
            <v>12.5</v>
          </cell>
          <cell r="V625">
            <v>319</v>
          </cell>
          <cell r="W625">
            <v>480</v>
          </cell>
          <cell r="X625">
            <v>640</v>
          </cell>
        </row>
        <row r="626">
          <cell r="A626">
            <v>10980</v>
          </cell>
          <cell r="B626" t="str">
            <v>AUTOLAMPS0695</v>
          </cell>
          <cell r="C626" t="str">
            <v>AUTOLAMPS0695</v>
          </cell>
          <cell r="D626" t="b">
            <v>1</v>
          </cell>
          <cell r="E626" t="str">
            <v xml:space="preserve">NISSAN B110/1200 P/UP (A12) (71-83) - TAIL LAMP (215-1910-2) - RH</v>
          </cell>
          <cell r="F626" t="str">
            <v>NISSAN</v>
          </cell>
          <cell r="G626" t="str">
            <v xml:space="preserve">B110 TLA RH</v>
          </cell>
          <cell r="H626" t="str">
            <v>NS01-0102A-R</v>
          </cell>
          <cell r="J626">
            <v>0.04</v>
          </cell>
          <cell r="K626" t="str">
            <v>SUPPLIER0002</v>
          </cell>
          <cell r="L626" t="str">
            <v xml:space="preserve">ANHUI TINCAI SILK CO. LTD</v>
          </cell>
          <cell r="M626">
            <v>14</v>
          </cell>
          <cell r="N626">
            <v>56</v>
          </cell>
          <cell r="O626">
            <v>70</v>
          </cell>
          <cell r="R626">
            <v>5</v>
          </cell>
          <cell r="S626">
            <v>10</v>
          </cell>
          <cell r="T626" t="str">
            <v xml:space="preserve">Yuan Purchase Pricelist (CNY)</v>
          </cell>
          <cell r="U626">
            <v>12.5</v>
          </cell>
          <cell r="V626">
            <v>319</v>
          </cell>
          <cell r="W626">
            <v>480</v>
          </cell>
          <cell r="X626">
            <v>640</v>
          </cell>
        </row>
        <row r="627">
          <cell r="A627">
            <v>10981</v>
          </cell>
          <cell r="B627" t="str">
            <v>AUTOLAMPS0689</v>
          </cell>
          <cell r="C627" t="str">
            <v>AUTOLAMPS0689</v>
          </cell>
          <cell r="D627" t="b">
            <v>1</v>
          </cell>
          <cell r="E627" t="str">
            <v xml:space="preserve">NISSAN B110/1200 P/UP (A12) (71-83) - TAIL LENS (215-1910-2-00) - LH</v>
          </cell>
          <cell r="F627" t="str">
            <v>NISSAN</v>
          </cell>
          <cell r="G627" t="str">
            <v xml:space="preserve">B110 TLS LH</v>
          </cell>
          <cell r="H627" t="str">
            <v>00-NS01-0102A-L</v>
          </cell>
          <cell r="J627">
            <v>0.04</v>
          </cell>
          <cell r="K627" t="str">
            <v>SUPPLIER0002</v>
          </cell>
          <cell r="L627" t="str">
            <v xml:space="preserve">ANHUI TINCAI SILK CO. LTD</v>
          </cell>
          <cell r="M627">
            <v>24</v>
          </cell>
          <cell r="N627">
            <v>96</v>
          </cell>
          <cell r="O627">
            <v>120</v>
          </cell>
          <cell r="R627">
            <v>5</v>
          </cell>
          <cell r="S627">
            <v>20</v>
          </cell>
          <cell r="T627" t="str">
            <v xml:space="preserve">Yuan Purchase Pricelist (CNY)</v>
          </cell>
          <cell r="U627">
            <v>5</v>
          </cell>
          <cell r="V627">
            <v>116.25</v>
          </cell>
          <cell r="W627">
            <v>180</v>
          </cell>
          <cell r="X627">
            <v>250</v>
          </cell>
        </row>
        <row r="628">
          <cell r="A628">
            <v>10982</v>
          </cell>
          <cell r="B628" t="str">
            <v>AUTOLAMPS0690</v>
          </cell>
          <cell r="C628" t="str">
            <v>AUTOLAMPS0690</v>
          </cell>
          <cell r="D628" t="b">
            <v>1</v>
          </cell>
          <cell r="E628" t="str">
            <v xml:space="preserve">NISSAN B110/1200 P/UP (A12) (71-83) - TAIL LENS (215-1910-2-00) - RH</v>
          </cell>
          <cell r="F628" t="str">
            <v>NISSAN</v>
          </cell>
          <cell r="G628" t="str">
            <v xml:space="preserve">B110 TLS RH</v>
          </cell>
          <cell r="H628" t="str">
            <v>NS01-0102A-00-R</v>
          </cell>
          <cell r="J628">
            <v>0.04</v>
          </cell>
          <cell r="K628" t="str">
            <v>SUPPLIER0002</v>
          </cell>
          <cell r="L628" t="str">
            <v xml:space="preserve">ANHUI TINCAI SILK CO. LTD</v>
          </cell>
          <cell r="M628">
            <v>26</v>
          </cell>
          <cell r="N628">
            <v>104</v>
          </cell>
          <cell r="O628">
            <v>130</v>
          </cell>
          <cell r="R628">
            <v>5</v>
          </cell>
          <cell r="S628">
            <v>20</v>
          </cell>
          <cell r="T628" t="str">
            <v xml:space="preserve">Yuan Purchase Pricelist (CNY)</v>
          </cell>
          <cell r="U628">
            <v>5</v>
          </cell>
          <cell r="V628">
            <v>116.25</v>
          </cell>
          <cell r="W628">
            <v>180</v>
          </cell>
          <cell r="X628">
            <v>250</v>
          </cell>
        </row>
        <row r="629">
          <cell r="A629">
            <v>10983</v>
          </cell>
          <cell r="B629" t="str">
            <v>AUTOLAMPS0693</v>
          </cell>
          <cell r="C629" t="str">
            <v>AUTOLAMPS0693</v>
          </cell>
          <cell r="D629" t="b">
            <v>1</v>
          </cell>
          <cell r="E629" t="str">
            <v xml:space="preserve">NISSAN B110/1200 P/UP (A12/A14) (71-83)(215-1510) - SIDE LAMP</v>
          </cell>
          <cell r="F629" t="str">
            <v>NISSAN</v>
          </cell>
          <cell r="G629" t="str">
            <v xml:space="preserve">B110 SLA</v>
          </cell>
          <cell r="H629" t="str">
            <v>NS01-0106</v>
          </cell>
          <cell r="J629">
            <v>0.04</v>
          </cell>
          <cell r="K629" t="str">
            <v>SUPPLIER0002</v>
          </cell>
          <cell r="L629" t="str">
            <v xml:space="preserve">ANHUI TINCAI SILK CO. LTD</v>
          </cell>
          <cell r="M629">
            <v>0</v>
          </cell>
          <cell r="N629">
            <v>0</v>
          </cell>
          <cell r="O629">
            <v>0</v>
          </cell>
          <cell r="P629">
            <v>5</v>
          </cell>
          <cell r="Q629">
            <v>20</v>
          </cell>
          <cell r="T629" t="str">
            <v xml:space="preserve">Yuan Purchase Pricelist (CNY)</v>
          </cell>
          <cell r="U629">
            <v>3</v>
          </cell>
          <cell r="V629">
            <v>77</v>
          </cell>
          <cell r="W629">
            <v>110</v>
          </cell>
          <cell r="X629">
            <v>150</v>
          </cell>
        </row>
        <row r="630">
          <cell r="A630">
            <v>10984</v>
          </cell>
          <cell r="B630" t="str">
            <v>AUTOLAMPS0683</v>
          </cell>
          <cell r="C630" t="str">
            <v>AUTOLAMPS0683</v>
          </cell>
          <cell r="D630" t="b">
            <v>1</v>
          </cell>
          <cell r="E630" t="str">
            <v xml:space="preserve">NISSAN B140/1400 P/UP (A14) (71-83) - BUMPER LAMP (215-1663R) - LH</v>
          </cell>
          <cell r="F630" t="str">
            <v>NISSAN</v>
          </cell>
          <cell r="G630" t="str">
            <v xml:space="preserve">B140 BLA LH</v>
          </cell>
          <cell r="H630" t="str">
            <v>NS01-0105-L</v>
          </cell>
          <cell r="J630">
            <v>0.04</v>
          </cell>
          <cell r="K630" t="str">
            <v>SUPPLIER0002</v>
          </cell>
          <cell r="L630" t="str">
            <v xml:space="preserve">ANHUI TINCAI SILK CO. LTD</v>
          </cell>
          <cell r="M630">
            <v>6</v>
          </cell>
          <cell r="N630">
            <v>24</v>
          </cell>
          <cell r="O630">
            <v>30</v>
          </cell>
          <cell r="P630">
            <v>5</v>
          </cell>
          <cell r="Q630">
            <v>20</v>
          </cell>
          <cell r="T630" t="str">
            <v xml:space="preserve">Yuan Purchase Pricelist (CNY)</v>
          </cell>
          <cell r="U630">
            <v>6</v>
          </cell>
          <cell r="V630">
            <v>145</v>
          </cell>
          <cell r="W630">
            <v>220</v>
          </cell>
          <cell r="X630">
            <v>300</v>
          </cell>
          <cell r="Z630">
            <v>20</v>
          </cell>
          <cell r="AB630" t="str">
            <v>B18</v>
          </cell>
        </row>
        <row r="631">
          <cell r="A631">
            <v>10985</v>
          </cell>
          <cell r="B631" t="str">
            <v>AUTOLAMPS0684</v>
          </cell>
          <cell r="C631" t="str">
            <v>AUTOLAMPS0684</v>
          </cell>
          <cell r="D631" t="b">
            <v>1</v>
          </cell>
          <cell r="E631" t="str">
            <v xml:space="preserve">NISSAN B140/1400 P/UP (A14) (71-83) - BUMPER LAMP (215-1663R) - RH</v>
          </cell>
          <cell r="F631" t="str">
            <v>NISSAN</v>
          </cell>
          <cell r="G631" t="str">
            <v xml:space="preserve">B140 BLA RH</v>
          </cell>
          <cell r="H631" t="str">
            <v>NS01-0105-R</v>
          </cell>
          <cell r="J631">
            <v>0.04</v>
          </cell>
          <cell r="K631" t="str">
            <v>SUPPLIER0002</v>
          </cell>
          <cell r="L631" t="str">
            <v xml:space="preserve">ANHUI TINCAI SILK CO. LTD</v>
          </cell>
          <cell r="M631">
            <v>6</v>
          </cell>
          <cell r="N631">
            <v>24</v>
          </cell>
          <cell r="O631">
            <v>30</v>
          </cell>
          <cell r="P631">
            <v>5</v>
          </cell>
          <cell r="Q631">
            <v>20</v>
          </cell>
          <cell r="T631" t="str">
            <v xml:space="preserve">Yuan Purchase Pricelist (CNY)</v>
          </cell>
          <cell r="U631">
            <v>6</v>
          </cell>
          <cell r="V631">
            <v>145</v>
          </cell>
          <cell r="W631">
            <v>220</v>
          </cell>
          <cell r="X631">
            <v>300</v>
          </cell>
          <cell r="Z631">
            <v>20</v>
          </cell>
          <cell r="AB631" t="str">
            <v>B18</v>
          </cell>
        </row>
        <row r="632">
          <cell r="A632">
            <v>10986</v>
          </cell>
          <cell r="B632" t="str">
            <v>AUTOLAMPS0691</v>
          </cell>
          <cell r="C632" t="str">
            <v>AUTOLAMPS0691</v>
          </cell>
          <cell r="D632" t="b">
            <v>1</v>
          </cell>
          <cell r="E632" t="str">
            <v xml:space="preserve">NISSAN B140/1400 P/UP (A14) (71-83) - BUMPER LENS (215-1663R-00) - LH</v>
          </cell>
          <cell r="F632" t="str">
            <v>NISSAN</v>
          </cell>
          <cell r="G632" t="str">
            <v xml:space="preserve">B140 BLS LH</v>
          </cell>
          <cell r="H632" t="str">
            <v>NS01-0105-00-L</v>
          </cell>
          <cell r="J632">
            <v>0.04</v>
          </cell>
          <cell r="K632" t="str">
            <v>SUPPLIER0002</v>
          </cell>
          <cell r="L632" t="str">
            <v xml:space="preserve">ANHUI TINCAI SILK CO. LTD</v>
          </cell>
          <cell r="M632">
            <v>2</v>
          </cell>
          <cell r="N632">
            <v>8</v>
          </cell>
          <cell r="O632">
            <v>10</v>
          </cell>
          <cell r="R632">
            <v>5</v>
          </cell>
          <cell r="S632">
            <v>20</v>
          </cell>
          <cell r="T632" t="str">
            <v xml:space="preserve">Yuan Purchase Pricelist (CNY)</v>
          </cell>
          <cell r="U632">
            <v>0.22</v>
          </cell>
          <cell r="V632">
            <v>34</v>
          </cell>
          <cell r="W632">
            <v>50</v>
          </cell>
          <cell r="X632">
            <v>70</v>
          </cell>
          <cell r="Z632">
            <v>93</v>
          </cell>
          <cell r="AB632" t="str">
            <v>2C</v>
          </cell>
        </row>
        <row r="633">
          <cell r="A633">
            <v>10987</v>
          </cell>
          <cell r="B633" t="str">
            <v>AUTOLAMPS0692</v>
          </cell>
          <cell r="C633" t="str">
            <v>AUTOLAMPS0692</v>
          </cell>
          <cell r="D633" t="b">
            <v>1</v>
          </cell>
          <cell r="E633" t="str">
            <v xml:space="preserve">NISSAN B140/1400 P/UP (A14) (71-83) - BUMPER LENS (215-1663R-00)- RH</v>
          </cell>
          <cell r="F633" t="str">
            <v>NISSAN</v>
          </cell>
          <cell r="G633" t="str">
            <v xml:space="preserve">B140 BLS RH</v>
          </cell>
          <cell r="H633" t="str">
            <v>NS01-0105-00-R</v>
          </cell>
          <cell r="J633">
            <v>0.04</v>
          </cell>
          <cell r="K633" t="str">
            <v>SUPPLIER0002</v>
          </cell>
          <cell r="L633" t="str">
            <v xml:space="preserve">ANHUI TINCAI SILK CO. LTD</v>
          </cell>
          <cell r="M633">
            <v>2</v>
          </cell>
          <cell r="N633">
            <v>8</v>
          </cell>
          <cell r="O633">
            <v>10</v>
          </cell>
          <cell r="R633">
            <v>5</v>
          </cell>
          <cell r="S633">
            <v>20</v>
          </cell>
          <cell r="T633" t="str">
            <v xml:space="preserve">Yuan Purchase Pricelist (CNY)</v>
          </cell>
          <cell r="U633">
            <v>0.22</v>
          </cell>
          <cell r="V633">
            <v>34</v>
          </cell>
          <cell r="W633">
            <v>50</v>
          </cell>
          <cell r="X633">
            <v>70</v>
          </cell>
          <cell r="Z633">
            <v>93</v>
          </cell>
          <cell r="AB633" t="str">
            <v>2C</v>
          </cell>
        </row>
        <row r="634">
          <cell r="A634">
            <v>10990</v>
          </cell>
          <cell r="B634" t="str">
            <v>AUTOLAMPS0696</v>
          </cell>
          <cell r="C634" t="str">
            <v>AUTOLAMPS0696</v>
          </cell>
          <cell r="D634" t="b">
            <v>1</v>
          </cell>
          <cell r="E634" t="str">
            <v xml:space="preserve">NISSAN CABSTAR CB31 (94-) - CORNER LAMP (215-1564) - LH</v>
          </cell>
          <cell r="F634" t="str">
            <v>NISSAN</v>
          </cell>
          <cell r="G634" t="str">
            <v xml:space="preserve">CB31 CLA LH</v>
          </cell>
          <cell r="H634" t="str">
            <v>NS15-0203-L</v>
          </cell>
          <cell r="J634">
            <v>0.04</v>
          </cell>
          <cell r="K634" t="str">
            <v>SUPPLIER0002</v>
          </cell>
          <cell r="L634" t="str">
            <v xml:space="preserve">ANHUI TINCAI SILK CO. LTD</v>
          </cell>
          <cell r="N634">
            <v>0</v>
          </cell>
          <cell r="O634">
            <v>0</v>
          </cell>
          <cell r="P634">
            <v>2</v>
          </cell>
          <cell r="Q634">
            <v>5</v>
          </cell>
          <cell r="T634" t="str">
            <v xml:space="preserve">Yuan Purchase Pricelist (CNY)</v>
          </cell>
          <cell r="U634">
            <v>1.29</v>
          </cell>
          <cell r="V634">
            <v>202</v>
          </cell>
          <cell r="W634">
            <v>310</v>
          </cell>
          <cell r="X634">
            <v>430</v>
          </cell>
        </row>
        <row r="635">
          <cell r="A635">
            <v>10991</v>
          </cell>
          <cell r="B635" t="str">
            <v>AUTOLAMPS0697</v>
          </cell>
          <cell r="C635" t="str">
            <v>AUTOLAMPS0697</v>
          </cell>
          <cell r="D635" t="b">
            <v>1</v>
          </cell>
          <cell r="E635" t="str">
            <v xml:space="preserve">NISSAN CABSTAR CB31 (94-) - CORNER LAMP (215-1564) - RH</v>
          </cell>
          <cell r="F635" t="str">
            <v>NISSAN</v>
          </cell>
          <cell r="G635" t="str">
            <v xml:space="preserve">CB31 CLA RH</v>
          </cell>
          <cell r="H635" t="str">
            <v>NS15-0203-R</v>
          </cell>
          <cell r="J635">
            <v>0.04</v>
          </cell>
          <cell r="K635" t="str">
            <v>SUPPLIER0002</v>
          </cell>
          <cell r="L635" t="str">
            <v xml:space="preserve">ANHUI TINCAI SILK CO. LTD</v>
          </cell>
          <cell r="N635">
            <v>0</v>
          </cell>
          <cell r="O635">
            <v>0</v>
          </cell>
          <cell r="P635">
            <v>2</v>
          </cell>
          <cell r="Q635">
            <v>5</v>
          </cell>
          <cell r="T635" t="str">
            <v xml:space="preserve">Yuan Purchase Pricelist (CNY)</v>
          </cell>
          <cell r="U635">
            <v>1.29</v>
          </cell>
          <cell r="V635">
            <v>202</v>
          </cell>
          <cell r="W635">
            <v>310</v>
          </cell>
          <cell r="X635">
            <v>430</v>
          </cell>
        </row>
        <row r="636">
          <cell r="A636">
            <v>10988</v>
          </cell>
          <cell r="B636" t="str">
            <v>AUTOLAMPS0698</v>
          </cell>
          <cell r="C636" t="str">
            <v>AUTOLAMPS0698</v>
          </cell>
          <cell r="D636" t="b">
            <v>1</v>
          </cell>
          <cell r="E636" t="str">
            <v xml:space="preserve">NISSAN CABSTAR CB31 (94-) - HEAD LAMP (215-1156) - LH</v>
          </cell>
          <cell r="F636" t="str">
            <v>NISSAN</v>
          </cell>
          <cell r="G636" t="str">
            <v xml:space="preserve">CB31 HLA LH</v>
          </cell>
          <cell r="H636" t="str">
            <v>NS15-0201-L</v>
          </cell>
          <cell r="J636">
            <v>0.04</v>
          </cell>
          <cell r="K636" t="str">
            <v>SUPPLIER0002</v>
          </cell>
          <cell r="L636" t="str">
            <v xml:space="preserve">ANHUI TINCAI SILK CO. LTD</v>
          </cell>
          <cell r="M636">
            <v>0</v>
          </cell>
          <cell r="N636">
            <v>0</v>
          </cell>
          <cell r="O636">
            <v>0</v>
          </cell>
          <cell r="R636">
            <v>2</v>
          </cell>
          <cell r="S636">
            <v>3</v>
          </cell>
          <cell r="T636" t="str">
            <v xml:space="preserve">Yuan Purchase Pricelist (CNY)</v>
          </cell>
          <cell r="U636">
            <v>58</v>
          </cell>
          <cell r="V636">
            <v>1305</v>
          </cell>
          <cell r="W636">
            <v>2020</v>
          </cell>
          <cell r="X636">
            <v>2780</v>
          </cell>
        </row>
        <row r="637">
          <cell r="A637">
            <v>10989</v>
          </cell>
          <cell r="B637" t="str">
            <v>AUTOLAMPS0699</v>
          </cell>
          <cell r="C637" t="str">
            <v>AUTOLAMPS0699</v>
          </cell>
          <cell r="D637" t="b">
            <v>1</v>
          </cell>
          <cell r="E637" t="str">
            <v xml:space="preserve">NISSAN CABSTAR CB31 (94-) - HEAD LAMP (215-1156) - RH</v>
          </cell>
          <cell r="F637" t="str">
            <v>NISSAN</v>
          </cell>
          <cell r="G637" t="str">
            <v xml:space="preserve">CB31 HLA RH</v>
          </cell>
          <cell r="H637" t="str">
            <v>NS15-0201-R</v>
          </cell>
          <cell r="J637">
            <v>0.04</v>
          </cell>
          <cell r="K637" t="str">
            <v>SUPPLIER0002</v>
          </cell>
          <cell r="L637" t="str">
            <v xml:space="preserve">ANHUI TINCAI SILK CO. LTD</v>
          </cell>
          <cell r="M637">
            <v>0</v>
          </cell>
          <cell r="N637">
            <v>0</v>
          </cell>
          <cell r="O637">
            <v>0</v>
          </cell>
          <cell r="R637">
            <v>2</v>
          </cell>
          <cell r="S637">
            <v>3</v>
          </cell>
          <cell r="T637" t="str">
            <v xml:space="preserve">Yuan Purchase Pricelist (CNY)</v>
          </cell>
          <cell r="U637">
            <v>58</v>
          </cell>
          <cell r="V637">
            <v>1305</v>
          </cell>
          <cell r="W637">
            <v>2020</v>
          </cell>
          <cell r="X637">
            <v>2780</v>
          </cell>
        </row>
        <row r="638">
          <cell r="A638">
            <v>13994</v>
          </cell>
          <cell r="B638" t="str">
            <v>AUTOLAMPS2802</v>
          </cell>
          <cell r="C638" t="str">
            <v>AUTOLAMPS2802</v>
          </cell>
          <cell r="D638" t="b">
            <v>1</v>
          </cell>
          <cell r="E638" t="str">
            <v xml:space="preserve">NISSAN CARAVAN NV350 (E26) VAN (12-) - LAMINATED FRONT WINDSCREEN</v>
          </cell>
          <cell r="F638" t="str">
            <v>NISSAN</v>
          </cell>
          <cell r="G638" t="str">
            <v xml:space="preserve">NI-E26-VCP LFW/X</v>
          </cell>
          <cell r="H638" t="str">
            <v>1480*852</v>
          </cell>
          <cell r="J638">
            <v>0.04</v>
          </cell>
          <cell r="K638" t="str">
            <v>SUPPLIER0002</v>
          </cell>
          <cell r="L638" t="str">
            <v xml:space="preserve">ANHUI TINCAI SILK CO. LTD</v>
          </cell>
          <cell r="M638">
            <v>5</v>
          </cell>
          <cell r="N638">
            <v>20</v>
          </cell>
          <cell r="O638">
            <v>25</v>
          </cell>
          <cell r="R638">
            <v>1</v>
          </cell>
          <cell r="S638">
            <v>5</v>
          </cell>
          <cell r="T638" t="str">
            <v xml:space="preserve">Yuan Purchase Pricelist (CNY)</v>
          </cell>
          <cell r="U638">
            <v>25</v>
          </cell>
          <cell r="V638">
            <v>637.5</v>
          </cell>
          <cell r="W638">
            <v>3800</v>
          </cell>
          <cell r="X638">
            <v>4800</v>
          </cell>
          <cell r="Z638">
            <v>7</v>
          </cell>
          <cell r="AB638" t="str">
            <v>2B</v>
          </cell>
        </row>
        <row r="639">
          <cell r="A639">
            <v>13946</v>
          </cell>
          <cell r="B639" t="str">
            <v>AUTOLAMPS0700</v>
          </cell>
          <cell r="C639" t="str">
            <v>AUTOLAMPS0700</v>
          </cell>
          <cell r="D639" t="b">
            <v>1</v>
          </cell>
          <cell r="E639" t="str">
            <v xml:space="preserve">NISSAN CARAVAN/URVAN E24/QD32 VAN (86-97) - FRONT DOOR GLASS - LH</v>
          </cell>
          <cell r="F639" t="str">
            <v>NISSAN</v>
          </cell>
          <cell r="G639" t="str">
            <v xml:space="preserve">E24 FD/LH</v>
          </cell>
          <cell r="H639" t="str">
            <v xml:space="preserve">E24 FD/LH</v>
          </cell>
          <cell r="I639" t="str">
            <v>925*717</v>
          </cell>
          <cell r="J639">
            <v>0.02</v>
          </cell>
          <cell r="K639" t="str">
            <v>SUPPLIER0015</v>
          </cell>
          <cell r="L639" t="str">
            <v xml:space="preserve">XINYI AUTOMOBILE GLASS (SHENZHEN) CO., LTD</v>
          </cell>
          <cell r="M639">
            <v>0</v>
          </cell>
          <cell r="N639">
            <v>0</v>
          </cell>
          <cell r="O639">
            <v>0</v>
          </cell>
          <cell r="R639">
            <v>5</v>
          </cell>
          <cell r="S639">
            <v>20</v>
          </cell>
          <cell r="T639" t="str">
            <v xml:space="preserve">USD Purchase Pricelist (USD)</v>
          </cell>
          <cell r="U639">
            <v>4.6399999999999997</v>
          </cell>
          <cell r="V639">
            <v>831.49</v>
          </cell>
          <cell r="W639">
            <v>1100</v>
          </cell>
          <cell r="X639">
            <v>1300</v>
          </cell>
          <cell r="Z639">
            <v>76</v>
          </cell>
          <cell r="AB639" t="str">
            <v>2A</v>
          </cell>
        </row>
        <row r="640">
          <cell r="A640">
            <v>13947</v>
          </cell>
          <cell r="B640" t="str">
            <v>AUTOLAMPS0701</v>
          </cell>
          <cell r="C640" t="str">
            <v>AUTOLAMPS0701</v>
          </cell>
          <cell r="D640" t="b">
            <v>1</v>
          </cell>
          <cell r="E640" t="str">
            <v xml:space="preserve">NISSAN CARAVAN/URVAN E24/QD32 VAN (86-97) - FRONT DOOR GLASS - RH</v>
          </cell>
          <cell r="F640" t="str">
            <v>NISSAN</v>
          </cell>
          <cell r="G640" t="str">
            <v xml:space="preserve">E24 FD/RH</v>
          </cell>
          <cell r="H640" t="str">
            <v xml:space="preserve">E24 FD/RH</v>
          </cell>
          <cell r="I640" t="str">
            <v>925*717</v>
          </cell>
          <cell r="J640">
            <v>0.02</v>
          </cell>
          <cell r="K640" t="str">
            <v>SUPPLIER0015</v>
          </cell>
          <cell r="L640" t="str">
            <v xml:space="preserve">XINYI AUTOMOBILE GLASS (SHENZHEN) CO., LTD</v>
          </cell>
          <cell r="M640">
            <v>0</v>
          </cell>
          <cell r="N640">
            <v>0</v>
          </cell>
          <cell r="O640">
            <v>0</v>
          </cell>
          <cell r="R640">
            <v>5</v>
          </cell>
          <cell r="S640">
            <v>20</v>
          </cell>
          <cell r="T640" t="str">
            <v xml:space="preserve">USD Purchase Pricelist (USD)</v>
          </cell>
          <cell r="U640">
            <v>4.6399999999999997</v>
          </cell>
          <cell r="V640">
            <v>831.49</v>
          </cell>
          <cell r="W640">
            <v>1100</v>
          </cell>
          <cell r="X640">
            <v>1300</v>
          </cell>
          <cell r="Z640">
            <v>78</v>
          </cell>
          <cell r="AB640" t="str">
            <v>2A</v>
          </cell>
        </row>
        <row r="641">
          <cell r="A641">
            <v>11889</v>
          </cell>
          <cell r="B641" t="str">
            <v>AUTOLAMPS0702</v>
          </cell>
          <cell r="C641" t="str">
            <v>AUTOLAMPS0702</v>
          </cell>
          <cell r="D641" t="b">
            <v>1</v>
          </cell>
          <cell r="E641" t="str">
            <v xml:space="preserve">NISSAN CARAVAN/URVAN E24/QD32 VAN (86-97) - LAMINATED FRONT WINDSCREEN</v>
          </cell>
          <cell r="F641" t="str">
            <v>NISSAN</v>
          </cell>
          <cell r="G641" t="str">
            <v xml:space="preserve">E24 LFW</v>
          </cell>
          <cell r="H641" t="str">
            <v xml:space="preserve">E24 LFW</v>
          </cell>
          <cell r="I641" t="str">
            <v>1538*830</v>
          </cell>
          <cell r="J641">
            <v>0.02</v>
          </cell>
          <cell r="K641" t="str">
            <v>SUPPLIER0015</v>
          </cell>
          <cell r="L641" t="str">
            <v xml:space="preserve">XINYI AUTOMOBILE GLASS (SHENZHEN) CO., LTD</v>
          </cell>
          <cell r="M641">
            <v>12</v>
          </cell>
          <cell r="N641">
            <v>48</v>
          </cell>
          <cell r="O641">
            <v>60</v>
          </cell>
          <cell r="R641">
            <v>3</v>
          </cell>
          <cell r="S641">
            <v>12</v>
          </cell>
          <cell r="T641" t="str">
            <v xml:space="preserve">USD Purchase Pricelist (USD)</v>
          </cell>
          <cell r="U641">
            <v>15.32</v>
          </cell>
          <cell r="V641">
            <v>2552.6999999999998</v>
          </cell>
          <cell r="W641">
            <v>3000</v>
          </cell>
          <cell r="X641">
            <v>4900</v>
          </cell>
          <cell r="Z641">
            <v>72</v>
          </cell>
          <cell r="AB641" t="str">
            <v>5B</v>
          </cell>
        </row>
        <row r="642">
          <cell r="A642">
            <v>11973</v>
          </cell>
          <cell r="B642" t="str">
            <v>AUTOLAMPS0703</v>
          </cell>
          <cell r="C642" t="str">
            <v>AUTOLAMPS0703</v>
          </cell>
          <cell r="D642" t="b">
            <v>1</v>
          </cell>
          <cell r="E642" t="str">
            <v xml:space="preserve">NISSAN CARAVAN/URVAN E24/QD32 VAN (86-97) - LAMINATED REAR WINDSCREEN</v>
          </cell>
          <cell r="F642" t="str">
            <v>NISSAN</v>
          </cell>
          <cell r="G642" t="str">
            <v xml:space="preserve">E24 LRW</v>
          </cell>
          <cell r="H642" t="str">
            <v xml:space="preserve">E24 RW</v>
          </cell>
          <cell r="I642" t="str">
            <v>1252*615</v>
          </cell>
          <cell r="J642">
            <v>0.02</v>
          </cell>
          <cell r="K642" t="str">
            <v>SUPPLIER0015</v>
          </cell>
          <cell r="L642" t="str">
            <v xml:space="preserve">XINYI AUTOMOBILE GLASS (SHENZHEN) CO., LTD</v>
          </cell>
          <cell r="M642">
            <v>7</v>
          </cell>
          <cell r="N642">
            <v>28</v>
          </cell>
          <cell r="O642">
            <v>35</v>
          </cell>
          <cell r="R642">
            <v>6</v>
          </cell>
          <cell r="S642">
            <v>18</v>
          </cell>
          <cell r="T642" t="str">
            <v xml:space="preserve">USD Purchase Pricelist (USD)</v>
          </cell>
          <cell r="U642">
            <v>9.86</v>
          </cell>
          <cell r="V642">
            <v>1</v>
          </cell>
          <cell r="W642">
            <v>1550</v>
          </cell>
          <cell r="X642">
            <v>2200</v>
          </cell>
        </row>
        <row r="643">
          <cell r="A643">
            <v>13980</v>
          </cell>
          <cell r="B643" t="str">
            <v>AUTOLAMPS0704</v>
          </cell>
          <cell r="C643" t="str">
            <v>AUTOLAMPS0704</v>
          </cell>
          <cell r="D643" t="b">
            <v>1</v>
          </cell>
          <cell r="E643" t="str">
            <v xml:space="preserve">NISSAN CARAVAN/URVAN E24/QD32 VAN (86-97) - SIDE FRONT GLASS - LH1</v>
          </cell>
          <cell r="F643" t="str">
            <v>NISSAN</v>
          </cell>
          <cell r="G643" t="str">
            <v xml:space="preserve">E24 SF/LH1</v>
          </cell>
          <cell r="H643" t="str">
            <v xml:space="preserve">E24 SF/LH1</v>
          </cell>
          <cell r="I643" t="str">
            <v>575*520</v>
          </cell>
          <cell r="J643">
            <v>0.02</v>
          </cell>
          <cell r="K643" t="str">
            <v>SUPPLIER0015</v>
          </cell>
          <cell r="L643" t="str">
            <v xml:space="preserve">XINYI AUTOMOBILE GLASS (SHENZHEN) CO., LTD</v>
          </cell>
          <cell r="M643">
            <v>0</v>
          </cell>
          <cell r="N643">
            <v>0</v>
          </cell>
          <cell r="O643">
            <v>0</v>
          </cell>
          <cell r="R643">
            <v>1</v>
          </cell>
          <cell r="S643">
            <v>4</v>
          </cell>
          <cell r="T643" t="str">
            <v xml:space="preserve">USD Purchase Pricelist (USD)</v>
          </cell>
          <cell r="U643">
            <v>2.6</v>
          </cell>
          <cell r="V643">
            <v>465.92</v>
          </cell>
          <cell r="W643">
            <v>600</v>
          </cell>
          <cell r="X643">
            <v>740</v>
          </cell>
          <cell r="Z643">
            <v>55</v>
          </cell>
          <cell r="AB643" t="str">
            <v>2A</v>
          </cell>
        </row>
        <row r="644">
          <cell r="A644">
            <v>13981</v>
          </cell>
          <cell r="B644" t="str">
            <v>AUTOLAMPS0705</v>
          </cell>
          <cell r="C644" t="str">
            <v>AUTOLAMPS0705</v>
          </cell>
          <cell r="D644" t="b">
            <v>1</v>
          </cell>
          <cell r="E644" t="str">
            <v xml:space="preserve">NISSAN CARAVAN/URVAN E24/QD32 VAN (86-97) - SIDE FRONT GLASS - LH2</v>
          </cell>
          <cell r="F644" t="str">
            <v>NISSAN</v>
          </cell>
          <cell r="G644" t="str">
            <v xml:space="preserve">E24 SF/LH2</v>
          </cell>
          <cell r="H644" t="str">
            <v xml:space="preserve">E24 SF/LH2</v>
          </cell>
          <cell r="I644" t="str">
            <v>575*520</v>
          </cell>
          <cell r="J644">
            <v>0.02</v>
          </cell>
          <cell r="K644" t="str">
            <v>SUPPLIER0015</v>
          </cell>
          <cell r="L644" t="str">
            <v xml:space="preserve">XINYI AUTOMOBILE GLASS (SHENZHEN) CO., LTD</v>
          </cell>
          <cell r="M644">
            <v>0</v>
          </cell>
          <cell r="N644">
            <v>0</v>
          </cell>
          <cell r="O644">
            <v>0</v>
          </cell>
          <cell r="R644">
            <v>1</v>
          </cell>
          <cell r="S644">
            <v>4</v>
          </cell>
          <cell r="T644" t="str">
            <v xml:space="preserve">USD Purchase Pricelist (USD)</v>
          </cell>
          <cell r="U644">
            <v>2.6</v>
          </cell>
          <cell r="V644">
            <v>465.92</v>
          </cell>
          <cell r="W644">
            <v>600</v>
          </cell>
          <cell r="X644">
            <v>740</v>
          </cell>
          <cell r="Z644">
            <v>55</v>
          </cell>
          <cell r="AB644" t="str">
            <v>2A</v>
          </cell>
        </row>
        <row r="645">
          <cell r="A645">
            <v>13982</v>
          </cell>
          <cell r="B645" t="str">
            <v>AUTOLAMPS0706</v>
          </cell>
          <cell r="C645" t="str">
            <v>AUTOLAMPS0706</v>
          </cell>
          <cell r="D645" t="b">
            <v>1</v>
          </cell>
          <cell r="E645" t="str">
            <v xml:space="preserve">NISSAN CARAVAN/URVAN E24/QD32 VAN (86-97) - SIDE FRONT GLASS - LH3</v>
          </cell>
          <cell r="F645" t="str">
            <v>NISSAN</v>
          </cell>
          <cell r="G645" t="str">
            <v xml:space="preserve">E24 SR/LH3</v>
          </cell>
          <cell r="H645" t="str">
            <v xml:space="preserve">E24 SR/LH3</v>
          </cell>
          <cell r="I645" t="str">
            <v>605*520</v>
          </cell>
          <cell r="J645">
            <v>0.02</v>
          </cell>
          <cell r="K645" t="str">
            <v>SUPPLIER0015</v>
          </cell>
          <cell r="L645" t="str">
            <v xml:space="preserve">XINYI AUTOMOBILE GLASS (SHENZHEN) CO., LTD</v>
          </cell>
          <cell r="M645">
            <v>0</v>
          </cell>
          <cell r="N645">
            <v>0</v>
          </cell>
          <cell r="O645">
            <v>0</v>
          </cell>
          <cell r="R645">
            <v>1</v>
          </cell>
          <cell r="S645">
            <v>4</v>
          </cell>
          <cell r="T645" t="str">
            <v xml:space="preserve">USD Purchase Pricelist (USD)</v>
          </cell>
          <cell r="U645">
            <v>2.8</v>
          </cell>
          <cell r="V645">
            <v>501.76</v>
          </cell>
          <cell r="W645">
            <v>650</v>
          </cell>
          <cell r="X645">
            <v>820</v>
          </cell>
          <cell r="Z645">
            <v>52</v>
          </cell>
          <cell r="AB645" t="str">
            <v>2A</v>
          </cell>
        </row>
        <row r="646">
          <cell r="A646">
            <v>11888</v>
          </cell>
          <cell r="B646" t="str">
            <v>AUTOLAMPS0785</v>
          </cell>
          <cell r="C646" t="str">
            <v>AUTOLAMPS0785</v>
          </cell>
          <cell r="D646" t="b">
            <v>1</v>
          </cell>
          <cell r="E646" t="str">
            <v xml:space="preserve">NISSAN CARAVAN/URVAN E25 VAN (02-) - LAMINATED FRONT WINDSCREEN</v>
          </cell>
          <cell r="F646" t="str">
            <v>NISSAN</v>
          </cell>
          <cell r="G646" t="str">
            <v xml:space="preserve">E25 LFW</v>
          </cell>
          <cell r="H646" t="str">
            <v xml:space="preserve">E25 LFW</v>
          </cell>
          <cell r="I646" t="str">
            <v>1507*807</v>
          </cell>
          <cell r="J646">
            <v>0.02</v>
          </cell>
          <cell r="K646" t="str">
            <v>SUPPLIER0015</v>
          </cell>
          <cell r="L646" t="str">
            <v xml:space="preserve">XINYI AUTOMOBILE GLASS (SHENZHEN) CO., LTD</v>
          </cell>
          <cell r="M646">
            <v>7</v>
          </cell>
          <cell r="N646">
            <v>28</v>
          </cell>
          <cell r="O646">
            <v>35</v>
          </cell>
          <cell r="R646">
            <v>3</v>
          </cell>
          <cell r="S646">
            <v>12</v>
          </cell>
          <cell r="T646" t="str">
            <v xml:space="preserve">USD Purchase Pricelist (USD)</v>
          </cell>
          <cell r="U646">
            <v>15.2</v>
          </cell>
          <cell r="V646">
            <v>2532.6999999999998</v>
          </cell>
          <cell r="W646">
            <v>2900</v>
          </cell>
          <cell r="X646">
            <v>4600</v>
          </cell>
          <cell r="Z646">
            <v>18</v>
          </cell>
          <cell r="AB646" t="str">
            <v>5B</v>
          </cell>
        </row>
        <row r="647">
          <cell r="A647">
            <v>13938</v>
          </cell>
          <cell r="B647" t="str">
            <v>AUTOLAMPS0835</v>
          </cell>
          <cell r="C647" t="str">
            <v>AUTOLAMPS0835</v>
          </cell>
          <cell r="D647" t="b">
            <v>1</v>
          </cell>
          <cell r="E647" t="str">
            <v xml:space="preserve">NISSAN CARAVAN/URVAN/NV350 E26 VAN (12-) - REAR WINDSCREEN (NO HOLE)</v>
          </cell>
          <cell r="F647" t="str">
            <v>NISSAN</v>
          </cell>
          <cell r="G647" t="str">
            <v xml:space="preserve">NI-E26-NH RW/H/X</v>
          </cell>
          <cell r="H647" t="str">
            <v xml:space="preserve">NI-E26-NH RW/H/X</v>
          </cell>
          <cell r="I647" t="str">
            <v>1441*957</v>
          </cell>
          <cell r="J647">
            <v>0.02</v>
          </cell>
          <cell r="K647" t="str">
            <v>SUPPLIER0015</v>
          </cell>
          <cell r="L647" t="str">
            <v xml:space="preserve">XINYI AUTOMOBILE GLASS (SHENZHEN) CO., LTD</v>
          </cell>
          <cell r="M647" t="e">
            <v>#N/A</v>
          </cell>
          <cell r="N647" t="e">
            <v>#N/A</v>
          </cell>
          <cell r="O647" t="e">
            <v>#N/A</v>
          </cell>
          <cell r="T647" t="str">
            <v xml:space="preserve">USD Purchase Pricelist (USD)</v>
          </cell>
          <cell r="U647">
            <v>12.33</v>
          </cell>
          <cell r="V647">
            <v>2209.54</v>
          </cell>
          <cell r="W647">
            <v>2900</v>
          </cell>
          <cell r="X647">
            <v>4420</v>
          </cell>
          <cell r="Z647">
            <v>10</v>
          </cell>
          <cell r="AB647" t="str">
            <v>5B</v>
          </cell>
        </row>
        <row r="648">
          <cell r="A648">
            <v>11891</v>
          </cell>
          <cell r="B648" t="str">
            <v>AUTOLAMPS0963</v>
          </cell>
          <cell r="C648" t="str">
            <v>AUTOLAMPS0963</v>
          </cell>
          <cell r="D648" t="b">
            <v>1</v>
          </cell>
          <cell r="E648" t="str">
            <v xml:space="preserve">NISSAN D21/D22/DATSUN 850 PICKUP (85-97) - LAMINATED FRONT WINDSCREEN</v>
          </cell>
          <cell r="F648" t="str">
            <v>NISSAN</v>
          </cell>
          <cell r="G648" t="str">
            <v xml:space="preserve">D21 LFW/X</v>
          </cell>
          <cell r="H648" t="str">
            <v xml:space="preserve">D21 LFW/X</v>
          </cell>
          <cell r="I648" t="str">
            <v>1478*749</v>
          </cell>
          <cell r="J648">
            <v>0.02</v>
          </cell>
          <cell r="K648" t="str">
            <v>SUPPLIER0015</v>
          </cell>
          <cell r="L648" t="str">
            <v xml:space="preserve">XINYI AUTOMOBILE GLASS (SHENZHEN) CO., LTD</v>
          </cell>
          <cell r="M648">
            <v>8</v>
          </cell>
          <cell r="N648">
            <v>32</v>
          </cell>
          <cell r="O648">
            <v>40</v>
          </cell>
          <cell r="R648">
            <v>4</v>
          </cell>
          <cell r="S648">
            <v>12</v>
          </cell>
          <cell r="T648" t="str">
            <v xml:space="preserve">USD Purchase Pricelist (USD)</v>
          </cell>
          <cell r="U648">
            <v>13.84</v>
          </cell>
          <cell r="V648">
            <v>2306.09</v>
          </cell>
          <cell r="W648">
            <v>2900</v>
          </cell>
          <cell r="X648">
            <v>4600</v>
          </cell>
        </row>
        <row r="649">
          <cell r="A649">
            <v>12788</v>
          </cell>
          <cell r="B649" t="str">
            <v>AUTOLAMPS0841</v>
          </cell>
          <cell r="C649" t="str">
            <v>AUTOLAMPS0841</v>
          </cell>
          <cell r="D649" t="b">
            <v>1</v>
          </cell>
          <cell r="E649" t="str">
            <v xml:space="preserve">NISSAN DUALIS/QASHQAI 5D SUV (06-) - LAMINATED FRONT WINDSCREEN</v>
          </cell>
          <cell r="F649" t="str">
            <v>NISSAN</v>
          </cell>
          <cell r="G649" t="str">
            <v xml:space="preserve">NI-J10-VCP LFW/X</v>
          </cell>
          <cell r="H649" t="str">
            <v xml:space="preserve">NI-J10-VCP LFW/X</v>
          </cell>
          <cell r="I649" t="str">
            <v>1437*593</v>
          </cell>
          <cell r="J649">
            <v>0.02</v>
          </cell>
          <cell r="K649" t="str">
            <v>SUPPLIER0015</v>
          </cell>
          <cell r="L649" t="str">
            <v xml:space="preserve">XINYI AUTOMOBILE GLASS (SHENZHEN) CO., LTD</v>
          </cell>
          <cell r="M649" t="e">
            <v>#N/A</v>
          </cell>
          <cell r="N649" t="e">
            <v>#N/A</v>
          </cell>
          <cell r="O649" t="e">
            <v>#N/A</v>
          </cell>
          <cell r="T649" t="str">
            <v xml:space="preserve">USD Purchase Pricelist (USD)</v>
          </cell>
          <cell r="U649">
            <v>18.37</v>
          </cell>
          <cell r="V649">
            <v>3291.9</v>
          </cell>
          <cell r="W649">
            <v>4300</v>
          </cell>
          <cell r="X649">
            <v>6580</v>
          </cell>
          <cell r="Z649">
            <v>16</v>
          </cell>
          <cell r="AB649" t="str">
            <v>4C</v>
          </cell>
        </row>
        <row r="650">
          <cell r="A650">
            <v>12087</v>
          </cell>
          <cell r="B650" t="str">
            <v>AUTOLAMPS0738</v>
          </cell>
          <cell r="C650" t="str">
            <v>AUTOLAMPS0738</v>
          </cell>
          <cell r="D650" t="b">
            <v>1</v>
          </cell>
          <cell r="E650" t="str">
            <v xml:space="preserve">NISSAN E23 (84-86) - BUMPER LAMP (215-1603) - LH</v>
          </cell>
          <cell r="F650" t="str">
            <v>NISSAN</v>
          </cell>
          <cell r="G650" t="str">
            <v xml:space="preserve">E23 BLA LH</v>
          </cell>
          <cell r="H650" t="str">
            <v>NS05-0205-L</v>
          </cell>
          <cell r="J650">
            <v>0.04</v>
          </cell>
          <cell r="K650" t="str">
            <v>SUPPLIER0002</v>
          </cell>
          <cell r="L650" t="str">
            <v xml:space="preserve">ANHUI TINCAI SILK CO. LTD</v>
          </cell>
          <cell r="M650">
            <v>70</v>
          </cell>
          <cell r="N650">
            <v>280</v>
          </cell>
          <cell r="O650">
            <v>350</v>
          </cell>
          <cell r="P650">
            <v>5</v>
          </cell>
          <cell r="Q650">
            <v>10</v>
          </cell>
          <cell r="T650" t="str">
            <v xml:space="preserve">Yuan Purchase Pricelist (CNY)</v>
          </cell>
          <cell r="U650">
            <v>5.5</v>
          </cell>
          <cell r="V650">
            <v>140</v>
          </cell>
          <cell r="W650">
            <v>210</v>
          </cell>
          <cell r="X650">
            <v>280</v>
          </cell>
          <cell r="Z650">
            <v>14</v>
          </cell>
          <cell r="AB650" t="str">
            <v>B18</v>
          </cell>
        </row>
        <row r="651">
          <cell r="A651">
            <v>12184</v>
          </cell>
          <cell r="B651" t="str">
            <v>AUTOLAMPS0739</v>
          </cell>
          <cell r="C651" t="str">
            <v>AUTOLAMPS0739</v>
          </cell>
          <cell r="D651" t="b">
            <v>1</v>
          </cell>
          <cell r="E651" t="str">
            <v xml:space="preserve">NISSAN E23 (84-86) - BUMPER LAMP (215-1603) - RH</v>
          </cell>
          <cell r="F651" t="str">
            <v>NISSAN</v>
          </cell>
          <cell r="G651" t="str">
            <v xml:space="preserve">E23 BLA RH</v>
          </cell>
          <cell r="H651" t="str">
            <v>NS08-0205</v>
          </cell>
          <cell r="J651">
            <v>0.04</v>
          </cell>
          <cell r="K651" t="str">
            <v>SUPPLIER0002</v>
          </cell>
          <cell r="L651" t="str">
            <v xml:space="preserve">ANHUI TINCAI SILK CO. LTD</v>
          </cell>
          <cell r="M651">
            <v>7</v>
          </cell>
          <cell r="N651">
            <v>28</v>
          </cell>
          <cell r="O651">
            <v>35</v>
          </cell>
          <cell r="P651">
            <v>5</v>
          </cell>
          <cell r="Q651">
            <v>10</v>
          </cell>
          <cell r="T651" t="str">
            <v xml:space="preserve">Yuan Purchase Pricelist (CNY)</v>
          </cell>
          <cell r="U651">
            <v>5.5</v>
          </cell>
          <cell r="V651">
            <v>139.85</v>
          </cell>
          <cell r="W651">
            <v>210</v>
          </cell>
          <cell r="X651">
            <v>360</v>
          </cell>
          <cell r="Z651">
            <v>0</v>
          </cell>
          <cell r="AB651" t="str">
            <v>B18</v>
          </cell>
        </row>
        <row r="652">
          <cell r="A652">
            <v>10994</v>
          </cell>
          <cell r="B652" t="str">
            <v>AUTOLAMPS0744</v>
          </cell>
          <cell r="C652" t="str">
            <v>AUTOLAMPS0744</v>
          </cell>
          <cell r="D652" t="b">
            <v>1</v>
          </cell>
          <cell r="E652" t="str">
            <v xml:space="preserve">NISSAN E24 (87-) - CORNER LAMP (215-1528 A/U) - LH</v>
          </cell>
          <cell r="F652" t="str">
            <v>NISSAN</v>
          </cell>
          <cell r="G652" t="str">
            <v xml:space="preserve">E24 CLA LH</v>
          </cell>
          <cell r="H652" t="str">
            <v>NS08-0303-L</v>
          </cell>
          <cell r="J652">
            <v>0.04</v>
          </cell>
          <cell r="K652" t="str">
            <v>SUPPLIER0002</v>
          </cell>
          <cell r="L652" t="str">
            <v xml:space="preserve">ANHUI TINCAI SILK CO. LTD</v>
          </cell>
          <cell r="M652">
            <v>3</v>
          </cell>
          <cell r="N652">
            <v>12</v>
          </cell>
          <cell r="O652">
            <v>15</v>
          </cell>
          <cell r="P652">
            <v>3</v>
          </cell>
          <cell r="Q652">
            <v>10</v>
          </cell>
          <cell r="T652" t="str">
            <v xml:space="preserve">Yuan Purchase Pricelist (CNY)</v>
          </cell>
          <cell r="U652">
            <v>9</v>
          </cell>
          <cell r="V652">
            <v>230</v>
          </cell>
          <cell r="W652">
            <v>340</v>
          </cell>
          <cell r="X652">
            <v>460</v>
          </cell>
          <cell r="Z652">
            <v>20</v>
          </cell>
          <cell r="AB652" t="str">
            <v>B15</v>
          </cell>
        </row>
        <row r="653">
          <cell r="A653">
            <v>10995</v>
          </cell>
          <cell r="B653" t="str">
            <v>AUTOLAMPS0745</v>
          </cell>
          <cell r="C653" t="str">
            <v>AUTOLAMPS0745</v>
          </cell>
          <cell r="D653" t="b">
            <v>1</v>
          </cell>
          <cell r="E653" t="str">
            <v xml:space="preserve">NISSAN E24 (87-) - CORNER LAMP (215-1528 A/U) - RH</v>
          </cell>
          <cell r="F653" t="str">
            <v>NISSAN</v>
          </cell>
          <cell r="G653" t="str">
            <v xml:space="preserve">E24 CLA RH</v>
          </cell>
          <cell r="H653" t="str">
            <v>NS08-0303-R</v>
          </cell>
          <cell r="J653">
            <v>0.04</v>
          </cell>
          <cell r="K653" t="str">
            <v>SUPPLIER0002</v>
          </cell>
          <cell r="L653" t="str">
            <v xml:space="preserve">ANHUI TINCAI SILK CO. LTD</v>
          </cell>
          <cell r="M653">
            <v>3</v>
          </cell>
          <cell r="N653">
            <v>12</v>
          </cell>
          <cell r="O653">
            <v>15</v>
          </cell>
          <cell r="P653">
            <v>3</v>
          </cell>
          <cell r="Q653">
            <v>10</v>
          </cell>
          <cell r="T653" t="str">
            <v xml:space="preserve">Yuan Purchase Pricelist (CNY)</v>
          </cell>
          <cell r="U653">
            <v>9</v>
          </cell>
          <cell r="V653">
            <v>230</v>
          </cell>
          <cell r="W653">
            <v>340</v>
          </cell>
          <cell r="X653">
            <v>460</v>
          </cell>
          <cell r="Z653">
            <v>20</v>
          </cell>
          <cell r="AB653" t="str">
            <v>B15</v>
          </cell>
        </row>
        <row r="654">
          <cell r="A654">
            <v>10996</v>
          </cell>
          <cell r="B654" t="str">
            <v>AUTOLAMPS0748</v>
          </cell>
          <cell r="C654" t="str">
            <v>AUTOLAMPS0748</v>
          </cell>
          <cell r="D654" t="b">
            <v>1</v>
          </cell>
          <cell r="E654" t="str">
            <v xml:space="preserve">NISSAN E24 (87-) - CORNER LENS (215-1528-00) - LH</v>
          </cell>
          <cell r="F654" t="str">
            <v>NISSAN</v>
          </cell>
          <cell r="G654" t="str">
            <v xml:space="preserve">E24 CLS LH</v>
          </cell>
          <cell r="H654" t="str">
            <v>NS08-0303-00-L</v>
          </cell>
          <cell r="J654">
            <v>0.04</v>
          </cell>
          <cell r="K654" t="str">
            <v>SUPPLIER0002</v>
          </cell>
          <cell r="L654" t="str">
            <v xml:space="preserve">ANHUI TINCAI SILK CO. LTD</v>
          </cell>
          <cell r="M654">
            <v>5</v>
          </cell>
          <cell r="N654">
            <v>20</v>
          </cell>
          <cell r="O654">
            <v>25</v>
          </cell>
          <cell r="R654">
            <v>5</v>
          </cell>
          <cell r="S654">
            <v>20</v>
          </cell>
          <cell r="T654" t="str">
            <v xml:space="preserve">Yuan Purchase Pricelist (CNY)</v>
          </cell>
          <cell r="U654">
            <v>3.5</v>
          </cell>
          <cell r="V654">
            <v>81.38</v>
          </cell>
          <cell r="W654">
            <v>100</v>
          </cell>
          <cell r="X654">
            <v>180</v>
          </cell>
        </row>
        <row r="655">
          <cell r="A655">
            <v>10997</v>
          </cell>
          <cell r="B655" t="str">
            <v>AUTOLAMPS0749</v>
          </cell>
          <cell r="C655" t="str">
            <v>AUTOLAMPS0749</v>
          </cell>
          <cell r="D655" t="b">
            <v>1</v>
          </cell>
          <cell r="E655" t="str">
            <v xml:space="preserve">NISSAN E24 (87-) - CORNER LENS (215-1528-00) - RH</v>
          </cell>
          <cell r="F655" t="str">
            <v>NISSAN</v>
          </cell>
          <cell r="G655" t="str">
            <v xml:space="preserve">E24 CLS RH</v>
          </cell>
          <cell r="H655" t="str">
            <v>NS08-0303-00-R</v>
          </cell>
          <cell r="J655">
            <v>0.04</v>
          </cell>
          <cell r="K655" t="str">
            <v>SUPPLIER0002</v>
          </cell>
          <cell r="L655" t="str">
            <v xml:space="preserve">ANHUI TINCAI SILK CO. LTD</v>
          </cell>
          <cell r="M655">
            <v>3</v>
          </cell>
          <cell r="N655">
            <v>12</v>
          </cell>
          <cell r="O655">
            <v>15</v>
          </cell>
          <cell r="R655">
            <v>3</v>
          </cell>
          <cell r="S655">
            <v>8</v>
          </cell>
          <cell r="T655" t="str">
            <v xml:space="preserve">Yuan Purchase Pricelist (CNY)</v>
          </cell>
          <cell r="U655">
            <v>3.5</v>
          </cell>
          <cell r="V655">
            <v>81.38</v>
          </cell>
          <cell r="W655">
            <v>100</v>
          </cell>
          <cell r="X655">
            <v>180</v>
          </cell>
        </row>
        <row r="656">
          <cell r="A656">
            <v>10998</v>
          </cell>
          <cell r="B656" t="str">
            <v>AUTOLAMPS0740</v>
          </cell>
          <cell r="C656" t="str">
            <v>AUTOLAMPS0740</v>
          </cell>
          <cell r="D656" t="b">
            <v>1</v>
          </cell>
          <cell r="E656" t="str">
            <v xml:space="preserve">NISSAN E24 (87-) - FRONT SIDE BUMPER (215-2814) - LH</v>
          </cell>
          <cell r="F656" t="str">
            <v>NISSAN</v>
          </cell>
          <cell r="G656" t="str">
            <v xml:space="preserve">E24 FSB LH</v>
          </cell>
          <cell r="H656" t="str">
            <v>-0307A-L</v>
          </cell>
          <cell r="J656">
            <v>0.04</v>
          </cell>
          <cell r="K656" t="str">
            <v>SUPPLIER0002</v>
          </cell>
          <cell r="L656" t="str">
            <v xml:space="preserve">ANHUI TINCAI SILK CO. LTD</v>
          </cell>
          <cell r="M656">
            <v>4</v>
          </cell>
          <cell r="N656">
            <v>16</v>
          </cell>
          <cell r="O656">
            <v>20</v>
          </cell>
          <cell r="R656">
            <v>2</v>
          </cell>
          <cell r="S656">
            <v>4</v>
          </cell>
          <cell r="T656" t="str">
            <v xml:space="preserve">Yuan Purchase Pricelist (CNY)</v>
          </cell>
          <cell r="U656">
            <v>8.5</v>
          </cell>
          <cell r="V656">
            <v>197.63</v>
          </cell>
          <cell r="W656">
            <v>300</v>
          </cell>
          <cell r="X656">
            <v>420</v>
          </cell>
        </row>
        <row r="657">
          <cell r="A657">
            <v>10999</v>
          </cell>
          <cell r="B657" t="str">
            <v>AUTOLAMPS0741</v>
          </cell>
          <cell r="C657" t="str">
            <v>AUTOLAMPS0741</v>
          </cell>
          <cell r="D657" t="b">
            <v>1</v>
          </cell>
          <cell r="E657" t="str">
            <v xml:space="preserve">NISSAN E24 (87-) - FRONT SIDE BUMPER (215-2814) - RH</v>
          </cell>
          <cell r="F657" t="str">
            <v>NISSAN</v>
          </cell>
          <cell r="G657" t="str">
            <v xml:space="preserve">E24 FSB RH</v>
          </cell>
          <cell r="H657" t="str">
            <v>NS08-0307A-R</v>
          </cell>
          <cell r="J657">
            <v>0.04</v>
          </cell>
          <cell r="K657" t="str">
            <v>SUPPLIER0002</v>
          </cell>
          <cell r="L657" t="str">
            <v xml:space="preserve">ANHUI TINCAI SILK CO. LTD</v>
          </cell>
          <cell r="M657">
            <v>3</v>
          </cell>
          <cell r="N657">
            <v>12</v>
          </cell>
          <cell r="O657">
            <v>15</v>
          </cell>
          <cell r="R657">
            <v>2</v>
          </cell>
          <cell r="S657">
            <v>4</v>
          </cell>
          <cell r="T657" t="str">
            <v xml:space="preserve">Yuan Purchase Pricelist (CNY)</v>
          </cell>
          <cell r="U657">
            <v>8.5</v>
          </cell>
          <cell r="V657">
            <v>191</v>
          </cell>
          <cell r="W657">
            <v>300</v>
          </cell>
          <cell r="X657">
            <v>420</v>
          </cell>
        </row>
        <row r="658">
          <cell r="A658">
            <v>11000</v>
          </cell>
          <cell r="B658" t="str">
            <v>AUTOLAMPS0746</v>
          </cell>
          <cell r="C658" t="str">
            <v>AUTOLAMPS0746</v>
          </cell>
          <cell r="D658" t="b">
            <v>1</v>
          </cell>
          <cell r="E658" t="str">
            <v xml:space="preserve">NISSAN E24 (87-) - GRILL</v>
          </cell>
          <cell r="F658" t="str">
            <v>NISSAN</v>
          </cell>
          <cell r="G658" t="str">
            <v xml:space="preserve">E24 GRL</v>
          </cell>
          <cell r="H658" t="str">
            <v>NS08-0311</v>
          </cell>
          <cell r="J658">
            <v>0.04</v>
          </cell>
          <cell r="K658" t="str">
            <v>SUPPLIER0002</v>
          </cell>
          <cell r="L658" t="str">
            <v xml:space="preserve">ANHUI TINCAI SILK CO. LTD</v>
          </cell>
          <cell r="M658">
            <v>19</v>
          </cell>
          <cell r="N658">
            <v>76</v>
          </cell>
          <cell r="O658">
            <v>95</v>
          </cell>
          <cell r="R658">
            <v>3</v>
          </cell>
          <cell r="S658">
            <v>8</v>
          </cell>
          <cell r="T658" t="str">
            <v xml:space="preserve">Yuan Purchase Pricelist (CNY)</v>
          </cell>
          <cell r="U658">
            <v>25</v>
          </cell>
          <cell r="V658">
            <v>638</v>
          </cell>
          <cell r="W658">
            <v>1000</v>
          </cell>
          <cell r="X658">
            <v>1800</v>
          </cell>
          <cell r="Z658">
            <v>53</v>
          </cell>
          <cell r="AB658" t="str">
            <v>G4B</v>
          </cell>
        </row>
        <row r="659">
          <cell r="A659">
            <v>11867</v>
          </cell>
          <cell r="B659" t="str">
            <v>AUTOLAMPS0747</v>
          </cell>
          <cell r="C659" t="str">
            <v>AUTOLAMPS0747</v>
          </cell>
          <cell r="D659" t="b">
            <v>1</v>
          </cell>
          <cell r="E659" t="str">
            <v xml:space="preserve">NISSAN E24 (87-) - GRILL (CHROME)</v>
          </cell>
          <cell r="F659" t="str">
            <v>NISSAN</v>
          </cell>
          <cell r="G659" t="str">
            <v xml:space="preserve">E24 GRLC</v>
          </cell>
          <cell r="H659" t="str">
            <v xml:space="preserve">NS08-0311 CHROME</v>
          </cell>
          <cell r="J659">
            <v>0.04</v>
          </cell>
          <cell r="K659" t="str">
            <v>SUPPLIER0002</v>
          </cell>
          <cell r="L659" t="str">
            <v xml:space="preserve">ANHUI TINCAI SILK CO. LTD</v>
          </cell>
          <cell r="N659">
            <v>0</v>
          </cell>
          <cell r="O659">
            <v>0</v>
          </cell>
          <cell r="R659">
            <v>5</v>
          </cell>
          <cell r="S659">
            <v>20</v>
          </cell>
          <cell r="T659" t="str">
            <v xml:space="preserve">Yuan Purchase Pricelist (CNY)</v>
          </cell>
          <cell r="U659">
            <v>4.28</v>
          </cell>
          <cell r="V659">
            <v>669</v>
          </cell>
          <cell r="W659">
            <v>1040</v>
          </cell>
          <cell r="X659">
            <v>1440</v>
          </cell>
        </row>
        <row r="660">
          <cell r="A660">
            <v>11001</v>
          </cell>
          <cell r="B660" t="str">
            <v>AUTOLAMPS0752</v>
          </cell>
          <cell r="C660" t="str">
            <v>AUTOLAMPS0752</v>
          </cell>
          <cell r="D660" t="b">
            <v>1</v>
          </cell>
          <cell r="E660" t="str">
            <v xml:space="preserve">NISSAN E24 (87-) - LIGHT CASE - LH</v>
          </cell>
          <cell r="F660" t="str">
            <v>NISSAN</v>
          </cell>
          <cell r="G660" t="str">
            <v xml:space="preserve">E24 LCS LH</v>
          </cell>
          <cell r="H660" t="str">
            <v>NS05-0301-1-L</v>
          </cell>
          <cell r="J660">
            <v>0.04</v>
          </cell>
          <cell r="K660" t="str">
            <v>SUPPLIER0002</v>
          </cell>
          <cell r="L660" t="str">
            <v xml:space="preserve">ANHUI TINCAI SILK CO. LTD</v>
          </cell>
          <cell r="M660">
            <v>7</v>
          </cell>
          <cell r="N660">
            <v>28</v>
          </cell>
          <cell r="O660">
            <v>35</v>
          </cell>
          <cell r="R660">
            <v>3</v>
          </cell>
          <cell r="S660">
            <v>8</v>
          </cell>
          <cell r="T660" t="str">
            <v xml:space="preserve">Yuan Purchase Pricelist (CNY)</v>
          </cell>
          <cell r="U660">
            <v>11</v>
          </cell>
          <cell r="V660">
            <v>281</v>
          </cell>
          <cell r="W660">
            <v>420</v>
          </cell>
          <cell r="X660">
            <v>800</v>
          </cell>
          <cell r="Z660">
            <v>17</v>
          </cell>
          <cell r="AB660" t="str">
            <v>TF</v>
          </cell>
        </row>
        <row r="661">
          <cell r="A661">
            <v>11002</v>
          </cell>
          <cell r="B661" t="str">
            <v>AUTOLAMPS0753</v>
          </cell>
          <cell r="C661" t="str">
            <v>AUTOLAMPS0753</v>
          </cell>
          <cell r="D661" t="b">
            <v>1</v>
          </cell>
          <cell r="E661" t="str">
            <v xml:space="preserve">NISSAN E24 (87-) - LIGHT CASE - RH</v>
          </cell>
          <cell r="F661" t="str">
            <v>NISSAN</v>
          </cell>
          <cell r="G661" t="str">
            <v xml:space="preserve">E24 LCS RH</v>
          </cell>
          <cell r="H661" t="str">
            <v>NS05-0301-1-R</v>
          </cell>
          <cell r="J661">
            <v>0.04</v>
          </cell>
          <cell r="K661" t="str">
            <v>SUPPLIER0002</v>
          </cell>
          <cell r="L661" t="str">
            <v xml:space="preserve">ANHUI TINCAI SILK CO. LTD</v>
          </cell>
          <cell r="M661">
            <v>6</v>
          </cell>
          <cell r="N661">
            <v>24</v>
          </cell>
          <cell r="O661">
            <v>30</v>
          </cell>
          <cell r="R661">
            <v>3</v>
          </cell>
          <cell r="S661">
            <v>8</v>
          </cell>
          <cell r="T661" t="str">
            <v xml:space="preserve">Yuan Purchase Pricelist (CNY)</v>
          </cell>
          <cell r="U661">
            <v>11</v>
          </cell>
          <cell r="V661">
            <v>281</v>
          </cell>
          <cell r="W661">
            <v>420</v>
          </cell>
          <cell r="X661">
            <v>800</v>
          </cell>
          <cell r="Z661">
            <v>19</v>
          </cell>
          <cell r="AB661" t="str">
            <v>TF</v>
          </cell>
        </row>
        <row r="662">
          <cell r="A662">
            <v>11003</v>
          </cell>
          <cell r="B662" t="str">
            <v>AUTOLAMPS0742</v>
          </cell>
          <cell r="C662" t="str">
            <v>AUTOLAMPS0742</v>
          </cell>
          <cell r="D662" t="b">
            <v>1</v>
          </cell>
          <cell r="E662" t="str">
            <v xml:space="preserve">NISSAN E24 (87-) - REAR SIDE BUMPER - LH</v>
          </cell>
          <cell r="F662" t="str">
            <v>NISSAN</v>
          </cell>
          <cell r="G662" t="str">
            <v xml:space="preserve">E24 RSB LH</v>
          </cell>
          <cell r="H662" t="str">
            <v>NS08-0307B-L</v>
          </cell>
          <cell r="J662">
            <v>0.04</v>
          </cell>
          <cell r="K662" t="str">
            <v>SUPPLIER0002</v>
          </cell>
          <cell r="L662" t="str">
            <v xml:space="preserve">ANHUI TINCAI SILK CO. LTD</v>
          </cell>
          <cell r="M662">
            <v>1</v>
          </cell>
          <cell r="N662">
            <v>4</v>
          </cell>
          <cell r="O662">
            <v>5</v>
          </cell>
          <cell r="R662">
            <v>2</v>
          </cell>
          <cell r="S662">
            <v>4</v>
          </cell>
          <cell r="T662" t="str">
            <v xml:space="preserve">Yuan Purchase Pricelist (CNY)</v>
          </cell>
          <cell r="U662">
            <v>7</v>
          </cell>
          <cell r="V662">
            <v>158</v>
          </cell>
          <cell r="W662">
            <v>240</v>
          </cell>
          <cell r="X662">
            <v>340</v>
          </cell>
          <cell r="Z662">
            <v>58</v>
          </cell>
          <cell r="AB662" t="str">
            <v>G4B</v>
          </cell>
        </row>
        <row r="663">
          <cell r="A663">
            <v>11004</v>
          </cell>
          <cell r="B663" t="str">
            <v>AUTOLAMPS0743</v>
          </cell>
          <cell r="C663" t="str">
            <v>AUTOLAMPS0743</v>
          </cell>
          <cell r="D663" t="b">
            <v>1</v>
          </cell>
          <cell r="E663" t="str">
            <v xml:space="preserve">NISSAN E24 (87-) - REAR SIDE BUMPER - RH</v>
          </cell>
          <cell r="F663" t="str">
            <v>NISSAN</v>
          </cell>
          <cell r="G663" t="str">
            <v xml:space="preserve">E24 RSB RH</v>
          </cell>
          <cell r="H663" t="str">
            <v>NS08-0307B-R</v>
          </cell>
          <cell r="J663">
            <v>0.04</v>
          </cell>
          <cell r="K663" t="str">
            <v>SUPPLIER0002</v>
          </cell>
          <cell r="L663" t="str">
            <v xml:space="preserve">ANHUI TINCAI SILK CO. LTD</v>
          </cell>
          <cell r="M663">
            <v>1</v>
          </cell>
          <cell r="N663">
            <v>4</v>
          </cell>
          <cell r="O663">
            <v>5</v>
          </cell>
          <cell r="R663">
            <v>2</v>
          </cell>
          <cell r="S663">
            <v>4</v>
          </cell>
          <cell r="T663" t="str">
            <v xml:space="preserve">Yuan Purchase Pricelist (CNY)</v>
          </cell>
          <cell r="U663">
            <v>7</v>
          </cell>
          <cell r="V663">
            <v>158</v>
          </cell>
          <cell r="W663">
            <v>240</v>
          </cell>
          <cell r="X663">
            <v>340</v>
          </cell>
          <cell r="Z663">
            <v>52</v>
          </cell>
          <cell r="AB663" t="str">
            <v>G4B</v>
          </cell>
        </row>
        <row r="664">
          <cell r="A664">
            <v>11005</v>
          </cell>
          <cell r="B664" t="str">
            <v>AUTOLAMPS0754</v>
          </cell>
          <cell r="C664" t="str">
            <v>AUTOLAMPS0754</v>
          </cell>
          <cell r="D664" t="b">
            <v>1</v>
          </cell>
          <cell r="E664" t="str">
            <v xml:space="preserve">NISSAN E24 (87-) - SIDE MIRROR (W/METAL SOCKET) - LH</v>
          </cell>
          <cell r="F664" t="str">
            <v>NISSAN</v>
          </cell>
          <cell r="G664" t="str">
            <v xml:space="preserve">E24 SMB   LH</v>
          </cell>
          <cell r="H664" t="str">
            <v>NS08-0312-L</v>
          </cell>
          <cell r="J664">
            <v>0.04</v>
          </cell>
          <cell r="K664" t="str">
            <v>SUPPLIER0002</v>
          </cell>
          <cell r="L664" t="str">
            <v xml:space="preserve">ANHUI TINCAI SILK CO. LTD</v>
          </cell>
          <cell r="M664">
            <v>11</v>
          </cell>
          <cell r="N664">
            <v>44</v>
          </cell>
          <cell r="O664">
            <v>55</v>
          </cell>
          <cell r="P664">
            <v>4</v>
          </cell>
          <cell r="Q664">
            <v>10</v>
          </cell>
          <cell r="T664" t="str">
            <v xml:space="preserve">Yuan Purchase Pricelist (CNY)</v>
          </cell>
          <cell r="U664">
            <v>12.2</v>
          </cell>
          <cell r="V664">
            <v>275</v>
          </cell>
          <cell r="W664">
            <v>350</v>
          </cell>
          <cell r="X664">
            <v>590</v>
          </cell>
          <cell r="Z664">
            <v>27</v>
          </cell>
          <cell r="AB664" t="str">
            <v>B12</v>
          </cell>
        </row>
        <row r="665">
          <cell r="A665">
            <v>11006</v>
          </cell>
          <cell r="B665" t="str">
            <v>AUTOLAMPS0755</v>
          </cell>
          <cell r="C665" t="str">
            <v>AUTOLAMPS0755</v>
          </cell>
          <cell r="D665" t="b">
            <v>1</v>
          </cell>
          <cell r="E665" t="str">
            <v xml:space="preserve">NISSAN E24 (87-) - SIDE MIRROR (W/METAL SOCKET) - RH</v>
          </cell>
          <cell r="F665" t="str">
            <v>NISSAN</v>
          </cell>
          <cell r="G665" t="str">
            <v xml:space="preserve">E24 SMB   RH</v>
          </cell>
          <cell r="H665" t="str">
            <v>NS08-0312-R</v>
          </cell>
          <cell r="J665">
            <v>0.04</v>
          </cell>
          <cell r="K665" t="str">
            <v>SUPPLIER0002</v>
          </cell>
          <cell r="L665" t="str">
            <v xml:space="preserve">ANHUI TINCAI SILK CO. LTD</v>
          </cell>
          <cell r="M665">
            <v>12</v>
          </cell>
          <cell r="N665">
            <v>48</v>
          </cell>
          <cell r="O665">
            <v>60</v>
          </cell>
          <cell r="P665">
            <v>4</v>
          </cell>
          <cell r="Q665">
            <v>10</v>
          </cell>
          <cell r="T665" t="str">
            <v xml:space="preserve">Yuan Purchase Pricelist (CNY)</v>
          </cell>
          <cell r="U665">
            <v>12.2</v>
          </cell>
          <cell r="V665">
            <v>332</v>
          </cell>
          <cell r="W665">
            <v>500</v>
          </cell>
          <cell r="X665">
            <v>660</v>
          </cell>
          <cell r="Z665">
            <v>49</v>
          </cell>
          <cell r="AB665" t="str">
            <v>B12</v>
          </cell>
        </row>
        <row r="666">
          <cell r="A666">
            <v>12201</v>
          </cell>
          <cell r="B666" t="str">
            <v>AUTOLAMPS0762</v>
          </cell>
          <cell r="C666" t="str">
            <v>AUTOLAMPS0762</v>
          </cell>
          <cell r="D666" t="b">
            <v>1</v>
          </cell>
          <cell r="E666" t="str">
            <v xml:space="preserve">NISSAN E24/QD32 (87-) - REAR VENT- LH</v>
          </cell>
          <cell r="F666" t="str">
            <v>NISSAN</v>
          </cell>
          <cell r="G666" t="str">
            <v xml:space="preserve">E24 RV LH</v>
          </cell>
          <cell r="H666" t="str">
            <v>TYJ-JT-26-PP-L</v>
          </cell>
          <cell r="J666">
            <v>0.04</v>
          </cell>
          <cell r="K666" t="str">
            <v>SUPPLIER0002</v>
          </cell>
          <cell r="L666" t="str">
            <v xml:space="preserve">ANHUI TINCAI SILK CO. LTD</v>
          </cell>
          <cell r="M666">
            <v>49</v>
          </cell>
          <cell r="N666">
            <v>196</v>
          </cell>
          <cell r="O666">
            <v>245</v>
          </cell>
          <cell r="R666">
            <v>5</v>
          </cell>
          <cell r="S666">
            <v>20</v>
          </cell>
          <cell r="T666" t="str">
            <v xml:space="preserve">Yuan Purchase Pricelist (CNY)</v>
          </cell>
          <cell r="U666">
            <v>4.3</v>
          </cell>
          <cell r="V666">
            <v>96.75</v>
          </cell>
          <cell r="W666">
            <v>150</v>
          </cell>
          <cell r="X666">
            <v>200</v>
          </cell>
          <cell r="Z666">
            <v>57</v>
          </cell>
          <cell r="AB666" t="str">
            <v>G3D</v>
          </cell>
        </row>
        <row r="667">
          <cell r="A667">
            <v>12124</v>
          </cell>
          <cell r="B667" t="str">
            <v>AUTOLAMPS0763</v>
          </cell>
          <cell r="C667" t="str">
            <v>AUTOLAMPS0763</v>
          </cell>
          <cell r="D667" t="b">
            <v>1</v>
          </cell>
          <cell r="E667" t="str">
            <v xml:space="preserve">NISSAN E24/QD32 (87-) - REAR VENT- RH</v>
          </cell>
          <cell r="F667" t="str">
            <v>NISSAN</v>
          </cell>
          <cell r="G667" t="str">
            <v xml:space="preserve">E24 RV RH</v>
          </cell>
          <cell r="H667" t="str">
            <v>TYJ-JT-26-PP-R</v>
          </cell>
          <cell r="J667">
            <v>0.04</v>
          </cell>
          <cell r="K667" t="str">
            <v>SUPPLIER0002</v>
          </cell>
          <cell r="L667" t="str">
            <v xml:space="preserve">ANHUI TINCAI SILK CO. LTD</v>
          </cell>
          <cell r="M667">
            <v>53</v>
          </cell>
          <cell r="N667">
            <v>212</v>
          </cell>
          <cell r="O667">
            <v>265</v>
          </cell>
          <cell r="R667">
            <v>5</v>
          </cell>
          <cell r="S667">
            <v>20</v>
          </cell>
          <cell r="T667" t="str">
            <v xml:space="preserve">Yuan Purchase Pricelist (CNY)</v>
          </cell>
          <cell r="U667">
            <v>4.3</v>
          </cell>
          <cell r="V667">
            <v>96.75</v>
          </cell>
          <cell r="W667">
            <v>150</v>
          </cell>
          <cell r="X667">
            <v>200</v>
          </cell>
          <cell r="Z667">
            <v>22</v>
          </cell>
          <cell r="AB667" t="str">
            <v>G3D</v>
          </cell>
        </row>
        <row r="668">
          <cell r="A668">
            <v>12482</v>
          </cell>
          <cell r="B668" t="str">
            <v>AUTOLAMPS0760</v>
          </cell>
          <cell r="C668" t="str">
            <v>AUTOLAMPS0760</v>
          </cell>
          <cell r="D668" t="b">
            <v>1</v>
          </cell>
          <cell r="E668" t="str">
            <v xml:space="preserve">NISSAN E24/QD32 (87-) - TAIL LAMP - LH</v>
          </cell>
          <cell r="F668" t="str">
            <v>NISSAN</v>
          </cell>
          <cell r="G668" t="str">
            <v xml:space="preserve">QD32 TLA LH</v>
          </cell>
          <cell r="H668" t="str">
            <v>NS08-0302-L</v>
          </cell>
          <cell r="J668">
            <v>0.04</v>
          </cell>
          <cell r="K668" t="str">
            <v>SUPPLIER0002</v>
          </cell>
          <cell r="L668" t="str">
            <v xml:space="preserve">ANHUI TINCAI SILK CO. LTD</v>
          </cell>
          <cell r="M668">
            <v>10</v>
          </cell>
          <cell r="N668">
            <v>40</v>
          </cell>
          <cell r="O668">
            <v>50</v>
          </cell>
          <cell r="R668">
            <v>5</v>
          </cell>
          <cell r="S668">
            <v>20</v>
          </cell>
          <cell r="T668" t="str">
            <v xml:space="preserve">Yuan Purchase Pricelist (CNY)</v>
          </cell>
          <cell r="U668">
            <v>16</v>
          </cell>
          <cell r="V668">
            <v>286.25</v>
          </cell>
          <cell r="W668">
            <v>500</v>
          </cell>
          <cell r="X668">
            <v>720</v>
          </cell>
        </row>
        <row r="669">
          <cell r="A669">
            <v>12483</v>
          </cell>
          <cell r="B669" t="str">
            <v>AUTOLAMPS0761</v>
          </cell>
          <cell r="C669" t="str">
            <v>AUTOLAMPS0761</v>
          </cell>
          <cell r="D669" t="b">
            <v>1</v>
          </cell>
          <cell r="E669" t="str">
            <v xml:space="preserve">NISSAN E24/QD32 (87-) - TAIL LAMP - RH</v>
          </cell>
          <cell r="F669" t="str">
            <v>NISSAN</v>
          </cell>
          <cell r="G669" t="str">
            <v xml:space="preserve">QD32 TLA RH</v>
          </cell>
          <cell r="H669" t="str">
            <v>NS08-0302-R</v>
          </cell>
          <cell r="J669">
            <v>0.04</v>
          </cell>
          <cell r="K669" t="str">
            <v>SUPPLIER0002</v>
          </cell>
          <cell r="L669" t="str">
            <v xml:space="preserve">ANHUI TINCAI SILK CO. LTD</v>
          </cell>
          <cell r="M669">
            <v>11</v>
          </cell>
          <cell r="N669">
            <v>44</v>
          </cell>
          <cell r="O669">
            <v>55</v>
          </cell>
          <cell r="R669">
            <v>5</v>
          </cell>
          <cell r="S669">
            <v>20</v>
          </cell>
          <cell r="T669" t="str">
            <v xml:space="preserve">Yuan Purchase Pricelist (CNY)</v>
          </cell>
          <cell r="U669">
            <v>16</v>
          </cell>
          <cell r="V669">
            <v>307.79000000000002</v>
          </cell>
          <cell r="W669">
            <v>500</v>
          </cell>
          <cell r="X669">
            <v>720</v>
          </cell>
        </row>
        <row r="670">
          <cell r="A670">
            <v>12484</v>
          </cell>
          <cell r="B670" t="str">
            <v>AUTOLAMPS0758</v>
          </cell>
          <cell r="C670" t="str">
            <v>AUTOLAMPS0758</v>
          </cell>
          <cell r="D670" t="b">
            <v>1</v>
          </cell>
          <cell r="E670" t="str">
            <v xml:space="preserve">NISSAN E24/QD32 (87-) - TAIL LENS - LH</v>
          </cell>
          <cell r="F670" t="str">
            <v>NISSAN</v>
          </cell>
          <cell r="G670" t="str">
            <v xml:space="preserve"> E24/QD32 TLS LH</v>
          </cell>
          <cell r="H670" t="str">
            <v>NS08-0302-00-L</v>
          </cell>
          <cell r="J670">
            <v>0.04</v>
          </cell>
          <cell r="K670" t="str">
            <v>SUPPLIER0002</v>
          </cell>
          <cell r="L670" t="str">
            <v xml:space="preserve">ANHUI TINCAI SILK CO. LTD</v>
          </cell>
          <cell r="M670">
            <v>3</v>
          </cell>
          <cell r="N670">
            <v>12</v>
          </cell>
          <cell r="O670">
            <v>15</v>
          </cell>
          <cell r="R670">
            <v>5</v>
          </cell>
          <cell r="S670">
            <v>20</v>
          </cell>
          <cell r="T670" t="str">
            <v xml:space="preserve">Yuan Purchase Pricelist (CNY)</v>
          </cell>
          <cell r="U670">
            <v>0.56000000000000005</v>
          </cell>
          <cell r="V670">
            <v>150</v>
          </cell>
          <cell r="W670">
            <v>220</v>
          </cell>
          <cell r="X670">
            <v>300</v>
          </cell>
        </row>
        <row r="671">
          <cell r="A671">
            <v>12485</v>
          </cell>
          <cell r="B671" t="str">
            <v>AUTOLAMPS0759</v>
          </cell>
          <cell r="C671" t="str">
            <v>AUTOLAMPS0759</v>
          </cell>
          <cell r="D671" t="b">
            <v>1</v>
          </cell>
          <cell r="E671" t="str">
            <v xml:space="preserve">NISSAN E24/QD32 (87-) - TAIL LENS - RH</v>
          </cell>
          <cell r="F671" t="str">
            <v>NISSAN</v>
          </cell>
          <cell r="G671" t="str">
            <v xml:space="preserve"> E24/QD32 TLS RH</v>
          </cell>
          <cell r="H671" t="str">
            <v>NS08-0302-00-R</v>
          </cell>
          <cell r="J671">
            <v>0.04</v>
          </cell>
          <cell r="K671" t="str">
            <v>SUPPLIER0002</v>
          </cell>
          <cell r="L671" t="str">
            <v xml:space="preserve">ANHUI TINCAI SILK CO. LTD</v>
          </cell>
          <cell r="M671">
            <v>3</v>
          </cell>
          <cell r="N671">
            <v>12</v>
          </cell>
          <cell r="O671">
            <v>15</v>
          </cell>
          <cell r="R671">
            <v>5</v>
          </cell>
          <cell r="S671">
            <v>20</v>
          </cell>
          <cell r="T671" t="str">
            <v xml:space="preserve">Yuan Purchase Pricelist (CNY)</v>
          </cell>
          <cell r="U671">
            <v>0.56000000000000005</v>
          </cell>
          <cell r="V671">
            <v>150</v>
          </cell>
          <cell r="W671">
            <v>220</v>
          </cell>
          <cell r="X671">
            <v>300</v>
          </cell>
        </row>
        <row r="672">
          <cell r="A672">
            <v>11011</v>
          </cell>
          <cell r="B672" t="str">
            <v>AUTOLAMPS0765</v>
          </cell>
          <cell r="C672" t="str">
            <v>AUTOLAMPS0765</v>
          </cell>
          <cell r="D672" t="b">
            <v>1</v>
          </cell>
          <cell r="E672" t="str">
            <v xml:space="preserve">NISSAN E25 (02-06) - CORNER LAMP -LH</v>
          </cell>
          <cell r="F672" t="str">
            <v>NISSAN</v>
          </cell>
          <cell r="G672" t="str">
            <v xml:space="preserve">E25/02 CLA LH</v>
          </cell>
          <cell r="H672" t="str">
            <v>NS08-0403-L</v>
          </cell>
          <cell r="J672">
            <v>0.04</v>
          </cell>
          <cell r="K672" t="str">
            <v>SUPPLIER0002</v>
          </cell>
          <cell r="L672" t="str">
            <v xml:space="preserve">ANHUI TINCAI SILK CO. LTD</v>
          </cell>
          <cell r="M672">
            <v>6</v>
          </cell>
          <cell r="N672">
            <v>24</v>
          </cell>
          <cell r="O672">
            <v>30</v>
          </cell>
          <cell r="P672">
            <v>5</v>
          </cell>
          <cell r="Q672">
            <v>20</v>
          </cell>
          <cell r="T672" t="str">
            <v xml:space="preserve">Yuan Purchase Pricelist (CNY)</v>
          </cell>
          <cell r="U672">
            <v>20</v>
          </cell>
          <cell r="V672">
            <v>483</v>
          </cell>
          <cell r="W672">
            <v>720</v>
          </cell>
          <cell r="X672">
            <v>1000</v>
          </cell>
          <cell r="Z672">
            <v>3</v>
          </cell>
          <cell r="AB672" t="str">
            <v>B17</v>
          </cell>
        </row>
        <row r="673">
          <cell r="A673">
            <v>11012</v>
          </cell>
          <cell r="B673" t="str">
            <v>AUTOLAMPS0766</v>
          </cell>
          <cell r="C673" t="str">
            <v>AUTOLAMPS0766</v>
          </cell>
          <cell r="D673" t="b">
            <v>1</v>
          </cell>
          <cell r="E673" t="str">
            <v xml:space="preserve">NISSAN E25 (02-06) - CORNER LAMP -RH</v>
          </cell>
          <cell r="F673" t="str">
            <v>NISSAN</v>
          </cell>
          <cell r="G673" t="str">
            <v xml:space="preserve">E25/02 CLA RH</v>
          </cell>
          <cell r="H673" t="str">
            <v>NS08-0403-R</v>
          </cell>
          <cell r="J673">
            <v>0.04</v>
          </cell>
          <cell r="K673" t="str">
            <v>SUPPLIER0002</v>
          </cell>
          <cell r="L673" t="str">
            <v xml:space="preserve">ANHUI TINCAI SILK CO. LTD</v>
          </cell>
          <cell r="M673">
            <v>6</v>
          </cell>
          <cell r="N673">
            <v>24</v>
          </cell>
          <cell r="O673">
            <v>30</v>
          </cell>
          <cell r="P673">
            <v>5</v>
          </cell>
          <cell r="Q673">
            <v>20</v>
          </cell>
          <cell r="T673" t="str">
            <v xml:space="preserve">Yuan Purchase Pricelist (CNY)</v>
          </cell>
          <cell r="U673">
            <v>20</v>
          </cell>
          <cell r="V673">
            <v>465</v>
          </cell>
          <cell r="W673">
            <v>720</v>
          </cell>
          <cell r="X673">
            <v>1000</v>
          </cell>
          <cell r="Z673">
            <v>1</v>
          </cell>
          <cell r="AB673" t="str">
            <v>B17</v>
          </cell>
        </row>
        <row r="674">
          <cell r="A674">
            <v>11013</v>
          </cell>
          <cell r="B674" t="str">
            <v>AUTOLAMPS0774</v>
          </cell>
          <cell r="C674" t="str">
            <v>AUTOLAMPS0774</v>
          </cell>
          <cell r="D674" t="b">
            <v>1</v>
          </cell>
          <cell r="E674" t="str">
            <v xml:space="preserve">NISSAN E25 (02-06) - CORNER LENS - LH</v>
          </cell>
          <cell r="F674" t="str">
            <v>NISSAN</v>
          </cell>
          <cell r="G674" t="str">
            <v xml:space="preserve">E25/02 CLS LH</v>
          </cell>
          <cell r="H674" t="str">
            <v>00-NS08-0502-L</v>
          </cell>
          <cell r="J674">
            <v>0.04</v>
          </cell>
          <cell r="K674" t="str">
            <v>SUPPLIER0002</v>
          </cell>
          <cell r="L674" t="str">
            <v xml:space="preserve">ANHUI TINCAI SILK CO. LTD</v>
          </cell>
          <cell r="M674">
            <v>6</v>
          </cell>
          <cell r="N674">
            <v>24</v>
          </cell>
          <cell r="O674">
            <v>30</v>
          </cell>
          <cell r="R674">
            <v>5</v>
          </cell>
          <cell r="S674">
            <v>20</v>
          </cell>
          <cell r="T674" t="str">
            <v xml:space="preserve">Yuan Purchase Pricelist (CNY)</v>
          </cell>
          <cell r="U674">
            <v>9</v>
          </cell>
          <cell r="V674">
            <v>230</v>
          </cell>
          <cell r="W674">
            <v>340</v>
          </cell>
          <cell r="X674">
            <v>460</v>
          </cell>
          <cell r="Z674">
            <v>47</v>
          </cell>
          <cell r="AB674" t="str">
            <v>TF</v>
          </cell>
        </row>
        <row r="675">
          <cell r="A675">
            <v>11014</v>
          </cell>
          <cell r="B675" t="str">
            <v>AUTOLAMPS0775</v>
          </cell>
          <cell r="C675" t="str">
            <v>AUTOLAMPS0775</v>
          </cell>
          <cell r="D675" t="b">
            <v>1</v>
          </cell>
          <cell r="E675" t="str">
            <v xml:space="preserve">NISSAN E25 (02-06) - CORNER LENS - RH</v>
          </cell>
          <cell r="F675" t="str">
            <v>NISSAN</v>
          </cell>
          <cell r="G675" t="str">
            <v xml:space="preserve">E25/02 CLS RH</v>
          </cell>
          <cell r="H675" t="str">
            <v>00-NS08-0403-R</v>
          </cell>
          <cell r="J675">
            <v>0.04</v>
          </cell>
          <cell r="K675" t="str">
            <v>SUPPLIER0002</v>
          </cell>
          <cell r="L675" t="str">
            <v xml:space="preserve">ANHUI TINCAI SILK CO. LTD</v>
          </cell>
          <cell r="M675">
            <v>6</v>
          </cell>
          <cell r="N675">
            <v>24</v>
          </cell>
          <cell r="O675">
            <v>30</v>
          </cell>
          <cell r="R675">
            <v>5</v>
          </cell>
          <cell r="S675">
            <v>20</v>
          </cell>
          <cell r="T675" t="str">
            <v xml:space="preserve">Yuan Purchase Pricelist (CNY)</v>
          </cell>
          <cell r="U675">
            <v>9</v>
          </cell>
          <cell r="V675">
            <v>230</v>
          </cell>
          <cell r="W675">
            <v>340</v>
          </cell>
          <cell r="X675">
            <v>460</v>
          </cell>
          <cell r="Z675">
            <v>52</v>
          </cell>
          <cell r="AB675" t="str">
            <v>TF</v>
          </cell>
        </row>
        <row r="676">
          <cell r="A676">
            <v>12480</v>
          </cell>
          <cell r="B676" t="str">
            <v>AUTOLAMPS0767</v>
          </cell>
          <cell r="C676" t="str">
            <v>AUTOLAMPS0767</v>
          </cell>
          <cell r="D676" t="b">
            <v>1</v>
          </cell>
          <cell r="E676" t="str">
            <v xml:space="preserve">NISSAN E25 (02-06) - CORNER PANEL - LH</v>
          </cell>
          <cell r="F676" t="str">
            <v>NISSAN</v>
          </cell>
          <cell r="G676" t="str">
            <v xml:space="preserve">E25/02 CP LH</v>
          </cell>
          <cell r="H676" t="str">
            <v>NS08-0416-L</v>
          </cell>
          <cell r="J676">
            <v>0.04</v>
          </cell>
          <cell r="K676" t="str">
            <v>SUPPLIER0002</v>
          </cell>
          <cell r="L676" t="str">
            <v xml:space="preserve">ANHUI TINCAI SILK CO. LTD</v>
          </cell>
          <cell r="N676">
            <v>0</v>
          </cell>
          <cell r="O676">
            <v>0</v>
          </cell>
          <cell r="T676" t="str">
            <v xml:space="preserve">Yuan Purchase Pricelist (CNY)</v>
          </cell>
          <cell r="U676">
            <v>5</v>
          </cell>
          <cell r="V676">
            <v>782</v>
          </cell>
          <cell r="W676">
            <v>1210</v>
          </cell>
          <cell r="X676">
            <v>1670</v>
          </cell>
        </row>
        <row r="677">
          <cell r="A677">
            <v>12481</v>
          </cell>
          <cell r="B677" t="str">
            <v>AUTOLAMPS0768</v>
          </cell>
          <cell r="C677" t="str">
            <v>AUTOLAMPS0768</v>
          </cell>
          <cell r="D677" t="b">
            <v>1</v>
          </cell>
          <cell r="E677" t="str">
            <v xml:space="preserve">NISSAN E25 (02-06) - CORNER PANEL - RH</v>
          </cell>
          <cell r="F677" t="str">
            <v>NISSAN</v>
          </cell>
          <cell r="G677" t="str">
            <v xml:space="preserve">E25/02 CP RH</v>
          </cell>
          <cell r="H677" t="str">
            <v>NS08-0416-R</v>
          </cell>
          <cell r="J677">
            <v>0.04</v>
          </cell>
          <cell r="K677" t="str">
            <v>SUPPLIER0002</v>
          </cell>
          <cell r="L677" t="str">
            <v xml:space="preserve">ANHUI TINCAI SILK CO. LTD</v>
          </cell>
          <cell r="N677">
            <v>0</v>
          </cell>
          <cell r="O677">
            <v>0</v>
          </cell>
          <cell r="T677" t="str">
            <v xml:space="preserve">Yuan Purchase Pricelist (CNY)</v>
          </cell>
          <cell r="U677">
            <v>5</v>
          </cell>
          <cell r="V677">
            <v>782</v>
          </cell>
          <cell r="W677">
            <v>1210</v>
          </cell>
          <cell r="X677">
            <v>1670</v>
          </cell>
        </row>
        <row r="678">
          <cell r="A678">
            <v>11017</v>
          </cell>
          <cell r="B678" t="str">
            <v>AUTOLAMPS0764</v>
          </cell>
          <cell r="C678" t="str">
            <v>AUTOLAMPS0764</v>
          </cell>
          <cell r="D678" t="b">
            <v>1</v>
          </cell>
          <cell r="E678" t="str">
            <v xml:space="preserve">NISSAN E25 (02-06) - FRONT BUMPER</v>
          </cell>
          <cell r="F678" t="str">
            <v>NISSAN</v>
          </cell>
          <cell r="G678" t="str">
            <v xml:space="preserve">E25/02 BPRF</v>
          </cell>
          <cell r="H678" t="str">
            <v>NS08-0407</v>
          </cell>
          <cell r="J678">
            <v>0.04</v>
          </cell>
          <cell r="K678" t="str">
            <v>SUPPLIER0002</v>
          </cell>
          <cell r="L678" t="str">
            <v xml:space="preserve">ANHUI TINCAI SILK CO. LTD</v>
          </cell>
          <cell r="M678">
            <v>3</v>
          </cell>
          <cell r="N678">
            <v>12</v>
          </cell>
          <cell r="O678">
            <v>15</v>
          </cell>
          <cell r="R678">
            <v>2</v>
          </cell>
          <cell r="S678">
            <v>5</v>
          </cell>
          <cell r="T678" t="str">
            <v xml:space="preserve">Yuan Purchase Pricelist (CNY)</v>
          </cell>
          <cell r="U678">
            <v>98</v>
          </cell>
          <cell r="V678">
            <v>2500</v>
          </cell>
          <cell r="W678">
            <v>3800</v>
          </cell>
          <cell r="X678">
            <v>6600</v>
          </cell>
          <cell r="Z678">
            <v>5</v>
          </cell>
          <cell r="AB678" t="str">
            <v>G4A</v>
          </cell>
        </row>
        <row r="679">
          <cell r="A679">
            <v>11018</v>
          </cell>
          <cell r="B679" t="str">
            <v>AUTOLAMPS0769</v>
          </cell>
          <cell r="C679" t="str">
            <v>AUTOLAMPS0769</v>
          </cell>
          <cell r="D679" t="b">
            <v>1</v>
          </cell>
          <cell r="E679" t="str">
            <v xml:space="preserve">NISSAN E25 (02-06) - FRONT FENDER - LH</v>
          </cell>
          <cell r="F679" t="str">
            <v>NISSAN</v>
          </cell>
          <cell r="G679" t="str">
            <v xml:space="preserve">E25/02 FF LH</v>
          </cell>
          <cell r="H679" t="str">
            <v>NS08-0416-L</v>
          </cell>
          <cell r="J679">
            <v>0.04</v>
          </cell>
          <cell r="K679" t="str">
            <v>SUPPLIER0002</v>
          </cell>
          <cell r="L679" t="str">
            <v xml:space="preserve">ANHUI TINCAI SILK CO. LTD</v>
          </cell>
          <cell r="N679">
            <v>0</v>
          </cell>
          <cell r="O679">
            <v>0</v>
          </cell>
          <cell r="T679" t="str">
            <v xml:space="preserve">Yuan Purchase Pricelist (CNY)</v>
          </cell>
          <cell r="U679">
            <v>5</v>
          </cell>
          <cell r="V679">
            <v>782</v>
          </cell>
          <cell r="W679">
            <v>1210</v>
          </cell>
          <cell r="X679">
            <v>1670</v>
          </cell>
        </row>
        <row r="680">
          <cell r="A680">
            <v>11019</v>
          </cell>
          <cell r="B680" t="str">
            <v>AUTOLAMPS0770</v>
          </cell>
          <cell r="C680" t="str">
            <v>AUTOLAMPS0770</v>
          </cell>
          <cell r="D680" t="b">
            <v>1</v>
          </cell>
          <cell r="E680" t="str">
            <v xml:space="preserve">NISSAN E25 (02-06) - FRONT FENDER - RH</v>
          </cell>
          <cell r="F680" t="str">
            <v>NISSAN</v>
          </cell>
          <cell r="G680" t="str">
            <v xml:space="preserve">E25/02 FF RH</v>
          </cell>
          <cell r="H680" t="str">
            <v>NS08-0416-R</v>
          </cell>
          <cell r="J680">
            <v>0.04</v>
          </cell>
          <cell r="K680" t="str">
            <v>SUPPLIER0002</v>
          </cell>
          <cell r="L680" t="str">
            <v xml:space="preserve">ANHUI TINCAI SILK CO. LTD</v>
          </cell>
          <cell r="N680">
            <v>0</v>
          </cell>
          <cell r="O680">
            <v>0</v>
          </cell>
          <cell r="T680" t="str">
            <v xml:space="preserve">Yuan Purchase Pricelist (CNY)</v>
          </cell>
          <cell r="U680">
            <v>5</v>
          </cell>
          <cell r="V680">
            <v>782</v>
          </cell>
          <cell r="W680">
            <v>1210</v>
          </cell>
          <cell r="X680">
            <v>1670</v>
          </cell>
        </row>
        <row r="681">
          <cell r="A681">
            <v>11020</v>
          </cell>
          <cell r="B681" t="str">
            <v>AUTOLAMPS0771</v>
          </cell>
          <cell r="C681" t="str">
            <v>AUTOLAMPS0771</v>
          </cell>
          <cell r="D681" t="b">
            <v>1</v>
          </cell>
          <cell r="E681" t="str">
            <v xml:space="preserve">NISSAN E25 (02-06) - GRILL</v>
          </cell>
          <cell r="F681" t="str">
            <v>NISSAN</v>
          </cell>
          <cell r="G681" t="str">
            <v xml:space="preserve">E25/02 GRL</v>
          </cell>
          <cell r="H681" t="str">
            <v>NS08-0411</v>
          </cell>
          <cell r="J681">
            <v>0.04</v>
          </cell>
          <cell r="K681" t="str">
            <v>SUPPLIER0002</v>
          </cell>
          <cell r="L681" t="str">
            <v xml:space="preserve">ANHUI TINCAI SILK CO. LTD</v>
          </cell>
          <cell r="N681">
            <v>0</v>
          </cell>
          <cell r="O681">
            <v>0</v>
          </cell>
          <cell r="T681" t="str">
            <v xml:space="preserve">Yuan Purchase Pricelist (CNY)</v>
          </cell>
          <cell r="U681">
            <v>10.48</v>
          </cell>
          <cell r="V681">
            <v>1638</v>
          </cell>
          <cell r="W681">
            <v>2540</v>
          </cell>
          <cell r="X681">
            <v>3500</v>
          </cell>
        </row>
        <row r="682">
          <cell r="A682">
            <v>11021</v>
          </cell>
          <cell r="B682" t="str">
            <v>AUTOLAMPS0772</v>
          </cell>
          <cell r="C682" t="str">
            <v>AUTOLAMPS0772</v>
          </cell>
          <cell r="D682" t="b">
            <v>1</v>
          </cell>
          <cell r="E682" t="str">
            <v xml:space="preserve">NISSAN E25 (02-06) - HEAD LAMP - LH</v>
          </cell>
          <cell r="F682" t="str">
            <v>NISSAN</v>
          </cell>
          <cell r="G682" t="str">
            <v xml:space="preserve">E25/02 HLA LH</v>
          </cell>
          <cell r="H682" t="str">
            <v>NS08-0401-L</v>
          </cell>
          <cell r="J682">
            <v>0.04</v>
          </cell>
          <cell r="K682" t="str">
            <v>SUPPLIER0002</v>
          </cell>
          <cell r="L682" t="str">
            <v xml:space="preserve">ANHUI TINCAI SILK CO. LTD</v>
          </cell>
          <cell r="M682">
            <v>2</v>
          </cell>
          <cell r="N682">
            <v>8</v>
          </cell>
          <cell r="O682">
            <v>10</v>
          </cell>
          <cell r="R682">
            <v>2</v>
          </cell>
          <cell r="S682">
            <v>5</v>
          </cell>
          <cell r="T682" t="str">
            <v xml:space="preserve">Yuan Purchase Pricelist (CNY)</v>
          </cell>
          <cell r="U682">
            <v>60</v>
          </cell>
          <cell r="V682">
            <v>1395</v>
          </cell>
          <cell r="W682">
            <v>2090</v>
          </cell>
          <cell r="X682">
            <v>2880</v>
          </cell>
          <cell r="Z682">
            <v>10</v>
          </cell>
          <cell r="AB682" t="str">
            <v>A3</v>
          </cell>
        </row>
        <row r="683">
          <cell r="A683">
            <v>11022</v>
          </cell>
          <cell r="B683" t="str">
            <v>AUTOLAMPS0773</v>
          </cell>
          <cell r="C683" t="str">
            <v>AUTOLAMPS0773</v>
          </cell>
          <cell r="D683" t="b">
            <v>1</v>
          </cell>
          <cell r="E683" t="str">
            <v xml:space="preserve">NISSAN E25 (02-06) - HEAD LAMP - RH</v>
          </cell>
          <cell r="F683" t="str">
            <v>NISSAN</v>
          </cell>
          <cell r="G683" t="str">
            <v xml:space="preserve">E25/02 HLA RH</v>
          </cell>
          <cell r="H683" t="str">
            <v>NS08-0401-R</v>
          </cell>
          <cell r="J683">
            <v>0.04</v>
          </cell>
          <cell r="K683" t="str">
            <v>SUPPLIER0002</v>
          </cell>
          <cell r="L683" t="str">
            <v xml:space="preserve">ANHUI TINCAI SILK CO. LTD</v>
          </cell>
          <cell r="M683">
            <v>2</v>
          </cell>
          <cell r="N683">
            <v>8</v>
          </cell>
          <cell r="O683">
            <v>10</v>
          </cell>
          <cell r="R683">
            <v>2</v>
          </cell>
          <cell r="S683">
            <v>5</v>
          </cell>
          <cell r="T683" t="str">
            <v xml:space="preserve">Yuan Purchase Pricelist (CNY)</v>
          </cell>
          <cell r="U683">
            <v>60</v>
          </cell>
          <cell r="V683">
            <v>1395</v>
          </cell>
          <cell r="W683">
            <v>2090</v>
          </cell>
          <cell r="X683">
            <v>2880</v>
          </cell>
          <cell r="Z683">
            <v>0</v>
          </cell>
          <cell r="AB683" t="str">
            <v>A3</v>
          </cell>
        </row>
        <row r="684">
          <cell r="A684">
            <v>11023</v>
          </cell>
          <cell r="B684" t="str">
            <v>AUTOLAMPS0776</v>
          </cell>
          <cell r="C684" t="str">
            <v>AUTOLAMPS0776</v>
          </cell>
          <cell r="D684" t="b">
            <v>1</v>
          </cell>
          <cell r="E684" t="str">
            <v xml:space="preserve">NISSAN E25 (02-06) - HEAD LENS - LH</v>
          </cell>
          <cell r="F684" t="str">
            <v>NISSAN</v>
          </cell>
          <cell r="G684" t="str">
            <v xml:space="preserve">E25/02 HLS LH</v>
          </cell>
          <cell r="H684" t="str">
            <v>00-NS08-0401-L</v>
          </cell>
          <cell r="J684">
            <v>0.04</v>
          </cell>
          <cell r="K684" t="str">
            <v>SUPPLIER0002</v>
          </cell>
          <cell r="L684" t="str">
            <v xml:space="preserve">ANHUI TINCAI SILK CO. LTD</v>
          </cell>
          <cell r="M684">
            <v>1</v>
          </cell>
          <cell r="N684">
            <v>4</v>
          </cell>
          <cell r="O684">
            <v>5</v>
          </cell>
          <cell r="R684">
            <v>5</v>
          </cell>
          <cell r="S684">
            <v>20</v>
          </cell>
          <cell r="T684" t="str">
            <v xml:space="preserve">Yuan Purchase Pricelist (CNY)</v>
          </cell>
          <cell r="U684">
            <v>22</v>
          </cell>
          <cell r="V684">
            <v>598</v>
          </cell>
          <cell r="W684">
            <v>900</v>
          </cell>
          <cell r="X684">
            <v>1200</v>
          </cell>
        </row>
        <row r="685">
          <cell r="A685">
            <v>11198</v>
          </cell>
          <cell r="B685" t="str">
            <v>AUTOLAMPS0777</v>
          </cell>
          <cell r="C685" t="str">
            <v>AUTOLAMPS0777</v>
          </cell>
          <cell r="D685" t="b">
            <v>1</v>
          </cell>
          <cell r="E685" t="str">
            <v xml:space="preserve">NISSAN E25 (02-06) - HEAD LENS - RH</v>
          </cell>
          <cell r="F685" t="str">
            <v>NISSAN</v>
          </cell>
          <cell r="G685" t="str">
            <v xml:space="preserve">E25/02 HLS RH</v>
          </cell>
          <cell r="H685" t="str">
            <v>00-NS08-0401-R</v>
          </cell>
          <cell r="J685">
            <v>0.04</v>
          </cell>
          <cell r="K685" t="str">
            <v>SUPPLIER0002</v>
          </cell>
          <cell r="L685" t="str">
            <v xml:space="preserve">ANHUI TINCAI SILK CO. LTD</v>
          </cell>
          <cell r="M685">
            <v>1</v>
          </cell>
          <cell r="N685">
            <v>4</v>
          </cell>
          <cell r="O685">
            <v>5</v>
          </cell>
          <cell r="R685">
            <v>5</v>
          </cell>
          <cell r="S685">
            <v>20</v>
          </cell>
          <cell r="T685" t="str">
            <v xml:space="preserve">Yuan Purchase Pricelist (CNY)</v>
          </cell>
          <cell r="U685">
            <v>4.3499999999999996</v>
          </cell>
          <cell r="V685">
            <v>680</v>
          </cell>
          <cell r="W685">
            <v>1050</v>
          </cell>
          <cell r="X685">
            <v>1450</v>
          </cell>
        </row>
        <row r="686">
          <cell r="A686">
            <v>11027</v>
          </cell>
          <cell r="B686" t="str">
            <v>AUTOLAMPS0780</v>
          </cell>
          <cell r="C686" t="str">
            <v>AUTOLAMPS0780</v>
          </cell>
          <cell r="D686" t="b">
            <v>1</v>
          </cell>
          <cell r="E686" t="str">
            <v xml:space="preserve">NISSAN E25 (02-06) - SIDE MIRROR (BLACK) - LH</v>
          </cell>
          <cell r="F686" t="str">
            <v>NISSAN</v>
          </cell>
          <cell r="G686" t="str">
            <v xml:space="preserve">E25/02 SMMB   LH</v>
          </cell>
          <cell r="H686" t="str">
            <v>NS08-0512-L</v>
          </cell>
          <cell r="J686">
            <v>0.04</v>
          </cell>
          <cell r="K686" t="str">
            <v>SUPPLIER0002</v>
          </cell>
          <cell r="L686" t="str">
            <v xml:space="preserve">ANHUI TINCAI SILK CO. LTD</v>
          </cell>
          <cell r="N686">
            <v>0</v>
          </cell>
          <cell r="O686">
            <v>0</v>
          </cell>
          <cell r="P686">
            <v>3</v>
          </cell>
          <cell r="Q686">
            <v>10</v>
          </cell>
          <cell r="T686" t="str">
            <v xml:space="preserve">Yuan Purchase Pricelist (CNY)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Z686">
            <v>0</v>
          </cell>
          <cell r="AB686" t="str">
            <v>B12</v>
          </cell>
        </row>
        <row r="687">
          <cell r="A687">
            <v>11028</v>
          </cell>
          <cell r="B687" t="str">
            <v>AUTOLAMPS0781</v>
          </cell>
          <cell r="C687" t="str">
            <v>AUTOLAMPS0781</v>
          </cell>
          <cell r="D687" t="b">
            <v>1</v>
          </cell>
          <cell r="E687" t="str">
            <v xml:space="preserve">NISSAN E25 (02-06) - SIDE MIRROR (BLACK) - RH</v>
          </cell>
          <cell r="F687" t="str">
            <v>NISSAN</v>
          </cell>
          <cell r="G687" t="str">
            <v xml:space="preserve">E25/02 SMMB   RH</v>
          </cell>
          <cell r="H687" t="str">
            <v>NS08-0512-R</v>
          </cell>
          <cell r="J687">
            <v>0.04</v>
          </cell>
          <cell r="K687" t="str">
            <v>SUPPLIER0002</v>
          </cell>
          <cell r="L687" t="str">
            <v xml:space="preserve">ANHUI TINCAI SILK CO. LTD</v>
          </cell>
          <cell r="M687">
            <v>4</v>
          </cell>
          <cell r="N687">
            <v>16</v>
          </cell>
          <cell r="O687">
            <v>20</v>
          </cell>
          <cell r="P687">
            <v>3</v>
          </cell>
          <cell r="Q687">
            <v>10</v>
          </cell>
          <cell r="T687" t="str">
            <v xml:space="preserve">Yuan Purchase Pricelist (CNY)</v>
          </cell>
          <cell r="U687">
            <v>28</v>
          </cell>
          <cell r="V687">
            <v>651</v>
          </cell>
          <cell r="W687">
            <v>980</v>
          </cell>
          <cell r="X687">
            <v>1360</v>
          </cell>
          <cell r="Z687">
            <v>58</v>
          </cell>
          <cell r="AB687" t="str">
            <v>B12</v>
          </cell>
        </row>
        <row r="688">
          <cell r="A688">
            <v>11031</v>
          </cell>
          <cell r="B688" t="str">
            <v>AUTOLAMPS0778</v>
          </cell>
          <cell r="C688" t="str">
            <v>AUTOLAMPS0778</v>
          </cell>
          <cell r="D688" t="b">
            <v>1</v>
          </cell>
          <cell r="E688" t="str">
            <v xml:space="preserve">NISSAN E25 (02-06) - TAIL LENS - LH</v>
          </cell>
          <cell r="F688" t="str">
            <v>NISSAN</v>
          </cell>
          <cell r="G688" t="str">
            <v xml:space="preserve">E25/02 TLS LH</v>
          </cell>
          <cell r="H688" t="str">
            <v>NS08-0502-00-L</v>
          </cell>
          <cell r="J688">
            <v>0.04</v>
          </cell>
          <cell r="K688" t="str">
            <v>SUPPLIER0002</v>
          </cell>
          <cell r="L688" t="str">
            <v xml:space="preserve">ANHUI TINCAI SILK CO. LTD</v>
          </cell>
          <cell r="M688">
            <v>13</v>
          </cell>
          <cell r="N688">
            <v>52</v>
          </cell>
          <cell r="O688">
            <v>65</v>
          </cell>
          <cell r="R688">
            <v>2</v>
          </cell>
          <cell r="S688">
            <v>20</v>
          </cell>
          <cell r="T688" t="str">
            <v xml:space="preserve">Yuan Purchase Pricelist (CNY)</v>
          </cell>
          <cell r="U688">
            <v>9</v>
          </cell>
          <cell r="V688">
            <v>118.42</v>
          </cell>
          <cell r="W688">
            <v>320</v>
          </cell>
          <cell r="X688">
            <v>430</v>
          </cell>
          <cell r="Z688">
            <v>109</v>
          </cell>
          <cell r="AB688" t="str">
            <v>2C</v>
          </cell>
        </row>
        <row r="689">
          <cell r="A689">
            <v>11032</v>
          </cell>
          <cell r="B689" t="str">
            <v>AUTOLAMPS0779</v>
          </cell>
          <cell r="C689" t="str">
            <v>AUTOLAMPS0779</v>
          </cell>
          <cell r="D689" t="b">
            <v>1</v>
          </cell>
          <cell r="E689" t="str">
            <v xml:space="preserve">NISSAN E25 (02-06) - TAIL LENS - RH</v>
          </cell>
          <cell r="F689" t="str">
            <v>NISSAN</v>
          </cell>
          <cell r="G689" t="str">
            <v xml:space="preserve">E25/02 TLS RH</v>
          </cell>
          <cell r="H689" t="str">
            <v>NS08-0502-00-R</v>
          </cell>
          <cell r="J689">
            <v>0.04</v>
          </cell>
          <cell r="K689" t="str">
            <v>SUPPLIER0002</v>
          </cell>
          <cell r="L689" t="str">
            <v xml:space="preserve">ANHUI TINCAI SILK CO. LTD</v>
          </cell>
          <cell r="M689">
            <v>14</v>
          </cell>
          <cell r="N689">
            <v>56</v>
          </cell>
          <cell r="O689">
            <v>70</v>
          </cell>
          <cell r="R689">
            <v>2</v>
          </cell>
          <cell r="S689">
            <v>20</v>
          </cell>
          <cell r="T689" t="str">
            <v xml:space="preserve">Yuan Purchase Pricelist (CNY)</v>
          </cell>
          <cell r="U689">
            <v>9</v>
          </cell>
          <cell r="V689">
            <v>118.42</v>
          </cell>
          <cell r="W689">
            <v>320</v>
          </cell>
          <cell r="X689">
            <v>430</v>
          </cell>
          <cell r="Z689">
            <v>43</v>
          </cell>
          <cell r="AB689" t="str">
            <v>2C</v>
          </cell>
        </row>
        <row r="690">
          <cell r="A690">
            <v>11026</v>
          </cell>
          <cell r="B690" t="str">
            <v>AUTOLAMPS0787</v>
          </cell>
          <cell r="C690" t="str">
            <v>AUTOLAMPS0787</v>
          </cell>
          <cell r="D690" t="b">
            <v>1</v>
          </cell>
          <cell r="E690" t="str">
            <v xml:space="preserve">NISSAN E25 (02-09) - REAR BUMPER WITH STEP</v>
          </cell>
          <cell r="F690" t="str">
            <v>NISSAN</v>
          </cell>
          <cell r="G690" t="str">
            <v xml:space="preserve">E25/07 BPRR</v>
          </cell>
          <cell r="H690" t="str">
            <v>NS08-0505</v>
          </cell>
          <cell r="J690">
            <v>0.04</v>
          </cell>
          <cell r="K690" t="str">
            <v>SUPPLIER0002</v>
          </cell>
          <cell r="L690" t="str">
            <v xml:space="preserve">ANHUI TINCAI SILK CO. LTD</v>
          </cell>
          <cell r="M690">
            <v>1</v>
          </cell>
          <cell r="N690">
            <v>4</v>
          </cell>
          <cell r="O690">
            <v>5</v>
          </cell>
          <cell r="R690">
            <v>2</v>
          </cell>
          <cell r="S690">
            <v>5</v>
          </cell>
          <cell r="T690" t="str">
            <v xml:space="preserve">Yuan Purchase Pricelist (CNY)</v>
          </cell>
          <cell r="U690">
            <v>76</v>
          </cell>
          <cell r="V690">
            <v>2067</v>
          </cell>
          <cell r="W690">
            <v>3100</v>
          </cell>
          <cell r="X690">
            <v>4130</v>
          </cell>
        </row>
        <row r="691">
          <cell r="A691">
            <v>11029</v>
          </cell>
          <cell r="B691" t="str">
            <v>AUTOLAMPS0783</v>
          </cell>
          <cell r="C691" t="str">
            <v>AUTOLAMPS0783</v>
          </cell>
          <cell r="D691" t="b">
            <v>1</v>
          </cell>
          <cell r="E691" t="str">
            <v xml:space="preserve">NISSAN E25 (02-09) - TAIL LAMP - LH</v>
          </cell>
          <cell r="F691" t="str">
            <v>NISSAN</v>
          </cell>
          <cell r="G691" t="str">
            <v xml:space="preserve">E25/02 TLA LH</v>
          </cell>
          <cell r="H691" t="str">
            <v>NS08-0502-L</v>
          </cell>
          <cell r="J691">
            <v>0.04</v>
          </cell>
          <cell r="K691" t="str">
            <v>SUPPLIER0002</v>
          </cell>
          <cell r="L691" t="str">
            <v xml:space="preserve">ANHUI TINCAI SILK CO. LTD</v>
          </cell>
          <cell r="M691">
            <v>6</v>
          </cell>
          <cell r="N691">
            <v>24</v>
          </cell>
          <cell r="O691">
            <v>30</v>
          </cell>
          <cell r="R691">
            <v>3</v>
          </cell>
          <cell r="S691">
            <v>10</v>
          </cell>
          <cell r="T691" t="str">
            <v xml:space="preserve">Yuan Purchase Pricelist (CNY)</v>
          </cell>
          <cell r="U691">
            <v>30</v>
          </cell>
          <cell r="V691">
            <v>765</v>
          </cell>
          <cell r="W691">
            <v>1150</v>
          </cell>
          <cell r="X691">
            <v>1530</v>
          </cell>
          <cell r="Z691">
            <v>16</v>
          </cell>
          <cell r="AB691" t="str">
            <v>B3+B5</v>
          </cell>
        </row>
        <row r="692">
          <cell r="A692">
            <v>11030</v>
          </cell>
          <cell r="B692" t="str">
            <v>AUTOLAMPS0784</v>
          </cell>
          <cell r="C692" t="str">
            <v>AUTOLAMPS0784</v>
          </cell>
          <cell r="D692" t="b">
            <v>1</v>
          </cell>
          <cell r="E692" t="str">
            <v xml:space="preserve">NISSAN E25 (02-09) - TAIL LAMP - RH</v>
          </cell>
          <cell r="F692" t="str">
            <v>NISSAN</v>
          </cell>
          <cell r="G692" t="str">
            <v xml:space="preserve">E25/02 TLA RH</v>
          </cell>
          <cell r="H692" t="str">
            <v>NS08-0502-R</v>
          </cell>
          <cell r="J692">
            <v>0.04</v>
          </cell>
          <cell r="K692" t="str">
            <v>SUPPLIER0002</v>
          </cell>
          <cell r="L692" t="str">
            <v xml:space="preserve">ANHUI TINCAI SILK CO. LTD</v>
          </cell>
          <cell r="M692">
            <v>5</v>
          </cell>
          <cell r="N692">
            <v>20</v>
          </cell>
          <cell r="O692">
            <v>25</v>
          </cell>
          <cell r="R692">
            <v>3</v>
          </cell>
          <cell r="S692">
            <v>10</v>
          </cell>
          <cell r="T692" t="str">
            <v xml:space="preserve">Yuan Purchase Pricelist (CNY)</v>
          </cell>
          <cell r="U692">
            <v>30</v>
          </cell>
          <cell r="V692">
            <v>765</v>
          </cell>
          <cell r="W692">
            <v>1150</v>
          </cell>
          <cell r="X692">
            <v>1530</v>
          </cell>
          <cell r="Z692">
            <v>30</v>
          </cell>
          <cell r="AB692" t="str">
            <v>B3+B5</v>
          </cell>
        </row>
        <row r="693">
          <cell r="A693">
            <v>11875</v>
          </cell>
          <cell r="B693" t="str">
            <v>AUTOLAMPS0788</v>
          </cell>
          <cell r="C693" t="str">
            <v>AUTOLAMPS0788</v>
          </cell>
          <cell r="D693" t="b">
            <v>1</v>
          </cell>
          <cell r="E693" t="str">
            <v xml:space="preserve">NISSAN E25 (07-09) - CORNER LAMP (215-15A1) - LH</v>
          </cell>
          <cell r="F693" t="str">
            <v>NISSAN</v>
          </cell>
          <cell r="G693" t="str">
            <v xml:space="preserve">E25/07 CLA LH</v>
          </cell>
          <cell r="H693" t="str">
            <v>NS08-0503-L</v>
          </cell>
          <cell r="J693">
            <v>0.04</v>
          </cell>
          <cell r="K693" t="str">
            <v>SUPPLIER0002</v>
          </cell>
          <cell r="L693" t="str">
            <v xml:space="preserve">ANHUI TINCAI SILK CO. LTD</v>
          </cell>
          <cell r="M693">
            <v>12</v>
          </cell>
          <cell r="N693">
            <v>48</v>
          </cell>
          <cell r="O693">
            <v>60</v>
          </cell>
          <cell r="P693">
            <v>5</v>
          </cell>
          <cell r="Q693">
            <v>20</v>
          </cell>
          <cell r="T693" t="str">
            <v xml:space="preserve">Yuan Purchase Pricelist (CNY)</v>
          </cell>
          <cell r="U693">
            <v>20</v>
          </cell>
          <cell r="V693">
            <v>513.39</v>
          </cell>
          <cell r="W693">
            <v>960</v>
          </cell>
          <cell r="X693">
            <v>1650</v>
          </cell>
          <cell r="Z693">
            <v>17</v>
          </cell>
          <cell r="AB693" t="str">
            <v>B17</v>
          </cell>
        </row>
        <row r="694">
          <cell r="A694">
            <v>11874</v>
          </cell>
          <cell r="B694" t="str">
            <v>AUTOLAMPS0789</v>
          </cell>
          <cell r="C694" t="str">
            <v>AUTOLAMPS0789</v>
          </cell>
          <cell r="D694" t="b">
            <v>1</v>
          </cell>
          <cell r="E694" t="str">
            <v xml:space="preserve">NISSAN E25 (07-09) - CORNER LAMP (215-15A1) - RH</v>
          </cell>
          <cell r="F694" t="str">
            <v>NISSAN</v>
          </cell>
          <cell r="G694" t="str">
            <v xml:space="preserve">E25/07 CLA RH</v>
          </cell>
          <cell r="H694" t="str">
            <v>NS08-0503-R</v>
          </cell>
          <cell r="J694">
            <v>0.04</v>
          </cell>
          <cell r="K694" t="str">
            <v>SUPPLIER0002</v>
          </cell>
          <cell r="L694" t="str">
            <v xml:space="preserve">ANHUI TINCAI SILK CO. LTD</v>
          </cell>
          <cell r="M694">
            <v>12</v>
          </cell>
          <cell r="N694">
            <v>48</v>
          </cell>
          <cell r="O694">
            <v>60</v>
          </cell>
          <cell r="P694">
            <v>5</v>
          </cell>
          <cell r="Q694">
            <v>20</v>
          </cell>
          <cell r="T694" t="str">
            <v xml:space="preserve">Yuan Purchase Pricelist (CNY)</v>
          </cell>
          <cell r="U694">
            <v>25</v>
          </cell>
          <cell r="V694">
            <v>635.70000000000005</v>
          </cell>
          <cell r="W694">
            <v>960</v>
          </cell>
          <cell r="X694">
            <v>1650</v>
          </cell>
          <cell r="Z694">
            <v>38</v>
          </cell>
          <cell r="AB694" t="str">
            <v>B17</v>
          </cell>
        </row>
        <row r="695">
          <cell r="A695">
            <v>12417</v>
          </cell>
          <cell r="B695" t="str">
            <v>AUTOLAMPS0796</v>
          </cell>
          <cell r="C695" t="str">
            <v>AUTOLAMPS0796</v>
          </cell>
          <cell r="D695" t="b">
            <v>1</v>
          </cell>
          <cell r="E695" t="str">
            <v xml:space="preserve">NISSAN E25 (07-09) - CORNER LENS (215-15A1-00) - LH</v>
          </cell>
          <cell r="F695" t="str">
            <v>NISSAN</v>
          </cell>
          <cell r="G695" t="str">
            <v xml:space="preserve">E25/07 CLS LH</v>
          </cell>
          <cell r="H695" t="str">
            <v>NS08-0503-00-L</v>
          </cell>
          <cell r="J695">
            <v>0.04</v>
          </cell>
          <cell r="K695" t="str">
            <v>SUPPLIER0002</v>
          </cell>
          <cell r="L695" t="str">
            <v xml:space="preserve">ANHUI TINCAI SILK CO. LTD</v>
          </cell>
          <cell r="M695">
            <v>26</v>
          </cell>
          <cell r="N695">
            <v>104</v>
          </cell>
          <cell r="O695">
            <v>130</v>
          </cell>
          <cell r="R695">
            <v>3</v>
          </cell>
          <cell r="S695">
            <v>10</v>
          </cell>
          <cell r="T695" t="str">
            <v xml:space="preserve">Yuan Purchase Pricelist (CNY)</v>
          </cell>
          <cell r="U695">
            <v>8</v>
          </cell>
          <cell r="V695">
            <v>204</v>
          </cell>
          <cell r="W695">
            <v>310</v>
          </cell>
          <cell r="X695">
            <v>410</v>
          </cell>
          <cell r="Z695">
            <v>160</v>
          </cell>
          <cell r="AB695" t="str">
            <v>1A</v>
          </cell>
        </row>
        <row r="696">
          <cell r="A696">
            <v>12416</v>
          </cell>
          <cell r="B696" t="str">
            <v>AUTOLAMPS0795</v>
          </cell>
          <cell r="C696" t="str">
            <v>AUTOLAMPS0795</v>
          </cell>
          <cell r="D696" t="b">
            <v>1</v>
          </cell>
          <cell r="E696" t="str">
            <v xml:space="preserve">NISSAN E25 (07-09) - CORNER LENS (215-15A1-00) - RH</v>
          </cell>
          <cell r="F696" t="str">
            <v>NISSAN</v>
          </cell>
          <cell r="G696" t="str">
            <v xml:space="preserve">E25/07 CLS RH</v>
          </cell>
          <cell r="H696" t="str">
            <v>NS08-0503-00-R</v>
          </cell>
          <cell r="J696">
            <v>0.04</v>
          </cell>
          <cell r="K696" t="str">
            <v>SUPPLIER0002</v>
          </cell>
          <cell r="L696" t="str">
            <v xml:space="preserve">ANHUI TINCAI SILK CO. LTD</v>
          </cell>
          <cell r="M696">
            <v>25</v>
          </cell>
          <cell r="N696">
            <v>100</v>
          </cell>
          <cell r="O696">
            <v>125</v>
          </cell>
          <cell r="R696">
            <v>3</v>
          </cell>
          <cell r="S696">
            <v>10</v>
          </cell>
          <cell r="T696" t="str">
            <v xml:space="preserve">Yuan Purchase Pricelist (CNY)</v>
          </cell>
          <cell r="U696">
            <v>8</v>
          </cell>
          <cell r="V696">
            <v>204</v>
          </cell>
          <cell r="W696">
            <v>310</v>
          </cell>
          <cell r="X696">
            <v>410</v>
          </cell>
          <cell r="Z696">
            <v>160</v>
          </cell>
          <cell r="AB696" t="str">
            <v>1A</v>
          </cell>
        </row>
        <row r="697">
          <cell r="A697">
            <v>11846</v>
          </cell>
          <cell r="B697" t="str">
            <v>AUTOLAMPS0786</v>
          </cell>
          <cell r="C697" t="str">
            <v>AUTOLAMPS0786</v>
          </cell>
          <cell r="D697" t="b">
            <v>1</v>
          </cell>
          <cell r="E697" t="str">
            <v xml:space="preserve">NISSAN E25 (07-09) - FRONT BUMPER</v>
          </cell>
          <cell r="F697" t="str">
            <v>NISSAN</v>
          </cell>
          <cell r="G697" t="str">
            <v xml:space="preserve">E25/07 BPRF</v>
          </cell>
          <cell r="H697" t="str">
            <v>NS08-0507</v>
          </cell>
          <cell r="J697">
            <v>0.04</v>
          </cell>
          <cell r="K697" t="str">
            <v>SUPPLIER0002</v>
          </cell>
          <cell r="L697" t="str">
            <v xml:space="preserve">ANHUI TINCAI SILK CO. LTD</v>
          </cell>
          <cell r="M697">
            <v>3</v>
          </cell>
          <cell r="N697">
            <v>12</v>
          </cell>
          <cell r="O697">
            <v>15</v>
          </cell>
          <cell r="R697">
            <v>2</v>
          </cell>
          <cell r="S697">
            <v>5</v>
          </cell>
          <cell r="T697" t="str">
            <v xml:space="preserve">Yuan Purchase Pricelist (CNY)</v>
          </cell>
          <cell r="U697">
            <v>90</v>
          </cell>
          <cell r="V697">
            <v>2448</v>
          </cell>
          <cell r="W697">
            <v>3670</v>
          </cell>
          <cell r="X697">
            <v>4900</v>
          </cell>
          <cell r="Z697">
            <v>22</v>
          </cell>
          <cell r="AB697" t="str">
            <v>G4B</v>
          </cell>
        </row>
        <row r="698">
          <cell r="A698">
            <v>12194</v>
          </cell>
          <cell r="B698" t="str">
            <v>AUTOLAMPS0790</v>
          </cell>
          <cell r="C698" t="str">
            <v>AUTOLAMPS0790</v>
          </cell>
          <cell r="D698" t="b">
            <v>1</v>
          </cell>
          <cell r="E698" t="str">
            <v xml:space="preserve">NISSAN E25 (07-09) - FRONT FOG LAMP CASE - LH</v>
          </cell>
          <cell r="F698" t="str">
            <v>NISSAN</v>
          </cell>
          <cell r="G698" t="str">
            <v xml:space="preserve">E27/07 FLAC LH</v>
          </cell>
          <cell r="H698" t="str">
            <v>NS08-0504-01-L</v>
          </cell>
          <cell r="J698">
            <v>0.04</v>
          </cell>
          <cell r="K698" t="str">
            <v>SUPPLIER0002</v>
          </cell>
          <cell r="L698" t="str">
            <v xml:space="preserve">ANHUI TINCAI SILK CO. LTD</v>
          </cell>
          <cell r="M698">
            <v>0</v>
          </cell>
          <cell r="N698">
            <v>0</v>
          </cell>
          <cell r="O698">
            <v>0</v>
          </cell>
          <cell r="P698">
            <v>5</v>
          </cell>
          <cell r="Q698">
            <v>20</v>
          </cell>
          <cell r="T698" t="str">
            <v xml:space="preserve">Yuan Purchase Pricelist (CNY)</v>
          </cell>
          <cell r="U698">
            <v>1.1000000000000001</v>
          </cell>
          <cell r="V698">
            <v>172</v>
          </cell>
          <cell r="W698">
            <v>270</v>
          </cell>
          <cell r="X698">
            <v>370</v>
          </cell>
        </row>
        <row r="699">
          <cell r="A699">
            <v>12193</v>
          </cell>
          <cell r="B699" t="str">
            <v>AUTOLAMPS0791</v>
          </cell>
          <cell r="C699" t="str">
            <v>AUTOLAMPS0791</v>
          </cell>
          <cell r="D699" t="b">
            <v>1</v>
          </cell>
          <cell r="E699" t="str">
            <v xml:space="preserve">NISSAN E25 (07-09) - FRONT FOG LAMP CASE - RH</v>
          </cell>
          <cell r="F699" t="str">
            <v>NISSAN</v>
          </cell>
          <cell r="G699" t="str">
            <v xml:space="preserve">E27/07 FLAC RH</v>
          </cell>
          <cell r="H699" t="str">
            <v>NS08-0504-01-R</v>
          </cell>
          <cell r="J699">
            <v>0.04</v>
          </cell>
          <cell r="K699" t="str">
            <v>SUPPLIER0002</v>
          </cell>
          <cell r="L699" t="str">
            <v xml:space="preserve">ANHUI TINCAI SILK CO. LTD</v>
          </cell>
          <cell r="M699">
            <v>0</v>
          </cell>
          <cell r="N699">
            <v>0</v>
          </cell>
          <cell r="O699">
            <v>0</v>
          </cell>
          <cell r="P699">
            <v>5</v>
          </cell>
          <cell r="Q699">
            <v>20</v>
          </cell>
          <cell r="T699" t="str">
            <v xml:space="preserve">Yuan Purchase Pricelist (CNY)</v>
          </cell>
          <cell r="U699">
            <v>1.1000000000000001</v>
          </cell>
          <cell r="V699">
            <v>172</v>
          </cell>
          <cell r="W699">
            <v>270</v>
          </cell>
          <cell r="X699">
            <v>370</v>
          </cell>
        </row>
        <row r="700">
          <cell r="A700">
            <v>11847</v>
          </cell>
          <cell r="B700" t="str">
            <v>AUTOLAMPS0792</v>
          </cell>
          <cell r="C700" t="str">
            <v>AUTOLAMPS0792</v>
          </cell>
          <cell r="D700" t="b">
            <v>1</v>
          </cell>
          <cell r="E700" t="str">
            <v xml:space="preserve">NISSAN E25 (07-09) - FRONT GRILL (BLACK)</v>
          </cell>
          <cell r="F700" t="str">
            <v>NISSAN</v>
          </cell>
          <cell r="G700" t="str">
            <v xml:space="preserve">E25/07 GRLB</v>
          </cell>
          <cell r="H700" t="str">
            <v>NS08-0511B</v>
          </cell>
          <cell r="J700">
            <v>0.04</v>
          </cell>
          <cell r="K700" t="str">
            <v>SUPPLIER0002</v>
          </cell>
          <cell r="L700" t="str">
            <v xml:space="preserve">ANHUI TINCAI SILK CO. LTD</v>
          </cell>
          <cell r="M700">
            <v>1</v>
          </cell>
          <cell r="N700">
            <v>4</v>
          </cell>
          <cell r="O700">
            <v>5</v>
          </cell>
          <cell r="R700">
            <v>3</v>
          </cell>
          <cell r="S700">
            <v>10</v>
          </cell>
          <cell r="T700" t="str">
            <v xml:space="preserve">Yuan Purchase Pricelist (CNY)</v>
          </cell>
          <cell r="U700">
            <v>75</v>
          </cell>
          <cell r="V700">
            <v>1743.75</v>
          </cell>
          <cell r="W700">
            <v>2620</v>
          </cell>
          <cell r="X700">
            <v>3610</v>
          </cell>
          <cell r="Z700">
            <v>9</v>
          </cell>
          <cell r="AB700" t="str">
            <v>G4B</v>
          </cell>
        </row>
        <row r="701">
          <cell r="A701">
            <v>12143</v>
          </cell>
          <cell r="B701" t="str">
            <v>AUTOLAMPS0793</v>
          </cell>
          <cell r="C701" t="str">
            <v>AUTOLAMPS0793</v>
          </cell>
          <cell r="D701" t="b">
            <v>1</v>
          </cell>
          <cell r="E701" t="str">
            <v xml:space="preserve">NISSAN E25 (07-09) - HEAD LAMP - LH</v>
          </cell>
          <cell r="F701" t="str">
            <v>NISSAN</v>
          </cell>
          <cell r="G701" t="str">
            <v xml:space="preserve">E27/07 HLA LH</v>
          </cell>
          <cell r="H701" t="str">
            <v>NS08-0501-L</v>
          </cell>
          <cell r="J701">
            <v>0.04</v>
          </cell>
          <cell r="K701" t="str">
            <v>SUPPLIER0002</v>
          </cell>
          <cell r="L701" t="str">
            <v xml:space="preserve">ANHUI TINCAI SILK CO. LTD</v>
          </cell>
          <cell r="M701">
            <v>3</v>
          </cell>
          <cell r="N701">
            <v>12</v>
          </cell>
          <cell r="O701">
            <v>15</v>
          </cell>
          <cell r="R701">
            <v>3</v>
          </cell>
          <cell r="S701">
            <v>10</v>
          </cell>
          <cell r="T701" t="str">
            <v xml:space="preserve">Yuan Purchase Pricelist (CNY)</v>
          </cell>
          <cell r="U701">
            <v>82</v>
          </cell>
          <cell r="V701">
            <v>2230</v>
          </cell>
          <cell r="W701">
            <v>3350</v>
          </cell>
          <cell r="X701">
            <v>4460</v>
          </cell>
          <cell r="Z701">
            <v>24</v>
          </cell>
          <cell r="AB701" t="str">
            <v>B9</v>
          </cell>
        </row>
        <row r="702">
          <cell r="A702">
            <v>12142</v>
          </cell>
          <cell r="B702" t="str">
            <v>AUTOLAMPS0794</v>
          </cell>
          <cell r="C702" t="str">
            <v>AUTOLAMPS0794</v>
          </cell>
          <cell r="D702" t="b">
            <v>1</v>
          </cell>
          <cell r="E702" t="str">
            <v xml:space="preserve">NISSAN E25 (07-09) - HEAD LAMP - RH</v>
          </cell>
          <cell r="F702" t="str">
            <v>NISSAN</v>
          </cell>
          <cell r="G702" t="str">
            <v xml:space="preserve">E27/07 HLA RH</v>
          </cell>
          <cell r="H702" t="str">
            <v>NS08-0501-R</v>
          </cell>
          <cell r="J702">
            <v>0.04</v>
          </cell>
          <cell r="K702" t="str">
            <v>SUPPLIER0002</v>
          </cell>
          <cell r="L702" t="str">
            <v xml:space="preserve">ANHUI TINCAI SILK CO. LTD</v>
          </cell>
          <cell r="M702">
            <v>3</v>
          </cell>
          <cell r="N702">
            <v>12</v>
          </cell>
          <cell r="O702">
            <v>15</v>
          </cell>
          <cell r="R702">
            <v>3</v>
          </cell>
          <cell r="S702">
            <v>10</v>
          </cell>
          <cell r="T702" t="str">
            <v xml:space="preserve">Yuan Purchase Pricelist (CNY)</v>
          </cell>
          <cell r="U702">
            <v>82</v>
          </cell>
          <cell r="V702">
            <v>2230</v>
          </cell>
          <cell r="W702">
            <v>3350</v>
          </cell>
          <cell r="X702">
            <v>4460</v>
          </cell>
          <cell r="Z702">
            <v>25</v>
          </cell>
          <cell r="AB702" t="str">
            <v>B9</v>
          </cell>
        </row>
        <row r="703">
          <cell r="A703">
            <v>12419</v>
          </cell>
          <cell r="B703" t="str">
            <v>AUTOLAMPS0797</v>
          </cell>
          <cell r="C703" t="str">
            <v>AUTOLAMPS0797</v>
          </cell>
          <cell r="D703" t="b">
            <v>1</v>
          </cell>
          <cell r="E703" t="str">
            <v xml:space="preserve">NISSAN E25 (07-09) - HEAD LENS - LH</v>
          </cell>
          <cell r="F703" t="str">
            <v>NISSAN</v>
          </cell>
          <cell r="G703" t="str">
            <v xml:space="preserve">E25/07 HLS LH</v>
          </cell>
          <cell r="H703" t="str">
            <v>NS08-0501-00-L</v>
          </cell>
          <cell r="J703">
            <v>0.04</v>
          </cell>
          <cell r="K703" t="str">
            <v>SUPPLIER0002</v>
          </cell>
          <cell r="L703" t="str">
            <v xml:space="preserve">ANHUI TINCAI SILK CO. LTD</v>
          </cell>
          <cell r="M703">
            <v>2</v>
          </cell>
          <cell r="N703">
            <v>8</v>
          </cell>
          <cell r="O703">
            <v>10</v>
          </cell>
          <cell r="R703">
            <v>3</v>
          </cell>
          <cell r="S703">
            <v>10</v>
          </cell>
          <cell r="T703" t="str">
            <v xml:space="preserve">Yuan Purchase Pricelist (CNY)</v>
          </cell>
          <cell r="U703">
            <v>25</v>
          </cell>
          <cell r="V703">
            <v>638</v>
          </cell>
          <cell r="W703">
            <v>960</v>
          </cell>
          <cell r="X703">
            <v>1280</v>
          </cell>
          <cell r="Z703">
            <v>80</v>
          </cell>
          <cell r="AB703" t="str">
            <v>2C</v>
          </cell>
        </row>
        <row r="704">
          <cell r="A704">
            <v>12418</v>
          </cell>
          <cell r="B704" t="str">
            <v>AUTOLAMPS0798</v>
          </cell>
          <cell r="C704" t="str">
            <v>AUTOLAMPS0798</v>
          </cell>
          <cell r="D704" t="b">
            <v>1</v>
          </cell>
          <cell r="E704" t="str">
            <v xml:space="preserve">NISSAN E25 (07-09) - HEAD LENS - RH</v>
          </cell>
          <cell r="F704" t="str">
            <v>NISSAN</v>
          </cell>
          <cell r="G704" t="str">
            <v xml:space="preserve">E25/07 HLS RH</v>
          </cell>
          <cell r="H704" t="str">
            <v>NS08-0501-00-R</v>
          </cell>
          <cell r="J704">
            <v>0.04</v>
          </cell>
          <cell r="K704" t="str">
            <v>SUPPLIER0002</v>
          </cell>
          <cell r="L704" t="str">
            <v xml:space="preserve">ANHUI TINCAI SILK CO. LTD</v>
          </cell>
          <cell r="M704">
            <v>1</v>
          </cell>
          <cell r="N704">
            <v>4</v>
          </cell>
          <cell r="O704">
            <v>5</v>
          </cell>
          <cell r="R704">
            <v>3</v>
          </cell>
          <cell r="S704">
            <v>10</v>
          </cell>
          <cell r="T704" t="str">
            <v xml:space="preserve">Yuan Purchase Pricelist (CNY)</v>
          </cell>
          <cell r="U704">
            <v>25</v>
          </cell>
          <cell r="V704">
            <v>638</v>
          </cell>
          <cell r="W704">
            <v>960</v>
          </cell>
          <cell r="X704">
            <v>1280</v>
          </cell>
          <cell r="Z704">
            <v>76</v>
          </cell>
          <cell r="AB704" t="str">
            <v>2C</v>
          </cell>
        </row>
        <row r="705">
          <cell r="A705">
            <v>11034</v>
          </cell>
          <cell r="B705" t="str">
            <v>AUTOLAMPS0709</v>
          </cell>
          <cell r="C705" t="str">
            <v>AUTOLAMPS0709</v>
          </cell>
          <cell r="D705" t="b">
            <v>1</v>
          </cell>
          <cell r="E705" t="str">
            <v xml:space="preserve">NISSAN HARDBODY D23 J85 NP300 (05-14) - BUMPER - 4WD</v>
          </cell>
          <cell r="F705" t="str">
            <v>NISSAN</v>
          </cell>
          <cell r="G705" t="str">
            <v xml:space="preserve">D23/05 BPRF 4WD</v>
          </cell>
          <cell r="H705" t="str">
            <v>NS01-1007-4WD</v>
          </cell>
          <cell r="J705">
            <v>0.04</v>
          </cell>
          <cell r="K705" t="str">
            <v>SUPPLIER0002</v>
          </cell>
          <cell r="L705" t="str">
            <v xml:space="preserve">ANHUI TINCAI SILK CO. LTD</v>
          </cell>
          <cell r="M705">
            <v>0</v>
          </cell>
          <cell r="N705">
            <v>0</v>
          </cell>
          <cell r="O705">
            <v>0</v>
          </cell>
          <cell r="R705">
            <v>1</v>
          </cell>
          <cell r="S705">
            <v>2</v>
          </cell>
          <cell r="T705" t="str">
            <v xml:space="preserve">Yuan Purchase Pricelist (CNY)</v>
          </cell>
          <cell r="U705">
            <v>14.43</v>
          </cell>
          <cell r="V705">
            <v>2255</v>
          </cell>
          <cell r="W705">
            <v>3500</v>
          </cell>
          <cell r="X705">
            <v>4840</v>
          </cell>
          <cell r="Z705">
            <v>3</v>
          </cell>
          <cell r="AB705" t="str">
            <v>G4A</v>
          </cell>
        </row>
        <row r="706">
          <cell r="A706">
            <v>11035</v>
          </cell>
          <cell r="B706" t="str">
            <v>AUTOLAMPS0732</v>
          </cell>
          <cell r="C706" t="str">
            <v>AUTOLAMPS0732</v>
          </cell>
          <cell r="D706" t="b">
            <v>1</v>
          </cell>
          <cell r="E706" t="str">
            <v xml:space="preserve">NISSAN HARDBODY D23 J85 NP300 (05-14) - DOOR MIRROR BK (ELECTRIC)  - LH</v>
          </cell>
          <cell r="F706" t="str">
            <v>NISSAN</v>
          </cell>
          <cell r="G706" t="str">
            <v xml:space="preserve">D23/05 SMEB LH</v>
          </cell>
          <cell r="H706" t="str">
            <v>NS01-1012-BLACK-L</v>
          </cell>
          <cell r="J706">
            <v>0.04</v>
          </cell>
          <cell r="K706" t="str">
            <v>SUPPLIER0002</v>
          </cell>
          <cell r="L706" t="str">
            <v xml:space="preserve">ANHUI TINCAI SILK CO. LTD</v>
          </cell>
          <cell r="M706">
            <v>0</v>
          </cell>
          <cell r="N706">
            <v>0</v>
          </cell>
          <cell r="O706">
            <v>0</v>
          </cell>
          <cell r="P706">
            <v>2</v>
          </cell>
          <cell r="Q706">
            <v>5</v>
          </cell>
          <cell r="T706" t="str">
            <v xml:space="preserve">Yuan Purchase Pricelist (CNY)</v>
          </cell>
          <cell r="U706">
            <v>13</v>
          </cell>
          <cell r="V706">
            <v>2032</v>
          </cell>
          <cell r="W706">
            <v>3150</v>
          </cell>
          <cell r="X706">
            <v>4340</v>
          </cell>
        </row>
        <row r="707">
          <cell r="A707">
            <v>11036</v>
          </cell>
          <cell r="B707" t="str">
            <v>AUTOLAMPS0733</v>
          </cell>
          <cell r="C707" t="str">
            <v>AUTOLAMPS0733</v>
          </cell>
          <cell r="D707" t="b">
            <v>1</v>
          </cell>
          <cell r="E707" t="str">
            <v xml:space="preserve">NISSAN HARDBODY D23 J85 NP300 (05-14) - DOOR MIRROR BK (ELECTRIC)  - RH</v>
          </cell>
          <cell r="F707" t="str">
            <v>NISSAN</v>
          </cell>
          <cell r="G707" t="str">
            <v xml:space="preserve">D23/05 SMEB RH</v>
          </cell>
          <cell r="H707" t="str">
            <v>NS01-1012-BLACK-R</v>
          </cell>
          <cell r="J707">
            <v>0.04</v>
          </cell>
          <cell r="K707" t="str">
            <v>SUPPLIER0002</v>
          </cell>
          <cell r="L707" t="str">
            <v xml:space="preserve">ANHUI TINCAI SILK CO. LTD</v>
          </cell>
          <cell r="M707">
            <v>0</v>
          </cell>
          <cell r="N707">
            <v>0</v>
          </cell>
          <cell r="O707">
            <v>0</v>
          </cell>
          <cell r="P707">
            <v>2</v>
          </cell>
          <cell r="Q707">
            <v>5</v>
          </cell>
          <cell r="T707" t="str">
            <v xml:space="preserve">Yuan Purchase Pricelist (CNY)</v>
          </cell>
          <cell r="U707">
            <v>13</v>
          </cell>
          <cell r="V707">
            <v>2032</v>
          </cell>
          <cell r="W707">
            <v>3150</v>
          </cell>
          <cell r="X707">
            <v>4340</v>
          </cell>
        </row>
        <row r="708">
          <cell r="A708">
            <v>11037</v>
          </cell>
          <cell r="B708" t="str">
            <v>AUTOLAMPS0734</v>
          </cell>
          <cell r="C708" t="str">
            <v>AUTOLAMPS0734</v>
          </cell>
          <cell r="D708" t="b">
            <v>1</v>
          </cell>
          <cell r="E708" t="str">
            <v xml:space="preserve">NISSAN HARDBODY D23 J85 NP300 (05-14) - DOOR MIRROR CP (ELECTRIC)  - LH</v>
          </cell>
          <cell r="F708" t="str">
            <v>NISSAN</v>
          </cell>
          <cell r="G708" t="str">
            <v xml:space="preserve">D23/05 SMEC LH</v>
          </cell>
          <cell r="H708" t="str">
            <v>NS01-1012-CHROME-L</v>
          </cell>
          <cell r="J708">
            <v>0.04</v>
          </cell>
          <cell r="K708" t="str">
            <v>SUPPLIER0002</v>
          </cell>
          <cell r="L708" t="str">
            <v xml:space="preserve">ANHUI TINCAI SILK CO. LTD</v>
          </cell>
          <cell r="M708">
            <v>0</v>
          </cell>
          <cell r="N708">
            <v>0</v>
          </cell>
          <cell r="O708">
            <v>0</v>
          </cell>
          <cell r="P708">
            <v>2</v>
          </cell>
          <cell r="Q708">
            <v>5</v>
          </cell>
          <cell r="T708" t="str">
            <v xml:space="preserve">Yuan Purchase Pricelist (CNY)</v>
          </cell>
          <cell r="U708">
            <v>14.17</v>
          </cell>
          <cell r="V708">
            <v>2215</v>
          </cell>
          <cell r="W708">
            <v>3430</v>
          </cell>
          <cell r="X708">
            <v>4730</v>
          </cell>
          <cell r="Z708">
            <v>0</v>
          </cell>
          <cell r="AB708" t="str">
            <v>B14</v>
          </cell>
        </row>
        <row r="709">
          <cell r="A709">
            <v>11038</v>
          </cell>
          <cell r="B709" t="str">
            <v>AUTOLAMPS0735</v>
          </cell>
          <cell r="C709" t="str">
            <v>AUTOLAMPS0735</v>
          </cell>
          <cell r="D709" t="b">
            <v>1</v>
          </cell>
          <cell r="E709" t="str">
            <v xml:space="preserve">NISSAN HARDBODY D23 J85 NP300 (05-14) - DOOR MIRROR CP (ELECTRIC)  - RH</v>
          </cell>
          <cell r="F709" t="str">
            <v>NISSAN</v>
          </cell>
          <cell r="G709" t="str">
            <v xml:space="preserve">D23/05 SMEC RH</v>
          </cell>
          <cell r="H709" t="str">
            <v>NS01-1012-CHROME-R</v>
          </cell>
          <cell r="J709">
            <v>0.04</v>
          </cell>
          <cell r="K709" t="str">
            <v>SUPPLIER0002</v>
          </cell>
          <cell r="L709" t="str">
            <v xml:space="preserve">ANHUI TINCAI SILK CO. LTD</v>
          </cell>
          <cell r="M709">
            <v>0</v>
          </cell>
          <cell r="N709">
            <v>0</v>
          </cell>
          <cell r="O709">
            <v>0</v>
          </cell>
          <cell r="P709">
            <v>2</v>
          </cell>
          <cell r="Q709">
            <v>5</v>
          </cell>
          <cell r="T709" t="str">
            <v xml:space="preserve">Yuan Purchase Pricelist (CNY)</v>
          </cell>
          <cell r="U709">
            <v>14.17</v>
          </cell>
          <cell r="V709">
            <v>2215</v>
          </cell>
          <cell r="W709">
            <v>3430</v>
          </cell>
          <cell r="X709">
            <v>4730</v>
          </cell>
          <cell r="Z709">
            <v>2</v>
          </cell>
          <cell r="AB709" t="str">
            <v>B14</v>
          </cell>
        </row>
        <row r="710">
          <cell r="A710">
            <v>11039</v>
          </cell>
          <cell r="B710" t="str">
            <v>AUTOLAMPS0718</v>
          </cell>
          <cell r="C710" t="str">
            <v>AUTOLAMPS0718</v>
          </cell>
          <cell r="D710" t="b">
            <v>1</v>
          </cell>
          <cell r="E710" t="str">
            <v xml:space="preserve">NISSAN HARDBODY D23 J85 NP300 (05-14) - FOG LAMP (215-2022P-A) - LH</v>
          </cell>
          <cell r="F710" t="str">
            <v>NISSAN</v>
          </cell>
          <cell r="G710" t="str">
            <v xml:space="preserve">D23/05 FLA LH</v>
          </cell>
          <cell r="H710" t="str">
            <v>NS01-1004-L</v>
          </cell>
          <cell r="J710">
            <v>0.04</v>
          </cell>
          <cell r="K710" t="str">
            <v>SUPPLIER0002</v>
          </cell>
          <cell r="L710" t="str">
            <v xml:space="preserve">ANHUI TINCAI SILK CO. LTD</v>
          </cell>
          <cell r="N710">
            <v>0</v>
          </cell>
          <cell r="O710">
            <v>0</v>
          </cell>
          <cell r="P710">
            <v>3</v>
          </cell>
          <cell r="Q710">
            <v>5</v>
          </cell>
          <cell r="T710" t="str">
            <v xml:space="preserve">Yuan Purchase Pricelist (CNY)</v>
          </cell>
          <cell r="U710">
            <v>5.72</v>
          </cell>
          <cell r="V710">
            <v>894</v>
          </cell>
          <cell r="W710">
            <v>1390</v>
          </cell>
          <cell r="X710">
            <v>1920</v>
          </cell>
        </row>
        <row r="711">
          <cell r="A711">
            <v>11040</v>
          </cell>
          <cell r="B711" t="str">
            <v>AUTOLAMPS0719</v>
          </cell>
          <cell r="C711" t="str">
            <v>AUTOLAMPS0719</v>
          </cell>
          <cell r="D711" t="b">
            <v>1</v>
          </cell>
          <cell r="E711" t="str">
            <v xml:space="preserve">NISSAN HARDBODY D23 J85 NP300 (05-14) - FOG LAMP (215-2022P-A) - RH</v>
          </cell>
          <cell r="F711" t="str">
            <v>NISSAN</v>
          </cell>
          <cell r="G711" t="str">
            <v xml:space="preserve">D23/05 FLA RH</v>
          </cell>
          <cell r="H711" t="str">
            <v>NS01-1004-R</v>
          </cell>
          <cell r="J711">
            <v>0.04</v>
          </cell>
          <cell r="K711" t="str">
            <v>SUPPLIER0002</v>
          </cell>
          <cell r="L711" t="str">
            <v xml:space="preserve">ANHUI TINCAI SILK CO. LTD</v>
          </cell>
          <cell r="N711">
            <v>0</v>
          </cell>
          <cell r="O711">
            <v>0</v>
          </cell>
          <cell r="R711">
            <v>1</v>
          </cell>
          <cell r="S711">
            <v>2</v>
          </cell>
          <cell r="T711" t="str">
            <v xml:space="preserve">Yuan Purchase Pricelist (CNY)</v>
          </cell>
          <cell r="U711">
            <v>5.72</v>
          </cell>
          <cell r="V711">
            <v>894</v>
          </cell>
          <cell r="W711">
            <v>1390</v>
          </cell>
          <cell r="X711">
            <v>1920</v>
          </cell>
        </row>
        <row r="712">
          <cell r="A712">
            <v>13001</v>
          </cell>
          <cell r="B712" t="str">
            <v>AUTOLAMPS2813</v>
          </cell>
          <cell r="C712" t="str">
            <v>AUTOLAMPS2813</v>
          </cell>
          <cell r="D712" t="b">
            <v>1</v>
          </cell>
          <cell r="E712" t="str">
            <v xml:space="preserve">NISSAN HARDBODY D23 J85 NP300 (05-14) - FOG LAMP COVER - LH</v>
          </cell>
          <cell r="F712" t="str">
            <v>NISSAN</v>
          </cell>
          <cell r="G712" t="str">
            <v>D23/05-FLAC-LH</v>
          </cell>
          <cell r="H712" t="str">
            <v>D23/05-FLAC-LH</v>
          </cell>
          <cell r="J712">
            <v>0.04</v>
          </cell>
          <cell r="K712" t="str">
            <v>SUPPLIER0002</v>
          </cell>
          <cell r="L712" t="str">
            <v xml:space="preserve">ANHUI TINCAI SILK CO. LTD</v>
          </cell>
          <cell r="M712">
            <v>0</v>
          </cell>
          <cell r="N712">
            <v>0</v>
          </cell>
          <cell r="O712">
            <v>0</v>
          </cell>
          <cell r="P712">
            <v>3</v>
          </cell>
          <cell r="Q712">
            <v>10</v>
          </cell>
          <cell r="T712" t="str">
            <v xml:space="preserve">Yuan Purchase Pricelist (CNY)</v>
          </cell>
          <cell r="U712">
            <v>1</v>
          </cell>
          <cell r="V712">
            <v>156</v>
          </cell>
          <cell r="W712">
            <v>240</v>
          </cell>
          <cell r="X712">
            <v>340</v>
          </cell>
        </row>
        <row r="713">
          <cell r="A713">
            <v>13002</v>
          </cell>
          <cell r="B713" t="str">
            <v>AUTOLAMPS2814</v>
          </cell>
          <cell r="C713" t="str">
            <v>AUTOLAMPS2814</v>
          </cell>
          <cell r="D713" t="b">
            <v>1</v>
          </cell>
          <cell r="E713" t="str">
            <v xml:space="preserve">NISSAN HARDBODY D23 J85 NP300 (05-14) - FOG LAMP COVER - RH</v>
          </cell>
          <cell r="F713" t="str">
            <v>NISSAN</v>
          </cell>
          <cell r="G713" t="str">
            <v>D23/05-FLAC-RH</v>
          </cell>
          <cell r="H713" t="str">
            <v>D23/05-FLAC-RH</v>
          </cell>
          <cell r="J713">
            <v>0.04</v>
          </cell>
          <cell r="K713" t="str">
            <v>SUPPLIER0002</v>
          </cell>
          <cell r="L713" t="str">
            <v xml:space="preserve">ANHUI TINCAI SILK CO. LTD</v>
          </cell>
          <cell r="M713">
            <v>0</v>
          </cell>
          <cell r="N713">
            <v>0</v>
          </cell>
          <cell r="O713">
            <v>0</v>
          </cell>
          <cell r="P713">
            <v>3</v>
          </cell>
          <cell r="Q713">
            <v>10</v>
          </cell>
          <cell r="T713" t="str">
            <v xml:space="preserve">Yuan Purchase Pricelist (CNY)</v>
          </cell>
          <cell r="U713">
            <v>1</v>
          </cell>
          <cell r="V713">
            <v>156</v>
          </cell>
          <cell r="W713">
            <v>240</v>
          </cell>
          <cell r="X713">
            <v>340</v>
          </cell>
        </row>
        <row r="714">
          <cell r="A714">
            <v>11041</v>
          </cell>
          <cell r="B714" t="str">
            <v>AUTOLAMPS0710</v>
          </cell>
          <cell r="C714" t="str">
            <v>AUTOLAMPS0710</v>
          </cell>
          <cell r="D714" t="b">
            <v>1</v>
          </cell>
          <cell r="E714" t="str">
            <v xml:space="preserve">NISSAN HARDBODY D23 J85 NP300 (05-14) - FRONT FENDER - LH</v>
          </cell>
          <cell r="F714" t="str">
            <v>NISSAN</v>
          </cell>
          <cell r="G714" t="str">
            <v xml:space="preserve">D23/05 FF LH</v>
          </cell>
          <cell r="H714" t="str">
            <v>NS01-1016-L</v>
          </cell>
          <cell r="J714">
            <v>0.04</v>
          </cell>
          <cell r="K714" t="str">
            <v>SUPPLIER0002</v>
          </cell>
          <cell r="L714" t="str">
            <v xml:space="preserve">ANHUI TINCAI SILK CO. LTD</v>
          </cell>
          <cell r="N714">
            <v>0</v>
          </cell>
          <cell r="O714">
            <v>0</v>
          </cell>
          <cell r="R714">
            <v>1</v>
          </cell>
          <cell r="S714">
            <v>2</v>
          </cell>
          <cell r="T714" t="str">
            <v xml:space="preserve">Yuan Purchase Pricelist (CNY)</v>
          </cell>
          <cell r="U714">
            <v>23.08</v>
          </cell>
          <cell r="V714">
            <v>3607</v>
          </cell>
          <cell r="W714">
            <v>5590</v>
          </cell>
          <cell r="X714">
            <v>7720</v>
          </cell>
          <cell r="Z714">
            <v>14</v>
          </cell>
          <cell r="AB714" t="str">
            <v>2A</v>
          </cell>
        </row>
        <row r="715">
          <cell r="A715">
            <v>11042</v>
          </cell>
          <cell r="B715" t="str">
            <v>AUTOLAMPS0711</v>
          </cell>
          <cell r="C715" t="str">
            <v>AUTOLAMPS0711</v>
          </cell>
          <cell r="D715" t="b">
            <v>1</v>
          </cell>
          <cell r="E715" t="str">
            <v xml:space="preserve">NISSAN HARDBODY D23 J85 NP300 (05-14) - FRONT FENDER - RH</v>
          </cell>
          <cell r="F715" t="str">
            <v>NISSAN</v>
          </cell>
          <cell r="G715" t="str">
            <v xml:space="preserve">D23/05 FF RH</v>
          </cell>
          <cell r="H715" t="str">
            <v>NS01-1016-R</v>
          </cell>
          <cell r="J715">
            <v>0.04</v>
          </cell>
          <cell r="K715" t="str">
            <v>SUPPLIER0002</v>
          </cell>
          <cell r="L715" t="str">
            <v xml:space="preserve">ANHUI TINCAI SILK CO. LTD</v>
          </cell>
          <cell r="M715">
            <v>0</v>
          </cell>
          <cell r="N715">
            <v>0</v>
          </cell>
          <cell r="O715">
            <v>0</v>
          </cell>
          <cell r="R715">
            <v>1</v>
          </cell>
          <cell r="S715">
            <v>2</v>
          </cell>
          <cell r="T715" t="str">
            <v xml:space="preserve">Yuan Purchase Pricelist (CNY)</v>
          </cell>
          <cell r="U715">
            <v>23.08</v>
          </cell>
          <cell r="V715">
            <v>3607</v>
          </cell>
          <cell r="W715">
            <v>5590</v>
          </cell>
          <cell r="X715">
            <v>7720</v>
          </cell>
          <cell r="Z715">
            <v>17</v>
          </cell>
          <cell r="AB715" t="str">
            <v>2A</v>
          </cell>
        </row>
        <row r="716">
          <cell r="A716">
            <v>13823</v>
          </cell>
          <cell r="B716" t="str">
            <v>AUTOLAMPS0712</v>
          </cell>
          <cell r="C716" t="str">
            <v>AUTOLAMPS0712</v>
          </cell>
          <cell r="D716" t="b">
            <v>1</v>
          </cell>
          <cell r="E716" t="str">
            <v xml:space="preserve">NISSAN HARDBODY D23 J85 NP300 (05-14) - FRONT FENDER 4WD (W/HOLE) - LH</v>
          </cell>
          <cell r="F716" t="str">
            <v>NISSAN</v>
          </cell>
          <cell r="G716" t="str">
            <v xml:space="preserve">D23/05 FF4WD LH</v>
          </cell>
          <cell r="H716" t="str">
            <v>NS01-1016-L</v>
          </cell>
          <cell r="J716">
            <v>0.04</v>
          </cell>
          <cell r="K716" t="str">
            <v>SUPPLIER0002</v>
          </cell>
          <cell r="L716" t="str">
            <v xml:space="preserve">ANHUI TINCAI SILK CO. LTD</v>
          </cell>
          <cell r="N716">
            <v>0</v>
          </cell>
          <cell r="O716">
            <v>0</v>
          </cell>
          <cell r="R716">
            <v>1</v>
          </cell>
          <cell r="S716">
            <v>2</v>
          </cell>
          <cell r="T716" t="str">
            <v xml:space="preserve">Yuan Purchase Pricelist (CNY)</v>
          </cell>
          <cell r="U716">
            <v>23.08</v>
          </cell>
          <cell r="V716">
            <v>3607</v>
          </cell>
          <cell r="W716">
            <v>5590</v>
          </cell>
          <cell r="X716">
            <v>7720</v>
          </cell>
        </row>
        <row r="717">
          <cell r="A717">
            <v>13824</v>
          </cell>
          <cell r="B717" t="str">
            <v>AUTOLAMPS0713</v>
          </cell>
          <cell r="C717" t="str">
            <v>AUTOLAMPS0713</v>
          </cell>
          <cell r="D717" t="b">
            <v>1</v>
          </cell>
          <cell r="E717" t="str">
            <v xml:space="preserve">NISSAN HARDBODY D23 J85 NP300 (05-14) - FRONT FENDER 4WD (W/HOLE) - RH</v>
          </cell>
          <cell r="F717" t="str">
            <v>NISSAN</v>
          </cell>
          <cell r="G717" t="str">
            <v xml:space="preserve">D23/05 FF4WD RH</v>
          </cell>
          <cell r="H717" t="str">
            <v>NS01-1016-R</v>
          </cell>
          <cell r="J717">
            <v>0.04</v>
          </cell>
          <cell r="K717" t="str">
            <v>SUPPLIER0002</v>
          </cell>
          <cell r="L717" t="str">
            <v xml:space="preserve">ANHUI TINCAI SILK CO. LTD</v>
          </cell>
          <cell r="N717">
            <v>0</v>
          </cell>
          <cell r="O717">
            <v>0</v>
          </cell>
          <cell r="R717">
            <v>1</v>
          </cell>
          <cell r="S717">
            <v>2</v>
          </cell>
          <cell r="T717" t="str">
            <v xml:space="preserve">Yuan Purchase Pricelist (CNY)</v>
          </cell>
          <cell r="U717">
            <v>23.08</v>
          </cell>
          <cell r="V717">
            <v>3607</v>
          </cell>
          <cell r="W717">
            <v>5590</v>
          </cell>
          <cell r="X717">
            <v>7720</v>
          </cell>
        </row>
        <row r="718">
          <cell r="A718">
            <v>11043</v>
          </cell>
          <cell r="B718" t="str">
            <v>AUTOLAMPS0714</v>
          </cell>
          <cell r="C718" t="str">
            <v>AUTOLAMPS0714</v>
          </cell>
          <cell r="D718" t="b">
            <v>1</v>
          </cell>
          <cell r="E718" t="str">
            <v xml:space="preserve">NISSAN HARDBODY D23 J85 NP300 (05-14) - FRONT FENDER FLARE  - LH</v>
          </cell>
          <cell r="F718" t="str">
            <v>NISSAN</v>
          </cell>
          <cell r="G718" t="str">
            <v xml:space="preserve">D23/05 FFF LH</v>
          </cell>
          <cell r="H718" t="str">
            <v>NS01-1018-L</v>
          </cell>
          <cell r="J718">
            <v>0.04</v>
          </cell>
          <cell r="K718" t="str">
            <v>SUPPLIER0002</v>
          </cell>
          <cell r="L718" t="str">
            <v xml:space="preserve">ANHUI TINCAI SILK CO. LTD</v>
          </cell>
          <cell r="M718">
            <v>0</v>
          </cell>
          <cell r="N718">
            <v>0</v>
          </cell>
          <cell r="O718">
            <v>0</v>
          </cell>
          <cell r="R718">
            <v>1</v>
          </cell>
          <cell r="S718">
            <v>2</v>
          </cell>
          <cell r="T718" t="str">
            <v xml:space="preserve">Yuan Purchase Pricelist (CNY)</v>
          </cell>
          <cell r="U718">
            <v>5</v>
          </cell>
          <cell r="V718">
            <v>782</v>
          </cell>
          <cell r="W718">
            <v>1210</v>
          </cell>
          <cell r="X718">
            <v>1670</v>
          </cell>
        </row>
        <row r="719">
          <cell r="A719">
            <v>11044</v>
          </cell>
          <cell r="B719" t="str">
            <v>AUTOLAMPS0715</v>
          </cell>
          <cell r="C719" t="str">
            <v>AUTOLAMPS0715</v>
          </cell>
          <cell r="D719" t="b">
            <v>1</v>
          </cell>
          <cell r="E719" t="str">
            <v xml:space="preserve">NISSAN HARDBODY D23 J85 NP300 (05-14) - FRONT FENDER FLARE  - RH</v>
          </cell>
          <cell r="F719" t="str">
            <v>NISSAN</v>
          </cell>
          <cell r="G719" t="str">
            <v xml:space="preserve">D23/05 FFF RH</v>
          </cell>
          <cell r="H719" t="str">
            <v>NS01-1018-R</v>
          </cell>
          <cell r="J719">
            <v>0.04</v>
          </cell>
          <cell r="K719" t="str">
            <v>SUPPLIER0002</v>
          </cell>
          <cell r="L719" t="str">
            <v xml:space="preserve">ANHUI TINCAI SILK CO. LTD</v>
          </cell>
          <cell r="M719">
            <v>0</v>
          </cell>
          <cell r="N719">
            <v>0</v>
          </cell>
          <cell r="O719">
            <v>0</v>
          </cell>
          <cell r="R719">
            <v>1</v>
          </cell>
          <cell r="S719">
            <v>2</v>
          </cell>
          <cell r="T719" t="str">
            <v xml:space="preserve">Yuan Purchase Pricelist (CNY)</v>
          </cell>
          <cell r="U719">
            <v>5</v>
          </cell>
          <cell r="V719">
            <v>782</v>
          </cell>
          <cell r="W719">
            <v>1210</v>
          </cell>
          <cell r="X719">
            <v>1670</v>
          </cell>
          <cell r="Z719">
            <v>70</v>
          </cell>
          <cell r="AB719" t="str">
            <v>TF</v>
          </cell>
        </row>
        <row r="720">
          <cell r="A720">
            <v>12168</v>
          </cell>
          <cell r="B720" t="str">
            <v>AUTOLAMPS0726</v>
          </cell>
          <cell r="C720" t="str">
            <v>AUTOLAMPS0726</v>
          </cell>
          <cell r="D720" t="b">
            <v>1</v>
          </cell>
          <cell r="E720" t="str">
            <v xml:space="preserve">NISSAN HARDBODY D23 J85 NP300 (05-14) - FRONT MUDFLAP - LH</v>
          </cell>
          <cell r="F720" t="str">
            <v>NISSAN</v>
          </cell>
          <cell r="G720" t="str">
            <v xml:space="preserve">D23/05 FMF LH</v>
          </cell>
          <cell r="H720" t="str">
            <v xml:space="preserve">ANHUI TINCAI SILK CO. LTD</v>
          </cell>
          <cell r="J720">
            <v>0.04</v>
          </cell>
          <cell r="K720" t="str">
            <v>SUPPLIER0002</v>
          </cell>
          <cell r="L720" t="str">
            <v xml:space="preserve">ANHUI TINCAI SILK CO. LTD</v>
          </cell>
          <cell r="M720">
            <v>0</v>
          </cell>
          <cell r="N720">
            <v>0</v>
          </cell>
          <cell r="O720">
            <v>0</v>
          </cell>
          <cell r="R720">
            <v>2</v>
          </cell>
          <cell r="S720">
            <v>5</v>
          </cell>
          <cell r="T720" t="str">
            <v xml:space="preserve">Yuan Purchase Pricelist (CNY)</v>
          </cell>
          <cell r="U720">
            <v>1.34</v>
          </cell>
          <cell r="V720">
            <v>209</v>
          </cell>
          <cell r="W720">
            <v>320</v>
          </cell>
          <cell r="X720">
            <v>440</v>
          </cell>
        </row>
        <row r="721">
          <cell r="A721">
            <v>12169</v>
          </cell>
          <cell r="B721" t="str">
            <v>AUTOLAMPS0727</v>
          </cell>
          <cell r="C721" t="str">
            <v>AUTOLAMPS0727</v>
          </cell>
          <cell r="D721" t="b">
            <v>1</v>
          </cell>
          <cell r="E721" t="str">
            <v xml:space="preserve">NISSAN HARDBODY D23 J85 NP300 (05-14) - FRONT MUDFLAP - RH</v>
          </cell>
          <cell r="F721" t="str">
            <v>NISSAN</v>
          </cell>
          <cell r="G721" t="str">
            <v xml:space="preserve">D23/05 FMF RH</v>
          </cell>
          <cell r="H721" t="str">
            <v xml:space="preserve">ANHUI TINCAI SILK CO. LTD</v>
          </cell>
          <cell r="J721">
            <v>0.04</v>
          </cell>
          <cell r="K721" t="str">
            <v>SUPPLIER0002</v>
          </cell>
          <cell r="L721" t="str">
            <v xml:space="preserve">ANHUI TINCAI SILK CO. LTD</v>
          </cell>
          <cell r="M721">
            <v>0</v>
          </cell>
          <cell r="N721">
            <v>0</v>
          </cell>
          <cell r="O721">
            <v>0</v>
          </cell>
          <cell r="R721">
            <v>2</v>
          </cell>
          <cell r="S721">
            <v>5</v>
          </cell>
          <cell r="T721" t="str">
            <v xml:space="preserve">Yuan Purchase Pricelist (CNY)</v>
          </cell>
          <cell r="U721">
            <v>1.34</v>
          </cell>
          <cell r="V721">
            <v>209</v>
          </cell>
          <cell r="W721">
            <v>320</v>
          </cell>
          <cell r="X721">
            <v>440</v>
          </cell>
        </row>
        <row r="722">
          <cell r="A722">
            <v>11046</v>
          </cell>
          <cell r="B722" t="str">
            <v>AUTOLAMPS0720</v>
          </cell>
          <cell r="C722" t="str">
            <v>AUTOLAMPS0720</v>
          </cell>
          <cell r="D722" t="b">
            <v>1</v>
          </cell>
          <cell r="E722" t="str">
            <v xml:space="preserve">NISSAN HARDBODY D23 J85 NP300 (05-14) - GRILL (BLACK)</v>
          </cell>
          <cell r="F722" t="str">
            <v>NISSAN</v>
          </cell>
          <cell r="G722" t="str">
            <v xml:space="preserve">D23/05 GRLB</v>
          </cell>
          <cell r="H722" t="str">
            <v>NS01-1011B</v>
          </cell>
          <cell r="J722">
            <v>0.04</v>
          </cell>
          <cell r="K722" t="str">
            <v>SUPPLIER0002</v>
          </cell>
          <cell r="L722" t="str">
            <v xml:space="preserve">ANHUI TINCAI SILK CO. LTD</v>
          </cell>
          <cell r="M722">
            <v>0</v>
          </cell>
          <cell r="N722">
            <v>0</v>
          </cell>
          <cell r="O722">
            <v>0</v>
          </cell>
          <cell r="R722">
            <v>1</v>
          </cell>
          <cell r="S722">
            <v>2</v>
          </cell>
          <cell r="T722" t="str">
            <v xml:space="preserve">Yuan Purchase Pricelist (CNY)</v>
          </cell>
          <cell r="U722">
            <v>10.85</v>
          </cell>
          <cell r="V722">
            <v>1696</v>
          </cell>
          <cell r="W722">
            <v>2630</v>
          </cell>
          <cell r="X722">
            <v>3620</v>
          </cell>
        </row>
        <row r="723">
          <cell r="A723">
            <v>11045</v>
          </cell>
          <cell r="B723" t="str">
            <v>AUTOLAMPS0721</v>
          </cell>
          <cell r="C723" t="str">
            <v>AUTOLAMPS0721</v>
          </cell>
          <cell r="D723" t="b">
            <v>1</v>
          </cell>
          <cell r="E723" t="str">
            <v xml:space="preserve">NISSAN HARDBODY D23 J85 NP300 (05-14) - GRILL (CHROME)</v>
          </cell>
          <cell r="F723" t="str">
            <v>NISSAN</v>
          </cell>
          <cell r="G723" t="str">
            <v xml:space="preserve">D23/05 GRLBC</v>
          </cell>
          <cell r="H723" t="str">
            <v>NS01-1011A</v>
          </cell>
          <cell r="J723">
            <v>0.04</v>
          </cell>
          <cell r="K723" t="str">
            <v>SUPPLIER0002</v>
          </cell>
          <cell r="L723" t="str">
            <v xml:space="preserve">ANHUI TINCAI SILK CO. LTD</v>
          </cell>
          <cell r="M723">
            <v>0</v>
          </cell>
          <cell r="N723">
            <v>0</v>
          </cell>
          <cell r="O723">
            <v>0</v>
          </cell>
          <cell r="R723">
            <v>2</v>
          </cell>
          <cell r="S723">
            <v>3</v>
          </cell>
          <cell r="T723" t="str">
            <v xml:space="preserve">Yuan Purchase Pricelist (CNY)</v>
          </cell>
          <cell r="U723">
            <v>12.98</v>
          </cell>
          <cell r="V723">
            <v>2029</v>
          </cell>
          <cell r="W723">
            <v>3140</v>
          </cell>
          <cell r="X723">
            <v>4330</v>
          </cell>
        </row>
        <row r="724">
          <cell r="A724">
            <v>11047</v>
          </cell>
          <cell r="B724" t="str">
            <v>AUTOLAMPS0722</v>
          </cell>
          <cell r="C724" t="str">
            <v>AUTOLAMPS0722</v>
          </cell>
          <cell r="D724" t="b">
            <v>1</v>
          </cell>
          <cell r="E724" t="str">
            <v xml:space="preserve">NISSAN HARDBODY D23 J85 NP300 (05-14) - HEAD LAMP (215-1189-RD/LD-E) - LH</v>
          </cell>
          <cell r="F724" t="str">
            <v>NISSAN</v>
          </cell>
          <cell r="G724" t="str">
            <v xml:space="preserve">D23/05 HLA LH</v>
          </cell>
          <cell r="H724" t="str">
            <v>NS01-1001A-L</v>
          </cell>
          <cell r="J724">
            <v>0.04</v>
          </cell>
          <cell r="K724" t="str">
            <v>SUPPLIER0002</v>
          </cell>
          <cell r="L724" t="str">
            <v xml:space="preserve">ANHUI TINCAI SILK CO. LTD</v>
          </cell>
          <cell r="M724">
            <v>4</v>
          </cell>
          <cell r="N724">
            <v>16</v>
          </cell>
          <cell r="O724">
            <v>20</v>
          </cell>
          <cell r="R724">
            <v>2</v>
          </cell>
          <cell r="S724">
            <v>5</v>
          </cell>
          <cell r="T724" t="str">
            <v xml:space="preserve">Yuan Purchase Pricelist (CNY)</v>
          </cell>
          <cell r="U724">
            <v>90</v>
          </cell>
          <cell r="V724">
            <v>2295</v>
          </cell>
          <cell r="W724">
            <v>3440</v>
          </cell>
          <cell r="X724">
            <v>4590</v>
          </cell>
          <cell r="Z724">
            <v>17</v>
          </cell>
          <cell r="AB724" t="str">
            <v>A4</v>
          </cell>
        </row>
        <row r="725">
          <cell r="A725">
            <v>11048</v>
          </cell>
          <cell r="B725" t="str">
            <v>AUTOLAMPS0723</v>
          </cell>
          <cell r="C725" t="str">
            <v>AUTOLAMPS0723</v>
          </cell>
          <cell r="D725" t="b">
            <v>1</v>
          </cell>
          <cell r="E725" t="str">
            <v xml:space="preserve">NISSAN HARDBODY D23 J85 NP300 (05-14) - HEAD LAMP (215-1189-RD/LD-E) - RH</v>
          </cell>
          <cell r="F725" t="str">
            <v>NISSAN</v>
          </cell>
          <cell r="G725" t="str">
            <v xml:space="preserve">D23/05 HLA RH</v>
          </cell>
          <cell r="H725" t="str">
            <v>NS01-1001A-R</v>
          </cell>
          <cell r="J725">
            <v>0.04</v>
          </cell>
          <cell r="K725" t="str">
            <v>SUPPLIER0002</v>
          </cell>
          <cell r="L725" t="str">
            <v xml:space="preserve">ANHUI TINCAI SILK CO. LTD</v>
          </cell>
          <cell r="M725">
            <v>4</v>
          </cell>
          <cell r="N725">
            <v>16</v>
          </cell>
          <cell r="O725">
            <v>20</v>
          </cell>
          <cell r="R725">
            <v>2</v>
          </cell>
          <cell r="S725">
            <v>5</v>
          </cell>
          <cell r="T725" t="str">
            <v xml:space="preserve">Yuan Purchase Pricelist (CNY)</v>
          </cell>
          <cell r="U725">
            <v>90</v>
          </cell>
          <cell r="V725">
            <v>2295</v>
          </cell>
          <cell r="W725">
            <v>3440</v>
          </cell>
          <cell r="X725">
            <v>4590</v>
          </cell>
          <cell r="Z725">
            <v>13</v>
          </cell>
          <cell r="AB725" t="str">
            <v>A4</v>
          </cell>
        </row>
        <row r="726">
          <cell r="A726">
            <v>11049</v>
          </cell>
          <cell r="B726" t="str">
            <v>AUTOLAMPS0707</v>
          </cell>
          <cell r="C726" t="str">
            <v>AUTOLAMPS0707</v>
          </cell>
          <cell r="D726" t="b">
            <v>1</v>
          </cell>
          <cell r="E726" t="str">
            <v xml:space="preserve">NISSAN HARDBODY D23 J85 NP300 (05-14) - HOOD</v>
          </cell>
          <cell r="F726" t="str">
            <v>NISSAN</v>
          </cell>
          <cell r="G726" t="str">
            <v xml:space="preserve">D23/05 DOOD</v>
          </cell>
          <cell r="H726" t="str">
            <v>NS01-1015</v>
          </cell>
          <cell r="J726">
            <v>0.04</v>
          </cell>
          <cell r="K726" t="str">
            <v>SUPPLIER0002</v>
          </cell>
          <cell r="L726" t="str">
            <v xml:space="preserve">ANHUI TINCAI SILK CO. LTD</v>
          </cell>
          <cell r="N726">
            <v>0</v>
          </cell>
          <cell r="O726">
            <v>0</v>
          </cell>
          <cell r="R726">
            <v>1</v>
          </cell>
          <cell r="S726">
            <v>2</v>
          </cell>
          <cell r="T726" t="str">
            <v xml:space="preserve">Yuan Purchase Pricelist (CNY)</v>
          </cell>
          <cell r="U726">
            <v>53.85</v>
          </cell>
          <cell r="V726">
            <v>8417</v>
          </cell>
          <cell r="W726">
            <v>13050</v>
          </cell>
          <cell r="X726">
            <v>18010</v>
          </cell>
          <cell r="Z726">
            <v>3</v>
          </cell>
          <cell r="AB726" t="str">
            <v>G3D</v>
          </cell>
        </row>
        <row r="727">
          <cell r="A727">
            <v>11052</v>
          </cell>
          <cell r="B727" t="str">
            <v>AUTOLAMPS0730</v>
          </cell>
          <cell r="C727" t="str">
            <v>AUTOLAMPS0730</v>
          </cell>
          <cell r="D727" t="b">
            <v>1</v>
          </cell>
          <cell r="E727" t="str">
            <v xml:space="preserve">NISSAN HARDBODY D23 J85 NP300 (05-14) - RADIATOR PANEL</v>
          </cell>
          <cell r="F727" t="str">
            <v>NISSAN</v>
          </cell>
          <cell r="G727" t="str">
            <v xml:space="preserve">D23/05 RP</v>
          </cell>
          <cell r="H727" t="str">
            <v>NS01-1024</v>
          </cell>
          <cell r="J727">
            <v>0.04</v>
          </cell>
          <cell r="K727" t="str">
            <v>SUPPLIER0002</v>
          </cell>
          <cell r="L727" t="str">
            <v xml:space="preserve">ANHUI TINCAI SILK CO. LTD</v>
          </cell>
          <cell r="N727">
            <v>0</v>
          </cell>
          <cell r="O727">
            <v>0</v>
          </cell>
          <cell r="R727">
            <v>2</v>
          </cell>
          <cell r="S727">
            <v>5</v>
          </cell>
          <cell r="T727" t="str">
            <v xml:space="preserve">Yuan Purchase Pricelist (CNY)</v>
          </cell>
          <cell r="U727">
            <v>36.67</v>
          </cell>
          <cell r="V727">
            <v>5732</v>
          </cell>
          <cell r="W727">
            <v>8880</v>
          </cell>
          <cell r="X727">
            <v>12250</v>
          </cell>
          <cell r="Z727">
            <v>8</v>
          </cell>
          <cell r="AB727" t="str">
            <v>1A</v>
          </cell>
        </row>
        <row r="728">
          <cell r="A728">
            <v>11053</v>
          </cell>
          <cell r="B728" t="str">
            <v>AUTOLAMPS0716</v>
          </cell>
          <cell r="C728" t="str">
            <v>AUTOLAMPS0716</v>
          </cell>
          <cell r="D728" t="b">
            <v>1</v>
          </cell>
          <cell r="E728" t="str">
            <v xml:space="preserve">NISSAN HARDBODY D23 J85 NP300 (05-14) - REAR FENDER FLARE  - LH</v>
          </cell>
          <cell r="F728" t="str">
            <v>NISSAN</v>
          </cell>
          <cell r="G728" t="str">
            <v xml:space="preserve">D23/05 RFF LH</v>
          </cell>
          <cell r="H728" t="str">
            <v>NS01-1018-L</v>
          </cell>
          <cell r="J728">
            <v>0.04</v>
          </cell>
          <cell r="K728" t="str">
            <v>SUPPLIER0002</v>
          </cell>
          <cell r="L728" t="str">
            <v xml:space="preserve">ANHUI TINCAI SILK CO. LTD</v>
          </cell>
          <cell r="M728">
            <v>0</v>
          </cell>
          <cell r="N728">
            <v>0</v>
          </cell>
          <cell r="O728">
            <v>0</v>
          </cell>
          <cell r="R728">
            <v>1</v>
          </cell>
          <cell r="S728">
            <v>2</v>
          </cell>
          <cell r="T728" t="str">
            <v xml:space="preserve">Yuan Purchase Pricelist (CNY)</v>
          </cell>
          <cell r="U728">
            <v>4.17</v>
          </cell>
          <cell r="V728">
            <v>652</v>
          </cell>
          <cell r="W728">
            <v>1010</v>
          </cell>
          <cell r="X728">
            <v>1390</v>
          </cell>
        </row>
        <row r="729">
          <cell r="A729">
            <v>11054</v>
          </cell>
          <cell r="B729" t="str">
            <v>AUTOLAMPS0717</v>
          </cell>
          <cell r="C729" t="str">
            <v>AUTOLAMPS0717</v>
          </cell>
          <cell r="D729" t="b">
            <v>1</v>
          </cell>
          <cell r="E729" t="str">
            <v xml:space="preserve">NISSAN HARDBODY D23 J85 NP300 (05-14) - REAR FENDER FLARE  - RH</v>
          </cell>
          <cell r="F729" t="str">
            <v>NISSAN</v>
          </cell>
          <cell r="G729" t="str">
            <v xml:space="preserve">D23/05 RFF RH</v>
          </cell>
          <cell r="H729" t="str">
            <v>NS01-1018-R</v>
          </cell>
          <cell r="J729">
            <v>0.04</v>
          </cell>
          <cell r="K729" t="str">
            <v>SUPPLIER0002</v>
          </cell>
          <cell r="L729" t="str">
            <v xml:space="preserve">ANHUI TINCAI SILK CO. LTD</v>
          </cell>
          <cell r="M729">
            <v>0</v>
          </cell>
          <cell r="N729">
            <v>0</v>
          </cell>
          <cell r="O729">
            <v>0</v>
          </cell>
          <cell r="R729">
            <v>1</v>
          </cell>
          <cell r="S729">
            <v>2</v>
          </cell>
          <cell r="T729" t="str">
            <v xml:space="preserve">Yuan Purchase Pricelist (CNY)</v>
          </cell>
          <cell r="U729">
            <v>4.17</v>
          </cell>
          <cell r="V729">
            <v>652</v>
          </cell>
          <cell r="W729">
            <v>1010</v>
          </cell>
          <cell r="X729">
            <v>1390</v>
          </cell>
        </row>
        <row r="730">
          <cell r="A730">
            <v>11050</v>
          </cell>
          <cell r="B730" t="str">
            <v>AUTOLAMPS0728</v>
          </cell>
          <cell r="C730" t="str">
            <v>AUTOLAMPS0728</v>
          </cell>
          <cell r="D730" t="b">
            <v>1</v>
          </cell>
          <cell r="E730" t="str">
            <v xml:space="preserve">NISSAN HARDBODY D23 J85 NP300 (05-14) - REAR MUDFLAP - LH</v>
          </cell>
          <cell r="F730" t="str">
            <v>NISSAN</v>
          </cell>
          <cell r="G730" t="str">
            <v xml:space="preserve">D23/05 RMF LH</v>
          </cell>
          <cell r="H730" t="str">
            <v xml:space="preserve">ANHUI TINCAI SILK CO. LTD</v>
          </cell>
          <cell r="J730">
            <v>0.04</v>
          </cell>
          <cell r="K730" t="str">
            <v>SUPPLIER0002</v>
          </cell>
          <cell r="L730" t="str">
            <v xml:space="preserve">ANHUI TINCAI SILK CO. LTD</v>
          </cell>
          <cell r="M730">
            <v>0</v>
          </cell>
          <cell r="N730">
            <v>0</v>
          </cell>
          <cell r="O730">
            <v>0</v>
          </cell>
          <cell r="R730">
            <v>2</v>
          </cell>
          <cell r="S730">
            <v>5</v>
          </cell>
          <cell r="T730" t="str">
            <v xml:space="preserve">Yuan Purchase Pricelist (CNY)</v>
          </cell>
          <cell r="U730">
            <v>1.34</v>
          </cell>
          <cell r="V730">
            <v>209</v>
          </cell>
          <cell r="W730">
            <v>320</v>
          </cell>
          <cell r="X730">
            <v>440</v>
          </cell>
        </row>
        <row r="731">
          <cell r="A731">
            <v>11051</v>
          </cell>
          <cell r="B731" t="str">
            <v>AUTOLAMPS0729</v>
          </cell>
          <cell r="C731" t="str">
            <v>AUTOLAMPS0729</v>
          </cell>
          <cell r="D731" t="b">
            <v>1</v>
          </cell>
          <cell r="E731" t="str">
            <v xml:space="preserve">NISSAN HARDBODY D23 J85 NP300 (05-14) - REAR MUDFLAP - RH</v>
          </cell>
          <cell r="F731" t="str">
            <v>NISSAN</v>
          </cell>
          <cell r="G731" t="str">
            <v xml:space="preserve">D23/05 RMF RH</v>
          </cell>
          <cell r="H731" t="str">
            <v xml:space="preserve">ANHUI TINCAI SILK CO. LTD</v>
          </cell>
          <cell r="J731">
            <v>0.04</v>
          </cell>
          <cell r="K731" t="str">
            <v>SUPPLIER0002</v>
          </cell>
          <cell r="L731" t="str">
            <v xml:space="preserve">ANHUI TINCAI SILK CO. LTD</v>
          </cell>
          <cell r="M731">
            <v>0</v>
          </cell>
          <cell r="N731">
            <v>0</v>
          </cell>
          <cell r="O731">
            <v>0</v>
          </cell>
          <cell r="R731">
            <v>2</v>
          </cell>
          <cell r="S731">
            <v>5</v>
          </cell>
          <cell r="T731" t="str">
            <v xml:space="preserve">Yuan Purchase Pricelist (CNY)</v>
          </cell>
          <cell r="U731">
            <v>1.34</v>
          </cell>
          <cell r="V731">
            <v>209</v>
          </cell>
          <cell r="W731">
            <v>320</v>
          </cell>
          <cell r="X731">
            <v>440</v>
          </cell>
        </row>
        <row r="732">
          <cell r="A732">
            <v>11055</v>
          </cell>
          <cell r="B732" t="str">
            <v>AUTOLAMPS0731</v>
          </cell>
          <cell r="C732" t="str">
            <v>AUTOLAMPS0731</v>
          </cell>
          <cell r="D732" t="b">
            <v>1</v>
          </cell>
          <cell r="E732" t="str">
            <v xml:space="preserve">NISSAN HARDBODY D23 J85 NP300 (05-14) - SIDE LAMP</v>
          </cell>
          <cell r="F732" t="str">
            <v>NISSAN</v>
          </cell>
          <cell r="G732" t="str">
            <v xml:space="preserve">D23/05 SLA</v>
          </cell>
          <cell r="H732" t="str">
            <v>NS01-1006</v>
          </cell>
          <cell r="J732">
            <v>0.04</v>
          </cell>
          <cell r="K732" t="str">
            <v>SUPPLIER0002</v>
          </cell>
          <cell r="L732" t="str">
            <v xml:space="preserve">ANHUI TINCAI SILK CO. LTD</v>
          </cell>
          <cell r="N732">
            <v>0</v>
          </cell>
          <cell r="O732">
            <v>0</v>
          </cell>
          <cell r="P732">
            <v>5</v>
          </cell>
          <cell r="Q732">
            <v>20</v>
          </cell>
          <cell r="T732" t="str">
            <v xml:space="preserve">Yuan Purchase Pricelist (CNY)</v>
          </cell>
          <cell r="U732">
            <v>1.08</v>
          </cell>
          <cell r="V732">
            <v>169</v>
          </cell>
          <cell r="W732">
            <v>260</v>
          </cell>
          <cell r="X732">
            <v>360</v>
          </cell>
        </row>
        <row r="733">
          <cell r="A733">
            <v>11056</v>
          </cell>
          <cell r="B733" t="str">
            <v>AUTOLAMPS0736</v>
          </cell>
          <cell r="C733" t="str">
            <v>AUTOLAMPS0736</v>
          </cell>
          <cell r="D733" t="b">
            <v>1</v>
          </cell>
          <cell r="E733" t="str">
            <v xml:space="preserve">NISSAN HARDBODY D23 J85 NP300 (05-14) - TAIL LAMP (SHORT FITTING) - LH</v>
          </cell>
          <cell r="F733" t="str">
            <v>NISSAN</v>
          </cell>
          <cell r="G733" t="str">
            <v xml:space="preserve">D23/05 TLA LH</v>
          </cell>
          <cell r="H733" t="str">
            <v>NS01-1102-L</v>
          </cell>
          <cell r="J733">
            <v>0.04</v>
          </cell>
          <cell r="K733" t="str">
            <v>SUPPLIER0002</v>
          </cell>
          <cell r="L733" t="str">
            <v xml:space="preserve">ANHUI TINCAI SILK CO. LTD</v>
          </cell>
          <cell r="M733">
            <v>5</v>
          </cell>
          <cell r="N733">
            <v>20</v>
          </cell>
          <cell r="O733">
            <v>25</v>
          </cell>
          <cell r="P733">
            <v>5</v>
          </cell>
          <cell r="Q733">
            <v>10</v>
          </cell>
          <cell r="T733" t="str">
            <v xml:space="preserve">Yuan Purchase Pricelist (CNY)</v>
          </cell>
          <cell r="U733">
            <v>30</v>
          </cell>
          <cell r="V733">
            <v>765</v>
          </cell>
          <cell r="W733">
            <v>1150</v>
          </cell>
          <cell r="X733">
            <v>1530</v>
          </cell>
          <cell r="Z733">
            <v>1</v>
          </cell>
          <cell r="AB733" t="str">
            <v>B5</v>
          </cell>
        </row>
        <row r="734">
          <cell r="A734">
            <v>11057</v>
          </cell>
          <cell r="B734" t="str">
            <v>AUTOLAMPS0737</v>
          </cell>
          <cell r="C734" t="str">
            <v>AUTOLAMPS0737</v>
          </cell>
          <cell r="D734" t="b">
            <v>1</v>
          </cell>
          <cell r="E734" t="str">
            <v xml:space="preserve">NISSAN HARDBODY D23 J85 NP300 (05-14) - TAIL LAMP (SHORT FITTING) - RH</v>
          </cell>
          <cell r="F734" t="str">
            <v>NISSAN</v>
          </cell>
          <cell r="G734" t="str">
            <v xml:space="preserve">D23/05 TLA RH</v>
          </cell>
          <cell r="H734" t="str">
            <v>NS01-1102-R</v>
          </cell>
          <cell r="J734">
            <v>0.04</v>
          </cell>
          <cell r="K734" t="str">
            <v>SUPPLIER0002</v>
          </cell>
          <cell r="L734" t="str">
            <v xml:space="preserve">ANHUI TINCAI SILK CO. LTD</v>
          </cell>
          <cell r="M734">
            <v>5</v>
          </cell>
          <cell r="N734">
            <v>20</v>
          </cell>
          <cell r="O734">
            <v>25</v>
          </cell>
          <cell r="P734">
            <v>5</v>
          </cell>
          <cell r="Q734">
            <v>10</v>
          </cell>
          <cell r="T734" t="str">
            <v xml:space="preserve">Yuan Purchase Pricelist (CNY)</v>
          </cell>
          <cell r="U734">
            <v>30</v>
          </cell>
          <cell r="V734">
            <v>765</v>
          </cell>
          <cell r="W734">
            <v>1150</v>
          </cell>
          <cell r="X734">
            <v>1530</v>
          </cell>
          <cell r="Z734">
            <v>1</v>
          </cell>
          <cell r="AB734" t="str">
            <v>B5</v>
          </cell>
        </row>
        <row r="735">
          <cell r="A735">
            <v>10965</v>
          </cell>
          <cell r="B735" t="str">
            <v>AUTOLAMPS0724</v>
          </cell>
          <cell r="C735" t="str">
            <v>AUTOLAMPS0724</v>
          </cell>
          <cell r="D735" t="b">
            <v>1</v>
          </cell>
          <cell r="E735" t="str">
            <v xml:space="preserve">NISSAN HARDBODY D23 J85 NP300 (05-14) - TAIL LENS - LH</v>
          </cell>
          <cell r="F735" t="str">
            <v>NISSAN</v>
          </cell>
          <cell r="G735" t="str">
            <v xml:space="preserve">D23/05 TLS LH</v>
          </cell>
          <cell r="H735" t="str">
            <v>00-NS01-1102-L</v>
          </cell>
          <cell r="J735">
            <v>0.04</v>
          </cell>
          <cell r="K735" t="str">
            <v>SUPPLIER0002</v>
          </cell>
          <cell r="L735" t="str">
            <v xml:space="preserve">ANHUI TINCAI SILK CO. LTD</v>
          </cell>
          <cell r="M735">
            <v>4</v>
          </cell>
          <cell r="N735">
            <v>16</v>
          </cell>
          <cell r="O735">
            <v>20</v>
          </cell>
          <cell r="R735">
            <v>3</v>
          </cell>
          <cell r="S735">
            <v>10</v>
          </cell>
          <cell r="T735" t="str">
            <v xml:space="preserve">Yuan Purchase Pricelist (CNY)</v>
          </cell>
          <cell r="U735">
            <v>12</v>
          </cell>
          <cell r="V735">
            <v>305.14</v>
          </cell>
          <cell r="W735">
            <v>460</v>
          </cell>
          <cell r="X735">
            <v>800</v>
          </cell>
        </row>
        <row r="736">
          <cell r="A736">
            <v>10966</v>
          </cell>
          <cell r="B736" t="str">
            <v>AUTOLAMPS0725</v>
          </cell>
          <cell r="C736" t="str">
            <v>AUTOLAMPS0725</v>
          </cell>
          <cell r="D736" t="b">
            <v>1</v>
          </cell>
          <cell r="E736" t="str">
            <v xml:space="preserve">NISSAN HARDBODY D23 J85 NP300 (05-14) - TAIL LENS - RH</v>
          </cell>
          <cell r="F736" t="str">
            <v>NISSAN</v>
          </cell>
          <cell r="G736" t="str">
            <v xml:space="preserve">D23/05 TLS RH</v>
          </cell>
          <cell r="H736" t="str">
            <v>00-NS01-1102-R</v>
          </cell>
          <cell r="J736">
            <v>0.04</v>
          </cell>
          <cell r="K736" t="str">
            <v>SUPPLIER0002</v>
          </cell>
          <cell r="L736" t="str">
            <v xml:space="preserve">ANHUI TINCAI SILK CO. LTD</v>
          </cell>
          <cell r="M736">
            <v>4</v>
          </cell>
          <cell r="N736">
            <v>16</v>
          </cell>
          <cell r="O736">
            <v>20</v>
          </cell>
          <cell r="R736">
            <v>3</v>
          </cell>
          <cell r="S736">
            <v>10</v>
          </cell>
          <cell r="T736" t="str">
            <v xml:space="preserve">Yuan Purchase Pricelist (CNY)</v>
          </cell>
          <cell r="U736">
            <v>12</v>
          </cell>
          <cell r="V736">
            <v>305.14</v>
          </cell>
          <cell r="W736">
            <v>460</v>
          </cell>
          <cell r="X736">
            <v>800</v>
          </cell>
        </row>
        <row r="737">
          <cell r="A737">
            <v>13985</v>
          </cell>
          <cell r="B737" t="str">
            <v>AUTOLAMPS0806</v>
          </cell>
          <cell r="C737" t="str">
            <v>AUTOLAMPS0806</v>
          </cell>
          <cell r="D737" t="b">
            <v>1</v>
          </cell>
          <cell r="E737" t="str">
            <v xml:space="preserve">NISSAN JUKE F15/INFINITI ESQ 5D HATCHBACK (11-) - LAMINATED FRONT WINDSCREEN</v>
          </cell>
          <cell r="F737" t="str">
            <v>NISSAN</v>
          </cell>
          <cell r="G737" t="str">
            <v xml:space="preserve">NI-F15-L-VCP LFW/X</v>
          </cell>
          <cell r="H737" t="str">
            <v xml:space="preserve">NI-F15-L-VCP LFW/X</v>
          </cell>
          <cell r="I737" t="str">
            <v>290*330</v>
          </cell>
          <cell r="J737">
            <v>0.02</v>
          </cell>
          <cell r="K737" t="str">
            <v>SUPPLIER0015</v>
          </cell>
          <cell r="L737" t="str">
            <v xml:space="preserve">XINYI AUTOMOBILE GLASS (SHENZHEN) CO., LTD</v>
          </cell>
          <cell r="M737" t="e">
            <v>#N/A</v>
          </cell>
          <cell r="N737" t="e">
            <v>#N/A</v>
          </cell>
          <cell r="O737" t="e">
            <v>#N/A</v>
          </cell>
          <cell r="T737" t="str">
            <v xml:space="preserve">USD Purchase Pricelist (USD)</v>
          </cell>
          <cell r="U737">
            <v>16.12</v>
          </cell>
          <cell r="V737">
            <v>2888.7</v>
          </cell>
          <cell r="W737">
            <v>3800</v>
          </cell>
          <cell r="X737">
            <v>5780</v>
          </cell>
          <cell r="Z737">
            <v>7</v>
          </cell>
          <cell r="AB737" t="str">
            <v>4C</v>
          </cell>
        </row>
        <row r="738">
          <cell r="A738">
            <v>13990</v>
          </cell>
          <cell r="B738" t="str">
            <v>AUTOLAMPS0807</v>
          </cell>
          <cell r="C738" t="str">
            <v>AUTOLAMPS0807</v>
          </cell>
          <cell r="D738" t="b">
            <v>1</v>
          </cell>
          <cell r="E738" t="str">
            <v xml:space="preserve">NISSAN MICRA/MARCH 3D/5D HATCHBACK (02-) - LAMINATED FRONT WINDSCREEN</v>
          </cell>
          <cell r="F738" t="str">
            <v>NISSAN</v>
          </cell>
          <cell r="G738" t="str">
            <v xml:space="preserve">K12-VCP LFW/X</v>
          </cell>
          <cell r="H738" t="str">
            <v xml:space="preserve">K12-VCP LFW/X</v>
          </cell>
          <cell r="I738" t="str">
            <v>290*330</v>
          </cell>
          <cell r="J738">
            <v>0.02</v>
          </cell>
          <cell r="K738" t="str">
            <v>SUPPLIER0015</v>
          </cell>
          <cell r="L738" t="str">
            <v xml:space="preserve">XINYI AUTOMOBILE GLASS (SHENZHEN) CO., LTD</v>
          </cell>
          <cell r="M738" t="e">
            <v>#N/A</v>
          </cell>
          <cell r="N738" t="e">
            <v>#N/A</v>
          </cell>
          <cell r="O738" t="e">
            <v>#N/A</v>
          </cell>
          <cell r="T738" t="str">
            <v xml:space="preserve">USD Purchase Pricelist (USD)</v>
          </cell>
          <cell r="U738">
            <v>15.08</v>
          </cell>
          <cell r="V738">
            <v>2702</v>
          </cell>
          <cell r="W738">
            <v>3500</v>
          </cell>
          <cell r="X738">
            <v>5400</v>
          </cell>
          <cell r="Z738">
            <v>15</v>
          </cell>
          <cell r="AB738" t="str">
            <v>5B</v>
          </cell>
        </row>
        <row r="739">
          <cell r="A739">
            <v>13939</v>
          </cell>
          <cell r="B739" t="str">
            <v>AUTOLAMPS2782</v>
          </cell>
          <cell r="C739" t="str">
            <v>AUTOLAMPS2782</v>
          </cell>
          <cell r="D739" t="b">
            <v>1</v>
          </cell>
          <cell r="E739" t="str">
            <v xml:space="preserve">NISSAN MICRA/MARCH K13 5D HATCHBACK (11-) - LAMINATED FRONT WINDSCREEN</v>
          </cell>
          <cell r="F739" t="str">
            <v>NISSAN</v>
          </cell>
          <cell r="G739" t="str">
            <v xml:space="preserve">NI-K13-VCP LFW/X</v>
          </cell>
          <cell r="H739" t="str">
            <v xml:space="preserve">NI-K13-VCP LFW/X</v>
          </cell>
          <cell r="I739" t="str">
            <v>1302*909</v>
          </cell>
          <cell r="J739">
            <v>0.02</v>
          </cell>
          <cell r="K739" t="str">
            <v>SUPPLIER0015</v>
          </cell>
          <cell r="L739" t="str">
            <v xml:space="preserve">XINYI AUTOMOBILE GLASS (SHENZHEN) CO., LTD</v>
          </cell>
          <cell r="M739">
            <v>4</v>
          </cell>
          <cell r="N739">
            <v>16</v>
          </cell>
          <cell r="O739">
            <v>20</v>
          </cell>
          <cell r="R739">
            <v>3</v>
          </cell>
          <cell r="S739">
            <v>12</v>
          </cell>
          <cell r="T739" t="str">
            <v xml:space="preserve">USD Purchase Pricelist (USD)</v>
          </cell>
          <cell r="U739">
            <v>14.75</v>
          </cell>
          <cell r="V739">
            <v>2643.2</v>
          </cell>
          <cell r="W739">
            <v>3300</v>
          </cell>
          <cell r="X739">
            <v>5700</v>
          </cell>
          <cell r="Z739">
            <v>20</v>
          </cell>
          <cell r="AB739" t="str">
            <v>4C</v>
          </cell>
        </row>
        <row r="740">
          <cell r="A740">
            <v>12597</v>
          </cell>
          <cell r="B740" t="str">
            <v>AUTOLAMPS0819</v>
          </cell>
          <cell r="C740" t="str">
            <v>AUTOLAMPS0819</v>
          </cell>
          <cell r="D740" t="b">
            <v>1</v>
          </cell>
          <cell r="E740" t="str">
            <v xml:space="preserve">NISSAN NAVARA (05-10) - HEAD LAMP (215-11B2) - LH</v>
          </cell>
          <cell r="F740" t="str">
            <v>NISSAN</v>
          </cell>
          <cell r="G740" t="str">
            <v>NAVARA-HLA-LH</v>
          </cell>
          <cell r="H740" t="str">
            <v>NS01-1201</v>
          </cell>
          <cell r="I740" t="str">
            <v>1437*593</v>
          </cell>
          <cell r="J740">
            <v>0.04</v>
          </cell>
          <cell r="K740" t="str">
            <v>SUPPLIER0002</v>
          </cell>
          <cell r="L740" t="str">
            <v xml:space="preserve">ANHUI TINCAI SILK CO. LTD</v>
          </cell>
          <cell r="N740">
            <v>0</v>
          </cell>
          <cell r="O740">
            <v>0</v>
          </cell>
          <cell r="T740" t="str">
            <v xml:space="preserve">Yuan Purchase Pricelist (CNY)</v>
          </cell>
          <cell r="U740">
            <v>87</v>
          </cell>
          <cell r="V740">
            <v>2101</v>
          </cell>
          <cell r="W740">
            <v>3150</v>
          </cell>
          <cell r="X740">
            <v>4200</v>
          </cell>
          <cell r="Z740">
            <v>8</v>
          </cell>
          <cell r="AB740" t="str">
            <v>A4</v>
          </cell>
        </row>
        <row r="741">
          <cell r="A741">
            <v>12596</v>
          </cell>
          <cell r="B741" t="str">
            <v>AUTOLAMPS0820</v>
          </cell>
          <cell r="C741" t="str">
            <v>AUTOLAMPS0820</v>
          </cell>
          <cell r="D741" t="b">
            <v>1</v>
          </cell>
          <cell r="E741" t="str">
            <v xml:space="preserve">NISSAN NAVARA (05-10) - HEAD LAMP (215-11B2) - RH</v>
          </cell>
          <cell r="F741" t="str">
            <v>NISSAN</v>
          </cell>
          <cell r="G741" t="str">
            <v>NAVARA-HLA-RH</v>
          </cell>
          <cell r="H741" t="str">
            <v>NS01-1201</v>
          </cell>
          <cell r="I741" t="str">
            <v>1400*1004</v>
          </cell>
          <cell r="J741">
            <v>0.04</v>
          </cell>
          <cell r="K741" t="str">
            <v>SUPPLIER0002</v>
          </cell>
          <cell r="L741" t="str">
            <v xml:space="preserve">ANHUI TINCAI SILK CO. LTD</v>
          </cell>
          <cell r="N741">
            <v>0</v>
          </cell>
          <cell r="O741">
            <v>0</v>
          </cell>
          <cell r="T741" t="str">
            <v xml:space="preserve">Yuan Purchase Pricelist (CNY)</v>
          </cell>
          <cell r="U741">
            <v>87</v>
          </cell>
          <cell r="V741">
            <v>2101</v>
          </cell>
          <cell r="W741">
            <v>3150</v>
          </cell>
          <cell r="X741">
            <v>4200</v>
          </cell>
          <cell r="Z741">
            <v>5</v>
          </cell>
          <cell r="AB741" t="str">
            <v>A4</v>
          </cell>
        </row>
        <row r="742">
          <cell r="A742">
            <v>12598</v>
          </cell>
          <cell r="B742" t="str">
            <v>AUTOLAMPS0821</v>
          </cell>
          <cell r="C742" t="str">
            <v>AUTOLAMPS0821</v>
          </cell>
          <cell r="D742" t="b">
            <v>1</v>
          </cell>
          <cell r="E742" t="str">
            <v xml:space="preserve">NISSAN NAVARA (05-10) - TAIL LAMP (215-19K6) - LH</v>
          </cell>
          <cell r="F742" t="str">
            <v>NISSAN</v>
          </cell>
          <cell r="G742" t="str">
            <v>NAVARA-TLA-LH</v>
          </cell>
          <cell r="H742" t="str">
            <v>NS01-1202</v>
          </cell>
          <cell r="I742" t="str">
            <v>1339*922</v>
          </cell>
          <cell r="J742">
            <v>0.04</v>
          </cell>
          <cell r="K742" t="str">
            <v>SUPPLIER0002</v>
          </cell>
          <cell r="L742" t="str">
            <v xml:space="preserve">ANHUI TINCAI SILK CO. LTD</v>
          </cell>
          <cell r="N742">
            <v>0</v>
          </cell>
          <cell r="O742">
            <v>0</v>
          </cell>
          <cell r="T742" t="str">
            <v xml:space="preserve">Yuan Purchase Pricelist (CNY)</v>
          </cell>
          <cell r="U742">
            <v>45</v>
          </cell>
          <cell r="V742">
            <v>1148</v>
          </cell>
          <cell r="W742">
            <v>1720</v>
          </cell>
          <cell r="X742">
            <v>2300</v>
          </cell>
          <cell r="Z742">
            <v>6</v>
          </cell>
          <cell r="AB742" t="str">
            <v>B4</v>
          </cell>
        </row>
        <row r="743">
          <cell r="A743">
            <v>12599</v>
          </cell>
          <cell r="B743" t="str">
            <v>AUTOLAMPS0822</v>
          </cell>
          <cell r="C743" t="str">
            <v>AUTOLAMPS0822</v>
          </cell>
          <cell r="D743" t="b">
            <v>1</v>
          </cell>
          <cell r="E743" t="str">
            <v xml:space="preserve">NISSAN NAVARA (05-10) - TAIL LAMP (215-19K6) - RH</v>
          </cell>
          <cell r="F743" t="str">
            <v>NISSAN</v>
          </cell>
          <cell r="G743" t="str">
            <v>NAVARA-TLA-RH</v>
          </cell>
          <cell r="H743" t="str">
            <v>NS01-1202</v>
          </cell>
          <cell r="I743" t="str">
            <v>1315*875</v>
          </cell>
          <cell r="J743">
            <v>0.04</v>
          </cell>
          <cell r="K743" t="str">
            <v>SUPPLIER0002</v>
          </cell>
          <cell r="L743" t="str">
            <v xml:space="preserve">ANHUI TINCAI SILK CO. LTD</v>
          </cell>
          <cell r="N743">
            <v>0</v>
          </cell>
          <cell r="O743">
            <v>0</v>
          </cell>
          <cell r="T743" t="str">
            <v xml:space="preserve">Yuan Purchase Pricelist (CNY)</v>
          </cell>
          <cell r="U743">
            <v>45</v>
          </cell>
          <cell r="V743">
            <v>1148</v>
          </cell>
          <cell r="W743">
            <v>1720</v>
          </cell>
          <cell r="X743">
            <v>2300</v>
          </cell>
          <cell r="Z743">
            <v>5</v>
          </cell>
          <cell r="AB743" t="str">
            <v>B4</v>
          </cell>
        </row>
        <row r="744">
          <cell r="A744">
            <v>13505</v>
          </cell>
          <cell r="B744" t="str">
            <v>AUTOLAMPS0823</v>
          </cell>
          <cell r="C744" t="str">
            <v>AUTOLAMPS0823</v>
          </cell>
          <cell r="D744" t="b">
            <v>1</v>
          </cell>
          <cell r="E744" t="str">
            <v xml:space="preserve">NISSAN NOTE 5D MPV (05-10) - REAR HEATED WINDSCREEN</v>
          </cell>
          <cell r="F744" t="str">
            <v>NISSAN</v>
          </cell>
          <cell r="G744" t="str">
            <v xml:space="preserve">E11 RW/H/X</v>
          </cell>
          <cell r="H744" t="str">
            <v xml:space="preserve">E11 RW/H/X</v>
          </cell>
          <cell r="I744" t="str">
            <v>1322*770</v>
          </cell>
          <cell r="J744">
            <v>0.02</v>
          </cell>
          <cell r="K744" t="str">
            <v>SUPPLIER0015</v>
          </cell>
          <cell r="L744" t="str">
            <v xml:space="preserve">XINYI AUTOMOBILE GLASS (SHENZHEN) CO., LTD</v>
          </cell>
          <cell r="M744" t="e">
            <v>#N/A</v>
          </cell>
          <cell r="N744" t="e">
            <v>#N/A</v>
          </cell>
          <cell r="O744" t="e">
            <v>#N/A</v>
          </cell>
          <cell r="T744" t="str">
            <v xml:space="preserve">USD Purchase Pricelist (USD)</v>
          </cell>
          <cell r="U744">
            <v>12</v>
          </cell>
          <cell r="V744">
            <v>1935</v>
          </cell>
          <cell r="W744">
            <v>2800</v>
          </cell>
          <cell r="X744">
            <v>3870</v>
          </cell>
        </row>
        <row r="745">
          <cell r="A745">
            <v>12785</v>
          </cell>
          <cell r="B745" t="str">
            <v>AUTOLAMPS0824</v>
          </cell>
          <cell r="C745" t="str">
            <v>AUTOLAMPS0824</v>
          </cell>
          <cell r="D745" t="b">
            <v>1</v>
          </cell>
          <cell r="E745" t="str">
            <v xml:space="preserve">NISSAN NOTE E11 5D HATCHBACK (05-) - LAMINATED FRONT WINDSCREEN</v>
          </cell>
          <cell r="F745" t="str">
            <v>NISSAN</v>
          </cell>
          <cell r="G745" t="str">
            <v xml:space="preserve">E11-R LFW/X</v>
          </cell>
          <cell r="H745" t="str">
            <v xml:space="preserve">E11-R LFW/X</v>
          </cell>
          <cell r="I745" t="str">
            <v>1350*738</v>
          </cell>
          <cell r="J745">
            <v>0.02</v>
          </cell>
          <cell r="K745" t="str">
            <v>SUPPLIER0015</v>
          </cell>
          <cell r="L745" t="str">
            <v xml:space="preserve">XINYI AUTOMOBILE GLASS (SHENZHEN) CO., LTD</v>
          </cell>
          <cell r="M745" t="e">
            <v>#N/A</v>
          </cell>
          <cell r="N745" t="e">
            <v>#N/A</v>
          </cell>
          <cell r="O745" t="e">
            <v>#N/A</v>
          </cell>
          <cell r="T745" t="str">
            <v xml:space="preserve">USD Purchase Pricelist (USD)</v>
          </cell>
          <cell r="U745">
            <v>12</v>
          </cell>
          <cell r="V745">
            <v>2150.4</v>
          </cell>
          <cell r="W745">
            <v>2800</v>
          </cell>
          <cell r="X745">
            <v>4300</v>
          </cell>
        </row>
        <row r="746">
          <cell r="A746">
            <v>13831</v>
          </cell>
          <cell r="B746" t="str">
            <v>AUTOLAMPS0826</v>
          </cell>
          <cell r="C746" t="str">
            <v>AUTOLAMPS0826</v>
          </cell>
          <cell r="D746" t="b">
            <v>1</v>
          </cell>
          <cell r="E746" t="str">
            <v xml:space="preserve">NISSAN NV200 (07-) - LAMINATED FRONT WINDSCREEN</v>
          </cell>
          <cell r="F746" t="str">
            <v>NISSAN</v>
          </cell>
          <cell r="G746" t="str">
            <v xml:space="preserve">NV200-V LFW/X</v>
          </cell>
          <cell r="H746" t="str">
            <v xml:space="preserve">NV200-V LFW/X</v>
          </cell>
          <cell r="I746" t="str">
            <v>1441*912</v>
          </cell>
          <cell r="J746">
            <v>0.02</v>
          </cell>
          <cell r="K746" t="str">
            <v>SUPPLIER0015</v>
          </cell>
          <cell r="L746" t="str">
            <v xml:space="preserve">XINYI AUTOMOBILE GLASS (SHENZHEN) CO., LTD</v>
          </cell>
          <cell r="M746" t="e">
            <v>#N/A</v>
          </cell>
          <cell r="N746" t="e">
            <v>#N/A</v>
          </cell>
          <cell r="O746" t="e">
            <v>#N/A</v>
          </cell>
          <cell r="T746" t="str">
            <v xml:space="preserve">USD Purchase Pricelist (USD)</v>
          </cell>
          <cell r="U746">
            <v>16.46</v>
          </cell>
          <cell r="V746">
            <v>2621.46</v>
          </cell>
          <cell r="W746">
            <v>3300</v>
          </cell>
          <cell r="X746">
            <v>5240</v>
          </cell>
        </row>
        <row r="747">
          <cell r="A747">
            <v>13576</v>
          </cell>
          <cell r="B747" t="str">
            <v>AUTOLAMPS0830</v>
          </cell>
          <cell r="C747" t="str">
            <v>AUTOLAMPS0830</v>
          </cell>
          <cell r="D747" t="b">
            <v>1</v>
          </cell>
          <cell r="E747" t="str">
            <v xml:space="preserve">NISSAN NV200 (07-) DOOR MIRROR (ELECTRIC) - LH</v>
          </cell>
          <cell r="F747" t="str">
            <v>NISSAN</v>
          </cell>
          <cell r="G747" t="str">
            <v>NV200/07-SME-LH</v>
          </cell>
          <cell r="H747" t="str">
            <v>NS35-0112-L</v>
          </cell>
          <cell r="J747">
            <v>0.04</v>
          </cell>
          <cell r="K747" t="str">
            <v>SUPPLIER0002</v>
          </cell>
          <cell r="L747" t="str">
            <v xml:space="preserve">ANHUI TINCAI SILK CO. LTD</v>
          </cell>
          <cell r="N747">
            <v>0</v>
          </cell>
          <cell r="O747">
            <v>0</v>
          </cell>
          <cell r="T747" t="str">
            <v xml:space="preserve">Yuan Purchase Pricelist (CNY)</v>
          </cell>
          <cell r="U747">
            <v>100</v>
          </cell>
          <cell r="V747">
            <v>2720</v>
          </cell>
          <cell r="W747">
            <v>4080</v>
          </cell>
          <cell r="X747">
            <v>5440</v>
          </cell>
          <cell r="Z747">
            <v>5</v>
          </cell>
          <cell r="AB747" t="str">
            <v>B12</v>
          </cell>
        </row>
        <row r="748">
          <cell r="A748">
            <v>13575</v>
          </cell>
          <cell r="B748" t="str">
            <v>AUTOLAMPS0831</v>
          </cell>
          <cell r="C748" t="str">
            <v>AUTOLAMPS0831</v>
          </cell>
          <cell r="D748" t="b">
            <v>1</v>
          </cell>
          <cell r="E748" t="str">
            <v xml:space="preserve">NISSAN NV200 (07-) DOOR MIRROR (ELECTRIC) - RH</v>
          </cell>
          <cell r="F748" t="str">
            <v>NISSAN</v>
          </cell>
          <cell r="G748" t="str">
            <v>NV200/07-SME-RH</v>
          </cell>
          <cell r="H748" t="str">
            <v>NS35-0112-R</v>
          </cell>
          <cell r="J748">
            <v>0.04</v>
          </cell>
          <cell r="K748" t="str">
            <v>SUPPLIER0002</v>
          </cell>
          <cell r="L748" t="str">
            <v xml:space="preserve">ANHUI TINCAI SILK CO. LTD</v>
          </cell>
          <cell r="N748">
            <v>0</v>
          </cell>
          <cell r="O748">
            <v>0</v>
          </cell>
          <cell r="T748" t="str">
            <v xml:space="preserve">Yuan Purchase Pricelist (CNY)</v>
          </cell>
          <cell r="U748">
            <v>100</v>
          </cell>
          <cell r="V748">
            <v>2720</v>
          </cell>
          <cell r="W748">
            <v>4080</v>
          </cell>
          <cell r="X748">
            <v>5440</v>
          </cell>
          <cell r="Z748">
            <v>2</v>
          </cell>
          <cell r="AB748" t="str">
            <v>B12</v>
          </cell>
        </row>
        <row r="749">
          <cell r="A749">
            <v>13577</v>
          </cell>
          <cell r="B749" t="str">
            <v>AUTOLAMPS0827</v>
          </cell>
          <cell r="C749" t="str">
            <v>AUTOLAMPS0827</v>
          </cell>
          <cell r="D749" t="b">
            <v>1</v>
          </cell>
          <cell r="E749" t="str">
            <v xml:space="preserve">NISSAN NV200 (07-) FRONT BUMPER</v>
          </cell>
          <cell r="F749" t="str">
            <v>NISSAN</v>
          </cell>
          <cell r="G749" t="str">
            <v>NV200-BPRF</v>
          </cell>
          <cell r="H749" t="str">
            <v>NS35-0107</v>
          </cell>
          <cell r="J749">
            <v>0.04</v>
          </cell>
          <cell r="K749" t="str">
            <v>SUPPLIER0002</v>
          </cell>
          <cell r="L749" t="str">
            <v xml:space="preserve">ANHUI TINCAI SILK CO. LTD</v>
          </cell>
          <cell r="N749">
            <v>0</v>
          </cell>
          <cell r="O749">
            <v>0</v>
          </cell>
          <cell r="T749" t="str">
            <v xml:space="preserve">Yuan Purchase Pricelist (CNY)</v>
          </cell>
          <cell r="U749">
            <v>130</v>
          </cell>
          <cell r="V749">
            <v>3316</v>
          </cell>
          <cell r="W749">
            <v>5000</v>
          </cell>
          <cell r="X749">
            <v>6630</v>
          </cell>
          <cell r="Z749">
            <v>6</v>
          </cell>
          <cell r="AB749" t="str">
            <v>G4B</v>
          </cell>
        </row>
        <row r="750">
          <cell r="A750">
            <v>13578</v>
          </cell>
          <cell r="B750" t="str">
            <v>AUTOLAMPS0829</v>
          </cell>
          <cell r="C750" t="str">
            <v>AUTOLAMPS0829</v>
          </cell>
          <cell r="D750" t="b">
            <v>1</v>
          </cell>
          <cell r="E750" t="str">
            <v xml:space="preserve">NISSAN NV200 (07-) GRILL</v>
          </cell>
          <cell r="F750" t="str">
            <v>NISSAN</v>
          </cell>
          <cell r="G750" t="str">
            <v>NV200-GRL</v>
          </cell>
          <cell r="H750" t="str">
            <v>NS35-0111</v>
          </cell>
          <cell r="J750">
            <v>0.04</v>
          </cell>
          <cell r="K750" t="str">
            <v>SUPPLIER0002</v>
          </cell>
          <cell r="L750" t="str">
            <v xml:space="preserve">ANHUI TINCAI SILK CO. LTD</v>
          </cell>
          <cell r="N750">
            <v>0</v>
          </cell>
          <cell r="O750">
            <v>0</v>
          </cell>
          <cell r="T750" t="str">
            <v xml:space="preserve">Yuan Purchase Pricelist (CNY)</v>
          </cell>
          <cell r="U750">
            <v>115</v>
          </cell>
          <cell r="V750">
            <v>2933</v>
          </cell>
          <cell r="W750">
            <v>4400</v>
          </cell>
          <cell r="X750">
            <v>5870</v>
          </cell>
          <cell r="Z750">
            <v>10</v>
          </cell>
          <cell r="AB750" t="str">
            <v>G4B</v>
          </cell>
        </row>
        <row r="751">
          <cell r="A751">
            <v>13579</v>
          </cell>
          <cell r="B751" t="str">
            <v>AUTOLAMPS0828</v>
          </cell>
          <cell r="C751" t="str">
            <v>AUTOLAMPS0828</v>
          </cell>
          <cell r="D751" t="b">
            <v>1</v>
          </cell>
          <cell r="E751" t="str">
            <v xml:space="preserve">NISSAN NV200 (07-) REAR BUMPER</v>
          </cell>
          <cell r="F751" t="str">
            <v>NISSAN</v>
          </cell>
          <cell r="G751" t="str">
            <v>NV200-BPRR</v>
          </cell>
          <cell r="H751" t="str">
            <v>NS35-0108</v>
          </cell>
          <cell r="J751">
            <v>0.04</v>
          </cell>
          <cell r="K751" t="str">
            <v>SUPPLIER0002</v>
          </cell>
          <cell r="L751" t="str">
            <v xml:space="preserve">ANHUI TINCAI SILK CO. LTD</v>
          </cell>
          <cell r="N751">
            <v>0</v>
          </cell>
          <cell r="O751">
            <v>0</v>
          </cell>
          <cell r="T751" t="str">
            <v xml:space="preserve">Yuan Purchase Pricelist (CNY)</v>
          </cell>
          <cell r="U751">
            <v>90</v>
          </cell>
          <cell r="V751">
            <v>2448</v>
          </cell>
          <cell r="W751">
            <v>3670</v>
          </cell>
          <cell r="X751">
            <v>4900</v>
          </cell>
          <cell r="Z751">
            <v>3</v>
          </cell>
          <cell r="AB751" t="str">
            <v>G3A</v>
          </cell>
        </row>
        <row r="752">
          <cell r="A752">
            <v>13581</v>
          </cell>
          <cell r="B752" t="str">
            <v>AUTOLAMPS0832</v>
          </cell>
          <cell r="C752" t="str">
            <v>AUTOLAMPS0832</v>
          </cell>
          <cell r="D752" t="b">
            <v>1</v>
          </cell>
          <cell r="E752" t="str">
            <v xml:space="preserve">NISSAN NV200 (07-) TAIL LAMP - LH</v>
          </cell>
          <cell r="F752" t="str">
            <v>NISSAN</v>
          </cell>
          <cell r="G752" t="str">
            <v>NV200-TLA-LH</v>
          </cell>
          <cell r="H752" t="str">
            <v>NS35-0102A-L</v>
          </cell>
          <cell r="J752">
            <v>0.04</v>
          </cell>
          <cell r="K752" t="str">
            <v>SUPPLIER0002</v>
          </cell>
          <cell r="L752" t="str">
            <v xml:space="preserve">ANHUI TINCAI SILK CO. LTD</v>
          </cell>
          <cell r="N752">
            <v>0</v>
          </cell>
          <cell r="O752">
            <v>0</v>
          </cell>
          <cell r="T752" t="str">
            <v xml:space="preserve">Yuan Purchase Pricelist (CNY)</v>
          </cell>
          <cell r="U752">
            <v>80</v>
          </cell>
          <cell r="V752">
            <v>2176</v>
          </cell>
          <cell r="W752">
            <v>3260</v>
          </cell>
          <cell r="X752">
            <v>4350</v>
          </cell>
        </row>
        <row r="753">
          <cell r="A753">
            <v>13580</v>
          </cell>
          <cell r="B753" t="str">
            <v>AUTOLAMPS0833</v>
          </cell>
          <cell r="C753" t="str">
            <v>AUTOLAMPS0833</v>
          </cell>
          <cell r="D753" t="b">
            <v>1</v>
          </cell>
          <cell r="E753" t="str">
            <v xml:space="preserve">NISSAN NV200 (07-) TAIL LAMP - RH</v>
          </cell>
          <cell r="F753" t="str">
            <v>NISSAN</v>
          </cell>
          <cell r="G753" t="str">
            <v>NV200-TLA-RH</v>
          </cell>
          <cell r="H753" t="str">
            <v>NS35-0102A-R</v>
          </cell>
          <cell r="J753">
            <v>0.04</v>
          </cell>
          <cell r="K753" t="str">
            <v>SUPPLIER0002</v>
          </cell>
          <cell r="L753" t="str">
            <v xml:space="preserve">ANHUI TINCAI SILK CO. LTD</v>
          </cell>
          <cell r="N753">
            <v>0</v>
          </cell>
          <cell r="O753">
            <v>0</v>
          </cell>
          <cell r="T753" t="str">
            <v xml:space="preserve">Yuan Purchase Pricelist (CNY)</v>
          </cell>
          <cell r="U753">
            <v>80</v>
          </cell>
          <cell r="V753">
            <v>2176</v>
          </cell>
          <cell r="W753">
            <v>3260</v>
          </cell>
          <cell r="X753">
            <v>4350</v>
          </cell>
        </row>
        <row r="754">
          <cell r="A754">
            <v>13937</v>
          </cell>
          <cell r="B754" t="str">
            <v>AUTOLAMPS0836</v>
          </cell>
          <cell r="C754" t="str">
            <v>AUTOLAMPS0836</v>
          </cell>
          <cell r="D754" t="b">
            <v>1</v>
          </cell>
          <cell r="E754" t="str">
            <v xml:space="preserve">NISSAN NV350 CARAVAN/URVAN E26 VAN (12-) - REAR WINDSCREEN (01 HOLE)</v>
          </cell>
          <cell r="F754" t="str">
            <v>NISSAN</v>
          </cell>
          <cell r="G754" t="str">
            <v xml:space="preserve">NI-E26 RW/H/X</v>
          </cell>
          <cell r="H754" t="str">
            <v xml:space="preserve">NI-E26 RW/H/X</v>
          </cell>
          <cell r="I754" t="str">
            <v>1438*767</v>
          </cell>
          <cell r="J754">
            <v>0.02</v>
          </cell>
          <cell r="K754" t="str">
            <v>SUPPLIER0015</v>
          </cell>
          <cell r="L754" t="str">
            <v xml:space="preserve">XINYI AUTOMOBILE GLASS (SHENZHEN) CO., LTD</v>
          </cell>
          <cell r="M754" t="e">
            <v>#N/A</v>
          </cell>
          <cell r="N754" t="e">
            <v>#N/A</v>
          </cell>
          <cell r="O754" t="e">
            <v>#N/A</v>
          </cell>
          <cell r="T754" t="str">
            <v xml:space="preserve">USD Purchase Pricelist (USD)</v>
          </cell>
          <cell r="U754">
            <v>12.33</v>
          </cell>
          <cell r="V754">
            <v>2209.54</v>
          </cell>
          <cell r="W754">
            <v>2900</v>
          </cell>
          <cell r="X754">
            <v>4420</v>
          </cell>
          <cell r="Z754">
            <v>10</v>
          </cell>
          <cell r="AB754" t="str">
            <v>5B</v>
          </cell>
        </row>
        <row r="755">
          <cell r="A755">
            <v>13507</v>
          </cell>
          <cell r="B755" t="str">
            <v>AUTOLAMPS0816</v>
          </cell>
          <cell r="C755" t="str">
            <v>AUTOLAMPS0816</v>
          </cell>
          <cell r="D755" t="b">
            <v>1</v>
          </cell>
          <cell r="E755" t="str">
            <v xml:space="preserve">NISSAN PATHFINDER/XTERRA SUV/NAVARA/FRONTIER PICKUP (05-) - LAMINATED FRONT WINDSCREEN</v>
          </cell>
          <cell r="F755" t="str">
            <v>NISSAN</v>
          </cell>
          <cell r="G755" t="str">
            <v xml:space="preserve">NAVARA-VCP LFW/X</v>
          </cell>
          <cell r="H755" t="str">
            <v xml:space="preserve">NAVARA-VCP LFW/X</v>
          </cell>
          <cell r="I755" t="str">
            <v>1168*453</v>
          </cell>
          <cell r="J755">
            <v>0.02</v>
          </cell>
          <cell r="K755" t="str">
            <v>SUPPLIER0015</v>
          </cell>
          <cell r="L755" t="str">
            <v xml:space="preserve">XINYI AUTOMOBILE GLASS (SHENZHEN) CO., LTD</v>
          </cell>
          <cell r="M755" t="e">
            <v>#N/A</v>
          </cell>
          <cell r="N755" t="e">
            <v>#N/A</v>
          </cell>
          <cell r="O755" t="e">
            <v>#N/A</v>
          </cell>
          <cell r="T755" t="str">
            <v xml:space="preserve">USD Purchase Pricelist (USD)</v>
          </cell>
          <cell r="U755">
            <v>16.78</v>
          </cell>
          <cell r="V755">
            <v>3006.98</v>
          </cell>
          <cell r="W755">
            <v>3900</v>
          </cell>
          <cell r="X755">
            <v>6010</v>
          </cell>
          <cell r="Z755">
            <v>16</v>
          </cell>
          <cell r="AB755" t="str">
            <v>2B</v>
          </cell>
        </row>
        <row r="756">
          <cell r="A756">
            <v>13991</v>
          </cell>
          <cell r="B756" t="str">
            <v>AUTOLAMPS0837</v>
          </cell>
          <cell r="C756" t="str">
            <v>AUTOLAMPS0837</v>
          </cell>
          <cell r="D756" t="b">
            <v>1</v>
          </cell>
          <cell r="E756" t="str">
            <v xml:space="preserve">NISSAN PATHFINDER/XTERRA SUV/NAVARA/FRONTIER PICKUP (05-) - LAMINATED FRONT WINDSCREEN</v>
          </cell>
          <cell r="F756" t="str">
            <v>NISSAN</v>
          </cell>
          <cell r="G756" t="str">
            <v xml:space="preserve">R51-VSCP LFW/X</v>
          </cell>
          <cell r="H756" t="str">
            <v xml:space="preserve">R51-VSCP LFW/X</v>
          </cell>
          <cell r="I756" t="str">
            <v>1303*885</v>
          </cell>
          <cell r="J756">
            <v>0.02</v>
          </cell>
          <cell r="K756" t="str">
            <v>SUPPLIER0015</v>
          </cell>
          <cell r="L756" t="str">
            <v xml:space="preserve">XINYI AUTOMOBILE GLASS (SHENZHEN) CO., LTD</v>
          </cell>
          <cell r="M756" t="e">
            <v>#N/A</v>
          </cell>
          <cell r="N756" t="e">
            <v>#N/A</v>
          </cell>
          <cell r="O756" t="e">
            <v>#N/A</v>
          </cell>
          <cell r="T756" t="str">
            <v xml:space="preserve">USD Purchase Pricelist (USD)</v>
          </cell>
          <cell r="U756">
            <v>17.03</v>
          </cell>
          <cell r="V756">
            <v>3051.78</v>
          </cell>
          <cell r="W756">
            <v>4000</v>
          </cell>
          <cell r="X756">
            <v>6100</v>
          </cell>
          <cell r="Z756">
            <v>19</v>
          </cell>
          <cell r="AB756" t="str">
            <v>5B</v>
          </cell>
        </row>
        <row r="757">
          <cell r="A757">
            <v>11065</v>
          </cell>
          <cell r="B757" t="str">
            <v>AUTOLAMPS0606</v>
          </cell>
          <cell r="C757" t="str">
            <v>AUTOLAMPS0606</v>
          </cell>
          <cell r="D757" t="b">
            <v>1</v>
          </cell>
          <cell r="E757" t="str">
            <v xml:space="preserve">NISSAN PICK UP 720 (79-83) - BUMPER LAMP - LH</v>
          </cell>
          <cell r="F757" t="str">
            <v>NISSAN</v>
          </cell>
          <cell r="G757" t="str">
            <v xml:space="preserve">720/79 BLA LH</v>
          </cell>
          <cell r="H757" t="str">
            <v>NS01-0205A-L</v>
          </cell>
          <cell r="J757">
            <v>0.04</v>
          </cell>
          <cell r="K757" t="str">
            <v>SUPPLIER0002</v>
          </cell>
          <cell r="L757" t="str">
            <v xml:space="preserve">ANHUI TINCAI SILK CO. LTD</v>
          </cell>
          <cell r="M757">
            <v>4</v>
          </cell>
          <cell r="N757">
            <v>16</v>
          </cell>
          <cell r="O757">
            <v>20</v>
          </cell>
          <cell r="P757">
            <v>5</v>
          </cell>
          <cell r="Q757">
            <v>20</v>
          </cell>
          <cell r="T757" t="str">
            <v xml:space="preserve">Yuan Purchase Pricelist (CNY)</v>
          </cell>
          <cell r="U757">
            <v>7</v>
          </cell>
          <cell r="V757">
            <v>178</v>
          </cell>
          <cell r="W757">
            <v>270</v>
          </cell>
          <cell r="X757">
            <v>470</v>
          </cell>
        </row>
        <row r="758">
          <cell r="A758">
            <v>11066</v>
          </cell>
          <cell r="B758" t="str">
            <v>AUTOLAMPS0607</v>
          </cell>
          <cell r="C758" t="str">
            <v>AUTOLAMPS0607</v>
          </cell>
          <cell r="D758" t="b">
            <v>1</v>
          </cell>
          <cell r="E758" t="str">
            <v xml:space="preserve">NISSAN PICK UP 720 (79-83) - BUMPER LAMP - RH</v>
          </cell>
          <cell r="F758" t="str">
            <v>NISSAN</v>
          </cell>
          <cell r="G758" t="str">
            <v xml:space="preserve">720/79 BLA RH</v>
          </cell>
          <cell r="H758" t="str">
            <v>NS01-0205A-R</v>
          </cell>
          <cell r="J758">
            <v>0.04</v>
          </cell>
          <cell r="K758" t="str">
            <v>SUPPLIER0002</v>
          </cell>
          <cell r="L758" t="str">
            <v xml:space="preserve">ANHUI TINCAI SILK CO. LTD</v>
          </cell>
          <cell r="M758">
            <v>4</v>
          </cell>
          <cell r="N758">
            <v>16</v>
          </cell>
          <cell r="O758">
            <v>20</v>
          </cell>
          <cell r="P758">
            <v>5</v>
          </cell>
          <cell r="Q758">
            <v>20</v>
          </cell>
          <cell r="T758" t="str">
            <v xml:space="preserve">Yuan Purchase Pricelist (CNY)</v>
          </cell>
          <cell r="U758">
            <v>7</v>
          </cell>
          <cell r="V758">
            <v>178</v>
          </cell>
          <cell r="W758">
            <v>270</v>
          </cell>
          <cell r="X758">
            <v>470</v>
          </cell>
        </row>
        <row r="759">
          <cell r="A759">
            <v>11809</v>
          </cell>
          <cell r="B759" t="str">
            <v>AUTOLAMPS0612</v>
          </cell>
          <cell r="C759" t="str">
            <v>AUTOLAMPS0612</v>
          </cell>
          <cell r="D759" t="b">
            <v>1</v>
          </cell>
          <cell r="E759" t="str">
            <v xml:space="preserve">NISSAN PICK UP 720 (79-83) - BUMPER LENS - LH</v>
          </cell>
          <cell r="F759" t="str">
            <v>NISSAN</v>
          </cell>
          <cell r="G759" t="str">
            <v xml:space="preserve">720/79 BLS LH</v>
          </cell>
          <cell r="H759" t="str">
            <v>00-NS01-0205A-L</v>
          </cell>
          <cell r="J759">
            <v>0.04</v>
          </cell>
          <cell r="K759" t="str">
            <v>SUPPLIER0002</v>
          </cell>
          <cell r="L759" t="str">
            <v xml:space="preserve">ANHUI TINCAI SILK CO. LTD</v>
          </cell>
          <cell r="M759">
            <v>5</v>
          </cell>
          <cell r="N759">
            <v>20</v>
          </cell>
          <cell r="O759">
            <v>25</v>
          </cell>
          <cell r="R759">
            <v>5</v>
          </cell>
          <cell r="S759">
            <v>20</v>
          </cell>
          <cell r="T759" t="str">
            <v xml:space="preserve">Yuan Purchase Pricelist (CNY)</v>
          </cell>
          <cell r="U759">
            <v>0.33</v>
          </cell>
          <cell r="V759">
            <v>52</v>
          </cell>
          <cell r="W759">
            <v>80</v>
          </cell>
          <cell r="X759">
            <v>110</v>
          </cell>
        </row>
        <row r="760">
          <cell r="A760">
            <v>11808</v>
          </cell>
          <cell r="B760" t="str">
            <v>AUTOLAMPS0613</v>
          </cell>
          <cell r="C760" t="str">
            <v>AUTOLAMPS0613</v>
          </cell>
          <cell r="D760" t="b">
            <v>1</v>
          </cell>
          <cell r="E760" t="str">
            <v xml:space="preserve">NISSAN PICK UP 720 (79-83) - BUMPER LENS - RH</v>
          </cell>
          <cell r="F760" t="str">
            <v>NISSAN</v>
          </cell>
          <cell r="G760" t="str">
            <v xml:space="preserve">720/79 BLS RH</v>
          </cell>
          <cell r="H760" t="str">
            <v>00-NS01-0205A-R</v>
          </cell>
          <cell r="J760">
            <v>0.04</v>
          </cell>
          <cell r="K760" t="str">
            <v>SUPPLIER0002</v>
          </cell>
          <cell r="L760" t="str">
            <v xml:space="preserve">ANHUI TINCAI SILK CO. LTD</v>
          </cell>
          <cell r="M760">
            <v>5</v>
          </cell>
          <cell r="N760">
            <v>20</v>
          </cell>
          <cell r="O760">
            <v>25</v>
          </cell>
          <cell r="R760">
            <v>5</v>
          </cell>
          <cell r="S760">
            <v>20</v>
          </cell>
          <cell r="T760" t="str">
            <v xml:space="preserve">Yuan Purchase Pricelist (CNY)</v>
          </cell>
          <cell r="U760">
            <v>0.33</v>
          </cell>
          <cell r="V760">
            <v>52</v>
          </cell>
          <cell r="W760">
            <v>80</v>
          </cell>
          <cell r="X760">
            <v>110</v>
          </cell>
        </row>
        <row r="761">
          <cell r="A761">
            <v>11067</v>
          </cell>
          <cell r="B761" t="str">
            <v>AUTOLAMPS0608</v>
          </cell>
          <cell r="C761" t="str">
            <v>AUTOLAMPS0608</v>
          </cell>
          <cell r="D761" t="b">
            <v>1</v>
          </cell>
          <cell r="E761" t="str">
            <v xml:space="preserve">NISSAN PICK UP 720 (79-83) - CORNER LAMP (BLACK) - LH</v>
          </cell>
          <cell r="F761" t="str">
            <v>NISSAN</v>
          </cell>
          <cell r="G761" t="str">
            <v>720/79-CLAB-LH</v>
          </cell>
          <cell r="H761" t="str">
            <v>NS01-0203-L</v>
          </cell>
          <cell r="J761">
            <v>0.04</v>
          </cell>
          <cell r="K761" t="str">
            <v>SUPPLIER0002</v>
          </cell>
          <cell r="L761" t="str">
            <v xml:space="preserve">ANHUI TINCAI SILK CO. LTD</v>
          </cell>
          <cell r="N761">
            <v>0</v>
          </cell>
          <cell r="O761">
            <v>0</v>
          </cell>
          <cell r="T761" t="str">
            <v xml:space="preserve">Yuan Purchase Pricelist (CNY)</v>
          </cell>
          <cell r="U761">
            <v>5.7660000000000009</v>
          </cell>
          <cell r="V761">
            <v>145</v>
          </cell>
          <cell r="W761">
            <v>230</v>
          </cell>
          <cell r="X761">
            <v>290</v>
          </cell>
          <cell r="Z761">
            <v>87</v>
          </cell>
          <cell r="AB761" t="str">
            <v>B17</v>
          </cell>
        </row>
        <row r="762">
          <cell r="A762">
            <v>11068</v>
          </cell>
          <cell r="B762" t="str">
            <v>AUTOLAMPS0609</v>
          </cell>
          <cell r="C762" t="str">
            <v>AUTOLAMPS0609</v>
          </cell>
          <cell r="D762" t="b">
            <v>1</v>
          </cell>
          <cell r="E762" t="str">
            <v xml:space="preserve">NISSAN PICK UP 720 (79-83) - CORNER LAMP (BLACK) - RH</v>
          </cell>
          <cell r="F762" t="str">
            <v>NISSAN</v>
          </cell>
          <cell r="G762" t="str">
            <v xml:space="preserve">720/79 CLAB RH</v>
          </cell>
          <cell r="H762" t="str">
            <v>NS01-0203-R</v>
          </cell>
          <cell r="J762">
            <v>0.04</v>
          </cell>
          <cell r="K762" t="str">
            <v>SUPPLIER0002</v>
          </cell>
          <cell r="L762" t="str">
            <v xml:space="preserve">ANHUI TINCAI SILK CO. LTD</v>
          </cell>
          <cell r="M762">
            <v>5</v>
          </cell>
          <cell r="N762">
            <v>20</v>
          </cell>
          <cell r="O762">
            <v>25</v>
          </cell>
          <cell r="P762">
            <v>5</v>
          </cell>
          <cell r="Q762">
            <v>20</v>
          </cell>
          <cell r="T762" t="str">
            <v xml:space="preserve">Yuan Purchase Pricelist (CNY)</v>
          </cell>
          <cell r="U762">
            <v>0.93</v>
          </cell>
          <cell r="V762">
            <v>145</v>
          </cell>
          <cell r="W762">
            <v>230</v>
          </cell>
          <cell r="X762">
            <v>310</v>
          </cell>
          <cell r="Z762">
            <v>97</v>
          </cell>
          <cell r="AB762" t="str">
            <v>B17</v>
          </cell>
        </row>
        <row r="763">
          <cell r="A763">
            <v>12513</v>
          </cell>
          <cell r="B763" t="str">
            <v>AUTOLAMPS0610</v>
          </cell>
          <cell r="C763" t="str">
            <v>AUTOLAMPS0610</v>
          </cell>
          <cell r="D763" t="b">
            <v>1</v>
          </cell>
          <cell r="E763" t="str">
            <v xml:space="preserve">NISSAN PICK UP 720 (79-83) - CORNER LAMP (CHROME) - LH</v>
          </cell>
          <cell r="F763" t="str">
            <v>NISSAN</v>
          </cell>
          <cell r="G763" t="str">
            <v xml:space="preserve">720/79 CLAC LH</v>
          </cell>
          <cell r="H763" t="str">
            <v>NS01-0203A-L</v>
          </cell>
          <cell r="J763">
            <v>0.04</v>
          </cell>
          <cell r="K763" t="str">
            <v>SUPPLIER0002</v>
          </cell>
          <cell r="L763" t="str">
            <v xml:space="preserve">ANHUI TINCAI SILK CO. LTD</v>
          </cell>
          <cell r="M763">
            <v>0</v>
          </cell>
          <cell r="N763">
            <v>0</v>
          </cell>
          <cell r="O763">
            <v>0</v>
          </cell>
          <cell r="P763">
            <v>5</v>
          </cell>
          <cell r="Q763">
            <v>20</v>
          </cell>
          <cell r="T763" t="str">
            <v xml:space="preserve">Yuan Purchase Pricelist (CNY)</v>
          </cell>
          <cell r="U763">
            <v>0</v>
          </cell>
          <cell r="V763">
            <v>0</v>
          </cell>
          <cell r="W763">
            <v>150</v>
          </cell>
          <cell r="X763">
            <v>200</v>
          </cell>
          <cell r="Z763">
            <v>0</v>
          </cell>
          <cell r="AB763" t="str">
            <v>B17</v>
          </cell>
        </row>
        <row r="764">
          <cell r="A764">
            <v>11643</v>
          </cell>
          <cell r="B764" t="str">
            <v>AUTOLAMPS0611</v>
          </cell>
          <cell r="C764" t="str">
            <v>AUTOLAMPS0611</v>
          </cell>
          <cell r="D764" t="b">
            <v>1</v>
          </cell>
          <cell r="E764" t="str">
            <v xml:space="preserve">NISSAN PICK UP 720 (79-83) - CORNER LAMP (CHROME) - RH</v>
          </cell>
          <cell r="F764" t="str">
            <v>NISSAN</v>
          </cell>
          <cell r="G764" t="str">
            <v xml:space="preserve">720/79 CLAC RH</v>
          </cell>
          <cell r="H764" t="str">
            <v>NS01-0203A-R</v>
          </cell>
          <cell r="J764">
            <v>0.04</v>
          </cell>
          <cell r="K764" t="str">
            <v>SUPPLIER0002</v>
          </cell>
          <cell r="L764" t="str">
            <v xml:space="preserve">ANHUI TINCAI SILK CO. LTD</v>
          </cell>
          <cell r="M764">
            <v>0</v>
          </cell>
          <cell r="N764">
            <v>0</v>
          </cell>
          <cell r="O764">
            <v>0</v>
          </cell>
          <cell r="P764">
            <v>5</v>
          </cell>
          <cell r="Q764">
            <v>20</v>
          </cell>
          <cell r="T764" t="str">
            <v xml:space="preserve">Yuan Purchase Pricelist (CNY)</v>
          </cell>
          <cell r="U764">
            <v>1.1100000000000001</v>
          </cell>
          <cell r="V764">
            <v>173</v>
          </cell>
          <cell r="W764">
            <v>270</v>
          </cell>
          <cell r="X764">
            <v>370</v>
          </cell>
          <cell r="Z764">
            <v>55</v>
          </cell>
          <cell r="AB764" t="str">
            <v>B17</v>
          </cell>
        </row>
        <row r="765">
          <cell r="A765">
            <v>11069</v>
          </cell>
          <cell r="B765" t="str">
            <v>AUTOLAMPS0614</v>
          </cell>
          <cell r="C765" t="str">
            <v>AUTOLAMPS0614</v>
          </cell>
          <cell r="D765" t="b">
            <v>1</v>
          </cell>
          <cell r="E765" t="str">
            <v xml:space="preserve">NISSAN PICK UP 720 (79-83) - CORNER LENS - LH</v>
          </cell>
          <cell r="F765" t="str">
            <v>NISSAN</v>
          </cell>
          <cell r="G765" t="str">
            <v xml:space="preserve">720/79 CLS LH</v>
          </cell>
          <cell r="H765" t="str">
            <v>00-NS01-0203-L</v>
          </cell>
          <cell r="J765">
            <v>0.04</v>
          </cell>
          <cell r="K765" t="str">
            <v>SUPPLIER0002</v>
          </cell>
          <cell r="L765" t="str">
            <v xml:space="preserve">ANHUI TINCAI SILK CO. LTD</v>
          </cell>
          <cell r="M765">
            <v>1</v>
          </cell>
          <cell r="N765">
            <v>4</v>
          </cell>
          <cell r="O765">
            <v>5</v>
          </cell>
          <cell r="R765">
            <v>5</v>
          </cell>
          <cell r="S765">
            <v>20</v>
          </cell>
          <cell r="T765" t="str">
            <v xml:space="preserve">Yuan Purchase Pricelist (CNY)</v>
          </cell>
          <cell r="U765">
            <v>0.28000000000000003</v>
          </cell>
          <cell r="V765">
            <v>44</v>
          </cell>
          <cell r="W765">
            <v>70</v>
          </cell>
          <cell r="X765">
            <v>100</v>
          </cell>
        </row>
        <row r="766">
          <cell r="A766">
            <v>11070</v>
          </cell>
          <cell r="B766" t="str">
            <v>AUTOLAMPS0615</v>
          </cell>
          <cell r="C766" t="str">
            <v>AUTOLAMPS0615</v>
          </cell>
          <cell r="D766" t="b">
            <v>1</v>
          </cell>
          <cell r="E766" t="str">
            <v xml:space="preserve">NISSAN PICK UP 720 (79-83) - CORNER LENS - RH</v>
          </cell>
          <cell r="F766" t="str">
            <v>NISSAN</v>
          </cell>
          <cell r="G766" t="str">
            <v xml:space="preserve">720/79 CLS RH</v>
          </cell>
          <cell r="H766" t="str">
            <v>00-NS01-0203-R</v>
          </cell>
          <cell r="J766">
            <v>0.04</v>
          </cell>
          <cell r="K766" t="str">
            <v>SUPPLIER0002</v>
          </cell>
          <cell r="L766" t="str">
            <v xml:space="preserve">ANHUI TINCAI SILK CO. LTD</v>
          </cell>
          <cell r="M766">
            <v>0</v>
          </cell>
          <cell r="N766">
            <v>0</v>
          </cell>
          <cell r="O766">
            <v>0</v>
          </cell>
          <cell r="R766">
            <v>5</v>
          </cell>
          <cell r="S766">
            <v>20</v>
          </cell>
          <cell r="T766" t="str">
            <v xml:space="preserve">Yuan Purchase Pricelist (CNY)</v>
          </cell>
          <cell r="U766">
            <v>0.28000000000000003</v>
          </cell>
          <cell r="V766">
            <v>44</v>
          </cell>
          <cell r="W766">
            <v>70</v>
          </cell>
          <cell r="X766">
            <v>100</v>
          </cell>
        </row>
        <row r="767">
          <cell r="A767">
            <v>12075</v>
          </cell>
          <cell r="B767" t="str">
            <v>AUTOLAMPS0616</v>
          </cell>
          <cell r="C767" t="str">
            <v>AUTOLAMPS0616</v>
          </cell>
          <cell r="D767" t="b">
            <v>1</v>
          </cell>
          <cell r="E767" t="str">
            <v xml:space="preserve">NISSAN PICK UP 720 (79-83) - SIDE MIRROR (BLACK) - LH</v>
          </cell>
          <cell r="F767" t="str">
            <v>NISSAN</v>
          </cell>
          <cell r="G767" t="str">
            <v xml:space="preserve">720/79 SMB LH</v>
          </cell>
          <cell r="H767" t="str">
            <v>H-0295-L</v>
          </cell>
          <cell r="J767">
            <v>0.04</v>
          </cell>
          <cell r="K767" t="str">
            <v>SUPPLIER0014</v>
          </cell>
          <cell r="L767" t="str">
            <v xml:space="preserve">WENZHOU RONGDA AUTO PARTS CO., LTD</v>
          </cell>
          <cell r="M767">
            <v>13</v>
          </cell>
          <cell r="N767">
            <v>52</v>
          </cell>
          <cell r="O767">
            <v>65</v>
          </cell>
          <cell r="P767">
            <v>5</v>
          </cell>
          <cell r="Q767">
            <v>20</v>
          </cell>
          <cell r="T767" t="str">
            <v xml:space="preserve">Yuan Purchase Pricelist (CNY)</v>
          </cell>
          <cell r="U767">
            <v>0.92</v>
          </cell>
          <cell r="V767">
            <v>154.56</v>
          </cell>
          <cell r="W767">
            <v>210</v>
          </cell>
          <cell r="X767">
            <v>290</v>
          </cell>
          <cell r="Z767">
            <v>31</v>
          </cell>
          <cell r="AB767" t="str">
            <v>B12</v>
          </cell>
        </row>
        <row r="768">
          <cell r="A768">
            <v>12074</v>
          </cell>
          <cell r="B768" t="str">
            <v>AUTOLAMPS0617</v>
          </cell>
          <cell r="C768" t="str">
            <v>AUTOLAMPS0617</v>
          </cell>
          <cell r="D768" t="b">
            <v>1</v>
          </cell>
          <cell r="E768" t="str">
            <v xml:space="preserve">NISSAN PICK UP 720 (79-83) - SIDE MIRROR (BLACK) - RH</v>
          </cell>
          <cell r="F768" t="str">
            <v>NISSAN</v>
          </cell>
          <cell r="G768" t="str">
            <v xml:space="preserve">720/79 SMB RH</v>
          </cell>
          <cell r="H768" t="str">
            <v>H-0295-R</v>
          </cell>
          <cell r="J768">
            <v>0.04</v>
          </cell>
          <cell r="K768" t="str">
            <v>SUPPLIER0014</v>
          </cell>
          <cell r="L768" t="str">
            <v xml:space="preserve">WENZHOU RONGDA AUTO PARTS CO., LTD</v>
          </cell>
          <cell r="M768">
            <v>14</v>
          </cell>
          <cell r="N768">
            <v>56</v>
          </cell>
          <cell r="O768">
            <v>70</v>
          </cell>
          <cell r="P768">
            <v>5</v>
          </cell>
          <cell r="Q768">
            <v>20</v>
          </cell>
          <cell r="T768" t="str">
            <v xml:space="preserve">Yuan Purchase Pricelist (CNY)</v>
          </cell>
          <cell r="U768">
            <v>0.92</v>
          </cell>
          <cell r="V768">
            <v>154.56</v>
          </cell>
          <cell r="W768">
            <v>210</v>
          </cell>
          <cell r="X768">
            <v>290</v>
          </cell>
          <cell r="Z768">
            <v>31</v>
          </cell>
          <cell r="AB768" t="str">
            <v>B12</v>
          </cell>
        </row>
        <row r="769">
          <cell r="A769">
            <v>12073</v>
          </cell>
          <cell r="B769" t="str">
            <v>AUTOLAMPS0618</v>
          </cell>
          <cell r="C769" t="str">
            <v>AUTOLAMPS0618</v>
          </cell>
          <cell r="D769" t="b">
            <v>1</v>
          </cell>
          <cell r="E769" t="str">
            <v xml:space="preserve">NISSAN PICK UP 720 (79-83) - SIDE MIRROR (CHROME) - LH</v>
          </cell>
          <cell r="F769" t="str">
            <v>NISSAN</v>
          </cell>
          <cell r="G769" t="str">
            <v xml:space="preserve">720/79 SMC LH</v>
          </cell>
          <cell r="H769" t="str">
            <v>H-0297-L</v>
          </cell>
          <cell r="J769">
            <v>0.04</v>
          </cell>
          <cell r="K769" t="str">
            <v>SUPPLIER0014</v>
          </cell>
          <cell r="L769" t="str">
            <v xml:space="preserve">WENZHOU RONGDA AUTO PARTS CO., LTD</v>
          </cell>
          <cell r="M769">
            <v>10</v>
          </cell>
          <cell r="N769">
            <v>40</v>
          </cell>
          <cell r="O769">
            <v>50</v>
          </cell>
          <cell r="P769">
            <v>5</v>
          </cell>
          <cell r="Q769">
            <v>20</v>
          </cell>
          <cell r="T769" t="str">
            <v xml:space="preserve">Yuan Purchase Pricelist (CNY)</v>
          </cell>
          <cell r="U769">
            <v>8.06</v>
          </cell>
          <cell r="V769">
            <v>158.77000000000001</v>
          </cell>
          <cell r="W769">
            <v>280</v>
          </cell>
          <cell r="X769">
            <v>380</v>
          </cell>
          <cell r="Z769">
            <v>62</v>
          </cell>
          <cell r="AB769" t="str">
            <v>B12</v>
          </cell>
        </row>
        <row r="770">
          <cell r="A770">
            <v>12072</v>
          </cell>
          <cell r="B770" t="str">
            <v>AUTOLAMPS0619</v>
          </cell>
          <cell r="C770" t="str">
            <v>AUTOLAMPS0619</v>
          </cell>
          <cell r="D770" t="b">
            <v>1</v>
          </cell>
          <cell r="E770" t="str">
            <v xml:space="preserve">NISSAN PICK UP 720 (79-83) - SIDE MIRROR (CHROME) - RH</v>
          </cell>
          <cell r="F770" t="str">
            <v>NISSAN</v>
          </cell>
          <cell r="G770" t="str">
            <v xml:space="preserve">720/79 SMC RH</v>
          </cell>
          <cell r="H770" t="str">
            <v>H-0297-R</v>
          </cell>
          <cell r="J770">
            <v>0.04</v>
          </cell>
          <cell r="K770" t="str">
            <v>SUPPLIER0014</v>
          </cell>
          <cell r="L770" t="str">
            <v xml:space="preserve">WENZHOU RONGDA AUTO PARTS CO., LTD</v>
          </cell>
          <cell r="M770">
            <v>11</v>
          </cell>
          <cell r="N770">
            <v>44</v>
          </cell>
          <cell r="O770">
            <v>55</v>
          </cell>
          <cell r="P770">
            <v>5</v>
          </cell>
          <cell r="Q770">
            <v>20</v>
          </cell>
          <cell r="T770" t="str">
            <v xml:space="preserve">Yuan Purchase Pricelist (CNY)</v>
          </cell>
          <cell r="U770">
            <v>8.06</v>
          </cell>
          <cell r="V770">
            <v>158.77000000000001</v>
          </cell>
          <cell r="W770">
            <v>280</v>
          </cell>
          <cell r="X770">
            <v>380</v>
          </cell>
          <cell r="Z770">
            <v>40</v>
          </cell>
          <cell r="AB770" t="str">
            <v>B12</v>
          </cell>
        </row>
        <row r="771">
          <cell r="A771">
            <v>11071</v>
          </cell>
          <cell r="B771" t="str">
            <v>AUTOLAMPS0620</v>
          </cell>
          <cell r="C771" t="str">
            <v>AUTOLAMPS0620</v>
          </cell>
          <cell r="D771" t="b">
            <v>1</v>
          </cell>
          <cell r="E771" t="str">
            <v xml:space="preserve">NISSAN PICK UP 720 (84-85) - CORNER LAMP (BLACK) - LH</v>
          </cell>
          <cell r="F771" t="str">
            <v>NISSAN</v>
          </cell>
          <cell r="G771" t="str">
            <v xml:space="preserve">720/84 CLAB LH</v>
          </cell>
          <cell r="H771" t="str">
            <v>NS01-0303A-L</v>
          </cell>
          <cell r="J771">
            <v>0.04</v>
          </cell>
          <cell r="K771" t="str">
            <v>SUPPLIER0002</v>
          </cell>
          <cell r="L771" t="str">
            <v xml:space="preserve">ANHUI TINCAI SILK CO. LTD</v>
          </cell>
          <cell r="M771">
            <v>4</v>
          </cell>
          <cell r="N771">
            <v>16</v>
          </cell>
          <cell r="O771">
            <v>20</v>
          </cell>
          <cell r="P771">
            <v>5</v>
          </cell>
          <cell r="Q771">
            <v>20</v>
          </cell>
          <cell r="T771" t="str">
            <v xml:space="preserve">Yuan Purchase Pricelist (CNY)</v>
          </cell>
          <cell r="U771">
            <v>12</v>
          </cell>
          <cell r="V771">
            <v>306</v>
          </cell>
          <cell r="W771">
            <v>460</v>
          </cell>
          <cell r="X771">
            <v>610</v>
          </cell>
          <cell r="Z771">
            <v>42</v>
          </cell>
          <cell r="AB771" t="str">
            <v>B16</v>
          </cell>
        </row>
        <row r="772">
          <cell r="A772">
            <v>11072</v>
          </cell>
          <cell r="B772" t="str">
            <v>AUTOLAMPS0621</v>
          </cell>
          <cell r="C772" t="str">
            <v>AUTOLAMPS0621</v>
          </cell>
          <cell r="D772" t="b">
            <v>1</v>
          </cell>
          <cell r="E772" t="str">
            <v xml:space="preserve">NISSAN PICK UP 720 (84-85) - CORNER LAMP (BLACK) - RH</v>
          </cell>
          <cell r="F772" t="str">
            <v>NISSAN</v>
          </cell>
          <cell r="G772" t="str">
            <v xml:space="preserve">720/84 CLAB RH</v>
          </cell>
          <cell r="H772" t="str">
            <v>NS01-0303A-R</v>
          </cell>
          <cell r="J772">
            <v>0.04</v>
          </cell>
          <cell r="K772" t="str">
            <v>SUPPLIER0002</v>
          </cell>
          <cell r="L772" t="str">
            <v xml:space="preserve">ANHUI TINCAI SILK CO. LTD</v>
          </cell>
          <cell r="M772">
            <v>4</v>
          </cell>
          <cell r="N772">
            <v>16</v>
          </cell>
          <cell r="O772">
            <v>20</v>
          </cell>
          <cell r="P772">
            <v>5</v>
          </cell>
          <cell r="Q772">
            <v>20</v>
          </cell>
          <cell r="T772" t="str">
            <v xml:space="preserve">Yuan Purchase Pricelist (CNY)</v>
          </cell>
          <cell r="U772">
            <v>12</v>
          </cell>
          <cell r="V772">
            <v>306</v>
          </cell>
          <cell r="W772">
            <v>460</v>
          </cell>
          <cell r="X772">
            <v>610</v>
          </cell>
          <cell r="Z772">
            <v>36</v>
          </cell>
          <cell r="AB772" t="str">
            <v>B16</v>
          </cell>
        </row>
        <row r="773">
          <cell r="A773">
            <v>11073</v>
          </cell>
          <cell r="B773" t="str">
            <v>AUTOLAMPS0622</v>
          </cell>
          <cell r="C773" t="str">
            <v>AUTOLAMPS0622</v>
          </cell>
          <cell r="D773" t="b">
            <v>1</v>
          </cell>
          <cell r="E773" t="str">
            <v xml:space="preserve">NISSAN PICK UP 720 (84-85) - CORNER LAMP (CHROME) - LH</v>
          </cell>
          <cell r="F773" t="str">
            <v>NISSAN</v>
          </cell>
          <cell r="G773" t="str">
            <v xml:space="preserve">720/84 CLAC LH</v>
          </cell>
          <cell r="H773" t="str">
            <v>NS01-0303-L</v>
          </cell>
          <cell r="J773">
            <v>0.04</v>
          </cell>
          <cell r="K773" t="str">
            <v>SUPPLIER0002</v>
          </cell>
          <cell r="L773" t="str">
            <v xml:space="preserve">ANHUI TINCAI SILK CO. LTD</v>
          </cell>
          <cell r="M773">
            <v>0</v>
          </cell>
          <cell r="N773">
            <v>0</v>
          </cell>
          <cell r="O773">
            <v>0</v>
          </cell>
          <cell r="P773">
            <v>5</v>
          </cell>
          <cell r="Q773">
            <v>20</v>
          </cell>
          <cell r="T773" t="str">
            <v xml:space="preserve">Yuan Purchase Pricelist (CNY)</v>
          </cell>
          <cell r="U773">
            <v>1.1100000000000001</v>
          </cell>
          <cell r="V773">
            <v>173</v>
          </cell>
          <cell r="W773">
            <v>270</v>
          </cell>
          <cell r="X773">
            <v>370</v>
          </cell>
        </row>
        <row r="774">
          <cell r="A774">
            <v>11074</v>
          </cell>
          <cell r="B774" t="str">
            <v>AUTOLAMPS0623</v>
          </cell>
          <cell r="C774" t="str">
            <v>AUTOLAMPS0623</v>
          </cell>
          <cell r="D774" t="b">
            <v>1</v>
          </cell>
          <cell r="E774" t="str">
            <v xml:space="preserve">NISSAN PICK UP 720 (84-85) - CORNER LAMP (CHROME) - RH</v>
          </cell>
          <cell r="F774" t="str">
            <v>NISSAN</v>
          </cell>
          <cell r="G774" t="str">
            <v xml:space="preserve">720/84 CLAC RH</v>
          </cell>
          <cell r="H774" t="str">
            <v>NS01-0303-R</v>
          </cell>
          <cell r="J774">
            <v>0.04</v>
          </cell>
          <cell r="K774" t="str">
            <v>SUPPLIER0002</v>
          </cell>
          <cell r="L774" t="str">
            <v xml:space="preserve">ANHUI TINCAI SILK CO. LTD</v>
          </cell>
          <cell r="M774">
            <v>0</v>
          </cell>
          <cell r="N774">
            <v>0</v>
          </cell>
          <cell r="O774">
            <v>0</v>
          </cell>
          <cell r="P774">
            <v>5</v>
          </cell>
          <cell r="Q774">
            <v>20</v>
          </cell>
          <cell r="T774" t="str">
            <v xml:space="preserve">Yuan Purchase Pricelist (CNY)</v>
          </cell>
          <cell r="U774">
            <v>1.1100000000000001</v>
          </cell>
          <cell r="V774">
            <v>173</v>
          </cell>
          <cell r="W774">
            <v>270</v>
          </cell>
          <cell r="X774">
            <v>370</v>
          </cell>
        </row>
        <row r="775">
          <cell r="A775">
            <v>11646</v>
          </cell>
          <cell r="B775" t="str">
            <v>AUTOLAMPS0624</v>
          </cell>
          <cell r="C775" t="str">
            <v>AUTOLAMPS0624</v>
          </cell>
          <cell r="D775" t="b">
            <v>1</v>
          </cell>
          <cell r="E775" t="str">
            <v xml:space="preserve">NISSAN PICK UP 720 (84-85) - CORNER LENS - LH</v>
          </cell>
          <cell r="F775" t="str">
            <v>NISSAN</v>
          </cell>
          <cell r="G775" t="str">
            <v xml:space="preserve">720/84 CLS LH</v>
          </cell>
          <cell r="H775" t="str">
            <v>00-NS01-0303-L</v>
          </cell>
          <cell r="J775">
            <v>0.04</v>
          </cell>
          <cell r="K775" t="str">
            <v>SUPPLIER0002</v>
          </cell>
          <cell r="L775" t="str">
            <v xml:space="preserve">ANHUI TINCAI SILK CO. LTD</v>
          </cell>
          <cell r="M775">
            <v>0</v>
          </cell>
          <cell r="N775">
            <v>0</v>
          </cell>
          <cell r="O775">
            <v>0</v>
          </cell>
          <cell r="R775">
            <v>5</v>
          </cell>
          <cell r="S775">
            <v>20</v>
          </cell>
          <cell r="T775" t="str">
            <v xml:space="preserve">Yuan Purchase Pricelist (CNY)</v>
          </cell>
          <cell r="U775">
            <v>0.33</v>
          </cell>
          <cell r="V775">
            <v>52</v>
          </cell>
          <cell r="W775">
            <v>80</v>
          </cell>
          <cell r="X775">
            <v>110</v>
          </cell>
        </row>
        <row r="776">
          <cell r="A776">
            <v>11647</v>
          </cell>
          <cell r="B776" t="str">
            <v>AUTOLAMPS0625</v>
          </cell>
          <cell r="C776" t="str">
            <v>AUTOLAMPS0625</v>
          </cell>
          <cell r="D776" t="b">
            <v>1</v>
          </cell>
          <cell r="E776" t="str">
            <v xml:space="preserve">NISSAN PICK UP 720 (84-85) - CORNER LENS - RH</v>
          </cell>
          <cell r="F776" t="str">
            <v>NISSAN</v>
          </cell>
          <cell r="G776" t="str">
            <v xml:space="preserve">720/84 CLS RH</v>
          </cell>
          <cell r="H776" t="str">
            <v>00-NS01-0303-L</v>
          </cell>
          <cell r="J776">
            <v>0.04</v>
          </cell>
          <cell r="K776" t="str">
            <v>SUPPLIER0002</v>
          </cell>
          <cell r="L776" t="str">
            <v xml:space="preserve">ANHUI TINCAI SILK CO. LTD</v>
          </cell>
          <cell r="M776">
            <v>0</v>
          </cell>
          <cell r="N776">
            <v>0</v>
          </cell>
          <cell r="O776">
            <v>0</v>
          </cell>
          <cell r="R776">
            <v>5</v>
          </cell>
          <cell r="S776">
            <v>20</v>
          </cell>
          <cell r="T776" t="str">
            <v xml:space="preserve">Yuan Purchase Pricelist (CNY)</v>
          </cell>
          <cell r="U776">
            <v>0.33</v>
          </cell>
          <cell r="V776">
            <v>52</v>
          </cell>
          <cell r="W776">
            <v>80</v>
          </cell>
          <cell r="X776">
            <v>110</v>
          </cell>
        </row>
        <row r="777">
          <cell r="A777">
            <v>11076</v>
          </cell>
          <cell r="B777" t="str">
            <v>AUTOLAMPS0628</v>
          </cell>
          <cell r="C777" t="str">
            <v>AUTOLAMPS0628</v>
          </cell>
          <cell r="D777" t="b">
            <v>1</v>
          </cell>
          <cell r="E777" t="str">
            <v xml:space="preserve">NISSAN PICK UP 720 (84-85) - TAIL LAMP (BLACK) - LH</v>
          </cell>
          <cell r="F777" t="str">
            <v>NISSAN</v>
          </cell>
          <cell r="G777" t="str">
            <v xml:space="preserve">720/84 TLAB RH</v>
          </cell>
          <cell r="H777" t="str">
            <v>NS01-0302A-L</v>
          </cell>
          <cell r="J777">
            <v>0.04</v>
          </cell>
          <cell r="K777" t="str">
            <v>SUPPLIER0002</v>
          </cell>
          <cell r="L777" t="str">
            <v xml:space="preserve">ANHUI TINCAI SILK CO. LTD</v>
          </cell>
          <cell r="M777">
            <v>1</v>
          </cell>
          <cell r="N777">
            <v>4</v>
          </cell>
          <cell r="O777">
            <v>5</v>
          </cell>
          <cell r="R777">
            <v>5</v>
          </cell>
          <cell r="S777">
            <v>20</v>
          </cell>
          <cell r="T777" t="str">
            <v xml:space="preserve">Yuan Purchase Pricelist (CNY)</v>
          </cell>
          <cell r="U777">
            <v>14</v>
          </cell>
          <cell r="V777">
            <v>357</v>
          </cell>
          <cell r="W777">
            <v>540</v>
          </cell>
          <cell r="X777">
            <v>710</v>
          </cell>
          <cell r="Z777">
            <v>0</v>
          </cell>
          <cell r="AB777" t="str">
            <v>B4</v>
          </cell>
        </row>
        <row r="778">
          <cell r="A778">
            <v>11075</v>
          </cell>
          <cell r="B778" t="str">
            <v>AUTOLAMPS0629</v>
          </cell>
          <cell r="C778" t="str">
            <v>AUTOLAMPS0629</v>
          </cell>
          <cell r="D778" t="b">
            <v>1</v>
          </cell>
          <cell r="E778" t="str">
            <v xml:space="preserve">NISSAN PICK UP 720 (84-85) - TAIL LAMP (BLACK) - RH</v>
          </cell>
          <cell r="F778" t="str">
            <v>NISSAN</v>
          </cell>
          <cell r="G778" t="str">
            <v xml:space="preserve">720/84 TLAB RH</v>
          </cell>
          <cell r="H778" t="str">
            <v>NS01-0302A-R</v>
          </cell>
          <cell r="J778">
            <v>0.04</v>
          </cell>
          <cell r="K778" t="str">
            <v>SUPPLIER0002</v>
          </cell>
          <cell r="L778" t="str">
            <v xml:space="preserve">ANHUI TINCAI SILK CO. LTD</v>
          </cell>
          <cell r="M778">
            <v>1</v>
          </cell>
          <cell r="N778">
            <v>4</v>
          </cell>
          <cell r="O778">
            <v>5</v>
          </cell>
          <cell r="R778">
            <v>5</v>
          </cell>
          <cell r="S778">
            <v>20</v>
          </cell>
          <cell r="T778" t="str">
            <v xml:space="preserve">Yuan Purchase Pricelist (CNY)</v>
          </cell>
          <cell r="U778">
            <v>14</v>
          </cell>
          <cell r="V778">
            <v>357</v>
          </cell>
          <cell r="W778">
            <v>540</v>
          </cell>
          <cell r="X778">
            <v>710</v>
          </cell>
          <cell r="Z778">
            <v>12</v>
          </cell>
          <cell r="AB778" t="str">
            <v>B4</v>
          </cell>
        </row>
        <row r="779">
          <cell r="A779">
            <v>11078</v>
          </cell>
          <cell r="B779" t="str">
            <v>AUTOLAMPS0630</v>
          </cell>
          <cell r="C779" t="str">
            <v>AUTOLAMPS0630</v>
          </cell>
          <cell r="D779" t="b">
            <v>1</v>
          </cell>
          <cell r="E779" t="str">
            <v xml:space="preserve">NISSAN PICK UP 720 (84-85) - TAIL LAMP (CHROME) - LH</v>
          </cell>
          <cell r="F779" t="str">
            <v>NISSAN</v>
          </cell>
          <cell r="G779" t="str">
            <v xml:space="preserve">720/84 TLAC LH</v>
          </cell>
          <cell r="H779" t="str">
            <v>NS01-0302-L</v>
          </cell>
          <cell r="J779">
            <v>0.04</v>
          </cell>
          <cell r="K779" t="str">
            <v>SUPPLIER0002</v>
          </cell>
          <cell r="L779" t="str">
            <v xml:space="preserve">ANHUI TINCAI SILK CO. LTD</v>
          </cell>
          <cell r="M779">
            <v>0</v>
          </cell>
          <cell r="N779">
            <v>0</v>
          </cell>
          <cell r="O779">
            <v>0</v>
          </cell>
          <cell r="R779">
            <v>5</v>
          </cell>
          <cell r="S779">
            <v>20</v>
          </cell>
          <cell r="T779" t="str">
            <v xml:space="preserve">Yuan Purchase Pricelist (CNY)</v>
          </cell>
          <cell r="U779">
            <v>16</v>
          </cell>
          <cell r="V779">
            <v>408</v>
          </cell>
          <cell r="W779">
            <v>610</v>
          </cell>
          <cell r="X779">
            <v>820</v>
          </cell>
          <cell r="Z779">
            <v>20</v>
          </cell>
          <cell r="AB779" t="str">
            <v>B4</v>
          </cell>
        </row>
        <row r="780">
          <cell r="A780">
            <v>11077</v>
          </cell>
          <cell r="B780" t="str">
            <v>AUTOLAMPS0631</v>
          </cell>
          <cell r="C780" t="str">
            <v>AUTOLAMPS0631</v>
          </cell>
          <cell r="D780" t="b">
            <v>1</v>
          </cell>
          <cell r="E780" t="str">
            <v xml:space="preserve">NISSAN PICK UP 720 (84-85) - TAIL LAMP (CHROME) - RH</v>
          </cell>
          <cell r="F780" t="str">
            <v>NISSAN</v>
          </cell>
          <cell r="G780" t="str">
            <v xml:space="preserve">720/84 TLAC RH</v>
          </cell>
          <cell r="H780" t="str">
            <v>NS01-0302-R</v>
          </cell>
          <cell r="J780">
            <v>0.04</v>
          </cell>
          <cell r="K780" t="str">
            <v>SUPPLIER0002</v>
          </cell>
          <cell r="L780" t="str">
            <v xml:space="preserve">ANHUI TINCAI SILK CO. LTD</v>
          </cell>
          <cell r="M780">
            <v>1</v>
          </cell>
          <cell r="N780">
            <v>4</v>
          </cell>
          <cell r="O780">
            <v>5</v>
          </cell>
          <cell r="R780">
            <v>5</v>
          </cell>
          <cell r="S780">
            <v>20</v>
          </cell>
          <cell r="T780" t="str">
            <v xml:space="preserve">Yuan Purchase Pricelist (CNY)</v>
          </cell>
          <cell r="U780">
            <v>16</v>
          </cell>
          <cell r="V780">
            <v>408</v>
          </cell>
          <cell r="W780">
            <v>610</v>
          </cell>
          <cell r="X780">
            <v>820</v>
          </cell>
          <cell r="Z780">
            <v>10</v>
          </cell>
          <cell r="AB780" t="str">
            <v>B4</v>
          </cell>
        </row>
        <row r="781">
          <cell r="A781">
            <v>11079</v>
          </cell>
          <cell r="B781" t="str">
            <v>AUTOLAMPS0626</v>
          </cell>
          <cell r="C781" t="str">
            <v>AUTOLAMPS0626</v>
          </cell>
          <cell r="D781" t="b">
            <v>1</v>
          </cell>
          <cell r="E781" t="str">
            <v xml:space="preserve">NISSAN PICK UP 720 (84-85) - TAIL LENS - LH</v>
          </cell>
          <cell r="F781" t="str">
            <v>NISSAN</v>
          </cell>
          <cell r="G781" t="str">
            <v xml:space="preserve">720/84 TLS LH</v>
          </cell>
          <cell r="H781" t="str">
            <v>00-NS01-0302-L</v>
          </cell>
          <cell r="J781">
            <v>0.04</v>
          </cell>
          <cell r="K781" t="str">
            <v>SUPPLIER0002</v>
          </cell>
          <cell r="L781" t="str">
            <v xml:space="preserve">ANHUI TINCAI SILK CO. LTD</v>
          </cell>
          <cell r="M781">
            <v>2</v>
          </cell>
          <cell r="N781">
            <v>8</v>
          </cell>
          <cell r="O781">
            <v>10</v>
          </cell>
          <cell r="R781">
            <v>5</v>
          </cell>
          <cell r="S781">
            <v>20</v>
          </cell>
          <cell r="T781" t="str">
            <v xml:space="preserve">Yuan Purchase Pricelist (CNY)</v>
          </cell>
          <cell r="U781">
            <v>0.65</v>
          </cell>
          <cell r="V781">
            <v>102</v>
          </cell>
          <cell r="W781">
            <v>160</v>
          </cell>
          <cell r="X781">
            <v>220</v>
          </cell>
          <cell r="Z781">
            <v>45</v>
          </cell>
          <cell r="AB781" t="str">
            <v>2C</v>
          </cell>
        </row>
        <row r="782">
          <cell r="A782">
            <v>11080</v>
          </cell>
          <cell r="B782" t="str">
            <v>AUTOLAMPS0627</v>
          </cell>
          <cell r="C782" t="str">
            <v>AUTOLAMPS0627</v>
          </cell>
          <cell r="D782" t="b">
            <v>1</v>
          </cell>
          <cell r="E782" t="str">
            <v xml:space="preserve">NISSAN PICK UP 720 (84-85) - TAIL LENS - RH</v>
          </cell>
          <cell r="F782" t="str">
            <v>NISSAN</v>
          </cell>
          <cell r="G782" t="str">
            <v xml:space="preserve">720/84 TLS RH</v>
          </cell>
          <cell r="H782" t="str">
            <v>00-NS01-0302-R</v>
          </cell>
          <cell r="J782">
            <v>0.04</v>
          </cell>
          <cell r="K782" t="str">
            <v>SUPPLIER0002</v>
          </cell>
          <cell r="L782" t="str">
            <v xml:space="preserve">ANHUI TINCAI SILK CO. LTD</v>
          </cell>
          <cell r="M782">
            <v>3</v>
          </cell>
          <cell r="N782">
            <v>12</v>
          </cell>
          <cell r="O782">
            <v>15</v>
          </cell>
          <cell r="R782">
            <v>5</v>
          </cell>
          <cell r="S782">
            <v>20</v>
          </cell>
          <cell r="T782" t="str">
            <v xml:space="preserve">Yuan Purchase Pricelist (CNY)</v>
          </cell>
          <cell r="U782">
            <v>0.65</v>
          </cell>
          <cell r="V782">
            <v>102</v>
          </cell>
          <cell r="W782">
            <v>160</v>
          </cell>
          <cell r="X782">
            <v>220</v>
          </cell>
          <cell r="Z782">
            <v>38</v>
          </cell>
          <cell r="AB782" t="str">
            <v>2C</v>
          </cell>
        </row>
        <row r="783">
          <cell r="A783">
            <v>11095</v>
          </cell>
          <cell r="B783" t="str">
            <v>AUTOLAMPS0632</v>
          </cell>
          <cell r="C783" t="str">
            <v>AUTOLAMPS0632</v>
          </cell>
          <cell r="D783" t="b">
            <v>1</v>
          </cell>
          <cell r="E783" t="str">
            <v xml:space="preserve">NISSAN PICK UP 720 (D21) - (86) - CORNER LAMP (BLACK) - LH</v>
          </cell>
          <cell r="F783" t="str">
            <v>NISSAN</v>
          </cell>
          <cell r="G783" t="str">
            <v xml:space="preserve">D21/86 CLAB LH</v>
          </cell>
          <cell r="H783" t="str">
            <v>NS01-0403A-L</v>
          </cell>
          <cell r="J783">
            <v>0.04</v>
          </cell>
          <cell r="K783" t="str">
            <v>SUPPLIER0002</v>
          </cell>
          <cell r="L783" t="str">
            <v xml:space="preserve">ANHUI TINCAI SILK CO. LTD</v>
          </cell>
          <cell r="M783">
            <v>8</v>
          </cell>
          <cell r="N783">
            <v>32</v>
          </cell>
          <cell r="O783">
            <v>40</v>
          </cell>
          <cell r="P783">
            <v>5</v>
          </cell>
          <cell r="Q783">
            <v>20</v>
          </cell>
          <cell r="T783" t="str">
            <v xml:space="preserve">Yuan Purchase Pricelist (CNY)</v>
          </cell>
          <cell r="U783">
            <v>12</v>
          </cell>
          <cell r="V783">
            <v>306</v>
          </cell>
          <cell r="W783">
            <v>460</v>
          </cell>
          <cell r="X783">
            <v>610</v>
          </cell>
          <cell r="Z783">
            <v>7</v>
          </cell>
          <cell r="AB783" t="str">
            <v>B16</v>
          </cell>
        </row>
        <row r="784">
          <cell r="A784">
            <v>11096</v>
          </cell>
          <cell r="B784" t="str">
            <v>AUTOLAMPS0633</v>
          </cell>
          <cell r="C784" t="str">
            <v>AUTOLAMPS0633</v>
          </cell>
          <cell r="D784" t="b">
            <v>1</v>
          </cell>
          <cell r="E784" t="str">
            <v xml:space="preserve">NISSAN PICK UP 720 (D21) - (86) - CORNER LAMP (BLACK) - RH</v>
          </cell>
          <cell r="F784" t="str">
            <v>NISSAN</v>
          </cell>
          <cell r="G784" t="str">
            <v xml:space="preserve">D21/86 CLAB RH</v>
          </cell>
          <cell r="H784" t="str">
            <v>NS01-0403A-R</v>
          </cell>
          <cell r="J784">
            <v>0.04</v>
          </cell>
          <cell r="K784" t="str">
            <v>SUPPLIER0002</v>
          </cell>
          <cell r="L784" t="str">
            <v xml:space="preserve">ANHUI TINCAI SILK CO. LTD</v>
          </cell>
          <cell r="M784">
            <v>8</v>
          </cell>
          <cell r="N784">
            <v>32</v>
          </cell>
          <cell r="O784">
            <v>40</v>
          </cell>
          <cell r="P784">
            <v>5</v>
          </cell>
          <cell r="Q784">
            <v>20</v>
          </cell>
          <cell r="T784" t="str">
            <v xml:space="preserve">Yuan Purchase Pricelist (CNY)</v>
          </cell>
          <cell r="U784">
            <v>12</v>
          </cell>
          <cell r="V784">
            <v>306</v>
          </cell>
          <cell r="W784">
            <v>460</v>
          </cell>
          <cell r="X784">
            <v>610</v>
          </cell>
          <cell r="Z784">
            <v>3</v>
          </cell>
          <cell r="AB784" t="str">
            <v>B16</v>
          </cell>
        </row>
        <row r="785">
          <cell r="A785">
            <v>11097</v>
          </cell>
          <cell r="B785" t="str">
            <v>AUTOLAMPS0634</v>
          </cell>
          <cell r="C785" t="str">
            <v>AUTOLAMPS0634</v>
          </cell>
          <cell r="D785" t="b">
            <v>1</v>
          </cell>
          <cell r="E785" t="str">
            <v xml:space="preserve">NISSAN PICK UP 720 (D21) - (86) - CORNER LAMP (CHROME) - LH</v>
          </cell>
          <cell r="F785" t="str">
            <v>NISSAN</v>
          </cell>
          <cell r="G785" t="str">
            <v xml:space="preserve">D21/86 CLAC LH</v>
          </cell>
          <cell r="H785" t="str">
            <v>NS01-0403-L</v>
          </cell>
          <cell r="J785">
            <v>0.04</v>
          </cell>
          <cell r="K785" t="str">
            <v>SUPPLIER0002</v>
          </cell>
          <cell r="L785" t="str">
            <v xml:space="preserve">ANHUI TINCAI SILK CO. LTD</v>
          </cell>
          <cell r="M785">
            <v>4</v>
          </cell>
          <cell r="N785">
            <v>16</v>
          </cell>
          <cell r="O785">
            <v>20</v>
          </cell>
          <cell r="P785">
            <v>5</v>
          </cell>
          <cell r="Q785">
            <v>20</v>
          </cell>
          <cell r="T785" t="str">
            <v xml:space="preserve">Yuan Purchase Pricelist (CNY)</v>
          </cell>
          <cell r="U785">
            <v>13</v>
          </cell>
          <cell r="V785">
            <v>330.56</v>
          </cell>
          <cell r="W785">
            <v>500</v>
          </cell>
          <cell r="X785">
            <v>870</v>
          </cell>
        </row>
        <row r="786">
          <cell r="A786">
            <v>11098</v>
          </cell>
          <cell r="B786" t="str">
            <v>AUTOLAMPS0635</v>
          </cell>
          <cell r="C786" t="str">
            <v>AUTOLAMPS0635</v>
          </cell>
          <cell r="D786" t="b">
            <v>1</v>
          </cell>
          <cell r="E786" t="str">
            <v xml:space="preserve">NISSAN PICK UP 720 (D21) - (86) - CORNER LAMP (CHROME) - RH</v>
          </cell>
          <cell r="F786" t="str">
            <v>NISSAN</v>
          </cell>
          <cell r="G786" t="str">
            <v xml:space="preserve">D21/86 CLAC RH</v>
          </cell>
          <cell r="H786" t="str">
            <v>NS01-0403-R</v>
          </cell>
          <cell r="J786">
            <v>0.04</v>
          </cell>
          <cell r="K786" t="str">
            <v>SUPPLIER0002</v>
          </cell>
          <cell r="L786" t="str">
            <v xml:space="preserve">ANHUI TINCAI SILK CO. LTD</v>
          </cell>
          <cell r="M786">
            <v>4</v>
          </cell>
          <cell r="N786">
            <v>16</v>
          </cell>
          <cell r="O786">
            <v>20</v>
          </cell>
          <cell r="P786">
            <v>5</v>
          </cell>
          <cell r="Q786">
            <v>20</v>
          </cell>
          <cell r="T786" t="str">
            <v xml:space="preserve">Yuan Purchase Pricelist (CNY)</v>
          </cell>
          <cell r="U786">
            <v>13</v>
          </cell>
          <cell r="V786">
            <v>330.56</v>
          </cell>
          <cell r="W786">
            <v>500</v>
          </cell>
          <cell r="X786">
            <v>870</v>
          </cell>
        </row>
        <row r="787">
          <cell r="A787">
            <v>11099</v>
          </cell>
          <cell r="B787" t="str">
            <v>AUTOLAMPS0636</v>
          </cell>
          <cell r="C787" t="str">
            <v>AUTOLAMPS0636</v>
          </cell>
          <cell r="D787" t="b">
            <v>1</v>
          </cell>
          <cell r="E787" t="str">
            <v xml:space="preserve">NISSAN PICK UP 720 (D21) - (86) - CORNER LENS - LH</v>
          </cell>
          <cell r="F787" t="str">
            <v>NISSAN</v>
          </cell>
          <cell r="G787" t="str">
            <v xml:space="preserve">D21/86 CLS LH</v>
          </cell>
          <cell r="H787" t="str">
            <v>00-NS01-0403-L</v>
          </cell>
          <cell r="J787">
            <v>0.04</v>
          </cell>
          <cell r="K787" t="str">
            <v>SUPPLIER0002</v>
          </cell>
          <cell r="L787" t="str">
            <v xml:space="preserve">ANHUI TINCAI SILK CO. LTD</v>
          </cell>
          <cell r="N787">
            <v>0</v>
          </cell>
          <cell r="O787">
            <v>0</v>
          </cell>
          <cell r="R787">
            <v>5</v>
          </cell>
          <cell r="S787">
            <v>20</v>
          </cell>
          <cell r="T787" t="str">
            <v xml:space="preserve">Yuan Purchase Pricelist (CNY)</v>
          </cell>
          <cell r="U787">
            <v>0.46</v>
          </cell>
          <cell r="V787">
            <v>72</v>
          </cell>
          <cell r="W787">
            <v>110</v>
          </cell>
          <cell r="X787">
            <v>160</v>
          </cell>
        </row>
        <row r="788">
          <cell r="A788">
            <v>11100</v>
          </cell>
          <cell r="B788" t="str">
            <v>AUTOLAMPS0637</v>
          </cell>
          <cell r="C788" t="str">
            <v>AUTOLAMPS0637</v>
          </cell>
          <cell r="D788" t="b">
            <v>1</v>
          </cell>
          <cell r="E788" t="str">
            <v xml:space="preserve">NISSAN PICK UP 720 (D21) - (86) - CORNER LENS - RH</v>
          </cell>
          <cell r="F788" t="str">
            <v>NISSAN</v>
          </cell>
          <cell r="G788" t="str">
            <v xml:space="preserve">D21/86 CLS RH</v>
          </cell>
          <cell r="H788" t="str">
            <v>00-NS01-0403-R</v>
          </cell>
          <cell r="J788">
            <v>0.04</v>
          </cell>
          <cell r="K788" t="str">
            <v>SUPPLIER0002</v>
          </cell>
          <cell r="L788" t="str">
            <v xml:space="preserve">ANHUI TINCAI SILK CO. LTD</v>
          </cell>
          <cell r="M788">
            <v>4</v>
          </cell>
          <cell r="N788">
            <v>16</v>
          </cell>
          <cell r="O788">
            <v>20</v>
          </cell>
          <cell r="R788">
            <v>5</v>
          </cell>
          <cell r="S788">
            <v>20</v>
          </cell>
          <cell r="T788" t="str">
            <v xml:space="preserve">Yuan Purchase Pricelist (CNY)</v>
          </cell>
          <cell r="U788">
            <v>18</v>
          </cell>
          <cell r="V788">
            <v>60</v>
          </cell>
          <cell r="W788">
            <v>110</v>
          </cell>
          <cell r="X788">
            <v>300</v>
          </cell>
        </row>
        <row r="789">
          <cell r="A789">
            <v>11101</v>
          </cell>
          <cell r="B789" t="str">
            <v>AUTOLAMPS0640</v>
          </cell>
          <cell r="C789" t="str">
            <v>AUTOLAMPS0640</v>
          </cell>
          <cell r="D789" t="b">
            <v>1</v>
          </cell>
          <cell r="E789" t="str">
            <v xml:space="preserve">NISSAN PICK UP 720 (D21) - (86) - TAIL LAMP - LH</v>
          </cell>
          <cell r="F789" t="str">
            <v>NISSAN</v>
          </cell>
          <cell r="G789" t="str">
            <v xml:space="preserve">D21/86 TLA LH</v>
          </cell>
          <cell r="H789" t="str">
            <v>NS01-0402-L</v>
          </cell>
          <cell r="J789">
            <v>0.04</v>
          </cell>
          <cell r="K789" t="str">
            <v>SUPPLIER0002</v>
          </cell>
          <cell r="L789" t="str">
            <v xml:space="preserve">ANHUI TINCAI SILK CO. LTD</v>
          </cell>
          <cell r="M789">
            <v>9</v>
          </cell>
          <cell r="N789">
            <v>36</v>
          </cell>
          <cell r="O789">
            <v>45</v>
          </cell>
          <cell r="R789">
            <v>5</v>
          </cell>
          <cell r="S789">
            <v>20</v>
          </cell>
          <cell r="T789" t="str">
            <v xml:space="preserve">Yuan Purchase Pricelist (CNY)</v>
          </cell>
          <cell r="U789">
            <v>18</v>
          </cell>
          <cell r="V789">
            <v>457.7</v>
          </cell>
          <cell r="W789">
            <v>690</v>
          </cell>
          <cell r="X789">
            <v>1190</v>
          </cell>
          <cell r="Z789">
            <v>3</v>
          </cell>
          <cell r="AB789" t="str">
            <v>B1</v>
          </cell>
        </row>
        <row r="790">
          <cell r="A790">
            <v>11102</v>
          </cell>
          <cell r="B790" t="str">
            <v>AUTOLAMPS0641</v>
          </cell>
          <cell r="C790" t="str">
            <v>AUTOLAMPS0641</v>
          </cell>
          <cell r="D790" t="b">
            <v>1</v>
          </cell>
          <cell r="E790" t="str">
            <v xml:space="preserve">NISSAN PICK UP 720 (D21) - (86) - TAIL LAMP - RH</v>
          </cell>
          <cell r="F790" t="str">
            <v>NISSAN</v>
          </cell>
          <cell r="G790" t="str">
            <v xml:space="preserve">D21/86 TLA RH</v>
          </cell>
          <cell r="H790" t="str">
            <v>NS01-0402-R</v>
          </cell>
          <cell r="J790">
            <v>0.04</v>
          </cell>
          <cell r="K790" t="str">
            <v>SUPPLIER0002</v>
          </cell>
          <cell r="L790" t="str">
            <v xml:space="preserve">ANHUI TINCAI SILK CO. LTD</v>
          </cell>
          <cell r="M790">
            <v>11</v>
          </cell>
          <cell r="N790">
            <v>44</v>
          </cell>
          <cell r="O790">
            <v>55</v>
          </cell>
          <cell r="R790">
            <v>5</v>
          </cell>
          <cell r="S790">
            <v>20</v>
          </cell>
          <cell r="T790" t="str">
            <v xml:space="preserve">Yuan Purchase Pricelist (CNY)</v>
          </cell>
          <cell r="U790">
            <v>18</v>
          </cell>
          <cell r="V790">
            <v>457.7</v>
          </cell>
          <cell r="W790">
            <v>690</v>
          </cell>
          <cell r="X790">
            <v>1190</v>
          </cell>
          <cell r="Z790">
            <v>3</v>
          </cell>
          <cell r="AB790" t="str">
            <v>B1</v>
          </cell>
        </row>
        <row r="791">
          <cell r="A791">
            <v>11103</v>
          </cell>
          <cell r="B791" t="str">
            <v>AUTOLAMPS0638</v>
          </cell>
          <cell r="C791" t="str">
            <v>AUTOLAMPS0638</v>
          </cell>
          <cell r="D791" t="b">
            <v>1</v>
          </cell>
          <cell r="E791" t="str">
            <v xml:space="preserve">NISSAN PICK UP 720 (D21) - (86) - TAIL LENS - LH</v>
          </cell>
          <cell r="F791" t="str">
            <v>NISSAN</v>
          </cell>
          <cell r="G791" t="str">
            <v xml:space="preserve">D21/86 TLS LH</v>
          </cell>
          <cell r="H791" t="str">
            <v>00-NS01-0402-L</v>
          </cell>
          <cell r="J791">
            <v>0.04</v>
          </cell>
          <cell r="K791" t="str">
            <v>SUPPLIER0002</v>
          </cell>
          <cell r="L791" t="str">
            <v xml:space="preserve">ANHUI TINCAI SILK CO. LTD</v>
          </cell>
          <cell r="M791">
            <v>9</v>
          </cell>
          <cell r="N791">
            <v>36</v>
          </cell>
          <cell r="O791">
            <v>45</v>
          </cell>
          <cell r="R791">
            <v>5</v>
          </cell>
          <cell r="S791">
            <v>20</v>
          </cell>
          <cell r="T791" t="str">
            <v xml:space="preserve">Yuan Purchase Pricelist (CNY)</v>
          </cell>
          <cell r="U791">
            <v>8</v>
          </cell>
          <cell r="V791">
            <v>193</v>
          </cell>
          <cell r="W791">
            <v>290</v>
          </cell>
          <cell r="X791">
            <v>400</v>
          </cell>
        </row>
        <row r="792">
          <cell r="A792">
            <v>11104</v>
          </cell>
          <cell r="B792" t="str">
            <v>AUTOLAMPS0639</v>
          </cell>
          <cell r="C792" t="str">
            <v>AUTOLAMPS0639</v>
          </cell>
          <cell r="D792" t="b">
            <v>1</v>
          </cell>
          <cell r="E792" t="str">
            <v xml:space="preserve">NISSAN PICK UP 720 (D21) - (86) - TAIL LENS - RH</v>
          </cell>
          <cell r="F792" t="str">
            <v>NISSAN</v>
          </cell>
          <cell r="G792" t="str">
            <v xml:space="preserve">D21/86 TLS RH</v>
          </cell>
          <cell r="H792" t="str">
            <v>00-NS01-0402-R</v>
          </cell>
          <cell r="J792">
            <v>0.04</v>
          </cell>
          <cell r="K792" t="str">
            <v>SUPPLIER0002</v>
          </cell>
          <cell r="L792" t="str">
            <v xml:space="preserve">ANHUI TINCAI SILK CO. LTD</v>
          </cell>
          <cell r="M792">
            <v>9</v>
          </cell>
          <cell r="N792">
            <v>36</v>
          </cell>
          <cell r="O792">
            <v>45</v>
          </cell>
          <cell r="R792">
            <v>5</v>
          </cell>
          <cell r="S792">
            <v>20</v>
          </cell>
          <cell r="T792" t="str">
            <v xml:space="preserve">Yuan Purchase Pricelist (CNY)</v>
          </cell>
          <cell r="U792">
            <v>8</v>
          </cell>
          <cell r="V792">
            <v>193</v>
          </cell>
          <cell r="W792">
            <v>290</v>
          </cell>
          <cell r="X792">
            <v>400</v>
          </cell>
        </row>
        <row r="793">
          <cell r="A793">
            <v>11105</v>
          </cell>
          <cell r="B793" t="str">
            <v>AUTOLAMPS0642</v>
          </cell>
          <cell r="C793" t="str">
            <v>AUTOLAMPS0642</v>
          </cell>
          <cell r="D793" t="b">
            <v>1</v>
          </cell>
          <cell r="E793" t="str">
            <v xml:space="preserve">NISSAN PICK UP 720 (D21) - (93) - BUMPER (CHROME)</v>
          </cell>
          <cell r="F793" t="str">
            <v>NISSAN</v>
          </cell>
          <cell r="G793" t="str">
            <v xml:space="preserve">D21/93 BPRFC</v>
          </cell>
          <cell r="H793" t="str">
            <v>NS01-0507</v>
          </cell>
          <cell r="J793">
            <v>0.04</v>
          </cell>
          <cell r="K793" t="str">
            <v>SUPPLIER0002</v>
          </cell>
          <cell r="L793" t="str">
            <v xml:space="preserve">ANHUI TINCAI SILK CO. LTD</v>
          </cell>
          <cell r="N793">
            <v>0</v>
          </cell>
          <cell r="O793">
            <v>0</v>
          </cell>
          <cell r="T793" t="str">
            <v xml:space="preserve">Yuan Purchase Pricelist (CNY)</v>
          </cell>
          <cell r="U793">
            <v>20.5</v>
          </cell>
          <cell r="V793">
            <v>3204</v>
          </cell>
          <cell r="W793">
            <v>4970</v>
          </cell>
          <cell r="X793">
            <v>6860</v>
          </cell>
        </row>
        <row r="794">
          <cell r="A794">
            <v>11106</v>
          </cell>
          <cell r="B794" t="str">
            <v>AUTOLAMPS0643</v>
          </cell>
          <cell r="C794" t="str">
            <v>AUTOLAMPS0643</v>
          </cell>
          <cell r="D794" t="b">
            <v>1</v>
          </cell>
          <cell r="E794" t="str">
            <v xml:space="preserve">NISSAN PICK UP 720 (D21) - (93) - BUMPER LAMP - LH</v>
          </cell>
          <cell r="F794" t="str">
            <v>NISSAN</v>
          </cell>
          <cell r="G794" t="str">
            <v xml:space="preserve">D21/93 BLA LH</v>
          </cell>
          <cell r="H794" t="str">
            <v>NS01-0505-L</v>
          </cell>
          <cell r="J794">
            <v>0.04</v>
          </cell>
          <cell r="K794" t="str">
            <v>SUPPLIER0002</v>
          </cell>
          <cell r="L794" t="str">
            <v xml:space="preserve">ANHUI TINCAI SILK CO. LTD</v>
          </cell>
          <cell r="M794">
            <v>12</v>
          </cell>
          <cell r="N794">
            <v>48</v>
          </cell>
          <cell r="O794">
            <v>60</v>
          </cell>
          <cell r="P794">
            <v>5</v>
          </cell>
          <cell r="Q794">
            <v>20</v>
          </cell>
          <cell r="T794" t="str">
            <v xml:space="preserve">Yuan Purchase Pricelist (CNY)</v>
          </cell>
          <cell r="U794">
            <v>5</v>
          </cell>
          <cell r="V794">
            <v>127.14</v>
          </cell>
          <cell r="W794">
            <v>190</v>
          </cell>
          <cell r="X794">
            <v>330</v>
          </cell>
        </row>
        <row r="795">
          <cell r="A795">
            <v>11107</v>
          </cell>
          <cell r="B795" t="str">
            <v>AUTOLAMPS0644</v>
          </cell>
          <cell r="C795" t="str">
            <v>AUTOLAMPS0644</v>
          </cell>
          <cell r="D795" t="b">
            <v>1</v>
          </cell>
          <cell r="E795" t="str">
            <v xml:space="preserve">NISSAN PICK UP 720 (D21) - (93) - BUMPER LAMP - RH</v>
          </cell>
          <cell r="F795" t="str">
            <v>NISSAN</v>
          </cell>
          <cell r="G795" t="str">
            <v xml:space="preserve">D21/93 BLA RH</v>
          </cell>
          <cell r="H795" t="str">
            <v>NS01-0505-R</v>
          </cell>
          <cell r="J795">
            <v>0.04</v>
          </cell>
          <cell r="K795" t="str">
            <v>SUPPLIER0002</v>
          </cell>
          <cell r="L795" t="str">
            <v xml:space="preserve">ANHUI TINCAI SILK CO. LTD</v>
          </cell>
          <cell r="M795">
            <v>12</v>
          </cell>
          <cell r="N795">
            <v>48</v>
          </cell>
          <cell r="O795">
            <v>60</v>
          </cell>
          <cell r="P795">
            <v>5</v>
          </cell>
          <cell r="Q795">
            <v>20</v>
          </cell>
          <cell r="T795" t="str">
            <v xml:space="preserve">Yuan Purchase Pricelist (CNY)</v>
          </cell>
          <cell r="U795">
            <v>5</v>
          </cell>
          <cell r="V795">
            <v>127.14</v>
          </cell>
          <cell r="W795">
            <v>190</v>
          </cell>
          <cell r="X795">
            <v>330</v>
          </cell>
        </row>
        <row r="796">
          <cell r="A796">
            <v>11108</v>
          </cell>
          <cell r="B796" t="str">
            <v>AUTOLAMPS0645</v>
          </cell>
          <cell r="C796" t="str">
            <v>AUTOLAMPS0645</v>
          </cell>
          <cell r="D796" t="b">
            <v>1</v>
          </cell>
          <cell r="E796" t="str">
            <v xml:space="preserve">NISSAN PICK UP 720 (D21) - (93) - CORNER LAMP (CHROME) - LH</v>
          </cell>
          <cell r="F796" t="str">
            <v>NISSAN</v>
          </cell>
          <cell r="G796" t="str">
            <v xml:space="preserve">D21/93 CLAC LH</v>
          </cell>
          <cell r="H796" t="str">
            <v>NS01-0503-L</v>
          </cell>
          <cell r="J796">
            <v>0.04</v>
          </cell>
          <cell r="K796" t="str">
            <v>SUPPLIER0002</v>
          </cell>
          <cell r="L796" t="str">
            <v xml:space="preserve">ANHUI TINCAI SILK CO. LTD</v>
          </cell>
          <cell r="M796">
            <v>4</v>
          </cell>
          <cell r="N796">
            <v>16</v>
          </cell>
          <cell r="O796">
            <v>20</v>
          </cell>
          <cell r="P796">
            <v>5</v>
          </cell>
          <cell r="Q796">
            <v>20</v>
          </cell>
          <cell r="T796" t="str">
            <v xml:space="preserve">Yuan Purchase Pricelist (CNY)</v>
          </cell>
          <cell r="U796">
            <v>12</v>
          </cell>
          <cell r="V796">
            <v>306</v>
          </cell>
          <cell r="W796">
            <v>460</v>
          </cell>
          <cell r="X796">
            <v>610</v>
          </cell>
        </row>
        <row r="797">
          <cell r="A797">
            <v>11109</v>
          </cell>
          <cell r="B797" t="str">
            <v>AUTOLAMPS0646</v>
          </cell>
          <cell r="C797" t="str">
            <v>AUTOLAMPS0646</v>
          </cell>
          <cell r="D797" t="b">
            <v>1</v>
          </cell>
          <cell r="E797" t="str">
            <v xml:space="preserve">NISSAN PICK UP 720 (D21) - (93) - CORNER LAMP (CHROME) - RH</v>
          </cell>
          <cell r="F797" t="str">
            <v>NISSAN</v>
          </cell>
          <cell r="G797" t="str">
            <v xml:space="preserve">D21/93 CLAC RH</v>
          </cell>
          <cell r="H797" t="str">
            <v>NS01-0503-R</v>
          </cell>
          <cell r="J797">
            <v>0.04</v>
          </cell>
          <cell r="K797" t="str">
            <v>SUPPLIER0002</v>
          </cell>
          <cell r="L797" t="str">
            <v xml:space="preserve">ANHUI TINCAI SILK CO. LTD</v>
          </cell>
          <cell r="M797">
            <v>3</v>
          </cell>
          <cell r="N797">
            <v>12</v>
          </cell>
          <cell r="O797">
            <v>15</v>
          </cell>
          <cell r="P797">
            <v>5</v>
          </cell>
          <cell r="Q797">
            <v>20</v>
          </cell>
          <cell r="T797" t="str">
            <v xml:space="preserve">Yuan Purchase Pricelist (CNY)</v>
          </cell>
          <cell r="U797">
            <v>12</v>
          </cell>
          <cell r="V797">
            <v>306</v>
          </cell>
          <cell r="W797">
            <v>460</v>
          </cell>
          <cell r="X797">
            <v>610</v>
          </cell>
        </row>
        <row r="798">
          <cell r="A798">
            <v>11110</v>
          </cell>
          <cell r="B798" t="str">
            <v>AUTOLAMPS0647</v>
          </cell>
          <cell r="C798" t="str">
            <v>AUTOLAMPS0647</v>
          </cell>
          <cell r="D798" t="b">
            <v>1</v>
          </cell>
          <cell r="E798" t="str">
            <v xml:space="preserve">NISSAN PICK UP 720 (D21) - (93) - CORNER LAMP (GREY) - LH</v>
          </cell>
          <cell r="F798" t="str">
            <v>NISSAN</v>
          </cell>
          <cell r="G798" t="str">
            <v xml:space="preserve">D21/93 CLAG LH</v>
          </cell>
          <cell r="H798" t="str">
            <v>NS01-0503A-L</v>
          </cell>
          <cell r="J798">
            <v>0.04</v>
          </cell>
          <cell r="K798" t="str">
            <v>SUPPLIER0002</v>
          </cell>
          <cell r="L798" t="str">
            <v xml:space="preserve">ANHUI TINCAI SILK CO. LTD</v>
          </cell>
          <cell r="M798">
            <v>3</v>
          </cell>
          <cell r="N798">
            <v>12</v>
          </cell>
          <cell r="O798">
            <v>15</v>
          </cell>
          <cell r="P798">
            <v>5</v>
          </cell>
          <cell r="Q798">
            <v>20</v>
          </cell>
          <cell r="T798" t="str">
            <v xml:space="preserve">Yuan Purchase Pricelist (CNY)</v>
          </cell>
          <cell r="U798">
            <v>9</v>
          </cell>
          <cell r="V798">
            <v>228.85</v>
          </cell>
          <cell r="W798">
            <v>350</v>
          </cell>
          <cell r="X798">
            <v>600</v>
          </cell>
        </row>
        <row r="799">
          <cell r="A799">
            <v>11111</v>
          </cell>
          <cell r="B799" t="str">
            <v>AUTOLAMPS0648</v>
          </cell>
          <cell r="C799" t="str">
            <v>AUTOLAMPS0648</v>
          </cell>
          <cell r="D799" t="b">
            <v>1</v>
          </cell>
          <cell r="E799" t="str">
            <v xml:space="preserve">NISSAN PICK UP 720 (D21) - (93) - CORNER LAMP (GREY) - RH</v>
          </cell>
          <cell r="F799" t="str">
            <v>NISSAN</v>
          </cell>
          <cell r="G799" t="str">
            <v xml:space="preserve">D21/93 CLAG RH</v>
          </cell>
          <cell r="H799" t="str">
            <v>NS01-0503A-L</v>
          </cell>
          <cell r="J799">
            <v>0.04</v>
          </cell>
          <cell r="K799" t="str">
            <v>SUPPLIER0002</v>
          </cell>
          <cell r="L799" t="str">
            <v xml:space="preserve">ANHUI TINCAI SILK CO. LTD</v>
          </cell>
          <cell r="M799">
            <v>4</v>
          </cell>
          <cell r="N799">
            <v>16</v>
          </cell>
          <cell r="O799">
            <v>20</v>
          </cell>
          <cell r="P799">
            <v>5</v>
          </cell>
          <cell r="Q799">
            <v>20</v>
          </cell>
          <cell r="T799" t="str">
            <v xml:space="preserve">Yuan Purchase Pricelist (CNY)</v>
          </cell>
          <cell r="U799">
            <v>9</v>
          </cell>
          <cell r="V799">
            <v>228.85</v>
          </cell>
          <cell r="W799">
            <v>350</v>
          </cell>
          <cell r="X799">
            <v>600</v>
          </cell>
        </row>
        <row r="800">
          <cell r="A800">
            <v>11112</v>
          </cell>
          <cell r="B800" t="str">
            <v>AUTOLAMPS0651</v>
          </cell>
          <cell r="C800" t="str">
            <v>AUTOLAMPS0651</v>
          </cell>
          <cell r="D800" t="b">
            <v>1</v>
          </cell>
          <cell r="E800" t="str">
            <v xml:space="preserve">NISSAN PICK UP 720 (D21) - (93) - GRILL (CHROME)</v>
          </cell>
          <cell r="F800" t="str">
            <v>NISSAN</v>
          </cell>
          <cell r="G800" t="str">
            <v xml:space="preserve">D21/93 GRLC</v>
          </cell>
          <cell r="H800" t="str">
            <v>NS01-0511B</v>
          </cell>
          <cell r="J800">
            <v>0.04</v>
          </cell>
          <cell r="K800" t="str">
            <v>SUPPLIER0002</v>
          </cell>
          <cell r="L800" t="str">
            <v xml:space="preserve">ANHUI TINCAI SILK CO. LTD</v>
          </cell>
          <cell r="N800">
            <v>0</v>
          </cell>
          <cell r="O800">
            <v>0</v>
          </cell>
          <cell r="R800">
            <v>2</v>
          </cell>
          <cell r="S800">
            <v>3</v>
          </cell>
          <cell r="T800" t="str">
            <v xml:space="preserve">Yuan Purchase Pricelist (CNY)</v>
          </cell>
          <cell r="U800">
            <v>17.2</v>
          </cell>
          <cell r="V800">
            <v>2688</v>
          </cell>
          <cell r="W800">
            <v>4170</v>
          </cell>
          <cell r="X800">
            <v>5760</v>
          </cell>
        </row>
        <row r="801">
          <cell r="A801">
            <v>11113</v>
          </cell>
          <cell r="B801" t="str">
            <v>AUTOLAMPS0652</v>
          </cell>
          <cell r="C801" t="str">
            <v>AUTOLAMPS0652</v>
          </cell>
          <cell r="D801" t="b">
            <v>1</v>
          </cell>
          <cell r="E801" t="str">
            <v xml:space="preserve">NISSAN PICK UP 720 (D21) - (93) - GRILL (GREY)</v>
          </cell>
          <cell r="F801" t="str">
            <v>NISSAN</v>
          </cell>
          <cell r="G801" t="str">
            <v xml:space="preserve">D21/93 GRLG</v>
          </cell>
          <cell r="H801" t="str">
            <v>NS01-0511A</v>
          </cell>
          <cell r="J801">
            <v>0.04</v>
          </cell>
          <cell r="K801" t="str">
            <v>SUPPLIER0002</v>
          </cell>
          <cell r="L801" t="str">
            <v xml:space="preserve">ANHUI TINCAI SILK CO. LTD</v>
          </cell>
          <cell r="N801">
            <v>0</v>
          </cell>
          <cell r="O801">
            <v>0</v>
          </cell>
          <cell r="R801">
            <v>2</v>
          </cell>
          <cell r="S801">
            <v>3</v>
          </cell>
          <cell r="T801" t="str">
            <v xml:space="preserve">Yuan Purchase Pricelist (CNY)</v>
          </cell>
          <cell r="U801">
            <v>9</v>
          </cell>
          <cell r="V801">
            <v>1407</v>
          </cell>
          <cell r="W801">
            <v>2180</v>
          </cell>
          <cell r="X801">
            <v>3010</v>
          </cell>
        </row>
        <row r="802">
          <cell r="A802">
            <v>11114</v>
          </cell>
          <cell r="B802" t="str">
            <v>AUTOLAMPS0649</v>
          </cell>
          <cell r="C802" t="str">
            <v>AUTOLAMPS0649</v>
          </cell>
          <cell r="D802" t="b">
            <v>1</v>
          </cell>
          <cell r="E802" t="str">
            <v xml:space="preserve">NISSAN PICK UP 720 (D21) - (93) - INNER FENDER - LH</v>
          </cell>
          <cell r="F802" t="str">
            <v>NISSAN</v>
          </cell>
          <cell r="G802" t="str">
            <v xml:space="preserve">D21/93 IF LH</v>
          </cell>
          <cell r="J802">
            <v>0.04</v>
          </cell>
          <cell r="N802">
            <v>0</v>
          </cell>
          <cell r="O802">
            <v>0</v>
          </cell>
          <cell r="R802">
            <v>3</v>
          </cell>
          <cell r="S802">
            <v>10</v>
          </cell>
          <cell r="T802" t="str">
            <v xml:space="preserve">Yuan Purchase Pricelist (CNY)</v>
          </cell>
          <cell r="U802">
            <v>3.67</v>
          </cell>
          <cell r="V802">
            <v>574</v>
          </cell>
          <cell r="W802">
            <v>600</v>
          </cell>
          <cell r="X802">
            <v>820</v>
          </cell>
          <cell r="Z802">
            <v>124</v>
          </cell>
          <cell r="AB802" t="str">
            <v>H1</v>
          </cell>
        </row>
        <row r="803">
          <cell r="A803">
            <v>11115</v>
          </cell>
          <cell r="B803" t="str">
            <v>AUTOLAMPS0650</v>
          </cell>
          <cell r="C803" t="str">
            <v>AUTOLAMPS0650</v>
          </cell>
          <cell r="D803" t="b">
            <v>1</v>
          </cell>
          <cell r="E803" t="str">
            <v xml:space="preserve">NISSAN PICK UP 720 (D21) - (93) - INNER FENDER - RH</v>
          </cell>
          <cell r="F803" t="str">
            <v>NISSAN</v>
          </cell>
          <cell r="G803" t="str">
            <v xml:space="preserve">D21/93 IF RH</v>
          </cell>
          <cell r="J803">
            <v>0.04</v>
          </cell>
          <cell r="N803">
            <v>0</v>
          </cell>
          <cell r="O803">
            <v>0</v>
          </cell>
          <cell r="R803">
            <v>3</v>
          </cell>
          <cell r="S803">
            <v>10</v>
          </cell>
          <cell r="T803" t="str">
            <v xml:space="preserve">Yuan Purchase Pricelist (CNY)</v>
          </cell>
          <cell r="U803">
            <v>3.67</v>
          </cell>
          <cell r="V803">
            <v>574</v>
          </cell>
          <cell r="W803">
            <v>600</v>
          </cell>
          <cell r="X803">
            <v>820</v>
          </cell>
          <cell r="Z803">
            <v>124</v>
          </cell>
          <cell r="AB803" t="str">
            <v>H1</v>
          </cell>
        </row>
        <row r="804">
          <cell r="A804">
            <v>11116</v>
          </cell>
          <cell r="B804" t="str">
            <v>AUTOLAMPS0653</v>
          </cell>
          <cell r="C804" t="str">
            <v>AUTOLAMPS0653</v>
          </cell>
          <cell r="D804" t="b">
            <v>1</v>
          </cell>
          <cell r="E804" t="str">
            <v xml:space="preserve">NISSAN PICK UP 720 (D21) - (93) - OUTER DOOR HANDLE - LH</v>
          </cell>
          <cell r="F804" t="str">
            <v>NISSAN</v>
          </cell>
          <cell r="G804" t="str">
            <v xml:space="preserve">D21/93 ODH LH</v>
          </cell>
          <cell r="H804" t="str">
            <v>NS01-0518-L</v>
          </cell>
          <cell r="J804">
            <v>0.04</v>
          </cell>
          <cell r="K804" t="str">
            <v>SUPPLIER0002</v>
          </cell>
          <cell r="L804" t="str">
            <v xml:space="preserve">ANHUI TINCAI SILK CO. LTD</v>
          </cell>
          <cell r="N804">
            <v>0</v>
          </cell>
          <cell r="O804">
            <v>0</v>
          </cell>
          <cell r="R804">
            <v>3</v>
          </cell>
          <cell r="S804">
            <v>10</v>
          </cell>
          <cell r="T804" t="str">
            <v xml:space="preserve">Yuan Purchase Pricelist (CNY)</v>
          </cell>
          <cell r="U804">
            <v>1.1000000000000001</v>
          </cell>
          <cell r="V804">
            <v>172</v>
          </cell>
          <cell r="W804">
            <v>270</v>
          </cell>
          <cell r="X804">
            <v>370</v>
          </cell>
        </row>
        <row r="805">
          <cell r="A805">
            <v>11117</v>
          </cell>
          <cell r="B805" t="str">
            <v>AUTOLAMPS0654</v>
          </cell>
          <cell r="C805" t="str">
            <v>AUTOLAMPS0654</v>
          </cell>
          <cell r="D805" t="b">
            <v>1</v>
          </cell>
          <cell r="E805" t="str">
            <v xml:space="preserve">NISSAN PICK UP 720 (D21) - (93) - OUTER DOOR HANDLE - RH</v>
          </cell>
          <cell r="F805" t="str">
            <v>NISSAN</v>
          </cell>
          <cell r="G805" t="str">
            <v xml:space="preserve">D21/93 ODH RH</v>
          </cell>
          <cell r="H805" t="str">
            <v>NS01-0518-R</v>
          </cell>
          <cell r="J805">
            <v>0.04</v>
          </cell>
          <cell r="K805" t="str">
            <v>SUPPLIER0002</v>
          </cell>
          <cell r="L805" t="str">
            <v xml:space="preserve">ANHUI TINCAI SILK CO. LTD</v>
          </cell>
          <cell r="N805">
            <v>0</v>
          </cell>
          <cell r="O805">
            <v>0</v>
          </cell>
          <cell r="R805">
            <v>3</v>
          </cell>
          <cell r="S805">
            <v>10</v>
          </cell>
          <cell r="T805" t="str">
            <v xml:space="preserve">Yuan Purchase Pricelist (CNY)</v>
          </cell>
          <cell r="U805">
            <v>1.1000000000000001</v>
          </cell>
          <cell r="V805">
            <v>172</v>
          </cell>
          <cell r="W805">
            <v>270</v>
          </cell>
          <cell r="X805">
            <v>370</v>
          </cell>
        </row>
        <row r="806">
          <cell r="A806">
            <v>11118</v>
          </cell>
          <cell r="B806" t="str">
            <v>AUTOLAMPS0655</v>
          </cell>
          <cell r="C806" t="str">
            <v>AUTOLAMPS0655</v>
          </cell>
          <cell r="D806" t="b">
            <v>1</v>
          </cell>
          <cell r="E806" t="str">
            <v xml:space="preserve">NISSAN PICK UP 720 (D21) - (93) - SIDE MIRROR (BLACK) - LH</v>
          </cell>
          <cell r="F806" t="str">
            <v>NISSAN</v>
          </cell>
          <cell r="G806" t="str">
            <v xml:space="preserve">D21/93 SMB LH</v>
          </cell>
          <cell r="H806" t="str">
            <v>H-0272-L</v>
          </cell>
          <cell r="J806">
            <v>0.04</v>
          </cell>
          <cell r="K806" t="str">
            <v>SUPPLIER0014</v>
          </cell>
          <cell r="L806" t="str">
            <v xml:space="preserve">WENZHOU RONGDA AUTO PARTS CO., LTD</v>
          </cell>
          <cell r="M806">
            <v>22</v>
          </cell>
          <cell r="N806">
            <v>88</v>
          </cell>
          <cell r="O806">
            <v>110</v>
          </cell>
          <cell r="P806">
            <v>5</v>
          </cell>
          <cell r="Q806">
            <v>20</v>
          </cell>
          <cell r="T806" t="str">
            <v xml:space="preserve">Yuan Purchase Pricelist (CNY)</v>
          </cell>
          <cell r="U806">
            <v>1.69</v>
          </cell>
          <cell r="V806">
            <v>283.92</v>
          </cell>
          <cell r="W806">
            <v>390</v>
          </cell>
          <cell r="X806">
            <v>540</v>
          </cell>
          <cell r="Z806">
            <v>24</v>
          </cell>
          <cell r="AB806" t="str">
            <v>B12</v>
          </cell>
        </row>
        <row r="807">
          <cell r="A807">
            <v>11119</v>
          </cell>
          <cell r="B807" t="str">
            <v>AUTOLAMPS0656</v>
          </cell>
          <cell r="C807" t="str">
            <v>AUTOLAMPS0656</v>
          </cell>
          <cell r="D807" t="b">
            <v>1</v>
          </cell>
          <cell r="E807" t="str">
            <v xml:space="preserve">NISSAN PICK UP 720 (D21) - (93) - SIDE MIRROR (BLACK) - RH</v>
          </cell>
          <cell r="F807" t="str">
            <v>NISSAN</v>
          </cell>
          <cell r="G807" t="str">
            <v xml:space="preserve">D21/93 SMB RH</v>
          </cell>
          <cell r="H807" t="str">
            <v>H-0272-R</v>
          </cell>
          <cell r="J807">
            <v>0.04</v>
          </cell>
          <cell r="K807" t="str">
            <v>SUPPLIER0014</v>
          </cell>
          <cell r="L807" t="str">
            <v xml:space="preserve">WENZHOU RONGDA AUTO PARTS CO., LTD</v>
          </cell>
          <cell r="M807">
            <v>20</v>
          </cell>
          <cell r="N807">
            <v>80</v>
          </cell>
          <cell r="O807">
            <v>100</v>
          </cell>
          <cell r="P807">
            <v>5</v>
          </cell>
          <cell r="Q807">
            <v>20</v>
          </cell>
          <cell r="T807" t="str">
            <v xml:space="preserve">Yuan Purchase Pricelist (CNY)</v>
          </cell>
          <cell r="U807">
            <v>1.69</v>
          </cell>
          <cell r="V807">
            <v>283.92</v>
          </cell>
          <cell r="W807">
            <v>390</v>
          </cell>
          <cell r="X807">
            <v>540</v>
          </cell>
          <cell r="Z807">
            <v>28</v>
          </cell>
          <cell r="AB807" t="str">
            <v>B12</v>
          </cell>
        </row>
        <row r="808">
          <cell r="A808">
            <v>11202</v>
          </cell>
          <cell r="B808" t="str">
            <v>AUTOLAMPS0657</v>
          </cell>
          <cell r="C808" t="str">
            <v>AUTOLAMPS0657</v>
          </cell>
          <cell r="D808" t="b">
            <v>1</v>
          </cell>
          <cell r="E808" t="str">
            <v xml:space="preserve">NISSAN PICK UP 720 (D22) - (01-04) - CORNER LAMP - LH</v>
          </cell>
          <cell r="F808" t="str">
            <v>NISSAN</v>
          </cell>
          <cell r="G808" t="str">
            <v xml:space="preserve">D22/01 CLA LH</v>
          </cell>
          <cell r="H808" t="str">
            <v>NS01-0903-L</v>
          </cell>
          <cell r="J808">
            <v>0.04</v>
          </cell>
          <cell r="K808" t="str">
            <v>SUPPLIER0002</v>
          </cell>
          <cell r="L808" t="str">
            <v xml:space="preserve">ANHUI TINCAI SILK CO. LTD</v>
          </cell>
          <cell r="M808">
            <v>3</v>
          </cell>
          <cell r="N808">
            <v>12</v>
          </cell>
          <cell r="O808">
            <v>15</v>
          </cell>
          <cell r="P808">
            <v>5</v>
          </cell>
          <cell r="Q808">
            <v>20</v>
          </cell>
          <cell r="T808" t="str">
            <v xml:space="preserve">Yuan Purchase Pricelist (CNY)</v>
          </cell>
          <cell r="U808">
            <v>15</v>
          </cell>
          <cell r="V808">
            <v>383</v>
          </cell>
          <cell r="W808">
            <v>570</v>
          </cell>
          <cell r="X808">
            <v>770</v>
          </cell>
          <cell r="Z808">
            <v>0</v>
          </cell>
          <cell r="AB808" t="str">
            <v>B15</v>
          </cell>
        </row>
        <row r="809">
          <cell r="A809">
            <v>10958</v>
          </cell>
          <cell r="B809" t="str">
            <v>AUTOLAMPS0658</v>
          </cell>
          <cell r="C809" t="str">
            <v>AUTOLAMPS0658</v>
          </cell>
          <cell r="D809" t="b">
            <v>1</v>
          </cell>
          <cell r="E809" t="str">
            <v xml:space="preserve">NISSAN PICK UP 720 (D22) - (01-04) - CORNER LAMP - RH</v>
          </cell>
          <cell r="F809" t="str">
            <v>NISSAN</v>
          </cell>
          <cell r="G809" t="str">
            <v xml:space="preserve">D22/01 CLA RH</v>
          </cell>
          <cell r="H809" t="str">
            <v>NS01-0903-R</v>
          </cell>
          <cell r="J809">
            <v>0.04</v>
          </cell>
          <cell r="K809" t="str">
            <v>SUPPLIER0002</v>
          </cell>
          <cell r="L809" t="str">
            <v xml:space="preserve">ANHUI TINCAI SILK CO. LTD</v>
          </cell>
          <cell r="M809">
            <v>3</v>
          </cell>
          <cell r="N809">
            <v>12</v>
          </cell>
          <cell r="O809">
            <v>15</v>
          </cell>
          <cell r="P809">
            <v>5</v>
          </cell>
          <cell r="Q809">
            <v>20</v>
          </cell>
          <cell r="T809" t="str">
            <v xml:space="preserve">Yuan Purchase Pricelist (CNY)</v>
          </cell>
          <cell r="U809">
            <v>15</v>
          </cell>
          <cell r="V809">
            <v>383</v>
          </cell>
          <cell r="W809">
            <v>570</v>
          </cell>
          <cell r="X809">
            <v>770</v>
          </cell>
          <cell r="Z809">
            <v>1</v>
          </cell>
          <cell r="AB809" t="str">
            <v>B15</v>
          </cell>
        </row>
        <row r="810">
          <cell r="A810">
            <v>10959</v>
          </cell>
          <cell r="B810" t="str">
            <v>AUTOLAMPS0659</v>
          </cell>
          <cell r="C810" t="str">
            <v>AUTOLAMPS0659</v>
          </cell>
          <cell r="D810" t="b">
            <v>1</v>
          </cell>
          <cell r="E810" t="str">
            <v xml:space="preserve">NISSAN PICK UP 720 (D22) - (01-04) - GRILL - BLACK</v>
          </cell>
          <cell r="F810" t="str">
            <v>NISSAN</v>
          </cell>
          <cell r="G810" t="str">
            <v xml:space="preserve">D22/01 GRL</v>
          </cell>
          <cell r="H810" t="str">
            <v>NS01-0911-B</v>
          </cell>
          <cell r="J810">
            <v>0.04</v>
          </cell>
          <cell r="K810" t="str">
            <v>SUPPLIER0002</v>
          </cell>
          <cell r="L810" t="str">
            <v xml:space="preserve">ANHUI TINCAI SILK CO. LTD</v>
          </cell>
          <cell r="N810">
            <v>0</v>
          </cell>
          <cell r="O810">
            <v>0</v>
          </cell>
          <cell r="R810">
            <v>2</v>
          </cell>
          <cell r="S810">
            <v>3</v>
          </cell>
          <cell r="T810" t="str">
            <v xml:space="preserve">Yuan Purchase Pricelist (CNY)</v>
          </cell>
          <cell r="U810">
            <v>10</v>
          </cell>
          <cell r="V810">
            <v>1563</v>
          </cell>
          <cell r="W810">
            <v>2420</v>
          </cell>
          <cell r="X810">
            <v>3340</v>
          </cell>
          <cell r="Z810">
            <v>3</v>
          </cell>
          <cell r="AB810" t="str">
            <v>G4B</v>
          </cell>
        </row>
        <row r="811">
          <cell r="A811">
            <v>10960</v>
          </cell>
          <cell r="B811" t="str">
            <v>AUTOLAMPS0660</v>
          </cell>
          <cell r="C811" t="str">
            <v>AUTOLAMPS0660</v>
          </cell>
          <cell r="D811" t="b">
            <v>1</v>
          </cell>
          <cell r="E811" t="str">
            <v xml:space="preserve">NISSAN PICK UP 720 (D22) - (01-04) - GRILL - CHROME/GREY</v>
          </cell>
          <cell r="F811" t="str">
            <v>NISSAN</v>
          </cell>
          <cell r="G811" t="str">
            <v xml:space="preserve">D22/01  GRLCG</v>
          </cell>
          <cell r="H811" t="str">
            <v>NS01-0911-CG</v>
          </cell>
          <cell r="J811">
            <v>0.04</v>
          </cell>
          <cell r="K811" t="str">
            <v>SUPPLIER0002</v>
          </cell>
          <cell r="L811" t="str">
            <v xml:space="preserve">ANHUI TINCAI SILK CO. LTD</v>
          </cell>
          <cell r="M811">
            <v>0</v>
          </cell>
          <cell r="N811">
            <v>0</v>
          </cell>
          <cell r="O811">
            <v>0</v>
          </cell>
          <cell r="R811">
            <v>2</v>
          </cell>
          <cell r="S811">
            <v>3</v>
          </cell>
          <cell r="T811" t="str">
            <v xml:space="preserve">Yuan Purchase Pricelist (CNY)</v>
          </cell>
          <cell r="U811">
            <v>11.67</v>
          </cell>
          <cell r="V811">
            <v>1824</v>
          </cell>
          <cell r="W811">
            <v>2830</v>
          </cell>
          <cell r="X811">
            <v>3900</v>
          </cell>
        </row>
        <row r="812">
          <cell r="A812">
            <v>10961</v>
          </cell>
          <cell r="B812" t="str">
            <v>AUTOLAMPS0661</v>
          </cell>
          <cell r="C812" t="str">
            <v>AUTOLAMPS0661</v>
          </cell>
          <cell r="D812" t="b">
            <v>1</v>
          </cell>
          <cell r="E812" t="str">
            <v xml:space="preserve">NISSAN PICK UP 720 (D22) - (01-04) - HEAD LAMP - LH</v>
          </cell>
          <cell r="F812" t="str">
            <v>NISSAN</v>
          </cell>
          <cell r="G812" t="str">
            <v xml:space="preserve">D22/01 HLA LH</v>
          </cell>
          <cell r="H812" t="str">
            <v>NS01-0901-L</v>
          </cell>
          <cell r="J812">
            <v>0.04</v>
          </cell>
          <cell r="K812" t="str">
            <v>SUPPLIER0002</v>
          </cell>
          <cell r="L812" t="str">
            <v xml:space="preserve">ANHUI TINCAI SILK CO. LTD</v>
          </cell>
          <cell r="M812">
            <v>0</v>
          </cell>
          <cell r="N812">
            <v>0</v>
          </cell>
          <cell r="O812">
            <v>0</v>
          </cell>
          <cell r="R812">
            <v>2</v>
          </cell>
          <cell r="S812">
            <v>4</v>
          </cell>
          <cell r="T812" t="str">
            <v xml:space="preserve">Yuan Purchase Pricelist (CNY)</v>
          </cell>
          <cell r="U812">
            <v>9.5</v>
          </cell>
          <cell r="V812">
            <v>1485</v>
          </cell>
          <cell r="W812">
            <v>2300</v>
          </cell>
          <cell r="X812">
            <v>3180</v>
          </cell>
        </row>
        <row r="813">
          <cell r="A813">
            <v>10962</v>
          </cell>
          <cell r="B813" t="str">
            <v>AUTOLAMPS0662</v>
          </cell>
          <cell r="C813" t="str">
            <v>AUTOLAMPS0662</v>
          </cell>
          <cell r="D813" t="b">
            <v>1</v>
          </cell>
          <cell r="E813" t="str">
            <v xml:space="preserve">NISSAN PICK UP 720 (D22) - (01-04) - HEAD LAMP - RH</v>
          </cell>
          <cell r="F813" t="str">
            <v>NISSAN</v>
          </cell>
          <cell r="G813" t="str">
            <v xml:space="preserve">D22/01  HLA RH</v>
          </cell>
          <cell r="H813" t="str">
            <v>NS01-0901-R</v>
          </cell>
          <cell r="J813">
            <v>0.04</v>
          </cell>
          <cell r="K813" t="str">
            <v>SUPPLIER0002</v>
          </cell>
          <cell r="L813" t="str">
            <v xml:space="preserve">ANHUI TINCAI SILK CO. LTD</v>
          </cell>
          <cell r="M813">
            <v>0</v>
          </cell>
          <cell r="N813">
            <v>0</v>
          </cell>
          <cell r="O813">
            <v>0</v>
          </cell>
          <cell r="R813">
            <v>2</v>
          </cell>
          <cell r="S813">
            <v>4</v>
          </cell>
          <cell r="T813" t="str">
            <v xml:space="preserve">Yuan Purchase Pricelist (CNY)</v>
          </cell>
          <cell r="U813">
            <v>9.5</v>
          </cell>
          <cell r="V813">
            <v>1485</v>
          </cell>
          <cell r="W813">
            <v>2300</v>
          </cell>
          <cell r="X813">
            <v>3180</v>
          </cell>
        </row>
        <row r="814">
          <cell r="A814">
            <v>10963</v>
          </cell>
          <cell r="B814" t="str">
            <v>AUTOLAMPS0665</v>
          </cell>
          <cell r="C814" t="str">
            <v>AUTOLAMPS0665</v>
          </cell>
          <cell r="D814" t="b">
            <v>1</v>
          </cell>
          <cell r="E814" t="str">
            <v xml:space="preserve">NISSAN PICK UP 720 (D22) - (01-04) - TAIL LAMP - LONG FITTING - LH</v>
          </cell>
          <cell r="F814" t="str">
            <v>NISSAN</v>
          </cell>
          <cell r="G814" t="str">
            <v xml:space="preserve">D22/01 TLA LH</v>
          </cell>
          <cell r="H814" t="str">
            <v>NS01-0602-L</v>
          </cell>
          <cell r="J814">
            <v>0.04</v>
          </cell>
          <cell r="K814" t="str">
            <v>SUPPLIER0002</v>
          </cell>
          <cell r="L814" t="str">
            <v xml:space="preserve">ANHUI TINCAI SILK CO. LTD</v>
          </cell>
          <cell r="M814">
            <v>3</v>
          </cell>
          <cell r="N814">
            <v>12</v>
          </cell>
          <cell r="O814">
            <v>15</v>
          </cell>
          <cell r="R814">
            <v>5</v>
          </cell>
          <cell r="S814">
            <v>10</v>
          </cell>
          <cell r="T814" t="str">
            <v xml:space="preserve">Yuan Purchase Pricelist (CNY)</v>
          </cell>
          <cell r="U814">
            <v>32</v>
          </cell>
          <cell r="V814">
            <v>816</v>
          </cell>
          <cell r="W814">
            <v>1220</v>
          </cell>
          <cell r="X814">
            <v>1630</v>
          </cell>
          <cell r="Z814">
            <v>18</v>
          </cell>
          <cell r="AB814" t="str">
            <v>B4</v>
          </cell>
        </row>
        <row r="815">
          <cell r="A815">
            <v>10964</v>
          </cell>
          <cell r="B815" t="str">
            <v>AUTOLAMPS0666</v>
          </cell>
          <cell r="C815" t="str">
            <v>AUTOLAMPS0666</v>
          </cell>
          <cell r="D815" t="b">
            <v>1</v>
          </cell>
          <cell r="E815" t="str">
            <v xml:space="preserve">NISSAN PICK UP 720 (D22) - (01-04) - TAIL LAMP - LONG FITTNG - RH</v>
          </cell>
          <cell r="F815" t="str">
            <v>NISSAN</v>
          </cell>
          <cell r="G815" t="str">
            <v xml:space="preserve">D22/01 TLA RH</v>
          </cell>
          <cell r="H815" t="str">
            <v>NS01-0602-R</v>
          </cell>
          <cell r="J815">
            <v>0.04</v>
          </cell>
          <cell r="K815" t="str">
            <v>SUPPLIER0002</v>
          </cell>
          <cell r="L815" t="str">
            <v xml:space="preserve">ANHUI TINCAI SILK CO. LTD</v>
          </cell>
          <cell r="M815">
            <v>3</v>
          </cell>
          <cell r="N815">
            <v>12</v>
          </cell>
          <cell r="O815">
            <v>15</v>
          </cell>
          <cell r="R815">
            <v>5</v>
          </cell>
          <cell r="S815">
            <v>10</v>
          </cell>
          <cell r="T815" t="str">
            <v xml:space="preserve">Yuan Purchase Pricelist (CNY)</v>
          </cell>
          <cell r="U815">
            <v>32</v>
          </cell>
          <cell r="V815">
            <v>816</v>
          </cell>
          <cell r="W815">
            <v>1220</v>
          </cell>
          <cell r="X815">
            <v>1630</v>
          </cell>
          <cell r="Z815">
            <v>18</v>
          </cell>
          <cell r="AB815" t="str">
            <v>B4</v>
          </cell>
        </row>
        <row r="816">
          <cell r="A816">
            <v>12161</v>
          </cell>
          <cell r="B816" t="str">
            <v>AUTOLAMPS0663</v>
          </cell>
          <cell r="C816" t="str">
            <v>AUTOLAMPS0663</v>
          </cell>
          <cell r="D816" t="b">
            <v>1</v>
          </cell>
          <cell r="E816" t="str">
            <v xml:space="preserve">NISSAN PICK UP 720 (D22) - (01-04) - TAIL LENS - LH</v>
          </cell>
          <cell r="F816" t="str">
            <v>NISSAN</v>
          </cell>
          <cell r="G816" t="str">
            <v xml:space="preserve">D22/01  TLS LH</v>
          </cell>
          <cell r="H816" t="str">
            <v>00-NS01-0902-L</v>
          </cell>
          <cell r="J816">
            <v>0.04</v>
          </cell>
          <cell r="K816" t="str">
            <v>SUPPLIER0002</v>
          </cell>
          <cell r="L816" t="str">
            <v xml:space="preserve">ANHUI TINCAI SILK CO. LTD</v>
          </cell>
          <cell r="M816">
            <v>3</v>
          </cell>
          <cell r="N816">
            <v>12</v>
          </cell>
          <cell r="O816">
            <v>15</v>
          </cell>
          <cell r="R816">
            <v>5</v>
          </cell>
          <cell r="S816">
            <v>20</v>
          </cell>
          <cell r="T816" t="str">
            <v xml:space="preserve">Yuan Purchase Pricelist (CNY)</v>
          </cell>
          <cell r="U816">
            <v>12</v>
          </cell>
          <cell r="V816">
            <v>270</v>
          </cell>
          <cell r="W816">
            <v>280</v>
          </cell>
          <cell r="X816">
            <v>390</v>
          </cell>
        </row>
        <row r="817">
          <cell r="A817">
            <v>12160</v>
          </cell>
          <cell r="B817" t="str">
            <v>AUTOLAMPS0664</v>
          </cell>
          <cell r="C817" t="str">
            <v>AUTOLAMPS0664</v>
          </cell>
          <cell r="D817" t="b">
            <v>1</v>
          </cell>
          <cell r="E817" t="str">
            <v xml:space="preserve">NISSAN PICK UP 720 (D22) - (01-04) - TAIL LENS - RH</v>
          </cell>
          <cell r="F817" t="str">
            <v>NISSAN</v>
          </cell>
          <cell r="G817" t="str">
            <v xml:space="preserve">D22/01  TLS RH</v>
          </cell>
          <cell r="H817" t="str">
            <v>00-NS01-0902-R</v>
          </cell>
          <cell r="J817">
            <v>0.04</v>
          </cell>
          <cell r="K817" t="str">
            <v>SUPPLIER0002</v>
          </cell>
          <cell r="L817" t="str">
            <v xml:space="preserve">ANHUI TINCAI SILK CO. LTD</v>
          </cell>
          <cell r="M817">
            <v>2</v>
          </cell>
          <cell r="N817">
            <v>8</v>
          </cell>
          <cell r="O817">
            <v>10</v>
          </cell>
          <cell r="R817">
            <v>5</v>
          </cell>
          <cell r="S817">
            <v>20</v>
          </cell>
          <cell r="T817" t="str">
            <v xml:space="preserve">Yuan Purchase Pricelist (CNY)</v>
          </cell>
          <cell r="U817">
            <v>12</v>
          </cell>
          <cell r="V817">
            <v>270</v>
          </cell>
          <cell r="W817">
            <v>280</v>
          </cell>
          <cell r="X817">
            <v>390</v>
          </cell>
        </row>
        <row r="818">
          <cell r="A818">
            <v>10967</v>
          </cell>
          <cell r="B818" t="str">
            <v>AUTOLAMPS0669</v>
          </cell>
          <cell r="C818" t="str">
            <v>AUTOLAMPS0669</v>
          </cell>
          <cell r="D818" t="b">
            <v>1</v>
          </cell>
          <cell r="E818" t="str">
            <v xml:space="preserve">NISSAN PICK UP 720 (D22) - (97-02) - BUMPER VALANCE</v>
          </cell>
          <cell r="F818" t="str">
            <v>NISSAN</v>
          </cell>
          <cell r="G818" t="str">
            <v xml:space="preserve">D22/97  BPRV</v>
          </cell>
          <cell r="H818" t="str">
            <v>NS01-0607</v>
          </cell>
          <cell r="J818">
            <v>0.04</v>
          </cell>
          <cell r="K818" t="str">
            <v>SUPPLIER0002</v>
          </cell>
          <cell r="L818" t="str">
            <v xml:space="preserve">ANHUI TINCAI SILK CO. LTD</v>
          </cell>
          <cell r="M818">
            <v>0</v>
          </cell>
          <cell r="N818">
            <v>0</v>
          </cell>
          <cell r="O818">
            <v>0</v>
          </cell>
          <cell r="R818">
            <v>2</v>
          </cell>
          <cell r="S818">
            <v>3</v>
          </cell>
          <cell r="T818" t="str">
            <v xml:space="preserve">Yuan Purchase Pricelist (CNY)</v>
          </cell>
          <cell r="U818">
            <v>7.5</v>
          </cell>
          <cell r="V818">
            <v>1172</v>
          </cell>
          <cell r="W818">
            <v>1820</v>
          </cell>
          <cell r="X818">
            <v>2510</v>
          </cell>
          <cell r="Z818">
            <v>24</v>
          </cell>
          <cell r="AB818" t="str">
            <v>G4A</v>
          </cell>
        </row>
        <row r="819">
          <cell r="A819">
            <v>10968</v>
          </cell>
          <cell r="B819" t="str">
            <v>AUTOLAMPS0673</v>
          </cell>
          <cell r="C819" t="str">
            <v>AUTOLAMPS0673</v>
          </cell>
          <cell r="D819" t="b">
            <v>1</v>
          </cell>
          <cell r="E819" t="str">
            <v xml:space="preserve">NISSAN PICK UP 720 (D22) - (97-02) - CORNER LAMP - LH</v>
          </cell>
          <cell r="F819" t="str">
            <v>NISSAN</v>
          </cell>
          <cell r="G819" t="str">
            <v xml:space="preserve">D22/97  CLA LH</v>
          </cell>
          <cell r="H819" t="str">
            <v>NS01-0603-L</v>
          </cell>
          <cell r="J819">
            <v>0.04</v>
          </cell>
          <cell r="K819" t="str">
            <v>SUPPLIER0002</v>
          </cell>
          <cell r="L819" t="str">
            <v xml:space="preserve">ANHUI TINCAI SILK CO. LTD</v>
          </cell>
          <cell r="M819">
            <v>7</v>
          </cell>
          <cell r="N819">
            <v>28</v>
          </cell>
          <cell r="O819">
            <v>35</v>
          </cell>
          <cell r="P819">
            <v>3</v>
          </cell>
          <cell r="Q819">
            <v>10</v>
          </cell>
          <cell r="T819" t="str">
            <v xml:space="preserve">Yuan Purchase Pricelist (CNY)</v>
          </cell>
          <cell r="U819">
            <v>14</v>
          </cell>
          <cell r="V819">
            <v>355.99</v>
          </cell>
          <cell r="W819">
            <v>540</v>
          </cell>
          <cell r="X819">
            <v>930</v>
          </cell>
        </row>
        <row r="820">
          <cell r="A820">
            <v>10969</v>
          </cell>
          <cell r="B820" t="str">
            <v>AUTOLAMPS0674</v>
          </cell>
          <cell r="C820" t="str">
            <v>AUTOLAMPS0674</v>
          </cell>
          <cell r="D820" t="b">
            <v>1</v>
          </cell>
          <cell r="E820" t="str">
            <v xml:space="preserve">NISSAN PICK UP 720 (D22) - (97-02) - CORNER LAMP - RH</v>
          </cell>
          <cell r="F820" t="str">
            <v>NISSAN</v>
          </cell>
          <cell r="G820" t="str">
            <v xml:space="preserve">D22/97  CLA RH</v>
          </cell>
          <cell r="H820" t="str">
            <v>NS01-0603-R</v>
          </cell>
          <cell r="J820">
            <v>0.04</v>
          </cell>
          <cell r="K820" t="str">
            <v>SUPPLIER0002</v>
          </cell>
          <cell r="L820" t="str">
            <v xml:space="preserve">ANHUI TINCAI SILK CO. LTD</v>
          </cell>
          <cell r="M820">
            <v>5</v>
          </cell>
          <cell r="N820">
            <v>20</v>
          </cell>
          <cell r="O820">
            <v>25</v>
          </cell>
          <cell r="P820">
            <v>3</v>
          </cell>
          <cell r="Q820">
            <v>10</v>
          </cell>
          <cell r="T820" t="str">
            <v xml:space="preserve">Yuan Purchase Pricelist (CNY)</v>
          </cell>
          <cell r="U820">
            <v>14</v>
          </cell>
          <cell r="V820">
            <v>355.99</v>
          </cell>
          <cell r="W820">
            <v>540</v>
          </cell>
          <cell r="X820">
            <v>930</v>
          </cell>
        </row>
        <row r="821">
          <cell r="A821">
            <v>11060</v>
          </cell>
          <cell r="B821" t="str">
            <v>AUTOLAMPS0670</v>
          </cell>
          <cell r="C821" t="str">
            <v>AUTOLAMPS0670</v>
          </cell>
          <cell r="D821" t="b">
            <v>1</v>
          </cell>
          <cell r="E821" t="str">
            <v xml:space="preserve">NISSAN PICK UP 720 (D22) - (97-02) - FRONT BUMPER (CHROME)</v>
          </cell>
          <cell r="F821" t="str">
            <v>NISSAN</v>
          </cell>
          <cell r="G821" t="str">
            <v xml:space="preserve">D22/97 04 BPRFC</v>
          </cell>
          <cell r="H821" t="str">
            <v>NS01-0607-01</v>
          </cell>
          <cell r="J821">
            <v>0.04</v>
          </cell>
          <cell r="K821" t="str">
            <v>SUPPLIER0002</v>
          </cell>
          <cell r="L821" t="str">
            <v xml:space="preserve">ANHUI TINCAI SILK CO. LTD</v>
          </cell>
          <cell r="M821">
            <v>0</v>
          </cell>
          <cell r="N821">
            <v>0</v>
          </cell>
          <cell r="O821">
            <v>0</v>
          </cell>
          <cell r="R821">
            <v>2</v>
          </cell>
          <cell r="S821">
            <v>3</v>
          </cell>
          <cell r="T821" t="str">
            <v xml:space="preserve">Yuan Purchase Pricelist (CNY)</v>
          </cell>
          <cell r="U821">
            <v>20.5</v>
          </cell>
          <cell r="V821">
            <v>3204</v>
          </cell>
          <cell r="W821">
            <v>4970</v>
          </cell>
          <cell r="X821">
            <v>6860</v>
          </cell>
          <cell r="Z821">
            <v>37</v>
          </cell>
          <cell r="AB821" t="str">
            <v>G3D</v>
          </cell>
        </row>
        <row r="822">
          <cell r="A822">
            <v>11061</v>
          </cell>
          <cell r="B822" t="str">
            <v>AUTOLAMPS0671</v>
          </cell>
          <cell r="C822" t="str">
            <v>AUTOLAMPS0671</v>
          </cell>
          <cell r="D822" t="b">
            <v>1</v>
          </cell>
          <cell r="E822" t="str">
            <v xml:space="preserve">NISSAN PICK UP 720 (D22) - (97-02) - FRONT BUMPER SIDE (CHROME) - LH</v>
          </cell>
          <cell r="F822" t="str">
            <v>NISSAN</v>
          </cell>
          <cell r="G822" t="str">
            <v xml:space="preserve">D22/97 04 FBPRSC LH</v>
          </cell>
          <cell r="H822" t="str">
            <v>NS01-0607-02-L</v>
          </cell>
          <cell r="J822">
            <v>0.04</v>
          </cell>
          <cell r="K822" t="str">
            <v>SUPPLIER0002</v>
          </cell>
          <cell r="L822" t="str">
            <v xml:space="preserve">ANHUI TINCAI SILK CO. LTD</v>
          </cell>
          <cell r="M822">
            <v>0</v>
          </cell>
          <cell r="N822">
            <v>0</v>
          </cell>
          <cell r="O822">
            <v>0</v>
          </cell>
          <cell r="R822">
            <v>2</v>
          </cell>
          <cell r="S822">
            <v>3</v>
          </cell>
          <cell r="T822" t="str">
            <v xml:space="preserve">Yuan Purchase Pricelist (CNY)</v>
          </cell>
          <cell r="U822">
            <v>5</v>
          </cell>
          <cell r="V822">
            <v>782</v>
          </cell>
          <cell r="W822">
            <v>1210</v>
          </cell>
          <cell r="X822">
            <v>1670</v>
          </cell>
          <cell r="Z822">
            <v>37</v>
          </cell>
          <cell r="AB822" t="str">
            <v>G3D</v>
          </cell>
        </row>
        <row r="823">
          <cell r="A823">
            <v>11062</v>
          </cell>
          <cell r="B823" t="str">
            <v>AUTOLAMPS0672</v>
          </cell>
          <cell r="C823" t="str">
            <v>AUTOLAMPS0672</v>
          </cell>
          <cell r="D823" t="b">
            <v>1</v>
          </cell>
          <cell r="E823" t="str">
            <v xml:space="preserve">NISSAN PICK UP 720 (D22) - (97-02) - FRONT BUMPER SIDE (CHROME) - RH</v>
          </cell>
          <cell r="F823" t="str">
            <v>NISSAN</v>
          </cell>
          <cell r="G823" t="str">
            <v xml:space="preserve">D22/97 04 FBPRSC RH</v>
          </cell>
          <cell r="H823" t="str">
            <v>NS01-0607-02-R</v>
          </cell>
          <cell r="J823">
            <v>0.04</v>
          </cell>
          <cell r="K823" t="str">
            <v>SUPPLIER0002</v>
          </cell>
          <cell r="L823" t="str">
            <v xml:space="preserve">ANHUI TINCAI SILK CO. LTD</v>
          </cell>
          <cell r="M823">
            <v>0</v>
          </cell>
          <cell r="N823">
            <v>0</v>
          </cell>
          <cell r="O823">
            <v>0</v>
          </cell>
          <cell r="R823">
            <v>2</v>
          </cell>
          <cell r="S823">
            <v>3</v>
          </cell>
          <cell r="T823" t="str">
            <v xml:space="preserve">Yuan Purchase Pricelist (CNY)</v>
          </cell>
          <cell r="U823">
            <v>5</v>
          </cell>
          <cell r="V823">
            <v>782</v>
          </cell>
          <cell r="W823">
            <v>1210</v>
          </cell>
          <cell r="X823">
            <v>1670</v>
          </cell>
          <cell r="Z823">
            <v>37</v>
          </cell>
          <cell r="AB823" t="str">
            <v>G3D</v>
          </cell>
        </row>
        <row r="824">
          <cell r="A824">
            <v>11971</v>
          </cell>
          <cell r="B824" t="str">
            <v>AUTOLAMPS0667</v>
          </cell>
          <cell r="C824" t="str">
            <v>AUTOLAMPS0667</v>
          </cell>
          <cell r="D824" t="b">
            <v>1</v>
          </cell>
          <cell r="E824" t="str">
            <v xml:space="preserve">NISSAN PICK UP 720 (D22) - (97-02) - FRONT DOOR GLASS - RH</v>
          </cell>
          <cell r="F824" t="str">
            <v>NISSAN</v>
          </cell>
          <cell r="G824" t="str">
            <v xml:space="preserve">D22 FD/RH</v>
          </cell>
          <cell r="H824" t="str">
            <v xml:space="preserve">D22 FD/RH</v>
          </cell>
          <cell r="I824" t="str">
            <v>873*518</v>
          </cell>
          <cell r="J824">
            <v>0.02</v>
          </cell>
          <cell r="K824" t="str">
            <v>SUPPLIER0015</v>
          </cell>
          <cell r="L824" t="str">
            <v xml:space="preserve">XINYI AUTOMOBILE GLASS (SHENZHEN) CO., LTD</v>
          </cell>
          <cell r="M824">
            <v>0</v>
          </cell>
          <cell r="N824">
            <v>0</v>
          </cell>
          <cell r="O824">
            <v>0</v>
          </cell>
          <cell r="R824">
            <v>1</v>
          </cell>
          <cell r="S824">
            <v>4</v>
          </cell>
          <cell r="T824" t="str">
            <v xml:space="preserve">USD Purchase Pricelist (USD)</v>
          </cell>
          <cell r="U824">
            <v>2.96</v>
          </cell>
          <cell r="V824">
            <v>459.54</v>
          </cell>
          <cell r="W824">
            <v>600</v>
          </cell>
          <cell r="X824">
            <v>830</v>
          </cell>
        </row>
        <row r="825">
          <cell r="A825">
            <v>10970</v>
          </cell>
          <cell r="B825" t="str">
            <v>AUTOLAMPS0675</v>
          </cell>
          <cell r="C825" t="str">
            <v>AUTOLAMPS0675</v>
          </cell>
          <cell r="D825" t="b">
            <v>1</v>
          </cell>
          <cell r="E825" t="str">
            <v xml:space="preserve">NISSAN PICK UP 720 (D22) - (97-02) - GRILL - CHROME/GREY</v>
          </cell>
          <cell r="F825" t="str">
            <v>NISSAN</v>
          </cell>
          <cell r="G825" t="str">
            <v xml:space="preserve">D22/97  GRLCG</v>
          </cell>
          <cell r="H825" t="str">
            <v>NS01-0611B</v>
          </cell>
          <cell r="J825">
            <v>0.04</v>
          </cell>
          <cell r="K825" t="str">
            <v>SUPPLIER0002</v>
          </cell>
          <cell r="L825" t="str">
            <v xml:space="preserve">ANHUI TINCAI SILK CO. LTD</v>
          </cell>
          <cell r="N825">
            <v>0</v>
          </cell>
          <cell r="O825">
            <v>0</v>
          </cell>
          <cell r="R825">
            <v>1</v>
          </cell>
          <cell r="S825">
            <v>3</v>
          </cell>
          <cell r="T825" t="str">
            <v xml:space="preserve">Yuan Purchase Pricelist (CNY)</v>
          </cell>
          <cell r="U825">
            <v>15</v>
          </cell>
          <cell r="V825">
            <v>2345</v>
          </cell>
          <cell r="W825">
            <v>3630</v>
          </cell>
          <cell r="X825">
            <v>5000</v>
          </cell>
        </row>
        <row r="826">
          <cell r="A826">
            <v>10971</v>
          </cell>
          <cell r="B826" t="str">
            <v>AUTOLAMPS0676</v>
          </cell>
          <cell r="C826" t="str">
            <v>AUTOLAMPS0676</v>
          </cell>
          <cell r="D826" t="b">
            <v>1</v>
          </cell>
          <cell r="E826" t="str">
            <v xml:space="preserve">NISSAN PICK UP 720 (D22) - (97-02) - HEAD LAMP - LH</v>
          </cell>
          <cell r="F826" t="str">
            <v>NISSAN</v>
          </cell>
          <cell r="G826" t="str">
            <v xml:space="preserve">D22/97  HLA LH</v>
          </cell>
          <cell r="H826" t="str">
            <v>NS01-0601-L</v>
          </cell>
          <cell r="J826">
            <v>0.04</v>
          </cell>
          <cell r="K826" t="str">
            <v>SUPPLIER0002</v>
          </cell>
          <cell r="L826" t="str">
            <v xml:space="preserve">ANHUI TINCAI SILK CO. LTD</v>
          </cell>
          <cell r="M826">
            <v>1</v>
          </cell>
          <cell r="N826">
            <v>4</v>
          </cell>
          <cell r="O826">
            <v>5</v>
          </cell>
          <cell r="R826">
            <v>2</v>
          </cell>
          <cell r="S826">
            <v>4</v>
          </cell>
          <cell r="T826" t="str">
            <v xml:space="preserve">Yuan Purchase Pricelist (CNY)</v>
          </cell>
          <cell r="U826">
            <v>48.2</v>
          </cell>
          <cell r="V826">
            <v>1225.6300000000001</v>
          </cell>
          <cell r="W826">
            <v>1800</v>
          </cell>
          <cell r="X826">
            <v>3200</v>
          </cell>
          <cell r="Z826">
            <v>6</v>
          </cell>
          <cell r="AB826" t="str">
            <v>A3</v>
          </cell>
        </row>
        <row r="827">
          <cell r="A827">
            <v>10972</v>
          </cell>
          <cell r="B827" t="str">
            <v>AUTOLAMPS0677</v>
          </cell>
          <cell r="C827" t="str">
            <v>AUTOLAMPS0677</v>
          </cell>
          <cell r="D827" t="b">
            <v>1</v>
          </cell>
          <cell r="E827" t="str">
            <v xml:space="preserve">NISSAN PICK UP 720 (D22) - (97-02) - HEAD LAMP - RH</v>
          </cell>
          <cell r="F827" t="str">
            <v>NISSAN</v>
          </cell>
          <cell r="G827" t="str">
            <v xml:space="preserve">D22/97 HLA RH</v>
          </cell>
          <cell r="H827" t="str">
            <v>NS01-0601-R</v>
          </cell>
          <cell r="J827">
            <v>0.04</v>
          </cell>
          <cell r="K827" t="str">
            <v>SUPPLIER0002</v>
          </cell>
          <cell r="L827" t="str">
            <v xml:space="preserve">ANHUI TINCAI SILK CO. LTD</v>
          </cell>
          <cell r="M827">
            <v>1</v>
          </cell>
          <cell r="N827">
            <v>4</v>
          </cell>
          <cell r="O827">
            <v>5</v>
          </cell>
          <cell r="R827">
            <v>2</v>
          </cell>
          <cell r="S827">
            <v>4</v>
          </cell>
          <cell r="T827" t="str">
            <v xml:space="preserve">Yuan Purchase Pricelist (CNY)</v>
          </cell>
          <cell r="U827">
            <v>48.2</v>
          </cell>
          <cell r="V827">
            <v>1225.6300000000001</v>
          </cell>
          <cell r="W827">
            <v>1800</v>
          </cell>
          <cell r="X827">
            <v>3200</v>
          </cell>
          <cell r="Z827">
            <v>9</v>
          </cell>
          <cell r="AB827" t="str">
            <v>A3</v>
          </cell>
        </row>
        <row r="828">
          <cell r="A828">
            <v>11890</v>
          </cell>
          <cell r="B828" t="str">
            <v>AUTOLAMPS0668</v>
          </cell>
          <cell r="C828" t="str">
            <v>AUTOLAMPS0668</v>
          </cell>
          <cell r="D828" t="b">
            <v>1</v>
          </cell>
          <cell r="E828" t="str">
            <v xml:space="preserve">NISSAN PICK UP 720 (D22) - (97-02) - LAMINATED FRONT WINDSCREEN</v>
          </cell>
          <cell r="F828" t="str">
            <v>NISSAN</v>
          </cell>
          <cell r="G828" t="str">
            <v xml:space="preserve">D22 2 LFW/X</v>
          </cell>
          <cell r="H828" t="str">
            <v xml:space="preserve">D22-2 LFW/X</v>
          </cell>
          <cell r="I828" t="str">
            <v>1478*749</v>
          </cell>
          <cell r="J828">
            <v>0.02</v>
          </cell>
          <cell r="K828" t="str">
            <v>SUPPLIER0015</v>
          </cell>
          <cell r="L828" t="str">
            <v xml:space="preserve">XINYI AUTOMOBILE GLASS (SHENZHEN) CO., LTD</v>
          </cell>
          <cell r="M828">
            <v>6</v>
          </cell>
          <cell r="N828">
            <v>24</v>
          </cell>
          <cell r="O828">
            <v>30</v>
          </cell>
          <cell r="R828">
            <v>4</v>
          </cell>
          <cell r="S828">
            <v>12</v>
          </cell>
          <cell r="T828" t="str">
            <v xml:space="preserve">USD Purchase Pricelist (USD)</v>
          </cell>
          <cell r="U828">
            <v>13.17</v>
          </cell>
          <cell r="V828">
            <v>2055</v>
          </cell>
          <cell r="W828">
            <v>2770</v>
          </cell>
          <cell r="X828">
            <v>3830</v>
          </cell>
        </row>
        <row r="829">
          <cell r="A829">
            <v>10973</v>
          </cell>
          <cell r="B829" t="str">
            <v>AUTOLAMPS0680</v>
          </cell>
          <cell r="C829" t="str">
            <v>AUTOLAMPS0680</v>
          </cell>
          <cell r="D829" t="b">
            <v>1</v>
          </cell>
          <cell r="E829" t="str">
            <v xml:space="preserve">NISSAN PICK UP 720 (D22) - (97-02) - TAIL LAMP - LH</v>
          </cell>
          <cell r="F829" t="str">
            <v>NISSAN</v>
          </cell>
          <cell r="G829" t="str">
            <v xml:space="preserve">D22/97  TLA LH</v>
          </cell>
          <cell r="H829" t="str">
            <v>NS01-0602B-L</v>
          </cell>
          <cell r="J829">
            <v>0.04</v>
          </cell>
          <cell r="K829" t="str">
            <v>SUPPLIER0002</v>
          </cell>
          <cell r="L829" t="str">
            <v xml:space="preserve">ANHUI TINCAI SILK CO. LTD</v>
          </cell>
          <cell r="M829">
            <v>3</v>
          </cell>
          <cell r="N829">
            <v>12</v>
          </cell>
          <cell r="O829">
            <v>15</v>
          </cell>
          <cell r="R829">
            <v>5</v>
          </cell>
          <cell r="S829">
            <v>20</v>
          </cell>
          <cell r="T829" t="str">
            <v xml:space="preserve">Yuan Purchase Pricelist (CNY)</v>
          </cell>
          <cell r="U829">
            <v>20</v>
          </cell>
          <cell r="V829">
            <v>508.56</v>
          </cell>
          <cell r="W829">
            <v>770</v>
          </cell>
          <cell r="X829">
            <v>1340</v>
          </cell>
        </row>
        <row r="830">
          <cell r="A830">
            <v>10974</v>
          </cell>
          <cell r="B830" t="str">
            <v>AUTOLAMPS0681</v>
          </cell>
          <cell r="C830" t="str">
            <v>AUTOLAMPS0681</v>
          </cell>
          <cell r="D830" t="b">
            <v>1</v>
          </cell>
          <cell r="E830" t="str">
            <v xml:space="preserve">NISSAN PICK UP 720 (D22) - (97-02) - TAIL LAMP - RH</v>
          </cell>
          <cell r="F830" t="str">
            <v>NISSAN</v>
          </cell>
          <cell r="G830" t="str">
            <v xml:space="preserve">D22/97  TLA RH</v>
          </cell>
          <cell r="H830" t="str">
            <v>NS01-0602B-R</v>
          </cell>
          <cell r="J830">
            <v>0.04</v>
          </cell>
          <cell r="K830" t="str">
            <v>SUPPLIER0002</v>
          </cell>
          <cell r="L830" t="str">
            <v xml:space="preserve">ANHUI TINCAI SILK CO. LTD</v>
          </cell>
          <cell r="M830">
            <v>4</v>
          </cell>
          <cell r="N830">
            <v>16</v>
          </cell>
          <cell r="O830">
            <v>20</v>
          </cell>
          <cell r="R830">
            <v>5</v>
          </cell>
          <cell r="S830">
            <v>20</v>
          </cell>
          <cell r="T830" t="str">
            <v xml:space="preserve">Yuan Purchase Pricelist (CNY)</v>
          </cell>
          <cell r="U830">
            <v>20</v>
          </cell>
          <cell r="V830">
            <v>508.56</v>
          </cell>
          <cell r="W830">
            <v>770</v>
          </cell>
          <cell r="X830">
            <v>1340</v>
          </cell>
        </row>
        <row r="831">
          <cell r="A831">
            <v>10975</v>
          </cell>
          <cell r="B831" t="str">
            <v>AUTOLAMPS0678</v>
          </cell>
          <cell r="C831" t="str">
            <v>AUTOLAMPS0678</v>
          </cell>
          <cell r="D831" t="b">
            <v>1</v>
          </cell>
          <cell r="E831" t="str">
            <v xml:space="preserve">NISSAN PICK UP 720 (D22) - (97-02) - TAIL LENS (2 COLOUR)  - LH</v>
          </cell>
          <cell r="F831" t="str">
            <v>NISSAN</v>
          </cell>
          <cell r="G831" t="str">
            <v xml:space="preserve">D22/97  TLS2C LH</v>
          </cell>
          <cell r="H831" t="str">
            <v>00-NS01-0602B-L</v>
          </cell>
          <cell r="J831">
            <v>0.04</v>
          </cell>
          <cell r="K831" t="str">
            <v>SUPPLIER0002</v>
          </cell>
          <cell r="L831" t="str">
            <v xml:space="preserve">ANHUI TINCAI SILK CO. LTD</v>
          </cell>
          <cell r="M831">
            <v>2</v>
          </cell>
          <cell r="N831">
            <v>8</v>
          </cell>
          <cell r="O831">
            <v>10</v>
          </cell>
          <cell r="R831">
            <v>5</v>
          </cell>
          <cell r="S831">
            <v>20</v>
          </cell>
          <cell r="T831" t="str">
            <v xml:space="preserve">Yuan Purchase Pricelist (CNY)</v>
          </cell>
          <cell r="U831">
            <v>0.81</v>
          </cell>
          <cell r="V831">
            <v>127</v>
          </cell>
          <cell r="W831">
            <v>200</v>
          </cell>
          <cell r="X831">
            <v>280</v>
          </cell>
        </row>
        <row r="832">
          <cell r="A832">
            <v>10976</v>
          </cell>
          <cell r="B832" t="str">
            <v>AUTOLAMPS0679</v>
          </cell>
          <cell r="C832" t="str">
            <v>AUTOLAMPS0679</v>
          </cell>
          <cell r="D832" t="b">
            <v>1</v>
          </cell>
          <cell r="E832" t="str">
            <v xml:space="preserve">NISSAN PICK UP 720 (D22) - (97-02) - TAIL LENS (2 COLOUR) - RH</v>
          </cell>
          <cell r="F832" t="str">
            <v>NISSAN</v>
          </cell>
          <cell r="G832" t="str">
            <v xml:space="preserve">D22/97  TLS2C RH</v>
          </cell>
          <cell r="H832" t="str">
            <v>00-NS01-0602B-R</v>
          </cell>
          <cell r="J832">
            <v>0.04</v>
          </cell>
          <cell r="K832" t="str">
            <v>SUPPLIER0002</v>
          </cell>
          <cell r="L832" t="str">
            <v xml:space="preserve">ANHUI TINCAI SILK CO. LTD</v>
          </cell>
          <cell r="M832">
            <v>2</v>
          </cell>
          <cell r="N832">
            <v>8</v>
          </cell>
          <cell r="O832">
            <v>10</v>
          </cell>
          <cell r="R832">
            <v>5</v>
          </cell>
          <cell r="S832">
            <v>20</v>
          </cell>
          <cell r="T832" t="str">
            <v xml:space="preserve">Yuan Purchase Pricelist (CNY)</v>
          </cell>
          <cell r="U832">
            <v>0.81</v>
          </cell>
          <cell r="V832">
            <v>127</v>
          </cell>
          <cell r="W832">
            <v>200</v>
          </cell>
          <cell r="X832">
            <v>280</v>
          </cell>
        </row>
        <row r="833">
          <cell r="A833">
            <v>11549</v>
          </cell>
          <cell r="B833" t="str">
            <v>AUTOLAMPS0839</v>
          </cell>
          <cell r="C833" t="str">
            <v>AUTOLAMPS0839</v>
          </cell>
          <cell r="D833" t="b">
            <v>1</v>
          </cell>
          <cell r="E833" t="str">
            <v xml:space="preserve">NISSAN PRIMERA (02-) - HEAD LAMP (215-1191) - LH</v>
          </cell>
          <cell r="F833" t="str">
            <v>NISSAN</v>
          </cell>
          <cell r="G833" t="str">
            <v>Y11/03-HLA-LH</v>
          </cell>
          <cell r="H833" t="str">
            <v>NS20-0501-L</v>
          </cell>
          <cell r="J833">
            <v>0.04</v>
          </cell>
          <cell r="K833" t="str">
            <v>SUPPLIER0002</v>
          </cell>
          <cell r="L833" t="str">
            <v xml:space="preserve">ANHUI TINCAI SILK CO. LTD</v>
          </cell>
          <cell r="N833">
            <v>0</v>
          </cell>
          <cell r="O833">
            <v>0</v>
          </cell>
          <cell r="T833" t="str">
            <v xml:space="preserve">Yuan Purchase Pricelist (CNY)</v>
          </cell>
          <cell r="U833">
            <v>160</v>
          </cell>
          <cell r="V833">
            <v>4034</v>
          </cell>
          <cell r="W833">
            <v>6250</v>
          </cell>
          <cell r="X833">
            <v>8070</v>
          </cell>
          <cell r="Z833">
            <v>39</v>
          </cell>
          <cell r="AB833" t="str">
            <v>B9</v>
          </cell>
        </row>
        <row r="834">
          <cell r="A834">
            <v>11550</v>
          </cell>
          <cell r="B834" t="str">
            <v>AUTOLAMPS0840</v>
          </cell>
          <cell r="C834" t="str">
            <v>AUTOLAMPS0840</v>
          </cell>
          <cell r="D834" t="b">
            <v>1</v>
          </cell>
          <cell r="E834" t="str">
            <v xml:space="preserve">NISSAN PRIMERA (02-) - HEAD LAMP (215-1191) - RH</v>
          </cell>
          <cell r="F834" t="str">
            <v>NISSAN</v>
          </cell>
          <cell r="G834" t="str">
            <v>Y11/03-HLA-RH</v>
          </cell>
          <cell r="H834" t="str">
            <v>NS20-0501-R</v>
          </cell>
          <cell r="J834">
            <v>0.04</v>
          </cell>
          <cell r="K834" t="str">
            <v>SUPPLIER0002</v>
          </cell>
          <cell r="L834" t="str">
            <v xml:space="preserve">ANHUI TINCAI SILK CO. LTD</v>
          </cell>
          <cell r="N834">
            <v>0</v>
          </cell>
          <cell r="O834">
            <v>0</v>
          </cell>
          <cell r="T834" t="str">
            <v xml:space="preserve">Yuan Purchase Pricelist (CNY)</v>
          </cell>
          <cell r="U834">
            <v>160</v>
          </cell>
          <cell r="V834">
            <v>4034</v>
          </cell>
          <cell r="W834">
            <v>6250</v>
          </cell>
          <cell r="X834">
            <v>8070</v>
          </cell>
          <cell r="Z834">
            <v>39</v>
          </cell>
          <cell r="AB834" t="str">
            <v>B9</v>
          </cell>
        </row>
        <row r="835">
          <cell r="A835">
            <v>13618</v>
          </cell>
          <cell r="B835" t="str">
            <v>AUTOLAMPS0842</v>
          </cell>
          <cell r="C835" t="str">
            <v>AUTOLAMPS0842</v>
          </cell>
          <cell r="D835" t="b">
            <v>1</v>
          </cell>
          <cell r="E835" t="str">
            <v xml:space="preserve">NISSAN QASHQAI / DUALIS  J10/NJO (07-) NE11 - BACK LAMP - LH</v>
          </cell>
          <cell r="F835" t="str">
            <v>NISSAN</v>
          </cell>
          <cell r="G835" t="str">
            <v>J10-BALA-LH</v>
          </cell>
          <cell r="H835" t="str">
            <v>NS30-0102B-L</v>
          </cell>
          <cell r="J835">
            <v>0.04</v>
          </cell>
          <cell r="K835" t="str">
            <v>SUPPLIER0002</v>
          </cell>
          <cell r="L835" t="str">
            <v xml:space="preserve">ANHUI TINCAI SILK CO. LTD</v>
          </cell>
          <cell r="N835">
            <v>0</v>
          </cell>
          <cell r="O835">
            <v>0</v>
          </cell>
          <cell r="T835" t="str">
            <v xml:space="preserve">Yuan Purchase Pricelist (CNY)</v>
          </cell>
          <cell r="U835">
            <v>50</v>
          </cell>
          <cell r="V835">
            <v>1275</v>
          </cell>
          <cell r="W835">
            <v>1900</v>
          </cell>
          <cell r="X835">
            <v>2550</v>
          </cell>
        </row>
        <row r="836">
          <cell r="A836">
            <v>13617</v>
          </cell>
          <cell r="B836" t="str">
            <v>AUTOLAMPS0843</v>
          </cell>
          <cell r="C836" t="str">
            <v>AUTOLAMPS0843</v>
          </cell>
          <cell r="D836" t="b">
            <v>1</v>
          </cell>
          <cell r="E836" t="str">
            <v xml:space="preserve">NISSAN QASHQAI / DUALIS  J10/NJO (07-) NE11 - BACK LAMP - RH</v>
          </cell>
          <cell r="F836" t="str">
            <v>NISSAN</v>
          </cell>
          <cell r="G836" t="str">
            <v>J10-BALA-RH</v>
          </cell>
          <cell r="H836" t="str">
            <v>NS30-0102B-R</v>
          </cell>
          <cell r="J836">
            <v>0.04</v>
          </cell>
          <cell r="K836" t="str">
            <v>SUPPLIER0002</v>
          </cell>
          <cell r="L836" t="str">
            <v xml:space="preserve">ANHUI TINCAI SILK CO. LTD</v>
          </cell>
          <cell r="N836">
            <v>0</v>
          </cell>
          <cell r="O836">
            <v>0</v>
          </cell>
          <cell r="T836" t="str">
            <v xml:space="preserve">Yuan Purchase Pricelist (CNY)</v>
          </cell>
          <cell r="U836">
            <v>50</v>
          </cell>
          <cell r="V836">
            <v>1125</v>
          </cell>
          <cell r="W836">
            <v>1740</v>
          </cell>
          <cell r="X836">
            <v>2250</v>
          </cell>
        </row>
        <row r="837">
          <cell r="A837">
            <v>13620</v>
          </cell>
          <cell r="B837" t="str">
            <v>AUTOLAMPS0846</v>
          </cell>
          <cell r="C837" t="str">
            <v>AUTOLAMPS0846</v>
          </cell>
          <cell r="D837" t="b">
            <v>1</v>
          </cell>
          <cell r="E837" t="str">
            <v xml:space="preserve">NISSAN QASHQAI / DUALIS  J10/NJO (07-) NE11 - HEAD LAMP - LH</v>
          </cell>
          <cell r="F837" t="str">
            <v>NISSAN</v>
          </cell>
          <cell r="G837" t="str">
            <v>J10-HLA-LH</v>
          </cell>
          <cell r="H837" t="str">
            <v>NS30-0101-L</v>
          </cell>
          <cell r="J837">
            <v>0.04</v>
          </cell>
          <cell r="K837" t="str">
            <v>SUPPLIER0002</v>
          </cell>
          <cell r="L837" t="str">
            <v xml:space="preserve">ANHUI TINCAI SILK CO. LTD</v>
          </cell>
          <cell r="N837">
            <v>0</v>
          </cell>
          <cell r="O837">
            <v>0</v>
          </cell>
          <cell r="T837" t="str">
            <v xml:space="preserve">Yuan Purchase Pricelist (CNY)</v>
          </cell>
          <cell r="U837">
            <v>180</v>
          </cell>
          <cell r="V837">
            <v>4591</v>
          </cell>
          <cell r="W837">
            <v>6900</v>
          </cell>
          <cell r="X837">
            <v>9180</v>
          </cell>
          <cell r="Z837">
            <v>5</v>
          </cell>
          <cell r="AB837" t="str">
            <v>A1</v>
          </cell>
        </row>
        <row r="838">
          <cell r="A838">
            <v>13619</v>
          </cell>
          <cell r="B838" t="str">
            <v>AUTOLAMPS0847</v>
          </cell>
          <cell r="C838" t="str">
            <v>AUTOLAMPS0847</v>
          </cell>
          <cell r="D838" t="b">
            <v>1</v>
          </cell>
          <cell r="E838" t="str">
            <v xml:space="preserve">NISSAN QASHQAI / DUALIS  J10/NJO (07-) NE11 - HEAD LAMP - RH</v>
          </cell>
          <cell r="F838" t="str">
            <v>NISSAN</v>
          </cell>
          <cell r="G838" t="str">
            <v>J10-HLA-RH</v>
          </cell>
          <cell r="H838" t="str">
            <v>NS30-0101-R</v>
          </cell>
          <cell r="J838">
            <v>0.04</v>
          </cell>
          <cell r="K838" t="str">
            <v>SUPPLIER0002</v>
          </cell>
          <cell r="L838" t="str">
            <v xml:space="preserve">ANHUI TINCAI SILK CO. LTD</v>
          </cell>
          <cell r="N838">
            <v>0</v>
          </cell>
          <cell r="O838">
            <v>0</v>
          </cell>
          <cell r="T838" t="str">
            <v xml:space="preserve">Yuan Purchase Pricelist (CNY)</v>
          </cell>
          <cell r="U838">
            <v>180</v>
          </cell>
          <cell r="V838">
            <v>4591</v>
          </cell>
          <cell r="W838">
            <v>6900</v>
          </cell>
          <cell r="X838">
            <v>9180</v>
          </cell>
          <cell r="Z838">
            <v>5</v>
          </cell>
          <cell r="AB838" t="str">
            <v>A1</v>
          </cell>
        </row>
        <row r="839">
          <cell r="A839">
            <v>13622</v>
          </cell>
          <cell r="B839" t="str">
            <v>AUTOLAMPS0849</v>
          </cell>
          <cell r="C839" t="str">
            <v>AUTOLAMPS0849</v>
          </cell>
          <cell r="D839" t="b">
            <v>1</v>
          </cell>
          <cell r="E839" t="str">
            <v xml:space="preserve">NISSAN QASHQAI / DUALIS  J10/NJO (07-) NE11 - TAIL LAMP - LH</v>
          </cell>
          <cell r="F839" t="str">
            <v>NISSAN</v>
          </cell>
          <cell r="G839" t="str">
            <v>J10-TLA-LH</v>
          </cell>
          <cell r="H839" t="str">
            <v>NS30-0102A-L</v>
          </cell>
          <cell r="J839">
            <v>0.04</v>
          </cell>
          <cell r="K839" t="str">
            <v>SUPPLIER0002</v>
          </cell>
          <cell r="L839" t="str">
            <v xml:space="preserve">ANHUI TINCAI SILK CO. LTD</v>
          </cell>
          <cell r="N839">
            <v>0</v>
          </cell>
          <cell r="O839">
            <v>0</v>
          </cell>
          <cell r="T839" t="str">
            <v xml:space="preserve">Yuan Purchase Pricelist (CNY)</v>
          </cell>
          <cell r="U839">
            <v>70</v>
          </cell>
          <cell r="V839">
            <v>1575</v>
          </cell>
          <cell r="W839">
            <v>2440</v>
          </cell>
          <cell r="X839">
            <v>3150</v>
          </cell>
        </row>
        <row r="840">
          <cell r="A840">
            <v>13621</v>
          </cell>
          <cell r="B840" t="str">
            <v>AUTOLAMPS0850</v>
          </cell>
          <cell r="C840" t="str">
            <v>AUTOLAMPS0850</v>
          </cell>
          <cell r="D840" t="b">
            <v>1</v>
          </cell>
          <cell r="E840" t="str">
            <v xml:space="preserve">NISSAN QASHQAI / DUALIS  J10/NJO (07-) NE11 - TAIL LAMP - RH</v>
          </cell>
          <cell r="F840" t="str">
            <v>NISSAN</v>
          </cell>
          <cell r="G840" t="str">
            <v>J10-TLA-RH</v>
          </cell>
          <cell r="H840" t="str">
            <v>NS30-0102A-R</v>
          </cell>
          <cell r="J840">
            <v>0.04</v>
          </cell>
          <cell r="K840" t="str">
            <v>SUPPLIER0002</v>
          </cell>
          <cell r="L840" t="str">
            <v xml:space="preserve">ANHUI TINCAI SILK CO. LTD</v>
          </cell>
          <cell r="N840">
            <v>0</v>
          </cell>
          <cell r="O840">
            <v>0</v>
          </cell>
          <cell r="T840" t="str">
            <v xml:space="preserve">Yuan Purchase Pricelist (CNY)</v>
          </cell>
          <cell r="U840">
            <v>70</v>
          </cell>
          <cell r="V840">
            <v>1575</v>
          </cell>
          <cell r="W840">
            <v>2440</v>
          </cell>
          <cell r="X840">
            <v>3150</v>
          </cell>
        </row>
        <row r="841">
          <cell r="A841">
            <v>13624</v>
          </cell>
          <cell r="B841" t="str">
            <v>AUTOLAMPS0844</v>
          </cell>
          <cell r="C841" t="str">
            <v>AUTOLAMPS0844</v>
          </cell>
          <cell r="D841" t="b">
            <v>1</v>
          </cell>
          <cell r="E841" t="str">
            <v xml:space="preserve">NISSAN QASHQAI / DUALIS J10/NJO (07-) NE11 - FOG LAMP - LH</v>
          </cell>
          <cell r="F841" t="str">
            <v>NISSAN</v>
          </cell>
          <cell r="G841" t="str">
            <v>J10-FLA-LH</v>
          </cell>
          <cell r="H841" t="str">
            <v>NS30-0104-L</v>
          </cell>
          <cell r="J841">
            <v>0.04</v>
          </cell>
          <cell r="K841" t="str">
            <v>SUPPLIER0002</v>
          </cell>
          <cell r="L841" t="str">
            <v xml:space="preserve">ANHUI TINCAI SILK CO. LTD</v>
          </cell>
          <cell r="N841">
            <v>0</v>
          </cell>
          <cell r="O841">
            <v>0</v>
          </cell>
          <cell r="T841" t="str">
            <v xml:space="preserve">Yuan Purchase Pricelist (CNY)</v>
          </cell>
          <cell r="U841">
            <v>18</v>
          </cell>
          <cell r="V841">
            <v>459</v>
          </cell>
          <cell r="W841">
            <v>700</v>
          </cell>
          <cell r="X841">
            <v>920</v>
          </cell>
          <cell r="Z841">
            <v>8</v>
          </cell>
          <cell r="AB841" t="str">
            <v>B18</v>
          </cell>
        </row>
        <row r="842">
          <cell r="A842">
            <v>13623</v>
          </cell>
          <cell r="B842" t="str">
            <v>AUTOLAMPS0845</v>
          </cell>
          <cell r="C842" t="str">
            <v>AUTOLAMPS0845</v>
          </cell>
          <cell r="D842" t="b">
            <v>1</v>
          </cell>
          <cell r="E842" t="str">
            <v xml:space="preserve">NISSAN QASHQAI / DUALIS J10/NJO (07-) NE11 - FOG LAMP - RH</v>
          </cell>
          <cell r="F842" t="str">
            <v>NISSAN</v>
          </cell>
          <cell r="G842" t="str">
            <v>J10-FLA-RH</v>
          </cell>
          <cell r="H842" t="str">
            <v>NS30-0104-R</v>
          </cell>
          <cell r="J842">
            <v>0.04</v>
          </cell>
          <cell r="K842" t="str">
            <v>SUPPLIER0002</v>
          </cell>
          <cell r="L842" t="str">
            <v xml:space="preserve">ANHUI TINCAI SILK CO. LTD</v>
          </cell>
          <cell r="N842">
            <v>0</v>
          </cell>
          <cell r="O842">
            <v>0</v>
          </cell>
          <cell r="T842" t="str">
            <v xml:space="preserve">Yuan Purchase Pricelist (CNY)</v>
          </cell>
          <cell r="U842">
            <v>18</v>
          </cell>
          <cell r="V842">
            <v>459</v>
          </cell>
          <cell r="W842">
            <v>700</v>
          </cell>
          <cell r="X842">
            <v>920</v>
          </cell>
          <cell r="Z842">
            <v>8</v>
          </cell>
          <cell r="AB842" t="str">
            <v>B18</v>
          </cell>
        </row>
        <row r="843">
          <cell r="A843">
            <v>13627</v>
          </cell>
          <cell r="B843" t="str">
            <v>AUTOLAMPS0848</v>
          </cell>
          <cell r="C843" t="str">
            <v>AUTOLAMPS0848</v>
          </cell>
          <cell r="D843" t="b">
            <v>1</v>
          </cell>
          <cell r="E843" t="str">
            <v xml:space="preserve">NISSAN QASHQAI / DUALIS J10/NJO (07-) NE11 - REFLECTOR (ROUND)</v>
          </cell>
          <cell r="F843" t="str">
            <v>NISSAN</v>
          </cell>
          <cell r="G843" t="str">
            <v>J10-REFLECTOR-R</v>
          </cell>
          <cell r="H843" t="str">
            <v>NS30-0105A</v>
          </cell>
          <cell r="J843">
            <v>0.04</v>
          </cell>
          <cell r="K843" t="str">
            <v>SUPPLIER0002</v>
          </cell>
          <cell r="L843" t="str">
            <v xml:space="preserve">ANHUI TINCAI SILK CO. LTD</v>
          </cell>
          <cell r="N843">
            <v>0</v>
          </cell>
          <cell r="O843">
            <v>0</v>
          </cell>
          <cell r="T843" t="str">
            <v xml:space="preserve">Yuan Purchase Pricelist (CNY)</v>
          </cell>
          <cell r="U843">
            <v>10</v>
          </cell>
          <cell r="V843">
            <v>225</v>
          </cell>
          <cell r="W843">
            <v>350</v>
          </cell>
          <cell r="X843">
            <v>450</v>
          </cell>
        </row>
        <row r="844">
          <cell r="A844">
            <v>13783</v>
          </cell>
          <cell r="B844" t="str">
            <v>AUTOLAMPS2815</v>
          </cell>
          <cell r="C844" t="str">
            <v>AUTOLAMPS2815</v>
          </cell>
          <cell r="D844" t="b">
            <v>1</v>
          </cell>
          <cell r="E844" t="str">
            <v xml:space="preserve">NISSAN QD32 (87-) - HEAD GLASS  - LH</v>
          </cell>
          <cell r="F844" t="str">
            <v>NISSAN</v>
          </cell>
          <cell r="G844" t="str">
            <v>QD32-HGS-LH</v>
          </cell>
          <cell r="H844" t="str">
            <v>00-NS08-0301</v>
          </cell>
          <cell r="J844">
            <v>0.04</v>
          </cell>
          <cell r="K844" t="str">
            <v>SUPPLIER0002</v>
          </cell>
          <cell r="L844" t="str">
            <v xml:space="preserve">ANHUI TINCAI SILK CO. LTD</v>
          </cell>
          <cell r="M844">
            <v>12</v>
          </cell>
          <cell r="N844">
            <v>48</v>
          </cell>
          <cell r="O844">
            <v>60</v>
          </cell>
          <cell r="P844">
            <v>3</v>
          </cell>
          <cell r="Q844">
            <v>10</v>
          </cell>
          <cell r="T844" t="str">
            <v xml:space="preserve">Yuan Purchase Pricelist (CNY)</v>
          </cell>
          <cell r="U844">
            <v>1.1000000000000001</v>
          </cell>
          <cell r="V844">
            <v>172</v>
          </cell>
          <cell r="W844">
            <v>250</v>
          </cell>
          <cell r="X844">
            <v>300</v>
          </cell>
          <cell r="Z844">
            <v>118</v>
          </cell>
          <cell r="AB844" t="str">
            <v>TMF</v>
          </cell>
        </row>
        <row r="845">
          <cell r="A845">
            <v>13782</v>
          </cell>
          <cell r="B845" t="str">
            <v>AUTOLAMPS2816</v>
          </cell>
          <cell r="C845" t="str">
            <v>AUTOLAMPS2816</v>
          </cell>
          <cell r="D845" t="b">
            <v>1</v>
          </cell>
          <cell r="E845" t="str">
            <v xml:space="preserve">NISSAN QD32 (87-) - HEAD GLASS  - RH</v>
          </cell>
          <cell r="F845" t="str">
            <v>NISSAN</v>
          </cell>
          <cell r="G845" t="str">
            <v>QD32-HGS-RH</v>
          </cell>
          <cell r="H845" t="str">
            <v>00-NS08-0301</v>
          </cell>
          <cell r="J845">
            <v>0.04</v>
          </cell>
          <cell r="K845" t="str">
            <v>SUPPLIER0002</v>
          </cell>
          <cell r="L845" t="str">
            <v xml:space="preserve">ANHUI TINCAI SILK CO. LTD</v>
          </cell>
          <cell r="M845">
            <v>15</v>
          </cell>
          <cell r="N845">
            <v>60</v>
          </cell>
          <cell r="O845">
            <v>75</v>
          </cell>
          <cell r="P845">
            <v>3</v>
          </cell>
          <cell r="Q845">
            <v>10</v>
          </cell>
          <cell r="T845" t="str">
            <v xml:space="preserve">Yuan Purchase Pricelist (CNY)</v>
          </cell>
          <cell r="U845">
            <v>1.1000000000000001</v>
          </cell>
          <cell r="V845">
            <v>172</v>
          </cell>
          <cell r="W845">
            <v>250</v>
          </cell>
          <cell r="X845">
            <v>300</v>
          </cell>
          <cell r="Z845">
            <v>115</v>
          </cell>
          <cell r="AB845" t="str">
            <v>TMF</v>
          </cell>
        </row>
        <row r="846">
          <cell r="A846">
            <v>13709</v>
          </cell>
          <cell r="B846" t="str">
            <v>AUTOLAMPS0886</v>
          </cell>
          <cell r="C846" t="str">
            <v>AUTOLAMPS0886</v>
          </cell>
          <cell r="D846" t="b">
            <v>1</v>
          </cell>
          <cell r="E846" t="str">
            <v xml:space="preserve">NISSAN SUNN B12 4D HATCHBACK WAGON (85-) - LAMINATED FRONT WINDSCREEN</v>
          </cell>
          <cell r="F846" t="str">
            <v>NISSAN</v>
          </cell>
          <cell r="G846" t="str">
            <v xml:space="preserve">SB12 LFW/X</v>
          </cell>
          <cell r="H846" t="str">
            <v xml:space="preserve">SB12 LFW/X</v>
          </cell>
          <cell r="I846" t="str">
            <v>579*376</v>
          </cell>
          <cell r="J846">
            <v>0.02</v>
          </cell>
          <cell r="K846" t="str">
            <v>SUPPLIER0015</v>
          </cell>
          <cell r="L846" t="str">
            <v xml:space="preserve">XINYI AUTOMOBILE GLASS (SHENZHEN) CO., LTD</v>
          </cell>
          <cell r="M846" t="e">
            <v>#N/A</v>
          </cell>
          <cell r="N846" t="e">
            <v>#N/A</v>
          </cell>
          <cell r="O846" t="e">
            <v>#N/A</v>
          </cell>
          <cell r="T846" t="str">
            <v xml:space="preserve">USD Purchase Pricelist (USD)</v>
          </cell>
          <cell r="U846">
            <v>13.88</v>
          </cell>
          <cell r="V846">
            <v>2487.3000000000002</v>
          </cell>
          <cell r="W846">
            <v>3200</v>
          </cell>
          <cell r="X846">
            <v>4970</v>
          </cell>
          <cell r="Z846">
            <v>33</v>
          </cell>
          <cell r="AB846" t="str">
            <v>2B</v>
          </cell>
        </row>
        <row r="847">
          <cell r="A847">
            <v>12410</v>
          </cell>
          <cell r="B847" t="str">
            <v>AUTOLAMPS0868</v>
          </cell>
          <cell r="C847" t="str">
            <v>AUTOLAMPS0868</v>
          </cell>
          <cell r="D847" t="b">
            <v>1</v>
          </cell>
          <cell r="E847" t="str">
            <v xml:space="preserve">NISSAN SUNNY 302,303,B310 (79-) - CORNER LAMP - LH</v>
          </cell>
          <cell r="F847" t="str">
            <v>NISSAN</v>
          </cell>
          <cell r="G847" t="str">
            <v>B310-CLA-LH</v>
          </cell>
          <cell r="H847" t="str">
            <v>NS10-0103-L</v>
          </cell>
          <cell r="J847">
            <v>0.04</v>
          </cell>
          <cell r="K847" t="str">
            <v>SUPPLIER0002</v>
          </cell>
          <cell r="L847" t="str">
            <v xml:space="preserve">ANHUI TINCAI SILK CO. LTD</v>
          </cell>
          <cell r="N847">
            <v>0</v>
          </cell>
          <cell r="O847">
            <v>0</v>
          </cell>
          <cell r="T847" t="str">
            <v xml:space="preserve">Yuan Purchase Pricelist (CNY)</v>
          </cell>
          <cell r="U847">
            <v>5.0839999999999996</v>
          </cell>
          <cell r="V847">
            <v>128</v>
          </cell>
          <cell r="W847">
            <v>200</v>
          </cell>
          <cell r="X847">
            <v>260</v>
          </cell>
          <cell r="Z847">
            <v>30</v>
          </cell>
          <cell r="AB847" t="str">
            <v>B17</v>
          </cell>
        </row>
        <row r="848">
          <cell r="A848">
            <v>12409</v>
          </cell>
          <cell r="B848" t="str">
            <v>AUTOLAMPS0869</v>
          </cell>
          <cell r="C848" t="str">
            <v>AUTOLAMPS0869</v>
          </cell>
          <cell r="D848" t="b">
            <v>1</v>
          </cell>
          <cell r="E848" t="str">
            <v xml:space="preserve">NISSAN SUNNY 302,303,B310 (79-) - CORNER LAMP - RH</v>
          </cell>
          <cell r="F848" t="str">
            <v>NISSAN</v>
          </cell>
          <cell r="G848" t="str">
            <v>B310-CLA-RH</v>
          </cell>
          <cell r="H848" t="str">
            <v>NS10-0103-R</v>
          </cell>
          <cell r="J848">
            <v>0.04</v>
          </cell>
          <cell r="K848" t="str">
            <v>SUPPLIER0002</v>
          </cell>
          <cell r="L848" t="str">
            <v xml:space="preserve">ANHUI TINCAI SILK CO. LTD</v>
          </cell>
          <cell r="N848">
            <v>0</v>
          </cell>
          <cell r="O848">
            <v>0</v>
          </cell>
          <cell r="T848" t="str">
            <v xml:space="preserve">Yuan Purchase Pricelist (CNY)</v>
          </cell>
          <cell r="U848">
            <v>5.0839999999999996</v>
          </cell>
          <cell r="V848">
            <v>128</v>
          </cell>
          <cell r="W848">
            <v>200</v>
          </cell>
          <cell r="X848">
            <v>260</v>
          </cell>
          <cell r="Z848">
            <v>30</v>
          </cell>
          <cell r="AB848" t="str">
            <v>B17</v>
          </cell>
        </row>
        <row r="849">
          <cell r="A849">
            <v>12905</v>
          </cell>
          <cell r="B849" t="str">
            <v>AUTOLAMPS0682</v>
          </cell>
          <cell r="C849" t="str">
            <v>AUTOLAMPS0682</v>
          </cell>
          <cell r="D849" t="b">
            <v>1</v>
          </cell>
          <cell r="E849" t="str">
            <v xml:space="preserve">NISSAN SUNNY B110 SEDAN/WAGON (70-73) - LAMINTED FRONT  WINDSCREEN</v>
          </cell>
          <cell r="F849" t="str">
            <v>NISSAN</v>
          </cell>
          <cell r="G849" t="str">
            <v xml:space="preserve">B110 LFW</v>
          </cell>
          <cell r="H849" t="str">
            <v xml:space="preserve">B110 LFW</v>
          </cell>
          <cell r="I849" t="str">
            <v>1313*571</v>
          </cell>
          <cell r="J849">
            <v>0.02</v>
          </cell>
          <cell r="K849" t="str">
            <v>SUPPLIER0015</v>
          </cell>
          <cell r="L849" t="str">
            <v xml:space="preserve">XINYI AUTOMOBILE GLASS (SHENZHEN) CO., LTD</v>
          </cell>
          <cell r="M849">
            <v>5</v>
          </cell>
          <cell r="N849">
            <v>20</v>
          </cell>
          <cell r="O849">
            <v>25</v>
          </cell>
          <cell r="R849">
            <v>2</v>
          </cell>
          <cell r="S849">
            <v>6</v>
          </cell>
          <cell r="T849" t="str">
            <v xml:space="preserve">USD Purchase Pricelist (USD)</v>
          </cell>
          <cell r="U849">
            <v>10</v>
          </cell>
          <cell r="V849">
            <v>1792</v>
          </cell>
          <cell r="W849">
            <v>2300</v>
          </cell>
          <cell r="X849">
            <v>2900</v>
          </cell>
          <cell r="Z849">
            <v>27</v>
          </cell>
          <cell r="AB849" t="str">
            <v>2B</v>
          </cell>
        </row>
        <row r="850">
          <cell r="A850">
            <v>11284</v>
          </cell>
          <cell r="B850" t="str">
            <v>AUTOLAMPS0870</v>
          </cell>
          <cell r="C850" t="str">
            <v>AUTOLAMPS0870</v>
          </cell>
          <cell r="D850" t="b">
            <v>1</v>
          </cell>
          <cell r="E850" t="str">
            <v xml:space="preserve">NISSAN SUNNY B12 NEW MODEL - CORNER LAMP - LH</v>
          </cell>
          <cell r="F850" t="str">
            <v>NISSAN</v>
          </cell>
          <cell r="G850" t="str">
            <v>B12-CLA-N/M-LH</v>
          </cell>
          <cell r="H850" t="str">
            <v>NS10-0603-L</v>
          </cell>
          <cell r="J850">
            <v>0.04</v>
          </cell>
          <cell r="K850" t="str">
            <v>SUPPLIER0002</v>
          </cell>
          <cell r="L850" t="str">
            <v xml:space="preserve">ANHUI TINCAI SILK CO. LTD</v>
          </cell>
          <cell r="N850">
            <v>0</v>
          </cell>
          <cell r="O850">
            <v>0</v>
          </cell>
          <cell r="T850" t="str">
            <v xml:space="preserve">Yuan Purchase Pricelist (CNY)</v>
          </cell>
          <cell r="U850">
            <v>12</v>
          </cell>
          <cell r="V850">
            <v>305.14</v>
          </cell>
          <cell r="W850">
            <v>460</v>
          </cell>
          <cell r="X850">
            <v>610</v>
          </cell>
          <cell r="Z850">
            <v>26</v>
          </cell>
          <cell r="AB850" t="str">
            <v>B16</v>
          </cell>
        </row>
        <row r="851">
          <cell r="A851">
            <v>11285</v>
          </cell>
          <cell r="B851" t="str">
            <v>AUTOLAMPS0871</v>
          </cell>
          <cell r="C851" t="str">
            <v>AUTOLAMPS0871</v>
          </cell>
          <cell r="D851" t="b">
            <v>1</v>
          </cell>
          <cell r="E851" t="str">
            <v xml:space="preserve">NISSAN SUNNY B12 NEW MODEL - CORNER LAMP - RH</v>
          </cell>
          <cell r="F851" t="str">
            <v>NISSAN</v>
          </cell>
          <cell r="G851" t="str">
            <v>B12-CLA-N/M-RH</v>
          </cell>
          <cell r="H851" t="str">
            <v>NS10-0603-R</v>
          </cell>
          <cell r="J851">
            <v>0.04</v>
          </cell>
          <cell r="K851" t="str">
            <v>SUPPLIER0002</v>
          </cell>
          <cell r="L851" t="str">
            <v xml:space="preserve">ANHUI TINCAI SILK CO. LTD</v>
          </cell>
          <cell r="N851">
            <v>0</v>
          </cell>
          <cell r="O851">
            <v>0</v>
          </cell>
          <cell r="T851" t="str">
            <v xml:space="preserve">Yuan Purchase Pricelist (CNY)</v>
          </cell>
          <cell r="U851">
            <v>12</v>
          </cell>
          <cell r="V851">
            <v>305.14</v>
          </cell>
          <cell r="W851">
            <v>460</v>
          </cell>
          <cell r="X851">
            <v>610</v>
          </cell>
          <cell r="Z851">
            <v>35</v>
          </cell>
          <cell r="AB851" t="str">
            <v>B16</v>
          </cell>
        </row>
        <row r="852">
          <cell r="A852">
            <v>11640</v>
          </cell>
          <cell r="B852" t="str">
            <v>AUTOLAMPS0870</v>
          </cell>
          <cell r="C852" t="str">
            <v>AUTOLAMPS0870</v>
          </cell>
          <cell r="D852" t="b">
            <v>1</v>
          </cell>
          <cell r="E852" t="str">
            <v xml:space="preserve">NISSAN SUNNY B12 NEW MODEL - CORNER LENS - LH</v>
          </cell>
          <cell r="F852" t="str">
            <v>NISSAN</v>
          </cell>
          <cell r="G852" t="str">
            <v>B12-CLS-N/M-LH</v>
          </cell>
          <cell r="H852" t="str">
            <v>00-NS10-0603-L</v>
          </cell>
          <cell r="J852">
            <v>0.04</v>
          </cell>
          <cell r="K852" t="str">
            <v>SUPPLIER0002</v>
          </cell>
          <cell r="L852" t="str">
            <v xml:space="preserve">ANHUI TINCAI SILK CO. LTD</v>
          </cell>
          <cell r="N852">
            <v>0</v>
          </cell>
          <cell r="O852">
            <v>0</v>
          </cell>
          <cell r="T852" t="str">
            <v xml:space="preserve">Yuan Purchase Pricelist (CNY)</v>
          </cell>
          <cell r="U852">
            <v>2.5</v>
          </cell>
          <cell r="V852">
            <v>56</v>
          </cell>
          <cell r="W852">
            <v>90</v>
          </cell>
          <cell r="X852">
            <v>110</v>
          </cell>
        </row>
        <row r="853">
          <cell r="A853">
            <v>13737</v>
          </cell>
          <cell r="B853" t="str">
            <v>AUTOLAMPS0872</v>
          </cell>
          <cell r="C853" t="str">
            <v>AUTOLAMPS0872</v>
          </cell>
          <cell r="D853" t="b">
            <v>1</v>
          </cell>
          <cell r="E853" t="str">
            <v xml:space="preserve">NISSAN SUNNY B12 NEW MODEL - HEAD GLASS - LH</v>
          </cell>
          <cell r="F853" t="str">
            <v xml:space="preserve">NISSAN </v>
          </cell>
          <cell r="G853" t="str">
            <v>B12-NM-HGS-LH</v>
          </cell>
          <cell r="H853" t="str">
            <v xml:space="preserve">SI 9073-L</v>
          </cell>
          <cell r="J853">
            <v>0.04</v>
          </cell>
          <cell r="K853" t="str">
            <v>SUPPLIER0012</v>
          </cell>
          <cell r="L853" t="str">
            <v xml:space="preserve">SUN IMPEX </v>
          </cell>
          <cell r="N853">
            <v>0</v>
          </cell>
          <cell r="O853">
            <v>0</v>
          </cell>
          <cell r="T853" t="str">
            <v xml:space="preserve">USD - US DOLLAR</v>
          </cell>
          <cell r="U853">
            <v>1.2</v>
          </cell>
          <cell r="V853">
            <v>188</v>
          </cell>
          <cell r="W853">
            <v>290</v>
          </cell>
          <cell r="X853">
            <v>400</v>
          </cell>
          <cell r="Z853">
            <v>61</v>
          </cell>
          <cell r="AB853" t="str">
            <v>TMF</v>
          </cell>
        </row>
        <row r="854">
          <cell r="A854">
            <v>13736</v>
          </cell>
          <cell r="B854" t="str">
            <v>AUTOLAMPS0873</v>
          </cell>
          <cell r="C854" t="str">
            <v>AUTOLAMPS0873</v>
          </cell>
          <cell r="D854" t="b">
            <v>1</v>
          </cell>
          <cell r="E854" t="str">
            <v xml:space="preserve">NISSAN SUNNY B12 NEW MODEL - HEAD GLASS - RH</v>
          </cell>
          <cell r="F854" t="str">
            <v xml:space="preserve">NISSAN </v>
          </cell>
          <cell r="G854" t="str">
            <v>B12-NM-HGS-RH</v>
          </cell>
          <cell r="H854" t="str">
            <v xml:space="preserve">SI 9073-R</v>
          </cell>
          <cell r="J854">
            <v>0.04</v>
          </cell>
          <cell r="K854" t="str">
            <v>SUPPLIER0012</v>
          </cell>
          <cell r="L854" t="str">
            <v xml:space="preserve">SUN IMPEX </v>
          </cell>
          <cell r="N854">
            <v>0</v>
          </cell>
          <cell r="O854">
            <v>0</v>
          </cell>
          <cell r="T854" t="str">
            <v xml:space="preserve">USD - US DOLLAR</v>
          </cell>
          <cell r="U854">
            <v>1.2</v>
          </cell>
          <cell r="V854">
            <v>188</v>
          </cell>
          <cell r="W854">
            <v>290</v>
          </cell>
          <cell r="X854">
            <v>400</v>
          </cell>
          <cell r="Z854">
            <v>59</v>
          </cell>
          <cell r="AB854" t="str">
            <v>TMF</v>
          </cell>
        </row>
        <row r="855">
          <cell r="A855">
            <v>11289</v>
          </cell>
          <cell r="B855" t="str">
            <v>AUTOLAMPS0879</v>
          </cell>
          <cell r="C855" t="str">
            <v>AUTOLAMPS0879</v>
          </cell>
          <cell r="D855" t="b">
            <v>1</v>
          </cell>
          <cell r="E855" t="str">
            <v xml:space="preserve">NISSAN SUNNY B12 NEW MODEL - TAIL LAMP - RH</v>
          </cell>
          <cell r="F855" t="str">
            <v>NISSAN</v>
          </cell>
          <cell r="G855" t="str">
            <v>B12-TLA-N/M-RH</v>
          </cell>
          <cell r="H855" t="str">
            <v>NS10-0602-R</v>
          </cell>
          <cell r="J855">
            <v>0.04</v>
          </cell>
          <cell r="K855" t="str">
            <v>SUPPLIER0002</v>
          </cell>
          <cell r="L855" t="str">
            <v xml:space="preserve">ANHUI TINCAI SILK CO. LTD</v>
          </cell>
          <cell r="N855">
            <v>0</v>
          </cell>
          <cell r="O855">
            <v>0</v>
          </cell>
          <cell r="T855" t="str">
            <v xml:space="preserve">Yuan Purchase Pricelist (CNY)</v>
          </cell>
          <cell r="U855">
            <v>35</v>
          </cell>
          <cell r="V855">
            <v>889.98</v>
          </cell>
          <cell r="W855">
            <v>1340</v>
          </cell>
          <cell r="X855">
            <v>1780</v>
          </cell>
        </row>
        <row r="856">
          <cell r="A856">
            <v>11291</v>
          </cell>
          <cell r="B856" t="str">
            <v>AUTOLAMPS0880</v>
          </cell>
          <cell r="C856" t="str">
            <v>AUTOLAMPS0880</v>
          </cell>
          <cell r="D856" t="b">
            <v>1</v>
          </cell>
          <cell r="E856" t="str">
            <v xml:space="preserve">NISSAN SUNNY B12 OLD MODEL - GRILL</v>
          </cell>
          <cell r="F856" t="str">
            <v>NISSAN</v>
          </cell>
          <cell r="G856" t="str">
            <v>B12-GRL-O/M</v>
          </cell>
          <cell r="J856">
            <v>0.04</v>
          </cell>
          <cell r="K856" t="str">
            <v>SUPPLIER0002</v>
          </cell>
          <cell r="L856" t="str">
            <v xml:space="preserve">KAJAL AUTO SPARES LTD</v>
          </cell>
          <cell r="N856">
            <v>0</v>
          </cell>
          <cell r="O856">
            <v>0</v>
          </cell>
          <cell r="U856">
            <v>0</v>
          </cell>
          <cell r="V856">
            <v>0</v>
          </cell>
          <cell r="W856">
            <v>1200</v>
          </cell>
          <cell r="X856">
            <v>1700</v>
          </cell>
        </row>
        <row r="857">
          <cell r="A857">
            <v>12727</v>
          </cell>
          <cell r="B857" t="str">
            <v>AUTOLAMPS0881</v>
          </cell>
          <cell r="C857" t="str">
            <v>AUTOLAMPS0881</v>
          </cell>
          <cell r="D857" t="b">
            <v>1</v>
          </cell>
          <cell r="E857" t="str">
            <v xml:space="preserve">NISSAN SUNNY B13 - CORNER LAMP (215-1504-AS/US) - LH</v>
          </cell>
          <cell r="F857" t="str">
            <v>NISSAN</v>
          </cell>
          <cell r="G857" t="str">
            <v>B13-CLA-LH</v>
          </cell>
          <cell r="H857" t="str">
            <v>NS10-0703A-L</v>
          </cell>
          <cell r="J857">
            <v>0.04</v>
          </cell>
          <cell r="K857" t="str">
            <v>SUPPLIER0002</v>
          </cell>
          <cell r="L857" t="str">
            <v xml:space="preserve">ANHUI TINCAI SILK CO. LTD</v>
          </cell>
          <cell r="N857">
            <v>0</v>
          </cell>
          <cell r="O857">
            <v>0</v>
          </cell>
          <cell r="T857" t="str">
            <v xml:space="preserve">Yuan Purchase Pricelist (CNY)</v>
          </cell>
          <cell r="U857">
            <v>11</v>
          </cell>
          <cell r="V857">
            <v>255.75</v>
          </cell>
          <cell r="W857">
            <v>380</v>
          </cell>
          <cell r="X857">
            <v>510</v>
          </cell>
          <cell r="Z857">
            <v>4</v>
          </cell>
          <cell r="AB857" t="str">
            <v>B17</v>
          </cell>
        </row>
        <row r="858">
          <cell r="A858">
            <v>12728</v>
          </cell>
          <cell r="B858" t="str">
            <v>AUTOLAMPS0882</v>
          </cell>
          <cell r="C858" t="str">
            <v>AUTOLAMPS0882</v>
          </cell>
          <cell r="D858" t="b">
            <v>1</v>
          </cell>
          <cell r="E858" t="str">
            <v xml:space="preserve">NISSAN SUNNY B13 - CORNER LAMP (215-1504-AS/US) - RH</v>
          </cell>
          <cell r="F858" t="str">
            <v>NISSAN</v>
          </cell>
          <cell r="G858" t="str">
            <v>B13-CLA-RH</v>
          </cell>
          <cell r="H858" t="str">
            <v>NS10-0703A-R</v>
          </cell>
          <cell r="J858">
            <v>0.04</v>
          </cell>
          <cell r="K858" t="str">
            <v>SUPPLIER0002</v>
          </cell>
          <cell r="L858" t="str">
            <v xml:space="preserve">ANHUI TINCAI SILK CO. LTD</v>
          </cell>
          <cell r="N858">
            <v>0</v>
          </cell>
          <cell r="O858">
            <v>0</v>
          </cell>
          <cell r="T858" t="str">
            <v xml:space="preserve">Yuan Purchase Pricelist (CNY)</v>
          </cell>
          <cell r="U858">
            <v>11</v>
          </cell>
          <cell r="V858">
            <v>255.75</v>
          </cell>
          <cell r="W858">
            <v>380</v>
          </cell>
          <cell r="X858">
            <v>510</v>
          </cell>
          <cell r="Z858">
            <v>4</v>
          </cell>
          <cell r="AB858" t="str">
            <v>B17</v>
          </cell>
        </row>
        <row r="859">
          <cell r="A859">
            <v>13948</v>
          </cell>
          <cell r="B859" t="str">
            <v>AUTOLAMPS0884</v>
          </cell>
          <cell r="C859" t="str">
            <v>AUTOLAMPS0884</v>
          </cell>
          <cell r="D859" t="b">
            <v>1</v>
          </cell>
          <cell r="E859" t="str">
            <v xml:space="preserve">NISSAN SUNNY B15 4D SEDAN (98-06) - REAR QUARTER GLASS - LH</v>
          </cell>
          <cell r="F859" t="str">
            <v>NISSAN</v>
          </cell>
          <cell r="G859" t="str">
            <v xml:space="preserve">B15 RQ/LH</v>
          </cell>
          <cell r="H859" t="str">
            <v xml:space="preserve">B15 RQ/LH</v>
          </cell>
          <cell r="I859" t="str">
            <v>1320*1022</v>
          </cell>
          <cell r="J859">
            <v>0.02</v>
          </cell>
          <cell r="K859" t="str">
            <v>SUPPLIER0015</v>
          </cell>
          <cell r="L859" t="str">
            <v xml:space="preserve">XINYI AUTOMOBILE GLASS (SHENZHEN) CO., LTD</v>
          </cell>
          <cell r="M859" t="e">
            <v>#N/A</v>
          </cell>
          <cell r="N859" t="e">
            <v>#N/A</v>
          </cell>
          <cell r="O859" t="e">
            <v>#N/A</v>
          </cell>
          <cell r="T859" t="str">
            <v xml:space="preserve">USD Purchase Pricelist (USD)</v>
          </cell>
          <cell r="U859">
            <v>1.5</v>
          </cell>
          <cell r="V859">
            <v>268.8</v>
          </cell>
          <cell r="W859">
            <v>350</v>
          </cell>
          <cell r="X859">
            <v>540</v>
          </cell>
          <cell r="Z859">
            <v>30</v>
          </cell>
          <cell r="AB859" t="str">
            <v>1A</v>
          </cell>
        </row>
        <row r="860">
          <cell r="A860">
            <v>13949</v>
          </cell>
          <cell r="B860" t="str">
            <v>AUTOLAMPS0885</v>
          </cell>
          <cell r="C860" t="str">
            <v>AUTOLAMPS0885</v>
          </cell>
          <cell r="D860" t="b">
            <v>1</v>
          </cell>
          <cell r="E860" t="str">
            <v xml:space="preserve">NISSAN SUNNY B15 4D SEDAN (98-06) - REAR QUARTER GLASS - RH</v>
          </cell>
          <cell r="F860" t="str">
            <v>NISSAN</v>
          </cell>
          <cell r="G860" t="str">
            <v xml:space="preserve">B15 RQ/RH</v>
          </cell>
          <cell r="H860" t="str">
            <v xml:space="preserve">B15 RQ/RH</v>
          </cell>
          <cell r="I860" t="str">
            <v>1168*855</v>
          </cell>
          <cell r="J860">
            <v>0.02</v>
          </cell>
          <cell r="K860" t="str">
            <v>SUPPLIER0015</v>
          </cell>
          <cell r="L860" t="str">
            <v xml:space="preserve">XINYI AUTOMOBILE GLASS (SHENZHEN) CO., LTD</v>
          </cell>
          <cell r="M860" t="e">
            <v>#N/A</v>
          </cell>
          <cell r="N860" t="e">
            <v>#N/A</v>
          </cell>
          <cell r="O860" t="e">
            <v>#N/A</v>
          </cell>
          <cell r="T860" t="str">
            <v xml:space="preserve">USD Purchase Pricelist (USD)</v>
          </cell>
          <cell r="U860">
            <v>1.5</v>
          </cell>
          <cell r="V860">
            <v>268.8</v>
          </cell>
          <cell r="W860">
            <v>350</v>
          </cell>
          <cell r="X860">
            <v>540</v>
          </cell>
          <cell r="Z860">
            <v>30</v>
          </cell>
          <cell r="AB860" t="str">
            <v>1A</v>
          </cell>
        </row>
        <row r="861">
          <cell r="A861">
            <v>11893</v>
          </cell>
          <cell r="B861" t="str">
            <v>AUTOLAMPS0891</v>
          </cell>
          <cell r="C861" t="str">
            <v>AUTOLAMPS0891</v>
          </cell>
          <cell r="D861" t="b">
            <v>1</v>
          </cell>
          <cell r="E861" t="str">
            <v xml:space="preserve">NISSAN SUNNY B15 4D SEDAN (98-06) - REAR WINDSCREEN</v>
          </cell>
          <cell r="F861" t="str">
            <v>NISSAN</v>
          </cell>
          <cell r="G861" t="str">
            <v xml:space="preserve">B15 RW/H/X</v>
          </cell>
          <cell r="H861" t="str">
            <v xml:space="preserve">B15 RW/H/X</v>
          </cell>
          <cell r="I861" t="str">
            <v>1463*710</v>
          </cell>
          <cell r="J861">
            <v>0.02</v>
          </cell>
          <cell r="K861" t="str">
            <v>SUPPLIER0015</v>
          </cell>
          <cell r="L861" t="str">
            <v xml:space="preserve">XINYI AUTOMOBILE GLASS (SHENZHEN) CO., LTD</v>
          </cell>
          <cell r="M861" t="e">
            <v>#N/A</v>
          </cell>
          <cell r="N861" t="e">
            <v>#N/A</v>
          </cell>
          <cell r="O861" t="e">
            <v>#N/A</v>
          </cell>
          <cell r="T861" t="str">
            <v xml:space="preserve">USD Purchase Pricelist (USD)</v>
          </cell>
          <cell r="U861">
            <v>14.76</v>
          </cell>
          <cell r="V861">
            <v>2644.99</v>
          </cell>
          <cell r="W861">
            <v>3400</v>
          </cell>
          <cell r="X861">
            <v>5290</v>
          </cell>
          <cell r="Z861">
            <v>17</v>
          </cell>
          <cell r="AB861" t="str">
            <v>5B</v>
          </cell>
        </row>
        <row r="862">
          <cell r="A862">
            <v>11995</v>
          </cell>
          <cell r="B862" t="str">
            <v>AUTOLAMPS0887</v>
          </cell>
          <cell r="C862" t="str">
            <v>AUTOLAMPS0887</v>
          </cell>
          <cell r="D862" t="b">
            <v>1</v>
          </cell>
          <cell r="E862" t="str">
            <v xml:space="preserve">NISSAN SUNNY FB14 - (94-00) - REAR HEATED WINDSCREEN</v>
          </cell>
          <cell r="F862" t="str">
            <v>NISSAN</v>
          </cell>
          <cell r="G862" t="str">
            <v xml:space="preserve">B14 RW/H/X</v>
          </cell>
          <cell r="H862" t="str">
            <v xml:space="preserve">B14 RW/H/X</v>
          </cell>
          <cell r="I862" t="str">
            <v>1935*752</v>
          </cell>
          <cell r="J862">
            <v>0.02</v>
          </cell>
          <cell r="K862" t="str">
            <v>SUPPLIER0015</v>
          </cell>
          <cell r="L862" t="str">
            <v xml:space="preserve">XINYI AUTOMOBILE GLASS (SHENZHEN) CO., LTD</v>
          </cell>
          <cell r="M862" t="e">
            <v>#N/A</v>
          </cell>
          <cell r="N862" t="e">
            <v>#N/A</v>
          </cell>
          <cell r="O862" t="e">
            <v>#N/A</v>
          </cell>
          <cell r="T862" t="str">
            <v xml:space="preserve">USD Purchase Pricelist (USD)</v>
          </cell>
          <cell r="U862">
            <v>15.96</v>
          </cell>
          <cell r="V862">
            <v>2453.8500000000004</v>
          </cell>
          <cell r="W862">
            <v>3200</v>
          </cell>
          <cell r="X862">
            <v>4910</v>
          </cell>
        </row>
        <row r="863">
          <cell r="A863">
            <v>11528</v>
          </cell>
          <cell r="B863" t="str">
            <v>AUTOLAMPS0892</v>
          </cell>
          <cell r="C863" t="str">
            <v>AUTOLAMPS0892</v>
          </cell>
          <cell r="D863" t="b">
            <v>1</v>
          </cell>
          <cell r="E863" t="str">
            <v xml:space="preserve">NISSAN SUNNY FB15 - (00-05) - CORNER LAMP - LH</v>
          </cell>
          <cell r="F863" t="str">
            <v>NISSAN</v>
          </cell>
          <cell r="G863" t="str">
            <v>B15/00-CLA-LH</v>
          </cell>
          <cell r="H863" t="str">
            <v>NS10-1203B-L</v>
          </cell>
          <cell r="J863">
            <v>0.04</v>
          </cell>
          <cell r="K863" t="str">
            <v>SUPPLIER0002</v>
          </cell>
          <cell r="L863" t="str">
            <v xml:space="preserve">ANHUI TINCAI SILK CO. LTD</v>
          </cell>
          <cell r="N863">
            <v>0</v>
          </cell>
          <cell r="O863">
            <v>0</v>
          </cell>
          <cell r="T863" t="str">
            <v xml:space="preserve">Yuan Purchase Pricelist (CNY)</v>
          </cell>
          <cell r="U863">
            <v>14</v>
          </cell>
          <cell r="V863">
            <v>357</v>
          </cell>
          <cell r="W863">
            <v>540</v>
          </cell>
          <cell r="X863">
            <v>710</v>
          </cell>
        </row>
        <row r="864">
          <cell r="A864">
            <v>11529</v>
          </cell>
          <cell r="B864" t="str">
            <v>AUTOLAMPS0893</v>
          </cell>
          <cell r="C864" t="str">
            <v>AUTOLAMPS0893</v>
          </cell>
          <cell r="D864" t="b">
            <v>1</v>
          </cell>
          <cell r="E864" t="str">
            <v xml:space="preserve">NISSAN SUNNY FB15 - (00-05) - CORNER LAMP - RH</v>
          </cell>
          <cell r="F864" t="str">
            <v>NISSAN</v>
          </cell>
          <cell r="G864" t="str">
            <v>B15/00-CLA-RH</v>
          </cell>
          <cell r="H864" t="str">
            <v>NS10-1203B-R</v>
          </cell>
          <cell r="J864">
            <v>0.04</v>
          </cell>
          <cell r="K864" t="str">
            <v>SUPPLIER0002</v>
          </cell>
          <cell r="L864" t="str">
            <v xml:space="preserve">ANHUI TINCAI SILK CO. LTD</v>
          </cell>
          <cell r="N864">
            <v>0</v>
          </cell>
          <cell r="O864">
            <v>0</v>
          </cell>
          <cell r="T864" t="str">
            <v xml:space="preserve">Yuan Purchase Pricelist (CNY)</v>
          </cell>
          <cell r="U864">
            <v>14</v>
          </cell>
          <cell r="V864">
            <v>357</v>
          </cell>
          <cell r="W864">
            <v>540</v>
          </cell>
          <cell r="X864">
            <v>710</v>
          </cell>
        </row>
        <row r="865">
          <cell r="A865">
            <v>11530</v>
          </cell>
          <cell r="B865" t="str">
            <v>AUTOLAMPS0894</v>
          </cell>
          <cell r="C865" t="str">
            <v>AUTOLAMPS0894</v>
          </cell>
          <cell r="D865" t="b">
            <v>1</v>
          </cell>
          <cell r="E865" t="str">
            <v xml:space="preserve">NISSAN SUNNY FB15 - (00-05) - HEAD LAMP - LH</v>
          </cell>
          <cell r="F865" t="str">
            <v>NISSAN</v>
          </cell>
          <cell r="G865" t="str">
            <v>B15/00-HLA-LH</v>
          </cell>
          <cell r="H865" t="str">
            <v>NS10-1201A-L</v>
          </cell>
          <cell r="J865">
            <v>0.04</v>
          </cell>
          <cell r="K865" t="str">
            <v>SUPPLIER0002</v>
          </cell>
          <cell r="L865" t="str">
            <v xml:space="preserve">ANHUI TINCAI SILK CO. LTD</v>
          </cell>
          <cell r="N865">
            <v>0</v>
          </cell>
          <cell r="O865">
            <v>0</v>
          </cell>
          <cell r="T865" t="str">
            <v xml:space="preserve">Yuan Purchase Pricelist (CNY)</v>
          </cell>
          <cell r="U865">
            <v>58</v>
          </cell>
          <cell r="V865">
            <v>1479</v>
          </cell>
          <cell r="W865">
            <v>2220</v>
          </cell>
          <cell r="X865">
            <v>2960</v>
          </cell>
          <cell r="Z865">
            <v>14</v>
          </cell>
          <cell r="AB865" t="str">
            <v>B9</v>
          </cell>
        </row>
        <row r="866">
          <cell r="A866">
            <v>11531</v>
          </cell>
          <cell r="B866" t="str">
            <v>AUTOLAMPS0895</v>
          </cell>
          <cell r="C866" t="str">
            <v>AUTOLAMPS0895</v>
          </cell>
          <cell r="D866" t="b">
            <v>1</v>
          </cell>
          <cell r="E866" t="str">
            <v xml:space="preserve">NISSAN SUNNY FB15 - (00-05) - HEAD LAMP - RH</v>
          </cell>
          <cell r="F866" t="str">
            <v>NISSAN</v>
          </cell>
          <cell r="G866" t="str">
            <v>B15/00-HLA-RH</v>
          </cell>
          <cell r="H866" t="str">
            <v>NS10-1201A-R</v>
          </cell>
          <cell r="J866">
            <v>0.04</v>
          </cell>
          <cell r="K866" t="str">
            <v>SUPPLIER0002</v>
          </cell>
          <cell r="L866" t="str">
            <v xml:space="preserve">ANHUI TINCAI SILK CO. LTD</v>
          </cell>
          <cell r="N866">
            <v>0</v>
          </cell>
          <cell r="O866">
            <v>0</v>
          </cell>
          <cell r="T866" t="str">
            <v xml:space="preserve">Yuan Purchase Pricelist (CNY)</v>
          </cell>
          <cell r="U866">
            <v>58</v>
          </cell>
          <cell r="V866">
            <v>1479</v>
          </cell>
          <cell r="W866">
            <v>2220</v>
          </cell>
          <cell r="X866">
            <v>2960</v>
          </cell>
          <cell r="Z866">
            <v>28</v>
          </cell>
          <cell r="AB866" t="str">
            <v>B9</v>
          </cell>
        </row>
        <row r="867">
          <cell r="A867">
            <v>11892</v>
          </cell>
          <cell r="B867" t="str">
            <v>AUTOLAMPS0890</v>
          </cell>
          <cell r="C867" t="str">
            <v>AUTOLAMPS0890</v>
          </cell>
          <cell r="D867" t="b">
            <v>1</v>
          </cell>
          <cell r="E867" t="str">
            <v xml:space="preserve">NISSAN SUNNY FB15 - (00-05) - LAMINATED  FRONT WINDSCREEN</v>
          </cell>
          <cell r="F867" t="str">
            <v>NISSAN</v>
          </cell>
          <cell r="G867" t="str">
            <v xml:space="preserve">B15 LFW/X</v>
          </cell>
          <cell r="H867" t="str">
            <v xml:space="preserve">B15 LFW/X</v>
          </cell>
          <cell r="I867" t="str">
            <v>1307*701</v>
          </cell>
          <cell r="J867">
            <v>0.02</v>
          </cell>
          <cell r="K867" t="str">
            <v>SUPPLIER0015</v>
          </cell>
          <cell r="L867" t="str">
            <v xml:space="preserve">XINYI AUTOMOBILE GLASS (SHENZHEN) CO., LTD</v>
          </cell>
          <cell r="M867" t="e">
            <v>#N/A</v>
          </cell>
          <cell r="N867" t="e">
            <v>#N/A</v>
          </cell>
          <cell r="O867" t="e">
            <v>#N/A</v>
          </cell>
          <cell r="T867" t="str">
            <v xml:space="preserve">USD Purchase Pricelist (USD)</v>
          </cell>
          <cell r="U867">
            <v>15.7</v>
          </cell>
          <cell r="V867">
            <v>2161.89</v>
          </cell>
          <cell r="W867">
            <v>3400</v>
          </cell>
          <cell r="X867">
            <v>4320</v>
          </cell>
          <cell r="Z867">
            <v>11</v>
          </cell>
          <cell r="AB867" t="str">
            <v>4C</v>
          </cell>
        </row>
        <row r="868">
          <cell r="A868">
            <v>11532</v>
          </cell>
          <cell r="B868" t="str">
            <v>AUTOLAMPS0900</v>
          </cell>
          <cell r="C868" t="str">
            <v>AUTOLAMPS0900</v>
          </cell>
          <cell r="D868" t="b">
            <v>1</v>
          </cell>
          <cell r="E868" t="str">
            <v xml:space="preserve">NISSAN SUNNY FB15/N16 - (98-06) - INNER FENDER - LH</v>
          </cell>
          <cell r="F868" t="str">
            <v>NISSAN</v>
          </cell>
          <cell r="G868" t="str">
            <v xml:space="preserve">B15/00/N16  IFF LH</v>
          </cell>
          <cell r="H868" t="str">
            <v xml:space="preserve">ANHUI TINCAI SILK CO. LTD</v>
          </cell>
          <cell r="J868">
            <v>0.04</v>
          </cell>
          <cell r="K868" t="str">
            <v>SUPPLIER0002</v>
          </cell>
          <cell r="L868" t="str">
            <v xml:space="preserve">ANHUI TINCAI SILK CO. LTD</v>
          </cell>
          <cell r="M868">
            <v>5</v>
          </cell>
          <cell r="N868">
            <v>20</v>
          </cell>
          <cell r="O868">
            <v>25</v>
          </cell>
          <cell r="R868">
            <v>3</v>
          </cell>
          <cell r="S868">
            <v>10</v>
          </cell>
          <cell r="T868" t="str">
            <v xml:space="preserve">Yuan Purchase Pricelist (CNY)</v>
          </cell>
          <cell r="U868">
            <v>16</v>
          </cell>
          <cell r="V868">
            <v>372</v>
          </cell>
          <cell r="W868">
            <v>630</v>
          </cell>
          <cell r="X868">
            <v>860</v>
          </cell>
          <cell r="Z868">
            <v>9</v>
          </cell>
          <cell r="AB868" t="str">
            <v>H1</v>
          </cell>
        </row>
        <row r="869">
          <cell r="A869">
            <v>11533</v>
          </cell>
          <cell r="B869" t="str">
            <v>AUTOLAMPS0901</v>
          </cell>
          <cell r="C869" t="str">
            <v>AUTOLAMPS0901</v>
          </cell>
          <cell r="D869" t="b">
            <v>1</v>
          </cell>
          <cell r="E869" t="str">
            <v xml:space="preserve">NISSAN SUNNY FB15/N16 - (98-06) - INNER FENDER - RH</v>
          </cell>
          <cell r="F869" t="str">
            <v>NISSAN</v>
          </cell>
          <cell r="G869" t="str">
            <v xml:space="preserve">B15/00/N16 IFF RH</v>
          </cell>
          <cell r="H869" t="str">
            <v xml:space="preserve">ANHUI TINCAI SILK CO. LTD</v>
          </cell>
          <cell r="J869">
            <v>0.04</v>
          </cell>
          <cell r="K869" t="str">
            <v>SUPPLIER0002</v>
          </cell>
          <cell r="L869" t="str">
            <v xml:space="preserve">ANHUI TINCAI SILK CO. LTD</v>
          </cell>
          <cell r="M869">
            <v>4</v>
          </cell>
          <cell r="N869">
            <v>16</v>
          </cell>
          <cell r="O869">
            <v>20</v>
          </cell>
          <cell r="R869">
            <v>3</v>
          </cell>
          <cell r="S869">
            <v>10</v>
          </cell>
          <cell r="T869" t="str">
            <v xml:space="preserve">Yuan Purchase Pricelist (CNY)</v>
          </cell>
          <cell r="U869">
            <v>16</v>
          </cell>
          <cell r="V869">
            <v>372</v>
          </cell>
          <cell r="W869">
            <v>630</v>
          </cell>
          <cell r="X869">
            <v>860</v>
          </cell>
          <cell r="Z869">
            <v>15</v>
          </cell>
          <cell r="AB869" t="str">
            <v>H1</v>
          </cell>
        </row>
        <row r="870">
          <cell r="A870">
            <v>11535</v>
          </cell>
          <cell r="B870" t="str">
            <v>AUTOLAMPS0902</v>
          </cell>
          <cell r="C870" t="str">
            <v>AUTOLAMPS0902</v>
          </cell>
          <cell r="D870" t="b">
            <v>1</v>
          </cell>
          <cell r="E870" t="str">
            <v xml:space="preserve">NISSAN SUNNY N16 (00-03) - BACK LAMP (215-1316-U) - LH</v>
          </cell>
          <cell r="F870" t="str">
            <v>NISSAN</v>
          </cell>
          <cell r="G870" t="str">
            <v xml:space="preserve">N16/00 BALA LH</v>
          </cell>
          <cell r="H870" t="str">
            <v>NS10-1202-L</v>
          </cell>
          <cell r="J870">
            <v>0.04</v>
          </cell>
          <cell r="K870" t="str">
            <v>SUPPLIER0002</v>
          </cell>
          <cell r="L870" t="str">
            <v xml:space="preserve">ANHUI TINCAI SILK CO. LTD</v>
          </cell>
          <cell r="M870">
            <v>0</v>
          </cell>
          <cell r="N870">
            <v>0</v>
          </cell>
          <cell r="O870">
            <v>0</v>
          </cell>
          <cell r="P870">
            <v>5</v>
          </cell>
          <cell r="Q870">
            <v>10</v>
          </cell>
          <cell r="T870" t="str">
            <v xml:space="preserve">Yuan Purchase Pricelist (CNY)</v>
          </cell>
          <cell r="U870">
            <v>5.83</v>
          </cell>
          <cell r="V870">
            <v>911</v>
          </cell>
          <cell r="W870">
            <v>1410</v>
          </cell>
          <cell r="X870">
            <v>1940</v>
          </cell>
        </row>
        <row r="871">
          <cell r="A871">
            <v>11536</v>
          </cell>
          <cell r="B871" t="str">
            <v>AUTOLAMPS0903</v>
          </cell>
          <cell r="C871" t="str">
            <v>AUTOLAMPS0903</v>
          </cell>
          <cell r="D871" t="b">
            <v>1</v>
          </cell>
          <cell r="E871" t="str">
            <v xml:space="preserve">NISSAN SUNNY N16 (00-03) - BACK LAMP (215-1316-U) - RH</v>
          </cell>
          <cell r="F871" t="str">
            <v>NISSAN</v>
          </cell>
          <cell r="G871" t="str">
            <v xml:space="preserve">N16/00 BALA RH</v>
          </cell>
          <cell r="H871" t="str">
            <v>NS10-1202-R</v>
          </cell>
          <cell r="J871">
            <v>0.04</v>
          </cell>
          <cell r="K871" t="str">
            <v>SUPPLIER0002</v>
          </cell>
          <cell r="L871" t="str">
            <v xml:space="preserve">ANHUI TINCAI SILK CO. LTD</v>
          </cell>
          <cell r="M871">
            <v>0</v>
          </cell>
          <cell r="N871">
            <v>0</v>
          </cell>
          <cell r="O871">
            <v>0</v>
          </cell>
          <cell r="P871">
            <v>5</v>
          </cell>
          <cell r="Q871">
            <v>10</v>
          </cell>
          <cell r="T871" t="str">
            <v xml:space="preserve">Yuan Purchase Pricelist (CNY)</v>
          </cell>
          <cell r="U871">
            <v>5.83</v>
          </cell>
          <cell r="V871">
            <v>911</v>
          </cell>
          <cell r="W871">
            <v>1410</v>
          </cell>
          <cell r="X871">
            <v>1940</v>
          </cell>
        </row>
        <row r="872">
          <cell r="A872">
            <v>11806</v>
          </cell>
          <cell r="B872" t="str">
            <v>AUTOLAMPS0906</v>
          </cell>
          <cell r="C872" t="str">
            <v>AUTOLAMPS0906</v>
          </cell>
          <cell r="D872" t="b">
            <v>1</v>
          </cell>
          <cell r="E872" t="str">
            <v xml:space="preserve">NISSAN SUNNY N16 (00-03) - CORNER LAMP (215-1592-U) - LH</v>
          </cell>
          <cell r="F872" t="str">
            <v>NISSAN</v>
          </cell>
          <cell r="G872" t="str">
            <v xml:space="preserve">N16/00 CLA LH</v>
          </cell>
          <cell r="H872" t="str">
            <v>NS10-1203-L</v>
          </cell>
          <cell r="J872">
            <v>0.04</v>
          </cell>
          <cell r="K872" t="str">
            <v>SUPPLIER0002</v>
          </cell>
          <cell r="L872" t="str">
            <v xml:space="preserve">ANHUI TINCAI SILK CO. LTD</v>
          </cell>
          <cell r="M872">
            <v>1</v>
          </cell>
          <cell r="N872">
            <v>4</v>
          </cell>
          <cell r="O872">
            <v>5</v>
          </cell>
          <cell r="P872">
            <v>3</v>
          </cell>
          <cell r="Q872">
            <v>10</v>
          </cell>
          <cell r="T872" t="str">
            <v xml:space="preserve">Yuan Purchase Pricelist (CNY)</v>
          </cell>
          <cell r="U872">
            <v>15</v>
          </cell>
          <cell r="V872">
            <v>383</v>
          </cell>
          <cell r="W872">
            <v>570</v>
          </cell>
          <cell r="X872">
            <v>770</v>
          </cell>
          <cell r="Z872">
            <v>15</v>
          </cell>
          <cell r="AB872" t="str">
            <v>B16</v>
          </cell>
        </row>
        <row r="873">
          <cell r="A873">
            <v>11807</v>
          </cell>
          <cell r="B873" t="str">
            <v>AUTOLAMPS0907</v>
          </cell>
          <cell r="C873" t="str">
            <v>AUTOLAMPS0907</v>
          </cell>
          <cell r="D873" t="b">
            <v>1</v>
          </cell>
          <cell r="E873" t="str">
            <v xml:space="preserve">NISSAN SUNNY N16 (00-03) - CORNER LAMP (215-1592-U) - RH</v>
          </cell>
          <cell r="F873" t="str">
            <v>NISSAN</v>
          </cell>
          <cell r="G873" t="str">
            <v xml:space="preserve">N16/00 CLA RH</v>
          </cell>
          <cell r="H873" t="str">
            <v>NS10-1203-R</v>
          </cell>
          <cell r="J873">
            <v>0.04</v>
          </cell>
          <cell r="K873" t="str">
            <v>SUPPLIER0002</v>
          </cell>
          <cell r="L873" t="str">
            <v xml:space="preserve">ANHUI TINCAI SILK CO. LTD</v>
          </cell>
          <cell r="M873">
            <v>1</v>
          </cell>
          <cell r="N873">
            <v>4</v>
          </cell>
          <cell r="O873">
            <v>5</v>
          </cell>
          <cell r="P873">
            <v>3</v>
          </cell>
          <cell r="Q873">
            <v>10</v>
          </cell>
          <cell r="T873" t="str">
            <v xml:space="preserve">Yuan Purchase Pricelist (CNY)</v>
          </cell>
          <cell r="U873">
            <v>15</v>
          </cell>
          <cell r="V873">
            <v>383</v>
          </cell>
          <cell r="W873">
            <v>570</v>
          </cell>
          <cell r="X873">
            <v>770</v>
          </cell>
          <cell r="Z873">
            <v>15</v>
          </cell>
          <cell r="AB873" t="str">
            <v>B16</v>
          </cell>
        </row>
        <row r="874">
          <cell r="A874">
            <v>11614</v>
          </cell>
          <cell r="B874" t="str">
            <v>AUTOLAMPS0908</v>
          </cell>
          <cell r="C874" t="str">
            <v>AUTOLAMPS0908</v>
          </cell>
          <cell r="D874" t="b">
            <v>1</v>
          </cell>
          <cell r="E874" t="str">
            <v xml:space="preserve">NISSAN SUNNY N16 (00-03) - FOG LAMP (115-2003) - LH</v>
          </cell>
          <cell r="F874" t="str">
            <v>NISSAN</v>
          </cell>
          <cell r="G874" t="str">
            <v>N16/00-FLA-LH</v>
          </cell>
          <cell r="H874" t="str">
            <v>NS10-1204-L</v>
          </cell>
          <cell r="J874">
            <v>0.04</v>
          </cell>
          <cell r="K874" t="str">
            <v>SUPPLIER0002</v>
          </cell>
          <cell r="L874" t="str">
            <v xml:space="preserve">ANHUI TINCAI SILK CO. LTD</v>
          </cell>
          <cell r="M874">
            <v>2</v>
          </cell>
          <cell r="N874">
            <v>8</v>
          </cell>
          <cell r="O874">
            <v>10</v>
          </cell>
          <cell r="P874">
            <v>3</v>
          </cell>
          <cell r="Q874">
            <v>10</v>
          </cell>
          <cell r="T874" t="str">
            <v xml:space="preserve">Yuan Purchase Pricelist (CNY)</v>
          </cell>
          <cell r="U874">
            <v>36</v>
          </cell>
          <cell r="V874">
            <v>979</v>
          </cell>
          <cell r="W874">
            <v>1470</v>
          </cell>
          <cell r="X874">
            <v>1960</v>
          </cell>
        </row>
        <row r="875">
          <cell r="A875">
            <v>11615</v>
          </cell>
          <cell r="B875" t="str">
            <v>AUTOLAMPS0909</v>
          </cell>
          <cell r="C875" t="str">
            <v>AUTOLAMPS0909</v>
          </cell>
          <cell r="D875" t="b">
            <v>1</v>
          </cell>
          <cell r="E875" t="str">
            <v xml:space="preserve">NISSAN SUNNY N16 (00-03) - FOG LAMP (115-2003) - RH</v>
          </cell>
          <cell r="F875" t="str">
            <v>NISSAN</v>
          </cell>
          <cell r="G875" t="str">
            <v xml:space="preserve">N16/00 FLA RH</v>
          </cell>
          <cell r="H875" t="str">
            <v>NS10-1204-R</v>
          </cell>
          <cell r="J875">
            <v>0.04</v>
          </cell>
          <cell r="K875" t="str">
            <v>SUPPLIER0002</v>
          </cell>
          <cell r="L875" t="str">
            <v xml:space="preserve">ANHUI TINCAI SILK CO. LTD</v>
          </cell>
          <cell r="M875">
            <v>2</v>
          </cell>
          <cell r="N875">
            <v>8</v>
          </cell>
          <cell r="O875">
            <v>10</v>
          </cell>
          <cell r="P875">
            <v>3</v>
          </cell>
          <cell r="Q875">
            <v>10</v>
          </cell>
          <cell r="T875" t="str">
            <v xml:space="preserve">Yuan Purchase Pricelist (CNY)</v>
          </cell>
          <cell r="U875">
            <v>36</v>
          </cell>
          <cell r="V875">
            <v>979</v>
          </cell>
          <cell r="W875">
            <v>1470</v>
          </cell>
          <cell r="X875">
            <v>1960</v>
          </cell>
        </row>
        <row r="876">
          <cell r="A876">
            <v>11537</v>
          </cell>
          <cell r="B876" t="str">
            <v>AUTOLAMPS0904</v>
          </cell>
          <cell r="C876" t="str">
            <v>AUTOLAMPS0904</v>
          </cell>
          <cell r="D876" t="b">
            <v>1</v>
          </cell>
          <cell r="E876" t="str">
            <v xml:space="preserve">NISSAN SUNNY N16 (00-03) - FRONT BUMPER</v>
          </cell>
          <cell r="F876" t="str">
            <v>NISSAN</v>
          </cell>
          <cell r="G876" t="str">
            <v xml:space="preserve">N16/00 BPRF</v>
          </cell>
          <cell r="H876" t="str">
            <v>NS16-0707</v>
          </cell>
          <cell r="J876">
            <v>0.04</v>
          </cell>
          <cell r="K876" t="str">
            <v>SUPPLIER0002</v>
          </cell>
          <cell r="L876" t="str">
            <v xml:space="preserve">ANHUI TINCAI SILK CO. LTD</v>
          </cell>
          <cell r="M876">
            <v>0</v>
          </cell>
          <cell r="N876">
            <v>0</v>
          </cell>
          <cell r="O876">
            <v>0</v>
          </cell>
          <cell r="R876">
            <v>1</v>
          </cell>
          <cell r="S876">
            <v>2</v>
          </cell>
          <cell r="T876" t="str">
            <v xml:space="preserve">Yuan Purchase Pricelist (CNY)</v>
          </cell>
          <cell r="U876">
            <v>16.670000000000002</v>
          </cell>
          <cell r="V876">
            <v>2606</v>
          </cell>
          <cell r="W876">
            <v>4040</v>
          </cell>
          <cell r="X876">
            <v>5580</v>
          </cell>
        </row>
        <row r="877">
          <cell r="A877">
            <v>11538</v>
          </cell>
          <cell r="B877" t="str">
            <v>AUTOLAMPS0910</v>
          </cell>
          <cell r="C877" t="str">
            <v>AUTOLAMPS0910</v>
          </cell>
          <cell r="D877" t="b">
            <v>1</v>
          </cell>
          <cell r="E877" t="str">
            <v xml:space="preserve">NISSAN SUNNY N16 (00-03) - GRILL</v>
          </cell>
          <cell r="F877" t="str">
            <v>NISSAN</v>
          </cell>
          <cell r="G877" t="str">
            <v xml:space="preserve">N16/00 GRL</v>
          </cell>
          <cell r="H877" t="str">
            <v>NS10-1211</v>
          </cell>
          <cell r="J877">
            <v>0.04</v>
          </cell>
          <cell r="K877" t="str">
            <v>SUPPLIER0002</v>
          </cell>
          <cell r="L877" t="str">
            <v xml:space="preserve">ANHUI TINCAI SILK CO. LTD</v>
          </cell>
          <cell r="M877">
            <v>0</v>
          </cell>
          <cell r="N877">
            <v>0</v>
          </cell>
          <cell r="O877">
            <v>0</v>
          </cell>
          <cell r="R877">
            <v>2</v>
          </cell>
          <cell r="S877">
            <v>5</v>
          </cell>
          <cell r="T877" t="str">
            <v xml:space="preserve">Yuan Purchase Pricelist (CNY)</v>
          </cell>
          <cell r="U877">
            <v>10</v>
          </cell>
          <cell r="V877">
            <v>1563</v>
          </cell>
          <cell r="W877">
            <v>2420</v>
          </cell>
          <cell r="X877">
            <v>3340</v>
          </cell>
          <cell r="Z877">
            <v>7</v>
          </cell>
          <cell r="AB877" t="str">
            <v>G4B</v>
          </cell>
        </row>
        <row r="878">
          <cell r="A878">
            <v>11539</v>
          </cell>
          <cell r="B878" t="str">
            <v>AUTOLAMPS0911</v>
          </cell>
          <cell r="C878" t="str">
            <v>AUTOLAMPS0911</v>
          </cell>
          <cell r="D878" t="b">
            <v>1</v>
          </cell>
          <cell r="E878" t="str">
            <v xml:space="preserve">NISSAN SUNNY N16 (00-03) - HEAD LAMP (215-1188) - LH</v>
          </cell>
          <cell r="F878" t="str">
            <v>NISSAN</v>
          </cell>
          <cell r="G878" t="str">
            <v xml:space="preserve">N16/00 HLA LH</v>
          </cell>
          <cell r="H878" t="str">
            <v>NS10-1201-L</v>
          </cell>
          <cell r="J878">
            <v>0.04</v>
          </cell>
          <cell r="K878" t="str">
            <v>SUPPLIER0002</v>
          </cell>
          <cell r="L878" t="str">
            <v xml:space="preserve">ANHUI TINCAI SILK CO. LTD</v>
          </cell>
          <cell r="M878">
            <v>0</v>
          </cell>
          <cell r="N878">
            <v>0</v>
          </cell>
          <cell r="O878">
            <v>0</v>
          </cell>
          <cell r="R878">
            <v>2</v>
          </cell>
          <cell r="S878">
            <v>5</v>
          </cell>
          <cell r="T878" t="str">
            <v xml:space="preserve">Yuan Purchase Pricelist (CNY)</v>
          </cell>
          <cell r="U878">
            <v>16.5</v>
          </cell>
          <cell r="V878">
            <v>2579</v>
          </cell>
          <cell r="W878">
            <v>4000</v>
          </cell>
          <cell r="X878">
            <v>5520</v>
          </cell>
          <cell r="Z878">
            <v>6</v>
          </cell>
          <cell r="AB878" t="str">
            <v>A4</v>
          </cell>
        </row>
        <row r="879">
          <cell r="A879">
            <v>11540</v>
          </cell>
          <cell r="B879" t="str">
            <v>AUTOLAMPS0912</v>
          </cell>
          <cell r="C879" t="str">
            <v>AUTOLAMPS0912</v>
          </cell>
          <cell r="D879" t="b">
            <v>1</v>
          </cell>
          <cell r="E879" t="str">
            <v xml:space="preserve">NISSAN SUNNY N16 (00-03) - HEAD LAMP (215-1188) - RH</v>
          </cell>
          <cell r="F879" t="str">
            <v>NISSAN</v>
          </cell>
          <cell r="G879" t="str">
            <v xml:space="preserve">N16/00 HLA RH</v>
          </cell>
          <cell r="H879" t="str">
            <v>NS10-1201-R</v>
          </cell>
          <cell r="J879">
            <v>0.04</v>
          </cell>
          <cell r="K879" t="str">
            <v>SUPPLIER0002</v>
          </cell>
          <cell r="L879" t="str">
            <v xml:space="preserve">ANHUI TINCAI SILK CO. LTD</v>
          </cell>
          <cell r="M879">
            <v>0</v>
          </cell>
          <cell r="N879">
            <v>0</v>
          </cell>
          <cell r="O879">
            <v>0</v>
          </cell>
          <cell r="R879">
            <v>2</v>
          </cell>
          <cell r="S879">
            <v>5</v>
          </cell>
          <cell r="T879" t="str">
            <v xml:space="preserve">Yuan Purchase Pricelist (CNY)</v>
          </cell>
          <cell r="U879">
            <v>16.5</v>
          </cell>
          <cell r="V879">
            <v>2579</v>
          </cell>
          <cell r="W879">
            <v>4000</v>
          </cell>
          <cell r="X879">
            <v>5520</v>
          </cell>
          <cell r="Z879">
            <v>7</v>
          </cell>
          <cell r="AB879" t="str">
            <v>A4</v>
          </cell>
        </row>
        <row r="880">
          <cell r="A880">
            <v>11541</v>
          </cell>
          <cell r="B880" t="str">
            <v>AUTOLAMPS0905</v>
          </cell>
          <cell r="C880" t="str">
            <v>AUTOLAMPS0905</v>
          </cell>
          <cell r="D880" t="b">
            <v>1</v>
          </cell>
          <cell r="E880" t="str">
            <v xml:space="preserve">NISSAN SUNNY N16 (00-03) - REAR BUMPER</v>
          </cell>
          <cell r="F880" t="str">
            <v>NISSAN</v>
          </cell>
          <cell r="G880" t="str">
            <v xml:space="preserve">N16/00 BPRR</v>
          </cell>
          <cell r="H880" t="str">
            <v>NS16-0705</v>
          </cell>
          <cell r="J880">
            <v>0.04</v>
          </cell>
          <cell r="K880" t="str">
            <v>SUPPLIER0002</v>
          </cell>
          <cell r="L880" t="str">
            <v xml:space="preserve">ANHUI TINCAI SILK CO. LTD</v>
          </cell>
          <cell r="M880">
            <v>0</v>
          </cell>
          <cell r="N880">
            <v>0</v>
          </cell>
          <cell r="O880">
            <v>0</v>
          </cell>
          <cell r="R880">
            <v>1</v>
          </cell>
          <cell r="S880">
            <v>2</v>
          </cell>
          <cell r="T880" t="str">
            <v xml:space="preserve">Yuan Purchase Pricelist (CNY)</v>
          </cell>
          <cell r="U880">
            <v>17</v>
          </cell>
          <cell r="V880">
            <v>2657</v>
          </cell>
          <cell r="W880">
            <v>4120</v>
          </cell>
          <cell r="X880">
            <v>5690</v>
          </cell>
        </row>
        <row r="881">
          <cell r="A881">
            <v>11542</v>
          </cell>
          <cell r="B881" t="str">
            <v>AUTOLAMPS0913</v>
          </cell>
          <cell r="C881" t="str">
            <v>AUTOLAMPS0913</v>
          </cell>
          <cell r="D881" t="b">
            <v>1</v>
          </cell>
          <cell r="E881" t="str">
            <v xml:space="preserve">NISSAN SUNNY N16 (00-03) - TAIL LAMP (215-19F4-6UE) - LH</v>
          </cell>
          <cell r="F881" t="str">
            <v>NISSAN</v>
          </cell>
          <cell r="G881" t="str">
            <v xml:space="preserve">N16/00 TLA LH</v>
          </cell>
          <cell r="H881" t="str">
            <v>NS10-1202B-L</v>
          </cell>
          <cell r="J881">
            <v>0.04</v>
          </cell>
          <cell r="K881" t="str">
            <v>SUPPLIER0002</v>
          </cell>
          <cell r="L881" t="str">
            <v xml:space="preserve">ANHUI TINCAI SILK CO. LTD</v>
          </cell>
          <cell r="N881">
            <v>0</v>
          </cell>
          <cell r="O881">
            <v>0</v>
          </cell>
          <cell r="R881">
            <v>2</v>
          </cell>
          <cell r="S881">
            <v>5</v>
          </cell>
          <cell r="T881" t="str">
            <v xml:space="preserve">Yuan Purchase Pricelist (CNY)</v>
          </cell>
          <cell r="U881">
            <v>7.5</v>
          </cell>
          <cell r="V881">
            <v>1172</v>
          </cell>
          <cell r="W881">
            <v>1820</v>
          </cell>
          <cell r="X881">
            <v>2510</v>
          </cell>
        </row>
        <row r="882">
          <cell r="A882">
            <v>11543</v>
          </cell>
          <cell r="B882" t="str">
            <v>AUTOLAMPS0914</v>
          </cell>
          <cell r="C882" t="str">
            <v>AUTOLAMPS0914</v>
          </cell>
          <cell r="D882" t="b">
            <v>1</v>
          </cell>
          <cell r="E882" t="str">
            <v xml:space="preserve">NISSAN SUNNY N16 (00-03) - TAIL LAMP (215-19F4-6UE) - RH</v>
          </cell>
          <cell r="F882" t="str">
            <v>NISSAN</v>
          </cell>
          <cell r="G882" t="str">
            <v xml:space="preserve">N16/00 TLA RH</v>
          </cell>
          <cell r="H882" t="str">
            <v>NS10-1202B-R</v>
          </cell>
          <cell r="J882">
            <v>0.04</v>
          </cell>
          <cell r="K882" t="str">
            <v>SUPPLIER0002</v>
          </cell>
          <cell r="L882" t="str">
            <v xml:space="preserve">ANHUI TINCAI SILK CO. LTD</v>
          </cell>
          <cell r="N882">
            <v>0</v>
          </cell>
          <cell r="O882">
            <v>0</v>
          </cell>
          <cell r="R882">
            <v>2</v>
          </cell>
          <cell r="S882">
            <v>5</v>
          </cell>
          <cell r="T882" t="str">
            <v xml:space="preserve">Yuan Purchase Pricelist (CNY)</v>
          </cell>
          <cell r="U882">
            <v>7.5</v>
          </cell>
          <cell r="V882">
            <v>1172</v>
          </cell>
          <cell r="W882">
            <v>1820</v>
          </cell>
          <cell r="X882">
            <v>2510</v>
          </cell>
        </row>
        <row r="883">
          <cell r="A883">
            <v>12463</v>
          </cell>
          <cell r="B883" t="str">
            <v>AUTOLAMPS0921</v>
          </cell>
          <cell r="C883" t="str">
            <v>AUTOLAMPS0921</v>
          </cell>
          <cell r="D883" t="b">
            <v>1</v>
          </cell>
          <cell r="E883" t="str">
            <v xml:space="preserve">NISSAN SUNNY N16 (00-05) - SIDE LAMP (215-1424N-UE)</v>
          </cell>
          <cell r="F883" t="str">
            <v>NISSAN</v>
          </cell>
          <cell r="G883" t="str">
            <v xml:space="preserve">N16/04 SLA</v>
          </cell>
          <cell r="H883" t="str">
            <v>NS10-1506</v>
          </cell>
          <cell r="J883">
            <v>0.04</v>
          </cell>
          <cell r="K883" t="str">
            <v>SUPPLIER0002</v>
          </cell>
          <cell r="L883" t="str">
            <v xml:space="preserve">ANHUI TINCAI SILK CO. LTD</v>
          </cell>
          <cell r="N883">
            <v>0</v>
          </cell>
          <cell r="O883">
            <v>0</v>
          </cell>
          <cell r="P883">
            <v>5</v>
          </cell>
          <cell r="Q883">
            <v>20</v>
          </cell>
          <cell r="T883" t="str">
            <v xml:space="preserve">Yuan Purchase Pricelist (CNY)</v>
          </cell>
          <cell r="U883">
            <v>1</v>
          </cell>
          <cell r="V883">
            <v>156</v>
          </cell>
          <cell r="W883">
            <v>240</v>
          </cell>
          <cell r="X883">
            <v>340</v>
          </cell>
        </row>
        <row r="884">
          <cell r="A884">
            <v>12197</v>
          </cell>
          <cell r="B884" t="str">
            <v>AUTOLAMPS0917</v>
          </cell>
          <cell r="C884" t="str">
            <v>AUTOLAMPS0917</v>
          </cell>
          <cell r="D884" t="b">
            <v>1</v>
          </cell>
          <cell r="E884" t="str">
            <v xml:space="preserve">NISSAN SUNNY N16 (04-05) - FRONT INNER FENDER - LH</v>
          </cell>
          <cell r="F884" t="str">
            <v>NISSAN</v>
          </cell>
          <cell r="G884" t="str">
            <v xml:space="preserve">N16/04 IFF LH</v>
          </cell>
          <cell r="H884" t="str">
            <v>63841-6N600-L</v>
          </cell>
          <cell r="J884">
            <v>0.04</v>
          </cell>
          <cell r="K884" t="str">
            <v>SUPPLIER0002</v>
          </cell>
          <cell r="L884" t="str">
            <v xml:space="preserve">ANHUI TINCAI SILK CO. LTD</v>
          </cell>
          <cell r="N884">
            <v>0</v>
          </cell>
          <cell r="O884">
            <v>0</v>
          </cell>
          <cell r="R884">
            <v>2</v>
          </cell>
          <cell r="S884">
            <v>5</v>
          </cell>
          <cell r="T884" t="str">
            <v xml:space="preserve">Yuan Purchase Pricelist (CNY)</v>
          </cell>
          <cell r="U884">
            <v>2.8</v>
          </cell>
          <cell r="V884">
            <v>438</v>
          </cell>
          <cell r="W884">
            <v>680</v>
          </cell>
          <cell r="X884">
            <v>940</v>
          </cell>
        </row>
        <row r="885">
          <cell r="A885">
            <v>12196</v>
          </cell>
          <cell r="B885" t="str">
            <v>AUTOLAMPS0918</v>
          </cell>
          <cell r="C885" t="str">
            <v>AUTOLAMPS0918</v>
          </cell>
          <cell r="D885" t="b">
            <v>1</v>
          </cell>
          <cell r="E885" t="str">
            <v xml:space="preserve">NISSAN SUNNY N16 (04-05) - FRONT INNER FENDER - RH</v>
          </cell>
          <cell r="F885" t="str">
            <v>NISSAN</v>
          </cell>
          <cell r="G885" t="str">
            <v xml:space="preserve">N16/04 IFF RH</v>
          </cell>
          <cell r="H885" t="str">
            <v>63840-6N600-R</v>
          </cell>
          <cell r="J885">
            <v>0.04</v>
          </cell>
          <cell r="K885" t="str">
            <v>SUPPLIER0002</v>
          </cell>
          <cell r="L885" t="str">
            <v xml:space="preserve">ANHUI TINCAI SILK CO. LTD</v>
          </cell>
          <cell r="N885">
            <v>0</v>
          </cell>
          <cell r="O885">
            <v>0</v>
          </cell>
          <cell r="R885">
            <v>2</v>
          </cell>
          <cell r="S885">
            <v>5</v>
          </cell>
          <cell r="T885" t="str">
            <v xml:space="preserve">Yuan Purchase Pricelist (CNY)</v>
          </cell>
          <cell r="U885">
            <v>2.8</v>
          </cell>
          <cell r="V885">
            <v>438</v>
          </cell>
          <cell r="W885">
            <v>680</v>
          </cell>
          <cell r="X885">
            <v>940</v>
          </cell>
        </row>
        <row r="886">
          <cell r="A886">
            <v>11544</v>
          </cell>
          <cell r="B886" t="str">
            <v>AUTOLAMPS0919</v>
          </cell>
          <cell r="C886" t="str">
            <v>AUTOLAMPS0919</v>
          </cell>
          <cell r="D886" t="b">
            <v>1</v>
          </cell>
          <cell r="E886" t="str">
            <v xml:space="preserve">NISSAN SUNNY N16 (04-05) - HEAD LAMP (215-1197-LD-E/EM) - LH</v>
          </cell>
          <cell r="F886" t="str">
            <v>NISSAN</v>
          </cell>
          <cell r="G886" t="str">
            <v xml:space="preserve">N16/04 HLA LH</v>
          </cell>
          <cell r="H886" t="str">
            <v>NS10-1501-L</v>
          </cell>
          <cell r="J886">
            <v>0.04</v>
          </cell>
          <cell r="K886" t="str">
            <v>SUPPLIER0002</v>
          </cell>
          <cell r="L886" t="str">
            <v xml:space="preserve">ANHUI TINCAI SILK CO. LTD</v>
          </cell>
          <cell r="M886">
            <v>0</v>
          </cell>
          <cell r="N886">
            <v>0</v>
          </cell>
          <cell r="O886">
            <v>0</v>
          </cell>
          <cell r="R886">
            <v>2</v>
          </cell>
          <cell r="S886">
            <v>5</v>
          </cell>
          <cell r="T886" t="str">
            <v xml:space="preserve">Yuan Purchase Pricelist (CNY)</v>
          </cell>
          <cell r="U886">
            <v>120</v>
          </cell>
          <cell r="V886">
            <v>3264</v>
          </cell>
          <cell r="W886">
            <v>4900</v>
          </cell>
          <cell r="X886">
            <v>6530</v>
          </cell>
          <cell r="Z886">
            <v>10</v>
          </cell>
          <cell r="AB886" t="str">
            <v>A2</v>
          </cell>
        </row>
        <row r="887">
          <cell r="A887">
            <v>11545</v>
          </cell>
          <cell r="B887" t="str">
            <v>AUTOLAMPS0920</v>
          </cell>
          <cell r="C887" t="str">
            <v>AUTOLAMPS0920</v>
          </cell>
          <cell r="D887" t="b">
            <v>1</v>
          </cell>
          <cell r="E887" t="str">
            <v xml:space="preserve">NISSAN SUNNY N16 (04-05) - HEAD LAMP (215-1197-LD-E/EM) - RH</v>
          </cell>
          <cell r="F887" t="str">
            <v>NISSAN</v>
          </cell>
          <cell r="G887" t="str">
            <v xml:space="preserve">N16/04 HLA RH</v>
          </cell>
          <cell r="H887" t="str">
            <v>NS10-1501-R</v>
          </cell>
          <cell r="J887">
            <v>0.04</v>
          </cell>
          <cell r="K887" t="str">
            <v>SUPPLIER0002</v>
          </cell>
          <cell r="L887" t="str">
            <v xml:space="preserve">ANHUI TINCAI SILK CO. LTD</v>
          </cell>
          <cell r="M887">
            <v>0</v>
          </cell>
          <cell r="N887">
            <v>0</v>
          </cell>
          <cell r="O887">
            <v>0</v>
          </cell>
          <cell r="R887">
            <v>2</v>
          </cell>
          <cell r="S887">
            <v>5</v>
          </cell>
          <cell r="T887" t="str">
            <v xml:space="preserve">Yuan Purchase Pricelist (CNY)</v>
          </cell>
          <cell r="U887">
            <v>120</v>
          </cell>
          <cell r="V887">
            <v>3264</v>
          </cell>
          <cell r="W887">
            <v>4900</v>
          </cell>
          <cell r="X887">
            <v>6530</v>
          </cell>
          <cell r="Z887">
            <v>10</v>
          </cell>
          <cell r="AB887" t="str">
            <v>A2</v>
          </cell>
        </row>
        <row r="888">
          <cell r="A888">
            <v>13664</v>
          </cell>
          <cell r="B888" t="str">
            <v>AUTOLAMPS0924</v>
          </cell>
          <cell r="C888" t="str">
            <v>AUTOLAMPS0924</v>
          </cell>
          <cell r="D888" t="b">
            <v>1</v>
          </cell>
          <cell r="E888" t="str">
            <v xml:space="preserve">NISSAN SUNNY N16 (04-05) - SIDE MIRROR ELECTRIC (3 WIRE) - LH</v>
          </cell>
          <cell r="F888" t="str">
            <v>NISSAN</v>
          </cell>
          <cell r="G888" t="str">
            <v xml:space="preserve">N16/04 SME3W LH</v>
          </cell>
          <cell r="H888" t="str">
            <v>H-0070-L</v>
          </cell>
          <cell r="J888">
            <v>0.04</v>
          </cell>
          <cell r="K888" t="str">
            <v>SUPPLIER0014</v>
          </cell>
          <cell r="L888" t="str">
            <v xml:space="preserve">WENZHOU RONGDA AUTO PARTS CO., LTD</v>
          </cell>
          <cell r="M888">
            <v>0</v>
          </cell>
          <cell r="N888">
            <v>0</v>
          </cell>
          <cell r="O888">
            <v>0</v>
          </cell>
          <cell r="P888">
            <v>2</v>
          </cell>
          <cell r="Q888">
            <v>5</v>
          </cell>
          <cell r="T888" t="str">
            <v xml:space="preserve">Yuan Purchase Pricelist (CNY)</v>
          </cell>
          <cell r="U888">
            <v>7.07</v>
          </cell>
          <cell r="V888">
            <v>1105</v>
          </cell>
          <cell r="W888">
            <v>1710</v>
          </cell>
          <cell r="X888">
            <v>2360</v>
          </cell>
          <cell r="Z888">
            <v>18</v>
          </cell>
          <cell r="AB888" t="str">
            <v>B14</v>
          </cell>
        </row>
        <row r="889">
          <cell r="A889">
            <v>13663</v>
          </cell>
          <cell r="B889" t="str">
            <v>AUTOLAMPS0925</v>
          </cell>
          <cell r="C889" t="str">
            <v>AUTOLAMPS0925</v>
          </cell>
          <cell r="D889" t="b">
            <v>1</v>
          </cell>
          <cell r="E889" t="str">
            <v xml:space="preserve">NISSAN SUNNY N16 (04-05) - SIDE MIRROR ELECTRIC (3 WIRE) - RH</v>
          </cell>
          <cell r="F889" t="str">
            <v>NISSAN</v>
          </cell>
          <cell r="G889" t="str">
            <v xml:space="preserve">N16/04 SME3W RH</v>
          </cell>
          <cell r="H889" t="str">
            <v>H-0070-R</v>
          </cell>
          <cell r="J889">
            <v>0.04</v>
          </cell>
          <cell r="K889" t="str">
            <v>SUPPLIER0014</v>
          </cell>
          <cell r="L889" t="str">
            <v xml:space="preserve">WENZHOU RONGDA AUTO PARTS CO., LTD</v>
          </cell>
          <cell r="M889">
            <v>0</v>
          </cell>
          <cell r="N889">
            <v>0</v>
          </cell>
          <cell r="O889">
            <v>0</v>
          </cell>
          <cell r="P889">
            <v>2</v>
          </cell>
          <cell r="Q889">
            <v>5</v>
          </cell>
          <cell r="T889" t="str">
            <v xml:space="preserve">Yuan Purchase Pricelist (CNY)</v>
          </cell>
          <cell r="U889">
            <v>7.07</v>
          </cell>
          <cell r="V889">
            <v>1105</v>
          </cell>
          <cell r="W889">
            <v>1710</v>
          </cell>
          <cell r="X889">
            <v>2360</v>
          </cell>
          <cell r="Z889">
            <v>18</v>
          </cell>
          <cell r="AB889" t="str">
            <v>B14</v>
          </cell>
        </row>
        <row r="890">
          <cell r="A890">
            <v>11546</v>
          </cell>
          <cell r="B890" t="str">
            <v>AUTOLAMPS0922</v>
          </cell>
          <cell r="C890" t="str">
            <v>AUTOLAMPS0922</v>
          </cell>
          <cell r="D890" t="b">
            <v>1</v>
          </cell>
          <cell r="E890" t="str">
            <v xml:space="preserve">NISSAN SUNNY N16 (04-05) - TAIL LAMP (215-19H1-UE) - LH</v>
          </cell>
          <cell r="F890" t="str">
            <v>NISSAN</v>
          </cell>
          <cell r="G890" t="str">
            <v xml:space="preserve">N16/04 TLA LH</v>
          </cell>
          <cell r="H890" t="str">
            <v>NS10-1502-L</v>
          </cell>
          <cell r="J890">
            <v>0.04</v>
          </cell>
          <cell r="K890" t="str">
            <v>SUPPLIER0002</v>
          </cell>
          <cell r="L890" t="str">
            <v xml:space="preserve">ANHUI TINCAI SILK CO. LTD</v>
          </cell>
          <cell r="M890">
            <v>0</v>
          </cell>
          <cell r="N890">
            <v>0</v>
          </cell>
          <cell r="O890">
            <v>0</v>
          </cell>
          <cell r="R890">
            <v>2</v>
          </cell>
          <cell r="S890">
            <v>5</v>
          </cell>
          <cell r="T890" t="str">
            <v xml:space="preserve">Yuan Purchase Pricelist (CNY)</v>
          </cell>
          <cell r="U890">
            <v>75</v>
          </cell>
          <cell r="V890">
            <v>2040</v>
          </cell>
          <cell r="W890">
            <v>3060</v>
          </cell>
          <cell r="X890">
            <v>4080</v>
          </cell>
          <cell r="Z890">
            <v>5</v>
          </cell>
          <cell r="AB890" t="str">
            <v>B4</v>
          </cell>
        </row>
        <row r="891">
          <cell r="A891">
            <v>11547</v>
          </cell>
          <cell r="B891" t="str">
            <v>AUTOLAMPS0923</v>
          </cell>
          <cell r="C891" t="str">
            <v>AUTOLAMPS0923</v>
          </cell>
          <cell r="D891" t="b">
            <v>1</v>
          </cell>
          <cell r="E891" t="str">
            <v xml:space="preserve">NISSAN SUNNY N16 (04-05) - TAIL LAMP (215-19H1-UE) - RH</v>
          </cell>
          <cell r="F891" t="str">
            <v>NISSAN</v>
          </cell>
          <cell r="G891" t="str">
            <v xml:space="preserve">N16/04 TLA RH</v>
          </cell>
          <cell r="H891" t="str">
            <v>NS10-1502-R</v>
          </cell>
          <cell r="J891">
            <v>0.04</v>
          </cell>
          <cell r="K891" t="str">
            <v>SUPPLIER0002</v>
          </cell>
          <cell r="L891" t="str">
            <v xml:space="preserve">ANHUI TINCAI SILK CO. LTD</v>
          </cell>
          <cell r="M891">
            <v>0</v>
          </cell>
          <cell r="N891">
            <v>0</v>
          </cell>
          <cell r="O891">
            <v>0</v>
          </cell>
          <cell r="R891">
            <v>2</v>
          </cell>
          <cell r="S891">
            <v>5</v>
          </cell>
          <cell r="T891" t="str">
            <v xml:space="preserve">Yuan Purchase Pricelist (CNY)</v>
          </cell>
          <cell r="U891">
            <v>75</v>
          </cell>
          <cell r="V891">
            <v>2040</v>
          </cell>
          <cell r="W891">
            <v>3060</v>
          </cell>
          <cell r="X891">
            <v>4080</v>
          </cell>
          <cell r="Z891">
            <v>4</v>
          </cell>
          <cell r="AB891" t="str">
            <v>B4</v>
          </cell>
        </row>
        <row r="892">
          <cell r="A892">
            <v>11081</v>
          </cell>
          <cell r="B892" t="str">
            <v>AUTOLAMPS0926</v>
          </cell>
          <cell r="C892" t="str">
            <v>AUTOLAMPS0926</v>
          </cell>
          <cell r="D892" t="b">
            <v>1</v>
          </cell>
          <cell r="E892" t="str">
            <v xml:space="preserve">NISSAN SYLPHY (06-07) - BACK LAMP (115-1310) - LH</v>
          </cell>
          <cell r="F892" t="str">
            <v>NISSAN</v>
          </cell>
          <cell r="G892" t="str">
            <v xml:space="preserve">SLPHY BALA LH</v>
          </cell>
          <cell r="H892" t="str">
            <v>NS29-0102B-L</v>
          </cell>
          <cell r="J892">
            <v>0.04</v>
          </cell>
          <cell r="K892" t="str">
            <v>SUPPLIER0002</v>
          </cell>
          <cell r="L892" t="str">
            <v xml:space="preserve">ANHUI TINCAI SILK CO. LTD</v>
          </cell>
          <cell r="N892">
            <v>0</v>
          </cell>
          <cell r="O892">
            <v>0</v>
          </cell>
          <cell r="R892">
            <v>2</v>
          </cell>
          <cell r="S892">
            <v>5</v>
          </cell>
          <cell r="T892" t="str">
            <v xml:space="preserve">Yuan Purchase Pricelist (CNY)</v>
          </cell>
          <cell r="U892">
            <v>6.81</v>
          </cell>
          <cell r="V892">
            <v>1064</v>
          </cell>
          <cell r="W892">
            <v>1650</v>
          </cell>
          <cell r="X892">
            <v>2280</v>
          </cell>
        </row>
        <row r="893">
          <cell r="A893">
            <v>11082</v>
          </cell>
          <cell r="B893" t="str">
            <v>AUTOLAMPS0927</v>
          </cell>
          <cell r="C893" t="str">
            <v>AUTOLAMPS0927</v>
          </cell>
          <cell r="D893" t="b">
            <v>1</v>
          </cell>
          <cell r="E893" t="str">
            <v xml:space="preserve">NISSAN SYLPHY (06-07) - BACK LAMP (115-1310) - RH</v>
          </cell>
          <cell r="F893" t="str">
            <v>NISSAN</v>
          </cell>
          <cell r="G893" t="str">
            <v xml:space="preserve">SLPHY BALA RH</v>
          </cell>
          <cell r="H893" t="str">
            <v>NS29-0102B-R</v>
          </cell>
          <cell r="J893">
            <v>0.04</v>
          </cell>
          <cell r="K893" t="str">
            <v>SUPPLIER0002</v>
          </cell>
          <cell r="L893" t="str">
            <v xml:space="preserve">ANHUI TINCAI SILK CO. LTD</v>
          </cell>
          <cell r="M893">
            <v>0</v>
          </cell>
          <cell r="N893">
            <v>0</v>
          </cell>
          <cell r="O893">
            <v>0</v>
          </cell>
          <cell r="R893">
            <v>2</v>
          </cell>
          <cell r="S893">
            <v>5</v>
          </cell>
          <cell r="T893" t="str">
            <v xml:space="preserve">Yuan Purchase Pricelist (CNY)</v>
          </cell>
          <cell r="U893">
            <v>6.81</v>
          </cell>
          <cell r="V893">
            <v>1064</v>
          </cell>
          <cell r="W893">
            <v>1650</v>
          </cell>
          <cell r="X893">
            <v>2280</v>
          </cell>
        </row>
        <row r="894">
          <cell r="A894">
            <v>12200</v>
          </cell>
          <cell r="B894" t="str">
            <v>AUTOLAMPS0930</v>
          </cell>
          <cell r="C894" t="str">
            <v>AUTOLAMPS0930</v>
          </cell>
          <cell r="D894" t="b">
            <v>1</v>
          </cell>
          <cell r="E894" t="str">
            <v xml:space="preserve">NISSAN SYLPHY (06-07) - BOOT STRIP</v>
          </cell>
          <cell r="F894" t="str">
            <v>NISSAN</v>
          </cell>
          <cell r="G894" t="str">
            <v xml:space="preserve">SYLPHY BS LH</v>
          </cell>
          <cell r="H894" t="str">
            <v>NS29-0120</v>
          </cell>
          <cell r="J894">
            <v>0.04</v>
          </cell>
          <cell r="K894" t="str">
            <v>SUPPLIER0002</v>
          </cell>
          <cell r="L894" t="str">
            <v xml:space="preserve">ANHUI TINCAI SILK CO. LTD</v>
          </cell>
          <cell r="M894">
            <v>0</v>
          </cell>
          <cell r="N894">
            <v>0</v>
          </cell>
          <cell r="O894">
            <v>0</v>
          </cell>
          <cell r="R894">
            <v>2</v>
          </cell>
          <cell r="S894">
            <v>5</v>
          </cell>
          <cell r="T894" t="str">
            <v xml:space="preserve">Yuan Purchase Pricelist (CNY)</v>
          </cell>
          <cell r="U894">
            <v>3.78</v>
          </cell>
          <cell r="V894">
            <v>591</v>
          </cell>
          <cell r="W894">
            <v>920</v>
          </cell>
          <cell r="X894">
            <v>1270</v>
          </cell>
          <cell r="Z894">
            <v>10</v>
          </cell>
          <cell r="AB894" t="str">
            <v>G4B</v>
          </cell>
        </row>
        <row r="895">
          <cell r="A895">
            <v>12441</v>
          </cell>
          <cell r="B895" t="str">
            <v>AUTOLAMPS0942</v>
          </cell>
          <cell r="C895" t="str">
            <v>AUTOLAMPS0942</v>
          </cell>
          <cell r="D895" t="b">
            <v>1</v>
          </cell>
          <cell r="E895" t="str">
            <v xml:space="preserve">NISSAN SYLPHY (06-07) - DOOR MIRROR (ELECTRIC) - LH</v>
          </cell>
          <cell r="F895" t="str">
            <v>NISSAN</v>
          </cell>
          <cell r="G895" t="str">
            <v xml:space="preserve">SLPHY SME5W LH</v>
          </cell>
          <cell r="H895" t="str">
            <v>NS29-0112-L</v>
          </cell>
          <cell r="J895">
            <v>0.04</v>
          </cell>
          <cell r="K895" t="str">
            <v>SUPPLIER0002</v>
          </cell>
          <cell r="L895" t="str">
            <v xml:space="preserve">ANHUI TINCAI SILK CO. LTD</v>
          </cell>
          <cell r="M895">
            <v>0</v>
          </cell>
          <cell r="N895">
            <v>0</v>
          </cell>
          <cell r="O895">
            <v>0</v>
          </cell>
          <cell r="P895">
            <v>2</v>
          </cell>
          <cell r="Q895">
            <v>5</v>
          </cell>
          <cell r="T895" t="str">
            <v xml:space="preserve">Yuan Purchase Pricelist (CNY)</v>
          </cell>
          <cell r="U895">
            <v>18.010000000000002</v>
          </cell>
          <cell r="V895">
            <v>2815</v>
          </cell>
          <cell r="W895">
            <v>4360</v>
          </cell>
          <cell r="X895">
            <v>6010</v>
          </cell>
          <cell r="Z895">
            <v>8</v>
          </cell>
          <cell r="AB895" t="str">
            <v>B14</v>
          </cell>
        </row>
        <row r="896">
          <cell r="A896">
            <v>12440</v>
          </cell>
          <cell r="B896" t="str">
            <v>AUTOLAMPS0943</v>
          </cell>
          <cell r="C896" t="str">
            <v>AUTOLAMPS0943</v>
          </cell>
          <cell r="D896" t="b">
            <v>1</v>
          </cell>
          <cell r="E896" t="str">
            <v xml:space="preserve">NISSAN SYLPHY (06-07) - DOOR MIRROR (ELECTRIC) - RH</v>
          </cell>
          <cell r="F896" t="str">
            <v>NISSAN</v>
          </cell>
          <cell r="G896" t="str">
            <v xml:space="preserve">SLPHY SME5W RH</v>
          </cell>
          <cell r="H896" t="str">
            <v>NS29-0112-R</v>
          </cell>
          <cell r="J896">
            <v>0.04</v>
          </cell>
          <cell r="K896" t="str">
            <v>SUPPLIER0002</v>
          </cell>
          <cell r="L896" t="str">
            <v xml:space="preserve">ANHUI TINCAI SILK CO. LTD</v>
          </cell>
          <cell r="M896">
            <v>0</v>
          </cell>
          <cell r="N896">
            <v>0</v>
          </cell>
          <cell r="O896">
            <v>0</v>
          </cell>
          <cell r="R896">
            <v>2</v>
          </cell>
          <cell r="S896">
            <v>5</v>
          </cell>
          <cell r="T896" t="str">
            <v xml:space="preserve">Yuan Purchase Pricelist (CNY)</v>
          </cell>
          <cell r="U896">
            <v>18.010000000000002</v>
          </cell>
          <cell r="V896">
            <v>2815</v>
          </cell>
          <cell r="W896">
            <v>4360</v>
          </cell>
          <cell r="X896">
            <v>6010</v>
          </cell>
          <cell r="Z896">
            <v>9</v>
          </cell>
          <cell r="AB896" t="str">
            <v>B14</v>
          </cell>
        </row>
        <row r="897">
          <cell r="A897">
            <v>11083</v>
          </cell>
          <cell r="B897" t="str">
            <v>AUTOLAMPS0934</v>
          </cell>
          <cell r="C897" t="str">
            <v>AUTOLAMPS0934</v>
          </cell>
          <cell r="D897" t="b">
            <v>1</v>
          </cell>
          <cell r="E897" t="str">
            <v xml:space="preserve">NISSAN SYLPHY (06-07) - FOG LAMP - LH</v>
          </cell>
          <cell r="F897" t="str">
            <v>NISSAN</v>
          </cell>
          <cell r="G897" t="str">
            <v xml:space="preserve">SLPHY FLA LH</v>
          </cell>
          <cell r="H897" t="str">
            <v>NS29-0104-L</v>
          </cell>
          <cell r="J897">
            <v>0.04</v>
          </cell>
          <cell r="K897" t="str">
            <v>SUPPLIER0002</v>
          </cell>
          <cell r="L897" t="str">
            <v xml:space="preserve">ANHUI TINCAI SILK CO. LTD</v>
          </cell>
          <cell r="M897">
            <v>0</v>
          </cell>
          <cell r="N897">
            <v>0</v>
          </cell>
          <cell r="O897">
            <v>0</v>
          </cell>
          <cell r="P897">
            <v>2</v>
          </cell>
          <cell r="Q897">
            <v>5</v>
          </cell>
          <cell r="T897" t="str">
            <v xml:space="preserve">Yuan Purchase Pricelist (CNY)</v>
          </cell>
          <cell r="U897">
            <v>30</v>
          </cell>
          <cell r="V897">
            <v>816</v>
          </cell>
          <cell r="W897">
            <v>1220</v>
          </cell>
          <cell r="X897">
            <v>1630</v>
          </cell>
          <cell r="Z897">
            <v>57</v>
          </cell>
          <cell r="AB897" t="str">
            <v>B18</v>
          </cell>
        </row>
        <row r="898">
          <cell r="A898">
            <v>11084</v>
          </cell>
          <cell r="B898" t="str">
            <v>AUTOLAMPS0935</v>
          </cell>
          <cell r="C898" t="str">
            <v>AUTOLAMPS0935</v>
          </cell>
          <cell r="D898" t="b">
            <v>1</v>
          </cell>
          <cell r="E898" t="str">
            <v xml:space="preserve">NISSAN SYLPHY (06-07) - FOG LAMP - RH</v>
          </cell>
          <cell r="F898" t="str">
            <v>NISSAN</v>
          </cell>
          <cell r="G898" t="str">
            <v xml:space="preserve">SLPHY FLA RH</v>
          </cell>
          <cell r="H898" t="str">
            <v>NS29-0104-R</v>
          </cell>
          <cell r="J898">
            <v>0.04</v>
          </cell>
          <cell r="K898" t="str">
            <v>SUPPLIER0002</v>
          </cell>
          <cell r="L898" t="str">
            <v xml:space="preserve">ANHUI TINCAI SILK CO. LTD</v>
          </cell>
          <cell r="M898">
            <v>0</v>
          </cell>
          <cell r="N898">
            <v>0</v>
          </cell>
          <cell r="O898">
            <v>0</v>
          </cell>
          <cell r="P898">
            <v>2</v>
          </cell>
          <cell r="Q898">
            <v>5</v>
          </cell>
          <cell r="T898" t="str">
            <v xml:space="preserve">Yuan Purchase Pricelist (CNY)</v>
          </cell>
          <cell r="U898">
            <v>30</v>
          </cell>
          <cell r="V898">
            <v>816</v>
          </cell>
          <cell r="W898">
            <v>1220</v>
          </cell>
          <cell r="X898">
            <v>1630</v>
          </cell>
          <cell r="Z898">
            <v>57</v>
          </cell>
          <cell r="AB898" t="str">
            <v>B18</v>
          </cell>
        </row>
        <row r="899">
          <cell r="A899">
            <v>11085</v>
          </cell>
          <cell r="B899" t="str">
            <v>AUTOLAMPS0936</v>
          </cell>
          <cell r="C899" t="str">
            <v>AUTOLAMPS0936</v>
          </cell>
          <cell r="D899" t="b">
            <v>1</v>
          </cell>
          <cell r="E899" t="str">
            <v xml:space="preserve">NISSAN SYLPHY (06-07) - FOG LAMP CASE - LH</v>
          </cell>
          <cell r="F899" t="str">
            <v>NISSAN</v>
          </cell>
          <cell r="G899" t="str">
            <v xml:space="preserve">SLPHY FLC LH</v>
          </cell>
          <cell r="H899" t="str">
            <v>NS29-0104-1-L</v>
          </cell>
          <cell r="J899">
            <v>0.04</v>
          </cell>
          <cell r="K899" t="str">
            <v>SUPPLIER0002</v>
          </cell>
          <cell r="L899" t="str">
            <v xml:space="preserve">ANHUI TINCAI SILK CO. LTD</v>
          </cell>
          <cell r="M899">
            <v>0</v>
          </cell>
          <cell r="N899">
            <v>0</v>
          </cell>
          <cell r="O899">
            <v>0</v>
          </cell>
          <cell r="P899">
            <v>2</v>
          </cell>
          <cell r="Q899">
            <v>5</v>
          </cell>
          <cell r="T899" t="str">
            <v xml:space="preserve">Yuan Purchase Pricelist (CNY)</v>
          </cell>
          <cell r="U899">
            <v>0.81</v>
          </cell>
          <cell r="V899">
            <v>127</v>
          </cell>
          <cell r="W899">
            <v>200</v>
          </cell>
          <cell r="X899">
            <v>280</v>
          </cell>
        </row>
        <row r="900">
          <cell r="A900">
            <v>11086</v>
          </cell>
          <cell r="B900" t="str">
            <v>AUTOLAMPS0937</v>
          </cell>
          <cell r="C900" t="str">
            <v>AUTOLAMPS0937</v>
          </cell>
          <cell r="D900" t="b">
            <v>1</v>
          </cell>
          <cell r="E900" t="str">
            <v xml:space="preserve">NISSAN SYLPHY (06-07) - FOG LAMP CASE - RH</v>
          </cell>
          <cell r="F900" t="str">
            <v>NISSAN</v>
          </cell>
          <cell r="G900" t="str">
            <v xml:space="preserve">SLPHY FLC RH</v>
          </cell>
          <cell r="H900" t="str">
            <v>NS29-0104-1-R</v>
          </cell>
          <cell r="J900">
            <v>0.04</v>
          </cell>
          <cell r="K900" t="str">
            <v>SUPPLIER0002</v>
          </cell>
          <cell r="L900" t="str">
            <v xml:space="preserve">ANHUI TINCAI SILK CO. LTD</v>
          </cell>
          <cell r="M900">
            <v>0</v>
          </cell>
          <cell r="N900">
            <v>0</v>
          </cell>
          <cell r="O900">
            <v>0</v>
          </cell>
          <cell r="P900">
            <v>2</v>
          </cell>
          <cell r="Q900">
            <v>5</v>
          </cell>
          <cell r="T900" t="str">
            <v xml:space="preserve">Yuan Purchase Pricelist (CNY)</v>
          </cell>
          <cell r="U900">
            <v>0.81</v>
          </cell>
          <cell r="V900">
            <v>127</v>
          </cell>
          <cell r="W900">
            <v>200</v>
          </cell>
          <cell r="X900">
            <v>280</v>
          </cell>
        </row>
        <row r="901">
          <cell r="A901">
            <v>11612</v>
          </cell>
          <cell r="B901" t="str">
            <v>AUTOLAMPS0928</v>
          </cell>
          <cell r="C901" t="str">
            <v>AUTOLAMPS0928</v>
          </cell>
          <cell r="D901" t="b">
            <v>1</v>
          </cell>
          <cell r="E901" t="str">
            <v xml:space="preserve">NISSAN SYLPHY (06-07) - FRONT BUMPER</v>
          </cell>
          <cell r="F901" t="str">
            <v>NISSAN</v>
          </cell>
          <cell r="G901" t="str">
            <v xml:space="preserve">SLPHY BPRF</v>
          </cell>
          <cell r="H901" t="str">
            <v>NS29-0107</v>
          </cell>
          <cell r="J901">
            <v>0.04</v>
          </cell>
          <cell r="K901" t="str">
            <v>SUPPLIER0002</v>
          </cell>
          <cell r="L901" t="str">
            <v xml:space="preserve">ANHUI TINCAI SILK CO. LTD</v>
          </cell>
          <cell r="M901">
            <v>1</v>
          </cell>
          <cell r="N901">
            <v>4</v>
          </cell>
          <cell r="O901">
            <v>5</v>
          </cell>
          <cell r="R901">
            <v>1</v>
          </cell>
          <cell r="S901">
            <v>2</v>
          </cell>
          <cell r="T901" t="str">
            <v xml:space="preserve">Yuan Purchase Pricelist (CNY)</v>
          </cell>
          <cell r="U901">
            <v>100</v>
          </cell>
          <cell r="V901">
            <v>2551</v>
          </cell>
          <cell r="W901">
            <v>3800</v>
          </cell>
          <cell r="X901">
            <v>6600</v>
          </cell>
          <cell r="Z901">
            <v>2</v>
          </cell>
          <cell r="AB901" t="str">
            <v>G4B</v>
          </cell>
        </row>
        <row r="902">
          <cell r="A902">
            <v>12467</v>
          </cell>
          <cell r="B902" t="str">
            <v>AUTOLAMPS0938</v>
          </cell>
          <cell r="C902" t="str">
            <v>AUTOLAMPS0938</v>
          </cell>
          <cell r="D902" t="b">
            <v>1</v>
          </cell>
          <cell r="E902" t="str">
            <v xml:space="preserve">NISSAN SYLPHY (06-07) - GRILL</v>
          </cell>
          <cell r="F902" t="str">
            <v>NISSAN</v>
          </cell>
          <cell r="G902" t="str">
            <v xml:space="preserve">SLPHY GRL</v>
          </cell>
          <cell r="H902" t="str">
            <v>NS29-0111</v>
          </cell>
          <cell r="J902">
            <v>0.04</v>
          </cell>
          <cell r="K902" t="str">
            <v>SUPPLIER0002</v>
          </cell>
          <cell r="L902" t="str">
            <v xml:space="preserve">ANHUI TINCAI SILK CO. LTD</v>
          </cell>
          <cell r="M902">
            <v>0</v>
          </cell>
          <cell r="N902">
            <v>0</v>
          </cell>
          <cell r="O902">
            <v>0</v>
          </cell>
          <cell r="R902">
            <v>1</v>
          </cell>
          <cell r="S902">
            <v>2</v>
          </cell>
          <cell r="T902" t="str">
            <v xml:space="preserve">Yuan Purchase Pricelist (CNY)</v>
          </cell>
          <cell r="U902">
            <v>115</v>
          </cell>
          <cell r="V902">
            <v>2933</v>
          </cell>
          <cell r="W902">
            <v>4400</v>
          </cell>
          <cell r="X902">
            <v>7700</v>
          </cell>
          <cell r="Z902">
            <v>7</v>
          </cell>
          <cell r="AB902" t="str">
            <v>G4B</v>
          </cell>
        </row>
        <row r="903">
          <cell r="A903">
            <v>11089</v>
          </cell>
          <cell r="B903" t="str">
            <v>AUTOLAMPS0939</v>
          </cell>
          <cell r="C903" t="str">
            <v>AUTOLAMPS0939</v>
          </cell>
          <cell r="D903" t="b">
            <v>1</v>
          </cell>
          <cell r="E903" t="str">
            <v xml:space="preserve">NISSAN SYLPHY (06-07) - HEAD LAMP (115-1119) - LH</v>
          </cell>
          <cell r="F903" t="str">
            <v>NISSAN</v>
          </cell>
          <cell r="G903" t="str">
            <v xml:space="preserve">SLPHY HLA LH</v>
          </cell>
          <cell r="H903" t="str">
            <v>NS29-0101-L</v>
          </cell>
          <cell r="J903">
            <v>0.04</v>
          </cell>
          <cell r="K903" t="str">
            <v>SUPPLIER0002</v>
          </cell>
          <cell r="L903" t="str">
            <v xml:space="preserve">ANHUI TINCAI SILK CO. LTD</v>
          </cell>
          <cell r="M903">
            <v>0</v>
          </cell>
          <cell r="N903">
            <v>0</v>
          </cell>
          <cell r="O903">
            <v>0</v>
          </cell>
          <cell r="R903">
            <v>2</v>
          </cell>
          <cell r="S903">
            <v>4</v>
          </cell>
          <cell r="T903" t="str">
            <v xml:space="preserve">Yuan Purchase Pricelist (CNY)</v>
          </cell>
          <cell r="U903">
            <v>170</v>
          </cell>
          <cell r="V903">
            <v>3952.5</v>
          </cell>
          <cell r="W903">
            <v>6490</v>
          </cell>
          <cell r="X903">
            <v>8950</v>
          </cell>
          <cell r="Z903">
            <v>4</v>
          </cell>
          <cell r="AB903" t="str">
            <v>A4</v>
          </cell>
        </row>
        <row r="904">
          <cell r="A904">
            <v>11090</v>
          </cell>
          <cell r="B904" t="str">
            <v>AUTOLAMPS0940</v>
          </cell>
          <cell r="C904" t="str">
            <v>AUTOLAMPS0940</v>
          </cell>
          <cell r="D904" t="b">
            <v>1</v>
          </cell>
          <cell r="E904" t="str">
            <v xml:space="preserve">NISSAN SYLPHY (06-07) - HEAD LAMP (115-1119) - RH</v>
          </cell>
          <cell r="F904" t="str">
            <v>NISSAN</v>
          </cell>
          <cell r="G904" t="str">
            <v xml:space="preserve">SLPHY HLA RH</v>
          </cell>
          <cell r="H904" t="str">
            <v>NS29-0101-R</v>
          </cell>
          <cell r="J904">
            <v>0.04</v>
          </cell>
          <cell r="K904" t="str">
            <v>SUPPLIER0002</v>
          </cell>
          <cell r="L904" t="str">
            <v xml:space="preserve">ANHUI TINCAI SILK CO. LTD</v>
          </cell>
          <cell r="M904">
            <v>1</v>
          </cell>
          <cell r="N904">
            <v>4</v>
          </cell>
          <cell r="O904">
            <v>5</v>
          </cell>
          <cell r="R904">
            <v>2</v>
          </cell>
          <cell r="S904">
            <v>4</v>
          </cell>
          <cell r="T904" t="str">
            <v xml:space="preserve">Yuan Purchase Pricelist (CNY)</v>
          </cell>
          <cell r="U904">
            <v>26.77</v>
          </cell>
          <cell r="V904">
            <v>4184</v>
          </cell>
          <cell r="W904">
            <v>6490</v>
          </cell>
          <cell r="X904">
            <v>8950</v>
          </cell>
          <cell r="Z904">
            <v>0</v>
          </cell>
          <cell r="AB904" t="str">
            <v>A4</v>
          </cell>
        </row>
        <row r="905">
          <cell r="A905">
            <v>12452</v>
          </cell>
          <cell r="B905" t="str">
            <v>AUTOLAMPS0931</v>
          </cell>
          <cell r="C905" t="str">
            <v>AUTOLAMPS0931</v>
          </cell>
          <cell r="D905" t="b">
            <v>1</v>
          </cell>
          <cell r="E905" t="str">
            <v xml:space="preserve">NISSAN SYLPHY (06-07) - HOOD (BONNET) MOULDING</v>
          </cell>
          <cell r="F905" t="str">
            <v>NISSAN</v>
          </cell>
          <cell r="G905" t="str">
            <v xml:space="preserve">SYLPHY HM LH</v>
          </cell>
          <cell r="H905" t="str">
            <v>NS29-0115-1-L</v>
          </cell>
          <cell r="J905">
            <v>0.04</v>
          </cell>
          <cell r="K905" t="str">
            <v>SUPPLIER0002</v>
          </cell>
          <cell r="L905" t="str">
            <v xml:space="preserve">ANHUI TINCAI SILK CO. LTD</v>
          </cell>
          <cell r="M905">
            <v>0</v>
          </cell>
          <cell r="N905">
            <v>0</v>
          </cell>
          <cell r="O905">
            <v>0</v>
          </cell>
          <cell r="R905">
            <v>2</v>
          </cell>
          <cell r="S905">
            <v>5</v>
          </cell>
          <cell r="T905" t="str">
            <v xml:space="preserve">Yuan Purchase Pricelist (CNY)</v>
          </cell>
          <cell r="U905">
            <v>3.89</v>
          </cell>
          <cell r="V905">
            <v>608</v>
          </cell>
          <cell r="W905">
            <v>940</v>
          </cell>
          <cell r="X905">
            <v>1300</v>
          </cell>
        </row>
        <row r="906">
          <cell r="A906">
            <v>11613</v>
          </cell>
          <cell r="B906" t="str">
            <v>AUTOLAMPS0929</v>
          </cell>
          <cell r="C906" t="str">
            <v>AUTOLAMPS0929</v>
          </cell>
          <cell r="D906" t="b">
            <v>1</v>
          </cell>
          <cell r="E906" t="str">
            <v xml:space="preserve">NISSAN SYLPHY (06-07) - REAR BUMPER</v>
          </cell>
          <cell r="F906" t="str">
            <v>NISSAN</v>
          </cell>
          <cell r="G906" t="str">
            <v xml:space="preserve">SLPHY BPRR</v>
          </cell>
          <cell r="H906" t="str">
            <v>NS29-0108</v>
          </cell>
          <cell r="J906">
            <v>0.04</v>
          </cell>
          <cell r="K906" t="str">
            <v>SUPPLIER0002</v>
          </cell>
          <cell r="L906" t="str">
            <v xml:space="preserve">ANHUI TINCAI SILK CO. LTD</v>
          </cell>
          <cell r="M906">
            <v>0</v>
          </cell>
          <cell r="N906">
            <v>0</v>
          </cell>
          <cell r="O906">
            <v>0</v>
          </cell>
          <cell r="R906">
            <v>1</v>
          </cell>
          <cell r="S906">
            <v>2</v>
          </cell>
          <cell r="T906" t="str">
            <v xml:space="preserve">Yuan Purchase Pricelist (CNY)</v>
          </cell>
          <cell r="U906">
            <v>108</v>
          </cell>
          <cell r="V906">
            <v>2430</v>
          </cell>
          <cell r="W906">
            <v>3770</v>
          </cell>
          <cell r="X906">
            <v>5210</v>
          </cell>
          <cell r="Z906">
            <v>5</v>
          </cell>
          <cell r="AB906" t="str">
            <v>G4A</v>
          </cell>
        </row>
        <row r="907">
          <cell r="A907">
            <v>12468</v>
          </cell>
          <cell r="B907" t="str">
            <v>AUTOLAMPS0941</v>
          </cell>
          <cell r="C907" t="str">
            <v>AUTOLAMPS0941</v>
          </cell>
          <cell r="D907" t="b">
            <v>1</v>
          </cell>
          <cell r="E907" t="str">
            <v xml:space="preserve">NISSAN SYLPHY (06-07) - SIDE LAMP</v>
          </cell>
          <cell r="F907" t="str">
            <v>NISSAN</v>
          </cell>
          <cell r="G907" t="str">
            <v xml:space="preserve">SLPHY SLA</v>
          </cell>
          <cell r="H907" t="str">
            <v>NS29-0106</v>
          </cell>
          <cell r="J907">
            <v>0.04</v>
          </cell>
          <cell r="K907" t="str">
            <v>SUPPLIER0002</v>
          </cell>
          <cell r="L907" t="str">
            <v xml:space="preserve">ANHUI TINCAI SILK CO. LTD</v>
          </cell>
          <cell r="M907">
            <v>8</v>
          </cell>
          <cell r="N907">
            <v>32</v>
          </cell>
          <cell r="O907">
            <v>40</v>
          </cell>
          <cell r="P907">
            <v>2</v>
          </cell>
          <cell r="Q907">
            <v>5</v>
          </cell>
          <cell r="T907" t="str">
            <v xml:space="preserve">Yuan Purchase Pricelist (CNY)</v>
          </cell>
          <cell r="U907">
            <v>1</v>
          </cell>
          <cell r="V907">
            <v>156</v>
          </cell>
          <cell r="W907">
            <v>240</v>
          </cell>
          <cell r="X907">
            <v>340</v>
          </cell>
        </row>
        <row r="908">
          <cell r="A908">
            <v>11091</v>
          </cell>
          <cell r="B908" t="str">
            <v>AUTOLAMPS0944</v>
          </cell>
          <cell r="C908" t="str">
            <v>AUTOLAMPS0944</v>
          </cell>
          <cell r="D908" t="b">
            <v>1</v>
          </cell>
          <cell r="E908" t="str">
            <v xml:space="preserve">NISSAN SYLPHY (06-07) - TAIL LAMP (115-1929) - LH</v>
          </cell>
          <cell r="F908" t="str">
            <v>NISSAN</v>
          </cell>
          <cell r="G908" t="str">
            <v xml:space="preserve">SLPHY TLA LH</v>
          </cell>
          <cell r="H908" t="str">
            <v>NS29-0102A-L</v>
          </cell>
          <cell r="J908">
            <v>0.04</v>
          </cell>
          <cell r="K908" t="str">
            <v>SUPPLIER0002</v>
          </cell>
          <cell r="L908" t="str">
            <v xml:space="preserve">ANHUI TINCAI SILK CO. LTD</v>
          </cell>
          <cell r="M908">
            <v>0</v>
          </cell>
          <cell r="N908">
            <v>0</v>
          </cell>
          <cell r="O908">
            <v>0</v>
          </cell>
          <cell r="R908">
            <v>2</v>
          </cell>
          <cell r="S908">
            <v>5</v>
          </cell>
          <cell r="T908" t="str">
            <v xml:space="preserve">Yuan Purchase Pricelist (CNY)</v>
          </cell>
          <cell r="U908">
            <v>70</v>
          </cell>
          <cell r="V908">
            <v>1904</v>
          </cell>
          <cell r="W908">
            <v>2860</v>
          </cell>
          <cell r="X908">
            <v>3810</v>
          </cell>
          <cell r="Z908">
            <v>13</v>
          </cell>
          <cell r="AB908" t="str">
            <v>B2</v>
          </cell>
        </row>
        <row r="909">
          <cell r="A909">
            <v>11092</v>
          </cell>
          <cell r="B909" t="str">
            <v>AUTOLAMPS0945</v>
          </cell>
          <cell r="C909" t="str">
            <v>AUTOLAMPS0945</v>
          </cell>
          <cell r="D909" t="b">
            <v>1</v>
          </cell>
          <cell r="E909" t="str">
            <v xml:space="preserve">NISSAN SYLPHY (06-07) - TAIL LAMP (115-1929) - RH</v>
          </cell>
          <cell r="F909" t="str">
            <v>NISSAN</v>
          </cell>
          <cell r="G909" t="str">
            <v xml:space="preserve">SLPHY TLA RH</v>
          </cell>
          <cell r="H909" t="str">
            <v>NS29-0102A-R</v>
          </cell>
          <cell r="J909">
            <v>0.04</v>
          </cell>
          <cell r="K909" t="str">
            <v>SUPPLIER0002</v>
          </cell>
          <cell r="L909" t="str">
            <v xml:space="preserve">ANHUI TINCAI SILK CO. LTD</v>
          </cell>
          <cell r="M909">
            <v>0</v>
          </cell>
          <cell r="N909">
            <v>0</v>
          </cell>
          <cell r="O909">
            <v>0</v>
          </cell>
          <cell r="R909">
            <v>2</v>
          </cell>
          <cell r="S909">
            <v>5</v>
          </cell>
          <cell r="T909" t="str">
            <v xml:space="preserve">Yuan Purchase Pricelist (CNY)</v>
          </cell>
          <cell r="U909">
            <v>70</v>
          </cell>
          <cell r="V909">
            <v>1904</v>
          </cell>
          <cell r="W909">
            <v>2860</v>
          </cell>
          <cell r="X909">
            <v>3810</v>
          </cell>
          <cell r="Z909">
            <v>14</v>
          </cell>
          <cell r="AB909" t="str">
            <v>B2</v>
          </cell>
        </row>
        <row r="910">
          <cell r="A910">
            <v>12199</v>
          </cell>
          <cell r="B910" t="str">
            <v>AUTOLAMPS0932</v>
          </cell>
          <cell r="C910" t="str">
            <v>AUTOLAMPS0932</v>
          </cell>
          <cell r="D910" t="b">
            <v>1</v>
          </cell>
          <cell r="E910" t="str">
            <v xml:space="preserve">NISSAN SYLPHY /WINGROAD Y12- INNER FENDER - LH</v>
          </cell>
          <cell r="F910" t="str">
            <v>NISSAN</v>
          </cell>
          <cell r="G910" t="str">
            <v xml:space="preserve">SYLPHY IF LH</v>
          </cell>
          <cell r="H910" t="str">
            <v>NS29-0116-1-L</v>
          </cell>
          <cell r="J910">
            <v>0.04</v>
          </cell>
          <cell r="K910" t="str">
            <v>SUPPLIER0002</v>
          </cell>
          <cell r="L910" t="str">
            <v xml:space="preserve">ANHUI TINCAI SILK CO. LTD</v>
          </cell>
          <cell r="M910">
            <v>27</v>
          </cell>
          <cell r="N910">
            <v>108</v>
          </cell>
          <cell r="O910">
            <v>135</v>
          </cell>
          <cell r="R910">
            <v>3</v>
          </cell>
          <cell r="S910">
            <v>5</v>
          </cell>
          <cell r="T910" t="str">
            <v xml:space="preserve">Yuan Purchase Pricelist (CNY)</v>
          </cell>
          <cell r="U910">
            <v>20</v>
          </cell>
          <cell r="V910">
            <v>510</v>
          </cell>
          <cell r="W910">
            <v>770</v>
          </cell>
          <cell r="X910">
            <v>1400</v>
          </cell>
        </row>
        <row r="911">
          <cell r="A911">
            <v>12198</v>
          </cell>
          <cell r="B911" t="str">
            <v>AUTOLAMPS0933</v>
          </cell>
          <cell r="C911" t="str">
            <v>AUTOLAMPS0933</v>
          </cell>
          <cell r="D911" t="b">
            <v>1</v>
          </cell>
          <cell r="E911" t="str">
            <v xml:space="preserve">NISSAN SYLPHY /WINGROAD Y12- INNER FENDER - RH</v>
          </cell>
          <cell r="F911" t="str">
            <v>NISSAN</v>
          </cell>
          <cell r="G911" t="str">
            <v xml:space="preserve">SYLPHY IF RH</v>
          </cell>
          <cell r="H911" t="str">
            <v>NS29-0116-1-R</v>
          </cell>
          <cell r="J911">
            <v>0.04</v>
          </cell>
          <cell r="K911" t="str">
            <v>SUPPLIER0002</v>
          </cell>
          <cell r="L911" t="str">
            <v xml:space="preserve">ANHUI TINCAI SILK CO. LTD</v>
          </cell>
          <cell r="M911">
            <v>26</v>
          </cell>
          <cell r="N911">
            <v>104</v>
          </cell>
          <cell r="O911">
            <v>130</v>
          </cell>
          <cell r="R911">
            <v>3</v>
          </cell>
          <cell r="S911">
            <v>5</v>
          </cell>
          <cell r="T911" t="str">
            <v xml:space="preserve">Yuan Purchase Pricelist (CNY)</v>
          </cell>
          <cell r="U911">
            <v>20</v>
          </cell>
          <cell r="V911">
            <v>510</v>
          </cell>
          <cell r="W911">
            <v>770</v>
          </cell>
          <cell r="X911">
            <v>1400</v>
          </cell>
        </row>
        <row r="912">
          <cell r="A912">
            <v>13986</v>
          </cell>
          <cell r="B912" t="str">
            <v>AUTOLAMPS0946</v>
          </cell>
          <cell r="C912" t="str">
            <v>AUTOLAMPS0946</v>
          </cell>
          <cell r="D912" t="b">
            <v>1</v>
          </cell>
          <cell r="E912" t="str">
            <v xml:space="preserve">NISSAN TEANA J31 4D SEDAN (03-05) - LAMINATED FRONT WINDSCREEN</v>
          </cell>
          <cell r="F912" t="str">
            <v>NISSAN</v>
          </cell>
          <cell r="G912" t="str">
            <v xml:space="preserve">NI J31 CP LFW/X</v>
          </cell>
          <cell r="H912" t="str">
            <v xml:space="preserve">NI-J31-CP LFW/X</v>
          </cell>
          <cell r="I912" t="str">
            <v>1505*968</v>
          </cell>
          <cell r="J912">
            <v>0.02</v>
          </cell>
          <cell r="K912" t="str">
            <v>SUPPLIER0015</v>
          </cell>
          <cell r="L912" t="str">
            <v xml:space="preserve">XINYI AUTOMOBILE GLASS (SHENZHEN) CO., LTD</v>
          </cell>
          <cell r="M912">
            <v>0</v>
          </cell>
          <cell r="N912">
            <v>0</v>
          </cell>
          <cell r="O912">
            <v>0</v>
          </cell>
          <cell r="R912">
            <v>1</v>
          </cell>
          <cell r="S912">
            <v>4</v>
          </cell>
          <cell r="T912" t="str">
            <v xml:space="preserve">USD Purchase Pricelist (USD)</v>
          </cell>
          <cell r="U912">
            <v>19.02</v>
          </cell>
          <cell r="V912">
            <v>3408.38</v>
          </cell>
          <cell r="W912">
            <v>4400</v>
          </cell>
          <cell r="X912">
            <v>5500</v>
          </cell>
          <cell r="Z912">
            <v>7</v>
          </cell>
          <cell r="AB912" t="str">
            <v>4C</v>
          </cell>
        </row>
        <row r="913">
          <cell r="A913">
            <v>12135</v>
          </cell>
          <cell r="B913" t="str">
            <v>AUTOLAMPS0951</v>
          </cell>
          <cell r="C913" t="str">
            <v>AUTOLAMPS0951</v>
          </cell>
          <cell r="D913" t="b">
            <v>1</v>
          </cell>
          <cell r="E913" t="str">
            <v xml:space="preserve">NISSAN TIIDA 5D/HBK 4D/SED (05-) - LAMINATED FRONT WINDSCREEN</v>
          </cell>
          <cell r="F913" t="str">
            <v>NISSAN</v>
          </cell>
          <cell r="G913" t="str">
            <v xml:space="preserve">NI C12 HBK R VCP LFW/X</v>
          </cell>
          <cell r="H913" t="str">
            <v xml:space="preserve">NI-C12-HBK-R-VCP LFW/X</v>
          </cell>
          <cell r="I913" t="str">
            <v>1373*1093</v>
          </cell>
          <cell r="J913">
            <v>0.02</v>
          </cell>
          <cell r="K913" t="str">
            <v>SUPPLIER0015</v>
          </cell>
          <cell r="L913" t="str">
            <v xml:space="preserve">XINYI AUTOMOBILE GLASS (SHENZHEN) CO., LTD</v>
          </cell>
          <cell r="M913">
            <v>9</v>
          </cell>
          <cell r="N913">
            <v>36</v>
          </cell>
          <cell r="O913">
            <v>45</v>
          </cell>
          <cell r="R913">
            <v>3</v>
          </cell>
          <cell r="S913">
            <v>12</v>
          </cell>
          <cell r="T913" t="str">
            <v xml:space="preserve">USD Purchase Pricelist (USD)</v>
          </cell>
          <cell r="U913">
            <v>17.02</v>
          </cell>
          <cell r="V913">
            <v>2835.96</v>
          </cell>
          <cell r="W913">
            <v>3400</v>
          </cell>
          <cell r="X913">
            <v>5500</v>
          </cell>
        </row>
        <row r="914">
          <cell r="A914">
            <v>13506</v>
          </cell>
          <cell r="B914" t="str">
            <v>AUTOLAMPS0956</v>
          </cell>
          <cell r="C914" t="str">
            <v>AUTOLAMPS0956</v>
          </cell>
          <cell r="D914" t="b">
            <v>1</v>
          </cell>
          <cell r="E914" t="str">
            <v xml:space="preserve">NISSAN TIIDA SALOON (05-07) - REAR HEATED WINDSCREEN</v>
          </cell>
          <cell r="F914" t="str">
            <v>NISSAN</v>
          </cell>
          <cell r="G914" t="str">
            <v xml:space="preserve">TIIDA RW/H/X</v>
          </cell>
          <cell r="H914" t="str">
            <v xml:space="preserve">TIIDA RW/H/X</v>
          </cell>
          <cell r="I914" t="str">
            <v>1235*701</v>
          </cell>
          <cell r="J914">
            <v>0.02</v>
          </cell>
          <cell r="K914" t="str">
            <v>SUPPLIER0015</v>
          </cell>
          <cell r="L914" t="str">
            <v xml:space="preserve">XINYI AUTOMOBILE GLASS (SHENZHEN) CO., LTD</v>
          </cell>
          <cell r="M914">
            <v>0</v>
          </cell>
          <cell r="N914">
            <v>0</v>
          </cell>
          <cell r="O914">
            <v>0</v>
          </cell>
          <cell r="R914">
            <v>0</v>
          </cell>
          <cell r="S914">
            <v>0</v>
          </cell>
          <cell r="T914" t="str">
            <v xml:space="preserve">USD Purchase Pricelist (USD)</v>
          </cell>
          <cell r="U914">
            <v>12.12</v>
          </cell>
          <cell r="V914">
            <v>1</v>
          </cell>
          <cell r="W914">
            <v>2400</v>
          </cell>
          <cell r="X914">
            <v>3310</v>
          </cell>
        </row>
        <row r="915">
          <cell r="A915">
            <v>13701</v>
          </cell>
          <cell r="B915" t="str">
            <v>AUTOLAMPS2783</v>
          </cell>
          <cell r="C915" t="str">
            <v>AUTOLAMPS2783</v>
          </cell>
          <cell r="D915" t="b">
            <v>1</v>
          </cell>
          <cell r="E915" t="str">
            <v xml:space="preserve">NISSAN UD SIDEMIRROR (SHELL)</v>
          </cell>
          <cell r="F915" t="str">
            <v>NISSAN</v>
          </cell>
          <cell r="G915" t="str">
            <v>UD-SM</v>
          </cell>
          <cell r="H915" t="str">
            <v>LL-025</v>
          </cell>
          <cell r="J915">
            <v>0.04</v>
          </cell>
          <cell r="K915" t="str">
            <v>SUPPLIER0009</v>
          </cell>
          <cell r="L915" t="str">
            <v xml:space="preserve">JIANGSU L.L TRUCK MIRROR CO.,LTD</v>
          </cell>
          <cell r="M915">
            <v>0</v>
          </cell>
          <cell r="N915">
            <v>0</v>
          </cell>
          <cell r="O915">
            <v>0</v>
          </cell>
          <cell r="R915">
            <v>1</v>
          </cell>
          <cell r="S915">
            <v>2</v>
          </cell>
          <cell r="T915" t="str">
            <v xml:space="preserve">Yuan Purchase Pricelist (CNY)</v>
          </cell>
          <cell r="U915">
            <v>8.6</v>
          </cell>
          <cell r="V915">
            <v>194</v>
          </cell>
          <cell r="W915">
            <v>300</v>
          </cell>
          <cell r="X915">
            <v>420</v>
          </cell>
          <cell r="Z915">
            <v>50</v>
          </cell>
          <cell r="AB915" t="str">
            <v>TMF</v>
          </cell>
        </row>
        <row r="916">
          <cell r="A916">
            <v>13700</v>
          </cell>
          <cell r="B916" t="str">
            <v>AUTOLAMPS0961</v>
          </cell>
          <cell r="C916" t="str">
            <v>AUTOLAMPS0961</v>
          </cell>
          <cell r="D916" t="b">
            <v>1</v>
          </cell>
          <cell r="E916" t="str">
            <v xml:space="preserve">NISSAN UD- MIRROR GLASS</v>
          </cell>
          <cell r="F916" t="str">
            <v>NISSAN</v>
          </cell>
          <cell r="G916" t="str">
            <v xml:space="preserve">UD SM</v>
          </cell>
          <cell r="H916" t="str">
            <v>LL-025</v>
          </cell>
          <cell r="J916">
            <v>0.04</v>
          </cell>
          <cell r="K916" t="str">
            <v>SUPPLIER0009</v>
          </cell>
          <cell r="L916" t="str">
            <v xml:space="preserve">JIANGSU L.L TRUCK MIRROR CO.,LTD</v>
          </cell>
          <cell r="N916">
            <v>0</v>
          </cell>
          <cell r="O916">
            <v>0</v>
          </cell>
          <cell r="P916">
            <v>2</v>
          </cell>
          <cell r="Q916">
            <v>10</v>
          </cell>
          <cell r="T916" t="str">
            <v xml:space="preserve">Yuan Purchase Pricelist (CNY)</v>
          </cell>
          <cell r="U916">
            <v>8.6</v>
          </cell>
          <cell r="V916">
            <v>194</v>
          </cell>
          <cell r="W916">
            <v>300</v>
          </cell>
          <cell r="X916">
            <v>420</v>
          </cell>
          <cell r="Z916">
            <v>14</v>
          </cell>
          <cell r="AB916" t="str">
            <v>TMF</v>
          </cell>
        </row>
        <row r="917">
          <cell r="A917">
            <v>11548</v>
          </cell>
          <cell r="B917" t="str">
            <v>AUTOLAMPS0962</v>
          </cell>
          <cell r="C917" t="str">
            <v>AUTOLAMPS0962</v>
          </cell>
          <cell r="D917" t="b">
            <v>1</v>
          </cell>
          <cell r="E917" t="str">
            <v xml:space="preserve">NISSAN UD-SIDEMIRROR WITH FITTINGS</v>
          </cell>
          <cell r="F917" t="str">
            <v>NISSAN</v>
          </cell>
          <cell r="G917" t="str">
            <v xml:space="preserve">UD SM</v>
          </cell>
          <cell r="H917" t="str">
            <v>LL-025</v>
          </cell>
          <cell r="J917">
            <v>0.04</v>
          </cell>
          <cell r="K917" t="str">
            <v>SUPPLIER0009</v>
          </cell>
          <cell r="L917" t="str">
            <v xml:space="preserve">JIANGSU L.L TRUCK MIRROR CO.,LTD</v>
          </cell>
          <cell r="M917">
            <v>23</v>
          </cell>
          <cell r="N917">
            <v>92</v>
          </cell>
          <cell r="O917">
            <v>115</v>
          </cell>
          <cell r="P917">
            <v>5</v>
          </cell>
          <cell r="Q917">
            <v>20</v>
          </cell>
          <cell r="T917" t="str">
            <v xml:space="preserve">Yuan Purchase Pricelist (CNY)</v>
          </cell>
          <cell r="U917">
            <v>8.6</v>
          </cell>
          <cell r="V917">
            <v>219.3</v>
          </cell>
          <cell r="W917">
            <v>300</v>
          </cell>
          <cell r="X917">
            <v>440</v>
          </cell>
          <cell r="Z917">
            <v>662</v>
          </cell>
          <cell r="AB917" t="str">
            <v>TMF</v>
          </cell>
        </row>
        <row r="918">
          <cell r="A918">
            <v>12421</v>
          </cell>
          <cell r="B918" t="str">
            <v>AUTOLAMPS0810</v>
          </cell>
          <cell r="C918" t="str">
            <v>AUTOLAMPS0810</v>
          </cell>
          <cell r="D918" t="b">
            <v>1</v>
          </cell>
          <cell r="E918" t="str">
            <v xml:space="preserve">NISSAN UD/MK210 TRUCK  (95-) CORNER LAMP (215-1565) - LH</v>
          </cell>
          <cell r="F918" t="str">
            <v>NISSAN</v>
          </cell>
          <cell r="G918" t="str">
            <v>MK210-CLA-LH</v>
          </cell>
          <cell r="H918" t="str">
            <v>NS33-0503A-L</v>
          </cell>
          <cell r="J918">
            <v>0.04</v>
          </cell>
          <cell r="K918" t="str">
            <v>SUPPLIER0002</v>
          </cell>
          <cell r="L918" t="str">
            <v xml:space="preserve">ANHUI TINCAI SILK CO. LTD</v>
          </cell>
          <cell r="N918">
            <v>0</v>
          </cell>
          <cell r="O918">
            <v>0</v>
          </cell>
          <cell r="T918" t="str">
            <v xml:space="preserve">Yuan Purchase Pricelist (CNY)</v>
          </cell>
          <cell r="U918">
            <v>14</v>
          </cell>
          <cell r="V918">
            <v>381</v>
          </cell>
          <cell r="W918">
            <v>570</v>
          </cell>
          <cell r="X918">
            <v>760</v>
          </cell>
        </row>
        <row r="919">
          <cell r="A919">
            <v>12420</v>
          </cell>
          <cell r="B919" t="str">
            <v>AUTOLAMPS0811</v>
          </cell>
          <cell r="C919" t="str">
            <v>AUTOLAMPS0811</v>
          </cell>
          <cell r="D919" t="b">
            <v>1</v>
          </cell>
          <cell r="E919" t="str">
            <v xml:space="preserve">NISSAN UD/MK210 TRUCK  (95-) CORNER LAMP (215-1565) - RH</v>
          </cell>
          <cell r="F919" t="str">
            <v>NISSAN</v>
          </cell>
          <cell r="G919" t="str">
            <v>MK210-CLA-RH</v>
          </cell>
          <cell r="H919" t="str">
            <v>NS33-0503A-R</v>
          </cell>
          <cell r="J919">
            <v>0.04</v>
          </cell>
          <cell r="K919" t="str">
            <v>SUPPLIER0002</v>
          </cell>
          <cell r="L919" t="str">
            <v xml:space="preserve">ANHUI TINCAI SILK CO. LTD</v>
          </cell>
          <cell r="N919">
            <v>0</v>
          </cell>
          <cell r="O919">
            <v>0</v>
          </cell>
          <cell r="T919" t="str">
            <v xml:space="preserve">Yuan Purchase Pricelist (CNY)</v>
          </cell>
          <cell r="U919">
            <v>14</v>
          </cell>
          <cell r="V919">
            <v>381</v>
          </cell>
          <cell r="W919">
            <v>570</v>
          </cell>
          <cell r="X919">
            <v>760</v>
          </cell>
        </row>
        <row r="920">
          <cell r="A920">
            <v>12423</v>
          </cell>
          <cell r="B920" t="str">
            <v>AUTOLAMPS0808</v>
          </cell>
          <cell r="C920" t="str">
            <v>AUTOLAMPS0808</v>
          </cell>
          <cell r="D920" t="b">
            <v>1</v>
          </cell>
          <cell r="E920" t="str">
            <v xml:space="preserve">NISSAN UD/MK210 TRUCK  (95-) FRONT LAMP (215-1665-A) - LH</v>
          </cell>
          <cell r="F920" t="str">
            <v>NISSAN</v>
          </cell>
          <cell r="G920" t="str">
            <v>MK210-FLA-LH</v>
          </cell>
          <cell r="H920" t="str">
            <v>NS33-0505-L</v>
          </cell>
          <cell r="J920">
            <v>0.04</v>
          </cell>
          <cell r="K920" t="str">
            <v>SUPPLIER0002</v>
          </cell>
          <cell r="L920" t="str">
            <v xml:space="preserve">ANHUI TINCAI SILK CO. LTD</v>
          </cell>
          <cell r="N920">
            <v>0</v>
          </cell>
          <cell r="O920">
            <v>0</v>
          </cell>
          <cell r="T920" t="str">
            <v xml:space="preserve">Yuan Purchase Pricelist (CNY)</v>
          </cell>
          <cell r="U920">
            <v>12</v>
          </cell>
          <cell r="V920">
            <v>306</v>
          </cell>
          <cell r="W920">
            <v>460</v>
          </cell>
          <cell r="X920">
            <v>610</v>
          </cell>
          <cell r="Z920">
            <v>10</v>
          </cell>
          <cell r="AB920" t="str">
            <v>B18</v>
          </cell>
        </row>
        <row r="921">
          <cell r="A921">
            <v>12422</v>
          </cell>
          <cell r="B921" t="str">
            <v>AUTOLAMPS0809</v>
          </cell>
          <cell r="C921" t="str">
            <v>AUTOLAMPS0809</v>
          </cell>
          <cell r="D921" t="b">
            <v>1</v>
          </cell>
          <cell r="E921" t="str">
            <v xml:space="preserve">NISSAN UD/MK210 TRUCK  (95-) FRONT LAMP (215-1665-A) - RH</v>
          </cell>
          <cell r="F921" t="str">
            <v>NISSAN</v>
          </cell>
          <cell r="G921" t="str">
            <v>MK210-FLA-RH</v>
          </cell>
          <cell r="H921" t="str">
            <v>NS33-0505-R</v>
          </cell>
          <cell r="J921">
            <v>0.04</v>
          </cell>
          <cell r="K921" t="str">
            <v>SUPPLIER0002</v>
          </cell>
          <cell r="L921" t="str">
            <v xml:space="preserve">ANHUI TINCAI SILK CO. LTD</v>
          </cell>
          <cell r="N921">
            <v>0</v>
          </cell>
          <cell r="O921">
            <v>0</v>
          </cell>
          <cell r="T921" t="str">
            <v xml:space="preserve">Yuan Purchase Pricelist (CNY)</v>
          </cell>
          <cell r="U921">
            <v>12</v>
          </cell>
          <cell r="V921">
            <v>306</v>
          </cell>
          <cell r="W921">
            <v>460</v>
          </cell>
          <cell r="X921">
            <v>610</v>
          </cell>
          <cell r="Z921">
            <v>10</v>
          </cell>
          <cell r="AB921" t="str">
            <v>B18</v>
          </cell>
        </row>
        <row r="922">
          <cell r="A922">
            <v>12465</v>
          </cell>
          <cell r="B922" t="str">
            <v>AUTOLAMPS0812</v>
          </cell>
          <cell r="C922" t="str">
            <v>AUTOLAMPS0812</v>
          </cell>
          <cell r="D922" t="b">
            <v>1</v>
          </cell>
          <cell r="E922" t="str">
            <v xml:space="preserve">NISSAN UD/MK210 TRUCK  (95-) HEAD LAMP (215-1171) - LH</v>
          </cell>
          <cell r="F922" t="str">
            <v>NISSAN</v>
          </cell>
          <cell r="G922" t="str">
            <v>MK210-HLA-LH</v>
          </cell>
          <cell r="H922" t="str">
            <v>NS33-0501A-L</v>
          </cell>
          <cell r="J922">
            <v>0.04</v>
          </cell>
          <cell r="K922" t="str">
            <v>SUPPLIER0002</v>
          </cell>
          <cell r="L922" t="str">
            <v xml:space="preserve">ANHUI TINCAI SILK CO. LTD</v>
          </cell>
          <cell r="N922">
            <v>0</v>
          </cell>
          <cell r="O922">
            <v>0</v>
          </cell>
          <cell r="T922" t="str">
            <v xml:space="preserve">Yuan Purchase Pricelist (CNY)</v>
          </cell>
          <cell r="U922">
            <v>90.5</v>
          </cell>
          <cell r="V922">
            <v>2462</v>
          </cell>
          <cell r="W922">
            <v>3690</v>
          </cell>
          <cell r="X922">
            <v>4920</v>
          </cell>
          <cell r="Z922">
            <v>2</v>
          </cell>
          <cell r="AB922" t="str">
            <v>A2</v>
          </cell>
        </row>
        <row r="923">
          <cell r="A923">
            <v>12464</v>
          </cell>
          <cell r="B923" t="str">
            <v>AUTOLAMPS0813</v>
          </cell>
          <cell r="C923" t="str">
            <v>AUTOLAMPS0813</v>
          </cell>
          <cell r="D923" t="b">
            <v>1</v>
          </cell>
          <cell r="E923" t="str">
            <v xml:space="preserve">NISSAN UD/MK210 TRUCK  (95-) HEAD LAMP (215-1171) - RH</v>
          </cell>
          <cell r="F923" t="str">
            <v>NISSAN</v>
          </cell>
          <cell r="G923" t="str">
            <v>MK210-HLA-RH</v>
          </cell>
          <cell r="H923" t="str">
            <v>NS33-0501A-R</v>
          </cell>
          <cell r="J923">
            <v>0.04</v>
          </cell>
          <cell r="K923" t="str">
            <v>SUPPLIER0002</v>
          </cell>
          <cell r="L923" t="str">
            <v xml:space="preserve">ANHUI TINCAI SILK CO. LTD</v>
          </cell>
          <cell r="N923">
            <v>0</v>
          </cell>
          <cell r="O923">
            <v>0</v>
          </cell>
          <cell r="T923" t="str">
            <v xml:space="preserve">Yuan Purchase Pricelist (CNY)</v>
          </cell>
          <cell r="U923">
            <v>90.5</v>
          </cell>
          <cell r="V923">
            <v>2462</v>
          </cell>
          <cell r="W923">
            <v>3690</v>
          </cell>
          <cell r="X923">
            <v>4920</v>
          </cell>
          <cell r="Z923">
            <v>3</v>
          </cell>
          <cell r="AB923" t="str">
            <v>A2</v>
          </cell>
        </row>
        <row r="924">
          <cell r="A924">
            <v>12624</v>
          </cell>
          <cell r="B924" t="str">
            <v>AUTOLAMPS0964</v>
          </cell>
          <cell r="C924" t="str">
            <v>AUTOLAMPS0964</v>
          </cell>
          <cell r="D924" t="b">
            <v>1</v>
          </cell>
          <cell r="E924" t="str">
            <v xml:space="preserve">NISSAN UD520 TRUCK (92-00) - CORNER  LAMP (215-1545) - LH</v>
          </cell>
          <cell r="F924" t="str">
            <v>NISSAN</v>
          </cell>
          <cell r="G924" t="str">
            <v xml:space="preserve">UD/520 CLA LH</v>
          </cell>
          <cell r="H924" t="str">
            <v>NS34-0503-L</v>
          </cell>
          <cell r="J924">
            <v>0.04</v>
          </cell>
          <cell r="K924" t="str">
            <v>SUPPLIER0002</v>
          </cell>
          <cell r="L924" t="str">
            <v xml:space="preserve">ANHUI TINCAI SILK CO. LTD</v>
          </cell>
          <cell r="M924">
            <v>0</v>
          </cell>
          <cell r="N924">
            <v>0</v>
          </cell>
          <cell r="O924">
            <v>0</v>
          </cell>
          <cell r="P924">
            <v>5</v>
          </cell>
          <cell r="Q924">
            <v>20</v>
          </cell>
          <cell r="T924" t="str">
            <v xml:space="preserve">Yuan Purchase Pricelist (CNY)</v>
          </cell>
          <cell r="U924">
            <v>25</v>
          </cell>
          <cell r="V924">
            <v>680</v>
          </cell>
          <cell r="W924">
            <v>1020</v>
          </cell>
          <cell r="X924">
            <v>1360</v>
          </cell>
          <cell r="Z924">
            <v>30</v>
          </cell>
          <cell r="AB924" t="str">
            <v>B15</v>
          </cell>
        </row>
        <row r="925">
          <cell r="A925">
            <v>12623</v>
          </cell>
          <cell r="B925" t="str">
            <v>AUTOLAMPS0965</v>
          </cell>
          <cell r="C925" t="str">
            <v>AUTOLAMPS0965</v>
          </cell>
          <cell r="D925" t="b">
            <v>1</v>
          </cell>
          <cell r="E925" t="str">
            <v xml:space="preserve">NISSAN UD520 TRUCK (92-00) - CORNER  LAMP (215-1545) - RH</v>
          </cell>
          <cell r="F925" t="str">
            <v>NISSAN</v>
          </cell>
          <cell r="G925" t="str">
            <v xml:space="preserve">UD/520 CLA RH</v>
          </cell>
          <cell r="H925" t="str">
            <v>NS34-0503-R</v>
          </cell>
          <cell r="J925">
            <v>0.04</v>
          </cell>
          <cell r="K925" t="str">
            <v>SUPPLIER0002</v>
          </cell>
          <cell r="L925" t="str">
            <v xml:space="preserve">ANHUI TINCAI SILK CO. LTD</v>
          </cell>
          <cell r="M925">
            <v>0</v>
          </cell>
          <cell r="N925">
            <v>0</v>
          </cell>
          <cell r="O925">
            <v>0</v>
          </cell>
          <cell r="P925">
            <v>5</v>
          </cell>
          <cell r="Q925">
            <v>20</v>
          </cell>
          <cell r="T925" t="str">
            <v xml:space="preserve">Yuan Purchase Pricelist (CNY)</v>
          </cell>
          <cell r="U925">
            <v>25</v>
          </cell>
          <cell r="V925">
            <v>680</v>
          </cell>
          <cell r="W925">
            <v>1020</v>
          </cell>
          <cell r="X925">
            <v>1360</v>
          </cell>
          <cell r="Z925">
            <v>30</v>
          </cell>
          <cell r="AB925" t="str">
            <v>B15</v>
          </cell>
        </row>
        <row r="926">
          <cell r="A926">
            <v>12622</v>
          </cell>
          <cell r="B926" t="str">
            <v>AUTOLAMPS0966</v>
          </cell>
          <cell r="C926" t="str">
            <v>AUTOLAMPS0966</v>
          </cell>
          <cell r="D926" t="b">
            <v>1</v>
          </cell>
          <cell r="E926" t="str">
            <v xml:space="preserve">NISSAN UD520 TRUCK (92-00) - HEAD LAMP (215-1138) - LH</v>
          </cell>
          <cell r="F926" t="str">
            <v>NISSAN</v>
          </cell>
          <cell r="G926" t="str">
            <v xml:space="preserve">UD/520 HLA LH</v>
          </cell>
          <cell r="H926" t="str">
            <v>NS34-0501-L</v>
          </cell>
          <cell r="J926">
            <v>0.04</v>
          </cell>
          <cell r="K926" t="str">
            <v>SUPPLIER0002</v>
          </cell>
          <cell r="L926" t="str">
            <v xml:space="preserve">ANHUI TINCAI SILK CO. LTD</v>
          </cell>
          <cell r="M926">
            <v>5</v>
          </cell>
          <cell r="N926">
            <v>20</v>
          </cell>
          <cell r="O926">
            <v>25</v>
          </cell>
          <cell r="P926">
            <v>5</v>
          </cell>
          <cell r="Q926">
            <v>20</v>
          </cell>
          <cell r="T926" t="str">
            <v xml:space="preserve">Yuan Purchase Pricelist (CNY)</v>
          </cell>
          <cell r="U926">
            <v>90</v>
          </cell>
          <cell r="V926">
            <v>2448</v>
          </cell>
          <cell r="W926">
            <v>3670</v>
          </cell>
          <cell r="X926">
            <v>4900</v>
          </cell>
        </row>
        <row r="927">
          <cell r="A927">
            <v>12621</v>
          </cell>
          <cell r="B927" t="str">
            <v>AUTOLAMPS0967</v>
          </cell>
          <cell r="C927" t="str">
            <v>AUTOLAMPS0967</v>
          </cell>
          <cell r="D927" t="b">
            <v>1</v>
          </cell>
          <cell r="E927" t="str">
            <v xml:space="preserve">NISSAN UD520 TRUCK (92-00) - HEAD LAMP (215-1138) - RH</v>
          </cell>
          <cell r="F927" t="str">
            <v>NISSAN</v>
          </cell>
          <cell r="G927" t="str">
            <v xml:space="preserve">UD/520 HLA RH</v>
          </cell>
          <cell r="H927" t="str">
            <v>NS34-0501-R</v>
          </cell>
          <cell r="J927">
            <v>0.04</v>
          </cell>
          <cell r="K927" t="str">
            <v>SUPPLIER0002</v>
          </cell>
          <cell r="L927" t="str">
            <v xml:space="preserve">ANHUI TINCAI SILK CO. LTD</v>
          </cell>
          <cell r="M927">
            <v>5</v>
          </cell>
          <cell r="N927">
            <v>20</v>
          </cell>
          <cell r="O927">
            <v>25</v>
          </cell>
          <cell r="P927">
            <v>5</v>
          </cell>
          <cell r="Q927">
            <v>20</v>
          </cell>
          <cell r="T927" t="str">
            <v xml:space="preserve">Yuan Purchase Pricelist (CNY)</v>
          </cell>
          <cell r="U927">
            <v>90</v>
          </cell>
          <cell r="V927">
            <v>2448</v>
          </cell>
          <cell r="W927">
            <v>3670</v>
          </cell>
          <cell r="X927">
            <v>4900</v>
          </cell>
        </row>
        <row r="928">
          <cell r="A928">
            <v>12625</v>
          </cell>
          <cell r="B928" t="str">
            <v>AUTOLAMPS0968</v>
          </cell>
          <cell r="C928" t="str">
            <v>AUTOLAMPS0968</v>
          </cell>
          <cell r="D928" t="b">
            <v>1</v>
          </cell>
          <cell r="E928" t="str">
            <v xml:space="preserve">NISSAN UD520 TRUCK (92-00) - SIDE LAMP (215-1527)</v>
          </cell>
          <cell r="F928" t="str">
            <v>NISSAN</v>
          </cell>
          <cell r="G928" t="str">
            <v xml:space="preserve">UD/520 SLA</v>
          </cell>
          <cell r="H928" t="str">
            <v>NS34-0506</v>
          </cell>
          <cell r="J928">
            <v>0.04</v>
          </cell>
          <cell r="K928" t="str">
            <v>SUPPLIER0002</v>
          </cell>
          <cell r="L928" t="str">
            <v xml:space="preserve">ANHUI TINCAI SILK CO. LTD</v>
          </cell>
          <cell r="N928">
            <v>0</v>
          </cell>
          <cell r="O928">
            <v>0</v>
          </cell>
          <cell r="P928">
            <v>5</v>
          </cell>
          <cell r="Q928">
            <v>20</v>
          </cell>
          <cell r="T928" t="str">
            <v xml:space="preserve">Yuan Purchase Pricelist (CNY)</v>
          </cell>
          <cell r="U928">
            <v>8</v>
          </cell>
          <cell r="V928">
            <v>218</v>
          </cell>
          <cell r="W928">
            <v>300</v>
          </cell>
          <cell r="X928">
            <v>400</v>
          </cell>
        </row>
        <row r="929">
          <cell r="A929">
            <v>13856</v>
          </cell>
          <cell r="B929" t="str">
            <v>AUTOLAMPS0756</v>
          </cell>
          <cell r="C929" t="str">
            <v>AUTOLAMPS0756</v>
          </cell>
          <cell r="D929" t="b">
            <v>1</v>
          </cell>
          <cell r="E929" t="str">
            <v xml:space="preserve">NISSAN URVAN / CARAVAN (E24) (87-) - FRONT SIDE FRAME - LH</v>
          </cell>
          <cell r="F929" t="str">
            <v>NISSAN</v>
          </cell>
          <cell r="G929" t="str">
            <v xml:space="preserve">E24 FSF LH</v>
          </cell>
          <cell r="H929" t="str">
            <v xml:space="preserve">E24 FSF LH</v>
          </cell>
          <cell r="I929" t="str">
            <v xml:space="preserve"> 1150*545 </v>
          </cell>
          <cell r="J929">
            <v>0.04</v>
          </cell>
          <cell r="K929" t="str">
            <v>SUPPLIER0013</v>
          </cell>
          <cell r="L929" t="str">
            <v xml:space="preserve">TAIZHOU QIANLIMA AUTO PARTS CO., LTD</v>
          </cell>
          <cell r="M929">
            <v>2</v>
          </cell>
          <cell r="N929">
            <v>8</v>
          </cell>
          <cell r="O929">
            <v>10</v>
          </cell>
          <cell r="R929">
            <v>2</v>
          </cell>
          <cell r="S929">
            <v>5</v>
          </cell>
          <cell r="T929" t="str">
            <v xml:space="preserve">Yuan Purchase Pricelist (CNY)</v>
          </cell>
          <cell r="U929">
            <v>83</v>
          </cell>
          <cell r="V929">
            <v>1930</v>
          </cell>
          <cell r="W929">
            <v>2500</v>
          </cell>
          <cell r="X929">
            <v>3500</v>
          </cell>
          <cell r="Z929">
            <v>9</v>
          </cell>
          <cell r="AB929" t="str">
            <v>3A</v>
          </cell>
        </row>
        <row r="930">
          <cell r="A930">
            <v>13855</v>
          </cell>
          <cell r="B930" t="str">
            <v>AUTOLAMPS0757</v>
          </cell>
          <cell r="C930" t="str">
            <v>AUTOLAMPS0757</v>
          </cell>
          <cell r="D930" t="b">
            <v>1</v>
          </cell>
          <cell r="E930" t="str">
            <v xml:space="preserve">NISSAN URVAN / CARAVAN (E24) (87-) - FRONT SIDE FRAME - RH</v>
          </cell>
          <cell r="F930" t="str">
            <v>NISSAN</v>
          </cell>
          <cell r="G930" t="str">
            <v xml:space="preserve">E24 FSF RH</v>
          </cell>
          <cell r="H930" t="str">
            <v xml:space="preserve">E24 FSF RH</v>
          </cell>
          <cell r="I930" t="str">
            <v xml:space="preserve"> 1150*545 </v>
          </cell>
          <cell r="J930">
            <v>0.04</v>
          </cell>
          <cell r="K930" t="str">
            <v>SUPPLIER0013</v>
          </cell>
          <cell r="L930" t="str">
            <v xml:space="preserve">TAIZHOU QIANLIMA AUTO PARTS CO., LTD</v>
          </cell>
          <cell r="M930">
            <v>2</v>
          </cell>
          <cell r="N930">
            <v>8</v>
          </cell>
          <cell r="O930">
            <v>10</v>
          </cell>
          <cell r="R930">
            <v>2</v>
          </cell>
          <cell r="S930">
            <v>5</v>
          </cell>
          <cell r="T930" t="str">
            <v xml:space="preserve">Yuan Purchase Pricelist (CNY)</v>
          </cell>
          <cell r="U930">
            <v>83</v>
          </cell>
          <cell r="V930">
            <v>1930</v>
          </cell>
          <cell r="W930">
            <v>2500</v>
          </cell>
          <cell r="X930">
            <v>3500</v>
          </cell>
          <cell r="Z930">
            <v>6</v>
          </cell>
          <cell r="AB930" t="str">
            <v>3A</v>
          </cell>
        </row>
        <row r="931">
          <cell r="A931">
            <v>11999</v>
          </cell>
          <cell r="B931" t="str">
            <v>AUTOLAMPS0969</v>
          </cell>
          <cell r="C931" t="str">
            <v>AUTOLAMPS0969</v>
          </cell>
          <cell r="D931" t="b">
            <v>1</v>
          </cell>
          <cell r="E931" t="str">
            <v xml:space="preserve">NISSAN URVAN / CARAVAN (E25) (02-) - FRONT DOOR GLASS - LH</v>
          </cell>
          <cell r="F931" t="str">
            <v>NISSAN</v>
          </cell>
          <cell r="G931" t="str">
            <v xml:space="preserve">E25 FD/LH</v>
          </cell>
          <cell r="H931" t="str">
            <v xml:space="preserve">E25 FD/LH</v>
          </cell>
          <cell r="I931" t="str">
            <v>963*525</v>
          </cell>
          <cell r="J931">
            <v>0.02</v>
          </cell>
          <cell r="K931" t="str">
            <v>SUPPLIER0015</v>
          </cell>
          <cell r="L931" t="str">
            <v xml:space="preserve">XINYI AUTOMOBILE GLASS (SHENZHEN) CO., LTD</v>
          </cell>
          <cell r="M931">
            <v>5</v>
          </cell>
          <cell r="N931">
            <v>20</v>
          </cell>
          <cell r="O931">
            <v>25</v>
          </cell>
          <cell r="R931">
            <v>3</v>
          </cell>
          <cell r="S931">
            <v>9</v>
          </cell>
          <cell r="T931" t="str">
            <v xml:space="preserve">USD Purchase Pricelist (USD)</v>
          </cell>
          <cell r="U931">
            <v>3.29</v>
          </cell>
          <cell r="V931">
            <v>510.77</v>
          </cell>
          <cell r="W931">
            <v>700</v>
          </cell>
          <cell r="X931">
            <v>970</v>
          </cell>
        </row>
        <row r="932">
          <cell r="A932">
            <v>12000</v>
          </cell>
          <cell r="B932" t="str">
            <v>AUTOLAMPS0970</v>
          </cell>
          <cell r="C932" t="str">
            <v>AUTOLAMPS0970</v>
          </cell>
          <cell r="D932" t="b">
            <v>1</v>
          </cell>
          <cell r="E932" t="str">
            <v xml:space="preserve">NISSAN URVAN / CARAVAN (E25) (02-) - FRONT DOOR GLASS - RH</v>
          </cell>
          <cell r="F932" t="str">
            <v>NISSAN</v>
          </cell>
          <cell r="G932" t="str">
            <v xml:space="preserve">E25 FD/RH</v>
          </cell>
          <cell r="H932" t="str">
            <v xml:space="preserve">E25 FD/RH</v>
          </cell>
          <cell r="I932" t="str">
            <v>963*525</v>
          </cell>
          <cell r="J932">
            <v>0.02</v>
          </cell>
          <cell r="K932" t="str">
            <v>SUPPLIER0015</v>
          </cell>
          <cell r="L932" t="str">
            <v xml:space="preserve">XINYI AUTOMOBILE GLASS (SHENZHEN) CO., LTD</v>
          </cell>
          <cell r="M932">
            <v>5</v>
          </cell>
          <cell r="N932">
            <v>20</v>
          </cell>
          <cell r="O932">
            <v>25</v>
          </cell>
          <cell r="R932">
            <v>3</v>
          </cell>
          <cell r="S932">
            <v>9</v>
          </cell>
          <cell r="T932" t="str">
            <v xml:space="preserve">USD Purchase Pricelist (USD)</v>
          </cell>
          <cell r="U932">
            <v>3.29</v>
          </cell>
          <cell r="V932">
            <v>510.77</v>
          </cell>
          <cell r="W932">
            <v>700</v>
          </cell>
          <cell r="X932">
            <v>970</v>
          </cell>
        </row>
        <row r="933">
          <cell r="A933">
            <v>13527</v>
          </cell>
          <cell r="B933" t="str">
            <v>AUTOLAMPS0971</v>
          </cell>
          <cell r="C933" t="str">
            <v>AUTOLAMPS0971</v>
          </cell>
          <cell r="D933" t="b">
            <v>1</v>
          </cell>
          <cell r="E933" t="str">
            <v xml:space="preserve">NISSAN URVAN / CARAVAN (E25) (02-) - FRONT SIDE FRAME (STANDARD) - LH</v>
          </cell>
          <cell r="F933" t="str">
            <v>NISSAN</v>
          </cell>
          <cell r="G933" t="str">
            <v xml:space="preserve">E25 FSF LH</v>
          </cell>
          <cell r="H933" t="str">
            <v xml:space="preserve">E25 FSF LH</v>
          </cell>
          <cell r="I933" t="str">
            <v>1110*514</v>
          </cell>
          <cell r="J933">
            <v>0.04</v>
          </cell>
          <cell r="K933" t="str">
            <v>SUPPLIER0013</v>
          </cell>
          <cell r="L933" t="str">
            <v xml:space="preserve">TAIZHOU QIANLIMA AUTO PARTS CO., LTD</v>
          </cell>
          <cell r="M933">
            <v>5</v>
          </cell>
          <cell r="N933">
            <v>20</v>
          </cell>
          <cell r="O933">
            <v>25</v>
          </cell>
          <cell r="R933">
            <v>2</v>
          </cell>
          <cell r="S933">
            <v>5</v>
          </cell>
          <cell r="T933" t="str">
            <v xml:space="preserve">Yuan Purchase Pricelist (CNY)</v>
          </cell>
          <cell r="U933">
            <v>83</v>
          </cell>
          <cell r="V933">
            <v>1930</v>
          </cell>
          <cell r="W933">
            <v>2500</v>
          </cell>
          <cell r="X933">
            <v>3500</v>
          </cell>
          <cell r="Z933">
            <v>29</v>
          </cell>
          <cell r="AB933" t="str">
            <v>3A</v>
          </cell>
        </row>
        <row r="934">
          <cell r="A934">
            <v>13528</v>
          </cell>
          <cell r="B934" t="str">
            <v>AUTOLAMPS0972</v>
          </cell>
          <cell r="C934" t="str">
            <v>AUTOLAMPS0972</v>
          </cell>
          <cell r="D934" t="b">
            <v>1</v>
          </cell>
          <cell r="E934" t="str">
            <v xml:space="preserve">NISSAN URVAN / CARAVAN (E25) (02-) - FRONT SIDE FRAME (STANDARD) - RH</v>
          </cell>
          <cell r="F934" t="str">
            <v>NISSAN</v>
          </cell>
          <cell r="G934" t="str">
            <v xml:space="preserve">E25 FSF RH</v>
          </cell>
          <cell r="H934" t="str">
            <v xml:space="preserve">E25 FSF RH</v>
          </cell>
          <cell r="I934" t="str">
            <v>1110*514</v>
          </cell>
          <cell r="J934">
            <v>0.02</v>
          </cell>
          <cell r="K934" t="str">
            <v>SUPPLIER0015</v>
          </cell>
          <cell r="L934" t="str">
            <v xml:space="preserve">XINYI AUTOMOBILE GLASS (SHENZHEN) CO., LTD</v>
          </cell>
          <cell r="M934">
            <v>3</v>
          </cell>
          <cell r="N934">
            <v>12</v>
          </cell>
          <cell r="O934">
            <v>15</v>
          </cell>
          <cell r="R934">
            <v>1</v>
          </cell>
          <cell r="S934">
            <v>4</v>
          </cell>
          <cell r="T934" t="str">
            <v xml:space="preserve">Yuan Purchase Pricelist (CNY)</v>
          </cell>
          <cell r="U934">
            <v>83</v>
          </cell>
          <cell r="V934">
            <v>1930</v>
          </cell>
          <cell r="W934">
            <v>2500</v>
          </cell>
          <cell r="X934">
            <v>3500</v>
          </cell>
          <cell r="Z934">
            <v>19</v>
          </cell>
          <cell r="AB934" t="str">
            <v>3A</v>
          </cell>
        </row>
        <row r="935">
          <cell r="A935">
            <v>13529</v>
          </cell>
          <cell r="B935" t="str">
            <v>AUTOLAMPS0973</v>
          </cell>
          <cell r="C935" t="str">
            <v>AUTOLAMPS0973</v>
          </cell>
          <cell r="D935" t="b">
            <v>1</v>
          </cell>
          <cell r="E935" t="str">
            <v xml:space="preserve">NISSAN URVAN / CARAVAN (E25) (02-) - REAR SIDE FRAME (STANDARD) - LH</v>
          </cell>
          <cell r="F935" t="str">
            <v>NISSAN</v>
          </cell>
          <cell r="G935" t="str">
            <v xml:space="preserve">E25 RSF LH</v>
          </cell>
          <cell r="H935" t="str">
            <v xml:space="preserve">E25 RSF LH</v>
          </cell>
          <cell r="I935" t="str">
            <v>1200*514</v>
          </cell>
          <cell r="J935">
            <v>0.02</v>
          </cell>
          <cell r="K935" t="str">
            <v>SUPPLIER0015</v>
          </cell>
          <cell r="L935" t="str">
            <v xml:space="preserve">XINYI AUTOMOBILE GLASS (SHENZHEN) CO., LTD</v>
          </cell>
          <cell r="M935">
            <v>4</v>
          </cell>
          <cell r="N935">
            <v>16</v>
          </cell>
          <cell r="O935">
            <v>20</v>
          </cell>
          <cell r="R935">
            <v>1</v>
          </cell>
          <cell r="S935">
            <v>4</v>
          </cell>
          <cell r="T935" t="str">
            <v xml:space="preserve">Yuan Purchase Pricelist (CNY)</v>
          </cell>
          <cell r="U935">
            <v>83</v>
          </cell>
          <cell r="V935">
            <v>1930</v>
          </cell>
          <cell r="W935">
            <v>2500</v>
          </cell>
          <cell r="X935">
            <v>3500</v>
          </cell>
          <cell r="Z935">
            <v>3</v>
          </cell>
          <cell r="AB935" t="str">
            <v>3A</v>
          </cell>
        </row>
        <row r="936">
          <cell r="A936">
            <v>13530</v>
          </cell>
          <cell r="B936" t="str">
            <v>AUTOLAMPS0974</v>
          </cell>
          <cell r="C936" t="str">
            <v>AUTOLAMPS0974</v>
          </cell>
          <cell r="D936" t="b">
            <v>1</v>
          </cell>
          <cell r="E936" t="str">
            <v xml:space="preserve">NISSAN URVAN / CARAVAN (E25) (02-) - REAR SIDE FRAME (STANDARD) - RH</v>
          </cell>
          <cell r="F936" t="str">
            <v>NISSAN</v>
          </cell>
          <cell r="G936" t="str">
            <v xml:space="preserve">E25 RSF RH</v>
          </cell>
          <cell r="H936" t="str">
            <v xml:space="preserve">E25 RSF RH</v>
          </cell>
          <cell r="I936" t="str">
            <v>1200*514</v>
          </cell>
          <cell r="J936">
            <v>0.02</v>
          </cell>
          <cell r="K936" t="str">
            <v>SUPPLIER0015</v>
          </cell>
          <cell r="L936" t="str">
            <v xml:space="preserve">XINYI AUTOMOBILE GLASS (SHENZHEN) CO., LTD</v>
          </cell>
          <cell r="M936">
            <v>4</v>
          </cell>
          <cell r="N936">
            <v>16</v>
          </cell>
          <cell r="O936">
            <v>20</v>
          </cell>
          <cell r="R936">
            <v>1</v>
          </cell>
          <cell r="S936">
            <v>4</v>
          </cell>
          <cell r="T936" t="str">
            <v xml:space="preserve">Yuan Purchase Pricelist (CNY)</v>
          </cell>
          <cell r="U936">
            <v>83</v>
          </cell>
          <cell r="V936">
            <v>1930</v>
          </cell>
          <cell r="W936">
            <v>2500</v>
          </cell>
          <cell r="X936">
            <v>3500</v>
          </cell>
          <cell r="Z936">
            <v>0</v>
          </cell>
          <cell r="AB936" t="str">
            <v>3A</v>
          </cell>
        </row>
        <row r="937">
          <cell r="A937">
            <v>12854</v>
          </cell>
          <cell r="B937" t="str">
            <v>AUTOLAMPS0975</v>
          </cell>
          <cell r="C937" t="str">
            <v>AUTOLAMPS0975</v>
          </cell>
          <cell r="D937" t="b">
            <v>1</v>
          </cell>
          <cell r="E937" t="str">
            <v xml:space="preserve">NISSAN URVAN / CARAVAN (E25) (02-) - REAR WINDSCREEN</v>
          </cell>
          <cell r="F937" t="str">
            <v>NISSAN</v>
          </cell>
          <cell r="G937" t="str">
            <v xml:space="preserve">E25 RW/H/X</v>
          </cell>
          <cell r="H937" t="str">
            <v xml:space="preserve">E25 RW/H/X</v>
          </cell>
          <cell r="I937" t="str">
            <v>1377*610</v>
          </cell>
          <cell r="J937">
            <v>0.02</v>
          </cell>
          <cell r="K937" t="str">
            <v>SUPPLIER0015</v>
          </cell>
          <cell r="L937" t="str">
            <v xml:space="preserve">XINYI AUTOMOBILE GLASS (SHENZHEN) CO., LTD</v>
          </cell>
          <cell r="M937">
            <v>1</v>
          </cell>
          <cell r="N937">
            <v>4</v>
          </cell>
          <cell r="O937">
            <v>5</v>
          </cell>
          <cell r="R937">
            <v>4</v>
          </cell>
          <cell r="S937">
            <v>12</v>
          </cell>
          <cell r="T937" t="str">
            <v xml:space="preserve">USD Purchase Pricelist (USD)</v>
          </cell>
          <cell r="U937">
            <v>12.18</v>
          </cell>
          <cell r="V937">
            <v>2029.49</v>
          </cell>
          <cell r="W937">
            <v>2700</v>
          </cell>
          <cell r="X937">
            <v>3730</v>
          </cell>
          <cell r="Z937">
            <v>38</v>
          </cell>
          <cell r="AB937" t="str">
            <v>6D</v>
          </cell>
        </row>
        <row r="938">
          <cell r="A938">
            <v>11120</v>
          </cell>
          <cell r="B938" t="str">
            <v>AUTOLAMPS0853</v>
          </cell>
          <cell r="C938" t="str">
            <v>AUTOLAMPS0853</v>
          </cell>
          <cell r="D938" t="b">
            <v>1</v>
          </cell>
          <cell r="E938" t="str">
            <v xml:space="preserve">NISSAN URVAN QD32 (87-) - CORNER LAMP - LH</v>
          </cell>
          <cell r="F938" t="str">
            <v>NISSAN</v>
          </cell>
          <cell r="G938" t="str">
            <v>QD32-CLA-LH</v>
          </cell>
          <cell r="H938" t="str">
            <v>NS08-0303A-00-L</v>
          </cell>
          <cell r="J938">
            <v>0.04</v>
          </cell>
          <cell r="K938" t="str">
            <v>SUPPLIER0002</v>
          </cell>
          <cell r="L938" t="str">
            <v xml:space="preserve">ANHUI TINCAI SILK CO. LTD</v>
          </cell>
          <cell r="N938">
            <v>0</v>
          </cell>
          <cell r="O938">
            <v>0</v>
          </cell>
          <cell r="T938" t="str">
            <v xml:space="preserve">Yuan Purchase Pricelist (CNY)</v>
          </cell>
          <cell r="U938">
            <v>9</v>
          </cell>
          <cell r="V938">
            <v>230</v>
          </cell>
          <cell r="W938">
            <v>340</v>
          </cell>
          <cell r="X938">
            <v>460</v>
          </cell>
          <cell r="Z938">
            <v>20</v>
          </cell>
          <cell r="AB938" t="str">
            <v>B15</v>
          </cell>
        </row>
        <row r="939">
          <cell r="A939">
            <v>11156</v>
          </cell>
          <cell r="B939" t="str">
            <v>AUTOLAMPS0854</v>
          </cell>
          <cell r="C939" t="str">
            <v>AUTOLAMPS0854</v>
          </cell>
          <cell r="D939" t="b">
            <v>1</v>
          </cell>
          <cell r="E939" t="str">
            <v xml:space="preserve">NISSAN URVAN QD32 (87-) - CORNER LAMP - RH</v>
          </cell>
          <cell r="F939" t="str">
            <v>NISSAN</v>
          </cell>
          <cell r="G939" t="str">
            <v>QD32-CLA-RH</v>
          </cell>
          <cell r="H939" t="str">
            <v>NS08-0303A-00-R</v>
          </cell>
          <cell r="J939">
            <v>0.04</v>
          </cell>
          <cell r="K939" t="str">
            <v>SUPPLIER0002</v>
          </cell>
          <cell r="L939" t="str">
            <v xml:space="preserve">ANHUI TINCAI SILK CO. LTD</v>
          </cell>
          <cell r="N939">
            <v>0</v>
          </cell>
          <cell r="O939">
            <v>0</v>
          </cell>
          <cell r="T939" t="str">
            <v xml:space="preserve">Yuan Purchase Pricelist (CNY)</v>
          </cell>
          <cell r="U939">
            <v>9</v>
          </cell>
          <cell r="V939">
            <v>230</v>
          </cell>
          <cell r="W939">
            <v>340</v>
          </cell>
          <cell r="X939">
            <v>460</v>
          </cell>
          <cell r="Z939">
            <v>7</v>
          </cell>
          <cell r="AB939" t="str">
            <v>B15</v>
          </cell>
        </row>
        <row r="940">
          <cell r="A940">
            <v>11159</v>
          </cell>
          <cell r="B940" t="str">
            <v>AUTOLAMPS0851</v>
          </cell>
          <cell r="C940" t="str">
            <v>AUTOLAMPS0851</v>
          </cell>
          <cell r="D940" t="b">
            <v>1</v>
          </cell>
          <cell r="E940" t="str">
            <v xml:space="preserve">NISSAN URVAN QD32 (87-) - FRONT BUMPER</v>
          </cell>
          <cell r="F940" t="str">
            <v>NISSAN</v>
          </cell>
          <cell r="G940" t="str">
            <v>QD32-BPRF</v>
          </cell>
          <cell r="H940" t="str">
            <v>NS08-0307</v>
          </cell>
          <cell r="J940">
            <v>0.04</v>
          </cell>
          <cell r="K940" t="str">
            <v>SUPPLIER0002</v>
          </cell>
          <cell r="L940" t="str">
            <v xml:space="preserve">ANHUI TINCAI SILK CO. LTD</v>
          </cell>
          <cell r="N940">
            <v>0</v>
          </cell>
          <cell r="O940">
            <v>0</v>
          </cell>
          <cell r="T940" t="str">
            <v xml:space="preserve">Yuan Purchase Pricelist (CNY)</v>
          </cell>
          <cell r="U940">
            <v>68</v>
          </cell>
          <cell r="V940">
            <v>1734</v>
          </cell>
          <cell r="W940">
            <v>2250</v>
          </cell>
          <cell r="X940">
            <v>3470</v>
          </cell>
          <cell r="Z940">
            <v>141</v>
          </cell>
          <cell r="AB940" t="str">
            <v>G4A</v>
          </cell>
        </row>
        <row r="941">
          <cell r="A941">
            <v>11165</v>
          </cell>
          <cell r="B941" t="str">
            <v>AUTOLAMPS0855</v>
          </cell>
          <cell r="C941" t="str">
            <v>AUTOLAMPS0855</v>
          </cell>
          <cell r="D941" t="b">
            <v>1</v>
          </cell>
          <cell r="E941" t="str">
            <v xml:space="preserve">NISSAN URVAN QD32 (87-) - GRILL (BLACK)</v>
          </cell>
          <cell r="F941" t="str">
            <v>NISSAN</v>
          </cell>
          <cell r="G941" t="str">
            <v>QD32-GRLB</v>
          </cell>
          <cell r="H941" t="str">
            <v>NS08-0311B</v>
          </cell>
          <cell r="J941">
            <v>0.04</v>
          </cell>
          <cell r="K941" t="str">
            <v>SUPPLIER0002</v>
          </cell>
          <cell r="L941" t="str">
            <v xml:space="preserve">ANHUI TINCAI SILK CO. LTD</v>
          </cell>
          <cell r="N941">
            <v>0</v>
          </cell>
          <cell r="O941">
            <v>0</v>
          </cell>
          <cell r="T941" t="str">
            <v xml:space="preserve">Yuan Purchase Pricelist (CNY)</v>
          </cell>
          <cell r="U941">
            <v>23</v>
          </cell>
          <cell r="V941">
            <v>587</v>
          </cell>
          <cell r="W941">
            <v>880</v>
          </cell>
          <cell r="X941">
            <v>1170</v>
          </cell>
          <cell r="Z941">
            <v>27</v>
          </cell>
          <cell r="AB941" t="str">
            <v>G4B</v>
          </cell>
        </row>
        <row r="942">
          <cell r="A942">
            <v>11185</v>
          </cell>
          <cell r="B942" t="str">
            <v>AUTOLAMPS0857</v>
          </cell>
          <cell r="C942" t="str">
            <v>AUTOLAMPS0857</v>
          </cell>
          <cell r="D942" t="b">
            <v>1</v>
          </cell>
          <cell r="E942" t="str">
            <v xml:space="preserve">NISSAN URVAN QD32 (87-) - HEAD GLASS (215-1167-00) - LH</v>
          </cell>
          <cell r="F942" t="str">
            <v xml:space="preserve">NISSAN </v>
          </cell>
          <cell r="G942" t="str">
            <v>QD32-HGS-LH</v>
          </cell>
          <cell r="H942" t="str">
            <v>NS08-0301-00-L</v>
          </cell>
          <cell r="K942" t="str">
            <v>SUPPLIER0012</v>
          </cell>
          <cell r="L942" t="str">
            <v xml:space="preserve">ANHUI TINCAI SILK CO. LTD</v>
          </cell>
          <cell r="N942">
            <v>0</v>
          </cell>
          <cell r="O942">
            <v>0</v>
          </cell>
          <cell r="T942" t="str">
            <v xml:space="preserve">Yuan Purchase Pricelist (CNY)</v>
          </cell>
          <cell r="U942">
            <v>8</v>
          </cell>
          <cell r="V942">
            <v>186</v>
          </cell>
          <cell r="W942">
            <v>290</v>
          </cell>
          <cell r="X942">
            <v>370</v>
          </cell>
          <cell r="Z942">
            <v>110</v>
          </cell>
          <cell r="AB942" t="str">
            <v>TMF</v>
          </cell>
        </row>
        <row r="943">
          <cell r="A943">
            <v>11186</v>
          </cell>
          <cell r="B943" t="str">
            <v>AUTOLAMPS0858</v>
          </cell>
          <cell r="C943" t="str">
            <v>AUTOLAMPS0858</v>
          </cell>
          <cell r="D943" t="b">
            <v>1</v>
          </cell>
          <cell r="E943" t="str">
            <v xml:space="preserve">NISSAN URVAN QD32 (87-) - HEAD GLASS (215-1167-00) - RH</v>
          </cell>
          <cell r="F943" t="str">
            <v xml:space="preserve">NISSAN </v>
          </cell>
          <cell r="G943" t="str">
            <v>QD32-HGS-RH</v>
          </cell>
          <cell r="H943" t="str">
            <v>NS08-0301-00-R</v>
          </cell>
          <cell r="K943" t="str">
            <v>SUPPLIER0012</v>
          </cell>
          <cell r="L943" t="str">
            <v xml:space="preserve">ANHUI TINCAI SILK CO. LTD</v>
          </cell>
          <cell r="N943">
            <v>0</v>
          </cell>
          <cell r="O943">
            <v>0</v>
          </cell>
          <cell r="T943" t="str">
            <v xml:space="preserve">Yuan Purchase Pricelist (CNY)</v>
          </cell>
          <cell r="U943">
            <v>8</v>
          </cell>
          <cell r="V943">
            <v>186</v>
          </cell>
          <cell r="W943">
            <v>290</v>
          </cell>
          <cell r="X943">
            <v>370</v>
          </cell>
          <cell r="Z943">
            <v>130</v>
          </cell>
          <cell r="AB943" t="str">
            <v>TMF</v>
          </cell>
        </row>
        <row r="944">
          <cell r="A944">
            <v>11203</v>
          </cell>
          <cell r="B944" t="str">
            <v>AUTOLAMPS0860</v>
          </cell>
          <cell r="C944" t="str">
            <v>AUTOLAMPS0860</v>
          </cell>
          <cell r="D944" t="b">
            <v>1</v>
          </cell>
          <cell r="E944" t="str">
            <v xml:space="preserve">NISSAN URVAN QD32 (87-) - HEAD LAMP (215-1167) - LH</v>
          </cell>
          <cell r="F944" t="str">
            <v>NISSAN</v>
          </cell>
          <cell r="G944" t="str">
            <v>QD32-HLA-LH</v>
          </cell>
          <cell r="H944" t="str">
            <v>NS08-0301-L</v>
          </cell>
          <cell r="J944">
            <v>0.04</v>
          </cell>
          <cell r="K944" t="str">
            <v>SUPPLIER0002</v>
          </cell>
          <cell r="L944" t="str">
            <v xml:space="preserve">ANHUI TINCAI SILK CO. LTD</v>
          </cell>
          <cell r="N944">
            <v>0</v>
          </cell>
          <cell r="O944">
            <v>0</v>
          </cell>
          <cell r="T944" t="str">
            <v xml:space="preserve">Yuan Purchase Pricelist (CNY)</v>
          </cell>
          <cell r="U944">
            <v>38</v>
          </cell>
          <cell r="V944">
            <v>969</v>
          </cell>
          <cell r="W944">
            <v>1450</v>
          </cell>
          <cell r="X944">
            <v>1940</v>
          </cell>
          <cell r="Z944">
            <v>9</v>
          </cell>
          <cell r="AB944" t="str">
            <v>B9</v>
          </cell>
        </row>
        <row r="945">
          <cell r="A945">
            <v>11207</v>
          </cell>
          <cell r="B945" t="str">
            <v>AUTOLAMPS0859</v>
          </cell>
          <cell r="C945" t="str">
            <v>AUTOLAMPS0859</v>
          </cell>
          <cell r="D945" t="b">
            <v>1</v>
          </cell>
          <cell r="E945" t="str">
            <v xml:space="preserve">NISSAN URVAN QD32 (87-) - HEAD LAMP (215-1167) - RH</v>
          </cell>
          <cell r="F945" t="str">
            <v>NISSAN</v>
          </cell>
          <cell r="G945" t="str">
            <v>QD32-HLA-RH</v>
          </cell>
          <cell r="H945" t="str">
            <v>NS08-0301-R</v>
          </cell>
          <cell r="J945">
            <v>0.04</v>
          </cell>
          <cell r="K945" t="str">
            <v>SUPPLIER0002</v>
          </cell>
          <cell r="L945" t="str">
            <v xml:space="preserve">ANHUI TINCAI SILK CO. LTD</v>
          </cell>
          <cell r="N945">
            <v>0</v>
          </cell>
          <cell r="O945">
            <v>0</v>
          </cell>
          <cell r="T945" t="str">
            <v xml:space="preserve">Yuan Purchase Pricelist (CNY)</v>
          </cell>
          <cell r="U945">
            <v>38</v>
          </cell>
          <cell r="V945">
            <v>969</v>
          </cell>
          <cell r="W945">
            <v>1450</v>
          </cell>
          <cell r="X945">
            <v>1940</v>
          </cell>
          <cell r="Z945">
            <v>15</v>
          </cell>
          <cell r="AB945" t="str">
            <v>B9</v>
          </cell>
        </row>
        <row r="946">
          <cell r="A946">
            <v>11208</v>
          </cell>
          <cell r="B946" t="str">
            <v>AUTOLAMPS0863</v>
          </cell>
          <cell r="C946" t="str">
            <v>AUTOLAMPS0863</v>
          </cell>
          <cell r="D946" t="b">
            <v>1</v>
          </cell>
          <cell r="E946" t="str">
            <v xml:space="preserve">NISSAN URVAN QD32 (87-) - LIGHT FRAME (BLACK) - LH</v>
          </cell>
          <cell r="F946" t="str">
            <v>NISSAN</v>
          </cell>
          <cell r="G946" t="str">
            <v>QD32-LFB-LH</v>
          </cell>
          <cell r="H946" t="str">
            <v>NS08-0301-2</v>
          </cell>
          <cell r="J946">
            <v>0.04</v>
          </cell>
          <cell r="K946" t="str">
            <v>SUPPLIER0002</v>
          </cell>
          <cell r="L946" t="str">
            <v xml:space="preserve">ANHUI TINCAI SILK CO. LTD</v>
          </cell>
          <cell r="N946">
            <v>0</v>
          </cell>
          <cell r="O946">
            <v>0</v>
          </cell>
          <cell r="T946" t="str">
            <v xml:space="preserve">Yuan Purchase Pricelist (CNY)</v>
          </cell>
          <cell r="U946">
            <v>8</v>
          </cell>
          <cell r="V946">
            <v>203.42</v>
          </cell>
          <cell r="W946">
            <v>280</v>
          </cell>
          <cell r="X946">
            <v>410</v>
          </cell>
          <cell r="Z946">
            <v>107</v>
          </cell>
          <cell r="AB946" t="str">
            <v>3A</v>
          </cell>
        </row>
        <row r="947">
          <cell r="A947">
            <v>11209</v>
          </cell>
          <cell r="B947" t="str">
            <v>AUTOLAMPS0864</v>
          </cell>
          <cell r="C947" t="str">
            <v>AUTOLAMPS0864</v>
          </cell>
          <cell r="D947" t="b">
            <v>1</v>
          </cell>
          <cell r="E947" t="str">
            <v xml:space="preserve">NISSAN URVAN QD32 (87-) - LIGHT FRAME (BLACK) - RH</v>
          </cell>
          <cell r="F947" t="str">
            <v>NISSAN</v>
          </cell>
          <cell r="G947" t="str">
            <v>QD32-LFB-RH</v>
          </cell>
          <cell r="H947" t="str">
            <v>NS08-0301-2</v>
          </cell>
          <cell r="J947">
            <v>0.04</v>
          </cell>
          <cell r="K947" t="str">
            <v>SUPPLIER0002</v>
          </cell>
          <cell r="L947" t="str">
            <v xml:space="preserve">ANHUI TINCAI SILK CO. LTD</v>
          </cell>
          <cell r="N947">
            <v>0</v>
          </cell>
          <cell r="O947">
            <v>0</v>
          </cell>
          <cell r="T947" t="str">
            <v xml:space="preserve">Yuan Purchase Pricelist (CNY)</v>
          </cell>
          <cell r="U947">
            <v>8</v>
          </cell>
          <cell r="V947">
            <v>203.42</v>
          </cell>
          <cell r="W947">
            <v>280</v>
          </cell>
          <cell r="X947">
            <v>410</v>
          </cell>
          <cell r="Z947">
            <v>108</v>
          </cell>
          <cell r="AB947" t="str">
            <v>3A</v>
          </cell>
        </row>
        <row r="948">
          <cell r="A948">
            <v>12113</v>
          </cell>
          <cell r="B948" t="str">
            <v>AUTOLAMPS0865</v>
          </cell>
          <cell r="C948" t="str">
            <v>AUTOLAMPS0865</v>
          </cell>
          <cell r="D948" t="b">
            <v>1</v>
          </cell>
          <cell r="E948" t="str">
            <v xml:space="preserve">NISSAN URVAN QD32 (87-) - LIGHT FRAME (CHROME) - LH</v>
          </cell>
          <cell r="F948" t="str">
            <v>NISSAN</v>
          </cell>
          <cell r="G948" t="str">
            <v>QD32-LFC-LH</v>
          </cell>
          <cell r="H948" t="str">
            <v>NS08-0301-2C-L</v>
          </cell>
          <cell r="J948">
            <v>0.04</v>
          </cell>
          <cell r="K948" t="str">
            <v>SUPPLIER0002</v>
          </cell>
          <cell r="L948" t="str">
            <v xml:space="preserve">ANHUI TINCAI SILK CO. LTD</v>
          </cell>
          <cell r="N948">
            <v>0</v>
          </cell>
          <cell r="O948">
            <v>0</v>
          </cell>
          <cell r="T948" t="str">
            <v xml:space="preserve">Yuan Purchase Pricelist (CNY)</v>
          </cell>
          <cell r="U948">
            <v>11</v>
          </cell>
          <cell r="V948">
            <v>248</v>
          </cell>
          <cell r="W948">
            <v>400</v>
          </cell>
          <cell r="X948">
            <v>500</v>
          </cell>
          <cell r="Z948">
            <v>19</v>
          </cell>
          <cell r="AB948" t="str">
            <v>3A</v>
          </cell>
        </row>
        <row r="949">
          <cell r="A949">
            <v>12112</v>
          </cell>
          <cell r="B949" t="str">
            <v>AUTOLAMPS0866</v>
          </cell>
          <cell r="C949" t="str">
            <v>AUTOLAMPS0866</v>
          </cell>
          <cell r="D949" t="b">
            <v>1</v>
          </cell>
          <cell r="E949" t="str">
            <v xml:space="preserve">NISSAN URVAN QD32 (87-) - LIGHT FRAME (CHROME) - RH</v>
          </cell>
          <cell r="F949" t="str">
            <v>NISSAN</v>
          </cell>
          <cell r="G949" t="str">
            <v>QD32-LFC-RH</v>
          </cell>
          <cell r="H949" t="str">
            <v>NS08-0301-2C-R</v>
          </cell>
          <cell r="J949">
            <v>0.04</v>
          </cell>
          <cell r="K949" t="str">
            <v>SUPPLIER0002</v>
          </cell>
          <cell r="L949" t="str">
            <v xml:space="preserve">ANHUI TINCAI SILK CO. LTD</v>
          </cell>
          <cell r="N949">
            <v>0</v>
          </cell>
          <cell r="O949">
            <v>0</v>
          </cell>
          <cell r="T949" t="str">
            <v xml:space="preserve">Yuan Purchase Pricelist (CNY)</v>
          </cell>
          <cell r="U949">
            <v>11</v>
          </cell>
          <cell r="V949">
            <v>281</v>
          </cell>
          <cell r="W949">
            <v>420</v>
          </cell>
          <cell r="X949">
            <v>560</v>
          </cell>
          <cell r="Z949">
            <v>0</v>
          </cell>
          <cell r="AB949" t="str">
            <v>3A</v>
          </cell>
        </row>
        <row r="950">
          <cell r="A950">
            <v>11210</v>
          </cell>
          <cell r="B950" t="str">
            <v>AUTOLAMPS0852</v>
          </cell>
          <cell r="C950" t="str">
            <v>AUTOLAMPS0852</v>
          </cell>
          <cell r="D950" t="b">
            <v>1</v>
          </cell>
          <cell r="E950" t="str">
            <v xml:space="preserve">NISSAN URVAN QD32 (87-) - REAR BUMPER WITH STEP</v>
          </cell>
          <cell r="F950" t="str">
            <v>NISSAN</v>
          </cell>
          <cell r="G950" t="str">
            <v>QD32-BPRR</v>
          </cell>
          <cell r="H950" t="str">
            <v>NS08-0308</v>
          </cell>
          <cell r="J950">
            <v>0.04</v>
          </cell>
          <cell r="K950" t="str">
            <v>SUPPLIER0002</v>
          </cell>
          <cell r="L950" t="str">
            <v xml:space="preserve">ANHUI TINCAI SILK CO. LTD</v>
          </cell>
          <cell r="N950">
            <v>0</v>
          </cell>
          <cell r="O950">
            <v>0</v>
          </cell>
          <cell r="T950" t="str">
            <v xml:space="preserve">Yuan Purchase Pricelist (CNY)</v>
          </cell>
          <cell r="U950">
            <v>49</v>
          </cell>
          <cell r="V950">
            <v>1139.25</v>
          </cell>
          <cell r="W950">
            <v>1950</v>
          </cell>
          <cell r="X950">
            <v>2280</v>
          </cell>
          <cell r="Z950">
            <v>24</v>
          </cell>
          <cell r="AB950" t="str">
            <v>G4A</v>
          </cell>
        </row>
        <row r="951">
          <cell r="A951">
            <v>14222</v>
          </cell>
          <cell r="B951" t="str">
            <v>AUTOLAMPS0799</v>
          </cell>
          <cell r="C951" t="str">
            <v>AUTOLAMPS0799</v>
          </cell>
          <cell r="D951" t="b">
            <v>1</v>
          </cell>
          <cell r="E951" t="str">
            <v xml:space="preserve">NISSAN URVAN/CARAVAN E26 (13-) TAIL LAMP - LH</v>
          </cell>
          <cell r="F951" t="str">
            <v>NISSAN</v>
          </cell>
          <cell r="G951" t="str">
            <v xml:space="preserve">E26/NV350 TLA LH</v>
          </cell>
          <cell r="H951" t="str">
            <v>NS08-0702-L</v>
          </cell>
          <cell r="J951">
            <v>0.04</v>
          </cell>
          <cell r="K951" t="str">
            <v>SUPPLIER0001</v>
          </cell>
          <cell r="L951" t="str">
            <v xml:space="preserve">AMEX AUTOPARTS LIMITED</v>
          </cell>
          <cell r="M951">
            <v>0</v>
          </cell>
          <cell r="N951">
            <v>0</v>
          </cell>
          <cell r="O951">
            <v>0</v>
          </cell>
          <cell r="R951">
            <v>3</v>
          </cell>
          <cell r="S951">
            <v>10</v>
          </cell>
          <cell r="T951" t="str">
            <v xml:space="preserve">Default Purchase Pricelist (KES)</v>
          </cell>
          <cell r="U951">
            <v>0</v>
          </cell>
          <cell r="V951">
            <v>4200</v>
          </cell>
          <cell r="W951">
            <v>4200</v>
          </cell>
          <cell r="X951">
            <v>5900</v>
          </cell>
        </row>
        <row r="952">
          <cell r="A952">
            <v>12783</v>
          </cell>
          <cell r="B952" t="str">
            <v>AUTOLAMPS0350</v>
          </cell>
          <cell r="C952" t="str">
            <v>AUTOLAMPS0350</v>
          </cell>
          <cell r="D952" t="b">
            <v>1</v>
          </cell>
          <cell r="E952" t="str">
            <v xml:space="preserve">NISSAN VANETTE (SV48)/ MAZDA BUNGO - LAMINATED FRONT WINDSCREEN</v>
          </cell>
          <cell r="F952" t="str">
            <v>NISSAN</v>
          </cell>
          <cell r="G952" t="str">
            <v xml:space="preserve">SV48 LFW/X</v>
          </cell>
          <cell r="H952" t="str">
            <v xml:space="preserve">SV48 LFW/X</v>
          </cell>
          <cell r="I952" t="str">
            <v>1435*750</v>
          </cell>
          <cell r="J952">
            <v>0.02</v>
          </cell>
          <cell r="K952" t="str">
            <v>SUPPLIER0015</v>
          </cell>
          <cell r="L952" t="str">
            <v xml:space="preserve">XINYI AUTOMOBILE GLASS (SHENZHEN) CO., LTD</v>
          </cell>
          <cell r="M952">
            <v>11</v>
          </cell>
          <cell r="N952">
            <v>44</v>
          </cell>
          <cell r="O952">
            <v>55</v>
          </cell>
          <cell r="R952">
            <v>6</v>
          </cell>
          <cell r="S952">
            <v>18</v>
          </cell>
          <cell r="T952" t="str">
            <v xml:space="preserve">USD Purchase Pricelist (USD)</v>
          </cell>
          <cell r="U952">
            <v>12.85</v>
          </cell>
          <cell r="V952">
            <v>2046.52</v>
          </cell>
          <cell r="W952">
            <v>2600</v>
          </cell>
          <cell r="X952">
            <v>3600</v>
          </cell>
        </row>
        <row r="953">
          <cell r="A953">
            <v>13532</v>
          </cell>
          <cell r="B953" t="str">
            <v>AUTOLAMPS0351</v>
          </cell>
          <cell r="C953" t="str">
            <v>AUTOLAMPS0351</v>
          </cell>
          <cell r="D953" t="b">
            <v>1</v>
          </cell>
          <cell r="E953" t="str">
            <v xml:space="preserve">NISSAN VANETTE (SV48)/ MAZDA BUNGO - REAR WINDSCREEN</v>
          </cell>
          <cell r="F953" t="str">
            <v>NISSAN</v>
          </cell>
          <cell r="G953" t="str">
            <v xml:space="preserve">SV48 RW/H/X</v>
          </cell>
          <cell r="H953" t="str">
            <v xml:space="preserve">SV48 RW/H/X</v>
          </cell>
          <cell r="I953" t="str">
            <v>1265*630</v>
          </cell>
          <cell r="J953">
            <v>0.02</v>
          </cell>
          <cell r="K953" t="str">
            <v>SUPPLIER0015</v>
          </cell>
          <cell r="L953" t="str">
            <v xml:space="preserve">XINYI AUTOMOBILE GLASS (SHENZHEN) CO., LTD</v>
          </cell>
          <cell r="M953">
            <v>4</v>
          </cell>
          <cell r="N953">
            <v>16</v>
          </cell>
          <cell r="O953">
            <v>20</v>
          </cell>
          <cell r="R953">
            <v>4</v>
          </cell>
          <cell r="S953">
            <v>12</v>
          </cell>
          <cell r="T953" t="str">
            <v xml:space="preserve">USD Purchase Pricelist (USD)</v>
          </cell>
          <cell r="U953">
            <v>11.96</v>
          </cell>
          <cell r="V953">
            <v>1</v>
          </cell>
          <cell r="W953">
            <v>2400</v>
          </cell>
          <cell r="X953">
            <v>3310</v>
          </cell>
          <cell r="Z953">
            <v>0</v>
          </cell>
          <cell r="AB953" t="str">
            <v>6D</v>
          </cell>
        </row>
        <row r="954">
          <cell r="A954">
            <v>13861</v>
          </cell>
          <cell r="B954" t="str">
            <v>AUTOLAMPS0985</v>
          </cell>
          <cell r="C954" t="str">
            <v>AUTOLAMPS0985</v>
          </cell>
          <cell r="D954" t="b">
            <v>1</v>
          </cell>
          <cell r="E954" t="str">
            <v xml:space="preserve">NISSAN VANETTE/MAZDA BUNGO - REAR SIDE FRAME - LH</v>
          </cell>
          <cell r="F954" t="str">
            <v>NISSAN</v>
          </cell>
          <cell r="G954" t="str">
            <v xml:space="preserve">SV48 RSF LH</v>
          </cell>
          <cell r="H954" t="str">
            <v xml:space="preserve">936.9*492 -L</v>
          </cell>
          <cell r="I954" t="str">
            <v xml:space="preserve"> 936.9*492 </v>
          </cell>
          <cell r="J954">
            <v>0.04</v>
          </cell>
          <cell r="K954" t="str">
            <v>SUPPLIER0013</v>
          </cell>
          <cell r="L954" t="str">
            <v xml:space="preserve">TAIZHOU QIANLIMA AUTO PARTS CO., LTD</v>
          </cell>
          <cell r="M954">
            <v>0</v>
          </cell>
          <cell r="N954">
            <v>0</v>
          </cell>
          <cell r="O954">
            <v>0</v>
          </cell>
          <cell r="R954">
            <v>3</v>
          </cell>
          <cell r="S954">
            <v>10</v>
          </cell>
          <cell r="T954" t="str">
            <v xml:space="preserve">Yuan Purchase Pricelist (CNY)</v>
          </cell>
          <cell r="U954">
            <v>83</v>
          </cell>
          <cell r="V954">
            <v>1930</v>
          </cell>
          <cell r="W954">
            <v>2500</v>
          </cell>
          <cell r="X954">
            <v>3500</v>
          </cell>
          <cell r="Z954">
            <v>40</v>
          </cell>
        </row>
        <row r="955">
          <cell r="A955">
            <v>13860</v>
          </cell>
          <cell r="B955" t="str">
            <v>AUTOLAMPS0986</v>
          </cell>
          <cell r="C955" t="str">
            <v>AUTOLAMPS0986</v>
          </cell>
          <cell r="D955" t="b">
            <v>1</v>
          </cell>
          <cell r="E955" t="str">
            <v xml:space="preserve">NISSAN VANETTE/MAZDA BUNGO - REAR SIDE FRAME - RH</v>
          </cell>
          <cell r="F955" t="str">
            <v>NISSAN</v>
          </cell>
          <cell r="G955" t="str">
            <v xml:space="preserve">SV48 RSF RH</v>
          </cell>
          <cell r="H955" t="str">
            <v xml:space="preserve">936.9*492 -R</v>
          </cell>
          <cell r="I955" t="str">
            <v xml:space="preserve"> 936.9*492 </v>
          </cell>
          <cell r="J955">
            <v>0.04</v>
          </cell>
          <cell r="K955" t="str">
            <v>SUPPLIER0013</v>
          </cell>
          <cell r="L955" t="str">
            <v xml:space="preserve">TAIZHOU QIANLIMA AUTO PARTS CO., LTD</v>
          </cell>
          <cell r="M955">
            <v>0</v>
          </cell>
          <cell r="N955">
            <v>0</v>
          </cell>
          <cell r="O955">
            <v>0</v>
          </cell>
          <cell r="R955">
            <v>3</v>
          </cell>
          <cell r="S955">
            <v>10</v>
          </cell>
          <cell r="T955" t="str">
            <v xml:space="preserve">Yuan Purchase Pricelist (CNY)</v>
          </cell>
          <cell r="U955">
            <v>83</v>
          </cell>
          <cell r="V955">
            <v>1930</v>
          </cell>
          <cell r="W955">
            <v>2500</v>
          </cell>
          <cell r="X955">
            <v>3500</v>
          </cell>
          <cell r="Z955">
            <v>40</v>
          </cell>
        </row>
        <row r="956">
          <cell r="A956">
            <v>13945</v>
          </cell>
          <cell r="B956" t="str">
            <v>AUTOLAMPS0825</v>
          </cell>
          <cell r="C956" t="str">
            <v>AUTOLAMPS0825</v>
          </cell>
          <cell r="D956" t="b">
            <v>1</v>
          </cell>
          <cell r="E956" t="str">
            <v xml:space="preserve">NISSAN VERSA NOTE 5D HATCHBACK (13-) - LAMINATED FRONT WINDSCREEN</v>
          </cell>
          <cell r="F956" t="str">
            <v>NISSAN</v>
          </cell>
          <cell r="G956" t="str">
            <v xml:space="preserve">NI-E12-R-VCP LFW/X</v>
          </cell>
          <cell r="H956" t="str">
            <v xml:space="preserve">NI-E12-R-VCP LFW/X</v>
          </cell>
          <cell r="I956" t="str">
            <v>1320*1022</v>
          </cell>
          <cell r="J956">
            <v>0.02</v>
          </cell>
          <cell r="K956" t="str">
            <v>SUPPLIER0015</v>
          </cell>
          <cell r="L956" t="str">
            <v xml:space="preserve">XINYI AUTOMOBILE GLASS (SHENZHEN) CO., LTD</v>
          </cell>
          <cell r="M956" t="e">
            <v>#N/A</v>
          </cell>
          <cell r="N956" t="e">
            <v>#N/A</v>
          </cell>
          <cell r="O956" t="e">
            <v>#N/A</v>
          </cell>
          <cell r="T956" t="str">
            <v xml:space="preserve">USD Purchase Pricelist (USD)</v>
          </cell>
          <cell r="U956">
            <v>17.63</v>
          </cell>
          <cell r="V956">
            <v>3159.3</v>
          </cell>
          <cell r="W956">
            <v>4100</v>
          </cell>
          <cell r="X956">
            <v>6320</v>
          </cell>
        </row>
        <row r="957">
          <cell r="A957">
            <v>11555</v>
          </cell>
          <cell r="B957" t="str">
            <v>AUTOLAMPS2817</v>
          </cell>
          <cell r="C957" t="str">
            <v>AUTOLAMPS2817</v>
          </cell>
          <cell r="D957" t="b">
            <v>1</v>
          </cell>
          <cell r="E957" t="str">
            <v xml:space="preserve">NISSAN WINGROAD Y11 - (99-02) - FOG LAMP - LH</v>
          </cell>
          <cell r="F957" t="str">
            <v>NISSAN</v>
          </cell>
          <cell r="G957" t="str">
            <v>Y11/99-FLA-LH</v>
          </cell>
          <cell r="H957" t="str">
            <v>NS09-0104</v>
          </cell>
          <cell r="J957">
            <v>0.04</v>
          </cell>
          <cell r="K957" t="str">
            <v>SUPPLIER0002</v>
          </cell>
          <cell r="L957" t="str">
            <v xml:space="preserve">ANHUI TINCAI SILK CO. LTD</v>
          </cell>
          <cell r="M957">
            <v>1</v>
          </cell>
          <cell r="N957">
            <v>4</v>
          </cell>
          <cell r="O957">
            <v>5</v>
          </cell>
          <cell r="P957">
            <v>3</v>
          </cell>
          <cell r="Q957">
            <v>10</v>
          </cell>
          <cell r="T957" t="str">
            <v xml:space="preserve">Yuan Purchase Pricelist (CNY)</v>
          </cell>
          <cell r="U957">
            <v>4.84</v>
          </cell>
          <cell r="V957">
            <v>756</v>
          </cell>
          <cell r="W957">
            <v>1170</v>
          </cell>
          <cell r="X957">
            <v>1620</v>
          </cell>
          <cell r="Z957">
            <v>4</v>
          </cell>
          <cell r="AB957" t="str">
            <v>B18</v>
          </cell>
        </row>
        <row r="958">
          <cell r="A958">
            <v>11556</v>
          </cell>
          <cell r="B958" t="str">
            <v>AUTOLAMPS2818</v>
          </cell>
          <cell r="C958" t="str">
            <v>AUTOLAMPS2818</v>
          </cell>
          <cell r="D958" t="b">
            <v>1</v>
          </cell>
          <cell r="E958" t="str">
            <v xml:space="preserve">NISSAN WINGROAD Y11 - (99-02) - FOG LAMP - RH</v>
          </cell>
          <cell r="F958" t="str">
            <v>NISSAN</v>
          </cell>
          <cell r="G958" t="str">
            <v>Y11/99-FLA-RH</v>
          </cell>
          <cell r="H958" t="str">
            <v>NS09-0104</v>
          </cell>
          <cell r="J958">
            <v>0.04</v>
          </cell>
          <cell r="K958" t="str">
            <v>SUPPLIER0002</v>
          </cell>
          <cell r="L958" t="str">
            <v xml:space="preserve">ANHUI TINCAI SILK CO. LTD</v>
          </cell>
          <cell r="M958">
            <v>1</v>
          </cell>
          <cell r="N958">
            <v>4</v>
          </cell>
          <cell r="O958">
            <v>5</v>
          </cell>
          <cell r="P958">
            <v>3</v>
          </cell>
          <cell r="Q958">
            <v>10</v>
          </cell>
          <cell r="T958" t="str">
            <v xml:space="preserve">Yuan Purchase Pricelist (CNY)</v>
          </cell>
          <cell r="U958">
            <v>4.84</v>
          </cell>
          <cell r="V958">
            <v>756</v>
          </cell>
          <cell r="W958">
            <v>1170</v>
          </cell>
          <cell r="X958">
            <v>1620</v>
          </cell>
          <cell r="Z958">
            <v>8</v>
          </cell>
          <cell r="AB958" t="str">
            <v>B18</v>
          </cell>
        </row>
        <row r="959">
          <cell r="A959">
            <v>11551</v>
          </cell>
          <cell r="B959" t="str">
            <v>AUTOLAMPS0989</v>
          </cell>
          <cell r="C959" t="str">
            <v>AUTOLAMPS0989</v>
          </cell>
          <cell r="D959" t="b">
            <v>1</v>
          </cell>
          <cell r="E959" t="str">
            <v xml:space="preserve">NISSAN WINGROAD Y11 (99-02) - CORNER LAMP (CLEAR) - LH</v>
          </cell>
          <cell r="F959" t="str">
            <v>NISSAN</v>
          </cell>
          <cell r="G959" t="str">
            <v xml:space="preserve">Y11/99 CLAC LH</v>
          </cell>
          <cell r="H959" t="str">
            <v>NS09-0103-L</v>
          </cell>
          <cell r="J959">
            <v>0.04</v>
          </cell>
          <cell r="K959" t="str">
            <v>SUPPLIER0002</v>
          </cell>
          <cell r="L959" t="str">
            <v xml:space="preserve">ANHUI TINCAI SILK CO. LTD</v>
          </cell>
          <cell r="M959">
            <v>10</v>
          </cell>
          <cell r="N959">
            <v>40</v>
          </cell>
          <cell r="O959">
            <v>50</v>
          </cell>
          <cell r="P959">
            <v>5</v>
          </cell>
          <cell r="Q959">
            <v>10</v>
          </cell>
          <cell r="T959" t="str">
            <v xml:space="preserve">Yuan Purchase Pricelist (CNY)</v>
          </cell>
          <cell r="U959">
            <v>13</v>
          </cell>
          <cell r="V959">
            <v>330.56</v>
          </cell>
          <cell r="W959">
            <v>500</v>
          </cell>
          <cell r="X959">
            <v>870</v>
          </cell>
          <cell r="Z959">
            <v>5</v>
          </cell>
          <cell r="AB959" t="str">
            <v>B17</v>
          </cell>
        </row>
        <row r="960">
          <cell r="A960">
            <v>11552</v>
          </cell>
          <cell r="B960" t="str">
            <v>AUTOLAMPS0990</v>
          </cell>
          <cell r="C960" t="str">
            <v>AUTOLAMPS0990</v>
          </cell>
          <cell r="D960" t="b">
            <v>1</v>
          </cell>
          <cell r="E960" t="str">
            <v xml:space="preserve">NISSAN WINGROAD Y11 (99-02) - CORNER LAMP (CLEAR) - RH</v>
          </cell>
          <cell r="F960" t="str">
            <v>NISSAN</v>
          </cell>
          <cell r="G960" t="str">
            <v xml:space="preserve">Y11/99 CLAC RH</v>
          </cell>
          <cell r="H960" t="str">
            <v>NS09-0103-R</v>
          </cell>
          <cell r="J960">
            <v>0.04</v>
          </cell>
          <cell r="K960" t="str">
            <v>SUPPLIER0002</v>
          </cell>
          <cell r="L960" t="str">
            <v xml:space="preserve">ANHUI TINCAI SILK CO. LTD</v>
          </cell>
          <cell r="M960">
            <v>9</v>
          </cell>
          <cell r="N960">
            <v>36</v>
          </cell>
          <cell r="O960">
            <v>45</v>
          </cell>
          <cell r="P960">
            <v>5</v>
          </cell>
          <cell r="Q960">
            <v>10</v>
          </cell>
          <cell r="T960" t="str">
            <v xml:space="preserve">Yuan Purchase Pricelist (CNY)</v>
          </cell>
          <cell r="U960">
            <v>13</v>
          </cell>
          <cell r="V960">
            <v>330.56</v>
          </cell>
          <cell r="W960">
            <v>500</v>
          </cell>
          <cell r="X960">
            <v>870</v>
          </cell>
          <cell r="Z960">
            <v>1</v>
          </cell>
          <cell r="AB960" t="str">
            <v>B17</v>
          </cell>
        </row>
        <row r="961">
          <cell r="A961">
            <v>11553</v>
          </cell>
          <cell r="B961" t="str">
            <v>AUTOLAMPS0991</v>
          </cell>
          <cell r="C961" t="str">
            <v>AUTOLAMPS0991</v>
          </cell>
          <cell r="D961" t="b">
            <v>1</v>
          </cell>
          <cell r="E961" t="str">
            <v xml:space="preserve">NISSAN WINGROAD Y11 (99-02) - CORNER LAMP (YELLOW) - LH</v>
          </cell>
          <cell r="F961" t="str">
            <v>NISSAN</v>
          </cell>
          <cell r="G961" t="str">
            <v xml:space="preserve">Y11/99 CLAY LH</v>
          </cell>
          <cell r="H961" t="str">
            <v>NS09-0103Y-L</v>
          </cell>
          <cell r="J961">
            <v>0.04</v>
          </cell>
          <cell r="K961" t="str">
            <v>SUPPLIER0002</v>
          </cell>
          <cell r="L961" t="str">
            <v xml:space="preserve">ANHUI TINCAI SILK CO. LTD</v>
          </cell>
          <cell r="M961">
            <v>4</v>
          </cell>
          <cell r="N961">
            <v>16</v>
          </cell>
          <cell r="O961">
            <v>20</v>
          </cell>
          <cell r="P961">
            <v>5</v>
          </cell>
          <cell r="Q961">
            <v>10</v>
          </cell>
          <cell r="T961" t="str">
            <v xml:space="preserve">Yuan Purchase Pricelist (CNY)</v>
          </cell>
          <cell r="U961">
            <v>13</v>
          </cell>
          <cell r="V961">
            <v>332</v>
          </cell>
          <cell r="W961">
            <v>500</v>
          </cell>
          <cell r="X961">
            <v>660</v>
          </cell>
        </row>
        <row r="962">
          <cell r="A962">
            <v>11554</v>
          </cell>
          <cell r="B962" t="str">
            <v>AUTOLAMPS0992</v>
          </cell>
          <cell r="C962" t="str">
            <v>AUTOLAMPS0992</v>
          </cell>
          <cell r="D962" t="b">
            <v>1</v>
          </cell>
          <cell r="E962" t="str">
            <v xml:space="preserve">NISSAN WINGROAD Y11 (99-02) - CORNER LAMP (YELLOW) - RH</v>
          </cell>
          <cell r="F962" t="str">
            <v>NISSAN</v>
          </cell>
          <cell r="G962" t="str">
            <v xml:space="preserve">Y11/99 CLAY RH</v>
          </cell>
          <cell r="H962" t="str">
            <v>NS09-0103Y-R</v>
          </cell>
          <cell r="J962">
            <v>0.04</v>
          </cell>
          <cell r="K962" t="str">
            <v>SUPPLIER0002</v>
          </cell>
          <cell r="L962" t="str">
            <v xml:space="preserve">ANHUI TINCAI SILK CO. LTD</v>
          </cell>
          <cell r="M962">
            <v>3</v>
          </cell>
          <cell r="N962">
            <v>12</v>
          </cell>
          <cell r="O962">
            <v>15</v>
          </cell>
          <cell r="P962">
            <v>5</v>
          </cell>
          <cell r="Q962">
            <v>10</v>
          </cell>
          <cell r="T962" t="str">
            <v xml:space="preserve">Yuan Purchase Pricelist (CNY)</v>
          </cell>
          <cell r="U962">
            <v>13</v>
          </cell>
          <cell r="V962">
            <v>332</v>
          </cell>
          <cell r="W962">
            <v>500</v>
          </cell>
          <cell r="X962">
            <v>660</v>
          </cell>
        </row>
        <row r="963">
          <cell r="A963">
            <v>13818</v>
          </cell>
          <cell r="B963" t="str">
            <v>AUTOLAMPS0995</v>
          </cell>
          <cell r="C963" t="str">
            <v>AUTOLAMPS0995</v>
          </cell>
          <cell r="D963" t="b">
            <v>1</v>
          </cell>
          <cell r="E963" t="str">
            <v xml:space="preserve">NISSAN WINGROAD Y11 (99-02) - FOG LAMP (CLEAR) - LH</v>
          </cell>
          <cell r="F963" t="str">
            <v>NISSAN</v>
          </cell>
          <cell r="G963" t="str">
            <v xml:space="preserve">Y11/99 FLAC RH</v>
          </cell>
          <cell r="H963" t="str">
            <v>NS09-0104B-L</v>
          </cell>
          <cell r="J963">
            <v>0.04</v>
          </cell>
          <cell r="K963" t="str">
            <v>SUPPLIER0002</v>
          </cell>
          <cell r="L963" t="str">
            <v xml:space="preserve">ANHUI TINCAI SILK CO. LTD</v>
          </cell>
          <cell r="M963">
            <v>0</v>
          </cell>
          <cell r="N963">
            <v>0</v>
          </cell>
          <cell r="O963">
            <v>0</v>
          </cell>
          <cell r="P963">
            <v>5</v>
          </cell>
          <cell r="Q963">
            <v>20</v>
          </cell>
          <cell r="T963" t="str">
            <v xml:space="preserve">Yuan Purchase Pricelist (CNY)</v>
          </cell>
          <cell r="U963">
            <v>4.84</v>
          </cell>
          <cell r="V963">
            <v>756</v>
          </cell>
          <cell r="W963">
            <v>1170</v>
          </cell>
          <cell r="X963">
            <v>1620</v>
          </cell>
        </row>
        <row r="964">
          <cell r="A964">
            <v>13817</v>
          </cell>
          <cell r="B964" t="str">
            <v>AUTOLAMPS0996</v>
          </cell>
          <cell r="C964" t="str">
            <v>AUTOLAMPS0996</v>
          </cell>
          <cell r="D964" t="b">
            <v>1</v>
          </cell>
          <cell r="E964" t="str">
            <v xml:space="preserve">NISSAN WINGROAD Y11 (99-02) - FOG LAMP (CLEAR) - RH</v>
          </cell>
          <cell r="F964" t="str">
            <v>NISSAN</v>
          </cell>
          <cell r="G964" t="str">
            <v xml:space="preserve">Y11/99 FLAC RH</v>
          </cell>
          <cell r="H964" t="str">
            <v>NS09-0104B-R</v>
          </cell>
          <cell r="J964">
            <v>0.04</v>
          </cell>
          <cell r="K964" t="str">
            <v>SUPPLIER0002</v>
          </cell>
          <cell r="L964" t="str">
            <v xml:space="preserve">ANHUI TINCAI SILK CO. LTD</v>
          </cell>
          <cell r="M964">
            <v>0</v>
          </cell>
          <cell r="N964">
            <v>0</v>
          </cell>
          <cell r="O964">
            <v>0</v>
          </cell>
          <cell r="P964">
            <v>5</v>
          </cell>
          <cell r="Q964">
            <v>20</v>
          </cell>
          <cell r="T964" t="str">
            <v xml:space="preserve">Yuan Purchase Pricelist (CNY)</v>
          </cell>
          <cell r="U964">
            <v>4.84</v>
          </cell>
          <cell r="V964">
            <v>756</v>
          </cell>
          <cell r="W964">
            <v>1170</v>
          </cell>
          <cell r="X964">
            <v>1620</v>
          </cell>
        </row>
        <row r="965">
          <cell r="A965">
            <v>11559</v>
          </cell>
          <cell r="B965" t="str">
            <v>AUTOLAMPS0987</v>
          </cell>
          <cell r="C965" t="str">
            <v>AUTOLAMPS0987</v>
          </cell>
          <cell r="D965" t="b">
            <v>1</v>
          </cell>
          <cell r="E965" t="str">
            <v xml:space="preserve">NISSAN WINGROAD Y11 (99-02) - FRONT BUMPER</v>
          </cell>
          <cell r="F965" t="str">
            <v>NISSAN</v>
          </cell>
          <cell r="G965" t="str">
            <v xml:space="preserve">Y11/99 BPRF</v>
          </cell>
          <cell r="H965" t="str">
            <v>NS09-0107</v>
          </cell>
          <cell r="J965">
            <v>0.04</v>
          </cell>
          <cell r="K965" t="str">
            <v>SUPPLIER0002</v>
          </cell>
          <cell r="L965" t="str">
            <v xml:space="preserve">ANHUI TINCAI SILK CO. LTD</v>
          </cell>
          <cell r="M965">
            <v>2</v>
          </cell>
          <cell r="N965">
            <v>8</v>
          </cell>
          <cell r="O965">
            <v>10</v>
          </cell>
          <cell r="R965">
            <v>2</v>
          </cell>
          <cell r="S965">
            <v>5</v>
          </cell>
          <cell r="T965" t="str">
            <v xml:space="preserve">Yuan Purchase Pricelist (CNY)</v>
          </cell>
          <cell r="U965">
            <v>70</v>
          </cell>
          <cell r="V965">
            <v>1785</v>
          </cell>
          <cell r="W965">
            <v>2680</v>
          </cell>
          <cell r="X965">
            <v>3570</v>
          </cell>
          <cell r="Z965">
            <v>7</v>
          </cell>
          <cell r="AB965" t="str">
            <v>G4B</v>
          </cell>
        </row>
        <row r="966">
          <cell r="A966">
            <v>11560</v>
          </cell>
          <cell r="B966" t="str">
            <v>AUTOLAMPS0997</v>
          </cell>
          <cell r="C966" t="str">
            <v>AUTOLAMPS0997</v>
          </cell>
          <cell r="D966" t="b">
            <v>1</v>
          </cell>
          <cell r="E966" t="str">
            <v xml:space="preserve">NISSAN WINGROAD Y11 (99-02) - GRILL</v>
          </cell>
          <cell r="F966" t="str">
            <v>NISSAN</v>
          </cell>
          <cell r="G966" t="str">
            <v xml:space="preserve">Y11/99 GRL</v>
          </cell>
          <cell r="H966" t="str">
            <v>NS09-0111A</v>
          </cell>
          <cell r="J966">
            <v>0.04</v>
          </cell>
          <cell r="K966" t="str">
            <v>SUPPLIER0002</v>
          </cell>
          <cell r="L966" t="str">
            <v xml:space="preserve">ANHUI TINCAI SILK CO. LTD</v>
          </cell>
          <cell r="M966">
            <v>1</v>
          </cell>
          <cell r="N966">
            <v>4</v>
          </cell>
          <cell r="O966">
            <v>5</v>
          </cell>
          <cell r="R966">
            <v>1</v>
          </cell>
          <cell r="S966">
            <v>2</v>
          </cell>
          <cell r="T966" t="str">
            <v xml:space="preserve">Yuan Purchase Pricelist (CNY)</v>
          </cell>
          <cell r="U966">
            <v>35</v>
          </cell>
          <cell r="V966">
            <v>893</v>
          </cell>
          <cell r="W966">
            <v>1340</v>
          </cell>
          <cell r="X966">
            <v>1790</v>
          </cell>
          <cell r="Z966">
            <v>6</v>
          </cell>
          <cell r="AB966" t="str">
            <v>G4B</v>
          </cell>
        </row>
        <row r="967">
          <cell r="A967">
            <v>11563</v>
          </cell>
          <cell r="B967" t="str">
            <v>AUTOLAMPS0998</v>
          </cell>
          <cell r="C967" t="str">
            <v>AUTOLAMPS0998</v>
          </cell>
          <cell r="D967" t="b">
            <v>1</v>
          </cell>
          <cell r="E967" t="str">
            <v xml:space="preserve">NISSAN WINGROAD Y11 (99-02) - HEAD LAMP CLEAR/PLASTIC (16-33) - LH</v>
          </cell>
          <cell r="F967" t="str">
            <v>NISSAN</v>
          </cell>
          <cell r="G967" t="str">
            <v xml:space="preserve">Y11/99 HLAP LH</v>
          </cell>
          <cell r="H967" t="str">
            <v>NS09-0101-L</v>
          </cell>
          <cell r="J967">
            <v>0.04</v>
          </cell>
          <cell r="K967" t="str">
            <v>SUPPLIER0002</v>
          </cell>
          <cell r="L967" t="str">
            <v xml:space="preserve">ANHUI TINCAI SILK CO. LTD</v>
          </cell>
          <cell r="M967">
            <v>2</v>
          </cell>
          <cell r="N967">
            <v>8</v>
          </cell>
          <cell r="O967">
            <v>10</v>
          </cell>
          <cell r="R967">
            <v>2</v>
          </cell>
          <cell r="S967">
            <v>5</v>
          </cell>
          <cell r="T967" t="str">
            <v xml:space="preserve">Yuan Purchase Pricelist (CNY)</v>
          </cell>
          <cell r="U967">
            <v>50</v>
          </cell>
          <cell r="V967">
            <v>1162.5</v>
          </cell>
          <cell r="W967">
            <v>1740</v>
          </cell>
          <cell r="X967">
            <v>2400</v>
          </cell>
        </row>
        <row r="968">
          <cell r="A968">
            <v>11564</v>
          </cell>
          <cell r="B968" t="str">
            <v>AUTOLAMPS0999</v>
          </cell>
          <cell r="C968" t="str">
            <v>AUTOLAMPS0999</v>
          </cell>
          <cell r="D968" t="b">
            <v>1</v>
          </cell>
          <cell r="E968" t="str">
            <v xml:space="preserve">NISSAN WINGROAD Y11 (99-02) - HEAD LAMP CLEAR/PLASTIC (16-33) - RH</v>
          </cell>
          <cell r="F968" t="str">
            <v>NISSAN</v>
          </cell>
          <cell r="G968" t="str">
            <v xml:space="preserve">Y11/99 HLAP RH</v>
          </cell>
          <cell r="H968" t="str">
            <v>NS09-0101-R</v>
          </cell>
          <cell r="J968">
            <v>0.04</v>
          </cell>
          <cell r="K968" t="str">
            <v>SUPPLIER0002</v>
          </cell>
          <cell r="L968" t="str">
            <v xml:space="preserve">ANHUI TINCAI SILK CO. LTD</v>
          </cell>
          <cell r="M968">
            <v>2</v>
          </cell>
          <cell r="N968">
            <v>8</v>
          </cell>
          <cell r="O968">
            <v>10</v>
          </cell>
          <cell r="R968">
            <v>2</v>
          </cell>
          <cell r="S968">
            <v>5</v>
          </cell>
          <cell r="T968" t="str">
            <v xml:space="preserve">Yuan Purchase Pricelist (CNY)</v>
          </cell>
          <cell r="U968">
            <v>50</v>
          </cell>
          <cell r="V968">
            <v>1162.5</v>
          </cell>
          <cell r="W968">
            <v>1740</v>
          </cell>
          <cell r="X968">
            <v>2400</v>
          </cell>
        </row>
        <row r="969">
          <cell r="A969">
            <v>12600</v>
          </cell>
          <cell r="B969" t="str">
            <v>AUTOLAMPS0988</v>
          </cell>
          <cell r="C969" t="str">
            <v>AUTOLAMPS0988</v>
          </cell>
          <cell r="D969" t="b">
            <v>1</v>
          </cell>
          <cell r="E969" t="str">
            <v xml:space="preserve">NISSAN WINGROAD Y11 (99-02) - REAR BUMPER</v>
          </cell>
          <cell r="F969" t="str">
            <v>NISSAN</v>
          </cell>
          <cell r="G969" t="str">
            <v xml:space="preserve">Y11/99 BPRR</v>
          </cell>
          <cell r="H969" t="str">
            <v>NS09-0108</v>
          </cell>
          <cell r="J969">
            <v>0.04</v>
          </cell>
          <cell r="K969" t="str">
            <v>SUPPLIER0002</v>
          </cell>
          <cell r="L969" t="str">
            <v xml:space="preserve">ANHUI TINCAI SILK CO. LTD</v>
          </cell>
          <cell r="M969">
            <v>0</v>
          </cell>
          <cell r="N969">
            <v>0</v>
          </cell>
          <cell r="O969">
            <v>0</v>
          </cell>
          <cell r="R969">
            <v>2</v>
          </cell>
          <cell r="S969">
            <v>5</v>
          </cell>
          <cell r="T969" t="str">
            <v xml:space="preserve">Yuan Purchase Pricelist (CNY)</v>
          </cell>
          <cell r="U969">
            <v>100</v>
          </cell>
          <cell r="V969">
            <v>2250</v>
          </cell>
          <cell r="W969">
            <v>3490</v>
          </cell>
          <cell r="X969">
            <v>4810</v>
          </cell>
        </row>
        <row r="970">
          <cell r="A970">
            <v>11566</v>
          </cell>
          <cell r="B970" t="str">
            <v>AUTOLAMPS2819</v>
          </cell>
          <cell r="C970" t="str">
            <v>AUTOLAMPS2819</v>
          </cell>
          <cell r="D970" t="b">
            <v>1</v>
          </cell>
          <cell r="E970" t="str">
            <v xml:space="preserve">NISSAN WINGROAD Y11 (99-06) - HEAD LAMP (GLASS) - RH</v>
          </cell>
          <cell r="F970" t="str">
            <v>NISSAN</v>
          </cell>
          <cell r="G970" t="str">
            <v>Y11/99-HLAG-RH</v>
          </cell>
          <cell r="H970" t="str">
            <v>NS09-0101A</v>
          </cell>
          <cell r="J970">
            <v>0.04</v>
          </cell>
          <cell r="K970" t="str">
            <v>SUPPLIER0002</v>
          </cell>
          <cell r="L970" t="str">
            <v xml:space="preserve">ANHUI TINCAI SILK CO. LTD</v>
          </cell>
          <cell r="M970">
            <v>0</v>
          </cell>
          <cell r="N970">
            <v>0</v>
          </cell>
          <cell r="O970">
            <v>0</v>
          </cell>
          <cell r="P970">
            <v>3</v>
          </cell>
          <cell r="Q970">
            <v>10</v>
          </cell>
          <cell r="T970" t="str">
            <v xml:space="preserve">Yuan Purchase Pricelist (CNY)</v>
          </cell>
          <cell r="U970">
            <v>50</v>
          </cell>
          <cell r="V970">
            <v>1125</v>
          </cell>
          <cell r="W970">
            <v>1740</v>
          </cell>
          <cell r="X970">
            <v>2400</v>
          </cell>
        </row>
        <row r="971">
          <cell r="A971">
            <v>11562</v>
          </cell>
          <cell r="B971" t="str">
            <v>AUTOLAMPS1000</v>
          </cell>
          <cell r="C971" t="str">
            <v>AUTOLAMPS1000</v>
          </cell>
          <cell r="D971" t="b">
            <v>1</v>
          </cell>
          <cell r="E971" t="str">
            <v xml:space="preserve">NISSAN WINGROAD Y11 (99-06) - HEAD LAMP GLASS (215-11C6-RD) - LH</v>
          </cell>
          <cell r="F971" t="str">
            <v>NISSAN</v>
          </cell>
          <cell r="G971" t="str">
            <v xml:space="preserve">Y11/99 HLAG LH</v>
          </cell>
          <cell r="H971" t="str">
            <v>NS09-0101A-L</v>
          </cell>
          <cell r="J971">
            <v>0.04</v>
          </cell>
          <cell r="K971" t="str">
            <v>SUPPLIER0002</v>
          </cell>
          <cell r="L971" t="str">
            <v xml:space="preserve">ANHUI TINCAI SILK CO. LTD</v>
          </cell>
          <cell r="M971">
            <v>0</v>
          </cell>
          <cell r="N971">
            <v>0</v>
          </cell>
          <cell r="O971">
            <v>0</v>
          </cell>
          <cell r="R971">
            <v>2</v>
          </cell>
          <cell r="S971">
            <v>5</v>
          </cell>
          <cell r="T971" t="str">
            <v xml:space="preserve">Yuan Purchase Pricelist (CNY)</v>
          </cell>
          <cell r="U971">
            <v>8.5</v>
          </cell>
          <cell r="V971">
            <v>1329</v>
          </cell>
          <cell r="W971">
            <v>2060</v>
          </cell>
          <cell r="X971">
            <v>2840</v>
          </cell>
        </row>
        <row r="972">
          <cell r="A972">
            <v>11561</v>
          </cell>
          <cell r="B972" t="str">
            <v>AUTOLAMPS1001</v>
          </cell>
          <cell r="C972" t="str">
            <v>AUTOLAMPS1001</v>
          </cell>
          <cell r="D972" t="b">
            <v>1</v>
          </cell>
          <cell r="E972" t="str">
            <v xml:space="preserve">NISSAN WINGROAD Y11 (99-06) - HEAD LAMP GLASS (215-11C6-RD) - RH</v>
          </cell>
          <cell r="F972" t="str">
            <v>NISSAN</v>
          </cell>
          <cell r="G972" t="str">
            <v xml:space="preserve">Y11/99 HLAG RH</v>
          </cell>
          <cell r="H972" t="str">
            <v>NS09-0101A-R</v>
          </cell>
          <cell r="J972">
            <v>0.04</v>
          </cell>
          <cell r="K972" t="str">
            <v>SUPPLIER0002</v>
          </cell>
          <cell r="L972" t="str">
            <v xml:space="preserve">ANHUI TINCAI SILK CO. LTD</v>
          </cell>
          <cell r="M972">
            <v>0</v>
          </cell>
          <cell r="N972">
            <v>0</v>
          </cell>
          <cell r="O972">
            <v>0</v>
          </cell>
          <cell r="R972">
            <v>2</v>
          </cell>
          <cell r="S972">
            <v>5</v>
          </cell>
          <cell r="T972" t="str">
            <v xml:space="preserve">Yuan Purchase Pricelist (CNY)</v>
          </cell>
          <cell r="U972">
            <v>8.5</v>
          </cell>
          <cell r="V972">
            <v>1329</v>
          </cell>
          <cell r="W972">
            <v>2060</v>
          </cell>
          <cell r="X972">
            <v>2840</v>
          </cell>
        </row>
        <row r="973">
          <cell r="A973">
            <v>11575</v>
          </cell>
          <cell r="B973" t="str">
            <v>AUTOLAMPS0993</v>
          </cell>
          <cell r="C973" t="str">
            <v>AUTOLAMPS0993</v>
          </cell>
          <cell r="D973" t="b">
            <v>1</v>
          </cell>
          <cell r="E973" t="str">
            <v xml:space="preserve">NISSAN WINGROAD Y11 (99-06) - INNER FENDER - LH</v>
          </cell>
          <cell r="F973" t="str">
            <v>NISSAN</v>
          </cell>
          <cell r="G973" t="str">
            <v xml:space="preserve">Y11/99 IF LH</v>
          </cell>
          <cell r="H973" t="str">
            <v>NS09-0116-1-L</v>
          </cell>
          <cell r="J973">
            <v>0.04</v>
          </cell>
          <cell r="K973" t="str">
            <v>SUPPLIER0002</v>
          </cell>
          <cell r="L973" t="str">
            <v xml:space="preserve">ANHUI TINCAI SILK CO. LTD</v>
          </cell>
          <cell r="M973">
            <v>0</v>
          </cell>
          <cell r="N973">
            <v>0</v>
          </cell>
          <cell r="O973">
            <v>0</v>
          </cell>
          <cell r="R973">
            <v>5</v>
          </cell>
          <cell r="S973">
            <v>20</v>
          </cell>
          <cell r="T973" t="str">
            <v xml:space="preserve">Yuan Purchase Pricelist (CNY)</v>
          </cell>
          <cell r="U973">
            <v>20</v>
          </cell>
          <cell r="V973">
            <v>510</v>
          </cell>
          <cell r="W973">
            <v>770</v>
          </cell>
          <cell r="X973">
            <v>1400</v>
          </cell>
          <cell r="Z973">
            <v>10</v>
          </cell>
          <cell r="AB973" t="str">
            <v>H1</v>
          </cell>
        </row>
        <row r="974">
          <cell r="A974">
            <v>11576</v>
          </cell>
          <cell r="B974" t="str">
            <v>AUTOLAMPS0994</v>
          </cell>
          <cell r="C974" t="str">
            <v>AUTOLAMPS0994</v>
          </cell>
          <cell r="D974" t="b">
            <v>1</v>
          </cell>
          <cell r="E974" t="str">
            <v xml:space="preserve">NISSAN WINGROAD Y11 (99-06) - INNER FENDER - RH</v>
          </cell>
          <cell r="F974" t="str">
            <v>NISSAN</v>
          </cell>
          <cell r="G974" t="str">
            <v xml:space="preserve">Y11/99 IF RH</v>
          </cell>
          <cell r="H974" t="str">
            <v>NS09-0116-1-R</v>
          </cell>
          <cell r="J974">
            <v>0.04</v>
          </cell>
          <cell r="K974" t="str">
            <v>SUPPLIER0002</v>
          </cell>
          <cell r="L974" t="str">
            <v xml:space="preserve">ANHUI TINCAI SILK CO. LTD</v>
          </cell>
          <cell r="M974">
            <v>0</v>
          </cell>
          <cell r="N974">
            <v>0</v>
          </cell>
          <cell r="O974">
            <v>0</v>
          </cell>
          <cell r="R974">
            <v>5</v>
          </cell>
          <cell r="S974">
            <v>20</v>
          </cell>
          <cell r="T974" t="str">
            <v xml:space="preserve">Yuan Purchase Pricelist (CNY)</v>
          </cell>
          <cell r="U974">
            <v>20</v>
          </cell>
          <cell r="V974">
            <v>510</v>
          </cell>
          <cell r="W974">
            <v>770</v>
          </cell>
          <cell r="X974">
            <v>1400</v>
          </cell>
          <cell r="Z974">
            <v>5</v>
          </cell>
          <cell r="AB974" t="str">
            <v>H1</v>
          </cell>
        </row>
        <row r="975">
          <cell r="A975">
            <v>11896</v>
          </cell>
          <cell r="B975" t="str">
            <v>AUTOLAMPS1012</v>
          </cell>
          <cell r="C975" t="str">
            <v>AUTOLAMPS1012</v>
          </cell>
          <cell r="D975" t="b">
            <v>1</v>
          </cell>
          <cell r="E975" t="str">
            <v xml:space="preserve">NISSAN WINGROAD Y11 (99-06) - LAMINATED FRONT WINDSCREEN</v>
          </cell>
          <cell r="F975" t="str">
            <v>NISSAN</v>
          </cell>
          <cell r="G975" t="str">
            <v xml:space="preserve">Y11 LFW/X</v>
          </cell>
          <cell r="H975" t="str">
            <v xml:space="preserve">Y11 LFW/X</v>
          </cell>
          <cell r="I975" t="str">
            <v>1453*934</v>
          </cell>
          <cell r="J975">
            <v>0.02</v>
          </cell>
          <cell r="K975" t="str">
            <v>SUPPLIER0015</v>
          </cell>
          <cell r="L975" t="str">
            <v xml:space="preserve">XINYI AUTOMOBILE GLASS (SHENZHEN) CO., LTD</v>
          </cell>
          <cell r="M975">
            <v>7</v>
          </cell>
          <cell r="N975">
            <v>28</v>
          </cell>
          <cell r="O975">
            <v>35</v>
          </cell>
          <cell r="R975">
            <v>3</v>
          </cell>
          <cell r="S975">
            <v>12</v>
          </cell>
          <cell r="T975" t="str">
            <v xml:space="preserve">USD Purchase Pricelist (USD)</v>
          </cell>
          <cell r="U975">
            <v>16.22</v>
          </cell>
          <cell r="V975">
            <v>2233.4899999999998</v>
          </cell>
          <cell r="W975">
            <v>3500</v>
          </cell>
          <cell r="X975">
            <v>4840</v>
          </cell>
          <cell r="Z975">
            <v>12</v>
          </cell>
          <cell r="AB975" t="str">
            <v>3C</v>
          </cell>
        </row>
        <row r="976">
          <cell r="A976">
            <v>12472</v>
          </cell>
          <cell r="B976" t="str">
            <v>AUTOLAMPS1002</v>
          </cell>
          <cell r="C976" t="str">
            <v>AUTOLAMPS1002</v>
          </cell>
          <cell r="D976" t="b">
            <v>1</v>
          </cell>
          <cell r="E976" t="str">
            <v xml:space="preserve">NISSAN WINGROAD Y11 (99-06) - REAR BUMPER REFLECTOR - LH</v>
          </cell>
          <cell r="F976" t="str">
            <v>NISSAN</v>
          </cell>
          <cell r="G976" t="str">
            <v xml:space="preserve">Y11/99 RBPRR LH</v>
          </cell>
          <cell r="H976" t="str">
            <v>NS09-0105-L</v>
          </cell>
          <cell r="J976">
            <v>0.04</v>
          </cell>
          <cell r="K976" t="str">
            <v>SUPPLIER0002</v>
          </cell>
          <cell r="L976" t="str">
            <v xml:space="preserve">ANHUI TINCAI SILK CO. LTD</v>
          </cell>
          <cell r="M976">
            <v>0</v>
          </cell>
          <cell r="N976">
            <v>0</v>
          </cell>
          <cell r="O976">
            <v>0</v>
          </cell>
          <cell r="R976">
            <v>2</v>
          </cell>
          <cell r="S976">
            <v>5</v>
          </cell>
          <cell r="T976" t="str">
            <v xml:space="preserve">Yuan Purchase Pricelist (CNY)</v>
          </cell>
          <cell r="U976">
            <v>7.44</v>
          </cell>
          <cell r="V976">
            <v>202</v>
          </cell>
          <cell r="W976">
            <v>300</v>
          </cell>
          <cell r="X976">
            <v>400</v>
          </cell>
        </row>
        <row r="977">
          <cell r="A977">
            <v>12471</v>
          </cell>
          <cell r="B977" t="str">
            <v>AUTOLAMPS1003</v>
          </cell>
          <cell r="C977" t="str">
            <v>AUTOLAMPS1003</v>
          </cell>
          <cell r="D977" t="b">
            <v>1</v>
          </cell>
          <cell r="E977" t="str">
            <v xml:space="preserve">NISSAN WINGROAD Y11 (99-06) - REAR BUMPER REFLECTOR - RH</v>
          </cell>
          <cell r="F977" t="str">
            <v>NISSAN</v>
          </cell>
          <cell r="G977" t="str">
            <v xml:space="preserve">Y11/99 RBPRR RH</v>
          </cell>
          <cell r="H977" t="str">
            <v>NS09-0105-R</v>
          </cell>
          <cell r="J977">
            <v>0.04</v>
          </cell>
          <cell r="K977" t="str">
            <v>SUPPLIER0002</v>
          </cell>
          <cell r="L977" t="str">
            <v xml:space="preserve">ANHUI TINCAI SILK CO. LTD</v>
          </cell>
          <cell r="M977">
            <v>0</v>
          </cell>
          <cell r="N977">
            <v>0</v>
          </cell>
          <cell r="O977">
            <v>0</v>
          </cell>
          <cell r="R977">
            <v>2</v>
          </cell>
          <cell r="S977">
            <v>5</v>
          </cell>
          <cell r="T977" t="str">
            <v xml:space="preserve">Yuan Purchase Pricelist (CNY)</v>
          </cell>
          <cell r="U977">
            <v>7.44</v>
          </cell>
          <cell r="V977">
            <v>202</v>
          </cell>
          <cell r="W977">
            <v>300</v>
          </cell>
          <cell r="X977">
            <v>400</v>
          </cell>
        </row>
        <row r="978">
          <cell r="A978">
            <v>11998</v>
          </cell>
          <cell r="B978" t="str">
            <v>AUTOLAMPS1013</v>
          </cell>
          <cell r="C978" t="str">
            <v>AUTOLAMPS1013</v>
          </cell>
          <cell r="D978" t="b">
            <v>1</v>
          </cell>
          <cell r="E978" t="str">
            <v xml:space="preserve">NISSAN WINGROAD Y11 (99-06) - REAR HEATED WINDSCREEN</v>
          </cell>
          <cell r="F978" t="str">
            <v>NISSAN</v>
          </cell>
          <cell r="G978" t="str">
            <v xml:space="preserve">Y11 RW/H/X</v>
          </cell>
          <cell r="H978" t="str">
            <v xml:space="preserve">Y11 RW/H/X</v>
          </cell>
          <cell r="I978" t="str">
            <v>1346*515</v>
          </cell>
          <cell r="J978">
            <v>0.02</v>
          </cell>
          <cell r="K978" t="str">
            <v>SUPPLIER0015</v>
          </cell>
          <cell r="L978" t="str">
            <v xml:space="preserve">XINYI AUTOMOBILE GLASS (SHENZHEN) CO., LTD</v>
          </cell>
          <cell r="M978">
            <v>3</v>
          </cell>
          <cell r="N978">
            <v>12</v>
          </cell>
          <cell r="O978">
            <v>15</v>
          </cell>
          <cell r="R978">
            <v>1</v>
          </cell>
          <cell r="S978">
            <v>4</v>
          </cell>
          <cell r="T978" t="str">
            <v xml:space="preserve">USD Purchase Pricelist (USD)</v>
          </cell>
          <cell r="U978">
            <v>10.29</v>
          </cell>
          <cell r="V978">
            <v>1638.81</v>
          </cell>
          <cell r="W978">
            <v>2100</v>
          </cell>
          <cell r="X978">
            <v>2900</v>
          </cell>
          <cell r="Z978">
            <v>66</v>
          </cell>
          <cell r="AB978" t="str">
            <v>6C</v>
          </cell>
        </row>
        <row r="979">
          <cell r="A979">
            <v>11567</v>
          </cell>
          <cell r="B979" t="str">
            <v>AUTOLAMPS1004</v>
          </cell>
          <cell r="C979" t="str">
            <v>AUTOLAMPS1004</v>
          </cell>
          <cell r="D979" t="b">
            <v>1</v>
          </cell>
          <cell r="E979" t="str">
            <v xml:space="preserve">NISSAN WINGROAD Y11 (99-06) - SIDE MIRROR (ELECTRIC) - LH</v>
          </cell>
          <cell r="F979" t="str">
            <v>NISSAN</v>
          </cell>
          <cell r="G979" t="str">
            <v xml:space="preserve">Y11/99 SME LH</v>
          </cell>
          <cell r="H979" t="str">
            <v>NS09-0112-E-L</v>
          </cell>
          <cell r="J979">
            <v>0.04</v>
          </cell>
          <cell r="K979" t="str">
            <v>SUPPLIER0002</v>
          </cell>
          <cell r="L979" t="str">
            <v xml:space="preserve">ANHUI TINCAI SILK CO. LTD</v>
          </cell>
          <cell r="M979">
            <v>0</v>
          </cell>
          <cell r="N979">
            <v>0</v>
          </cell>
          <cell r="O979">
            <v>0</v>
          </cell>
          <cell r="P979">
            <v>2</v>
          </cell>
          <cell r="Q979">
            <v>5</v>
          </cell>
          <cell r="T979" t="str">
            <v xml:space="preserve">Yuan Purchase Pricelist (CNY)</v>
          </cell>
          <cell r="U979">
            <v>12.9</v>
          </cell>
          <cell r="V979">
            <v>2016</v>
          </cell>
          <cell r="W979">
            <v>3130</v>
          </cell>
          <cell r="X979">
            <v>4320</v>
          </cell>
          <cell r="Z979">
            <v>133</v>
          </cell>
          <cell r="AB979" t="str">
            <v>B14</v>
          </cell>
        </row>
        <row r="980">
          <cell r="A980">
            <v>11568</v>
          </cell>
          <cell r="B980" t="str">
            <v>AUTOLAMPS1005</v>
          </cell>
          <cell r="C980" t="str">
            <v>AUTOLAMPS1005</v>
          </cell>
          <cell r="D980" t="b">
            <v>1</v>
          </cell>
          <cell r="E980" t="str">
            <v xml:space="preserve">NISSAN WINGROAD Y11 (99-06) - SIDE MIRROR (ELECTRIC) - RH</v>
          </cell>
          <cell r="F980" t="str">
            <v>NISSAN</v>
          </cell>
          <cell r="G980" t="str">
            <v xml:space="preserve">Y11/99 SME RH</v>
          </cell>
          <cell r="H980" t="str">
            <v>NS09-0112-E-R</v>
          </cell>
          <cell r="J980">
            <v>0.04</v>
          </cell>
          <cell r="K980" t="str">
            <v>SUPPLIER0002</v>
          </cell>
          <cell r="L980" t="str">
            <v xml:space="preserve">ANHUI TINCAI SILK CO. LTD</v>
          </cell>
          <cell r="M980">
            <v>0</v>
          </cell>
          <cell r="N980">
            <v>0</v>
          </cell>
          <cell r="O980">
            <v>0</v>
          </cell>
          <cell r="P980">
            <v>2</v>
          </cell>
          <cell r="Q980">
            <v>5</v>
          </cell>
          <cell r="T980" t="str">
            <v xml:space="preserve">Yuan Purchase Pricelist (CNY)</v>
          </cell>
          <cell r="U980">
            <v>12.9</v>
          </cell>
          <cell r="V980">
            <v>2016</v>
          </cell>
          <cell r="W980">
            <v>3130</v>
          </cell>
          <cell r="X980">
            <v>4320</v>
          </cell>
          <cell r="Z980">
            <v>119</v>
          </cell>
          <cell r="AB980" t="str">
            <v>B14</v>
          </cell>
        </row>
        <row r="981">
          <cell r="A981">
            <v>11569</v>
          </cell>
          <cell r="B981" t="str">
            <v>AUTOLAMPS1006</v>
          </cell>
          <cell r="C981" t="str">
            <v>AUTOLAMPS1006</v>
          </cell>
          <cell r="D981" t="b">
            <v>1</v>
          </cell>
          <cell r="E981" t="str">
            <v xml:space="preserve">NISSAN WINGROAD Y11 (99-06) - SIDE MIRROR (MANUAL) - LH</v>
          </cell>
          <cell r="F981" t="str">
            <v>NISSAN</v>
          </cell>
          <cell r="G981" t="str">
            <v xml:space="preserve">Y11/99 SMM LH</v>
          </cell>
          <cell r="H981" t="str">
            <v>NS09-0112-L</v>
          </cell>
          <cell r="J981">
            <v>0.04</v>
          </cell>
          <cell r="K981" t="str">
            <v>SUPPLIER0002</v>
          </cell>
          <cell r="L981" t="str">
            <v xml:space="preserve">ANHUI TINCAI SILK CO. LTD</v>
          </cell>
          <cell r="M981">
            <v>0</v>
          </cell>
          <cell r="N981">
            <v>0</v>
          </cell>
          <cell r="O981">
            <v>0</v>
          </cell>
          <cell r="P981">
            <v>2</v>
          </cell>
          <cell r="Q981">
            <v>5</v>
          </cell>
          <cell r="T981" t="str">
            <v xml:space="preserve">Yuan Purchase Pricelist (CNY)</v>
          </cell>
          <cell r="U981">
            <v>11.29</v>
          </cell>
          <cell r="V981">
            <v>1765</v>
          </cell>
          <cell r="W981">
            <v>2740</v>
          </cell>
          <cell r="X981">
            <v>3780</v>
          </cell>
          <cell r="Z981">
            <v>120</v>
          </cell>
          <cell r="AB981" t="str">
            <v>B14</v>
          </cell>
        </row>
        <row r="982">
          <cell r="A982">
            <v>11570</v>
          </cell>
          <cell r="B982" t="str">
            <v>AUTOLAMPS1007</v>
          </cell>
          <cell r="C982" t="str">
            <v>AUTOLAMPS1007</v>
          </cell>
          <cell r="D982" t="b">
            <v>1</v>
          </cell>
          <cell r="E982" t="str">
            <v xml:space="preserve">NISSAN WINGROAD Y11 (99-06) - SIDE MIRROR (MANUAL) - RH</v>
          </cell>
          <cell r="F982" t="str">
            <v>NISSAN</v>
          </cell>
          <cell r="G982" t="str">
            <v xml:space="preserve">Y11/99 SMM RH</v>
          </cell>
          <cell r="H982" t="str">
            <v>NS09-0112-R</v>
          </cell>
          <cell r="J982">
            <v>0.04</v>
          </cell>
          <cell r="K982" t="str">
            <v>SUPPLIER0002</v>
          </cell>
          <cell r="L982" t="str">
            <v xml:space="preserve">ANHUI TINCAI SILK CO. LTD</v>
          </cell>
          <cell r="M982">
            <v>1</v>
          </cell>
          <cell r="N982">
            <v>4</v>
          </cell>
          <cell r="O982">
            <v>5</v>
          </cell>
          <cell r="P982">
            <v>2</v>
          </cell>
          <cell r="Q982">
            <v>5</v>
          </cell>
          <cell r="T982" t="str">
            <v xml:space="preserve">Yuan Purchase Pricelist (CNY)</v>
          </cell>
          <cell r="U982">
            <v>11.29</v>
          </cell>
          <cell r="V982">
            <v>1765</v>
          </cell>
          <cell r="W982">
            <v>2740</v>
          </cell>
          <cell r="X982">
            <v>3780</v>
          </cell>
          <cell r="Z982">
            <v>73</v>
          </cell>
          <cell r="AB982" t="str">
            <v>B14</v>
          </cell>
        </row>
        <row r="983">
          <cell r="A983">
            <v>11571</v>
          </cell>
          <cell r="B983" t="str">
            <v>AUTOLAMPS1008</v>
          </cell>
          <cell r="C983" t="str">
            <v>AUTOLAMPS1008</v>
          </cell>
          <cell r="D983" t="b">
            <v>1</v>
          </cell>
          <cell r="E983" t="str">
            <v xml:space="preserve">NISSAN WINGROAD Y11 (99-06) - TAIL LAMP RED/CLEAR (220-24764R) - LH</v>
          </cell>
          <cell r="F983" t="str">
            <v>NISSAN</v>
          </cell>
          <cell r="G983" t="str">
            <v>Y11/99-TLAC-LH</v>
          </cell>
          <cell r="H983" t="str">
            <v>NS09-0102-L</v>
          </cell>
          <cell r="J983">
            <v>0.04</v>
          </cell>
          <cell r="K983" t="str">
            <v>SUPPLIER0002</v>
          </cell>
          <cell r="L983" t="str">
            <v xml:space="preserve">ANHUI TINCAI SILK CO. LTD</v>
          </cell>
          <cell r="N983">
            <v>0</v>
          </cell>
          <cell r="O983">
            <v>0</v>
          </cell>
          <cell r="T983" t="str">
            <v xml:space="preserve">Yuan Purchase Pricelist (CNY)</v>
          </cell>
          <cell r="U983">
            <v>35.03</v>
          </cell>
          <cell r="V983">
            <v>883</v>
          </cell>
          <cell r="W983">
            <v>1370</v>
          </cell>
          <cell r="X983">
            <v>1770</v>
          </cell>
          <cell r="Z983">
            <v>35</v>
          </cell>
          <cell r="AB983" t="str">
            <v>B3</v>
          </cell>
        </row>
        <row r="984">
          <cell r="A984">
            <v>11572</v>
          </cell>
          <cell r="B984" t="str">
            <v>AUTOLAMPS1009</v>
          </cell>
          <cell r="C984" t="str">
            <v>AUTOLAMPS1009</v>
          </cell>
          <cell r="D984" t="b">
            <v>1</v>
          </cell>
          <cell r="E984" t="str">
            <v xml:space="preserve">NISSAN WINGROAD Y11 (99-06) - TAIL LAMP RED/CLEAR (220-24764R) - RH</v>
          </cell>
          <cell r="F984" t="str">
            <v>NISSAN</v>
          </cell>
          <cell r="G984" t="str">
            <v xml:space="preserve">Y11/99 TLAC RH</v>
          </cell>
          <cell r="H984" t="str">
            <v>NS09-0102-R</v>
          </cell>
          <cell r="J984">
            <v>0.04</v>
          </cell>
          <cell r="K984" t="str">
            <v>SUPPLIER0002</v>
          </cell>
          <cell r="L984" t="str">
            <v xml:space="preserve">ANHUI TINCAI SILK CO. LTD</v>
          </cell>
          <cell r="M984">
            <v>2</v>
          </cell>
          <cell r="N984">
            <v>8</v>
          </cell>
          <cell r="O984">
            <v>10</v>
          </cell>
          <cell r="R984">
            <v>3</v>
          </cell>
          <cell r="S984">
            <v>8</v>
          </cell>
          <cell r="T984" t="str">
            <v xml:space="preserve">Yuan Purchase Pricelist (CNY)</v>
          </cell>
          <cell r="U984">
            <v>5.65</v>
          </cell>
          <cell r="V984">
            <v>883</v>
          </cell>
          <cell r="W984">
            <v>1370</v>
          </cell>
          <cell r="X984">
            <v>1900</v>
          </cell>
          <cell r="Z984">
            <v>60</v>
          </cell>
          <cell r="AB984" t="str">
            <v>B3</v>
          </cell>
        </row>
        <row r="985">
          <cell r="A985">
            <v>11573</v>
          </cell>
          <cell r="B985" t="str">
            <v>AUTOLAMPS1010</v>
          </cell>
          <cell r="C985" t="str">
            <v>AUTOLAMPS1010</v>
          </cell>
          <cell r="D985" t="b">
            <v>1</v>
          </cell>
          <cell r="E985" t="str">
            <v xml:space="preserve">NISSAN WINGROAD Y11 (99-06) - TAIL LAMP RED/YELLOW (220-24764R) - LH</v>
          </cell>
          <cell r="F985" t="str">
            <v>NISSAN</v>
          </cell>
          <cell r="G985" t="str">
            <v xml:space="preserve">Y11/99 TLAY LH</v>
          </cell>
          <cell r="H985" t="str">
            <v>NS09-0102Y-L</v>
          </cell>
          <cell r="J985">
            <v>0.04</v>
          </cell>
          <cell r="K985" t="str">
            <v>SUPPLIER0002</v>
          </cell>
          <cell r="L985" t="str">
            <v xml:space="preserve">ANHUI TINCAI SILK CO. LTD</v>
          </cell>
          <cell r="M985">
            <v>2</v>
          </cell>
          <cell r="N985">
            <v>8</v>
          </cell>
          <cell r="O985">
            <v>10</v>
          </cell>
          <cell r="R985">
            <v>3</v>
          </cell>
          <cell r="S985">
            <v>8</v>
          </cell>
          <cell r="T985" t="str">
            <v xml:space="preserve">Yuan Purchase Pricelist (CNY)</v>
          </cell>
          <cell r="U985">
            <v>5.65</v>
          </cell>
          <cell r="V985">
            <v>883</v>
          </cell>
          <cell r="W985">
            <v>1370</v>
          </cell>
          <cell r="X985">
            <v>1900</v>
          </cell>
          <cell r="Z985">
            <v>40</v>
          </cell>
          <cell r="AB985" t="str">
            <v>B3</v>
          </cell>
        </row>
        <row r="986">
          <cell r="A986">
            <v>11574</v>
          </cell>
          <cell r="B986" t="str">
            <v>AUTOLAMPS1011</v>
          </cell>
          <cell r="C986" t="str">
            <v>AUTOLAMPS1011</v>
          </cell>
          <cell r="D986" t="b">
            <v>1</v>
          </cell>
          <cell r="E986" t="str">
            <v xml:space="preserve">NISSAN WINGROAD Y11 (99-06) - TAIL LAMP RED/YELLOW (220-24764R) - RH</v>
          </cell>
          <cell r="F986" t="str">
            <v>NISSAN</v>
          </cell>
          <cell r="G986" t="str">
            <v xml:space="preserve">Y11/99 TLAY RH</v>
          </cell>
          <cell r="H986" t="str">
            <v>NS09-0102Y-R</v>
          </cell>
          <cell r="J986">
            <v>0.04</v>
          </cell>
          <cell r="K986" t="str">
            <v>SUPPLIER0002</v>
          </cell>
          <cell r="L986" t="str">
            <v xml:space="preserve">ANHUI TINCAI SILK CO. LTD</v>
          </cell>
          <cell r="M986">
            <v>4</v>
          </cell>
          <cell r="N986">
            <v>16</v>
          </cell>
          <cell r="O986">
            <v>20</v>
          </cell>
          <cell r="R986">
            <v>3</v>
          </cell>
          <cell r="S986">
            <v>8</v>
          </cell>
          <cell r="T986" t="str">
            <v xml:space="preserve">Yuan Purchase Pricelist (CNY)</v>
          </cell>
          <cell r="U986">
            <v>40</v>
          </cell>
          <cell r="V986">
            <v>1020</v>
          </cell>
          <cell r="W986">
            <v>1530</v>
          </cell>
          <cell r="X986">
            <v>2040</v>
          </cell>
          <cell r="Z986">
            <v>32</v>
          </cell>
          <cell r="AB986" t="str">
            <v>B4</v>
          </cell>
        </row>
        <row r="987">
          <cell r="A987">
            <v>12790</v>
          </cell>
          <cell r="B987" t="str">
            <v>AUTOLAMPS1014</v>
          </cell>
          <cell r="C987" t="str">
            <v>AUTOLAMPS1014</v>
          </cell>
          <cell r="D987" t="b">
            <v>1</v>
          </cell>
          <cell r="E987" t="str">
            <v xml:space="preserve">NISSAN WINGROAD Y12 (06-10) - LAMINTED FRONT  WINDSCREEN</v>
          </cell>
          <cell r="F987" t="str">
            <v>NISSAN</v>
          </cell>
          <cell r="G987" t="str">
            <v xml:space="preserve">NI Y12 R LFW/X</v>
          </cell>
          <cell r="H987" t="str">
            <v xml:space="preserve">NI-Y12-R LFW/X</v>
          </cell>
          <cell r="I987" t="str">
            <v>1363*1007</v>
          </cell>
          <cell r="J987">
            <v>0.02</v>
          </cell>
          <cell r="K987" t="str">
            <v>SUPPLIER0015</v>
          </cell>
          <cell r="L987" t="str">
            <v xml:space="preserve">XINYI AUTOMOBILE GLASS (SHENZHEN) CO., LTD</v>
          </cell>
          <cell r="M987">
            <v>6</v>
          </cell>
          <cell r="N987">
            <v>24</v>
          </cell>
          <cell r="O987">
            <v>30</v>
          </cell>
          <cell r="R987">
            <v>4</v>
          </cell>
          <cell r="S987">
            <v>12</v>
          </cell>
          <cell r="T987" t="str">
            <v xml:space="preserve">USD Purchase Pricelist (USD)</v>
          </cell>
          <cell r="U987">
            <v>16.39</v>
          </cell>
          <cell r="V987">
            <v>2557</v>
          </cell>
          <cell r="W987">
            <v>3200</v>
          </cell>
          <cell r="X987">
            <v>4760</v>
          </cell>
        </row>
        <row r="988">
          <cell r="A988">
            <v>12789</v>
          </cell>
          <cell r="B988" t="str">
            <v>AUTOLAMPS1015</v>
          </cell>
          <cell r="C988" t="str">
            <v>AUTOLAMPS1015</v>
          </cell>
          <cell r="D988" t="b">
            <v>1</v>
          </cell>
          <cell r="E988" t="str">
            <v xml:space="preserve">NISSAN WINGROAD Y12 (06-10) - REAR HEATED WINDSCREEN</v>
          </cell>
          <cell r="F988" t="str">
            <v>NISSAN</v>
          </cell>
          <cell r="G988" t="str">
            <v xml:space="preserve">NI Y12 RW/H/X</v>
          </cell>
          <cell r="H988" t="str">
            <v xml:space="preserve">NI-Y12 RW/H/X</v>
          </cell>
          <cell r="I988" t="str">
            <v>1267*552</v>
          </cell>
          <cell r="J988">
            <v>0.02</v>
          </cell>
          <cell r="K988" t="str">
            <v>SUPPLIER0015</v>
          </cell>
          <cell r="L988" t="str">
            <v xml:space="preserve">XINYI AUTOMOBILE GLASS (SHENZHEN) CO., LTD</v>
          </cell>
          <cell r="M988">
            <v>3</v>
          </cell>
          <cell r="N988">
            <v>12</v>
          </cell>
          <cell r="O988">
            <v>15</v>
          </cell>
          <cell r="R988">
            <v>3</v>
          </cell>
          <cell r="S988">
            <v>9</v>
          </cell>
          <cell r="T988" t="str">
            <v xml:space="preserve">USD Purchase Pricelist (USD)</v>
          </cell>
          <cell r="U988">
            <v>12</v>
          </cell>
          <cell r="V988">
            <v>2150.4</v>
          </cell>
          <cell r="W988">
            <v>2800</v>
          </cell>
          <cell r="X988">
            <v>3500</v>
          </cell>
          <cell r="Z988">
            <v>2</v>
          </cell>
          <cell r="AB988" t="str">
            <v>6C</v>
          </cell>
        </row>
        <row r="989">
          <cell r="A989">
            <v>11798</v>
          </cell>
          <cell r="B989" t="str">
            <v>AUTOLAMPS1016</v>
          </cell>
          <cell r="C989" t="str">
            <v>AUTOLAMPS1016</v>
          </cell>
          <cell r="D989" t="b">
            <v>1</v>
          </cell>
          <cell r="E989" t="str">
            <v xml:space="preserve">NISSAN WINGROAD Y12 (07-) - FRONT BUMPER (W/O GRILL)</v>
          </cell>
          <cell r="F989" t="str">
            <v>NISSAN</v>
          </cell>
          <cell r="G989" t="str">
            <v xml:space="preserve">Y12/07 BPRF W/OG</v>
          </cell>
          <cell r="H989" t="str">
            <v>NS09-0207</v>
          </cell>
          <cell r="J989">
            <v>0.04</v>
          </cell>
          <cell r="K989" t="str">
            <v>SUPPLIER0002</v>
          </cell>
          <cell r="L989" t="str">
            <v xml:space="preserve">ANHUI TINCAI SILK CO. LTD</v>
          </cell>
          <cell r="M989">
            <v>2</v>
          </cell>
          <cell r="N989">
            <v>8</v>
          </cell>
          <cell r="O989">
            <v>10</v>
          </cell>
          <cell r="R989">
            <v>2</v>
          </cell>
          <cell r="S989">
            <v>4</v>
          </cell>
          <cell r="T989" t="str">
            <v xml:space="preserve">Yuan Purchase Pricelist (CNY)</v>
          </cell>
          <cell r="U989">
            <v>65</v>
          </cell>
          <cell r="V989">
            <v>1463</v>
          </cell>
          <cell r="W989">
            <v>3900</v>
          </cell>
          <cell r="X989">
            <v>5390</v>
          </cell>
          <cell r="Z989">
            <v>37</v>
          </cell>
          <cell r="AB989" t="str">
            <v>G4A</v>
          </cell>
        </row>
        <row r="990">
          <cell r="A990">
            <v>11771</v>
          </cell>
          <cell r="B990" t="str">
            <v>AUTOLAMPS1017</v>
          </cell>
          <cell r="C990" t="str">
            <v>AUTOLAMPS1017</v>
          </cell>
          <cell r="D990" t="b">
            <v>1</v>
          </cell>
          <cell r="E990" t="str">
            <v xml:space="preserve">NISSAN WINGROAD Y12 (07-) - HEAD LAMP (DOUBLE ROUND) - LH</v>
          </cell>
          <cell r="F990" t="str">
            <v>NISSAN</v>
          </cell>
          <cell r="G990" t="str">
            <v xml:space="preserve">Y12/07 HLA LH</v>
          </cell>
          <cell r="H990" t="str">
            <v>NS09-0201-L</v>
          </cell>
          <cell r="J990">
            <v>0.04</v>
          </cell>
          <cell r="K990" t="str">
            <v>SUPPLIER0002</v>
          </cell>
          <cell r="L990" t="str">
            <v xml:space="preserve">ANHUI TINCAI SILK CO. LTD</v>
          </cell>
          <cell r="M990">
            <v>1</v>
          </cell>
          <cell r="N990">
            <v>4</v>
          </cell>
          <cell r="O990">
            <v>5</v>
          </cell>
          <cell r="R990">
            <v>2</v>
          </cell>
          <cell r="S990">
            <v>4</v>
          </cell>
          <cell r="T990" t="str">
            <v xml:space="preserve">Yuan Purchase Pricelist (CNY)</v>
          </cell>
          <cell r="U990">
            <v>190</v>
          </cell>
          <cell r="V990">
            <v>4845</v>
          </cell>
          <cell r="W990">
            <v>7270</v>
          </cell>
          <cell r="X990">
            <v>9690</v>
          </cell>
          <cell r="Z990">
            <v>18</v>
          </cell>
          <cell r="AB990" t="str">
            <v>A4</v>
          </cell>
        </row>
        <row r="991">
          <cell r="A991">
            <v>11770</v>
          </cell>
          <cell r="B991" t="str">
            <v>AUTOLAMPS1018</v>
          </cell>
          <cell r="C991" t="str">
            <v>AUTOLAMPS1018</v>
          </cell>
          <cell r="D991" t="b">
            <v>1</v>
          </cell>
          <cell r="E991" t="str">
            <v xml:space="preserve">NISSAN WINGROAD Y12 (07-) - HEAD LAMP (DOUBLE ROUND) - RH</v>
          </cell>
          <cell r="F991" t="str">
            <v>NISSAN</v>
          </cell>
          <cell r="G991" t="str">
            <v xml:space="preserve">Y12/07 HLA RH</v>
          </cell>
          <cell r="H991" t="str">
            <v>NS09-0201-R</v>
          </cell>
          <cell r="J991">
            <v>0.04</v>
          </cell>
          <cell r="K991" t="str">
            <v>SUPPLIER0002</v>
          </cell>
          <cell r="L991" t="str">
            <v xml:space="preserve">ANHUI TINCAI SILK CO. LTD</v>
          </cell>
          <cell r="M991">
            <v>1</v>
          </cell>
          <cell r="N991">
            <v>4</v>
          </cell>
          <cell r="O991">
            <v>5</v>
          </cell>
          <cell r="R991">
            <v>2</v>
          </cell>
          <cell r="S991">
            <v>4</v>
          </cell>
          <cell r="T991" t="str">
            <v xml:space="preserve">Yuan Purchase Pricelist (CNY)</v>
          </cell>
          <cell r="U991">
            <v>190</v>
          </cell>
          <cell r="V991">
            <v>4845</v>
          </cell>
          <cell r="W991">
            <v>7270</v>
          </cell>
          <cell r="X991">
            <v>9690</v>
          </cell>
          <cell r="Z991">
            <v>17</v>
          </cell>
          <cell r="AB991" t="str">
            <v>A4</v>
          </cell>
        </row>
        <row r="992">
          <cell r="A992">
            <v>11577</v>
          </cell>
          <cell r="B992" t="str">
            <v>AUTOLAMPS1020</v>
          </cell>
          <cell r="C992" t="str">
            <v>AUTOLAMPS1020</v>
          </cell>
          <cell r="D992" t="b">
            <v>1</v>
          </cell>
          <cell r="E992" t="str">
            <v xml:space="preserve">NISSAN WINGROAD Y12 (08-)  - FOG LAMP - LH</v>
          </cell>
          <cell r="F992" t="str">
            <v>NISSAN</v>
          </cell>
          <cell r="G992" t="str">
            <v xml:space="preserve">Y12/08 FLA LH</v>
          </cell>
          <cell r="H992" t="str">
            <v>NS09-0304-L</v>
          </cell>
          <cell r="J992">
            <v>0.04</v>
          </cell>
          <cell r="K992" t="str">
            <v>SUPPLIER0002</v>
          </cell>
          <cell r="L992" t="str">
            <v xml:space="preserve">ANHUI TINCAI SILK CO. LTD</v>
          </cell>
          <cell r="N992">
            <v>0</v>
          </cell>
          <cell r="O992">
            <v>0</v>
          </cell>
          <cell r="P992">
            <v>5</v>
          </cell>
          <cell r="Q992">
            <v>10</v>
          </cell>
          <cell r="T992" t="str">
            <v xml:space="preserve">Yuan Purchase Pricelist (CNY)</v>
          </cell>
          <cell r="U992">
            <v>5.3</v>
          </cell>
          <cell r="V992">
            <v>828</v>
          </cell>
          <cell r="W992">
            <v>1280</v>
          </cell>
          <cell r="X992">
            <v>1760</v>
          </cell>
        </row>
        <row r="993">
          <cell r="A993">
            <v>11578</v>
          </cell>
          <cell r="B993" t="str">
            <v>AUTOLAMPS1021</v>
          </cell>
          <cell r="C993" t="str">
            <v>AUTOLAMPS1021</v>
          </cell>
          <cell r="D993" t="b">
            <v>1</v>
          </cell>
          <cell r="E993" t="str">
            <v xml:space="preserve">NISSAN WINGROAD Y12 (08-)  - FOG LAMP - RH</v>
          </cell>
          <cell r="F993" t="str">
            <v>NISSAN</v>
          </cell>
          <cell r="G993" t="str">
            <v xml:space="preserve">Y12/08 FLA RH</v>
          </cell>
          <cell r="H993" t="str">
            <v>NS09-0304-R</v>
          </cell>
          <cell r="J993">
            <v>0.04</v>
          </cell>
          <cell r="K993" t="str">
            <v>SUPPLIER0002</v>
          </cell>
          <cell r="L993" t="str">
            <v xml:space="preserve">ANHUI TINCAI SILK CO. LTD</v>
          </cell>
          <cell r="N993">
            <v>0</v>
          </cell>
          <cell r="O993">
            <v>0</v>
          </cell>
          <cell r="P993">
            <v>5</v>
          </cell>
          <cell r="Q993">
            <v>10</v>
          </cell>
          <cell r="T993" t="str">
            <v xml:space="preserve">Yuan Purchase Pricelist (CNY)</v>
          </cell>
          <cell r="U993">
            <v>5.3</v>
          </cell>
          <cell r="V993">
            <v>828</v>
          </cell>
          <cell r="W993">
            <v>1280</v>
          </cell>
          <cell r="X993">
            <v>1760</v>
          </cell>
        </row>
        <row r="994">
          <cell r="A994">
            <v>11579</v>
          </cell>
          <cell r="B994" t="str">
            <v>AUTOLAMPS1022</v>
          </cell>
          <cell r="C994" t="str">
            <v>AUTOLAMPS1022</v>
          </cell>
          <cell r="D994" t="b">
            <v>1</v>
          </cell>
          <cell r="E994" t="str">
            <v xml:space="preserve">NISSAN WINGROAD Y12 (08-)  - FOG LAMP HOUSING (LONG) - LH</v>
          </cell>
          <cell r="F994" t="str">
            <v>NISSAN</v>
          </cell>
          <cell r="G994" t="str">
            <v xml:space="preserve">Y12/08 FLHL LH</v>
          </cell>
          <cell r="H994" t="str">
            <v>NS09-0304-1-L</v>
          </cell>
          <cell r="J994">
            <v>0.04</v>
          </cell>
          <cell r="K994" t="str">
            <v>SUPPLIER0002</v>
          </cell>
          <cell r="L994" t="str">
            <v xml:space="preserve">ANHUI TINCAI SILK CO. LTD</v>
          </cell>
          <cell r="M994">
            <v>0</v>
          </cell>
          <cell r="N994">
            <v>0</v>
          </cell>
          <cell r="O994">
            <v>0</v>
          </cell>
          <cell r="P994">
            <v>5</v>
          </cell>
          <cell r="Q994">
            <v>10</v>
          </cell>
          <cell r="T994" t="str">
            <v xml:space="preserve">Yuan Purchase Pricelist (CNY)</v>
          </cell>
          <cell r="U994">
            <v>15</v>
          </cell>
          <cell r="V994">
            <v>408</v>
          </cell>
          <cell r="W994">
            <v>610</v>
          </cell>
          <cell r="X994">
            <v>820</v>
          </cell>
          <cell r="Z994">
            <v>14</v>
          </cell>
          <cell r="AB994" t="str">
            <v>B18</v>
          </cell>
        </row>
        <row r="995">
          <cell r="A995">
            <v>11580</v>
          </cell>
          <cell r="B995" t="str">
            <v>AUTOLAMPS1023</v>
          </cell>
          <cell r="C995" t="str">
            <v>AUTOLAMPS1023</v>
          </cell>
          <cell r="D995" t="b">
            <v>1</v>
          </cell>
          <cell r="E995" t="str">
            <v xml:space="preserve">NISSAN WINGROAD Y12 (08-)  - FOG LAMP HOUSING (LONG) - RH</v>
          </cell>
          <cell r="F995" t="str">
            <v>NISSAN</v>
          </cell>
          <cell r="G995" t="str">
            <v xml:space="preserve">Y12/08 FLHL RH</v>
          </cell>
          <cell r="H995" t="str">
            <v>NS09-0304-1-R</v>
          </cell>
          <cell r="J995">
            <v>0.04</v>
          </cell>
          <cell r="K995" t="str">
            <v>SUPPLIER0002</v>
          </cell>
          <cell r="L995" t="str">
            <v xml:space="preserve">ANHUI TINCAI SILK CO. LTD</v>
          </cell>
          <cell r="M995">
            <v>0</v>
          </cell>
          <cell r="N995">
            <v>0</v>
          </cell>
          <cell r="O995">
            <v>0</v>
          </cell>
          <cell r="P995">
            <v>5</v>
          </cell>
          <cell r="Q995">
            <v>10</v>
          </cell>
          <cell r="T995" t="str">
            <v xml:space="preserve">Yuan Purchase Pricelist (CNY)</v>
          </cell>
          <cell r="U995">
            <v>15</v>
          </cell>
          <cell r="V995">
            <v>408</v>
          </cell>
          <cell r="W995">
            <v>610</v>
          </cell>
          <cell r="X995">
            <v>820</v>
          </cell>
          <cell r="Z995">
            <v>14</v>
          </cell>
          <cell r="AB995" t="str">
            <v>B18</v>
          </cell>
        </row>
        <row r="996">
          <cell r="A996">
            <v>11581</v>
          </cell>
          <cell r="B996" t="str">
            <v>AUTOLAMPS1024</v>
          </cell>
          <cell r="C996" t="str">
            <v>AUTOLAMPS1024</v>
          </cell>
          <cell r="D996" t="b">
            <v>1</v>
          </cell>
          <cell r="E996" t="str">
            <v xml:space="preserve">NISSAN WINGROAD Y12 (08-)  - FOG LAMP HOUSING (SHORT) - LH</v>
          </cell>
          <cell r="F996" t="str">
            <v>NISSAN</v>
          </cell>
          <cell r="G996" t="str">
            <v xml:space="preserve">Y12/08 FLHS LH</v>
          </cell>
          <cell r="H996" t="str">
            <v>NS09-0304-2-L</v>
          </cell>
          <cell r="J996">
            <v>0.04</v>
          </cell>
          <cell r="K996" t="str">
            <v>SUPPLIER0002</v>
          </cell>
          <cell r="L996" t="str">
            <v xml:space="preserve">ANHUI TINCAI SILK CO. LTD</v>
          </cell>
          <cell r="M996">
            <v>0</v>
          </cell>
          <cell r="N996">
            <v>0</v>
          </cell>
          <cell r="O996">
            <v>0</v>
          </cell>
          <cell r="P996">
            <v>5</v>
          </cell>
          <cell r="Q996">
            <v>10</v>
          </cell>
          <cell r="T996" t="str">
            <v xml:space="preserve">Yuan Purchase Pricelist (CNY)</v>
          </cell>
          <cell r="U996">
            <v>8</v>
          </cell>
          <cell r="V996">
            <v>218</v>
          </cell>
          <cell r="W996">
            <v>330</v>
          </cell>
          <cell r="X996">
            <v>440</v>
          </cell>
          <cell r="Z996">
            <v>14</v>
          </cell>
          <cell r="AB996" t="str">
            <v>B18</v>
          </cell>
        </row>
        <row r="997">
          <cell r="A997">
            <v>11582</v>
          </cell>
          <cell r="B997" t="str">
            <v>AUTOLAMPS1025</v>
          </cell>
          <cell r="C997" t="str">
            <v>AUTOLAMPS1025</v>
          </cell>
          <cell r="D997" t="b">
            <v>1</v>
          </cell>
          <cell r="E997" t="str">
            <v xml:space="preserve">NISSAN WINGROAD Y12 (08-)  - FOG LAMP HOUSING (SHORT) - RH</v>
          </cell>
          <cell r="F997" t="str">
            <v>NISSAN</v>
          </cell>
          <cell r="G997" t="str">
            <v xml:space="preserve">Y12/08 FLHS RH</v>
          </cell>
          <cell r="H997" t="str">
            <v>NS09-0304-2-R</v>
          </cell>
          <cell r="J997">
            <v>0.04</v>
          </cell>
          <cell r="K997" t="str">
            <v>SUPPLIER0002</v>
          </cell>
          <cell r="L997" t="str">
            <v xml:space="preserve">ANHUI TINCAI SILK CO. LTD</v>
          </cell>
          <cell r="M997">
            <v>0</v>
          </cell>
          <cell r="N997">
            <v>0</v>
          </cell>
          <cell r="O997">
            <v>0</v>
          </cell>
          <cell r="P997">
            <v>5</v>
          </cell>
          <cell r="Q997">
            <v>10</v>
          </cell>
          <cell r="T997" t="str">
            <v xml:space="preserve">Yuan Purchase Pricelist (CNY)</v>
          </cell>
          <cell r="U997">
            <v>8</v>
          </cell>
          <cell r="V997">
            <v>218</v>
          </cell>
          <cell r="W997">
            <v>330</v>
          </cell>
          <cell r="X997">
            <v>440</v>
          </cell>
          <cell r="Z997">
            <v>14</v>
          </cell>
          <cell r="AB997" t="str">
            <v>B18</v>
          </cell>
        </row>
        <row r="998">
          <cell r="A998">
            <v>12735</v>
          </cell>
          <cell r="B998" t="str">
            <v>AUTOLAMPS1019</v>
          </cell>
          <cell r="C998" t="str">
            <v>AUTOLAMPS1019</v>
          </cell>
          <cell r="D998" t="b">
            <v>1</v>
          </cell>
          <cell r="E998" t="str">
            <v xml:space="preserve">NISSAN WINGROAD Y12 (08-) - FRONT BUMPER (WITH GRILL)</v>
          </cell>
          <cell r="F998" t="str">
            <v>NISSAN</v>
          </cell>
          <cell r="G998" t="str">
            <v xml:space="preserve">Y12/08 BPRF</v>
          </cell>
          <cell r="H998" t="str">
            <v>NS09-0307</v>
          </cell>
          <cell r="J998">
            <v>0.04</v>
          </cell>
          <cell r="K998" t="str">
            <v>SUPPLIER0002</v>
          </cell>
          <cell r="L998" t="str">
            <v xml:space="preserve">ANHUI TINCAI SILK CO. LTD</v>
          </cell>
          <cell r="M998">
            <v>2</v>
          </cell>
          <cell r="N998">
            <v>8</v>
          </cell>
          <cell r="O998">
            <v>10</v>
          </cell>
          <cell r="R998">
            <v>2</v>
          </cell>
          <cell r="S998">
            <v>4</v>
          </cell>
          <cell r="T998" t="str">
            <v xml:space="preserve">Yuan Purchase Pricelist (CNY)</v>
          </cell>
          <cell r="U998">
            <v>120</v>
          </cell>
          <cell r="V998">
            <v>3051.36</v>
          </cell>
          <cell r="W998">
            <v>4600</v>
          </cell>
          <cell r="X998">
            <v>8000</v>
          </cell>
          <cell r="Z998">
            <v>9</v>
          </cell>
          <cell r="AB998" t="str">
            <v>G4A</v>
          </cell>
        </row>
        <row r="999">
          <cell r="A999">
            <v>11583</v>
          </cell>
          <cell r="B999" t="str">
            <v>AUTOLAMPS1027</v>
          </cell>
          <cell r="C999" t="str">
            <v>AUTOLAMPS1027</v>
          </cell>
          <cell r="D999" t="b">
            <v>1</v>
          </cell>
          <cell r="E999" t="str">
            <v xml:space="preserve">NISSAN WINGROAD Y12 (08-) - HEAD LAMP - LH</v>
          </cell>
          <cell r="F999" t="str">
            <v>NISSAN</v>
          </cell>
          <cell r="G999" t="str">
            <v xml:space="preserve">Y12/08 HLA LH</v>
          </cell>
          <cell r="H999" t="str">
            <v>NS09-0301-L</v>
          </cell>
          <cell r="J999">
            <v>0.04</v>
          </cell>
          <cell r="K999" t="str">
            <v>SUPPLIER0002</v>
          </cell>
          <cell r="L999" t="str">
            <v xml:space="preserve">ANHUI TINCAI SILK CO. LTD</v>
          </cell>
          <cell r="M999">
            <v>2</v>
          </cell>
          <cell r="N999">
            <v>8</v>
          </cell>
          <cell r="O999">
            <v>10</v>
          </cell>
          <cell r="R999">
            <v>2</v>
          </cell>
          <cell r="S999">
            <v>5</v>
          </cell>
          <cell r="T999" t="str">
            <v xml:space="preserve">Yuan Purchase Pricelist (CNY)</v>
          </cell>
          <cell r="U999">
            <v>130</v>
          </cell>
          <cell r="V999">
            <v>3305.64</v>
          </cell>
          <cell r="W999">
            <v>5000</v>
          </cell>
          <cell r="X999">
            <v>8700</v>
          </cell>
          <cell r="Z999">
            <v>5</v>
          </cell>
          <cell r="AB999" t="str">
            <v>A1</v>
          </cell>
        </row>
        <row r="1000">
          <cell r="A1000">
            <v>11584</v>
          </cell>
          <cell r="B1000" t="str">
            <v>AUTOLAMPS1028</v>
          </cell>
          <cell r="C1000" t="str">
            <v>AUTOLAMPS1028</v>
          </cell>
          <cell r="D1000" t="b">
            <v>1</v>
          </cell>
          <cell r="E1000" t="str">
            <v xml:space="preserve">NISSAN WINGROAD Y12 (08-) - HEAD LAMP - RH</v>
          </cell>
          <cell r="F1000" t="str">
            <v>NISSAN</v>
          </cell>
          <cell r="G1000" t="str">
            <v xml:space="preserve">Y12/08 HLA RH</v>
          </cell>
          <cell r="H1000" t="str">
            <v>NS09-0301-R</v>
          </cell>
          <cell r="J1000">
            <v>0.04</v>
          </cell>
          <cell r="K1000" t="str">
            <v>SUPPLIER0002</v>
          </cell>
          <cell r="L1000" t="str">
            <v xml:space="preserve">ANHUI TINCAI SILK CO. LTD</v>
          </cell>
          <cell r="M1000">
            <v>2</v>
          </cell>
          <cell r="N1000">
            <v>8</v>
          </cell>
          <cell r="O1000">
            <v>10</v>
          </cell>
          <cell r="R1000">
            <v>2</v>
          </cell>
          <cell r="S1000">
            <v>5</v>
          </cell>
          <cell r="T1000" t="str">
            <v xml:space="preserve">Yuan Purchase Pricelist (CNY)</v>
          </cell>
          <cell r="U1000">
            <v>130</v>
          </cell>
          <cell r="V1000">
            <v>3305.64</v>
          </cell>
          <cell r="W1000">
            <v>5000</v>
          </cell>
          <cell r="X1000">
            <v>8700</v>
          </cell>
          <cell r="Z1000">
            <v>8</v>
          </cell>
          <cell r="AB1000" t="str">
            <v>A1</v>
          </cell>
        </row>
        <row r="1001">
          <cell r="A1001">
            <v>13643</v>
          </cell>
          <cell r="B1001" t="str">
            <v>AUTOLAMPS1026</v>
          </cell>
          <cell r="C1001" t="str">
            <v>AUTOLAMPS1026</v>
          </cell>
          <cell r="D1001" t="b">
            <v>1</v>
          </cell>
          <cell r="E1001" t="str">
            <v xml:space="preserve">NISSAN WINGROAD Y12 (08-) - REAR REVERSE LAMP</v>
          </cell>
          <cell r="F1001" t="str">
            <v>NISSAN</v>
          </cell>
          <cell r="G1001" t="str">
            <v xml:space="preserve">Y12 RRL</v>
          </cell>
          <cell r="H1001" t="str">
            <v>NS09-0305</v>
          </cell>
          <cell r="J1001">
            <v>0.04</v>
          </cell>
          <cell r="K1001" t="str">
            <v>SUPPLIER0002</v>
          </cell>
          <cell r="L1001" t="str">
            <v xml:space="preserve">ANHUI TINCAI SILK CO. LTD</v>
          </cell>
          <cell r="N1001">
            <v>0</v>
          </cell>
          <cell r="O1001">
            <v>0</v>
          </cell>
          <cell r="P1001">
            <v>3</v>
          </cell>
          <cell r="Q1001">
            <v>5</v>
          </cell>
          <cell r="T1001" t="str">
            <v xml:space="preserve">Yuan Purchase Pricelist (CNY)</v>
          </cell>
          <cell r="U1001">
            <v>20</v>
          </cell>
          <cell r="V1001">
            <v>450</v>
          </cell>
          <cell r="W1001">
            <v>700</v>
          </cell>
          <cell r="X1001">
            <v>970</v>
          </cell>
        </row>
        <row r="1002">
          <cell r="A1002">
            <v>11585</v>
          </cell>
          <cell r="B1002" t="str">
            <v>AUTOLAMPS1031</v>
          </cell>
          <cell r="C1002" t="str">
            <v>AUTOLAMPS1031</v>
          </cell>
          <cell r="D1002" t="b">
            <v>1</v>
          </cell>
          <cell r="E1002" t="str">
            <v xml:space="preserve">NISSAN WINGROAD Y12 (08-) - TAIL LAMP - LH</v>
          </cell>
          <cell r="F1002" t="str">
            <v>NISSAN</v>
          </cell>
          <cell r="G1002" t="str">
            <v xml:space="preserve">Y12/08 TLA LH</v>
          </cell>
          <cell r="H1002" t="str">
            <v>NS09-0302-L</v>
          </cell>
          <cell r="J1002">
            <v>0.04</v>
          </cell>
          <cell r="K1002" t="str">
            <v>SUPPLIER0002</v>
          </cell>
          <cell r="L1002" t="str">
            <v xml:space="preserve">ANHUI TINCAI SILK CO. LTD</v>
          </cell>
          <cell r="M1002">
            <v>5</v>
          </cell>
          <cell r="N1002">
            <v>20</v>
          </cell>
          <cell r="O1002">
            <v>25</v>
          </cell>
          <cell r="R1002">
            <v>2</v>
          </cell>
          <cell r="S1002">
            <v>5</v>
          </cell>
          <cell r="T1002" t="str">
            <v xml:space="preserve">Yuan Purchase Pricelist (CNY)</v>
          </cell>
          <cell r="U1002">
            <v>65</v>
          </cell>
          <cell r="V1002">
            <v>1658</v>
          </cell>
          <cell r="W1002">
            <v>2490</v>
          </cell>
          <cell r="X1002">
            <v>3320</v>
          </cell>
          <cell r="Z1002">
            <v>15</v>
          </cell>
          <cell r="AB1002" t="str">
            <v>B5</v>
          </cell>
        </row>
        <row r="1003">
          <cell r="A1003">
            <v>11586</v>
          </cell>
          <cell r="B1003" t="str">
            <v>AUTOLAMPS1032</v>
          </cell>
          <cell r="C1003" t="str">
            <v>AUTOLAMPS1032</v>
          </cell>
          <cell r="D1003" t="b">
            <v>1</v>
          </cell>
          <cell r="E1003" t="str">
            <v xml:space="preserve">NISSAN WINGROAD Y12 (08-) - TAIL LAMP - RH</v>
          </cell>
          <cell r="F1003" t="str">
            <v>NISSAN</v>
          </cell>
          <cell r="G1003" t="str">
            <v xml:space="preserve">Y12/08 TLA RH</v>
          </cell>
          <cell r="H1003" t="str">
            <v>NS09-0302-R</v>
          </cell>
          <cell r="J1003">
            <v>0.04</v>
          </cell>
          <cell r="K1003" t="str">
            <v>SUPPLIER0002</v>
          </cell>
          <cell r="L1003" t="str">
            <v xml:space="preserve">ANHUI TINCAI SILK CO. LTD</v>
          </cell>
          <cell r="M1003">
            <v>4</v>
          </cell>
          <cell r="N1003">
            <v>16</v>
          </cell>
          <cell r="O1003">
            <v>20</v>
          </cell>
          <cell r="R1003">
            <v>2</v>
          </cell>
          <cell r="S1003">
            <v>5</v>
          </cell>
          <cell r="T1003" t="str">
            <v xml:space="preserve">Yuan Purchase Pricelist (CNY)</v>
          </cell>
          <cell r="U1003">
            <v>65</v>
          </cell>
          <cell r="V1003">
            <v>1658</v>
          </cell>
          <cell r="W1003">
            <v>2490</v>
          </cell>
          <cell r="X1003">
            <v>3320</v>
          </cell>
          <cell r="Z1003">
            <v>15</v>
          </cell>
          <cell r="AB1003" t="str">
            <v>B5</v>
          </cell>
        </row>
        <row r="1004">
          <cell r="A1004">
            <v>13802</v>
          </cell>
          <cell r="B1004" t="str">
            <v>AUTOLAMPS1029</v>
          </cell>
          <cell r="C1004" t="str">
            <v>AUTOLAMPS1029</v>
          </cell>
          <cell r="D1004" t="b">
            <v>1</v>
          </cell>
          <cell r="E1004" t="str">
            <v xml:space="preserve">NISSAN WINGROAD Y12 (08-) - TAIL LENS - LH</v>
          </cell>
          <cell r="F1004" t="str">
            <v>NISSAN</v>
          </cell>
          <cell r="G1004" t="str">
            <v xml:space="preserve">Y12/08 TLS LH</v>
          </cell>
          <cell r="H1004" t="str">
            <v>NS09-0302-00-L</v>
          </cell>
          <cell r="J1004">
            <v>0.04</v>
          </cell>
          <cell r="K1004" t="str">
            <v>SUPPLIER0002</v>
          </cell>
          <cell r="L1004" t="str">
            <v xml:space="preserve">ANHUI TINCAI SILK CO. LTD</v>
          </cell>
          <cell r="M1004">
            <v>6</v>
          </cell>
          <cell r="N1004">
            <v>24</v>
          </cell>
          <cell r="O1004">
            <v>30</v>
          </cell>
          <cell r="R1004">
            <v>5</v>
          </cell>
          <cell r="S1004">
            <v>10</v>
          </cell>
          <cell r="T1004" t="str">
            <v xml:space="preserve">Yuan Purchase Pricelist (CNY)</v>
          </cell>
          <cell r="U1004">
            <v>25</v>
          </cell>
          <cell r="V1004">
            <v>604</v>
          </cell>
          <cell r="W1004">
            <v>910</v>
          </cell>
          <cell r="X1004">
            <v>1260</v>
          </cell>
        </row>
        <row r="1005">
          <cell r="A1005">
            <v>13803</v>
          </cell>
          <cell r="B1005" t="str">
            <v>AUTOLAMPS1030</v>
          </cell>
          <cell r="C1005" t="str">
            <v>AUTOLAMPS1030</v>
          </cell>
          <cell r="D1005" t="b">
            <v>1</v>
          </cell>
          <cell r="E1005" t="str">
            <v xml:space="preserve">NISSAN WINGROAD Y12 (08-) - TAIL LENS - RH</v>
          </cell>
          <cell r="F1005" t="str">
            <v>NISSAN</v>
          </cell>
          <cell r="G1005" t="str">
            <v xml:space="preserve">Y12/08 TLS RH</v>
          </cell>
          <cell r="H1005" t="str">
            <v>NS09-0302-00-R</v>
          </cell>
          <cell r="J1005">
            <v>0.04</v>
          </cell>
          <cell r="K1005" t="str">
            <v>SUPPLIER0002</v>
          </cell>
          <cell r="L1005" t="str">
            <v xml:space="preserve">ANHUI TINCAI SILK CO. LTD</v>
          </cell>
          <cell r="M1005">
            <v>7</v>
          </cell>
          <cell r="N1005">
            <v>28</v>
          </cell>
          <cell r="O1005">
            <v>35</v>
          </cell>
          <cell r="R1005">
            <v>5</v>
          </cell>
          <cell r="S1005">
            <v>10</v>
          </cell>
          <cell r="T1005" t="str">
            <v xml:space="preserve">Yuan Purchase Pricelist (CNY)</v>
          </cell>
          <cell r="U1005">
            <v>25</v>
          </cell>
          <cell r="V1005">
            <v>604</v>
          </cell>
          <cell r="W1005">
            <v>910</v>
          </cell>
          <cell r="X1005">
            <v>1260</v>
          </cell>
        </row>
        <row r="1006">
          <cell r="A1006">
            <v>11719</v>
          </cell>
          <cell r="B1006" t="str">
            <v>AUTOLAMPS1034</v>
          </cell>
          <cell r="C1006" t="str">
            <v>AUTOLAMPS1034</v>
          </cell>
          <cell r="D1006" t="b">
            <v>1</v>
          </cell>
          <cell r="E1006" t="str">
            <v xml:space="preserve">NISSAN X-TRAIL T30 (01-06) - CORNER LAMP - LH</v>
          </cell>
          <cell r="F1006" t="str">
            <v>NISSAN</v>
          </cell>
          <cell r="G1006" t="str">
            <v xml:space="preserve">T30 CLA LH</v>
          </cell>
          <cell r="H1006" t="str">
            <v>NS28-0103A-L</v>
          </cell>
          <cell r="J1006">
            <v>0.04</v>
          </cell>
          <cell r="K1006" t="str">
            <v>SUPPLIER0002</v>
          </cell>
          <cell r="L1006" t="str">
            <v xml:space="preserve">ANHUI TINCAI SILK CO. LTD</v>
          </cell>
          <cell r="M1006">
            <v>8</v>
          </cell>
          <cell r="N1006">
            <v>32</v>
          </cell>
          <cell r="O1006">
            <v>40</v>
          </cell>
          <cell r="P1006">
            <v>5</v>
          </cell>
          <cell r="Q1006">
            <v>10</v>
          </cell>
          <cell r="T1006" t="str">
            <v xml:space="preserve">Yuan Purchase Pricelist (CNY)</v>
          </cell>
          <cell r="U1006">
            <v>18</v>
          </cell>
          <cell r="V1006">
            <v>459</v>
          </cell>
          <cell r="W1006">
            <v>690</v>
          </cell>
          <cell r="X1006">
            <v>920</v>
          </cell>
          <cell r="Z1006">
            <v>8</v>
          </cell>
          <cell r="AB1006" t="str">
            <v>B15</v>
          </cell>
        </row>
        <row r="1007">
          <cell r="A1007">
            <v>11718</v>
          </cell>
          <cell r="B1007" t="str">
            <v>AUTOLAMPS1035</v>
          </cell>
          <cell r="C1007" t="str">
            <v>AUTOLAMPS1035</v>
          </cell>
          <cell r="D1007" t="b">
            <v>1</v>
          </cell>
          <cell r="E1007" t="str">
            <v xml:space="preserve">NISSAN X-TRAIL T30 (01-06) - CORNER LAMP - RH</v>
          </cell>
          <cell r="F1007" t="str">
            <v>NISSAN</v>
          </cell>
          <cell r="G1007" t="str">
            <v xml:space="preserve">T30 CLA RH</v>
          </cell>
          <cell r="H1007" t="str">
            <v>NS28-0103A-R</v>
          </cell>
          <cell r="J1007">
            <v>0.04</v>
          </cell>
          <cell r="K1007" t="str">
            <v>SUPPLIER0002</v>
          </cell>
          <cell r="L1007" t="str">
            <v xml:space="preserve">ANHUI TINCAI SILK CO. LTD</v>
          </cell>
          <cell r="M1007">
            <v>6</v>
          </cell>
          <cell r="N1007">
            <v>24</v>
          </cell>
          <cell r="O1007">
            <v>30</v>
          </cell>
          <cell r="P1007">
            <v>5</v>
          </cell>
          <cell r="Q1007">
            <v>10</v>
          </cell>
          <cell r="T1007" t="str">
            <v xml:space="preserve">Yuan Purchase Pricelist (CNY)</v>
          </cell>
          <cell r="U1007">
            <v>18</v>
          </cell>
          <cell r="V1007">
            <v>459</v>
          </cell>
          <cell r="W1007">
            <v>690</v>
          </cell>
          <cell r="X1007">
            <v>920</v>
          </cell>
          <cell r="Z1007">
            <v>9</v>
          </cell>
          <cell r="AB1007" t="str">
            <v>B15</v>
          </cell>
        </row>
        <row r="1008">
          <cell r="A1008">
            <v>11094</v>
          </cell>
          <cell r="B1008" t="str">
            <v>AUTOLAMPS1036</v>
          </cell>
          <cell r="C1008" t="str">
            <v>AUTOLAMPS1036</v>
          </cell>
          <cell r="D1008" t="b">
            <v>1</v>
          </cell>
          <cell r="E1008" t="str">
            <v xml:space="preserve">NISSAN X-TRAIL T30 (01-06) - HEAD LAMP (215-11A4-RD) - LH</v>
          </cell>
          <cell r="F1008" t="str">
            <v>NISSAN</v>
          </cell>
          <cell r="G1008" t="str">
            <v xml:space="preserve">T30 HLA LH</v>
          </cell>
          <cell r="H1008" t="str">
            <v>NS28-0101A-L</v>
          </cell>
          <cell r="J1008">
            <v>0.04</v>
          </cell>
          <cell r="K1008" t="str">
            <v>SUPPLIER0002</v>
          </cell>
          <cell r="L1008" t="str">
            <v xml:space="preserve">ANHUI TINCAI SILK CO. LTD</v>
          </cell>
          <cell r="M1008">
            <v>1</v>
          </cell>
          <cell r="N1008">
            <v>4</v>
          </cell>
          <cell r="O1008">
            <v>5</v>
          </cell>
          <cell r="R1008">
            <v>2</v>
          </cell>
          <cell r="S1008">
            <v>5</v>
          </cell>
          <cell r="T1008" t="str">
            <v xml:space="preserve">Yuan Purchase Pricelist (CNY)</v>
          </cell>
          <cell r="U1008">
            <v>105</v>
          </cell>
          <cell r="V1008">
            <v>2678</v>
          </cell>
          <cell r="W1008">
            <v>4020</v>
          </cell>
          <cell r="X1008">
            <v>5360</v>
          </cell>
        </row>
        <row r="1009">
          <cell r="A1009">
            <v>11093</v>
          </cell>
          <cell r="B1009" t="str">
            <v>AUTOLAMPS1037</v>
          </cell>
          <cell r="C1009" t="str">
            <v>AUTOLAMPS1037</v>
          </cell>
          <cell r="D1009" t="b">
            <v>1</v>
          </cell>
          <cell r="E1009" t="str">
            <v xml:space="preserve">NISSAN X-TRAIL T30 (01-06) - HEAD LAMP (215-11A4-RD) - RH</v>
          </cell>
          <cell r="F1009" t="str">
            <v>NISSAN</v>
          </cell>
          <cell r="G1009" t="str">
            <v xml:space="preserve">T30 HLA RH</v>
          </cell>
          <cell r="H1009" t="str">
            <v>NS28-0101A-R</v>
          </cell>
          <cell r="J1009">
            <v>0.04</v>
          </cell>
          <cell r="K1009" t="str">
            <v>SUPPLIER0002</v>
          </cell>
          <cell r="L1009" t="str">
            <v xml:space="preserve">ANHUI TINCAI SILK CO. LTD</v>
          </cell>
          <cell r="M1009">
            <v>1</v>
          </cell>
          <cell r="N1009">
            <v>4</v>
          </cell>
          <cell r="O1009">
            <v>5</v>
          </cell>
          <cell r="R1009">
            <v>2</v>
          </cell>
          <cell r="S1009">
            <v>5</v>
          </cell>
          <cell r="T1009" t="str">
            <v xml:space="preserve">Yuan Purchase Pricelist (CNY)</v>
          </cell>
          <cell r="U1009">
            <v>105</v>
          </cell>
          <cell r="V1009">
            <v>2678</v>
          </cell>
          <cell r="W1009">
            <v>4020</v>
          </cell>
          <cell r="X1009">
            <v>5360</v>
          </cell>
        </row>
        <row r="1010">
          <cell r="A1010">
            <v>12375</v>
          </cell>
          <cell r="B1010" t="str">
            <v>AUTOLAMPS2784</v>
          </cell>
          <cell r="C1010" t="str">
            <v>AUTOLAMPS2784</v>
          </cell>
          <cell r="D1010" t="b">
            <v>1</v>
          </cell>
          <cell r="E1010" t="str">
            <v xml:space="preserve">NISSAN X-TRAIL T30 (01-06) - LAMINATED FRONT WINDSCREEN - (LHD)</v>
          </cell>
          <cell r="F1010" t="str">
            <v>NISSAN</v>
          </cell>
          <cell r="G1010" t="str">
            <v xml:space="preserve">T30-L LFW/X</v>
          </cell>
          <cell r="H1010" t="str">
            <v xml:space="preserve">T30-L LFW/X</v>
          </cell>
          <cell r="I1010" t="str">
            <v>1435*978</v>
          </cell>
          <cell r="J1010">
            <v>0.02</v>
          </cell>
          <cell r="K1010" t="str">
            <v>SUPPLIER0015</v>
          </cell>
          <cell r="L1010" t="str">
            <v xml:space="preserve">XINYI AUTOMOBILE GLASS (SHENZHEN) CO., LTD</v>
          </cell>
          <cell r="M1010">
            <v>0</v>
          </cell>
          <cell r="N1010">
            <v>0</v>
          </cell>
          <cell r="O1010">
            <v>0</v>
          </cell>
          <cell r="R1010">
            <v>4</v>
          </cell>
          <cell r="S1010">
            <v>16</v>
          </cell>
          <cell r="T1010" t="str">
            <v xml:space="preserve">USD Purchase Pricelist (USD)</v>
          </cell>
          <cell r="U1010">
            <v>19.57</v>
          </cell>
          <cell r="V1010">
            <v>2923</v>
          </cell>
          <cell r="W1010">
            <v>4530</v>
          </cell>
          <cell r="X1010">
            <v>6250</v>
          </cell>
          <cell r="Z1010">
            <v>29</v>
          </cell>
          <cell r="AB1010" t="str">
            <v>1C</v>
          </cell>
        </row>
        <row r="1011">
          <cell r="A1011">
            <v>13526</v>
          </cell>
          <cell r="B1011" t="str">
            <v>AUTOLAMPS1033</v>
          </cell>
          <cell r="C1011" t="str">
            <v>AUTOLAMPS1033</v>
          </cell>
          <cell r="D1011" t="b">
            <v>1</v>
          </cell>
          <cell r="E1011" t="str">
            <v xml:space="preserve">NISSAN X-TRAIL T30 (01-06) - REAR HEATED WINDSCREEN (W/1HOLE)</v>
          </cell>
          <cell r="F1011" t="str">
            <v>NISSAN</v>
          </cell>
          <cell r="G1011" t="str">
            <v xml:space="preserve">T30 RW/H/X</v>
          </cell>
          <cell r="H1011" t="str">
            <v xml:space="preserve">T30 RW/H/X</v>
          </cell>
          <cell r="I1011" t="str">
            <v>1210*645</v>
          </cell>
          <cell r="J1011">
            <v>0.02</v>
          </cell>
          <cell r="K1011" t="str">
            <v>SUPPLIER0015</v>
          </cell>
          <cell r="L1011" t="str">
            <v xml:space="preserve">XINYI AUTOMOBILE GLASS (SHENZHEN) CO., LTD</v>
          </cell>
          <cell r="M1011">
            <v>5</v>
          </cell>
          <cell r="N1011">
            <v>20</v>
          </cell>
          <cell r="O1011">
            <v>25</v>
          </cell>
          <cell r="R1011">
            <v>2</v>
          </cell>
          <cell r="S1011">
            <v>8</v>
          </cell>
          <cell r="T1011" t="str">
            <v xml:space="preserve">USD Purchase Pricelist (USD)</v>
          </cell>
          <cell r="U1011">
            <v>12.49</v>
          </cell>
          <cell r="V1011">
            <v>1</v>
          </cell>
          <cell r="W1011">
            <v>2500</v>
          </cell>
          <cell r="X1011">
            <v>3460</v>
          </cell>
        </row>
        <row r="1012">
          <cell r="A1012">
            <v>11894</v>
          </cell>
          <cell r="B1012" t="str">
            <v>AUTOLAMPS1038</v>
          </cell>
          <cell r="C1012" t="str">
            <v>AUTOLAMPS1038</v>
          </cell>
          <cell r="D1012" t="b">
            <v>1</v>
          </cell>
          <cell r="E1012" t="str">
            <v xml:space="preserve">NISSAN X-TRAIL T30 WAGON (01-) - LAMINATED FRONT WINDSCREEN (RHD)</v>
          </cell>
          <cell r="F1012" t="str">
            <v>NISSAN</v>
          </cell>
          <cell r="G1012" t="str">
            <v xml:space="preserve">T30 R LFW/X</v>
          </cell>
          <cell r="H1012" t="str">
            <v xml:space="preserve">T30-R LFW/X</v>
          </cell>
          <cell r="I1012" t="str">
            <v>1435*978</v>
          </cell>
          <cell r="J1012">
            <v>0.02</v>
          </cell>
          <cell r="K1012" t="str">
            <v>SUPPLIER0015</v>
          </cell>
          <cell r="L1012" t="str">
            <v xml:space="preserve">XINYI AUTOMOBILE GLASS (SHENZHEN) CO., LTD</v>
          </cell>
          <cell r="M1012">
            <v>5</v>
          </cell>
          <cell r="N1012">
            <v>20</v>
          </cell>
          <cell r="O1012">
            <v>25</v>
          </cell>
          <cell r="R1012">
            <v>4</v>
          </cell>
          <cell r="S1012">
            <v>12</v>
          </cell>
          <cell r="T1012" t="str">
            <v xml:space="preserve">USD Purchase Pricelist (USD)</v>
          </cell>
          <cell r="U1012">
            <v>18.239999999999998</v>
          </cell>
          <cell r="V1012">
            <v>3039.24</v>
          </cell>
          <cell r="W1012">
            <v>3700</v>
          </cell>
          <cell r="X1012">
            <v>6000</v>
          </cell>
          <cell r="Z1012">
            <v>22</v>
          </cell>
          <cell r="AB1012" t="str">
            <v>4C</v>
          </cell>
        </row>
        <row r="1013">
          <cell r="A1013">
            <v>12188</v>
          </cell>
          <cell r="B1013" t="str">
            <v>AUTOLAMPS1041</v>
          </cell>
          <cell r="C1013" t="str">
            <v>AUTOLAMPS1041</v>
          </cell>
          <cell r="D1013" t="b">
            <v>1</v>
          </cell>
          <cell r="E1013" t="str">
            <v xml:space="preserve">NISSAN X-TRAIL T31 (07-14) - FRONT BUMPER</v>
          </cell>
          <cell r="F1013" t="str">
            <v>NISSAN</v>
          </cell>
          <cell r="G1013" t="str">
            <v xml:space="preserve">T31 BPRF</v>
          </cell>
          <cell r="H1013" t="str">
            <v>NS28-0207</v>
          </cell>
          <cell r="J1013">
            <v>0.04</v>
          </cell>
          <cell r="K1013" t="str">
            <v>SUPPLIER0002</v>
          </cell>
          <cell r="L1013" t="str">
            <v xml:space="preserve">ANHUI TINCAI SILK CO. LTD</v>
          </cell>
          <cell r="M1013">
            <v>0</v>
          </cell>
          <cell r="N1013">
            <v>0</v>
          </cell>
          <cell r="O1013">
            <v>0</v>
          </cell>
          <cell r="R1013">
            <v>2</v>
          </cell>
          <cell r="S1013">
            <v>3</v>
          </cell>
          <cell r="T1013" t="str">
            <v xml:space="preserve">Yuan Purchase Pricelist (CNY)</v>
          </cell>
          <cell r="U1013">
            <v>120.5</v>
          </cell>
          <cell r="V1013">
            <v>3073</v>
          </cell>
          <cell r="W1013">
            <v>4600</v>
          </cell>
          <cell r="X1013">
            <v>8000</v>
          </cell>
          <cell r="Z1013">
            <v>9</v>
          </cell>
          <cell r="AB1013" t="str">
            <v>G6A</v>
          </cell>
        </row>
        <row r="1014">
          <cell r="A1014">
            <v>12002</v>
          </cell>
          <cell r="B1014" t="str">
            <v>AUTOLAMPS1039</v>
          </cell>
          <cell r="C1014" t="str">
            <v>AUTOLAMPS1039</v>
          </cell>
          <cell r="D1014" t="b">
            <v>1</v>
          </cell>
          <cell r="E1014" t="str">
            <v xml:space="preserve">NISSAN X-TRAIL T31 (07-14) - FRONT DOOR GLASS - LH</v>
          </cell>
          <cell r="F1014" t="str">
            <v>NISSAN</v>
          </cell>
          <cell r="G1014" t="str">
            <v xml:space="preserve">T31 FD/LH</v>
          </cell>
          <cell r="H1014" t="str">
            <v xml:space="preserve">T31 FD/LH</v>
          </cell>
          <cell r="I1014" t="str">
            <v>940*575</v>
          </cell>
          <cell r="J1014">
            <v>0.02</v>
          </cell>
          <cell r="K1014" t="str">
            <v>SUPPLIER0015</v>
          </cell>
          <cell r="L1014" t="str">
            <v xml:space="preserve">XINYI AUTOMOBILE GLASS (SHENZHEN) CO., LTD</v>
          </cell>
          <cell r="M1014">
            <v>3</v>
          </cell>
          <cell r="N1014">
            <v>12</v>
          </cell>
          <cell r="O1014">
            <v>15</v>
          </cell>
          <cell r="R1014">
            <v>1</v>
          </cell>
          <cell r="S1014">
            <v>4</v>
          </cell>
          <cell r="T1014" t="str">
            <v xml:space="preserve">USD Purchase Pricelist (USD)</v>
          </cell>
          <cell r="U1014">
            <v>3.54</v>
          </cell>
          <cell r="V1014">
            <v>549.59</v>
          </cell>
          <cell r="W1014">
            <v>700</v>
          </cell>
          <cell r="X1014">
            <v>970</v>
          </cell>
        </row>
        <row r="1015">
          <cell r="A1015">
            <v>12003</v>
          </cell>
          <cell r="B1015" t="str">
            <v>AUTOLAMPS1040</v>
          </cell>
          <cell r="C1015" t="str">
            <v>AUTOLAMPS1040</v>
          </cell>
          <cell r="D1015" t="b">
            <v>1</v>
          </cell>
          <cell r="E1015" t="str">
            <v xml:space="preserve">NISSAN X-TRAIL T31 (07-14) - FRONT DOOR GLASS - RH</v>
          </cell>
          <cell r="F1015" t="str">
            <v>NISSAN</v>
          </cell>
          <cell r="G1015" t="str">
            <v xml:space="preserve">T31 FD/RH</v>
          </cell>
          <cell r="H1015" t="str">
            <v xml:space="preserve">T31 FD/RH</v>
          </cell>
          <cell r="I1015" t="str">
            <v>940*575</v>
          </cell>
          <cell r="J1015">
            <v>0.02</v>
          </cell>
          <cell r="K1015" t="str">
            <v>SUPPLIER0015</v>
          </cell>
          <cell r="L1015" t="str">
            <v xml:space="preserve">XINYI AUTOMOBILE GLASS (SHENZHEN) CO., LTD</v>
          </cell>
          <cell r="M1015">
            <v>3</v>
          </cell>
          <cell r="N1015">
            <v>12</v>
          </cell>
          <cell r="O1015">
            <v>15</v>
          </cell>
          <cell r="R1015">
            <v>1</v>
          </cell>
          <cell r="S1015">
            <v>4</v>
          </cell>
          <cell r="T1015" t="str">
            <v xml:space="preserve">USD Purchase Pricelist (USD)</v>
          </cell>
          <cell r="U1015">
            <v>3.54</v>
          </cell>
          <cell r="V1015">
            <v>549.59</v>
          </cell>
          <cell r="W1015">
            <v>700</v>
          </cell>
          <cell r="X1015">
            <v>970</v>
          </cell>
        </row>
        <row r="1016">
          <cell r="A1016">
            <v>12189</v>
          </cell>
          <cell r="B1016" t="str">
            <v>AUTOLAMPS1047</v>
          </cell>
          <cell r="C1016" t="str">
            <v>AUTOLAMPS1047</v>
          </cell>
          <cell r="D1016" t="b">
            <v>1</v>
          </cell>
          <cell r="E1016" t="str">
            <v xml:space="preserve">NISSAN X-TRAIL T31 (07-14) - GRILL</v>
          </cell>
          <cell r="F1016" t="str">
            <v>NISSAN</v>
          </cell>
          <cell r="G1016" t="str">
            <v xml:space="preserve">T31 GRL</v>
          </cell>
          <cell r="H1016" t="str">
            <v>NS28-0211</v>
          </cell>
          <cell r="J1016">
            <v>0.04</v>
          </cell>
          <cell r="K1016" t="str">
            <v>SUPPLIER0002</v>
          </cell>
          <cell r="L1016" t="str">
            <v xml:space="preserve">ANHUI TINCAI SILK CO. LTD</v>
          </cell>
          <cell r="M1016">
            <v>0</v>
          </cell>
          <cell r="N1016">
            <v>0</v>
          </cell>
          <cell r="O1016">
            <v>0</v>
          </cell>
          <cell r="R1016">
            <v>2</v>
          </cell>
          <cell r="S1016">
            <v>3</v>
          </cell>
          <cell r="T1016" t="str">
            <v xml:space="preserve">Yuan Purchase Pricelist (CNY)</v>
          </cell>
          <cell r="U1016">
            <v>125</v>
          </cell>
          <cell r="V1016">
            <v>3188</v>
          </cell>
          <cell r="W1016">
            <v>4800</v>
          </cell>
          <cell r="X1016">
            <v>8300</v>
          </cell>
          <cell r="Z1016">
            <v>9</v>
          </cell>
          <cell r="AB1016" t="str">
            <v>G4B</v>
          </cell>
        </row>
        <row r="1017">
          <cell r="A1017">
            <v>12451</v>
          </cell>
          <cell r="B1017" t="str">
            <v>AUTOLAMPS1048</v>
          </cell>
          <cell r="C1017" t="str">
            <v>AUTOLAMPS1048</v>
          </cell>
          <cell r="D1017" t="b">
            <v>1</v>
          </cell>
          <cell r="E1017" t="str">
            <v xml:space="preserve">NISSAN X-TRAIL T31 (07-14) - HEAD LAMP (215-11C1) - LH</v>
          </cell>
          <cell r="F1017" t="str">
            <v>NISSAN</v>
          </cell>
          <cell r="G1017" t="str">
            <v xml:space="preserve">T31 HLA LH</v>
          </cell>
          <cell r="H1017" t="str">
            <v>NS28-0201-L</v>
          </cell>
          <cell r="J1017">
            <v>0.04</v>
          </cell>
          <cell r="K1017" t="str">
            <v>SUPPLIER0002</v>
          </cell>
          <cell r="L1017" t="str">
            <v xml:space="preserve">ANHUI TINCAI SILK CO. LTD</v>
          </cell>
          <cell r="M1017">
            <v>1</v>
          </cell>
          <cell r="N1017">
            <v>4</v>
          </cell>
          <cell r="O1017">
            <v>5</v>
          </cell>
          <cell r="R1017">
            <v>2</v>
          </cell>
          <cell r="S1017">
            <v>5</v>
          </cell>
          <cell r="T1017" t="str">
            <v xml:space="preserve">Yuan Purchase Pricelist (CNY)</v>
          </cell>
          <cell r="U1017">
            <v>205</v>
          </cell>
          <cell r="V1017">
            <v>5576</v>
          </cell>
          <cell r="W1017">
            <v>8360</v>
          </cell>
          <cell r="X1017">
            <v>11150</v>
          </cell>
          <cell r="Z1017">
            <v>10</v>
          </cell>
          <cell r="AB1017" t="str">
            <v>A2+A3</v>
          </cell>
        </row>
        <row r="1018">
          <cell r="A1018">
            <v>12450</v>
          </cell>
          <cell r="B1018" t="str">
            <v>AUTOLAMPS1049</v>
          </cell>
          <cell r="C1018" t="str">
            <v>AUTOLAMPS1049</v>
          </cell>
          <cell r="D1018" t="b">
            <v>1</v>
          </cell>
          <cell r="E1018" t="str">
            <v xml:space="preserve">NISSAN X-TRAIL T31 (07-14) - HEAD LAMP (215-11C1) - RH</v>
          </cell>
          <cell r="F1018" t="str">
            <v>NISSAN</v>
          </cell>
          <cell r="G1018" t="str">
            <v xml:space="preserve">T31 HLA RH</v>
          </cell>
          <cell r="H1018" t="str">
            <v>NS28-0201-R</v>
          </cell>
          <cell r="J1018">
            <v>0.04</v>
          </cell>
          <cell r="K1018" t="str">
            <v>SUPPLIER0002</v>
          </cell>
          <cell r="L1018" t="str">
            <v xml:space="preserve">ANHUI TINCAI SILK CO. LTD</v>
          </cell>
          <cell r="M1018">
            <v>1</v>
          </cell>
          <cell r="N1018">
            <v>4</v>
          </cell>
          <cell r="O1018">
            <v>5</v>
          </cell>
          <cell r="R1018">
            <v>2</v>
          </cell>
          <cell r="S1018">
            <v>5</v>
          </cell>
          <cell r="T1018" t="str">
            <v xml:space="preserve">Yuan Purchase Pricelist (CNY)</v>
          </cell>
          <cell r="U1018">
            <v>205</v>
          </cell>
          <cell r="V1018">
            <v>5576</v>
          </cell>
          <cell r="W1018">
            <v>8360</v>
          </cell>
          <cell r="X1018">
            <v>11150</v>
          </cell>
          <cell r="Z1018">
            <v>13</v>
          </cell>
          <cell r="AB1018" t="str">
            <v>A2+A3+A4</v>
          </cell>
        </row>
        <row r="1019">
          <cell r="A1019">
            <v>12192</v>
          </cell>
          <cell r="B1019" t="str">
            <v>AUTOLAMPS1045</v>
          </cell>
          <cell r="C1019" t="str">
            <v>AUTOLAMPS1045</v>
          </cell>
          <cell r="D1019" t="b">
            <v>1</v>
          </cell>
          <cell r="E1019" t="str">
            <v xml:space="preserve">NISSAN X-TRAIL T31 (07-14) - INNER FENDER - LH</v>
          </cell>
          <cell r="F1019" t="str">
            <v>NISSAN</v>
          </cell>
          <cell r="G1019" t="str">
            <v xml:space="preserve">T31 IF LH</v>
          </cell>
          <cell r="H1019" t="str">
            <v>NS28-0216-1-L</v>
          </cell>
          <cell r="J1019">
            <v>0.04</v>
          </cell>
          <cell r="K1019" t="str">
            <v>SUPPLIER0002</v>
          </cell>
          <cell r="L1019" t="str">
            <v xml:space="preserve">ANHUI TINCAI SILK CO. LTD</v>
          </cell>
          <cell r="M1019">
            <v>1</v>
          </cell>
          <cell r="N1019">
            <v>4</v>
          </cell>
          <cell r="O1019">
            <v>5</v>
          </cell>
          <cell r="R1019">
            <v>3</v>
          </cell>
          <cell r="S1019">
            <v>10</v>
          </cell>
          <cell r="T1019" t="str">
            <v xml:space="preserve">Yuan Purchase Pricelist (CNY)</v>
          </cell>
          <cell r="U1019">
            <v>3.49</v>
          </cell>
          <cell r="V1019">
            <v>545</v>
          </cell>
          <cell r="W1019">
            <v>850</v>
          </cell>
          <cell r="X1019">
            <v>1180</v>
          </cell>
          <cell r="Z1019">
            <v>0</v>
          </cell>
          <cell r="AB1019" t="str">
            <v>H1</v>
          </cell>
        </row>
        <row r="1020">
          <cell r="A1020">
            <v>12191</v>
          </cell>
          <cell r="B1020" t="str">
            <v>AUTOLAMPS1046</v>
          </cell>
          <cell r="C1020" t="str">
            <v>AUTOLAMPS1046</v>
          </cell>
          <cell r="D1020" t="b">
            <v>1</v>
          </cell>
          <cell r="E1020" t="str">
            <v xml:space="preserve">NISSAN X-TRAIL T31 (07-14) - INNER FENDER - RH</v>
          </cell>
          <cell r="F1020" t="str">
            <v>NISSAN</v>
          </cell>
          <cell r="G1020" t="str">
            <v xml:space="preserve">T31 IF RH</v>
          </cell>
          <cell r="H1020" t="str">
            <v>NS28-0216-1-R</v>
          </cell>
          <cell r="J1020">
            <v>0.04</v>
          </cell>
          <cell r="K1020" t="str">
            <v>SUPPLIER0002</v>
          </cell>
          <cell r="L1020" t="str">
            <v xml:space="preserve">ANHUI TINCAI SILK CO. LTD</v>
          </cell>
          <cell r="M1020">
            <v>1</v>
          </cell>
          <cell r="N1020">
            <v>4</v>
          </cell>
          <cell r="O1020">
            <v>5</v>
          </cell>
          <cell r="R1020">
            <v>3</v>
          </cell>
          <cell r="S1020">
            <v>10</v>
          </cell>
          <cell r="T1020" t="str">
            <v xml:space="preserve">Yuan Purchase Pricelist (CNY)</v>
          </cell>
          <cell r="U1020">
            <v>3.49</v>
          </cell>
          <cell r="V1020">
            <v>545</v>
          </cell>
          <cell r="W1020">
            <v>850</v>
          </cell>
          <cell r="X1020">
            <v>1180</v>
          </cell>
          <cell r="Z1020">
            <v>1</v>
          </cell>
          <cell r="AB1020" t="str">
            <v>H1</v>
          </cell>
        </row>
        <row r="1021">
          <cell r="A1021">
            <v>12187</v>
          </cell>
          <cell r="B1021" t="str">
            <v>AUTOLAMPS1042</v>
          </cell>
          <cell r="C1021" t="str">
            <v>AUTOLAMPS1042</v>
          </cell>
          <cell r="D1021" t="b">
            <v>1</v>
          </cell>
          <cell r="E1021" t="str">
            <v xml:space="preserve">NISSAN X-TRAIL T31 (07-14) - REAR BUMPER</v>
          </cell>
          <cell r="F1021" t="str">
            <v>NISSAN</v>
          </cell>
          <cell r="G1021" t="str">
            <v xml:space="preserve">T31 BPRR</v>
          </cell>
          <cell r="H1021" t="str">
            <v>NS28-0208</v>
          </cell>
          <cell r="J1021">
            <v>0.04</v>
          </cell>
          <cell r="K1021" t="str">
            <v>SUPPLIER0002</v>
          </cell>
          <cell r="L1021" t="str">
            <v xml:space="preserve">ANHUI TINCAI SILK CO. LTD</v>
          </cell>
          <cell r="M1021">
            <v>0</v>
          </cell>
          <cell r="N1021">
            <v>0</v>
          </cell>
          <cell r="O1021">
            <v>0</v>
          </cell>
          <cell r="R1021">
            <v>1</v>
          </cell>
          <cell r="S1021">
            <v>2</v>
          </cell>
          <cell r="T1021" t="str">
            <v xml:space="preserve">Yuan Purchase Pricelist (CNY)</v>
          </cell>
          <cell r="U1021">
            <v>130.5</v>
          </cell>
          <cell r="V1021">
            <v>2936</v>
          </cell>
          <cell r="W1021">
            <v>4550</v>
          </cell>
          <cell r="X1021">
            <v>6280</v>
          </cell>
          <cell r="Z1021">
            <v>3</v>
          </cell>
          <cell r="AB1021" t="str">
            <v>G4A</v>
          </cell>
        </row>
        <row r="1022">
          <cell r="A1022">
            <v>12225</v>
          </cell>
          <cell r="B1022" t="str">
            <v>AUTOLAMPS1043</v>
          </cell>
          <cell r="C1022" t="str">
            <v>AUTOLAMPS1043</v>
          </cell>
          <cell r="D1022" t="b">
            <v>1</v>
          </cell>
          <cell r="E1022" t="str">
            <v xml:space="preserve">NISSAN X-TRAIL T31 (07-14) - REAR BUMPER STRIP - LH</v>
          </cell>
          <cell r="F1022" t="str">
            <v>NISSAN</v>
          </cell>
          <cell r="G1022" t="str">
            <v xml:space="preserve">T31 RBPRS LH</v>
          </cell>
          <cell r="H1022" t="str">
            <v>NS28-0208-1-L</v>
          </cell>
          <cell r="J1022">
            <v>0.04</v>
          </cell>
          <cell r="K1022" t="str">
            <v>SUPPLIER0002</v>
          </cell>
          <cell r="L1022" t="str">
            <v xml:space="preserve">ANHUI TINCAI SILK CO. LTD</v>
          </cell>
          <cell r="N1022">
            <v>0</v>
          </cell>
          <cell r="O1022">
            <v>0</v>
          </cell>
          <cell r="R1022">
            <v>2</v>
          </cell>
          <cell r="S1022">
            <v>3</v>
          </cell>
          <cell r="T1022" t="str">
            <v xml:space="preserve">Yuan Purchase Pricelist (CNY)</v>
          </cell>
          <cell r="U1022">
            <v>3.32</v>
          </cell>
          <cell r="V1022">
            <v>519</v>
          </cell>
          <cell r="W1022">
            <v>800</v>
          </cell>
          <cell r="X1022">
            <v>1100</v>
          </cell>
        </row>
        <row r="1023">
          <cell r="A1023">
            <v>12190</v>
          </cell>
          <cell r="B1023" t="str">
            <v>AUTOLAMPS1044</v>
          </cell>
          <cell r="C1023" t="str">
            <v>AUTOLAMPS1044</v>
          </cell>
          <cell r="D1023" t="b">
            <v>1</v>
          </cell>
          <cell r="E1023" t="str">
            <v xml:space="preserve">NISSAN X-TRAIL T31 (07-14) - REAR BUMPER STRIP - RH</v>
          </cell>
          <cell r="F1023" t="str">
            <v>NISSAN</v>
          </cell>
          <cell r="G1023" t="str">
            <v xml:space="preserve">T31 RBPRS RH</v>
          </cell>
          <cell r="H1023" t="str">
            <v>NS28-0208-1-R</v>
          </cell>
          <cell r="J1023">
            <v>0.04</v>
          </cell>
          <cell r="K1023" t="str">
            <v>SUPPLIER0002</v>
          </cell>
          <cell r="L1023" t="str">
            <v xml:space="preserve">ANHUI TINCAI SILK CO. LTD</v>
          </cell>
          <cell r="N1023">
            <v>0</v>
          </cell>
          <cell r="O1023">
            <v>0</v>
          </cell>
          <cell r="R1023">
            <v>2</v>
          </cell>
          <cell r="S1023">
            <v>3</v>
          </cell>
          <cell r="T1023" t="str">
            <v xml:space="preserve">Yuan Purchase Pricelist (CNY)</v>
          </cell>
          <cell r="U1023">
            <v>3.32</v>
          </cell>
          <cell r="V1023">
            <v>519</v>
          </cell>
          <cell r="W1023">
            <v>800</v>
          </cell>
          <cell r="X1023">
            <v>1100</v>
          </cell>
        </row>
        <row r="1024">
          <cell r="A1024">
            <v>11895</v>
          </cell>
          <cell r="B1024" t="str">
            <v>AUTOLAMPS1050</v>
          </cell>
          <cell r="C1024" t="str">
            <v>AUTOLAMPS1050</v>
          </cell>
          <cell r="D1024" t="b">
            <v>1</v>
          </cell>
          <cell r="E1024" t="str">
            <v xml:space="preserve">NISSAN X-TRAIL T31 4WD 9/(07-)  - LAMINATED FRONT WINDSCREEN</v>
          </cell>
          <cell r="F1024" t="str">
            <v>NISSAN</v>
          </cell>
          <cell r="G1024" t="str">
            <v xml:space="preserve">T31 R VCP LFW/X</v>
          </cell>
          <cell r="H1024" t="str">
            <v xml:space="preserve">T31-R-VCP LFW/X</v>
          </cell>
          <cell r="I1024" t="str">
            <v>1450*967</v>
          </cell>
          <cell r="J1024">
            <v>0.02</v>
          </cell>
          <cell r="K1024" t="str">
            <v>SUPPLIER0015</v>
          </cell>
          <cell r="L1024" t="str">
            <v xml:space="preserve">XINYI AUTOMOBILE GLASS (SHENZHEN) CO., LTD</v>
          </cell>
          <cell r="M1024">
            <v>6</v>
          </cell>
          <cell r="N1024">
            <v>24</v>
          </cell>
          <cell r="O1024">
            <v>30</v>
          </cell>
          <cell r="R1024">
            <v>4</v>
          </cell>
          <cell r="S1024">
            <v>12</v>
          </cell>
          <cell r="T1024" t="str">
            <v xml:space="preserve">USD Purchase Pricelist (USD)</v>
          </cell>
          <cell r="U1024">
            <v>17.53</v>
          </cell>
          <cell r="V1024">
            <v>2920.94</v>
          </cell>
          <cell r="W1024">
            <v>3700</v>
          </cell>
          <cell r="X1024">
            <v>6000</v>
          </cell>
        </row>
        <row r="1025">
          <cell r="A1025">
            <v>12001</v>
          </cell>
          <cell r="B1025" t="str">
            <v>AUTOLAMPS1051</v>
          </cell>
          <cell r="C1025" t="str">
            <v>AUTOLAMPS1051</v>
          </cell>
          <cell r="D1025" t="b">
            <v>1</v>
          </cell>
          <cell r="E1025" t="str">
            <v xml:space="preserve">NISSAN X-TRAIL T31 5D SUV (07-) - REAR WINDSCREEN</v>
          </cell>
          <cell r="F1025" t="str">
            <v>NISSAN</v>
          </cell>
          <cell r="G1025" t="str">
            <v xml:space="preserve">T31 1 RW/H/X</v>
          </cell>
          <cell r="H1025" t="str">
            <v xml:space="preserve">T31-1 RW/H/X</v>
          </cell>
          <cell r="I1025" t="str">
            <v>1254*567</v>
          </cell>
          <cell r="J1025">
            <v>0.02</v>
          </cell>
          <cell r="K1025" t="str">
            <v>SUPPLIER0015</v>
          </cell>
          <cell r="L1025" t="str">
            <v xml:space="preserve">XINYI AUTOMOBILE GLASS (SHENZHEN) CO., LTD</v>
          </cell>
          <cell r="M1025">
            <v>2</v>
          </cell>
          <cell r="N1025">
            <v>8</v>
          </cell>
          <cell r="O1025">
            <v>10</v>
          </cell>
          <cell r="R1025">
            <v>1</v>
          </cell>
          <cell r="S1025">
            <v>4</v>
          </cell>
          <cell r="T1025" t="str">
            <v xml:space="preserve">USD Purchase Pricelist (USD)</v>
          </cell>
          <cell r="U1025">
            <v>12</v>
          </cell>
          <cell r="V1025">
            <v>1999.5</v>
          </cell>
          <cell r="W1025">
            <v>2500</v>
          </cell>
          <cell r="X1025">
            <v>4100</v>
          </cell>
          <cell r="Z1025">
            <v>21</v>
          </cell>
          <cell r="AB1025" t="str">
            <v>5A</v>
          </cell>
        </row>
        <row r="1026">
          <cell r="A1026">
            <v>13913</v>
          </cell>
          <cell r="B1026" t="str">
            <v>AUTOLAMPS0947</v>
          </cell>
          <cell r="C1026" t="str">
            <v>AUTOLAMPS0947</v>
          </cell>
          <cell r="D1026" t="b">
            <v>1</v>
          </cell>
          <cell r="E1026" t="str">
            <v xml:space="preserve">TIIDA (08-) - HEAD LAMP (215-11C5-RD) - LH</v>
          </cell>
          <cell r="F1026" t="str">
            <v>NISSAN</v>
          </cell>
          <cell r="G1026" t="str">
            <v xml:space="preserve">TIIDA/08 HLA LH</v>
          </cell>
          <cell r="H1026" t="str">
            <v>NS13-0301-L</v>
          </cell>
          <cell r="J1026">
            <v>0.04</v>
          </cell>
          <cell r="K1026" t="str">
            <v>SUPPLIER0002</v>
          </cell>
          <cell r="L1026" t="str">
            <v xml:space="preserve">ANHUI TINCAI SILK CO. LTD</v>
          </cell>
          <cell r="N1026">
            <v>0</v>
          </cell>
          <cell r="O1026">
            <v>0</v>
          </cell>
          <cell r="R1026">
            <v>2</v>
          </cell>
          <cell r="S1026">
            <v>5</v>
          </cell>
          <cell r="T1026" t="str">
            <v xml:space="preserve">Yuan Purchase Pricelist (CNY)</v>
          </cell>
          <cell r="U1026">
            <v>140</v>
          </cell>
          <cell r="V1026">
            <v>3571</v>
          </cell>
          <cell r="W1026">
            <v>5400</v>
          </cell>
          <cell r="X1026">
            <v>9300</v>
          </cell>
        </row>
        <row r="1027">
          <cell r="A1027">
            <v>13914</v>
          </cell>
          <cell r="B1027" t="str">
            <v>AUTOLAMPS0948</v>
          </cell>
          <cell r="C1027" t="str">
            <v>AUTOLAMPS0948</v>
          </cell>
          <cell r="D1027" t="b">
            <v>1</v>
          </cell>
          <cell r="E1027" t="str">
            <v xml:space="preserve">TIIDA (08-) - HEAD LAMP (215-11C5-RD) - RH</v>
          </cell>
          <cell r="F1027" t="str">
            <v>NISSAN</v>
          </cell>
          <cell r="G1027" t="str">
            <v xml:space="preserve">TIIDA/08 HLA RH</v>
          </cell>
          <cell r="H1027" t="str">
            <v>NS13-0301-R</v>
          </cell>
          <cell r="J1027">
            <v>0.04</v>
          </cell>
          <cell r="K1027" t="str">
            <v>SUPPLIER0002</v>
          </cell>
          <cell r="L1027" t="str">
            <v xml:space="preserve">ANHUI TINCAI SILK CO. LTD</v>
          </cell>
          <cell r="M1027">
            <v>0</v>
          </cell>
          <cell r="N1027">
            <v>0</v>
          </cell>
          <cell r="O1027">
            <v>0</v>
          </cell>
          <cell r="R1027">
            <v>2</v>
          </cell>
          <cell r="S1027">
            <v>5</v>
          </cell>
          <cell r="T1027" t="str">
            <v xml:space="preserve">Yuan Purchase Pricelist (CNY)</v>
          </cell>
          <cell r="U1027">
            <v>140</v>
          </cell>
          <cell r="V1027">
            <v>3571</v>
          </cell>
          <cell r="W1027">
            <v>5400</v>
          </cell>
          <cell r="X1027">
            <v>9300</v>
          </cell>
        </row>
        <row r="1028">
          <cell r="A1028">
            <v>13916</v>
          </cell>
          <cell r="B1028" t="str">
            <v>AUTOLAMPS0949</v>
          </cell>
          <cell r="C1028" t="str">
            <v>AUTOLAMPS0949</v>
          </cell>
          <cell r="D1028" t="b">
            <v>1</v>
          </cell>
          <cell r="E1028" t="str">
            <v xml:space="preserve">TIIDA (08-) - TAIL LAMP  (SALOON) - LH</v>
          </cell>
          <cell r="F1028" t="str">
            <v>NISSAN</v>
          </cell>
          <cell r="G1028" t="str">
            <v xml:space="preserve">TIIDA/08 TLA LH</v>
          </cell>
          <cell r="H1028" t="str">
            <v>NS13-0302A-L</v>
          </cell>
          <cell r="J1028">
            <v>6</v>
          </cell>
          <cell r="K1028">
            <v>6</v>
          </cell>
          <cell r="L1028">
            <v>6</v>
          </cell>
          <cell r="M1028">
            <v>6</v>
          </cell>
          <cell r="N1028">
            <v>6</v>
          </cell>
          <cell r="O1028">
            <v>6</v>
          </cell>
          <cell r="P1028">
            <v>6</v>
          </cell>
          <cell r="Q1028">
            <v>6</v>
          </cell>
          <cell r="R1028">
            <v>6</v>
          </cell>
          <cell r="S1028">
            <v>6</v>
          </cell>
          <cell r="T1028">
            <v>6</v>
          </cell>
          <cell r="U1028">
            <v>6</v>
          </cell>
          <cell r="V1028">
            <v>6</v>
          </cell>
          <cell r="W1028">
            <v>6</v>
          </cell>
          <cell r="X1028">
            <v>6</v>
          </cell>
          <cell r="Y1028">
            <v>6</v>
          </cell>
          <cell r="Z1028">
            <v>6</v>
          </cell>
          <cell r="AA1028">
            <v>6</v>
          </cell>
          <cell r="AB1028" t="str">
            <v>B2</v>
          </cell>
        </row>
        <row r="1029">
          <cell r="A1029">
            <v>13915</v>
          </cell>
          <cell r="B1029" t="str">
            <v>AUTOLAMPS0950</v>
          </cell>
          <cell r="C1029" t="str">
            <v>AUTOLAMPS0950</v>
          </cell>
          <cell r="D1029" t="b">
            <v>1</v>
          </cell>
          <cell r="E1029" t="str">
            <v xml:space="preserve">TIIDA (08-) - TAIL LAMP  (SALOON) - RH</v>
          </cell>
          <cell r="F1029" t="str">
            <v>NISSAN</v>
          </cell>
          <cell r="G1029" t="str">
            <v xml:space="preserve">TIIDA/08 TLA RH</v>
          </cell>
          <cell r="H1029" t="str">
            <v>NS13-0302A-R</v>
          </cell>
          <cell r="J1029">
            <v>5</v>
          </cell>
          <cell r="K1029">
            <v>5</v>
          </cell>
          <cell r="L1029">
            <v>5</v>
          </cell>
          <cell r="M1029">
            <v>5</v>
          </cell>
          <cell r="N1029">
            <v>5</v>
          </cell>
          <cell r="O1029">
            <v>5</v>
          </cell>
          <cell r="P1029">
            <v>5</v>
          </cell>
          <cell r="Q1029">
            <v>5</v>
          </cell>
          <cell r="R1029">
            <v>5</v>
          </cell>
          <cell r="S1029">
            <v>5</v>
          </cell>
          <cell r="T1029">
            <v>5</v>
          </cell>
          <cell r="U1029">
            <v>5</v>
          </cell>
          <cell r="V1029">
            <v>5</v>
          </cell>
          <cell r="W1029">
            <v>5</v>
          </cell>
          <cell r="X1029">
            <v>5</v>
          </cell>
          <cell r="Y1029">
            <v>5</v>
          </cell>
          <cell r="Z1029">
            <v>5</v>
          </cell>
          <cell r="AB1029" t="str">
            <v>B2</v>
          </cell>
        </row>
        <row r="1030">
          <cell r="A1030">
            <v>12655</v>
          </cell>
          <cell r="B1030" t="str">
            <v>AUTOLAMPS0952</v>
          </cell>
          <cell r="C1030" t="str">
            <v>AUTOLAMPS0952</v>
          </cell>
          <cell r="D1030" t="b">
            <v>1</v>
          </cell>
          <cell r="E1030" t="str">
            <v xml:space="preserve">TIIDA HATCHBACK (05-07) (215-19K8R-AE) - HEAD LAMP - LH</v>
          </cell>
          <cell r="F1030" t="str">
            <v>NISSAN</v>
          </cell>
          <cell r="G1030" t="str">
            <v xml:space="preserve">TIIDA/05 HLA LH</v>
          </cell>
          <cell r="H1030" t="str">
            <v>NS13-0101-L</v>
          </cell>
          <cell r="J1030">
            <v>0.04</v>
          </cell>
          <cell r="K1030" t="str">
            <v>SUPPLIER0001</v>
          </cell>
          <cell r="L1030" t="str">
            <v xml:space="preserve">AMEX AUTOPARTS LIMITED</v>
          </cell>
          <cell r="M1030">
            <v>0</v>
          </cell>
          <cell r="N1030">
            <v>0</v>
          </cell>
          <cell r="O1030">
            <v>0</v>
          </cell>
          <cell r="R1030">
            <v>2</v>
          </cell>
          <cell r="S1030">
            <v>5</v>
          </cell>
          <cell r="T1030" t="str">
            <v xml:space="preserve">Yuan Purchase Pricelist (CNY)</v>
          </cell>
          <cell r="U1030">
            <v>140</v>
          </cell>
          <cell r="V1030">
            <v>3150</v>
          </cell>
          <cell r="W1030">
            <v>4880</v>
          </cell>
          <cell r="X1030">
            <v>6730</v>
          </cell>
          <cell r="Z1030">
            <v>0</v>
          </cell>
          <cell r="AB1030" t="str">
            <v>A3</v>
          </cell>
        </row>
        <row r="1031">
          <cell r="A1031">
            <v>12654</v>
          </cell>
          <cell r="B1031" t="str">
            <v>AUTOLAMPS0953</v>
          </cell>
          <cell r="C1031" t="str">
            <v>AUTOLAMPS0953</v>
          </cell>
          <cell r="D1031" t="b">
            <v>1</v>
          </cell>
          <cell r="E1031" t="str">
            <v xml:space="preserve">TIIDA HATCHBACK (05-07) (215-19K8R-AE) - HEAD LAMP - RH</v>
          </cell>
          <cell r="F1031" t="str">
            <v>NISSAN</v>
          </cell>
          <cell r="G1031" t="str">
            <v xml:space="preserve">TIIDA/05 HLA RH</v>
          </cell>
          <cell r="H1031" t="str">
            <v>NS13-0101-R</v>
          </cell>
          <cell r="J1031">
            <v>0.04</v>
          </cell>
          <cell r="K1031" t="str">
            <v>SUPPLIER0001</v>
          </cell>
          <cell r="L1031" t="str">
            <v xml:space="preserve">AMEX AUTOPARTS LIMITED</v>
          </cell>
          <cell r="M1031">
            <v>0</v>
          </cell>
          <cell r="N1031">
            <v>0</v>
          </cell>
          <cell r="O1031">
            <v>0</v>
          </cell>
          <cell r="R1031">
            <v>2</v>
          </cell>
          <cell r="S1031">
            <v>5</v>
          </cell>
          <cell r="T1031" t="str">
            <v xml:space="preserve">Yuan Purchase Pricelist (CNY)</v>
          </cell>
          <cell r="U1031">
            <v>140</v>
          </cell>
          <cell r="V1031">
            <v>3571</v>
          </cell>
          <cell r="W1031">
            <v>5400</v>
          </cell>
          <cell r="X1031">
            <v>9300</v>
          </cell>
          <cell r="Z1031">
            <v>5</v>
          </cell>
          <cell r="AB1031" t="str">
            <v>A3</v>
          </cell>
        </row>
        <row r="1032">
          <cell r="A1032">
            <v>11880</v>
          </cell>
          <cell r="B1032" t="str">
            <v>AUTOLAMPS0954</v>
          </cell>
          <cell r="C1032" t="str">
            <v>AUTOLAMPS0954</v>
          </cell>
          <cell r="D1032" t="b">
            <v>1</v>
          </cell>
          <cell r="E1032" t="str">
            <v xml:space="preserve">TIIDA HATCHBACK (05-07) (215-19K8R-AE) - TAIL LAMP - LH</v>
          </cell>
          <cell r="F1032" t="str">
            <v>NISSAN</v>
          </cell>
          <cell r="G1032" t="str">
            <v xml:space="preserve">TIIDA/05 TLA HB LH</v>
          </cell>
          <cell r="H1032" t="str">
            <v>NS13-0102A-L</v>
          </cell>
          <cell r="J1032">
            <v>0.04</v>
          </cell>
          <cell r="K1032" t="str">
            <v>SUPPLIER0001</v>
          </cell>
          <cell r="L1032" t="str">
            <v xml:space="preserve">AMEX AUTOPARTS LIMITED</v>
          </cell>
          <cell r="M1032">
            <v>0</v>
          </cell>
          <cell r="N1032">
            <v>0</v>
          </cell>
          <cell r="O1032">
            <v>0</v>
          </cell>
          <cell r="R1032">
            <v>2</v>
          </cell>
          <cell r="S1032">
            <v>5</v>
          </cell>
          <cell r="T1032" t="str">
            <v xml:space="preserve">Yuan Purchase Pricelist (CNY)</v>
          </cell>
          <cell r="U1032">
            <v>116</v>
          </cell>
          <cell r="V1032">
            <v>2610</v>
          </cell>
          <cell r="W1032">
            <v>4050</v>
          </cell>
          <cell r="X1032">
            <v>5590</v>
          </cell>
          <cell r="Z1032">
            <v>3</v>
          </cell>
          <cell r="AB1032" t="str">
            <v>B2</v>
          </cell>
        </row>
        <row r="1033">
          <cell r="A1033">
            <v>12653</v>
          </cell>
          <cell r="B1033" t="str">
            <v>AUTOLAMPS0955</v>
          </cell>
          <cell r="C1033" t="str">
            <v>AUTOLAMPS0955</v>
          </cell>
          <cell r="D1033" t="b">
            <v>1</v>
          </cell>
          <cell r="E1033" t="str">
            <v xml:space="preserve">TIIDA HATCHBACK (05-07) (215-19K8R-AE) - TAIL LAMP - RH</v>
          </cell>
          <cell r="F1033" t="str">
            <v>NISSAN</v>
          </cell>
          <cell r="G1033" t="str">
            <v xml:space="preserve">TIIDA/05 TLA HB RH</v>
          </cell>
          <cell r="H1033" t="str">
            <v>NS13-0102A</v>
          </cell>
          <cell r="J1033">
            <v>0.04</v>
          </cell>
          <cell r="K1033" t="str">
            <v>SUPPLIER0001</v>
          </cell>
          <cell r="L1033" t="str">
            <v xml:space="preserve">AMEX AUTOPARTS LIMITED</v>
          </cell>
          <cell r="M1033">
            <v>0</v>
          </cell>
          <cell r="N1033">
            <v>0</v>
          </cell>
          <cell r="O1033">
            <v>0</v>
          </cell>
          <cell r="R1033">
            <v>2</v>
          </cell>
          <cell r="S1033">
            <v>5</v>
          </cell>
          <cell r="T1033" t="str">
            <v xml:space="preserve">Yuan Purchase Pricelist (CNY)</v>
          </cell>
          <cell r="U1033">
            <v>116</v>
          </cell>
          <cell r="V1033">
            <v>2610</v>
          </cell>
          <cell r="W1033">
            <v>4050</v>
          </cell>
          <cell r="X1033">
            <v>5590</v>
          </cell>
          <cell r="Z1033">
            <v>0</v>
          </cell>
          <cell r="AB1033" t="str">
            <v>B2</v>
          </cell>
        </row>
        <row r="1034">
          <cell r="A1034">
            <v>12657</v>
          </cell>
          <cell r="B1034" t="str">
            <v>AUTOLAMPS0957</v>
          </cell>
          <cell r="C1034" t="str">
            <v>AUTOLAMPS0957</v>
          </cell>
          <cell r="D1034" t="b">
            <v>1</v>
          </cell>
          <cell r="E1034" t="str">
            <v xml:space="preserve">TIIDA SALOON (05-07) - TAIL LAMP (115-1923-U) - LH</v>
          </cell>
          <cell r="F1034" t="str">
            <v>NISSAN</v>
          </cell>
          <cell r="G1034" t="str">
            <v xml:space="preserve">TIIDA/05 TLA SAL LH</v>
          </cell>
          <cell r="H1034" t="str">
            <v>NS13-0102-L</v>
          </cell>
          <cell r="J1034">
            <v>0.04</v>
          </cell>
          <cell r="K1034" t="str">
            <v>SUPPLIER0001</v>
          </cell>
          <cell r="L1034" t="str">
            <v xml:space="preserve">AMEX AUTOPARTS LIMITED</v>
          </cell>
          <cell r="M1034">
            <v>1</v>
          </cell>
          <cell r="N1034">
            <v>4</v>
          </cell>
          <cell r="O1034">
            <v>5</v>
          </cell>
          <cell r="R1034">
            <v>2</v>
          </cell>
          <cell r="S1034">
            <v>5</v>
          </cell>
          <cell r="T1034" t="str">
            <v xml:space="preserve">Yuan Purchase Pricelist (CNY)</v>
          </cell>
          <cell r="U1034">
            <v>70</v>
          </cell>
          <cell r="V1034">
            <v>1785</v>
          </cell>
          <cell r="W1034">
            <v>2700</v>
          </cell>
          <cell r="X1034">
            <v>4700</v>
          </cell>
          <cell r="Z1034">
            <v>4</v>
          </cell>
          <cell r="AB1034" t="str">
            <v>B2</v>
          </cell>
        </row>
        <row r="1035">
          <cell r="A1035">
            <v>12656</v>
          </cell>
          <cell r="B1035" t="str">
            <v>AUTOLAMPS0958</v>
          </cell>
          <cell r="C1035" t="str">
            <v>AUTOLAMPS0958</v>
          </cell>
          <cell r="D1035" t="b">
            <v>1</v>
          </cell>
          <cell r="E1035" t="str">
            <v xml:space="preserve">TIIDA SALOON (05-07) - TAIL LAMP (115-1923-U) - RH</v>
          </cell>
          <cell r="F1035" t="str">
            <v>NISSAN</v>
          </cell>
          <cell r="G1035" t="str">
            <v xml:space="preserve">TIIDA/05 TLA SAL RH</v>
          </cell>
          <cell r="H1035" t="str">
            <v>NS13-0102-R</v>
          </cell>
          <cell r="J1035">
            <v>0.04</v>
          </cell>
          <cell r="K1035" t="str">
            <v>SUPPLIER0001</v>
          </cell>
          <cell r="L1035" t="str">
            <v xml:space="preserve">AMEX AUTOPARTS LIMITED</v>
          </cell>
          <cell r="M1035">
            <v>2</v>
          </cell>
          <cell r="N1035">
            <v>8</v>
          </cell>
          <cell r="O1035">
            <v>10</v>
          </cell>
          <cell r="R1035">
            <v>2</v>
          </cell>
          <cell r="S1035">
            <v>5</v>
          </cell>
          <cell r="T1035" t="str">
            <v xml:space="preserve">Yuan Purchase Pricelist (CNY)</v>
          </cell>
          <cell r="U1035">
            <v>70</v>
          </cell>
          <cell r="V1035">
            <v>1785</v>
          </cell>
          <cell r="W1035">
            <v>2700</v>
          </cell>
          <cell r="X1035">
            <v>4700</v>
          </cell>
          <cell r="Z1035">
            <v>0</v>
          </cell>
          <cell r="AB1035" t="str">
            <v>B2</v>
          </cell>
        </row>
        <row r="1036">
          <cell r="A1036">
            <v>12659</v>
          </cell>
          <cell r="B1036" t="str">
            <v>AUTOLAMPS0959</v>
          </cell>
          <cell r="C1036" t="str">
            <v>AUTOLAMPS0959</v>
          </cell>
          <cell r="D1036" t="b">
            <v>1</v>
          </cell>
          <cell r="E1036" t="str">
            <v xml:space="preserve">TIIDA SALOON/HATCHBACK (05-07) - INNER FENDER - LH</v>
          </cell>
          <cell r="F1036" t="str">
            <v>NISSAN</v>
          </cell>
          <cell r="G1036" t="str">
            <v xml:space="preserve">TIIDA/05 IF LH</v>
          </cell>
          <cell r="H1036" t="str">
            <v>NS13-0116-1-L</v>
          </cell>
          <cell r="J1036">
            <v>0.04</v>
          </cell>
          <cell r="K1036" t="str">
            <v>SUPPLIER0001</v>
          </cell>
          <cell r="L1036" t="str">
            <v xml:space="preserve">AMEX AUTOPARTS LIMITED</v>
          </cell>
          <cell r="M1036">
            <v>0</v>
          </cell>
          <cell r="N1036">
            <v>0</v>
          </cell>
          <cell r="O1036">
            <v>0</v>
          </cell>
          <cell r="R1036">
            <v>2</v>
          </cell>
          <cell r="S1036">
            <v>5</v>
          </cell>
          <cell r="T1036" t="str">
            <v xml:space="preserve">Yuan Purchase Pricelist (CNY)</v>
          </cell>
          <cell r="U1036">
            <v>3.13</v>
          </cell>
          <cell r="V1036">
            <v>489</v>
          </cell>
          <cell r="W1036">
            <v>760</v>
          </cell>
          <cell r="X1036">
            <v>1040</v>
          </cell>
        </row>
        <row r="1037">
          <cell r="A1037">
            <v>12658</v>
          </cell>
          <cell r="B1037" t="str">
            <v>AUTOLAMPS0960</v>
          </cell>
          <cell r="C1037" t="str">
            <v>AUTOLAMPS0960</v>
          </cell>
          <cell r="D1037" t="b">
            <v>1</v>
          </cell>
          <cell r="E1037" t="str">
            <v xml:space="preserve">TIIDA SALOON/HATCHBACK (05-07) - INNER FENDER - RH</v>
          </cell>
          <cell r="F1037" t="str">
            <v>NISSAN</v>
          </cell>
          <cell r="G1037" t="str">
            <v xml:space="preserve">TIIDA/05 IF RH</v>
          </cell>
          <cell r="H1037" t="str">
            <v>NS13-0116-1-R</v>
          </cell>
          <cell r="J1037">
            <v>0.04</v>
          </cell>
          <cell r="K1037" t="str">
            <v>SUPPLIER0001</v>
          </cell>
          <cell r="L1037" t="str">
            <v xml:space="preserve">AMEX AUTOPARTS LIMITED</v>
          </cell>
          <cell r="M1037">
            <v>0</v>
          </cell>
          <cell r="N1037">
            <v>0</v>
          </cell>
          <cell r="O1037">
            <v>0</v>
          </cell>
          <cell r="R1037">
            <v>2</v>
          </cell>
          <cell r="S1037">
            <v>5</v>
          </cell>
          <cell r="T1037" t="str">
            <v xml:space="preserve">Yuan Purchase Pricelist (CNY)</v>
          </cell>
          <cell r="U1037">
            <v>3.13</v>
          </cell>
          <cell r="V1037">
            <v>489</v>
          </cell>
          <cell r="W1037">
            <v>760</v>
          </cell>
          <cell r="X1037">
            <v>1040</v>
          </cell>
        </row>
        <row r="1038">
          <cell r="A1038">
            <v>13901</v>
          </cell>
          <cell r="B1038" t="str">
            <v>AUTOLAMPS1052</v>
          </cell>
          <cell r="C1038" t="str">
            <v>AUTOLAMPS1052</v>
          </cell>
          <cell r="D1038" t="b">
            <v>1</v>
          </cell>
          <cell r="E1038" t="str">
            <v xml:space="preserve">PEUGEOT 406 4D SEDAN/5D WAGON (95-04) - LAMINATED FRONT WINDSCREEN</v>
          </cell>
          <cell r="F1038" t="str">
            <v>PEUGEOT</v>
          </cell>
          <cell r="G1038" t="str">
            <v xml:space="preserve">406 LFW/X</v>
          </cell>
          <cell r="H1038" t="str">
            <v xml:space="preserve">406-01-VCS LFW/X</v>
          </cell>
          <cell r="I1038" t="str">
            <v>1505*924</v>
          </cell>
          <cell r="J1038">
            <v>0.02</v>
          </cell>
          <cell r="K1038" t="str">
            <v>SUPPLIER0015</v>
          </cell>
          <cell r="L1038" t="str">
            <v xml:space="preserve">XINYI AUTOMOBILE GLASS (SHENZHEN) CO., LTD</v>
          </cell>
          <cell r="M1038">
            <v>1</v>
          </cell>
          <cell r="N1038">
            <v>4</v>
          </cell>
          <cell r="O1038">
            <v>5</v>
          </cell>
          <cell r="R1038">
            <v>1</v>
          </cell>
          <cell r="S1038">
            <v>3</v>
          </cell>
          <cell r="T1038" t="str">
            <v xml:space="preserve">USD Purchase Pricelist (USD)</v>
          </cell>
          <cell r="U1038">
            <v>16.62</v>
          </cell>
          <cell r="V1038">
            <v>2769.31</v>
          </cell>
          <cell r="W1038">
            <v>3670</v>
          </cell>
          <cell r="X1038">
            <v>5000</v>
          </cell>
        </row>
        <row r="1039">
          <cell r="A1039">
            <v>12866</v>
          </cell>
          <cell r="B1039" t="str">
            <v>AUTOLAMPS1053</v>
          </cell>
          <cell r="C1039" t="str">
            <v>AUTOLAMPS1053</v>
          </cell>
          <cell r="D1039" t="b">
            <v>1</v>
          </cell>
          <cell r="E1039" t="str">
            <v xml:space="preserve">PEUGEOT 504 4D SEDAN/5D WAGON (68-84) - LAMINATED FRONT WINDSCREEN</v>
          </cell>
          <cell r="F1039" t="str">
            <v>PEUGEOT</v>
          </cell>
          <cell r="G1039" t="str">
            <v xml:space="preserve">504 LFW/X</v>
          </cell>
          <cell r="H1039" t="str">
            <v xml:space="preserve">504 LFW</v>
          </cell>
          <cell r="I1039" t="str">
            <v>1398*627</v>
          </cell>
          <cell r="J1039">
            <v>0.02</v>
          </cell>
          <cell r="K1039" t="str">
            <v>SUPPLIER0015</v>
          </cell>
          <cell r="L1039" t="str">
            <v xml:space="preserve">XINYI AUTOMOBILE GLASS (SHENZHEN) CO., LTD</v>
          </cell>
          <cell r="M1039">
            <v>3</v>
          </cell>
          <cell r="N1039">
            <v>12</v>
          </cell>
          <cell r="O1039">
            <v>15</v>
          </cell>
          <cell r="R1039">
            <v>2</v>
          </cell>
          <cell r="S1039">
            <v>8</v>
          </cell>
          <cell r="T1039" t="str">
            <v xml:space="preserve">USD Purchase Pricelist (USD)</v>
          </cell>
          <cell r="U1039">
            <v>11.4</v>
          </cell>
          <cell r="V1039">
            <v>1899.53</v>
          </cell>
          <cell r="W1039">
            <v>2400</v>
          </cell>
          <cell r="X1039">
            <v>3900</v>
          </cell>
        </row>
        <row r="1040">
          <cell r="A1040">
            <v>12779</v>
          </cell>
          <cell r="B1040" t="str">
            <v>AUTOLAMPS2531</v>
          </cell>
          <cell r="C1040" t="str">
            <v>AUTOLAMPS2531</v>
          </cell>
          <cell r="D1040" t="b">
            <v>1</v>
          </cell>
          <cell r="E1040" t="str">
            <v xml:space="preserve">RANGE ROVER SPORT (L320) 5D SUV (12-) - LAMINATED FRONT WINDSCREEN</v>
          </cell>
          <cell r="F1040" t="str">
            <v xml:space="preserve">RANGE ROVER</v>
          </cell>
          <cell r="G1040" t="str">
            <v xml:space="preserve">RR SPORT 12 VCS LFW/X</v>
          </cell>
          <cell r="H1040" t="str">
            <v xml:space="preserve">EXZ10 LFW/X</v>
          </cell>
          <cell r="J1040">
            <v>0.02</v>
          </cell>
          <cell r="K1040" t="str">
            <v>SUPPLIER0015</v>
          </cell>
          <cell r="L1040" t="str">
            <v xml:space="preserve">XINYI AUTOMOBILE GLASS (SHENZHEN) CO., LTD</v>
          </cell>
          <cell r="M1040">
            <v>0</v>
          </cell>
          <cell r="N1040">
            <v>0</v>
          </cell>
          <cell r="O1040">
            <v>0</v>
          </cell>
          <cell r="R1040">
            <v>2</v>
          </cell>
          <cell r="S1040">
            <v>8</v>
          </cell>
          <cell r="T1040" t="str">
            <v xml:space="preserve">USD Purchase Pricelist (USD)</v>
          </cell>
          <cell r="U1040">
            <v>23.87</v>
          </cell>
          <cell r="V1040">
            <v>3</v>
          </cell>
          <cell r="W1040">
            <v>4800</v>
          </cell>
          <cell r="X1040">
            <v>6620</v>
          </cell>
        </row>
        <row r="1041">
          <cell r="A1041">
            <v>13516</v>
          </cell>
          <cell r="B1041" t="str">
            <v>AUTOLAMPS1054</v>
          </cell>
          <cell r="C1041" t="str">
            <v>AUTOLAMPS1054</v>
          </cell>
          <cell r="D1041" t="b">
            <v>1</v>
          </cell>
          <cell r="E1041" t="str">
            <v xml:space="preserve">SUBARU FORESTER SF 5D SUV (97-02) - LAMINATED FRONT WINDSCREEN</v>
          </cell>
          <cell r="F1041" t="str">
            <v>SUBARU</v>
          </cell>
          <cell r="G1041" t="str">
            <v xml:space="preserve">SF5A52D LFW/X</v>
          </cell>
          <cell r="H1041" t="str">
            <v xml:space="preserve">SF5A52D LFW/X</v>
          </cell>
          <cell r="I1041" t="str">
            <v>1518*890</v>
          </cell>
          <cell r="J1041">
            <v>0.02</v>
          </cell>
          <cell r="K1041" t="str">
            <v>SUPPLIER0015</v>
          </cell>
          <cell r="L1041" t="str">
            <v xml:space="preserve">XINYI AUTOMOBILE GLASS (SHENZHEN) CO., LTD</v>
          </cell>
          <cell r="M1041">
            <v>3</v>
          </cell>
          <cell r="N1041">
            <v>12</v>
          </cell>
          <cell r="O1041">
            <v>15</v>
          </cell>
          <cell r="R1041">
            <v>1</v>
          </cell>
          <cell r="S1041">
            <v>4</v>
          </cell>
          <cell r="T1041" t="str">
            <v xml:space="preserve">USD Purchase Pricelist (USD)</v>
          </cell>
          <cell r="U1041">
            <v>17.559999999999999</v>
          </cell>
          <cell r="V1041">
            <v>2925.94</v>
          </cell>
          <cell r="W1041">
            <v>3700</v>
          </cell>
          <cell r="X1041">
            <v>6000</v>
          </cell>
        </row>
        <row r="1042">
          <cell r="A1042">
            <v>13517</v>
          </cell>
          <cell r="B1042" t="str">
            <v>AUTOLAMPS1055</v>
          </cell>
          <cell r="C1042" t="str">
            <v>AUTOLAMPS1055</v>
          </cell>
          <cell r="D1042" t="b">
            <v>1</v>
          </cell>
          <cell r="E1042" t="str">
            <v xml:space="preserve">SUBARU FORESTER SG 5D SUV (03-05) - LAMINATED FRONT WINDSCREEN</v>
          </cell>
          <cell r="F1042" t="str">
            <v>SUBARU</v>
          </cell>
          <cell r="G1042" t="str">
            <v xml:space="preserve">SG5 02 R LFW/H/X</v>
          </cell>
          <cell r="H1042" t="str">
            <v xml:space="preserve">SG5-02-R LFW/H/X</v>
          </cell>
          <cell r="I1042" t="str">
            <v>1533*862</v>
          </cell>
          <cell r="J1042">
            <v>0.02</v>
          </cell>
          <cell r="K1042" t="str">
            <v>SUPPLIER0015</v>
          </cell>
          <cell r="L1042" t="str">
            <v xml:space="preserve">XINYI AUTOMOBILE GLASS (SHENZHEN) CO., LTD</v>
          </cell>
          <cell r="M1042">
            <v>7</v>
          </cell>
          <cell r="N1042">
            <v>28</v>
          </cell>
          <cell r="O1042">
            <v>35</v>
          </cell>
          <cell r="R1042">
            <v>1</v>
          </cell>
          <cell r="S1042">
            <v>4</v>
          </cell>
          <cell r="T1042" t="str">
            <v xml:space="preserve">USD Purchase Pricelist (USD)</v>
          </cell>
          <cell r="U1042">
            <v>15.79</v>
          </cell>
          <cell r="V1042">
            <v>2631.01</v>
          </cell>
          <cell r="W1042">
            <v>3200</v>
          </cell>
          <cell r="X1042">
            <v>4400</v>
          </cell>
          <cell r="Z1042">
            <v>29</v>
          </cell>
          <cell r="AB1042" t="str">
            <v>4B</v>
          </cell>
        </row>
        <row r="1043">
          <cell r="A1043">
            <v>13762</v>
          </cell>
          <cell r="B1043" t="str">
            <v>AUTOLAMPS1056</v>
          </cell>
          <cell r="C1043" t="str">
            <v>AUTOLAMPS1056</v>
          </cell>
          <cell r="D1043" t="b">
            <v>1</v>
          </cell>
          <cell r="E1043" t="str">
            <v xml:space="preserve">SUBARU FORESTER SH5 5D SUV (05-12) - LAMINATED FRONT WINDSCREEN</v>
          </cell>
          <cell r="F1043" t="str">
            <v>SUBARU</v>
          </cell>
          <cell r="G1043" t="str">
            <v xml:space="preserve">SUB SH5 VCP LFW/X</v>
          </cell>
          <cell r="H1043" t="str">
            <v xml:space="preserve">SUB-SH5-VCP LFW/X</v>
          </cell>
          <cell r="I1043" t="str">
            <v>1454*914</v>
          </cell>
          <cell r="J1043">
            <v>0.02</v>
          </cell>
          <cell r="K1043" t="str">
            <v>SUPPLIER0015</v>
          </cell>
          <cell r="L1043" t="str">
            <v xml:space="preserve">XINYI AUTOMOBILE GLASS (SHENZHEN) CO., LTD</v>
          </cell>
          <cell r="M1043">
            <v>2</v>
          </cell>
          <cell r="N1043">
            <v>8</v>
          </cell>
          <cell r="O1043">
            <v>10</v>
          </cell>
          <cell r="R1043">
            <v>1</v>
          </cell>
          <cell r="S1043">
            <v>4</v>
          </cell>
          <cell r="T1043" t="str">
            <v xml:space="preserve">USD Purchase Pricelist (USD)</v>
          </cell>
          <cell r="U1043">
            <v>17.36</v>
          </cell>
          <cell r="V1043">
            <v>2892.61</v>
          </cell>
          <cell r="W1043">
            <v>4000</v>
          </cell>
          <cell r="X1043">
            <v>6400</v>
          </cell>
          <cell r="Z1043">
            <v>2</v>
          </cell>
          <cell r="AB1043" t="str">
            <v>3B</v>
          </cell>
        </row>
        <row r="1044">
          <cell r="A1044">
            <v>12004</v>
          </cell>
          <cell r="B1044" t="str">
            <v>AUTOLAMPS1057</v>
          </cell>
          <cell r="C1044" t="str">
            <v>AUTOLAMPS1057</v>
          </cell>
          <cell r="D1044" t="b">
            <v>1</v>
          </cell>
          <cell r="E1044" t="str">
            <v xml:space="preserve">SUBARU IMPREZA 44S 4D SEDAN (00-) - LAMINATED FRONT WINDSCREEN</v>
          </cell>
          <cell r="F1044" t="str">
            <v>SUBARU</v>
          </cell>
          <cell r="G1044" t="str">
            <v xml:space="preserve">44S CP LFW/X</v>
          </cell>
          <cell r="H1044" t="str">
            <v xml:space="preserve">44S-CP LFW/X</v>
          </cell>
          <cell r="I1044" t="str">
            <v>1472*907</v>
          </cell>
          <cell r="J1044">
            <v>0.02</v>
          </cell>
          <cell r="K1044" t="str">
            <v>SUPPLIER0015</v>
          </cell>
          <cell r="L1044" t="str">
            <v xml:space="preserve">XINYI AUTOMOBILE GLASS (SHENZHEN) CO., LTD</v>
          </cell>
          <cell r="M1044">
            <v>2</v>
          </cell>
          <cell r="N1044">
            <v>8</v>
          </cell>
          <cell r="O1044">
            <v>10</v>
          </cell>
          <cell r="R1044">
            <v>1</v>
          </cell>
          <cell r="S1044">
            <v>4</v>
          </cell>
          <cell r="T1044" t="str">
            <v xml:space="preserve">USD Purchase Pricelist (USD)</v>
          </cell>
          <cell r="U1044">
            <v>17.36</v>
          </cell>
          <cell r="V1044">
            <v>2892.61</v>
          </cell>
          <cell r="W1044">
            <v>3600</v>
          </cell>
          <cell r="X1044">
            <v>5700</v>
          </cell>
        </row>
        <row r="1045">
          <cell r="A1045">
            <v>13756</v>
          </cell>
          <cell r="B1045" t="str">
            <v>AUTOLAMPS1058</v>
          </cell>
          <cell r="C1045" t="str">
            <v>AUTOLAMPS1058</v>
          </cell>
          <cell r="D1045" t="b">
            <v>1</v>
          </cell>
          <cell r="E1045" t="str">
            <v xml:space="preserve">SUBARU IMPREZA 44WS WRX 5D WAGON (02-) - LAMINATED FRONT WINDSCREEN</v>
          </cell>
          <cell r="F1045" t="str">
            <v>SUBARU</v>
          </cell>
          <cell r="G1045" t="str">
            <v xml:space="preserve">44WS LFW/X</v>
          </cell>
          <cell r="H1045" t="str">
            <v xml:space="preserve">44WS LFW/X</v>
          </cell>
          <cell r="I1045" t="str">
            <v>1471*930</v>
          </cell>
          <cell r="J1045">
            <v>0.02</v>
          </cell>
          <cell r="K1045" t="str">
            <v>SUPPLIER0015</v>
          </cell>
          <cell r="L1045" t="str">
            <v xml:space="preserve">XINYI AUTOMOBILE GLASS (SHENZHEN) CO., LTD</v>
          </cell>
          <cell r="M1045">
            <v>5</v>
          </cell>
          <cell r="N1045">
            <v>20</v>
          </cell>
          <cell r="O1045">
            <v>25</v>
          </cell>
          <cell r="R1045">
            <v>3</v>
          </cell>
          <cell r="S1045">
            <v>9</v>
          </cell>
          <cell r="T1045" t="str">
            <v xml:space="preserve">USD Purchase Pricelist (USD)</v>
          </cell>
          <cell r="U1045">
            <v>17.100000000000001</v>
          </cell>
          <cell r="V1045">
            <v>2849.29</v>
          </cell>
          <cell r="W1045">
            <v>3700</v>
          </cell>
          <cell r="X1045">
            <v>6400</v>
          </cell>
        </row>
        <row r="1046">
          <cell r="A1046">
            <v>13727</v>
          </cell>
          <cell r="B1046" t="str">
            <v>AUTOLAMPS2820</v>
          </cell>
          <cell r="C1046" t="str">
            <v>AUTOLAMPS2820</v>
          </cell>
          <cell r="D1046" t="b">
            <v>1</v>
          </cell>
          <cell r="E1046" t="str">
            <v xml:space="preserve">SUBARU IMPREZA 55N (97-) - HEAD GLASS - LH</v>
          </cell>
          <cell r="F1046" t="str">
            <v>SUBARU</v>
          </cell>
          <cell r="G1046" t="str">
            <v>55N/97-HGS-LH</v>
          </cell>
          <cell r="H1046" t="str">
            <v xml:space="preserve">SI 9512</v>
          </cell>
          <cell r="J1046">
            <v>0.04</v>
          </cell>
          <cell r="M1046">
            <v>0</v>
          </cell>
          <cell r="N1046">
            <v>0</v>
          </cell>
          <cell r="O1046">
            <v>0</v>
          </cell>
          <cell r="P1046">
            <v>3</v>
          </cell>
          <cell r="Q1046">
            <v>10</v>
          </cell>
          <cell r="T1046" t="str">
            <v xml:space="preserve">USD Purchase Pricelist (USD)</v>
          </cell>
          <cell r="U1046">
            <v>2</v>
          </cell>
          <cell r="V1046">
            <v>313</v>
          </cell>
          <cell r="W1046">
            <v>480</v>
          </cell>
          <cell r="X1046">
            <v>660</v>
          </cell>
          <cell r="Z1046">
            <v>4</v>
          </cell>
          <cell r="AB1046" t="str">
            <v>TMF</v>
          </cell>
        </row>
        <row r="1047">
          <cell r="A1047">
            <v>13726</v>
          </cell>
          <cell r="B1047" t="str">
            <v>AUTOLAMPS2821</v>
          </cell>
          <cell r="C1047" t="str">
            <v>AUTOLAMPS2821</v>
          </cell>
          <cell r="D1047" t="b">
            <v>1</v>
          </cell>
          <cell r="E1047" t="str">
            <v xml:space="preserve">SUBARU IMPREZA 55N (97-) - HEAD GLASS - RH</v>
          </cell>
          <cell r="F1047" t="str">
            <v>SUBARU</v>
          </cell>
          <cell r="G1047" t="str">
            <v>55N/97-HGS-RH</v>
          </cell>
          <cell r="H1047" t="str">
            <v xml:space="preserve">SI 9512</v>
          </cell>
          <cell r="J1047">
            <v>0.04</v>
          </cell>
          <cell r="M1047">
            <v>0</v>
          </cell>
          <cell r="N1047">
            <v>0</v>
          </cell>
          <cell r="O1047">
            <v>0</v>
          </cell>
          <cell r="P1047">
            <v>3</v>
          </cell>
          <cell r="Q1047">
            <v>10</v>
          </cell>
          <cell r="T1047" t="str">
            <v xml:space="preserve">USD Purchase Pricelist (USD)</v>
          </cell>
          <cell r="U1047">
            <v>2</v>
          </cell>
          <cell r="V1047">
            <v>313</v>
          </cell>
          <cell r="W1047">
            <v>480</v>
          </cell>
          <cell r="X1047">
            <v>660</v>
          </cell>
          <cell r="Z1047">
            <v>4</v>
          </cell>
          <cell r="AB1047" t="str">
            <v>TMF</v>
          </cell>
        </row>
        <row r="1048">
          <cell r="A1048">
            <v>11898</v>
          </cell>
          <cell r="B1048" t="str">
            <v>AUTOLAMPS1059</v>
          </cell>
          <cell r="C1048" t="str">
            <v>AUTOLAMPS1059</v>
          </cell>
          <cell r="D1048" t="b">
            <v>1</v>
          </cell>
          <cell r="E1048" t="str">
            <v xml:space="preserve">SUBARU IMPREZA 55N 4D SEDAN/5D WAGON/2D COUPE (92-) - LAMINATED FRONT WINDSCREEN</v>
          </cell>
          <cell r="F1048" t="str">
            <v>SUBARU</v>
          </cell>
          <cell r="G1048" t="str">
            <v xml:space="preserve">55N LFW/X</v>
          </cell>
          <cell r="H1048" t="str">
            <v xml:space="preserve">55N LFW/X</v>
          </cell>
          <cell r="I1048" t="str">
            <v>1408*945</v>
          </cell>
          <cell r="J1048">
            <v>0.02</v>
          </cell>
          <cell r="K1048" t="str">
            <v>SUPPLIER0015</v>
          </cell>
          <cell r="L1048" t="str">
            <v xml:space="preserve">XINYI AUTOMOBILE GLASS (SHENZHEN) CO., LTD</v>
          </cell>
          <cell r="M1048">
            <v>5</v>
          </cell>
          <cell r="N1048">
            <v>20</v>
          </cell>
          <cell r="O1048">
            <v>25</v>
          </cell>
          <cell r="R1048">
            <v>3</v>
          </cell>
          <cell r="S1048">
            <v>9</v>
          </cell>
          <cell r="T1048" t="str">
            <v xml:space="preserve">USD Purchase Pricelist (USD)</v>
          </cell>
          <cell r="U1048">
            <v>16.64</v>
          </cell>
          <cell r="V1048">
            <v>2772.64</v>
          </cell>
          <cell r="W1048">
            <v>3500</v>
          </cell>
          <cell r="X1048">
            <v>5600</v>
          </cell>
        </row>
        <row r="1049">
          <cell r="A1049">
            <v>13754</v>
          </cell>
          <cell r="B1049" t="str">
            <v>AUTOLAMPS1060</v>
          </cell>
          <cell r="C1049" t="str">
            <v>AUTOLAMPS1060</v>
          </cell>
          <cell r="D1049" t="b">
            <v>1</v>
          </cell>
          <cell r="E1049" t="str">
            <v xml:space="preserve">SUBARU IMPREZA ZR1 5D HATCHBACK (09/07) - LAMINATED FRONT WINDSCREEN</v>
          </cell>
          <cell r="F1049" t="str">
            <v>SUBARU</v>
          </cell>
          <cell r="G1049" t="str">
            <v xml:space="preserve">ZR1 VCP LFW/X</v>
          </cell>
          <cell r="H1049" t="str">
            <v xml:space="preserve">ZR1-VCP LFW/X</v>
          </cell>
          <cell r="I1049" t="str">
            <v>1392*916</v>
          </cell>
          <cell r="J1049">
            <v>0.02</v>
          </cell>
          <cell r="K1049" t="str">
            <v>SUPPLIER0015</v>
          </cell>
          <cell r="L1049" t="str">
            <v xml:space="preserve">XINYI AUTOMOBILE GLASS (SHENZHEN) CO., LTD</v>
          </cell>
          <cell r="M1049">
            <v>3</v>
          </cell>
          <cell r="N1049">
            <v>12</v>
          </cell>
          <cell r="O1049">
            <v>15</v>
          </cell>
          <cell r="R1049">
            <v>3</v>
          </cell>
          <cell r="S1049">
            <v>9</v>
          </cell>
          <cell r="T1049" t="str">
            <v xml:space="preserve">USD Purchase Pricelist (USD)</v>
          </cell>
          <cell r="U1049">
            <v>15.94</v>
          </cell>
          <cell r="V1049">
            <v>2656</v>
          </cell>
          <cell r="W1049">
            <v>3300</v>
          </cell>
          <cell r="X1049">
            <v>5300</v>
          </cell>
          <cell r="Z1049">
            <v>9</v>
          </cell>
          <cell r="AB1049" t="str">
            <v>5C</v>
          </cell>
        </row>
        <row r="1050">
          <cell r="A1050">
            <v>12086</v>
          </cell>
          <cell r="B1050" t="str">
            <v>AUTOLAMPS1061</v>
          </cell>
          <cell r="C1050" t="str">
            <v>AUTOLAMPS1061</v>
          </cell>
          <cell r="D1050" t="b">
            <v>1</v>
          </cell>
          <cell r="E1050" t="str">
            <v xml:space="preserve">SUBARU LEGACY 44B 4D SEDAN/44BW 5D WAGON (89-93) - LAMINATED FRONT WINDSCREEN</v>
          </cell>
          <cell r="F1050" t="str">
            <v>SUBARU</v>
          </cell>
          <cell r="G1050" t="str">
            <v xml:space="preserve">44B LFW/X</v>
          </cell>
          <cell r="H1050" t="str">
            <v xml:space="preserve">44B LFW/X</v>
          </cell>
          <cell r="I1050" t="str">
            <v>1490*943</v>
          </cell>
          <cell r="J1050">
            <v>0.02</v>
          </cell>
          <cell r="K1050" t="str">
            <v>SUPPLIER0015</v>
          </cell>
          <cell r="L1050" t="str">
            <v xml:space="preserve">XINYI AUTOMOBILE GLASS (SHENZHEN) CO., LTD</v>
          </cell>
          <cell r="M1050">
            <v>2</v>
          </cell>
          <cell r="N1050">
            <v>8</v>
          </cell>
          <cell r="O1050">
            <v>10</v>
          </cell>
          <cell r="R1050">
            <v>2</v>
          </cell>
          <cell r="S1050">
            <v>8</v>
          </cell>
          <cell r="T1050" t="str">
            <v xml:space="preserve">USD Purchase Pricelist (USD)</v>
          </cell>
          <cell r="U1050">
            <v>18.27</v>
          </cell>
          <cell r="V1050">
            <v>3044.24</v>
          </cell>
          <cell r="W1050">
            <v>3800</v>
          </cell>
          <cell r="X1050">
            <v>6200</v>
          </cell>
        </row>
        <row r="1051">
          <cell r="A1051">
            <v>13520</v>
          </cell>
          <cell r="B1051" t="str">
            <v>AUTOLAMPS1062</v>
          </cell>
          <cell r="C1051" t="str">
            <v>AUTOLAMPS1062</v>
          </cell>
          <cell r="D1051" t="b">
            <v>1</v>
          </cell>
          <cell r="E1051" t="str">
            <v xml:space="preserve">SUBARU LEGACY B4 BL5 4D SEDAN (03-09) - LAMINATED FRONT WINDSCREEN</v>
          </cell>
          <cell r="F1051" t="str">
            <v>SUBARU</v>
          </cell>
          <cell r="G1051" t="str">
            <v xml:space="preserve">BL5 LFW CPHX</v>
          </cell>
          <cell r="H1051" t="str">
            <v xml:space="preserve">BL5-R-CPH LFW/H/X</v>
          </cell>
          <cell r="I1051" t="str">
            <v>1453*925</v>
          </cell>
          <cell r="J1051">
            <v>0.02</v>
          </cell>
          <cell r="K1051" t="str">
            <v>SUPPLIER0015</v>
          </cell>
          <cell r="L1051" t="str">
            <v xml:space="preserve">XINYI AUTOMOBILE GLASS (SHENZHEN) CO., LTD</v>
          </cell>
          <cell r="M1051">
            <v>1</v>
          </cell>
          <cell r="N1051">
            <v>4</v>
          </cell>
          <cell r="O1051">
            <v>5</v>
          </cell>
          <cell r="R1051">
            <v>3</v>
          </cell>
          <cell r="S1051">
            <v>9</v>
          </cell>
          <cell r="T1051" t="str">
            <v xml:space="preserve">USD Purchase Pricelist (USD)</v>
          </cell>
          <cell r="U1051">
            <v>17.47</v>
          </cell>
          <cell r="V1051">
            <v>3130.62</v>
          </cell>
          <cell r="W1051">
            <v>3900</v>
          </cell>
          <cell r="X1051">
            <v>4900</v>
          </cell>
          <cell r="Z1051">
            <v>15</v>
          </cell>
          <cell r="AB1051" t="str">
            <v>5B</v>
          </cell>
        </row>
        <row r="1052">
          <cell r="A1052">
            <v>12005</v>
          </cell>
          <cell r="B1052" t="str">
            <v>AUTOLAMPS1063</v>
          </cell>
          <cell r="C1052" t="str">
            <v>AUTOLAMPS1063</v>
          </cell>
          <cell r="D1052" t="b">
            <v>1</v>
          </cell>
          <cell r="E1052" t="str">
            <v xml:space="preserve">SUBARU LEGACY B4 BL5 4D SEDAN (03-09) - REAR HEATED WINDSCREEN</v>
          </cell>
          <cell r="F1052" t="str">
            <v>SUBARU</v>
          </cell>
          <cell r="G1052" t="str">
            <v xml:space="preserve">BL5 RW/H/X</v>
          </cell>
          <cell r="H1052" t="str">
            <v xml:space="preserve">BL5 RW/H/X</v>
          </cell>
          <cell r="I1052" t="str">
            <v>1240*743</v>
          </cell>
          <cell r="J1052">
            <v>0.02</v>
          </cell>
          <cell r="K1052" t="str">
            <v>SUPPLIER0015</v>
          </cell>
          <cell r="L1052" t="str">
            <v xml:space="preserve">XINYI AUTOMOBILE GLASS (SHENZHEN) CO., LTD</v>
          </cell>
          <cell r="M1052">
            <v>0</v>
          </cell>
          <cell r="N1052">
            <v>0</v>
          </cell>
          <cell r="O1052">
            <v>0</v>
          </cell>
          <cell r="R1052">
            <v>0</v>
          </cell>
          <cell r="S1052">
            <v>0</v>
          </cell>
          <cell r="T1052" t="str">
            <v xml:space="preserve">USD Purchase Pricelist (USD)</v>
          </cell>
          <cell r="U1052">
            <v>13.35</v>
          </cell>
          <cell r="V1052">
            <v>2143</v>
          </cell>
          <cell r="W1052">
            <v>2800</v>
          </cell>
          <cell r="X1052">
            <v>4500</v>
          </cell>
          <cell r="Z1052">
            <v>17</v>
          </cell>
          <cell r="AB1052" t="str">
            <v>5B</v>
          </cell>
        </row>
        <row r="1053">
          <cell r="A1053">
            <v>11899</v>
          </cell>
          <cell r="B1053" t="str">
            <v>AUTOLAMPS1064</v>
          </cell>
          <cell r="C1053" t="str">
            <v>AUTOLAMPS1064</v>
          </cell>
          <cell r="D1053" t="b">
            <v>1</v>
          </cell>
          <cell r="E1053" t="str">
            <v xml:space="preserve">SUBARU LEGACY BD4 4D SEDAN/BD5 5D WAGON (93-) - LAMINATED FRONT WINDSCREEN</v>
          </cell>
          <cell r="F1053" t="str">
            <v>SUBARU</v>
          </cell>
          <cell r="G1053" t="str">
            <v xml:space="preserve">BD4 LFW/X</v>
          </cell>
          <cell r="H1053" t="str">
            <v xml:space="preserve">BD4 LFW/X</v>
          </cell>
          <cell r="I1053" t="str">
            <v>1478*940</v>
          </cell>
          <cell r="J1053">
            <v>0.02</v>
          </cell>
          <cell r="K1053" t="str">
            <v>SUPPLIER0015</v>
          </cell>
          <cell r="L1053" t="str">
            <v xml:space="preserve">XINYI AUTOMOBILE GLASS (SHENZHEN) CO., LTD</v>
          </cell>
          <cell r="M1053">
            <v>4</v>
          </cell>
          <cell r="N1053">
            <v>16</v>
          </cell>
          <cell r="O1053">
            <v>20</v>
          </cell>
          <cell r="R1053">
            <v>3</v>
          </cell>
          <cell r="S1053">
            <v>9</v>
          </cell>
          <cell r="T1053" t="str">
            <v xml:space="preserve">USD Purchase Pricelist (USD)</v>
          </cell>
          <cell r="U1053">
            <v>16.46</v>
          </cell>
          <cell r="V1053">
            <v>2266.54</v>
          </cell>
          <cell r="W1053">
            <v>3600</v>
          </cell>
          <cell r="X1053">
            <v>4970</v>
          </cell>
          <cell r="Z1053">
            <v>39</v>
          </cell>
          <cell r="AB1053" t="str">
            <v>4B</v>
          </cell>
        </row>
        <row r="1054">
          <cell r="A1054">
            <v>13731</v>
          </cell>
          <cell r="B1054" t="str">
            <v>AUTOLAMPS2822</v>
          </cell>
          <cell r="C1054" t="str">
            <v>AUTOLAMPS2822</v>
          </cell>
          <cell r="D1054" t="b">
            <v>1</v>
          </cell>
          <cell r="E1054" t="str">
            <v xml:space="preserve">SUBARU LEGACY SEDAN/WAGON BD4 (93-) - HEAD GLASS - LH</v>
          </cell>
          <cell r="F1054" t="str">
            <v>SUBARU</v>
          </cell>
          <cell r="G1054" t="str">
            <v>BD4/93-HGS-LH</v>
          </cell>
          <cell r="H1054" t="str">
            <v xml:space="preserve">SI 9514</v>
          </cell>
          <cell r="J1054">
            <v>0.04</v>
          </cell>
          <cell r="M1054">
            <v>0</v>
          </cell>
          <cell r="N1054">
            <v>0</v>
          </cell>
          <cell r="O1054">
            <v>0</v>
          </cell>
          <cell r="P1054">
            <v>3</v>
          </cell>
          <cell r="Q1054">
            <v>10</v>
          </cell>
          <cell r="T1054" t="str">
            <v xml:space="preserve">USD Purchase Pricelist (USD)</v>
          </cell>
          <cell r="U1054">
            <v>2</v>
          </cell>
          <cell r="V1054">
            <v>313</v>
          </cell>
          <cell r="W1054">
            <v>480</v>
          </cell>
          <cell r="X1054">
            <v>660</v>
          </cell>
        </row>
        <row r="1055">
          <cell r="A1055">
            <v>13730</v>
          </cell>
          <cell r="B1055" t="str">
            <v>AUTOLAMPS2823</v>
          </cell>
          <cell r="C1055" t="str">
            <v>AUTOLAMPS2823</v>
          </cell>
          <cell r="D1055" t="b">
            <v>1</v>
          </cell>
          <cell r="E1055" t="str">
            <v xml:space="preserve">SUBARU LEGACY SEDAN/WAGON BD4 (93-) - HEAD GLASS - RH</v>
          </cell>
          <cell r="F1055" t="str">
            <v>SUBARU</v>
          </cell>
          <cell r="G1055" t="str">
            <v>BD4/93-HGS-RH</v>
          </cell>
          <cell r="H1055" t="str">
            <v xml:space="preserve">SI 9514</v>
          </cell>
          <cell r="J1055">
            <v>0.04</v>
          </cell>
          <cell r="M1055">
            <v>0</v>
          </cell>
          <cell r="N1055">
            <v>0</v>
          </cell>
          <cell r="O1055">
            <v>0</v>
          </cell>
          <cell r="P1055">
            <v>3</v>
          </cell>
          <cell r="Q1055">
            <v>10</v>
          </cell>
          <cell r="T1055" t="str">
            <v xml:space="preserve">USD Purchase Pricelist (USD)</v>
          </cell>
          <cell r="U1055">
            <v>2</v>
          </cell>
          <cell r="V1055">
            <v>313</v>
          </cell>
          <cell r="W1055">
            <v>480</v>
          </cell>
          <cell r="X1055">
            <v>660</v>
          </cell>
        </row>
        <row r="1056">
          <cell r="A1056">
            <v>13902</v>
          </cell>
          <cell r="B1056" t="str">
            <v>AUTOLAMPS1065</v>
          </cell>
          <cell r="C1056" t="str">
            <v>AUTOLAMPS1065</v>
          </cell>
          <cell r="D1056" t="b">
            <v>1</v>
          </cell>
          <cell r="E1056" t="str">
            <v xml:space="preserve">SUZUKI ALTO HATCHBACK 5D (10-) - LAMINATED FRONT WINDSCREEN</v>
          </cell>
          <cell r="F1056" t="str">
            <v>SUZUKI</v>
          </cell>
          <cell r="G1056" t="str">
            <v xml:space="preserve">ALTO/10 LFW</v>
          </cell>
          <cell r="H1056" t="str">
            <v>SZ141-000-0L-</v>
          </cell>
          <cell r="I1056" t="str">
            <v>1172*857</v>
          </cell>
          <cell r="J1056">
            <v>0.02</v>
          </cell>
          <cell r="K1056" t="str">
            <v>SUPPLIER0015</v>
          </cell>
          <cell r="L1056" t="str">
            <v xml:space="preserve">XINYI AUTOMOBILE GLASS (SHENZHEN) CO., LTD</v>
          </cell>
          <cell r="M1056">
            <v>0</v>
          </cell>
          <cell r="N1056">
            <v>0</v>
          </cell>
          <cell r="O1056">
            <v>0</v>
          </cell>
          <cell r="R1056">
            <v>0</v>
          </cell>
          <cell r="S1056">
            <v>0</v>
          </cell>
          <cell r="T1056" t="str">
            <v xml:space="preserve">USD Purchase Pricelist (USD)</v>
          </cell>
          <cell r="U1056">
            <v>13.76</v>
          </cell>
          <cell r="V1056">
            <v>2292.7600000000002</v>
          </cell>
          <cell r="W1056">
            <v>3000</v>
          </cell>
          <cell r="X1056">
            <v>4200</v>
          </cell>
          <cell r="Z1056">
            <v>91</v>
          </cell>
          <cell r="AB1056" t="str">
            <v>4B</v>
          </cell>
        </row>
        <row r="1057">
          <cell r="A1057">
            <v>13825</v>
          </cell>
          <cell r="B1057" t="str">
            <v>AUTOLAMPS1066</v>
          </cell>
          <cell r="C1057" t="str">
            <v>AUTOLAMPS1066</v>
          </cell>
          <cell r="D1057" t="b">
            <v>1</v>
          </cell>
          <cell r="E1057" t="str">
            <v xml:space="preserve">SUZUKI ALTO HATCHBACK 5D HA24S (04-) - LAMINATED FRONT WINDSCREEN</v>
          </cell>
          <cell r="F1057" t="str">
            <v>SUZUKI</v>
          </cell>
          <cell r="G1057" t="str">
            <v xml:space="preserve">HA24S LFW/X</v>
          </cell>
          <cell r="H1057" t="str">
            <v xml:space="preserve">HA24S LFW/X</v>
          </cell>
          <cell r="I1057" t="str">
            <v>1242*786</v>
          </cell>
          <cell r="J1057">
            <v>0.02</v>
          </cell>
          <cell r="K1057" t="str">
            <v>SUPPLIER0015</v>
          </cell>
          <cell r="L1057" t="str">
            <v xml:space="preserve">XINYI AUTOMOBILE GLASS (SHENZHEN) CO., LTD</v>
          </cell>
          <cell r="M1057">
            <v>0</v>
          </cell>
          <cell r="N1057">
            <v>0</v>
          </cell>
          <cell r="O1057">
            <v>0</v>
          </cell>
          <cell r="R1057">
            <v>0</v>
          </cell>
          <cell r="S1057">
            <v>0</v>
          </cell>
          <cell r="T1057" t="str">
            <v xml:space="preserve">USD Purchase Pricelist (USD)</v>
          </cell>
          <cell r="U1057">
            <v>11.66</v>
          </cell>
          <cell r="V1057">
            <v>1808</v>
          </cell>
          <cell r="W1057">
            <v>2350</v>
          </cell>
          <cell r="X1057">
            <v>3240</v>
          </cell>
          <cell r="Z1057">
            <v>82</v>
          </cell>
          <cell r="AB1057" t="str">
            <v>1B</v>
          </cell>
        </row>
        <row r="1058">
          <cell r="A1058">
            <v>13758</v>
          </cell>
          <cell r="B1058" t="str">
            <v>AUTOLAMPS1082</v>
          </cell>
          <cell r="C1058" t="str">
            <v>AUTOLAMPS1082</v>
          </cell>
          <cell r="D1058" t="b">
            <v>1</v>
          </cell>
          <cell r="E1058" t="str">
            <v xml:space="preserve">SUZUKI ALTO/MAZDA CAROL 5D HATCHBACK HA25S/HA25V/YD3 (09-) - LAMINATED FRONT WINDSCREEN</v>
          </cell>
          <cell r="F1058" t="str">
            <v>SUZUKI</v>
          </cell>
          <cell r="G1058" t="str">
            <v xml:space="preserve">YD3-R LFW/X</v>
          </cell>
          <cell r="H1058" t="str">
            <v xml:space="preserve">YD3-R LFW/X</v>
          </cell>
          <cell r="I1058" t="str">
            <v>1168*855</v>
          </cell>
          <cell r="J1058">
            <v>0.02</v>
          </cell>
          <cell r="K1058" t="str">
            <v>SUPPLIER0015</v>
          </cell>
          <cell r="L1058" t="str">
            <v xml:space="preserve">XINYI AUTOMOBILE GLASS (SHENZHEN) CO., LTD</v>
          </cell>
          <cell r="M1058" t="e">
            <v>#N/A</v>
          </cell>
          <cell r="N1058" t="e">
            <v>#N/A</v>
          </cell>
          <cell r="O1058" t="e">
            <v>#N/A</v>
          </cell>
          <cell r="T1058" t="str">
            <v xml:space="preserve">USD Purchase Pricelist (USD)</v>
          </cell>
          <cell r="U1058">
            <v>12.55</v>
          </cell>
          <cell r="V1058">
            <v>2091.14</v>
          </cell>
          <cell r="W1058">
            <v>3000</v>
          </cell>
          <cell r="X1058">
            <v>4180</v>
          </cell>
        </row>
        <row r="1059">
          <cell r="A1059">
            <v>12006</v>
          </cell>
          <cell r="B1059" t="str">
            <v>AUTOLAMPS1067</v>
          </cell>
          <cell r="C1059" t="str">
            <v>AUTOLAMPS1067</v>
          </cell>
          <cell r="D1059" t="b">
            <v>1</v>
          </cell>
          <cell r="E1059" t="str">
            <v xml:space="preserve">SUZUKI GRAND VITARA/ESCUDO 5D SUV (05-) - LAMINATED FRONT WINDSCREEN</v>
          </cell>
          <cell r="F1059" t="str">
            <v>SUZUKI</v>
          </cell>
          <cell r="G1059" t="str">
            <v xml:space="preserve">YT4 LFW/X</v>
          </cell>
          <cell r="H1059" t="str">
            <v xml:space="preserve">YT4-R LFW/H/X</v>
          </cell>
          <cell r="I1059" t="str">
            <v>1473*845</v>
          </cell>
          <cell r="J1059">
            <v>0.02</v>
          </cell>
          <cell r="K1059" t="str">
            <v>SUPPLIER0015</v>
          </cell>
          <cell r="L1059" t="str">
            <v xml:space="preserve">XINYI AUTOMOBILE GLASS (SHENZHEN) CO., LTD</v>
          </cell>
          <cell r="M1059">
            <v>1</v>
          </cell>
          <cell r="N1059">
            <v>4</v>
          </cell>
          <cell r="O1059">
            <v>5</v>
          </cell>
          <cell r="R1059">
            <v>1</v>
          </cell>
          <cell r="S1059">
            <v>3</v>
          </cell>
          <cell r="T1059" t="str">
            <v xml:space="preserve">USD Purchase Pricelist (USD)</v>
          </cell>
          <cell r="U1059">
            <v>20.12</v>
          </cell>
          <cell r="V1059">
            <v>3605.5</v>
          </cell>
          <cell r="W1059">
            <v>4700</v>
          </cell>
          <cell r="X1059">
            <v>5900</v>
          </cell>
          <cell r="Z1059">
            <v>18</v>
          </cell>
          <cell r="AB1059" t="str">
            <v>3C</v>
          </cell>
        </row>
        <row r="1060">
          <cell r="A1060">
            <v>11904</v>
          </cell>
          <cell r="B1060" t="str">
            <v>AUTOLAMPS1068</v>
          </cell>
          <cell r="C1060" t="str">
            <v>AUTOLAMPS1068</v>
          </cell>
          <cell r="D1060" t="b">
            <v>1</v>
          </cell>
          <cell r="E1060" t="str">
            <v xml:space="preserve">SUZUKI JIMNY WIDE 3-DOOR YR6 (98-) - FRONT DOOR GLASS - LH</v>
          </cell>
          <cell r="F1060" t="str">
            <v>SUZUKI</v>
          </cell>
          <cell r="G1060" t="str">
            <v xml:space="preserve">YR6 FD/LH</v>
          </cell>
          <cell r="H1060" t="str">
            <v xml:space="preserve">YR6 FD/LH</v>
          </cell>
          <cell r="I1060" t="str">
            <v>890*510</v>
          </cell>
          <cell r="J1060">
            <v>0.02</v>
          </cell>
          <cell r="K1060" t="str">
            <v>SUPPLIER0015</v>
          </cell>
          <cell r="L1060" t="str">
            <v xml:space="preserve">XINYI AUTOMOBILE GLASS (SHENZHEN) CO., LTD</v>
          </cell>
          <cell r="M1060">
            <v>0</v>
          </cell>
          <cell r="N1060">
            <v>0</v>
          </cell>
          <cell r="O1060">
            <v>0</v>
          </cell>
          <cell r="R1060">
            <v>0</v>
          </cell>
          <cell r="S1060">
            <v>0</v>
          </cell>
          <cell r="T1060" t="str">
            <v xml:space="preserve">USD Purchase Pricelist (USD)</v>
          </cell>
          <cell r="U1060">
            <v>2.95</v>
          </cell>
          <cell r="V1060">
            <v>457.99</v>
          </cell>
          <cell r="W1060">
            <v>600</v>
          </cell>
          <cell r="X1060">
            <v>830</v>
          </cell>
          <cell r="Z1060">
            <v>3</v>
          </cell>
          <cell r="AB1060" t="str">
            <v>1A</v>
          </cell>
        </row>
        <row r="1061">
          <cell r="A1061">
            <v>11902</v>
          </cell>
          <cell r="B1061" t="str">
            <v>AUTOLAMPS1069</v>
          </cell>
          <cell r="C1061" t="str">
            <v>AUTOLAMPS1069</v>
          </cell>
          <cell r="D1061" t="b">
            <v>1</v>
          </cell>
          <cell r="E1061" t="str">
            <v xml:space="preserve">SUZUKI JIMNY WIDE 3-DOOR YR6 (98-) - FRONT DOOR GLASS - RH</v>
          </cell>
          <cell r="F1061" t="str">
            <v>SUZUKI</v>
          </cell>
          <cell r="G1061" t="str">
            <v xml:space="preserve">YR6 FD/RH</v>
          </cell>
          <cell r="H1061" t="str">
            <v xml:space="preserve">YR6 FD/RH</v>
          </cell>
          <cell r="I1061" t="str">
            <v>890*510</v>
          </cell>
          <cell r="J1061">
            <v>0.02</v>
          </cell>
          <cell r="K1061" t="str">
            <v>SUPPLIER0015</v>
          </cell>
          <cell r="L1061" t="str">
            <v xml:space="preserve">XINYI AUTOMOBILE GLASS (SHENZHEN) CO., LTD</v>
          </cell>
          <cell r="M1061">
            <v>0</v>
          </cell>
          <cell r="N1061">
            <v>0</v>
          </cell>
          <cell r="O1061">
            <v>0</v>
          </cell>
          <cell r="R1061">
            <v>0</v>
          </cell>
          <cell r="S1061">
            <v>0</v>
          </cell>
          <cell r="T1061" t="str">
            <v xml:space="preserve">USD Purchase Pricelist (USD)</v>
          </cell>
          <cell r="U1061">
            <v>2.95</v>
          </cell>
          <cell r="V1061">
            <v>457.99</v>
          </cell>
          <cell r="W1061">
            <v>600</v>
          </cell>
          <cell r="X1061">
            <v>830</v>
          </cell>
          <cell r="Z1061">
            <v>1</v>
          </cell>
          <cell r="AB1061" t="str">
            <v>1A</v>
          </cell>
        </row>
        <row r="1062">
          <cell r="A1062">
            <v>11900</v>
          </cell>
          <cell r="B1062" t="str">
            <v>AUTOLAMPS1070</v>
          </cell>
          <cell r="C1062" t="str">
            <v>AUTOLAMPS1070</v>
          </cell>
          <cell r="D1062" t="b">
            <v>1</v>
          </cell>
          <cell r="E1062" t="str">
            <v xml:space="preserve">SUZUKI JIMNY WIDE 3-DOOR YR6 (98-) - LAMINATED FRONT WINDSCREEN</v>
          </cell>
          <cell r="F1062" t="str">
            <v>SUZUKI</v>
          </cell>
          <cell r="G1062" t="str">
            <v xml:space="preserve">YR6 LFW/X</v>
          </cell>
          <cell r="H1062" t="str">
            <v xml:space="preserve">YR6 LFW/X</v>
          </cell>
          <cell r="I1062" t="str">
            <v>1289*697</v>
          </cell>
          <cell r="J1062">
            <v>0.02</v>
          </cell>
          <cell r="K1062" t="str">
            <v>SUPPLIER0015</v>
          </cell>
          <cell r="L1062" t="str">
            <v xml:space="preserve">XINYI AUTOMOBILE GLASS (SHENZHEN) CO., LTD</v>
          </cell>
          <cell r="M1062">
            <v>0</v>
          </cell>
          <cell r="N1062">
            <v>0</v>
          </cell>
          <cell r="O1062">
            <v>0</v>
          </cell>
          <cell r="R1062">
            <v>0</v>
          </cell>
          <cell r="S1062">
            <v>0</v>
          </cell>
          <cell r="T1062" t="str">
            <v xml:space="preserve">USD Purchase Pricelist (USD)</v>
          </cell>
          <cell r="U1062">
            <v>11.63</v>
          </cell>
          <cell r="V1062">
            <v>1</v>
          </cell>
          <cell r="W1062">
            <v>2300</v>
          </cell>
          <cell r="X1062">
            <v>3180</v>
          </cell>
        </row>
        <row r="1063">
          <cell r="A1063">
            <v>11901</v>
          </cell>
          <cell r="B1063" t="str">
            <v>AUTOLAMPS1071</v>
          </cell>
          <cell r="C1063" t="str">
            <v>AUTOLAMPS1071</v>
          </cell>
          <cell r="D1063" t="b">
            <v>1</v>
          </cell>
          <cell r="E1063" t="str">
            <v xml:space="preserve">SUZUKI JIMNY WIDE 3-DOOR YR6 (98-) - SIDE FIX WINDOW - LH</v>
          </cell>
          <cell r="F1063" t="str">
            <v>SUZUKI</v>
          </cell>
          <cell r="G1063" t="str">
            <v xml:space="preserve">YR6 SW/LH/X</v>
          </cell>
          <cell r="H1063" t="str">
            <v xml:space="preserve">YR6 SW/LH/X</v>
          </cell>
          <cell r="I1063" t="str">
            <v>761*454</v>
          </cell>
          <cell r="J1063">
            <v>0.02</v>
          </cell>
          <cell r="K1063" t="str">
            <v>SUPPLIER0015</v>
          </cell>
          <cell r="L1063" t="str">
            <v xml:space="preserve">XINYI AUTOMOBILE GLASS (SHENZHEN) CO., LTD</v>
          </cell>
          <cell r="M1063">
            <v>0</v>
          </cell>
          <cell r="N1063">
            <v>0</v>
          </cell>
          <cell r="O1063">
            <v>0</v>
          </cell>
          <cell r="R1063">
            <v>1</v>
          </cell>
          <cell r="S1063">
            <v>4</v>
          </cell>
          <cell r="T1063" t="str">
            <v xml:space="preserve">USD Purchase Pricelist (USD)</v>
          </cell>
          <cell r="U1063">
            <v>4</v>
          </cell>
          <cell r="V1063">
            <v>621</v>
          </cell>
          <cell r="W1063">
            <v>800</v>
          </cell>
          <cell r="X1063">
            <v>1100</v>
          </cell>
        </row>
        <row r="1064">
          <cell r="A1064">
            <v>11903</v>
          </cell>
          <cell r="B1064" t="str">
            <v>AUTOLAMPS1072</v>
          </cell>
          <cell r="C1064" t="str">
            <v>AUTOLAMPS1072</v>
          </cell>
          <cell r="D1064" t="b">
            <v>1</v>
          </cell>
          <cell r="E1064" t="str">
            <v xml:space="preserve">SUZUKI JIMNY WIDE 3-DOOR YR6 (98-) - SIDE FIX WINDOW - RH</v>
          </cell>
          <cell r="F1064" t="str">
            <v>SUZUKI</v>
          </cell>
          <cell r="G1064" t="str">
            <v xml:space="preserve">YR6 SW/RH/X</v>
          </cell>
          <cell r="H1064" t="str">
            <v xml:space="preserve">YR6 SW/RH/X</v>
          </cell>
          <cell r="I1064" t="str">
            <v>761*454</v>
          </cell>
          <cell r="J1064">
            <v>0.02</v>
          </cell>
          <cell r="K1064" t="str">
            <v>SUPPLIER0015</v>
          </cell>
          <cell r="L1064" t="str">
            <v xml:space="preserve">XINYI AUTOMOBILE GLASS (SHENZHEN) CO., LTD</v>
          </cell>
          <cell r="M1064">
            <v>0</v>
          </cell>
          <cell r="N1064">
            <v>0</v>
          </cell>
          <cell r="O1064">
            <v>0</v>
          </cell>
          <cell r="R1064">
            <v>0</v>
          </cell>
          <cell r="S1064">
            <v>0</v>
          </cell>
          <cell r="T1064" t="str">
            <v xml:space="preserve">USD Purchase Pricelist (USD)</v>
          </cell>
          <cell r="U1064">
            <v>4</v>
          </cell>
          <cell r="V1064">
            <v>621</v>
          </cell>
          <cell r="W1064">
            <v>800</v>
          </cell>
          <cell r="X1064">
            <v>1100</v>
          </cell>
        </row>
        <row r="1065">
          <cell r="A1065">
            <v>12633</v>
          </cell>
          <cell r="B1065" t="str">
            <v>AUTOLAMPS1073</v>
          </cell>
          <cell r="C1065" t="str">
            <v>AUTOLAMPS1073</v>
          </cell>
          <cell r="D1065" t="b">
            <v>1</v>
          </cell>
          <cell r="E1065" t="str">
            <v xml:space="preserve">SUZUKI VITARA (05-13) - FOG LAMP - LH</v>
          </cell>
          <cell r="F1065" t="str">
            <v>SUZUKI</v>
          </cell>
          <cell r="G1065" t="str">
            <v xml:space="preserve">VITARA/05 FLA LH</v>
          </cell>
          <cell r="H1065" t="str">
            <v>SZ16-0604-L</v>
          </cell>
          <cell r="J1065">
            <v>0.04</v>
          </cell>
          <cell r="K1065" t="str">
            <v>SUPPLIER0002</v>
          </cell>
          <cell r="L1065" t="str">
            <v xml:space="preserve">ANHUI TINCAI SILK CO. LTD</v>
          </cell>
          <cell r="M1065">
            <v>1</v>
          </cell>
          <cell r="N1065">
            <v>4</v>
          </cell>
          <cell r="O1065">
            <v>5</v>
          </cell>
          <cell r="P1065">
            <v>2</v>
          </cell>
          <cell r="Q1065">
            <v>5</v>
          </cell>
          <cell r="T1065" t="str">
            <v xml:space="preserve">Yuan Purchase Pricelist (CNY)</v>
          </cell>
          <cell r="U1065">
            <v>25</v>
          </cell>
          <cell r="V1065">
            <v>680</v>
          </cell>
          <cell r="W1065">
            <v>1020</v>
          </cell>
          <cell r="X1065">
            <v>1360</v>
          </cell>
          <cell r="Z1065">
            <v>30</v>
          </cell>
          <cell r="AB1065" t="str">
            <v>B18</v>
          </cell>
        </row>
        <row r="1066">
          <cell r="A1066">
            <v>12632</v>
          </cell>
          <cell r="B1066" t="str">
            <v>AUTOLAMPS1074</v>
          </cell>
          <cell r="C1066" t="str">
            <v>AUTOLAMPS1074</v>
          </cell>
          <cell r="D1066" t="b">
            <v>1</v>
          </cell>
          <cell r="E1066" t="str">
            <v xml:space="preserve">SUZUKI VITARA (05-13) - FOG LAMP - RH</v>
          </cell>
          <cell r="F1066" t="str">
            <v>SUZUKI</v>
          </cell>
          <cell r="G1066" t="str">
            <v xml:space="preserve">VITARA/05 FLA RH</v>
          </cell>
          <cell r="H1066" t="str">
            <v>SZ16-0604-R</v>
          </cell>
          <cell r="J1066">
            <v>0.04</v>
          </cell>
          <cell r="K1066" t="str">
            <v>SUPPLIER0002</v>
          </cell>
          <cell r="L1066" t="str">
            <v xml:space="preserve">ANHUI TINCAI SILK CO. LTD</v>
          </cell>
          <cell r="M1066">
            <v>1</v>
          </cell>
          <cell r="N1066">
            <v>4</v>
          </cell>
          <cell r="O1066">
            <v>5</v>
          </cell>
          <cell r="P1066">
            <v>2</v>
          </cell>
          <cell r="Q1066">
            <v>5</v>
          </cell>
          <cell r="T1066" t="str">
            <v xml:space="preserve">Yuan Purchase Pricelist (CNY)</v>
          </cell>
          <cell r="U1066">
            <v>25</v>
          </cell>
          <cell r="V1066">
            <v>680</v>
          </cell>
          <cell r="W1066">
            <v>1020</v>
          </cell>
          <cell r="X1066">
            <v>1360</v>
          </cell>
          <cell r="Z1066">
            <v>30</v>
          </cell>
          <cell r="AB1066" t="str">
            <v>B18</v>
          </cell>
        </row>
        <row r="1067">
          <cell r="A1067">
            <v>11123</v>
          </cell>
          <cell r="B1067" t="str">
            <v>AUTOLAMPS1075</v>
          </cell>
          <cell r="C1067" t="str">
            <v>AUTOLAMPS1075</v>
          </cell>
          <cell r="D1067" t="b">
            <v>1</v>
          </cell>
          <cell r="E1067" t="str">
            <v xml:space="preserve">SUZUKI VITARA (05-13) - GRILL </v>
          </cell>
          <cell r="F1067" t="str">
            <v>SUZUKI</v>
          </cell>
          <cell r="G1067" t="str">
            <v xml:space="preserve">VITARA/05 GRL</v>
          </cell>
          <cell r="H1067" t="str">
            <v>SZ16-0611</v>
          </cell>
          <cell r="J1067">
            <v>0.04</v>
          </cell>
          <cell r="K1067" t="str">
            <v>SUPPLIER0002</v>
          </cell>
          <cell r="L1067" t="str">
            <v xml:space="preserve">ANHUI TINCAI SILK CO. LTD</v>
          </cell>
          <cell r="M1067">
            <v>0</v>
          </cell>
          <cell r="N1067">
            <v>0</v>
          </cell>
          <cell r="O1067">
            <v>0</v>
          </cell>
          <cell r="R1067">
            <v>2</v>
          </cell>
          <cell r="S1067">
            <v>3</v>
          </cell>
          <cell r="T1067" t="str">
            <v xml:space="preserve">Yuan Purchase Pricelist (CNY)</v>
          </cell>
          <cell r="U1067">
            <v>72.67</v>
          </cell>
          <cell r="V1067">
            <v>1635</v>
          </cell>
          <cell r="W1067">
            <v>2530</v>
          </cell>
          <cell r="X1067">
            <v>3490</v>
          </cell>
        </row>
        <row r="1068">
          <cell r="A1068">
            <v>12635</v>
          </cell>
          <cell r="B1068" t="str">
            <v>AUTOLAMPS1076</v>
          </cell>
          <cell r="C1068" t="str">
            <v>AUTOLAMPS1076</v>
          </cell>
          <cell r="D1068" t="b">
            <v>1</v>
          </cell>
          <cell r="E1068" t="str">
            <v xml:space="preserve">SUZUKI VITARA (05-13) - GRILL FRAME (CHROME)</v>
          </cell>
          <cell r="F1068" t="str">
            <v>SUZUKI</v>
          </cell>
          <cell r="G1068" t="str">
            <v xml:space="preserve">VITARA/05 GRLFC</v>
          </cell>
          <cell r="H1068" t="str">
            <v>SZ16-0611-1</v>
          </cell>
          <cell r="J1068">
            <v>0.04</v>
          </cell>
          <cell r="K1068" t="str">
            <v>SUPPLIER0002</v>
          </cell>
          <cell r="L1068" t="str">
            <v xml:space="preserve">ANHUI TINCAI SILK CO. LTD</v>
          </cell>
          <cell r="M1068">
            <v>0</v>
          </cell>
          <cell r="N1068">
            <v>0</v>
          </cell>
          <cell r="O1068">
            <v>0</v>
          </cell>
          <cell r="R1068">
            <v>2</v>
          </cell>
          <cell r="S1068">
            <v>3</v>
          </cell>
          <cell r="T1068" t="str">
            <v xml:space="preserve">Yuan Purchase Pricelist (CNY)</v>
          </cell>
          <cell r="U1068">
            <v>48.42</v>
          </cell>
          <cell r="V1068">
            <v>1089</v>
          </cell>
          <cell r="W1068">
            <v>1690</v>
          </cell>
          <cell r="X1068">
            <v>2330</v>
          </cell>
        </row>
        <row r="1069">
          <cell r="A1069">
            <v>11122</v>
          </cell>
          <cell r="B1069" t="str">
            <v>AUTOLAMPS1077</v>
          </cell>
          <cell r="C1069" t="str">
            <v>AUTOLAMPS1077</v>
          </cell>
          <cell r="D1069" t="b">
            <v>1</v>
          </cell>
          <cell r="E1069" t="str">
            <v xml:space="preserve">SUZUKI VITARA (05-13) - HEAD LAMP - LH</v>
          </cell>
          <cell r="F1069" t="str">
            <v>SUZUKI</v>
          </cell>
          <cell r="G1069" t="str">
            <v xml:space="preserve">VITARA/05 HLA LH</v>
          </cell>
          <cell r="H1069" t="str">
            <v>SZ16-0601A-L</v>
          </cell>
          <cell r="J1069">
            <v>0.04</v>
          </cell>
          <cell r="K1069" t="str">
            <v>SUPPLIER0002</v>
          </cell>
          <cell r="L1069" t="str">
            <v xml:space="preserve">ANHUI TINCAI SILK CO. LTD</v>
          </cell>
          <cell r="M1069">
            <v>0</v>
          </cell>
          <cell r="N1069">
            <v>0</v>
          </cell>
          <cell r="O1069">
            <v>0</v>
          </cell>
          <cell r="R1069">
            <v>1</v>
          </cell>
          <cell r="S1069">
            <v>5</v>
          </cell>
          <cell r="T1069" t="str">
            <v xml:space="preserve">Yuan Purchase Pricelist (CNY)</v>
          </cell>
          <cell r="U1069">
            <v>40.659999999999997</v>
          </cell>
          <cell r="V1069">
            <v>6355</v>
          </cell>
          <cell r="W1069">
            <v>9850</v>
          </cell>
          <cell r="X1069">
            <v>13600</v>
          </cell>
        </row>
        <row r="1070">
          <cell r="A1070">
            <v>11121</v>
          </cell>
          <cell r="B1070" t="str">
            <v>AUTOLAMPS1078</v>
          </cell>
          <cell r="C1070" t="str">
            <v>AUTOLAMPS1078</v>
          </cell>
          <cell r="D1070" t="b">
            <v>1</v>
          </cell>
          <cell r="E1070" t="str">
            <v xml:space="preserve">SUZUKI VITARA (05-13) - HEAD LAMP - RH</v>
          </cell>
          <cell r="F1070" t="str">
            <v>SUZUKI</v>
          </cell>
          <cell r="G1070" t="str">
            <v xml:space="preserve">VITARA/05 HLA RH</v>
          </cell>
          <cell r="H1070" t="str">
            <v>SZ16-0601A-R</v>
          </cell>
          <cell r="J1070">
            <v>0.04</v>
          </cell>
          <cell r="K1070" t="str">
            <v>SUPPLIER0002</v>
          </cell>
          <cell r="L1070" t="str">
            <v xml:space="preserve">ANHUI TINCAI SILK CO. LTD</v>
          </cell>
          <cell r="N1070">
            <v>0</v>
          </cell>
          <cell r="O1070">
            <v>0</v>
          </cell>
          <cell r="R1070">
            <v>1</v>
          </cell>
          <cell r="S1070">
            <v>5</v>
          </cell>
          <cell r="T1070" t="str">
            <v xml:space="preserve">Yuan Purchase Pricelist (CNY)</v>
          </cell>
          <cell r="U1070">
            <v>9</v>
          </cell>
          <cell r="V1070">
            <v>209.25</v>
          </cell>
          <cell r="W1070">
            <v>9390</v>
          </cell>
          <cell r="X1070">
            <v>12960</v>
          </cell>
        </row>
        <row r="1071">
          <cell r="A1071">
            <v>12634</v>
          </cell>
          <cell r="B1071" t="str">
            <v>AUTOLAMPS1081</v>
          </cell>
          <cell r="C1071" t="str">
            <v>AUTOLAMPS1081</v>
          </cell>
          <cell r="D1071" t="b">
            <v>1</v>
          </cell>
          <cell r="E1071" t="str">
            <v xml:space="preserve">SUZUKI VITARA (05-13) - SIDE LAMP</v>
          </cell>
          <cell r="F1071" t="str">
            <v>SUZUKI</v>
          </cell>
          <cell r="G1071" t="str">
            <v>VITARA/05-SLA</v>
          </cell>
          <cell r="H1071" t="str">
            <v>SZ16-0606</v>
          </cell>
          <cell r="J1071">
            <v>0.04</v>
          </cell>
          <cell r="K1071" t="str">
            <v>SUPPLIER0002</v>
          </cell>
          <cell r="L1071" t="str">
            <v xml:space="preserve">ANHUI TINCAI SILK CO. LTD</v>
          </cell>
          <cell r="N1071">
            <v>0</v>
          </cell>
          <cell r="O1071">
            <v>0</v>
          </cell>
          <cell r="T1071" t="str">
            <v xml:space="preserve">Yuan Purchase Pricelist (CNY)</v>
          </cell>
          <cell r="U1071">
            <v>7.3780000000000001</v>
          </cell>
          <cell r="V1071">
            <v>186</v>
          </cell>
          <cell r="W1071">
            <v>290</v>
          </cell>
          <cell r="X1071">
            <v>370</v>
          </cell>
        </row>
        <row r="1072">
          <cell r="A1072">
            <v>12631</v>
          </cell>
          <cell r="B1072" t="str">
            <v>AUTOLAMPS1079</v>
          </cell>
          <cell r="C1072" t="str">
            <v>AUTOLAMPS1079</v>
          </cell>
          <cell r="D1072" t="b">
            <v>1</v>
          </cell>
          <cell r="E1072" t="str">
            <v xml:space="preserve">SUZUKI VITARA (98-04) - HEAD LAMP - LH</v>
          </cell>
          <cell r="F1072" t="str">
            <v>SUZUKI</v>
          </cell>
          <cell r="G1072" t="str">
            <v xml:space="preserve">VITARA/98 HLA LH</v>
          </cell>
          <cell r="H1072" t="str">
            <v>SZ16-0201-L</v>
          </cell>
          <cell r="J1072">
            <v>0.04</v>
          </cell>
          <cell r="K1072" t="str">
            <v>SUPPLIER0002</v>
          </cell>
          <cell r="L1072" t="str">
            <v xml:space="preserve">ANHUI TINCAI SILK CO. LTD</v>
          </cell>
          <cell r="M1072">
            <v>0</v>
          </cell>
          <cell r="N1072">
            <v>0</v>
          </cell>
          <cell r="O1072">
            <v>0</v>
          </cell>
          <cell r="R1072">
            <v>1</v>
          </cell>
          <cell r="S1072">
            <v>5</v>
          </cell>
          <cell r="T1072" t="str">
            <v xml:space="preserve">Yuan Purchase Pricelist (CNY)</v>
          </cell>
          <cell r="U1072">
            <v>120</v>
          </cell>
          <cell r="V1072">
            <v>3264</v>
          </cell>
          <cell r="W1072">
            <v>4900</v>
          </cell>
          <cell r="X1072">
            <v>6530</v>
          </cell>
          <cell r="Z1072">
            <v>18</v>
          </cell>
          <cell r="AB1072" t="str">
            <v>A2</v>
          </cell>
        </row>
        <row r="1073">
          <cell r="A1073">
            <v>12630</v>
          </cell>
          <cell r="B1073" t="str">
            <v>AUTOLAMPS1080</v>
          </cell>
          <cell r="C1073" t="str">
            <v>AUTOLAMPS1080</v>
          </cell>
          <cell r="D1073" t="b">
            <v>1</v>
          </cell>
          <cell r="E1073" t="str">
            <v xml:space="preserve">SUZUKI VITARA (98-04) - HEAD LAMP - RH</v>
          </cell>
          <cell r="F1073" t="str">
            <v>SUZUKI</v>
          </cell>
          <cell r="G1073" t="str">
            <v>VITARA/98-HLA-RH</v>
          </cell>
          <cell r="H1073" t="str">
            <v>SZ16-0201-R</v>
          </cell>
          <cell r="J1073">
            <v>0.04</v>
          </cell>
          <cell r="K1073" t="str">
            <v>SUPPLIER0002</v>
          </cell>
          <cell r="L1073" t="str">
            <v xml:space="preserve">ANHUI TINCAI SILK CO. LTD</v>
          </cell>
          <cell r="N1073">
            <v>0</v>
          </cell>
          <cell r="O1073">
            <v>0</v>
          </cell>
          <cell r="T1073" t="str">
            <v xml:space="preserve">Yuan Purchase Pricelist (CNY)</v>
          </cell>
          <cell r="U1073">
            <v>120</v>
          </cell>
          <cell r="V1073">
            <v>3264</v>
          </cell>
          <cell r="W1073">
            <v>4900</v>
          </cell>
          <cell r="X1073">
            <v>6530</v>
          </cell>
          <cell r="Z1073">
            <v>16</v>
          </cell>
          <cell r="AB1073" t="str">
            <v>A2</v>
          </cell>
        </row>
        <row r="1074">
          <cell r="A1074">
            <v>13815</v>
          </cell>
          <cell r="B1074" t="str">
            <v>AUTOLAMPS1083</v>
          </cell>
          <cell r="C1074" t="str">
            <v>AUTOLAMPS1083</v>
          </cell>
          <cell r="D1074" t="b">
            <v>1</v>
          </cell>
          <cell r="E1074" t="str">
            <v xml:space="preserve">TATA 207 TATAMOBILE/TELCOLINE PICK UP (99-) - LAMINATED FRONT WINDSCREEN</v>
          </cell>
          <cell r="F1074" t="str">
            <v>TATA</v>
          </cell>
          <cell r="G1074" t="str">
            <v xml:space="preserve">TATA207 LFW</v>
          </cell>
          <cell r="H1074" t="str">
            <v xml:space="preserve">TATA207 LFW</v>
          </cell>
          <cell r="I1074" t="str">
            <v>1463*710</v>
          </cell>
          <cell r="J1074">
            <v>0.02</v>
          </cell>
          <cell r="K1074" t="str">
            <v>SUPPLIER0015</v>
          </cell>
          <cell r="L1074" t="str">
            <v xml:space="preserve">XINYI AUTOMOBILE GLASS (SHENZHEN) CO., LTD</v>
          </cell>
          <cell r="M1074" t="e">
            <v>#N/A</v>
          </cell>
          <cell r="N1074" t="e">
            <v>#N/A</v>
          </cell>
          <cell r="O1074" t="e">
            <v>#N/A</v>
          </cell>
          <cell r="T1074" t="str">
            <v xml:space="preserve">USD Purchase Pricelist (USD)</v>
          </cell>
          <cell r="U1074">
            <v>13.57</v>
          </cell>
          <cell r="V1074">
            <v>2261.1</v>
          </cell>
          <cell r="W1074">
            <v>2300</v>
          </cell>
          <cell r="X1074">
            <v>4520</v>
          </cell>
          <cell r="Z1074">
            <v>4</v>
          </cell>
          <cell r="AB1074" t="str">
            <v>1B</v>
          </cell>
        </row>
        <row r="1075">
          <cell r="A1075">
            <v>12007</v>
          </cell>
          <cell r="B1075" t="str">
            <v>AUTOLAMPS1086</v>
          </cell>
          <cell r="C1075" t="str">
            <v>AUTOLAMPS1086</v>
          </cell>
          <cell r="D1075" t="b">
            <v>1</v>
          </cell>
          <cell r="E1075" t="str">
            <v xml:space="preserve">TATA 709/713 TRUCK - LAMINATED FRONT WINDSCREEN</v>
          </cell>
          <cell r="F1075" t="str">
            <v>TATA</v>
          </cell>
          <cell r="G1075" t="str">
            <v xml:space="preserve">TATA709 LFW</v>
          </cell>
          <cell r="H1075" t="str">
            <v xml:space="preserve">TATA709 LFW</v>
          </cell>
          <cell r="I1075" t="str">
            <v>1935*752</v>
          </cell>
          <cell r="J1075">
            <v>0.02</v>
          </cell>
          <cell r="K1075" t="str">
            <v>SUPPLIER0015</v>
          </cell>
          <cell r="L1075" t="str">
            <v xml:space="preserve">XINYI AUTOMOBILE GLASS (SHENZHEN) CO., LTD</v>
          </cell>
          <cell r="M1075" t="e">
            <v>#N/A</v>
          </cell>
          <cell r="N1075" t="e">
            <v>#N/A</v>
          </cell>
          <cell r="O1075" t="e">
            <v>#N/A</v>
          </cell>
          <cell r="T1075" t="str">
            <v xml:space="preserve">USD Purchase Pricelist (USD)</v>
          </cell>
          <cell r="U1075">
            <v>20.81</v>
          </cell>
          <cell r="V1075">
            <v>3467.47</v>
          </cell>
          <cell r="W1075">
            <v>4300</v>
          </cell>
          <cell r="X1075">
            <v>6930</v>
          </cell>
          <cell r="Z1075">
            <v>25</v>
          </cell>
          <cell r="AB1075" t="str">
            <v>5B</v>
          </cell>
        </row>
        <row r="1076">
          <cell r="A1076">
            <v>11905</v>
          </cell>
          <cell r="B1076" t="str">
            <v>AUTOLAMPS1087</v>
          </cell>
          <cell r="C1076" t="str">
            <v>AUTOLAMPS1087</v>
          </cell>
          <cell r="D1076" t="b">
            <v>1</v>
          </cell>
          <cell r="E1076" t="str">
            <v xml:space="preserve">TATA ACE LIGHT TRUCK (06-) - LAMINATED FRONT WINDSCREEN</v>
          </cell>
          <cell r="F1076" t="str">
            <v>TATA</v>
          </cell>
          <cell r="G1076" t="str">
            <v xml:space="preserve">TATA-ACE-EX2-P LFW/X</v>
          </cell>
          <cell r="H1076" t="str">
            <v xml:space="preserve">TATA-ACE-EX2-P LFW/X</v>
          </cell>
          <cell r="I1076" t="str">
            <v>1307*701</v>
          </cell>
          <cell r="J1076">
            <v>0.02</v>
          </cell>
          <cell r="K1076" t="str">
            <v>SUPPLIER0015</v>
          </cell>
          <cell r="L1076" t="str">
            <v xml:space="preserve">XINYI AUTOMOBILE GLASS (SHENZHEN) CO., LTD</v>
          </cell>
          <cell r="M1076" t="e">
            <v>#N/A</v>
          </cell>
          <cell r="N1076" t="e">
            <v>#N/A</v>
          </cell>
          <cell r="O1076" t="e">
            <v>#N/A</v>
          </cell>
          <cell r="T1076" t="str">
            <v xml:space="preserve">USD Purchase Pricelist (USD)</v>
          </cell>
          <cell r="U1076">
            <v>11.76</v>
          </cell>
          <cell r="V1076">
            <v>1808.1000000000001</v>
          </cell>
          <cell r="W1076">
            <v>2400</v>
          </cell>
          <cell r="X1076">
            <v>3620</v>
          </cell>
        </row>
        <row r="1077">
          <cell r="A1077">
            <v>10457</v>
          </cell>
          <cell r="B1077" t="str">
            <v>AUTOLAMPS1154</v>
          </cell>
          <cell r="C1077" t="str">
            <v>AUTOLAMPS1154</v>
          </cell>
          <cell r="D1077" t="b">
            <v>1</v>
          </cell>
          <cell r="E1077" t="str">
            <v xml:space="preserve">TOYOTA AXIO/FIELDER/VITZ/YARIS (05-12)/COROLLA (07/14)/WISH (10-) - SIDE LAMP</v>
          </cell>
          <cell r="F1077" t="str">
            <v>TOYOTA</v>
          </cell>
          <cell r="G1077" t="str">
            <v xml:space="preserve">VITZ(05)/COROLLA(07) SLA</v>
          </cell>
          <cell r="H1077" t="str">
            <v>TY18-0306</v>
          </cell>
          <cell r="J1077">
            <v>0.04</v>
          </cell>
          <cell r="K1077" t="str">
            <v>SUPPLIER0002</v>
          </cell>
          <cell r="L1077" t="str">
            <v xml:space="preserve">ANHUI TINCAI SILK CO. LTD</v>
          </cell>
          <cell r="M1077">
            <v>18</v>
          </cell>
          <cell r="N1077">
            <v>72</v>
          </cell>
          <cell r="O1077">
            <v>90</v>
          </cell>
          <cell r="P1077">
            <v>5</v>
          </cell>
          <cell r="Q1077">
            <v>20</v>
          </cell>
          <cell r="T1077" t="str">
            <v xml:space="preserve">Yuan Purchase Pricelist (CNY)</v>
          </cell>
          <cell r="U1077">
            <v>5</v>
          </cell>
          <cell r="V1077">
            <v>128</v>
          </cell>
          <cell r="W1077">
            <v>190</v>
          </cell>
          <cell r="X1077">
            <v>300</v>
          </cell>
        </row>
        <row r="1078">
          <cell r="A1078">
            <v>10294</v>
          </cell>
          <cell r="B1078" t="str">
            <v>AUTOLAMPS2692</v>
          </cell>
          <cell r="C1078" t="str">
            <v>AUTOLAMPS2692</v>
          </cell>
          <cell r="D1078" t="b">
            <v>1</v>
          </cell>
          <cell r="E1078" t="str">
            <v xml:space="preserve">TOYOTA - REAR BUMPER REFLECTORS (ROUND RED)</v>
          </cell>
          <cell r="F1078" t="str">
            <v>TOYOTA</v>
          </cell>
          <cell r="G1078" t="str">
            <v xml:space="preserve">TOYOTA RBR</v>
          </cell>
          <cell r="H1078" t="str">
            <v>TY01-3205</v>
          </cell>
          <cell r="J1078">
            <v>0.04</v>
          </cell>
          <cell r="K1078" t="str">
            <v>SUPPLIER0002</v>
          </cell>
          <cell r="L1078" t="str">
            <v xml:space="preserve">ANHUI TINCAI SILK CO. LTD</v>
          </cell>
          <cell r="N1078">
            <v>0</v>
          </cell>
          <cell r="O1078">
            <v>0</v>
          </cell>
          <cell r="P1078">
            <v>3</v>
          </cell>
          <cell r="Q1078">
            <v>10</v>
          </cell>
          <cell r="T1078" t="str">
            <v xml:space="preserve">Yuan Purchase Pricelist (CNY)</v>
          </cell>
          <cell r="U1078">
            <v>0.65</v>
          </cell>
          <cell r="V1078">
            <v>102</v>
          </cell>
          <cell r="W1078">
            <v>160</v>
          </cell>
          <cell r="X1078">
            <v>220</v>
          </cell>
        </row>
        <row r="1079">
          <cell r="A1079">
            <v>11380</v>
          </cell>
          <cell r="B1079" t="str">
            <v>AUTOLAMPS2693</v>
          </cell>
          <cell r="C1079" t="str">
            <v>AUTOLAMPS2693</v>
          </cell>
          <cell r="D1079" t="b">
            <v>1</v>
          </cell>
          <cell r="E1079" t="str">
            <v xml:space="preserve">TOYOTA - SIDE LAMP (CLEAR)</v>
          </cell>
          <cell r="F1079" t="str">
            <v>TOYOTA</v>
          </cell>
          <cell r="G1079" t="str">
            <v xml:space="preserve">TOYOTA SLAC</v>
          </cell>
          <cell r="H1079" t="str">
            <v>TY01-1706</v>
          </cell>
          <cell r="J1079">
            <v>0.04</v>
          </cell>
          <cell r="K1079" t="str">
            <v>SUPPLIER0002</v>
          </cell>
          <cell r="L1079" t="str">
            <v xml:space="preserve">ANHUI TINCAI SILK CO. LTD</v>
          </cell>
          <cell r="M1079">
            <v>27</v>
          </cell>
          <cell r="N1079">
            <v>108</v>
          </cell>
          <cell r="O1079">
            <v>135</v>
          </cell>
          <cell r="P1079">
            <v>20</v>
          </cell>
          <cell r="Q1079">
            <v>100</v>
          </cell>
          <cell r="T1079" t="str">
            <v xml:space="preserve">Yuan Purchase Pricelist (CNY)</v>
          </cell>
          <cell r="U1079">
            <v>3</v>
          </cell>
          <cell r="V1079">
            <v>69.75</v>
          </cell>
          <cell r="W1079">
            <v>110</v>
          </cell>
          <cell r="X1079">
            <v>160</v>
          </cell>
        </row>
        <row r="1080">
          <cell r="A1080">
            <v>10235</v>
          </cell>
          <cell r="B1080" t="str">
            <v>AUTOLAMPS2694</v>
          </cell>
          <cell r="C1080" t="str">
            <v>AUTOLAMPS2694</v>
          </cell>
          <cell r="D1080" t="b">
            <v>1</v>
          </cell>
          <cell r="E1080" t="str">
            <v xml:space="preserve">TOYOTA - SIDE LAMP (ORANGE)</v>
          </cell>
          <cell r="F1080" t="str">
            <v>TOYOTA</v>
          </cell>
          <cell r="G1080" t="str">
            <v xml:space="preserve">TOYOTA SLAO</v>
          </cell>
          <cell r="H1080" t="str">
            <v>TY01-1606</v>
          </cell>
          <cell r="J1080">
            <v>0.04</v>
          </cell>
          <cell r="K1080" t="str">
            <v>SUPPLIER0002</v>
          </cell>
          <cell r="L1080" t="str">
            <v xml:space="preserve">ANHUI TINCAI SILK CO. LTD</v>
          </cell>
          <cell r="M1080">
            <v>86</v>
          </cell>
          <cell r="N1080">
            <v>344</v>
          </cell>
          <cell r="O1080">
            <v>430</v>
          </cell>
          <cell r="P1080">
            <v>30</v>
          </cell>
          <cell r="Q1080">
            <v>100</v>
          </cell>
          <cell r="T1080" t="str">
            <v xml:space="preserve">Yuan Purchase Pricelist (CNY)</v>
          </cell>
          <cell r="U1080">
            <v>3</v>
          </cell>
          <cell r="V1080">
            <v>70</v>
          </cell>
          <cell r="W1080">
            <v>110</v>
          </cell>
          <cell r="X1080">
            <v>140</v>
          </cell>
        </row>
        <row r="1081">
          <cell r="A1081">
            <v>10523</v>
          </cell>
          <cell r="B1081" t="str">
            <v>AUTOLAMPS1089</v>
          </cell>
          <cell r="C1081" t="str">
            <v>AUTOLAMPS1089</v>
          </cell>
          <cell r="D1081" t="b">
            <v>1</v>
          </cell>
          <cell r="E1081" t="str">
            <v xml:space="preserve">TOYOTA ALLION (01-03) - FOG LAMP (212-2035) - LH</v>
          </cell>
          <cell r="F1081" t="str">
            <v>TOYOTA</v>
          </cell>
          <cell r="G1081" t="str">
            <v>ALLION/01-FLA-LH</v>
          </cell>
          <cell r="H1081" t="str">
            <v>TY39-0104A-L</v>
          </cell>
          <cell r="J1081">
            <v>0.04</v>
          </cell>
          <cell r="K1081" t="str">
            <v>SUPPLIER0002</v>
          </cell>
          <cell r="L1081" t="str">
            <v xml:space="preserve">ANHUI TINCAI SILK CO. LTD</v>
          </cell>
          <cell r="N1081">
            <v>0</v>
          </cell>
          <cell r="O1081">
            <v>0</v>
          </cell>
          <cell r="T1081" t="str">
            <v xml:space="preserve">Yuan Purchase Pricelist (CNY)</v>
          </cell>
          <cell r="U1081">
            <v>23.7</v>
          </cell>
          <cell r="V1081">
            <v>645</v>
          </cell>
          <cell r="W1081">
            <v>970</v>
          </cell>
          <cell r="X1081">
            <v>1290</v>
          </cell>
        </row>
        <row r="1082">
          <cell r="A1082">
            <v>10522</v>
          </cell>
          <cell r="B1082" t="str">
            <v>AUTOLAMPS1090</v>
          </cell>
          <cell r="C1082" t="str">
            <v>AUTOLAMPS1090</v>
          </cell>
          <cell r="D1082" t="b">
            <v>1</v>
          </cell>
          <cell r="E1082" t="str">
            <v xml:space="preserve">TOYOTA ALLION (01-03) - FOG LAMP (212-2035) - RH</v>
          </cell>
          <cell r="F1082" t="str">
            <v>TOYOTA</v>
          </cell>
          <cell r="G1082" t="str">
            <v xml:space="preserve">ALLION/01 FLA RH</v>
          </cell>
          <cell r="H1082" t="str">
            <v>TY39-0104A-R</v>
          </cell>
          <cell r="J1082">
            <v>0.04</v>
          </cell>
          <cell r="K1082" t="str">
            <v>SUPPLIER0002</v>
          </cell>
          <cell r="L1082" t="str">
            <v xml:space="preserve">ANHUI TINCAI SILK CO. LTD</v>
          </cell>
          <cell r="M1082">
            <v>9</v>
          </cell>
          <cell r="N1082">
            <v>36</v>
          </cell>
          <cell r="O1082">
            <v>45</v>
          </cell>
          <cell r="P1082">
            <v>2</v>
          </cell>
          <cell r="Q1082">
            <v>5</v>
          </cell>
          <cell r="T1082" t="str">
            <v xml:space="preserve">Yuan Purchase Pricelist (CNY)</v>
          </cell>
          <cell r="U1082">
            <v>23.7</v>
          </cell>
          <cell r="V1082">
            <v>645</v>
          </cell>
          <cell r="W1082">
            <v>970</v>
          </cell>
          <cell r="X1082">
            <v>1290</v>
          </cell>
        </row>
        <row r="1083">
          <cell r="A1083">
            <v>10525</v>
          </cell>
          <cell r="B1083" t="str">
            <v>AUTOLAMPS1091</v>
          </cell>
          <cell r="C1083" t="str">
            <v>AUTOLAMPS1091</v>
          </cell>
          <cell r="D1083" t="b">
            <v>1</v>
          </cell>
          <cell r="E1083" t="str">
            <v xml:space="preserve">TOYOTA ALLION (01-03) - FOG LAMP HOUSING - LH</v>
          </cell>
          <cell r="F1083" t="str">
            <v>TOYOTA</v>
          </cell>
          <cell r="G1083" t="str">
            <v xml:space="preserve">ALLION/01 FLAH LH</v>
          </cell>
          <cell r="H1083" t="str">
            <v>TY39-0104-1-L</v>
          </cell>
          <cell r="J1083">
            <v>0.04</v>
          </cell>
          <cell r="K1083" t="str">
            <v>SUPPLIER0002</v>
          </cell>
          <cell r="L1083" t="str">
            <v xml:space="preserve">ANHUI TINCAI SILK CO. LTD</v>
          </cell>
          <cell r="M1083">
            <v>0</v>
          </cell>
          <cell r="N1083">
            <v>0</v>
          </cell>
          <cell r="O1083">
            <v>0</v>
          </cell>
          <cell r="P1083">
            <v>2</v>
          </cell>
          <cell r="Q1083">
            <v>5</v>
          </cell>
          <cell r="T1083" t="str">
            <v xml:space="preserve">Yuan Purchase Pricelist (CNY)</v>
          </cell>
          <cell r="U1083">
            <v>0.77</v>
          </cell>
          <cell r="V1083">
            <v>120</v>
          </cell>
          <cell r="W1083">
            <v>190</v>
          </cell>
          <cell r="X1083">
            <v>260</v>
          </cell>
        </row>
        <row r="1084">
          <cell r="A1084">
            <v>10524</v>
          </cell>
          <cell r="B1084" t="str">
            <v>AUTOLAMPS1092</v>
          </cell>
          <cell r="C1084" t="str">
            <v>AUTOLAMPS1092</v>
          </cell>
          <cell r="D1084" t="b">
            <v>1</v>
          </cell>
          <cell r="E1084" t="str">
            <v xml:space="preserve">TOYOTA ALLION (01-03) - FOG LAMP HOUSING - RH</v>
          </cell>
          <cell r="F1084" t="str">
            <v>TOYOTA</v>
          </cell>
          <cell r="G1084" t="str">
            <v xml:space="preserve">ALLION/01 FLAH RH</v>
          </cell>
          <cell r="H1084" t="str">
            <v>TY39-0104-1-R</v>
          </cell>
          <cell r="J1084">
            <v>0.04</v>
          </cell>
          <cell r="K1084" t="str">
            <v>SUPPLIER0002</v>
          </cell>
          <cell r="L1084" t="str">
            <v xml:space="preserve">ANHUI TINCAI SILK CO. LTD</v>
          </cell>
          <cell r="M1084">
            <v>0</v>
          </cell>
          <cell r="N1084">
            <v>0</v>
          </cell>
          <cell r="O1084">
            <v>0</v>
          </cell>
          <cell r="P1084">
            <v>2</v>
          </cell>
          <cell r="Q1084">
            <v>5</v>
          </cell>
          <cell r="T1084" t="str">
            <v xml:space="preserve">Yuan Purchase Pricelist (CNY)</v>
          </cell>
          <cell r="U1084">
            <v>0.77</v>
          </cell>
          <cell r="V1084">
            <v>120</v>
          </cell>
          <cell r="W1084">
            <v>190</v>
          </cell>
          <cell r="X1084">
            <v>260</v>
          </cell>
        </row>
        <row r="1085">
          <cell r="A1085">
            <v>11344</v>
          </cell>
          <cell r="B1085" t="str">
            <v>AUTOLAMPS1093</v>
          </cell>
          <cell r="C1085" t="str">
            <v>AUTOLAMPS1093</v>
          </cell>
          <cell r="D1085" t="b">
            <v>1</v>
          </cell>
          <cell r="E1085" t="str">
            <v xml:space="preserve">TOYOTA ALLION (01-03) - FOG LAMP WITH HOUSING - LH</v>
          </cell>
          <cell r="F1085" t="str">
            <v>TOYOTA</v>
          </cell>
          <cell r="G1085" t="str">
            <v xml:space="preserve">ALLION/01 FLAWH LH</v>
          </cell>
          <cell r="H1085" t="str">
            <v>TY99-0121-L</v>
          </cell>
          <cell r="J1085">
            <v>0.04</v>
          </cell>
          <cell r="K1085" t="str">
            <v>SUPPLIER0002</v>
          </cell>
          <cell r="L1085" t="str">
            <v xml:space="preserve">ANHUI TINCAI SILK CO. LTD</v>
          </cell>
          <cell r="M1085">
            <v>0</v>
          </cell>
          <cell r="N1085">
            <v>0</v>
          </cell>
          <cell r="O1085">
            <v>0</v>
          </cell>
          <cell r="P1085">
            <v>2</v>
          </cell>
          <cell r="Q1085">
            <v>5</v>
          </cell>
          <cell r="T1085" t="str">
            <v xml:space="preserve">Yuan Purchase Pricelist (CNY)</v>
          </cell>
          <cell r="U1085">
            <v>30</v>
          </cell>
          <cell r="V1085">
            <v>765</v>
          </cell>
          <cell r="W1085">
            <v>1150</v>
          </cell>
          <cell r="X1085">
            <v>1530</v>
          </cell>
          <cell r="Z1085">
            <v>14</v>
          </cell>
          <cell r="AB1085" t="str">
            <v>B18</v>
          </cell>
        </row>
        <row r="1086">
          <cell r="A1086">
            <v>11343</v>
          </cell>
          <cell r="B1086" t="str">
            <v>AUTOLAMPS1094</v>
          </cell>
          <cell r="C1086" t="str">
            <v>AUTOLAMPS1094</v>
          </cell>
          <cell r="D1086" t="b">
            <v>1</v>
          </cell>
          <cell r="E1086" t="str">
            <v xml:space="preserve">TOYOTA ALLION (01-03) - FOG LAMP WITH HOUSING - RH</v>
          </cell>
          <cell r="F1086" t="str">
            <v>TOYOTA</v>
          </cell>
          <cell r="G1086" t="str">
            <v xml:space="preserve">ALLION/01 FLAWH RH</v>
          </cell>
          <cell r="H1086" t="str">
            <v>TY99-0121-R</v>
          </cell>
          <cell r="J1086">
            <v>0.04</v>
          </cell>
          <cell r="K1086" t="str">
            <v>SUPPLIER0002</v>
          </cell>
          <cell r="L1086" t="str">
            <v xml:space="preserve">ANHUI TINCAI SILK CO. LTD</v>
          </cell>
          <cell r="M1086">
            <v>0</v>
          </cell>
          <cell r="N1086">
            <v>0</v>
          </cell>
          <cell r="O1086">
            <v>0</v>
          </cell>
          <cell r="P1086">
            <v>2</v>
          </cell>
          <cell r="Q1086">
            <v>5</v>
          </cell>
          <cell r="T1086" t="str">
            <v xml:space="preserve">Yuan Purchase Pricelist (CNY)</v>
          </cell>
          <cell r="U1086">
            <v>30</v>
          </cell>
          <cell r="V1086">
            <v>675</v>
          </cell>
          <cell r="W1086">
            <v>1050</v>
          </cell>
          <cell r="X1086">
            <v>1450</v>
          </cell>
          <cell r="Z1086">
            <v>0</v>
          </cell>
          <cell r="AB1086" t="str">
            <v>B18</v>
          </cell>
        </row>
        <row r="1087">
          <cell r="A1087">
            <v>10521</v>
          </cell>
          <cell r="B1087" t="str">
            <v>AUTOLAMPS1095</v>
          </cell>
          <cell r="C1087" t="str">
            <v>AUTOLAMPS1095</v>
          </cell>
          <cell r="D1087" t="b">
            <v>1</v>
          </cell>
          <cell r="E1087" t="str">
            <v xml:space="preserve">TOYOTA ALLION (01-03) - HEAD LAMP (20-422) - LH</v>
          </cell>
          <cell r="F1087" t="str">
            <v>TOYOTA</v>
          </cell>
          <cell r="G1087" t="str">
            <v xml:space="preserve">ALLION/01 HLA LH</v>
          </cell>
          <cell r="H1087" t="str">
            <v>TY39-0101-L</v>
          </cell>
          <cell r="J1087">
            <v>0.04</v>
          </cell>
          <cell r="K1087" t="str">
            <v>SUPPLIER0002</v>
          </cell>
          <cell r="L1087" t="str">
            <v xml:space="preserve">ANHUI TINCAI SILK CO. LTD</v>
          </cell>
          <cell r="M1087">
            <v>4</v>
          </cell>
          <cell r="N1087">
            <v>16</v>
          </cell>
          <cell r="O1087">
            <v>20</v>
          </cell>
          <cell r="R1087">
            <v>2</v>
          </cell>
          <cell r="S1087">
            <v>5</v>
          </cell>
          <cell r="T1087" t="str">
            <v xml:space="preserve">Yuan Purchase Pricelist (CNY)</v>
          </cell>
          <cell r="U1087">
            <v>120</v>
          </cell>
          <cell r="V1087">
            <v>3264</v>
          </cell>
          <cell r="W1087">
            <v>4900</v>
          </cell>
          <cell r="X1087">
            <v>6530</v>
          </cell>
          <cell r="Z1087">
            <v>12</v>
          </cell>
          <cell r="AB1087" t="str">
            <v>A3</v>
          </cell>
        </row>
        <row r="1088">
          <cell r="A1088">
            <v>10520</v>
          </cell>
          <cell r="B1088" t="str">
            <v>AUTOLAMPS1096</v>
          </cell>
          <cell r="C1088" t="str">
            <v>AUTOLAMPS1096</v>
          </cell>
          <cell r="D1088" t="b">
            <v>1</v>
          </cell>
          <cell r="E1088" t="str">
            <v xml:space="preserve">TOYOTA ALLION (01-03) - HEAD LAMP (20-422) - RH</v>
          </cell>
          <cell r="F1088" t="str">
            <v>TOYOTA</v>
          </cell>
          <cell r="G1088" t="str">
            <v xml:space="preserve">ALLION/01 HLA RH</v>
          </cell>
          <cell r="H1088" t="str">
            <v>TY39-0101-R</v>
          </cell>
          <cell r="J1088">
            <v>0.04</v>
          </cell>
          <cell r="K1088" t="str">
            <v>SUPPLIER0002</v>
          </cell>
          <cell r="L1088" t="str">
            <v xml:space="preserve">ANHUI TINCAI SILK CO. LTD</v>
          </cell>
          <cell r="M1088">
            <v>3</v>
          </cell>
          <cell r="N1088">
            <v>12</v>
          </cell>
          <cell r="O1088">
            <v>15</v>
          </cell>
          <cell r="R1088">
            <v>2</v>
          </cell>
          <cell r="S1088">
            <v>5</v>
          </cell>
          <cell r="T1088" t="str">
            <v xml:space="preserve">Yuan Purchase Pricelist (CNY)</v>
          </cell>
          <cell r="U1088">
            <v>120</v>
          </cell>
          <cell r="V1088">
            <v>3264</v>
          </cell>
          <cell r="W1088">
            <v>4900</v>
          </cell>
          <cell r="X1088">
            <v>6530</v>
          </cell>
          <cell r="Z1088">
            <v>4</v>
          </cell>
          <cell r="AB1088" t="str">
            <v>A3</v>
          </cell>
        </row>
        <row r="1089">
          <cell r="A1089">
            <v>11345</v>
          </cell>
          <cell r="B1089" t="str">
            <v>AUTOLAMPS1097</v>
          </cell>
          <cell r="C1089" t="str">
            <v>AUTOLAMPS1097</v>
          </cell>
          <cell r="D1089" t="b">
            <v>1</v>
          </cell>
          <cell r="E1089" t="str">
            <v xml:space="preserve">TOYOTA ALLION (01-03) - TAIL LAMP (20-424) - LH</v>
          </cell>
          <cell r="F1089" t="str">
            <v>TOYOTA</v>
          </cell>
          <cell r="G1089" t="str">
            <v xml:space="preserve">ALLION/01 TLA LH</v>
          </cell>
          <cell r="H1089" t="str">
            <v>TY39-0102A-L</v>
          </cell>
          <cell r="J1089">
            <v>0.04</v>
          </cell>
          <cell r="K1089" t="str">
            <v>SUPPLIER0002</v>
          </cell>
          <cell r="L1089" t="str">
            <v xml:space="preserve">ANHUI TINCAI SILK CO. LTD</v>
          </cell>
          <cell r="M1089">
            <v>2</v>
          </cell>
          <cell r="N1089">
            <v>8</v>
          </cell>
          <cell r="O1089">
            <v>10</v>
          </cell>
          <cell r="R1089">
            <v>2</v>
          </cell>
          <cell r="S1089">
            <v>5</v>
          </cell>
          <cell r="T1089" t="str">
            <v xml:space="preserve">Yuan Purchase Pricelist (CNY)</v>
          </cell>
          <cell r="U1089">
            <v>50</v>
          </cell>
          <cell r="V1089">
            <v>1275</v>
          </cell>
          <cell r="W1089">
            <v>1910</v>
          </cell>
          <cell r="X1089">
            <v>2550</v>
          </cell>
          <cell r="Z1089">
            <v>12</v>
          </cell>
          <cell r="AB1089" t="str">
            <v>B4</v>
          </cell>
        </row>
        <row r="1090">
          <cell r="A1090">
            <v>11346</v>
          </cell>
          <cell r="B1090" t="str">
            <v>AUTOLAMPS1098</v>
          </cell>
          <cell r="C1090" t="str">
            <v>AUTOLAMPS1098</v>
          </cell>
          <cell r="D1090" t="b">
            <v>1</v>
          </cell>
          <cell r="E1090" t="str">
            <v xml:space="preserve">TOYOTA ALLION (01-03) - TAIL LAMP (20-424) - RH</v>
          </cell>
          <cell r="F1090" t="str">
            <v>TOYOTA</v>
          </cell>
          <cell r="G1090" t="str">
            <v xml:space="preserve">ALLION/01 TLA RH</v>
          </cell>
          <cell r="H1090" t="str">
            <v>TY39-0102A-R</v>
          </cell>
          <cell r="J1090">
            <v>0.04</v>
          </cell>
          <cell r="K1090" t="str">
            <v>SUPPLIER0002</v>
          </cell>
          <cell r="L1090" t="str">
            <v xml:space="preserve">ANHUI TINCAI SILK CO. LTD</v>
          </cell>
          <cell r="M1090">
            <v>3</v>
          </cell>
          <cell r="N1090">
            <v>12</v>
          </cell>
          <cell r="O1090">
            <v>15</v>
          </cell>
          <cell r="R1090">
            <v>2</v>
          </cell>
          <cell r="S1090">
            <v>5</v>
          </cell>
          <cell r="T1090" t="str">
            <v xml:space="preserve">Yuan Purchase Pricelist (CNY)</v>
          </cell>
          <cell r="U1090">
            <v>50</v>
          </cell>
          <cell r="V1090">
            <v>1275</v>
          </cell>
          <cell r="W1090">
            <v>1910</v>
          </cell>
          <cell r="X1090">
            <v>2550</v>
          </cell>
          <cell r="Z1090">
            <v>11</v>
          </cell>
          <cell r="AB1090" t="str">
            <v>B4</v>
          </cell>
        </row>
        <row r="1091">
          <cell r="A1091">
            <v>13753</v>
          </cell>
          <cell r="B1091" t="str">
            <v>AUTOLAMPS1099</v>
          </cell>
          <cell r="C1091" t="str">
            <v>AUTOLAMPS1099</v>
          </cell>
          <cell r="D1091" t="b">
            <v>1</v>
          </cell>
          <cell r="E1091" t="str">
            <v xml:space="preserve">TOYOTA ALLION (01-06) - FRONT BUMPER</v>
          </cell>
          <cell r="F1091" t="str">
            <v>TOYOTA</v>
          </cell>
          <cell r="G1091" t="str">
            <v xml:space="preserve">ALLION/01 BPRF</v>
          </cell>
          <cell r="H1091" t="str">
            <v>TY39-0107</v>
          </cell>
          <cell r="J1091">
            <v>0.04</v>
          </cell>
          <cell r="K1091" t="str">
            <v>SUPPLIER0002</v>
          </cell>
          <cell r="L1091" t="str">
            <v xml:space="preserve">ANHUI TINCAI SILK CO. LTD</v>
          </cell>
          <cell r="M1091">
            <v>3</v>
          </cell>
          <cell r="N1091">
            <v>12</v>
          </cell>
          <cell r="O1091">
            <v>15</v>
          </cell>
          <cell r="R1091">
            <v>1</v>
          </cell>
          <cell r="S1091">
            <v>3</v>
          </cell>
          <cell r="T1091" t="str">
            <v xml:space="preserve">Yuan Purchase Pricelist (CNY)</v>
          </cell>
          <cell r="U1091">
            <v>120</v>
          </cell>
          <cell r="V1091">
            <v>2790</v>
          </cell>
          <cell r="W1091">
            <v>4320</v>
          </cell>
          <cell r="X1091">
            <v>5960</v>
          </cell>
        </row>
        <row r="1092">
          <cell r="A1092">
            <v>11664</v>
          </cell>
          <cell r="B1092" t="str">
            <v>AUTOLAMPS1100</v>
          </cell>
          <cell r="C1092" t="str">
            <v>AUTOLAMPS1100</v>
          </cell>
          <cell r="D1092" t="b">
            <v>1</v>
          </cell>
          <cell r="E1092" t="str">
            <v xml:space="preserve">TOYOTA ALLION (04-06) - HEAD LAMP PROJECTOR TYPE (20-441) - LH</v>
          </cell>
          <cell r="F1092" t="str">
            <v>TOYOTA</v>
          </cell>
          <cell r="G1092" t="str">
            <v xml:space="preserve">ALLION/05 HLA LH</v>
          </cell>
          <cell r="H1092" t="str">
            <v>TY39-0101D-L</v>
          </cell>
          <cell r="J1092">
            <v>0.04</v>
          </cell>
          <cell r="K1092" t="str">
            <v>SUPPLIER0002</v>
          </cell>
          <cell r="L1092" t="str">
            <v xml:space="preserve">ANHUI TINCAI SILK CO. LTD</v>
          </cell>
          <cell r="M1092">
            <v>0</v>
          </cell>
          <cell r="N1092">
            <v>0</v>
          </cell>
          <cell r="O1092">
            <v>0</v>
          </cell>
          <cell r="R1092">
            <v>2</v>
          </cell>
          <cell r="S1092">
            <v>3</v>
          </cell>
          <cell r="T1092" t="str">
            <v xml:space="preserve">Yuan Purchase Pricelist (CNY)</v>
          </cell>
          <cell r="U1092">
            <v>21.43</v>
          </cell>
          <cell r="V1092">
            <v>3350</v>
          </cell>
          <cell r="W1092">
            <v>4500</v>
          </cell>
          <cell r="X1092">
            <v>6220</v>
          </cell>
        </row>
        <row r="1093">
          <cell r="A1093">
            <v>11663</v>
          </cell>
          <cell r="B1093" t="str">
            <v>AUTOLAMPS1101</v>
          </cell>
          <cell r="C1093" t="str">
            <v>AUTOLAMPS1101</v>
          </cell>
          <cell r="D1093" t="b">
            <v>1</v>
          </cell>
          <cell r="E1093" t="str">
            <v xml:space="preserve">TOYOTA ALLION (04-06) - HEAD LAMP PROJECTOR TYPE (20-441) - RH</v>
          </cell>
          <cell r="F1093" t="str">
            <v>TOYOTA</v>
          </cell>
          <cell r="G1093" t="str">
            <v xml:space="preserve">ALLION/05 HLA RH</v>
          </cell>
          <cell r="H1093" t="str">
            <v>TY39-0101D-R</v>
          </cell>
          <cell r="J1093">
            <v>0.04</v>
          </cell>
          <cell r="K1093" t="str">
            <v>SUPPLIER0002</v>
          </cell>
          <cell r="L1093" t="str">
            <v xml:space="preserve">ANHUI TINCAI SILK CO. LTD</v>
          </cell>
          <cell r="M1093">
            <v>0</v>
          </cell>
          <cell r="N1093">
            <v>0</v>
          </cell>
          <cell r="O1093">
            <v>0</v>
          </cell>
          <cell r="R1093">
            <v>2</v>
          </cell>
          <cell r="S1093">
            <v>3</v>
          </cell>
          <cell r="T1093" t="str">
            <v xml:space="preserve">Yuan Purchase Pricelist (CNY)</v>
          </cell>
          <cell r="U1093">
            <v>21.43</v>
          </cell>
          <cell r="V1093">
            <v>3350</v>
          </cell>
          <cell r="W1093">
            <v>4500</v>
          </cell>
          <cell r="X1093">
            <v>6220</v>
          </cell>
        </row>
        <row r="1094">
          <cell r="A1094">
            <v>14214</v>
          </cell>
          <cell r="B1094" t="str">
            <v>AUTOLAMPS1102</v>
          </cell>
          <cell r="C1094" t="str">
            <v>AUTOLAMPS1102</v>
          </cell>
          <cell r="D1094" t="b">
            <v>1</v>
          </cell>
          <cell r="E1094" t="str">
            <v xml:space="preserve">TOYOTA ALLION (04-06) - TAIL LAMP (LED) (LIGHTLY CRACKED)  - RH</v>
          </cell>
          <cell r="F1094" t="str">
            <v>TOYOTA</v>
          </cell>
          <cell r="G1094" t="str">
            <v xml:space="preserve">ALLION/04 TLA RH</v>
          </cell>
          <cell r="H1094" t="str">
            <v>TY39-0102B-R</v>
          </cell>
          <cell r="J1094">
            <v>0.04</v>
          </cell>
          <cell r="K1094" t="str">
            <v>SUPPLIER0002</v>
          </cell>
          <cell r="L1094" t="str">
            <v xml:space="preserve">ANHUI TINCAI SILK CO. LTD</v>
          </cell>
          <cell r="N1094">
            <v>0</v>
          </cell>
          <cell r="O1094">
            <v>0</v>
          </cell>
          <cell r="R1094">
            <v>2</v>
          </cell>
          <cell r="S1094">
            <v>5</v>
          </cell>
          <cell r="T1094" t="str">
            <v xml:space="preserve">Yuan Purchase Pricelist (CNY)</v>
          </cell>
          <cell r="U1094">
            <v>80</v>
          </cell>
          <cell r="V1094">
            <v>1860</v>
          </cell>
          <cell r="W1094">
            <v>2900</v>
          </cell>
          <cell r="X1094">
            <v>4010</v>
          </cell>
        </row>
        <row r="1095">
          <cell r="A1095">
            <v>11347</v>
          </cell>
          <cell r="B1095" t="str">
            <v>AUTOLAMPS1103</v>
          </cell>
          <cell r="C1095" t="str">
            <v>AUTOLAMPS1103</v>
          </cell>
          <cell r="D1095" t="b">
            <v>1</v>
          </cell>
          <cell r="E1095" t="str">
            <v xml:space="preserve">TOYOTA ALLION (04-06) - TAIL LAMP LED (20-443) - LH</v>
          </cell>
          <cell r="F1095" t="str">
            <v>TOYOTA</v>
          </cell>
          <cell r="G1095" t="str">
            <v xml:space="preserve">ALLION/04 TLA LH</v>
          </cell>
          <cell r="H1095" t="str">
            <v>TY39-0102B-L</v>
          </cell>
          <cell r="J1095">
            <v>0.04</v>
          </cell>
          <cell r="K1095" t="str">
            <v>SUPPLIER0002</v>
          </cell>
          <cell r="L1095" t="str">
            <v xml:space="preserve">ANHUI TINCAI SILK CO. LTD</v>
          </cell>
          <cell r="M1095">
            <v>2</v>
          </cell>
          <cell r="N1095">
            <v>8</v>
          </cell>
          <cell r="O1095">
            <v>10</v>
          </cell>
          <cell r="R1095">
            <v>2</v>
          </cell>
          <cell r="S1095">
            <v>5</v>
          </cell>
          <cell r="T1095" t="str">
            <v xml:space="preserve">Yuan Purchase Pricelist (CNY)</v>
          </cell>
          <cell r="U1095">
            <v>80</v>
          </cell>
          <cell r="V1095">
            <v>3400</v>
          </cell>
          <cell r="W1095">
            <v>2900</v>
          </cell>
          <cell r="X1095">
            <v>4010</v>
          </cell>
        </row>
        <row r="1096">
          <cell r="A1096">
            <v>11348</v>
          </cell>
          <cell r="B1096" t="str">
            <v>AUTOLAMPS1104</v>
          </cell>
          <cell r="C1096" t="str">
            <v>AUTOLAMPS1104</v>
          </cell>
          <cell r="D1096" t="b">
            <v>1</v>
          </cell>
          <cell r="E1096" t="str">
            <v xml:space="preserve">TOYOTA ALLION (04-06) - TAIL LAMP LED (20-443) - RH</v>
          </cell>
          <cell r="F1096" t="str">
            <v>TOYOTA</v>
          </cell>
          <cell r="G1096" t="str">
            <v xml:space="preserve">ALLION/04 TLA RH</v>
          </cell>
          <cell r="H1096" t="str">
            <v>TY39-0102B-R</v>
          </cell>
          <cell r="J1096">
            <v>0.04</v>
          </cell>
          <cell r="K1096" t="str">
            <v>SUPPLIER0002</v>
          </cell>
          <cell r="L1096" t="str">
            <v xml:space="preserve">ANHUI TINCAI SILK CO. LTD</v>
          </cell>
          <cell r="M1096">
            <v>2</v>
          </cell>
          <cell r="N1096">
            <v>8</v>
          </cell>
          <cell r="O1096">
            <v>10</v>
          </cell>
          <cell r="R1096">
            <v>2</v>
          </cell>
          <cell r="S1096">
            <v>5</v>
          </cell>
          <cell r="T1096" t="str">
            <v xml:space="preserve">Yuan Purchase Pricelist (CNY)</v>
          </cell>
          <cell r="U1096">
            <v>80</v>
          </cell>
          <cell r="V1096">
            <v>1932</v>
          </cell>
          <cell r="W1096">
            <v>2900</v>
          </cell>
          <cell r="X1096">
            <v>4010</v>
          </cell>
        </row>
        <row r="1097">
          <cell r="A1097">
            <v>13849</v>
          </cell>
          <cell r="B1097" t="str">
            <v>AUTOLAMPS1105</v>
          </cell>
          <cell r="C1097" t="str">
            <v>AUTOLAMPS1105</v>
          </cell>
          <cell r="D1097" t="b">
            <v>1</v>
          </cell>
          <cell r="E1097" t="str">
            <v xml:space="preserve">TOYOTA ALLION (07-09) - FRONT BUMPER</v>
          </cell>
          <cell r="F1097" t="str">
            <v>TOYOTA</v>
          </cell>
          <cell r="G1097" t="str">
            <v xml:space="preserve">ALLION/07 BPRF</v>
          </cell>
          <cell r="H1097" t="str">
            <v>TY39-0307-R</v>
          </cell>
          <cell r="J1097">
            <v>0.04</v>
          </cell>
          <cell r="K1097" t="str">
            <v>SUPPLIER0002</v>
          </cell>
          <cell r="L1097" t="str">
            <v xml:space="preserve">ANHUI TINCAI SILK CO. LTD</v>
          </cell>
          <cell r="N1097">
            <v>0</v>
          </cell>
          <cell r="O1097">
            <v>0</v>
          </cell>
          <cell r="R1097">
            <v>1</v>
          </cell>
          <cell r="S1097">
            <v>3</v>
          </cell>
          <cell r="T1097" t="str">
            <v xml:space="preserve">Yuan Purchase Pricelist (CNY)</v>
          </cell>
          <cell r="U1097">
            <v>120</v>
          </cell>
          <cell r="V1097">
            <v>3060</v>
          </cell>
          <cell r="W1097">
            <v>4590</v>
          </cell>
          <cell r="X1097">
            <v>6120</v>
          </cell>
          <cell r="Z1097">
            <v>12</v>
          </cell>
          <cell r="AB1097" t="str">
            <v>G1A</v>
          </cell>
        </row>
        <row r="1098">
          <cell r="A1098">
            <v>12115</v>
          </cell>
          <cell r="B1098" t="str">
            <v>AUTOLAMPS1106</v>
          </cell>
          <cell r="C1098" t="str">
            <v>AUTOLAMPS1106</v>
          </cell>
          <cell r="D1098" t="b">
            <v>1</v>
          </cell>
          <cell r="E1098" t="str">
            <v xml:space="preserve">TOYOTA ALLION (07-09) - FRONT GRILL (BLACK)</v>
          </cell>
          <cell r="F1098" t="str">
            <v>TOYOTA</v>
          </cell>
          <cell r="G1098" t="str">
            <v xml:space="preserve">ALLION/05 GRLB</v>
          </cell>
          <cell r="H1098" t="str">
            <v>TY39-0311</v>
          </cell>
          <cell r="J1098">
            <v>0.04</v>
          </cell>
          <cell r="K1098" t="str">
            <v>SUPPLIER0002</v>
          </cell>
          <cell r="L1098" t="str">
            <v xml:space="preserve">ANHUI TINCAI SILK CO. LTD</v>
          </cell>
          <cell r="M1098">
            <v>1</v>
          </cell>
          <cell r="N1098">
            <v>4</v>
          </cell>
          <cell r="O1098">
            <v>5</v>
          </cell>
          <cell r="R1098">
            <v>2</v>
          </cell>
          <cell r="S1098">
            <v>4</v>
          </cell>
          <cell r="T1098" t="str">
            <v xml:space="preserve">Yuan Purchase Pricelist (CNY)</v>
          </cell>
          <cell r="U1098">
            <v>45</v>
          </cell>
          <cell r="V1098">
            <v>1224</v>
          </cell>
          <cell r="W1098">
            <v>1840</v>
          </cell>
          <cell r="X1098">
            <v>2450</v>
          </cell>
          <cell r="Z1098">
            <v>10</v>
          </cell>
          <cell r="AB1098" t="str">
            <v>G4B</v>
          </cell>
        </row>
        <row r="1099">
          <cell r="A1099">
            <v>13541</v>
          </cell>
          <cell r="B1099" t="str">
            <v>AUTOLAMPS1107</v>
          </cell>
          <cell r="C1099" t="str">
            <v>AUTOLAMPS1107</v>
          </cell>
          <cell r="D1099" t="b">
            <v>1</v>
          </cell>
          <cell r="E1099" t="str">
            <v xml:space="preserve">TOYOTA ALLION (07-09) - GRILL (CHROME)</v>
          </cell>
          <cell r="F1099" t="str">
            <v>TOYOTA</v>
          </cell>
          <cell r="G1099" t="str">
            <v xml:space="preserve">ALLION/07 GRL C</v>
          </cell>
          <cell r="H1099" t="str">
            <v>TY39-0311B</v>
          </cell>
          <cell r="J1099">
            <v>0.04</v>
          </cell>
          <cell r="K1099" t="str">
            <v>SUPPLIER0002</v>
          </cell>
          <cell r="L1099" t="str">
            <v xml:space="preserve">ANHUI TINCAI SILK CO. LTD</v>
          </cell>
          <cell r="M1099">
            <v>0</v>
          </cell>
          <cell r="N1099">
            <v>0</v>
          </cell>
          <cell r="O1099">
            <v>0</v>
          </cell>
          <cell r="R1099">
            <v>2</v>
          </cell>
          <cell r="S1099">
            <v>4</v>
          </cell>
          <cell r="T1099" t="str">
            <v xml:space="preserve">Yuan Purchase Pricelist (CNY)</v>
          </cell>
          <cell r="U1099">
            <v>75</v>
          </cell>
          <cell r="V1099">
            <v>1678.07</v>
          </cell>
          <cell r="W1099">
            <v>2900</v>
          </cell>
          <cell r="X1099">
            <v>5000</v>
          </cell>
          <cell r="Z1099">
            <v>4</v>
          </cell>
          <cell r="AB1099" t="str">
            <v>G4B</v>
          </cell>
        </row>
        <row r="1100">
          <cell r="A1100">
            <v>11357</v>
          </cell>
          <cell r="B1100" t="str">
            <v>AUTOLAMPS1109</v>
          </cell>
          <cell r="C1100" t="str">
            <v>AUTOLAMPS1109</v>
          </cell>
          <cell r="D1100" t="b">
            <v>1</v>
          </cell>
          <cell r="E1100" t="str">
            <v xml:space="preserve">TOYOTA ALLION (07-09) - HEAD LAMP (20-446) - RH</v>
          </cell>
          <cell r="F1100" t="str">
            <v>TOYOTA</v>
          </cell>
          <cell r="G1100" t="str">
            <v xml:space="preserve">ALLION/07 HLA RH</v>
          </cell>
          <cell r="H1100" t="str">
            <v>TY39-0301B-R</v>
          </cell>
          <cell r="J1100">
            <v>0.04</v>
          </cell>
          <cell r="K1100" t="str">
            <v>SUPPLIER0002</v>
          </cell>
          <cell r="L1100" t="str">
            <v xml:space="preserve">ANHUI TINCAI SILK CO. LTD</v>
          </cell>
          <cell r="M1100">
            <v>0</v>
          </cell>
          <cell r="N1100">
            <v>0</v>
          </cell>
          <cell r="O1100">
            <v>0</v>
          </cell>
          <cell r="R1100">
            <v>2</v>
          </cell>
          <cell r="S1100">
            <v>4</v>
          </cell>
          <cell r="T1100" t="str">
            <v xml:space="preserve">Yuan Purchase Pricelist (CNY)</v>
          </cell>
          <cell r="U1100">
            <v>130</v>
          </cell>
          <cell r="V1100">
            <v>2925</v>
          </cell>
          <cell r="W1100">
            <v>4530</v>
          </cell>
          <cell r="X1100">
            <v>6250</v>
          </cell>
          <cell r="Z1100">
            <v>8</v>
          </cell>
          <cell r="AB1100" t="str">
            <v>A3</v>
          </cell>
        </row>
        <row r="1101">
          <cell r="A1101">
            <v>11358</v>
          </cell>
          <cell r="B1101" t="str">
            <v>AUTOLAMPS1111</v>
          </cell>
          <cell r="C1101" t="str">
            <v>AUTOLAMPS1111</v>
          </cell>
          <cell r="D1101" t="b">
            <v>1</v>
          </cell>
          <cell r="E1101" t="str">
            <v xml:space="preserve">TOYOTA ALLION (07-09) - TAIL LAMP - LH</v>
          </cell>
          <cell r="F1101" t="str">
            <v>TOYOTA</v>
          </cell>
          <cell r="G1101" t="str">
            <v xml:space="preserve">ALLION/07 TLA LH</v>
          </cell>
          <cell r="H1101" t="str">
            <v>TY39-0302-L</v>
          </cell>
          <cell r="J1101">
            <v>0.04</v>
          </cell>
          <cell r="K1101" t="str">
            <v>SUPPLIER0002</v>
          </cell>
          <cell r="L1101" t="str">
            <v xml:space="preserve">ANHUI TINCAI SILK CO. LTD</v>
          </cell>
          <cell r="M1101">
            <v>2</v>
          </cell>
          <cell r="N1101">
            <v>8</v>
          </cell>
          <cell r="O1101">
            <v>10</v>
          </cell>
          <cell r="R1101">
            <v>2</v>
          </cell>
          <cell r="S1101">
            <v>10</v>
          </cell>
          <cell r="T1101" t="str">
            <v xml:space="preserve">Yuan Purchase Pricelist (CNY)</v>
          </cell>
          <cell r="U1101">
            <v>100</v>
          </cell>
          <cell r="V1101">
            <v>2550</v>
          </cell>
          <cell r="W1101">
            <v>3830</v>
          </cell>
          <cell r="X1101">
            <v>5100</v>
          </cell>
          <cell r="Z1101">
            <v>16</v>
          </cell>
          <cell r="AB1101" t="str">
            <v>B4</v>
          </cell>
        </row>
        <row r="1102">
          <cell r="A1102">
            <v>11359</v>
          </cell>
          <cell r="B1102" t="str">
            <v>AUTOLAMPS1112</v>
          </cell>
          <cell r="C1102" t="str">
            <v>AUTOLAMPS1112</v>
          </cell>
          <cell r="D1102" t="b">
            <v>1</v>
          </cell>
          <cell r="E1102" t="str">
            <v xml:space="preserve">TOYOTA ALLION (07-09) - TAIL LAMP - RH</v>
          </cell>
          <cell r="F1102" t="str">
            <v>TOYOTA</v>
          </cell>
          <cell r="G1102" t="str">
            <v xml:space="preserve">ALLION/07 TLA RH</v>
          </cell>
          <cell r="H1102" t="str">
            <v>TY39-0302-R</v>
          </cell>
          <cell r="J1102">
            <v>0.04</v>
          </cell>
          <cell r="K1102" t="str">
            <v>SUPPLIER0002</v>
          </cell>
          <cell r="L1102" t="str">
            <v xml:space="preserve">ANHUI TINCAI SILK CO. LTD</v>
          </cell>
          <cell r="M1102">
            <v>2</v>
          </cell>
          <cell r="N1102">
            <v>8</v>
          </cell>
          <cell r="O1102">
            <v>10</v>
          </cell>
          <cell r="R1102">
            <v>2</v>
          </cell>
          <cell r="S1102">
            <v>10</v>
          </cell>
          <cell r="T1102" t="str">
            <v xml:space="preserve">Yuan Purchase Pricelist (CNY)</v>
          </cell>
          <cell r="U1102">
            <v>100</v>
          </cell>
          <cell r="V1102">
            <v>2550</v>
          </cell>
          <cell r="W1102">
            <v>3830</v>
          </cell>
          <cell r="X1102">
            <v>5100</v>
          </cell>
          <cell r="Z1102">
            <v>16</v>
          </cell>
          <cell r="AB1102" t="str">
            <v>B4</v>
          </cell>
        </row>
        <row r="1103">
          <cell r="A1103">
            <v>13806</v>
          </cell>
          <cell r="B1103" t="str">
            <v>AUTOLAMPS1110</v>
          </cell>
          <cell r="C1103" t="str">
            <v>AUTOLAMPS1110</v>
          </cell>
          <cell r="D1103" t="b">
            <v>1</v>
          </cell>
          <cell r="E1103" t="str">
            <v xml:space="preserve">TOYOTA ALLION (07-09) - TAIL LENS - LH</v>
          </cell>
          <cell r="F1103" t="str">
            <v>TOYOTA</v>
          </cell>
          <cell r="G1103" t="str">
            <v xml:space="preserve">ALLION/07 TLS LH</v>
          </cell>
          <cell r="H1103" t="str">
            <v>TY39-0302-00-L</v>
          </cell>
          <cell r="J1103">
            <v>0.04</v>
          </cell>
          <cell r="K1103" t="str">
            <v>SUPPLIER0002</v>
          </cell>
          <cell r="L1103" t="str">
            <v xml:space="preserve">ANHUI TINCAI SILK CO. LTD</v>
          </cell>
          <cell r="M1103">
            <v>2</v>
          </cell>
          <cell r="N1103">
            <v>8</v>
          </cell>
          <cell r="O1103">
            <v>10</v>
          </cell>
          <cell r="R1103">
            <v>5</v>
          </cell>
          <cell r="S1103">
            <v>10</v>
          </cell>
          <cell r="T1103" t="str">
            <v xml:space="preserve">Yuan Purchase Pricelist (CNY)</v>
          </cell>
          <cell r="U1103">
            <v>38</v>
          </cell>
          <cell r="V1103">
            <v>855</v>
          </cell>
          <cell r="W1103">
            <v>1330</v>
          </cell>
          <cell r="X1103">
            <v>1840</v>
          </cell>
        </row>
        <row r="1104">
          <cell r="A1104">
            <v>13807</v>
          </cell>
          <cell r="B1104" t="str">
            <v>AUTOLAMPS1118</v>
          </cell>
          <cell r="C1104" t="str">
            <v>AUTOLAMPS1118</v>
          </cell>
          <cell r="D1104" t="b">
            <v>1</v>
          </cell>
          <cell r="E1104" t="str">
            <v xml:space="preserve">TOYOTA ALLION (07-09) - TAIL LENS - RH</v>
          </cell>
          <cell r="F1104" t="str">
            <v>TOYOTA</v>
          </cell>
          <cell r="G1104" t="str">
            <v xml:space="preserve">ALLION/07 TLS LH</v>
          </cell>
          <cell r="H1104" t="str">
            <v>TY39-0302-00-R</v>
          </cell>
          <cell r="J1104">
            <v>0.04</v>
          </cell>
          <cell r="K1104" t="str">
            <v>SUPPLIER0002</v>
          </cell>
          <cell r="L1104" t="str">
            <v xml:space="preserve">ANHUI TINCAI SILK CO. LTD</v>
          </cell>
          <cell r="M1104">
            <v>2</v>
          </cell>
          <cell r="N1104">
            <v>8</v>
          </cell>
          <cell r="O1104">
            <v>10</v>
          </cell>
          <cell r="P1104">
            <v>4</v>
          </cell>
          <cell r="Q1104">
            <v>10</v>
          </cell>
          <cell r="T1104" t="str">
            <v xml:space="preserve">Yuan Purchase Pricelist (CNY)</v>
          </cell>
          <cell r="U1104">
            <v>38</v>
          </cell>
          <cell r="V1104">
            <v>855</v>
          </cell>
          <cell r="W1104">
            <v>1330</v>
          </cell>
          <cell r="X1104">
            <v>1840</v>
          </cell>
        </row>
        <row r="1105">
          <cell r="A1105">
            <v>14236</v>
          </cell>
          <cell r="B1105" t="str">
            <v>AUTOLAMPS1113</v>
          </cell>
          <cell r="C1105" t="str">
            <v>AUTOLAMPS1113</v>
          </cell>
          <cell r="D1105" t="b">
            <v>1</v>
          </cell>
          <cell r="E1105" t="str">
            <v xml:space="preserve">TOYOTA ALLION (10-) - REAR BUMPER</v>
          </cell>
          <cell r="F1105" t="str">
            <v>TOYOTA</v>
          </cell>
          <cell r="G1105" t="str">
            <v>ALLION/10-BPRR</v>
          </cell>
          <cell r="H1105" t="str">
            <v>TY39-0408</v>
          </cell>
          <cell r="J1105">
            <v>0.04</v>
          </cell>
          <cell r="K1105" t="str">
            <v>SUPPLIER0002</v>
          </cell>
          <cell r="L1105" t="str">
            <v xml:space="preserve">ANHUI TINCAI SILK CO. LTD</v>
          </cell>
          <cell r="N1105">
            <v>0</v>
          </cell>
          <cell r="O1105">
            <v>0</v>
          </cell>
          <cell r="T1105" t="str">
            <v xml:space="preserve">Yuan Purchase Pricelist (CNY)</v>
          </cell>
          <cell r="U1105">
            <v>150</v>
          </cell>
          <cell r="V1105">
            <v>3825</v>
          </cell>
          <cell r="W1105">
            <v>5740</v>
          </cell>
          <cell r="X1105">
            <v>7650</v>
          </cell>
        </row>
        <row r="1106">
          <cell r="A1106">
            <v>14236</v>
          </cell>
          <cell r="B1106" t="str">
            <v>AUTOLAMPS1113</v>
          </cell>
          <cell r="C1106" t="str">
            <v>AUTOLAMPS1113</v>
          </cell>
          <cell r="D1106" t="b">
            <v>1</v>
          </cell>
          <cell r="E1106" t="str">
            <v xml:space="preserve">TOYOTA ALLION (10-) REAR BUMPER</v>
          </cell>
          <cell r="F1106" t="str">
            <v>TOYOTA</v>
          </cell>
          <cell r="G1106" t="str">
            <v xml:space="preserve">ALLION/10 BPRR</v>
          </cell>
          <cell r="H1106" t="str">
            <v>TY39-0405</v>
          </cell>
          <cell r="J1106">
            <v>0.04</v>
          </cell>
          <cell r="K1106" t="str">
            <v>SUPPLIER0002</v>
          </cell>
          <cell r="L1106" t="str">
            <v xml:space="preserve">ANHUI TINCAI SILK CO. LTD</v>
          </cell>
          <cell r="N1106">
            <v>0</v>
          </cell>
          <cell r="O1106">
            <v>0</v>
          </cell>
          <cell r="R1106">
            <v>2</v>
          </cell>
          <cell r="S1106">
            <v>4</v>
          </cell>
          <cell r="T1106" t="str">
            <v xml:space="preserve">Yuan Purchase Pricelist (CNY)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Z1106">
            <v>14</v>
          </cell>
          <cell r="AB1106" t="str">
            <v>G1A</v>
          </cell>
        </row>
        <row r="1107">
          <cell r="A1107">
            <v>13542</v>
          </cell>
          <cell r="B1107" t="str">
            <v>AUTOLAMPS1114</v>
          </cell>
          <cell r="C1107" t="str">
            <v>AUTOLAMPS1114</v>
          </cell>
          <cell r="D1107" t="b">
            <v>1</v>
          </cell>
          <cell r="E1107" t="str">
            <v xml:space="preserve">TOYOTA ALLION (10-12) - FOG LAMP SET</v>
          </cell>
          <cell r="F1107" t="str">
            <v>TOYOTA</v>
          </cell>
          <cell r="G1107" t="str">
            <v xml:space="preserve">ALLION/10 FLASET</v>
          </cell>
          <cell r="H1107" t="str">
            <v>TY39-0304</v>
          </cell>
          <cell r="J1107">
            <v>0.04</v>
          </cell>
          <cell r="K1107" t="str">
            <v>SUPPLIER0002</v>
          </cell>
          <cell r="L1107" t="str">
            <v xml:space="preserve">ANHUI TINCAI SILK CO. LTD</v>
          </cell>
          <cell r="N1107">
            <v>0</v>
          </cell>
          <cell r="O1107">
            <v>0</v>
          </cell>
          <cell r="P1107">
            <v>4</v>
          </cell>
          <cell r="Q1107">
            <v>10</v>
          </cell>
          <cell r="T1107" t="str">
            <v xml:space="preserve">Yuan Purchase Pricelist (CNY)</v>
          </cell>
          <cell r="U1107">
            <v>0</v>
          </cell>
          <cell r="V1107">
            <v>2020</v>
          </cell>
          <cell r="W1107">
            <v>3130</v>
          </cell>
          <cell r="X1107">
            <v>4320</v>
          </cell>
        </row>
        <row r="1108">
          <cell r="A1108">
            <v>13545</v>
          </cell>
          <cell r="B1108" t="str">
            <v>AUTOLAMPS1115</v>
          </cell>
          <cell r="C1108" t="str">
            <v>AUTOLAMPS1115</v>
          </cell>
          <cell r="D1108" t="b">
            <v>1</v>
          </cell>
          <cell r="E1108" t="str">
            <v xml:space="preserve">TOYOTA ALLION (10-12) - GRILL (CHROME)</v>
          </cell>
          <cell r="F1108" t="str">
            <v>TOYOTA</v>
          </cell>
          <cell r="G1108" t="str">
            <v xml:space="preserve">ALLION/10 GRL C</v>
          </cell>
          <cell r="H1108" t="str">
            <v>TY39-0311D</v>
          </cell>
          <cell r="J1108">
            <v>0.04</v>
          </cell>
          <cell r="K1108" t="str">
            <v>SUPPLIER0002</v>
          </cell>
          <cell r="L1108" t="str">
            <v xml:space="preserve">ANHUI TINCAI SILK CO. LTD</v>
          </cell>
          <cell r="M1108">
            <v>0</v>
          </cell>
          <cell r="N1108">
            <v>0</v>
          </cell>
          <cell r="O1108">
            <v>0</v>
          </cell>
          <cell r="R1108">
            <v>2</v>
          </cell>
          <cell r="S1108">
            <v>4</v>
          </cell>
          <cell r="T1108" t="str">
            <v xml:space="preserve">Yuan Purchase Pricelist (CNY)</v>
          </cell>
          <cell r="U1108">
            <v>65</v>
          </cell>
          <cell r="V1108">
            <v>1511.25</v>
          </cell>
          <cell r="W1108">
            <v>2340</v>
          </cell>
          <cell r="X1108">
            <v>3300</v>
          </cell>
          <cell r="Z1108">
            <v>4</v>
          </cell>
          <cell r="AB1108" t="str">
            <v>G4B</v>
          </cell>
        </row>
        <row r="1109">
          <cell r="A1109">
            <v>13544</v>
          </cell>
          <cell r="B1109" t="str">
            <v>AUTOLAMPS1119</v>
          </cell>
          <cell r="C1109" t="str">
            <v>AUTOLAMPS1119</v>
          </cell>
          <cell r="D1109" t="b">
            <v>1</v>
          </cell>
          <cell r="E1109" t="str">
            <v xml:space="preserve">TOYOTA ALLION (10-12) - TAIL LAMP (20-454) - LH</v>
          </cell>
          <cell r="F1109" t="str">
            <v>TOYOTA</v>
          </cell>
          <cell r="G1109" t="str">
            <v xml:space="preserve">ALLION/10 TLA LH</v>
          </cell>
          <cell r="H1109" t="str">
            <v>TY39-0302B-L</v>
          </cell>
          <cell r="J1109">
            <v>0.04</v>
          </cell>
          <cell r="K1109" t="str">
            <v>SUPPLIER0002</v>
          </cell>
          <cell r="L1109" t="str">
            <v xml:space="preserve">ANHUI TINCAI SILK CO. LTD</v>
          </cell>
          <cell r="M1109">
            <v>1</v>
          </cell>
          <cell r="N1109">
            <v>4</v>
          </cell>
          <cell r="O1109">
            <v>5</v>
          </cell>
          <cell r="R1109">
            <v>2</v>
          </cell>
          <cell r="S1109">
            <v>5</v>
          </cell>
          <cell r="T1109" t="str">
            <v xml:space="preserve">Yuan Purchase Pricelist (CNY)</v>
          </cell>
          <cell r="U1109">
            <v>130</v>
          </cell>
          <cell r="V1109">
            <v>3315</v>
          </cell>
          <cell r="W1109">
            <v>4970</v>
          </cell>
          <cell r="X1109">
            <v>6630</v>
          </cell>
          <cell r="Z1109">
            <v>14</v>
          </cell>
          <cell r="AB1109" t="str">
            <v>B4</v>
          </cell>
        </row>
        <row r="1110">
          <cell r="A1110">
            <v>13543</v>
          </cell>
          <cell r="B1110" t="str">
            <v>AUTOLAMPS1120</v>
          </cell>
          <cell r="C1110" t="str">
            <v>AUTOLAMPS1120</v>
          </cell>
          <cell r="D1110" t="b">
            <v>1</v>
          </cell>
          <cell r="E1110" t="str">
            <v xml:space="preserve">TOYOTA ALLION (10-12) - TAIL LAMP (20-454) - RH</v>
          </cell>
          <cell r="F1110" t="str">
            <v>TOYOTA</v>
          </cell>
          <cell r="G1110" t="str">
            <v xml:space="preserve">ALLION/10 TLA RH</v>
          </cell>
          <cell r="H1110" t="str">
            <v>TY39-0302B-R</v>
          </cell>
          <cell r="J1110">
            <v>0.04</v>
          </cell>
          <cell r="K1110" t="str">
            <v>SUPPLIER0002</v>
          </cell>
          <cell r="L1110" t="str">
            <v xml:space="preserve">ANHUI TINCAI SILK CO. LTD</v>
          </cell>
          <cell r="M1110">
            <v>2</v>
          </cell>
          <cell r="N1110">
            <v>8</v>
          </cell>
          <cell r="O1110">
            <v>10</v>
          </cell>
          <cell r="R1110">
            <v>2</v>
          </cell>
          <cell r="S1110">
            <v>5</v>
          </cell>
          <cell r="T1110" t="str">
            <v xml:space="preserve">Yuan Purchase Pricelist (CNY)</v>
          </cell>
          <cell r="U1110">
            <v>130</v>
          </cell>
          <cell r="V1110">
            <v>3315</v>
          </cell>
          <cell r="W1110">
            <v>4970</v>
          </cell>
          <cell r="X1110">
            <v>6630</v>
          </cell>
          <cell r="Z1110">
            <v>14</v>
          </cell>
          <cell r="AB1110" t="str">
            <v>B4</v>
          </cell>
        </row>
        <row r="1111">
          <cell r="A1111">
            <v>11907</v>
          </cell>
          <cell r="B1111" t="str">
            <v>AUTOLAMPS1121</v>
          </cell>
          <cell r="C1111" t="str">
            <v>AUTOLAMPS1121</v>
          </cell>
          <cell r="D1111" t="b">
            <v>1</v>
          </cell>
          <cell r="E1111" t="str">
            <v xml:space="preserve">TOYOTA ALLION / PREMIO NZT240 (01-06) - REAR DOOR GLASS - LH</v>
          </cell>
          <cell r="F1111" t="str">
            <v>TOYOTA</v>
          </cell>
          <cell r="G1111" t="str">
            <v xml:space="preserve">ZZT240 RD/LH</v>
          </cell>
          <cell r="H1111" t="str">
            <v xml:space="preserve">ZZT240 RD/LH</v>
          </cell>
          <cell r="I1111" t="str">
            <v>673*450</v>
          </cell>
          <cell r="J1111">
            <v>0.02</v>
          </cell>
          <cell r="K1111" t="str">
            <v>SUPPLIER0015</v>
          </cell>
          <cell r="L1111" t="str">
            <v xml:space="preserve">XINYI AUTOMOBILE GLASS (SHENZHEN) CO., LTD</v>
          </cell>
          <cell r="M1111">
            <v>0</v>
          </cell>
          <cell r="N1111">
            <v>0</v>
          </cell>
          <cell r="O1111">
            <v>0</v>
          </cell>
          <cell r="R1111">
            <v>1</v>
          </cell>
          <cell r="S1111">
            <v>4</v>
          </cell>
          <cell r="T1111" t="str">
            <v xml:space="preserve">USD Purchase Pricelist (USD)</v>
          </cell>
          <cell r="U1111">
            <v>3.06</v>
          </cell>
          <cell r="V1111">
            <v>475.07</v>
          </cell>
          <cell r="W1111">
            <v>600</v>
          </cell>
          <cell r="X1111">
            <v>830</v>
          </cell>
        </row>
        <row r="1112">
          <cell r="A1112">
            <v>11908</v>
          </cell>
          <cell r="B1112" t="str">
            <v>AUTOLAMPS1122</v>
          </cell>
          <cell r="C1112" t="str">
            <v>AUTOLAMPS1122</v>
          </cell>
          <cell r="D1112" t="b">
            <v>1</v>
          </cell>
          <cell r="E1112" t="str">
            <v xml:space="preserve">TOYOTA ALLION / PREMIO NZT240 (01-06) - REAR DOOR GLASS - RH</v>
          </cell>
          <cell r="F1112" t="str">
            <v>TOYOTA</v>
          </cell>
          <cell r="G1112" t="str">
            <v xml:space="preserve">ZZT240 RD/RH</v>
          </cell>
          <cell r="H1112" t="str">
            <v xml:space="preserve">ZZT240 RD/RH</v>
          </cell>
          <cell r="I1112" t="str">
            <v>673*450</v>
          </cell>
          <cell r="J1112">
            <v>0.02</v>
          </cell>
          <cell r="K1112" t="str">
            <v>SUPPLIER0015</v>
          </cell>
          <cell r="L1112" t="str">
            <v xml:space="preserve">XINYI AUTOMOBILE GLASS (SHENZHEN) CO., LTD</v>
          </cell>
          <cell r="M1112">
            <v>0</v>
          </cell>
          <cell r="N1112">
            <v>0</v>
          </cell>
          <cell r="O1112">
            <v>0</v>
          </cell>
          <cell r="R1112">
            <v>1</v>
          </cell>
          <cell r="S1112">
            <v>4</v>
          </cell>
          <cell r="T1112" t="str">
            <v xml:space="preserve">USD Purchase Pricelist (USD)</v>
          </cell>
          <cell r="U1112">
            <v>3.06</v>
          </cell>
          <cell r="V1112">
            <v>475.07</v>
          </cell>
          <cell r="W1112">
            <v>600</v>
          </cell>
          <cell r="X1112">
            <v>830</v>
          </cell>
        </row>
        <row r="1113">
          <cell r="A1113">
            <v>12910</v>
          </cell>
          <cell r="B1113" t="str">
            <v>AUTOLAMPS1123</v>
          </cell>
          <cell r="C1113" t="str">
            <v>AUTOLAMPS1123</v>
          </cell>
          <cell r="D1113" t="b">
            <v>1</v>
          </cell>
          <cell r="E1113" t="str">
            <v xml:space="preserve">TOYOTA ALLION / PREMIO NZT240 (01-06) - REAR HEATED WINDSCREEN (W/2HOLE)</v>
          </cell>
          <cell r="F1113" t="str">
            <v>TOYOTA</v>
          </cell>
          <cell r="G1113" t="str">
            <v xml:space="preserve">ZZT240 1 RW/H/X</v>
          </cell>
          <cell r="H1113" t="str">
            <v xml:space="preserve">ZZT240-1 RW/H/X</v>
          </cell>
          <cell r="I1113" t="str">
            <v>1278*850</v>
          </cell>
          <cell r="J1113">
            <v>0.02</v>
          </cell>
          <cell r="K1113" t="str">
            <v>SUPPLIER0015</v>
          </cell>
          <cell r="L1113" t="str">
            <v xml:space="preserve">XINYI AUTOMOBILE GLASS (SHENZHEN) CO., LTD</v>
          </cell>
          <cell r="M1113">
            <v>0</v>
          </cell>
          <cell r="N1113">
            <v>0</v>
          </cell>
          <cell r="O1113">
            <v>0</v>
          </cell>
          <cell r="R1113">
            <v>0</v>
          </cell>
          <cell r="S1113">
            <v>0</v>
          </cell>
          <cell r="T1113" t="str">
            <v xml:space="preserve">USD Purchase Pricelist (USD)</v>
          </cell>
          <cell r="U1113">
            <v>15.81</v>
          </cell>
          <cell r="V1113">
            <v>2833.15</v>
          </cell>
          <cell r="W1113">
            <v>3700</v>
          </cell>
          <cell r="X1113">
            <v>4600</v>
          </cell>
          <cell r="Z1113">
            <v>12</v>
          </cell>
          <cell r="AB1113" t="str">
            <v>5B</v>
          </cell>
        </row>
        <row r="1114">
          <cell r="A1114">
            <v>11977</v>
          </cell>
          <cell r="B1114" t="str">
            <v>AUTOLAMPS1124</v>
          </cell>
          <cell r="C1114" t="str">
            <v>AUTOLAMPS1124</v>
          </cell>
          <cell r="D1114" t="b">
            <v>1</v>
          </cell>
          <cell r="E1114" t="str">
            <v xml:space="preserve">TOYOTA ALLION ZA10 / PREMIO NZT260 (07-) - LAMINATED FRONT WINDSCREEN</v>
          </cell>
          <cell r="F1114" t="str">
            <v>TOYOTA</v>
          </cell>
          <cell r="G1114" t="str">
            <v xml:space="preserve">NZT260 R CP LFW/X</v>
          </cell>
          <cell r="H1114" t="str">
            <v xml:space="preserve">NZT260-R-CP LFW/X</v>
          </cell>
          <cell r="I1114" t="str">
            <v>1395*954</v>
          </cell>
          <cell r="J1114">
            <v>0.02</v>
          </cell>
          <cell r="K1114" t="str">
            <v>SUPPLIER0015</v>
          </cell>
          <cell r="L1114" t="str">
            <v xml:space="preserve">XINYI AUTOMOBILE GLASS (SHENZHEN) CO., LTD</v>
          </cell>
          <cell r="M1114">
            <v>13</v>
          </cell>
          <cell r="N1114">
            <v>52</v>
          </cell>
          <cell r="O1114">
            <v>65</v>
          </cell>
          <cell r="R1114">
            <v>4</v>
          </cell>
          <cell r="S1114">
            <v>12</v>
          </cell>
          <cell r="T1114" t="str">
            <v xml:space="preserve">USD Purchase Pricelist (USD)</v>
          </cell>
          <cell r="U1114">
            <v>15.87</v>
          </cell>
          <cell r="V1114">
            <v>2644.34</v>
          </cell>
          <cell r="W1114">
            <v>3500</v>
          </cell>
          <cell r="X1114">
            <v>4840</v>
          </cell>
          <cell r="Z1114">
            <v>13</v>
          </cell>
          <cell r="AB1114" t="str">
            <v>4B</v>
          </cell>
        </row>
        <row r="1115">
          <cell r="A1115">
            <v>13522</v>
          </cell>
          <cell r="B1115" t="str">
            <v>AUTOLAMPS1125</v>
          </cell>
          <cell r="C1115" t="str">
            <v>AUTOLAMPS1125</v>
          </cell>
          <cell r="D1115" t="b">
            <v>1</v>
          </cell>
          <cell r="E1115" t="str">
            <v xml:space="preserve">TOYOTA ALLION ZA10 / PREMIO NZT260 (07-) - REAR HEATED WINDSCREEN (W/2HOLE)</v>
          </cell>
          <cell r="F1115" t="str">
            <v>TOYOTA</v>
          </cell>
          <cell r="G1115" t="str">
            <v xml:space="preserve">NZT260 RW/H/X</v>
          </cell>
          <cell r="H1115" t="str">
            <v xml:space="preserve">NZT260 RW/H/X</v>
          </cell>
          <cell r="I1115" t="str">
            <v>1221*835</v>
          </cell>
          <cell r="J1115">
            <v>0.02</v>
          </cell>
          <cell r="K1115" t="str">
            <v>SUPPLIER0015</v>
          </cell>
          <cell r="L1115" t="str">
            <v xml:space="preserve">XINYI AUTOMOBILE GLASS (SHENZHEN) CO., LTD</v>
          </cell>
          <cell r="M1115">
            <v>1</v>
          </cell>
          <cell r="N1115">
            <v>4</v>
          </cell>
          <cell r="O1115">
            <v>5</v>
          </cell>
          <cell r="R1115">
            <v>5</v>
          </cell>
          <cell r="S1115">
            <v>20</v>
          </cell>
          <cell r="T1115" t="str">
            <v xml:space="preserve">USD Purchase Pricelist (USD)</v>
          </cell>
          <cell r="U1115">
            <v>14.79</v>
          </cell>
          <cell r="V1115">
            <v>2650.37</v>
          </cell>
          <cell r="W1115">
            <v>3400</v>
          </cell>
          <cell r="X1115">
            <v>4200</v>
          </cell>
          <cell r="Z1115">
            <v>11</v>
          </cell>
          <cell r="AB1115" t="str">
            <v>5C</v>
          </cell>
        </row>
        <row r="1116">
          <cell r="A1116">
            <v>11353</v>
          </cell>
          <cell r="B1116" t="str">
            <v>AUTOLAMPS1126</v>
          </cell>
          <cell r="C1116" t="str">
            <v>AUTOLAMPS1126</v>
          </cell>
          <cell r="D1116" t="b">
            <v>1</v>
          </cell>
          <cell r="E1116" t="str">
            <v xml:space="preserve">TOYOTA ALLION/PREMIO (01-06) - SIDE MIRROR - 7 WIRE FOLDABLE (BLACK ELECTRIC) - LH</v>
          </cell>
          <cell r="F1116" t="str">
            <v>TOYOTA</v>
          </cell>
          <cell r="G1116" t="str">
            <v xml:space="preserve">ALLION/PREMIO SME7WB LH</v>
          </cell>
          <cell r="H1116" t="str">
            <v>TY39-0112A-L</v>
          </cell>
          <cell r="J1116">
            <v>0.04</v>
          </cell>
          <cell r="K1116" t="str">
            <v>SUPPLIER0002</v>
          </cell>
          <cell r="L1116" t="str">
            <v xml:space="preserve">ANHUI TINCAI SILK CO. LTD</v>
          </cell>
          <cell r="M1116">
            <v>0</v>
          </cell>
          <cell r="N1116">
            <v>0</v>
          </cell>
          <cell r="O1116">
            <v>0</v>
          </cell>
          <cell r="P1116">
            <v>2</v>
          </cell>
          <cell r="Q1116">
            <v>5</v>
          </cell>
          <cell r="T1116" t="str">
            <v xml:space="preserve">Yuan Purchase Pricelist (CNY)</v>
          </cell>
          <cell r="U1116">
            <v>22.56</v>
          </cell>
          <cell r="V1116">
            <v>3526</v>
          </cell>
          <cell r="W1116">
            <v>5470</v>
          </cell>
          <cell r="X1116">
            <v>7550</v>
          </cell>
          <cell r="Z1116">
            <v>15</v>
          </cell>
          <cell r="AB1116" t="str">
            <v>B13</v>
          </cell>
        </row>
        <row r="1117">
          <cell r="A1117">
            <v>11354</v>
          </cell>
          <cell r="B1117" t="str">
            <v>AUTOLAMPS1127</v>
          </cell>
          <cell r="C1117" t="str">
            <v>AUTOLAMPS1127</v>
          </cell>
          <cell r="D1117" t="b">
            <v>1</v>
          </cell>
          <cell r="E1117" t="str">
            <v xml:space="preserve">TOYOTA ALLION/PREMIO (01-06) - SIDE MIRROR - 7 WIRE FOLDABLE (BLACK ELECTRIC) - RH</v>
          </cell>
          <cell r="F1117" t="str">
            <v>TOYOTA</v>
          </cell>
          <cell r="G1117" t="str">
            <v xml:space="preserve">ALLION/PREMIO SME7WB RH</v>
          </cell>
          <cell r="H1117" t="str">
            <v>TY39-0112A-R</v>
          </cell>
          <cell r="J1117">
            <v>0.04</v>
          </cell>
          <cell r="K1117" t="str">
            <v>SUPPLIER0002</v>
          </cell>
          <cell r="L1117" t="str">
            <v xml:space="preserve">ANHUI TINCAI SILK CO. LTD</v>
          </cell>
          <cell r="M1117">
            <v>0</v>
          </cell>
          <cell r="N1117">
            <v>0</v>
          </cell>
          <cell r="O1117">
            <v>0</v>
          </cell>
          <cell r="P1117">
            <v>2</v>
          </cell>
          <cell r="Q1117">
            <v>5</v>
          </cell>
          <cell r="T1117" t="str">
            <v xml:space="preserve">Yuan Purchase Pricelist (CNY)</v>
          </cell>
          <cell r="U1117">
            <v>155</v>
          </cell>
          <cell r="V1117">
            <v>3928.09</v>
          </cell>
          <cell r="W1117">
            <v>5900</v>
          </cell>
          <cell r="X1117">
            <v>10200</v>
          </cell>
          <cell r="Z1117">
            <v>2</v>
          </cell>
          <cell r="AB1117" t="str">
            <v>B13</v>
          </cell>
        </row>
        <row r="1118">
          <cell r="A1118">
            <v>11352</v>
          </cell>
          <cell r="B1118" t="str">
            <v>AUTOLAMPS1128</v>
          </cell>
          <cell r="C1118" t="str">
            <v>AUTOLAMPS1128</v>
          </cell>
          <cell r="D1118" t="b">
            <v>1</v>
          </cell>
          <cell r="E1118" t="str">
            <v xml:space="preserve">TOYOTA ALLION/PREMIO (01-06) - SIDE MIRROR - 7 WIRE FOLDABLE (WHITE ELECTRIC) - LH</v>
          </cell>
          <cell r="F1118" t="str">
            <v>TOYOTA</v>
          </cell>
          <cell r="G1118" t="str">
            <v xml:space="preserve">ALLION/PREMIO SME7WB LH</v>
          </cell>
          <cell r="H1118" t="str">
            <v>TY39-0112B-L</v>
          </cell>
          <cell r="J1118">
            <v>0.04</v>
          </cell>
          <cell r="K1118" t="str">
            <v>SUPPLIER0002</v>
          </cell>
          <cell r="L1118" t="str">
            <v xml:space="preserve">ANHUI TINCAI SILK CO. LTD</v>
          </cell>
          <cell r="M1118">
            <v>1</v>
          </cell>
          <cell r="N1118">
            <v>4</v>
          </cell>
          <cell r="O1118">
            <v>5</v>
          </cell>
          <cell r="P1118">
            <v>2</v>
          </cell>
          <cell r="Q1118">
            <v>5</v>
          </cell>
          <cell r="T1118" t="str">
            <v xml:space="preserve">Yuan Purchase Pricelist (CNY)</v>
          </cell>
          <cell r="U1118">
            <v>22.56</v>
          </cell>
          <cell r="V1118">
            <v>3526</v>
          </cell>
          <cell r="W1118">
            <v>5470</v>
          </cell>
          <cell r="X1118">
            <v>7550</v>
          </cell>
          <cell r="Z1118">
            <v>0</v>
          </cell>
          <cell r="AB1118" t="str">
            <v>B13</v>
          </cell>
        </row>
        <row r="1119">
          <cell r="A1119">
            <v>11351</v>
          </cell>
          <cell r="B1119" t="str">
            <v>AUTOLAMPS1129</v>
          </cell>
          <cell r="C1119" t="str">
            <v>AUTOLAMPS1129</v>
          </cell>
          <cell r="D1119" t="b">
            <v>1</v>
          </cell>
          <cell r="E1119" t="str">
            <v xml:space="preserve">TOYOTA ALLION/PREMIO (01-06) - SIDE MIRROR - 7 WIRE FOLDABLE (WHITE ELECTRIC) - RH</v>
          </cell>
          <cell r="F1119" t="str">
            <v>TOYOTA</v>
          </cell>
          <cell r="G1119" t="str">
            <v xml:space="preserve">ALLION/PREMIO SME7WB RH</v>
          </cell>
          <cell r="H1119" t="str">
            <v>TY39-0112B-R</v>
          </cell>
          <cell r="J1119">
            <v>0.04</v>
          </cell>
          <cell r="K1119" t="str">
            <v>SUPPLIER0002</v>
          </cell>
          <cell r="L1119" t="str">
            <v xml:space="preserve">ANHUI TINCAI SILK CO. LTD</v>
          </cell>
          <cell r="M1119">
            <v>1</v>
          </cell>
          <cell r="N1119">
            <v>4</v>
          </cell>
          <cell r="O1119">
            <v>5</v>
          </cell>
          <cell r="P1119">
            <v>2</v>
          </cell>
          <cell r="Q1119">
            <v>5</v>
          </cell>
          <cell r="T1119" t="str">
            <v xml:space="preserve">Yuan Purchase Pricelist (CNY)</v>
          </cell>
          <cell r="U1119">
            <v>155</v>
          </cell>
          <cell r="V1119">
            <v>3603.75</v>
          </cell>
          <cell r="W1119">
            <v>5470</v>
          </cell>
          <cell r="X1119">
            <v>7550</v>
          </cell>
          <cell r="Z1119">
            <v>3</v>
          </cell>
          <cell r="AB1119" t="str">
            <v>B13</v>
          </cell>
        </row>
        <row r="1120">
          <cell r="A1120">
            <v>11349</v>
          </cell>
          <cell r="B1120" t="str">
            <v>AUTOLAMPS1130</v>
          </cell>
          <cell r="C1120" t="str">
            <v>AUTOLAMPS1130</v>
          </cell>
          <cell r="D1120" t="b">
            <v>1</v>
          </cell>
          <cell r="E1120" t="str">
            <v xml:space="preserve">TOYOTA ALLION/PREMIO (01-06) - SIDE MIRROR BASE - LH</v>
          </cell>
          <cell r="F1120" t="str">
            <v>TOYOTA</v>
          </cell>
          <cell r="G1120" t="str">
            <v xml:space="preserve">ALLION/PREMIO MB LH</v>
          </cell>
          <cell r="H1120" t="str">
            <v>TY39-0112B-BASE-L</v>
          </cell>
          <cell r="J1120">
            <v>0.04</v>
          </cell>
          <cell r="K1120" t="str">
            <v>SUPPLIER0002</v>
          </cell>
          <cell r="L1120" t="str">
            <v xml:space="preserve">ANHUI TINCAI SILK CO. LTD</v>
          </cell>
          <cell r="N1120">
            <v>0</v>
          </cell>
          <cell r="O1120">
            <v>0</v>
          </cell>
          <cell r="P1120">
            <v>2</v>
          </cell>
          <cell r="Q1120">
            <v>5</v>
          </cell>
          <cell r="T1120" t="str">
            <v xml:space="preserve">Yuan Purchase Pricelist (CNY)</v>
          </cell>
          <cell r="U1120">
            <v>4</v>
          </cell>
          <cell r="V1120">
            <v>625</v>
          </cell>
          <cell r="W1120">
            <v>970</v>
          </cell>
          <cell r="X1120">
            <v>1340</v>
          </cell>
        </row>
        <row r="1121">
          <cell r="A1121">
            <v>11350</v>
          </cell>
          <cell r="B1121" t="str">
            <v>AUTOLAMPS1131</v>
          </cell>
          <cell r="C1121" t="str">
            <v>AUTOLAMPS1131</v>
          </cell>
          <cell r="D1121" t="b">
            <v>1</v>
          </cell>
          <cell r="E1121" t="str">
            <v xml:space="preserve">TOYOTA ALLION/PREMIO (01-06) - SIDE MIRROR BASE - RH</v>
          </cell>
          <cell r="F1121" t="str">
            <v>TOYOTA</v>
          </cell>
          <cell r="G1121" t="str">
            <v xml:space="preserve">ALLION/PREMIO MB RH</v>
          </cell>
          <cell r="H1121" t="str">
            <v>TY39-0112B-BASE-R</v>
          </cell>
          <cell r="J1121">
            <v>0.04</v>
          </cell>
          <cell r="K1121" t="str">
            <v>SUPPLIER0002</v>
          </cell>
          <cell r="L1121" t="str">
            <v xml:space="preserve">ANHUI TINCAI SILK CO. LTD</v>
          </cell>
          <cell r="N1121">
            <v>0</v>
          </cell>
          <cell r="O1121">
            <v>0</v>
          </cell>
          <cell r="P1121">
            <v>2</v>
          </cell>
          <cell r="Q1121">
            <v>5</v>
          </cell>
          <cell r="T1121" t="str">
            <v xml:space="preserve">Yuan Purchase Pricelist (CNY)</v>
          </cell>
          <cell r="U1121">
            <v>4</v>
          </cell>
          <cell r="V1121">
            <v>625</v>
          </cell>
          <cell r="W1121">
            <v>970</v>
          </cell>
          <cell r="X1121">
            <v>1340</v>
          </cell>
        </row>
        <row r="1122">
          <cell r="A1122">
            <v>11978</v>
          </cell>
          <cell r="B1122" t="str">
            <v>AUTOLAMPS1132</v>
          </cell>
          <cell r="C1122" t="str">
            <v>AUTOLAMPS1132</v>
          </cell>
          <cell r="D1122" t="b">
            <v>1</v>
          </cell>
          <cell r="E1122" t="str">
            <v xml:space="preserve">TOYOTA ALLION/PREMIO NZT240 (01-06) - LAMINATED FRONT WINDSCREEN</v>
          </cell>
          <cell r="F1122" t="str">
            <v>TOYOTA</v>
          </cell>
          <cell r="G1122" t="str">
            <v xml:space="preserve">ZZT240 R CPS LFW/X</v>
          </cell>
          <cell r="H1122" t="str">
            <v xml:space="preserve">ZZT240-R-CPS LFW/X</v>
          </cell>
          <cell r="I1122" t="str">
            <v>1428*937</v>
          </cell>
          <cell r="J1122">
            <v>0.02</v>
          </cell>
          <cell r="K1122" t="str">
            <v>SUPPLIER0015</v>
          </cell>
          <cell r="L1122" t="str">
            <v xml:space="preserve">XINYI AUTOMOBILE GLASS (SHENZHEN) CO., LTD</v>
          </cell>
          <cell r="M1122">
            <v>7</v>
          </cell>
          <cell r="N1122">
            <v>28</v>
          </cell>
          <cell r="O1122">
            <v>35</v>
          </cell>
          <cell r="R1122">
            <v>5</v>
          </cell>
          <cell r="S1122">
            <v>20</v>
          </cell>
          <cell r="T1122" t="str">
            <v xml:space="preserve">USD Purchase Pricelist (USD)</v>
          </cell>
          <cell r="U1122">
            <v>15.99</v>
          </cell>
          <cell r="V1122">
            <v>2494</v>
          </cell>
          <cell r="W1122">
            <v>3300</v>
          </cell>
          <cell r="X1122">
            <v>5700</v>
          </cell>
          <cell r="Z1122">
            <v>14</v>
          </cell>
          <cell r="AB1122" t="str">
            <v>3C</v>
          </cell>
        </row>
        <row r="1123">
          <cell r="A1123">
            <v>12796</v>
          </cell>
          <cell r="B1123" t="str">
            <v>AUTOLAMPS1133</v>
          </cell>
          <cell r="C1123" t="str">
            <v>AUTOLAMPS1133</v>
          </cell>
          <cell r="D1123" t="b">
            <v>1</v>
          </cell>
          <cell r="E1123" t="str">
            <v xml:space="preserve">TOYOTA ALPHARD II RC30 MPV (05-) - LAMINATED FRONT WINDSCREEN</v>
          </cell>
          <cell r="F1123" t="str">
            <v>TOYOTA</v>
          </cell>
          <cell r="G1123" t="str">
            <v xml:space="preserve">GGH20 R CP LFW/X</v>
          </cell>
          <cell r="H1123" t="str">
            <v xml:space="preserve">GGH20-R-CP LFW/X</v>
          </cell>
          <cell r="I1123" t="str">
            <v>1545*1196</v>
          </cell>
          <cell r="J1123">
            <v>0.02</v>
          </cell>
          <cell r="K1123" t="str">
            <v>SUPPLIER0015</v>
          </cell>
          <cell r="L1123" t="str">
            <v xml:space="preserve">XINYI AUTOMOBILE GLASS (SHENZHEN) CO., LTD</v>
          </cell>
          <cell r="M1123">
            <v>0</v>
          </cell>
          <cell r="N1123">
            <v>0</v>
          </cell>
          <cell r="O1123">
            <v>0</v>
          </cell>
          <cell r="R1123">
            <v>0</v>
          </cell>
          <cell r="S1123">
            <v>0</v>
          </cell>
          <cell r="T1123" t="str">
            <v xml:space="preserve">USD Purchase Pricelist (USD)</v>
          </cell>
          <cell r="U1123">
            <v>23.93</v>
          </cell>
          <cell r="V1123">
            <v>3788</v>
          </cell>
          <cell r="W1123">
            <v>4800</v>
          </cell>
          <cell r="X1123">
            <v>6620</v>
          </cell>
          <cell r="Z1123">
            <v>16</v>
          </cell>
          <cell r="AB1123" t="str">
            <v>3C</v>
          </cell>
        </row>
        <row r="1124">
          <cell r="A1124">
            <v>13456</v>
          </cell>
          <cell r="B1124" t="str">
            <v>AUTOLAMPS1134</v>
          </cell>
          <cell r="C1124" t="str">
            <v>AUTOLAMPS1134</v>
          </cell>
          <cell r="D1124" t="b">
            <v>1</v>
          </cell>
          <cell r="E1124" t="str">
            <v xml:space="preserve">TOYOTA AURIS NE30/BLADE 3D/5D HATCHBACK (07-) - LAMINATED FRONT WINDSCREEN</v>
          </cell>
          <cell r="F1124" t="str">
            <v>TOYOTA</v>
          </cell>
          <cell r="G1124" t="str">
            <v xml:space="preserve">NE30 LFW/X</v>
          </cell>
          <cell r="H1124" t="str">
            <v xml:space="preserve">NE30 LFW/X</v>
          </cell>
          <cell r="I1124" t="str">
            <v>1382*996</v>
          </cell>
          <cell r="J1124">
            <v>0.02</v>
          </cell>
          <cell r="K1124" t="str">
            <v>SUPPLIER0015</v>
          </cell>
          <cell r="L1124" t="str">
            <v xml:space="preserve">XINYI AUTOMOBILE GLASS (SHENZHEN) CO., LTD</v>
          </cell>
          <cell r="M1124">
            <v>4</v>
          </cell>
          <cell r="N1124">
            <v>16</v>
          </cell>
          <cell r="O1124">
            <v>20</v>
          </cell>
          <cell r="R1124">
            <v>4</v>
          </cell>
          <cell r="S1124">
            <v>12</v>
          </cell>
          <cell r="T1124" t="str">
            <v xml:space="preserve">USD Purchase Pricelist (USD)</v>
          </cell>
          <cell r="U1124">
            <v>17.21</v>
          </cell>
          <cell r="V1124">
            <v>2867.62</v>
          </cell>
          <cell r="W1124">
            <v>3600</v>
          </cell>
          <cell r="X1124">
            <v>5700</v>
          </cell>
        </row>
        <row r="1125">
          <cell r="A1125">
            <v>13457</v>
          </cell>
          <cell r="B1125" t="str">
            <v>AUTOLAMPS1135</v>
          </cell>
          <cell r="C1125" t="str">
            <v>AUTOLAMPS1135</v>
          </cell>
          <cell r="D1125" t="b">
            <v>1</v>
          </cell>
          <cell r="E1125" t="str">
            <v xml:space="preserve">TOYOTA AURIS/BLADE NE30  5D HBK (07-) - REAR HEATED WINDSCREEN</v>
          </cell>
          <cell r="F1125" t="str">
            <v>TOYOTA</v>
          </cell>
          <cell r="G1125" t="str">
            <v xml:space="preserve">NE30 RW/H/X </v>
          </cell>
          <cell r="H1125" t="str">
            <v xml:space="preserve">NE30 RW/H/X</v>
          </cell>
          <cell r="I1125" t="str">
            <v>1286*521</v>
          </cell>
          <cell r="J1125">
            <v>0.02</v>
          </cell>
          <cell r="K1125" t="str">
            <v>SUPPLIER0015</v>
          </cell>
          <cell r="L1125" t="str">
            <v xml:space="preserve">XINYI AUTOMOBILE GLASS (SHENZHEN) CO., LTD</v>
          </cell>
          <cell r="M1125">
            <v>0</v>
          </cell>
          <cell r="N1125">
            <v>0</v>
          </cell>
          <cell r="O1125">
            <v>0</v>
          </cell>
          <cell r="R1125">
            <v>3</v>
          </cell>
          <cell r="S1125">
            <v>9</v>
          </cell>
          <cell r="T1125" t="str">
            <v xml:space="preserve">USD Purchase Pricelist (USD)</v>
          </cell>
          <cell r="U1125">
            <v>15</v>
          </cell>
          <cell r="V1125">
            <v>2</v>
          </cell>
          <cell r="W1125">
            <v>3000</v>
          </cell>
          <cell r="X1125">
            <v>4140</v>
          </cell>
        </row>
        <row r="1126">
          <cell r="A1126">
            <v>11360</v>
          </cell>
          <cell r="B1126" t="str">
            <v>AUTOLAMPS1136</v>
          </cell>
          <cell r="C1126" t="str">
            <v>AUTOLAMPS1136</v>
          </cell>
          <cell r="D1126" t="b">
            <v>1</v>
          </cell>
          <cell r="E1126" t="str">
            <v xml:space="preserve">TOYOTA AVENSIS / CALDINA CT220 - (01-02) - CORNER LAMP (212-15G4-AE) - LH</v>
          </cell>
          <cell r="F1126" t="str">
            <v>TOYOTA</v>
          </cell>
          <cell r="G1126" t="str">
            <v xml:space="preserve">CT220/01 CLA LH</v>
          </cell>
          <cell r="H1126" t="str">
            <v>TY28-0203-L</v>
          </cell>
          <cell r="J1126">
            <v>0.04</v>
          </cell>
          <cell r="K1126" t="str">
            <v>SUPPLIER0002</v>
          </cell>
          <cell r="L1126" t="str">
            <v xml:space="preserve">ANHUI TINCAI SILK CO. LTD</v>
          </cell>
          <cell r="M1126">
            <v>1</v>
          </cell>
          <cell r="N1126">
            <v>4</v>
          </cell>
          <cell r="O1126">
            <v>5</v>
          </cell>
          <cell r="P1126">
            <v>5</v>
          </cell>
          <cell r="Q1126">
            <v>10</v>
          </cell>
          <cell r="T1126" t="str">
            <v xml:space="preserve">Yuan Purchase Pricelist (CNY)</v>
          </cell>
          <cell r="U1126">
            <v>13</v>
          </cell>
          <cell r="V1126">
            <v>293</v>
          </cell>
          <cell r="W1126">
            <v>450</v>
          </cell>
          <cell r="X1126">
            <v>620</v>
          </cell>
          <cell r="Z1126">
            <v>29</v>
          </cell>
          <cell r="AB1126" t="str">
            <v>B17</v>
          </cell>
        </row>
        <row r="1127">
          <cell r="A1127">
            <v>11361</v>
          </cell>
          <cell r="B1127" t="str">
            <v>AUTOLAMPS1137</v>
          </cell>
          <cell r="C1127" t="str">
            <v>AUTOLAMPS1137</v>
          </cell>
          <cell r="D1127" t="b">
            <v>1</v>
          </cell>
          <cell r="E1127" t="str">
            <v xml:space="preserve">TOYOTA AVENSIS / CALDINA CT220 - (01-02) - CORNER LAMP (212-15G4-AE) - RH</v>
          </cell>
          <cell r="F1127" t="str">
            <v>TOYOTA</v>
          </cell>
          <cell r="G1127" t="str">
            <v xml:space="preserve">CT220/01 CLA RH</v>
          </cell>
          <cell r="H1127" t="str">
            <v>TY28-0203-R</v>
          </cell>
          <cell r="J1127">
            <v>0.04</v>
          </cell>
          <cell r="K1127" t="str">
            <v>SUPPLIER0002</v>
          </cell>
          <cell r="L1127" t="str">
            <v xml:space="preserve">ANHUI TINCAI SILK CO. LTD</v>
          </cell>
          <cell r="M1127">
            <v>1</v>
          </cell>
          <cell r="N1127">
            <v>4</v>
          </cell>
          <cell r="O1127">
            <v>5</v>
          </cell>
          <cell r="P1127">
            <v>5</v>
          </cell>
          <cell r="Q1127">
            <v>10</v>
          </cell>
          <cell r="T1127" t="str">
            <v xml:space="preserve">Yuan Purchase Pricelist (CNY)</v>
          </cell>
          <cell r="U1127">
            <v>13</v>
          </cell>
          <cell r="V1127">
            <v>293</v>
          </cell>
          <cell r="W1127">
            <v>450</v>
          </cell>
          <cell r="X1127">
            <v>620</v>
          </cell>
          <cell r="Z1127">
            <v>30</v>
          </cell>
          <cell r="AB1127" t="str">
            <v>B17</v>
          </cell>
        </row>
        <row r="1128">
          <cell r="A1128">
            <v>12611</v>
          </cell>
          <cell r="B1128" t="str">
            <v>AUTOLAMPS1138</v>
          </cell>
          <cell r="C1128" t="str">
            <v>AUTOLAMPS1138</v>
          </cell>
          <cell r="D1128" t="b">
            <v>1</v>
          </cell>
          <cell r="E1128" t="str">
            <v xml:space="preserve">TOYOTA AVENSIS / CALDINA CT220 - (01-02) - HEAD LAMP (212-11C3) - LH</v>
          </cell>
          <cell r="F1128" t="str">
            <v>TOYOTA</v>
          </cell>
          <cell r="G1128" t="str">
            <v xml:space="preserve">CT220/01 HLA LH</v>
          </cell>
          <cell r="H1128" t="str">
            <v>TY28-0201-L</v>
          </cell>
          <cell r="J1128">
            <v>0.04</v>
          </cell>
          <cell r="K1128" t="str">
            <v>SUPPLIER0002</v>
          </cell>
          <cell r="L1128" t="str">
            <v xml:space="preserve">ANHUI TINCAI SILK CO. LTD</v>
          </cell>
          <cell r="M1128">
            <v>0</v>
          </cell>
          <cell r="N1128">
            <v>0</v>
          </cell>
          <cell r="O1128">
            <v>0</v>
          </cell>
          <cell r="R1128">
            <v>2</v>
          </cell>
          <cell r="S1128">
            <v>5</v>
          </cell>
          <cell r="T1128" t="str">
            <v xml:space="preserve">Yuan Purchase Pricelist (CNY)</v>
          </cell>
          <cell r="U1128">
            <v>11.7</v>
          </cell>
          <cell r="V1128">
            <v>1829</v>
          </cell>
          <cell r="W1128">
            <v>2830</v>
          </cell>
          <cell r="X1128">
            <v>3900</v>
          </cell>
        </row>
        <row r="1129">
          <cell r="A1129">
            <v>12610</v>
          </cell>
          <cell r="B1129" t="str">
            <v>AUTOLAMPS1139</v>
          </cell>
          <cell r="C1129" t="str">
            <v>AUTOLAMPS1139</v>
          </cell>
          <cell r="D1129" t="b">
            <v>1</v>
          </cell>
          <cell r="E1129" t="str">
            <v xml:space="preserve">TOYOTA AVENSIS / CALDINA CT220 - (01-02) - HEAD LAMP (212-11C3) - RH</v>
          </cell>
          <cell r="F1129" t="str">
            <v>TOYOTA</v>
          </cell>
          <cell r="G1129" t="str">
            <v xml:space="preserve">CT220/01 HLA RH</v>
          </cell>
          <cell r="H1129" t="str">
            <v>TY28-0201-R</v>
          </cell>
          <cell r="J1129">
            <v>0.04</v>
          </cell>
          <cell r="K1129" t="str">
            <v>SUPPLIER0002</v>
          </cell>
          <cell r="L1129" t="str">
            <v xml:space="preserve">ANHUI TINCAI SILK CO. LTD</v>
          </cell>
          <cell r="M1129">
            <v>0</v>
          </cell>
          <cell r="N1129">
            <v>0</v>
          </cell>
          <cell r="O1129">
            <v>0</v>
          </cell>
          <cell r="R1129">
            <v>2</v>
          </cell>
          <cell r="S1129">
            <v>5</v>
          </cell>
          <cell r="T1129" t="str">
            <v xml:space="preserve">Yuan Purchase Pricelist (CNY)</v>
          </cell>
          <cell r="U1129">
            <v>11.7</v>
          </cell>
          <cell r="V1129">
            <v>1829</v>
          </cell>
          <cell r="W1129">
            <v>2830</v>
          </cell>
          <cell r="X1129">
            <v>3900</v>
          </cell>
        </row>
        <row r="1130">
          <cell r="A1130">
            <v>11151</v>
          </cell>
          <cell r="B1130" t="str">
            <v>AUTOLAMPS1140</v>
          </cell>
          <cell r="C1130" t="str">
            <v>AUTOLAMPS1140</v>
          </cell>
          <cell r="D1130" t="b">
            <v>1</v>
          </cell>
          <cell r="E1130" t="str">
            <v xml:space="preserve">TOYOTA AVENSIS / CALDINA CT220 - (98-00) - CORNER LAMP (212-15C7) - LH</v>
          </cell>
          <cell r="F1130" t="str">
            <v>TOYOTA</v>
          </cell>
          <cell r="G1130" t="str">
            <v xml:space="preserve">CALDINA/98 CLA LH</v>
          </cell>
          <cell r="H1130" t="str">
            <v>TY28-0103-L</v>
          </cell>
          <cell r="J1130">
            <v>0.04</v>
          </cell>
          <cell r="K1130" t="str">
            <v>SUPPLIER0002</v>
          </cell>
          <cell r="L1130" t="str">
            <v xml:space="preserve">ANHUI TINCAI SILK CO. LTD</v>
          </cell>
          <cell r="M1130">
            <v>10</v>
          </cell>
          <cell r="N1130">
            <v>40</v>
          </cell>
          <cell r="O1130">
            <v>50</v>
          </cell>
          <cell r="P1130">
            <v>5</v>
          </cell>
          <cell r="Q1130">
            <v>10</v>
          </cell>
          <cell r="T1130" t="str">
            <v xml:space="preserve">Yuan Purchase Pricelist (CNY)</v>
          </cell>
          <cell r="U1130">
            <v>12</v>
          </cell>
          <cell r="V1130">
            <v>306</v>
          </cell>
          <cell r="W1130">
            <v>460</v>
          </cell>
          <cell r="X1130">
            <v>610</v>
          </cell>
          <cell r="Z1130">
            <v>6</v>
          </cell>
          <cell r="AB1130" t="str">
            <v>B16</v>
          </cell>
        </row>
        <row r="1131">
          <cell r="A1131">
            <v>11150</v>
          </cell>
          <cell r="B1131" t="str">
            <v>AUTOLAMPS1141</v>
          </cell>
          <cell r="C1131" t="str">
            <v>AUTOLAMPS1141</v>
          </cell>
          <cell r="D1131" t="b">
            <v>1</v>
          </cell>
          <cell r="E1131" t="str">
            <v xml:space="preserve">TOYOTA AVENSIS / CALDINA CT220 - (98-00) - CORNER LAMP (212-15C7) - RH</v>
          </cell>
          <cell r="F1131" t="str">
            <v>TOYOTA</v>
          </cell>
          <cell r="G1131" t="str">
            <v xml:space="preserve">CALDINA/98 CLA RH</v>
          </cell>
          <cell r="H1131" t="str">
            <v>TY28-0103-R</v>
          </cell>
          <cell r="J1131">
            <v>0.04</v>
          </cell>
          <cell r="K1131" t="str">
            <v>SUPPLIER0002</v>
          </cell>
          <cell r="L1131" t="str">
            <v xml:space="preserve">ANHUI TINCAI SILK CO. LTD</v>
          </cell>
          <cell r="M1131">
            <v>9</v>
          </cell>
          <cell r="N1131">
            <v>36</v>
          </cell>
          <cell r="O1131">
            <v>45</v>
          </cell>
          <cell r="P1131">
            <v>5</v>
          </cell>
          <cell r="Q1131">
            <v>10</v>
          </cell>
          <cell r="T1131" t="str">
            <v xml:space="preserve">Yuan Purchase Pricelist (CNY)</v>
          </cell>
          <cell r="U1131">
            <v>12</v>
          </cell>
          <cell r="V1131">
            <v>306</v>
          </cell>
          <cell r="W1131">
            <v>460</v>
          </cell>
          <cell r="X1131">
            <v>610</v>
          </cell>
          <cell r="Z1131">
            <v>12</v>
          </cell>
          <cell r="AB1131" t="str">
            <v>B16</v>
          </cell>
        </row>
        <row r="1132">
          <cell r="A1132">
            <v>12502</v>
          </cell>
          <cell r="B1132" t="str">
            <v>AUTOLAMPS1142</v>
          </cell>
          <cell r="C1132" t="str">
            <v>AUTOLAMPS1142</v>
          </cell>
          <cell r="D1132" t="b">
            <v>1</v>
          </cell>
          <cell r="E1132" t="str">
            <v xml:space="preserve">TOYOTA AVENSIS / CALDINA CT220 - (98-00) - HEAD LAMP (212-1187) - LH</v>
          </cell>
          <cell r="F1132" t="str">
            <v>TOYOTA</v>
          </cell>
          <cell r="G1132" t="str">
            <v xml:space="preserve">CALDINA/98 HLA LH</v>
          </cell>
          <cell r="H1132" t="str">
            <v>TY28-0101-L</v>
          </cell>
          <cell r="J1132">
            <v>0.04</v>
          </cell>
          <cell r="K1132" t="str">
            <v>SUPPLIER0002</v>
          </cell>
          <cell r="L1132" t="str">
            <v xml:space="preserve">ANHUI TINCAI SILK CO. LTD</v>
          </cell>
          <cell r="M1132">
            <v>1</v>
          </cell>
          <cell r="N1132">
            <v>4</v>
          </cell>
          <cell r="O1132">
            <v>5</v>
          </cell>
          <cell r="R1132">
            <v>2</v>
          </cell>
          <cell r="S1132">
            <v>5</v>
          </cell>
          <cell r="T1132" t="str">
            <v xml:space="preserve">Yuan Purchase Pricelist (CNY)</v>
          </cell>
          <cell r="U1132">
            <v>75</v>
          </cell>
          <cell r="V1132">
            <v>1913</v>
          </cell>
          <cell r="W1132">
            <v>2870</v>
          </cell>
          <cell r="X1132">
            <v>3830</v>
          </cell>
          <cell r="Z1132">
            <v>1</v>
          </cell>
          <cell r="AB1132" t="str">
            <v>B9</v>
          </cell>
        </row>
        <row r="1133">
          <cell r="A1133">
            <v>12503</v>
          </cell>
          <cell r="B1133" t="str">
            <v>AUTOLAMPS1143</v>
          </cell>
          <cell r="C1133" t="str">
            <v>AUTOLAMPS1143</v>
          </cell>
          <cell r="D1133" t="b">
            <v>1</v>
          </cell>
          <cell r="E1133" t="str">
            <v xml:space="preserve">TOYOTA AVENSIS / CALDINA CT220 - (98-00) - HEAD LAMP (212-1187) - RH</v>
          </cell>
          <cell r="F1133" t="str">
            <v>TOYOTA</v>
          </cell>
          <cell r="G1133" t="str">
            <v xml:space="preserve">CALDINA/98 HLA RH</v>
          </cell>
          <cell r="H1133" t="str">
            <v>TY28-0101-R</v>
          </cell>
          <cell r="J1133">
            <v>0.04</v>
          </cell>
          <cell r="K1133" t="str">
            <v>SUPPLIER0002</v>
          </cell>
          <cell r="L1133" t="str">
            <v xml:space="preserve">ANHUI TINCAI SILK CO. LTD</v>
          </cell>
          <cell r="M1133">
            <v>1</v>
          </cell>
          <cell r="N1133">
            <v>4</v>
          </cell>
          <cell r="O1133">
            <v>5</v>
          </cell>
          <cell r="R1133">
            <v>2</v>
          </cell>
          <cell r="S1133">
            <v>5</v>
          </cell>
          <cell r="T1133" t="str">
            <v xml:space="preserve">Yuan Purchase Pricelist (CNY)</v>
          </cell>
          <cell r="U1133">
            <v>75</v>
          </cell>
          <cell r="V1133">
            <v>1811</v>
          </cell>
          <cell r="W1133">
            <v>2720</v>
          </cell>
          <cell r="X1133">
            <v>3760</v>
          </cell>
          <cell r="Z1133">
            <v>0</v>
          </cell>
          <cell r="AB1133" t="str">
            <v>B9</v>
          </cell>
        </row>
        <row r="1134">
          <cell r="A1134">
            <v>13551</v>
          </cell>
          <cell r="B1134" t="str">
            <v>AUTOLAMPS1145</v>
          </cell>
          <cell r="C1134" t="str">
            <v>AUTOLAMPS1145</v>
          </cell>
          <cell r="D1134" t="b">
            <v>1</v>
          </cell>
          <cell r="E1134" t="str">
            <v xml:space="preserve">TOYOTA AVENSIS II 4D SEDAN  (03-05) - FOG LAMP (212-2036) - LH</v>
          </cell>
          <cell r="F1134" t="str">
            <v>TOYOTA</v>
          </cell>
          <cell r="G1134" t="str">
            <v xml:space="preserve">AVENSIS/03 FLA RH</v>
          </cell>
          <cell r="H1134" t="str">
            <v>TY28-0304-L</v>
          </cell>
          <cell r="J1134">
            <v>0.04</v>
          </cell>
          <cell r="K1134" t="str">
            <v>SUPPLIER0002</v>
          </cell>
          <cell r="L1134" t="str">
            <v xml:space="preserve">ANHUI TINCAI SILK CO. LTD</v>
          </cell>
          <cell r="N1134">
            <v>0</v>
          </cell>
          <cell r="O1134">
            <v>0</v>
          </cell>
          <cell r="P1134">
            <v>3</v>
          </cell>
          <cell r="Q1134">
            <v>5</v>
          </cell>
          <cell r="T1134" t="str">
            <v xml:space="preserve">Yuan Purchase Pricelist (CNY)</v>
          </cell>
          <cell r="U1134">
            <v>0</v>
          </cell>
          <cell r="V1134">
            <v>670</v>
          </cell>
          <cell r="W1134">
            <v>1040</v>
          </cell>
          <cell r="X1134">
            <v>1440</v>
          </cell>
        </row>
        <row r="1135">
          <cell r="A1135">
            <v>13550</v>
          </cell>
          <cell r="B1135" t="str">
            <v>AUTOLAMPS1146</v>
          </cell>
          <cell r="C1135" t="str">
            <v>AUTOLAMPS1146</v>
          </cell>
          <cell r="D1135" t="b">
            <v>1</v>
          </cell>
          <cell r="E1135" t="str">
            <v xml:space="preserve">TOYOTA AVENSIS II 4D SEDAN  (03-05) - FOG LAMP (212-2036) - RH</v>
          </cell>
          <cell r="F1135" t="str">
            <v>TOYOTA</v>
          </cell>
          <cell r="G1135" t="str">
            <v xml:space="preserve">AVENSIS/03 FLA RH</v>
          </cell>
          <cell r="H1135" t="str">
            <v>TY28-0304-R</v>
          </cell>
          <cell r="J1135">
            <v>0.04</v>
          </cell>
          <cell r="K1135" t="str">
            <v>SUPPLIER0002</v>
          </cell>
          <cell r="L1135" t="str">
            <v xml:space="preserve">ANHUI TINCAI SILK CO. LTD</v>
          </cell>
          <cell r="N1135">
            <v>0</v>
          </cell>
          <cell r="O1135">
            <v>0</v>
          </cell>
          <cell r="P1135">
            <v>3</v>
          </cell>
          <cell r="Q1135">
            <v>5</v>
          </cell>
          <cell r="T1135" t="str">
            <v xml:space="preserve">Yuan Purchase Pricelist (CNY)</v>
          </cell>
          <cell r="U1135">
            <v>0</v>
          </cell>
          <cell r="V1135">
            <v>670</v>
          </cell>
          <cell r="W1135">
            <v>1040</v>
          </cell>
          <cell r="X1135">
            <v>1440</v>
          </cell>
        </row>
        <row r="1136">
          <cell r="A1136">
            <v>13458</v>
          </cell>
          <cell r="B1136" t="str">
            <v>AUTOLAMPS1144</v>
          </cell>
          <cell r="C1136" t="str">
            <v>AUTOLAMPS1144</v>
          </cell>
          <cell r="D1136" t="b">
            <v>1</v>
          </cell>
          <cell r="E1136" t="str">
            <v xml:space="preserve">TOYOTA AVENSIS II 4D SEDAN (03-) - LAMINATED FRONT WINDSCREEN</v>
          </cell>
          <cell r="F1136" t="str">
            <v>TOYOTA</v>
          </cell>
          <cell r="G1136" t="str">
            <v xml:space="preserve">AZT250 VCS LFW/X</v>
          </cell>
          <cell r="H1136" t="str">
            <v xml:space="preserve">AZT250-VCS LFW/X</v>
          </cell>
          <cell r="I1136" t="str">
            <v>1423*917</v>
          </cell>
          <cell r="J1136">
            <v>0.02</v>
          </cell>
          <cell r="K1136" t="str">
            <v>SUPPLIER0015</v>
          </cell>
          <cell r="L1136" t="str">
            <v xml:space="preserve">XINYI AUTOMOBILE GLASS (SHENZHEN) CO., LTD</v>
          </cell>
          <cell r="M1136">
            <v>1</v>
          </cell>
          <cell r="N1136">
            <v>4</v>
          </cell>
          <cell r="O1136">
            <v>5</v>
          </cell>
          <cell r="R1136">
            <v>1</v>
          </cell>
          <cell r="S1136">
            <v>3</v>
          </cell>
          <cell r="T1136" t="str">
            <v xml:space="preserve">USD Purchase Pricelist (USD)</v>
          </cell>
          <cell r="U1136">
            <v>16.89</v>
          </cell>
          <cell r="V1136">
            <v>2</v>
          </cell>
          <cell r="W1136">
            <v>3400</v>
          </cell>
          <cell r="X1136">
            <v>4690</v>
          </cell>
        </row>
        <row r="1137">
          <cell r="A1137">
            <v>13547</v>
          </cell>
          <cell r="B1137" t="str">
            <v>AUTOLAMPS1147</v>
          </cell>
          <cell r="C1137" t="str">
            <v>AUTOLAMPS1147</v>
          </cell>
          <cell r="D1137" t="b">
            <v>1</v>
          </cell>
          <cell r="E1137" t="str">
            <v xml:space="preserve">TOYOTA AVENSIS II 4D SEDAN (03-05) - HEAD LAMP (212-11F3) - LH</v>
          </cell>
          <cell r="F1137" t="str">
            <v>TOYOTA</v>
          </cell>
          <cell r="G1137" t="str">
            <v xml:space="preserve">AVENSIS/03 HLA LH</v>
          </cell>
          <cell r="H1137" t="str">
            <v>TY28-0301-L</v>
          </cell>
          <cell r="J1137">
            <v>0.04</v>
          </cell>
          <cell r="K1137" t="str">
            <v>SUPPLIER0002</v>
          </cell>
          <cell r="L1137" t="str">
            <v xml:space="preserve">ANHUI TINCAI SILK CO. LTD</v>
          </cell>
          <cell r="M1137">
            <v>0</v>
          </cell>
          <cell r="N1137">
            <v>0</v>
          </cell>
          <cell r="O1137">
            <v>0</v>
          </cell>
          <cell r="R1137">
            <v>2</v>
          </cell>
          <cell r="S1137">
            <v>5</v>
          </cell>
          <cell r="T1137" t="str">
            <v xml:space="preserve">Yuan Purchase Pricelist (CNY)</v>
          </cell>
          <cell r="U1137">
            <v>130</v>
          </cell>
          <cell r="V1137">
            <v>2925</v>
          </cell>
          <cell r="W1137">
            <v>4530</v>
          </cell>
          <cell r="X1137">
            <v>6250</v>
          </cell>
        </row>
        <row r="1138">
          <cell r="A1138">
            <v>13546</v>
          </cell>
          <cell r="B1138" t="str">
            <v>AUTOLAMPS1148</v>
          </cell>
          <cell r="C1138" t="str">
            <v>AUTOLAMPS1148</v>
          </cell>
          <cell r="D1138" t="b">
            <v>1</v>
          </cell>
          <cell r="E1138" t="str">
            <v xml:space="preserve">TOYOTA AVENSIS II 4D SEDAN (03-05) - HEAD LAMP (212-11F3) - RH</v>
          </cell>
          <cell r="F1138" t="str">
            <v>TOYOTA</v>
          </cell>
          <cell r="G1138" t="str">
            <v xml:space="preserve">AVENSIS/03 HLA RH</v>
          </cell>
          <cell r="H1138" t="str">
            <v>TY28-0301-R</v>
          </cell>
          <cell r="J1138">
            <v>0.04</v>
          </cell>
          <cell r="K1138" t="str">
            <v>SUPPLIER0002</v>
          </cell>
          <cell r="L1138" t="str">
            <v xml:space="preserve">ANHUI TINCAI SILK CO. LTD</v>
          </cell>
          <cell r="M1138">
            <v>0</v>
          </cell>
          <cell r="N1138">
            <v>0</v>
          </cell>
          <cell r="O1138">
            <v>0</v>
          </cell>
          <cell r="R1138">
            <v>2</v>
          </cell>
          <cell r="S1138">
            <v>5</v>
          </cell>
          <cell r="T1138" t="str">
            <v xml:space="preserve">Yuan Purchase Pricelist (CNY)</v>
          </cell>
          <cell r="U1138">
            <v>130</v>
          </cell>
          <cell r="V1138">
            <v>2925</v>
          </cell>
          <cell r="W1138">
            <v>4530</v>
          </cell>
          <cell r="X1138">
            <v>6250</v>
          </cell>
        </row>
        <row r="1139">
          <cell r="A1139">
            <v>13549</v>
          </cell>
          <cell r="B1139" t="str">
            <v>AUTOLAMPS1149</v>
          </cell>
          <cell r="C1139" t="str">
            <v>AUTOLAMPS1149</v>
          </cell>
          <cell r="D1139" t="b">
            <v>1</v>
          </cell>
          <cell r="E1139" t="str">
            <v xml:space="preserve">TOYOTA AVENSIS II 4D SEDAN (03-05) - TAIL LAMP (212-19GB-R-RD) - LH</v>
          </cell>
          <cell r="F1139" t="str">
            <v>TOYOTA</v>
          </cell>
          <cell r="G1139" t="str">
            <v xml:space="preserve">AVENSIS/03 TLA LH</v>
          </cell>
          <cell r="H1139" t="str">
            <v>TY28-0302A-L</v>
          </cell>
          <cell r="J1139">
            <v>0.04</v>
          </cell>
          <cell r="K1139" t="str">
            <v>SUPPLIER0002</v>
          </cell>
          <cell r="L1139" t="str">
            <v xml:space="preserve">ANHUI TINCAI SILK CO. LTD</v>
          </cell>
          <cell r="M1139">
            <v>0</v>
          </cell>
          <cell r="N1139">
            <v>0</v>
          </cell>
          <cell r="O1139">
            <v>0</v>
          </cell>
          <cell r="R1139">
            <v>2</v>
          </cell>
          <cell r="S1139">
            <v>5</v>
          </cell>
          <cell r="T1139" t="str">
            <v xml:space="preserve">Yuan Purchase Pricelist (CNY)</v>
          </cell>
          <cell r="U1139">
            <v>65</v>
          </cell>
          <cell r="V1139">
            <v>1463</v>
          </cell>
          <cell r="W1139">
            <v>2270</v>
          </cell>
          <cell r="X1139">
            <v>3130</v>
          </cell>
        </row>
        <row r="1140">
          <cell r="A1140">
            <v>13548</v>
          </cell>
          <cell r="B1140" t="str">
            <v>AUTOLAMPS1150</v>
          </cell>
          <cell r="C1140" t="str">
            <v>AUTOLAMPS1150</v>
          </cell>
          <cell r="D1140" t="b">
            <v>1</v>
          </cell>
          <cell r="E1140" t="str">
            <v xml:space="preserve">TOYOTA AVENSIS II 4D SEDAN (03-05) - TAIL LAMP (212-19GB-R-RD) - RH</v>
          </cell>
          <cell r="F1140" t="str">
            <v>TOYOTA</v>
          </cell>
          <cell r="G1140" t="str">
            <v xml:space="preserve">AVENSIS/03 TLA RH</v>
          </cell>
          <cell r="H1140" t="str">
            <v>TY28-0302A-R</v>
          </cell>
          <cell r="J1140">
            <v>0.04</v>
          </cell>
          <cell r="K1140" t="str">
            <v>SUPPLIER0002</v>
          </cell>
          <cell r="L1140" t="str">
            <v xml:space="preserve">ANHUI TINCAI SILK CO. LTD</v>
          </cell>
          <cell r="M1140">
            <v>0</v>
          </cell>
          <cell r="N1140">
            <v>0</v>
          </cell>
          <cell r="O1140">
            <v>0</v>
          </cell>
          <cell r="R1140">
            <v>2</v>
          </cell>
          <cell r="S1140">
            <v>5</v>
          </cell>
          <cell r="T1140" t="str">
            <v xml:space="preserve">Yuan Purchase Pricelist (CNY)</v>
          </cell>
          <cell r="U1140">
            <v>65</v>
          </cell>
          <cell r="V1140">
            <v>1463</v>
          </cell>
          <cell r="W1140">
            <v>2270</v>
          </cell>
          <cell r="X1140">
            <v>3130</v>
          </cell>
        </row>
        <row r="1141">
          <cell r="A1141">
            <v>13933</v>
          </cell>
          <cell r="B1141" t="str">
            <v>AUTOLAMPS1680</v>
          </cell>
          <cell r="C1141" t="str">
            <v>AUTOLAMPS1680</v>
          </cell>
          <cell r="D1141" t="b">
            <v>1</v>
          </cell>
          <cell r="E1141" t="str">
            <v xml:space="preserve">TOYOTA AXIO NE50 FIELDER WAGON (12-) - REAR HEATED WINDSCREEN</v>
          </cell>
          <cell r="F1141" t="str">
            <v>TOYOTA</v>
          </cell>
          <cell r="G1141" t="str">
            <v xml:space="preserve">NE50 STW RW/H/X</v>
          </cell>
          <cell r="H1141" t="str">
            <v xml:space="preserve">NE50 STW RW/H/X</v>
          </cell>
          <cell r="I1141" t="str">
            <v>1290*469</v>
          </cell>
          <cell r="J1141">
            <v>0.02</v>
          </cell>
          <cell r="K1141" t="str">
            <v>SUPPLIER0015</v>
          </cell>
          <cell r="L1141" t="str">
            <v xml:space="preserve">XINYI AUTOMOBILE GLASS (SHENZHEN) CO., LTD</v>
          </cell>
          <cell r="M1141">
            <v>0</v>
          </cell>
          <cell r="N1141">
            <v>0</v>
          </cell>
          <cell r="O1141">
            <v>0</v>
          </cell>
          <cell r="R1141">
            <v>2</v>
          </cell>
          <cell r="S1141">
            <v>8</v>
          </cell>
          <cell r="T1141" t="str">
            <v xml:space="preserve">USD Purchase Pricelist (USD)</v>
          </cell>
          <cell r="U1141">
            <v>12</v>
          </cell>
          <cell r="V1141">
            <v>2150.4</v>
          </cell>
          <cell r="W1141">
            <v>2800</v>
          </cell>
          <cell r="X1141">
            <v>3500</v>
          </cell>
        </row>
        <row r="1142">
          <cell r="A1142">
            <v>13755</v>
          </cell>
          <cell r="B1142" t="str">
            <v>AUTOLAMPS1153</v>
          </cell>
          <cell r="C1142" t="str">
            <v>AUTOLAMPS1153</v>
          </cell>
          <cell r="D1142" t="b">
            <v>1</v>
          </cell>
          <cell r="E1142" t="str">
            <v xml:space="preserve">TOYOTA AXIO NE50 SEDAN/FIELDER WAGON (12-) - LAMINATED FRONT WINDSCREEN</v>
          </cell>
          <cell r="F1142" t="str">
            <v>TOYOTA</v>
          </cell>
          <cell r="G1142" t="str">
            <v xml:space="preserve">NE50 R CP LFW/X</v>
          </cell>
          <cell r="H1142" t="str">
            <v xml:space="preserve">NE50 R CP LFW/X</v>
          </cell>
          <cell r="I1142" t="str">
            <v>1437*971</v>
          </cell>
          <cell r="J1142">
            <v>0.02</v>
          </cell>
          <cell r="K1142" t="str">
            <v>SUPPLIER0015</v>
          </cell>
          <cell r="L1142" t="str">
            <v xml:space="preserve">XINYI AUTOMOBILE GLASS (SHENZHEN) CO., LTD</v>
          </cell>
          <cell r="M1142">
            <v>10</v>
          </cell>
          <cell r="N1142">
            <v>40</v>
          </cell>
          <cell r="O1142">
            <v>50</v>
          </cell>
          <cell r="R1142">
            <v>5</v>
          </cell>
          <cell r="S1142">
            <v>20</v>
          </cell>
          <cell r="T1142" t="str">
            <v xml:space="preserve">USD Purchase Pricelist (USD)</v>
          </cell>
          <cell r="U1142">
            <v>16.809999999999999</v>
          </cell>
          <cell r="V1142">
            <v>2800.97</v>
          </cell>
          <cell r="W1142">
            <v>3600</v>
          </cell>
          <cell r="X1142">
            <v>5000</v>
          </cell>
          <cell r="Z1142">
            <v>8</v>
          </cell>
          <cell r="AB1142" t="str">
            <v>5C</v>
          </cell>
        </row>
        <row r="1143">
          <cell r="A1143">
            <v>10293</v>
          </cell>
          <cell r="B1143" t="str">
            <v>AUTOLAMPS2690</v>
          </cell>
          <cell r="C1143" t="str">
            <v>AUTOLAMPS2690</v>
          </cell>
          <cell r="D1143" t="b">
            <v>1</v>
          </cell>
          <cell r="E1143" t="str">
            <v xml:space="preserve">TOYOTA AXIO, NZE 141 (07-11), VITZ (05-), ALLION (01), RAV4 (05) - FOG LAMP (212-2052) - LH</v>
          </cell>
          <cell r="F1143" t="str">
            <v>TOYOTA</v>
          </cell>
          <cell r="G1143" t="str">
            <v xml:space="preserve">NZE/VITZ/RAV4/ALLION FLA LH</v>
          </cell>
          <cell r="H1143" t="str">
            <v>MZ01-12006-L</v>
          </cell>
          <cell r="J1143">
            <v>0.04</v>
          </cell>
          <cell r="K1143" t="str">
            <v>SUPPLIER0010</v>
          </cell>
          <cell r="L1143" t="str">
            <v xml:space="preserve">JIANGSU ZISUDE LAMPS TECHNOLOGY CO.,LTD</v>
          </cell>
          <cell r="M1143">
            <v>79</v>
          </cell>
          <cell r="N1143">
            <v>316</v>
          </cell>
          <cell r="O1143">
            <v>395</v>
          </cell>
          <cell r="P1143">
            <v>10</v>
          </cell>
          <cell r="Q1143">
            <v>50</v>
          </cell>
          <cell r="T1143" t="str">
            <v xml:space="preserve">Yuan Purchase Pricelist (CNY)</v>
          </cell>
          <cell r="U1143">
            <v>12.5</v>
          </cell>
          <cell r="V1143">
            <v>326</v>
          </cell>
          <cell r="W1143">
            <v>600</v>
          </cell>
          <cell r="X1143">
            <v>830</v>
          </cell>
          <cell r="Z1143">
            <v>18</v>
          </cell>
          <cell r="AB1143" t="str">
            <v>B18</v>
          </cell>
        </row>
        <row r="1144">
          <cell r="A1144">
            <v>10292</v>
          </cell>
          <cell r="B1144" t="str">
            <v>AUTOLAMPS2691</v>
          </cell>
          <cell r="C1144" t="str">
            <v>AUTOLAMPS2691</v>
          </cell>
          <cell r="D1144" t="b">
            <v>1</v>
          </cell>
          <cell r="E1144" t="str">
            <v xml:space="preserve">TOYOTA AXIO, NZE 141 (07-11), VITZ (05-), ALLION (01), RAV4 (05) - FOG LAMP (212-2052) - RH</v>
          </cell>
          <cell r="F1144" t="str">
            <v>TOYOTA</v>
          </cell>
          <cell r="G1144" t="str">
            <v xml:space="preserve">NZE/VITZ/RAV4/ALLION FLA RH</v>
          </cell>
          <cell r="H1144" t="str">
            <v>MZ01-12006-R</v>
          </cell>
          <cell r="J1144">
            <v>0.04</v>
          </cell>
          <cell r="K1144" t="str">
            <v>SUPPLIER0010</v>
          </cell>
          <cell r="L1144" t="str">
            <v xml:space="preserve">JIANGSU ZISUDE LAMPS TECHNOLOGY CO.,LTD</v>
          </cell>
          <cell r="M1144">
            <v>82</v>
          </cell>
          <cell r="N1144">
            <v>328</v>
          </cell>
          <cell r="O1144">
            <v>410</v>
          </cell>
          <cell r="P1144">
            <v>10</v>
          </cell>
          <cell r="Q1144">
            <v>50</v>
          </cell>
          <cell r="T1144" t="str">
            <v xml:space="preserve">Yuan Purchase Pricelist (CNY)</v>
          </cell>
          <cell r="U1144">
            <v>12.5</v>
          </cell>
          <cell r="V1144">
            <v>326</v>
          </cell>
          <cell r="W1144">
            <v>600</v>
          </cell>
          <cell r="X1144">
            <v>830</v>
          </cell>
          <cell r="Z1144">
            <v>5</v>
          </cell>
          <cell r="AB1144" t="str">
            <v>B18</v>
          </cell>
        </row>
        <row r="1145">
          <cell r="A1145">
            <v>13761</v>
          </cell>
          <cell r="B1145" t="str">
            <v>AUTOLAMPS2768</v>
          </cell>
          <cell r="C1145" t="str">
            <v>AUTOLAMPS2768</v>
          </cell>
          <cell r="D1145" t="b">
            <v>1</v>
          </cell>
          <cell r="E1145" t="str">
            <v xml:space="preserve">TOYOTA bB 5D HATCHBACK (05-12) - LAMINATED FRONT WINDSCREEN</v>
          </cell>
          <cell r="F1145" t="str">
            <v>TOYOTA</v>
          </cell>
          <cell r="G1145" t="str">
            <v xml:space="preserve">BB 06 LFW/X</v>
          </cell>
          <cell r="H1145" t="str">
            <v xml:space="preserve">BB-06 LFW/X</v>
          </cell>
          <cell r="I1145" t="str">
            <v>1468*745</v>
          </cell>
          <cell r="J1145">
            <v>0.02</v>
          </cell>
          <cell r="K1145" t="str">
            <v>SUPPLIER0015</v>
          </cell>
          <cell r="L1145" t="str">
            <v xml:space="preserve">XINYI AUTOMOBILE GLASS (SHENZHEN) CO., LTD</v>
          </cell>
          <cell r="M1145">
            <v>0</v>
          </cell>
          <cell r="N1145">
            <v>0</v>
          </cell>
          <cell r="O1145">
            <v>0</v>
          </cell>
          <cell r="R1145">
            <v>2</v>
          </cell>
          <cell r="S1145">
            <v>8</v>
          </cell>
          <cell r="T1145" t="str">
            <v xml:space="preserve">USD Purchase Pricelist (USD)</v>
          </cell>
          <cell r="U1145">
            <v>14.28</v>
          </cell>
          <cell r="V1145">
            <v>2379.41</v>
          </cell>
          <cell r="W1145">
            <v>3600</v>
          </cell>
          <cell r="X1145">
            <v>5000</v>
          </cell>
          <cell r="Z1145">
            <v>15</v>
          </cell>
          <cell r="AB1145" t="str">
            <v>2B</v>
          </cell>
        </row>
        <row r="1146">
          <cell r="A1146">
            <v>11762</v>
          </cell>
          <cell r="B1146" t="str">
            <v>AUTOLAMPS1172</v>
          </cell>
          <cell r="C1146" t="str">
            <v>AUTOLAMPS1172</v>
          </cell>
          <cell r="D1146" t="b">
            <v>1</v>
          </cell>
          <cell r="E1146" t="str">
            <v xml:space="preserve">TOYOTA BELTA (05-08) - DOOR MIRROR (5 WIRE) - RH</v>
          </cell>
          <cell r="F1146" t="str">
            <v>TOYOTA</v>
          </cell>
          <cell r="G1146" t="str">
            <v xml:space="preserve">BELTA/05 SME5W RH</v>
          </cell>
          <cell r="H1146" t="str">
            <v>TY16-0412B-R</v>
          </cell>
          <cell r="J1146">
            <v>0.04</v>
          </cell>
          <cell r="K1146" t="str">
            <v>SUPPLIER0002</v>
          </cell>
          <cell r="L1146" t="str">
            <v xml:space="preserve">ANHUI TINCAI SILK CO. LTD</v>
          </cell>
          <cell r="M1146">
            <v>0</v>
          </cell>
          <cell r="N1146">
            <v>0</v>
          </cell>
          <cell r="O1146">
            <v>0</v>
          </cell>
          <cell r="P1146">
            <v>3</v>
          </cell>
          <cell r="Q1146">
            <v>5</v>
          </cell>
          <cell r="T1146" t="str">
            <v xml:space="preserve">Yuan Purchase Pricelist (CNY)</v>
          </cell>
          <cell r="U1146">
            <v>134.19999999999999</v>
          </cell>
          <cell r="V1146">
            <v>3650</v>
          </cell>
          <cell r="W1146">
            <v>5480</v>
          </cell>
          <cell r="X1146">
            <v>7300</v>
          </cell>
          <cell r="Z1146">
            <v>50</v>
          </cell>
          <cell r="AB1146" t="str">
            <v>B12</v>
          </cell>
        </row>
        <row r="1147">
          <cell r="A1147">
            <v>11763</v>
          </cell>
          <cell r="B1147" t="str">
            <v>AUTOLAMPS1173</v>
          </cell>
          <cell r="C1147" t="str">
            <v>AUTOLAMPS1173</v>
          </cell>
          <cell r="D1147" t="b">
            <v>1</v>
          </cell>
          <cell r="E1147" t="str">
            <v xml:space="preserve">TOYOTA BELTA (05-08) - DOOR MIRROR (5 WIRE)- LH</v>
          </cell>
          <cell r="F1147" t="str">
            <v>TOYOTA</v>
          </cell>
          <cell r="G1147" t="str">
            <v xml:space="preserve">BELTA/05 SM5WIRE LH</v>
          </cell>
          <cell r="H1147" t="str">
            <v>TY16-0412B-L</v>
          </cell>
          <cell r="J1147">
            <v>0.04</v>
          </cell>
          <cell r="K1147" t="str">
            <v>SUPPLIER0002</v>
          </cell>
          <cell r="L1147" t="str">
            <v xml:space="preserve">ANHUI TINCAI SILK CO. LTD</v>
          </cell>
          <cell r="M1147">
            <v>0</v>
          </cell>
          <cell r="N1147">
            <v>0</v>
          </cell>
          <cell r="O1147">
            <v>0</v>
          </cell>
          <cell r="P1147">
            <v>3</v>
          </cell>
          <cell r="Q1147">
            <v>5</v>
          </cell>
          <cell r="T1147" t="str">
            <v xml:space="preserve">Yuan Purchase Pricelist (CNY)</v>
          </cell>
          <cell r="U1147">
            <v>134.19999999999999</v>
          </cell>
          <cell r="V1147">
            <v>3650</v>
          </cell>
          <cell r="W1147">
            <v>5480</v>
          </cell>
          <cell r="X1147">
            <v>7300</v>
          </cell>
          <cell r="Z1147">
            <v>51</v>
          </cell>
          <cell r="AB1147" t="str">
            <v>B12</v>
          </cell>
        </row>
        <row r="1148">
          <cell r="A1148">
            <v>11781</v>
          </cell>
          <cell r="B1148" t="str">
            <v>AUTOLAMPS1163</v>
          </cell>
          <cell r="C1148" t="str">
            <v>AUTOLAMPS1163</v>
          </cell>
          <cell r="D1148" t="b">
            <v>1</v>
          </cell>
          <cell r="E1148" t="str">
            <v xml:space="preserve">TOYOTA BELTA (05-08) - FOG LAMP COVER - LH</v>
          </cell>
          <cell r="F1148" t="str">
            <v>TOYOTA</v>
          </cell>
          <cell r="G1148" t="str">
            <v xml:space="preserve">BELTA/05 FLH LH</v>
          </cell>
          <cell r="H1148" t="str">
            <v>TY16-0404-01-L</v>
          </cell>
          <cell r="J1148">
            <v>0.04</v>
          </cell>
          <cell r="K1148" t="str">
            <v>SUPPLIER0002</v>
          </cell>
          <cell r="L1148" t="str">
            <v xml:space="preserve">ANHUI TINCAI SILK CO. LTD</v>
          </cell>
          <cell r="M1148">
            <v>5</v>
          </cell>
          <cell r="N1148">
            <v>20</v>
          </cell>
          <cell r="O1148">
            <v>25</v>
          </cell>
          <cell r="P1148">
            <v>2</v>
          </cell>
          <cell r="Q1148">
            <v>5</v>
          </cell>
          <cell r="T1148" t="str">
            <v xml:space="preserve">Yuan Purchase Pricelist (CNY)</v>
          </cell>
          <cell r="U1148">
            <v>6.5</v>
          </cell>
          <cell r="V1148">
            <v>177</v>
          </cell>
          <cell r="W1148">
            <v>270</v>
          </cell>
          <cell r="X1148">
            <v>350</v>
          </cell>
        </row>
        <row r="1149">
          <cell r="A1149">
            <v>11780</v>
          </cell>
          <cell r="B1149" t="str">
            <v>AUTOLAMPS1164</v>
          </cell>
          <cell r="C1149" t="str">
            <v>AUTOLAMPS1164</v>
          </cell>
          <cell r="D1149" t="b">
            <v>1</v>
          </cell>
          <cell r="E1149" t="str">
            <v xml:space="preserve">TOYOTA BELTA (05-08) - FOG LAMP COVER - RH</v>
          </cell>
          <cell r="F1149" t="str">
            <v>TOYOTA</v>
          </cell>
          <cell r="G1149" t="str">
            <v xml:space="preserve">BELTA/05 FLH RH</v>
          </cell>
          <cell r="H1149" t="str">
            <v>TY16-0404-01-R</v>
          </cell>
          <cell r="J1149">
            <v>0.04</v>
          </cell>
          <cell r="K1149" t="str">
            <v>SUPPLIER0002</v>
          </cell>
          <cell r="L1149" t="str">
            <v xml:space="preserve">ANHUI TINCAI SILK CO. LTD</v>
          </cell>
          <cell r="M1149">
            <v>5</v>
          </cell>
          <cell r="N1149">
            <v>20</v>
          </cell>
          <cell r="O1149">
            <v>25</v>
          </cell>
          <cell r="P1149">
            <v>2</v>
          </cell>
          <cell r="Q1149">
            <v>5</v>
          </cell>
          <cell r="T1149" t="str">
            <v xml:space="preserve">Yuan Purchase Pricelist (CNY)</v>
          </cell>
          <cell r="U1149">
            <v>6.5</v>
          </cell>
          <cell r="V1149">
            <v>177</v>
          </cell>
          <cell r="W1149">
            <v>270</v>
          </cell>
          <cell r="X1149">
            <v>350</v>
          </cell>
        </row>
        <row r="1150">
          <cell r="A1150">
            <v>11758</v>
          </cell>
          <cell r="B1150" t="str">
            <v>AUTOLAMPS1156</v>
          </cell>
          <cell r="C1150" t="str">
            <v>AUTOLAMPS1156</v>
          </cell>
          <cell r="D1150" t="b">
            <v>1</v>
          </cell>
          <cell r="E1150" t="str">
            <v xml:space="preserve">TOYOTA BELTA (05-08) - FRONT BUMPER</v>
          </cell>
          <cell r="F1150" t="str">
            <v>TOYOTA</v>
          </cell>
          <cell r="G1150" t="str">
            <v xml:space="preserve">BELTA/05 BPRF</v>
          </cell>
          <cell r="H1150" t="str">
            <v>TY16-0407</v>
          </cell>
          <cell r="J1150">
            <v>0.04</v>
          </cell>
          <cell r="K1150" t="str">
            <v>SUPPLIER0002</v>
          </cell>
          <cell r="L1150" t="str">
            <v xml:space="preserve">ANHUI TINCAI SILK CO. LTD</v>
          </cell>
          <cell r="M1150">
            <v>1</v>
          </cell>
          <cell r="N1150">
            <v>4</v>
          </cell>
          <cell r="O1150">
            <v>5</v>
          </cell>
          <cell r="R1150">
            <v>1</v>
          </cell>
          <cell r="S1150">
            <v>2</v>
          </cell>
          <cell r="T1150" t="str">
            <v xml:space="preserve">Yuan Purchase Pricelist (CNY)</v>
          </cell>
          <cell r="U1150">
            <v>120</v>
          </cell>
          <cell r="V1150">
            <v>3264</v>
          </cell>
          <cell r="W1150">
            <v>4900</v>
          </cell>
          <cell r="X1150">
            <v>6530</v>
          </cell>
          <cell r="Z1150">
            <v>4</v>
          </cell>
          <cell r="AB1150" t="str">
            <v>G4A</v>
          </cell>
        </row>
        <row r="1151">
          <cell r="A1151">
            <v>11757</v>
          </cell>
          <cell r="B1151" t="str">
            <v>AUTOLAMPS1157</v>
          </cell>
          <cell r="C1151" t="str">
            <v>AUTOLAMPS1157</v>
          </cell>
          <cell r="D1151" t="b">
            <v>1</v>
          </cell>
          <cell r="E1151" t="str">
            <v xml:space="preserve">TOYOTA BELTA (05-08) - FRONT BUMPER GRILL</v>
          </cell>
          <cell r="F1151" t="str">
            <v>TOYOTA</v>
          </cell>
          <cell r="G1151" t="str">
            <v xml:space="preserve">BELTA/05 BGRL</v>
          </cell>
          <cell r="H1151" t="str">
            <v>TY16-0407-01</v>
          </cell>
          <cell r="J1151">
            <v>0.04</v>
          </cell>
          <cell r="K1151" t="str">
            <v>SUPPLIER0002</v>
          </cell>
          <cell r="L1151" t="str">
            <v xml:space="preserve">ANHUI TINCAI SILK CO. LTD</v>
          </cell>
          <cell r="M1151">
            <v>0</v>
          </cell>
          <cell r="N1151">
            <v>0</v>
          </cell>
          <cell r="O1151">
            <v>0</v>
          </cell>
          <cell r="R1151">
            <v>1</v>
          </cell>
          <cell r="S1151">
            <v>2</v>
          </cell>
          <cell r="T1151" t="str">
            <v xml:space="preserve">Yuan Purchase Pricelist (CNY)</v>
          </cell>
          <cell r="U1151">
            <v>14</v>
          </cell>
          <cell r="V1151">
            <v>381</v>
          </cell>
          <cell r="W1151">
            <v>570</v>
          </cell>
          <cell r="X1151">
            <v>760</v>
          </cell>
        </row>
        <row r="1152">
          <cell r="A1152">
            <v>11756</v>
          </cell>
          <cell r="B1152" t="str">
            <v>AUTOLAMPS1165</v>
          </cell>
          <cell r="C1152" t="str">
            <v>AUTOLAMPS1165</v>
          </cell>
          <cell r="D1152" t="b">
            <v>1</v>
          </cell>
          <cell r="E1152" t="str">
            <v xml:space="preserve">TOYOTA BELTA (05-08) - FRONT GRILL (BLACK)</v>
          </cell>
          <cell r="F1152" t="str">
            <v>TOYOTA</v>
          </cell>
          <cell r="G1152" t="str">
            <v xml:space="preserve">BELTA/05 GRLB</v>
          </cell>
          <cell r="H1152" t="str">
            <v>TY16-0411A</v>
          </cell>
          <cell r="J1152">
            <v>0.04</v>
          </cell>
          <cell r="K1152" t="str">
            <v>SUPPLIER0002</v>
          </cell>
          <cell r="L1152" t="str">
            <v xml:space="preserve">ANHUI TINCAI SILK CO. LTD</v>
          </cell>
          <cell r="M1152">
            <v>1</v>
          </cell>
          <cell r="N1152">
            <v>4</v>
          </cell>
          <cell r="O1152">
            <v>5</v>
          </cell>
          <cell r="R1152">
            <v>2</v>
          </cell>
          <cell r="S1152">
            <v>3</v>
          </cell>
          <cell r="T1152" t="str">
            <v xml:space="preserve">Yuan Purchase Pricelist (CNY)</v>
          </cell>
          <cell r="U1152">
            <v>50</v>
          </cell>
          <cell r="V1152">
            <v>1275</v>
          </cell>
          <cell r="W1152">
            <v>1900</v>
          </cell>
          <cell r="X1152">
            <v>3300</v>
          </cell>
        </row>
        <row r="1153">
          <cell r="A1153">
            <v>11753</v>
          </cell>
          <cell r="B1153" t="str">
            <v>AUTOLAMPS1166</v>
          </cell>
          <cell r="C1153" t="str">
            <v>AUTOLAMPS1166</v>
          </cell>
          <cell r="D1153" t="b">
            <v>1</v>
          </cell>
          <cell r="E1153" t="str">
            <v xml:space="preserve">TOYOTA BELTA (05-08) - HEAD LAMP (212-11L4-LD) - LH</v>
          </cell>
          <cell r="F1153" t="str">
            <v>TOYOTA</v>
          </cell>
          <cell r="G1153" t="str">
            <v xml:space="preserve">BELTA/05 HLA LH</v>
          </cell>
          <cell r="H1153" t="str">
            <v>TY16-0401-L</v>
          </cell>
          <cell r="J1153">
            <v>0.04</v>
          </cell>
          <cell r="K1153" t="str">
            <v>SUPPLIER0002</v>
          </cell>
          <cell r="L1153" t="str">
            <v xml:space="preserve">ANHUI TINCAI SILK CO. LTD</v>
          </cell>
          <cell r="M1153">
            <v>2</v>
          </cell>
          <cell r="N1153">
            <v>8</v>
          </cell>
          <cell r="O1153">
            <v>10</v>
          </cell>
          <cell r="R1153">
            <v>2</v>
          </cell>
          <cell r="S1153">
            <v>5</v>
          </cell>
          <cell r="T1153" t="str">
            <v xml:space="preserve">Yuan Purchase Pricelist (CNY)</v>
          </cell>
          <cell r="U1153">
            <v>90</v>
          </cell>
          <cell r="V1153">
            <v>2173</v>
          </cell>
          <cell r="W1153">
            <v>3260</v>
          </cell>
          <cell r="X1153">
            <v>4500</v>
          </cell>
        </row>
        <row r="1154">
          <cell r="A1154">
            <v>11752</v>
          </cell>
          <cell r="B1154" t="str">
            <v>AUTOLAMPS1167</v>
          </cell>
          <cell r="C1154" t="str">
            <v>AUTOLAMPS1167</v>
          </cell>
          <cell r="D1154" t="b">
            <v>1</v>
          </cell>
          <cell r="E1154" t="str">
            <v xml:space="preserve">TOYOTA BELTA (05-08) - HEAD LAMP (212-11L4-LD) - RH</v>
          </cell>
          <cell r="F1154" t="str">
            <v>TOYOTA</v>
          </cell>
          <cell r="G1154" t="str">
            <v xml:space="preserve">BELTA/05 HLA RH</v>
          </cell>
          <cell r="H1154" t="str">
            <v>TY16-0401-R</v>
          </cell>
          <cell r="J1154">
            <v>0.04</v>
          </cell>
          <cell r="K1154" t="str">
            <v>SUPPLIER0002</v>
          </cell>
          <cell r="L1154" t="str">
            <v xml:space="preserve">ANHUI TINCAI SILK CO. LTD</v>
          </cell>
          <cell r="M1154">
            <v>1</v>
          </cell>
          <cell r="N1154">
            <v>4</v>
          </cell>
          <cell r="O1154">
            <v>5</v>
          </cell>
          <cell r="R1154">
            <v>2</v>
          </cell>
          <cell r="S1154">
            <v>5</v>
          </cell>
          <cell r="T1154" t="str">
            <v xml:space="preserve">Yuan Purchase Pricelist (CNY)</v>
          </cell>
          <cell r="U1154">
            <v>90</v>
          </cell>
          <cell r="V1154">
            <v>2173</v>
          </cell>
          <cell r="W1154">
            <v>3260</v>
          </cell>
          <cell r="X1154">
            <v>4500</v>
          </cell>
        </row>
        <row r="1155">
          <cell r="A1155">
            <v>12848</v>
          </cell>
          <cell r="B1155" t="str">
            <v>AUTOLAMPS1168</v>
          </cell>
          <cell r="C1155" t="str">
            <v>AUTOLAMPS1168</v>
          </cell>
          <cell r="D1155" t="b">
            <v>1</v>
          </cell>
          <cell r="E1155" t="str">
            <v xml:space="preserve">TOYOTA BELTA (05-08) - HEAD LENS (212-11L4-LD-00) - LH</v>
          </cell>
          <cell r="F1155" t="str">
            <v>TOYOTA</v>
          </cell>
          <cell r="G1155" t="str">
            <v xml:space="preserve">BELTA/05 HLS LH</v>
          </cell>
          <cell r="H1155" t="str">
            <v>TY16-0401-00-L</v>
          </cell>
          <cell r="J1155">
            <v>0.04</v>
          </cell>
          <cell r="K1155" t="str">
            <v>SUPPLIER0002</v>
          </cell>
          <cell r="L1155" t="str">
            <v xml:space="preserve">ANHUI TINCAI SILK CO. LTD</v>
          </cell>
          <cell r="M1155">
            <v>1</v>
          </cell>
          <cell r="N1155">
            <v>4</v>
          </cell>
          <cell r="O1155">
            <v>5</v>
          </cell>
          <cell r="R1155">
            <v>5</v>
          </cell>
          <cell r="S1155">
            <v>10</v>
          </cell>
          <cell r="T1155" t="str">
            <v xml:space="preserve">Yuan Purchase Pricelist (CNY)</v>
          </cell>
          <cell r="U1155">
            <v>30</v>
          </cell>
          <cell r="V1155">
            <v>724</v>
          </cell>
          <cell r="W1155">
            <v>1090</v>
          </cell>
          <cell r="X1155">
            <v>1500</v>
          </cell>
          <cell r="Z1155">
            <v>22</v>
          </cell>
          <cell r="AB1155" t="str">
            <v>TF</v>
          </cell>
        </row>
        <row r="1156">
          <cell r="A1156">
            <v>12847</v>
          </cell>
          <cell r="B1156" t="str">
            <v>AUTOLAMPS1169</v>
          </cell>
          <cell r="C1156" t="str">
            <v>AUTOLAMPS1169</v>
          </cell>
          <cell r="D1156" t="b">
            <v>1</v>
          </cell>
          <cell r="E1156" t="str">
            <v xml:space="preserve">TOYOTA BELTA (05-08) - HEAD LENS (212-11L4-LD-00) - RH</v>
          </cell>
          <cell r="F1156" t="str">
            <v>TOYOTA</v>
          </cell>
          <cell r="G1156" t="str">
            <v xml:space="preserve">BELTA/05 HLS RH</v>
          </cell>
          <cell r="H1156" t="str">
            <v>TY16-0401-00-R</v>
          </cell>
          <cell r="J1156">
            <v>0.04</v>
          </cell>
          <cell r="K1156" t="str">
            <v>SUPPLIER0002</v>
          </cell>
          <cell r="L1156" t="str">
            <v xml:space="preserve">ANHUI TINCAI SILK CO. LTD</v>
          </cell>
          <cell r="M1156">
            <v>1</v>
          </cell>
          <cell r="N1156">
            <v>4</v>
          </cell>
          <cell r="O1156">
            <v>5</v>
          </cell>
          <cell r="R1156">
            <v>5</v>
          </cell>
          <cell r="S1156">
            <v>10</v>
          </cell>
          <cell r="T1156" t="str">
            <v xml:space="preserve">Yuan Purchase Pricelist (CNY)</v>
          </cell>
          <cell r="U1156">
            <v>30</v>
          </cell>
          <cell r="V1156">
            <v>724</v>
          </cell>
          <cell r="W1156">
            <v>1090</v>
          </cell>
          <cell r="X1156">
            <v>1500</v>
          </cell>
          <cell r="Z1156">
            <v>23</v>
          </cell>
          <cell r="AB1156" t="str">
            <v>TF</v>
          </cell>
        </row>
        <row r="1157">
          <cell r="A1157">
            <v>11759</v>
          </cell>
          <cell r="B1157" t="str">
            <v>AUTOLAMPS1158</v>
          </cell>
          <cell r="C1157" t="str">
            <v>AUTOLAMPS1158</v>
          </cell>
          <cell r="D1157" t="b">
            <v>1</v>
          </cell>
          <cell r="E1157" t="str">
            <v xml:space="preserve">TOYOTA BELTA (05-08) - REAR BUMPER</v>
          </cell>
          <cell r="F1157" t="str">
            <v>TOYOTA</v>
          </cell>
          <cell r="G1157" t="str">
            <v xml:space="preserve">BELTA/05 BPRR</v>
          </cell>
          <cell r="H1157" t="str">
            <v>TY16-0408B</v>
          </cell>
          <cell r="J1157">
            <v>0.04</v>
          </cell>
          <cell r="K1157" t="str">
            <v>SUPPLIER0002</v>
          </cell>
          <cell r="L1157" t="str">
            <v xml:space="preserve">ANHUI TINCAI SILK CO. LTD</v>
          </cell>
          <cell r="M1157">
            <v>0</v>
          </cell>
          <cell r="N1157">
            <v>0</v>
          </cell>
          <cell r="O1157">
            <v>0</v>
          </cell>
          <cell r="R1157">
            <v>1</v>
          </cell>
          <cell r="S1157">
            <v>2</v>
          </cell>
          <cell r="T1157" t="str">
            <v xml:space="preserve">Yuan Purchase Pricelist (CNY)</v>
          </cell>
          <cell r="U1157">
            <v>21.09</v>
          </cell>
          <cell r="V1157">
            <v>3296</v>
          </cell>
          <cell r="W1157">
            <v>5110</v>
          </cell>
          <cell r="X1157">
            <v>7060</v>
          </cell>
        </row>
        <row r="1158">
          <cell r="A1158">
            <v>11751</v>
          </cell>
          <cell r="B1158" t="str">
            <v>AUTOLAMPS1160</v>
          </cell>
          <cell r="C1158" t="str">
            <v>AUTOLAMPS1160</v>
          </cell>
          <cell r="D1158" t="b">
            <v>1</v>
          </cell>
          <cell r="E1158" t="str">
            <v xml:space="preserve">TOYOTA BELTA (05-08) - REAR BUMPER LAMP - LH</v>
          </cell>
          <cell r="F1158" t="str">
            <v>TOYOTA</v>
          </cell>
          <cell r="G1158" t="str">
            <v xml:space="preserve">BELTA/05 RBLA LH</v>
          </cell>
          <cell r="H1158" t="str">
            <v>TY16-0405-L</v>
          </cell>
          <cell r="J1158">
            <v>0.04</v>
          </cell>
          <cell r="K1158" t="str">
            <v>SUPPLIER0002</v>
          </cell>
          <cell r="L1158" t="str">
            <v xml:space="preserve">ANHUI TINCAI SILK CO. LTD</v>
          </cell>
          <cell r="N1158">
            <v>0</v>
          </cell>
          <cell r="O1158">
            <v>0</v>
          </cell>
          <cell r="P1158">
            <v>2</v>
          </cell>
          <cell r="Q1158">
            <v>5</v>
          </cell>
          <cell r="T1158" t="str">
            <v xml:space="preserve">Yuan Purchase Pricelist (CNY)</v>
          </cell>
          <cell r="U1158">
            <v>3.91</v>
          </cell>
          <cell r="V1158">
            <v>611</v>
          </cell>
          <cell r="W1158">
            <v>950</v>
          </cell>
          <cell r="X1158">
            <v>1310</v>
          </cell>
        </row>
        <row r="1159">
          <cell r="A1159">
            <v>11750</v>
          </cell>
          <cell r="B1159" t="str">
            <v>AUTOLAMPS1161</v>
          </cell>
          <cell r="C1159" t="str">
            <v>AUTOLAMPS1161</v>
          </cell>
          <cell r="D1159" t="b">
            <v>1</v>
          </cell>
          <cell r="E1159" t="str">
            <v xml:space="preserve">TOYOTA BELTA (05-08) - REAR BUMPER LAMP - RH</v>
          </cell>
          <cell r="F1159" t="str">
            <v>TOYOTA</v>
          </cell>
          <cell r="G1159" t="str">
            <v xml:space="preserve">BELTA/05 RBLA RH</v>
          </cell>
          <cell r="H1159" t="str">
            <v>TY16-0405-R</v>
          </cell>
          <cell r="J1159">
            <v>0.04</v>
          </cell>
          <cell r="K1159" t="str">
            <v>SUPPLIER0002</v>
          </cell>
          <cell r="L1159" t="str">
            <v xml:space="preserve">ANHUI TINCAI SILK CO. LTD</v>
          </cell>
          <cell r="N1159">
            <v>0</v>
          </cell>
          <cell r="O1159">
            <v>0</v>
          </cell>
          <cell r="P1159">
            <v>2</v>
          </cell>
          <cell r="Q1159">
            <v>5</v>
          </cell>
          <cell r="T1159" t="str">
            <v xml:space="preserve">Yuan Purchase Pricelist (CNY)</v>
          </cell>
          <cell r="U1159">
            <v>3.91</v>
          </cell>
          <cell r="V1159">
            <v>611</v>
          </cell>
          <cell r="W1159">
            <v>950</v>
          </cell>
          <cell r="X1159">
            <v>1310</v>
          </cell>
        </row>
        <row r="1160">
          <cell r="A1160">
            <v>11755</v>
          </cell>
          <cell r="B1160" t="str">
            <v>AUTOLAMPS1176</v>
          </cell>
          <cell r="C1160" t="str">
            <v>AUTOLAMPS1176</v>
          </cell>
          <cell r="D1160" t="b">
            <v>1</v>
          </cell>
          <cell r="E1160" t="str">
            <v xml:space="preserve">TOYOTA BELTA (05-08) - TAIL LAMP (212-19P5) - LH</v>
          </cell>
          <cell r="F1160" t="str">
            <v>TOYOTA</v>
          </cell>
          <cell r="G1160" t="str">
            <v xml:space="preserve">BELTA/05 TLA LH</v>
          </cell>
          <cell r="H1160" t="str">
            <v>TY16-0402-L</v>
          </cell>
          <cell r="J1160">
            <v>0.04</v>
          </cell>
          <cell r="K1160" t="str">
            <v>SUPPLIER0002</v>
          </cell>
          <cell r="L1160" t="str">
            <v xml:space="preserve">ANHUI TINCAI SILK CO. LTD</v>
          </cell>
          <cell r="M1160">
            <v>4</v>
          </cell>
          <cell r="N1160">
            <v>16</v>
          </cell>
          <cell r="O1160">
            <v>20</v>
          </cell>
          <cell r="R1160">
            <v>2</v>
          </cell>
          <cell r="S1160">
            <v>5</v>
          </cell>
          <cell r="T1160" t="str">
            <v xml:space="preserve">Yuan Purchase Pricelist (CNY)</v>
          </cell>
          <cell r="U1160">
            <v>50</v>
          </cell>
          <cell r="V1160">
            <v>1275</v>
          </cell>
          <cell r="W1160">
            <v>1910</v>
          </cell>
          <cell r="X1160">
            <v>2550</v>
          </cell>
        </row>
        <row r="1161">
          <cell r="A1161">
            <v>11754</v>
          </cell>
          <cell r="B1161" t="str">
            <v>AUTOLAMPS1177</v>
          </cell>
          <cell r="C1161" t="str">
            <v>AUTOLAMPS1177</v>
          </cell>
          <cell r="D1161" t="b">
            <v>1</v>
          </cell>
          <cell r="E1161" t="str">
            <v xml:space="preserve">TOYOTA BELTA (05-08) - TAIL LAMP (212-19P5) - RH</v>
          </cell>
          <cell r="F1161" t="str">
            <v>TOYOTA</v>
          </cell>
          <cell r="G1161" t="str">
            <v xml:space="preserve">BELTA/05 TLA RH</v>
          </cell>
          <cell r="H1161" t="str">
            <v>TY16-0402-R</v>
          </cell>
          <cell r="J1161">
            <v>0.04</v>
          </cell>
          <cell r="K1161" t="str">
            <v>SUPPLIER0002</v>
          </cell>
          <cell r="L1161" t="str">
            <v xml:space="preserve">ANHUI TINCAI SILK CO. LTD</v>
          </cell>
          <cell r="M1161">
            <v>4</v>
          </cell>
          <cell r="N1161">
            <v>16</v>
          </cell>
          <cell r="O1161">
            <v>20</v>
          </cell>
          <cell r="R1161">
            <v>2</v>
          </cell>
          <cell r="S1161">
            <v>5</v>
          </cell>
          <cell r="T1161" t="str">
            <v xml:space="preserve">Yuan Purchase Pricelist (CNY)</v>
          </cell>
          <cell r="U1161">
            <v>50</v>
          </cell>
          <cell r="V1161">
            <v>1275</v>
          </cell>
          <cell r="W1161">
            <v>1910</v>
          </cell>
          <cell r="X1161">
            <v>2550</v>
          </cell>
        </row>
        <row r="1162">
          <cell r="A1162">
            <v>13840</v>
          </cell>
          <cell r="B1162" t="str">
            <v>AUTOLAMPS1170</v>
          </cell>
          <cell r="C1162" t="str">
            <v>AUTOLAMPS1170</v>
          </cell>
          <cell r="D1162" t="b">
            <v>1</v>
          </cell>
          <cell r="E1162" t="str">
            <v xml:space="preserve">TOYOTA BELTA (05-08) - TAIL LENS (212-19P5) - LH</v>
          </cell>
          <cell r="F1162" t="str">
            <v>TOYOTA</v>
          </cell>
          <cell r="G1162" t="str">
            <v xml:space="preserve">BELTA/05 TLS LH</v>
          </cell>
          <cell r="H1162" t="str">
            <v>TY16-0402-00-L</v>
          </cell>
          <cell r="J1162">
            <v>0.04</v>
          </cell>
          <cell r="K1162" t="str">
            <v>SUPPLIER0002</v>
          </cell>
          <cell r="L1162" t="str">
            <v xml:space="preserve">ANHUI TINCAI SILK CO. LTD</v>
          </cell>
          <cell r="M1162">
            <v>5</v>
          </cell>
          <cell r="N1162">
            <v>20</v>
          </cell>
          <cell r="O1162">
            <v>25</v>
          </cell>
          <cell r="R1162">
            <v>5</v>
          </cell>
          <cell r="S1162">
            <v>10</v>
          </cell>
          <cell r="T1162" t="str">
            <v xml:space="preserve">Yuan Purchase Pricelist (CNY)</v>
          </cell>
          <cell r="U1162">
            <v>20</v>
          </cell>
          <cell r="V1162">
            <v>508.56</v>
          </cell>
          <cell r="W1162">
            <v>770</v>
          </cell>
          <cell r="X1162">
            <v>1340</v>
          </cell>
        </row>
        <row r="1163">
          <cell r="A1163">
            <v>13839</v>
          </cell>
          <cell r="B1163" t="str">
            <v>AUTOLAMPS1171</v>
          </cell>
          <cell r="C1163" t="str">
            <v>AUTOLAMPS1171</v>
          </cell>
          <cell r="D1163" t="b">
            <v>1</v>
          </cell>
          <cell r="E1163" t="str">
            <v xml:space="preserve">TOYOTA BELTA (05-08) - TAIL LENS (212-19P5) - RH</v>
          </cell>
          <cell r="F1163" t="str">
            <v>TOYOTA</v>
          </cell>
          <cell r="G1163" t="str">
            <v xml:space="preserve">BELTA/05 TLS RH</v>
          </cell>
          <cell r="H1163" t="str">
            <v>TY16-0402-00-R</v>
          </cell>
          <cell r="J1163">
            <v>0.04</v>
          </cell>
          <cell r="K1163" t="str">
            <v>SUPPLIER0002</v>
          </cell>
          <cell r="L1163" t="str">
            <v xml:space="preserve">ANHUI TINCAI SILK CO. LTD</v>
          </cell>
          <cell r="M1163">
            <v>6</v>
          </cell>
          <cell r="N1163">
            <v>24</v>
          </cell>
          <cell r="O1163">
            <v>30</v>
          </cell>
          <cell r="R1163">
            <v>5</v>
          </cell>
          <cell r="S1163">
            <v>10</v>
          </cell>
          <cell r="T1163" t="str">
            <v xml:space="preserve">Yuan Purchase Pricelist (CNY)</v>
          </cell>
          <cell r="U1163">
            <v>20</v>
          </cell>
          <cell r="V1163">
            <v>508.56</v>
          </cell>
          <cell r="W1163">
            <v>770</v>
          </cell>
          <cell r="X1163">
            <v>1340</v>
          </cell>
        </row>
        <row r="1164">
          <cell r="A1164">
            <v>14020</v>
          </cell>
          <cell r="B1164" t="str">
            <v>AUTOLAMPS1155</v>
          </cell>
          <cell r="C1164" t="str">
            <v>AUTOLAMPS1155</v>
          </cell>
          <cell r="D1164" t="b">
            <v>1</v>
          </cell>
          <cell r="E1164" t="str">
            <v xml:space="preserve">TOYOTA BELTA (05-08) BONNET/HOOD </v>
          </cell>
          <cell r="F1164" t="str">
            <v>TOYOTA</v>
          </cell>
          <cell r="G1164" t="str">
            <v xml:space="preserve">BELTA/05 HOOD</v>
          </cell>
          <cell r="H1164" t="str">
            <v>TY16-0434</v>
          </cell>
          <cell r="J1164">
            <v>0.04</v>
          </cell>
          <cell r="K1164" t="str">
            <v>SUPPLIER0001</v>
          </cell>
          <cell r="L1164" t="str">
            <v xml:space="preserve">AMEX AUTOPARTS LIMITED</v>
          </cell>
          <cell r="M1164">
            <v>0</v>
          </cell>
          <cell r="N1164">
            <v>0</v>
          </cell>
          <cell r="O1164">
            <v>0</v>
          </cell>
          <cell r="R1164">
            <v>1</v>
          </cell>
          <cell r="S1164">
            <v>2</v>
          </cell>
          <cell r="T1164" t="str">
            <v xml:space="preserve">Default Purchase Pricelist (KES)</v>
          </cell>
          <cell r="U1164">
            <v>0</v>
          </cell>
          <cell r="V1164">
            <v>6000</v>
          </cell>
          <cell r="W1164">
            <v>6000</v>
          </cell>
          <cell r="X1164">
            <v>9000</v>
          </cell>
        </row>
        <row r="1165">
          <cell r="A1165">
            <v>14022</v>
          </cell>
          <cell r="B1165" t="str">
            <v>AUTOLAMPS1159</v>
          </cell>
          <cell r="C1165" t="str">
            <v>AUTOLAMPS1159</v>
          </cell>
          <cell r="D1165" t="b">
            <v>1</v>
          </cell>
          <cell r="E1165" t="str">
            <v xml:space="preserve">TOYOTA BELTA (05-08) FRONT BUMPER BRACKET - LH</v>
          </cell>
          <cell r="F1165" t="str">
            <v>TOYOTA</v>
          </cell>
          <cell r="G1165" t="str">
            <v xml:space="preserve">BELTA/05 BB LH</v>
          </cell>
          <cell r="H1165" t="str">
            <v>TY16-0407-02-L</v>
          </cell>
          <cell r="J1165">
            <v>0.04</v>
          </cell>
          <cell r="K1165" t="str">
            <v>SUPPLIER0001</v>
          </cell>
          <cell r="L1165" t="str">
            <v xml:space="preserve">AMEX AUTOPARTS LIMITED</v>
          </cell>
          <cell r="M1165">
            <v>0</v>
          </cell>
          <cell r="N1165">
            <v>0</v>
          </cell>
          <cell r="O1165">
            <v>0</v>
          </cell>
          <cell r="R1165">
            <v>1</v>
          </cell>
          <cell r="S1165">
            <v>2</v>
          </cell>
          <cell r="T1165" t="str">
            <v xml:space="preserve">Default Purchase Pricelist (KES)</v>
          </cell>
          <cell r="U1165">
            <v>0</v>
          </cell>
          <cell r="V1165">
            <v>400</v>
          </cell>
          <cell r="W1165">
            <v>400</v>
          </cell>
          <cell r="X1165">
            <v>700</v>
          </cell>
        </row>
        <row r="1166">
          <cell r="A1166">
            <v>14021</v>
          </cell>
          <cell r="B1166" t="str">
            <v>AUTOLAMPS1162</v>
          </cell>
          <cell r="C1166" t="str">
            <v>AUTOLAMPS1162</v>
          </cell>
          <cell r="D1166" t="b">
            <v>1</v>
          </cell>
          <cell r="E1166" t="str">
            <v xml:space="preserve">TOYOTA BELTA (05-08) FRONT FENDER - LH</v>
          </cell>
          <cell r="F1166" t="str">
            <v>TOYOTA</v>
          </cell>
          <cell r="G1166" t="str">
            <v xml:space="preserve">BELTA/05 FENDER LH</v>
          </cell>
          <cell r="H1166" t="str">
            <v>TY16-0432-L</v>
          </cell>
          <cell r="J1166">
            <v>0.04</v>
          </cell>
          <cell r="K1166" t="str">
            <v>SUPPLIER0001</v>
          </cell>
          <cell r="L1166" t="str">
            <v xml:space="preserve">AMEX AUTOPARTS LIMITED</v>
          </cell>
          <cell r="M1166">
            <v>0</v>
          </cell>
          <cell r="N1166">
            <v>0</v>
          </cell>
          <cell r="O1166">
            <v>0</v>
          </cell>
          <cell r="R1166">
            <v>1</v>
          </cell>
          <cell r="S1166">
            <v>2</v>
          </cell>
          <cell r="T1166" t="str">
            <v xml:space="preserve">Default Purchase Pricelist (KES)</v>
          </cell>
          <cell r="U1166">
            <v>0</v>
          </cell>
          <cell r="V1166">
            <v>2800</v>
          </cell>
          <cell r="W1166">
            <v>2800</v>
          </cell>
          <cell r="X1166">
            <v>4000</v>
          </cell>
        </row>
        <row r="1167">
          <cell r="A1167">
            <v>11969</v>
          </cell>
          <cell r="B1167" t="str">
            <v>AUTOLAMPS1178</v>
          </cell>
          <cell r="C1167" t="str">
            <v>AUTOLAMPS1178</v>
          </cell>
          <cell r="D1167" t="b">
            <v>1</v>
          </cell>
          <cell r="E1167" t="str">
            <v xml:space="preserve">TOYOTA BELTA LK30 (06-) - FRONT DOOR GLASS - LH</v>
          </cell>
          <cell r="F1167" t="str">
            <v>TOYOTA</v>
          </cell>
          <cell r="G1167" t="str">
            <v xml:space="preserve">LK30 FD/LH</v>
          </cell>
          <cell r="H1167" t="str">
            <v xml:space="preserve">LK30 FD/LH</v>
          </cell>
          <cell r="I1167" t="str">
            <v>916*524</v>
          </cell>
          <cell r="J1167">
            <v>0.02</v>
          </cell>
          <cell r="K1167" t="str">
            <v>SUPPLIER0015</v>
          </cell>
          <cell r="L1167" t="str">
            <v xml:space="preserve">XINYI AUTOMOBILE GLASS (SHENZHEN) CO., LTD</v>
          </cell>
          <cell r="M1167">
            <v>0</v>
          </cell>
          <cell r="N1167">
            <v>0</v>
          </cell>
          <cell r="O1167">
            <v>0</v>
          </cell>
          <cell r="R1167">
            <v>1</v>
          </cell>
          <cell r="S1167">
            <v>4</v>
          </cell>
          <cell r="T1167" t="str">
            <v xml:space="preserve">USD Purchase Pricelist (USD)</v>
          </cell>
          <cell r="U1167">
            <v>3.36</v>
          </cell>
          <cell r="V1167">
            <v>602.11</v>
          </cell>
          <cell r="W1167">
            <v>800</v>
          </cell>
          <cell r="X1167">
            <v>1000</v>
          </cell>
          <cell r="Z1167">
            <v>30</v>
          </cell>
          <cell r="AB1167" t="str">
            <v>2A</v>
          </cell>
        </row>
        <row r="1168">
          <cell r="A1168">
            <v>11970</v>
          </cell>
          <cell r="B1168" t="str">
            <v>AUTOLAMPS1179</v>
          </cell>
          <cell r="C1168" t="str">
            <v>AUTOLAMPS1179</v>
          </cell>
          <cell r="D1168" t="b">
            <v>1</v>
          </cell>
          <cell r="E1168" t="str">
            <v xml:space="preserve">TOYOTA BELTA LK30 (06-) - FRONT DOOR GLASS - RH</v>
          </cell>
          <cell r="F1168" t="str">
            <v>TOYOTA</v>
          </cell>
          <cell r="G1168" t="str">
            <v xml:space="preserve">LK30 FD/RH</v>
          </cell>
          <cell r="H1168" t="str">
            <v xml:space="preserve">LK30 FD/RH</v>
          </cell>
          <cell r="I1168" t="str">
            <v>916*524</v>
          </cell>
          <cell r="J1168">
            <v>0.02</v>
          </cell>
          <cell r="K1168" t="str">
            <v>SUPPLIER0015</v>
          </cell>
          <cell r="L1168" t="str">
            <v xml:space="preserve">XINYI AUTOMOBILE GLASS (SHENZHEN) CO., LTD</v>
          </cell>
          <cell r="M1168">
            <v>0</v>
          </cell>
          <cell r="N1168">
            <v>0</v>
          </cell>
          <cell r="O1168">
            <v>0</v>
          </cell>
          <cell r="R1168">
            <v>1</v>
          </cell>
          <cell r="S1168">
            <v>4</v>
          </cell>
          <cell r="T1168" t="str">
            <v xml:space="preserve">USD Purchase Pricelist (USD)</v>
          </cell>
          <cell r="U1168">
            <v>3.36</v>
          </cell>
          <cell r="V1168">
            <v>602.11</v>
          </cell>
          <cell r="W1168">
            <v>800</v>
          </cell>
          <cell r="X1168">
            <v>1000</v>
          </cell>
          <cell r="Z1168">
            <v>30</v>
          </cell>
          <cell r="AB1168" t="str">
            <v>2A</v>
          </cell>
        </row>
        <row r="1169">
          <cell r="A1169">
            <v>12024</v>
          </cell>
          <cell r="B1169" t="str">
            <v>AUTOLAMPS1180</v>
          </cell>
          <cell r="C1169" t="str">
            <v>AUTOLAMPS1180</v>
          </cell>
          <cell r="D1169" t="b">
            <v>1</v>
          </cell>
          <cell r="E1169" t="str">
            <v xml:space="preserve">TOYOTA BELTA LK30 (06-) - REAR DOOR GLASS - LH</v>
          </cell>
          <cell r="F1169" t="str">
            <v>TOYOTA</v>
          </cell>
          <cell r="G1169" t="str">
            <v xml:space="preserve">LK30 RD/LH</v>
          </cell>
          <cell r="H1169" t="str">
            <v xml:space="preserve">LK30 RD/LH</v>
          </cell>
          <cell r="I1169" t="str">
            <v>597*451</v>
          </cell>
          <cell r="J1169">
            <v>0.02</v>
          </cell>
          <cell r="K1169" t="str">
            <v>SUPPLIER0015</v>
          </cell>
          <cell r="L1169" t="str">
            <v xml:space="preserve">XINYI AUTOMOBILE GLASS (SHENZHEN) CO., LTD</v>
          </cell>
          <cell r="M1169">
            <v>0</v>
          </cell>
          <cell r="N1169">
            <v>0</v>
          </cell>
          <cell r="O1169">
            <v>0</v>
          </cell>
          <cell r="R1169">
            <v>1</v>
          </cell>
          <cell r="S1169">
            <v>4</v>
          </cell>
          <cell r="T1169" t="str">
            <v xml:space="preserve">USD Purchase Pricelist (USD)</v>
          </cell>
          <cell r="U1169">
            <v>1.81</v>
          </cell>
          <cell r="V1169">
            <v>281</v>
          </cell>
          <cell r="W1169">
            <v>400</v>
          </cell>
          <cell r="X1169">
            <v>550</v>
          </cell>
        </row>
        <row r="1170">
          <cell r="A1170">
            <v>12025</v>
          </cell>
          <cell r="B1170" t="str">
            <v>AUTOLAMPS1181</v>
          </cell>
          <cell r="C1170" t="str">
            <v>AUTOLAMPS1181</v>
          </cell>
          <cell r="D1170" t="b">
            <v>1</v>
          </cell>
          <cell r="E1170" t="str">
            <v xml:space="preserve">TOYOTA BELTA LK30 (06-) - REAR DOOR GLASS - RH</v>
          </cell>
          <cell r="F1170" t="str">
            <v>TOYOTA</v>
          </cell>
          <cell r="G1170" t="str">
            <v xml:space="preserve">LK30 RD/RH</v>
          </cell>
          <cell r="H1170" t="str">
            <v xml:space="preserve">LK30 RD/RH</v>
          </cell>
          <cell r="I1170" t="str">
            <v>597*451</v>
          </cell>
          <cell r="J1170">
            <v>0.02</v>
          </cell>
          <cell r="K1170" t="str">
            <v>SUPPLIER0015</v>
          </cell>
          <cell r="L1170" t="str">
            <v xml:space="preserve">XINYI AUTOMOBILE GLASS (SHENZHEN) CO., LTD</v>
          </cell>
          <cell r="M1170">
            <v>0</v>
          </cell>
          <cell r="N1170">
            <v>0</v>
          </cell>
          <cell r="O1170">
            <v>0</v>
          </cell>
          <cell r="R1170">
            <v>0</v>
          </cell>
          <cell r="S1170">
            <v>0</v>
          </cell>
          <cell r="T1170" t="str">
            <v xml:space="preserve">USD Purchase Pricelist (USD)</v>
          </cell>
          <cell r="U1170">
            <v>2.5</v>
          </cell>
          <cell r="V1170">
            <v>388.13</v>
          </cell>
          <cell r="W1170">
            <v>500</v>
          </cell>
          <cell r="X1170">
            <v>700</v>
          </cell>
        </row>
        <row r="1171">
          <cell r="A1171">
            <v>12023</v>
          </cell>
          <cell r="B1171" t="str">
            <v>AUTOLAMPS1182</v>
          </cell>
          <cell r="C1171" t="str">
            <v>AUTOLAMPS1182</v>
          </cell>
          <cell r="D1171" t="b">
            <v>1</v>
          </cell>
          <cell r="E1171" t="str">
            <v xml:space="preserve">TOYOTA BELTA LK30 (06-) - REAR HEATED WINDSCREEN</v>
          </cell>
          <cell r="F1171" t="str">
            <v>TOYOTA</v>
          </cell>
          <cell r="G1171" t="str">
            <v xml:space="preserve">LK30 RW/H/X</v>
          </cell>
          <cell r="H1171" t="str">
            <v xml:space="preserve">LK30 RW/H/X</v>
          </cell>
          <cell r="I1171" t="str">
            <v>1227*673</v>
          </cell>
          <cell r="J1171">
            <v>0.02</v>
          </cell>
          <cell r="K1171" t="str">
            <v>SUPPLIER0015</v>
          </cell>
          <cell r="L1171" t="str">
            <v xml:space="preserve">XINYI AUTOMOBILE GLASS (SHENZHEN) CO., LTD</v>
          </cell>
          <cell r="M1171">
            <v>3</v>
          </cell>
          <cell r="N1171">
            <v>12</v>
          </cell>
          <cell r="O1171">
            <v>15</v>
          </cell>
          <cell r="R1171">
            <v>4</v>
          </cell>
          <cell r="S1171">
            <v>16</v>
          </cell>
          <cell r="T1171" t="str">
            <v xml:space="preserve">USD Purchase Pricelist (USD)</v>
          </cell>
          <cell r="U1171">
            <v>11.94</v>
          </cell>
          <cell r="V1171">
            <v>1901.59</v>
          </cell>
          <cell r="W1171">
            <v>2400</v>
          </cell>
          <cell r="X1171">
            <v>3400</v>
          </cell>
          <cell r="Z1171">
            <v>11</v>
          </cell>
          <cell r="AB1171" t="str">
            <v>6D</v>
          </cell>
        </row>
        <row r="1172">
          <cell r="A1172">
            <v>12026</v>
          </cell>
          <cell r="B1172" t="str">
            <v>AUTOLAMPS1183</v>
          </cell>
          <cell r="C1172" t="str">
            <v>AUTOLAMPS1183</v>
          </cell>
          <cell r="D1172" t="b">
            <v>1</v>
          </cell>
          <cell r="E1172" t="str">
            <v xml:space="preserve">TOYOTA BELTA LK30 (06-) - REAR QUARTER GLASS - LH</v>
          </cell>
          <cell r="F1172" t="str">
            <v>TOYOTA</v>
          </cell>
          <cell r="G1172" t="str">
            <v xml:space="preserve">LK30 RQ/LH</v>
          </cell>
          <cell r="H1172" t="str">
            <v>261*303-L</v>
          </cell>
          <cell r="I1172" t="str">
            <v>261*303</v>
          </cell>
          <cell r="J1172">
            <v>0.02</v>
          </cell>
          <cell r="K1172" t="str">
            <v>SUPPLIER0015</v>
          </cell>
          <cell r="L1172" t="str">
            <v xml:space="preserve">XINYI AUTOMOBILE GLASS (SHENZHEN) CO., LTD</v>
          </cell>
          <cell r="M1172">
            <v>0</v>
          </cell>
          <cell r="N1172">
            <v>0</v>
          </cell>
          <cell r="O1172">
            <v>0</v>
          </cell>
          <cell r="R1172">
            <v>0</v>
          </cell>
          <cell r="S1172">
            <v>0</v>
          </cell>
          <cell r="T1172" t="str">
            <v xml:space="preserve">USD Purchase Pricelist (USD)</v>
          </cell>
          <cell r="U1172">
            <v>1.5</v>
          </cell>
          <cell r="V1172">
            <v>232.88</v>
          </cell>
          <cell r="W1172">
            <v>300</v>
          </cell>
          <cell r="X1172">
            <v>420</v>
          </cell>
          <cell r="Z1172">
            <v>5</v>
          </cell>
          <cell r="AB1172" t="str">
            <v>1B</v>
          </cell>
        </row>
        <row r="1173">
          <cell r="A1173">
            <v>12027</v>
          </cell>
          <cell r="B1173" t="str">
            <v>AUTOLAMPS1184</v>
          </cell>
          <cell r="C1173" t="str">
            <v>AUTOLAMPS1184</v>
          </cell>
          <cell r="D1173" t="b">
            <v>1</v>
          </cell>
          <cell r="E1173" t="str">
            <v xml:space="preserve">TOYOTA BELTA LK30 (06-) - REAR QUARTER GLASS - RH</v>
          </cell>
          <cell r="F1173" t="str">
            <v>TOYOTA</v>
          </cell>
          <cell r="G1173" t="str">
            <v xml:space="preserve">LK30 RQ/RH</v>
          </cell>
          <cell r="H1173" t="str">
            <v>261*303-R</v>
          </cell>
          <cell r="I1173" t="str">
            <v>261*303</v>
          </cell>
          <cell r="J1173">
            <v>0.02</v>
          </cell>
          <cell r="K1173" t="str">
            <v>SUPPLIER0015</v>
          </cell>
          <cell r="L1173" t="str">
            <v xml:space="preserve">XINYI AUTOMOBILE GLASS (SHENZHEN) CO., LTD</v>
          </cell>
          <cell r="M1173">
            <v>0</v>
          </cell>
          <cell r="N1173">
            <v>0</v>
          </cell>
          <cell r="O1173">
            <v>0</v>
          </cell>
          <cell r="R1173">
            <v>0</v>
          </cell>
          <cell r="S1173">
            <v>0</v>
          </cell>
          <cell r="T1173" t="str">
            <v xml:space="preserve">USD Purchase Pricelist (USD)</v>
          </cell>
          <cell r="U1173">
            <v>1.5</v>
          </cell>
          <cell r="V1173">
            <v>232.88</v>
          </cell>
          <cell r="W1173">
            <v>300</v>
          </cell>
          <cell r="X1173">
            <v>420</v>
          </cell>
          <cell r="Z1173">
            <v>0</v>
          </cell>
          <cell r="AB1173" t="str">
            <v>1B</v>
          </cell>
        </row>
        <row r="1174">
          <cell r="A1174">
            <v>11968</v>
          </cell>
          <cell r="B1174" t="str">
            <v>AUTOLAMPS1185</v>
          </cell>
          <cell r="C1174" t="str">
            <v>AUTOLAMPS1185</v>
          </cell>
          <cell r="D1174" t="b">
            <v>1</v>
          </cell>
          <cell r="E1174" t="str">
            <v xml:space="preserve">TOYOTA BELTA LK30 4D SEDAN (06-) - LAMINATED FRONT WINDSCREEN</v>
          </cell>
          <cell r="F1174" t="str">
            <v>TOYOTA</v>
          </cell>
          <cell r="G1174" t="str">
            <v xml:space="preserve">LK30 LFW/X</v>
          </cell>
          <cell r="H1174" t="str">
            <v xml:space="preserve">LK30 LFW/X</v>
          </cell>
          <cell r="I1174" t="str">
            <v>1334*932</v>
          </cell>
          <cell r="J1174">
            <v>0.02</v>
          </cell>
          <cell r="K1174" t="str">
            <v>SUPPLIER0015</v>
          </cell>
          <cell r="L1174" t="str">
            <v xml:space="preserve">XINYI AUTOMOBILE GLASS (SHENZHEN) CO., LTD</v>
          </cell>
          <cell r="M1174">
            <v>7</v>
          </cell>
          <cell r="N1174">
            <v>28</v>
          </cell>
          <cell r="O1174">
            <v>35</v>
          </cell>
          <cell r="R1174">
            <v>5</v>
          </cell>
          <cell r="S1174">
            <v>20</v>
          </cell>
          <cell r="T1174" t="str">
            <v xml:space="preserve">USD Purchase Pricelist (USD)</v>
          </cell>
          <cell r="U1174">
            <v>15.54</v>
          </cell>
          <cell r="V1174">
            <v>2589.35</v>
          </cell>
          <cell r="W1174">
            <v>3200</v>
          </cell>
          <cell r="X1174">
            <v>5200</v>
          </cell>
          <cell r="Z1174">
            <v>16</v>
          </cell>
          <cell r="AB1174" t="str">
            <v>3C</v>
          </cell>
        </row>
        <row r="1175">
          <cell r="A1175">
            <v>13662</v>
          </cell>
          <cell r="B1175" t="str">
            <v>AUTOLAMPS1174</v>
          </cell>
          <cell r="C1175" t="str">
            <v>AUTOLAMPS1174</v>
          </cell>
          <cell r="D1175" t="b">
            <v>1</v>
          </cell>
          <cell r="E1175" t="str">
            <v xml:space="preserve">TOYOTA BELTA- (05 -10) - DOOR MIRROR MANUAL - LH</v>
          </cell>
          <cell r="F1175" t="str">
            <v>TOYOTA</v>
          </cell>
          <cell r="G1175" t="str">
            <v xml:space="preserve">BELTA/05 SMM LH</v>
          </cell>
          <cell r="H1175" t="str">
            <v>H-0059-L</v>
          </cell>
          <cell r="J1175">
            <v>0.04</v>
          </cell>
          <cell r="K1175" t="str">
            <v>SUPPLIER0014</v>
          </cell>
          <cell r="L1175" t="str">
            <v xml:space="preserve">WENZHOU RONGDA AUTO PARTS CO., LTD</v>
          </cell>
          <cell r="M1175">
            <v>1</v>
          </cell>
          <cell r="N1175">
            <v>4</v>
          </cell>
          <cell r="O1175">
            <v>5</v>
          </cell>
          <cell r="P1175">
            <v>3</v>
          </cell>
          <cell r="Q1175">
            <v>5</v>
          </cell>
          <cell r="T1175" t="str">
            <v xml:space="preserve">Yuan Purchase Pricelist (CNY)</v>
          </cell>
          <cell r="U1175">
            <v>6.47</v>
          </cell>
          <cell r="V1175">
            <v>1011</v>
          </cell>
          <cell r="W1175">
            <v>1570</v>
          </cell>
          <cell r="X1175">
            <v>2170</v>
          </cell>
        </row>
        <row r="1176">
          <cell r="A1176">
            <v>13661</v>
          </cell>
          <cell r="B1176" t="str">
            <v>AUTOLAMPS1175</v>
          </cell>
          <cell r="C1176" t="str">
            <v>AUTOLAMPS1175</v>
          </cell>
          <cell r="D1176" t="b">
            <v>1</v>
          </cell>
          <cell r="E1176" t="str">
            <v xml:space="preserve">TOYOTA BELTA- (05 -10) - DOOR MIRROR MANUAL - RH</v>
          </cell>
          <cell r="F1176" t="str">
            <v>TOYOTA</v>
          </cell>
          <cell r="G1176" t="str">
            <v xml:space="preserve">BELTA/05 SMM RH</v>
          </cell>
          <cell r="H1176" t="str">
            <v>H-0059-R</v>
          </cell>
          <cell r="J1176">
            <v>0.04</v>
          </cell>
          <cell r="K1176" t="str">
            <v>SUPPLIER0014</v>
          </cell>
          <cell r="L1176" t="str">
            <v xml:space="preserve">WENZHOU RONGDA AUTO PARTS CO., LTD</v>
          </cell>
          <cell r="M1176">
            <v>1</v>
          </cell>
          <cell r="N1176">
            <v>4</v>
          </cell>
          <cell r="O1176">
            <v>5</v>
          </cell>
          <cell r="P1176">
            <v>3</v>
          </cell>
          <cell r="Q1176">
            <v>5</v>
          </cell>
          <cell r="T1176" t="str">
            <v xml:space="preserve">Yuan Purchase Pricelist (CNY)</v>
          </cell>
          <cell r="U1176">
            <v>43</v>
          </cell>
          <cell r="V1176">
            <v>968</v>
          </cell>
          <cell r="W1176">
            <v>1500</v>
          </cell>
          <cell r="X1176">
            <v>2080</v>
          </cell>
        </row>
        <row r="1177">
          <cell r="A1177">
            <v>13735</v>
          </cell>
          <cell r="B1177" t="str">
            <v>AUTOLAMPS2824</v>
          </cell>
          <cell r="C1177" t="str">
            <v>AUTOLAMPS2824</v>
          </cell>
          <cell r="D1177" t="b">
            <v>1</v>
          </cell>
          <cell r="E1177" t="str">
            <v xml:space="preserve">TOYOTA CALDINA / CARINA ST196 (92-97) - HEAD GLASS - LH</v>
          </cell>
          <cell r="F1177" t="str">
            <v>TOYOTA</v>
          </cell>
          <cell r="G1177" t="str">
            <v>ST196-HGS-LH</v>
          </cell>
          <cell r="H1177" t="str">
            <v xml:space="preserve">SI 9204</v>
          </cell>
          <cell r="J1177">
            <v>0.04</v>
          </cell>
          <cell r="M1177">
            <v>1</v>
          </cell>
          <cell r="N1177">
            <v>4</v>
          </cell>
          <cell r="O1177">
            <v>5</v>
          </cell>
          <cell r="P1177">
            <v>3</v>
          </cell>
          <cell r="Q1177">
            <v>10</v>
          </cell>
          <cell r="T1177" t="str">
            <v xml:space="preserve">USD Purchase Pricelist (USD)</v>
          </cell>
          <cell r="U1177">
            <v>1.25</v>
          </cell>
          <cell r="V1177">
            <v>195</v>
          </cell>
          <cell r="W1177">
            <v>300</v>
          </cell>
          <cell r="X1177">
            <v>420</v>
          </cell>
          <cell r="Z1177">
            <v>69</v>
          </cell>
          <cell r="AB1177" t="str">
            <v>TMF</v>
          </cell>
        </row>
        <row r="1178">
          <cell r="A1178">
            <v>13734</v>
          </cell>
          <cell r="B1178" t="str">
            <v>AUTOLAMPS2825</v>
          </cell>
          <cell r="C1178" t="str">
            <v>AUTOLAMPS2825</v>
          </cell>
          <cell r="D1178" t="b">
            <v>1</v>
          </cell>
          <cell r="E1178" t="str">
            <v xml:space="preserve">TOYOTA CALDINA / CARINA ST196 (92-97) - HEAD GLASS - RH</v>
          </cell>
          <cell r="F1178" t="str">
            <v>TOYOTA</v>
          </cell>
          <cell r="G1178" t="str">
            <v>ST196-HGS-RH</v>
          </cell>
          <cell r="H1178" t="str">
            <v xml:space="preserve">SI 9204</v>
          </cell>
          <cell r="J1178">
            <v>0.04</v>
          </cell>
          <cell r="M1178">
            <v>3</v>
          </cell>
          <cell r="N1178">
            <v>12</v>
          </cell>
          <cell r="O1178">
            <v>15</v>
          </cell>
          <cell r="P1178">
            <v>3</v>
          </cell>
          <cell r="Q1178">
            <v>10</v>
          </cell>
          <cell r="T1178" t="str">
            <v xml:space="preserve">USD Purchase Pricelist (USD)</v>
          </cell>
          <cell r="U1178">
            <v>1.25</v>
          </cell>
          <cell r="V1178">
            <v>195</v>
          </cell>
          <cell r="W1178">
            <v>300</v>
          </cell>
          <cell r="X1178">
            <v>420</v>
          </cell>
          <cell r="Z1178">
            <v>81</v>
          </cell>
          <cell r="AB1178" t="str">
            <v>TMF</v>
          </cell>
        </row>
        <row r="1179">
          <cell r="A1179">
            <v>12397</v>
          </cell>
          <cell r="B1179" t="str">
            <v>AUTOLAMPS1186</v>
          </cell>
          <cell r="C1179" t="str">
            <v>AUTOLAMPS1186</v>
          </cell>
          <cell r="D1179" t="b">
            <v>1</v>
          </cell>
          <cell r="E1179" t="str">
            <v xml:space="preserve">TOYOTA CALDINA 5D WAGON RT210  - AZT241/ST246 (02-) - LAMINATED FRONT WINDSREEN </v>
          </cell>
          <cell r="F1179" t="str">
            <v>TOYOTA</v>
          </cell>
          <cell r="G1179" t="str">
            <v xml:space="preserve">RT210VE R LFW/X</v>
          </cell>
          <cell r="H1179" t="str">
            <v xml:space="preserve">RT210VE R LFW/X</v>
          </cell>
          <cell r="I1179" t="str">
            <v>1424*947</v>
          </cell>
          <cell r="J1179">
            <v>0.02</v>
          </cell>
          <cell r="K1179" t="str">
            <v>SUPPLIER0015</v>
          </cell>
          <cell r="L1179" t="str">
            <v xml:space="preserve">XINYI AUTOMOBILE GLASS (SHENZHEN) CO., LTD</v>
          </cell>
          <cell r="M1179">
            <v>0</v>
          </cell>
          <cell r="N1179">
            <v>0</v>
          </cell>
          <cell r="O1179">
            <v>0</v>
          </cell>
          <cell r="T1179" t="str">
            <v xml:space="preserve">USD Purchase Pricelist (USD)</v>
          </cell>
          <cell r="U1179">
            <v>17.600000000000001</v>
          </cell>
          <cell r="V1179">
            <v>3153.92</v>
          </cell>
          <cell r="W1179">
            <v>4100</v>
          </cell>
          <cell r="X1179">
            <v>5200</v>
          </cell>
          <cell r="Z1179">
            <v>7</v>
          </cell>
          <cell r="AB1179" t="str">
            <v>4C</v>
          </cell>
        </row>
        <row r="1180">
          <cell r="A1180">
            <v>11146</v>
          </cell>
          <cell r="B1180" t="str">
            <v>AUTOLAMPS1195</v>
          </cell>
          <cell r="C1180" t="str">
            <v>AUTOLAMPS1195</v>
          </cell>
          <cell r="D1180" t="b">
            <v>1</v>
          </cell>
          <cell r="E1180" t="str">
            <v xml:space="preserve">TOYOTA CALDINA ST196 (92-97) - BUMPER LAMP (212-1656) - LH</v>
          </cell>
          <cell r="F1180" t="str">
            <v>TOYOTA</v>
          </cell>
          <cell r="G1180" t="str">
            <v xml:space="preserve">ST196 BLA LH</v>
          </cell>
          <cell r="H1180" t="str">
            <v>TY03-0804C-L</v>
          </cell>
          <cell r="J1180">
            <v>0.04</v>
          </cell>
          <cell r="K1180" t="str">
            <v>SUPPLIER0002</v>
          </cell>
          <cell r="L1180" t="str">
            <v xml:space="preserve">ANHUI TINCAI SILK CO. LTD</v>
          </cell>
          <cell r="M1180">
            <v>1</v>
          </cell>
          <cell r="N1180">
            <v>4</v>
          </cell>
          <cell r="O1180">
            <v>5</v>
          </cell>
          <cell r="P1180">
            <v>3</v>
          </cell>
          <cell r="Q1180">
            <v>10</v>
          </cell>
          <cell r="T1180" t="str">
            <v xml:space="preserve">Yuan Purchase Pricelist (CNY)</v>
          </cell>
          <cell r="U1180">
            <v>9</v>
          </cell>
          <cell r="V1180">
            <v>217</v>
          </cell>
          <cell r="W1180">
            <v>330</v>
          </cell>
          <cell r="X1180">
            <v>460</v>
          </cell>
          <cell r="Z1180">
            <v>12</v>
          </cell>
          <cell r="AB1180" t="str">
            <v>B18</v>
          </cell>
        </row>
        <row r="1181">
          <cell r="A1181">
            <v>11145</v>
          </cell>
          <cell r="B1181" t="str">
            <v>AUTOLAMPS1196</v>
          </cell>
          <cell r="C1181" t="str">
            <v>AUTOLAMPS1196</v>
          </cell>
          <cell r="D1181" t="b">
            <v>1</v>
          </cell>
          <cell r="E1181" t="str">
            <v xml:space="preserve">TOYOTA CALDINA ST196 (92-97) - BUMPER LAMP (212-1656) - RH</v>
          </cell>
          <cell r="F1181" t="str">
            <v>TOYOTA</v>
          </cell>
          <cell r="G1181" t="str">
            <v xml:space="preserve">ST196 BLA RH</v>
          </cell>
          <cell r="H1181" t="str">
            <v>TY03-0804C-R</v>
          </cell>
          <cell r="J1181">
            <v>0.04</v>
          </cell>
          <cell r="K1181" t="str">
            <v>SUPPLIER0002</v>
          </cell>
          <cell r="L1181" t="str">
            <v xml:space="preserve">ANHUI TINCAI SILK CO. LTD</v>
          </cell>
          <cell r="M1181">
            <v>8</v>
          </cell>
          <cell r="N1181">
            <v>32</v>
          </cell>
          <cell r="O1181">
            <v>40</v>
          </cell>
          <cell r="P1181">
            <v>3</v>
          </cell>
          <cell r="Q1181">
            <v>10</v>
          </cell>
          <cell r="T1181" t="str">
            <v xml:space="preserve">Yuan Purchase Pricelist (CNY)</v>
          </cell>
          <cell r="U1181">
            <v>9</v>
          </cell>
          <cell r="V1181">
            <v>228.85</v>
          </cell>
          <cell r="W1181">
            <v>350</v>
          </cell>
          <cell r="X1181">
            <v>600</v>
          </cell>
          <cell r="Z1181">
            <v>12</v>
          </cell>
          <cell r="AB1181" t="str">
            <v>B18</v>
          </cell>
        </row>
        <row r="1182">
          <cell r="A1182">
            <v>11142</v>
          </cell>
          <cell r="B1182" t="str">
            <v>AUTOLAMPS1197</v>
          </cell>
          <cell r="C1182" t="str">
            <v>AUTOLAMPS1197</v>
          </cell>
          <cell r="D1182" t="b">
            <v>1</v>
          </cell>
          <cell r="E1182" t="str">
            <v xml:space="preserve">TOYOTA CALDINA ST196 (92-97) - CORNER LAMP (212-1580-AE) - LH</v>
          </cell>
          <cell r="F1182" t="str">
            <v>TOYOTA</v>
          </cell>
          <cell r="G1182" t="str">
            <v xml:space="preserve">ST196 CLA LH</v>
          </cell>
          <cell r="H1182" t="str">
            <v>TY03-0803-L</v>
          </cell>
          <cell r="J1182">
            <v>0.04</v>
          </cell>
          <cell r="K1182" t="str">
            <v>SUPPLIER0002</v>
          </cell>
          <cell r="L1182" t="str">
            <v xml:space="preserve">ANHUI TINCAI SILK CO. LTD</v>
          </cell>
          <cell r="M1182">
            <v>8</v>
          </cell>
          <cell r="N1182">
            <v>32</v>
          </cell>
          <cell r="O1182">
            <v>40</v>
          </cell>
          <cell r="P1182">
            <v>3</v>
          </cell>
          <cell r="Q1182">
            <v>10</v>
          </cell>
          <cell r="T1182" t="str">
            <v xml:space="preserve">Yuan Purchase Pricelist (CNY)</v>
          </cell>
          <cell r="U1182">
            <v>9</v>
          </cell>
          <cell r="V1182">
            <v>228.85</v>
          </cell>
          <cell r="W1182">
            <v>350</v>
          </cell>
          <cell r="X1182">
            <v>600</v>
          </cell>
          <cell r="Z1182">
            <v>0</v>
          </cell>
          <cell r="AB1182" t="str">
            <v>B17</v>
          </cell>
        </row>
        <row r="1183">
          <cell r="A1183">
            <v>11141</v>
          </cell>
          <cell r="B1183" t="str">
            <v>AUTOLAMPS1198</v>
          </cell>
          <cell r="C1183" t="str">
            <v>AUTOLAMPS1198</v>
          </cell>
          <cell r="D1183" t="b">
            <v>1</v>
          </cell>
          <cell r="E1183" t="str">
            <v xml:space="preserve">TOYOTA CALDINA ST196 (92-97) - CORNER LAMP (212-1580-AE) - RH</v>
          </cell>
          <cell r="F1183" t="str">
            <v>TOYOTA</v>
          </cell>
          <cell r="G1183" t="str">
            <v xml:space="preserve">ST196 CLA RH</v>
          </cell>
          <cell r="H1183" t="str">
            <v>TY03-0803-R</v>
          </cell>
          <cell r="J1183">
            <v>0.04</v>
          </cell>
          <cell r="K1183" t="str">
            <v>SUPPLIER0002</v>
          </cell>
          <cell r="L1183" t="str">
            <v xml:space="preserve">ANHUI TINCAI SILK CO. LTD</v>
          </cell>
          <cell r="M1183">
            <v>0</v>
          </cell>
          <cell r="N1183">
            <v>0</v>
          </cell>
          <cell r="O1183">
            <v>0</v>
          </cell>
          <cell r="P1183">
            <v>3</v>
          </cell>
          <cell r="Q1183">
            <v>10</v>
          </cell>
          <cell r="T1183" t="str">
            <v xml:space="preserve">Yuan Purchase Pricelist (CNY)</v>
          </cell>
          <cell r="U1183">
            <v>4.71</v>
          </cell>
          <cell r="V1183">
            <v>736</v>
          </cell>
          <cell r="W1183">
            <v>1140</v>
          </cell>
          <cell r="X1183">
            <v>1570</v>
          </cell>
          <cell r="Z1183">
            <v>2</v>
          </cell>
          <cell r="AB1183" t="str">
            <v>B17</v>
          </cell>
        </row>
        <row r="1184">
          <cell r="A1184">
            <v>12774</v>
          </cell>
          <cell r="B1184" t="str">
            <v>AUTOLAMPS1204</v>
          </cell>
          <cell r="C1184" t="str">
            <v>AUTOLAMPS1204</v>
          </cell>
          <cell r="D1184" t="b">
            <v>1</v>
          </cell>
          <cell r="E1184" t="str">
            <v xml:space="preserve">TOYOTA CALDINA ST196 (92-97) - FOG LAMP (21-49) - LH</v>
          </cell>
          <cell r="F1184" t="str">
            <v>TOYOTA</v>
          </cell>
          <cell r="G1184" t="str">
            <v xml:space="preserve">ST196 FLA LH</v>
          </cell>
          <cell r="H1184" t="str">
            <v>TY99-0115-L</v>
          </cell>
          <cell r="J1184">
            <v>0.04</v>
          </cell>
          <cell r="K1184" t="str">
            <v>SUPPLIER0002</v>
          </cell>
          <cell r="L1184" t="str">
            <v xml:space="preserve">ANHUI TINCAI SILK CO. LTD</v>
          </cell>
          <cell r="M1184">
            <v>1</v>
          </cell>
          <cell r="N1184">
            <v>4</v>
          </cell>
          <cell r="O1184">
            <v>5</v>
          </cell>
          <cell r="P1184">
            <v>3</v>
          </cell>
          <cell r="Q1184">
            <v>10</v>
          </cell>
          <cell r="T1184" t="str">
            <v xml:space="preserve">Yuan Purchase Pricelist (CNY)</v>
          </cell>
          <cell r="U1184">
            <v>2.23</v>
          </cell>
          <cell r="V1184">
            <v>349</v>
          </cell>
          <cell r="W1184">
            <v>540</v>
          </cell>
          <cell r="X1184">
            <v>740</v>
          </cell>
        </row>
        <row r="1185">
          <cell r="A1185">
            <v>12773</v>
          </cell>
          <cell r="B1185" t="str">
            <v>AUTOLAMPS1205</v>
          </cell>
          <cell r="C1185" t="str">
            <v>AUTOLAMPS1205</v>
          </cell>
          <cell r="D1185" t="b">
            <v>1</v>
          </cell>
          <cell r="E1185" t="str">
            <v xml:space="preserve">TOYOTA CALDINA ST196 (92-97) - FOG LAMP (21-49) - RH</v>
          </cell>
          <cell r="F1185" t="str">
            <v>TOYOTA</v>
          </cell>
          <cell r="G1185" t="str">
            <v xml:space="preserve">ST196 FLA RH</v>
          </cell>
          <cell r="H1185" t="str">
            <v>TY99-0115-R</v>
          </cell>
          <cell r="J1185">
            <v>0.04</v>
          </cell>
          <cell r="K1185" t="str">
            <v>SUPPLIER0002</v>
          </cell>
          <cell r="L1185" t="str">
            <v xml:space="preserve">ANHUI TINCAI SILK CO. LTD</v>
          </cell>
          <cell r="M1185">
            <v>0</v>
          </cell>
          <cell r="N1185">
            <v>0</v>
          </cell>
          <cell r="O1185">
            <v>0</v>
          </cell>
          <cell r="P1185">
            <v>3</v>
          </cell>
          <cell r="Q1185">
            <v>10</v>
          </cell>
          <cell r="T1185" t="str">
            <v xml:space="preserve">Yuan Purchase Pricelist (CNY)</v>
          </cell>
          <cell r="U1185">
            <v>2.23</v>
          </cell>
          <cell r="V1185">
            <v>349</v>
          </cell>
          <cell r="W1185">
            <v>540</v>
          </cell>
          <cell r="X1185">
            <v>740</v>
          </cell>
        </row>
        <row r="1186">
          <cell r="A1186">
            <v>11146</v>
          </cell>
          <cell r="B1186" t="str">
            <v>AUTOLAMPS1195</v>
          </cell>
          <cell r="C1186" t="str">
            <v>AUTOLAMPS1195</v>
          </cell>
          <cell r="D1186" t="b">
            <v>1</v>
          </cell>
          <cell r="E1186" t="str">
            <v xml:space="preserve">TOYOTA CALDINA ST196 (92-97) - FRONT BUMPER</v>
          </cell>
          <cell r="F1186" t="str">
            <v>TOYOTA</v>
          </cell>
          <cell r="G1186" t="str">
            <v xml:space="preserve">ST196 BPRF</v>
          </cell>
          <cell r="H1186" t="str">
            <v>TY03-0507</v>
          </cell>
          <cell r="J1186">
            <v>0.04</v>
          </cell>
          <cell r="K1186" t="str">
            <v>SUPPLIER0002</v>
          </cell>
          <cell r="L1186" t="str">
            <v xml:space="preserve">ANHUI TINCAI SILK CO. LTD</v>
          </cell>
          <cell r="M1186">
            <v>2</v>
          </cell>
          <cell r="N1186">
            <v>8</v>
          </cell>
          <cell r="O1186">
            <v>10</v>
          </cell>
          <cell r="R1186">
            <v>2</v>
          </cell>
          <cell r="S1186">
            <v>4</v>
          </cell>
          <cell r="T1186" t="str">
            <v xml:space="preserve">Yuan Purchase Pricelist (CNY)</v>
          </cell>
          <cell r="U1186">
            <v>9</v>
          </cell>
          <cell r="V1186">
            <v>217</v>
          </cell>
          <cell r="W1186">
            <v>330</v>
          </cell>
          <cell r="X1186">
            <v>460</v>
          </cell>
        </row>
        <row r="1187">
          <cell r="A1187">
            <v>11774</v>
          </cell>
          <cell r="B1187" t="str">
            <v>AUTOLAMPS1200</v>
          </cell>
          <cell r="C1187" t="str">
            <v>AUTOLAMPS1200</v>
          </cell>
          <cell r="D1187" t="b">
            <v>1</v>
          </cell>
          <cell r="E1187" t="str">
            <v xml:space="preserve">TOYOTA CALDINA ST196 (92-97) - FRONT INNER FENDER - LH</v>
          </cell>
          <cell r="F1187" t="str">
            <v>TOYOTA</v>
          </cell>
          <cell r="G1187" t="str">
            <v xml:space="preserve">ST196 IFF LH</v>
          </cell>
          <cell r="H1187" t="str">
            <v>53875-20240</v>
          </cell>
          <cell r="J1187">
            <v>0.04</v>
          </cell>
          <cell r="K1187" t="str">
            <v>SUPPLIER0002</v>
          </cell>
          <cell r="L1187" t="str">
            <v xml:space="preserve">ANHUI TINCAI SILK CO. LTD</v>
          </cell>
          <cell r="M1187">
            <v>0</v>
          </cell>
          <cell r="N1187">
            <v>0</v>
          </cell>
          <cell r="O1187">
            <v>0</v>
          </cell>
          <cell r="R1187">
            <v>3</v>
          </cell>
          <cell r="S1187">
            <v>10</v>
          </cell>
          <cell r="T1187" t="str">
            <v xml:space="preserve">Yuan Purchase Pricelist (CNY)</v>
          </cell>
          <cell r="U1187">
            <v>4.71</v>
          </cell>
          <cell r="V1187">
            <v>736</v>
          </cell>
          <cell r="W1187">
            <v>1140</v>
          </cell>
          <cell r="X1187">
            <v>1570</v>
          </cell>
          <cell r="Z1187">
            <v>117</v>
          </cell>
          <cell r="AB1187" t="str">
            <v>H1</v>
          </cell>
        </row>
        <row r="1188">
          <cell r="A1188">
            <v>11149</v>
          </cell>
          <cell r="B1188" t="str">
            <v>AUTOLAMPS1202</v>
          </cell>
          <cell r="C1188" t="str">
            <v>AUTOLAMPS1202</v>
          </cell>
          <cell r="D1188" t="b">
            <v>1</v>
          </cell>
          <cell r="E1188" t="str">
            <v xml:space="preserve">TOYOTA CALDINA ST196 (92-97) - FRONT INNER FENDER - RH</v>
          </cell>
          <cell r="F1188" t="str">
            <v>TOYOTA</v>
          </cell>
          <cell r="G1188" t="str">
            <v xml:space="preserve">ST196 IFF RH</v>
          </cell>
          <cell r="H1188" t="str">
            <v>53876-20240</v>
          </cell>
          <cell r="J1188">
            <v>0.04</v>
          </cell>
          <cell r="K1188" t="str">
            <v>SUPPLIER0002</v>
          </cell>
          <cell r="L1188" t="str">
            <v xml:space="preserve">ANHUI TINCAI SILK CO. LTD</v>
          </cell>
          <cell r="M1188">
            <v>0</v>
          </cell>
          <cell r="N1188">
            <v>0</v>
          </cell>
          <cell r="O1188">
            <v>0</v>
          </cell>
          <cell r="R1188">
            <v>3</v>
          </cell>
          <cell r="S1188">
            <v>10</v>
          </cell>
          <cell r="T1188" t="str">
            <v xml:space="preserve">Yuan Purchase Pricelist (CNY)</v>
          </cell>
          <cell r="U1188">
            <v>12.3</v>
          </cell>
          <cell r="V1188">
            <v>1922</v>
          </cell>
          <cell r="W1188">
            <v>2980</v>
          </cell>
          <cell r="X1188">
            <v>4120</v>
          </cell>
          <cell r="Z1188">
            <v>118</v>
          </cell>
          <cell r="AB1188" t="str">
            <v>H1</v>
          </cell>
        </row>
        <row r="1189">
          <cell r="A1189">
            <v>11140</v>
          </cell>
          <cell r="B1189" t="str">
            <v>AUTOLAMPS1206</v>
          </cell>
          <cell r="C1189" t="str">
            <v>AUTOLAMPS1206</v>
          </cell>
          <cell r="D1189" t="b">
            <v>1</v>
          </cell>
          <cell r="E1189" t="str">
            <v xml:space="preserve">TOYOTA CALDINA ST196 (92-97) - HEAD LAMP (212-1147-RD/LD) - LH</v>
          </cell>
          <cell r="F1189" t="str">
            <v>TOYOTA</v>
          </cell>
          <cell r="G1189" t="str">
            <v xml:space="preserve">ST196 HLA LH</v>
          </cell>
          <cell r="H1189" t="str">
            <v>TY03-0801-L</v>
          </cell>
          <cell r="J1189">
            <v>0.04</v>
          </cell>
          <cell r="K1189" t="str">
            <v>SUPPLIER0002</v>
          </cell>
          <cell r="L1189" t="str">
            <v xml:space="preserve">ANHUI TINCAI SILK CO. LTD</v>
          </cell>
          <cell r="M1189">
            <v>5</v>
          </cell>
          <cell r="N1189">
            <v>20</v>
          </cell>
          <cell r="O1189">
            <v>25</v>
          </cell>
          <cell r="R1189">
            <v>2</v>
          </cell>
          <cell r="S1189">
            <v>5</v>
          </cell>
          <cell r="T1189" t="str">
            <v xml:space="preserve">Yuan Purchase Pricelist (CNY)</v>
          </cell>
          <cell r="U1189">
            <v>36</v>
          </cell>
          <cell r="V1189">
            <v>802.99</v>
          </cell>
          <cell r="W1189">
            <v>1380</v>
          </cell>
          <cell r="X1189">
            <v>2390</v>
          </cell>
        </row>
        <row r="1190">
          <cell r="A1190">
            <v>11139</v>
          </cell>
          <cell r="B1190" t="str">
            <v>AUTOLAMPS1207</v>
          </cell>
          <cell r="C1190" t="str">
            <v>AUTOLAMPS1207</v>
          </cell>
          <cell r="D1190" t="b">
            <v>1</v>
          </cell>
          <cell r="E1190" t="str">
            <v xml:space="preserve">TOYOTA CALDINA ST196 (92-97) - HEAD LAMP (212-1147-RD/LD) - RH</v>
          </cell>
          <cell r="F1190" t="str">
            <v>TOYOTA</v>
          </cell>
          <cell r="G1190" t="str">
            <v xml:space="preserve">ST196 HLA RH</v>
          </cell>
          <cell r="H1190" t="str">
            <v>TY03-0801-R</v>
          </cell>
          <cell r="J1190">
            <v>0.04</v>
          </cell>
          <cell r="K1190" t="str">
            <v>SUPPLIER0002</v>
          </cell>
          <cell r="L1190" t="str">
            <v xml:space="preserve">ANHUI TINCAI SILK CO. LTD</v>
          </cell>
          <cell r="M1190">
            <v>4</v>
          </cell>
          <cell r="N1190">
            <v>16</v>
          </cell>
          <cell r="O1190">
            <v>20</v>
          </cell>
          <cell r="R1190">
            <v>2</v>
          </cell>
          <cell r="S1190">
            <v>5</v>
          </cell>
          <cell r="T1190" t="str">
            <v xml:space="preserve">Yuan Purchase Pricelist (CNY)</v>
          </cell>
          <cell r="U1190">
            <v>36</v>
          </cell>
          <cell r="V1190">
            <v>802.99</v>
          </cell>
          <cell r="W1190">
            <v>1380</v>
          </cell>
          <cell r="X1190">
            <v>2390</v>
          </cell>
        </row>
        <row r="1191">
          <cell r="A1191">
            <v>11144</v>
          </cell>
          <cell r="B1191" t="str">
            <v>AUTOLAMPS1208</v>
          </cell>
          <cell r="C1191" t="str">
            <v>AUTOLAMPS1208</v>
          </cell>
          <cell r="D1191" t="b">
            <v>1</v>
          </cell>
          <cell r="E1191" t="str">
            <v xml:space="preserve">TOYOTA CALDINA ST196 (92-97) - TAIL LAMP (212-19A5-A/U) - LH</v>
          </cell>
          <cell r="F1191" t="str">
            <v>TOYOTA</v>
          </cell>
          <cell r="G1191" t="str">
            <v xml:space="preserve">ST196 TLA LH</v>
          </cell>
          <cell r="H1191" t="str">
            <v>TY03-0802C-L</v>
          </cell>
          <cell r="J1191">
            <v>0.04</v>
          </cell>
          <cell r="K1191" t="str">
            <v>SUPPLIER0002</v>
          </cell>
          <cell r="L1191" t="str">
            <v xml:space="preserve">ANHUI TINCAI SILK CO. LTD</v>
          </cell>
          <cell r="M1191">
            <v>3</v>
          </cell>
          <cell r="N1191">
            <v>12</v>
          </cell>
          <cell r="O1191">
            <v>15</v>
          </cell>
          <cell r="R1191">
            <v>2</v>
          </cell>
          <cell r="S1191">
            <v>5</v>
          </cell>
          <cell r="T1191" t="str">
            <v xml:space="preserve">Yuan Purchase Pricelist (CNY)</v>
          </cell>
          <cell r="U1191">
            <v>35</v>
          </cell>
          <cell r="V1191">
            <v>889.98</v>
          </cell>
          <cell r="W1191">
            <v>1300</v>
          </cell>
          <cell r="X1191">
            <v>1780</v>
          </cell>
        </row>
        <row r="1192">
          <cell r="A1192">
            <v>11143</v>
          </cell>
          <cell r="B1192" t="str">
            <v>AUTOLAMPS1209</v>
          </cell>
          <cell r="C1192" t="str">
            <v>AUTOLAMPS1209</v>
          </cell>
          <cell r="D1192" t="b">
            <v>1</v>
          </cell>
          <cell r="E1192" t="str">
            <v xml:space="preserve">TOYOTA CALDINA ST196 (92-97) - TAIL LAMP (212-19A5-A/U) - RH</v>
          </cell>
          <cell r="F1192" t="str">
            <v>TOYOTA</v>
          </cell>
          <cell r="G1192" t="str">
            <v xml:space="preserve">ST196 TLA RH</v>
          </cell>
          <cell r="H1192" t="str">
            <v>TY03-0802C-R</v>
          </cell>
          <cell r="J1192">
            <v>0.04</v>
          </cell>
          <cell r="K1192" t="str">
            <v>SUPPLIER0002</v>
          </cell>
          <cell r="L1192" t="str">
            <v xml:space="preserve">ANHUI TINCAI SILK CO. LTD</v>
          </cell>
          <cell r="M1192">
            <v>3</v>
          </cell>
          <cell r="N1192">
            <v>12</v>
          </cell>
          <cell r="O1192">
            <v>15</v>
          </cell>
          <cell r="R1192">
            <v>2</v>
          </cell>
          <cell r="S1192">
            <v>5</v>
          </cell>
          <cell r="T1192" t="str">
            <v xml:space="preserve">Yuan Purchase Pricelist (CNY)</v>
          </cell>
          <cell r="U1192">
            <v>35</v>
          </cell>
          <cell r="V1192">
            <v>889.98</v>
          </cell>
          <cell r="W1192">
            <v>1300</v>
          </cell>
          <cell r="X1192">
            <v>2300</v>
          </cell>
        </row>
        <row r="1193">
          <cell r="A1193">
            <v>13850</v>
          </cell>
          <cell r="B1193" t="str">
            <v>AUTOLAMPS2685</v>
          </cell>
          <cell r="C1193" t="str">
            <v>AUTOLAMPS2685</v>
          </cell>
          <cell r="D1193" t="b">
            <v>1</v>
          </cell>
          <cell r="E1193" t="str">
            <v xml:space="preserve">TOYOTA CARINA AT190/CT190 (92-) - LAMINTED FRONT  WINDSCREEN</v>
          </cell>
          <cell r="F1193" t="str">
            <v>TOYOTA</v>
          </cell>
          <cell r="G1193" t="str">
            <v xml:space="preserve">AT190 LFW/X</v>
          </cell>
          <cell r="H1193" t="str">
            <v xml:space="preserve">AT190 LFW/X</v>
          </cell>
          <cell r="I1193" t="str">
            <v>1413*870</v>
          </cell>
          <cell r="J1193">
            <v>0.02</v>
          </cell>
          <cell r="K1193" t="str">
            <v>SUPPLIER0015</v>
          </cell>
          <cell r="L1193" t="str">
            <v xml:space="preserve">XINYI AUTOMOBILE GLASS (SHENZHEN) CO., LTD</v>
          </cell>
          <cell r="M1193">
            <v>0</v>
          </cell>
          <cell r="N1193">
            <v>0</v>
          </cell>
          <cell r="O1193">
            <v>0</v>
          </cell>
          <cell r="R1193">
            <v>2</v>
          </cell>
          <cell r="S1193">
            <v>8</v>
          </cell>
          <cell r="T1193" t="str">
            <v xml:space="preserve">USD Purchase Pricelist (USD)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</row>
        <row r="1194">
          <cell r="A1194">
            <v>10491</v>
          </cell>
          <cell r="B1194" t="str">
            <v>AUTOLAMPS1210</v>
          </cell>
          <cell r="C1194" t="str">
            <v>AUTOLAMPS1210</v>
          </cell>
          <cell r="D1194" t="b">
            <v>1</v>
          </cell>
          <cell r="E1194" t="str">
            <v xml:space="preserve">TOYOTA CARINA AT211 (96-98) - CORNER LAMP (20-383) - LH</v>
          </cell>
          <cell r="F1194" t="str">
            <v>TOYOTA</v>
          </cell>
          <cell r="G1194" t="str">
            <v xml:space="preserve">AT211/96 CLA LH</v>
          </cell>
          <cell r="H1194" t="str">
            <v>TY03-1203-L</v>
          </cell>
          <cell r="J1194">
            <v>0.04</v>
          </cell>
          <cell r="K1194" t="str">
            <v>SUPPLIER0002</v>
          </cell>
          <cell r="L1194" t="str">
            <v xml:space="preserve">ANHUI TINCAI SILK CO. LTD</v>
          </cell>
          <cell r="M1194">
            <v>5</v>
          </cell>
          <cell r="N1194">
            <v>20</v>
          </cell>
          <cell r="O1194">
            <v>25</v>
          </cell>
          <cell r="P1194">
            <v>5</v>
          </cell>
          <cell r="Q1194">
            <v>10</v>
          </cell>
          <cell r="T1194" t="str">
            <v xml:space="preserve">Yuan Purchase Pricelist (CNY)</v>
          </cell>
          <cell r="U1194">
            <v>13.5</v>
          </cell>
          <cell r="V1194">
            <v>344</v>
          </cell>
          <cell r="W1194">
            <v>520</v>
          </cell>
          <cell r="X1194">
            <v>690</v>
          </cell>
          <cell r="Z1194">
            <v>10</v>
          </cell>
          <cell r="AB1194" t="str">
            <v>B16</v>
          </cell>
        </row>
        <row r="1195">
          <cell r="A1195">
            <v>10490</v>
          </cell>
          <cell r="B1195" t="str">
            <v>AUTOLAMPS1211</v>
          </cell>
          <cell r="C1195" t="str">
            <v>AUTOLAMPS1211</v>
          </cell>
          <cell r="D1195" t="b">
            <v>1</v>
          </cell>
          <cell r="E1195" t="str">
            <v xml:space="preserve">TOYOTA CARINA AT211 (96-98) - CORNER LAMP (20-383)- RH</v>
          </cell>
          <cell r="F1195" t="str">
            <v>TOYOTA</v>
          </cell>
          <cell r="G1195" t="str">
            <v xml:space="preserve">AT211/96 CLA RH</v>
          </cell>
          <cell r="H1195" t="str">
            <v>TY03-1203-R</v>
          </cell>
          <cell r="J1195">
            <v>0.04</v>
          </cell>
          <cell r="K1195" t="str">
            <v>SUPPLIER0002</v>
          </cell>
          <cell r="L1195" t="str">
            <v xml:space="preserve">ANHUI TINCAI SILK CO. LTD</v>
          </cell>
          <cell r="M1195">
            <v>6</v>
          </cell>
          <cell r="N1195">
            <v>24</v>
          </cell>
          <cell r="O1195">
            <v>30</v>
          </cell>
          <cell r="P1195">
            <v>5</v>
          </cell>
          <cell r="Q1195">
            <v>10</v>
          </cell>
          <cell r="T1195" t="str">
            <v xml:space="preserve">Yuan Purchase Pricelist (CNY)</v>
          </cell>
          <cell r="U1195">
            <v>13.5</v>
          </cell>
          <cell r="V1195">
            <v>344</v>
          </cell>
          <cell r="W1195">
            <v>520</v>
          </cell>
          <cell r="X1195">
            <v>690</v>
          </cell>
          <cell r="Z1195">
            <v>10</v>
          </cell>
          <cell r="AB1195" t="str">
            <v>B16</v>
          </cell>
        </row>
        <row r="1196">
          <cell r="A1196">
            <v>10493</v>
          </cell>
          <cell r="B1196" t="str">
            <v>AUTOLAMPS1212</v>
          </cell>
          <cell r="C1196" t="str">
            <v>AUTOLAMPS1212</v>
          </cell>
          <cell r="D1196" t="b">
            <v>1</v>
          </cell>
          <cell r="E1196" t="str">
            <v xml:space="preserve">TOYOTA CARINA AT211 (96-98) - FOG LAMP (20-384) - LH</v>
          </cell>
          <cell r="F1196" t="str">
            <v>TOYOTA</v>
          </cell>
          <cell r="G1196" t="str">
            <v xml:space="preserve">AT211/96 FLA LH</v>
          </cell>
          <cell r="H1196" t="str">
            <v>TY03-1204-L</v>
          </cell>
          <cell r="J1196">
            <v>0.04</v>
          </cell>
          <cell r="K1196" t="str">
            <v>SUPPLIER0002</v>
          </cell>
          <cell r="L1196" t="str">
            <v xml:space="preserve">ANHUI TINCAI SILK CO. LTD</v>
          </cell>
          <cell r="M1196">
            <v>3</v>
          </cell>
          <cell r="N1196">
            <v>12</v>
          </cell>
          <cell r="O1196">
            <v>15</v>
          </cell>
          <cell r="P1196">
            <v>5</v>
          </cell>
          <cell r="Q1196">
            <v>10</v>
          </cell>
          <cell r="T1196" t="str">
            <v xml:space="preserve">Yuan Purchase Pricelist (CNY)</v>
          </cell>
          <cell r="U1196">
            <v>3.92</v>
          </cell>
          <cell r="V1196">
            <v>613</v>
          </cell>
          <cell r="W1196">
            <v>950</v>
          </cell>
          <cell r="X1196">
            <v>1310</v>
          </cell>
          <cell r="Z1196">
            <v>4</v>
          </cell>
          <cell r="AB1196" t="str">
            <v>B18</v>
          </cell>
        </row>
        <row r="1197">
          <cell r="A1197">
            <v>10492</v>
          </cell>
          <cell r="B1197" t="str">
            <v>AUTOLAMPS1213</v>
          </cell>
          <cell r="C1197" t="str">
            <v>AUTOLAMPS1213</v>
          </cell>
          <cell r="D1197" t="b">
            <v>1</v>
          </cell>
          <cell r="E1197" t="str">
            <v xml:space="preserve">TOYOTA CARINA AT211 (96-98) - FOG LAMP (20-384) - RH</v>
          </cell>
          <cell r="F1197" t="str">
            <v>TOYOTA</v>
          </cell>
          <cell r="G1197" t="str">
            <v xml:space="preserve">AT211/96 FLA RH</v>
          </cell>
          <cell r="H1197" t="str">
            <v>TY03-1204-R</v>
          </cell>
          <cell r="J1197">
            <v>0.04</v>
          </cell>
          <cell r="K1197" t="str">
            <v>SUPPLIER0002</v>
          </cell>
          <cell r="L1197" t="str">
            <v xml:space="preserve">ANHUI TINCAI SILK CO. LTD</v>
          </cell>
          <cell r="M1197">
            <v>3</v>
          </cell>
          <cell r="N1197">
            <v>12</v>
          </cell>
          <cell r="O1197">
            <v>15</v>
          </cell>
          <cell r="P1197">
            <v>5</v>
          </cell>
          <cell r="Q1197">
            <v>10</v>
          </cell>
          <cell r="T1197" t="str">
            <v xml:space="preserve">Yuan Purchase Pricelist (CNY)</v>
          </cell>
          <cell r="U1197">
            <v>3.92</v>
          </cell>
          <cell r="V1197">
            <v>613</v>
          </cell>
          <cell r="W1197">
            <v>950</v>
          </cell>
          <cell r="X1197">
            <v>1310</v>
          </cell>
          <cell r="Z1197">
            <v>12</v>
          </cell>
          <cell r="AB1197" t="str">
            <v>B18</v>
          </cell>
        </row>
        <row r="1198">
          <cell r="A1198">
            <v>10489</v>
          </cell>
          <cell r="B1198" t="str">
            <v>AUTOLAMPS1214</v>
          </cell>
          <cell r="C1198" t="str">
            <v>AUTOLAMPS1214</v>
          </cell>
          <cell r="D1198" t="b">
            <v>1</v>
          </cell>
          <cell r="E1198" t="str">
            <v xml:space="preserve">TOYOTA CARINA AT211 (96-98) - HEAD GLASS (212-1147-00) - LH</v>
          </cell>
          <cell r="F1198" t="str">
            <v>TOYOTA</v>
          </cell>
          <cell r="G1198" t="str">
            <v xml:space="preserve">AT211/96 HGS LH</v>
          </cell>
          <cell r="H1198" t="str">
            <v>TY03-1201-00-L</v>
          </cell>
          <cell r="J1198">
            <v>0.04</v>
          </cell>
          <cell r="M1198">
            <v>0</v>
          </cell>
          <cell r="N1198">
            <v>0</v>
          </cell>
          <cell r="O1198">
            <v>0</v>
          </cell>
          <cell r="P1198">
            <v>5</v>
          </cell>
          <cell r="Q1198">
            <v>10</v>
          </cell>
          <cell r="T1198" t="str">
            <v xml:space="preserve">Yuan Purchase Pricelist (CNY)</v>
          </cell>
          <cell r="U1198">
            <v>2.94</v>
          </cell>
          <cell r="V1198">
            <v>460</v>
          </cell>
          <cell r="W1198">
            <v>710</v>
          </cell>
          <cell r="X1198">
            <v>980</v>
          </cell>
          <cell r="Z1198">
            <v>18</v>
          </cell>
          <cell r="AB1198" t="str">
            <v>TMF</v>
          </cell>
        </row>
        <row r="1199">
          <cell r="A1199">
            <v>10488</v>
          </cell>
          <cell r="B1199" t="str">
            <v>AUTOLAMPS1215</v>
          </cell>
          <cell r="C1199" t="str">
            <v>AUTOLAMPS1215</v>
          </cell>
          <cell r="D1199" t="b">
            <v>1</v>
          </cell>
          <cell r="E1199" t="str">
            <v xml:space="preserve">TOYOTA CARINA AT211 (96-98) - HEAD GLASS (212-1147-00) - RH</v>
          </cell>
          <cell r="F1199" t="str">
            <v>TOYOTA</v>
          </cell>
          <cell r="G1199" t="str">
            <v xml:space="preserve">AT211/96 HGS RH</v>
          </cell>
          <cell r="H1199" t="str">
            <v>TY03-1202-00-R</v>
          </cell>
          <cell r="J1199">
            <v>0.04</v>
          </cell>
          <cell r="M1199">
            <v>0</v>
          </cell>
          <cell r="N1199">
            <v>0</v>
          </cell>
          <cell r="O1199">
            <v>0</v>
          </cell>
          <cell r="P1199">
            <v>5</v>
          </cell>
          <cell r="Q1199">
            <v>10</v>
          </cell>
          <cell r="T1199" t="str">
            <v xml:space="preserve">Yuan Purchase Pricelist (CNY)</v>
          </cell>
          <cell r="U1199">
            <v>2.94</v>
          </cell>
          <cell r="V1199">
            <v>460</v>
          </cell>
          <cell r="W1199">
            <v>710</v>
          </cell>
          <cell r="X1199">
            <v>980</v>
          </cell>
          <cell r="Z1199">
            <v>19</v>
          </cell>
          <cell r="AB1199" t="str">
            <v>TMF</v>
          </cell>
        </row>
        <row r="1200">
          <cell r="A1200">
            <v>10487</v>
          </cell>
          <cell r="B1200" t="str">
            <v>AUTOLAMPS1216</v>
          </cell>
          <cell r="C1200" t="str">
            <v>AUTOLAMPS1216</v>
          </cell>
          <cell r="D1200" t="b">
            <v>1</v>
          </cell>
          <cell r="E1200" t="str">
            <v xml:space="preserve">TOYOTA CARINA AT211 (96-98) - HEAD LAMP (212-1147) - LH</v>
          </cell>
          <cell r="F1200" t="str">
            <v>TOYOTA</v>
          </cell>
          <cell r="G1200" t="str">
            <v xml:space="preserve">AT211/96 HLA LH</v>
          </cell>
          <cell r="H1200" t="str">
            <v>TY03-1201-L</v>
          </cell>
          <cell r="J1200">
            <v>0.04</v>
          </cell>
          <cell r="K1200" t="str">
            <v>SUPPLIER0002</v>
          </cell>
          <cell r="L1200" t="str">
            <v xml:space="preserve">ANHUI TINCAI SILK CO. LTD</v>
          </cell>
          <cell r="M1200">
            <v>1</v>
          </cell>
          <cell r="N1200">
            <v>4</v>
          </cell>
          <cell r="O1200">
            <v>5</v>
          </cell>
          <cell r="R1200">
            <v>2</v>
          </cell>
          <cell r="S1200">
            <v>5</v>
          </cell>
          <cell r="T1200" t="str">
            <v xml:space="preserve">Yuan Purchase Pricelist (CNY)</v>
          </cell>
          <cell r="U1200">
            <v>50</v>
          </cell>
          <cell r="V1200">
            <v>1207</v>
          </cell>
          <cell r="W1200">
            <v>1810</v>
          </cell>
          <cell r="X1200">
            <v>2500</v>
          </cell>
          <cell r="Z1200">
            <v>23</v>
          </cell>
          <cell r="AB1200" t="str">
            <v>A4</v>
          </cell>
        </row>
        <row r="1201">
          <cell r="A1201">
            <v>10486</v>
          </cell>
          <cell r="B1201" t="str">
            <v>AUTOLAMPS1217</v>
          </cell>
          <cell r="C1201" t="str">
            <v>AUTOLAMPS1217</v>
          </cell>
          <cell r="D1201" t="b">
            <v>1</v>
          </cell>
          <cell r="E1201" t="str">
            <v xml:space="preserve">TOYOTA CARINA AT211 (96-98) - HEAD LAMP (212-1147) - RH</v>
          </cell>
          <cell r="F1201" t="str">
            <v>TOYOTA</v>
          </cell>
          <cell r="G1201" t="str">
            <v xml:space="preserve">AT211/96 HLA RH</v>
          </cell>
          <cell r="H1201" t="str">
            <v>TY03-1201-R</v>
          </cell>
          <cell r="J1201">
            <v>0.04</v>
          </cell>
          <cell r="K1201" t="str">
            <v>SUPPLIER0002</v>
          </cell>
          <cell r="L1201" t="str">
            <v xml:space="preserve">ANHUI TINCAI SILK CO. LTD</v>
          </cell>
          <cell r="M1201">
            <v>0</v>
          </cell>
          <cell r="N1201">
            <v>0</v>
          </cell>
          <cell r="O1201">
            <v>0</v>
          </cell>
          <cell r="R1201">
            <v>2</v>
          </cell>
          <cell r="S1201">
            <v>5</v>
          </cell>
          <cell r="T1201" t="str">
            <v xml:space="preserve">Yuan Purchase Pricelist (CNY)</v>
          </cell>
          <cell r="U1201">
            <v>50</v>
          </cell>
          <cell r="V1201">
            <v>1207</v>
          </cell>
          <cell r="W1201">
            <v>1810</v>
          </cell>
          <cell r="X1201">
            <v>2500</v>
          </cell>
          <cell r="Z1201">
            <v>34</v>
          </cell>
          <cell r="AB1201" t="str">
            <v>A4</v>
          </cell>
        </row>
        <row r="1202">
          <cell r="A1202">
            <v>10495</v>
          </cell>
          <cell r="B1202" t="str">
            <v>AUTOLAMPS1218</v>
          </cell>
          <cell r="C1202" t="str">
            <v>AUTOLAMPS1218</v>
          </cell>
          <cell r="D1202" t="b">
            <v>1</v>
          </cell>
          <cell r="E1202" t="str">
            <v xml:space="preserve">TOYOTA CARINA AT211 (96-98) - TAIL LAMP (20-385) - LH</v>
          </cell>
          <cell r="F1202" t="str">
            <v>TOYOTA</v>
          </cell>
          <cell r="G1202" t="str">
            <v xml:space="preserve">AT211/96 TLA LH</v>
          </cell>
          <cell r="H1202" t="str">
            <v>TY03-1202-L</v>
          </cell>
          <cell r="J1202">
            <v>0.04</v>
          </cell>
          <cell r="K1202" t="str">
            <v>SUPPLIER0002</v>
          </cell>
          <cell r="L1202" t="str">
            <v xml:space="preserve">ANHUI TINCAI SILK CO. LTD</v>
          </cell>
          <cell r="M1202">
            <v>1</v>
          </cell>
          <cell r="N1202">
            <v>4</v>
          </cell>
          <cell r="O1202">
            <v>5</v>
          </cell>
          <cell r="R1202">
            <v>2</v>
          </cell>
          <cell r="S1202">
            <v>5</v>
          </cell>
          <cell r="T1202" t="str">
            <v xml:space="preserve">Yuan Purchase Pricelist (CNY)</v>
          </cell>
          <cell r="U1202">
            <v>50</v>
          </cell>
          <cell r="V1202">
            <v>1207</v>
          </cell>
          <cell r="W1202">
            <v>1810</v>
          </cell>
          <cell r="X1202">
            <v>2500</v>
          </cell>
          <cell r="Z1202">
            <v>15</v>
          </cell>
          <cell r="AB1202" t="str">
            <v>B2</v>
          </cell>
        </row>
        <row r="1203">
          <cell r="A1203">
            <v>10494</v>
          </cell>
          <cell r="B1203" t="str">
            <v>AUTOLAMPS1219</v>
          </cell>
          <cell r="C1203" t="str">
            <v>AUTOLAMPS1219</v>
          </cell>
          <cell r="D1203" t="b">
            <v>1</v>
          </cell>
          <cell r="E1203" t="str">
            <v xml:space="preserve">TOYOTA CARINA AT211 (96-98) - TAIL LAMP (20-385) - RH</v>
          </cell>
          <cell r="F1203" t="str">
            <v>TOYOTA</v>
          </cell>
          <cell r="G1203" t="str">
            <v xml:space="preserve">AT211/96 TLA RH</v>
          </cell>
          <cell r="H1203" t="str">
            <v>TY03-1202-R</v>
          </cell>
          <cell r="J1203">
            <v>0.04</v>
          </cell>
          <cell r="K1203" t="str">
            <v>SUPPLIER0002</v>
          </cell>
          <cell r="L1203" t="str">
            <v xml:space="preserve">ANHUI TINCAI SILK CO. LTD</v>
          </cell>
          <cell r="M1203">
            <v>1</v>
          </cell>
          <cell r="N1203">
            <v>4</v>
          </cell>
          <cell r="O1203">
            <v>5</v>
          </cell>
          <cell r="R1203">
            <v>2</v>
          </cell>
          <cell r="S1203">
            <v>5</v>
          </cell>
          <cell r="T1203" t="str">
            <v xml:space="preserve">Yuan Purchase Pricelist (CNY)</v>
          </cell>
          <cell r="U1203">
            <v>50</v>
          </cell>
          <cell r="V1203">
            <v>1207</v>
          </cell>
          <cell r="W1203">
            <v>1810</v>
          </cell>
          <cell r="X1203">
            <v>2500</v>
          </cell>
          <cell r="Z1203">
            <v>14</v>
          </cell>
          <cell r="AB1203" t="str">
            <v>B2</v>
          </cell>
        </row>
        <row r="1204">
          <cell r="A1204">
            <v>10499</v>
          </cell>
          <cell r="B1204" t="str">
            <v>AUTOLAMPS1220</v>
          </cell>
          <cell r="C1204" t="str">
            <v>AUTOLAMPS1220</v>
          </cell>
          <cell r="D1204" t="b">
            <v>1</v>
          </cell>
          <cell r="E1204" t="str">
            <v xml:space="preserve">TOYOTA CARINA TI - AT212 (99-01) - CORNER LAMP (20-403) - LH</v>
          </cell>
          <cell r="F1204" t="str">
            <v>TOYOTA</v>
          </cell>
          <cell r="G1204" t="str">
            <v xml:space="preserve">AT212/99 CLA LH</v>
          </cell>
          <cell r="H1204" t="str">
            <v>TY03-1303-L</v>
          </cell>
          <cell r="J1204">
            <v>0.04</v>
          </cell>
          <cell r="K1204" t="str">
            <v>SUPPLIER0002</v>
          </cell>
          <cell r="L1204" t="str">
            <v xml:space="preserve">ANHUI TINCAI SILK CO. LTD</v>
          </cell>
          <cell r="M1204">
            <v>10</v>
          </cell>
          <cell r="N1204">
            <v>40</v>
          </cell>
          <cell r="O1204">
            <v>50</v>
          </cell>
          <cell r="P1204">
            <v>5</v>
          </cell>
          <cell r="Q1204">
            <v>10</v>
          </cell>
          <cell r="T1204" t="str">
            <v xml:space="preserve">Yuan Purchase Pricelist (CNY)</v>
          </cell>
          <cell r="U1204">
            <v>13.5</v>
          </cell>
          <cell r="V1204">
            <v>344</v>
          </cell>
          <cell r="W1204">
            <v>520</v>
          </cell>
          <cell r="X1204">
            <v>690</v>
          </cell>
          <cell r="Z1204">
            <v>32</v>
          </cell>
          <cell r="AB1204" t="str">
            <v>B15</v>
          </cell>
        </row>
        <row r="1205">
          <cell r="A1205">
            <v>10498</v>
          </cell>
          <cell r="B1205" t="str">
            <v>AUTOLAMPS1221</v>
          </cell>
          <cell r="C1205" t="str">
            <v>AUTOLAMPS1221</v>
          </cell>
          <cell r="D1205" t="b">
            <v>1</v>
          </cell>
          <cell r="E1205" t="str">
            <v xml:space="preserve">TOYOTA CARINA TI - AT212 (99-01) - CORNER LAMP (20-403) - RH</v>
          </cell>
          <cell r="F1205" t="str">
            <v>TOYOTA</v>
          </cell>
          <cell r="G1205" t="str">
            <v xml:space="preserve">AT212/99 CLA RH</v>
          </cell>
          <cell r="H1205" t="str">
            <v>TY03-1303-R</v>
          </cell>
          <cell r="J1205">
            <v>0.04</v>
          </cell>
          <cell r="K1205" t="str">
            <v>SUPPLIER0002</v>
          </cell>
          <cell r="L1205" t="str">
            <v xml:space="preserve">ANHUI TINCAI SILK CO. LTD</v>
          </cell>
          <cell r="M1205">
            <v>10</v>
          </cell>
          <cell r="N1205">
            <v>40</v>
          </cell>
          <cell r="O1205">
            <v>50</v>
          </cell>
          <cell r="P1205">
            <v>5</v>
          </cell>
          <cell r="Q1205">
            <v>10</v>
          </cell>
          <cell r="T1205" t="str">
            <v xml:space="preserve">Yuan Purchase Pricelist (CNY)</v>
          </cell>
          <cell r="U1205">
            <v>13.5</v>
          </cell>
          <cell r="V1205">
            <v>344</v>
          </cell>
          <cell r="W1205">
            <v>520</v>
          </cell>
          <cell r="X1205">
            <v>690</v>
          </cell>
          <cell r="Z1205">
            <v>30</v>
          </cell>
          <cell r="AB1205" t="str">
            <v>B15</v>
          </cell>
        </row>
        <row r="1206">
          <cell r="A1206">
            <v>10501</v>
          </cell>
          <cell r="B1206" t="str">
            <v>AUTOLAMPS1222</v>
          </cell>
          <cell r="C1206" t="str">
            <v>AUTOLAMPS1222</v>
          </cell>
          <cell r="D1206" t="b">
            <v>1</v>
          </cell>
          <cell r="E1206" t="str">
            <v xml:space="preserve">TOYOTA CARINA TI - AT212 (99-01) - FOG LAMP (20-404) - LH</v>
          </cell>
          <cell r="F1206" t="str">
            <v>TOYOTA</v>
          </cell>
          <cell r="G1206" t="str">
            <v xml:space="preserve">AT212/99 FLA LH</v>
          </cell>
          <cell r="H1206" t="str">
            <v>TY03-1304-L</v>
          </cell>
          <cell r="J1206">
            <v>0.04</v>
          </cell>
          <cell r="K1206" t="str">
            <v>SUPPLIER0002</v>
          </cell>
          <cell r="L1206" t="str">
            <v xml:space="preserve">ANHUI TINCAI SILK CO. LTD</v>
          </cell>
          <cell r="M1206">
            <v>10</v>
          </cell>
          <cell r="N1206">
            <v>40</v>
          </cell>
          <cell r="O1206">
            <v>50</v>
          </cell>
          <cell r="P1206">
            <v>5</v>
          </cell>
          <cell r="Q1206">
            <v>10</v>
          </cell>
          <cell r="T1206" t="str">
            <v xml:space="preserve">Yuan Purchase Pricelist (CNY)</v>
          </cell>
          <cell r="U1206">
            <v>25</v>
          </cell>
          <cell r="V1206">
            <v>604</v>
          </cell>
          <cell r="W1206">
            <v>910</v>
          </cell>
          <cell r="X1206">
            <v>1260</v>
          </cell>
        </row>
        <row r="1207">
          <cell r="A1207">
            <v>10500</v>
          </cell>
          <cell r="B1207" t="str">
            <v>AUTOLAMPS1223</v>
          </cell>
          <cell r="C1207" t="str">
            <v>AUTOLAMPS1223</v>
          </cell>
          <cell r="D1207" t="b">
            <v>1</v>
          </cell>
          <cell r="E1207" t="str">
            <v xml:space="preserve">TOYOTA CARINA TI - AT212 (99-01) - FOG LAMP (20-404) - RH</v>
          </cell>
          <cell r="F1207" t="str">
            <v>TOYOTA</v>
          </cell>
          <cell r="G1207" t="str">
            <v xml:space="preserve">AT212/99 FLA RH</v>
          </cell>
          <cell r="H1207" t="str">
            <v>TY03-1304-R</v>
          </cell>
          <cell r="J1207">
            <v>0.04</v>
          </cell>
          <cell r="K1207" t="str">
            <v>SUPPLIER0002</v>
          </cell>
          <cell r="L1207" t="str">
            <v xml:space="preserve">ANHUI TINCAI SILK CO. LTD</v>
          </cell>
          <cell r="M1207">
            <v>7</v>
          </cell>
          <cell r="N1207">
            <v>28</v>
          </cell>
          <cell r="O1207">
            <v>35</v>
          </cell>
          <cell r="P1207">
            <v>5</v>
          </cell>
          <cell r="Q1207">
            <v>10</v>
          </cell>
          <cell r="T1207" t="str">
            <v xml:space="preserve">Yuan Purchase Pricelist (CNY)</v>
          </cell>
          <cell r="U1207">
            <v>25</v>
          </cell>
          <cell r="V1207">
            <v>604</v>
          </cell>
          <cell r="W1207">
            <v>910</v>
          </cell>
          <cell r="X1207">
            <v>1260</v>
          </cell>
        </row>
        <row r="1208">
          <cell r="A1208">
            <v>11362</v>
          </cell>
          <cell r="B1208" t="str">
            <v>AUTOLAMPS1224</v>
          </cell>
          <cell r="C1208" t="str">
            <v>AUTOLAMPS1224</v>
          </cell>
          <cell r="D1208" t="b">
            <v>1</v>
          </cell>
          <cell r="E1208" t="str">
            <v xml:space="preserve">TOYOTA CARINA TI - AT212 (99-01) - GRILL (GREY/CHROME)</v>
          </cell>
          <cell r="F1208" t="str">
            <v>TOYOTA</v>
          </cell>
          <cell r="G1208" t="str">
            <v xml:space="preserve">AT212/99 GRL RH</v>
          </cell>
          <cell r="H1208" t="str">
            <v>TY03-1311</v>
          </cell>
          <cell r="J1208">
            <v>0.04</v>
          </cell>
          <cell r="K1208" t="str">
            <v>SUPPLIER0002</v>
          </cell>
          <cell r="L1208" t="str">
            <v xml:space="preserve">ANHUI TINCAI SILK CO. LTD</v>
          </cell>
          <cell r="N1208">
            <v>0</v>
          </cell>
          <cell r="O1208">
            <v>0</v>
          </cell>
          <cell r="R1208">
            <v>2</v>
          </cell>
          <cell r="S1208">
            <v>3</v>
          </cell>
          <cell r="T1208" t="str">
            <v xml:space="preserve">Yuan Purchase Pricelist (CNY)</v>
          </cell>
          <cell r="U1208">
            <v>52.7</v>
          </cell>
          <cell r="V1208">
            <v>1186</v>
          </cell>
          <cell r="W1208">
            <v>1840</v>
          </cell>
          <cell r="X1208">
            <v>2540</v>
          </cell>
        </row>
        <row r="1209">
          <cell r="A1209">
            <v>10497</v>
          </cell>
          <cell r="B1209" t="str">
            <v>AUTOLAMPS1225</v>
          </cell>
          <cell r="C1209" t="str">
            <v>AUTOLAMPS1225</v>
          </cell>
          <cell r="D1209" t="b">
            <v>1</v>
          </cell>
          <cell r="E1209" t="str">
            <v xml:space="preserve">TOYOTA CARINA TI - AT212 (99-01) - HEAD LAMP (20-402) - LH</v>
          </cell>
          <cell r="F1209" t="str">
            <v>TOYOTA</v>
          </cell>
          <cell r="G1209" t="str">
            <v xml:space="preserve">AT212/99 HLA LH</v>
          </cell>
          <cell r="H1209" t="str">
            <v>TY03-1301-L</v>
          </cell>
          <cell r="J1209">
            <v>0.04</v>
          </cell>
          <cell r="K1209" t="str">
            <v>SUPPLIER0002</v>
          </cell>
          <cell r="L1209" t="str">
            <v xml:space="preserve">ANHUI TINCAI SILK CO. LTD</v>
          </cell>
          <cell r="M1209">
            <v>4</v>
          </cell>
          <cell r="N1209">
            <v>16</v>
          </cell>
          <cell r="O1209">
            <v>20</v>
          </cell>
          <cell r="R1209">
            <v>2</v>
          </cell>
          <cell r="S1209">
            <v>5</v>
          </cell>
          <cell r="T1209" t="str">
            <v xml:space="preserve">Yuan Purchase Pricelist (CNY)</v>
          </cell>
          <cell r="U1209">
            <v>50</v>
          </cell>
          <cell r="V1209">
            <v>1207</v>
          </cell>
          <cell r="W1209">
            <v>1810</v>
          </cell>
          <cell r="X1209">
            <v>2500</v>
          </cell>
          <cell r="Z1209">
            <v>11</v>
          </cell>
          <cell r="AB1209" t="str">
            <v>A4</v>
          </cell>
        </row>
        <row r="1210">
          <cell r="A1210">
            <v>10496</v>
          </cell>
          <cell r="B1210" t="str">
            <v>AUTOLAMPS1226</v>
          </cell>
          <cell r="C1210" t="str">
            <v>AUTOLAMPS1226</v>
          </cell>
          <cell r="D1210" t="b">
            <v>1</v>
          </cell>
          <cell r="E1210" t="str">
            <v xml:space="preserve">TOYOTA CARINA TI - AT212 (99-01) - HEAD LAMP (20-402) - RH</v>
          </cell>
          <cell r="F1210" t="str">
            <v>TOYOTA</v>
          </cell>
          <cell r="G1210" t="str">
            <v xml:space="preserve">AT212/99 HLA RH</v>
          </cell>
          <cell r="H1210" t="str">
            <v>TY03-1301-R</v>
          </cell>
          <cell r="J1210">
            <v>0.04</v>
          </cell>
          <cell r="K1210" t="str">
            <v>SUPPLIER0002</v>
          </cell>
          <cell r="L1210" t="str">
            <v xml:space="preserve">ANHUI TINCAI SILK CO. LTD</v>
          </cell>
          <cell r="M1210">
            <v>4</v>
          </cell>
          <cell r="N1210">
            <v>16</v>
          </cell>
          <cell r="O1210">
            <v>20</v>
          </cell>
          <cell r="R1210">
            <v>2</v>
          </cell>
          <cell r="S1210">
            <v>5</v>
          </cell>
          <cell r="T1210" t="str">
            <v xml:space="preserve">Yuan Purchase Pricelist (CNY)</v>
          </cell>
          <cell r="U1210">
            <v>50</v>
          </cell>
          <cell r="V1210">
            <v>1207</v>
          </cell>
          <cell r="W1210">
            <v>1810</v>
          </cell>
          <cell r="X1210">
            <v>2500</v>
          </cell>
          <cell r="Z1210">
            <v>17</v>
          </cell>
          <cell r="AB1210" t="str">
            <v>A4</v>
          </cell>
        </row>
        <row r="1211">
          <cell r="A1211">
            <v>10503</v>
          </cell>
          <cell r="B1211" t="str">
            <v>AUTOLAMPS1227</v>
          </cell>
          <cell r="C1211" t="str">
            <v>AUTOLAMPS1227</v>
          </cell>
          <cell r="D1211" t="b">
            <v>1</v>
          </cell>
          <cell r="E1211" t="str">
            <v xml:space="preserve">TOYOTA CARINA TI - AT212 (99-01) - TAIL LAMP (20-402) - LH</v>
          </cell>
          <cell r="F1211" t="str">
            <v>TOYOTA</v>
          </cell>
          <cell r="G1211" t="str">
            <v xml:space="preserve">AT212/99 TLA LH</v>
          </cell>
          <cell r="H1211" t="str">
            <v>TY03-1302-L</v>
          </cell>
          <cell r="J1211">
            <v>0.04</v>
          </cell>
          <cell r="K1211" t="str">
            <v>SUPPLIER0002</v>
          </cell>
          <cell r="L1211" t="str">
            <v xml:space="preserve">ANHUI TINCAI SILK CO. LTD</v>
          </cell>
          <cell r="M1211">
            <v>1</v>
          </cell>
          <cell r="N1211">
            <v>4</v>
          </cell>
          <cell r="O1211">
            <v>5</v>
          </cell>
          <cell r="R1211">
            <v>2</v>
          </cell>
          <cell r="S1211">
            <v>5</v>
          </cell>
          <cell r="T1211" t="str">
            <v xml:space="preserve">Yuan Purchase Pricelist (CNY)</v>
          </cell>
          <cell r="U1211">
            <v>45</v>
          </cell>
          <cell r="V1211">
            <v>1148</v>
          </cell>
          <cell r="W1211">
            <v>1720</v>
          </cell>
          <cell r="X1211">
            <v>2300</v>
          </cell>
          <cell r="Z1211">
            <v>0</v>
          </cell>
          <cell r="AB1211" t="str">
            <v>B3</v>
          </cell>
        </row>
        <row r="1212">
          <cell r="A1212">
            <v>10502</v>
          </cell>
          <cell r="B1212" t="str">
            <v>AUTOLAMPS1228</v>
          </cell>
          <cell r="C1212" t="str">
            <v>AUTOLAMPS1228</v>
          </cell>
          <cell r="D1212" t="b">
            <v>1</v>
          </cell>
          <cell r="E1212" t="str">
            <v xml:space="preserve">TOYOTA CARINA TI - AT212 (99-01) - TAIL LAMP (20-402) - RH</v>
          </cell>
          <cell r="F1212" t="str">
            <v>TOYOTA</v>
          </cell>
          <cell r="G1212" t="str">
            <v xml:space="preserve">AT212/99 TLA RH</v>
          </cell>
          <cell r="H1212" t="str">
            <v>TY03-1302-R</v>
          </cell>
          <cell r="J1212">
            <v>0.04</v>
          </cell>
          <cell r="K1212" t="str">
            <v>SUPPLIER0002</v>
          </cell>
          <cell r="L1212" t="str">
            <v xml:space="preserve">ANHUI TINCAI SILK CO. LTD</v>
          </cell>
          <cell r="M1212">
            <v>2</v>
          </cell>
          <cell r="N1212">
            <v>8</v>
          </cell>
          <cell r="O1212">
            <v>10</v>
          </cell>
          <cell r="R1212">
            <v>2</v>
          </cell>
          <cell r="S1212">
            <v>5</v>
          </cell>
          <cell r="T1212" t="str">
            <v xml:space="preserve">Yuan Purchase Pricelist (CNY)</v>
          </cell>
          <cell r="U1212">
            <v>45</v>
          </cell>
          <cell r="V1212">
            <v>1148</v>
          </cell>
          <cell r="W1212">
            <v>1720</v>
          </cell>
          <cell r="X1212">
            <v>2300</v>
          </cell>
          <cell r="Z1212">
            <v>5</v>
          </cell>
          <cell r="AB1212" t="str">
            <v>B3</v>
          </cell>
        </row>
        <row r="1213">
          <cell r="A1213">
            <v>13838</v>
          </cell>
          <cell r="B1213" t="str">
            <v>AUTOLAMPS1229</v>
          </cell>
          <cell r="C1213" t="str">
            <v>AUTOLAMPS1229</v>
          </cell>
          <cell r="D1213" t="b">
            <v>1</v>
          </cell>
          <cell r="E1213" t="str">
            <v xml:space="preserve">TOYOTA COASTER (08-) - HEAD LAMP (212-11N9) - LH</v>
          </cell>
          <cell r="F1213" t="str">
            <v>TOYOTA</v>
          </cell>
          <cell r="G1213" t="str">
            <v xml:space="preserve">COASTER/08 HLA LH</v>
          </cell>
          <cell r="H1213" t="str">
            <v>TY06-0401-L</v>
          </cell>
          <cell r="J1213">
            <v>0.04</v>
          </cell>
          <cell r="K1213" t="str">
            <v>SUPPLIER0002</v>
          </cell>
          <cell r="L1213" t="str">
            <v xml:space="preserve">ANHUI TINCAI SILK CO. LTD</v>
          </cell>
          <cell r="M1213">
            <v>0</v>
          </cell>
          <cell r="N1213">
            <v>0</v>
          </cell>
          <cell r="O1213">
            <v>0</v>
          </cell>
          <cell r="R1213">
            <v>2</v>
          </cell>
          <cell r="S1213">
            <v>5</v>
          </cell>
          <cell r="T1213" t="str">
            <v xml:space="preserve">Yuan Purchase Pricelist (CNY)</v>
          </cell>
          <cell r="U1213">
            <v>170</v>
          </cell>
          <cell r="V1213">
            <v>3952.5</v>
          </cell>
          <cell r="W1213">
            <v>6130</v>
          </cell>
          <cell r="X1213">
            <v>8460</v>
          </cell>
        </row>
        <row r="1214">
          <cell r="A1214">
            <v>13837</v>
          </cell>
          <cell r="B1214" t="str">
            <v>AUTOLAMPS1230</v>
          </cell>
          <cell r="C1214" t="str">
            <v>AUTOLAMPS1230</v>
          </cell>
          <cell r="D1214" t="b">
            <v>1</v>
          </cell>
          <cell r="E1214" t="str">
            <v xml:space="preserve">TOYOTA COASTER (08-) - HEAD LAMP (212-11N9) - RH</v>
          </cell>
          <cell r="F1214" t="str">
            <v>TOYOTA</v>
          </cell>
          <cell r="G1214" t="str">
            <v xml:space="preserve">COASTER/08 HLA RH</v>
          </cell>
          <cell r="H1214" t="str">
            <v>TY06-0401-R</v>
          </cell>
          <cell r="J1214">
            <v>0.04</v>
          </cell>
          <cell r="K1214" t="str">
            <v>SUPPLIER0002</v>
          </cell>
          <cell r="L1214" t="str">
            <v xml:space="preserve">ANHUI TINCAI SILK CO. LTD</v>
          </cell>
          <cell r="M1214">
            <v>0</v>
          </cell>
          <cell r="N1214">
            <v>0</v>
          </cell>
          <cell r="O1214">
            <v>0</v>
          </cell>
          <cell r="R1214">
            <v>2</v>
          </cell>
          <cell r="S1214">
            <v>5</v>
          </cell>
          <cell r="T1214" t="str">
            <v xml:space="preserve">Yuan Purchase Pricelist (CNY)</v>
          </cell>
          <cell r="U1214">
            <v>170</v>
          </cell>
          <cell r="V1214">
            <v>3952.5</v>
          </cell>
          <cell r="W1214">
            <v>6130</v>
          </cell>
          <cell r="X1214">
            <v>8460</v>
          </cell>
        </row>
        <row r="1215">
          <cell r="A1215">
            <v>13796</v>
          </cell>
          <cell r="B1215" t="str">
            <v>AUTOLAMPS1236</v>
          </cell>
          <cell r="C1215" t="str">
            <v>AUTOLAMPS1236</v>
          </cell>
          <cell r="D1215" t="b">
            <v>1</v>
          </cell>
          <cell r="E1215" t="str">
            <v xml:space="preserve">TOYOTA COASTER BB42 (03-08) - TAIL LAMP (212-19L2) - LH</v>
          </cell>
          <cell r="F1215" t="str">
            <v>TOYOTA</v>
          </cell>
          <cell r="G1215" t="str">
            <v xml:space="preserve">COASTER/03 TLA LH</v>
          </cell>
          <cell r="H1215" t="str">
            <v>TY06-0402-L</v>
          </cell>
          <cell r="J1215">
            <v>0.04</v>
          </cell>
          <cell r="K1215" t="str">
            <v>SUPPLIER0002</v>
          </cell>
          <cell r="L1215" t="str">
            <v xml:space="preserve">ANHUI TINCAI SILK CO. LTD</v>
          </cell>
          <cell r="M1215">
            <v>0</v>
          </cell>
          <cell r="N1215">
            <v>0</v>
          </cell>
          <cell r="O1215">
            <v>0</v>
          </cell>
          <cell r="R1215">
            <v>2</v>
          </cell>
          <cell r="S1215">
            <v>4</v>
          </cell>
          <cell r="T1215" t="str">
            <v xml:space="preserve">Yuan Purchase Pricelist (CNY)</v>
          </cell>
          <cell r="U1215">
            <v>45</v>
          </cell>
          <cell r="V1215">
            <v>1013</v>
          </cell>
          <cell r="W1215">
            <v>1570</v>
          </cell>
          <cell r="X1215">
            <v>2170</v>
          </cell>
        </row>
        <row r="1216">
          <cell r="A1216">
            <v>13797</v>
          </cell>
          <cell r="B1216" t="str">
            <v>AUTOLAMPS1237</v>
          </cell>
          <cell r="C1216" t="str">
            <v>AUTOLAMPS1237</v>
          </cell>
          <cell r="D1216" t="b">
            <v>1</v>
          </cell>
          <cell r="E1216" t="str">
            <v xml:space="preserve">TOYOTA COASTER BB42 (03-08) - TAIL LAMP (212-19L2) - RH</v>
          </cell>
          <cell r="F1216" t="str">
            <v>TOYOTA</v>
          </cell>
          <cell r="G1216" t="str">
            <v xml:space="preserve">COASTER/03 TLA RH</v>
          </cell>
          <cell r="H1216" t="str">
            <v>TY06-0402-R</v>
          </cell>
          <cell r="J1216">
            <v>0.04</v>
          </cell>
          <cell r="K1216" t="str">
            <v>SUPPLIER0002</v>
          </cell>
          <cell r="L1216" t="str">
            <v xml:space="preserve">ANHUI TINCAI SILK CO. LTD</v>
          </cell>
          <cell r="M1216">
            <v>1</v>
          </cell>
          <cell r="N1216">
            <v>4</v>
          </cell>
          <cell r="O1216">
            <v>5</v>
          </cell>
          <cell r="R1216">
            <v>2</v>
          </cell>
          <cell r="S1216">
            <v>4</v>
          </cell>
          <cell r="T1216" t="str">
            <v xml:space="preserve">Yuan Purchase Pricelist (CNY)</v>
          </cell>
          <cell r="U1216">
            <v>45</v>
          </cell>
          <cell r="V1216">
            <v>1013</v>
          </cell>
          <cell r="W1216">
            <v>1570</v>
          </cell>
          <cell r="X1216">
            <v>2170</v>
          </cell>
        </row>
        <row r="1217">
          <cell r="A1217">
            <v>12049</v>
          </cell>
          <cell r="B1217" t="str">
            <v>AUTOLAMPS1234</v>
          </cell>
          <cell r="C1217" t="str">
            <v>AUTOLAMPS1234</v>
          </cell>
          <cell r="D1217" t="b">
            <v>1</v>
          </cell>
          <cell r="E1217" t="str">
            <v xml:space="preserve">TOYOTA COASTER BB42 (93-03)  - HEAD LAMP (212-11A6) - LH</v>
          </cell>
          <cell r="F1217" t="str">
            <v>TOYOTA</v>
          </cell>
          <cell r="G1217" t="str">
            <v xml:space="preserve">COASTER/93 HLA RH</v>
          </cell>
          <cell r="H1217" t="str">
            <v>TY06-0301-L</v>
          </cell>
          <cell r="J1217">
            <v>0.04</v>
          </cell>
          <cell r="K1217" t="str">
            <v>SUPPLIER0002</v>
          </cell>
          <cell r="L1217" t="str">
            <v xml:space="preserve">ANHUI TINCAI SILK CO. LTD</v>
          </cell>
          <cell r="M1217">
            <v>1</v>
          </cell>
          <cell r="N1217">
            <v>4</v>
          </cell>
          <cell r="O1217">
            <v>5</v>
          </cell>
          <cell r="R1217">
            <v>2</v>
          </cell>
          <cell r="S1217">
            <v>4</v>
          </cell>
          <cell r="T1217" t="str">
            <v xml:space="preserve">Yuan Purchase Pricelist (CNY)</v>
          </cell>
          <cell r="U1217">
            <v>70</v>
          </cell>
          <cell r="V1217">
            <v>1690</v>
          </cell>
          <cell r="W1217">
            <v>2540</v>
          </cell>
          <cell r="X1217">
            <v>3500</v>
          </cell>
          <cell r="Z1217">
            <v>6</v>
          </cell>
          <cell r="AB1217" t="str">
            <v>A3</v>
          </cell>
        </row>
        <row r="1218">
          <cell r="A1218">
            <v>12048</v>
          </cell>
          <cell r="B1218" t="str">
            <v>AUTOLAMPS1235</v>
          </cell>
          <cell r="C1218" t="str">
            <v>AUTOLAMPS1235</v>
          </cell>
          <cell r="D1218" t="b">
            <v>1</v>
          </cell>
          <cell r="E1218" t="str">
            <v xml:space="preserve">TOYOTA COASTER BB42 (93-03)  - HEAD LAMP (212-11A6) - RH</v>
          </cell>
          <cell r="F1218" t="str">
            <v>TOYOTA</v>
          </cell>
          <cell r="G1218" t="str">
            <v xml:space="preserve">COASTER/93 HLA RH</v>
          </cell>
          <cell r="H1218" t="str">
            <v>TY06-0301-R</v>
          </cell>
          <cell r="J1218">
            <v>0.04</v>
          </cell>
          <cell r="K1218" t="str">
            <v>SUPPLIER0002</v>
          </cell>
          <cell r="L1218" t="str">
            <v xml:space="preserve">ANHUI TINCAI SILK CO. LTD</v>
          </cell>
          <cell r="M1218">
            <v>3</v>
          </cell>
          <cell r="N1218">
            <v>12</v>
          </cell>
          <cell r="O1218">
            <v>15</v>
          </cell>
          <cell r="R1218">
            <v>2</v>
          </cell>
          <cell r="S1218">
            <v>4</v>
          </cell>
          <cell r="T1218" t="str">
            <v xml:space="preserve">Yuan Purchase Pricelist (CNY)</v>
          </cell>
          <cell r="U1218">
            <v>70</v>
          </cell>
          <cell r="V1218">
            <v>1690</v>
          </cell>
          <cell r="W1218">
            <v>2540</v>
          </cell>
          <cell r="X1218">
            <v>3500</v>
          </cell>
          <cell r="Z1218">
            <v>6</v>
          </cell>
          <cell r="AB1218" t="str">
            <v>A3</v>
          </cell>
        </row>
        <row r="1219">
          <cell r="A1219">
            <v>10452</v>
          </cell>
          <cell r="B1219" t="str">
            <v>AUTOLAMPS1231</v>
          </cell>
          <cell r="C1219" t="str">
            <v>AUTOLAMPS1231</v>
          </cell>
          <cell r="D1219" t="b">
            <v>1</v>
          </cell>
          <cell r="E1219" t="str">
            <v xml:space="preserve">TOYOTA COASTER BB42 (93-03) - CORNER LAMP (212-1577-CY) - LH</v>
          </cell>
          <cell r="F1219" t="str">
            <v>TOYOTA</v>
          </cell>
          <cell r="G1219" t="str">
            <v xml:space="preserve">COASTER/93 CLA LH</v>
          </cell>
          <cell r="H1219" t="str">
            <v>TY06-0303-L</v>
          </cell>
          <cell r="J1219">
            <v>0.04</v>
          </cell>
          <cell r="K1219" t="str">
            <v>SUPPLIER0002</v>
          </cell>
          <cell r="L1219" t="str">
            <v xml:space="preserve">ANHUI TINCAI SILK CO. LTD</v>
          </cell>
          <cell r="M1219">
            <v>2</v>
          </cell>
          <cell r="N1219">
            <v>8</v>
          </cell>
          <cell r="O1219">
            <v>10</v>
          </cell>
          <cell r="P1219">
            <v>2</v>
          </cell>
          <cell r="Q1219">
            <v>5</v>
          </cell>
          <cell r="T1219" t="str">
            <v xml:space="preserve">Yuan Purchase Pricelist (CNY)</v>
          </cell>
          <cell r="U1219">
            <v>12.3</v>
          </cell>
          <cell r="V1219">
            <v>314</v>
          </cell>
          <cell r="W1219">
            <v>470</v>
          </cell>
          <cell r="X1219">
            <v>630</v>
          </cell>
          <cell r="Z1219">
            <v>5</v>
          </cell>
          <cell r="AB1219" t="str">
            <v>B15</v>
          </cell>
        </row>
        <row r="1220">
          <cell r="A1220">
            <v>10451</v>
          </cell>
          <cell r="B1220" t="str">
            <v>AUTOLAMPS1232</v>
          </cell>
          <cell r="C1220" t="str">
            <v>AUTOLAMPS1232</v>
          </cell>
          <cell r="D1220" t="b">
            <v>1</v>
          </cell>
          <cell r="E1220" t="str">
            <v xml:space="preserve">TOYOTA COASTER BB42 (93-03) - CORNER LAMP (212-1577-CY) - RH</v>
          </cell>
          <cell r="F1220" t="str">
            <v>TOYOTA</v>
          </cell>
          <cell r="G1220" t="str">
            <v xml:space="preserve">COASTER/93 CLA RH</v>
          </cell>
          <cell r="H1220" t="str">
            <v>TY06-0303-R</v>
          </cell>
          <cell r="J1220">
            <v>0.04</v>
          </cell>
          <cell r="K1220" t="str">
            <v>SUPPLIER0002</v>
          </cell>
          <cell r="L1220" t="str">
            <v xml:space="preserve">ANHUI TINCAI SILK CO. LTD</v>
          </cell>
          <cell r="M1220">
            <v>2</v>
          </cell>
          <cell r="N1220">
            <v>8</v>
          </cell>
          <cell r="O1220">
            <v>10</v>
          </cell>
          <cell r="P1220">
            <v>2</v>
          </cell>
          <cell r="Q1220">
            <v>5</v>
          </cell>
          <cell r="T1220" t="str">
            <v xml:space="preserve">Yuan Purchase Pricelist (CNY)</v>
          </cell>
          <cell r="U1220">
            <v>12.3</v>
          </cell>
          <cell r="V1220">
            <v>285.98</v>
          </cell>
          <cell r="W1220">
            <v>440</v>
          </cell>
          <cell r="X1220">
            <v>610</v>
          </cell>
          <cell r="Z1220">
            <v>0</v>
          </cell>
          <cell r="AB1220" t="str">
            <v>B15</v>
          </cell>
        </row>
        <row r="1221">
          <cell r="A1221">
            <v>12642</v>
          </cell>
          <cell r="B1221" t="str">
            <v>AUTOLAMPS1233</v>
          </cell>
          <cell r="C1221" t="str">
            <v>AUTOLAMPS1233</v>
          </cell>
          <cell r="D1221" t="b">
            <v>1</v>
          </cell>
          <cell r="E1221" t="str">
            <v xml:space="preserve">TOYOTA COASTER BB42 (93-03) - GRILL (CHROME)</v>
          </cell>
          <cell r="F1221" t="str">
            <v>TOYOTA</v>
          </cell>
          <cell r="G1221" t="str">
            <v xml:space="preserve">COASTER/93 GRIL</v>
          </cell>
          <cell r="H1221" t="str">
            <v>TY06-0311-C</v>
          </cell>
          <cell r="J1221">
            <v>0.04</v>
          </cell>
          <cell r="K1221" t="str">
            <v>SUPPLIER0002</v>
          </cell>
          <cell r="L1221" t="str">
            <v xml:space="preserve">ANHUI TINCAI SILK CO. LTD</v>
          </cell>
          <cell r="M1221">
            <v>0</v>
          </cell>
          <cell r="N1221">
            <v>0</v>
          </cell>
          <cell r="O1221">
            <v>0</v>
          </cell>
          <cell r="R1221">
            <v>1</v>
          </cell>
          <cell r="S1221">
            <v>2</v>
          </cell>
          <cell r="T1221" t="str">
            <v xml:space="preserve">Yuan Purchase Pricelist (CNY)</v>
          </cell>
          <cell r="U1221">
            <v>83</v>
          </cell>
          <cell r="V1221">
            <v>1868</v>
          </cell>
          <cell r="W1221">
            <v>2890</v>
          </cell>
          <cell r="X1221">
            <v>3980</v>
          </cell>
        </row>
        <row r="1222">
          <cell r="A1222">
            <v>10454</v>
          </cell>
          <cell r="B1222" t="str">
            <v>AUTOLAMPS1238</v>
          </cell>
          <cell r="C1222" t="str">
            <v>AUTOLAMPS1238</v>
          </cell>
          <cell r="D1222" t="b">
            <v>1</v>
          </cell>
          <cell r="E1222" t="str">
            <v xml:space="preserve">TOYOTA COASTER BB42 (93-03) - TAIL LAMP (212-1980) - LH</v>
          </cell>
          <cell r="F1222" t="str">
            <v>TOYOTA</v>
          </cell>
          <cell r="G1222" t="str">
            <v xml:space="preserve">COASTER/93 TLA LH</v>
          </cell>
          <cell r="H1222" t="str">
            <v>TY06-0302-L</v>
          </cell>
          <cell r="J1222">
            <v>0.04</v>
          </cell>
          <cell r="K1222" t="str">
            <v>SUPPLIER0002</v>
          </cell>
          <cell r="L1222" t="str">
            <v xml:space="preserve">ANHUI TINCAI SILK CO. LTD</v>
          </cell>
          <cell r="M1222">
            <v>0</v>
          </cell>
          <cell r="N1222">
            <v>0</v>
          </cell>
          <cell r="O1222">
            <v>0</v>
          </cell>
          <cell r="R1222">
            <v>2</v>
          </cell>
          <cell r="S1222">
            <v>4</v>
          </cell>
          <cell r="T1222" t="str">
            <v xml:space="preserve">Yuan Purchase Pricelist (CNY)</v>
          </cell>
          <cell r="U1222">
            <v>40</v>
          </cell>
          <cell r="V1222">
            <v>900</v>
          </cell>
          <cell r="W1222">
            <v>1400</v>
          </cell>
          <cell r="X1222">
            <v>1930</v>
          </cell>
          <cell r="Z1222">
            <v>26</v>
          </cell>
          <cell r="AB1222" t="str">
            <v>B1</v>
          </cell>
        </row>
        <row r="1223">
          <cell r="A1223">
            <v>10453</v>
          </cell>
          <cell r="B1223" t="str">
            <v>AUTOLAMPS1239</v>
          </cell>
          <cell r="C1223" t="str">
            <v>AUTOLAMPS1239</v>
          </cell>
          <cell r="D1223" t="b">
            <v>1</v>
          </cell>
          <cell r="E1223" t="str">
            <v xml:space="preserve">TOYOTA COASTER BB42 (93-03) - TAIL LAMP (212-1980) - RH</v>
          </cell>
          <cell r="F1223" t="str">
            <v>TOYOTA</v>
          </cell>
          <cell r="G1223" t="str">
            <v xml:space="preserve">COASTER/93 TLA RH</v>
          </cell>
          <cell r="H1223" t="str">
            <v>TY06-0302-R</v>
          </cell>
          <cell r="J1223">
            <v>0.04</v>
          </cell>
          <cell r="K1223" t="str">
            <v>SUPPLIER0002</v>
          </cell>
          <cell r="L1223" t="str">
            <v xml:space="preserve">ANHUI TINCAI SILK CO. LTD</v>
          </cell>
          <cell r="M1223">
            <v>0</v>
          </cell>
          <cell r="N1223">
            <v>0</v>
          </cell>
          <cell r="O1223">
            <v>0</v>
          </cell>
          <cell r="R1223">
            <v>2</v>
          </cell>
          <cell r="S1223">
            <v>4</v>
          </cell>
          <cell r="T1223" t="str">
            <v xml:space="preserve">Yuan Purchase Pricelist (CNY)</v>
          </cell>
          <cell r="U1223">
            <v>40</v>
          </cell>
          <cell r="V1223">
            <v>1020</v>
          </cell>
          <cell r="W1223">
            <v>1530</v>
          </cell>
          <cell r="X1223">
            <v>2040</v>
          </cell>
          <cell r="Z1223" t="str">
            <v>27+20</v>
          </cell>
          <cell r="AB1223" t="str">
            <v xml:space="preserve">B1 &amp; B5</v>
          </cell>
        </row>
        <row r="1224">
          <cell r="A1224">
            <v>13963</v>
          </cell>
          <cell r="B1224" t="str">
            <v>AUTOLAMPS1242</v>
          </cell>
          <cell r="C1224" t="str">
            <v>AUTOLAMPS1242</v>
          </cell>
          <cell r="D1224" t="b">
            <v>1</v>
          </cell>
          <cell r="E1224" t="str">
            <v xml:space="preserve">TOYOTA COROLLA  KE120F WAGON (01-04) - REAR QUARTER GLASS - LH</v>
          </cell>
          <cell r="F1224" t="str">
            <v>TOYOTA</v>
          </cell>
          <cell r="G1224" t="str">
            <v xml:space="preserve">AE120F RQ/LH</v>
          </cell>
          <cell r="H1224" t="str">
            <v xml:space="preserve">AE120F RQ/LH</v>
          </cell>
          <cell r="I1224" t="str">
            <v>225*426</v>
          </cell>
          <cell r="J1224">
            <v>0.02</v>
          </cell>
          <cell r="K1224" t="str">
            <v>SUPPLIER0015</v>
          </cell>
          <cell r="L1224" t="str">
            <v xml:space="preserve">XINYI AUTOMOBILE GLASS (SHENZHEN) CO., LTD</v>
          </cell>
          <cell r="M1224">
            <v>0</v>
          </cell>
          <cell r="N1224">
            <v>0</v>
          </cell>
          <cell r="O1224">
            <v>0</v>
          </cell>
          <cell r="T1224" t="str">
            <v xml:space="preserve">USD Purchase Pricelist (USD)</v>
          </cell>
          <cell r="U1224">
            <v>1.5</v>
          </cell>
          <cell r="V1224">
            <v>268.8</v>
          </cell>
          <cell r="W1224">
            <v>350</v>
          </cell>
          <cell r="X1224">
            <v>430</v>
          </cell>
          <cell r="Z1224">
            <v>33</v>
          </cell>
          <cell r="AB1224" t="str">
            <v>1A</v>
          </cell>
        </row>
        <row r="1225">
          <cell r="A1225">
            <v>13962</v>
          </cell>
          <cell r="B1225" t="str">
            <v>AUTOLAMPS1243</v>
          </cell>
          <cell r="C1225" t="str">
            <v>AUTOLAMPS1243</v>
          </cell>
          <cell r="D1225" t="b">
            <v>1</v>
          </cell>
          <cell r="E1225" t="str">
            <v xml:space="preserve">TOYOTA COROLLA  KE120F WAGON (01-04) - REAR QUARTER GLASS - RH</v>
          </cell>
          <cell r="F1225" t="str">
            <v>TOYOTA</v>
          </cell>
          <cell r="G1225" t="str">
            <v xml:space="preserve">AE120F RQ/RH</v>
          </cell>
          <cell r="H1225" t="str">
            <v xml:space="preserve">AE120F RQ/RH</v>
          </cell>
          <cell r="I1225" t="str">
            <v>225*426</v>
          </cell>
          <cell r="J1225">
            <v>0.02</v>
          </cell>
          <cell r="K1225" t="str">
            <v>SUPPLIER0015</v>
          </cell>
          <cell r="L1225" t="str">
            <v xml:space="preserve">XINYI AUTOMOBILE GLASS (SHENZHEN) CO., LTD</v>
          </cell>
          <cell r="M1225">
            <v>0</v>
          </cell>
          <cell r="N1225">
            <v>0</v>
          </cell>
          <cell r="O1225">
            <v>0</v>
          </cell>
          <cell r="T1225" t="str">
            <v xml:space="preserve">USD Purchase Pricelist (USD)</v>
          </cell>
          <cell r="U1225">
            <v>1.5</v>
          </cell>
          <cell r="V1225">
            <v>268.8</v>
          </cell>
          <cell r="W1225">
            <v>350</v>
          </cell>
          <cell r="X1225">
            <v>430</v>
          </cell>
          <cell r="Z1225">
            <v>33</v>
          </cell>
          <cell r="AB1225" t="str">
            <v>1A</v>
          </cell>
        </row>
        <row r="1226">
          <cell r="A1226">
            <v>11926</v>
          </cell>
          <cell r="B1226" t="str">
            <v>AUTOLAMPS1245</v>
          </cell>
          <cell r="C1226" t="str">
            <v>AUTOLAMPS1245</v>
          </cell>
          <cell r="D1226" t="b">
            <v>1</v>
          </cell>
          <cell r="E1226" t="str">
            <v xml:space="preserve">TOYOTA COROLLA 4D SEDAN/3D,5D HATCHBACK/5D WAGON (91-95)</v>
          </cell>
          <cell r="F1226" t="str">
            <v>TOYOTA</v>
          </cell>
          <cell r="G1226" t="str">
            <v xml:space="preserve">KE100 LFW/X</v>
          </cell>
          <cell r="H1226" t="str">
            <v xml:space="preserve">KE100 LFW/X</v>
          </cell>
          <cell r="I1226" t="str">
            <v>1425*812</v>
          </cell>
          <cell r="J1226">
            <v>0.02</v>
          </cell>
          <cell r="K1226" t="str">
            <v>SUPPLIER0015</v>
          </cell>
          <cell r="L1226" t="str">
            <v xml:space="preserve">XINYI AUTOMOBILE GLASS (SHENZHEN) CO., LTD</v>
          </cell>
          <cell r="M1226">
            <v>26</v>
          </cell>
          <cell r="N1226">
            <v>104</v>
          </cell>
          <cell r="O1226">
            <v>130</v>
          </cell>
          <cell r="R1226">
            <v>3</v>
          </cell>
          <cell r="S1226">
            <v>9</v>
          </cell>
          <cell r="T1226" t="str">
            <v xml:space="preserve">USD Purchase Pricelist (USD)</v>
          </cell>
          <cell r="U1226">
            <v>13.71</v>
          </cell>
          <cell r="V1226">
            <v>2284.4299999999998</v>
          </cell>
          <cell r="W1226">
            <v>2600</v>
          </cell>
          <cell r="X1226">
            <v>3600</v>
          </cell>
        </row>
        <row r="1227">
          <cell r="A1227">
            <v>10191</v>
          </cell>
          <cell r="B1227" t="str">
            <v>AUTOLAMPS1254</v>
          </cell>
          <cell r="C1227" t="str">
            <v>AUTOLAMPS1254</v>
          </cell>
          <cell r="D1227" t="b">
            <v>1</v>
          </cell>
          <cell r="E1227" t="str">
            <v xml:space="preserve">TOYOTA COROLLA AE100 - BUMPER LAMP LONG (212-1654-Y) - LH</v>
          </cell>
          <cell r="F1227" t="str">
            <v>TOYOTA</v>
          </cell>
          <cell r="G1227" t="str">
            <v xml:space="preserve">AE100 BLAL LH</v>
          </cell>
          <cell r="H1227" t="str">
            <v>MZ01-3005-L</v>
          </cell>
          <cell r="J1227">
            <v>0.04</v>
          </cell>
          <cell r="K1227" t="str">
            <v>SUPPLIER0010</v>
          </cell>
          <cell r="L1227" t="str">
            <v xml:space="preserve">JIANGSU ZISUDE LAMPS TECHNOLOGY CO.,LTD</v>
          </cell>
          <cell r="M1227">
            <v>48</v>
          </cell>
          <cell r="N1227">
            <v>192</v>
          </cell>
          <cell r="O1227">
            <v>240</v>
          </cell>
          <cell r="P1227">
            <v>5</v>
          </cell>
          <cell r="Q1227">
            <v>20</v>
          </cell>
          <cell r="T1227" t="str">
            <v xml:space="preserve">Yuan Purchase Pricelist (CNY)</v>
          </cell>
          <cell r="U1227">
            <v>4</v>
          </cell>
          <cell r="V1227">
            <v>104</v>
          </cell>
          <cell r="W1227">
            <v>150</v>
          </cell>
          <cell r="X1227">
            <v>220</v>
          </cell>
          <cell r="Z1227">
            <v>20</v>
          </cell>
          <cell r="AB1227" t="str">
            <v>B18</v>
          </cell>
        </row>
        <row r="1228">
          <cell r="A1228">
            <v>10190</v>
          </cell>
          <cell r="B1228" t="str">
            <v>AUTOLAMPS1255</v>
          </cell>
          <cell r="C1228" t="str">
            <v>AUTOLAMPS1255</v>
          </cell>
          <cell r="D1228" t="b">
            <v>1</v>
          </cell>
          <cell r="E1228" t="str">
            <v xml:space="preserve">TOYOTA COROLLA AE100 - BUMPER LAMP LONG (212-1654-Y) - RH</v>
          </cell>
          <cell r="F1228" t="str">
            <v>TOYOTA</v>
          </cell>
          <cell r="G1228" t="str">
            <v xml:space="preserve">AE100 BLAL RH</v>
          </cell>
          <cell r="H1228" t="str">
            <v>MZ01-3005-R</v>
          </cell>
          <cell r="J1228">
            <v>0.04</v>
          </cell>
          <cell r="K1228" t="str">
            <v>SUPPLIER0010</v>
          </cell>
          <cell r="L1228" t="str">
            <v xml:space="preserve">JIANGSU ZISUDE LAMPS TECHNOLOGY CO.,LTD</v>
          </cell>
          <cell r="M1228">
            <v>49</v>
          </cell>
          <cell r="N1228">
            <v>196</v>
          </cell>
          <cell r="O1228">
            <v>245</v>
          </cell>
          <cell r="P1228">
            <v>5</v>
          </cell>
          <cell r="Q1228">
            <v>20</v>
          </cell>
          <cell r="T1228" t="str">
            <v xml:space="preserve">Yuan Purchase Pricelist (CNY)</v>
          </cell>
          <cell r="U1228">
            <v>5</v>
          </cell>
          <cell r="V1228">
            <v>104</v>
          </cell>
          <cell r="W1228">
            <v>150</v>
          </cell>
          <cell r="X1228">
            <v>220</v>
          </cell>
          <cell r="Z1228">
            <v>15</v>
          </cell>
          <cell r="AB1228" t="str">
            <v>B18</v>
          </cell>
        </row>
        <row r="1229">
          <cell r="A1229">
            <v>12369</v>
          </cell>
          <cell r="B1229" t="str">
            <v>AUTOLAMPS1263</v>
          </cell>
          <cell r="C1229" t="str">
            <v>AUTOLAMPS1263</v>
          </cell>
          <cell r="D1229" t="b">
            <v>1</v>
          </cell>
          <cell r="E1229" t="str">
            <v xml:space="preserve">TOYOTA COROLLA AE100 - BUMPER LENS LONG (212-1654-00) - LH</v>
          </cell>
          <cell r="F1229" t="str">
            <v>TOYOTA</v>
          </cell>
          <cell r="G1229" t="str">
            <v xml:space="preserve">AE100 BLSL LH</v>
          </cell>
          <cell r="H1229" t="str">
            <v>MZ01-3005-00-L</v>
          </cell>
          <cell r="J1229">
            <v>0.04</v>
          </cell>
          <cell r="K1229" t="str">
            <v>SUPPLIER0010</v>
          </cell>
          <cell r="L1229" t="str">
            <v xml:space="preserve">JIANGSU ZISUDE LAMPS TECHNOLOGY CO.,LTD</v>
          </cell>
          <cell r="M1229">
            <v>6</v>
          </cell>
          <cell r="N1229">
            <v>24</v>
          </cell>
          <cell r="O1229">
            <v>30</v>
          </cell>
          <cell r="R1229">
            <v>5</v>
          </cell>
          <cell r="S1229">
            <v>20</v>
          </cell>
          <cell r="T1229" t="str">
            <v xml:space="preserve">Yuan Purchase Pricelist (CNY)</v>
          </cell>
          <cell r="U1229">
            <v>0.19</v>
          </cell>
          <cell r="V1229">
            <v>30</v>
          </cell>
          <cell r="W1229">
            <v>50</v>
          </cell>
          <cell r="X1229">
            <v>70</v>
          </cell>
        </row>
        <row r="1230">
          <cell r="A1230">
            <v>12368</v>
          </cell>
          <cell r="B1230" t="str">
            <v>AUTOLAMPS1264</v>
          </cell>
          <cell r="C1230" t="str">
            <v>AUTOLAMPS1264</v>
          </cell>
          <cell r="D1230" t="b">
            <v>1</v>
          </cell>
          <cell r="E1230" t="str">
            <v xml:space="preserve">TOYOTA COROLLA AE100 - BUMPER LENS LONG (212-1654-00) - RH</v>
          </cell>
          <cell r="F1230" t="str">
            <v>TOYOTA</v>
          </cell>
          <cell r="G1230" t="str">
            <v xml:space="preserve">AE100 BLSL RH</v>
          </cell>
          <cell r="H1230" t="str">
            <v>MZ01-3005-00-R</v>
          </cell>
          <cell r="J1230">
            <v>0.04</v>
          </cell>
          <cell r="K1230" t="str">
            <v>SUPPLIER0010</v>
          </cell>
          <cell r="L1230" t="str">
            <v xml:space="preserve">JIANGSU ZISUDE LAMPS TECHNOLOGY CO.,LTD</v>
          </cell>
          <cell r="M1230">
            <v>7</v>
          </cell>
          <cell r="N1230">
            <v>28</v>
          </cell>
          <cell r="O1230">
            <v>35</v>
          </cell>
          <cell r="R1230">
            <v>5</v>
          </cell>
          <cell r="S1230">
            <v>20</v>
          </cell>
          <cell r="T1230" t="str">
            <v xml:space="preserve">Yuan Purchase Pricelist (CNY)</v>
          </cell>
          <cell r="U1230">
            <v>0.19</v>
          </cell>
          <cell r="V1230">
            <v>30</v>
          </cell>
          <cell r="W1230">
            <v>50</v>
          </cell>
          <cell r="X1230">
            <v>70</v>
          </cell>
        </row>
        <row r="1231">
          <cell r="A1231">
            <v>11370</v>
          </cell>
          <cell r="B1231" t="str">
            <v>AUTOLAMPS1248</v>
          </cell>
          <cell r="C1231" t="str">
            <v>AUTOLAMPS1248</v>
          </cell>
          <cell r="D1231" t="b">
            <v>1</v>
          </cell>
          <cell r="E1231" t="str">
            <v xml:space="preserve">TOYOTA COROLLA AE100 - TAIL LAMP SALOON YELLOW/RED (212-1967-A) - LH</v>
          </cell>
          <cell r="F1231" t="str">
            <v>TOYOTA</v>
          </cell>
          <cell r="G1231" t="str">
            <v xml:space="preserve">AE100 TLA LH</v>
          </cell>
          <cell r="H1231" t="str">
            <v>TY01-0902C-L</v>
          </cell>
          <cell r="J1231">
            <v>0.04</v>
          </cell>
          <cell r="K1231" t="str">
            <v>SUPPLIER0002</v>
          </cell>
          <cell r="L1231" t="str">
            <v xml:space="preserve">ANHUI TINCAI SILK CO. LTD</v>
          </cell>
          <cell r="M1231">
            <v>4</v>
          </cell>
          <cell r="N1231">
            <v>16</v>
          </cell>
          <cell r="O1231">
            <v>20</v>
          </cell>
          <cell r="R1231">
            <v>5</v>
          </cell>
          <cell r="S1231">
            <v>20</v>
          </cell>
          <cell r="T1231" t="str">
            <v xml:space="preserve">Yuan Purchase Pricelist (CNY)</v>
          </cell>
          <cell r="U1231">
            <v>47</v>
          </cell>
          <cell r="V1231">
            <v>1278</v>
          </cell>
          <cell r="W1231">
            <v>1920</v>
          </cell>
          <cell r="X1231">
            <v>2560</v>
          </cell>
          <cell r="Z1231">
            <v>37</v>
          </cell>
          <cell r="AB1231" t="str">
            <v>B3</v>
          </cell>
        </row>
        <row r="1232">
          <cell r="A1232">
            <v>11369</v>
          </cell>
          <cell r="B1232" t="str">
            <v>AUTOLAMPS1249</v>
          </cell>
          <cell r="C1232" t="str">
            <v>AUTOLAMPS1249</v>
          </cell>
          <cell r="D1232" t="b">
            <v>1</v>
          </cell>
          <cell r="E1232" t="str">
            <v xml:space="preserve">TOYOTA COROLLA AE100 - TAIL LAMP SALOON YELLOW/RED (212-1967-A) - RH</v>
          </cell>
          <cell r="F1232" t="str">
            <v>TOYOTA</v>
          </cell>
          <cell r="G1232" t="str">
            <v xml:space="preserve">AE100 TLA RH</v>
          </cell>
          <cell r="H1232" t="str">
            <v>TY01-0902C-R</v>
          </cell>
          <cell r="J1232">
            <v>0.04</v>
          </cell>
          <cell r="K1232" t="str">
            <v>SUPPLIER0002</v>
          </cell>
          <cell r="L1232" t="str">
            <v xml:space="preserve">ANHUI TINCAI SILK CO. LTD</v>
          </cell>
          <cell r="M1232">
            <v>6</v>
          </cell>
          <cell r="N1232">
            <v>24</v>
          </cell>
          <cell r="O1232">
            <v>30</v>
          </cell>
          <cell r="R1232">
            <v>5</v>
          </cell>
          <cell r="S1232">
            <v>20</v>
          </cell>
          <cell r="T1232" t="str">
            <v xml:space="preserve">Yuan Purchase Pricelist (CNY)</v>
          </cell>
          <cell r="U1232">
            <v>47</v>
          </cell>
          <cell r="V1232">
            <v>1278</v>
          </cell>
          <cell r="W1232">
            <v>1920</v>
          </cell>
          <cell r="X1232">
            <v>2560</v>
          </cell>
          <cell r="Z1232">
            <v>30</v>
          </cell>
          <cell r="AB1232" t="str">
            <v>B3</v>
          </cell>
        </row>
        <row r="1233">
          <cell r="A1233">
            <v>12008</v>
          </cell>
          <cell r="B1233" t="str">
            <v>AUTOLAMPS1250</v>
          </cell>
          <cell r="C1233" t="str">
            <v>AUTOLAMPS1250</v>
          </cell>
          <cell r="D1233" t="b">
            <v>1</v>
          </cell>
          <cell r="E1233" t="str">
            <v xml:space="preserve">TOYOTA COROLLA AE100 SALOON (91-95) - REAR WINDSCREEN</v>
          </cell>
          <cell r="F1233" t="str">
            <v>TOYOTA</v>
          </cell>
          <cell r="G1233" t="str">
            <v xml:space="preserve">KE100 RW/H/X</v>
          </cell>
          <cell r="H1233" t="str">
            <v xml:space="preserve">KE100 RW/H/X</v>
          </cell>
          <cell r="I1233" t="str">
            <v>1300*696</v>
          </cell>
          <cell r="J1233">
            <v>0.02</v>
          </cell>
          <cell r="K1233" t="str">
            <v>SUPPLIER0015</v>
          </cell>
          <cell r="L1233" t="str">
            <v xml:space="preserve">XINYI AUTOMOBILE GLASS (SHENZHEN) CO., LTD</v>
          </cell>
          <cell r="M1233">
            <v>0</v>
          </cell>
          <cell r="N1233">
            <v>0</v>
          </cell>
          <cell r="O1233">
            <v>0</v>
          </cell>
          <cell r="R1233">
            <v>0</v>
          </cell>
          <cell r="S1233">
            <v>0</v>
          </cell>
          <cell r="T1233" t="str">
            <v xml:space="preserve">USD Purchase Pricelist (USD)</v>
          </cell>
          <cell r="U1233">
            <v>13.12</v>
          </cell>
          <cell r="V1233">
            <v>2186.12</v>
          </cell>
          <cell r="W1233">
            <v>2700</v>
          </cell>
          <cell r="X1233">
            <v>4300</v>
          </cell>
          <cell r="Z1233">
            <v>13</v>
          </cell>
          <cell r="AB1233" t="str">
            <v>5A</v>
          </cell>
        </row>
        <row r="1234">
          <cell r="A1234">
            <v>11608</v>
          </cell>
          <cell r="B1234" t="str">
            <v>AUTOLAMPS1251</v>
          </cell>
          <cell r="C1234" t="str">
            <v>AUTOLAMPS1251</v>
          </cell>
          <cell r="D1234" t="b">
            <v>1</v>
          </cell>
          <cell r="E1234" t="str">
            <v xml:space="preserve">TOYOTA COROLLA AE100/AE101/AE102 - INNER FENDER - LH</v>
          </cell>
          <cell r="F1234" t="str">
            <v>TOYOTA</v>
          </cell>
          <cell r="G1234" t="str">
            <v xml:space="preserve">AE100/AE101 IF LH</v>
          </cell>
          <cell r="H1234" t="str">
            <v>53876-12200-L</v>
          </cell>
          <cell r="J1234">
            <v>0.04</v>
          </cell>
          <cell r="K1234" t="str">
            <v>SUPPLIER0002</v>
          </cell>
          <cell r="L1234" t="str">
            <v xml:space="preserve">ANHUI TINCAI SILK CO. LTD</v>
          </cell>
          <cell r="M1234">
            <v>45</v>
          </cell>
          <cell r="N1234">
            <v>180</v>
          </cell>
          <cell r="O1234">
            <v>225</v>
          </cell>
          <cell r="R1234">
            <v>5</v>
          </cell>
          <cell r="S1234">
            <v>20</v>
          </cell>
          <cell r="T1234" t="str">
            <v xml:space="preserve">Yuan Purchase Pricelist (CNY)</v>
          </cell>
          <cell r="U1234">
            <v>12.5</v>
          </cell>
          <cell r="V1234">
            <v>340</v>
          </cell>
          <cell r="W1234">
            <v>510</v>
          </cell>
          <cell r="X1234">
            <v>680</v>
          </cell>
          <cell r="Z1234">
            <v>41</v>
          </cell>
          <cell r="AB1234" t="str">
            <v>H1</v>
          </cell>
        </row>
        <row r="1235">
          <cell r="A1235">
            <v>11607</v>
          </cell>
          <cell r="B1235" t="str">
            <v>AUTOLAMPS1252</v>
          </cell>
          <cell r="C1235" t="str">
            <v>AUTOLAMPS1252</v>
          </cell>
          <cell r="D1235" t="b">
            <v>1</v>
          </cell>
          <cell r="E1235" t="str">
            <v xml:space="preserve">TOYOTA COROLLA AE100/AE101/AE102 - INNER FENDER - RH</v>
          </cell>
          <cell r="F1235" t="str">
            <v>TOYOTA</v>
          </cell>
          <cell r="G1235" t="str">
            <v xml:space="preserve">AE100/AE101 IF RH</v>
          </cell>
          <cell r="H1235" t="str">
            <v>53875-12210-R</v>
          </cell>
          <cell r="J1235">
            <v>0.04</v>
          </cell>
          <cell r="K1235" t="str">
            <v>SUPPLIER0002</v>
          </cell>
          <cell r="L1235" t="str">
            <v xml:space="preserve">ANHUI TINCAI SILK CO. LTD</v>
          </cell>
          <cell r="M1235">
            <v>36</v>
          </cell>
          <cell r="N1235">
            <v>144</v>
          </cell>
          <cell r="O1235">
            <v>180</v>
          </cell>
          <cell r="R1235">
            <v>5</v>
          </cell>
          <cell r="S1235">
            <v>20</v>
          </cell>
          <cell r="T1235" t="str">
            <v xml:space="preserve">Yuan Purchase Pricelist (CNY)</v>
          </cell>
          <cell r="U1235">
            <v>12.5</v>
          </cell>
          <cell r="V1235">
            <v>340</v>
          </cell>
          <cell r="W1235">
            <v>510</v>
          </cell>
          <cell r="X1235">
            <v>680</v>
          </cell>
          <cell r="Z1235">
            <v>36</v>
          </cell>
          <cell r="AB1235" t="str">
            <v>H1</v>
          </cell>
        </row>
        <row r="1236">
          <cell r="A1236">
            <v>10187</v>
          </cell>
          <cell r="B1236" t="str">
            <v>AUTOLAMPS1256</v>
          </cell>
          <cell r="C1236" t="str">
            <v>AUTOLAMPS1256</v>
          </cell>
          <cell r="D1236" t="b">
            <v>1</v>
          </cell>
          <cell r="E1236" t="str">
            <v xml:space="preserve">TOYOTA COROLLA AE100/AE102 - CORNER LAMP (212-1561) - LH</v>
          </cell>
          <cell r="F1236" t="str">
            <v>TOYOTA</v>
          </cell>
          <cell r="G1236" t="str">
            <v xml:space="preserve">AE100 CLA LH</v>
          </cell>
          <cell r="H1236" t="str">
            <v>MZ01-3003-L</v>
          </cell>
          <cell r="J1236">
            <v>0.04</v>
          </cell>
          <cell r="K1236" t="str">
            <v>SUPPLIER0010</v>
          </cell>
          <cell r="L1236" t="str">
            <v xml:space="preserve">JIANGSU ZISUDE LAMPS TECHNOLOGY CO.,LTD</v>
          </cell>
          <cell r="M1236">
            <v>87</v>
          </cell>
          <cell r="N1236">
            <v>348</v>
          </cell>
          <cell r="O1236">
            <v>435</v>
          </cell>
          <cell r="P1236">
            <v>5</v>
          </cell>
          <cell r="Q1236">
            <v>20</v>
          </cell>
          <cell r="T1236" t="str">
            <v xml:space="preserve">Yuan Purchase Pricelist (CNY)</v>
          </cell>
          <cell r="U1236">
            <v>8</v>
          </cell>
          <cell r="V1236">
            <v>208</v>
          </cell>
          <cell r="W1236">
            <v>290</v>
          </cell>
          <cell r="X1236">
            <v>430</v>
          </cell>
        </row>
        <row r="1237">
          <cell r="A1237">
            <v>10186</v>
          </cell>
          <cell r="B1237" t="str">
            <v>AUTOLAMPS1257</v>
          </cell>
          <cell r="C1237" t="str">
            <v>AUTOLAMPS1257</v>
          </cell>
          <cell r="D1237" t="b">
            <v>1</v>
          </cell>
          <cell r="E1237" t="str">
            <v xml:space="preserve">TOYOTA COROLLA AE100/AE102 - CORNER LAMP (212-1561) - RH</v>
          </cell>
          <cell r="F1237" t="str">
            <v>TOYOTA</v>
          </cell>
          <cell r="G1237" t="str">
            <v xml:space="preserve">AE100 CLA RH</v>
          </cell>
          <cell r="H1237" t="str">
            <v>MZ01-3003-R</v>
          </cell>
          <cell r="J1237">
            <v>0.04</v>
          </cell>
          <cell r="K1237" t="str">
            <v>SUPPLIER0010</v>
          </cell>
          <cell r="L1237" t="str">
            <v xml:space="preserve">JIANGSU ZISUDE LAMPS TECHNOLOGY CO.,LTD</v>
          </cell>
          <cell r="M1237">
            <v>87</v>
          </cell>
          <cell r="N1237">
            <v>348</v>
          </cell>
          <cell r="O1237">
            <v>435</v>
          </cell>
          <cell r="P1237">
            <v>5</v>
          </cell>
          <cell r="Q1237">
            <v>20</v>
          </cell>
          <cell r="T1237" t="str">
            <v xml:space="preserve">Yuan Purchase Pricelist (CNY)</v>
          </cell>
          <cell r="U1237">
            <v>8</v>
          </cell>
          <cell r="V1237">
            <v>208</v>
          </cell>
          <cell r="W1237">
            <v>290</v>
          </cell>
          <cell r="X1237">
            <v>430</v>
          </cell>
        </row>
        <row r="1238">
          <cell r="A1238">
            <v>10189</v>
          </cell>
          <cell r="B1238" t="str">
            <v>AUTOLAMPS1265</v>
          </cell>
          <cell r="C1238" t="str">
            <v>AUTOLAMPS1265</v>
          </cell>
          <cell r="D1238" t="b">
            <v>1</v>
          </cell>
          <cell r="E1238" t="str">
            <v xml:space="preserve">TOYOTA COROLLA AE100/AE102 - CORNER LENS (212-1561-00) - LH</v>
          </cell>
          <cell r="F1238" t="str">
            <v>TOYOTA</v>
          </cell>
          <cell r="G1238" t="str">
            <v xml:space="preserve">AE100 CLS LH</v>
          </cell>
          <cell r="H1238" t="str">
            <v>00-TY01-0903-L</v>
          </cell>
          <cell r="J1238">
            <v>0.04</v>
          </cell>
          <cell r="K1238" t="str">
            <v>SUPPLIER0010</v>
          </cell>
          <cell r="L1238" t="str">
            <v xml:space="preserve">JIANGSU ZISUDE LAMPS TECHNOLOGY CO.,LTD</v>
          </cell>
          <cell r="M1238">
            <v>12</v>
          </cell>
          <cell r="N1238">
            <v>48</v>
          </cell>
          <cell r="O1238">
            <v>60</v>
          </cell>
          <cell r="R1238">
            <v>5</v>
          </cell>
          <cell r="S1238">
            <v>20</v>
          </cell>
          <cell r="T1238" t="str">
            <v xml:space="preserve">Yuan Purchase Pricelist (CNY)</v>
          </cell>
          <cell r="U1238">
            <v>0.3</v>
          </cell>
          <cell r="V1238">
            <v>47</v>
          </cell>
          <cell r="W1238">
            <v>70</v>
          </cell>
          <cell r="X1238">
            <v>100</v>
          </cell>
          <cell r="Z1238">
            <v>37</v>
          </cell>
          <cell r="AB1238" t="str">
            <v>2C</v>
          </cell>
        </row>
        <row r="1239">
          <cell r="A1239">
            <v>10188</v>
          </cell>
          <cell r="B1239" t="str">
            <v>AUTOLAMPS1266</v>
          </cell>
          <cell r="C1239" t="str">
            <v>AUTOLAMPS1266</v>
          </cell>
          <cell r="D1239" t="b">
            <v>1</v>
          </cell>
          <cell r="E1239" t="str">
            <v xml:space="preserve">TOYOTA COROLLA AE100/AE102 - CORNER LENS (212-1561-00) - RH</v>
          </cell>
          <cell r="F1239" t="str">
            <v>TOYOTA</v>
          </cell>
          <cell r="G1239" t="str">
            <v xml:space="preserve">AE100 CLS RH</v>
          </cell>
          <cell r="H1239" t="str">
            <v>00-TY01-0903-R</v>
          </cell>
          <cell r="J1239">
            <v>0.04</v>
          </cell>
          <cell r="K1239" t="str">
            <v>SUPPLIER0010</v>
          </cell>
          <cell r="L1239" t="str">
            <v xml:space="preserve">JIANGSU ZISUDE LAMPS TECHNOLOGY CO.,LTD</v>
          </cell>
          <cell r="M1239">
            <v>12</v>
          </cell>
          <cell r="N1239">
            <v>48</v>
          </cell>
          <cell r="O1239">
            <v>60</v>
          </cell>
          <cell r="R1239">
            <v>5</v>
          </cell>
          <cell r="S1239">
            <v>20</v>
          </cell>
          <cell r="T1239" t="str">
            <v xml:space="preserve">Yuan Purchase Pricelist (CNY)</v>
          </cell>
          <cell r="U1239">
            <v>0.3</v>
          </cell>
          <cell r="V1239">
            <v>47</v>
          </cell>
          <cell r="W1239">
            <v>70</v>
          </cell>
          <cell r="X1239">
            <v>100</v>
          </cell>
          <cell r="Z1239">
            <v>31</v>
          </cell>
          <cell r="AB1239" t="str">
            <v>2C</v>
          </cell>
        </row>
        <row r="1240">
          <cell r="A1240">
            <v>11365</v>
          </cell>
          <cell r="B1240" t="str">
            <v>AUTOLAMPS1267</v>
          </cell>
          <cell r="C1240" t="str">
            <v>AUTOLAMPS1267</v>
          </cell>
          <cell r="D1240" t="b">
            <v>1</v>
          </cell>
          <cell r="E1240" t="str">
            <v xml:space="preserve">TOYOTA COROLLA AE100/AE102 - DOOR MIRROR (ELECTRIC) - LH</v>
          </cell>
          <cell r="F1240" t="str">
            <v>TOYOTA</v>
          </cell>
          <cell r="G1240" t="str">
            <v xml:space="preserve">AE100 SME LH</v>
          </cell>
          <cell r="H1240" t="str">
            <v>MZ01-3011E-L</v>
          </cell>
          <cell r="J1240">
            <v>0.04</v>
          </cell>
          <cell r="K1240" t="str">
            <v>SUPPLIER0010</v>
          </cell>
          <cell r="L1240" t="str">
            <v xml:space="preserve">JIANGSU ZISUDE LAMPS TECHNOLOGY CO.,LTD</v>
          </cell>
          <cell r="N1240">
            <v>0</v>
          </cell>
          <cell r="O1240">
            <v>0</v>
          </cell>
          <cell r="P1240">
            <v>5</v>
          </cell>
          <cell r="Q1240">
            <v>10</v>
          </cell>
          <cell r="T1240" t="str">
            <v xml:space="preserve">Yuan Purchase Pricelist (CNY)</v>
          </cell>
          <cell r="U1240">
            <v>4.8</v>
          </cell>
          <cell r="V1240">
            <v>750</v>
          </cell>
          <cell r="W1240">
            <v>1160</v>
          </cell>
          <cell r="X1240">
            <v>1600</v>
          </cell>
        </row>
        <row r="1241">
          <cell r="A1241">
            <v>11366</v>
          </cell>
          <cell r="B1241" t="str">
            <v>AUTOLAMPS1268</v>
          </cell>
          <cell r="C1241" t="str">
            <v>AUTOLAMPS1268</v>
          </cell>
          <cell r="D1241" t="b">
            <v>1</v>
          </cell>
          <cell r="E1241" t="str">
            <v xml:space="preserve">TOYOTA COROLLA AE100/AE102 - DOOR MIRROR (ELECTRIC) - RH</v>
          </cell>
          <cell r="F1241" t="str">
            <v>TOYOTA</v>
          </cell>
          <cell r="G1241" t="str">
            <v xml:space="preserve">AE100 SME RH</v>
          </cell>
          <cell r="H1241" t="str">
            <v>MZ01-3011E-R</v>
          </cell>
          <cell r="J1241">
            <v>0.04</v>
          </cell>
          <cell r="K1241" t="str">
            <v>SUPPLIER0010</v>
          </cell>
          <cell r="L1241" t="str">
            <v xml:space="preserve">JIANGSU ZISUDE LAMPS TECHNOLOGY CO.,LTD</v>
          </cell>
          <cell r="N1241">
            <v>0</v>
          </cell>
          <cell r="O1241">
            <v>0</v>
          </cell>
          <cell r="P1241">
            <v>5</v>
          </cell>
          <cell r="Q1241">
            <v>10</v>
          </cell>
          <cell r="T1241" t="str">
            <v xml:space="preserve">Yuan Purchase Pricelist (CNY)</v>
          </cell>
          <cell r="U1241">
            <v>4.8</v>
          </cell>
          <cell r="V1241">
            <v>750</v>
          </cell>
          <cell r="W1241">
            <v>1160</v>
          </cell>
          <cell r="X1241">
            <v>1600</v>
          </cell>
        </row>
        <row r="1242">
          <cell r="A1242">
            <v>11367</v>
          </cell>
          <cell r="B1242" t="str">
            <v>AUTOLAMPS1269</v>
          </cell>
          <cell r="C1242" t="str">
            <v>AUTOLAMPS1269</v>
          </cell>
          <cell r="D1242" t="b">
            <v>1</v>
          </cell>
          <cell r="E1242" t="str">
            <v xml:space="preserve">TOYOTA COROLLA AE100/AE102 - DOOR MIRROR GLASS W/BASE (ELECTRIC) - LH</v>
          </cell>
          <cell r="F1242" t="str">
            <v>TOYOTA</v>
          </cell>
          <cell r="G1242" t="str">
            <v xml:space="preserve">AE100 MGE RH</v>
          </cell>
          <cell r="H1242" t="str">
            <v xml:space="preserve">TY01-0912-01 Ä-L</v>
          </cell>
          <cell r="J1242">
            <v>0.04</v>
          </cell>
          <cell r="K1242" t="str">
            <v>SUPPLIER0010</v>
          </cell>
          <cell r="L1242" t="str">
            <v xml:space="preserve">JIANGSU ZISUDE LAMPS TECHNOLOGY CO.,LTD</v>
          </cell>
          <cell r="M1242">
            <v>0</v>
          </cell>
          <cell r="N1242">
            <v>0</v>
          </cell>
          <cell r="O1242">
            <v>0</v>
          </cell>
          <cell r="P1242">
            <v>5</v>
          </cell>
          <cell r="Q1242">
            <v>10</v>
          </cell>
          <cell r="T1242" t="str">
            <v xml:space="preserve">Yuan Purchase Pricelist (CNY)</v>
          </cell>
          <cell r="U1242">
            <v>0.81</v>
          </cell>
          <cell r="V1242">
            <v>127</v>
          </cell>
          <cell r="W1242">
            <v>200</v>
          </cell>
          <cell r="X1242">
            <v>280</v>
          </cell>
        </row>
        <row r="1243">
          <cell r="A1243">
            <v>11368</v>
          </cell>
          <cell r="B1243" t="str">
            <v>AUTOLAMPS1270</v>
          </cell>
          <cell r="C1243" t="str">
            <v>AUTOLAMPS1270</v>
          </cell>
          <cell r="D1243" t="b">
            <v>1</v>
          </cell>
          <cell r="E1243" t="str">
            <v xml:space="preserve">TOYOTA COROLLA AE100/AE102 - DOOR MIRROR GLASS W/BASE (ELECTRIC) - RH</v>
          </cell>
          <cell r="F1243" t="str">
            <v>TOYOTA</v>
          </cell>
          <cell r="G1243" t="str">
            <v xml:space="preserve">AE100 MGE RH</v>
          </cell>
          <cell r="H1243" t="str">
            <v xml:space="preserve">TY01-0912-01 Ä-R</v>
          </cell>
          <cell r="J1243">
            <v>0.04</v>
          </cell>
          <cell r="K1243" t="str">
            <v>SUPPLIER0010</v>
          </cell>
          <cell r="L1243" t="str">
            <v xml:space="preserve">JIANGSU ZISUDE LAMPS TECHNOLOGY CO.,LTD</v>
          </cell>
          <cell r="M1243">
            <v>0</v>
          </cell>
          <cell r="N1243">
            <v>0</v>
          </cell>
          <cell r="O1243">
            <v>0</v>
          </cell>
          <cell r="P1243">
            <v>5</v>
          </cell>
          <cell r="Q1243">
            <v>10</v>
          </cell>
          <cell r="T1243" t="str">
            <v xml:space="preserve">Yuan Purchase Pricelist (CNY)</v>
          </cell>
          <cell r="U1243">
            <v>0.81</v>
          </cell>
          <cell r="V1243">
            <v>127</v>
          </cell>
          <cell r="W1243">
            <v>200</v>
          </cell>
          <cell r="X1243">
            <v>280</v>
          </cell>
        </row>
        <row r="1244">
          <cell r="A1244">
            <v>10197</v>
          </cell>
          <cell r="B1244" t="str">
            <v>AUTOLAMPS1271</v>
          </cell>
          <cell r="C1244" t="str">
            <v>AUTOLAMPS1271</v>
          </cell>
          <cell r="D1244" t="b">
            <v>1</v>
          </cell>
          <cell r="E1244" t="str">
            <v xml:space="preserve">TOYOTA COROLLA AE100/AE102 - DOOR MIRROR GLASS W/BASE (MANUAL) - LH</v>
          </cell>
          <cell r="F1244" t="str">
            <v>TOYOTA</v>
          </cell>
          <cell r="G1244" t="str">
            <v xml:space="preserve">AE100 MGM LH</v>
          </cell>
          <cell r="H1244" t="str">
            <v xml:space="preserve">TY01-0912-01 (M)-L</v>
          </cell>
          <cell r="J1244">
            <v>0.04</v>
          </cell>
          <cell r="K1244" t="str">
            <v>SUPPLIER0010</v>
          </cell>
          <cell r="L1244" t="str">
            <v xml:space="preserve">JIANGSU ZISUDE LAMPS TECHNOLOGY CO.,LTD</v>
          </cell>
          <cell r="M1244">
            <v>0</v>
          </cell>
          <cell r="N1244">
            <v>0</v>
          </cell>
          <cell r="O1244">
            <v>0</v>
          </cell>
          <cell r="P1244">
            <v>5</v>
          </cell>
          <cell r="Q1244">
            <v>10</v>
          </cell>
          <cell r="T1244" t="str">
            <v xml:space="preserve">Yuan Purchase Pricelist (CNY)</v>
          </cell>
          <cell r="U1244">
            <v>0.81</v>
          </cell>
          <cell r="V1244">
            <v>127</v>
          </cell>
          <cell r="W1244">
            <v>200</v>
          </cell>
          <cell r="X1244">
            <v>280</v>
          </cell>
        </row>
        <row r="1245">
          <cell r="A1245">
            <v>10196</v>
          </cell>
          <cell r="B1245" t="str">
            <v>AUTOLAMPS1272</v>
          </cell>
          <cell r="C1245" t="str">
            <v>AUTOLAMPS1272</v>
          </cell>
          <cell r="D1245" t="b">
            <v>1</v>
          </cell>
          <cell r="E1245" t="str">
            <v xml:space="preserve">TOYOTA COROLLA AE100/AE102 - DOOR MIRROR GLASS W/BASE (MANUAL) - RH</v>
          </cell>
          <cell r="F1245" t="str">
            <v>TOYOTA</v>
          </cell>
          <cell r="G1245" t="str">
            <v xml:space="preserve">AE100 MGM RH</v>
          </cell>
          <cell r="H1245" t="str">
            <v xml:space="preserve">TY01-0912-01 (M)-R</v>
          </cell>
          <cell r="J1245">
            <v>0.04</v>
          </cell>
          <cell r="K1245" t="str">
            <v>SUPPLIER0010</v>
          </cell>
          <cell r="L1245" t="str">
            <v xml:space="preserve">JIANGSU ZISUDE LAMPS TECHNOLOGY CO.,LTD</v>
          </cell>
          <cell r="M1245">
            <v>0</v>
          </cell>
          <cell r="N1245">
            <v>0</v>
          </cell>
          <cell r="O1245">
            <v>0</v>
          </cell>
          <cell r="P1245">
            <v>5</v>
          </cell>
          <cell r="Q1245">
            <v>10</v>
          </cell>
          <cell r="T1245" t="str">
            <v xml:space="preserve">Yuan Purchase Pricelist (CNY)</v>
          </cell>
          <cell r="U1245">
            <v>0.81</v>
          </cell>
          <cell r="V1245">
            <v>127</v>
          </cell>
          <cell r="W1245">
            <v>200</v>
          </cell>
          <cell r="X1245">
            <v>280</v>
          </cell>
        </row>
        <row r="1246">
          <cell r="A1246">
            <v>10195</v>
          </cell>
          <cell r="B1246" t="str">
            <v>AUTOLAMPS1273</v>
          </cell>
          <cell r="C1246" t="str">
            <v>AUTOLAMPS1273</v>
          </cell>
          <cell r="D1246" t="b">
            <v>1</v>
          </cell>
          <cell r="E1246" t="str">
            <v xml:space="preserve">TOYOTA COROLLA AE100/AE102 - DOOR MIRROR MANUAL - LH</v>
          </cell>
          <cell r="F1246" t="str">
            <v>TOYOTA</v>
          </cell>
          <cell r="G1246" t="str">
            <v xml:space="preserve">AE100 SMM LH</v>
          </cell>
          <cell r="H1246" t="str">
            <v>MZ01-3011-L</v>
          </cell>
          <cell r="J1246">
            <v>0.04</v>
          </cell>
          <cell r="K1246" t="str">
            <v>SUPPLIER0010</v>
          </cell>
          <cell r="L1246" t="str">
            <v xml:space="preserve">JIANGSU ZISUDE LAMPS TECHNOLOGY CO.,LTD</v>
          </cell>
          <cell r="M1246">
            <v>15</v>
          </cell>
          <cell r="N1246">
            <v>60</v>
          </cell>
          <cell r="O1246">
            <v>75</v>
          </cell>
          <cell r="P1246">
            <v>5</v>
          </cell>
          <cell r="Q1246">
            <v>10</v>
          </cell>
          <cell r="T1246" t="str">
            <v xml:space="preserve">Yuan Purchase Pricelist (CNY)</v>
          </cell>
          <cell r="U1246">
            <v>31</v>
          </cell>
          <cell r="V1246">
            <v>808</v>
          </cell>
          <cell r="W1246">
            <v>1100</v>
          </cell>
          <cell r="X1246">
            <v>1700</v>
          </cell>
        </row>
        <row r="1247">
          <cell r="A1247">
            <v>10194</v>
          </cell>
          <cell r="B1247" t="str">
            <v>AUTOLAMPS1274</v>
          </cell>
          <cell r="C1247" t="str">
            <v>AUTOLAMPS1274</v>
          </cell>
          <cell r="D1247" t="b">
            <v>1</v>
          </cell>
          <cell r="E1247" t="str">
            <v xml:space="preserve">TOYOTA COROLLA AE100/AE102 - DOOR MIRROR MANUAL - RH</v>
          </cell>
          <cell r="F1247" t="str">
            <v>TOYOTA</v>
          </cell>
          <cell r="G1247" t="str">
            <v xml:space="preserve">AE100 SMM RH</v>
          </cell>
          <cell r="H1247" t="str">
            <v>MZ01-3011-R</v>
          </cell>
          <cell r="J1247">
            <v>0.04</v>
          </cell>
          <cell r="K1247" t="str">
            <v>SUPPLIER0010</v>
          </cell>
          <cell r="L1247" t="str">
            <v xml:space="preserve">JIANGSU ZISUDE LAMPS TECHNOLOGY CO.,LTD</v>
          </cell>
          <cell r="M1247">
            <v>15</v>
          </cell>
          <cell r="N1247">
            <v>60</v>
          </cell>
          <cell r="O1247">
            <v>75</v>
          </cell>
          <cell r="P1247">
            <v>5</v>
          </cell>
          <cell r="Q1247">
            <v>10</v>
          </cell>
          <cell r="T1247" t="str">
            <v xml:space="preserve">Yuan Purchase Pricelist (CNY)</v>
          </cell>
          <cell r="U1247">
            <v>31</v>
          </cell>
          <cell r="V1247">
            <v>808</v>
          </cell>
          <cell r="W1247">
            <v>1100</v>
          </cell>
          <cell r="X1247">
            <v>1700</v>
          </cell>
        </row>
        <row r="1248">
          <cell r="A1248">
            <v>11363</v>
          </cell>
          <cell r="B1248" t="str">
            <v>AUTOLAMPS1253</v>
          </cell>
          <cell r="C1248" t="str">
            <v>AUTOLAMPS1253</v>
          </cell>
          <cell r="D1248" t="b">
            <v>1</v>
          </cell>
          <cell r="E1248" t="str">
            <v xml:space="preserve">TOYOTA COROLLA AE100/AE102 - FRONT BUMPER (LONG BUMPER LAMP)</v>
          </cell>
          <cell r="F1248" t="str">
            <v>TOYOTA</v>
          </cell>
          <cell r="G1248" t="str">
            <v xml:space="preserve">AE100 BPRFWLBLA</v>
          </cell>
          <cell r="H1248" t="str">
            <v>MZ01-3001</v>
          </cell>
          <cell r="J1248">
            <v>0.04</v>
          </cell>
          <cell r="K1248" t="str">
            <v>SUPPLIER0010</v>
          </cell>
          <cell r="L1248" t="str">
            <v xml:space="preserve">JIANGSU ZISUDE LAMPS TECHNOLOGY CO.,LTD</v>
          </cell>
          <cell r="M1248">
            <v>20</v>
          </cell>
          <cell r="N1248">
            <v>80</v>
          </cell>
          <cell r="O1248">
            <v>100</v>
          </cell>
          <cell r="R1248">
            <v>5</v>
          </cell>
          <cell r="S1248">
            <v>20</v>
          </cell>
          <cell r="T1248" t="str">
            <v xml:space="preserve">Yuan Purchase Pricelist (CNY)</v>
          </cell>
          <cell r="U1248">
            <v>50</v>
          </cell>
          <cell r="V1248">
            <v>1163</v>
          </cell>
          <cell r="W1248">
            <v>1800</v>
          </cell>
          <cell r="X1248">
            <v>2480</v>
          </cell>
          <cell r="Z1248">
            <v>294</v>
          </cell>
          <cell r="AB1248" t="str">
            <v>G2C</v>
          </cell>
        </row>
        <row r="1249">
          <cell r="A1249">
            <v>10193</v>
          </cell>
          <cell r="B1249" t="str">
            <v>AUTOLAMPS1258</v>
          </cell>
          <cell r="C1249" t="str">
            <v>AUTOLAMPS1258</v>
          </cell>
          <cell r="D1249" t="b">
            <v>1</v>
          </cell>
          <cell r="E1249" t="str">
            <v xml:space="preserve">TOYOTA COROLLA AE100/AE102 - GRILL</v>
          </cell>
          <cell r="F1249" t="str">
            <v>TOYOTA</v>
          </cell>
          <cell r="G1249" t="str">
            <v xml:space="preserve">AE100 GRLGC</v>
          </cell>
          <cell r="H1249" t="str">
            <v>MZ01-3010C</v>
          </cell>
          <cell r="J1249">
            <v>0.04</v>
          </cell>
          <cell r="K1249" t="str">
            <v>SUPPLIER0010</v>
          </cell>
          <cell r="L1249" t="str">
            <v xml:space="preserve">JIANGSU ZISUDE LAMPS TECHNOLOGY CO.,LTD</v>
          </cell>
          <cell r="M1249">
            <v>35</v>
          </cell>
          <cell r="N1249">
            <v>140</v>
          </cell>
          <cell r="O1249">
            <v>175</v>
          </cell>
          <cell r="R1249">
            <v>5</v>
          </cell>
          <cell r="S1249">
            <v>20</v>
          </cell>
          <cell r="T1249" t="str">
            <v xml:space="preserve">Yuan Purchase Pricelist (CNY)</v>
          </cell>
          <cell r="U1249">
            <v>19</v>
          </cell>
          <cell r="V1249">
            <v>495</v>
          </cell>
          <cell r="W1249">
            <v>690</v>
          </cell>
          <cell r="X1249">
            <v>1030</v>
          </cell>
          <cell r="Z1249">
            <v>54</v>
          </cell>
          <cell r="AB1249" t="str">
            <v>G4B</v>
          </cell>
        </row>
        <row r="1250">
          <cell r="A1250">
            <v>13789</v>
          </cell>
          <cell r="B1250" t="str">
            <v>AUTOLAMPS2826</v>
          </cell>
          <cell r="C1250" t="str">
            <v>AUTOLAMPS2826</v>
          </cell>
          <cell r="D1250" t="b">
            <v>1</v>
          </cell>
          <cell r="E1250" t="str">
            <v xml:space="preserve">TOYOTA COROLLA AE100/AE102 - HEAD GLASS  - LH</v>
          </cell>
          <cell r="F1250" t="str">
            <v>TOYOTA</v>
          </cell>
          <cell r="G1250" t="str">
            <v>AE100-HGS-LH</v>
          </cell>
          <cell r="H1250" t="str">
            <v xml:space="preserve">SI 9028</v>
          </cell>
          <cell r="J1250">
            <v>0.04</v>
          </cell>
          <cell r="K1250" t="str">
            <v>SUPPLIER0002</v>
          </cell>
          <cell r="L1250" t="str">
            <v xml:space="preserve">ANHUI TINCAI SILK CO. LTD</v>
          </cell>
          <cell r="M1250">
            <v>22</v>
          </cell>
          <cell r="N1250">
            <v>88</v>
          </cell>
          <cell r="O1250">
            <v>110</v>
          </cell>
          <cell r="P1250">
            <v>3</v>
          </cell>
          <cell r="Q1250">
            <v>10</v>
          </cell>
          <cell r="T1250" t="str">
            <v xml:space="preserve">Yuan Purchase Pricelist (CNY)</v>
          </cell>
          <cell r="U1250">
            <v>1.25</v>
          </cell>
          <cell r="V1250">
            <v>195</v>
          </cell>
          <cell r="W1250">
            <v>270</v>
          </cell>
          <cell r="X1250">
            <v>350</v>
          </cell>
          <cell r="Z1250">
            <v>125</v>
          </cell>
          <cell r="AB1250" t="str">
            <v>TMF</v>
          </cell>
        </row>
        <row r="1251">
          <cell r="A1251">
            <v>13788</v>
          </cell>
          <cell r="B1251" t="str">
            <v>AUTOLAMPS2827</v>
          </cell>
          <cell r="C1251" t="str">
            <v>AUTOLAMPS2827</v>
          </cell>
          <cell r="D1251" t="b">
            <v>1</v>
          </cell>
          <cell r="E1251" t="str">
            <v xml:space="preserve">TOYOTA COROLLA AE100/AE102 - HEAD GLASS  - RH</v>
          </cell>
          <cell r="F1251" t="str">
            <v>TOYOTA</v>
          </cell>
          <cell r="G1251" t="str">
            <v>AE100-HGS-RH</v>
          </cell>
          <cell r="H1251" t="str">
            <v xml:space="preserve">SI 9028</v>
          </cell>
          <cell r="J1251">
            <v>0.04</v>
          </cell>
          <cell r="K1251" t="str">
            <v>SUPPLIER0002</v>
          </cell>
          <cell r="L1251" t="str">
            <v xml:space="preserve">ANHUI TINCAI SILK CO. LTD</v>
          </cell>
          <cell r="M1251">
            <v>20</v>
          </cell>
          <cell r="N1251">
            <v>80</v>
          </cell>
          <cell r="O1251">
            <v>100</v>
          </cell>
          <cell r="P1251">
            <v>3</v>
          </cell>
          <cell r="Q1251">
            <v>10</v>
          </cell>
          <cell r="T1251" t="str">
            <v xml:space="preserve">Yuan Purchase Pricelist (CNY)</v>
          </cell>
          <cell r="U1251">
            <v>1.25</v>
          </cell>
          <cell r="V1251">
            <v>195</v>
          </cell>
          <cell r="W1251">
            <v>270</v>
          </cell>
          <cell r="X1251">
            <v>350</v>
          </cell>
          <cell r="Z1251">
            <v>127</v>
          </cell>
          <cell r="AB1251" t="str">
            <v>TMF</v>
          </cell>
        </row>
        <row r="1252">
          <cell r="A1252">
            <v>10185</v>
          </cell>
          <cell r="B1252" t="str">
            <v>AUTOLAMPS1259</v>
          </cell>
          <cell r="C1252" t="str">
            <v>AUTOLAMPS1259</v>
          </cell>
          <cell r="D1252" t="b">
            <v>1</v>
          </cell>
          <cell r="E1252" t="str">
            <v xml:space="preserve">TOYOTA COROLLA AE100/AE102 - HEAD GLASS (212-1142-00) - LH</v>
          </cell>
          <cell r="F1252" t="str">
            <v>TOYOTA</v>
          </cell>
          <cell r="G1252" t="str">
            <v xml:space="preserve">AE100 HGS LH</v>
          </cell>
          <cell r="H1252" t="str">
            <v>MZ01-3002-00-L</v>
          </cell>
          <cell r="J1252">
            <v>0.04</v>
          </cell>
          <cell r="K1252" t="str">
            <v>SUPPLIER0002</v>
          </cell>
          <cell r="L1252" t="str">
            <v xml:space="preserve">ANHUI TINCAI SILK CO. LTD</v>
          </cell>
          <cell r="M1252">
            <v>32</v>
          </cell>
          <cell r="N1252">
            <v>128</v>
          </cell>
          <cell r="O1252">
            <v>160</v>
          </cell>
          <cell r="P1252">
            <v>5</v>
          </cell>
          <cell r="Q1252">
            <v>20</v>
          </cell>
          <cell r="T1252" t="str">
            <v xml:space="preserve">Yuan Purchase Pricelist (CNY)</v>
          </cell>
          <cell r="U1252">
            <v>8.5</v>
          </cell>
          <cell r="V1252">
            <v>218.19</v>
          </cell>
          <cell r="W1252">
            <v>310</v>
          </cell>
          <cell r="X1252">
            <v>430</v>
          </cell>
          <cell r="Z1252">
            <v>91</v>
          </cell>
          <cell r="AB1252" t="str">
            <v>TMF</v>
          </cell>
        </row>
        <row r="1253">
          <cell r="A1253">
            <v>10184</v>
          </cell>
          <cell r="B1253" t="str">
            <v>AUTOLAMPS1260</v>
          </cell>
          <cell r="C1253" t="str">
            <v>AUTOLAMPS1260</v>
          </cell>
          <cell r="D1253" t="b">
            <v>1</v>
          </cell>
          <cell r="E1253" t="str">
            <v xml:space="preserve">TOYOTA COROLLA AE100/AE102 - HEAD GLASS (212-1142-00) - RH</v>
          </cell>
          <cell r="F1253" t="str">
            <v>TOYOTA</v>
          </cell>
          <cell r="G1253" t="str">
            <v xml:space="preserve">AE100 HGS RH</v>
          </cell>
          <cell r="H1253" t="str">
            <v>MZ01-3002-00-R</v>
          </cell>
          <cell r="J1253">
            <v>0.04</v>
          </cell>
          <cell r="K1253" t="str">
            <v>SUPPLIER0002</v>
          </cell>
          <cell r="L1253" t="str">
            <v xml:space="preserve">ANHUI TINCAI SILK CO. LTD</v>
          </cell>
          <cell r="M1253">
            <v>33</v>
          </cell>
          <cell r="N1253">
            <v>132</v>
          </cell>
          <cell r="O1253">
            <v>165</v>
          </cell>
          <cell r="P1253">
            <v>5</v>
          </cell>
          <cell r="Q1253">
            <v>20</v>
          </cell>
          <cell r="T1253" t="str">
            <v xml:space="preserve">Yuan Purchase Pricelist (CNY)</v>
          </cell>
          <cell r="U1253">
            <v>8.5</v>
          </cell>
          <cell r="V1253">
            <v>218.19</v>
          </cell>
          <cell r="W1253">
            <v>310</v>
          </cell>
          <cell r="X1253">
            <v>430</v>
          </cell>
          <cell r="Z1253">
            <v>124</v>
          </cell>
          <cell r="AB1253" t="str">
            <v>TMF</v>
          </cell>
        </row>
        <row r="1254">
          <cell r="A1254">
            <v>10183</v>
          </cell>
          <cell r="B1254" t="str">
            <v>AUTOLAMPS1261</v>
          </cell>
          <cell r="C1254" t="str">
            <v>AUTOLAMPS1261</v>
          </cell>
          <cell r="D1254" t="b">
            <v>1</v>
          </cell>
          <cell r="E1254" t="str">
            <v xml:space="preserve">TOYOTA COROLLA AE100/AE102 - HEAD LAMP ORDINARY (212-1142) - LH</v>
          </cell>
          <cell r="F1254" t="str">
            <v>TOYOTA</v>
          </cell>
          <cell r="G1254" t="str">
            <v xml:space="preserve">AE100 HLA LH</v>
          </cell>
          <cell r="H1254" t="str">
            <v>MZ01-3002-L</v>
          </cell>
          <cell r="J1254">
            <v>0.04</v>
          </cell>
          <cell r="K1254" t="str">
            <v>SUPPLIER0010</v>
          </cell>
          <cell r="L1254" t="str">
            <v xml:space="preserve">JIANGSU ZISUDE LAMPS TECHNOLOGY CO.,LTD</v>
          </cell>
          <cell r="M1254">
            <v>49</v>
          </cell>
          <cell r="N1254">
            <v>196</v>
          </cell>
          <cell r="O1254">
            <v>245</v>
          </cell>
          <cell r="R1254">
            <v>5</v>
          </cell>
          <cell r="S1254">
            <v>20</v>
          </cell>
          <cell r="T1254" t="str">
            <v xml:space="preserve">Yuan Purchase Pricelist (CNY)</v>
          </cell>
          <cell r="U1254">
            <v>28</v>
          </cell>
          <cell r="V1254">
            <v>730</v>
          </cell>
          <cell r="W1254">
            <v>1000</v>
          </cell>
          <cell r="X1254">
            <v>1600</v>
          </cell>
        </row>
        <row r="1255">
          <cell r="A1255">
            <v>10182</v>
          </cell>
          <cell r="B1255" t="str">
            <v>AUTOLAMPS1262</v>
          </cell>
          <cell r="C1255" t="str">
            <v>AUTOLAMPS1262</v>
          </cell>
          <cell r="D1255" t="b">
            <v>1</v>
          </cell>
          <cell r="E1255" t="str">
            <v xml:space="preserve">TOYOTA COROLLA AE100/AE102 - HEAD LAMP ORDINARY (212-1142) - RH</v>
          </cell>
          <cell r="F1255" t="str">
            <v>TOYOTA</v>
          </cell>
          <cell r="G1255" t="str">
            <v xml:space="preserve">AE100 HLA RH</v>
          </cell>
          <cell r="H1255" t="str">
            <v>MZ01-3003-R</v>
          </cell>
          <cell r="J1255">
            <v>0.04</v>
          </cell>
          <cell r="K1255" t="str">
            <v>SUPPLIER0010</v>
          </cell>
          <cell r="L1255" t="str">
            <v xml:space="preserve">JIANGSU ZISUDE LAMPS TECHNOLOGY CO.,LTD</v>
          </cell>
          <cell r="M1255">
            <v>50</v>
          </cell>
          <cell r="N1255">
            <v>200</v>
          </cell>
          <cell r="O1255">
            <v>250</v>
          </cell>
          <cell r="R1255">
            <v>5</v>
          </cell>
          <cell r="S1255">
            <v>20</v>
          </cell>
          <cell r="T1255" t="str">
            <v xml:space="preserve">Yuan Purchase Pricelist (CNY)</v>
          </cell>
          <cell r="U1255">
            <v>28</v>
          </cell>
          <cell r="V1255">
            <v>730</v>
          </cell>
          <cell r="W1255">
            <v>1000</v>
          </cell>
          <cell r="X1255">
            <v>1600</v>
          </cell>
        </row>
        <row r="1256">
          <cell r="A1256">
            <v>10207</v>
          </cell>
          <cell r="B1256" t="str">
            <v>AUTOLAMPS1277</v>
          </cell>
          <cell r="C1256" t="str">
            <v>AUTOLAMPS1277</v>
          </cell>
          <cell r="D1256" t="b">
            <v>1</v>
          </cell>
          <cell r="E1256" t="str">
            <v xml:space="preserve">TOYOTA COROLLA AE101 - BUMPER LAMP SHORT (212-1661-Y) - LH</v>
          </cell>
          <cell r="F1256" t="str">
            <v>TOYOTA</v>
          </cell>
          <cell r="G1256" t="str">
            <v xml:space="preserve">AE101 BLAS LH</v>
          </cell>
          <cell r="H1256" t="str">
            <v>MZ01-3006-L</v>
          </cell>
          <cell r="J1256">
            <v>0.04</v>
          </cell>
          <cell r="K1256" t="str">
            <v>SUPPLIER0010</v>
          </cell>
          <cell r="L1256" t="str">
            <v xml:space="preserve">JIANGSU ZISUDE LAMPS TECHNOLOGY CO.,LTD</v>
          </cell>
          <cell r="M1256">
            <v>54</v>
          </cell>
          <cell r="N1256">
            <v>216</v>
          </cell>
          <cell r="O1256">
            <v>270</v>
          </cell>
          <cell r="P1256">
            <v>5</v>
          </cell>
          <cell r="Q1256">
            <v>20</v>
          </cell>
          <cell r="T1256" t="str">
            <v xml:space="preserve">Yuan Purchase Pricelist (CNY)</v>
          </cell>
          <cell r="U1256">
            <v>4</v>
          </cell>
          <cell r="V1256">
            <v>104</v>
          </cell>
          <cell r="W1256">
            <v>150</v>
          </cell>
          <cell r="X1256">
            <v>220</v>
          </cell>
          <cell r="Z1256">
            <v>65</v>
          </cell>
          <cell r="AB1256" t="str">
            <v>B18</v>
          </cell>
        </row>
        <row r="1257">
          <cell r="A1257">
            <v>10206</v>
          </cell>
          <cell r="B1257" t="str">
            <v>AUTOLAMPS1278</v>
          </cell>
          <cell r="C1257" t="str">
            <v>AUTOLAMPS1278</v>
          </cell>
          <cell r="D1257" t="b">
            <v>1</v>
          </cell>
          <cell r="E1257" t="str">
            <v xml:space="preserve">TOYOTA COROLLA AE101 - BUMPER LAMP SHORT (212-1661-Y) - RH</v>
          </cell>
          <cell r="F1257" t="str">
            <v>TOYOTA</v>
          </cell>
          <cell r="G1257" t="str">
            <v xml:space="preserve">AE101 BLAS RH</v>
          </cell>
          <cell r="H1257" t="str">
            <v>MZ01-3006-R</v>
          </cell>
          <cell r="J1257">
            <v>0.04</v>
          </cell>
          <cell r="K1257" t="str">
            <v>SUPPLIER0010</v>
          </cell>
          <cell r="L1257" t="str">
            <v xml:space="preserve">JIANGSU ZISUDE LAMPS TECHNOLOGY CO.,LTD</v>
          </cell>
          <cell r="M1257">
            <v>54</v>
          </cell>
          <cell r="N1257">
            <v>216</v>
          </cell>
          <cell r="O1257">
            <v>270</v>
          </cell>
          <cell r="P1257">
            <v>5</v>
          </cell>
          <cell r="Q1257">
            <v>20</v>
          </cell>
          <cell r="T1257" t="str">
            <v xml:space="preserve">Yuan Purchase Pricelist (CNY)</v>
          </cell>
          <cell r="U1257">
            <v>4</v>
          </cell>
          <cell r="V1257">
            <v>104</v>
          </cell>
          <cell r="W1257">
            <v>150</v>
          </cell>
          <cell r="X1257">
            <v>220</v>
          </cell>
          <cell r="Z1257">
            <v>97</v>
          </cell>
          <cell r="AB1257" t="str">
            <v>B18</v>
          </cell>
        </row>
        <row r="1258">
          <cell r="A1258">
            <v>12491</v>
          </cell>
          <cell r="B1258" t="str">
            <v>AUTOLAMPS1285</v>
          </cell>
          <cell r="C1258" t="str">
            <v>AUTOLAMPS1285</v>
          </cell>
          <cell r="D1258" t="b">
            <v>1</v>
          </cell>
          <cell r="E1258" t="str">
            <v xml:space="preserve">TOYOTA COROLLA AE101 - BUMPER LENS SHORT (212-1661-00) - LH</v>
          </cell>
          <cell r="F1258" t="str">
            <v>TOYOTA</v>
          </cell>
          <cell r="G1258" t="str">
            <v xml:space="preserve">AE101 BLSS LH</v>
          </cell>
          <cell r="H1258" t="str">
            <v>MZ01-3006-00-L</v>
          </cell>
          <cell r="J1258">
            <v>0.04</v>
          </cell>
          <cell r="K1258" t="str">
            <v>SUPPLIER0010</v>
          </cell>
          <cell r="L1258" t="str">
            <v xml:space="preserve">JIANGSU ZISUDE LAMPS TECHNOLOGY CO.,LTD</v>
          </cell>
          <cell r="M1258">
            <v>10</v>
          </cell>
          <cell r="N1258">
            <v>40</v>
          </cell>
          <cell r="O1258">
            <v>50</v>
          </cell>
          <cell r="R1258">
            <v>5</v>
          </cell>
          <cell r="S1258">
            <v>20</v>
          </cell>
          <cell r="T1258" t="str">
            <v xml:space="preserve">Yuan Purchase Pricelist (CNY)</v>
          </cell>
          <cell r="U1258">
            <v>0.19</v>
          </cell>
          <cell r="V1258">
            <v>30</v>
          </cell>
          <cell r="W1258">
            <v>50</v>
          </cell>
          <cell r="X1258">
            <v>70</v>
          </cell>
          <cell r="Z1258">
            <v>50</v>
          </cell>
          <cell r="AB1258" t="str">
            <v>1A</v>
          </cell>
        </row>
        <row r="1259">
          <cell r="A1259">
            <v>12490</v>
          </cell>
          <cell r="B1259" t="str">
            <v>AUTOLAMPS1286</v>
          </cell>
          <cell r="C1259" t="str">
            <v>AUTOLAMPS1286</v>
          </cell>
          <cell r="D1259" t="b">
            <v>1</v>
          </cell>
          <cell r="E1259" t="str">
            <v xml:space="preserve">TOYOTA COROLLA AE101 - BUMPER LENS SHORT (212-1661-00) - RH</v>
          </cell>
          <cell r="F1259" t="str">
            <v>TOYOTA</v>
          </cell>
          <cell r="G1259" t="str">
            <v xml:space="preserve">AE101 BLSS RH</v>
          </cell>
          <cell r="H1259" t="str">
            <v>MZ01-3006-00-R</v>
          </cell>
          <cell r="J1259">
            <v>0.04</v>
          </cell>
          <cell r="K1259" t="str">
            <v>SUPPLIER0010</v>
          </cell>
          <cell r="L1259" t="str">
            <v xml:space="preserve">JIANGSU ZISUDE LAMPS TECHNOLOGY CO.,LTD</v>
          </cell>
          <cell r="M1259">
            <v>9</v>
          </cell>
          <cell r="N1259">
            <v>36</v>
          </cell>
          <cell r="O1259">
            <v>45</v>
          </cell>
          <cell r="R1259">
            <v>5</v>
          </cell>
          <cell r="S1259">
            <v>20</v>
          </cell>
          <cell r="T1259" t="str">
            <v xml:space="preserve">Yuan Purchase Pricelist (CNY)</v>
          </cell>
          <cell r="U1259">
            <v>0.19</v>
          </cell>
          <cell r="V1259">
            <v>30</v>
          </cell>
          <cell r="W1259">
            <v>50</v>
          </cell>
          <cell r="X1259">
            <v>70</v>
          </cell>
          <cell r="Z1259">
            <v>95</v>
          </cell>
          <cell r="AB1259" t="str">
            <v>1A</v>
          </cell>
        </row>
        <row r="1260">
          <cell r="A1260">
            <v>10203</v>
          </cell>
          <cell r="B1260" t="str">
            <v>AUTOLAMPS1279</v>
          </cell>
          <cell r="C1260" t="str">
            <v>AUTOLAMPS1279</v>
          </cell>
          <cell r="D1260" t="b">
            <v>1</v>
          </cell>
          <cell r="E1260" t="str">
            <v xml:space="preserve">TOYOTA COROLLA AE101 - CORNER LAMP (212-15D8) - LH</v>
          </cell>
          <cell r="F1260" t="str">
            <v>TOYOTA</v>
          </cell>
          <cell r="G1260" t="str">
            <v xml:space="preserve">AE101 CLA LH</v>
          </cell>
          <cell r="H1260" t="str">
            <v>MZ01-4002-L</v>
          </cell>
          <cell r="J1260">
            <v>0.04</v>
          </cell>
          <cell r="K1260" t="str">
            <v>SUPPLIER0010</v>
          </cell>
          <cell r="L1260" t="str">
            <v xml:space="preserve">JIANGSU ZISUDE LAMPS TECHNOLOGY CO.,LTD</v>
          </cell>
          <cell r="M1260">
            <v>49</v>
          </cell>
          <cell r="N1260">
            <v>196</v>
          </cell>
          <cell r="O1260">
            <v>245</v>
          </cell>
          <cell r="P1260">
            <v>5</v>
          </cell>
          <cell r="Q1260">
            <v>20</v>
          </cell>
          <cell r="T1260" t="str">
            <v xml:space="preserve">Yuan Purchase Pricelist (CNY)</v>
          </cell>
          <cell r="U1260">
            <v>8</v>
          </cell>
          <cell r="V1260">
            <v>208</v>
          </cell>
          <cell r="W1260">
            <v>330</v>
          </cell>
          <cell r="X1260">
            <v>460</v>
          </cell>
          <cell r="Z1260">
            <v>63</v>
          </cell>
          <cell r="AB1260" t="str">
            <v>B15</v>
          </cell>
        </row>
        <row r="1261">
          <cell r="A1261">
            <v>10202</v>
          </cell>
          <cell r="B1261" t="str">
            <v>AUTOLAMPS1280</v>
          </cell>
          <cell r="C1261" t="str">
            <v>AUTOLAMPS1280</v>
          </cell>
          <cell r="D1261" t="b">
            <v>1</v>
          </cell>
          <cell r="E1261" t="str">
            <v xml:space="preserve">TOYOTA COROLLA AE101 - CORNER LAMP (212-15D8) - RH</v>
          </cell>
          <cell r="F1261" t="str">
            <v>TOYOTA</v>
          </cell>
          <cell r="G1261" t="str">
            <v xml:space="preserve">AE101 CLA RH</v>
          </cell>
          <cell r="H1261" t="str">
            <v>MZ01-4002-R</v>
          </cell>
          <cell r="J1261">
            <v>0.04</v>
          </cell>
          <cell r="K1261" t="str">
            <v>SUPPLIER0010</v>
          </cell>
          <cell r="L1261" t="str">
            <v xml:space="preserve">JIANGSU ZISUDE LAMPS TECHNOLOGY CO.,LTD</v>
          </cell>
          <cell r="M1261">
            <v>45</v>
          </cell>
          <cell r="N1261">
            <v>180</v>
          </cell>
          <cell r="O1261">
            <v>225</v>
          </cell>
          <cell r="P1261">
            <v>5</v>
          </cell>
          <cell r="Q1261">
            <v>20</v>
          </cell>
          <cell r="T1261" t="str">
            <v xml:space="preserve">Yuan Purchase Pricelist (CNY)</v>
          </cell>
          <cell r="U1261">
            <v>8</v>
          </cell>
          <cell r="V1261">
            <v>208</v>
          </cell>
          <cell r="W1261">
            <v>330</v>
          </cell>
          <cell r="X1261">
            <v>550</v>
          </cell>
          <cell r="Z1261">
            <v>25</v>
          </cell>
          <cell r="AB1261" t="str">
            <v>B15</v>
          </cell>
        </row>
        <row r="1262">
          <cell r="A1262">
            <v>10205</v>
          </cell>
          <cell r="B1262" t="str">
            <v>AUTOLAMPS1287</v>
          </cell>
          <cell r="C1262" t="str">
            <v>AUTOLAMPS1287</v>
          </cell>
          <cell r="D1262" t="b">
            <v>1</v>
          </cell>
          <cell r="E1262" t="str">
            <v xml:space="preserve">TOYOTA COROLLA AE101 - CORNER LENS (212-15D8-00) - LH</v>
          </cell>
          <cell r="F1262" t="str">
            <v>TOYOTA</v>
          </cell>
          <cell r="G1262" t="str">
            <v xml:space="preserve">AE101 CLS LH</v>
          </cell>
          <cell r="H1262" t="str">
            <v>MZ01-4002-00-L</v>
          </cell>
          <cell r="J1262">
            <v>0.04</v>
          </cell>
          <cell r="K1262" t="str">
            <v>SUPPLIER0010</v>
          </cell>
          <cell r="L1262" t="str">
            <v xml:space="preserve">JIANGSU ZISUDE LAMPS TECHNOLOGY CO.,LTD</v>
          </cell>
          <cell r="M1262">
            <v>0</v>
          </cell>
          <cell r="N1262">
            <v>0</v>
          </cell>
          <cell r="O1262">
            <v>0</v>
          </cell>
          <cell r="R1262">
            <v>5</v>
          </cell>
          <cell r="S1262">
            <v>20</v>
          </cell>
          <cell r="T1262" t="str">
            <v xml:space="preserve">Yuan Purchase Pricelist (CNY)</v>
          </cell>
          <cell r="U1262">
            <v>0.4</v>
          </cell>
          <cell r="V1262">
            <v>63</v>
          </cell>
          <cell r="W1262">
            <v>100</v>
          </cell>
          <cell r="X1262">
            <v>140</v>
          </cell>
          <cell r="Z1262">
            <v>0</v>
          </cell>
          <cell r="AB1262" t="str">
            <v>TF</v>
          </cell>
        </row>
        <row r="1263">
          <cell r="A1263">
            <v>10204</v>
          </cell>
          <cell r="B1263" t="str">
            <v>AUTOLAMPS1288</v>
          </cell>
          <cell r="C1263" t="str">
            <v>AUTOLAMPS1288</v>
          </cell>
          <cell r="D1263" t="b">
            <v>1</v>
          </cell>
          <cell r="E1263" t="str">
            <v xml:space="preserve">TOYOTA COROLLA AE101 - CORNER LENS (212-15D8-00) - RH</v>
          </cell>
          <cell r="F1263" t="str">
            <v>TOYOTA</v>
          </cell>
          <cell r="G1263" t="str">
            <v xml:space="preserve">AE101 CLS RH</v>
          </cell>
          <cell r="H1263" t="str">
            <v>MZ01-4002-00-R</v>
          </cell>
          <cell r="J1263">
            <v>0.04</v>
          </cell>
          <cell r="K1263" t="str">
            <v>SUPPLIER0010</v>
          </cell>
          <cell r="L1263" t="str">
            <v xml:space="preserve">JIANGSU ZISUDE LAMPS TECHNOLOGY CO.,LTD</v>
          </cell>
          <cell r="M1263">
            <v>0</v>
          </cell>
          <cell r="N1263">
            <v>0</v>
          </cell>
          <cell r="O1263">
            <v>0</v>
          </cell>
          <cell r="R1263">
            <v>5</v>
          </cell>
          <cell r="S1263">
            <v>20</v>
          </cell>
          <cell r="T1263" t="str">
            <v xml:space="preserve">Yuan Purchase Pricelist (CNY)</v>
          </cell>
          <cell r="U1263">
            <v>0.4</v>
          </cell>
          <cell r="V1263">
            <v>63</v>
          </cell>
          <cell r="W1263">
            <v>100</v>
          </cell>
          <cell r="X1263">
            <v>140</v>
          </cell>
          <cell r="Z1263">
            <v>43</v>
          </cell>
          <cell r="AB1263" t="str">
            <v>TF</v>
          </cell>
        </row>
        <row r="1264">
          <cell r="A1264">
            <v>10192</v>
          </cell>
          <cell r="B1264" t="str">
            <v>AUTOLAMPS1275</v>
          </cell>
          <cell r="C1264" t="str">
            <v>AUTOLAMPS1275</v>
          </cell>
          <cell r="D1264" t="b">
            <v>1</v>
          </cell>
          <cell r="E1264" t="str">
            <v xml:space="preserve">TOYOTA COROLLA AE101 - FRONT BUMPER (SHORT BUMPER LAMP)</v>
          </cell>
          <cell r="F1264" t="str">
            <v>TOYOTA</v>
          </cell>
          <cell r="G1264" t="str">
            <v xml:space="preserve">AE101 BPRF</v>
          </cell>
          <cell r="H1264" t="str">
            <v>MZ01-3001</v>
          </cell>
          <cell r="J1264">
            <v>0.04</v>
          </cell>
          <cell r="K1264" t="str">
            <v>SUPPLIER0010</v>
          </cell>
          <cell r="L1264" t="str">
            <v xml:space="preserve">JIANGSU ZISUDE LAMPS TECHNOLOGY CO.,LTD</v>
          </cell>
          <cell r="M1264">
            <v>42</v>
          </cell>
          <cell r="N1264">
            <v>168</v>
          </cell>
          <cell r="O1264">
            <v>210</v>
          </cell>
          <cell r="R1264">
            <v>5</v>
          </cell>
          <cell r="S1264">
            <v>10</v>
          </cell>
          <cell r="T1264" t="str">
            <v xml:space="preserve">Yuan Purchase Pricelist (CNY)</v>
          </cell>
          <cell r="U1264">
            <v>45</v>
          </cell>
          <cell r="V1264">
            <v>1046</v>
          </cell>
          <cell r="W1264">
            <v>1600</v>
          </cell>
          <cell r="X1264">
            <v>2210</v>
          </cell>
        </row>
        <row r="1265">
          <cell r="A1265">
            <v>10210</v>
          </cell>
          <cell r="B1265" t="str">
            <v>AUTOLAMPS2828</v>
          </cell>
          <cell r="C1265" t="str">
            <v>AUTOLAMPS2828</v>
          </cell>
          <cell r="D1265" t="b">
            <v>1</v>
          </cell>
          <cell r="E1265" t="str">
            <v xml:space="preserve">TOYOTA COROLLA AE101 - GRILL (CHROME W/BADGE)</v>
          </cell>
          <cell r="F1265" t="str">
            <v>TOYOTA</v>
          </cell>
          <cell r="G1265" t="str">
            <v>AE101-GRLCWB</v>
          </cell>
          <cell r="H1265" t="str">
            <v>TY01-1011C</v>
          </cell>
          <cell r="J1265">
            <v>0.04</v>
          </cell>
          <cell r="K1265" t="str">
            <v>SUPPLIER0010</v>
          </cell>
          <cell r="L1265" t="str">
            <v xml:space="preserve">JIANGSU ZISUDE LAMPS TECHNOLOGY CO.,LTD</v>
          </cell>
          <cell r="M1265">
            <v>0</v>
          </cell>
          <cell r="N1265">
            <v>0</v>
          </cell>
          <cell r="O1265">
            <v>0</v>
          </cell>
          <cell r="R1265">
            <v>2</v>
          </cell>
          <cell r="S1265">
            <v>5</v>
          </cell>
          <cell r="T1265" t="str">
            <v xml:space="preserve">Yuan Purchase Pricelist (CNY)</v>
          </cell>
          <cell r="U1265">
            <v>5</v>
          </cell>
          <cell r="V1265">
            <v>782</v>
          </cell>
          <cell r="W1265">
            <v>1210</v>
          </cell>
          <cell r="X1265">
            <v>1670</v>
          </cell>
        </row>
        <row r="1266">
          <cell r="A1266">
            <v>12128</v>
          </cell>
          <cell r="B1266" t="str">
            <v>AUTOLAMPS1281</v>
          </cell>
          <cell r="C1266" t="str">
            <v>AUTOLAMPS1281</v>
          </cell>
          <cell r="D1266" t="b">
            <v>1</v>
          </cell>
          <cell r="E1266" t="str">
            <v xml:space="preserve">TOYOTA COROLLA AE101 - HEAD GLASS CLEAR (212-1193-00) - LH</v>
          </cell>
          <cell r="F1266" t="str">
            <v>TOYOTA</v>
          </cell>
          <cell r="G1266" t="str">
            <v xml:space="preserve">AE101 HGS LH</v>
          </cell>
          <cell r="H1266" t="str">
            <v xml:space="preserve">MZ01-4001-00 GLASS-L</v>
          </cell>
          <cell r="J1266">
            <v>0.04</v>
          </cell>
          <cell r="M1266">
            <v>0</v>
          </cell>
          <cell r="N1266">
            <v>0</v>
          </cell>
          <cell r="O1266">
            <v>0</v>
          </cell>
          <cell r="P1266">
            <v>5</v>
          </cell>
          <cell r="Q1266">
            <v>20</v>
          </cell>
          <cell r="T1266" t="str">
            <v xml:space="preserve">Yuan Purchase Pricelist (CNY)</v>
          </cell>
          <cell r="U1266">
            <v>2.4300000000000002</v>
          </cell>
          <cell r="V1266">
            <v>380</v>
          </cell>
          <cell r="W1266">
            <v>380</v>
          </cell>
          <cell r="X1266">
            <v>600</v>
          </cell>
          <cell r="Z1266">
            <v>98</v>
          </cell>
          <cell r="AB1266" t="str">
            <v>TMF</v>
          </cell>
        </row>
        <row r="1267">
          <cell r="A1267">
            <v>12127</v>
          </cell>
          <cell r="B1267" t="str">
            <v>AUTOLAMPS1282</v>
          </cell>
          <cell r="C1267" t="str">
            <v>AUTOLAMPS1282</v>
          </cell>
          <cell r="D1267" t="b">
            <v>1</v>
          </cell>
          <cell r="E1267" t="str">
            <v xml:space="preserve">TOYOTA COROLLA AE101 - HEAD GLASS CLEAR (212-1193-00) - RH</v>
          </cell>
          <cell r="F1267" t="str">
            <v>TOYOTA</v>
          </cell>
          <cell r="G1267" t="str">
            <v xml:space="preserve">AE101 HGS RH</v>
          </cell>
          <cell r="H1267" t="str">
            <v xml:space="preserve">MZ01-4001-00 GLASS-R</v>
          </cell>
          <cell r="J1267">
            <v>0.04</v>
          </cell>
          <cell r="M1267">
            <v>0</v>
          </cell>
          <cell r="N1267">
            <v>0</v>
          </cell>
          <cell r="O1267">
            <v>0</v>
          </cell>
          <cell r="P1267">
            <v>5</v>
          </cell>
          <cell r="Q1267">
            <v>20</v>
          </cell>
          <cell r="T1267" t="str">
            <v xml:space="preserve">Yuan Purchase Pricelist (CNY)</v>
          </cell>
          <cell r="U1267">
            <v>2.4300000000000002</v>
          </cell>
          <cell r="V1267">
            <v>380</v>
          </cell>
          <cell r="W1267">
            <v>380</v>
          </cell>
          <cell r="X1267">
            <v>600</v>
          </cell>
          <cell r="Z1267">
            <v>141</v>
          </cell>
          <cell r="AB1267" t="str">
            <v>TMF</v>
          </cell>
        </row>
        <row r="1268">
          <cell r="A1268">
            <v>10199</v>
          </cell>
          <cell r="B1268" t="str">
            <v>AUTOLAMPS1283</v>
          </cell>
          <cell r="C1268" t="str">
            <v>AUTOLAMPS1283</v>
          </cell>
          <cell r="D1268" t="b">
            <v>1</v>
          </cell>
          <cell r="E1268" t="str">
            <v xml:space="preserve">TOYOTA COROLLA AE101 - HEAD LAMP CLEAR (212-1193) - LH</v>
          </cell>
          <cell r="F1268" t="str">
            <v>TOYOTA</v>
          </cell>
          <cell r="G1268" t="str">
            <v xml:space="preserve">AE101 HLA LH</v>
          </cell>
          <cell r="H1268" t="str">
            <v>MZ01-4001-L</v>
          </cell>
          <cell r="J1268">
            <v>0.04</v>
          </cell>
          <cell r="K1268" t="str">
            <v>SUPPLIER0010</v>
          </cell>
          <cell r="L1268" t="str">
            <v xml:space="preserve">JIANGSU ZISUDE LAMPS TECHNOLOGY CO.,LTD</v>
          </cell>
          <cell r="M1268">
            <v>17</v>
          </cell>
          <cell r="N1268">
            <v>68</v>
          </cell>
          <cell r="O1268">
            <v>85</v>
          </cell>
          <cell r="R1268">
            <v>5</v>
          </cell>
          <cell r="S1268">
            <v>20</v>
          </cell>
          <cell r="T1268" t="str">
            <v xml:space="preserve">Yuan Purchase Pricelist (CNY)</v>
          </cell>
          <cell r="U1268">
            <v>34</v>
          </cell>
          <cell r="V1268">
            <v>886</v>
          </cell>
          <cell r="W1268">
            <v>1200</v>
          </cell>
          <cell r="X1268">
            <v>1800</v>
          </cell>
          <cell r="Z1268">
            <v>26</v>
          </cell>
          <cell r="AB1268" t="str">
            <v>A2</v>
          </cell>
        </row>
        <row r="1269">
          <cell r="A1269">
            <v>10198</v>
          </cell>
          <cell r="B1269" t="str">
            <v>AUTOLAMPS1284</v>
          </cell>
          <cell r="C1269" t="str">
            <v>AUTOLAMPS1284</v>
          </cell>
          <cell r="D1269" t="b">
            <v>1</v>
          </cell>
          <cell r="E1269" t="str">
            <v xml:space="preserve">TOYOTA COROLLA AE101 - HEAD LAMP CLEAR (212-1193) - RH</v>
          </cell>
          <cell r="F1269" t="str">
            <v>TOYOTA</v>
          </cell>
          <cell r="G1269" t="str">
            <v xml:space="preserve">AE101 HLA RH</v>
          </cell>
          <cell r="H1269" t="str">
            <v>MZ01-4001-R</v>
          </cell>
          <cell r="J1269">
            <v>0.04</v>
          </cell>
          <cell r="K1269" t="str">
            <v>SUPPLIER0010</v>
          </cell>
          <cell r="L1269" t="str">
            <v xml:space="preserve">JIANGSU ZISUDE LAMPS TECHNOLOGY CO.,LTD</v>
          </cell>
          <cell r="M1269">
            <v>16</v>
          </cell>
          <cell r="N1269">
            <v>64</v>
          </cell>
          <cell r="O1269">
            <v>80</v>
          </cell>
          <cell r="R1269">
            <v>5</v>
          </cell>
          <cell r="S1269">
            <v>20</v>
          </cell>
          <cell r="T1269" t="str">
            <v xml:space="preserve">Yuan Purchase Pricelist (CNY)</v>
          </cell>
          <cell r="U1269">
            <v>34</v>
          </cell>
          <cell r="V1269">
            <v>886</v>
          </cell>
          <cell r="W1269">
            <v>1200</v>
          </cell>
          <cell r="X1269">
            <v>1800</v>
          </cell>
          <cell r="Z1269">
            <v>14</v>
          </cell>
          <cell r="AB1269" t="str">
            <v>A2</v>
          </cell>
        </row>
        <row r="1270">
          <cell r="A1270">
            <v>10201</v>
          </cell>
          <cell r="B1270" t="str">
            <v>AUTOLAMPS1289</v>
          </cell>
          <cell r="C1270" t="str">
            <v>AUTOLAMPS1289</v>
          </cell>
          <cell r="D1270" t="b">
            <v>1</v>
          </cell>
          <cell r="E1270" t="str">
            <v xml:space="preserve">TOYOTA COROLLA AE101 - HEAD LENS CLEAR (212-1193-00) - LH</v>
          </cell>
          <cell r="F1270" t="str">
            <v>TOYOTA</v>
          </cell>
          <cell r="G1270" t="str">
            <v xml:space="preserve">AE101 HLS LH</v>
          </cell>
          <cell r="H1270" t="str">
            <v xml:space="preserve">MZ01-4001-00 PLASTIC-L</v>
          </cell>
          <cell r="J1270">
            <v>0.04</v>
          </cell>
          <cell r="K1270" t="str">
            <v>SUPPLIER0002</v>
          </cell>
          <cell r="L1270" t="str">
            <v xml:space="preserve">ANHUI TINCAI SILK CO. LTD</v>
          </cell>
          <cell r="M1270">
            <v>1</v>
          </cell>
          <cell r="N1270">
            <v>4</v>
          </cell>
          <cell r="O1270">
            <v>5</v>
          </cell>
          <cell r="R1270">
            <v>5</v>
          </cell>
          <cell r="S1270">
            <v>20</v>
          </cell>
          <cell r="T1270" t="str">
            <v xml:space="preserve">Yuan Purchase Pricelist (CNY)</v>
          </cell>
          <cell r="U1270">
            <v>10.5</v>
          </cell>
          <cell r="V1270">
            <v>236</v>
          </cell>
          <cell r="W1270">
            <v>370</v>
          </cell>
          <cell r="X1270">
            <v>520</v>
          </cell>
          <cell r="Z1270">
            <v>266</v>
          </cell>
          <cell r="AB1270" t="str">
            <v>TMF</v>
          </cell>
        </row>
        <row r="1271">
          <cell r="A1271">
            <v>10200</v>
          </cell>
          <cell r="B1271" t="str">
            <v>AUTOLAMPS1290</v>
          </cell>
          <cell r="C1271" t="str">
            <v>AUTOLAMPS1290</v>
          </cell>
          <cell r="D1271" t="b">
            <v>1</v>
          </cell>
          <cell r="E1271" t="str">
            <v xml:space="preserve">TOYOTA COROLLA AE101 - HEAD LENS CLEAR (212-1193-00) - RH</v>
          </cell>
          <cell r="F1271" t="str">
            <v>TOYOTA</v>
          </cell>
          <cell r="G1271" t="str">
            <v xml:space="preserve">AE101 HLS RH</v>
          </cell>
          <cell r="H1271" t="str">
            <v xml:space="preserve">MZ01-4001-00 PLASTIC-R</v>
          </cell>
          <cell r="J1271">
            <v>0.04</v>
          </cell>
          <cell r="K1271" t="str">
            <v>SUPPLIER0002</v>
          </cell>
          <cell r="L1271" t="str">
            <v xml:space="preserve">ANHUI TINCAI SILK CO. LTD</v>
          </cell>
          <cell r="M1271">
            <v>1</v>
          </cell>
          <cell r="N1271">
            <v>4</v>
          </cell>
          <cell r="O1271">
            <v>5</v>
          </cell>
          <cell r="R1271">
            <v>5</v>
          </cell>
          <cell r="S1271">
            <v>20</v>
          </cell>
          <cell r="T1271" t="str">
            <v xml:space="preserve">Yuan Purchase Pricelist (CNY)</v>
          </cell>
          <cell r="U1271">
            <v>10.5</v>
          </cell>
          <cell r="V1271">
            <v>236</v>
          </cell>
          <cell r="W1271">
            <v>370</v>
          </cell>
          <cell r="X1271">
            <v>520</v>
          </cell>
          <cell r="Z1271">
            <v>277</v>
          </cell>
          <cell r="AB1271" t="str">
            <v>TMF</v>
          </cell>
        </row>
        <row r="1272">
          <cell r="A1272">
            <v>10211</v>
          </cell>
          <cell r="B1272" t="str">
            <v>AUTOLAMPS1291</v>
          </cell>
          <cell r="C1272" t="str">
            <v>AUTOLAMPS1291</v>
          </cell>
          <cell r="D1272" t="b">
            <v>1</v>
          </cell>
          <cell r="E1272" t="str">
            <v xml:space="preserve">TOYOTA COROLLA AE101 - LICENCE PLATE</v>
          </cell>
          <cell r="F1272" t="str">
            <v>TOYOTA</v>
          </cell>
          <cell r="G1272" t="str">
            <v xml:space="preserve">AE101 LP</v>
          </cell>
          <cell r="H1272" t="str">
            <v>MZ01-4005</v>
          </cell>
          <cell r="J1272">
            <v>0.04</v>
          </cell>
          <cell r="K1272" t="str">
            <v>SUPPLIER0010</v>
          </cell>
          <cell r="L1272" t="str">
            <v xml:space="preserve">JIANGSU ZISUDE LAMPS TECHNOLOGY CO.,LTD</v>
          </cell>
          <cell r="M1272">
            <v>18</v>
          </cell>
          <cell r="N1272">
            <v>72</v>
          </cell>
          <cell r="O1272">
            <v>90</v>
          </cell>
          <cell r="R1272">
            <v>5</v>
          </cell>
          <cell r="S1272">
            <v>20</v>
          </cell>
          <cell r="T1272" t="str">
            <v xml:space="preserve">Yuan Purchase Pricelist (CNY)</v>
          </cell>
          <cell r="U1272">
            <v>38</v>
          </cell>
          <cell r="V1272">
            <v>990</v>
          </cell>
          <cell r="W1272">
            <v>1400</v>
          </cell>
          <cell r="X1272">
            <v>2100</v>
          </cell>
          <cell r="Z1272">
            <v>12</v>
          </cell>
          <cell r="AB1272" t="str">
            <v>G4B</v>
          </cell>
        </row>
        <row r="1273">
          <cell r="A1273">
            <v>10209</v>
          </cell>
          <cell r="B1273" t="str">
            <v>AUTOLAMPS1292</v>
          </cell>
          <cell r="C1273" t="str">
            <v>AUTOLAMPS1292</v>
          </cell>
          <cell r="D1273" t="b">
            <v>1</v>
          </cell>
          <cell r="E1273" t="str">
            <v xml:space="preserve">TOYOTA COROLLA AE101 - TAIL LAMP WHITE/RED (212-1979) - LH</v>
          </cell>
          <cell r="F1273" t="str">
            <v>TOYOTA</v>
          </cell>
          <cell r="G1273" t="str">
            <v xml:space="preserve">AE101 TLA LH</v>
          </cell>
          <cell r="H1273" t="str">
            <v>TY01-0902-L</v>
          </cell>
          <cell r="J1273">
            <v>0.04</v>
          </cell>
          <cell r="K1273" t="str">
            <v>SUPPLIER0002</v>
          </cell>
          <cell r="L1273" t="str">
            <v xml:space="preserve">ANHUI TINCAI SILK CO. LTD</v>
          </cell>
          <cell r="M1273">
            <v>6</v>
          </cell>
          <cell r="N1273">
            <v>24</v>
          </cell>
          <cell r="O1273">
            <v>30</v>
          </cell>
          <cell r="R1273">
            <v>5</v>
          </cell>
          <cell r="S1273">
            <v>20</v>
          </cell>
          <cell r="T1273" t="str">
            <v xml:space="preserve">Yuan Purchase Pricelist (CNY)</v>
          </cell>
          <cell r="U1273">
            <v>40</v>
          </cell>
          <cell r="V1273">
            <v>1020</v>
          </cell>
          <cell r="W1273">
            <v>1530</v>
          </cell>
          <cell r="X1273">
            <v>2040</v>
          </cell>
          <cell r="Z1273">
            <v>19</v>
          </cell>
          <cell r="AB1273" t="str">
            <v>B5</v>
          </cell>
        </row>
        <row r="1274">
          <cell r="A1274">
            <v>10208</v>
          </cell>
          <cell r="B1274" t="str">
            <v>AUTOLAMPS1293</v>
          </cell>
          <cell r="C1274" t="str">
            <v>AUTOLAMPS1293</v>
          </cell>
          <cell r="D1274" t="b">
            <v>1</v>
          </cell>
          <cell r="E1274" t="str">
            <v xml:space="preserve">TOYOTA COROLLA AE101 - TAIL LAMP WHITE/RED (212-1979) - RH</v>
          </cell>
          <cell r="F1274" t="str">
            <v>TOYOTA</v>
          </cell>
          <cell r="G1274" t="str">
            <v xml:space="preserve">AE101 TLA RH</v>
          </cell>
          <cell r="H1274" t="str">
            <v>TY01-0902-R</v>
          </cell>
          <cell r="J1274">
            <v>0.04</v>
          </cell>
          <cell r="K1274" t="str">
            <v>SUPPLIER0002</v>
          </cell>
          <cell r="L1274" t="str">
            <v xml:space="preserve">ANHUI TINCAI SILK CO. LTD</v>
          </cell>
          <cell r="M1274">
            <v>7</v>
          </cell>
          <cell r="N1274">
            <v>28</v>
          </cell>
          <cell r="O1274">
            <v>35</v>
          </cell>
          <cell r="R1274">
            <v>5</v>
          </cell>
          <cell r="S1274">
            <v>20</v>
          </cell>
          <cell r="T1274" t="str">
            <v xml:space="preserve">Yuan Purchase Pricelist (CNY)</v>
          </cell>
          <cell r="U1274">
            <v>40</v>
          </cell>
          <cell r="V1274">
            <v>1020</v>
          </cell>
          <cell r="W1274">
            <v>1530</v>
          </cell>
          <cell r="X1274">
            <v>2040</v>
          </cell>
          <cell r="Z1274">
            <v>16</v>
          </cell>
          <cell r="AB1274" t="str">
            <v>B5</v>
          </cell>
        </row>
        <row r="1275">
          <cell r="A1275">
            <v>10216</v>
          </cell>
          <cell r="B1275" t="str">
            <v>AUTOLAMPS1276</v>
          </cell>
          <cell r="C1275" t="str">
            <v>AUTOLAMPS1276</v>
          </cell>
          <cell r="D1275" t="b">
            <v>1</v>
          </cell>
          <cell r="E1275" t="str">
            <v xml:space="preserve">TOYOTA COROLLA AE102 - REAR BUMPER</v>
          </cell>
          <cell r="F1275" t="str">
            <v>TOYOTA</v>
          </cell>
          <cell r="G1275" t="str">
            <v xml:space="preserve">AE102 BPRR</v>
          </cell>
          <cell r="H1275" t="str">
            <v>TY01-0905</v>
          </cell>
          <cell r="J1275">
            <v>0.04</v>
          </cell>
          <cell r="K1275" t="str">
            <v>SUPPLIER0002</v>
          </cell>
          <cell r="L1275" t="str">
            <v xml:space="preserve">ANHUI TINCAI SILK CO. LTD</v>
          </cell>
          <cell r="M1275">
            <v>1</v>
          </cell>
          <cell r="N1275">
            <v>4</v>
          </cell>
          <cell r="O1275">
            <v>5</v>
          </cell>
          <cell r="R1275">
            <v>3</v>
          </cell>
          <cell r="S1275">
            <v>5</v>
          </cell>
          <cell r="T1275" t="str">
            <v xml:space="preserve">Yuan Purchase Pricelist (CNY)</v>
          </cell>
          <cell r="U1275">
            <v>72</v>
          </cell>
          <cell r="V1275">
            <v>1674</v>
          </cell>
          <cell r="W1275">
            <v>2510</v>
          </cell>
          <cell r="X1275">
            <v>3470</v>
          </cell>
          <cell r="Z1275">
            <v>11</v>
          </cell>
          <cell r="AB1275" t="str">
            <v>G4A</v>
          </cell>
        </row>
        <row r="1276">
          <cell r="A1276">
            <v>10215</v>
          </cell>
          <cell r="B1276" t="str">
            <v>AUTOLAMPS1294</v>
          </cell>
          <cell r="C1276" t="str">
            <v>AUTOLAMPS1294</v>
          </cell>
          <cell r="D1276" t="b">
            <v>1</v>
          </cell>
          <cell r="E1276" t="str">
            <v xml:space="preserve">TOYOTA COROLLA AE102 - TAIL LENS (212-1991-00) - LH</v>
          </cell>
          <cell r="F1276" t="str">
            <v>TOYOTA</v>
          </cell>
          <cell r="G1276" t="str">
            <v xml:space="preserve">AE102 TLS LH</v>
          </cell>
          <cell r="H1276" t="str">
            <v>MZ01-3008-00-L</v>
          </cell>
          <cell r="J1276">
            <v>0.04</v>
          </cell>
          <cell r="K1276" t="str">
            <v>SUPPLIER0010</v>
          </cell>
          <cell r="L1276" t="str">
            <v xml:space="preserve">JIANGSU ZISUDE LAMPS TECHNOLOGY CO.,LTD</v>
          </cell>
          <cell r="M1276">
            <v>66</v>
          </cell>
          <cell r="N1276">
            <v>264</v>
          </cell>
          <cell r="O1276">
            <v>330</v>
          </cell>
          <cell r="R1276">
            <v>5</v>
          </cell>
          <cell r="S1276">
            <v>20</v>
          </cell>
          <cell r="T1276" t="str">
            <v xml:space="preserve">Yuan Purchase Pricelist (CNY)</v>
          </cell>
          <cell r="U1276">
            <v>4</v>
          </cell>
          <cell r="V1276">
            <v>104</v>
          </cell>
          <cell r="W1276">
            <v>150</v>
          </cell>
          <cell r="X1276">
            <v>220</v>
          </cell>
          <cell r="Z1276">
            <v>92</v>
          </cell>
          <cell r="AB1276" t="str">
            <v>TF</v>
          </cell>
        </row>
        <row r="1277">
          <cell r="A1277">
            <v>10214</v>
          </cell>
          <cell r="B1277" t="str">
            <v>AUTOLAMPS1295</v>
          </cell>
          <cell r="C1277" t="str">
            <v>AUTOLAMPS1295</v>
          </cell>
          <cell r="D1277" t="b">
            <v>1</v>
          </cell>
          <cell r="E1277" t="str">
            <v xml:space="preserve">TOYOTA COROLLA AE102 - TAIL LENS (212-1991-00) - RH</v>
          </cell>
          <cell r="F1277" t="str">
            <v>TOYOTA</v>
          </cell>
          <cell r="G1277" t="str">
            <v xml:space="preserve">AE102 TLS RH</v>
          </cell>
          <cell r="H1277" t="str">
            <v>MZ01-3008-00-R</v>
          </cell>
          <cell r="J1277">
            <v>0.04</v>
          </cell>
          <cell r="K1277" t="str">
            <v>SUPPLIER0010</v>
          </cell>
          <cell r="L1277" t="str">
            <v xml:space="preserve">JIANGSU ZISUDE LAMPS TECHNOLOGY CO.,LTD</v>
          </cell>
          <cell r="M1277">
            <v>64</v>
          </cell>
          <cell r="N1277">
            <v>256</v>
          </cell>
          <cell r="O1277">
            <v>320</v>
          </cell>
          <cell r="R1277">
            <v>5</v>
          </cell>
          <cell r="S1277">
            <v>20</v>
          </cell>
          <cell r="T1277" t="str">
            <v xml:space="preserve">Yuan Purchase Pricelist (CNY)</v>
          </cell>
          <cell r="U1277">
            <v>4</v>
          </cell>
          <cell r="V1277">
            <v>104</v>
          </cell>
          <cell r="W1277">
            <v>150</v>
          </cell>
          <cell r="X1277">
            <v>220</v>
          </cell>
          <cell r="Z1277">
            <v>100</v>
          </cell>
          <cell r="AB1277" t="str">
            <v>TF</v>
          </cell>
        </row>
        <row r="1278">
          <cell r="A1278">
            <v>10213</v>
          </cell>
          <cell r="B1278" t="str">
            <v>AUTOLAMPS1296</v>
          </cell>
          <cell r="C1278" t="str">
            <v>AUTOLAMPS1296</v>
          </cell>
          <cell r="D1278" t="b">
            <v>1</v>
          </cell>
          <cell r="E1278" t="str">
            <v xml:space="preserve">TOYOTA COROLLA AE102 (G-TOURING) - TAIL LAMP (COROLLA AE102) - LH</v>
          </cell>
          <cell r="F1278" t="str">
            <v>TOYOTA</v>
          </cell>
          <cell r="G1278" t="str">
            <v xml:space="preserve">AE102 TLA LH</v>
          </cell>
          <cell r="H1278" t="str">
            <v>MZ01-3008-L</v>
          </cell>
          <cell r="J1278">
            <v>0.04</v>
          </cell>
          <cell r="K1278" t="str">
            <v>SUPPLIER0010</v>
          </cell>
          <cell r="L1278" t="str">
            <v xml:space="preserve">JIANGSU ZISUDE LAMPS TECHNOLOGY CO.,LTD</v>
          </cell>
          <cell r="M1278">
            <v>28</v>
          </cell>
          <cell r="N1278">
            <v>112</v>
          </cell>
          <cell r="O1278">
            <v>140</v>
          </cell>
          <cell r="R1278">
            <v>5</v>
          </cell>
          <cell r="S1278">
            <v>20</v>
          </cell>
          <cell r="T1278" t="str">
            <v xml:space="preserve">Yuan Purchase Pricelist (CNY)</v>
          </cell>
          <cell r="U1278">
            <v>16</v>
          </cell>
          <cell r="V1278">
            <v>417</v>
          </cell>
          <cell r="W1278">
            <v>580</v>
          </cell>
          <cell r="X1278">
            <v>870</v>
          </cell>
          <cell r="Z1278">
            <v>284</v>
          </cell>
          <cell r="AB1278" t="str">
            <v>B1</v>
          </cell>
        </row>
        <row r="1279">
          <cell r="A1279">
            <v>10212</v>
          </cell>
          <cell r="B1279" t="str">
            <v>AUTOLAMPS1297</v>
          </cell>
          <cell r="C1279" t="str">
            <v>AUTOLAMPS1297</v>
          </cell>
          <cell r="D1279" t="b">
            <v>1</v>
          </cell>
          <cell r="E1279" t="str">
            <v xml:space="preserve">TOYOTA COROLLA AE102 (G-TOURING) - TAIL LAMP (COROLLA AE102) - RH</v>
          </cell>
          <cell r="F1279" t="str">
            <v>TOYOTA</v>
          </cell>
          <cell r="G1279" t="str">
            <v xml:space="preserve">AE102 TLA RH</v>
          </cell>
          <cell r="H1279" t="str">
            <v>MZ01-3008-R</v>
          </cell>
          <cell r="J1279">
            <v>0.04</v>
          </cell>
          <cell r="K1279" t="str">
            <v>SUPPLIER0010</v>
          </cell>
          <cell r="L1279" t="str">
            <v xml:space="preserve">JIANGSU ZISUDE LAMPS TECHNOLOGY CO.,LTD</v>
          </cell>
          <cell r="M1279">
            <v>31</v>
          </cell>
          <cell r="N1279">
            <v>124</v>
          </cell>
          <cell r="O1279">
            <v>155</v>
          </cell>
          <cell r="R1279">
            <v>5</v>
          </cell>
          <cell r="S1279">
            <v>20</v>
          </cell>
          <cell r="T1279" t="str">
            <v xml:space="preserve">Yuan Purchase Pricelist (CNY)</v>
          </cell>
          <cell r="U1279">
            <v>16</v>
          </cell>
          <cell r="V1279">
            <v>417</v>
          </cell>
          <cell r="W1279">
            <v>580</v>
          </cell>
          <cell r="X1279">
            <v>870</v>
          </cell>
          <cell r="Z1279">
            <v>241</v>
          </cell>
          <cell r="AB1279" t="str">
            <v>B1</v>
          </cell>
        </row>
        <row r="1280">
          <cell r="A1280">
            <v>11919</v>
          </cell>
          <cell r="B1280" t="str">
            <v>AUTOLAMPS1298</v>
          </cell>
          <cell r="C1280" t="str">
            <v>AUTOLAMPS1298</v>
          </cell>
          <cell r="D1280" t="b">
            <v>1</v>
          </cell>
          <cell r="E1280" t="str">
            <v xml:space="preserve">TOYOTA COROLLA AE102/KE106 WAGON (91-00) - REAR DOOR GLASS - LH</v>
          </cell>
          <cell r="F1280" t="str">
            <v>TOYOTA</v>
          </cell>
          <cell r="G1280" t="str">
            <v xml:space="preserve">KE106 RD/LH</v>
          </cell>
          <cell r="H1280" t="str">
            <v xml:space="preserve">KE106 RD/LH</v>
          </cell>
          <cell r="I1280" t="str">
            <v>670*475</v>
          </cell>
          <cell r="J1280">
            <v>0.02</v>
          </cell>
          <cell r="K1280" t="str">
            <v>SUPPLIER0015</v>
          </cell>
          <cell r="L1280" t="str">
            <v xml:space="preserve">XINYI AUTOMOBILE GLASS (SHENZHEN) CO., LTD</v>
          </cell>
          <cell r="M1280">
            <v>1</v>
          </cell>
          <cell r="N1280">
            <v>4</v>
          </cell>
          <cell r="O1280">
            <v>5</v>
          </cell>
          <cell r="R1280">
            <v>1</v>
          </cell>
          <cell r="S1280">
            <v>3</v>
          </cell>
          <cell r="T1280" t="str">
            <v xml:space="preserve">USD Purchase Pricelist (USD)</v>
          </cell>
          <cell r="U1280">
            <v>2.8</v>
          </cell>
          <cell r="V1280">
            <v>501.76</v>
          </cell>
          <cell r="W1280">
            <v>650</v>
          </cell>
          <cell r="X1280">
            <v>820</v>
          </cell>
          <cell r="Z1280">
            <v>28</v>
          </cell>
          <cell r="AB1280" t="str">
            <v>2A</v>
          </cell>
        </row>
        <row r="1281">
          <cell r="A1281">
            <v>12799</v>
          </cell>
          <cell r="B1281" t="str">
            <v>AUTOLAMPS1299</v>
          </cell>
          <cell r="C1281" t="str">
            <v>AUTOLAMPS1299</v>
          </cell>
          <cell r="D1281" t="b">
            <v>1</v>
          </cell>
          <cell r="E1281" t="str">
            <v xml:space="preserve">TOYOTA COROLLA AE102/KE106 WAGON (91-00) - REAR DOOR GLASS - RH</v>
          </cell>
          <cell r="F1281" t="str">
            <v>TOYOTA</v>
          </cell>
          <cell r="G1281" t="str">
            <v xml:space="preserve">KE106 RD/RH</v>
          </cell>
          <cell r="H1281" t="str">
            <v xml:space="preserve">KE106 RD/RH</v>
          </cell>
          <cell r="I1281" t="str">
            <v>670*475</v>
          </cell>
          <cell r="J1281">
            <v>0.02</v>
          </cell>
          <cell r="K1281" t="str">
            <v>SUPPLIER0015</v>
          </cell>
          <cell r="L1281" t="str">
            <v xml:space="preserve">XINYI AUTOMOBILE GLASS (SHENZHEN) CO., LTD</v>
          </cell>
          <cell r="M1281">
            <v>0</v>
          </cell>
          <cell r="N1281">
            <v>0</v>
          </cell>
          <cell r="O1281">
            <v>0</v>
          </cell>
          <cell r="R1281">
            <v>0</v>
          </cell>
          <cell r="S1281">
            <v>0</v>
          </cell>
          <cell r="T1281" t="str">
            <v xml:space="preserve">USD Purchase Pricelist (USD)</v>
          </cell>
          <cell r="U1281">
            <v>2.8</v>
          </cell>
          <cell r="V1281">
            <v>501.76</v>
          </cell>
          <cell r="W1281">
            <v>650</v>
          </cell>
          <cell r="X1281">
            <v>820</v>
          </cell>
          <cell r="Z1281">
            <v>28</v>
          </cell>
          <cell r="AB1281" t="str">
            <v>2A</v>
          </cell>
        </row>
        <row r="1282">
          <cell r="A1282">
            <v>12800</v>
          </cell>
          <cell r="B1282" t="str">
            <v>AUTOLAMPS1300</v>
          </cell>
          <cell r="C1282" t="str">
            <v>AUTOLAMPS1300</v>
          </cell>
          <cell r="D1282" t="b">
            <v>1</v>
          </cell>
          <cell r="E1282" t="str">
            <v xml:space="preserve">TOYOTA COROLLA AE102/KE106 WAGON (91-00) - REAR QUARTER GLASS - LH</v>
          </cell>
          <cell r="F1282" t="str">
            <v>TOYOTA</v>
          </cell>
          <cell r="G1282" t="str">
            <v xml:space="preserve">KE106 RQ/LH</v>
          </cell>
          <cell r="H1282" t="str">
            <v xml:space="preserve">KE106 RQ/LH</v>
          </cell>
          <cell r="I1282" t="str">
            <v>185*360</v>
          </cell>
          <cell r="J1282">
            <v>0.02</v>
          </cell>
          <cell r="K1282" t="str">
            <v>SUPPLIER0015</v>
          </cell>
          <cell r="L1282" t="str">
            <v xml:space="preserve">XINYI AUTOMOBILE GLASS (SHENZHEN) CO., LTD</v>
          </cell>
          <cell r="M1282">
            <v>0</v>
          </cell>
          <cell r="N1282">
            <v>0</v>
          </cell>
          <cell r="O1282">
            <v>0</v>
          </cell>
          <cell r="R1282">
            <v>0</v>
          </cell>
          <cell r="S1282">
            <v>0</v>
          </cell>
          <cell r="T1282" t="str">
            <v xml:space="preserve">USD Purchase Pricelist (USD)</v>
          </cell>
          <cell r="U1282">
            <v>1.5</v>
          </cell>
          <cell r="V1282">
            <v>268.8</v>
          </cell>
          <cell r="W1282">
            <v>350</v>
          </cell>
          <cell r="X1282">
            <v>430</v>
          </cell>
          <cell r="Z1282">
            <v>33</v>
          </cell>
          <cell r="AB1282" t="str">
            <v>1A</v>
          </cell>
        </row>
        <row r="1283">
          <cell r="A1283">
            <v>12009</v>
          </cell>
          <cell r="B1283" t="str">
            <v>AUTOLAMPS1301</v>
          </cell>
          <cell r="C1283" t="str">
            <v>AUTOLAMPS1301</v>
          </cell>
          <cell r="D1283" t="b">
            <v>1</v>
          </cell>
          <cell r="E1283" t="str">
            <v xml:space="preserve">TOYOTA COROLLA AE102/KE106 WAGON (91-00) - REAR QUARTER GLASS - RH</v>
          </cell>
          <cell r="F1283" t="str">
            <v>TOYOTA</v>
          </cell>
          <cell r="G1283" t="str">
            <v xml:space="preserve">KE106 RQ/RH</v>
          </cell>
          <cell r="H1283" t="str">
            <v xml:space="preserve">KE106 RQ/RH</v>
          </cell>
          <cell r="I1283" t="str">
            <v>185*360</v>
          </cell>
          <cell r="J1283">
            <v>0.02</v>
          </cell>
          <cell r="K1283" t="str">
            <v>SUPPLIER0015</v>
          </cell>
          <cell r="L1283" t="str">
            <v xml:space="preserve">XINYI AUTOMOBILE GLASS (SHENZHEN) CO., LTD</v>
          </cell>
          <cell r="M1283">
            <v>0</v>
          </cell>
          <cell r="N1283">
            <v>0</v>
          </cell>
          <cell r="O1283">
            <v>0</v>
          </cell>
          <cell r="R1283">
            <v>0</v>
          </cell>
          <cell r="S1283">
            <v>0</v>
          </cell>
          <cell r="T1283" t="str">
            <v xml:space="preserve">USD Purchase Pricelist (USD)</v>
          </cell>
          <cell r="U1283">
            <v>1.5</v>
          </cell>
          <cell r="V1283">
            <v>268.8</v>
          </cell>
          <cell r="W1283">
            <v>350</v>
          </cell>
          <cell r="X1283">
            <v>430</v>
          </cell>
          <cell r="Z1283">
            <v>33</v>
          </cell>
          <cell r="AB1283" t="str">
            <v>1A</v>
          </cell>
        </row>
        <row r="1284">
          <cell r="A1284">
            <v>11917</v>
          </cell>
          <cell r="B1284" t="str">
            <v>AUTOLAMPS1302</v>
          </cell>
          <cell r="C1284" t="str">
            <v>AUTOLAMPS1302</v>
          </cell>
          <cell r="D1284" t="b">
            <v>1</v>
          </cell>
          <cell r="E1284" t="str">
            <v xml:space="preserve">TOYOTA COROLLA AE102/KE106 WAGON (91-00) - SIDE FIX WINDOW - LH</v>
          </cell>
          <cell r="F1284" t="str">
            <v>TOYOTA</v>
          </cell>
          <cell r="G1284" t="str">
            <v xml:space="preserve">KE106 SW/LH/X</v>
          </cell>
          <cell r="H1284" t="str">
            <v xml:space="preserve">KE106 SW/LH/X</v>
          </cell>
          <cell r="I1284" t="str">
            <v>823*426</v>
          </cell>
          <cell r="J1284">
            <v>0.02</v>
          </cell>
          <cell r="K1284" t="str">
            <v>SUPPLIER0015</v>
          </cell>
          <cell r="L1284" t="str">
            <v xml:space="preserve">XINYI AUTOMOBILE GLASS (SHENZHEN) CO., LTD</v>
          </cell>
          <cell r="M1284">
            <v>1</v>
          </cell>
          <cell r="N1284">
            <v>4</v>
          </cell>
          <cell r="O1284">
            <v>5</v>
          </cell>
          <cell r="R1284">
            <v>1</v>
          </cell>
          <cell r="S1284">
            <v>4</v>
          </cell>
          <cell r="T1284" t="str">
            <v xml:space="preserve">USD Purchase Pricelist (USD)</v>
          </cell>
          <cell r="U1284">
            <v>4</v>
          </cell>
          <cell r="V1284">
            <v>621</v>
          </cell>
          <cell r="W1284">
            <v>800</v>
          </cell>
          <cell r="X1284">
            <v>1100</v>
          </cell>
        </row>
        <row r="1285">
          <cell r="A1285">
            <v>11918</v>
          </cell>
          <cell r="B1285" t="str">
            <v>AUTOLAMPS1303</v>
          </cell>
          <cell r="C1285" t="str">
            <v>AUTOLAMPS1303</v>
          </cell>
          <cell r="D1285" t="b">
            <v>1</v>
          </cell>
          <cell r="E1285" t="str">
            <v xml:space="preserve">TOYOTA COROLLA AE102/KE106 WAGON (91-00) - SIDE FIX WINDOW - RH</v>
          </cell>
          <cell r="F1285" t="str">
            <v>TOYOTA</v>
          </cell>
          <cell r="G1285" t="str">
            <v xml:space="preserve">KE106 SW/RH/X</v>
          </cell>
          <cell r="H1285" t="str">
            <v xml:space="preserve">KE106 SW/RH/X</v>
          </cell>
          <cell r="I1285" t="str">
            <v>823*426</v>
          </cell>
          <cell r="J1285">
            <v>0.02</v>
          </cell>
          <cell r="K1285" t="str">
            <v>SUPPLIER0015</v>
          </cell>
          <cell r="L1285" t="str">
            <v xml:space="preserve">XINYI AUTOMOBILE GLASS (SHENZHEN) CO., LTD</v>
          </cell>
          <cell r="M1285">
            <v>1</v>
          </cell>
          <cell r="N1285">
            <v>4</v>
          </cell>
          <cell r="O1285">
            <v>5</v>
          </cell>
          <cell r="R1285">
            <v>1</v>
          </cell>
          <cell r="S1285">
            <v>4</v>
          </cell>
          <cell r="T1285" t="str">
            <v xml:space="preserve">USD Purchase Pricelist (USD)</v>
          </cell>
          <cell r="U1285">
            <v>4</v>
          </cell>
          <cell r="V1285">
            <v>621</v>
          </cell>
          <cell r="W1285">
            <v>800</v>
          </cell>
          <cell r="X1285">
            <v>1100</v>
          </cell>
        </row>
        <row r="1286">
          <cell r="A1286">
            <v>10220</v>
          </cell>
          <cell r="B1286" t="str">
            <v>AUTOLAMPS1305</v>
          </cell>
          <cell r="C1286" t="str">
            <v>AUTOLAMPS1305</v>
          </cell>
          <cell r="D1286" t="b">
            <v>1</v>
          </cell>
          <cell r="E1286" t="str">
            <v xml:space="preserve">TOYOTA COROLLA AE110 - CORNER LAMP (212-1592) - LH</v>
          </cell>
          <cell r="F1286" t="str">
            <v>TOYOTA</v>
          </cell>
          <cell r="G1286" t="str">
            <v xml:space="preserve">AE110 CLA LH</v>
          </cell>
          <cell r="H1286" t="str">
            <v>MZ01-6002-L</v>
          </cell>
          <cell r="J1286">
            <v>0.04</v>
          </cell>
          <cell r="K1286" t="str">
            <v>SUPPLIER0010</v>
          </cell>
          <cell r="L1286" t="str">
            <v xml:space="preserve">JIANGSU ZISUDE LAMPS TECHNOLOGY CO.,LTD</v>
          </cell>
          <cell r="M1286">
            <v>29</v>
          </cell>
          <cell r="N1286">
            <v>116</v>
          </cell>
          <cell r="O1286">
            <v>145</v>
          </cell>
          <cell r="P1286">
            <v>5</v>
          </cell>
          <cell r="Q1286">
            <v>20</v>
          </cell>
          <cell r="T1286" t="str">
            <v xml:space="preserve">Yuan Purchase Pricelist (CNY)</v>
          </cell>
          <cell r="U1286">
            <v>9</v>
          </cell>
          <cell r="V1286">
            <v>235</v>
          </cell>
          <cell r="W1286">
            <v>330</v>
          </cell>
          <cell r="X1286">
            <v>490</v>
          </cell>
          <cell r="Z1286">
            <v>39</v>
          </cell>
          <cell r="AB1286" t="str">
            <v>B16</v>
          </cell>
        </row>
        <row r="1287">
          <cell r="A1287">
            <v>10219</v>
          </cell>
          <cell r="B1287" t="str">
            <v>AUTOLAMPS1306</v>
          </cell>
          <cell r="C1287" t="str">
            <v>AUTOLAMPS1306</v>
          </cell>
          <cell r="D1287" t="b">
            <v>1</v>
          </cell>
          <cell r="E1287" t="str">
            <v xml:space="preserve">TOYOTA COROLLA AE110 - CORNER LAMP (212-1592) - RH</v>
          </cell>
          <cell r="F1287" t="str">
            <v>TOYOTA</v>
          </cell>
          <cell r="G1287" t="str">
            <v xml:space="preserve">AE110 CLA RH</v>
          </cell>
          <cell r="H1287" t="str">
            <v>MZ01-6002-R</v>
          </cell>
          <cell r="J1287">
            <v>0.04</v>
          </cell>
          <cell r="K1287" t="str">
            <v>SUPPLIER0010</v>
          </cell>
          <cell r="L1287" t="str">
            <v xml:space="preserve">JIANGSU ZISUDE LAMPS TECHNOLOGY CO.,LTD</v>
          </cell>
          <cell r="M1287">
            <v>28</v>
          </cell>
          <cell r="N1287">
            <v>112</v>
          </cell>
          <cell r="O1287">
            <v>140</v>
          </cell>
          <cell r="P1287">
            <v>5</v>
          </cell>
          <cell r="Q1287">
            <v>20</v>
          </cell>
          <cell r="T1287" t="str">
            <v xml:space="preserve">Yuan Purchase Pricelist (CNY)</v>
          </cell>
          <cell r="U1287">
            <v>9</v>
          </cell>
          <cell r="V1287">
            <v>235</v>
          </cell>
          <cell r="W1287">
            <v>330</v>
          </cell>
          <cell r="X1287">
            <v>490</v>
          </cell>
          <cell r="Z1287">
            <v>40</v>
          </cell>
          <cell r="AB1287" t="str">
            <v>B16</v>
          </cell>
        </row>
        <row r="1288">
          <cell r="A1288">
            <v>12219</v>
          </cell>
          <cell r="B1288" t="str">
            <v>AUTOLAMPS1304</v>
          </cell>
          <cell r="C1288" t="str">
            <v>AUTOLAMPS1304</v>
          </cell>
          <cell r="D1288" t="b">
            <v>1</v>
          </cell>
          <cell r="E1288" t="str">
            <v xml:space="preserve">TOYOTA COROLLA AE110 - FRONT BUMPER</v>
          </cell>
          <cell r="F1288" t="str">
            <v>TOYOTA</v>
          </cell>
          <cell r="G1288" t="str">
            <v xml:space="preserve">AE110 BPRF</v>
          </cell>
          <cell r="H1288" t="str">
            <v>TY01-1207</v>
          </cell>
          <cell r="J1288">
            <v>0.04</v>
          </cell>
          <cell r="K1288" t="str">
            <v>SUPPLIER0002</v>
          </cell>
          <cell r="L1288" t="str">
            <v xml:space="preserve">ANHUI TINCAI SILK CO. LTD</v>
          </cell>
          <cell r="M1288">
            <v>1</v>
          </cell>
          <cell r="N1288">
            <v>4</v>
          </cell>
          <cell r="O1288">
            <v>5</v>
          </cell>
          <cell r="R1288">
            <v>5</v>
          </cell>
          <cell r="S1288">
            <v>20</v>
          </cell>
          <cell r="T1288" t="str">
            <v xml:space="preserve">Yuan Purchase Pricelist (CNY)</v>
          </cell>
          <cell r="U1288">
            <v>90</v>
          </cell>
          <cell r="V1288">
            <v>2295</v>
          </cell>
          <cell r="W1288">
            <v>3440</v>
          </cell>
          <cell r="X1288">
            <v>4590</v>
          </cell>
          <cell r="Z1288">
            <v>18</v>
          </cell>
          <cell r="AB1288" t="str">
            <v>G1C</v>
          </cell>
        </row>
        <row r="1289">
          <cell r="A1289">
            <v>10218</v>
          </cell>
          <cell r="B1289" t="str">
            <v>AUTOLAMPS1307</v>
          </cell>
          <cell r="C1289" t="str">
            <v>AUTOLAMPS1307</v>
          </cell>
          <cell r="D1289" t="b">
            <v>1</v>
          </cell>
          <cell r="E1289" t="str">
            <v xml:space="preserve">TOYOTA COROLLA AE110 - HEAD LAMP (212-1164) - LH</v>
          </cell>
          <cell r="F1289" t="str">
            <v>TOYOTA</v>
          </cell>
          <cell r="G1289" t="str">
            <v xml:space="preserve">AE110 HLA LH</v>
          </cell>
          <cell r="H1289" t="str">
            <v>MZ01-6001-L</v>
          </cell>
          <cell r="J1289">
            <v>0.04</v>
          </cell>
          <cell r="K1289" t="str">
            <v>SUPPLIER0010</v>
          </cell>
          <cell r="L1289" t="str">
            <v xml:space="preserve">JIANGSU ZISUDE LAMPS TECHNOLOGY CO.,LTD</v>
          </cell>
          <cell r="M1289">
            <v>8</v>
          </cell>
          <cell r="N1289">
            <v>32</v>
          </cell>
          <cell r="O1289">
            <v>40</v>
          </cell>
          <cell r="R1289">
            <v>5</v>
          </cell>
          <cell r="S1289">
            <v>20</v>
          </cell>
          <cell r="T1289" t="str">
            <v xml:space="preserve">Yuan Purchase Pricelist (CNY)</v>
          </cell>
          <cell r="U1289">
            <v>34</v>
          </cell>
          <cell r="V1289">
            <v>791</v>
          </cell>
          <cell r="W1289">
            <v>1150</v>
          </cell>
          <cell r="X1289">
            <v>1550</v>
          </cell>
          <cell r="Z1289">
            <v>46</v>
          </cell>
          <cell r="AB1289" t="str">
            <v>B9</v>
          </cell>
        </row>
        <row r="1290">
          <cell r="A1290">
            <v>10217</v>
          </cell>
          <cell r="B1290" t="str">
            <v>AUTOLAMPS1308</v>
          </cell>
          <cell r="C1290" t="str">
            <v>AUTOLAMPS1308</v>
          </cell>
          <cell r="D1290" t="b">
            <v>1</v>
          </cell>
          <cell r="E1290" t="str">
            <v xml:space="preserve">TOYOTA COROLLA AE110 - HEAD LAMP (212-1164) - RH</v>
          </cell>
          <cell r="F1290" t="str">
            <v>TOYOTA</v>
          </cell>
          <cell r="G1290" t="str">
            <v xml:space="preserve">AE110 HLA RH</v>
          </cell>
          <cell r="H1290" t="str">
            <v>MZ01-6001-R</v>
          </cell>
          <cell r="J1290">
            <v>0.04</v>
          </cell>
          <cell r="K1290" t="str">
            <v>SUPPLIER0010</v>
          </cell>
          <cell r="L1290" t="str">
            <v xml:space="preserve">JIANGSU ZISUDE LAMPS TECHNOLOGY CO.,LTD</v>
          </cell>
          <cell r="M1290">
            <v>9</v>
          </cell>
          <cell r="N1290">
            <v>36</v>
          </cell>
          <cell r="O1290">
            <v>45</v>
          </cell>
          <cell r="R1290">
            <v>5</v>
          </cell>
          <cell r="S1290">
            <v>20</v>
          </cell>
          <cell r="T1290" t="str">
            <v xml:space="preserve">Yuan Purchase Pricelist (CNY)</v>
          </cell>
          <cell r="U1290">
            <v>34</v>
          </cell>
          <cell r="V1290">
            <v>791</v>
          </cell>
          <cell r="W1290">
            <v>1150</v>
          </cell>
          <cell r="X1290">
            <v>1550</v>
          </cell>
          <cell r="Z1290">
            <v>57</v>
          </cell>
          <cell r="AB1290" t="str">
            <v>B9</v>
          </cell>
        </row>
        <row r="1291">
          <cell r="A1291">
            <v>10222</v>
          </cell>
          <cell r="B1291" t="str">
            <v>AUTOLAMPS1311</v>
          </cell>
          <cell r="C1291" t="str">
            <v>AUTOLAMPS1311</v>
          </cell>
          <cell r="D1291" t="b">
            <v>1</v>
          </cell>
          <cell r="E1291" t="str">
            <v xml:space="preserve">TOYOTA COROLLA AE110 - TAIL LAMP (212-1994) - LH</v>
          </cell>
          <cell r="F1291" t="str">
            <v>TOYOTA</v>
          </cell>
          <cell r="G1291" t="str">
            <v xml:space="preserve">AE110 TLA LH</v>
          </cell>
          <cell r="H1291" t="str">
            <v>TY01-1202-L</v>
          </cell>
          <cell r="J1291">
            <v>0.04</v>
          </cell>
          <cell r="K1291" t="str">
            <v>SUPPLIER0002</v>
          </cell>
          <cell r="L1291" t="str">
            <v xml:space="preserve">ANHUI TINCAI SILK CO. LTD</v>
          </cell>
          <cell r="M1291">
            <v>6</v>
          </cell>
          <cell r="N1291">
            <v>24</v>
          </cell>
          <cell r="O1291">
            <v>30</v>
          </cell>
          <cell r="R1291">
            <v>5</v>
          </cell>
          <cell r="S1291">
            <v>20</v>
          </cell>
          <cell r="T1291" t="str">
            <v xml:space="preserve">Yuan Purchase Pricelist (CNY)</v>
          </cell>
          <cell r="U1291">
            <v>35</v>
          </cell>
          <cell r="V1291">
            <v>893</v>
          </cell>
          <cell r="W1291">
            <v>1340</v>
          </cell>
          <cell r="X1291">
            <v>1790</v>
          </cell>
        </row>
        <row r="1292">
          <cell r="A1292">
            <v>10221</v>
          </cell>
          <cell r="B1292" t="str">
            <v>AUTOLAMPS1312</v>
          </cell>
          <cell r="C1292" t="str">
            <v>AUTOLAMPS1312</v>
          </cell>
          <cell r="D1292" t="b">
            <v>1</v>
          </cell>
          <cell r="E1292" t="str">
            <v xml:space="preserve">TOYOTA COROLLA AE110 - TAIL LAMP (212-1994) - RH</v>
          </cell>
          <cell r="F1292" t="str">
            <v>TOYOTA</v>
          </cell>
          <cell r="G1292" t="str">
            <v xml:space="preserve">AE110 TLA RH</v>
          </cell>
          <cell r="H1292" t="str">
            <v>TY01-1202-R</v>
          </cell>
          <cell r="J1292">
            <v>0.04</v>
          </cell>
          <cell r="K1292" t="str">
            <v>SUPPLIER0002</v>
          </cell>
          <cell r="L1292" t="str">
            <v xml:space="preserve">ANHUI TINCAI SILK CO. LTD</v>
          </cell>
          <cell r="M1292">
            <v>5</v>
          </cell>
          <cell r="N1292">
            <v>20</v>
          </cell>
          <cell r="O1292">
            <v>25</v>
          </cell>
          <cell r="R1292">
            <v>5</v>
          </cell>
          <cell r="S1292">
            <v>20</v>
          </cell>
          <cell r="T1292" t="str">
            <v xml:space="preserve">Yuan Purchase Pricelist (CNY)</v>
          </cell>
          <cell r="U1292">
            <v>35</v>
          </cell>
          <cell r="V1292">
            <v>893</v>
          </cell>
          <cell r="W1292">
            <v>1340</v>
          </cell>
          <cell r="X1292">
            <v>1790</v>
          </cell>
        </row>
        <row r="1293">
          <cell r="A1293">
            <v>11791</v>
          </cell>
          <cell r="B1293" t="str">
            <v>AUTOLAMPS1309</v>
          </cell>
          <cell r="C1293" t="str">
            <v>AUTOLAMPS1309</v>
          </cell>
          <cell r="D1293" t="b">
            <v>1</v>
          </cell>
          <cell r="E1293" t="str">
            <v xml:space="preserve">TOYOTA COROLLA AE110 - TAIL LENS (212-1164) - LH</v>
          </cell>
          <cell r="F1293" t="str">
            <v>TOYOTA</v>
          </cell>
          <cell r="G1293" t="str">
            <v xml:space="preserve">AE110 TLS LH</v>
          </cell>
          <cell r="H1293" t="str">
            <v>TY01-1202-00-L</v>
          </cell>
          <cell r="J1293">
            <v>0.04</v>
          </cell>
          <cell r="K1293" t="str">
            <v>SUPPLIER0002</v>
          </cell>
          <cell r="L1293" t="str">
            <v xml:space="preserve">ANHUI TINCAI SILK CO. LTD</v>
          </cell>
          <cell r="M1293">
            <v>5</v>
          </cell>
          <cell r="N1293">
            <v>20</v>
          </cell>
          <cell r="O1293">
            <v>25</v>
          </cell>
          <cell r="R1293">
            <v>5</v>
          </cell>
          <cell r="S1293">
            <v>20</v>
          </cell>
          <cell r="T1293" t="str">
            <v xml:space="preserve">Yuan Purchase Pricelist (CNY)</v>
          </cell>
          <cell r="U1293">
            <v>15</v>
          </cell>
          <cell r="V1293">
            <v>362</v>
          </cell>
          <cell r="W1293">
            <v>540</v>
          </cell>
          <cell r="X1293">
            <v>740</v>
          </cell>
        </row>
        <row r="1294">
          <cell r="A1294">
            <v>11790</v>
          </cell>
          <cell r="B1294" t="str">
            <v>AUTOLAMPS1310</v>
          </cell>
          <cell r="C1294" t="str">
            <v>AUTOLAMPS1310</v>
          </cell>
          <cell r="D1294" t="b">
            <v>1</v>
          </cell>
          <cell r="E1294" t="str">
            <v xml:space="preserve">TOYOTA COROLLA AE110 - TAIL LENS (212-1164) - RH</v>
          </cell>
          <cell r="F1294" t="str">
            <v>TOYOTA</v>
          </cell>
          <cell r="G1294" t="str">
            <v xml:space="preserve">AE110 TLS RH</v>
          </cell>
          <cell r="H1294" t="str">
            <v>00-TY01-1202-R</v>
          </cell>
          <cell r="J1294">
            <v>0.04</v>
          </cell>
          <cell r="K1294" t="str">
            <v>SUPPLIER0002</v>
          </cell>
          <cell r="L1294" t="str">
            <v xml:space="preserve">ANHUI TINCAI SILK CO. LTD</v>
          </cell>
          <cell r="M1294">
            <v>8</v>
          </cell>
          <cell r="N1294">
            <v>32</v>
          </cell>
          <cell r="O1294">
            <v>40</v>
          </cell>
          <cell r="R1294">
            <v>5</v>
          </cell>
          <cell r="S1294">
            <v>20</v>
          </cell>
          <cell r="T1294" t="str">
            <v xml:space="preserve">Yuan Purchase Pricelist (CNY)</v>
          </cell>
          <cell r="U1294">
            <v>15</v>
          </cell>
          <cell r="V1294">
            <v>381.42</v>
          </cell>
          <cell r="W1294">
            <v>570</v>
          </cell>
          <cell r="X1294">
            <v>990</v>
          </cell>
        </row>
        <row r="1295">
          <cell r="A1295">
            <v>12820</v>
          </cell>
          <cell r="B1295" t="str">
            <v>AUTOLAMPS1313</v>
          </cell>
          <cell r="C1295" t="str">
            <v>AUTOLAMPS1313</v>
          </cell>
          <cell r="D1295" t="b">
            <v>1</v>
          </cell>
          <cell r="E1295" t="str">
            <v xml:space="preserve">TOYOTA COROLLA AE110/AE111 (KE120 95-00) - REAR DOOR GLASS - LH</v>
          </cell>
          <cell r="F1295" t="str">
            <v>TOYOTA</v>
          </cell>
          <cell r="G1295" t="str">
            <v xml:space="preserve">KE120 RD/LH</v>
          </cell>
          <cell r="H1295" t="str">
            <v xml:space="preserve">KE120 RD/LH</v>
          </cell>
          <cell r="I1295" t="str">
            <v>649*469</v>
          </cell>
          <cell r="J1295">
            <v>0.02</v>
          </cell>
          <cell r="K1295" t="str">
            <v>SUPPLIER0015</v>
          </cell>
          <cell r="L1295" t="str">
            <v xml:space="preserve">XINYI AUTOMOBILE GLASS (SHENZHEN) CO., LTD</v>
          </cell>
          <cell r="M1295">
            <v>0</v>
          </cell>
          <cell r="N1295">
            <v>0</v>
          </cell>
          <cell r="O1295">
            <v>0</v>
          </cell>
          <cell r="R1295">
            <v>0</v>
          </cell>
          <cell r="S1295">
            <v>0</v>
          </cell>
          <cell r="T1295" t="str">
            <v xml:space="preserve">USD Purchase Pricelist (USD)</v>
          </cell>
          <cell r="U1295">
            <v>2.5</v>
          </cell>
          <cell r="V1295">
            <v>388.13</v>
          </cell>
          <cell r="W1295">
            <v>500</v>
          </cell>
          <cell r="X1295">
            <v>700</v>
          </cell>
          <cell r="Z1295">
            <v>6</v>
          </cell>
          <cell r="AB1295" t="str">
            <v>1A</v>
          </cell>
        </row>
        <row r="1296">
          <cell r="A1296">
            <v>12819</v>
          </cell>
          <cell r="B1296" t="str">
            <v>AUTOLAMPS1314</v>
          </cell>
          <cell r="C1296" t="str">
            <v>AUTOLAMPS1314</v>
          </cell>
          <cell r="D1296" t="b">
            <v>1</v>
          </cell>
          <cell r="E1296" t="str">
            <v xml:space="preserve">TOYOTA COROLLA AE110/AE111 (KE120 95-00) - REAR DOOR GLASS - RH</v>
          </cell>
          <cell r="F1296" t="str">
            <v>TOYOTA</v>
          </cell>
          <cell r="G1296" t="str">
            <v xml:space="preserve">KE120 RD/RH</v>
          </cell>
          <cell r="H1296" t="str">
            <v xml:space="preserve">KE120 RD/RH</v>
          </cell>
          <cell r="I1296" t="str">
            <v>649*469</v>
          </cell>
          <cell r="J1296">
            <v>0.02</v>
          </cell>
          <cell r="K1296" t="str">
            <v>SUPPLIER0015</v>
          </cell>
          <cell r="L1296" t="str">
            <v xml:space="preserve">XINYI AUTOMOBILE GLASS (SHENZHEN) CO., LTD</v>
          </cell>
          <cell r="M1296">
            <v>1</v>
          </cell>
          <cell r="N1296">
            <v>4</v>
          </cell>
          <cell r="O1296">
            <v>5</v>
          </cell>
          <cell r="R1296">
            <v>1</v>
          </cell>
          <cell r="S1296">
            <v>3</v>
          </cell>
          <cell r="T1296" t="str">
            <v xml:space="preserve">USD Purchase Pricelist (USD)</v>
          </cell>
          <cell r="U1296">
            <v>2.5</v>
          </cell>
          <cell r="V1296">
            <v>388.13</v>
          </cell>
          <cell r="W1296">
            <v>500</v>
          </cell>
          <cell r="X1296">
            <v>700</v>
          </cell>
          <cell r="Z1296">
            <v>2</v>
          </cell>
          <cell r="AB1296" t="str">
            <v>1A</v>
          </cell>
        </row>
        <row r="1297">
          <cell r="A1297">
            <v>11915</v>
          </cell>
          <cell r="B1297" t="str">
            <v>AUTOLAMPS1318</v>
          </cell>
          <cell r="C1297" t="str">
            <v>AUTOLAMPS1318</v>
          </cell>
          <cell r="D1297" t="b">
            <v>1</v>
          </cell>
          <cell r="E1297" t="str">
            <v xml:space="preserve">TOYOTA COROLLA AE110/AE111 4D SEDAN,5D LIFTBACK/SPRINTER CARIB 5D WAGON (95-) - LAMINATED FRONT WINDSCREEN</v>
          </cell>
          <cell r="F1297" t="str">
            <v>TOYOTA</v>
          </cell>
          <cell r="G1297" t="str">
            <v xml:space="preserve">KE120 LFW/X</v>
          </cell>
          <cell r="H1297" t="str">
            <v xml:space="preserve">KE120 LFW/X</v>
          </cell>
          <cell r="I1297" t="str">
            <v>1433*827</v>
          </cell>
          <cell r="J1297">
            <v>0.02</v>
          </cell>
          <cell r="K1297" t="str">
            <v>SUPPLIER0015</v>
          </cell>
          <cell r="L1297" t="str">
            <v xml:space="preserve">XINYI AUTOMOBILE GLASS (SHENZHEN) CO., LTD</v>
          </cell>
          <cell r="M1297">
            <v>15</v>
          </cell>
          <cell r="N1297">
            <v>60</v>
          </cell>
          <cell r="O1297">
            <v>75</v>
          </cell>
          <cell r="R1297">
            <v>5</v>
          </cell>
          <cell r="S1297">
            <v>20</v>
          </cell>
          <cell r="T1297" t="str">
            <v xml:space="preserve">USD Purchase Pricelist (USD)</v>
          </cell>
          <cell r="U1297">
            <v>14.81</v>
          </cell>
          <cell r="V1297">
            <v>2467.7199999999998</v>
          </cell>
          <cell r="W1297">
            <v>3000</v>
          </cell>
          <cell r="X1297">
            <v>4900</v>
          </cell>
          <cell r="Z1297">
            <v>69</v>
          </cell>
          <cell r="AB1297" t="str">
            <v>5C</v>
          </cell>
        </row>
        <row r="1298">
          <cell r="A1298">
            <v>10234</v>
          </cell>
          <cell r="B1298" t="str">
            <v>AUTOLAMPS1319</v>
          </cell>
          <cell r="C1298" t="str">
            <v>AUTOLAMPS1319</v>
          </cell>
          <cell r="D1298" t="b">
            <v>1</v>
          </cell>
          <cell r="E1298" t="str">
            <v xml:space="preserve">TOYOTA COROLLA AE111 (98-) - BACK LAMP (212-1305) - LH</v>
          </cell>
          <cell r="F1298" t="str">
            <v>TOYOTA</v>
          </cell>
          <cell r="G1298" t="str">
            <v xml:space="preserve">AE111 BALA LH</v>
          </cell>
          <cell r="H1298" t="str">
            <v>TY01-1302C-L</v>
          </cell>
          <cell r="J1298">
            <v>0.04</v>
          </cell>
          <cell r="K1298" t="str">
            <v>SUPPLIER0002</v>
          </cell>
          <cell r="L1298" t="str">
            <v xml:space="preserve">ANHUI TINCAI SILK CO. LTD</v>
          </cell>
          <cell r="M1298">
            <v>6</v>
          </cell>
          <cell r="N1298">
            <v>24</v>
          </cell>
          <cell r="O1298">
            <v>30</v>
          </cell>
          <cell r="P1298">
            <v>5</v>
          </cell>
          <cell r="Q1298">
            <v>20</v>
          </cell>
          <cell r="T1298" t="str">
            <v xml:space="preserve">Yuan Purchase Pricelist (CNY)</v>
          </cell>
          <cell r="U1298">
            <v>28</v>
          </cell>
          <cell r="V1298">
            <v>714</v>
          </cell>
          <cell r="W1298">
            <v>1070</v>
          </cell>
          <cell r="X1298">
            <v>1430</v>
          </cell>
        </row>
        <row r="1299">
          <cell r="A1299">
            <v>10233</v>
          </cell>
          <cell r="B1299" t="str">
            <v>AUTOLAMPS1320</v>
          </cell>
          <cell r="C1299" t="str">
            <v>AUTOLAMPS1320</v>
          </cell>
          <cell r="D1299" t="b">
            <v>1</v>
          </cell>
          <cell r="E1299" t="str">
            <v xml:space="preserve">TOYOTA COROLLA AE111 (98-) - BACK LAMP (212-1305) - RH</v>
          </cell>
          <cell r="F1299" t="str">
            <v>TOYOTA</v>
          </cell>
          <cell r="G1299" t="str">
            <v xml:space="preserve">AE111 BALA RH</v>
          </cell>
          <cell r="H1299" t="str">
            <v>TY01-1302C-R</v>
          </cell>
          <cell r="J1299">
            <v>0.04</v>
          </cell>
          <cell r="K1299" t="str">
            <v>SUPPLIER0002</v>
          </cell>
          <cell r="L1299" t="str">
            <v xml:space="preserve">ANHUI TINCAI SILK CO. LTD</v>
          </cell>
          <cell r="M1299">
            <v>6</v>
          </cell>
          <cell r="N1299">
            <v>24</v>
          </cell>
          <cell r="O1299">
            <v>30</v>
          </cell>
          <cell r="P1299">
            <v>5</v>
          </cell>
          <cell r="Q1299">
            <v>20</v>
          </cell>
          <cell r="T1299" t="str">
            <v xml:space="preserve">Yuan Purchase Pricelist (CNY)</v>
          </cell>
          <cell r="U1299">
            <v>28</v>
          </cell>
          <cell r="V1299">
            <v>714</v>
          </cell>
          <cell r="W1299">
            <v>1070</v>
          </cell>
          <cell r="X1299">
            <v>1430</v>
          </cell>
        </row>
        <row r="1300">
          <cell r="A1300">
            <v>12365</v>
          </cell>
          <cell r="B1300" t="str">
            <v>AUTOLAMPS1326</v>
          </cell>
          <cell r="C1300" t="str">
            <v>AUTOLAMPS1326</v>
          </cell>
          <cell r="D1300" t="b">
            <v>1</v>
          </cell>
          <cell r="E1300" t="str">
            <v xml:space="preserve">TOYOTA COROLLA AE111 (98-) - BACK LENS (212-1305-00) - LH</v>
          </cell>
          <cell r="F1300" t="str">
            <v>TOYOTA</v>
          </cell>
          <cell r="G1300" t="str">
            <v xml:space="preserve">AE111 BALS LH</v>
          </cell>
          <cell r="H1300" t="str">
            <v>TY01-1302C-00-L</v>
          </cell>
          <cell r="J1300">
            <v>0.04</v>
          </cell>
          <cell r="K1300" t="str">
            <v>SUPPLIER0002</v>
          </cell>
          <cell r="L1300" t="str">
            <v xml:space="preserve">ANHUI TINCAI SILK CO. LTD</v>
          </cell>
          <cell r="M1300">
            <v>10</v>
          </cell>
          <cell r="N1300">
            <v>40</v>
          </cell>
          <cell r="O1300">
            <v>50</v>
          </cell>
          <cell r="R1300">
            <v>3</v>
          </cell>
          <cell r="S1300">
            <v>20</v>
          </cell>
          <cell r="T1300" t="str">
            <v xml:space="preserve">Yuan Purchase Pricelist (CNY)</v>
          </cell>
          <cell r="U1300">
            <v>10</v>
          </cell>
          <cell r="V1300">
            <v>255</v>
          </cell>
          <cell r="W1300">
            <v>380</v>
          </cell>
          <cell r="X1300">
            <v>510</v>
          </cell>
          <cell r="Z1300">
            <v>50</v>
          </cell>
          <cell r="AB1300" t="str">
            <v>TF</v>
          </cell>
        </row>
        <row r="1301">
          <cell r="A1301">
            <v>12364</v>
          </cell>
          <cell r="B1301" t="str">
            <v>AUTOLAMPS1327</v>
          </cell>
          <cell r="C1301" t="str">
            <v>AUTOLAMPS1327</v>
          </cell>
          <cell r="D1301" t="b">
            <v>1</v>
          </cell>
          <cell r="E1301" t="str">
            <v xml:space="preserve">TOYOTA COROLLA AE111 (98-) - BACK LENS (212-1305-00) - RH</v>
          </cell>
          <cell r="F1301" t="str">
            <v>TOYOTA</v>
          </cell>
          <cell r="G1301" t="str">
            <v xml:space="preserve">AE111 BALS RH</v>
          </cell>
          <cell r="H1301" t="str">
            <v>TY01-1302C-00-R</v>
          </cell>
          <cell r="J1301">
            <v>0.04</v>
          </cell>
          <cell r="K1301" t="str">
            <v>SUPPLIER0002</v>
          </cell>
          <cell r="L1301" t="str">
            <v xml:space="preserve">ANHUI TINCAI SILK CO. LTD</v>
          </cell>
          <cell r="M1301">
            <v>11</v>
          </cell>
          <cell r="N1301">
            <v>44</v>
          </cell>
          <cell r="O1301">
            <v>55</v>
          </cell>
          <cell r="R1301">
            <v>3</v>
          </cell>
          <cell r="S1301">
            <v>20</v>
          </cell>
          <cell r="T1301" t="str">
            <v xml:space="preserve">Yuan Purchase Pricelist (CNY)</v>
          </cell>
          <cell r="U1301">
            <v>10</v>
          </cell>
          <cell r="V1301">
            <v>255</v>
          </cell>
          <cell r="W1301">
            <v>380</v>
          </cell>
          <cell r="X1301">
            <v>510</v>
          </cell>
          <cell r="Z1301">
            <v>61</v>
          </cell>
          <cell r="AB1301" t="str">
            <v>TF</v>
          </cell>
        </row>
        <row r="1302">
          <cell r="A1302">
            <v>10228</v>
          </cell>
          <cell r="B1302" t="str">
            <v>AUTOLAMPS1321</v>
          </cell>
          <cell r="C1302" t="str">
            <v>AUTOLAMPS1321</v>
          </cell>
          <cell r="D1302" t="b">
            <v>1</v>
          </cell>
          <cell r="E1302" t="str">
            <v xml:space="preserve">TOYOTA COROLLA AE111 (98-) - CORNER LAMP (212-15B8) - LH</v>
          </cell>
          <cell r="F1302" t="str">
            <v>TOYOTA</v>
          </cell>
          <cell r="G1302" t="str">
            <v xml:space="preserve">AE111 CLA LH</v>
          </cell>
          <cell r="H1302" t="str">
            <v>MZ01-7003-L</v>
          </cell>
          <cell r="J1302">
            <v>0.04</v>
          </cell>
          <cell r="K1302" t="str">
            <v>SUPPLIER0010</v>
          </cell>
          <cell r="L1302" t="str">
            <v xml:space="preserve">JIANGSU ZISUDE LAMPS TECHNOLOGY CO.,LTD</v>
          </cell>
          <cell r="M1302">
            <v>43</v>
          </cell>
          <cell r="N1302">
            <v>172</v>
          </cell>
          <cell r="O1302">
            <v>215</v>
          </cell>
          <cell r="P1302">
            <v>5</v>
          </cell>
          <cell r="Q1302">
            <v>20</v>
          </cell>
          <cell r="T1302" t="str">
            <v xml:space="preserve">Yuan Purchase Pricelist (CNY)</v>
          </cell>
          <cell r="U1302">
            <v>9</v>
          </cell>
          <cell r="V1302">
            <v>235</v>
          </cell>
          <cell r="W1302">
            <v>330</v>
          </cell>
          <cell r="X1302">
            <v>490</v>
          </cell>
          <cell r="Z1302">
            <v>52</v>
          </cell>
          <cell r="AB1302" t="str">
            <v>B16</v>
          </cell>
        </row>
        <row r="1303">
          <cell r="A1303">
            <v>10227</v>
          </cell>
          <cell r="B1303" t="str">
            <v>AUTOLAMPS1322</v>
          </cell>
          <cell r="C1303" t="str">
            <v>AUTOLAMPS1322</v>
          </cell>
          <cell r="D1303" t="b">
            <v>1</v>
          </cell>
          <cell r="E1303" t="str">
            <v xml:space="preserve">TOYOTA COROLLA AE111 (98-) - CORNER LAMP (212-15B8) - RH</v>
          </cell>
          <cell r="F1303" t="str">
            <v>TOYOTA</v>
          </cell>
          <cell r="G1303" t="str">
            <v xml:space="preserve">AE111 CLA RH</v>
          </cell>
          <cell r="H1303" t="str">
            <v>MZ01-7003-R</v>
          </cell>
          <cell r="J1303">
            <v>0.04</v>
          </cell>
          <cell r="K1303" t="str">
            <v>SUPPLIER0010</v>
          </cell>
          <cell r="L1303" t="str">
            <v xml:space="preserve">JIANGSU ZISUDE LAMPS TECHNOLOGY CO.,LTD</v>
          </cell>
          <cell r="M1303">
            <v>42</v>
          </cell>
          <cell r="N1303">
            <v>168</v>
          </cell>
          <cell r="O1303">
            <v>210</v>
          </cell>
          <cell r="P1303">
            <v>5</v>
          </cell>
          <cell r="Q1303">
            <v>20</v>
          </cell>
          <cell r="T1303" t="str">
            <v xml:space="preserve">Yuan Purchase Pricelist (CNY)</v>
          </cell>
          <cell r="U1303">
            <v>9</v>
          </cell>
          <cell r="V1303">
            <v>235</v>
          </cell>
          <cell r="W1303">
            <v>330</v>
          </cell>
          <cell r="X1303">
            <v>490</v>
          </cell>
          <cell r="Z1303">
            <v>60</v>
          </cell>
          <cell r="AB1303" t="str">
            <v>B16</v>
          </cell>
        </row>
        <row r="1304">
          <cell r="A1304">
            <v>11377</v>
          </cell>
          <cell r="B1304" t="str">
            <v>AUTOLAMPS1328</v>
          </cell>
          <cell r="C1304" t="str">
            <v>AUTOLAMPS1328</v>
          </cell>
          <cell r="D1304" t="b">
            <v>1</v>
          </cell>
          <cell r="E1304" t="str">
            <v xml:space="preserve">TOYOTA COROLLA AE111 (98-) - CORNER LENS (212-15B8-00) - LH</v>
          </cell>
          <cell r="F1304" t="str">
            <v>TOYOTA</v>
          </cell>
          <cell r="G1304" t="str">
            <v xml:space="preserve">AE111 CLS LH</v>
          </cell>
          <cell r="H1304" t="str">
            <v>00-TY01-1303-L</v>
          </cell>
          <cell r="J1304">
            <v>0.04</v>
          </cell>
          <cell r="K1304" t="str">
            <v>SUPPLIER0010</v>
          </cell>
          <cell r="L1304" t="str">
            <v xml:space="preserve">JIANGSU ZISUDE LAMPS TECHNOLOGY CO.,LTD</v>
          </cell>
          <cell r="M1304">
            <v>0</v>
          </cell>
          <cell r="N1304">
            <v>0</v>
          </cell>
          <cell r="O1304">
            <v>0</v>
          </cell>
          <cell r="R1304">
            <v>3</v>
          </cell>
          <cell r="S1304">
            <v>20</v>
          </cell>
          <cell r="T1304" t="str">
            <v xml:space="preserve">Yuan Purchase Pricelist (CNY)</v>
          </cell>
          <cell r="U1304">
            <v>0.4</v>
          </cell>
          <cell r="V1304">
            <v>63</v>
          </cell>
          <cell r="W1304">
            <v>100</v>
          </cell>
          <cell r="X1304">
            <v>140</v>
          </cell>
        </row>
        <row r="1305">
          <cell r="A1305">
            <v>11378</v>
          </cell>
          <cell r="B1305" t="str">
            <v>AUTOLAMPS1329</v>
          </cell>
          <cell r="C1305" t="str">
            <v>AUTOLAMPS1329</v>
          </cell>
          <cell r="D1305" t="b">
            <v>1</v>
          </cell>
          <cell r="E1305" t="str">
            <v xml:space="preserve">TOYOTA COROLLA AE111 (98-) - CORNER LENS (212-15B8-00) - RH</v>
          </cell>
          <cell r="F1305" t="str">
            <v>TOYOTA</v>
          </cell>
          <cell r="G1305" t="str">
            <v xml:space="preserve">AE111 CLS RH</v>
          </cell>
          <cell r="H1305" t="str">
            <v>00-TY01-1303-R</v>
          </cell>
          <cell r="J1305">
            <v>0.04</v>
          </cell>
          <cell r="K1305" t="str">
            <v>SUPPLIER0010</v>
          </cell>
          <cell r="L1305" t="str">
            <v xml:space="preserve">JIANGSU ZISUDE LAMPS TECHNOLOGY CO.,LTD</v>
          </cell>
          <cell r="M1305">
            <v>0</v>
          </cell>
          <cell r="N1305">
            <v>0</v>
          </cell>
          <cell r="O1305">
            <v>0</v>
          </cell>
          <cell r="R1305">
            <v>3</v>
          </cell>
          <cell r="S1305">
            <v>20</v>
          </cell>
          <cell r="T1305" t="str">
            <v xml:space="preserve">Yuan Purchase Pricelist (CNY)</v>
          </cell>
          <cell r="U1305">
            <v>0.4</v>
          </cell>
          <cell r="V1305">
            <v>63</v>
          </cell>
          <cell r="W1305">
            <v>100</v>
          </cell>
          <cell r="X1305">
            <v>140</v>
          </cell>
        </row>
        <row r="1306">
          <cell r="A1306">
            <v>11379</v>
          </cell>
          <cell r="B1306" t="str">
            <v>AUTOLAMPS1323</v>
          </cell>
          <cell r="C1306" t="str">
            <v>AUTOLAMPS1323</v>
          </cell>
          <cell r="D1306" t="b">
            <v>1</v>
          </cell>
          <cell r="E1306" t="str">
            <v xml:space="preserve">TOYOTA COROLLA AE111 (98-) - FRONT GRILL</v>
          </cell>
          <cell r="F1306" t="str">
            <v>TOYOTA</v>
          </cell>
          <cell r="G1306" t="str">
            <v xml:space="preserve">AE111 GRL</v>
          </cell>
          <cell r="H1306" t="str">
            <v>TY01-1311</v>
          </cell>
          <cell r="J1306">
            <v>0.04</v>
          </cell>
          <cell r="K1306" t="str">
            <v>SUPPLIER0002</v>
          </cell>
          <cell r="L1306" t="str">
            <v xml:space="preserve">ANHUI TINCAI SILK CO. LTD</v>
          </cell>
          <cell r="M1306">
            <v>2</v>
          </cell>
          <cell r="N1306">
            <v>8</v>
          </cell>
          <cell r="O1306">
            <v>10</v>
          </cell>
          <cell r="R1306">
            <v>3</v>
          </cell>
          <cell r="S1306">
            <v>20</v>
          </cell>
          <cell r="T1306" t="str">
            <v xml:space="preserve">Yuan Purchase Pricelist (CNY)</v>
          </cell>
          <cell r="U1306">
            <v>7.5</v>
          </cell>
          <cell r="V1306">
            <v>1172</v>
          </cell>
          <cell r="W1306">
            <v>1820</v>
          </cell>
          <cell r="X1306">
            <v>2510</v>
          </cell>
        </row>
        <row r="1307">
          <cell r="A1307">
            <v>10224</v>
          </cell>
          <cell r="B1307" t="str">
            <v>AUTOLAMPS1324</v>
          </cell>
          <cell r="C1307" t="str">
            <v>AUTOLAMPS1324</v>
          </cell>
          <cell r="D1307" t="b">
            <v>1</v>
          </cell>
          <cell r="E1307" t="str">
            <v xml:space="preserve">TOYOTA COROLLA AE111 (98-) - HEAD LAMP (212-1181) - LH</v>
          </cell>
          <cell r="F1307" t="str">
            <v>TOYOTA</v>
          </cell>
          <cell r="G1307" t="str">
            <v xml:space="preserve">AE111 HLA LH</v>
          </cell>
          <cell r="H1307" t="str">
            <v>MZ01-7001-L</v>
          </cell>
          <cell r="J1307">
            <v>0.04</v>
          </cell>
          <cell r="K1307" t="str">
            <v>SUPPLIER0010</v>
          </cell>
          <cell r="L1307" t="str">
            <v xml:space="preserve">JIANGSU ZISUDE LAMPS TECHNOLOGY CO.,LTD</v>
          </cell>
          <cell r="M1307">
            <v>15</v>
          </cell>
          <cell r="N1307">
            <v>60</v>
          </cell>
          <cell r="O1307">
            <v>75</v>
          </cell>
          <cell r="R1307">
            <v>3</v>
          </cell>
          <cell r="S1307">
            <v>20</v>
          </cell>
          <cell r="T1307" t="str">
            <v xml:space="preserve">Yuan Purchase Pricelist (CNY)</v>
          </cell>
          <cell r="U1307">
            <v>34</v>
          </cell>
          <cell r="V1307">
            <v>886</v>
          </cell>
          <cell r="W1307">
            <v>1200</v>
          </cell>
          <cell r="X1307">
            <v>1800</v>
          </cell>
          <cell r="Z1307">
            <v>39</v>
          </cell>
          <cell r="AB1307" t="str">
            <v>A2</v>
          </cell>
        </row>
        <row r="1308">
          <cell r="A1308">
            <v>10223</v>
          </cell>
          <cell r="B1308" t="str">
            <v>AUTOLAMPS1325</v>
          </cell>
          <cell r="C1308" t="str">
            <v>AUTOLAMPS1325</v>
          </cell>
          <cell r="D1308" t="b">
            <v>1</v>
          </cell>
          <cell r="E1308" t="str">
            <v xml:space="preserve">TOYOTA COROLLA AE111 (98-) - HEAD LAMP (212-1181) - RH</v>
          </cell>
          <cell r="F1308" t="str">
            <v>TOYOTA</v>
          </cell>
          <cell r="G1308" t="str">
            <v xml:space="preserve">AE111 HLA RH</v>
          </cell>
          <cell r="H1308" t="str">
            <v>MZ01-7001-R</v>
          </cell>
          <cell r="J1308">
            <v>0.04</v>
          </cell>
          <cell r="K1308" t="str">
            <v>SUPPLIER0010</v>
          </cell>
          <cell r="L1308" t="str">
            <v xml:space="preserve">JIANGSU ZISUDE LAMPS TECHNOLOGY CO.,LTD</v>
          </cell>
          <cell r="M1308">
            <v>16</v>
          </cell>
          <cell r="N1308">
            <v>64</v>
          </cell>
          <cell r="O1308">
            <v>80</v>
          </cell>
          <cell r="R1308">
            <v>3</v>
          </cell>
          <cell r="S1308">
            <v>20</v>
          </cell>
          <cell r="T1308" t="str">
            <v xml:space="preserve">Yuan Purchase Pricelist (CNY)</v>
          </cell>
          <cell r="U1308">
            <v>34</v>
          </cell>
          <cell r="V1308">
            <v>886</v>
          </cell>
          <cell r="W1308">
            <v>1200</v>
          </cell>
          <cell r="X1308">
            <v>1800</v>
          </cell>
          <cell r="Z1308">
            <v>41</v>
          </cell>
          <cell r="AB1308" t="str">
            <v>A2</v>
          </cell>
        </row>
        <row r="1309">
          <cell r="A1309">
            <v>10226</v>
          </cell>
          <cell r="B1309" t="str">
            <v>AUTOLAMPS1330</v>
          </cell>
          <cell r="C1309" t="str">
            <v>AUTOLAMPS1330</v>
          </cell>
          <cell r="D1309" t="b">
            <v>1</v>
          </cell>
          <cell r="E1309" t="str">
            <v xml:space="preserve">TOYOTA COROLLA AE111 (98-) - HEAD LENS (212-1181-00) - LH</v>
          </cell>
          <cell r="F1309" t="str">
            <v>TOYOTA</v>
          </cell>
          <cell r="G1309" t="str">
            <v xml:space="preserve">AE111 HLS LH</v>
          </cell>
          <cell r="H1309" t="str">
            <v>00-TY01-1301-L</v>
          </cell>
          <cell r="J1309">
            <v>0.04</v>
          </cell>
          <cell r="K1309" t="str">
            <v>SUPPLIER0002</v>
          </cell>
          <cell r="L1309" t="str">
            <v xml:space="preserve">ANHUI TINCAI SILK CO. LTD</v>
          </cell>
          <cell r="M1309">
            <v>2</v>
          </cell>
          <cell r="N1309">
            <v>8</v>
          </cell>
          <cell r="O1309">
            <v>10</v>
          </cell>
          <cell r="R1309">
            <v>5</v>
          </cell>
          <cell r="S1309">
            <v>20</v>
          </cell>
          <cell r="T1309" t="str">
            <v xml:space="preserve">Yuan Purchase Pricelist (CNY)</v>
          </cell>
          <cell r="U1309">
            <v>1.5</v>
          </cell>
          <cell r="V1309">
            <v>234</v>
          </cell>
          <cell r="W1309">
            <v>360</v>
          </cell>
          <cell r="X1309">
            <v>490</v>
          </cell>
          <cell r="Z1309">
            <v>304</v>
          </cell>
          <cell r="AB1309" t="str">
            <v>TMF</v>
          </cell>
        </row>
        <row r="1310">
          <cell r="A1310">
            <v>10225</v>
          </cell>
          <cell r="B1310" t="str">
            <v>AUTOLAMPS1331</v>
          </cell>
          <cell r="C1310" t="str">
            <v>AUTOLAMPS1331</v>
          </cell>
          <cell r="D1310" t="b">
            <v>1</v>
          </cell>
          <cell r="E1310" t="str">
            <v xml:space="preserve">TOYOTA COROLLA AE111 (98-) - HEAD LENS (212-1181-00) - RH</v>
          </cell>
          <cell r="F1310" t="str">
            <v>TOYOTA</v>
          </cell>
          <cell r="G1310" t="str">
            <v xml:space="preserve">AE111 HLS RH</v>
          </cell>
          <cell r="H1310" t="str">
            <v>00-TY01-1301-R</v>
          </cell>
          <cell r="J1310">
            <v>0.04</v>
          </cell>
          <cell r="K1310" t="str">
            <v>SUPPLIER0002</v>
          </cell>
          <cell r="L1310" t="str">
            <v xml:space="preserve">ANHUI TINCAI SILK CO. LTD</v>
          </cell>
          <cell r="M1310">
            <v>2</v>
          </cell>
          <cell r="N1310">
            <v>8</v>
          </cell>
          <cell r="O1310">
            <v>10</v>
          </cell>
          <cell r="R1310">
            <v>5</v>
          </cell>
          <cell r="S1310">
            <v>20</v>
          </cell>
          <cell r="T1310" t="str">
            <v xml:space="preserve">Yuan Purchase Pricelist (CNY)</v>
          </cell>
          <cell r="U1310">
            <v>1.5</v>
          </cell>
          <cell r="V1310">
            <v>234</v>
          </cell>
          <cell r="W1310">
            <v>360</v>
          </cell>
          <cell r="X1310">
            <v>490</v>
          </cell>
          <cell r="Z1310">
            <v>311</v>
          </cell>
          <cell r="AB1310" t="str">
            <v>TMF</v>
          </cell>
        </row>
        <row r="1311">
          <cell r="A1311">
            <v>11381</v>
          </cell>
          <cell r="B1311" t="str">
            <v>AUTOLAMPS1334</v>
          </cell>
          <cell r="C1311" t="str">
            <v>AUTOLAMPS1334</v>
          </cell>
          <cell r="D1311" t="b">
            <v>1</v>
          </cell>
          <cell r="E1311" t="str">
            <v xml:space="preserve">TOYOTA COROLLA AE111 (98-) - REAR LICENCE PLATE</v>
          </cell>
          <cell r="F1311" t="str">
            <v>TOYOTA</v>
          </cell>
          <cell r="G1311" t="str">
            <v xml:space="preserve">AE111 LP</v>
          </cell>
          <cell r="H1311" t="str">
            <v xml:space="preserve">TY-NEW-031 (TYJ)</v>
          </cell>
          <cell r="J1311">
            <v>0.04</v>
          </cell>
          <cell r="K1311" t="str">
            <v>SUPPLIER0002</v>
          </cell>
          <cell r="L1311" t="str">
            <v xml:space="preserve">ANHUI TINCAI SILK CO. LTD</v>
          </cell>
          <cell r="M1311">
            <v>6</v>
          </cell>
          <cell r="N1311">
            <v>24</v>
          </cell>
          <cell r="O1311">
            <v>30</v>
          </cell>
          <cell r="R1311">
            <v>5</v>
          </cell>
          <cell r="S1311">
            <v>20</v>
          </cell>
          <cell r="T1311" t="str">
            <v xml:space="preserve">Yuan Purchase Pricelist (CNY)</v>
          </cell>
          <cell r="U1311">
            <v>10</v>
          </cell>
          <cell r="V1311">
            <v>232.5</v>
          </cell>
          <cell r="W1311">
            <v>350</v>
          </cell>
          <cell r="X1311">
            <v>480</v>
          </cell>
          <cell r="Z1311">
            <v>55</v>
          </cell>
          <cell r="AB1311" t="str">
            <v>G4B</v>
          </cell>
        </row>
        <row r="1312">
          <cell r="A1312">
            <v>10230</v>
          </cell>
          <cell r="B1312" t="str">
            <v>AUTOLAMPS1335</v>
          </cell>
          <cell r="C1312" t="str">
            <v>AUTOLAMPS1335</v>
          </cell>
          <cell r="D1312" t="b">
            <v>1</v>
          </cell>
          <cell r="E1312" t="str">
            <v xml:space="preserve">TOYOTA COROLLA AE111 (98-) - TAIL LAMP (212-19B2-A/U) - LH</v>
          </cell>
          <cell r="F1312" t="str">
            <v>TOYOTA</v>
          </cell>
          <cell r="G1312" t="str">
            <v xml:space="preserve">AE111 TLA LH</v>
          </cell>
          <cell r="H1312" t="str">
            <v>TY01-1302B-L</v>
          </cell>
          <cell r="J1312">
            <v>0.04</v>
          </cell>
          <cell r="K1312" t="str">
            <v>SUPPLIER0002</v>
          </cell>
          <cell r="L1312" t="str">
            <v xml:space="preserve">ANHUI TINCAI SILK CO. LTD</v>
          </cell>
          <cell r="M1312">
            <v>7</v>
          </cell>
          <cell r="N1312">
            <v>28</v>
          </cell>
          <cell r="O1312">
            <v>35</v>
          </cell>
          <cell r="R1312">
            <v>5</v>
          </cell>
          <cell r="S1312">
            <v>20</v>
          </cell>
          <cell r="T1312" t="str">
            <v xml:space="preserve">Yuan Purchase Pricelist (CNY)</v>
          </cell>
          <cell r="U1312">
            <v>30</v>
          </cell>
          <cell r="V1312">
            <v>765</v>
          </cell>
          <cell r="W1312">
            <v>1150</v>
          </cell>
          <cell r="X1312">
            <v>1530</v>
          </cell>
          <cell r="Z1312">
            <v>37</v>
          </cell>
          <cell r="AB1312" t="str">
            <v>B2</v>
          </cell>
        </row>
        <row r="1313">
          <cell r="A1313">
            <v>10229</v>
          </cell>
          <cell r="B1313" t="str">
            <v>AUTOLAMPS1336</v>
          </cell>
          <cell r="C1313" t="str">
            <v>AUTOLAMPS1336</v>
          </cell>
          <cell r="D1313" t="b">
            <v>1</v>
          </cell>
          <cell r="E1313" t="str">
            <v xml:space="preserve">TOYOTA COROLLA AE111 (98-) - TAIL LAMP (212-19B2-A/U) - RH</v>
          </cell>
          <cell r="F1313" t="str">
            <v>TOYOTA</v>
          </cell>
          <cell r="G1313" t="str">
            <v xml:space="preserve">AE111 TLA RH</v>
          </cell>
          <cell r="H1313" t="str">
            <v>TY01-1302B-R</v>
          </cell>
          <cell r="J1313">
            <v>0.04</v>
          </cell>
          <cell r="K1313" t="str">
            <v>SUPPLIER0002</v>
          </cell>
          <cell r="L1313" t="str">
            <v xml:space="preserve">ANHUI TINCAI SILK CO. LTD</v>
          </cell>
          <cell r="M1313">
            <v>7</v>
          </cell>
          <cell r="N1313">
            <v>28</v>
          </cell>
          <cell r="O1313">
            <v>35</v>
          </cell>
          <cell r="R1313">
            <v>5</v>
          </cell>
          <cell r="S1313">
            <v>20</v>
          </cell>
          <cell r="T1313" t="str">
            <v xml:space="preserve">Yuan Purchase Pricelist (CNY)</v>
          </cell>
          <cell r="U1313">
            <v>30</v>
          </cell>
          <cell r="V1313">
            <v>765</v>
          </cell>
          <cell r="W1313">
            <v>1150</v>
          </cell>
          <cell r="X1313">
            <v>1530</v>
          </cell>
          <cell r="Z1313">
            <v>27</v>
          </cell>
          <cell r="AB1313" t="str">
            <v>B2</v>
          </cell>
        </row>
        <row r="1314">
          <cell r="A1314">
            <v>10232</v>
          </cell>
          <cell r="B1314" t="str">
            <v>AUTOLAMPS1332</v>
          </cell>
          <cell r="C1314" t="str">
            <v>AUTOLAMPS1332</v>
          </cell>
          <cell r="D1314" t="b">
            <v>1</v>
          </cell>
          <cell r="E1314" t="str">
            <v xml:space="preserve">TOYOTA COROLLA AE111 (98-) - TAIL LENS (212-19B2-A/U-00) - LH</v>
          </cell>
          <cell r="F1314" t="str">
            <v>TOYOTA</v>
          </cell>
          <cell r="G1314" t="str">
            <v xml:space="preserve">AE111 TLS LH</v>
          </cell>
          <cell r="H1314" t="str">
            <v>TY01-1302B-00-L</v>
          </cell>
          <cell r="J1314">
            <v>0.04</v>
          </cell>
          <cell r="K1314" t="str">
            <v>SUPPLIER0002</v>
          </cell>
          <cell r="L1314" t="str">
            <v xml:space="preserve">ANHUI TINCAI SILK CO. LTD</v>
          </cell>
          <cell r="M1314">
            <v>9</v>
          </cell>
          <cell r="N1314">
            <v>36</v>
          </cell>
          <cell r="O1314">
            <v>45</v>
          </cell>
          <cell r="R1314">
            <v>5</v>
          </cell>
          <cell r="S1314">
            <v>20</v>
          </cell>
          <cell r="T1314" t="str">
            <v xml:space="preserve">Yuan Purchase Pricelist (CNY)</v>
          </cell>
          <cell r="U1314">
            <v>14</v>
          </cell>
          <cell r="V1314">
            <v>400</v>
          </cell>
          <cell r="W1314">
            <v>510</v>
          </cell>
          <cell r="X1314">
            <v>710</v>
          </cell>
        </row>
        <row r="1315">
          <cell r="A1315">
            <v>10231</v>
          </cell>
          <cell r="B1315" t="str">
            <v>AUTOLAMPS1333</v>
          </cell>
          <cell r="C1315" t="str">
            <v>AUTOLAMPS1333</v>
          </cell>
          <cell r="D1315" t="b">
            <v>1</v>
          </cell>
          <cell r="E1315" t="str">
            <v xml:space="preserve">TOYOTA COROLLA AE111 (98-) - TAIL LENS (212-19B2-A/U-00) - R'H</v>
          </cell>
          <cell r="F1315" t="str">
            <v>TOYOTA</v>
          </cell>
          <cell r="G1315" t="str">
            <v xml:space="preserve">AE111 TLS RH</v>
          </cell>
          <cell r="H1315" t="str">
            <v>TY01-1302B-00-R</v>
          </cell>
          <cell r="J1315">
            <v>0.04</v>
          </cell>
          <cell r="K1315" t="str">
            <v>SUPPLIER0002</v>
          </cell>
          <cell r="L1315" t="str">
            <v xml:space="preserve">ANHUI TINCAI SILK CO. LTD</v>
          </cell>
          <cell r="M1315">
            <v>8</v>
          </cell>
          <cell r="N1315">
            <v>32</v>
          </cell>
          <cell r="O1315">
            <v>40</v>
          </cell>
          <cell r="R1315">
            <v>5</v>
          </cell>
          <cell r="S1315">
            <v>20</v>
          </cell>
          <cell r="T1315" t="str">
            <v xml:space="preserve">Yuan Purchase Pricelist (CNY)</v>
          </cell>
          <cell r="U1315">
            <v>14</v>
          </cell>
          <cell r="V1315">
            <v>400</v>
          </cell>
          <cell r="W1315">
            <v>500</v>
          </cell>
          <cell r="X1315">
            <v>700</v>
          </cell>
        </row>
        <row r="1316">
          <cell r="A1316">
            <v>11649</v>
          </cell>
          <cell r="B1316" t="str">
            <v>AUTOLAMPS1338</v>
          </cell>
          <cell r="C1316" t="str">
            <v>AUTOLAMPS1338</v>
          </cell>
          <cell r="D1316" t="b">
            <v>1</v>
          </cell>
          <cell r="E1316" t="str">
            <v xml:space="preserve">TOYOTA COROLLA AE80 (84-85) - CORNER LAMP (212-1611-A) - LH</v>
          </cell>
          <cell r="F1316" t="str">
            <v>TOYOTA</v>
          </cell>
          <cell r="G1316" t="str">
            <v xml:space="preserve">AE80 CLA LH</v>
          </cell>
          <cell r="H1316" t="str">
            <v>TY01-0503-L</v>
          </cell>
          <cell r="J1316">
            <v>0.04</v>
          </cell>
          <cell r="K1316" t="str">
            <v>SUPPLIER0002</v>
          </cell>
          <cell r="L1316" t="str">
            <v xml:space="preserve">ANHUI TINCAI SILK CO. LTD</v>
          </cell>
          <cell r="M1316">
            <v>2</v>
          </cell>
          <cell r="N1316">
            <v>8</v>
          </cell>
          <cell r="O1316">
            <v>10</v>
          </cell>
          <cell r="P1316">
            <v>5</v>
          </cell>
          <cell r="Q1316">
            <v>20</v>
          </cell>
          <cell r="T1316" t="str">
            <v xml:space="preserve">Yuan Purchase Pricelist (CNY)</v>
          </cell>
          <cell r="U1316">
            <v>8</v>
          </cell>
          <cell r="V1316">
            <v>186</v>
          </cell>
          <cell r="W1316">
            <v>290</v>
          </cell>
          <cell r="X1316">
            <v>400</v>
          </cell>
        </row>
        <row r="1317">
          <cell r="A1317">
            <v>11648</v>
          </cell>
          <cell r="B1317" t="str">
            <v>AUTOLAMPS1339</v>
          </cell>
          <cell r="C1317" t="str">
            <v>AUTOLAMPS1339</v>
          </cell>
          <cell r="D1317" t="b">
            <v>1</v>
          </cell>
          <cell r="E1317" t="str">
            <v xml:space="preserve">TOYOTA COROLLA AE80 (84-85) - CORNER LAMP (212-1611-A) - RH</v>
          </cell>
          <cell r="F1317" t="str">
            <v>TOYOTA</v>
          </cell>
          <cell r="G1317" t="str">
            <v xml:space="preserve">AE80 CLA RH</v>
          </cell>
          <cell r="H1317" t="str">
            <v>TY01-0503-R</v>
          </cell>
          <cell r="J1317">
            <v>0.04</v>
          </cell>
          <cell r="K1317" t="str">
            <v>SUPPLIER0002</v>
          </cell>
          <cell r="L1317" t="str">
            <v xml:space="preserve">ANHUI TINCAI SILK CO. LTD</v>
          </cell>
          <cell r="M1317">
            <v>3</v>
          </cell>
          <cell r="N1317">
            <v>12</v>
          </cell>
          <cell r="O1317">
            <v>15</v>
          </cell>
          <cell r="P1317">
            <v>5</v>
          </cell>
          <cell r="Q1317">
            <v>20</v>
          </cell>
          <cell r="T1317" t="str">
            <v xml:space="preserve">Yuan Purchase Pricelist (CNY)</v>
          </cell>
          <cell r="U1317">
            <v>8</v>
          </cell>
          <cell r="V1317">
            <v>186</v>
          </cell>
          <cell r="W1317">
            <v>290</v>
          </cell>
          <cell r="X1317">
            <v>400</v>
          </cell>
        </row>
        <row r="1318">
          <cell r="A1318">
            <v>11382</v>
          </cell>
          <cell r="B1318" t="str">
            <v>AUTOLAMPS1340</v>
          </cell>
          <cell r="C1318" t="str">
            <v>AUTOLAMPS1340</v>
          </cell>
          <cell r="D1318" t="b">
            <v>1</v>
          </cell>
          <cell r="E1318" t="str">
            <v xml:space="preserve">TOYOTA COROLLA AE80 (84-85) - HEAD LAMP (212-1101) - LH</v>
          </cell>
          <cell r="F1318" t="str">
            <v>TOYOTA</v>
          </cell>
          <cell r="G1318" t="str">
            <v xml:space="preserve">AE80 HLA LH</v>
          </cell>
          <cell r="H1318" t="str">
            <v>TY01-0501-L</v>
          </cell>
          <cell r="J1318">
            <v>0.04</v>
          </cell>
          <cell r="K1318" t="str">
            <v>SUPPLIER0002</v>
          </cell>
          <cell r="L1318" t="str">
            <v xml:space="preserve">ANHUI TINCAI SILK CO. LTD</v>
          </cell>
          <cell r="M1318">
            <v>1</v>
          </cell>
          <cell r="N1318">
            <v>4</v>
          </cell>
          <cell r="O1318">
            <v>5</v>
          </cell>
          <cell r="R1318">
            <v>5</v>
          </cell>
          <cell r="S1318">
            <v>20</v>
          </cell>
          <cell r="T1318" t="str">
            <v xml:space="preserve">Yuan Purchase Pricelist (CNY)</v>
          </cell>
          <cell r="U1318">
            <v>40</v>
          </cell>
          <cell r="V1318">
            <v>1017.12</v>
          </cell>
          <cell r="W1318">
            <v>1500</v>
          </cell>
          <cell r="X1318">
            <v>2600</v>
          </cell>
          <cell r="Z1318">
            <v>12</v>
          </cell>
          <cell r="AB1318" t="str">
            <v>A3</v>
          </cell>
        </row>
        <row r="1319">
          <cell r="A1319">
            <v>11383</v>
          </cell>
          <cell r="B1319" t="str">
            <v>AUTOLAMPS1341</v>
          </cell>
          <cell r="C1319" t="str">
            <v>AUTOLAMPS1341</v>
          </cell>
          <cell r="D1319" t="b">
            <v>1</v>
          </cell>
          <cell r="E1319" t="str">
            <v xml:space="preserve">TOYOTA COROLLA AE80 (84-85) - HEAD LAMP (212-1101) - RH</v>
          </cell>
          <cell r="F1319" t="str">
            <v>TOYOTA</v>
          </cell>
          <cell r="G1319" t="str">
            <v xml:space="preserve">AE80 HLA RH</v>
          </cell>
          <cell r="H1319" t="str">
            <v>TY01-0501-R</v>
          </cell>
          <cell r="J1319">
            <v>0.04</v>
          </cell>
          <cell r="K1319" t="str">
            <v>SUPPLIER0002</v>
          </cell>
          <cell r="L1319" t="str">
            <v xml:space="preserve">ANHUI TINCAI SILK CO. LTD</v>
          </cell>
          <cell r="M1319">
            <v>2</v>
          </cell>
          <cell r="N1319">
            <v>8</v>
          </cell>
          <cell r="O1319">
            <v>10</v>
          </cell>
          <cell r="R1319">
            <v>5</v>
          </cell>
          <cell r="S1319">
            <v>20</v>
          </cell>
          <cell r="T1319" t="str">
            <v xml:space="preserve">Yuan Purchase Pricelist (CNY)</v>
          </cell>
          <cell r="U1319">
            <v>40</v>
          </cell>
          <cell r="V1319">
            <v>1017.12</v>
          </cell>
          <cell r="W1319">
            <v>1500</v>
          </cell>
          <cell r="X1319">
            <v>2600</v>
          </cell>
          <cell r="Z1319">
            <v>12</v>
          </cell>
          <cell r="AB1319" t="str">
            <v>A3</v>
          </cell>
        </row>
        <row r="1320">
          <cell r="A1320">
            <v>12801</v>
          </cell>
          <cell r="B1320" t="str">
            <v>AUTOLAMPS1337</v>
          </cell>
          <cell r="C1320" t="str">
            <v>AUTOLAMPS1337</v>
          </cell>
          <cell r="D1320" t="b">
            <v>1</v>
          </cell>
          <cell r="E1320" t="str">
            <v xml:space="preserve">TOYOTA COROLLA AE80 (84-85) - LAMINATED FRONT WINDSREEN</v>
          </cell>
          <cell r="F1320" t="str">
            <v>TOYOTA</v>
          </cell>
          <cell r="G1320" t="str">
            <v xml:space="preserve">KE80 LFW</v>
          </cell>
          <cell r="H1320" t="str">
            <v xml:space="preserve">KE80 LFW</v>
          </cell>
          <cell r="I1320" t="str">
            <v>1433*751</v>
          </cell>
          <cell r="J1320">
            <v>0.02</v>
          </cell>
          <cell r="K1320" t="str">
            <v>SUPPLIER0015</v>
          </cell>
          <cell r="L1320" t="str">
            <v xml:space="preserve">XINYI AUTOMOBILE GLASS (SHENZHEN) CO., LTD</v>
          </cell>
          <cell r="M1320">
            <v>0</v>
          </cell>
          <cell r="N1320">
            <v>0</v>
          </cell>
          <cell r="O1320">
            <v>0</v>
          </cell>
          <cell r="T1320" t="str">
            <v xml:space="preserve">USD Purchase Pricelist (USD)</v>
          </cell>
          <cell r="U1320">
            <v>13.94</v>
          </cell>
          <cell r="V1320">
            <v>2</v>
          </cell>
          <cell r="W1320">
            <v>2800</v>
          </cell>
          <cell r="X1320">
            <v>3860</v>
          </cell>
          <cell r="Z1320">
            <v>38</v>
          </cell>
          <cell r="AB1320" t="str">
            <v>4C</v>
          </cell>
        </row>
        <row r="1321">
          <cell r="A1321">
            <v>11385</v>
          </cell>
          <cell r="B1321" t="str">
            <v>AUTOLAMPS1342</v>
          </cell>
          <cell r="C1321" t="str">
            <v>AUTOLAMPS1342</v>
          </cell>
          <cell r="D1321" t="b">
            <v>1</v>
          </cell>
          <cell r="E1321" t="str">
            <v xml:space="preserve">TOYOTA COROLLA AE82 (86-87) - CORNER LAMP CLEAR (212-1520-CY) - LH</v>
          </cell>
          <cell r="F1321" t="str">
            <v>TOYOTA</v>
          </cell>
          <cell r="G1321" t="str">
            <v xml:space="preserve">AE82 CLA LH</v>
          </cell>
          <cell r="H1321" t="str">
            <v>TY01-0603Y-L</v>
          </cell>
          <cell r="J1321">
            <v>0.04</v>
          </cell>
          <cell r="K1321" t="str">
            <v>SUPPLIER0002</v>
          </cell>
          <cell r="L1321" t="str">
            <v xml:space="preserve">ANHUI TINCAI SILK CO. LTD</v>
          </cell>
          <cell r="M1321">
            <v>5</v>
          </cell>
          <cell r="N1321">
            <v>20</v>
          </cell>
          <cell r="O1321">
            <v>25</v>
          </cell>
          <cell r="P1321">
            <v>5</v>
          </cell>
          <cell r="Q1321">
            <v>20</v>
          </cell>
          <cell r="T1321" t="str">
            <v xml:space="preserve">Yuan Purchase Pricelist (CNY)</v>
          </cell>
          <cell r="U1321">
            <v>12</v>
          </cell>
          <cell r="V1321">
            <v>326</v>
          </cell>
          <cell r="W1321">
            <v>490</v>
          </cell>
          <cell r="X1321">
            <v>650</v>
          </cell>
        </row>
        <row r="1322">
          <cell r="A1322">
            <v>11384</v>
          </cell>
          <cell r="B1322" t="str">
            <v>AUTOLAMPS1343</v>
          </cell>
          <cell r="C1322" t="str">
            <v>AUTOLAMPS1343</v>
          </cell>
          <cell r="D1322" t="b">
            <v>1</v>
          </cell>
          <cell r="E1322" t="str">
            <v xml:space="preserve">TOYOTA COROLLA AE82 (86-87) - CORNER LAMP CLEAR (212-1520-CY) - RH</v>
          </cell>
          <cell r="F1322" t="str">
            <v>TOYOTA</v>
          </cell>
          <cell r="G1322" t="str">
            <v xml:space="preserve">AE82 CLA RH</v>
          </cell>
          <cell r="H1322" t="str">
            <v>TY01-0603Y-R</v>
          </cell>
          <cell r="J1322">
            <v>0.04</v>
          </cell>
          <cell r="K1322" t="str">
            <v>SUPPLIER0002</v>
          </cell>
          <cell r="L1322" t="str">
            <v xml:space="preserve">ANHUI TINCAI SILK CO. LTD</v>
          </cell>
          <cell r="M1322">
            <v>5</v>
          </cell>
          <cell r="N1322">
            <v>20</v>
          </cell>
          <cell r="O1322">
            <v>25</v>
          </cell>
          <cell r="P1322">
            <v>5</v>
          </cell>
          <cell r="Q1322">
            <v>20</v>
          </cell>
          <cell r="T1322" t="str">
            <v xml:space="preserve">Yuan Purchase Pricelist (CNY)</v>
          </cell>
          <cell r="U1322">
            <v>12</v>
          </cell>
          <cell r="V1322">
            <v>326</v>
          </cell>
          <cell r="W1322">
            <v>490</v>
          </cell>
          <cell r="X1322">
            <v>650</v>
          </cell>
        </row>
        <row r="1323">
          <cell r="A1323">
            <v>11386</v>
          </cell>
          <cell r="B1323" t="str">
            <v>AUTOLAMPS1344</v>
          </cell>
          <cell r="C1323" t="str">
            <v>AUTOLAMPS1344</v>
          </cell>
          <cell r="D1323" t="b">
            <v>1</v>
          </cell>
          <cell r="E1323" t="str">
            <v xml:space="preserve">TOYOTA COROLLA AE82 (86-87) - HEAD LAMP (212-1110) - LH</v>
          </cell>
          <cell r="F1323" t="str">
            <v>TOYOTA</v>
          </cell>
          <cell r="G1323" t="str">
            <v xml:space="preserve">AE82 HLA LH</v>
          </cell>
          <cell r="H1323" t="str">
            <v>TY01-0601-L</v>
          </cell>
          <cell r="J1323">
            <v>0.04</v>
          </cell>
          <cell r="K1323" t="str">
            <v>SUPPLIER0002</v>
          </cell>
          <cell r="L1323" t="str">
            <v xml:space="preserve">ANHUI TINCAI SILK CO. LTD</v>
          </cell>
          <cell r="N1323">
            <v>0</v>
          </cell>
          <cell r="O1323">
            <v>0</v>
          </cell>
          <cell r="R1323">
            <v>5</v>
          </cell>
          <cell r="S1323">
            <v>20</v>
          </cell>
          <cell r="T1323" t="str">
            <v xml:space="preserve">Yuan Purchase Pricelist (CNY)</v>
          </cell>
          <cell r="U1323">
            <v>42.8</v>
          </cell>
          <cell r="V1323">
            <v>963</v>
          </cell>
          <cell r="W1323">
            <v>1490</v>
          </cell>
          <cell r="X1323">
            <v>2050</v>
          </cell>
        </row>
        <row r="1324">
          <cell r="A1324">
            <v>11387</v>
          </cell>
          <cell r="B1324" t="str">
            <v>AUTOLAMPS1345</v>
          </cell>
          <cell r="C1324" t="str">
            <v>AUTOLAMPS1345</v>
          </cell>
          <cell r="D1324" t="b">
            <v>1</v>
          </cell>
          <cell r="E1324" t="str">
            <v xml:space="preserve">TOYOTA COROLLA AE82 (86-87) - HEAD LAMP (212-1110) - RH</v>
          </cell>
          <cell r="F1324" t="str">
            <v>TOYOTA</v>
          </cell>
          <cell r="G1324" t="str">
            <v xml:space="preserve">AE82 HLA RH</v>
          </cell>
          <cell r="H1324" t="str">
            <v>TY01-0601-R</v>
          </cell>
          <cell r="J1324">
            <v>0.04</v>
          </cell>
          <cell r="K1324" t="str">
            <v>SUPPLIER0002</v>
          </cell>
          <cell r="L1324" t="str">
            <v xml:space="preserve">ANHUI TINCAI SILK CO. LTD</v>
          </cell>
          <cell r="M1324">
            <v>0</v>
          </cell>
          <cell r="N1324">
            <v>0</v>
          </cell>
          <cell r="O1324">
            <v>0</v>
          </cell>
          <cell r="R1324">
            <v>5</v>
          </cell>
          <cell r="S1324">
            <v>20</v>
          </cell>
          <cell r="T1324" t="str">
            <v xml:space="preserve">Yuan Purchase Pricelist (CNY)</v>
          </cell>
          <cell r="U1324">
            <v>42.8</v>
          </cell>
          <cell r="V1324">
            <v>963</v>
          </cell>
          <cell r="W1324">
            <v>1490</v>
          </cell>
          <cell r="X1324">
            <v>2050</v>
          </cell>
        </row>
        <row r="1325">
          <cell r="A1325">
            <v>11591</v>
          </cell>
          <cell r="B1325" t="str">
            <v>AUTOLAMPS2889</v>
          </cell>
          <cell r="C1325" t="str">
            <v>AUTOLAMPS2889</v>
          </cell>
          <cell r="D1325" t="b">
            <v>1</v>
          </cell>
          <cell r="E1325" t="str">
            <v xml:space="preserve">TOYOTA COROLLA AE90 - DOOR MIRROR GLASS W/BASE (MANUAL/ELECTRIC) - RH</v>
          </cell>
          <cell r="F1325" t="str">
            <v>TOYOTA</v>
          </cell>
          <cell r="G1325" t="str">
            <v>AE90-MG-RH</v>
          </cell>
          <cell r="H1325" t="str">
            <v>TY01-1012-01-R</v>
          </cell>
          <cell r="J1325">
            <v>0.04</v>
          </cell>
          <cell r="M1325">
            <v>0</v>
          </cell>
          <cell r="N1325">
            <v>0</v>
          </cell>
          <cell r="O1325">
            <v>0</v>
          </cell>
          <cell r="T1325" t="str">
            <v xml:space="preserve">USD - US DOLLAR</v>
          </cell>
          <cell r="U1325">
            <v>0.83</v>
          </cell>
          <cell r="V1325">
            <v>130</v>
          </cell>
          <cell r="W1325">
            <v>200</v>
          </cell>
          <cell r="X1325">
            <v>280</v>
          </cell>
        </row>
        <row r="1326">
          <cell r="A1326">
            <v>13787</v>
          </cell>
          <cell r="B1326" t="str">
            <v>AUTOLAMPS2829</v>
          </cell>
          <cell r="C1326" t="str">
            <v>AUTOLAMPS2829</v>
          </cell>
          <cell r="D1326" t="b">
            <v>1</v>
          </cell>
          <cell r="E1326" t="str">
            <v xml:space="preserve">TOYOTA COROLLA AE90 - HEAD GLASS  - LH</v>
          </cell>
          <cell r="F1326" t="str">
            <v>TOYOTA</v>
          </cell>
          <cell r="G1326" t="str">
            <v>AE90-HGS-LH</v>
          </cell>
          <cell r="H1326" t="str">
            <v xml:space="preserve">SI 9027</v>
          </cell>
          <cell r="J1326">
            <v>0.04</v>
          </cell>
          <cell r="K1326" t="str">
            <v>SUPPLIER0002</v>
          </cell>
          <cell r="L1326" t="str">
            <v xml:space="preserve">ANHUI TINCAI SILK CO. LTD</v>
          </cell>
          <cell r="M1326">
            <v>9</v>
          </cell>
          <cell r="N1326">
            <v>36</v>
          </cell>
          <cell r="O1326">
            <v>45</v>
          </cell>
          <cell r="P1326">
            <v>3</v>
          </cell>
          <cell r="Q1326">
            <v>10</v>
          </cell>
          <cell r="T1326" t="str">
            <v xml:space="preserve">Yuan Purchase Pricelist (CNY)</v>
          </cell>
          <cell r="U1326">
            <v>1.26</v>
          </cell>
          <cell r="V1326">
            <v>197</v>
          </cell>
          <cell r="W1326">
            <v>250</v>
          </cell>
          <cell r="X1326">
            <v>400</v>
          </cell>
          <cell r="Z1326">
            <v>72</v>
          </cell>
          <cell r="AB1326" t="str">
            <v>TMF</v>
          </cell>
        </row>
        <row r="1327">
          <cell r="A1327">
            <v>13786</v>
          </cell>
          <cell r="B1327" t="str">
            <v>AUTOLAMPS2830</v>
          </cell>
          <cell r="C1327" t="str">
            <v>AUTOLAMPS2830</v>
          </cell>
          <cell r="D1327" t="b">
            <v>1</v>
          </cell>
          <cell r="E1327" t="str">
            <v xml:space="preserve">TOYOTA COROLLA AE90 - HEAD GLASS  - RH</v>
          </cell>
          <cell r="F1327" t="str">
            <v>TOYOTA</v>
          </cell>
          <cell r="G1327" t="str">
            <v>AE90-HGS-RH</v>
          </cell>
          <cell r="H1327" t="str">
            <v xml:space="preserve">SI 9027</v>
          </cell>
          <cell r="J1327">
            <v>0.04</v>
          </cell>
          <cell r="K1327" t="str">
            <v>SUPPLIER0002</v>
          </cell>
          <cell r="L1327" t="str">
            <v xml:space="preserve">ANHUI TINCAI SILK CO. LTD</v>
          </cell>
          <cell r="M1327">
            <v>7</v>
          </cell>
          <cell r="N1327">
            <v>28</v>
          </cell>
          <cell r="O1327">
            <v>35</v>
          </cell>
          <cell r="P1327">
            <v>3</v>
          </cell>
          <cell r="Q1327">
            <v>10</v>
          </cell>
          <cell r="T1327" t="str">
            <v xml:space="preserve">Yuan Purchase Pricelist (CNY)</v>
          </cell>
          <cell r="U1327">
            <v>1.26</v>
          </cell>
          <cell r="V1327">
            <v>197</v>
          </cell>
          <cell r="W1327">
            <v>250</v>
          </cell>
          <cell r="X1327">
            <v>350</v>
          </cell>
          <cell r="Z1327">
            <v>86</v>
          </cell>
          <cell r="AB1327" t="str">
            <v>TMF</v>
          </cell>
        </row>
        <row r="1328">
          <cell r="A1328">
            <v>13402</v>
          </cell>
          <cell r="B1328" t="str">
            <v>AUTOLAMPS1346</v>
          </cell>
          <cell r="C1328" t="str">
            <v>AUTOLAMPS1346</v>
          </cell>
          <cell r="D1328" t="b">
            <v>1</v>
          </cell>
          <cell r="E1328" t="str">
            <v xml:space="preserve">TOYOTA COROLLA AE90 (87-92) - FRONT DOOR GLASS - LH</v>
          </cell>
          <cell r="F1328" t="str">
            <v>TOYOTA</v>
          </cell>
          <cell r="G1328" t="str">
            <v xml:space="preserve">KE90 FD/LH</v>
          </cell>
          <cell r="H1328" t="str">
            <v xml:space="preserve">KE90 FD/LH</v>
          </cell>
          <cell r="I1328" t="str">
            <v>876*477</v>
          </cell>
          <cell r="J1328">
            <v>0.02</v>
          </cell>
          <cell r="K1328" t="str">
            <v>SUPPLIER0015</v>
          </cell>
          <cell r="L1328" t="str">
            <v xml:space="preserve">XINYI AUTOMOBILE GLASS (SHENZHEN) CO., LTD</v>
          </cell>
          <cell r="M1328">
            <v>0</v>
          </cell>
          <cell r="N1328">
            <v>0</v>
          </cell>
          <cell r="O1328">
            <v>0</v>
          </cell>
          <cell r="R1328">
            <v>0</v>
          </cell>
          <cell r="S1328">
            <v>0</v>
          </cell>
          <cell r="T1328" t="str">
            <v xml:space="preserve">USD Purchase Pricelist (USD)</v>
          </cell>
          <cell r="U1328">
            <v>2.94</v>
          </cell>
          <cell r="V1328">
            <v>526.85</v>
          </cell>
          <cell r="W1328">
            <v>700</v>
          </cell>
          <cell r="X1328">
            <v>880</v>
          </cell>
          <cell r="Z1328">
            <v>25</v>
          </cell>
          <cell r="AB1328" t="str">
            <v>2A</v>
          </cell>
        </row>
        <row r="1329">
          <cell r="A1329">
            <v>13403</v>
          </cell>
          <cell r="B1329" t="str">
            <v>AUTOLAMPS1347</v>
          </cell>
          <cell r="C1329" t="str">
            <v>AUTOLAMPS1347</v>
          </cell>
          <cell r="D1329" t="b">
            <v>1</v>
          </cell>
          <cell r="E1329" t="str">
            <v xml:space="preserve">TOYOTA COROLLA AE90 (87-92) - FRONT DOOR GLASS - RH</v>
          </cell>
          <cell r="F1329" t="str">
            <v>TOYOTA</v>
          </cell>
          <cell r="G1329" t="str">
            <v xml:space="preserve">KE90 FD/RH</v>
          </cell>
          <cell r="H1329" t="str">
            <v xml:space="preserve">KE90 FD/RH</v>
          </cell>
          <cell r="I1329" t="str">
            <v>876*477</v>
          </cell>
          <cell r="J1329">
            <v>0.02</v>
          </cell>
          <cell r="K1329" t="str">
            <v>SUPPLIER0015</v>
          </cell>
          <cell r="L1329" t="str">
            <v xml:space="preserve">XINYI AUTOMOBILE GLASS (SHENZHEN) CO., LTD</v>
          </cell>
          <cell r="M1329">
            <v>0</v>
          </cell>
          <cell r="N1329">
            <v>0</v>
          </cell>
          <cell r="O1329">
            <v>0</v>
          </cell>
          <cell r="T1329" t="str">
            <v xml:space="preserve">USD Purchase Pricelist (USD)</v>
          </cell>
          <cell r="U1329">
            <v>2.94</v>
          </cell>
          <cell r="V1329">
            <v>526.85</v>
          </cell>
          <cell r="W1329">
            <v>700</v>
          </cell>
          <cell r="X1329">
            <v>880</v>
          </cell>
          <cell r="Z1329">
            <v>23</v>
          </cell>
          <cell r="AB1329" t="str">
            <v>2A</v>
          </cell>
        </row>
        <row r="1330">
          <cell r="A1330">
            <v>13404</v>
          </cell>
          <cell r="B1330" t="str">
            <v>AUTOLAMPS1348</v>
          </cell>
          <cell r="C1330" t="str">
            <v>AUTOLAMPS1348</v>
          </cell>
          <cell r="D1330" t="b">
            <v>1</v>
          </cell>
          <cell r="E1330" t="str">
            <v xml:space="preserve">TOYOTA COROLLA AE90 (87-92) - REAR DOOR GLASS - LH</v>
          </cell>
          <cell r="F1330" t="str">
            <v>TOYOTA</v>
          </cell>
          <cell r="G1330" t="str">
            <v xml:space="preserve">KE90 RD/LH</v>
          </cell>
          <cell r="H1330" t="str">
            <v xml:space="preserve">KE90 RD/LH</v>
          </cell>
          <cell r="I1330" t="str">
            <v>591*470</v>
          </cell>
          <cell r="J1330">
            <v>0.02</v>
          </cell>
          <cell r="K1330" t="str">
            <v>SUPPLIER0015</v>
          </cell>
          <cell r="L1330" t="str">
            <v xml:space="preserve">XINYI AUTOMOBILE GLASS (SHENZHEN) CO., LTD</v>
          </cell>
          <cell r="M1330">
            <v>1</v>
          </cell>
          <cell r="N1330">
            <v>4</v>
          </cell>
          <cell r="O1330">
            <v>5</v>
          </cell>
          <cell r="R1330">
            <v>1</v>
          </cell>
          <cell r="S1330">
            <v>3</v>
          </cell>
          <cell r="T1330" t="str">
            <v xml:space="preserve">USD Purchase Pricelist (USD)</v>
          </cell>
          <cell r="U1330">
            <v>2.2000000000000002</v>
          </cell>
          <cell r="V1330">
            <v>341.55</v>
          </cell>
          <cell r="W1330">
            <v>400</v>
          </cell>
          <cell r="X1330">
            <v>550</v>
          </cell>
        </row>
        <row r="1331">
          <cell r="A1331">
            <v>13405</v>
          </cell>
          <cell r="B1331" t="str">
            <v>AUTOLAMPS1349</v>
          </cell>
          <cell r="C1331" t="str">
            <v>AUTOLAMPS1349</v>
          </cell>
          <cell r="D1331" t="b">
            <v>1</v>
          </cell>
          <cell r="E1331" t="str">
            <v xml:space="preserve">TOYOTA COROLLA AE90 (87-92) - REAR DOOR GLASS - RH</v>
          </cell>
          <cell r="F1331" t="str">
            <v>TOYOTA</v>
          </cell>
          <cell r="G1331" t="str">
            <v xml:space="preserve">KE90 RD/RH</v>
          </cell>
          <cell r="H1331" t="str">
            <v xml:space="preserve">KE90 RD/RH</v>
          </cell>
          <cell r="I1331" t="str">
            <v>591*470</v>
          </cell>
          <cell r="J1331">
            <v>0.02</v>
          </cell>
          <cell r="K1331" t="str">
            <v>SUPPLIER0015</v>
          </cell>
          <cell r="L1331" t="str">
            <v xml:space="preserve">XINYI AUTOMOBILE GLASS (SHENZHEN) CO., LTD</v>
          </cell>
          <cell r="M1331">
            <v>1</v>
          </cell>
          <cell r="N1331">
            <v>4</v>
          </cell>
          <cell r="O1331">
            <v>5</v>
          </cell>
          <cell r="R1331">
            <v>1</v>
          </cell>
          <cell r="S1331">
            <v>3</v>
          </cell>
          <cell r="T1331" t="str">
            <v xml:space="preserve">USD Purchase Pricelist (USD)</v>
          </cell>
          <cell r="U1331">
            <v>2.2000000000000002</v>
          </cell>
          <cell r="V1331">
            <v>341.55</v>
          </cell>
          <cell r="W1331">
            <v>400</v>
          </cell>
          <cell r="X1331">
            <v>550</v>
          </cell>
        </row>
        <row r="1332">
          <cell r="A1332">
            <v>13705</v>
          </cell>
          <cell r="B1332" t="str">
            <v>AUTOLAMPS1350</v>
          </cell>
          <cell r="C1332" t="str">
            <v>AUTOLAMPS1350</v>
          </cell>
          <cell r="D1332" t="b">
            <v>1</v>
          </cell>
          <cell r="E1332" t="str">
            <v xml:space="preserve">TOYOTA COROLLA AE90 (87-92) - REAR QUARTER GLASS - LH</v>
          </cell>
          <cell r="F1332" t="str">
            <v>TOYOTA</v>
          </cell>
          <cell r="G1332" t="str">
            <v xml:space="preserve">KE90 RQ/LH</v>
          </cell>
          <cell r="H1332" t="str">
            <v xml:space="preserve">KE90 RQ/LH</v>
          </cell>
          <cell r="I1332" t="str">
            <v>240*327</v>
          </cell>
          <cell r="J1332">
            <v>0.04</v>
          </cell>
          <cell r="K1332" t="str">
            <v>SUPPLIER0015</v>
          </cell>
          <cell r="L1332" t="str">
            <v xml:space="preserve">XINYI AUTOMOBILE GLASS (SHENZHEN) CO., LTD</v>
          </cell>
          <cell r="M1332" t="e">
            <v>#N/A</v>
          </cell>
          <cell r="N1332" t="e">
            <v>#N/A</v>
          </cell>
          <cell r="O1332" t="e">
            <v>#N/A</v>
          </cell>
          <cell r="R1332">
            <v>5</v>
          </cell>
          <cell r="S1332">
            <v>20</v>
          </cell>
          <cell r="T1332" t="str">
            <v xml:space="preserve">USD Purchase Pricelist (USD)</v>
          </cell>
          <cell r="U1332">
            <v>1.5</v>
          </cell>
          <cell r="V1332">
            <v>268.8</v>
          </cell>
          <cell r="W1332">
            <v>350</v>
          </cell>
          <cell r="X1332">
            <v>430</v>
          </cell>
          <cell r="Z1332">
            <v>39</v>
          </cell>
          <cell r="AB1332" t="str">
            <v>1A</v>
          </cell>
        </row>
        <row r="1333">
          <cell r="A1333">
            <v>13407</v>
          </cell>
          <cell r="B1333" t="str">
            <v>AUTOLAMPS1351</v>
          </cell>
          <cell r="C1333" t="str">
            <v>AUTOLAMPS1351</v>
          </cell>
          <cell r="D1333" t="b">
            <v>1</v>
          </cell>
          <cell r="E1333" t="str">
            <v xml:space="preserve">TOYOTA COROLLA AE90 (87-92) - REAR QUARTER GLASS - RH</v>
          </cell>
          <cell r="F1333" t="str">
            <v>TOYOTA</v>
          </cell>
          <cell r="G1333" t="str">
            <v xml:space="preserve">KE90 RQ/RH</v>
          </cell>
          <cell r="H1333" t="str">
            <v xml:space="preserve">KE90 RQ/RH</v>
          </cell>
          <cell r="I1333" t="str">
            <v>240*327</v>
          </cell>
          <cell r="J1333">
            <v>0.02</v>
          </cell>
          <cell r="K1333" t="str">
            <v>SUPPLIER0015</v>
          </cell>
          <cell r="L1333" t="str">
            <v xml:space="preserve">XINYI AUTOMOBILE GLASS (SHENZHEN) CO., LTD</v>
          </cell>
          <cell r="M1333">
            <v>0</v>
          </cell>
          <cell r="N1333">
            <v>0</v>
          </cell>
          <cell r="O1333">
            <v>0</v>
          </cell>
          <cell r="R1333">
            <v>1</v>
          </cell>
          <cell r="S1333">
            <v>4</v>
          </cell>
          <cell r="T1333" t="str">
            <v xml:space="preserve">USD Purchase Pricelist (USD)</v>
          </cell>
          <cell r="U1333">
            <v>1.5</v>
          </cell>
          <cell r="V1333">
            <v>268.8</v>
          </cell>
          <cell r="W1333">
            <v>350</v>
          </cell>
          <cell r="X1333">
            <v>430</v>
          </cell>
          <cell r="Z1333">
            <v>31</v>
          </cell>
          <cell r="AB1333" t="str">
            <v>1A</v>
          </cell>
        </row>
        <row r="1334">
          <cell r="A1334">
            <v>11925</v>
          </cell>
          <cell r="B1334" t="str">
            <v>AUTOLAMPS1352</v>
          </cell>
          <cell r="C1334" t="str">
            <v>AUTOLAMPS1352</v>
          </cell>
          <cell r="D1334" t="b">
            <v>1</v>
          </cell>
          <cell r="E1334" t="str">
            <v xml:space="preserve">TOYOTA COROLLA AE90 (87-92) - REAR WINDSCREEN</v>
          </cell>
          <cell r="F1334" t="str">
            <v>TOYOTA</v>
          </cell>
          <cell r="G1334" t="str">
            <v xml:space="preserve">KE90 RW/H/X</v>
          </cell>
          <cell r="H1334" t="str">
            <v xml:space="preserve">KE90 RW/H/X</v>
          </cell>
          <cell r="I1334" t="str">
            <v>1401*709</v>
          </cell>
          <cell r="J1334">
            <v>0.02</v>
          </cell>
          <cell r="K1334" t="str">
            <v>SUPPLIER0015</v>
          </cell>
          <cell r="L1334" t="str">
            <v xml:space="preserve">XINYI AUTOMOBILE GLASS (SHENZHEN) CO., LTD</v>
          </cell>
          <cell r="M1334">
            <v>0</v>
          </cell>
          <cell r="N1334">
            <v>0</v>
          </cell>
          <cell r="O1334">
            <v>0</v>
          </cell>
          <cell r="R1334">
            <v>1</v>
          </cell>
          <cell r="S1334">
            <v>4</v>
          </cell>
          <cell r="T1334" t="str">
            <v xml:space="preserve">USD Purchase Pricelist (USD)</v>
          </cell>
          <cell r="U1334">
            <v>14.4</v>
          </cell>
          <cell r="V1334">
            <v>2</v>
          </cell>
          <cell r="W1334">
            <v>2900</v>
          </cell>
          <cell r="X1334">
            <v>4010</v>
          </cell>
        </row>
        <row r="1335">
          <cell r="A1335">
            <v>10176</v>
          </cell>
          <cell r="B1335" t="str">
            <v>AUTOLAMPS1354</v>
          </cell>
          <cell r="C1335" t="str">
            <v>AUTOLAMPS1354</v>
          </cell>
          <cell r="D1335" t="b">
            <v>1</v>
          </cell>
          <cell r="E1335" t="str">
            <v xml:space="preserve">TOYOTA COROLLA AE90 (88-91) - BUMPER LAMP (212-1629) - LH</v>
          </cell>
          <cell r="F1335" t="str">
            <v>TOYOTA</v>
          </cell>
          <cell r="G1335" t="str">
            <v xml:space="preserve">AE90 (88 91) BLA LH</v>
          </cell>
          <cell r="H1335" t="str">
            <v>MZ01-1004-L</v>
          </cell>
          <cell r="J1335">
            <v>0.04</v>
          </cell>
          <cell r="K1335" t="str">
            <v>SUPPLIER0010</v>
          </cell>
          <cell r="L1335" t="str">
            <v xml:space="preserve">JIANGSU ZISUDE LAMPS TECHNOLOGY CO.,LTD</v>
          </cell>
          <cell r="M1335">
            <v>38</v>
          </cell>
          <cell r="N1335">
            <v>152</v>
          </cell>
          <cell r="O1335">
            <v>190</v>
          </cell>
          <cell r="P1335">
            <v>5</v>
          </cell>
          <cell r="Q1335">
            <v>20</v>
          </cell>
          <cell r="T1335" t="str">
            <v xml:space="preserve">Yuan Purchase Pricelist (CNY)</v>
          </cell>
          <cell r="U1335">
            <v>4</v>
          </cell>
          <cell r="V1335">
            <v>104</v>
          </cell>
          <cell r="W1335">
            <v>150</v>
          </cell>
          <cell r="X1335">
            <v>220</v>
          </cell>
          <cell r="Z1335">
            <v>170</v>
          </cell>
          <cell r="AB1335" t="str">
            <v>B18</v>
          </cell>
        </row>
        <row r="1336">
          <cell r="A1336">
            <v>10175</v>
          </cell>
          <cell r="B1336" t="str">
            <v>AUTOLAMPS1355</v>
          </cell>
          <cell r="C1336" t="str">
            <v>AUTOLAMPS1355</v>
          </cell>
          <cell r="D1336" t="b">
            <v>1</v>
          </cell>
          <cell r="E1336" t="str">
            <v xml:space="preserve">TOYOTA COROLLA AE90 (88-91) - BUMPER LAMP (212-1629) - RH</v>
          </cell>
          <cell r="F1336" t="str">
            <v>TOYOTA</v>
          </cell>
          <cell r="G1336" t="str">
            <v xml:space="preserve">AE90 (88 91) BLA RH</v>
          </cell>
          <cell r="H1336" t="str">
            <v>MZ01-1004-L</v>
          </cell>
          <cell r="J1336">
            <v>0.04</v>
          </cell>
          <cell r="K1336" t="str">
            <v>SUPPLIER0010</v>
          </cell>
          <cell r="L1336" t="str">
            <v xml:space="preserve">JIANGSU ZISUDE LAMPS TECHNOLOGY CO.,LTD</v>
          </cell>
          <cell r="M1336">
            <v>39</v>
          </cell>
          <cell r="N1336">
            <v>156</v>
          </cell>
          <cell r="O1336">
            <v>195</v>
          </cell>
          <cell r="P1336">
            <v>5</v>
          </cell>
          <cell r="Q1336">
            <v>20</v>
          </cell>
          <cell r="T1336" t="str">
            <v xml:space="preserve">Yuan Purchase Pricelist (CNY)</v>
          </cell>
          <cell r="U1336">
            <v>4</v>
          </cell>
          <cell r="V1336">
            <v>104</v>
          </cell>
          <cell r="W1336">
            <v>150</v>
          </cell>
          <cell r="X1336">
            <v>220</v>
          </cell>
          <cell r="Z1336">
            <v>169</v>
          </cell>
          <cell r="AB1336" t="str">
            <v>B18</v>
          </cell>
        </row>
        <row r="1337">
          <cell r="A1337">
            <v>11853</v>
          </cell>
          <cell r="B1337" t="str">
            <v>AUTOLAMPS1363</v>
          </cell>
          <cell r="C1337" t="str">
            <v>AUTOLAMPS1363</v>
          </cell>
          <cell r="D1337" t="b">
            <v>1</v>
          </cell>
          <cell r="E1337" t="str">
            <v xml:space="preserve">TOYOTA COROLLA AE90 (88-91) - BUMPER LENS (212-1629-00) - LH</v>
          </cell>
          <cell r="F1337" t="str">
            <v>TOYOTA</v>
          </cell>
          <cell r="G1337" t="str">
            <v xml:space="preserve">AE90 (88 91) BLS LH</v>
          </cell>
          <cell r="H1337" t="str">
            <v>MZ01-1004-00-L</v>
          </cell>
          <cell r="J1337">
            <v>0.04</v>
          </cell>
          <cell r="K1337" t="str">
            <v>SUPPLIER0010</v>
          </cell>
          <cell r="L1337" t="str">
            <v xml:space="preserve">JIANGSU ZISUDE LAMPS TECHNOLOGY CO.,LTD</v>
          </cell>
          <cell r="M1337">
            <v>16</v>
          </cell>
          <cell r="N1337">
            <v>64</v>
          </cell>
          <cell r="O1337">
            <v>80</v>
          </cell>
          <cell r="R1337">
            <v>5</v>
          </cell>
          <cell r="S1337">
            <v>20</v>
          </cell>
          <cell r="T1337" t="str">
            <v xml:space="preserve">Yuan Purchase Pricelist (CNY)</v>
          </cell>
          <cell r="U1337">
            <v>1.5</v>
          </cell>
          <cell r="V1337">
            <v>38.5</v>
          </cell>
          <cell r="W1337">
            <v>50</v>
          </cell>
          <cell r="X1337">
            <v>70</v>
          </cell>
          <cell r="Z1337">
            <v>224</v>
          </cell>
          <cell r="AB1337" t="str">
            <v>TF</v>
          </cell>
        </row>
        <row r="1338">
          <cell r="A1338">
            <v>11852</v>
          </cell>
          <cell r="B1338" t="str">
            <v>AUTOLAMPS1364</v>
          </cell>
          <cell r="C1338" t="str">
            <v>AUTOLAMPS1364</v>
          </cell>
          <cell r="D1338" t="b">
            <v>1</v>
          </cell>
          <cell r="E1338" t="str">
            <v xml:space="preserve">TOYOTA COROLLA AE90 (88-91) - BUMPER LENS (212-1629-00) - RH</v>
          </cell>
          <cell r="F1338" t="str">
            <v>TOYOTA</v>
          </cell>
          <cell r="G1338" t="str">
            <v xml:space="preserve">AE90 (88 91) BLS RH</v>
          </cell>
          <cell r="H1338" t="str">
            <v>MZ01-1004-00-R</v>
          </cell>
          <cell r="J1338">
            <v>0.04</v>
          </cell>
          <cell r="K1338" t="str">
            <v>SUPPLIER0010</v>
          </cell>
          <cell r="L1338" t="str">
            <v xml:space="preserve">JIANGSU ZISUDE LAMPS TECHNOLOGY CO.,LTD</v>
          </cell>
          <cell r="M1338">
            <v>15</v>
          </cell>
          <cell r="N1338">
            <v>60</v>
          </cell>
          <cell r="O1338">
            <v>75</v>
          </cell>
          <cell r="R1338">
            <v>5</v>
          </cell>
          <cell r="S1338">
            <v>20</v>
          </cell>
          <cell r="T1338" t="str">
            <v xml:space="preserve">Yuan Purchase Pricelist (CNY)</v>
          </cell>
          <cell r="U1338">
            <v>1.5</v>
          </cell>
          <cell r="V1338">
            <v>38.5</v>
          </cell>
          <cell r="W1338">
            <v>50</v>
          </cell>
          <cell r="X1338">
            <v>70</v>
          </cell>
          <cell r="Z1338">
            <v>206</v>
          </cell>
          <cell r="AB1338" t="str">
            <v>TF</v>
          </cell>
        </row>
        <row r="1339">
          <cell r="A1339">
            <v>10174</v>
          </cell>
          <cell r="B1339" t="str">
            <v>AUTOLAMPS1356</v>
          </cell>
          <cell r="C1339" t="str">
            <v>AUTOLAMPS1356</v>
          </cell>
          <cell r="D1339" t="b">
            <v>1</v>
          </cell>
          <cell r="E1339" t="str">
            <v xml:space="preserve">TOYOTA COROLLA AE90 (88-91) - CORNER LAMP (212-1524) - LH</v>
          </cell>
          <cell r="F1339" t="str">
            <v>TOYOTA</v>
          </cell>
          <cell r="G1339" t="str">
            <v xml:space="preserve">AE90 (88 91) CLA LH</v>
          </cell>
          <cell r="H1339" t="str">
            <v>MZ01-1003-L</v>
          </cell>
          <cell r="J1339">
            <v>0.04</v>
          </cell>
          <cell r="K1339" t="str">
            <v>SUPPLIER0010</v>
          </cell>
          <cell r="L1339" t="str">
            <v xml:space="preserve">JIANGSU ZISUDE LAMPS TECHNOLOGY CO.,LTD</v>
          </cell>
          <cell r="M1339">
            <v>68</v>
          </cell>
          <cell r="N1339">
            <v>272</v>
          </cell>
          <cell r="O1339">
            <v>340</v>
          </cell>
          <cell r="P1339">
            <v>5</v>
          </cell>
          <cell r="Q1339">
            <v>20</v>
          </cell>
          <cell r="T1339" t="str">
            <v xml:space="preserve">Yuan Purchase Pricelist (CNY)</v>
          </cell>
          <cell r="U1339">
            <v>8</v>
          </cell>
          <cell r="V1339">
            <v>208</v>
          </cell>
          <cell r="W1339">
            <v>290</v>
          </cell>
          <cell r="X1339">
            <v>430</v>
          </cell>
        </row>
        <row r="1340">
          <cell r="A1340">
            <v>10173</v>
          </cell>
          <cell r="B1340" t="str">
            <v>AUTOLAMPS1357</v>
          </cell>
          <cell r="C1340" t="str">
            <v>AUTOLAMPS1357</v>
          </cell>
          <cell r="D1340" t="b">
            <v>1</v>
          </cell>
          <cell r="E1340" t="str">
            <v xml:space="preserve">TOYOTA COROLLA AE90 (88-91) - CORNER LAMP (212-1524) - RH</v>
          </cell>
          <cell r="F1340" t="str">
            <v>TOYOTA</v>
          </cell>
          <cell r="G1340" t="str">
            <v xml:space="preserve">AE90 (88 91) CLA RH</v>
          </cell>
          <cell r="H1340" t="str">
            <v>MZ01-1003-R</v>
          </cell>
          <cell r="J1340">
            <v>0.04</v>
          </cell>
          <cell r="K1340" t="str">
            <v>SUPPLIER0010</v>
          </cell>
          <cell r="L1340" t="str">
            <v xml:space="preserve">JIANGSU ZISUDE LAMPS TECHNOLOGY CO.,LTD</v>
          </cell>
          <cell r="M1340">
            <v>62</v>
          </cell>
          <cell r="N1340">
            <v>248</v>
          </cell>
          <cell r="O1340">
            <v>310</v>
          </cell>
          <cell r="P1340">
            <v>5</v>
          </cell>
          <cell r="Q1340">
            <v>20</v>
          </cell>
          <cell r="T1340" t="str">
            <v xml:space="preserve">Yuan Purchase Pricelist (CNY)</v>
          </cell>
          <cell r="U1340">
            <v>8</v>
          </cell>
          <cell r="V1340">
            <v>208</v>
          </cell>
          <cell r="W1340">
            <v>290</v>
          </cell>
          <cell r="X1340">
            <v>430</v>
          </cell>
        </row>
        <row r="1341">
          <cell r="A1341">
            <v>11793</v>
          </cell>
          <cell r="B1341" t="str">
            <v>AUTOLAMPS1365</v>
          </cell>
          <cell r="C1341" t="str">
            <v>AUTOLAMPS1365</v>
          </cell>
          <cell r="D1341" t="b">
            <v>1</v>
          </cell>
          <cell r="E1341" t="str">
            <v xml:space="preserve">TOYOTA COROLLA AE90 (88-91) - CORNER LENS (212-1524-00) - LH</v>
          </cell>
          <cell r="F1341" t="str">
            <v>TOYOTA</v>
          </cell>
          <cell r="G1341" t="str">
            <v xml:space="preserve">AE90 (88 91) CLS LH</v>
          </cell>
          <cell r="H1341" t="str">
            <v>MZ01-3003-00-L</v>
          </cell>
          <cell r="J1341">
            <v>0.04</v>
          </cell>
          <cell r="K1341" t="str">
            <v>SUPPLIER0010</v>
          </cell>
          <cell r="L1341" t="str">
            <v xml:space="preserve">JIANGSU ZISUDE LAMPS TECHNOLOGY CO.,LTD</v>
          </cell>
          <cell r="N1341">
            <v>0</v>
          </cell>
          <cell r="O1341">
            <v>0</v>
          </cell>
          <cell r="R1341">
            <v>5</v>
          </cell>
          <cell r="S1341">
            <v>20</v>
          </cell>
          <cell r="T1341" t="str">
            <v xml:space="preserve">Yuan Purchase Pricelist (CNY)</v>
          </cell>
          <cell r="U1341">
            <v>0.3</v>
          </cell>
          <cell r="V1341">
            <v>47</v>
          </cell>
          <cell r="W1341">
            <v>70</v>
          </cell>
          <cell r="X1341">
            <v>100</v>
          </cell>
        </row>
        <row r="1342">
          <cell r="A1342">
            <v>11792</v>
          </cell>
          <cell r="B1342" t="str">
            <v>AUTOLAMPS1366</v>
          </cell>
          <cell r="C1342" t="str">
            <v>AUTOLAMPS1366</v>
          </cell>
          <cell r="D1342" t="b">
            <v>1</v>
          </cell>
          <cell r="E1342" t="str">
            <v xml:space="preserve">TOYOTA COROLLA AE90 (88-91) - CORNER LENS (212-1524-00) - RH</v>
          </cell>
          <cell r="F1342" t="str">
            <v>TOYOTA</v>
          </cell>
          <cell r="G1342" t="str">
            <v xml:space="preserve">AE90 (88 91) CLS RH</v>
          </cell>
          <cell r="H1342" t="str">
            <v>MZ01-3003-00-R</v>
          </cell>
          <cell r="J1342">
            <v>0.04</v>
          </cell>
          <cell r="K1342" t="str">
            <v>SUPPLIER0010</v>
          </cell>
          <cell r="L1342" t="str">
            <v xml:space="preserve">JIANGSU ZISUDE LAMPS TECHNOLOGY CO.,LTD</v>
          </cell>
          <cell r="N1342">
            <v>0</v>
          </cell>
          <cell r="O1342">
            <v>0</v>
          </cell>
          <cell r="R1342">
            <v>5</v>
          </cell>
          <cell r="S1342">
            <v>20</v>
          </cell>
          <cell r="T1342" t="str">
            <v xml:space="preserve">Yuan Purchase Pricelist (CNY)</v>
          </cell>
          <cell r="U1342">
            <v>0.3</v>
          </cell>
          <cell r="V1342">
            <v>47</v>
          </cell>
          <cell r="W1342">
            <v>70</v>
          </cell>
          <cell r="X1342">
            <v>100</v>
          </cell>
        </row>
        <row r="1343">
          <cell r="A1343">
            <v>11590</v>
          </cell>
          <cell r="B1343" t="str">
            <v>AUTOLAMPS1368</v>
          </cell>
          <cell r="C1343" t="str">
            <v>AUTOLAMPS1368</v>
          </cell>
          <cell r="D1343" t="b">
            <v>1</v>
          </cell>
          <cell r="E1343" t="str">
            <v xml:space="preserve">TOYOTA COROLLA AE90 (88-91) - DOOR MIRROR MANUAL/ELECTRIC - LH</v>
          </cell>
          <cell r="F1343" t="str">
            <v>TOYOTA</v>
          </cell>
          <cell r="G1343" t="str">
            <v xml:space="preserve">AE90 (88 91) SMM LH</v>
          </cell>
          <cell r="H1343" t="str">
            <v>MZ01-1008-L</v>
          </cell>
          <cell r="J1343">
            <v>0.04</v>
          </cell>
          <cell r="K1343" t="str">
            <v>SUPPLIER0010</v>
          </cell>
          <cell r="L1343" t="str">
            <v xml:space="preserve">JIANGSU ZISUDE LAMPS TECHNOLOGY CO.,LTD</v>
          </cell>
          <cell r="M1343">
            <v>15</v>
          </cell>
          <cell r="N1343">
            <v>60</v>
          </cell>
          <cell r="O1343">
            <v>75</v>
          </cell>
          <cell r="P1343">
            <v>5</v>
          </cell>
          <cell r="Q1343">
            <v>10</v>
          </cell>
          <cell r="T1343" t="str">
            <v xml:space="preserve">Yuan Purchase Pricelist (CNY)</v>
          </cell>
          <cell r="U1343">
            <v>29</v>
          </cell>
          <cell r="V1343">
            <v>674</v>
          </cell>
          <cell r="W1343">
            <v>1000</v>
          </cell>
          <cell r="X1343">
            <v>1380</v>
          </cell>
        </row>
        <row r="1344">
          <cell r="A1344">
            <v>11589</v>
          </cell>
          <cell r="B1344" t="str">
            <v>AUTOLAMPS1369</v>
          </cell>
          <cell r="C1344" t="str">
            <v>AUTOLAMPS1369</v>
          </cell>
          <cell r="D1344" t="b">
            <v>1</v>
          </cell>
          <cell r="E1344" t="str">
            <v xml:space="preserve">TOYOTA COROLLA AE90 (88-91) - DOOR MIRROR MANUAL/ELECTRIC - RH</v>
          </cell>
          <cell r="F1344" t="str">
            <v>TOYOTA</v>
          </cell>
          <cell r="G1344" t="str">
            <v xml:space="preserve">AE90 (88 91) SMM RH</v>
          </cell>
          <cell r="H1344" t="str">
            <v>MZ01-1008-R</v>
          </cell>
          <cell r="J1344">
            <v>0.04</v>
          </cell>
          <cell r="K1344" t="str">
            <v>SUPPLIER0010</v>
          </cell>
          <cell r="L1344" t="str">
            <v xml:space="preserve">JIANGSU ZISUDE LAMPS TECHNOLOGY CO.,LTD</v>
          </cell>
          <cell r="M1344">
            <v>14</v>
          </cell>
          <cell r="N1344">
            <v>56</v>
          </cell>
          <cell r="O1344">
            <v>70</v>
          </cell>
          <cell r="R1344">
            <v>5</v>
          </cell>
          <cell r="S1344">
            <v>20</v>
          </cell>
          <cell r="T1344" t="str">
            <v xml:space="preserve">Yuan Purchase Pricelist (CNY)</v>
          </cell>
          <cell r="U1344">
            <v>29</v>
          </cell>
          <cell r="V1344">
            <v>674</v>
          </cell>
          <cell r="W1344">
            <v>1000</v>
          </cell>
          <cell r="X1344">
            <v>1380</v>
          </cell>
        </row>
        <row r="1345">
          <cell r="A1345">
            <v>11699</v>
          </cell>
          <cell r="B1345" t="str">
            <v>AUTOLAMPS1353</v>
          </cell>
          <cell r="C1345" t="str">
            <v>AUTOLAMPS1353</v>
          </cell>
          <cell r="D1345" t="b">
            <v>1</v>
          </cell>
          <cell r="E1345" t="str">
            <v xml:space="preserve">TOYOTA COROLLA AE90 (88-91) - FRONT BUMPER</v>
          </cell>
          <cell r="F1345" t="str">
            <v>TOYOTA</v>
          </cell>
          <cell r="G1345" t="str">
            <v xml:space="preserve">AE90 (88 91) BPRF</v>
          </cell>
          <cell r="H1345" t="str">
            <v>TY01-0707</v>
          </cell>
          <cell r="J1345">
            <v>0.04</v>
          </cell>
          <cell r="K1345" t="str">
            <v>SUPPLIER0002</v>
          </cell>
          <cell r="L1345" t="str">
            <v xml:space="preserve">ANHUI TINCAI SILK CO. LTD</v>
          </cell>
          <cell r="N1345">
            <v>0</v>
          </cell>
          <cell r="O1345">
            <v>0</v>
          </cell>
          <cell r="T1345" t="str">
            <v xml:space="preserve">Yuan Purchase Pricelist (CNY)</v>
          </cell>
          <cell r="U1345">
            <v>0</v>
          </cell>
          <cell r="V1345">
            <v>0</v>
          </cell>
          <cell r="W1345">
            <v>4300</v>
          </cell>
          <cell r="X1345">
            <v>5900</v>
          </cell>
        </row>
        <row r="1346">
          <cell r="A1346">
            <v>10177</v>
          </cell>
          <cell r="B1346" t="str">
            <v>AUTOLAMPS1358</v>
          </cell>
          <cell r="C1346" t="str">
            <v>AUTOLAMPS1358</v>
          </cell>
          <cell r="D1346" t="b">
            <v>1</v>
          </cell>
          <cell r="E1346" t="str">
            <v xml:space="preserve">TOYOTA COROLLA AE90 (88-91) - FRONT GRILL</v>
          </cell>
          <cell r="F1346" t="str">
            <v>TOYOTA</v>
          </cell>
          <cell r="G1346" t="str">
            <v xml:space="preserve">AE90 (88 91) GRL</v>
          </cell>
          <cell r="H1346" t="str">
            <v>MZ01-1007</v>
          </cell>
          <cell r="J1346">
            <v>0.04</v>
          </cell>
          <cell r="K1346" t="str">
            <v>SUPPLIER0010</v>
          </cell>
          <cell r="L1346" t="str">
            <v xml:space="preserve">JIANGSU ZISUDE LAMPS TECHNOLOGY CO.,LTD</v>
          </cell>
          <cell r="M1346">
            <v>33</v>
          </cell>
          <cell r="N1346">
            <v>132</v>
          </cell>
          <cell r="O1346">
            <v>165</v>
          </cell>
          <cell r="R1346">
            <v>5</v>
          </cell>
          <cell r="S1346">
            <v>20</v>
          </cell>
          <cell r="T1346" t="str">
            <v xml:space="preserve">Yuan Purchase Pricelist (CNY)</v>
          </cell>
          <cell r="U1346">
            <v>19</v>
          </cell>
          <cell r="V1346">
            <v>487.72</v>
          </cell>
          <cell r="W1346">
            <v>680</v>
          </cell>
          <cell r="X1346">
            <v>940</v>
          </cell>
        </row>
        <row r="1347">
          <cell r="A1347">
            <v>10172</v>
          </cell>
          <cell r="B1347" t="str">
            <v>AUTOLAMPS1359</v>
          </cell>
          <cell r="C1347" t="str">
            <v>AUTOLAMPS1359</v>
          </cell>
          <cell r="D1347" t="b">
            <v>1</v>
          </cell>
          <cell r="E1347" t="str">
            <v xml:space="preserve">TOYOTA COROLLA AE90 (88-91) - HEAD GLASS  (212-1112-00) - LH</v>
          </cell>
          <cell r="F1347" t="str">
            <v>TOYOTA</v>
          </cell>
          <cell r="G1347" t="str">
            <v xml:space="preserve">AE90 (88 91) HGS LH</v>
          </cell>
          <cell r="H1347" t="str">
            <v>MZ01-1001-00-L</v>
          </cell>
          <cell r="J1347">
            <v>0.04</v>
          </cell>
          <cell r="K1347" t="str">
            <v>SUPPLIER0010</v>
          </cell>
          <cell r="L1347" t="str">
            <v xml:space="preserve">JIANGSU ZISUDE LAMPS TECHNOLOGY CO.,LTD</v>
          </cell>
          <cell r="M1347">
            <v>20</v>
          </cell>
          <cell r="N1347">
            <v>80</v>
          </cell>
          <cell r="O1347">
            <v>100</v>
          </cell>
          <cell r="P1347">
            <v>5</v>
          </cell>
          <cell r="Q1347">
            <v>20</v>
          </cell>
          <cell r="T1347" t="str">
            <v xml:space="preserve">Yuan Purchase Pricelist (CNY)</v>
          </cell>
          <cell r="U1347">
            <v>8.5</v>
          </cell>
          <cell r="V1347">
            <v>218.19</v>
          </cell>
          <cell r="W1347">
            <v>310</v>
          </cell>
          <cell r="X1347">
            <v>430</v>
          </cell>
          <cell r="Z1347">
            <v>92</v>
          </cell>
          <cell r="AB1347" t="str">
            <v>TMF</v>
          </cell>
        </row>
        <row r="1348">
          <cell r="A1348">
            <v>10171</v>
          </cell>
          <cell r="B1348" t="str">
            <v>AUTOLAMPS1360</v>
          </cell>
          <cell r="C1348" t="str">
            <v>AUTOLAMPS1360</v>
          </cell>
          <cell r="D1348" t="b">
            <v>1</v>
          </cell>
          <cell r="E1348" t="str">
            <v xml:space="preserve">TOYOTA COROLLA AE90 (88-91) - HEAD GLASS  (212-1112-00) - RH</v>
          </cell>
          <cell r="F1348" t="str">
            <v>TOYOTA</v>
          </cell>
          <cell r="G1348" t="str">
            <v xml:space="preserve">AE90 (88 91) HGS RH</v>
          </cell>
          <cell r="H1348" t="str">
            <v>MZ01-1001-00-R</v>
          </cell>
          <cell r="J1348">
            <v>0.04</v>
          </cell>
          <cell r="K1348" t="str">
            <v>SUPPLIER0010</v>
          </cell>
          <cell r="L1348" t="str">
            <v xml:space="preserve">JIANGSU ZISUDE LAMPS TECHNOLOGY CO.,LTD</v>
          </cell>
          <cell r="M1348">
            <v>21</v>
          </cell>
          <cell r="N1348">
            <v>84</v>
          </cell>
          <cell r="O1348">
            <v>105</v>
          </cell>
          <cell r="P1348">
            <v>5</v>
          </cell>
          <cell r="Q1348">
            <v>20</v>
          </cell>
          <cell r="T1348" t="str">
            <v xml:space="preserve">Yuan Purchase Pricelist (CNY)</v>
          </cell>
          <cell r="U1348">
            <v>8.5</v>
          </cell>
          <cell r="V1348">
            <v>218.19</v>
          </cell>
          <cell r="W1348">
            <v>310</v>
          </cell>
          <cell r="X1348">
            <v>430</v>
          </cell>
          <cell r="Z1348">
            <v>78</v>
          </cell>
          <cell r="AB1348" t="str">
            <v>TMF</v>
          </cell>
        </row>
        <row r="1349">
          <cell r="A1349">
            <v>10170</v>
          </cell>
          <cell r="B1349" t="str">
            <v>AUTOLAMPS1361</v>
          </cell>
          <cell r="C1349" t="str">
            <v>AUTOLAMPS1361</v>
          </cell>
          <cell r="D1349" t="b">
            <v>1</v>
          </cell>
          <cell r="E1349" t="str">
            <v xml:space="preserve">TOYOTA COROLLA AE90 (88-91) - HEAD LAMP (212-1112) - LH</v>
          </cell>
          <cell r="F1349" t="str">
            <v>TOYOTA</v>
          </cell>
          <cell r="G1349" t="str">
            <v xml:space="preserve">AE90 (88 91) HLA LH</v>
          </cell>
          <cell r="H1349" t="str">
            <v>MZ01-1001-L</v>
          </cell>
          <cell r="J1349">
            <v>0.04</v>
          </cell>
          <cell r="K1349" t="str">
            <v>SUPPLIER0010</v>
          </cell>
          <cell r="L1349" t="str">
            <v xml:space="preserve">JIANGSU ZISUDE LAMPS TECHNOLOGY CO.,LTD</v>
          </cell>
          <cell r="M1349">
            <v>32</v>
          </cell>
          <cell r="N1349">
            <v>128</v>
          </cell>
          <cell r="O1349">
            <v>160</v>
          </cell>
          <cell r="R1349">
            <v>5</v>
          </cell>
          <cell r="S1349">
            <v>20</v>
          </cell>
          <cell r="T1349" t="str">
            <v xml:space="preserve">Yuan Purchase Pricelist (CNY)</v>
          </cell>
          <cell r="U1349">
            <v>28</v>
          </cell>
          <cell r="V1349">
            <v>730</v>
          </cell>
          <cell r="W1349">
            <v>1000</v>
          </cell>
          <cell r="X1349">
            <v>1600</v>
          </cell>
          <cell r="Z1349">
            <v>132</v>
          </cell>
          <cell r="AB1349" t="str">
            <v>A2</v>
          </cell>
        </row>
        <row r="1350">
          <cell r="A1350">
            <v>10169</v>
          </cell>
          <cell r="B1350" t="str">
            <v>AUTOLAMPS1362</v>
          </cell>
          <cell r="C1350" t="str">
            <v>AUTOLAMPS1362</v>
          </cell>
          <cell r="D1350" t="b">
            <v>1</v>
          </cell>
          <cell r="E1350" t="str">
            <v xml:space="preserve">TOYOTA COROLLA AE90 (88-91) - HEAD LAMP (212-1112) - RH</v>
          </cell>
          <cell r="F1350" t="str">
            <v>TOYOTA</v>
          </cell>
          <cell r="G1350" t="str">
            <v xml:space="preserve">AE90 (88 91) HLA RH</v>
          </cell>
          <cell r="H1350" t="str">
            <v>MZ01-1001-L</v>
          </cell>
          <cell r="J1350">
            <v>0.04</v>
          </cell>
          <cell r="K1350" t="str">
            <v>SUPPLIER0010</v>
          </cell>
          <cell r="L1350" t="str">
            <v xml:space="preserve">JIANGSU ZISUDE LAMPS TECHNOLOGY CO.,LTD</v>
          </cell>
          <cell r="M1350">
            <v>32</v>
          </cell>
          <cell r="N1350">
            <v>128</v>
          </cell>
          <cell r="O1350">
            <v>160</v>
          </cell>
          <cell r="R1350">
            <v>5</v>
          </cell>
          <cell r="S1350">
            <v>20</v>
          </cell>
          <cell r="T1350" t="str">
            <v xml:space="preserve">Yuan Purchase Pricelist (CNY)</v>
          </cell>
          <cell r="U1350">
            <v>28</v>
          </cell>
          <cell r="V1350">
            <v>730</v>
          </cell>
          <cell r="W1350">
            <v>1000</v>
          </cell>
          <cell r="X1350">
            <v>1600</v>
          </cell>
          <cell r="Z1350">
            <v>100</v>
          </cell>
          <cell r="AB1350" t="str">
            <v>A2</v>
          </cell>
        </row>
        <row r="1351">
          <cell r="A1351">
            <v>11388</v>
          </cell>
          <cell r="B1351" t="str">
            <v>AUTOLAMPS1367</v>
          </cell>
          <cell r="C1351" t="str">
            <v>AUTOLAMPS1367</v>
          </cell>
          <cell r="D1351" t="b">
            <v>1</v>
          </cell>
          <cell r="E1351" t="str">
            <v xml:space="preserve">TOYOTA COROLLA AE90 (88-91) - LICENCE PLATE</v>
          </cell>
          <cell r="F1351" t="str">
            <v>TOYOTA</v>
          </cell>
          <cell r="G1351" t="str">
            <v xml:space="preserve">AE90 (88 91) LP</v>
          </cell>
          <cell r="H1351" t="str">
            <v>TY01-0709</v>
          </cell>
          <cell r="J1351">
            <v>0.04</v>
          </cell>
          <cell r="K1351" t="str">
            <v>SUPPLIER0002</v>
          </cell>
          <cell r="L1351" t="str">
            <v xml:space="preserve">ANHUI TINCAI SILK CO. LTD</v>
          </cell>
          <cell r="M1351">
            <v>10</v>
          </cell>
          <cell r="N1351">
            <v>40</v>
          </cell>
          <cell r="O1351">
            <v>50</v>
          </cell>
          <cell r="P1351">
            <v>5</v>
          </cell>
          <cell r="Q1351">
            <v>10</v>
          </cell>
          <cell r="T1351" t="str">
            <v xml:space="preserve">Yuan Purchase Pricelist (CNY)</v>
          </cell>
          <cell r="U1351">
            <v>52</v>
          </cell>
          <cell r="V1351">
            <v>1414</v>
          </cell>
          <cell r="W1351">
            <v>2120</v>
          </cell>
          <cell r="X1351">
            <v>2830</v>
          </cell>
        </row>
        <row r="1352">
          <cell r="A1352">
            <v>11389</v>
          </cell>
          <cell r="B1352" t="str">
            <v>AUTOLAMPS1370</v>
          </cell>
          <cell r="C1352" t="str">
            <v>AUTOLAMPS1370</v>
          </cell>
          <cell r="D1352" t="b">
            <v>1</v>
          </cell>
          <cell r="E1352" t="str">
            <v xml:space="preserve">TOYOTA COROLLA AE90 (88-91) - TAIL LAMP BLACK (212-1935-2A) - LH</v>
          </cell>
          <cell r="F1352" t="str">
            <v>TOYOTA</v>
          </cell>
          <cell r="G1352" t="str">
            <v xml:space="preserve">AE90 (88 91) TLAB LH</v>
          </cell>
          <cell r="H1352" t="str">
            <v>TY01-0702-L</v>
          </cell>
          <cell r="J1352">
            <v>0.04</v>
          </cell>
          <cell r="K1352" t="str">
            <v>SUPPLIER0002</v>
          </cell>
          <cell r="L1352" t="str">
            <v xml:space="preserve">ANHUI TINCAI SILK CO. LTD</v>
          </cell>
          <cell r="M1352">
            <v>7</v>
          </cell>
          <cell r="N1352">
            <v>28</v>
          </cell>
          <cell r="O1352">
            <v>35</v>
          </cell>
          <cell r="R1352">
            <v>5</v>
          </cell>
          <cell r="S1352">
            <v>20</v>
          </cell>
          <cell r="T1352" t="str">
            <v xml:space="preserve">Yuan Purchase Pricelist (CNY)</v>
          </cell>
          <cell r="U1352">
            <v>40</v>
          </cell>
          <cell r="V1352">
            <v>1088</v>
          </cell>
          <cell r="W1352">
            <v>1630</v>
          </cell>
          <cell r="X1352">
            <v>2180</v>
          </cell>
        </row>
        <row r="1353">
          <cell r="A1353">
            <v>11390</v>
          </cell>
          <cell r="B1353" t="str">
            <v>AUTOLAMPS1371</v>
          </cell>
          <cell r="C1353" t="str">
            <v>AUTOLAMPS1371</v>
          </cell>
          <cell r="D1353" t="b">
            <v>1</v>
          </cell>
          <cell r="E1353" t="str">
            <v xml:space="preserve">TOYOTA COROLLA AE90 (88-91) - TAIL LAMP BLACK (212-1935-2A) - RH</v>
          </cell>
          <cell r="F1353" t="str">
            <v>TOYOTA</v>
          </cell>
          <cell r="G1353" t="str">
            <v xml:space="preserve">AE90 (88 91) TLAB RH</v>
          </cell>
          <cell r="H1353" t="str">
            <v>TY01-0702-R</v>
          </cell>
          <cell r="J1353">
            <v>0.04</v>
          </cell>
          <cell r="K1353" t="str">
            <v>SUPPLIER0002</v>
          </cell>
          <cell r="L1353" t="str">
            <v xml:space="preserve">ANHUI TINCAI SILK CO. LTD</v>
          </cell>
          <cell r="M1353">
            <v>7</v>
          </cell>
          <cell r="N1353">
            <v>28</v>
          </cell>
          <cell r="O1353">
            <v>35</v>
          </cell>
          <cell r="R1353">
            <v>5</v>
          </cell>
          <cell r="S1353">
            <v>20</v>
          </cell>
          <cell r="T1353" t="str">
            <v xml:space="preserve">Yuan Purchase Pricelist (CNY)</v>
          </cell>
          <cell r="U1353">
            <v>40</v>
          </cell>
          <cell r="V1353">
            <v>1088</v>
          </cell>
          <cell r="W1353">
            <v>1630</v>
          </cell>
          <cell r="X1353">
            <v>2180</v>
          </cell>
        </row>
        <row r="1354">
          <cell r="A1354">
            <v>11391</v>
          </cell>
          <cell r="B1354" t="str">
            <v>AUTOLAMPS1372</v>
          </cell>
          <cell r="C1354" t="str">
            <v>AUTOLAMPS1372</v>
          </cell>
          <cell r="D1354" t="b">
            <v>1</v>
          </cell>
          <cell r="E1354" t="str">
            <v xml:space="preserve">TOYOTA COROLLA AE90 (88-91) - TAIL LAMP CHROME-MIDDLE (212-1987-A/U) - LH</v>
          </cell>
          <cell r="F1354" t="str">
            <v>TOYOTA</v>
          </cell>
          <cell r="G1354" t="str">
            <v xml:space="preserve">AE90 (88 91) TLACM LH</v>
          </cell>
          <cell r="H1354" t="str">
            <v>TY01-0702B-L</v>
          </cell>
          <cell r="J1354">
            <v>0.04</v>
          </cell>
          <cell r="K1354" t="str">
            <v>SUPPLIER0002</v>
          </cell>
          <cell r="L1354" t="str">
            <v xml:space="preserve">ANHUI TINCAI SILK CO. LTD</v>
          </cell>
          <cell r="M1354">
            <v>6</v>
          </cell>
          <cell r="N1354">
            <v>24</v>
          </cell>
          <cell r="O1354">
            <v>30</v>
          </cell>
          <cell r="R1354">
            <v>5</v>
          </cell>
          <cell r="S1354">
            <v>20</v>
          </cell>
          <cell r="T1354" t="str">
            <v xml:space="preserve">Yuan Purchase Pricelist (CNY)</v>
          </cell>
          <cell r="U1354">
            <v>50</v>
          </cell>
          <cell r="V1354">
            <v>1360</v>
          </cell>
          <cell r="W1354">
            <v>2040</v>
          </cell>
          <cell r="X1354">
            <v>2720</v>
          </cell>
          <cell r="Z1354">
            <v>14</v>
          </cell>
          <cell r="AB1354" t="str">
            <v>B4</v>
          </cell>
        </row>
        <row r="1355">
          <cell r="A1355">
            <v>11392</v>
          </cell>
          <cell r="B1355" t="str">
            <v>AUTOLAMPS1373</v>
          </cell>
          <cell r="C1355" t="str">
            <v>AUTOLAMPS1373</v>
          </cell>
          <cell r="D1355" t="b">
            <v>1</v>
          </cell>
          <cell r="E1355" t="str">
            <v xml:space="preserve">TOYOTA COROLLA AE90 (88-91) - TAIL LAMP CHROME-MIDDLE (212-1987-A/U) - RH</v>
          </cell>
          <cell r="F1355" t="str">
            <v>TOYOTA</v>
          </cell>
          <cell r="G1355" t="str">
            <v xml:space="preserve">AE90 (88 91) TLACM RH</v>
          </cell>
          <cell r="H1355" t="str">
            <v>TY01-0702B-R</v>
          </cell>
          <cell r="J1355">
            <v>0.04</v>
          </cell>
          <cell r="K1355" t="str">
            <v>SUPPLIER0002</v>
          </cell>
          <cell r="L1355" t="str">
            <v xml:space="preserve">ANHUI TINCAI SILK CO. LTD</v>
          </cell>
          <cell r="M1355">
            <v>6</v>
          </cell>
          <cell r="N1355">
            <v>24</v>
          </cell>
          <cell r="O1355">
            <v>30</v>
          </cell>
          <cell r="R1355">
            <v>5</v>
          </cell>
          <cell r="S1355">
            <v>20</v>
          </cell>
          <cell r="T1355" t="str">
            <v xml:space="preserve">Yuan Purchase Pricelist (CNY)</v>
          </cell>
          <cell r="U1355">
            <v>50</v>
          </cell>
          <cell r="V1355">
            <v>1360</v>
          </cell>
          <cell r="W1355">
            <v>2040</v>
          </cell>
          <cell r="X1355">
            <v>2720</v>
          </cell>
          <cell r="Z1355">
            <v>12</v>
          </cell>
          <cell r="AB1355" t="str">
            <v>B4</v>
          </cell>
        </row>
        <row r="1356">
          <cell r="A1356">
            <v>11393</v>
          </cell>
          <cell r="B1356" t="str">
            <v>AUTOLAMPS1374</v>
          </cell>
          <cell r="C1356" t="str">
            <v>AUTOLAMPS1374</v>
          </cell>
          <cell r="D1356" t="b">
            <v>1</v>
          </cell>
          <cell r="E1356" t="str">
            <v xml:space="preserve">TOYOTA COROLLA AE90 (88-91) - TAIL LAMP CHROME-OUTER (212-1954-A)  - LH</v>
          </cell>
          <cell r="F1356" t="str">
            <v>TOYOTA</v>
          </cell>
          <cell r="G1356" t="str">
            <v xml:space="preserve">AE90 (88 91) TLACO LH</v>
          </cell>
          <cell r="H1356" t="str">
            <v>TY01-0702C-L</v>
          </cell>
          <cell r="J1356">
            <v>0.04</v>
          </cell>
          <cell r="K1356" t="str">
            <v>SUPPLIER0002</v>
          </cell>
          <cell r="L1356" t="str">
            <v xml:space="preserve">ANHUI TINCAI SILK CO. LTD</v>
          </cell>
          <cell r="M1356">
            <v>6</v>
          </cell>
          <cell r="N1356">
            <v>24</v>
          </cell>
          <cell r="O1356">
            <v>30</v>
          </cell>
          <cell r="R1356">
            <v>5</v>
          </cell>
          <cell r="S1356">
            <v>20</v>
          </cell>
          <cell r="T1356" t="str">
            <v xml:space="preserve">Yuan Purchase Pricelist (CNY)</v>
          </cell>
          <cell r="U1356">
            <v>50</v>
          </cell>
          <cell r="V1356">
            <v>1360</v>
          </cell>
          <cell r="W1356">
            <v>2040</v>
          </cell>
          <cell r="X1356">
            <v>2720</v>
          </cell>
          <cell r="Z1356">
            <v>6</v>
          </cell>
          <cell r="AB1356" t="str">
            <v>B4</v>
          </cell>
        </row>
        <row r="1357">
          <cell r="A1357">
            <v>11394</v>
          </cell>
          <cell r="B1357" t="str">
            <v>AUTOLAMPS1375</v>
          </cell>
          <cell r="C1357" t="str">
            <v>AUTOLAMPS1375</v>
          </cell>
          <cell r="D1357" t="b">
            <v>1</v>
          </cell>
          <cell r="E1357" t="str">
            <v xml:space="preserve">TOYOTA COROLLA AE90 (88-91) - TAIL LAMP CHROME-OUTER (212-1954-A)  - RH</v>
          </cell>
          <cell r="F1357" t="str">
            <v>TOYOTA</v>
          </cell>
          <cell r="G1357" t="str">
            <v xml:space="preserve">AE90 (88 91) TLACO RH</v>
          </cell>
          <cell r="H1357" t="str">
            <v>TY01-0702C-R</v>
          </cell>
          <cell r="J1357">
            <v>0.04</v>
          </cell>
          <cell r="K1357" t="str">
            <v>SUPPLIER0002</v>
          </cell>
          <cell r="L1357" t="str">
            <v xml:space="preserve">ANHUI TINCAI SILK CO. LTD</v>
          </cell>
          <cell r="M1357">
            <v>6</v>
          </cell>
          <cell r="N1357">
            <v>24</v>
          </cell>
          <cell r="O1357">
            <v>30</v>
          </cell>
          <cell r="R1357">
            <v>5</v>
          </cell>
          <cell r="S1357">
            <v>20</v>
          </cell>
          <cell r="T1357" t="str">
            <v xml:space="preserve">Yuan Purchase Pricelist (CNY)</v>
          </cell>
          <cell r="U1357">
            <v>50</v>
          </cell>
          <cell r="V1357">
            <v>1360</v>
          </cell>
          <cell r="W1357">
            <v>2040</v>
          </cell>
          <cell r="X1357">
            <v>2720</v>
          </cell>
          <cell r="Z1357">
            <v>8</v>
          </cell>
          <cell r="AB1357" t="str">
            <v>B4</v>
          </cell>
        </row>
        <row r="1358">
          <cell r="A1358">
            <v>12834</v>
          </cell>
          <cell r="B1358" t="str">
            <v>AUTOLAMPS1376</v>
          </cell>
          <cell r="C1358" t="str">
            <v>AUTOLAMPS1376</v>
          </cell>
          <cell r="D1358" t="b">
            <v>1</v>
          </cell>
          <cell r="E1358" t="str">
            <v xml:space="preserve">TOYOTA COROLLA ALLEX (04-06) - HEAD LAMP (212-11H6-LD-EM) - LH</v>
          </cell>
          <cell r="F1358" t="str">
            <v>TOYOTA</v>
          </cell>
          <cell r="G1358" t="str">
            <v xml:space="preserve">ALLEX/04 HLA LH</v>
          </cell>
          <cell r="H1358" t="str">
            <v>TY01-2701-L</v>
          </cell>
          <cell r="J1358">
            <v>0.04</v>
          </cell>
          <cell r="K1358" t="str">
            <v>SUPPLIER0002</v>
          </cell>
          <cell r="L1358" t="str">
            <v xml:space="preserve">ANHUI TINCAI SILK CO. LTD</v>
          </cell>
          <cell r="M1358">
            <v>0</v>
          </cell>
          <cell r="N1358">
            <v>0</v>
          </cell>
          <cell r="O1358">
            <v>0</v>
          </cell>
          <cell r="R1358">
            <v>2</v>
          </cell>
          <cell r="S1358">
            <v>5</v>
          </cell>
          <cell r="T1358" t="str">
            <v xml:space="preserve">Yuan Purchase Pricelist (CNY)</v>
          </cell>
          <cell r="U1358">
            <v>19</v>
          </cell>
          <cell r="V1358">
            <v>2970</v>
          </cell>
          <cell r="W1358">
            <v>4600</v>
          </cell>
          <cell r="X1358">
            <v>6350</v>
          </cell>
        </row>
        <row r="1359">
          <cell r="A1359">
            <v>12833</v>
          </cell>
          <cell r="B1359" t="str">
            <v>AUTOLAMPS1377</v>
          </cell>
          <cell r="C1359" t="str">
            <v>AUTOLAMPS1377</v>
          </cell>
          <cell r="D1359" t="b">
            <v>1</v>
          </cell>
          <cell r="E1359" t="str">
            <v xml:space="preserve">TOYOTA COROLLA ALLEX (04-06) - HEAD LAMP (212-11H6-LD-EM) - RH</v>
          </cell>
          <cell r="F1359" t="str">
            <v>TOYOTA</v>
          </cell>
          <cell r="G1359" t="str">
            <v xml:space="preserve">ALLEX/04 HLA LH</v>
          </cell>
          <cell r="H1359" t="str">
            <v>TY01-2701-R</v>
          </cell>
          <cell r="J1359">
            <v>0.04</v>
          </cell>
          <cell r="K1359" t="str">
            <v>SUPPLIER0002</v>
          </cell>
          <cell r="L1359" t="str">
            <v xml:space="preserve">ANHUI TINCAI SILK CO. LTD</v>
          </cell>
          <cell r="M1359">
            <v>0</v>
          </cell>
          <cell r="N1359">
            <v>0</v>
          </cell>
          <cell r="O1359">
            <v>0</v>
          </cell>
          <cell r="R1359">
            <v>2</v>
          </cell>
          <cell r="S1359">
            <v>5</v>
          </cell>
          <cell r="T1359" t="str">
            <v xml:space="preserve">Yuan Purchase Pricelist (CNY)</v>
          </cell>
          <cell r="U1359">
            <v>19</v>
          </cell>
          <cell r="V1359">
            <v>2970</v>
          </cell>
          <cell r="W1359">
            <v>4600</v>
          </cell>
          <cell r="X1359">
            <v>6350</v>
          </cell>
        </row>
        <row r="1360">
          <cell r="A1360">
            <v>10268</v>
          </cell>
          <cell r="B1360" t="str">
            <v>AUTOLAMPS2890</v>
          </cell>
          <cell r="C1360" t="str">
            <v>AUTOLAMPS2890</v>
          </cell>
          <cell r="D1360" t="b">
            <v>1</v>
          </cell>
          <cell r="E1360" t="str">
            <v xml:space="preserve">TOYOTA COROLLA ALTIS (01-04) - FRONT BUMPER</v>
          </cell>
          <cell r="F1360" t="str">
            <v>TOYOTA</v>
          </cell>
          <cell r="G1360" t="str">
            <v>ALTIS/01-BPRF</v>
          </cell>
          <cell r="H1360" t="str">
            <v>TY01-2201</v>
          </cell>
          <cell r="J1360">
            <v>0.04</v>
          </cell>
          <cell r="M1360">
            <v>0</v>
          </cell>
          <cell r="N1360">
            <v>0</v>
          </cell>
          <cell r="O1360">
            <v>0</v>
          </cell>
          <cell r="U1360">
            <v>0</v>
          </cell>
          <cell r="V1360">
            <v>0</v>
          </cell>
          <cell r="W1360">
            <v>2000</v>
          </cell>
          <cell r="X1360">
            <v>2760</v>
          </cell>
        </row>
        <row r="1361">
          <cell r="A1361">
            <v>10267</v>
          </cell>
          <cell r="B1361" t="str">
            <v>AUTOLAMPS1378</v>
          </cell>
          <cell r="C1361" t="str">
            <v>AUTOLAMPS1378</v>
          </cell>
          <cell r="D1361" t="b">
            <v>1</v>
          </cell>
          <cell r="E1361" t="str">
            <v xml:space="preserve">TOYOTA COROLLA ALTIS (01-04) - RADIATOR SUPPORT</v>
          </cell>
          <cell r="F1361" t="str">
            <v>TOYOTA</v>
          </cell>
          <cell r="G1361" t="str">
            <v xml:space="preserve">NZE/01 RADS</v>
          </cell>
          <cell r="H1361" t="str">
            <v>TY01-2213</v>
          </cell>
          <cell r="J1361">
            <v>0.04</v>
          </cell>
          <cell r="N1361">
            <v>0</v>
          </cell>
          <cell r="O1361">
            <v>0</v>
          </cell>
          <cell r="R1361">
            <v>2</v>
          </cell>
          <cell r="S1361">
            <v>5</v>
          </cell>
          <cell r="T1361" t="str">
            <v xml:space="preserve">Yuan Purchase Pricelist (CNY)</v>
          </cell>
          <cell r="U1361">
            <v>30</v>
          </cell>
          <cell r="V1361">
            <v>4689</v>
          </cell>
          <cell r="W1361">
            <v>7270</v>
          </cell>
          <cell r="X1361">
            <v>10030</v>
          </cell>
          <cell r="Z1361">
            <v>3</v>
          </cell>
          <cell r="AB1361" t="str">
            <v>A1</v>
          </cell>
        </row>
        <row r="1362">
          <cell r="A1362">
            <v>10269</v>
          </cell>
          <cell r="B1362" t="str">
            <v>AUTOLAMPS2891</v>
          </cell>
          <cell r="C1362" t="str">
            <v>AUTOLAMPS2891</v>
          </cell>
          <cell r="D1362" t="b">
            <v>1</v>
          </cell>
          <cell r="E1362" t="str">
            <v xml:space="preserve">TOYOTA COROLLA ALTIS (01-04) - REAR BUMPER</v>
          </cell>
          <cell r="F1362" t="str">
            <v>TOYOTA</v>
          </cell>
          <cell r="G1362" t="str">
            <v>ALTIS/01-BPRR</v>
          </cell>
          <cell r="H1362" t="str">
            <v>TY01-2208</v>
          </cell>
          <cell r="J1362">
            <v>0.04</v>
          </cell>
          <cell r="M1362">
            <v>0</v>
          </cell>
          <cell r="N1362">
            <v>0</v>
          </cell>
          <cell r="O1362">
            <v>0</v>
          </cell>
          <cell r="U1362">
            <v>0</v>
          </cell>
          <cell r="V1362">
            <v>0</v>
          </cell>
          <cell r="W1362">
            <v>2000</v>
          </cell>
          <cell r="X1362">
            <v>2760</v>
          </cell>
          <cell r="Z1362">
            <v>3</v>
          </cell>
          <cell r="AB1362" t="str">
            <v>G4A</v>
          </cell>
        </row>
        <row r="1363">
          <cell r="A1363">
            <v>10270</v>
          </cell>
          <cell r="B1363" t="str">
            <v>AUTOLAMPS1379</v>
          </cell>
          <cell r="C1363" t="str">
            <v>AUTOLAMPS1379</v>
          </cell>
          <cell r="D1363" t="b">
            <v>1</v>
          </cell>
          <cell r="E1363" t="str">
            <v xml:space="preserve">TOYOTA COROLLA ALTIZ (01-06) - GRILL (CHROME)</v>
          </cell>
          <cell r="F1363" t="str">
            <v>TOYOTA</v>
          </cell>
          <cell r="G1363" t="str">
            <v xml:space="preserve">ALTIZ/06 GRLC</v>
          </cell>
          <cell r="H1363" t="str">
            <v>TY01-3011C</v>
          </cell>
          <cell r="J1363">
            <v>0.04</v>
          </cell>
          <cell r="K1363" t="str">
            <v>SUPPLIER0002</v>
          </cell>
          <cell r="L1363" t="str">
            <v xml:space="preserve">ANHUI TINCAI SILK CO. LTD</v>
          </cell>
          <cell r="M1363">
            <v>0</v>
          </cell>
          <cell r="N1363">
            <v>0</v>
          </cell>
          <cell r="O1363">
            <v>0</v>
          </cell>
          <cell r="R1363">
            <v>2</v>
          </cell>
          <cell r="S1363">
            <v>5</v>
          </cell>
          <cell r="T1363" t="str">
            <v xml:space="preserve">Yuan Purchase Pricelist (CNY)</v>
          </cell>
          <cell r="U1363">
            <v>0</v>
          </cell>
          <cell r="V1363">
            <v>0</v>
          </cell>
          <cell r="W1363">
            <v>1500</v>
          </cell>
          <cell r="X1363">
            <v>2070</v>
          </cell>
          <cell r="Z1363">
            <v>88</v>
          </cell>
          <cell r="AB1363" t="str">
            <v>1A</v>
          </cell>
        </row>
        <row r="1364">
          <cell r="A1364">
            <v>11237</v>
          </cell>
          <cell r="B1364" t="str">
            <v>AUTOLAMPS1381</v>
          </cell>
          <cell r="C1364" t="str">
            <v>AUTOLAMPS1381</v>
          </cell>
          <cell r="D1364" t="b">
            <v>1</v>
          </cell>
          <cell r="E1364" t="str">
            <v xml:space="preserve">TOYOTA COROLLA AXIO (06-07) - HEAD LAMP PROJECTION TYPE (212-11L8-RDH-M) - LH</v>
          </cell>
          <cell r="F1364" t="str">
            <v>TOYOTA</v>
          </cell>
          <cell r="G1364" t="str">
            <v xml:space="preserve">AXIO/06 HLAP LH</v>
          </cell>
          <cell r="H1364" t="str">
            <v>TY01-3001B-L</v>
          </cell>
          <cell r="J1364">
            <v>0.04</v>
          </cell>
          <cell r="K1364" t="str">
            <v>SUPPLIER0002</v>
          </cell>
          <cell r="L1364" t="str">
            <v xml:space="preserve">ANHUI TINCAI SILK CO. LTD</v>
          </cell>
          <cell r="M1364">
            <v>1</v>
          </cell>
          <cell r="N1364">
            <v>4</v>
          </cell>
          <cell r="O1364">
            <v>5</v>
          </cell>
          <cell r="R1364">
            <v>2</v>
          </cell>
          <cell r="S1364">
            <v>5</v>
          </cell>
          <cell r="T1364" t="str">
            <v xml:space="preserve">Yuan Purchase Pricelist (CNY)</v>
          </cell>
          <cell r="U1364">
            <v>140</v>
          </cell>
          <cell r="V1364">
            <v>3559.92</v>
          </cell>
          <cell r="W1364">
            <v>5000</v>
          </cell>
          <cell r="X1364">
            <v>9300</v>
          </cell>
          <cell r="Z1364">
            <v>88</v>
          </cell>
          <cell r="AB1364" t="str">
            <v>A1</v>
          </cell>
        </row>
        <row r="1365">
          <cell r="A1365">
            <v>11236</v>
          </cell>
          <cell r="B1365" t="str">
            <v>AUTOLAMPS1382</v>
          </cell>
          <cell r="C1365" t="str">
            <v>AUTOLAMPS1382</v>
          </cell>
          <cell r="D1365" t="b">
            <v>1</v>
          </cell>
          <cell r="E1365" t="str">
            <v xml:space="preserve">TOYOTA COROLLA AXIO (06-07) - HEAD LAMP PROJECTION TYPE (212-11L8-RDH-M) - RH</v>
          </cell>
          <cell r="F1365" t="str">
            <v>TOYOTA</v>
          </cell>
          <cell r="G1365" t="str">
            <v xml:space="preserve">AXIO/06 HLAP RH</v>
          </cell>
          <cell r="H1365" t="str">
            <v>TY01-3001B-R</v>
          </cell>
          <cell r="J1365">
            <v>0.04</v>
          </cell>
          <cell r="K1365" t="str">
            <v>SUPPLIER0002</v>
          </cell>
          <cell r="L1365" t="str">
            <v xml:space="preserve">ANHUI TINCAI SILK CO. LTD</v>
          </cell>
          <cell r="M1365">
            <v>2</v>
          </cell>
          <cell r="N1365">
            <v>8</v>
          </cell>
          <cell r="O1365">
            <v>10</v>
          </cell>
          <cell r="R1365">
            <v>2</v>
          </cell>
          <cell r="S1365">
            <v>5</v>
          </cell>
          <cell r="T1365" t="str">
            <v xml:space="preserve">Yuan Purchase Pricelist (CNY)</v>
          </cell>
          <cell r="U1365">
            <v>140</v>
          </cell>
          <cell r="V1365">
            <v>3559.92</v>
          </cell>
          <cell r="W1365">
            <v>5000</v>
          </cell>
          <cell r="X1365">
            <v>9300</v>
          </cell>
          <cell r="Z1365">
            <v>24</v>
          </cell>
          <cell r="AB1365" t="str">
            <v>A1</v>
          </cell>
        </row>
        <row r="1366">
          <cell r="A1366">
            <v>10305</v>
          </cell>
          <cell r="B1366" t="str">
            <v>AUTOLAMPS1385</v>
          </cell>
          <cell r="C1366" t="str">
            <v>AUTOLAMPS1385</v>
          </cell>
          <cell r="D1366" t="b">
            <v>1</v>
          </cell>
          <cell r="E1366" t="str">
            <v xml:space="preserve">TOYOTA COROLLA AXIO (06-07) - TAIL LAMP (212-19P7) - LH</v>
          </cell>
          <cell r="F1366" t="str">
            <v>TOYOTA</v>
          </cell>
          <cell r="G1366" t="str">
            <v xml:space="preserve">AXIO/06 TLA LH</v>
          </cell>
          <cell r="H1366" t="str">
            <v>TY01-3002-L</v>
          </cell>
          <cell r="J1366">
            <v>0.04</v>
          </cell>
          <cell r="K1366" t="str">
            <v>SUPPLIER0002</v>
          </cell>
          <cell r="L1366" t="str">
            <v xml:space="preserve">ANHUI TINCAI SILK CO. LTD</v>
          </cell>
          <cell r="M1366">
            <v>5</v>
          </cell>
          <cell r="N1366">
            <v>20</v>
          </cell>
          <cell r="O1366">
            <v>25</v>
          </cell>
          <cell r="R1366">
            <v>2</v>
          </cell>
          <cell r="S1366">
            <v>5</v>
          </cell>
          <cell r="T1366" t="str">
            <v xml:space="preserve">Yuan Purchase Pricelist (CNY)</v>
          </cell>
          <cell r="U1366">
            <v>65</v>
          </cell>
          <cell r="V1366">
            <v>1658</v>
          </cell>
          <cell r="W1366">
            <v>2490</v>
          </cell>
          <cell r="X1366">
            <v>3320</v>
          </cell>
          <cell r="Z1366">
            <v>19</v>
          </cell>
          <cell r="AB1366" t="str">
            <v>B5</v>
          </cell>
        </row>
        <row r="1367">
          <cell r="A1367">
            <v>10304</v>
          </cell>
          <cell r="B1367" t="str">
            <v>AUTOLAMPS1386</v>
          </cell>
          <cell r="C1367" t="str">
            <v>AUTOLAMPS1386</v>
          </cell>
          <cell r="D1367" t="b">
            <v>1</v>
          </cell>
          <cell r="E1367" t="str">
            <v xml:space="preserve">TOYOTA COROLLA AXIO (06-07) - TAIL LAMP (212-19P7) - RH</v>
          </cell>
          <cell r="F1367" t="str">
            <v>TOYOTA</v>
          </cell>
          <cell r="G1367" t="str">
            <v xml:space="preserve">AXIO/06 TLA RH</v>
          </cell>
          <cell r="H1367" t="str">
            <v>TY01-3002-R</v>
          </cell>
          <cell r="J1367">
            <v>0.04</v>
          </cell>
          <cell r="K1367" t="str">
            <v>SUPPLIER0002</v>
          </cell>
          <cell r="L1367" t="str">
            <v xml:space="preserve">ANHUI TINCAI SILK CO. LTD</v>
          </cell>
          <cell r="M1367">
            <v>4</v>
          </cell>
          <cell r="N1367">
            <v>16</v>
          </cell>
          <cell r="O1367">
            <v>20</v>
          </cell>
          <cell r="R1367">
            <v>2</v>
          </cell>
          <cell r="S1367">
            <v>5</v>
          </cell>
          <cell r="T1367" t="str">
            <v xml:space="preserve">Yuan Purchase Pricelist (CNY)</v>
          </cell>
          <cell r="U1367">
            <v>65</v>
          </cell>
          <cell r="V1367">
            <v>1658</v>
          </cell>
          <cell r="W1367">
            <v>2490</v>
          </cell>
          <cell r="X1367">
            <v>3320</v>
          </cell>
          <cell r="Z1367">
            <v>19</v>
          </cell>
          <cell r="AB1367" t="str">
            <v>B5</v>
          </cell>
        </row>
        <row r="1368">
          <cell r="A1368">
            <v>12055</v>
          </cell>
          <cell r="B1368" t="str">
            <v>AUTOLAMPS1383</v>
          </cell>
          <cell r="C1368" t="str">
            <v>AUTOLAMPS1383</v>
          </cell>
          <cell r="D1368" t="b">
            <v>1</v>
          </cell>
          <cell r="E1368" t="str">
            <v xml:space="preserve">TOYOTA COROLLA AXIO (06-07) - TAIL LENS (212-19P7-00) - LH</v>
          </cell>
          <cell r="F1368" t="str">
            <v>TOYOTA</v>
          </cell>
          <cell r="G1368" t="str">
            <v xml:space="preserve">AXIO/06 TLS LH</v>
          </cell>
          <cell r="H1368" t="str">
            <v>TY01-3002-00-L</v>
          </cell>
          <cell r="J1368">
            <v>0.04</v>
          </cell>
          <cell r="K1368" t="str">
            <v>SUPPLIER0002</v>
          </cell>
          <cell r="L1368" t="str">
            <v xml:space="preserve">ANHUI TINCAI SILK CO. LTD</v>
          </cell>
          <cell r="M1368">
            <v>21</v>
          </cell>
          <cell r="N1368">
            <v>84</v>
          </cell>
          <cell r="O1368">
            <v>105</v>
          </cell>
          <cell r="R1368">
            <v>5</v>
          </cell>
          <cell r="S1368">
            <v>20</v>
          </cell>
          <cell r="T1368" t="str">
            <v xml:space="preserve">Yuan Purchase Pricelist (CNY)</v>
          </cell>
          <cell r="U1368">
            <v>18</v>
          </cell>
          <cell r="V1368">
            <v>457.7</v>
          </cell>
          <cell r="W1368">
            <v>690</v>
          </cell>
          <cell r="X1368">
            <v>1190</v>
          </cell>
          <cell r="Z1368">
            <v>11</v>
          </cell>
          <cell r="AB1368" t="str">
            <v>TF</v>
          </cell>
        </row>
        <row r="1369">
          <cell r="A1369">
            <v>12054</v>
          </cell>
          <cell r="B1369" t="str">
            <v>AUTOLAMPS1384</v>
          </cell>
          <cell r="C1369" t="str">
            <v>AUTOLAMPS1384</v>
          </cell>
          <cell r="D1369" t="b">
            <v>1</v>
          </cell>
          <cell r="E1369" t="str">
            <v xml:space="preserve">TOYOTA COROLLA AXIO (06-07) - TAIL LENS (212-19P7-00) - RH</v>
          </cell>
          <cell r="F1369" t="str">
            <v>TOYOTA</v>
          </cell>
          <cell r="G1369" t="str">
            <v xml:space="preserve">AXIO/06 TLS RH</v>
          </cell>
          <cell r="H1369" t="str">
            <v>TY01-3002-00-R</v>
          </cell>
          <cell r="J1369">
            <v>0.04</v>
          </cell>
          <cell r="K1369" t="str">
            <v>SUPPLIER0002</v>
          </cell>
          <cell r="L1369" t="str">
            <v xml:space="preserve">ANHUI TINCAI SILK CO. LTD</v>
          </cell>
          <cell r="M1369">
            <v>23</v>
          </cell>
          <cell r="N1369">
            <v>92</v>
          </cell>
          <cell r="O1369">
            <v>115</v>
          </cell>
          <cell r="R1369">
            <v>5</v>
          </cell>
          <cell r="S1369">
            <v>20</v>
          </cell>
          <cell r="T1369" t="str">
            <v xml:space="preserve">Yuan Purchase Pricelist (CNY)</v>
          </cell>
          <cell r="U1369">
            <v>18</v>
          </cell>
          <cell r="V1369">
            <v>457.7</v>
          </cell>
          <cell r="W1369">
            <v>690</v>
          </cell>
          <cell r="X1369">
            <v>1190</v>
          </cell>
          <cell r="Z1369">
            <v>0</v>
          </cell>
          <cell r="AB1369" t="str">
            <v>TF</v>
          </cell>
        </row>
        <row r="1370">
          <cell r="A1370">
            <v>12816</v>
          </cell>
          <cell r="B1370" t="str">
            <v>AUTOLAMPS1380</v>
          </cell>
          <cell r="C1370" t="str">
            <v>AUTOLAMPS1380</v>
          </cell>
          <cell r="D1370" t="b">
            <v>1</v>
          </cell>
          <cell r="E1370" t="str">
            <v xml:space="preserve">TOYOTA COROLLA AXIO (06-07) - GRILL (CHROME)</v>
          </cell>
          <cell r="F1370" t="str">
            <v>TOYOTA</v>
          </cell>
          <cell r="G1370" t="str">
            <v xml:space="preserve">AXIO/06 GRLC</v>
          </cell>
          <cell r="H1370" t="str">
            <v>TY01-3011</v>
          </cell>
          <cell r="J1370">
            <v>0.04</v>
          </cell>
          <cell r="K1370" t="str">
            <v>SUPPLIER0002</v>
          </cell>
          <cell r="L1370" t="str">
            <v xml:space="preserve">ANHUI TINCAI SILK CO. LTD</v>
          </cell>
          <cell r="M1370">
            <v>7</v>
          </cell>
          <cell r="N1370">
            <v>28</v>
          </cell>
          <cell r="O1370">
            <v>35</v>
          </cell>
          <cell r="R1370">
            <v>2</v>
          </cell>
          <cell r="S1370">
            <v>5</v>
          </cell>
          <cell r="T1370" t="str">
            <v xml:space="preserve">Yuan Purchase Pricelist (CNY)</v>
          </cell>
          <cell r="U1370">
            <v>70</v>
          </cell>
          <cell r="V1370">
            <v>1565.79</v>
          </cell>
          <cell r="W1370">
            <v>2700</v>
          </cell>
          <cell r="X1370">
            <v>4700</v>
          </cell>
          <cell r="Z1370">
            <v>20</v>
          </cell>
          <cell r="AB1370" t="str">
            <v>G4B</v>
          </cell>
        </row>
        <row r="1371">
          <cell r="A1371">
            <v>11404</v>
          </cell>
          <cell r="B1371" t="str">
            <v>AUTOLAMPS2831</v>
          </cell>
          <cell r="C1371" t="str">
            <v>AUTOLAMPS2831</v>
          </cell>
          <cell r="D1371" t="b">
            <v>1</v>
          </cell>
          <cell r="E1371" t="str">
            <v xml:space="preserve">TOYOTA COROLLA AXIO (08-10) - GRILL (BLACK/CHROME)</v>
          </cell>
          <cell r="F1371" t="str">
            <v>TOYOTA</v>
          </cell>
          <cell r="G1371" t="str">
            <v>AXIO/08-GRLBC</v>
          </cell>
          <cell r="H1371" t="str">
            <v>TY01-3011</v>
          </cell>
          <cell r="J1371">
            <v>0.04</v>
          </cell>
          <cell r="K1371" t="str">
            <v>SUPPLIER0002</v>
          </cell>
          <cell r="L1371" t="str">
            <v xml:space="preserve">ANHUI TINCAI SILK CO. LTD</v>
          </cell>
          <cell r="M1371">
            <v>10</v>
          </cell>
          <cell r="N1371">
            <v>40</v>
          </cell>
          <cell r="O1371">
            <v>50</v>
          </cell>
          <cell r="R1371">
            <v>2</v>
          </cell>
          <cell r="S1371">
            <v>5</v>
          </cell>
          <cell r="T1371" t="str">
            <v xml:space="preserve">Yuan Purchase Pricelist (CNY)</v>
          </cell>
          <cell r="U1371">
            <v>90</v>
          </cell>
          <cell r="V1371">
            <v>2295</v>
          </cell>
          <cell r="W1371">
            <v>3440</v>
          </cell>
          <cell r="X1371">
            <v>4590</v>
          </cell>
          <cell r="Z1371">
            <v>21</v>
          </cell>
          <cell r="AB1371" t="str">
            <v>G4B</v>
          </cell>
        </row>
        <row r="1372">
          <cell r="A1372">
            <v>14221</v>
          </cell>
          <cell r="B1372" t="str">
            <v>AUTOLAMPS2892</v>
          </cell>
          <cell r="C1372" t="str">
            <v>AUTOLAMPS2892</v>
          </cell>
          <cell r="D1372" t="b">
            <v>1</v>
          </cell>
          <cell r="E1372" t="str">
            <v xml:space="preserve">TOYOTA COROLLA AXIO (08-10) - GRILL (BLACK/CHROME) - SLIGHTLY BROKEN</v>
          </cell>
          <cell r="F1372" t="str">
            <v>TOYOTA</v>
          </cell>
          <cell r="G1372" t="str">
            <v>AXIO/08-GRLBC/B</v>
          </cell>
          <cell r="H1372" t="str">
            <v>TY01-3011</v>
          </cell>
          <cell r="J1372">
            <v>0.04</v>
          </cell>
          <cell r="K1372" t="str">
            <v>SUPPLIER0002</v>
          </cell>
          <cell r="L1372" t="str">
            <v xml:space="preserve">ANHUI TINCAI SILK CO. LTD</v>
          </cell>
          <cell r="M1372">
            <v>0</v>
          </cell>
          <cell r="N1372">
            <v>0</v>
          </cell>
          <cell r="O1372">
            <v>0</v>
          </cell>
          <cell r="T1372" t="str">
            <v xml:space="preserve">Yuan Purchase Pricelist (CNY)</v>
          </cell>
          <cell r="U1372">
            <v>90</v>
          </cell>
          <cell r="V1372">
            <v>2173</v>
          </cell>
          <cell r="W1372">
            <v>2500</v>
          </cell>
          <cell r="X1372">
            <v>4350</v>
          </cell>
        </row>
        <row r="1373">
          <cell r="A1373">
            <v>13793</v>
          </cell>
          <cell r="B1373" t="str">
            <v>AUTOLAMPS1387</v>
          </cell>
          <cell r="C1373" t="str">
            <v>AUTOLAMPS1387</v>
          </cell>
          <cell r="D1373" t="b">
            <v>1</v>
          </cell>
          <cell r="E1373" t="str">
            <v xml:space="preserve">TOYOTA COROLLA AXIO (12-14) TAIL LAMP (13-583) - LH</v>
          </cell>
          <cell r="F1373" t="str">
            <v>TOYOTA</v>
          </cell>
          <cell r="G1373" t="str">
            <v xml:space="preserve">AXIO/12 TLA LH</v>
          </cell>
          <cell r="H1373" t="str">
            <v>TY01-3902-L</v>
          </cell>
          <cell r="J1373">
            <v>0.04</v>
          </cell>
          <cell r="K1373" t="str">
            <v>SUPPLIER0002</v>
          </cell>
          <cell r="L1373" t="str">
            <v xml:space="preserve">ANHUI TINCAI SILK CO. LTD</v>
          </cell>
          <cell r="M1373">
            <v>3</v>
          </cell>
          <cell r="N1373">
            <v>12</v>
          </cell>
          <cell r="O1373">
            <v>15</v>
          </cell>
          <cell r="R1373">
            <v>2</v>
          </cell>
          <cell r="S1373">
            <v>5</v>
          </cell>
          <cell r="T1373" t="str">
            <v xml:space="preserve">Yuan Purchase Pricelist (CNY)</v>
          </cell>
          <cell r="U1373">
            <v>130</v>
          </cell>
          <cell r="V1373">
            <v>3315</v>
          </cell>
          <cell r="W1373">
            <v>4970</v>
          </cell>
          <cell r="X1373">
            <v>6630</v>
          </cell>
          <cell r="Z1373">
            <v>4</v>
          </cell>
          <cell r="AB1373" t="str">
            <v>B4</v>
          </cell>
        </row>
        <row r="1374">
          <cell r="A1374">
            <v>13792</v>
          </cell>
          <cell r="B1374" t="str">
            <v>AUTOLAMPS1388</v>
          </cell>
          <cell r="C1374" t="str">
            <v>AUTOLAMPS1388</v>
          </cell>
          <cell r="D1374" t="b">
            <v>1</v>
          </cell>
          <cell r="E1374" t="str">
            <v xml:space="preserve">TOYOTA COROLLA AXIO (12-14) TAIL LAMP (13-583) - RH</v>
          </cell>
          <cell r="F1374" t="str">
            <v>TOYOTA</v>
          </cell>
          <cell r="G1374" t="str">
            <v xml:space="preserve">AXIO/12 TLA RH</v>
          </cell>
          <cell r="H1374" t="str">
            <v>TY01-3902-R</v>
          </cell>
          <cell r="J1374">
            <v>0.04</v>
          </cell>
          <cell r="K1374" t="str">
            <v>SUPPLIER0002</v>
          </cell>
          <cell r="L1374" t="str">
            <v xml:space="preserve">ANHUI TINCAI SILK CO. LTD</v>
          </cell>
          <cell r="M1374">
            <v>2</v>
          </cell>
          <cell r="N1374">
            <v>8</v>
          </cell>
          <cell r="O1374">
            <v>10</v>
          </cell>
          <cell r="R1374">
            <v>2</v>
          </cell>
          <cell r="S1374">
            <v>5</v>
          </cell>
          <cell r="T1374" t="str">
            <v xml:space="preserve">Yuan Purchase Pricelist (CNY)</v>
          </cell>
          <cell r="U1374">
            <v>130</v>
          </cell>
          <cell r="V1374">
            <v>3315</v>
          </cell>
          <cell r="W1374">
            <v>4970</v>
          </cell>
          <cell r="X1374">
            <v>6630</v>
          </cell>
          <cell r="Z1374">
            <v>14</v>
          </cell>
          <cell r="AB1374" t="str">
            <v>B4</v>
          </cell>
        </row>
        <row r="1375">
          <cell r="A1375">
            <v>10307</v>
          </cell>
          <cell r="B1375" t="str">
            <v>AUTOLAMPS1389</v>
          </cell>
          <cell r="C1375" t="str">
            <v>AUTOLAMPS1389</v>
          </cell>
          <cell r="D1375" t="b">
            <v>1</v>
          </cell>
          <cell r="E1375" t="str">
            <v xml:space="preserve">TOYOTA COROLLA AXIO / FIELDER (06-07) - FOG LAMP HOUSING (15-212-2059) - LH</v>
          </cell>
          <cell r="F1375" t="str">
            <v>TOYOTA</v>
          </cell>
          <cell r="G1375" t="str">
            <v xml:space="preserve">AXIO/06 FLH LH</v>
          </cell>
          <cell r="H1375" t="str">
            <v>TY01-3004-2-L</v>
          </cell>
          <cell r="J1375">
            <v>0.04</v>
          </cell>
          <cell r="K1375" t="str">
            <v>SUPPLIER0002</v>
          </cell>
          <cell r="L1375" t="str">
            <v xml:space="preserve">ANHUI TINCAI SILK CO. LTD</v>
          </cell>
          <cell r="M1375">
            <v>18</v>
          </cell>
          <cell r="N1375">
            <v>72</v>
          </cell>
          <cell r="O1375">
            <v>90</v>
          </cell>
          <cell r="P1375">
            <v>5</v>
          </cell>
          <cell r="Q1375">
            <v>10</v>
          </cell>
          <cell r="T1375" t="str">
            <v xml:space="preserve">Yuan Purchase Pricelist (CNY)</v>
          </cell>
          <cell r="U1375">
            <v>5.0999999999999996</v>
          </cell>
          <cell r="V1375">
            <v>138.72</v>
          </cell>
          <cell r="W1375">
            <v>200</v>
          </cell>
          <cell r="X1375">
            <v>350</v>
          </cell>
        </row>
        <row r="1376">
          <cell r="A1376">
            <v>11397</v>
          </cell>
          <cell r="B1376" t="str">
            <v>AUTOLAMPS1390</v>
          </cell>
          <cell r="C1376" t="str">
            <v>AUTOLAMPS1390</v>
          </cell>
          <cell r="D1376" t="b">
            <v>1</v>
          </cell>
          <cell r="E1376" t="str">
            <v xml:space="preserve">TOYOTA COROLLA AXIO / FIELDER (06-07) - FOG LAMP HOUSING (15-212-2059) - RH</v>
          </cell>
          <cell r="F1376" t="str">
            <v>TOYOTA</v>
          </cell>
          <cell r="G1376" t="str">
            <v xml:space="preserve">AXIO/06 FLH RH</v>
          </cell>
          <cell r="H1376" t="str">
            <v>TY01-3004-2-R</v>
          </cell>
          <cell r="J1376">
            <v>0.04</v>
          </cell>
          <cell r="K1376" t="str">
            <v>SUPPLIER0002</v>
          </cell>
          <cell r="L1376" t="str">
            <v xml:space="preserve">ANHUI TINCAI SILK CO. LTD</v>
          </cell>
          <cell r="M1376">
            <v>14</v>
          </cell>
          <cell r="N1376">
            <v>56</v>
          </cell>
          <cell r="O1376">
            <v>70</v>
          </cell>
          <cell r="P1376">
            <v>5</v>
          </cell>
          <cell r="Q1376">
            <v>10</v>
          </cell>
          <cell r="T1376" t="str">
            <v xml:space="preserve">Yuan Purchase Pricelist (CNY)</v>
          </cell>
          <cell r="U1376">
            <v>5.0999999999999996</v>
          </cell>
          <cell r="V1376">
            <v>139</v>
          </cell>
          <cell r="W1376">
            <v>210</v>
          </cell>
          <cell r="X1376">
            <v>280</v>
          </cell>
        </row>
        <row r="1377">
          <cell r="A1377">
            <v>14227</v>
          </cell>
          <cell r="B1377" t="str">
            <v>AUTOLAMPS1393</v>
          </cell>
          <cell r="C1377" t="str">
            <v>AUTOLAMPS1393</v>
          </cell>
          <cell r="D1377" t="b">
            <v>1</v>
          </cell>
          <cell r="E1377" t="str">
            <v xml:space="preserve">TOYOTA COROLLA AXIO / FIELDER (06-07) - FRONT MUDFLAP SET</v>
          </cell>
          <cell r="F1377" t="str">
            <v>TOYOTA</v>
          </cell>
          <cell r="G1377" t="str">
            <v xml:space="preserve">AXIO/FIELDER/06 MFS</v>
          </cell>
          <cell r="H1377" t="str">
            <v xml:space="preserve">TY01-3026A/B SET</v>
          </cell>
          <cell r="J1377">
            <v>0.04</v>
          </cell>
          <cell r="K1377" t="str">
            <v>SUPPLIER0002</v>
          </cell>
          <cell r="L1377" t="str">
            <v xml:space="preserve">ANHUI TINCAI SILK CO. LTD</v>
          </cell>
          <cell r="M1377">
            <v>5</v>
          </cell>
          <cell r="N1377">
            <v>20</v>
          </cell>
          <cell r="O1377">
            <v>25</v>
          </cell>
          <cell r="P1377">
            <v>5</v>
          </cell>
          <cell r="Q1377">
            <v>10</v>
          </cell>
          <cell r="T1377" t="str">
            <v xml:space="preserve">Yuan Purchase Pricelist (CNY)</v>
          </cell>
          <cell r="U1377">
            <v>24.8</v>
          </cell>
          <cell r="V1377">
            <v>628.5</v>
          </cell>
          <cell r="W1377">
            <v>940</v>
          </cell>
          <cell r="X1377">
            <v>1600</v>
          </cell>
        </row>
        <row r="1378">
          <cell r="A1378">
            <v>10303</v>
          </cell>
          <cell r="B1378" t="str">
            <v>AUTOLAMPS1391</v>
          </cell>
          <cell r="C1378" t="str">
            <v>AUTOLAMPS1391</v>
          </cell>
          <cell r="D1378" t="b">
            <v>1</v>
          </cell>
          <cell r="E1378" t="str">
            <v xml:space="preserve">TOYOTA COROLLA AXIO / FIELDER (06-07) - HEAD LAMP ORDINARY (212-11L7-RD-M) - LH</v>
          </cell>
          <cell r="F1378" t="str">
            <v>TOYOTA</v>
          </cell>
          <cell r="G1378" t="str">
            <v xml:space="preserve">FIELDER/06 HLA lH</v>
          </cell>
          <cell r="H1378" t="str">
            <v>TY01-3001-L</v>
          </cell>
          <cell r="J1378">
            <v>0.04</v>
          </cell>
          <cell r="K1378" t="str">
            <v>SUPPLIER0002</v>
          </cell>
          <cell r="L1378" t="str">
            <v xml:space="preserve">ANHUI TINCAI SILK CO. LTD</v>
          </cell>
          <cell r="M1378">
            <v>7</v>
          </cell>
          <cell r="N1378">
            <v>28</v>
          </cell>
          <cell r="O1378">
            <v>35</v>
          </cell>
          <cell r="R1378">
            <v>2</v>
          </cell>
          <cell r="S1378">
            <v>5</v>
          </cell>
          <cell r="T1378" t="str">
            <v xml:space="preserve">Yuan Purchase Pricelist (CNY)</v>
          </cell>
          <cell r="U1378">
            <v>100</v>
          </cell>
          <cell r="V1378">
            <v>2542.8000000000002</v>
          </cell>
          <cell r="W1378">
            <v>3800</v>
          </cell>
          <cell r="X1378">
            <v>6600</v>
          </cell>
          <cell r="Z1378">
            <v>76</v>
          </cell>
          <cell r="AB1378" t="str">
            <v>A1</v>
          </cell>
        </row>
        <row r="1379">
          <cell r="A1379">
            <v>10302</v>
          </cell>
          <cell r="B1379" t="str">
            <v>AUTOLAMPS1392</v>
          </cell>
          <cell r="C1379" t="str">
            <v>AUTOLAMPS1392</v>
          </cell>
          <cell r="D1379" t="b">
            <v>1</v>
          </cell>
          <cell r="E1379" t="str">
            <v xml:space="preserve">TOYOTA COROLLA AXIO / FIELDER (06-07) - HEAD LAMP ORDINARY (212-11L7-RD-M) - RH</v>
          </cell>
          <cell r="F1379" t="str">
            <v>TOYOTA</v>
          </cell>
          <cell r="G1379" t="str">
            <v xml:space="preserve">FIELDER/06 HLA RH</v>
          </cell>
          <cell r="H1379" t="str">
            <v>TY01-3001-R</v>
          </cell>
          <cell r="J1379">
            <v>0.04</v>
          </cell>
          <cell r="K1379" t="str">
            <v>SUPPLIER0002</v>
          </cell>
          <cell r="L1379" t="str">
            <v xml:space="preserve">ANHUI TINCAI SILK CO. LTD</v>
          </cell>
          <cell r="M1379">
            <v>6</v>
          </cell>
          <cell r="N1379">
            <v>24</v>
          </cell>
          <cell r="O1379">
            <v>30</v>
          </cell>
          <cell r="R1379">
            <v>2</v>
          </cell>
          <cell r="S1379">
            <v>5</v>
          </cell>
          <cell r="T1379" t="str">
            <v xml:space="preserve">Yuan Purchase Pricelist (CNY)</v>
          </cell>
          <cell r="U1379">
            <v>100</v>
          </cell>
          <cell r="V1379">
            <v>2542.8000000000002</v>
          </cell>
          <cell r="W1379">
            <v>3800</v>
          </cell>
          <cell r="X1379">
            <v>6600</v>
          </cell>
          <cell r="Z1379">
            <v>87</v>
          </cell>
          <cell r="AB1379" t="str">
            <v>A1</v>
          </cell>
        </row>
        <row r="1380">
          <cell r="A1380">
            <v>11398</v>
          </cell>
          <cell r="B1380" t="str">
            <v>AUTOLAMPS1394</v>
          </cell>
          <cell r="C1380" t="str">
            <v>AUTOLAMPS1394</v>
          </cell>
          <cell r="D1380" t="b">
            <v>1</v>
          </cell>
          <cell r="E1380" t="str">
            <v xml:space="preserve">TOYOTA COROLLA AXIO / FIELDER (06-07) - SIDE MIRROR - 5 WIRE ELECTRIC - LH</v>
          </cell>
          <cell r="F1380" t="str">
            <v>TOYOTA</v>
          </cell>
          <cell r="G1380" t="str">
            <v xml:space="preserve">AXIO/FIELDER/06 SME5W LH</v>
          </cell>
          <cell r="H1380" t="str">
            <v>TY01-3012-L</v>
          </cell>
          <cell r="J1380">
            <v>0.04</v>
          </cell>
          <cell r="K1380" t="str">
            <v>SUPPLIER0002</v>
          </cell>
          <cell r="L1380" t="str">
            <v xml:space="preserve">ANHUI TINCAI SILK CO. LTD</v>
          </cell>
          <cell r="M1380">
            <v>2</v>
          </cell>
          <cell r="N1380">
            <v>8</v>
          </cell>
          <cell r="O1380">
            <v>10</v>
          </cell>
          <cell r="P1380">
            <v>5</v>
          </cell>
          <cell r="Q1380">
            <v>10</v>
          </cell>
          <cell r="T1380" t="str">
            <v xml:space="preserve">Yuan Purchase Pricelist (CNY)</v>
          </cell>
          <cell r="U1380">
            <v>130</v>
          </cell>
          <cell r="V1380">
            <v>3316</v>
          </cell>
          <cell r="W1380">
            <v>5000</v>
          </cell>
          <cell r="X1380">
            <v>8700</v>
          </cell>
          <cell r="Z1380">
            <v>9</v>
          </cell>
          <cell r="AB1380" t="str">
            <v>B12</v>
          </cell>
        </row>
        <row r="1381">
          <cell r="A1381">
            <v>11399</v>
          </cell>
          <cell r="B1381" t="str">
            <v>AUTOLAMPS1395</v>
          </cell>
          <cell r="C1381" t="str">
            <v>AUTOLAMPS1395</v>
          </cell>
          <cell r="D1381" t="b">
            <v>1</v>
          </cell>
          <cell r="E1381" t="str">
            <v xml:space="preserve">TOYOTA COROLLA AXIO / FIELDER (06-07) - SIDE MIRROR - 5 WIRE ELECTRIC - RH</v>
          </cell>
          <cell r="F1381" t="str">
            <v>TOYOTA</v>
          </cell>
          <cell r="G1381" t="str">
            <v xml:space="preserve">AXIO/FIELDER/06 SME5W RH</v>
          </cell>
          <cell r="H1381" t="str">
            <v>TY01-3012B-R</v>
          </cell>
          <cell r="J1381">
            <v>0.04</v>
          </cell>
          <cell r="K1381" t="str">
            <v>SUPPLIER0002</v>
          </cell>
          <cell r="L1381" t="str">
            <v xml:space="preserve">ANHUI TINCAI SILK CO. LTD</v>
          </cell>
          <cell r="M1381">
            <v>2</v>
          </cell>
          <cell r="N1381">
            <v>8</v>
          </cell>
          <cell r="O1381">
            <v>10</v>
          </cell>
          <cell r="P1381">
            <v>5</v>
          </cell>
          <cell r="Q1381">
            <v>10</v>
          </cell>
          <cell r="T1381" t="str">
            <v xml:space="preserve">Yuan Purchase Pricelist (CNY)</v>
          </cell>
          <cell r="U1381">
            <v>130</v>
          </cell>
          <cell r="V1381">
            <v>3316</v>
          </cell>
          <cell r="W1381">
            <v>5000</v>
          </cell>
          <cell r="X1381">
            <v>8700</v>
          </cell>
          <cell r="Z1381">
            <v>18</v>
          </cell>
          <cell r="AB1381" t="str">
            <v>B12</v>
          </cell>
        </row>
        <row r="1382">
          <cell r="A1382">
            <v>13660</v>
          </cell>
          <cell r="B1382" t="str">
            <v>AUTOLAMPS1396</v>
          </cell>
          <cell r="C1382" t="str">
            <v>AUTOLAMPS1396</v>
          </cell>
          <cell r="D1382" t="b">
            <v>1</v>
          </cell>
          <cell r="E1382" t="str">
            <v xml:space="preserve">TOYOTA COROLLA AXIO / FIELDER (06-07) - SIDE MIRROR - 5 WIRE ELECTRIC (LED) - LH</v>
          </cell>
          <cell r="F1382" t="str">
            <v>TOYOTA</v>
          </cell>
          <cell r="G1382" t="str">
            <v xml:space="preserve">AXIO/FIELDER/06 SME5WLED LH</v>
          </cell>
          <cell r="H1382" t="str">
            <v>H-0055-L</v>
          </cell>
          <cell r="J1382">
            <v>0.04</v>
          </cell>
          <cell r="K1382" t="str">
            <v>SUPPLIER0002</v>
          </cell>
          <cell r="L1382" t="str">
            <v xml:space="preserve">ANHUI TINCAI SILK CO. LTD</v>
          </cell>
          <cell r="M1382">
            <v>0</v>
          </cell>
          <cell r="N1382">
            <v>0</v>
          </cell>
          <cell r="O1382">
            <v>0</v>
          </cell>
          <cell r="P1382">
            <v>5</v>
          </cell>
          <cell r="Q1382">
            <v>10</v>
          </cell>
          <cell r="T1382" t="str">
            <v xml:space="preserve">Yuan Purchase Pricelist (CNY)</v>
          </cell>
          <cell r="U1382">
            <v>12.18</v>
          </cell>
          <cell r="V1382">
            <v>1904</v>
          </cell>
          <cell r="W1382">
            <v>2950</v>
          </cell>
          <cell r="X1382">
            <v>4070</v>
          </cell>
          <cell r="Z1382">
            <v>13</v>
          </cell>
          <cell r="AB1382" t="str">
            <v>B14</v>
          </cell>
        </row>
        <row r="1383">
          <cell r="A1383">
            <v>13659</v>
          </cell>
          <cell r="B1383" t="str">
            <v>AUTOLAMPS1397</v>
          </cell>
          <cell r="C1383" t="str">
            <v>AUTOLAMPS1397</v>
          </cell>
          <cell r="D1383" t="b">
            <v>1</v>
          </cell>
          <cell r="E1383" t="str">
            <v xml:space="preserve">TOYOTA COROLLA AXIO / FIELDER (06-07) - SIDE MIRROR - 5 WIRE ELECTRIC (LED) - RH</v>
          </cell>
          <cell r="F1383" t="str">
            <v>TOYOTA</v>
          </cell>
          <cell r="G1383" t="str">
            <v xml:space="preserve">AXIO/FIELDER/06 SME5WLED RH</v>
          </cell>
          <cell r="H1383" t="str">
            <v>H-0055-R</v>
          </cell>
          <cell r="J1383">
            <v>0.04</v>
          </cell>
          <cell r="K1383" t="str">
            <v>SUPPLIER0002</v>
          </cell>
          <cell r="L1383" t="str">
            <v xml:space="preserve">ANHUI TINCAI SILK CO. LTD</v>
          </cell>
          <cell r="M1383">
            <v>1</v>
          </cell>
          <cell r="N1383">
            <v>4</v>
          </cell>
          <cell r="O1383">
            <v>5</v>
          </cell>
          <cell r="P1383">
            <v>5</v>
          </cell>
          <cell r="Q1383">
            <v>10</v>
          </cell>
          <cell r="T1383" t="str">
            <v xml:space="preserve">Yuan Purchase Pricelist (CNY)</v>
          </cell>
          <cell r="U1383">
            <v>12.18</v>
          </cell>
          <cell r="V1383">
            <v>1904</v>
          </cell>
          <cell r="W1383">
            <v>2950</v>
          </cell>
          <cell r="X1383">
            <v>4070</v>
          </cell>
          <cell r="Z1383">
            <v>5</v>
          </cell>
          <cell r="AB1383" t="str">
            <v>B14</v>
          </cell>
        </row>
        <row r="1384">
          <cell r="A1384">
            <v>12824</v>
          </cell>
          <cell r="B1384" t="str">
            <v>AUTOLAMPS1398</v>
          </cell>
          <cell r="C1384" t="str">
            <v>AUTOLAMPS1398</v>
          </cell>
          <cell r="D1384" t="b">
            <v>1</v>
          </cell>
          <cell r="E1384" t="str">
            <v xml:space="preserve">TOYOTA COROLLA AXIO / FIELDER (06-07) - SIDE MIRROR - 7 WIRE FOLDABLE WITH LIGHT - LH</v>
          </cell>
          <cell r="F1384" t="str">
            <v>TOYOTA</v>
          </cell>
          <cell r="G1384" t="str">
            <v xml:space="preserve">AXIO/FIELDER/06 SME7W/WL RH</v>
          </cell>
          <cell r="H1384" t="str">
            <v>TY01-3012B-L</v>
          </cell>
          <cell r="J1384">
            <v>0.04</v>
          </cell>
          <cell r="K1384" t="str">
            <v>SUPPLIER0002</v>
          </cell>
          <cell r="L1384" t="str">
            <v xml:space="preserve">ANHUI TINCAI SILK CO. LTD</v>
          </cell>
          <cell r="M1384">
            <v>1</v>
          </cell>
          <cell r="N1384">
            <v>4</v>
          </cell>
          <cell r="O1384">
            <v>5</v>
          </cell>
          <cell r="P1384">
            <v>5</v>
          </cell>
          <cell r="Q1384">
            <v>10</v>
          </cell>
          <cell r="T1384" t="str">
            <v xml:space="preserve">Yuan Purchase Pricelist (CNY)</v>
          </cell>
          <cell r="U1384">
            <v>150</v>
          </cell>
          <cell r="V1384">
            <v>3826</v>
          </cell>
          <cell r="W1384">
            <v>5700</v>
          </cell>
          <cell r="X1384">
            <v>9900</v>
          </cell>
          <cell r="Z1384">
            <v>22</v>
          </cell>
          <cell r="AB1384" t="str">
            <v>B12</v>
          </cell>
        </row>
        <row r="1385">
          <cell r="A1385">
            <v>12823</v>
          </cell>
          <cell r="B1385" t="str">
            <v>AUTOLAMPS1399</v>
          </cell>
          <cell r="C1385" t="str">
            <v>AUTOLAMPS1399</v>
          </cell>
          <cell r="D1385" t="b">
            <v>1</v>
          </cell>
          <cell r="E1385" t="str">
            <v xml:space="preserve">TOYOTA COROLLA AXIO / FIELDER (06-07) - SIDE MIRROR - 7 WIRE FOLDABLE WITH LIGHT - RH</v>
          </cell>
          <cell r="F1385" t="str">
            <v>TOYOTA</v>
          </cell>
          <cell r="G1385" t="str">
            <v xml:space="preserve">AXIO/FIELDER/06 SME7W/WL RH</v>
          </cell>
          <cell r="H1385" t="str">
            <v>TY01-3012B-R</v>
          </cell>
          <cell r="J1385">
            <v>0.04</v>
          </cell>
          <cell r="K1385" t="str">
            <v>SUPPLIER0002</v>
          </cell>
          <cell r="L1385" t="str">
            <v xml:space="preserve">ANHUI TINCAI SILK CO. LTD</v>
          </cell>
          <cell r="M1385">
            <v>2</v>
          </cell>
          <cell r="N1385">
            <v>8</v>
          </cell>
          <cell r="O1385">
            <v>10</v>
          </cell>
          <cell r="P1385">
            <v>5</v>
          </cell>
          <cell r="Q1385">
            <v>10</v>
          </cell>
          <cell r="T1385" t="str">
            <v xml:space="preserve">Yuan Purchase Pricelist (CNY)</v>
          </cell>
          <cell r="U1385">
            <v>150</v>
          </cell>
          <cell r="V1385">
            <v>3826</v>
          </cell>
          <cell r="W1385">
            <v>5700</v>
          </cell>
          <cell r="X1385">
            <v>9900</v>
          </cell>
          <cell r="Z1385">
            <v>20</v>
          </cell>
          <cell r="AB1385" t="str">
            <v>B12</v>
          </cell>
        </row>
        <row r="1386">
          <cell r="A1386">
            <v>12760</v>
          </cell>
          <cell r="B1386" t="str">
            <v>AUTOLAMPS1400</v>
          </cell>
          <cell r="C1386" t="str">
            <v>AUTOLAMPS1400</v>
          </cell>
          <cell r="D1386" t="b">
            <v>1</v>
          </cell>
          <cell r="E1386" t="str">
            <v xml:space="preserve">TOYOTA COROLLA AXIO / FIELDER (06-11) - FRONT INNER FENDER - LH</v>
          </cell>
          <cell r="F1386" t="str">
            <v>TOYOTA</v>
          </cell>
          <cell r="G1386" t="str">
            <v xml:space="preserve">AXIO/06 IFF LH</v>
          </cell>
          <cell r="H1386" t="str">
            <v>53875-12440/02270-L</v>
          </cell>
          <cell r="J1386">
            <v>0.04</v>
          </cell>
          <cell r="K1386" t="str">
            <v>SUPPLIER0002</v>
          </cell>
          <cell r="L1386" t="str">
            <v xml:space="preserve">ANHUI TINCAI SILK CO. LTD</v>
          </cell>
          <cell r="M1386">
            <v>7</v>
          </cell>
          <cell r="N1386">
            <v>28</v>
          </cell>
          <cell r="O1386">
            <v>35</v>
          </cell>
          <cell r="R1386">
            <v>5</v>
          </cell>
          <cell r="S1386">
            <v>20</v>
          </cell>
          <cell r="T1386" t="str">
            <v xml:space="preserve">Yuan Purchase Pricelist (CNY)</v>
          </cell>
          <cell r="U1386">
            <v>15</v>
          </cell>
          <cell r="V1386">
            <v>383</v>
          </cell>
          <cell r="W1386">
            <v>570</v>
          </cell>
          <cell r="X1386">
            <v>1100</v>
          </cell>
          <cell r="Z1386">
            <v>71</v>
          </cell>
          <cell r="AB1386" t="str">
            <v>H1</v>
          </cell>
        </row>
        <row r="1387">
          <cell r="A1387">
            <v>12759</v>
          </cell>
          <cell r="B1387" t="str">
            <v>AUTOLAMPS1401</v>
          </cell>
          <cell r="C1387" t="str">
            <v>AUTOLAMPS1401</v>
          </cell>
          <cell r="D1387" t="b">
            <v>1</v>
          </cell>
          <cell r="E1387" t="str">
            <v xml:space="preserve">TOYOTA COROLLA AXIO / FIELDER (06-11) - FRONT INNER FENDER - RH</v>
          </cell>
          <cell r="F1387" t="str">
            <v>TOYOTA</v>
          </cell>
          <cell r="G1387" t="str">
            <v xml:space="preserve">AXIO/06 IFF RH</v>
          </cell>
          <cell r="H1387" t="str">
            <v>53876-12440/02270-R</v>
          </cell>
          <cell r="J1387">
            <v>0.04</v>
          </cell>
          <cell r="K1387" t="str">
            <v>SUPPLIER0002</v>
          </cell>
          <cell r="L1387" t="str">
            <v xml:space="preserve">ANHUI TINCAI SILK CO. LTD</v>
          </cell>
          <cell r="M1387">
            <v>6</v>
          </cell>
          <cell r="N1387">
            <v>24</v>
          </cell>
          <cell r="O1387">
            <v>30</v>
          </cell>
          <cell r="R1387">
            <v>5</v>
          </cell>
          <cell r="S1387">
            <v>20</v>
          </cell>
          <cell r="T1387" t="str">
            <v xml:space="preserve">Yuan Purchase Pricelist (CNY)</v>
          </cell>
          <cell r="U1387">
            <v>15</v>
          </cell>
          <cell r="V1387">
            <v>383</v>
          </cell>
          <cell r="W1387">
            <v>570</v>
          </cell>
          <cell r="X1387">
            <v>1100</v>
          </cell>
          <cell r="Z1387">
            <v>71</v>
          </cell>
          <cell r="AB1387" t="str">
            <v>H1</v>
          </cell>
        </row>
        <row r="1388">
          <cell r="A1388">
            <v>13791</v>
          </cell>
          <cell r="B1388" t="str">
            <v>AUTOLAMPS1406</v>
          </cell>
          <cell r="C1388" t="str">
            <v>AUTOLAMPS1406</v>
          </cell>
          <cell r="D1388" t="b">
            <v>1</v>
          </cell>
          <cell r="E1388" t="str">
            <v xml:space="preserve">TOYOTA COROLLA AXIO / FIELDER (12-14) - FOG LAMP HOUSING - LH</v>
          </cell>
          <cell r="F1388" t="str">
            <v>TOYOTA</v>
          </cell>
          <cell r="G1388" t="str">
            <v xml:space="preserve">AXIO/12 FLH LH</v>
          </cell>
          <cell r="H1388" t="str">
            <v>TY01-3904-2-L</v>
          </cell>
          <cell r="J1388">
            <v>0.04</v>
          </cell>
          <cell r="K1388" t="str">
            <v>SUPPLIER0002</v>
          </cell>
          <cell r="L1388" t="str">
            <v xml:space="preserve">ANHUI TINCAI SILK CO. LTD</v>
          </cell>
          <cell r="M1388">
            <v>3</v>
          </cell>
          <cell r="N1388">
            <v>12</v>
          </cell>
          <cell r="O1388">
            <v>15</v>
          </cell>
          <cell r="P1388">
            <v>5</v>
          </cell>
          <cell r="Q1388">
            <v>10</v>
          </cell>
          <cell r="T1388" t="str">
            <v xml:space="preserve">Yuan Purchase Pricelist (CNY)</v>
          </cell>
          <cell r="U1388">
            <v>5.0999999999999996</v>
          </cell>
          <cell r="V1388">
            <v>115</v>
          </cell>
          <cell r="W1388">
            <v>180</v>
          </cell>
          <cell r="X1388">
            <v>250</v>
          </cell>
        </row>
        <row r="1389">
          <cell r="A1389">
            <v>13790</v>
          </cell>
          <cell r="B1389" t="str">
            <v>AUTOLAMPS1407</v>
          </cell>
          <cell r="C1389" t="str">
            <v>AUTOLAMPS1407</v>
          </cell>
          <cell r="D1389" t="b">
            <v>1</v>
          </cell>
          <cell r="E1389" t="str">
            <v xml:space="preserve">TOYOTA COROLLA AXIO / FIELDER (12-14) - FOG LAMP HOUSING - RH</v>
          </cell>
          <cell r="F1389" t="str">
            <v>TOYOTA</v>
          </cell>
          <cell r="G1389" t="str">
            <v xml:space="preserve">AXIO/12 FLH RH</v>
          </cell>
          <cell r="H1389" t="str">
            <v>TY01-3904-2-R</v>
          </cell>
          <cell r="J1389">
            <v>0.04</v>
          </cell>
          <cell r="K1389" t="str">
            <v>SUPPLIER0002</v>
          </cell>
          <cell r="L1389" t="str">
            <v xml:space="preserve">ANHUI TINCAI SILK CO. LTD</v>
          </cell>
          <cell r="M1389">
            <v>4</v>
          </cell>
          <cell r="N1389">
            <v>16</v>
          </cell>
          <cell r="O1389">
            <v>20</v>
          </cell>
          <cell r="P1389">
            <v>5</v>
          </cell>
          <cell r="Q1389">
            <v>10</v>
          </cell>
          <cell r="T1389" t="str">
            <v xml:space="preserve">Yuan Purchase Pricelist (CNY)</v>
          </cell>
          <cell r="U1389">
            <v>5.0999999999999996</v>
          </cell>
          <cell r="V1389">
            <v>115</v>
          </cell>
          <cell r="W1389">
            <v>180</v>
          </cell>
          <cell r="X1389">
            <v>250</v>
          </cell>
        </row>
        <row r="1390">
          <cell r="A1390">
            <v>13865</v>
          </cell>
          <cell r="B1390" t="str">
            <v>AUTOLAMPS1402</v>
          </cell>
          <cell r="C1390" t="str">
            <v>AUTOLAMPS1402</v>
          </cell>
          <cell r="D1390" t="b">
            <v>1</v>
          </cell>
          <cell r="E1390" t="str">
            <v xml:space="preserve">TOYOTA COROLLA AXIO / FIELDER (12-14) - FRONT BUMPER</v>
          </cell>
          <cell r="F1390" t="str">
            <v>TOYOTA</v>
          </cell>
          <cell r="G1390" t="str">
            <v xml:space="preserve">AXIO/12 BPRF</v>
          </cell>
          <cell r="H1390" t="str">
            <v>TY01-3907</v>
          </cell>
          <cell r="J1390">
            <v>0.04</v>
          </cell>
          <cell r="K1390" t="str">
            <v>SUPPLIER0002</v>
          </cell>
          <cell r="L1390" t="str">
            <v xml:space="preserve">ANHUI TINCAI SILK CO. LTD</v>
          </cell>
          <cell r="M1390">
            <v>1</v>
          </cell>
          <cell r="N1390">
            <v>4</v>
          </cell>
          <cell r="O1390">
            <v>5</v>
          </cell>
          <cell r="R1390">
            <v>3</v>
          </cell>
          <cell r="S1390">
            <v>10</v>
          </cell>
          <cell r="T1390" t="str">
            <v xml:space="preserve">Yuan Purchase Pricelist (CNY)</v>
          </cell>
          <cell r="U1390">
            <v>140</v>
          </cell>
          <cell r="V1390">
            <v>3381</v>
          </cell>
          <cell r="W1390">
            <v>5070</v>
          </cell>
          <cell r="X1390">
            <v>7000</v>
          </cell>
          <cell r="Z1390">
            <v>6</v>
          </cell>
          <cell r="AB1390" t="str">
            <v>G4B</v>
          </cell>
        </row>
        <row r="1391">
          <cell r="A1391">
            <v>13866</v>
          </cell>
          <cell r="B1391" t="str">
            <v>AUTOLAMPS1403</v>
          </cell>
          <cell r="C1391" t="str">
            <v>AUTOLAMPS1403</v>
          </cell>
          <cell r="D1391" t="b">
            <v>1</v>
          </cell>
          <cell r="E1391" t="str">
            <v xml:space="preserve">TOYOTA COROLLA AXIO / FIELDER (12-14) - FRONT BUMPER GRILL</v>
          </cell>
          <cell r="F1391" t="str">
            <v>TOYOTA</v>
          </cell>
          <cell r="G1391" t="str">
            <v xml:space="preserve">AXIO/12 BGRL</v>
          </cell>
          <cell r="H1391" t="str">
            <v>TY01-3907-1</v>
          </cell>
          <cell r="J1391">
            <v>0.04</v>
          </cell>
          <cell r="K1391" t="str">
            <v>SUPPLIER0002</v>
          </cell>
          <cell r="L1391" t="str">
            <v xml:space="preserve">ANHUI TINCAI SILK CO. LTD</v>
          </cell>
          <cell r="M1391">
            <v>2</v>
          </cell>
          <cell r="N1391">
            <v>8</v>
          </cell>
          <cell r="O1391">
            <v>10</v>
          </cell>
          <cell r="R1391">
            <v>3</v>
          </cell>
          <cell r="S1391">
            <v>10</v>
          </cell>
          <cell r="T1391" t="str">
            <v xml:space="preserve">Yuan Purchase Pricelist (CNY)</v>
          </cell>
          <cell r="U1391">
            <v>35</v>
          </cell>
          <cell r="V1391">
            <v>845</v>
          </cell>
          <cell r="W1391">
            <v>1270</v>
          </cell>
          <cell r="X1391">
            <v>1750</v>
          </cell>
        </row>
        <row r="1392">
          <cell r="A1392">
            <v>13868</v>
          </cell>
          <cell r="B1392" t="str">
            <v>AUTOLAMPS1404</v>
          </cell>
          <cell r="C1392" t="str">
            <v>AUTOLAMPS1404</v>
          </cell>
          <cell r="D1392" t="b">
            <v>1</v>
          </cell>
          <cell r="E1392" t="str">
            <v xml:space="preserve">TOYOTA COROLLA AXIO / FIELDER (12-14) - FRONT INNER FENDER - LH</v>
          </cell>
          <cell r="F1392" t="str">
            <v>TOYOTA</v>
          </cell>
          <cell r="G1392" t="str">
            <v xml:space="preserve">AXIO/12 IFF LH</v>
          </cell>
          <cell r="H1392" t="str">
            <v xml:space="preserve">ANHUI TINCAI SILK CO. LTD</v>
          </cell>
          <cell r="J1392">
            <v>0.04</v>
          </cell>
          <cell r="K1392" t="str">
            <v>SUPPLIER0002</v>
          </cell>
          <cell r="L1392" t="str">
            <v xml:space="preserve">ANHUI TINCAI SILK CO. LTD</v>
          </cell>
          <cell r="M1392">
            <v>8</v>
          </cell>
          <cell r="N1392">
            <v>32</v>
          </cell>
          <cell r="O1392">
            <v>40</v>
          </cell>
          <cell r="R1392">
            <v>5</v>
          </cell>
          <cell r="S1392">
            <v>20</v>
          </cell>
          <cell r="T1392" t="str">
            <v xml:space="preserve">Yuan Purchase Pricelist (CNY)</v>
          </cell>
          <cell r="U1392">
            <v>20</v>
          </cell>
          <cell r="V1392">
            <v>483</v>
          </cell>
          <cell r="W1392">
            <v>720</v>
          </cell>
          <cell r="X1392">
            <v>1000</v>
          </cell>
          <cell r="Z1392">
            <v>22</v>
          </cell>
          <cell r="AB1392" t="str">
            <v>H1</v>
          </cell>
        </row>
        <row r="1393">
          <cell r="A1393">
            <v>13867</v>
          </cell>
          <cell r="B1393" t="str">
            <v>AUTOLAMPS1405</v>
          </cell>
          <cell r="C1393" t="str">
            <v>AUTOLAMPS1405</v>
          </cell>
          <cell r="D1393" t="b">
            <v>1</v>
          </cell>
          <cell r="E1393" t="str">
            <v xml:space="preserve">TOYOTA COROLLA AXIO / FIELDER (12-14) - FRONT INNER FENDER - RH</v>
          </cell>
          <cell r="F1393" t="str">
            <v>TOYOTA</v>
          </cell>
          <cell r="G1393" t="str">
            <v xml:space="preserve">AXIO/12 IFF RH</v>
          </cell>
          <cell r="H1393" t="str">
            <v xml:space="preserve">ANHUI TINCAI SILK CO. LTD</v>
          </cell>
          <cell r="J1393">
            <v>0.04</v>
          </cell>
          <cell r="K1393" t="str">
            <v>SUPPLIER0002</v>
          </cell>
          <cell r="L1393" t="str">
            <v xml:space="preserve">ANHUI TINCAI SILK CO. LTD</v>
          </cell>
          <cell r="M1393">
            <v>6</v>
          </cell>
          <cell r="N1393">
            <v>24</v>
          </cell>
          <cell r="O1393">
            <v>30</v>
          </cell>
          <cell r="R1393">
            <v>5</v>
          </cell>
          <cell r="S1393">
            <v>20</v>
          </cell>
          <cell r="T1393" t="str">
            <v xml:space="preserve">Yuan Purchase Pricelist (CNY)</v>
          </cell>
          <cell r="U1393">
            <v>20</v>
          </cell>
          <cell r="V1393">
            <v>483</v>
          </cell>
          <cell r="W1393">
            <v>720</v>
          </cell>
          <cell r="X1393">
            <v>1000</v>
          </cell>
          <cell r="Z1393">
            <v>12</v>
          </cell>
          <cell r="AB1393" t="str">
            <v>H1</v>
          </cell>
        </row>
        <row r="1394">
          <cell r="A1394">
            <v>13836</v>
          </cell>
          <cell r="B1394" t="str">
            <v>AUTOLAMPS1408</v>
          </cell>
          <cell r="C1394" t="str">
            <v>AUTOLAMPS1408</v>
          </cell>
          <cell r="D1394" t="b">
            <v>1</v>
          </cell>
          <cell r="E1394" t="str">
            <v xml:space="preserve">TOYOTA COROLLA AXIO / FIELDER (12-14) - HEAD LAMP ORDINARY (12-581) - LH</v>
          </cell>
          <cell r="F1394" t="str">
            <v>TOYOTA</v>
          </cell>
          <cell r="G1394" t="str">
            <v>AXIO/FIELDER/12-HLA-LH</v>
          </cell>
          <cell r="H1394" t="str">
            <v>TY01-3901B-L</v>
          </cell>
          <cell r="J1394">
            <v>0.04</v>
          </cell>
          <cell r="K1394" t="str">
            <v>SUPPLIER0002</v>
          </cell>
          <cell r="L1394" t="str">
            <v xml:space="preserve">ANHUI TINCAI SILK CO. LTD</v>
          </cell>
          <cell r="M1394">
            <v>3</v>
          </cell>
          <cell r="N1394">
            <v>12</v>
          </cell>
          <cell r="O1394">
            <v>15</v>
          </cell>
          <cell r="R1394">
            <v>2</v>
          </cell>
          <cell r="S1394">
            <v>5</v>
          </cell>
          <cell r="T1394" t="str">
            <v xml:space="preserve">Yuan Purchase Pricelist (CNY)</v>
          </cell>
          <cell r="U1394">
            <v>180</v>
          </cell>
          <cell r="V1394">
            <v>4577.04</v>
          </cell>
          <cell r="W1394">
            <v>6900</v>
          </cell>
          <cell r="X1394">
            <v>9150</v>
          </cell>
          <cell r="Z1394">
            <v>2</v>
          </cell>
          <cell r="AB1394" t="str">
            <v>A1</v>
          </cell>
        </row>
        <row r="1395">
          <cell r="A1395">
            <v>13835</v>
          </cell>
          <cell r="B1395" t="str">
            <v>AUTOLAMPS1409</v>
          </cell>
          <cell r="C1395" t="str">
            <v>AUTOLAMPS1409</v>
          </cell>
          <cell r="D1395" t="b">
            <v>1</v>
          </cell>
          <cell r="E1395" t="str">
            <v xml:space="preserve">TOYOTA COROLLA AXIO / FIELDER (12-14) - HEAD LAMP ORDINARY (12-581) - RH</v>
          </cell>
          <cell r="F1395" t="str">
            <v>TOYOTA</v>
          </cell>
          <cell r="G1395" t="str">
            <v xml:space="preserve">AXIO/FIELDER/12 HLA RH</v>
          </cell>
          <cell r="H1395" t="str">
            <v>TY01-3901B-R</v>
          </cell>
          <cell r="J1395">
            <v>0.04</v>
          </cell>
          <cell r="K1395" t="str">
            <v>SUPPLIER0002</v>
          </cell>
          <cell r="L1395" t="str">
            <v xml:space="preserve">ANHUI TINCAI SILK CO. LTD</v>
          </cell>
          <cell r="M1395">
            <v>3</v>
          </cell>
          <cell r="N1395">
            <v>12</v>
          </cell>
          <cell r="O1395">
            <v>15</v>
          </cell>
          <cell r="R1395">
            <v>2</v>
          </cell>
          <cell r="S1395">
            <v>5</v>
          </cell>
          <cell r="T1395" t="str">
            <v xml:space="preserve">Yuan Purchase Pricelist (CNY)</v>
          </cell>
          <cell r="U1395">
            <v>180</v>
          </cell>
          <cell r="V1395">
            <v>4577.04</v>
          </cell>
          <cell r="W1395">
            <v>6900</v>
          </cell>
          <cell r="X1395">
            <v>11900</v>
          </cell>
          <cell r="Z1395">
            <v>25</v>
          </cell>
          <cell r="AB1395" t="str">
            <v>A1</v>
          </cell>
        </row>
        <row r="1396">
          <cell r="A1396">
            <v>13863</v>
          </cell>
          <cell r="B1396" t="str">
            <v>AUTOLAMPS1410</v>
          </cell>
          <cell r="C1396" t="str">
            <v>AUTOLAMPS1410</v>
          </cell>
          <cell r="D1396" t="b">
            <v>1</v>
          </cell>
          <cell r="E1396" t="str">
            <v xml:space="preserve">TOYOTA COROLLA AXIO / FIELDER (12-14) - HEAD LAMP PROJECTION (12-582) - LH</v>
          </cell>
          <cell r="F1396" t="str">
            <v>TOYOTA</v>
          </cell>
          <cell r="G1396" t="str">
            <v xml:space="preserve">AXIO/FIELDER/12 HLA LH</v>
          </cell>
          <cell r="H1396" t="str">
            <v>TY01-3901-L</v>
          </cell>
          <cell r="J1396">
            <v>0.04</v>
          </cell>
          <cell r="K1396" t="str">
            <v>SUPPLIER0002</v>
          </cell>
          <cell r="L1396" t="str">
            <v xml:space="preserve">ANHUI TINCAI SILK CO. LTD</v>
          </cell>
          <cell r="M1396">
            <v>1</v>
          </cell>
          <cell r="N1396">
            <v>4</v>
          </cell>
          <cell r="O1396">
            <v>5</v>
          </cell>
          <cell r="R1396">
            <v>2</v>
          </cell>
          <cell r="S1396">
            <v>5</v>
          </cell>
          <cell r="T1396" t="str">
            <v xml:space="preserve">Yuan Purchase Pricelist (CNY)</v>
          </cell>
          <cell r="U1396">
            <v>220</v>
          </cell>
          <cell r="V1396">
            <v>5594.16</v>
          </cell>
          <cell r="W1396">
            <v>8400</v>
          </cell>
          <cell r="X1396">
            <v>14600</v>
          </cell>
          <cell r="Z1396">
            <v>13</v>
          </cell>
          <cell r="AB1396" t="str">
            <v>A1</v>
          </cell>
        </row>
        <row r="1397">
          <cell r="A1397">
            <v>13862</v>
          </cell>
          <cell r="B1397" t="str">
            <v>AUTOLAMPS1411</v>
          </cell>
          <cell r="C1397" t="str">
            <v>AUTOLAMPS1411</v>
          </cell>
          <cell r="D1397" t="b">
            <v>1</v>
          </cell>
          <cell r="E1397" t="str">
            <v xml:space="preserve">TOYOTA COROLLA AXIO / FIELDER (12-14) - HEAD LAMP PROJECTION (12-582) - RH</v>
          </cell>
          <cell r="F1397" t="str">
            <v>TOYOTA</v>
          </cell>
          <cell r="G1397" t="str">
            <v xml:space="preserve">AXIO/FIELDER/12 HLA RH</v>
          </cell>
          <cell r="H1397" t="str">
            <v>TY01-3901-R</v>
          </cell>
          <cell r="J1397">
            <v>0.04</v>
          </cell>
          <cell r="K1397" t="str">
            <v>SUPPLIER0002</v>
          </cell>
          <cell r="L1397" t="str">
            <v xml:space="preserve">ANHUI TINCAI SILK CO. LTD</v>
          </cell>
          <cell r="M1397">
            <v>1</v>
          </cell>
          <cell r="N1397">
            <v>4</v>
          </cell>
          <cell r="O1397">
            <v>5</v>
          </cell>
          <cell r="R1397">
            <v>2</v>
          </cell>
          <cell r="S1397">
            <v>5</v>
          </cell>
          <cell r="T1397" t="str">
            <v xml:space="preserve">Yuan Purchase Pricelist (CNY)</v>
          </cell>
          <cell r="U1397">
            <v>220</v>
          </cell>
          <cell r="V1397">
            <v>5594.16</v>
          </cell>
          <cell r="W1397">
            <v>8400</v>
          </cell>
          <cell r="X1397">
            <v>14600</v>
          </cell>
          <cell r="Z1397">
            <v>11</v>
          </cell>
          <cell r="AB1397" t="str">
            <v>A1</v>
          </cell>
        </row>
        <row r="1398">
          <cell r="A1398">
            <v>13410</v>
          </cell>
          <cell r="B1398" t="str">
            <v>AUTOLAMPS1151</v>
          </cell>
          <cell r="C1398" t="str">
            <v>AUTOLAMPS1151</v>
          </cell>
          <cell r="D1398" t="b">
            <v>1</v>
          </cell>
          <cell r="E1398" t="str">
            <v xml:space="preserve">TOYOTA COROLLA AXIO / FIELDER (KE130  06-09) - FRONT DOOR GLASS - LH</v>
          </cell>
          <cell r="F1398" t="str">
            <v>TOYOTA</v>
          </cell>
          <cell r="G1398" t="str">
            <v xml:space="preserve">KE130 FD/LH</v>
          </cell>
          <cell r="H1398" t="str">
            <v xml:space="preserve">KE130 FD/LH</v>
          </cell>
          <cell r="I1398" t="str">
            <v>937*486</v>
          </cell>
          <cell r="J1398">
            <v>0.02</v>
          </cell>
          <cell r="K1398" t="str">
            <v>SUPPLIER0015</v>
          </cell>
          <cell r="L1398" t="str">
            <v xml:space="preserve">XINYI AUTOMOBILE GLASS (SHENZHEN) CO., LTD</v>
          </cell>
          <cell r="M1398">
            <v>1</v>
          </cell>
          <cell r="N1398">
            <v>4</v>
          </cell>
          <cell r="O1398">
            <v>5</v>
          </cell>
          <cell r="R1398">
            <v>1</v>
          </cell>
          <cell r="S1398">
            <v>3</v>
          </cell>
          <cell r="T1398" t="str">
            <v xml:space="preserve">USD Purchase Pricelist (USD)</v>
          </cell>
          <cell r="U1398">
            <v>3.22</v>
          </cell>
          <cell r="V1398">
            <v>577.02</v>
          </cell>
          <cell r="W1398">
            <v>750</v>
          </cell>
          <cell r="X1398">
            <v>940</v>
          </cell>
          <cell r="Z1398">
            <v>12</v>
          </cell>
          <cell r="AB1398" t="str">
            <v>2A</v>
          </cell>
        </row>
        <row r="1399">
          <cell r="A1399">
            <v>13411</v>
          </cell>
          <cell r="B1399" t="str">
            <v>AUTOLAMPS1152</v>
          </cell>
          <cell r="C1399" t="str">
            <v>AUTOLAMPS1152</v>
          </cell>
          <cell r="D1399" t="b">
            <v>1</v>
          </cell>
          <cell r="E1399" t="str">
            <v xml:space="preserve">TOYOTA COROLLA AXIO / FIELDER (KE130  06-09) - FRONT DOOR GLASS - RH</v>
          </cell>
          <cell r="F1399" t="str">
            <v>TOYOTA</v>
          </cell>
          <cell r="G1399" t="str">
            <v xml:space="preserve">KE130 FD/RH</v>
          </cell>
          <cell r="H1399" t="str">
            <v xml:space="preserve">KE130 FD/RH</v>
          </cell>
          <cell r="I1399" t="str">
            <v>937*486</v>
          </cell>
          <cell r="J1399">
            <v>0.02</v>
          </cell>
          <cell r="K1399" t="str">
            <v>SUPPLIER0015</v>
          </cell>
          <cell r="L1399" t="str">
            <v xml:space="preserve">XINYI AUTOMOBILE GLASS (SHENZHEN) CO., LTD</v>
          </cell>
          <cell r="M1399">
            <v>0</v>
          </cell>
          <cell r="N1399">
            <v>0</v>
          </cell>
          <cell r="O1399">
            <v>0</v>
          </cell>
          <cell r="R1399">
            <v>1</v>
          </cell>
          <cell r="S1399">
            <v>4</v>
          </cell>
          <cell r="T1399" t="str">
            <v xml:space="preserve">USD Purchase Pricelist (USD)</v>
          </cell>
          <cell r="U1399">
            <v>3.22</v>
          </cell>
          <cell r="V1399">
            <v>577.02</v>
          </cell>
          <cell r="W1399">
            <v>750</v>
          </cell>
          <cell r="X1399">
            <v>940</v>
          </cell>
          <cell r="Z1399">
            <v>13</v>
          </cell>
          <cell r="AB1399" t="str">
            <v>2A</v>
          </cell>
        </row>
        <row r="1400">
          <cell r="A1400">
            <v>12015</v>
          </cell>
          <cell r="B1400" t="str">
            <v>AUTOLAMPS1412</v>
          </cell>
          <cell r="C1400" t="str">
            <v>AUTOLAMPS1412</v>
          </cell>
          <cell r="D1400" t="b">
            <v>1</v>
          </cell>
          <cell r="E1400" t="str">
            <v xml:space="preserve">TOYOTA COROLLA AXIO KE130 4D SEDAN (06-12) - REAR HEATED WINDSCREEN</v>
          </cell>
          <cell r="F1400" t="str">
            <v>TOYOTA</v>
          </cell>
          <cell r="G1400" t="str">
            <v xml:space="preserve">KE130 RW/H/X</v>
          </cell>
          <cell r="H1400" t="str">
            <v xml:space="preserve">KE130 RW/H/X</v>
          </cell>
          <cell r="I1400" t="str">
            <v>1305*730</v>
          </cell>
          <cell r="J1400">
            <v>0.02</v>
          </cell>
          <cell r="K1400" t="str">
            <v>SUPPLIER0015</v>
          </cell>
          <cell r="L1400" t="str">
            <v xml:space="preserve">XINYI AUTOMOBILE GLASS (SHENZHEN) CO., LTD</v>
          </cell>
          <cell r="M1400">
            <v>1</v>
          </cell>
          <cell r="N1400">
            <v>4</v>
          </cell>
          <cell r="O1400">
            <v>5</v>
          </cell>
          <cell r="R1400">
            <v>1</v>
          </cell>
          <cell r="S1400">
            <v>3</v>
          </cell>
          <cell r="T1400" t="str">
            <v xml:space="preserve">USD Purchase Pricelist (USD)</v>
          </cell>
          <cell r="U1400">
            <v>13.82</v>
          </cell>
          <cell r="V1400">
            <v>2302.7600000000002</v>
          </cell>
          <cell r="W1400">
            <v>2900</v>
          </cell>
          <cell r="X1400">
            <v>4600</v>
          </cell>
          <cell r="Z1400">
            <v>3</v>
          </cell>
          <cell r="AB1400" t="str">
            <v>5C</v>
          </cell>
        </row>
        <row r="1401">
          <cell r="A1401">
            <v>11916</v>
          </cell>
          <cell r="B1401" t="str">
            <v>AUTOLAMPS1413</v>
          </cell>
          <cell r="C1401" t="str">
            <v>AUTOLAMPS1413</v>
          </cell>
          <cell r="D1401" t="b">
            <v>1</v>
          </cell>
          <cell r="E1401" t="str">
            <v xml:space="preserve">TOYOTA COROLLA AXIO KE130 4D SEDAN/FIELDER 5D WAGON (06-12) - LAMINATED FRONT WINDSCREEN</v>
          </cell>
          <cell r="F1401" t="str">
            <v>TOYOTA</v>
          </cell>
          <cell r="G1401" t="str">
            <v xml:space="preserve">KE130 R CP LFW/X</v>
          </cell>
          <cell r="H1401" t="str">
            <v xml:space="preserve">KE130-R-CP LFW/X</v>
          </cell>
          <cell r="I1401" t="str">
            <v>1376*920</v>
          </cell>
          <cell r="J1401">
            <v>0.02</v>
          </cell>
          <cell r="K1401" t="str">
            <v>SUPPLIER0015</v>
          </cell>
          <cell r="L1401" t="str">
            <v xml:space="preserve">XINYI AUTOMOBILE GLASS (SHENZHEN) CO., LTD</v>
          </cell>
          <cell r="M1401">
            <v>19</v>
          </cell>
          <cell r="N1401">
            <v>76</v>
          </cell>
          <cell r="O1401">
            <v>95</v>
          </cell>
          <cell r="R1401">
            <v>6</v>
          </cell>
          <cell r="S1401">
            <v>24</v>
          </cell>
          <cell r="T1401" t="str">
            <v xml:space="preserve">USD Purchase Pricelist (USD)</v>
          </cell>
          <cell r="U1401">
            <v>15.19</v>
          </cell>
          <cell r="V1401">
            <v>2531.0300000000002</v>
          </cell>
          <cell r="W1401">
            <v>2900</v>
          </cell>
          <cell r="X1401">
            <v>4800</v>
          </cell>
          <cell r="Z1401">
            <v>74</v>
          </cell>
          <cell r="AB1401" t="str">
            <v>5B</v>
          </cell>
        </row>
        <row r="1402">
          <cell r="A1402">
            <v>10306</v>
          </cell>
          <cell r="B1402" t="str">
            <v>AUTOLAMPS1414</v>
          </cell>
          <cell r="C1402" t="str">
            <v>AUTOLAMPS1414</v>
          </cell>
          <cell r="D1402" t="b">
            <v>1</v>
          </cell>
          <cell r="E1402" t="str">
            <v xml:space="preserve">TOYOTA COROLLA AXIO SALOON (06-11) - FRONT BUMPER</v>
          </cell>
          <cell r="F1402" t="str">
            <v>TOYOTA</v>
          </cell>
          <cell r="G1402" t="str">
            <v xml:space="preserve">AXIO/06 BPR</v>
          </cell>
          <cell r="H1402" t="str">
            <v>TY01-3007A</v>
          </cell>
          <cell r="J1402">
            <v>0.04</v>
          </cell>
          <cell r="K1402" t="str">
            <v>SUPPLIER0002</v>
          </cell>
          <cell r="L1402" t="str">
            <v xml:space="preserve">ANHUI TINCAI SILK CO. LTD</v>
          </cell>
          <cell r="M1402">
            <v>12</v>
          </cell>
          <cell r="N1402">
            <v>48</v>
          </cell>
          <cell r="O1402">
            <v>60</v>
          </cell>
          <cell r="R1402">
            <v>2</v>
          </cell>
          <cell r="S1402">
            <v>5</v>
          </cell>
          <cell r="T1402" t="str">
            <v xml:space="preserve">Yuan Purchase Pricelist (CNY)</v>
          </cell>
          <cell r="U1402">
            <v>100</v>
          </cell>
          <cell r="V1402">
            <v>2118.42</v>
          </cell>
          <cell r="W1402">
            <v>3620</v>
          </cell>
          <cell r="X1402">
            <v>4990</v>
          </cell>
          <cell r="Z1402">
            <v>58</v>
          </cell>
          <cell r="AB1402" t="str">
            <v>G1A</v>
          </cell>
        </row>
        <row r="1403">
          <cell r="A1403">
            <v>12497</v>
          </cell>
          <cell r="B1403" t="str">
            <v>AUTOLAMPS1417</v>
          </cell>
          <cell r="C1403" t="str">
            <v>AUTOLAMPS1417</v>
          </cell>
          <cell r="D1403" t="b">
            <v>1</v>
          </cell>
          <cell r="E1403" t="str">
            <v xml:space="preserve">TOYOTA COROLLA AXIO SALOON (08-11) - TAIL LAMP (12-545) - LH</v>
          </cell>
          <cell r="F1403" t="str">
            <v>TOYOTA</v>
          </cell>
          <cell r="G1403" t="str">
            <v xml:space="preserve">AXIO/08 TLA LH</v>
          </cell>
          <cell r="H1403" t="str">
            <v>TY01-3002C-L</v>
          </cell>
          <cell r="J1403">
            <v>0.04</v>
          </cell>
          <cell r="K1403" t="str">
            <v>SUPPLIER0002</v>
          </cell>
          <cell r="L1403" t="str">
            <v xml:space="preserve">ANHUI TINCAI SILK CO. LTD</v>
          </cell>
          <cell r="M1403">
            <v>5</v>
          </cell>
          <cell r="N1403">
            <v>20</v>
          </cell>
          <cell r="O1403">
            <v>25</v>
          </cell>
          <cell r="R1403">
            <v>5</v>
          </cell>
          <cell r="S1403">
            <v>20</v>
          </cell>
          <cell r="T1403" t="str">
            <v xml:space="preserve">Yuan Purchase Pricelist (CNY)</v>
          </cell>
          <cell r="U1403">
            <v>65</v>
          </cell>
          <cell r="V1403">
            <v>1658</v>
          </cell>
          <cell r="W1403">
            <v>2490</v>
          </cell>
          <cell r="X1403">
            <v>3320</v>
          </cell>
          <cell r="Z1403">
            <v>10</v>
          </cell>
          <cell r="AB1403" t="str">
            <v>B5</v>
          </cell>
        </row>
        <row r="1404">
          <cell r="A1404">
            <v>12496</v>
          </cell>
          <cell r="B1404" t="str">
            <v>AUTOLAMPS1418</v>
          </cell>
          <cell r="C1404" t="str">
            <v>AUTOLAMPS1418</v>
          </cell>
          <cell r="D1404" t="b">
            <v>1</v>
          </cell>
          <cell r="E1404" t="str">
            <v xml:space="preserve">TOYOTA COROLLA AXIO SALOON (08-11) - TAIL LAMP (12-545) - RH</v>
          </cell>
          <cell r="F1404" t="str">
            <v>TOYOTA</v>
          </cell>
          <cell r="G1404" t="str">
            <v xml:space="preserve">AXIO/08 TLA RH</v>
          </cell>
          <cell r="H1404" t="str">
            <v>TY01-3002C-R</v>
          </cell>
          <cell r="J1404">
            <v>0.04</v>
          </cell>
          <cell r="K1404" t="str">
            <v>SUPPLIER0002</v>
          </cell>
          <cell r="L1404" t="str">
            <v xml:space="preserve">ANHUI TINCAI SILK CO. LTD</v>
          </cell>
          <cell r="M1404">
            <v>8</v>
          </cell>
          <cell r="N1404">
            <v>32</v>
          </cell>
          <cell r="O1404">
            <v>40</v>
          </cell>
          <cell r="R1404">
            <v>5</v>
          </cell>
          <cell r="S1404">
            <v>20</v>
          </cell>
          <cell r="T1404" t="str">
            <v xml:space="preserve">Yuan Purchase Pricelist (CNY)</v>
          </cell>
          <cell r="U1404">
            <v>65</v>
          </cell>
          <cell r="V1404">
            <v>1658</v>
          </cell>
          <cell r="W1404">
            <v>2490</v>
          </cell>
          <cell r="X1404">
            <v>3320</v>
          </cell>
          <cell r="Z1404">
            <v>6</v>
          </cell>
          <cell r="AB1404" t="str">
            <v>B5</v>
          </cell>
        </row>
        <row r="1405">
          <cell r="A1405">
            <v>12499</v>
          </cell>
          <cell r="B1405" t="str">
            <v>AUTOLAMPS1415</v>
          </cell>
          <cell r="C1405" t="str">
            <v>AUTOLAMPS1415</v>
          </cell>
          <cell r="D1405" t="b">
            <v>1</v>
          </cell>
          <cell r="E1405" t="str">
            <v xml:space="preserve">TOYOTA COROLLA AXIO SALOON (08-11) - TAIL LENS (12-545-00) - LH</v>
          </cell>
          <cell r="F1405" t="str">
            <v>TOYOTA</v>
          </cell>
          <cell r="G1405" t="str">
            <v xml:space="preserve">AXIO/08 TLS LH</v>
          </cell>
          <cell r="H1405" t="str">
            <v>TY01-3002C-00-L</v>
          </cell>
          <cell r="J1405">
            <v>0.04</v>
          </cell>
          <cell r="K1405" t="str">
            <v>SUPPLIER0002</v>
          </cell>
          <cell r="L1405" t="str">
            <v xml:space="preserve">ANHUI TINCAI SILK CO. LTD</v>
          </cell>
          <cell r="M1405">
            <v>26</v>
          </cell>
          <cell r="N1405">
            <v>104</v>
          </cell>
          <cell r="O1405">
            <v>130</v>
          </cell>
          <cell r="R1405">
            <v>5</v>
          </cell>
          <cell r="S1405">
            <v>20</v>
          </cell>
          <cell r="T1405" t="str">
            <v xml:space="preserve">Yuan Purchase Pricelist (CNY)</v>
          </cell>
          <cell r="U1405">
            <v>18</v>
          </cell>
          <cell r="V1405">
            <v>457.7</v>
          </cell>
          <cell r="W1405">
            <v>690</v>
          </cell>
          <cell r="X1405">
            <v>1190</v>
          </cell>
        </row>
        <row r="1406">
          <cell r="A1406">
            <v>12498</v>
          </cell>
          <cell r="B1406" t="str">
            <v>AUTOLAMPS1416</v>
          </cell>
          <cell r="C1406" t="str">
            <v>AUTOLAMPS1416</v>
          </cell>
          <cell r="D1406" t="b">
            <v>1</v>
          </cell>
          <cell r="E1406" t="str">
            <v xml:space="preserve">TOYOTA COROLLA AXIO SALOON (08-11) - TAIL LENS (12-545-00) - RH</v>
          </cell>
          <cell r="F1406" t="str">
            <v>TOYOTA</v>
          </cell>
          <cell r="G1406" t="str">
            <v xml:space="preserve">AXIO/08 TLS RH</v>
          </cell>
          <cell r="H1406" t="str">
            <v>TY01-3002C-00-R</v>
          </cell>
          <cell r="J1406">
            <v>0.04</v>
          </cell>
          <cell r="K1406" t="str">
            <v>SUPPLIER0002</v>
          </cell>
          <cell r="L1406" t="str">
            <v xml:space="preserve">ANHUI TINCAI SILK CO. LTD</v>
          </cell>
          <cell r="M1406">
            <v>29</v>
          </cell>
          <cell r="N1406">
            <v>116</v>
          </cell>
          <cell r="O1406">
            <v>145</v>
          </cell>
          <cell r="R1406">
            <v>5</v>
          </cell>
          <cell r="S1406">
            <v>20</v>
          </cell>
          <cell r="T1406" t="str">
            <v xml:space="preserve">Yuan Purchase Pricelist (CNY)</v>
          </cell>
          <cell r="U1406">
            <v>18</v>
          </cell>
          <cell r="V1406">
            <v>457.7</v>
          </cell>
          <cell r="W1406">
            <v>690</v>
          </cell>
          <cell r="X1406">
            <v>1190</v>
          </cell>
        </row>
        <row r="1407">
          <cell r="A1407">
            <v>13706</v>
          </cell>
          <cell r="B1407" t="str">
            <v>AUTOLAMPS1419</v>
          </cell>
          <cell r="C1407" t="str">
            <v>AUTOLAMPS1419</v>
          </cell>
          <cell r="D1407" t="b">
            <v>1</v>
          </cell>
          <cell r="E1407" t="str">
            <v xml:space="preserve">TOYOTA COROLLA AXIO SEDAN (KE130  06-09) - REAR DOOR GLASS - LH</v>
          </cell>
          <cell r="F1407" t="str">
            <v>TOYOTA</v>
          </cell>
          <cell r="G1407" t="str">
            <v xml:space="preserve">KE130 RD/LH</v>
          </cell>
          <cell r="H1407" t="str">
            <v>686*440-L</v>
          </cell>
          <cell r="I1407" t="str">
            <v>686*440</v>
          </cell>
          <cell r="J1407">
            <v>0.04</v>
          </cell>
          <cell r="K1407" t="str">
            <v>SUPPLIER0015</v>
          </cell>
          <cell r="L1407" t="str">
            <v xml:space="preserve">XINYI AUTOMOBILE GLASS (SHENZHEN) CO., LTD</v>
          </cell>
          <cell r="M1407" t="e">
            <v>#N/A</v>
          </cell>
          <cell r="N1407" t="e">
            <v>#N/A</v>
          </cell>
          <cell r="O1407" t="e">
            <v>#N/A</v>
          </cell>
          <cell r="R1407">
            <v>5</v>
          </cell>
          <cell r="S1407">
            <v>20</v>
          </cell>
          <cell r="T1407" t="str">
            <v xml:space="preserve">USD Purchase Pricelist (USD)</v>
          </cell>
          <cell r="U1407">
            <v>2.6</v>
          </cell>
          <cell r="V1407">
            <v>465.92</v>
          </cell>
          <cell r="W1407">
            <v>600</v>
          </cell>
          <cell r="X1407">
            <v>740</v>
          </cell>
          <cell r="Z1407">
            <v>24</v>
          </cell>
          <cell r="AB1407" t="str">
            <v>2A</v>
          </cell>
        </row>
        <row r="1408">
          <cell r="A1408">
            <v>13413</v>
          </cell>
          <cell r="B1408" t="str">
            <v>AUTOLAMPS1420</v>
          </cell>
          <cell r="C1408" t="str">
            <v>AUTOLAMPS1420</v>
          </cell>
          <cell r="D1408" t="b">
            <v>1</v>
          </cell>
          <cell r="E1408" t="str">
            <v xml:space="preserve">TOYOTA COROLLA AXIO SEDAN (KE130  06-09) - REAR DOOR GLASS - RH</v>
          </cell>
          <cell r="F1408" t="str">
            <v>TOYOTA</v>
          </cell>
          <cell r="G1408" t="str">
            <v xml:space="preserve">KE130 RD/RH</v>
          </cell>
          <cell r="H1408" t="str">
            <v>686*440-R</v>
          </cell>
          <cell r="I1408" t="str">
            <v>686*440</v>
          </cell>
          <cell r="J1408">
            <v>0.02</v>
          </cell>
          <cell r="K1408" t="str">
            <v>SUPPLIER0015</v>
          </cell>
          <cell r="L1408" t="str">
            <v xml:space="preserve">XINYI AUTOMOBILE GLASS (SHENZHEN) CO., LTD</v>
          </cell>
          <cell r="M1408">
            <v>1</v>
          </cell>
          <cell r="N1408">
            <v>4</v>
          </cell>
          <cell r="O1408">
            <v>5</v>
          </cell>
          <cell r="R1408">
            <v>1</v>
          </cell>
          <cell r="S1408">
            <v>3</v>
          </cell>
          <cell r="T1408" t="str">
            <v xml:space="preserve">USD Purchase Pricelist (USD)</v>
          </cell>
          <cell r="U1408">
            <v>2.6</v>
          </cell>
          <cell r="V1408">
            <v>465.92</v>
          </cell>
          <cell r="W1408">
            <v>600</v>
          </cell>
          <cell r="X1408">
            <v>740</v>
          </cell>
          <cell r="Z1408">
            <v>24</v>
          </cell>
          <cell r="AB1408" t="str">
            <v>2A</v>
          </cell>
        </row>
        <row r="1409">
          <cell r="A1409">
            <v>13414</v>
          </cell>
          <cell r="B1409" t="str">
            <v>AUTOLAMPS1421</v>
          </cell>
          <cell r="C1409" t="str">
            <v>AUTOLAMPS1421</v>
          </cell>
          <cell r="D1409" t="b">
            <v>1</v>
          </cell>
          <cell r="E1409" t="str">
            <v xml:space="preserve">TOYOTA COROLLA AXIO SEDAN (KE130  06-09) - REAR QUARTER GLASS - LH</v>
          </cell>
          <cell r="F1409" t="str">
            <v>TOYOTA</v>
          </cell>
          <cell r="G1409" t="str">
            <v xml:space="preserve">KE130 RQ/LH</v>
          </cell>
          <cell r="H1409" t="str">
            <v xml:space="preserve">KE130 RQ/LH</v>
          </cell>
          <cell r="I1409" t="str">
            <v>217*251</v>
          </cell>
          <cell r="J1409">
            <v>0.02</v>
          </cell>
          <cell r="K1409" t="str">
            <v>SUPPLIER0015</v>
          </cell>
          <cell r="L1409" t="str">
            <v xml:space="preserve">XINYI AUTOMOBILE GLASS (SHENZHEN) CO., LTD</v>
          </cell>
          <cell r="M1409">
            <v>0</v>
          </cell>
          <cell r="N1409">
            <v>0</v>
          </cell>
          <cell r="O1409">
            <v>0</v>
          </cell>
          <cell r="R1409">
            <v>2</v>
          </cell>
          <cell r="S1409">
            <v>8</v>
          </cell>
          <cell r="T1409" t="str">
            <v xml:space="preserve">USD Purchase Pricelist (USD)</v>
          </cell>
          <cell r="U1409">
            <v>1.5</v>
          </cell>
          <cell r="V1409">
            <v>268.8</v>
          </cell>
          <cell r="W1409">
            <v>350</v>
          </cell>
          <cell r="X1409">
            <v>430</v>
          </cell>
          <cell r="Z1409">
            <v>28</v>
          </cell>
          <cell r="AB1409" t="str">
            <v>1A</v>
          </cell>
        </row>
        <row r="1410">
          <cell r="A1410">
            <v>13415</v>
          </cell>
          <cell r="B1410" t="str">
            <v>AUTOLAMPS1422</v>
          </cell>
          <cell r="C1410" t="str">
            <v>AUTOLAMPS1422</v>
          </cell>
          <cell r="D1410" t="b">
            <v>1</v>
          </cell>
          <cell r="E1410" t="str">
            <v xml:space="preserve">TOYOTA COROLLA AXIO SEDAN (KE130  06-09) - REAR QUARTER GLASS - RH</v>
          </cell>
          <cell r="F1410" t="str">
            <v>TOYOTA</v>
          </cell>
          <cell r="G1410" t="str">
            <v xml:space="preserve">KE130 RQ/RH</v>
          </cell>
          <cell r="H1410" t="str">
            <v>217*251-R</v>
          </cell>
          <cell r="I1410" t="str">
            <v>217*251</v>
          </cell>
          <cell r="J1410">
            <v>0.02</v>
          </cell>
          <cell r="K1410" t="str">
            <v>SUPPLIER0015</v>
          </cell>
          <cell r="L1410" t="str">
            <v xml:space="preserve">XINYI AUTOMOBILE GLASS (SHENZHEN) CO., LTD</v>
          </cell>
          <cell r="M1410">
            <v>0</v>
          </cell>
          <cell r="N1410">
            <v>0</v>
          </cell>
          <cell r="O1410">
            <v>0</v>
          </cell>
          <cell r="R1410">
            <v>2</v>
          </cell>
          <cell r="S1410">
            <v>8</v>
          </cell>
          <cell r="T1410" t="str">
            <v xml:space="preserve">USD Purchase Pricelist (USD)</v>
          </cell>
          <cell r="U1410">
            <v>1.5</v>
          </cell>
          <cell r="V1410">
            <v>268.8</v>
          </cell>
          <cell r="W1410">
            <v>350</v>
          </cell>
          <cell r="X1410">
            <v>430</v>
          </cell>
          <cell r="Z1410">
            <v>28</v>
          </cell>
          <cell r="AB1410" t="str">
            <v>1A</v>
          </cell>
        </row>
        <row r="1411">
          <cell r="A1411">
            <v>11241</v>
          </cell>
          <cell r="B1411" t="str">
            <v>AUTOLAMPS1423</v>
          </cell>
          <cell r="C1411" t="str">
            <v>AUTOLAMPS1423</v>
          </cell>
          <cell r="D1411" t="b">
            <v>1</v>
          </cell>
          <cell r="E1411" t="str">
            <v xml:space="preserve">TOYOTA COROLLA CE96 - CORNER LAMP (212-1233) - LH</v>
          </cell>
          <cell r="F1411" t="str">
            <v>TOYOTA</v>
          </cell>
          <cell r="G1411" t="str">
            <v xml:space="preserve">CE96 CLA LH</v>
          </cell>
          <cell r="H1411" t="str">
            <v>TY01-1503-L</v>
          </cell>
          <cell r="J1411">
            <v>0.04</v>
          </cell>
          <cell r="K1411" t="str">
            <v>SUPPLIER0002</v>
          </cell>
          <cell r="L1411" t="str">
            <v xml:space="preserve">ANHUI TINCAI SILK CO. LTD</v>
          </cell>
          <cell r="M1411">
            <v>8</v>
          </cell>
          <cell r="N1411">
            <v>32</v>
          </cell>
          <cell r="O1411">
            <v>40</v>
          </cell>
          <cell r="P1411">
            <v>5</v>
          </cell>
          <cell r="Q1411">
            <v>10</v>
          </cell>
          <cell r="T1411" t="str">
            <v xml:space="preserve">Yuan Purchase Pricelist (CNY)</v>
          </cell>
          <cell r="U1411">
            <v>7.5</v>
          </cell>
          <cell r="V1411">
            <v>191</v>
          </cell>
          <cell r="W1411">
            <v>290</v>
          </cell>
          <cell r="X1411">
            <v>500</v>
          </cell>
          <cell r="Z1411">
            <v>18</v>
          </cell>
          <cell r="AB1411" t="str">
            <v>B16</v>
          </cell>
        </row>
        <row r="1412">
          <cell r="A1412">
            <v>11240</v>
          </cell>
          <cell r="B1412" t="str">
            <v>AUTOLAMPS1424</v>
          </cell>
          <cell r="C1412" t="str">
            <v>AUTOLAMPS1424</v>
          </cell>
          <cell r="D1412" t="b">
            <v>1</v>
          </cell>
          <cell r="E1412" t="str">
            <v xml:space="preserve">TOYOTA COROLLA CE96 - CORNER LAMP (212-1233) - RH</v>
          </cell>
          <cell r="F1412" t="str">
            <v>TOYOTA</v>
          </cell>
          <cell r="G1412" t="str">
            <v xml:space="preserve">CE96 CLA RH</v>
          </cell>
          <cell r="H1412" t="str">
            <v>TY01-1503-R</v>
          </cell>
          <cell r="J1412">
            <v>0.04</v>
          </cell>
          <cell r="K1412" t="str">
            <v>SUPPLIER0002</v>
          </cell>
          <cell r="L1412" t="str">
            <v xml:space="preserve">ANHUI TINCAI SILK CO. LTD</v>
          </cell>
          <cell r="M1412">
            <v>7</v>
          </cell>
          <cell r="N1412">
            <v>28</v>
          </cell>
          <cell r="O1412">
            <v>35</v>
          </cell>
          <cell r="P1412">
            <v>5</v>
          </cell>
          <cell r="Q1412">
            <v>10</v>
          </cell>
          <cell r="T1412" t="str">
            <v xml:space="preserve">Yuan Purchase Pricelist (CNY)</v>
          </cell>
          <cell r="U1412">
            <v>7.5</v>
          </cell>
          <cell r="V1412">
            <v>191</v>
          </cell>
          <cell r="W1412">
            <v>290</v>
          </cell>
          <cell r="X1412">
            <v>500</v>
          </cell>
          <cell r="Z1412">
            <v>18</v>
          </cell>
          <cell r="AB1412" t="str">
            <v>B16</v>
          </cell>
        </row>
        <row r="1413">
          <cell r="A1413">
            <v>12056</v>
          </cell>
          <cell r="B1413" t="str">
            <v>AUTOLAMPS1425</v>
          </cell>
          <cell r="C1413" t="str">
            <v>AUTOLAMPS1425</v>
          </cell>
          <cell r="D1413" t="b">
            <v>1</v>
          </cell>
          <cell r="E1413" t="str">
            <v xml:space="preserve">TOYOTA COROLLA CE96 - FRONT GRILL</v>
          </cell>
          <cell r="F1413" t="str">
            <v>TOYOTA</v>
          </cell>
          <cell r="G1413" t="str">
            <v xml:space="preserve">CE96 GRL</v>
          </cell>
          <cell r="H1413" t="str">
            <v>TY01-1511</v>
          </cell>
          <cell r="J1413">
            <v>0.04</v>
          </cell>
          <cell r="K1413" t="str">
            <v>SUPPLIER0002</v>
          </cell>
          <cell r="L1413" t="str">
            <v xml:space="preserve">ANHUI TINCAI SILK CO. LTD</v>
          </cell>
          <cell r="M1413">
            <v>5</v>
          </cell>
          <cell r="N1413">
            <v>20</v>
          </cell>
          <cell r="O1413">
            <v>25</v>
          </cell>
          <cell r="R1413">
            <v>5</v>
          </cell>
          <cell r="S1413">
            <v>10</v>
          </cell>
          <cell r="T1413" t="str">
            <v xml:space="preserve">Yuan Purchase Pricelist (CNY)</v>
          </cell>
          <cell r="U1413">
            <v>25</v>
          </cell>
          <cell r="V1413">
            <v>581.25</v>
          </cell>
          <cell r="W1413">
            <v>870</v>
          </cell>
          <cell r="X1413">
            <v>1200</v>
          </cell>
          <cell r="Z1413">
            <v>16</v>
          </cell>
          <cell r="AB1413" t="str">
            <v>G4B</v>
          </cell>
        </row>
        <row r="1414">
          <cell r="A1414">
            <v>13003</v>
          </cell>
          <cell r="B1414" t="str">
            <v>AUTOLAMPS2832</v>
          </cell>
          <cell r="C1414" t="str">
            <v>AUTOLAMPS2832</v>
          </cell>
          <cell r="D1414" t="b">
            <v>1</v>
          </cell>
          <cell r="E1414" t="str">
            <v xml:space="preserve">TOYOTA COROLLA CE96 - FRONT GRILL LOGO</v>
          </cell>
          <cell r="F1414" t="str">
            <v>TOYOTA</v>
          </cell>
          <cell r="G1414" t="str">
            <v>CE96-GRL-LOGO</v>
          </cell>
          <cell r="H1414" t="str">
            <v>TY01-1511-LOGO</v>
          </cell>
          <cell r="J1414">
            <v>0.04</v>
          </cell>
          <cell r="K1414" t="str">
            <v>SUPPLIER0002</v>
          </cell>
          <cell r="L1414" t="str">
            <v xml:space="preserve">ANHUI TINCAI SILK CO. LTD</v>
          </cell>
          <cell r="M1414">
            <v>0</v>
          </cell>
          <cell r="N1414">
            <v>0</v>
          </cell>
          <cell r="O1414">
            <v>0</v>
          </cell>
          <cell r="P1414">
            <v>5</v>
          </cell>
          <cell r="Q1414">
            <v>10</v>
          </cell>
          <cell r="T1414" t="str">
            <v xml:space="preserve">Yuan Purchase Pricelist (CNY)</v>
          </cell>
          <cell r="U1414">
            <v>8.6199999999999992</v>
          </cell>
          <cell r="V1414">
            <v>170.18</v>
          </cell>
          <cell r="W1414">
            <v>300</v>
          </cell>
          <cell r="X1414">
            <v>420</v>
          </cell>
        </row>
        <row r="1415">
          <cell r="A1415">
            <v>11405</v>
          </cell>
          <cell r="B1415" t="str">
            <v>AUTOLAMPS1426</v>
          </cell>
          <cell r="C1415" t="str">
            <v>AUTOLAMPS1426</v>
          </cell>
          <cell r="D1415" t="b">
            <v>1</v>
          </cell>
          <cell r="E1415" t="str">
            <v xml:space="preserve">TOYOTA COROLLA CE96 - LIGHT CASE - LH</v>
          </cell>
          <cell r="F1415" t="str">
            <v>TOYOTA</v>
          </cell>
          <cell r="G1415" t="str">
            <v xml:space="preserve">CE96 LCS LH</v>
          </cell>
          <cell r="H1415" t="str">
            <v>TY01-1501-01-L</v>
          </cell>
          <cell r="J1415">
            <v>0.04</v>
          </cell>
          <cell r="K1415" t="str">
            <v>SUPPLIER0002</v>
          </cell>
          <cell r="L1415" t="str">
            <v xml:space="preserve">ANHUI TINCAI SILK CO. LTD</v>
          </cell>
          <cell r="M1415">
            <v>8</v>
          </cell>
          <cell r="N1415">
            <v>32</v>
          </cell>
          <cell r="O1415">
            <v>40</v>
          </cell>
          <cell r="R1415">
            <v>5</v>
          </cell>
          <cell r="S1415">
            <v>10</v>
          </cell>
          <cell r="T1415" t="str">
            <v xml:space="preserve">Yuan Purchase Pricelist (CNY)</v>
          </cell>
          <cell r="U1415">
            <v>8</v>
          </cell>
          <cell r="V1415">
            <v>204</v>
          </cell>
          <cell r="W1415">
            <v>310</v>
          </cell>
          <cell r="X1415">
            <v>600</v>
          </cell>
          <cell r="Z1415">
            <v>10</v>
          </cell>
          <cell r="AB1415" t="str">
            <v>TF</v>
          </cell>
        </row>
        <row r="1416">
          <cell r="A1416">
            <v>11406</v>
          </cell>
          <cell r="B1416" t="str">
            <v>AUTOLAMPS1427</v>
          </cell>
          <cell r="C1416" t="str">
            <v>AUTOLAMPS1427</v>
          </cell>
          <cell r="D1416" t="b">
            <v>1</v>
          </cell>
          <cell r="E1416" t="str">
            <v xml:space="preserve">TOYOTA COROLLA CE96 - LIGHT CASE - RH</v>
          </cell>
          <cell r="F1416" t="str">
            <v>TOYOTA</v>
          </cell>
          <cell r="G1416" t="str">
            <v xml:space="preserve">CE96 LCS RH</v>
          </cell>
          <cell r="H1416" t="str">
            <v>TY01-1501-01-R</v>
          </cell>
          <cell r="J1416">
            <v>0.04</v>
          </cell>
          <cell r="K1416" t="str">
            <v>SUPPLIER0002</v>
          </cell>
          <cell r="L1416" t="str">
            <v xml:space="preserve">ANHUI TINCAI SILK CO. LTD</v>
          </cell>
          <cell r="M1416">
            <v>7</v>
          </cell>
          <cell r="N1416">
            <v>28</v>
          </cell>
          <cell r="O1416">
            <v>35</v>
          </cell>
          <cell r="R1416">
            <v>5</v>
          </cell>
          <cell r="S1416">
            <v>10</v>
          </cell>
          <cell r="T1416" t="str">
            <v xml:space="preserve">Yuan Purchase Pricelist (CNY)</v>
          </cell>
          <cell r="U1416">
            <v>8</v>
          </cell>
          <cell r="V1416">
            <v>204</v>
          </cell>
          <cell r="W1416">
            <v>310</v>
          </cell>
          <cell r="X1416">
            <v>600</v>
          </cell>
          <cell r="Z1416">
            <v>10</v>
          </cell>
          <cell r="AB1416" t="str">
            <v>TF</v>
          </cell>
        </row>
        <row r="1417">
          <cell r="A1417">
            <v>10181</v>
          </cell>
          <cell r="B1417" t="str">
            <v>AUTOLAMPS1428</v>
          </cell>
          <cell r="C1417" t="str">
            <v>AUTOLAMPS1428</v>
          </cell>
          <cell r="D1417" t="b">
            <v>1</v>
          </cell>
          <cell r="E1417" t="str">
            <v xml:space="preserve">TOYOTA COROLLA CE96 - TAIL LAMP - LH</v>
          </cell>
          <cell r="F1417" t="str">
            <v>TOYOTA</v>
          </cell>
          <cell r="G1417" t="str">
            <v xml:space="preserve">CE96 TLA LH</v>
          </cell>
          <cell r="H1417" t="str">
            <v>TY01-1502-L</v>
          </cell>
          <cell r="J1417">
            <v>0.04</v>
          </cell>
          <cell r="K1417" t="str">
            <v>SUPPLIER0002</v>
          </cell>
          <cell r="L1417" t="str">
            <v xml:space="preserve">ANHUI TINCAI SILK CO. LTD</v>
          </cell>
          <cell r="M1417">
            <v>6</v>
          </cell>
          <cell r="N1417">
            <v>24</v>
          </cell>
          <cell r="O1417">
            <v>30</v>
          </cell>
          <cell r="R1417">
            <v>5</v>
          </cell>
          <cell r="S1417">
            <v>10</v>
          </cell>
          <cell r="T1417" t="str">
            <v xml:space="preserve">Yuan Purchase Pricelist (CNY)</v>
          </cell>
          <cell r="U1417">
            <v>16</v>
          </cell>
          <cell r="V1417">
            <v>408</v>
          </cell>
          <cell r="W1417">
            <v>610</v>
          </cell>
          <cell r="X1417">
            <v>820</v>
          </cell>
          <cell r="Z1417">
            <v>8</v>
          </cell>
          <cell r="AB1417" t="str">
            <v>B5</v>
          </cell>
        </row>
        <row r="1418">
          <cell r="A1418">
            <v>10180</v>
          </cell>
          <cell r="B1418" t="str">
            <v>AUTOLAMPS1429</v>
          </cell>
          <cell r="C1418" t="str">
            <v>AUTOLAMPS1429</v>
          </cell>
          <cell r="D1418" t="b">
            <v>1</v>
          </cell>
          <cell r="E1418" t="str">
            <v xml:space="preserve">TOYOTA COROLLA CE96 - TAIL LAMP - RH</v>
          </cell>
          <cell r="F1418" t="str">
            <v>TOYOTA</v>
          </cell>
          <cell r="G1418" t="str">
            <v xml:space="preserve">CE96 TLA RH</v>
          </cell>
          <cell r="H1418" t="str">
            <v>TY01-1502-R</v>
          </cell>
          <cell r="J1418">
            <v>0.04</v>
          </cell>
          <cell r="K1418" t="str">
            <v>SUPPLIER0002</v>
          </cell>
          <cell r="L1418" t="str">
            <v xml:space="preserve">ANHUI TINCAI SILK CO. LTD</v>
          </cell>
          <cell r="M1418">
            <v>7</v>
          </cell>
          <cell r="N1418">
            <v>28</v>
          </cell>
          <cell r="O1418">
            <v>35</v>
          </cell>
          <cell r="R1418">
            <v>5</v>
          </cell>
          <cell r="S1418">
            <v>10</v>
          </cell>
          <cell r="T1418" t="str">
            <v xml:space="preserve">Yuan Purchase Pricelist (CNY)</v>
          </cell>
          <cell r="U1418">
            <v>16</v>
          </cell>
          <cell r="V1418">
            <v>408</v>
          </cell>
          <cell r="W1418">
            <v>610</v>
          </cell>
          <cell r="X1418">
            <v>820</v>
          </cell>
          <cell r="Z1418">
            <v>6</v>
          </cell>
          <cell r="AB1418" t="str">
            <v>B5</v>
          </cell>
        </row>
        <row r="1419">
          <cell r="A1419">
            <v>13025</v>
          </cell>
          <cell r="B1419" t="str">
            <v>AUTOLAMPS1430</v>
          </cell>
          <cell r="C1419" t="str">
            <v>AUTOLAMPS1430</v>
          </cell>
          <cell r="D1419" t="b">
            <v>1</v>
          </cell>
          <cell r="E1419" t="str">
            <v xml:space="preserve">TOYOTA COROLLA CONQUEST AE92 - BUMPER LAMP - LH</v>
          </cell>
          <cell r="F1419" t="str">
            <v>TOYOTA</v>
          </cell>
          <cell r="G1419" t="str">
            <v xml:space="preserve">AE92/BLA LH</v>
          </cell>
          <cell r="H1419" t="str">
            <v>TY01-0804-L</v>
          </cell>
          <cell r="J1419">
            <v>0.04</v>
          </cell>
          <cell r="K1419" t="str">
            <v>SUPPLIER0002</v>
          </cell>
          <cell r="L1419" t="str">
            <v xml:space="preserve">ANHUI TINCAI SILK CO. LTD</v>
          </cell>
          <cell r="N1419">
            <v>0</v>
          </cell>
          <cell r="O1419">
            <v>0</v>
          </cell>
          <cell r="P1419">
            <v>5</v>
          </cell>
          <cell r="Q1419">
            <v>20</v>
          </cell>
          <cell r="T1419" t="str">
            <v xml:space="preserve">Yuan Purchase Pricelist (CNY)</v>
          </cell>
          <cell r="U1419">
            <v>0.9</v>
          </cell>
          <cell r="V1419">
            <v>141</v>
          </cell>
          <cell r="W1419">
            <v>220</v>
          </cell>
          <cell r="X1419">
            <v>300</v>
          </cell>
        </row>
        <row r="1420">
          <cell r="A1420">
            <v>13024</v>
          </cell>
          <cell r="B1420" t="str">
            <v>AUTOLAMPS1431</v>
          </cell>
          <cell r="C1420" t="str">
            <v>AUTOLAMPS1431</v>
          </cell>
          <cell r="D1420" t="b">
            <v>1</v>
          </cell>
          <cell r="E1420" t="str">
            <v xml:space="preserve">TOYOTA COROLLA CONQUEST AE92 - BUMPER LAMP - RH</v>
          </cell>
          <cell r="F1420" t="str">
            <v>TOYOTA</v>
          </cell>
          <cell r="G1420" t="str">
            <v xml:space="preserve">AE92/BLA RH</v>
          </cell>
          <cell r="H1420" t="str">
            <v>TY01-0804-R</v>
          </cell>
          <cell r="J1420">
            <v>0.04</v>
          </cell>
          <cell r="K1420" t="str">
            <v>SUPPLIER0002</v>
          </cell>
          <cell r="L1420" t="str">
            <v xml:space="preserve">ANHUI TINCAI SILK CO. LTD</v>
          </cell>
          <cell r="N1420">
            <v>0</v>
          </cell>
          <cell r="O1420">
            <v>0</v>
          </cell>
          <cell r="P1420">
            <v>5</v>
          </cell>
          <cell r="Q1420">
            <v>20</v>
          </cell>
          <cell r="T1420" t="str">
            <v xml:space="preserve">Yuan Purchase Pricelist (CNY)</v>
          </cell>
          <cell r="U1420">
            <v>0.9</v>
          </cell>
          <cell r="V1420">
            <v>141</v>
          </cell>
          <cell r="W1420">
            <v>220</v>
          </cell>
          <cell r="X1420">
            <v>300</v>
          </cell>
        </row>
        <row r="1421">
          <cell r="A1421">
            <v>12999</v>
          </cell>
          <cell r="B1421" t="str">
            <v>AUTOLAMPS1432</v>
          </cell>
          <cell r="C1421" t="str">
            <v>AUTOLAMPS1432</v>
          </cell>
          <cell r="D1421" t="b">
            <v>1</v>
          </cell>
          <cell r="E1421" t="str">
            <v xml:space="preserve">TOYOTA COROLLA CONQUEST AE92 - CORNER LAMP - LH</v>
          </cell>
          <cell r="F1421" t="str">
            <v>TOYOTA</v>
          </cell>
          <cell r="G1421" t="str">
            <v xml:space="preserve">AE92/CLA LH</v>
          </cell>
          <cell r="H1421" t="str">
            <v>TY01-0803-L</v>
          </cell>
          <cell r="J1421">
            <v>0.04</v>
          </cell>
          <cell r="K1421" t="str">
            <v>SUPPLIER0002</v>
          </cell>
          <cell r="L1421" t="str">
            <v xml:space="preserve">ANHUI TINCAI SILK CO. LTD</v>
          </cell>
          <cell r="M1421">
            <v>1</v>
          </cell>
          <cell r="N1421">
            <v>4</v>
          </cell>
          <cell r="O1421">
            <v>5</v>
          </cell>
          <cell r="P1421">
            <v>5</v>
          </cell>
          <cell r="Q1421">
            <v>20</v>
          </cell>
          <cell r="T1421" t="str">
            <v xml:space="preserve">Yuan Purchase Pricelist (CNY)</v>
          </cell>
          <cell r="U1421">
            <v>1.73</v>
          </cell>
          <cell r="V1421">
            <v>270</v>
          </cell>
          <cell r="W1421">
            <v>420</v>
          </cell>
          <cell r="X1421">
            <v>580</v>
          </cell>
          <cell r="Z1421">
            <v>4</v>
          </cell>
          <cell r="AB1421" t="str">
            <v>B17</v>
          </cell>
        </row>
        <row r="1422">
          <cell r="A1422">
            <v>13000</v>
          </cell>
          <cell r="B1422" t="str">
            <v>AUTOLAMPS1433</v>
          </cell>
          <cell r="C1422" t="str">
            <v>AUTOLAMPS1433</v>
          </cell>
          <cell r="D1422" t="b">
            <v>1</v>
          </cell>
          <cell r="E1422" t="str">
            <v xml:space="preserve">TOYOTA COROLLA CONQUEST AE92 - CORNER LAMP - RH</v>
          </cell>
          <cell r="F1422" t="str">
            <v>TOYOTA</v>
          </cell>
          <cell r="G1422" t="str">
            <v xml:space="preserve">AE92/CLA RH</v>
          </cell>
          <cell r="H1422" t="str">
            <v>TY01-0803-R</v>
          </cell>
          <cell r="J1422">
            <v>0.04</v>
          </cell>
          <cell r="K1422" t="str">
            <v>SUPPLIER0002</v>
          </cell>
          <cell r="L1422" t="str">
            <v xml:space="preserve">ANHUI TINCAI SILK CO. LTD</v>
          </cell>
          <cell r="M1422">
            <v>0</v>
          </cell>
          <cell r="N1422">
            <v>0</v>
          </cell>
          <cell r="O1422">
            <v>0</v>
          </cell>
          <cell r="P1422">
            <v>5</v>
          </cell>
          <cell r="Q1422">
            <v>20</v>
          </cell>
          <cell r="T1422" t="str">
            <v xml:space="preserve">Yuan Purchase Pricelist (CNY)</v>
          </cell>
          <cell r="U1422">
            <v>1.73</v>
          </cell>
          <cell r="V1422">
            <v>270</v>
          </cell>
          <cell r="W1422">
            <v>420</v>
          </cell>
          <cell r="X1422">
            <v>580</v>
          </cell>
          <cell r="Z1422">
            <v>4</v>
          </cell>
          <cell r="AB1422" t="str">
            <v>B17</v>
          </cell>
        </row>
        <row r="1423">
          <cell r="A1423">
            <v>10259</v>
          </cell>
          <cell r="B1423" t="str">
            <v>AUTOLAMPS1436</v>
          </cell>
          <cell r="C1423" t="str">
            <v>AUTOLAMPS1436</v>
          </cell>
          <cell r="D1423" t="b">
            <v>1</v>
          </cell>
          <cell r="E1423" t="str">
            <v xml:space="preserve">TOYOTA COROLLA FIELDER (01-02) - TAIL LAMP (212-19M3) - LH</v>
          </cell>
          <cell r="F1423" t="str">
            <v>TOYOTA</v>
          </cell>
          <cell r="G1423" t="str">
            <v xml:space="preserve">FIELDER/01 TLA LH</v>
          </cell>
          <cell r="H1423" t="str">
            <v>TY01-1802B-L</v>
          </cell>
          <cell r="J1423">
            <v>0.04</v>
          </cell>
          <cell r="K1423" t="str">
            <v>SUPPLIER0002</v>
          </cell>
          <cell r="L1423" t="str">
            <v xml:space="preserve">ANHUI TINCAI SILK CO. LTD</v>
          </cell>
          <cell r="M1423">
            <v>6</v>
          </cell>
          <cell r="N1423">
            <v>24</v>
          </cell>
          <cell r="O1423">
            <v>30</v>
          </cell>
          <cell r="R1423">
            <v>5</v>
          </cell>
          <cell r="S1423">
            <v>20</v>
          </cell>
          <cell r="T1423" t="str">
            <v xml:space="preserve">Yuan Purchase Pricelist (CNY)</v>
          </cell>
          <cell r="U1423">
            <v>35</v>
          </cell>
          <cell r="V1423">
            <v>893</v>
          </cell>
          <cell r="W1423">
            <v>1340</v>
          </cell>
          <cell r="X1423">
            <v>1790</v>
          </cell>
          <cell r="Z1423">
            <v>19</v>
          </cell>
          <cell r="AB1423" t="str">
            <v>B4</v>
          </cell>
        </row>
        <row r="1424">
          <cell r="A1424">
            <v>10258</v>
          </cell>
          <cell r="B1424" t="str">
            <v>AUTOLAMPS1437</v>
          </cell>
          <cell r="C1424" t="str">
            <v>AUTOLAMPS1437</v>
          </cell>
          <cell r="D1424" t="b">
            <v>1</v>
          </cell>
          <cell r="E1424" t="str">
            <v xml:space="preserve">TOYOTA COROLLA FIELDER (01-02) - TAIL LAMP (212-19M3) - RH</v>
          </cell>
          <cell r="F1424" t="str">
            <v>TOYOTA</v>
          </cell>
          <cell r="G1424" t="str">
            <v xml:space="preserve">FIELDER/01 TLA RH</v>
          </cell>
          <cell r="H1424" t="str">
            <v>TY01-1802B-R</v>
          </cell>
          <cell r="J1424">
            <v>0.04</v>
          </cell>
          <cell r="K1424" t="str">
            <v>SUPPLIER0002</v>
          </cell>
          <cell r="L1424" t="str">
            <v xml:space="preserve">ANHUI TINCAI SILK CO. LTD</v>
          </cell>
          <cell r="M1424">
            <v>6</v>
          </cell>
          <cell r="N1424">
            <v>24</v>
          </cell>
          <cell r="O1424">
            <v>30</v>
          </cell>
          <cell r="R1424">
            <v>5</v>
          </cell>
          <cell r="S1424">
            <v>20</v>
          </cell>
          <cell r="T1424" t="str">
            <v xml:space="preserve">Yuan Purchase Pricelist (CNY)</v>
          </cell>
          <cell r="U1424">
            <v>35</v>
          </cell>
          <cell r="V1424">
            <v>893</v>
          </cell>
          <cell r="W1424">
            <v>1340</v>
          </cell>
          <cell r="X1424">
            <v>1790</v>
          </cell>
          <cell r="Z1424">
            <v>20</v>
          </cell>
          <cell r="AB1424" t="str">
            <v>B4</v>
          </cell>
        </row>
        <row r="1425">
          <cell r="A1425">
            <v>11415</v>
          </cell>
          <cell r="B1425" t="str">
            <v>AUTOLAMPS1434</v>
          </cell>
          <cell r="C1425" t="str">
            <v>AUTOLAMPS1434</v>
          </cell>
          <cell r="D1425" t="b">
            <v>1</v>
          </cell>
          <cell r="E1425" t="str">
            <v xml:space="preserve">TOYOTA COROLLA FIELDER (01-02) - TAIL LENS (212-19M3-00) - LH</v>
          </cell>
          <cell r="F1425" t="str">
            <v>TOYOTA</v>
          </cell>
          <cell r="G1425" t="str">
            <v xml:space="preserve">FIELDER/01 TLS LH</v>
          </cell>
          <cell r="H1425" t="str">
            <v>TY01-1802B-00-L</v>
          </cell>
          <cell r="J1425">
            <v>0.04</v>
          </cell>
          <cell r="K1425" t="str">
            <v>SUPPLIER0002</v>
          </cell>
          <cell r="L1425" t="str">
            <v xml:space="preserve">ANHUI TINCAI SILK CO. LTD</v>
          </cell>
          <cell r="M1425">
            <v>19</v>
          </cell>
          <cell r="N1425">
            <v>76</v>
          </cell>
          <cell r="O1425">
            <v>95</v>
          </cell>
          <cell r="R1425">
            <v>5</v>
          </cell>
          <cell r="S1425">
            <v>20</v>
          </cell>
          <cell r="T1425" t="str">
            <v xml:space="preserve">Yuan Purchase Pricelist (CNY)</v>
          </cell>
          <cell r="U1425">
            <v>18</v>
          </cell>
          <cell r="V1425">
            <v>435</v>
          </cell>
          <cell r="W1425">
            <v>650</v>
          </cell>
          <cell r="X1425">
            <v>900</v>
          </cell>
        </row>
        <row r="1426">
          <cell r="A1426">
            <v>11416</v>
          </cell>
          <cell r="B1426" t="str">
            <v>AUTOLAMPS1435</v>
          </cell>
          <cell r="C1426" t="str">
            <v>AUTOLAMPS1435</v>
          </cell>
          <cell r="D1426" t="b">
            <v>1</v>
          </cell>
          <cell r="E1426" t="str">
            <v xml:space="preserve">TOYOTA COROLLA FIELDER (01-02) - TAIL LENS (212-19M3-00) - RH</v>
          </cell>
          <cell r="F1426" t="str">
            <v>TOYOTA</v>
          </cell>
          <cell r="G1426" t="str">
            <v xml:space="preserve">FIELDER/01 TLS RH</v>
          </cell>
          <cell r="H1426" t="str">
            <v>TY01-1802B-00-R</v>
          </cell>
          <cell r="J1426">
            <v>0.04</v>
          </cell>
          <cell r="K1426" t="str">
            <v>SUPPLIER0002</v>
          </cell>
          <cell r="L1426" t="str">
            <v xml:space="preserve">ANHUI TINCAI SILK CO. LTD</v>
          </cell>
          <cell r="M1426">
            <v>16</v>
          </cell>
          <cell r="N1426">
            <v>64</v>
          </cell>
          <cell r="O1426">
            <v>80</v>
          </cell>
          <cell r="R1426">
            <v>5</v>
          </cell>
          <cell r="S1426">
            <v>20</v>
          </cell>
          <cell r="T1426" t="str">
            <v xml:space="preserve">Yuan Purchase Pricelist (CNY)</v>
          </cell>
          <cell r="U1426">
            <v>18</v>
          </cell>
          <cell r="V1426">
            <v>435</v>
          </cell>
          <cell r="W1426">
            <v>650</v>
          </cell>
          <cell r="X1426">
            <v>900</v>
          </cell>
        </row>
        <row r="1427">
          <cell r="A1427">
            <v>10283</v>
          </cell>
          <cell r="B1427" t="str">
            <v>AUTOLAMPS1440</v>
          </cell>
          <cell r="C1427" t="str">
            <v>AUTOLAMPS1440</v>
          </cell>
          <cell r="D1427" t="b">
            <v>1</v>
          </cell>
          <cell r="E1427" t="str">
            <v xml:space="preserve">TOYOTA COROLLA FIELDER (04-05) - TAIL LAMP (13-93) - LH</v>
          </cell>
          <cell r="F1427" t="str">
            <v>TOYOTA</v>
          </cell>
          <cell r="G1427" t="str">
            <v xml:space="preserve">FIELDER/04 TLA LH</v>
          </cell>
          <cell r="H1427" t="str">
            <v>TY01-2802C-L</v>
          </cell>
          <cell r="J1427">
            <v>0.04</v>
          </cell>
          <cell r="K1427" t="str">
            <v>SUPPLIER0002</v>
          </cell>
          <cell r="L1427" t="str">
            <v xml:space="preserve">ANHUI TINCAI SILK CO. LTD</v>
          </cell>
          <cell r="M1427">
            <v>6</v>
          </cell>
          <cell r="N1427">
            <v>24</v>
          </cell>
          <cell r="O1427">
            <v>30</v>
          </cell>
          <cell r="R1427">
            <v>5</v>
          </cell>
          <cell r="S1427">
            <v>20</v>
          </cell>
          <cell r="T1427" t="str">
            <v xml:space="preserve">Yuan Purchase Pricelist (CNY)</v>
          </cell>
          <cell r="U1427">
            <v>65</v>
          </cell>
          <cell r="V1427">
            <v>1652.82</v>
          </cell>
          <cell r="W1427">
            <v>2500</v>
          </cell>
          <cell r="X1427">
            <v>4400</v>
          </cell>
        </row>
        <row r="1428">
          <cell r="A1428">
            <v>10282</v>
          </cell>
          <cell r="B1428" t="str">
            <v>AUTOLAMPS1441</v>
          </cell>
          <cell r="C1428" t="str">
            <v>AUTOLAMPS1441</v>
          </cell>
          <cell r="D1428" t="b">
            <v>1</v>
          </cell>
          <cell r="E1428" t="str">
            <v xml:space="preserve">TOYOTA COROLLA FIELDER (04-05) - TAIL LAMP (13-93) - RH</v>
          </cell>
          <cell r="F1428" t="str">
            <v>TOYOTA</v>
          </cell>
          <cell r="G1428" t="str">
            <v xml:space="preserve">FIELDER/04 TLA RH</v>
          </cell>
          <cell r="H1428" t="str">
            <v>TY01-2802C-R</v>
          </cell>
          <cell r="J1428">
            <v>0.04</v>
          </cell>
          <cell r="K1428" t="str">
            <v>SUPPLIER0002</v>
          </cell>
          <cell r="L1428" t="str">
            <v xml:space="preserve">ANHUI TINCAI SILK CO. LTD</v>
          </cell>
          <cell r="M1428">
            <v>5</v>
          </cell>
          <cell r="N1428">
            <v>20</v>
          </cell>
          <cell r="O1428">
            <v>25</v>
          </cell>
          <cell r="R1428">
            <v>5</v>
          </cell>
          <cell r="S1428">
            <v>20</v>
          </cell>
          <cell r="T1428" t="str">
            <v xml:space="preserve">Yuan Purchase Pricelist (CNY)</v>
          </cell>
          <cell r="U1428">
            <v>65</v>
          </cell>
          <cell r="V1428">
            <v>1652.82</v>
          </cell>
          <cell r="W1428">
            <v>2500</v>
          </cell>
          <cell r="X1428">
            <v>4400</v>
          </cell>
        </row>
        <row r="1429">
          <cell r="A1429">
            <v>11422</v>
          </cell>
          <cell r="B1429" t="str">
            <v>AUTOLAMPS1438</v>
          </cell>
          <cell r="C1429" t="str">
            <v>AUTOLAMPS1438</v>
          </cell>
          <cell r="D1429" t="b">
            <v>1</v>
          </cell>
          <cell r="E1429" t="str">
            <v xml:space="preserve">TOYOTA COROLLA FIELDER (04-05) - TAIL LENS (13-93-00) - LH</v>
          </cell>
          <cell r="F1429" t="str">
            <v>TOYOTA</v>
          </cell>
          <cell r="G1429" t="str">
            <v xml:space="preserve">FIELDER/04 TLS LH</v>
          </cell>
          <cell r="H1429" t="str">
            <v>TY01-2802C-00-L</v>
          </cell>
          <cell r="J1429">
            <v>0.04</v>
          </cell>
          <cell r="K1429" t="str">
            <v>SUPPLIER0002</v>
          </cell>
          <cell r="L1429" t="str">
            <v xml:space="preserve">ANHUI TINCAI SILK CO. LTD</v>
          </cell>
          <cell r="M1429">
            <v>22</v>
          </cell>
          <cell r="N1429">
            <v>88</v>
          </cell>
          <cell r="O1429">
            <v>110</v>
          </cell>
          <cell r="R1429">
            <v>5</v>
          </cell>
          <cell r="S1429">
            <v>20</v>
          </cell>
          <cell r="T1429" t="str">
            <v xml:space="preserve">Yuan Purchase Pricelist (CNY)</v>
          </cell>
          <cell r="U1429">
            <v>18</v>
          </cell>
          <cell r="V1429">
            <v>435</v>
          </cell>
          <cell r="W1429">
            <v>650</v>
          </cell>
          <cell r="X1429">
            <v>900</v>
          </cell>
        </row>
        <row r="1430">
          <cell r="A1430">
            <v>11423</v>
          </cell>
          <cell r="B1430" t="str">
            <v>AUTOLAMPS1439</v>
          </cell>
          <cell r="C1430" t="str">
            <v>AUTOLAMPS1439</v>
          </cell>
          <cell r="D1430" t="b">
            <v>1</v>
          </cell>
          <cell r="E1430" t="str">
            <v xml:space="preserve">TOYOTA COROLLA FIELDER (04-05) - TAIL LENS (13-93-00) - RH</v>
          </cell>
          <cell r="F1430" t="str">
            <v>TOYOTA</v>
          </cell>
          <cell r="G1430" t="str">
            <v xml:space="preserve">FIELDER/04 TLS RH</v>
          </cell>
          <cell r="H1430" t="str">
            <v>TY01-2802C-00-R</v>
          </cell>
          <cell r="J1430">
            <v>0.04</v>
          </cell>
          <cell r="K1430" t="str">
            <v>SUPPLIER0002</v>
          </cell>
          <cell r="L1430" t="str">
            <v xml:space="preserve">ANHUI TINCAI SILK CO. LTD</v>
          </cell>
          <cell r="M1430">
            <v>24</v>
          </cell>
          <cell r="N1430">
            <v>96</v>
          </cell>
          <cell r="O1430">
            <v>120</v>
          </cell>
          <cell r="R1430">
            <v>5</v>
          </cell>
          <cell r="S1430">
            <v>20</v>
          </cell>
          <cell r="T1430" t="str">
            <v xml:space="preserve">Yuan Purchase Pricelist (CNY)</v>
          </cell>
          <cell r="U1430">
            <v>18</v>
          </cell>
          <cell r="V1430">
            <v>418.5</v>
          </cell>
          <cell r="W1430">
            <v>650</v>
          </cell>
          <cell r="X1430">
            <v>900</v>
          </cell>
        </row>
        <row r="1431">
          <cell r="A1431">
            <v>11726</v>
          </cell>
          <cell r="B1431" t="str">
            <v>AUTOLAMPS1442</v>
          </cell>
          <cell r="C1431" t="str">
            <v>AUTOLAMPS1442</v>
          </cell>
          <cell r="D1431" t="b">
            <v>1</v>
          </cell>
          <cell r="E1431" t="str">
            <v xml:space="preserve">TOYOTA COROLLA FIELDER (06-07) - GRILL (CHROME)</v>
          </cell>
          <cell r="F1431" t="str">
            <v>TOYOTA</v>
          </cell>
          <cell r="G1431" t="str">
            <v xml:space="preserve">FIELDER/06 GRLC</v>
          </cell>
          <cell r="H1431" t="str">
            <v>TY01-3011D</v>
          </cell>
          <cell r="J1431">
            <v>0.04</v>
          </cell>
          <cell r="K1431" t="str">
            <v>SUPPLIER0002</v>
          </cell>
          <cell r="L1431" t="str">
            <v xml:space="preserve">ANHUI TINCAI SILK CO. LTD</v>
          </cell>
          <cell r="M1431">
            <v>3</v>
          </cell>
          <cell r="N1431">
            <v>12</v>
          </cell>
          <cell r="O1431">
            <v>15</v>
          </cell>
          <cell r="R1431">
            <v>5</v>
          </cell>
          <cell r="S1431">
            <v>20</v>
          </cell>
          <cell r="T1431" t="str">
            <v xml:space="preserve">Yuan Purchase Pricelist (CNY)</v>
          </cell>
          <cell r="U1431">
            <v>70</v>
          </cell>
          <cell r="V1431">
            <v>1904</v>
          </cell>
          <cell r="W1431">
            <v>2860</v>
          </cell>
          <cell r="X1431">
            <v>3810</v>
          </cell>
          <cell r="Z1431">
            <v>23</v>
          </cell>
          <cell r="AB1431" t="str">
            <v>G4B</v>
          </cell>
        </row>
        <row r="1432">
          <cell r="A1432">
            <v>11200</v>
          </cell>
          <cell r="B1432" t="str">
            <v>AUTOLAMPS1445</v>
          </cell>
          <cell r="C1432" t="str">
            <v>AUTOLAMPS1445</v>
          </cell>
          <cell r="D1432" t="b">
            <v>1</v>
          </cell>
          <cell r="E1432" t="str">
            <v xml:space="preserve">TOYOTA COROLLA FIELDER (06-07) - TAIL LAMP - LH</v>
          </cell>
          <cell r="F1432" t="str">
            <v>TOYOTA</v>
          </cell>
          <cell r="G1432" t="str">
            <v xml:space="preserve">FIELDER/06 TLA LH</v>
          </cell>
          <cell r="H1432" t="str">
            <v>TY01-3002B-L</v>
          </cell>
          <cell r="J1432">
            <v>0.04</v>
          </cell>
          <cell r="K1432" t="str">
            <v>SUPPLIER0002</v>
          </cell>
          <cell r="L1432" t="str">
            <v xml:space="preserve">ANHUI TINCAI SILK CO. LTD</v>
          </cell>
          <cell r="M1432">
            <v>3</v>
          </cell>
          <cell r="N1432">
            <v>12</v>
          </cell>
          <cell r="O1432">
            <v>15</v>
          </cell>
          <cell r="R1432">
            <v>5</v>
          </cell>
          <cell r="S1432">
            <v>20</v>
          </cell>
          <cell r="T1432" t="str">
            <v xml:space="preserve">Yuan Purchase Pricelist (CNY)</v>
          </cell>
          <cell r="U1432">
            <v>62</v>
          </cell>
          <cell r="V1432">
            <v>1576.54</v>
          </cell>
          <cell r="W1432">
            <v>2400</v>
          </cell>
          <cell r="X1432">
            <v>4200</v>
          </cell>
          <cell r="Z1432">
            <v>32</v>
          </cell>
          <cell r="AB1432" t="str">
            <v>B1</v>
          </cell>
        </row>
        <row r="1433">
          <cell r="A1433">
            <v>11199</v>
          </cell>
          <cell r="B1433" t="str">
            <v>AUTOLAMPS1446</v>
          </cell>
          <cell r="C1433" t="str">
            <v>AUTOLAMPS1446</v>
          </cell>
          <cell r="D1433" t="b">
            <v>1</v>
          </cell>
          <cell r="E1433" t="str">
            <v xml:space="preserve">TOYOTA COROLLA FIELDER (06-07) - TAIL LAMP - RH</v>
          </cell>
          <cell r="F1433" t="str">
            <v>TOYOTA</v>
          </cell>
          <cell r="G1433" t="str">
            <v xml:space="preserve">FIELDER/06 TLA RH</v>
          </cell>
          <cell r="H1433" t="str">
            <v>TY01-3002B-R</v>
          </cell>
          <cell r="J1433">
            <v>0.04</v>
          </cell>
          <cell r="K1433" t="str">
            <v>SUPPLIER0002</v>
          </cell>
          <cell r="L1433" t="str">
            <v xml:space="preserve">ANHUI TINCAI SILK CO. LTD</v>
          </cell>
          <cell r="M1433">
            <v>2</v>
          </cell>
          <cell r="N1433">
            <v>8</v>
          </cell>
          <cell r="O1433">
            <v>10</v>
          </cell>
          <cell r="R1433">
            <v>5</v>
          </cell>
          <cell r="S1433">
            <v>20</v>
          </cell>
          <cell r="T1433" t="str">
            <v xml:space="preserve">Yuan Purchase Pricelist (CNY)</v>
          </cell>
          <cell r="U1433">
            <v>62</v>
          </cell>
          <cell r="V1433">
            <v>1576.54</v>
          </cell>
          <cell r="W1433">
            <v>2400</v>
          </cell>
          <cell r="X1433">
            <v>4200</v>
          </cell>
          <cell r="Z1433">
            <v>33</v>
          </cell>
          <cell r="AB1433" t="str">
            <v>B1</v>
          </cell>
        </row>
        <row r="1434">
          <cell r="A1434">
            <v>11869</v>
          </cell>
          <cell r="B1434" t="str">
            <v>AUTOLAMPS1443</v>
          </cell>
          <cell r="C1434" t="str">
            <v>AUTOLAMPS1443</v>
          </cell>
          <cell r="D1434" t="b">
            <v>1</v>
          </cell>
          <cell r="E1434" t="str">
            <v xml:space="preserve">TOYOTA COROLLA FIELDER (06-07) - TAIL LENS - LH</v>
          </cell>
          <cell r="F1434" t="str">
            <v>TOYOTA</v>
          </cell>
          <cell r="G1434" t="str">
            <v xml:space="preserve">FIELDER/06 TLS LH</v>
          </cell>
          <cell r="H1434" t="str">
            <v>TY01-3002B-00-L</v>
          </cell>
          <cell r="J1434">
            <v>0.04</v>
          </cell>
          <cell r="K1434" t="str">
            <v>SUPPLIER0002</v>
          </cell>
          <cell r="L1434" t="str">
            <v xml:space="preserve">ANHUI TINCAI SILK CO. LTD</v>
          </cell>
          <cell r="M1434">
            <v>16</v>
          </cell>
          <cell r="N1434">
            <v>64</v>
          </cell>
          <cell r="O1434">
            <v>80</v>
          </cell>
          <cell r="R1434">
            <v>5</v>
          </cell>
          <cell r="S1434">
            <v>20</v>
          </cell>
          <cell r="T1434" t="str">
            <v xml:space="preserve">Yuan Purchase Pricelist (CNY)</v>
          </cell>
          <cell r="U1434">
            <v>18</v>
          </cell>
          <cell r="V1434">
            <v>459</v>
          </cell>
          <cell r="W1434">
            <v>690</v>
          </cell>
          <cell r="X1434">
            <v>920</v>
          </cell>
          <cell r="Z1434">
            <v>18</v>
          </cell>
          <cell r="AB1434" t="str">
            <v>TF</v>
          </cell>
        </row>
        <row r="1435">
          <cell r="A1435">
            <v>11868</v>
          </cell>
          <cell r="B1435" t="str">
            <v>AUTOLAMPS1444</v>
          </cell>
          <cell r="C1435" t="str">
            <v>AUTOLAMPS1444</v>
          </cell>
          <cell r="D1435" t="b">
            <v>1</v>
          </cell>
          <cell r="E1435" t="str">
            <v xml:space="preserve">TOYOTA COROLLA FIELDER (06-07) - TAIL LENS - RH</v>
          </cell>
          <cell r="F1435" t="str">
            <v>TOYOTA</v>
          </cell>
          <cell r="G1435" t="str">
            <v xml:space="preserve">FIELDER/06 TLS RH</v>
          </cell>
          <cell r="H1435" t="str">
            <v>TY01-3002B-00-R</v>
          </cell>
          <cell r="J1435">
            <v>0.04</v>
          </cell>
          <cell r="K1435" t="str">
            <v>SUPPLIER0002</v>
          </cell>
          <cell r="L1435" t="str">
            <v xml:space="preserve">ANHUI TINCAI SILK CO. LTD</v>
          </cell>
          <cell r="M1435">
            <v>16</v>
          </cell>
          <cell r="N1435">
            <v>64</v>
          </cell>
          <cell r="O1435">
            <v>80</v>
          </cell>
          <cell r="R1435">
            <v>5</v>
          </cell>
          <cell r="S1435">
            <v>20</v>
          </cell>
          <cell r="T1435" t="str">
            <v xml:space="preserve">Yuan Purchase Pricelist (CNY)</v>
          </cell>
          <cell r="U1435">
            <v>18</v>
          </cell>
          <cell r="V1435">
            <v>459</v>
          </cell>
          <cell r="W1435">
            <v>690</v>
          </cell>
          <cell r="X1435">
            <v>920</v>
          </cell>
          <cell r="Z1435">
            <v>16</v>
          </cell>
          <cell r="AB1435" t="str">
            <v>TF</v>
          </cell>
        </row>
        <row r="1436">
          <cell r="A1436">
            <v>14207</v>
          </cell>
          <cell r="B1436" t="str">
            <v>AUTOLAMPS1447</v>
          </cell>
          <cell r="C1436" t="str">
            <v>AUTOLAMPS1447</v>
          </cell>
          <cell r="D1436" t="b">
            <v>1</v>
          </cell>
          <cell r="E1436" t="str">
            <v xml:space="preserve">TOYOTA COROLLA FIELDER (06-11) - FRONT BUMPER</v>
          </cell>
          <cell r="F1436" t="str">
            <v>TOYOTA</v>
          </cell>
          <cell r="G1436" t="str">
            <v xml:space="preserve">FIELDER/05 BPRF</v>
          </cell>
          <cell r="H1436" t="str">
            <v>TY01-3007B</v>
          </cell>
          <cell r="J1436">
            <v>0.04</v>
          </cell>
          <cell r="K1436" t="str">
            <v>SUPPLIER0002</v>
          </cell>
          <cell r="L1436" t="str">
            <v xml:space="preserve">ANHUI TINCAI SILK CO. LTD</v>
          </cell>
          <cell r="M1436">
            <v>3</v>
          </cell>
          <cell r="N1436">
            <v>12</v>
          </cell>
          <cell r="O1436">
            <v>15</v>
          </cell>
          <cell r="R1436">
            <v>5</v>
          </cell>
          <cell r="S1436">
            <v>10</v>
          </cell>
          <cell r="T1436" t="str">
            <v xml:space="preserve">Yuan Purchase Pricelist (CNY)</v>
          </cell>
          <cell r="U1436">
            <v>100</v>
          </cell>
          <cell r="V1436">
            <v>2542.8000000000002</v>
          </cell>
          <cell r="W1436">
            <v>5000</v>
          </cell>
          <cell r="X1436">
            <v>8600</v>
          </cell>
          <cell r="Z1436">
            <v>10</v>
          </cell>
        </row>
        <row r="1437">
          <cell r="A1437">
            <v>13771</v>
          </cell>
          <cell r="B1437" t="str">
            <v>AUTOLAMPS2769</v>
          </cell>
          <cell r="C1437" t="str">
            <v>AUTOLAMPS2769</v>
          </cell>
          <cell r="D1437" t="b">
            <v>1</v>
          </cell>
          <cell r="E1437" t="str">
            <v xml:space="preserve">TOYOTA COROLLA FIELDER (06-11) - FRONT BUMPER GRILL</v>
          </cell>
          <cell r="F1437" t="str">
            <v>TOYOTA</v>
          </cell>
          <cell r="G1437" t="str">
            <v xml:space="preserve">FIELDER/06 BPRG</v>
          </cell>
          <cell r="H1437" t="str">
            <v xml:space="preserve">FIELDER/06 BPRG</v>
          </cell>
          <cell r="J1437">
            <v>0.04</v>
          </cell>
          <cell r="K1437" t="str">
            <v>SUPPLIER0002</v>
          </cell>
          <cell r="L1437" t="str">
            <v xml:space="preserve">ANHUI TINCAI SILK CO. LTD</v>
          </cell>
          <cell r="N1437">
            <v>0</v>
          </cell>
          <cell r="O1437">
            <v>0</v>
          </cell>
          <cell r="R1437">
            <v>2</v>
          </cell>
          <cell r="S1437">
            <v>5</v>
          </cell>
          <cell r="T1437" t="str">
            <v xml:space="preserve">Yuan Purchase Pricelist (CNY)</v>
          </cell>
          <cell r="U1437">
            <v>25</v>
          </cell>
          <cell r="V1437">
            <v>638</v>
          </cell>
          <cell r="W1437">
            <v>960</v>
          </cell>
          <cell r="X1437">
            <v>1280</v>
          </cell>
        </row>
        <row r="1438">
          <cell r="A1438">
            <v>12589</v>
          </cell>
          <cell r="B1438" t="str">
            <v>AUTOLAMPS1452</v>
          </cell>
          <cell r="C1438" t="str">
            <v>AUTOLAMPS1452</v>
          </cell>
          <cell r="D1438" t="b">
            <v>1</v>
          </cell>
          <cell r="E1438" t="str">
            <v xml:space="preserve">TOYOTA COROLLA FIELDER (08-11) - TAIL LAMP (13-100) - LH</v>
          </cell>
          <cell r="F1438" t="str">
            <v>TOYOTA</v>
          </cell>
          <cell r="G1438" t="str">
            <v xml:space="preserve">FIELDER/08 TLA LH</v>
          </cell>
          <cell r="H1438" t="str">
            <v>TY01-3002D-L</v>
          </cell>
          <cell r="J1438">
            <v>0.04</v>
          </cell>
          <cell r="K1438" t="str">
            <v>SUPPLIER0002</v>
          </cell>
          <cell r="L1438" t="str">
            <v xml:space="preserve">ANHUI TINCAI SILK CO. LTD</v>
          </cell>
          <cell r="M1438">
            <v>5</v>
          </cell>
          <cell r="N1438">
            <v>20</v>
          </cell>
          <cell r="O1438">
            <v>25</v>
          </cell>
          <cell r="R1438">
            <v>5</v>
          </cell>
          <cell r="S1438">
            <v>20</v>
          </cell>
          <cell r="T1438" t="str">
            <v xml:space="preserve">Yuan Purchase Pricelist (CNY)</v>
          </cell>
          <cell r="U1438">
            <v>90</v>
          </cell>
          <cell r="V1438">
            <v>2295</v>
          </cell>
          <cell r="W1438">
            <v>3440</v>
          </cell>
          <cell r="X1438">
            <v>4590</v>
          </cell>
          <cell r="Z1438">
            <v>18</v>
          </cell>
          <cell r="AB1438" t="str">
            <v>B5</v>
          </cell>
        </row>
        <row r="1439">
          <cell r="A1439">
            <v>12588</v>
          </cell>
          <cell r="B1439" t="str">
            <v>AUTOLAMPS1453</v>
          </cell>
          <cell r="C1439" t="str">
            <v>AUTOLAMPS1453</v>
          </cell>
          <cell r="D1439" t="b">
            <v>1</v>
          </cell>
          <cell r="E1439" t="str">
            <v xml:space="preserve">TOYOTA COROLLA FIELDER (08-11) - TAIL LAMP (13-100) - RH</v>
          </cell>
          <cell r="F1439" t="str">
            <v>TOYOTA</v>
          </cell>
          <cell r="G1439" t="str">
            <v xml:space="preserve">FIELDER/08 TLA RH</v>
          </cell>
          <cell r="H1439" t="str">
            <v>TY01-3002D-R</v>
          </cell>
          <cell r="J1439">
            <v>0.04</v>
          </cell>
          <cell r="K1439" t="str">
            <v>SUPPLIER0002</v>
          </cell>
          <cell r="L1439" t="str">
            <v xml:space="preserve">ANHUI TINCAI SILK CO. LTD</v>
          </cell>
          <cell r="M1439">
            <v>8</v>
          </cell>
          <cell r="N1439">
            <v>32</v>
          </cell>
          <cell r="O1439">
            <v>40</v>
          </cell>
          <cell r="R1439">
            <v>5</v>
          </cell>
          <cell r="S1439">
            <v>20</v>
          </cell>
          <cell r="T1439" t="str">
            <v xml:space="preserve">Yuan Purchase Pricelist (CNY)</v>
          </cell>
          <cell r="U1439">
            <v>90</v>
          </cell>
          <cell r="V1439">
            <v>2295</v>
          </cell>
          <cell r="W1439">
            <v>3440</v>
          </cell>
          <cell r="X1439">
            <v>4590</v>
          </cell>
          <cell r="Z1439">
            <v>11</v>
          </cell>
          <cell r="AB1439" t="str">
            <v>B5</v>
          </cell>
        </row>
        <row r="1440">
          <cell r="A1440">
            <v>12718</v>
          </cell>
          <cell r="B1440" t="str">
            <v>AUTOLAMPS1454</v>
          </cell>
          <cell r="C1440" t="str">
            <v>AUTOLAMPS1454</v>
          </cell>
          <cell r="D1440" t="b">
            <v>1</v>
          </cell>
          <cell r="E1440" t="str">
            <v xml:space="preserve">TOYOTA COROLLA FIELDER (08-11) - TAIL LAMP (CLEAR) - LH</v>
          </cell>
          <cell r="F1440" t="str">
            <v>TOYOTA</v>
          </cell>
          <cell r="G1440" t="str">
            <v xml:space="preserve">FIELDER/08 TLAC LH</v>
          </cell>
          <cell r="H1440" t="str">
            <v>TY01-3002D-W-L</v>
          </cell>
          <cell r="J1440">
            <v>0.04</v>
          </cell>
          <cell r="K1440" t="str">
            <v>SUPPLIER0002</v>
          </cell>
          <cell r="L1440" t="str">
            <v xml:space="preserve">ANHUI TINCAI SILK CO. LTD</v>
          </cell>
          <cell r="M1440">
            <v>1</v>
          </cell>
          <cell r="N1440">
            <v>4</v>
          </cell>
          <cell r="O1440">
            <v>5</v>
          </cell>
          <cell r="R1440">
            <v>5</v>
          </cell>
          <cell r="S1440">
            <v>20</v>
          </cell>
          <cell r="T1440" t="str">
            <v xml:space="preserve">Yuan Purchase Pricelist (CNY)</v>
          </cell>
          <cell r="U1440">
            <v>100</v>
          </cell>
          <cell r="V1440">
            <v>2325</v>
          </cell>
          <cell r="W1440">
            <v>3600</v>
          </cell>
          <cell r="X1440">
            <v>5140</v>
          </cell>
          <cell r="Z1440">
            <v>17</v>
          </cell>
          <cell r="AB1440" t="str">
            <v>B3</v>
          </cell>
        </row>
        <row r="1441">
          <cell r="A1441">
            <v>12717</v>
          </cell>
          <cell r="B1441" t="str">
            <v>AUTOLAMPS1455</v>
          </cell>
          <cell r="C1441" t="str">
            <v>AUTOLAMPS1455</v>
          </cell>
          <cell r="D1441" t="b">
            <v>1</v>
          </cell>
          <cell r="E1441" t="str">
            <v xml:space="preserve">TOYOTA COROLLA FIELDER (08-11) - TAIL LAMP (CLEAR) - RH</v>
          </cell>
          <cell r="F1441" t="str">
            <v>TOYOTA</v>
          </cell>
          <cell r="G1441" t="str">
            <v xml:space="preserve">FIELDER/08 TLAC RH</v>
          </cell>
          <cell r="H1441" t="str">
            <v>TY01-3002D-W-R</v>
          </cell>
          <cell r="J1441">
            <v>0.04</v>
          </cell>
          <cell r="K1441" t="str">
            <v>SUPPLIER0002</v>
          </cell>
          <cell r="L1441" t="str">
            <v xml:space="preserve">ANHUI TINCAI SILK CO. LTD</v>
          </cell>
          <cell r="M1441">
            <v>0</v>
          </cell>
          <cell r="N1441">
            <v>0</v>
          </cell>
          <cell r="O1441">
            <v>0</v>
          </cell>
          <cell r="R1441">
            <v>5</v>
          </cell>
          <cell r="S1441">
            <v>20</v>
          </cell>
          <cell r="T1441" t="str">
            <v xml:space="preserve">Yuan Purchase Pricelist (CNY)</v>
          </cell>
          <cell r="U1441">
            <v>100</v>
          </cell>
          <cell r="V1441">
            <v>2325</v>
          </cell>
          <cell r="W1441">
            <v>3600</v>
          </cell>
          <cell r="X1441">
            <v>5140</v>
          </cell>
          <cell r="Z1441">
            <v>4</v>
          </cell>
          <cell r="AB1441" t="str">
            <v>B3</v>
          </cell>
        </row>
        <row r="1442">
          <cell r="A1442">
            <v>12591</v>
          </cell>
          <cell r="B1442" t="str">
            <v>AUTOLAMPS1448</v>
          </cell>
          <cell r="C1442" t="str">
            <v>AUTOLAMPS1448</v>
          </cell>
          <cell r="D1442" t="b">
            <v>1</v>
          </cell>
          <cell r="E1442" t="str">
            <v xml:space="preserve">TOYOTA COROLLA FIELDER (08-11) - TAIL LENS (13-100-00) - LH</v>
          </cell>
          <cell r="F1442" t="str">
            <v>TOYOTA</v>
          </cell>
          <cell r="G1442" t="str">
            <v xml:space="preserve">FIELDER/08 TLS LH</v>
          </cell>
          <cell r="H1442" t="str">
            <v>TY01-3002D-00-L</v>
          </cell>
          <cell r="J1442">
            <v>0.04</v>
          </cell>
          <cell r="K1442" t="str">
            <v>SUPPLIER0002</v>
          </cell>
          <cell r="L1442" t="str">
            <v xml:space="preserve">ANHUI TINCAI SILK CO. LTD</v>
          </cell>
          <cell r="M1442">
            <v>23</v>
          </cell>
          <cell r="N1442">
            <v>92</v>
          </cell>
          <cell r="O1442">
            <v>115</v>
          </cell>
          <cell r="R1442">
            <v>5</v>
          </cell>
          <cell r="S1442">
            <v>20</v>
          </cell>
          <cell r="T1442" t="str">
            <v xml:space="preserve">Yuan Purchase Pricelist (CNY)</v>
          </cell>
          <cell r="U1442">
            <v>18</v>
          </cell>
          <cell r="V1442">
            <v>435</v>
          </cell>
          <cell r="W1442">
            <v>650</v>
          </cell>
          <cell r="X1442">
            <v>900</v>
          </cell>
          <cell r="Z1442">
            <v>126</v>
          </cell>
          <cell r="AB1442" t="str">
            <v>TF</v>
          </cell>
        </row>
        <row r="1443">
          <cell r="A1443">
            <v>12590</v>
          </cell>
          <cell r="B1443" t="str">
            <v>AUTOLAMPS1449</v>
          </cell>
          <cell r="C1443" t="str">
            <v>AUTOLAMPS1449</v>
          </cell>
          <cell r="D1443" t="b">
            <v>1</v>
          </cell>
          <cell r="E1443" t="str">
            <v xml:space="preserve">TOYOTA COROLLA FIELDER (08-11) - TAIL LENS (13-100-00) - RH</v>
          </cell>
          <cell r="F1443" t="str">
            <v>TOYOTA</v>
          </cell>
          <cell r="G1443" t="str">
            <v xml:space="preserve">FIELDER/08 TLS RH</v>
          </cell>
          <cell r="H1443" t="str">
            <v>TY01-3002D-00-R</v>
          </cell>
          <cell r="J1443">
            <v>0.04</v>
          </cell>
          <cell r="K1443" t="str">
            <v>SUPPLIER0002</v>
          </cell>
          <cell r="L1443" t="str">
            <v xml:space="preserve">ANHUI TINCAI SILK CO. LTD</v>
          </cell>
          <cell r="M1443">
            <v>33</v>
          </cell>
          <cell r="N1443">
            <v>132</v>
          </cell>
          <cell r="O1443">
            <v>165</v>
          </cell>
          <cell r="R1443">
            <v>5</v>
          </cell>
          <cell r="S1443">
            <v>20</v>
          </cell>
          <cell r="T1443" t="str">
            <v xml:space="preserve">Yuan Purchase Pricelist (CNY)</v>
          </cell>
          <cell r="U1443">
            <v>18</v>
          </cell>
          <cell r="V1443">
            <v>435</v>
          </cell>
          <cell r="W1443">
            <v>650</v>
          </cell>
          <cell r="X1443">
            <v>900</v>
          </cell>
          <cell r="Z1443">
            <v>7</v>
          </cell>
          <cell r="AB1443" t="str">
            <v>TF</v>
          </cell>
        </row>
        <row r="1444">
          <cell r="A1444">
            <v>12719</v>
          </cell>
          <cell r="B1444" t="str">
            <v>AUTOLAMPS1450</v>
          </cell>
          <cell r="C1444" t="str">
            <v>AUTOLAMPS1450</v>
          </cell>
          <cell r="D1444" t="b">
            <v>1</v>
          </cell>
          <cell r="E1444" t="str">
            <v xml:space="preserve">TOYOTA COROLLA FIELDER (08-11) - TAIL LENS (CLEAR) - LH</v>
          </cell>
          <cell r="F1444" t="str">
            <v>TOYOTA</v>
          </cell>
          <cell r="G1444" t="str">
            <v xml:space="preserve">FIELDER/08 TLSC LH</v>
          </cell>
          <cell r="H1444" t="str">
            <v>TY01-3002D-W-00-L</v>
          </cell>
          <cell r="J1444">
            <v>0.04</v>
          </cell>
          <cell r="K1444" t="str">
            <v>SUPPLIER0002</v>
          </cell>
          <cell r="L1444" t="str">
            <v xml:space="preserve">ANHUI TINCAI SILK CO. LTD</v>
          </cell>
          <cell r="M1444">
            <v>9</v>
          </cell>
          <cell r="N1444">
            <v>36</v>
          </cell>
          <cell r="O1444">
            <v>45</v>
          </cell>
          <cell r="R1444">
            <v>5</v>
          </cell>
          <cell r="S1444">
            <v>20</v>
          </cell>
          <cell r="T1444" t="str">
            <v xml:space="preserve">Yuan Purchase Pricelist (CNY)</v>
          </cell>
          <cell r="U1444">
            <v>18</v>
          </cell>
          <cell r="V1444">
            <v>419</v>
          </cell>
          <cell r="W1444">
            <v>650</v>
          </cell>
          <cell r="X1444">
            <v>900</v>
          </cell>
          <cell r="Z1444">
            <v>21</v>
          </cell>
          <cell r="AB1444" t="str">
            <v>TF</v>
          </cell>
        </row>
        <row r="1445">
          <cell r="A1445">
            <v>12720</v>
          </cell>
          <cell r="B1445" t="str">
            <v>AUTOLAMPS1451</v>
          </cell>
          <cell r="C1445" t="str">
            <v>AUTOLAMPS1451</v>
          </cell>
          <cell r="D1445" t="b">
            <v>1</v>
          </cell>
          <cell r="E1445" t="str">
            <v xml:space="preserve">TOYOTA COROLLA FIELDER (08-11) - TAIL LENS (CLEAR) - RH</v>
          </cell>
          <cell r="F1445" t="str">
            <v>TOYOTA</v>
          </cell>
          <cell r="G1445" t="str">
            <v xml:space="preserve">FIELDER/08 TLSC RH</v>
          </cell>
          <cell r="H1445" t="str">
            <v>TY01-3002D-W-00-R</v>
          </cell>
          <cell r="J1445">
            <v>0.04</v>
          </cell>
          <cell r="K1445" t="str">
            <v>SUPPLIER0002</v>
          </cell>
          <cell r="L1445" t="str">
            <v xml:space="preserve">ANHUI TINCAI SILK CO. LTD</v>
          </cell>
          <cell r="M1445">
            <v>9</v>
          </cell>
          <cell r="N1445">
            <v>36</v>
          </cell>
          <cell r="O1445">
            <v>45</v>
          </cell>
          <cell r="R1445">
            <v>5</v>
          </cell>
          <cell r="S1445">
            <v>20</v>
          </cell>
          <cell r="T1445" t="str">
            <v xml:space="preserve">Yuan Purchase Pricelist (CNY)</v>
          </cell>
          <cell r="U1445">
            <v>18</v>
          </cell>
          <cell r="V1445">
            <v>419</v>
          </cell>
          <cell r="W1445">
            <v>650</v>
          </cell>
          <cell r="X1445">
            <v>900</v>
          </cell>
          <cell r="Z1445">
            <v>13</v>
          </cell>
          <cell r="AB1445" t="str">
            <v>TF</v>
          </cell>
        </row>
        <row r="1446">
          <cell r="A1446">
            <v>13795</v>
          </cell>
          <cell r="B1446" t="str">
            <v>AUTOLAMPS1456</v>
          </cell>
          <cell r="C1446" t="str">
            <v>AUTOLAMPS1456</v>
          </cell>
          <cell r="D1446" t="b">
            <v>1</v>
          </cell>
          <cell r="E1446" t="str">
            <v xml:space="preserve">TOYOTA COROLLA FIELDER (12-) TAIL LAMP - LH</v>
          </cell>
          <cell r="F1446" t="str">
            <v>TOYOTA</v>
          </cell>
          <cell r="G1446" t="str">
            <v xml:space="preserve">FIELDER/12 TLA LH</v>
          </cell>
          <cell r="H1446" t="str">
            <v>TY01-3902B-L</v>
          </cell>
          <cell r="J1446">
            <v>0.04</v>
          </cell>
          <cell r="K1446" t="str">
            <v>SUPPLIER0002</v>
          </cell>
          <cell r="L1446" t="str">
            <v xml:space="preserve">ANHUI TINCAI SILK CO. LTD</v>
          </cell>
          <cell r="M1446">
            <v>3</v>
          </cell>
          <cell r="N1446">
            <v>12</v>
          </cell>
          <cell r="O1446">
            <v>15</v>
          </cell>
          <cell r="R1446">
            <v>5</v>
          </cell>
          <cell r="S1446">
            <v>20</v>
          </cell>
          <cell r="T1446" t="str">
            <v xml:space="preserve">Yuan Purchase Pricelist (CNY)</v>
          </cell>
          <cell r="U1446">
            <v>120</v>
          </cell>
          <cell r="V1446">
            <v>3051.36</v>
          </cell>
          <cell r="W1446">
            <v>4600</v>
          </cell>
          <cell r="X1446">
            <v>8000</v>
          </cell>
          <cell r="Z1446">
            <v>53</v>
          </cell>
          <cell r="AB1446" t="str">
            <v>B5</v>
          </cell>
        </row>
        <row r="1447">
          <cell r="A1447">
            <v>13794</v>
          </cell>
          <cell r="B1447" t="str">
            <v>AUTOLAMPS1457</v>
          </cell>
          <cell r="C1447" t="str">
            <v>AUTOLAMPS1457</v>
          </cell>
          <cell r="D1447" t="b">
            <v>1</v>
          </cell>
          <cell r="E1447" t="str">
            <v xml:space="preserve">TOYOTA COROLLA FIELDER (12-) TAIL LAMP - RH</v>
          </cell>
          <cell r="F1447" t="str">
            <v>TOYOTA</v>
          </cell>
          <cell r="G1447" t="str">
            <v xml:space="preserve">FIELDER/12 TLA RH</v>
          </cell>
          <cell r="H1447" t="str">
            <v>TY01-3902B-R</v>
          </cell>
          <cell r="J1447">
            <v>0.04</v>
          </cell>
          <cell r="K1447" t="str">
            <v>SUPPLIER0002</v>
          </cell>
          <cell r="L1447" t="str">
            <v xml:space="preserve">ANHUI TINCAI SILK CO. LTD</v>
          </cell>
          <cell r="M1447">
            <v>4</v>
          </cell>
          <cell r="N1447">
            <v>16</v>
          </cell>
          <cell r="O1447">
            <v>20</v>
          </cell>
          <cell r="R1447">
            <v>5</v>
          </cell>
          <cell r="S1447">
            <v>20</v>
          </cell>
          <cell r="T1447" t="str">
            <v xml:space="preserve">Yuan Purchase Pricelist (CNY)</v>
          </cell>
          <cell r="U1447">
            <v>120</v>
          </cell>
          <cell r="V1447">
            <v>3051.36</v>
          </cell>
          <cell r="W1447">
            <v>4600</v>
          </cell>
          <cell r="X1447">
            <v>8000</v>
          </cell>
          <cell r="Z1447">
            <v>42</v>
          </cell>
          <cell r="AB1447" t="str">
            <v>B5</v>
          </cell>
        </row>
        <row r="1448">
          <cell r="A1448">
            <v>13416</v>
          </cell>
          <cell r="B1448" t="str">
            <v>AUTOLAMPS1458</v>
          </cell>
          <cell r="C1448" t="str">
            <v>AUTOLAMPS1458</v>
          </cell>
          <cell r="D1448" t="b">
            <v>1</v>
          </cell>
          <cell r="E1448" t="str">
            <v xml:space="preserve">TOYOTA COROLLA FIELDER (KE130  07-09) - REAR DOOR GLASS - LH</v>
          </cell>
          <cell r="F1448" t="str">
            <v>TOYOTA</v>
          </cell>
          <cell r="G1448" t="str">
            <v xml:space="preserve">KE130 STW RD/LH</v>
          </cell>
          <cell r="H1448" t="str">
            <v xml:space="preserve">KE130-STW RD/LH</v>
          </cell>
          <cell r="I1448" t="str">
            <v>694*440</v>
          </cell>
          <cell r="J1448">
            <v>0.02</v>
          </cell>
          <cell r="K1448" t="str">
            <v>SUPPLIER0015</v>
          </cell>
          <cell r="L1448" t="str">
            <v xml:space="preserve">XINYI AUTOMOBILE GLASS (SHENZHEN) CO., LTD</v>
          </cell>
          <cell r="M1448">
            <v>0</v>
          </cell>
          <cell r="N1448">
            <v>0</v>
          </cell>
          <cell r="O1448">
            <v>0</v>
          </cell>
          <cell r="R1448">
            <v>0</v>
          </cell>
          <cell r="S1448">
            <v>0</v>
          </cell>
          <cell r="T1448" t="str">
            <v xml:space="preserve">USD Purchase Pricelist (USD)</v>
          </cell>
          <cell r="U1448">
            <v>2.2000000000000002</v>
          </cell>
          <cell r="V1448">
            <v>341.55</v>
          </cell>
          <cell r="W1448">
            <v>400</v>
          </cell>
          <cell r="X1448">
            <v>550</v>
          </cell>
        </row>
        <row r="1449">
          <cell r="A1449">
            <v>13417</v>
          </cell>
          <cell r="B1449" t="str">
            <v>AUTOLAMPS1459</v>
          </cell>
          <cell r="C1449" t="str">
            <v>AUTOLAMPS1459</v>
          </cell>
          <cell r="D1449" t="b">
            <v>1</v>
          </cell>
          <cell r="E1449" t="str">
            <v xml:space="preserve">TOYOTA COROLLA FIELDER (KE130  07-09) - REAR DOOR GLASS - RH</v>
          </cell>
          <cell r="F1449" t="str">
            <v>TOYOTA</v>
          </cell>
          <cell r="G1449" t="str">
            <v xml:space="preserve">KE130 STW RD/RH</v>
          </cell>
          <cell r="H1449" t="str">
            <v xml:space="preserve">KE130-STW RD/RH</v>
          </cell>
          <cell r="I1449" t="str">
            <v>694*440</v>
          </cell>
          <cell r="J1449">
            <v>0.02</v>
          </cell>
          <cell r="K1449" t="str">
            <v>SUPPLIER0015</v>
          </cell>
          <cell r="L1449" t="str">
            <v xml:space="preserve">XINYI AUTOMOBILE GLASS (SHENZHEN) CO., LTD</v>
          </cell>
          <cell r="M1449">
            <v>0</v>
          </cell>
          <cell r="N1449">
            <v>0</v>
          </cell>
          <cell r="O1449">
            <v>0</v>
          </cell>
          <cell r="R1449">
            <v>0</v>
          </cell>
          <cell r="S1449">
            <v>0</v>
          </cell>
          <cell r="T1449" t="str">
            <v xml:space="preserve">USD Purchase Pricelist (USD)</v>
          </cell>
          <cell r="U1449">
            <v>2.2000000000000002</v>
          </cell>
          <cell r="V1449">
            <v>341.55</v>
          </cell>
          <cell r="W1449">
            <v>400</v>
          </cell>
          <cell r="X1449">
            <v>550</v>
          </cell>
        </row>
        <row r="1450">
          <cell r="A1450">
            <v>13418</v>
          </cell>
          <cell r="B1450" t="str">
            <v>AUTOLAMPS1460</v>
          </cell>
          <cell r="C1450" t="str">
            <v>AUTOLAMPS1460</v>
          </cell>
          <cell r="D1450" t="b">
            <v>1</v>
          </cell>
          <cell r="E1450" t="str">
            <v xml:space="preserve">TOYOTA COROLLA FIELDER (KE130  07-09) - REAR QUARTER GLASS - LH</v>
          </cell>
          <cell r="F1450" t="str">
            <v>TOYOTA</v>
          </cell>
          <cell r="G1450" t="str">
            <v xml:space="preserve">KE130 STW RQ/LH</v>
          </cell>
          <cell r="H1450" t="str">
            <v xml:space="preserve">KE130-STW RQ/LH</v>
          </cell>
          <cell r="I1450" t="str">
            <v>217*355</v>
          </cell>
          <cell r="J1450">
            <v>0.02</v>
          </cell>
          <cell r="K1450" t="str">
            <v>SUPPLIER0015</v>
          </cell>
          <cell r="L1450" t="str">
            <v xml:space="preserve">XINYI AUTOMOBILE GLASS (SHENZHEN) CO., LTD</v>
          </cell>
          <cell r="M1450">
            <v>1</v>
          </cell>
          <cell r="N1450">
            <v>4</v>
          </cell>
          <cell r="O1450">
            <v>5</v>
          </cell>
          <cell r="R1450">
            <v>1</v>
          </cell>
          <cell r="S1450">
            <v>3</v>
          </cell>
          <cell r="T1450" t="str">
            <v xml:space="preserve">USD Purchase Pricelist (USD)</v>
          </cell>
          <cell r="U1450">
            <v>1.5</v>
          </cell>
          <cell r="V1450">
            <v>268.8</v>
          </cell>
          <cell r="W1450">
            <v>350</v>
          </cell>
          <cell r="X1450">
            <v>430</v>
          </cell>
          <cell r="Z1450">
            <v>29</v>
          </cell>
          <cell r="AB1450" t="str">
            <v>1A</v>
          </cell>
        </row>
        <row r="1451">
          <cell r="A1451">
            <v>13419</v>
          </cell>
          <cell r="B1451" t="str">
            <v>AUTOLAMPS1461</v>
          </cell>
          <cell r="C1451" t="str">
            <v>AUTOLAMPS1461</v>
          </cell>
          <cell r="D1451" t="b">
            <v>1</v>
          </cell>
          <cell r="E1451" t="str">
            <v xml:space="preserve">TOYOTA COROLLA FIELDER (KE130  07-09) - REAR QUARTER GLASS - RH</v>
          </cell>
          <cell r="F1451" t="str">
            <v>TOYOTA</v>
          </cell>
          <cell r="G1451" t="str">
            <v xml:space="preserve">KE130 STW RQ/RH</v>
          </cell>
          <cell r="H1451" t="str">
            <v xml:space="preserve">KE130-STW RQ/RH</v>
          </cell>
          <cell r="I1451" t="str">
            <v>217*355</v>
          </cell>
          <cell r="J1451">
            <v>0.02</v>
          </cell>
          <cell r="K1451" t="str">
            <v>SUPPLIER0015</v>
          </cell>
          <cell r="L1451" t="str">
            <v xml:space="preserve">XINYI AUTOMOBILE GLASS (SHENZHEN) CO., LTD</v>
          </cell>
          <cell r="M1451">
            <v>0</v>
          </cell>
          <cell r="N1451">
            <v>0</v>
          </cell>
          <cell r="O1451">
            <v>0</v>
          </cell>
          <cell r="R1451">
            <v>0</v>
          </cell>
          <cell r="S1451">
            <v>0</v>
          </cell>
          <cell r="T1451" t="str">
            <v xml:space="preserve">USD Purchase Pricelist (USD)</v>
          </cell>
          <cell r="U1451">
            <v>1.5</v>
          </cell>
          <cell r="V1451">
            <v>268.8</v>
          </cell>
          <cell r="W1451">
            <v>350</v>
          </cell>
          <cell r="X1451">
            <v>430</v>
          </cell>
          <cell r="Z1451">
            <v>28</v>
          </cell>
          <cell r="AB1451" t="str">
            <v>1A</v>
          </cell>
        </row>
        <row r="1452">
          <cell r="A1452">
            <v>13420</v>
          </cell>
          <cell r="B1452" t="str">
            <v>AUTOLAMPS1462</v>
          </cell>
          <cell r="C1452" t="str">
            <v>AUTOLAMPS1462</v>
          </cell>
          <cell r="D1452" t="b">
            <v>1</v>
          </cell>
          <cell r="E1452" t="str">
            <v xml:space="preserve">TOYOTA COROLLA FIELDER (KE130  07-09) - SIDE FIX WINDOW - LH</v>
          </cell>
          <cell r="F1452" t="str">
            <v>TOYOTA</v>
          </cell>
          <cell r="G1452" t="str">
            <v xml:space="preserve">KE130 STW SW/LH/X</v>
          </cell>
          <cell r="H1452" t="str">
            <v xml:space="preserve">KE130-STW SW/LH/X</v>
          </cell>
          <cell r="I1452" t="str">
            <v>588*376</v>
          </cell>
          <cell r="J1452">
            <v>0.02</v>
          </cell>
          <cell r="K1452" t="str">
            <v>SUPPLIER0015</v>
          </cell>
          <cell r="L1452" t="str">
            <v xml:space="preserve">XINYI AUTOMOBILE GLASS (SHENZHEN) CO., LTD</v>
          </cell>
          <cell r="M1452">
            <v>1</v>
          </cell>
          <cell r="N1452">
            <v>4</v>
          </cell>
          <cell r="O1452">
            <v>5</v>
          </cell>
          <cell r="R1452">
            <v>1</v>
          </cell>
          <cell r="S1452">
            <v>3</v>
          </cell>
          <cell r="T1452" t="str">
            <v xml:space="preserve">USD Purchase Pricelist (USD)</v>
          </cell>
          <cell r="U1452">
            <v>3.5</v>
          </cell>
          <cell r="V1452">
            <v>543.38</v>
          </cell>
          <cell r="W1452">
            <v>700</v>
          </cell>
          <cell r="X1452">
            <v>970</v>
          </cell>
        </row>
        <row r="1453">
          <cell r="A1453">
            <v>13421</v>
          </cell>
          <cell r="B1453" t="str">
            <v>AUTOLAMPS1463</v>
          </cell>
          <cell r="C1453" t="str">
            <v>AUTOLAMPS1463</v>
          </cell>
          <cell r="D1453" t="b">
            <v>1</v>
          </cell>
          <cell r="E1453" t="str">
            <v xml:space="preserve">TOYOTA COROLLA FIELDER (KE130  07-09) - SIDE FIX WINDOW - RH</v>
          </cell>
          <cell r="F1453" t="str">
            <v>TOYOTA</v>
          </cell>
          <cell r="G1453" t="str">
            <v xml:space="preserve">KE130 STW SW/RHX</v>
          </cell>
          <cell r="H1453" t="str">
            <v xml:space="preserve">KE130-STW SW/RHX</v>
          </cell>
          <cell r="I1453" t="str">
            <v>588*376</v>
          </cell>
          <cell r="J1453">
            <v>0.02</v>
          </cell>
          <cell r="K1453" t="str">
            <v>SUPPLIER0015</v>
          </cell>
          <cell r="L1453" t="str">
            <v xml:space="preserve">XINYI AUTOMOBILE GLASS (SHENZHEN) CO., LTD</v>
          </cell>
          <cell r="M1453">
            <v>1</v>
          </cell>
          <cell r="N1453">
            <v>4</v>
          </cell>
          <cell r="O1453">
            <v>5</v>
          </cell>
          <cell r="R1453">
            <v>1</v>
          </cell>
          <cell r="S1453">
            <v>3</v>
          </cell>
          <cell r="T1453" t="str">
            <v xml:space="preserve">USD Purchase Pricelist (USD)</v>
          </cell>
          <cell r="U1453">
            <v>3.5</v>
          </cell>
          <cell r="V1453">
            <v>543.38</v>
          </cell>
          <cell r="W1453">
            <v>700</v>
          </cell>
          <cell r="X1453">
            <v>970</v>
          </cell>
        </row>
        <row r="1454">
          <cell r="A1454">
            <v>12991</v>
          </cell>
          <cell r="B1454" t="str">
            <v>AUTOLAMPS1464</v>
          </cell>
          <cell r="C1454" t="str">
            <v>AUTOLAMPS1464</v>
          </cell>
          <cell r="D1454" t="b">
            <v>1</v>
          </cell>
          <cell r="E1454" t="str">
            <v xml:space="preserve">TOYOTA COROLLA FIELDER KE130 5D WAGON (06-11) - REAR WINDSCREEN</v>
          </cell>
          <cell r="F1454" t="str">
            <v>TOYOTA</v>
          </cell>
          <cell r="G1454" t="str">
            <v xml:space="preserve">KE130 STW RW/H/X</v>
          </cell>
          <cell r="H1454" t="str">
            <v xml:space="preserve">KE130-STW RW/H/X</v>
          </cell>
          <cell r="I1454" t="str">
            <v>1243*501</v>
          </cell>
          <cell r="J1454">
            <v>0.02</v>
          </cell>
          <cell r="K1454" t="str">
            <v>SUPPLIER0015</v>
          </cell>
          <cell r="L1454" t="str">
            <v xml:space="preserve">XINYI AUTOMOBILE GLASS (SHENZHEN) CO., LTD</v>
          </cell>
          <cell r="M1454">
            <v>6</v>
          </cell>
          <cell r="N1454">
            <v>24</v>
          </cell>
          <cell r="O1454">
            <v>30</v>
          </cell>
          <cell r="R1454">
            <v>1</v>
          </cell>
          <cell r="S1454">
            <v>3</v>
          </cell>
          <cell r="T1454" t="str">
            <v xml:space="preserve">USD Purchase Pricelist (USD)</v>
          </cell>
          <cell r="U1454">
            <v>12</v>
          </cell>
          <cell r="V1454">
            <v>1999.5</v>
          </cell>
          <cell r="W1454">
            <v>2500</v>
          </cell>
          <cell r="X1454">
            <v>4100</v>
          </cell>
        </row>
        <row r="1455">
          <cell r="A1455">
            <v>11921</v>
          </cell>
          <cell r="B1455" t="str">
            <v>AUTOLAMPS1465</v>
          </cell>
          <cell r="C1455" t="str">
            <v>AUTOLAMPS1465</v>
          </cell>
          <cell r="D1455" t="b">
            <v>1</v>
          </cell>
          <cell r="E1455" t="str">
            <v xml:space="preserve">TOYOTA COROLLA GTOURING KE106 WAGON (W/BRAKE LIGHT)  (91-00) - REAR WINDSCREEN (SILICON TYPE)</v>
          </cell>
          <cell r="F1455" t="str">
            <v>TOYOTA</v>
          </cell>
          <cell r="G1455" t="str">
            <v xml:space="preserve">KE106 2 RW/H/X</v>
          </cell>
          <cell r="H1455" t="str">
            <v xml:space="preserve">KE106-2 RW/H/X</v>
          </cell>
          <cell r="I1455" t="str">
            <v>1217*572</v>
          </cell>
          <cell r="J1455">
            <v>0.02</v>
          </cell>
          <cell r="K1455" t="str">
            <v>SUPPLIER0015</v>
          </cell>
          <cell r="L1455" t="str">
            <v xml:space="preserve">XINYI AUTOMOBILE GLASS (SHENZHEN) CO., LTD</v>
          </cell>
          <cell r="M1455">
            <v>0</v>
          </cell>
          <cell r="N1455">
            <v>0</v>
          </cell>
          <cell r="O1455">
            <v>0</v>
          </cell>
          <cell r="R1455">
            <v>0</v>
          </cell>
          <cell r="S1455">
            <v>0</v>
          </cell>
          <cell r="T1455" t="str">
            <v xml:space="preserve">USD Purchase Pricelist (USD)</v>
          </cell>
          <cell r="U1455">
            <v>10.64</v>
          </cell>
          <cell r="V1455">
            <v>1</v>
          </cell>
          <cell r="W1455">
            <v>2100</v>
          </cell>
          <cell r="X1455">
            <v>2900</v>
          </cell>
          <cell r="Z1455">
            <v>23</v>
          </cell>
          <cell r="AB1455" t="str">
            <v>5A</v>
          </cell>
        </row>
        <row r="1456">
          <cell r="A1456">
            <v>11920</v>
          </cell>
          <cell r="B1456" t="str">
            <v>AUTOLAMPS1466</v>
          </cell>
          <cell r="C1456" t="str">
            <v>AUTOLAMPS1466</v>
          </cell>
          <cell r="D1456" t="b">
            <v>1</v>
          </cell>
          <cell r="E1456" t="str">
            <v xml:space="preserve">TOYOTA COROLLA KE102 GTOURING 5D WAGON MOULDING TYPE (91-97) - REAR WINDSCREEN</v>
          </cell>
          <cell r="F1456" t="str">
            <v>TOYOTA</v>
          </cell>
          <cell r="G1456" t="str">
            <v xml:space="preserve">KE106 RW/H/X</v>
          </cell>
          <cell r="H1456" t="str">
            <v xml:space="preserve">KE106 RW/H/X</v>
          </cell>
          <cell r="I1456" t="str">
            <v>1195*571</v>
          </cell>
          <cell r="J1456">
            <v>0.02</v>
          </cell>
          <cell r="K1456" t="str">
            <v>SUPPLIER0015</v>
          </cell>
          <cell r="L1456" t="str">
            <v xml:space="preserve">XINYI AUTOMOBILE GLASS (SHENZHEN) CO., LTD</v>
          </cell>
          <cell r="M1456">
            <v>5</v>
          </cell>
          <cell r="N1456">
            <v>20</v>
          </cell>
          <cell r="O1456">
            <v>25</v>
          </cell>
          <cell r="R1456">
            <v>4</v>
          </cell>
          <cell r="S1456">
            <v>12</v>
          </cell>
          <cell r="T1456" t="str">
            <v xml:space="preserve">USD Purchase Pricelist (USD)</v>
          </cell>
          <cell r="U1456">
            <v>12</v>
          </cell>
          <cell r="V1456">
            <v>1999.5</v>
          </cell>
          <cell r="W1456">
            <v>2500</v>
          </cell>
          <cell r="X1456">
            <v>4100</v>
          </cell>
        </row>
        <row r="1457">
          <cell r="A1457">
            <v>13768</v>
          </cell>
          <cell r="B1457" t="str">
            <v>AUTOLAMPS1467</v>
          </cell>
          <cell r="C1457" t="str">
            <v>AUTOLAMPS1467</v>
          </cell>
          <cell r="D1457" t="b">
            <v>1</v>
          </cell>
          <cell r="E1457" t="str">
            <v xml:space="preserve">TOYOTA COROLLA KE160 4D SEDAN (14-) - LAMINATED FRONT WINDSCREEN</v>
          </cell>
          <cell r="F1457" t="str">
            <v>TOYOTA</v>
          </cell>
          <cell r="G1457" t="str">
            <v xml:space="preserve">KE160 R VCPS LFW/X</v>
          </cell>
          <cell r="H1457" t="str">
            <v xml:space="preserve">KE160-R-VCPS LFW/X</v>
          </cell>
          <cell r="I1457" t="str">
            <v>1380*998</v>
          </cell>
          <cell r="J1457">
            <v>0.02</v>
          </cell>
          <cell r="K1457" t="str">
            <v>SUPPLIER0015</v>
          </cell>
          <cell r="L1457" t="str">
            <v xml:space="preserve">XINYI AUTOMOBILE GLASS (SHENZHEN) CO., LTD</v>
          </cell>
          <cell r="M1457">
            <v>0</v>
          </cell>
          <cell r="N1457">
            <v>0</v>
          </cell>
          <cell r="O1457">
            <v>0</v>
          </cell>
          <cell r="R1457">
            <v>1</v>
          </cell>
          <cell r="S1457">
            <v>4</v>
          </cell>
          <cell r="T1457" t="str">
            <v xml:space="preserve">USD Purchase Pricelist (USD)</v>
          </cell>
          <cell r="U1457">
            <v>17.98</v>
          </cell>
          <cell r="V1457">
            <v>2995.92</v>
          </cell>
          <cell r="W1457">
            <v>4000</v>
          </cell>
          <cell r="X1457">
            <v>6400</v>
          </cell>
          <cell r="Z1457">
            <v>16</v>
          </cell>
          <cell r="AB1457" t="str">
            <v>4B</v>
          </cell>
        </row>
        <row r="1458">
          <cell r="A1458">
            <v>12051</v>
          </cell>
          <cell r="B1458" t="str">
            <v>AUTOLAMPS1468</v>
          </cell>
          <cell r="C1458" t="str">
            <v>AUTOLAMPS1468</v>
          </cell>
          <cell r="D1458" t="b">
            <v>1</v>
          </cell>
          <cell r="E1458" t="str">
            <v xml:space="preserve">TOYOTA COROLLA KE70 (80-81) - CORNER LAMP (212-1536) - LH</v>
          </cell>
          <cell r="F1458" t="str">
            <v>TOYOTA</v>
          </cell>
          <cell r="G1458" t="str">
            <v xml:space="preserve">KE70/80 CLA LH</v>
          </cell>
          <cell r="H1458" t="str">
            <v>TY01-0203-L</v>
          </cell>
          <cell r="J1458">
            <v>0.04</v>
          </cell>
          <cell r="K1458" t="str">
            <v>SUPPLIER0002</v>
          </cell>
          <cell r="L1458" t="str">
            <v xml:space="preserve">ANHUI TINCAI SILK CO. LTD</v>
          </cell>
          <cell r="M1458">
            <v>1</v>
          </cell>
          <cell r="N1458">
            <v>4</v>
          </cell>
          <cell r="O1458">
            <v>5</v>
          </cell>
          <cell r="P1458">
            <v>3</v>
          </cell>
          <cell r="Q1458">
            <v>10</v>
          </cell>
          <cell r="T1458" t="str">
            <v xml:space="preserve">Yuan Purchase Pricelist (CNY)</v>
          </cell>
          <cell r="U1458">
            <v>4.8</v>
          </cell>
          <cell r="V1458">
            <v>122.05</v>
          </cell>
          <cell r="W1458">
            <v>180</v>
          </cell>
          <cell r="X1458">
            <v>320</v>
          </cell>
          <cell r="Z1458">
            <v>12</v>
          </cell>
          <cell r="AB1458" t="str">
            <v>B17</v>
          </cell>
        </row>
        <row r="1459">
          <cell r="A1459">
            <v>12050</v>
          </cell>
          <cell r="B1459" t="str">
            <v>AUTOLAMPS1469</v>
          </cell>
          <cell r="C1459" t="str">
            <v>AUTOLAMPS1469</v>
          </cell>
          <cell r="D1459" t="b">
            <v>1</v>
          </cell>
          <cell r="E1459" t="str">
            <v xml:space="preserve">TOYOTA COROLLA KE70 (80-81) - CORNER LAMP (212-1536) - RH</v>
          </cell>
          <cell r="F1459" t="str">
            <v>TOYOTA</v>
          </cell>
          <cell r="G1459" t="str">
            <v xml:space="preserve">KE70/80 CLA RH</v>
          </cell>
          <cell r="H1459" t="str">
            <v>TY01-0203-R</v>
          </cell>
          <cell r="J1459">
            <v>0.04</v>
          </cell>
          <cell r="K1459" t="str">
            <v>SUPPLIER0002</v>
          </cell>
          <cell r="L1459" t="str">
            <v xml:space="preserve">ANHUI TINCAI SILK CO. LTD</v>
          </cell>
          <cell r="M1459">
            <v>1</v>
          </cell>
          <cell r="N1459">
            <v>4</v>
          </cell>
          <cell r="O1459">
            <v>5</v>
          </cell>
          <cell r="P1459">
            <v>3</v>
          </cell>
          <cell r="Q1459">
            <v>10</v>
          </cell>
          <cell r="T1459" t="str">
            <v xml:space="preserve">Yuan Purchase Pricelist (CNY)</v>
          </cell>
          <cell r="U1459">
            <v>4.8</v>
          </cell>
          <cell r="V1459">
            <v>122.05</v>
          </cell>
          <cell r="W1459">
            <v>180</v>
          </cell>
          <cell r="X1459">
            <v>320</v>
          </cell>
          <cell r="Z1459">
            <v>6</v>
          </cell>
          <cell r="AB1459" t="str">
            <v>B17</v>
          </cell>
        </row>
        <row r="1460">
          <cell r="A1460">
            <v>12093</v>
          </cell>
          <cell r="B1460" t="str">
            <v>AUTOLAMPS1470</v>
          </cell>
          <cell r="C1460" t="str">
            <v>AUTOLAMPS1470</v>
          </cell>
          <cell r="D1460" t="b">
            <v>1</v>
          </cell>
          <cell r="E1460" t="str">
            <v xml:space="preserve">TOYOTA COROLLA KE70 (80-81) - TAIL LAMP SALOON (212-1912) - LH</v>
          </cell>
          <cell r="F1460" t="str">
            <v>TOYOTA</v>
          </cell>
          <cell r="G1460" t="str">
            <v xml:space="preserve">KE70/80 TLASAL LH</v>
          </cell>
          <cell r="H1460" t="str">
            <v>TY01-0202B-L</v>
          </cell>
          <cell r="J1460">
            <v>0.04</v>
          </cell>
          <cell r="K1460" t="str">
            <v>SUPPLIER0002</v>
          </cell>
          <cell r="L1460" t="str">
            <v xml:space="preserve">ANHUI TINCAI SILK CO. LTD</v>
          </cell>
          <cell r="M1460">
            <v>2</v>
          </cell>
          <cell r="N1460">
            <v>8</v>
          </cell>
          <cell r="O1460">
            <v>10</v>
          </cell>
          <cell r="R1460">
            <v>3</v>
          </cell>
          <cell r="S1460">
            <v>10</v>
          </cell>
          <cell r="T1460" t="str">
            <v xml:space="preserve">Yuan Purchase Pricelist (CNY)</v>
          </cell>
          <cell r="U1460">
            <v>35</v>
          </cell>
          <cell r="V1460">
            <v>893</v>
          </cell>
          <cell r="W1460">
            <v>1340</v>
          </cell>
          <cell r="X1460">
            <v>1790</v>
          </cell>
        </row>
        <row r="1461">
          <cell r="A1461">
            <v>12092</v>
          </cell>
          <cell r="B1461" t="str">
            <v>AUTOLAMPS1471</v>
          </cell>
          <cell r="C1461" t="str">
            <v>AUTOLAMPS1471</v>
          </cell>
          <cell r="D1461" t="b">
            <v>1</v>
          </cell>
          <cell r="E1461" t="str">
            <v xml:space="preserve">TOYOTA COROLLA KE70 (80-81) - TAIL LAMP SALOON (212-1912) - RH</v>
          </cell>
          <cell r="F1461" t="str">
            <v>TOYOTA</v>
          </cell>
          <cell r="G1461" t="str">
            <v xml:space="preserve">KE70/80 TLASAL RH</v>
          </cell>
          <cell r="H1461" t="str">
            <v>TY01-0202B-R</v>
          </cell>
          <cell r="J1461">
            <v>0.04</v>
          </cell>
          <cell r="K1461" t="str">
            <v>SUPPLIER0002</v>
          </cell>
          <cell r="L1461" t="str">
            <v xml:space="preserve">ANHUI TINCAI SILK CO. LTD</v>
          </cell>
          <cell r="M1461">
            <v>2</v>
          </cell>
          <cell r="N1461">
            <v>8</v>
          </cell>
          <cell r="O1461">
            <v>10</v>
          </cell>
          <cell r="R1461">
            <v>3</v>
          </cell>
          <cell r="S1461">
            <v>10</v>
          </cell>
          <cell r="T1461" t="str">
            <v xml:space="preserve">Yuan Purchase Pricelist (CNY)</v>
          </cell>
          <cell r="U1461">
            <v>35</v>
          </cell>
          <cell r="V1461">
            <v>893</v>
          </cell>
          <cell r="W1461">
            <v>1340</v>
          </cell>
          <cell r="X1461">
            <v>1790</v>
          </cell>
        </row>
        <row r="1462">
          <cell r="A1462">
            <v>11773</v>
          </cell>
          <cell r="B1462" t="str">
            <v>AUTOLAMPS1472</v>
          </cell>
          <cell r="C1462" t="str">
            <v>AUTOLAMPS1472</v>
          </cell>
          <cell r="D1462" t="b">
            <v>1</v>
          </cell>
          <cell r="E1462" t="str">
            <v xml:space="preserve">TOYOTA COROLLA KE70 S/W (80-81) - TAIL LAMP W/HOUSING  (212-1940) - LH</v>
          </cell>
          <cell r="F1462" t="str">
            <v>TOYOTA</v>
          </cell>
          <cell r="G1462" t="str">
            <v xml:space="preserve">KE70/80 TLAWH LH</v>
          </cell>
          <cell r="H1462" t="str">
            <v>TY01-0202-L</v>
          </cell>
          <cell r="J1462">
            <v>0.04</v>
          </cell>
          <cell r="K1462" t="str">
            <v>SUPPLIER0002</v>
          </cell>
          <cell r="L1462" t="str">
            <v xml:space="preserve">ANHUI TINCAI SILK CO. LTD</v>
          </cell>
          <cell r="M1462">
            <v>2</v>
          </cell>
          <cell r="N1462">
            <v>8</v>
          </cell>
          <cell r="O1462">
            <v>10</v>
          </cell>
          <cell r="R1462">
            <v>3</v>
          </cell>
          <cell r="S1462">
            <v>10</v>
          </cell>
          <cell r="T1462" t="str">
            <v xml:space="preserve">Yuan Purchase Pricelist (CNY)</v>
          </cell>
          <cell r="U1462">
            <v>15</v>
          </cell>
          <cell r="V1462">
            <v>381.42</v>
          </cell>
          <cell r="W1462">
            <v>570</v>
          </cell>
          <cell r="X1462">
            <v>990</v>
          </cell>
        </row>
        <row r="1463">
          <cell r="A1463">
            <v>11772</v>
          </cell>
          <cell r="B1463" t="str">
            <v>AUTOLAMPS1473</v>
          </cell>
          <cell r="C1463" t="str">
            <v>AUTOLAMPS1473</v>
          </cell>
          <cell r="D1463" t="b">
            <v>1</v>
          </cell>
          <cell r="E1463" t="str">
            <v xml:space="preserve">TOYOTA COROLLA KE70 S/W (80-81) - TAIL LAMP W/HOUSING  (212-1940) - RH</v>
          </cell>
          <cell r="F1463" t="str">
            <v>TOYOTA</v>
          </cell>
          <cell r="G1463" t="str">
            <v xml:space="preserve">KE70/80 TLAWH RH</v>
          </cell>
          <cell r="H1463" t="str">
            <v>TY01-0202-R</v>
          </cell>
          <cell r="J1463">
            <v>0.04</v>
          </cell>
          <cell r="K1463" t="str">
            <v>SUPPLIER0002</v>
          </cell>
          <cell r="L1463" t="str">
            <v xml:space="preserve">ANHUI TINCAI SILK CO. LTD</v>
          </cell>
          <cell r="M1463">
            <v>2</v>
          </cell>
          <cell r="N1463">
            <v>8</v>
          </cell>
          <cell r="O1463">
            <v>10</v>
          </cell>
          <cell r="R1463">
            <v>3</v>
          </cell>
          <cell r="S1463">
            <v>10</v>
          </cell>
          <cell r="T1463" t="str">
            <v xml:space="preserve">Yuan Purchase Pricelist (CNY)</v>
          </cell>
          <cell r="U1463">
            <v>15</v>
          </cell>
          <cell r="V1463">
            <v>381.42</v>
          </cell>
          <cell r="W1463">
            <v>570</v>
          </cell>
          <cell r="X1463">
            <v>990</v>
          </cell>
        </row>
        <row r="1464">
          <cell r="A1464">
            <v>12088</v>
          </cell>
          <cell r="B1464" t="str">
            <v>AUTOLAMPS1474</v>
          </cell>
          <cell r="C1464" t="str">
            <v>AUTOLAMPS1474</v>
          </cell>
          <cell r="D1464" t="b">
            <v>1</v>
          </cell>
          <cell r="E1464" t="str">
            <v xml:space="preserve">TOYOTA COROLLA KE70/73/75/76 (80-81) - SIDE LAMP (212-1503)</v>
          </cell>
          <cell r="F1464" t="str">
            <v>TOYOTA</v>
          </cell>
          <cell r="G1464" t="str">
            <v xml:space="preserve">KE70/80 SLA</v>
          </cell>
          <cell r="H1464" t="str">
            <v>TY01-0206</v>
          </cell>
          <cell r="J1464">
            <v>0.04</v>
          </cell>
          <cell r="K1464" t="str">
            <v>SUPPLIER0002</v>
          </cell>
          <cell r="L1464" t="str">
            <v xml:space="preserve">ANHUI TINCAI SILK CO. LTD</v>
          </cell>
          <cell r="N1464">
            <v>0</v>
          </cell>
          <cell r="O1464">
            <v>0</v>
          </cell>
          <cell r="P1464">
            <v>5</v>
          </cell>
          <cell r="Q1464">
            <v>20</v>
          </cell>
          <cell r="T1464" t="str">
            <v xml:space="preserve">Yuan Purchase Pricelist (CNY)</v>
          </cell>
          <cell r="U1464">
            <v>5.5</v>
          </cell>
          <cell r="V1464">
            <v>127.88</v>
          </cell>
          <cell r="W1464">
            <v>160</v>
          </cell>
          <cell r="X1464">
            <v>220</v>
          </cell>
        </row>
        <row r="1465">
          <cell r="A1465">
            <v>12053</v>
          </cell>
          <cell r="B1465" t="str">
            <v>AUTOLAMPS1475</v>
          </cell>
          <cell r="C1465" t="str">
            <v>AUTOLAMPS1475</v>
          </cell>
          <cell r="D1465" t="b">
            <v>1</v>
          </cell>
          <cell r="E1465" t="str">
            <v xml:space="preserve">TOYOTA COROLLA KE73/76 - (83) - CORNER LAMP (212-1545) - LH</v>
          </cell>
          <cell r="F1465" t="str">
            <v>TOYOTA</v>
          </cell>
          <cell r="G1465" t="str">
            <v xml:space="preserve">KE73 CLA/LH</v>
          </cell>
          <cell r="H1465" t="str">
            <v>TY01-0303-L</v>
          </cell>
          <cell r="J1465">
            <v>0.04</v>
          </cell>
          <cell r="K1465" t="str">
            <v>SUPPLIER0002</v>
          </cell>
          <cell r="L1465" t="str">
            <v xml:space="preserve">ANHUI TINCAI SILK CO. LTD</v>
          </cell>
          <cell r="M1465">
            <v>7</v>
          </cell>
          <cell r="N1465">
            <v>28</v>
          </cell>
          <cell r="O1465">
            <v>35</v>
          </cell>
          <cell r="P1465">
            <v>3</v>
          </cell>
          <cell r="Q1465">
            <v>10</v>
          </cell>
          <cell r="T1465" t="str">
            <v xml:space="preserve">Yuan Purchase Pricelist (CNY)</v>
          </cell>
          <cell r="U1465">
            <v>10</v>
          </cell>
          <cell r="V1465">
            <v>232.5</v>
          </cell>
          <cell r="W1465">
            <v>350</v>
          </cell>
          <cell r="X1465">
            <v>480</v>
          </cell>
        </row>
        <row r="1466">
          <cell r="A1466">
            <v>12052</v>
          </cell>
          <cell r="B1466" t="str">
            <v>AUTOLAMPS1476</v>
          </cell>
          <cell r="C1466" t="str">
            <v>AUTOLAMPS1476</v>
          </cell>
          <cell r="D1466" t="b">
            <v>1</v>
          </cell>
          <cell r="E1466" t="str">
            <v xml:space="preserve">TOYOTA COROLLA KE73/76 - (83) - CORNER LAMP (212-1545) - RH</v>
          </cell>
          <cell r="F1466" t="str">
            <v>TOYOTA</v>
          </cell>
          <cell r="G1466" t="str">
            <v xml:space="preserve">KE73 CLA/RH</v>
          </cell>
          <cell r="H1466" t="str">
            <v>TY01-0303-R</v>
          </cell>
          <cell r="J1466">
            <v>0.04</v>
          </cell>
          <cell r="K1466" t="str">
            <v>SUPPLIER0002</v>
          </cell>
          <cell r="L1466" t="str">
            <v xml:space="preserve">ANHUI TINCAI SILK CO. LTD</v>
          </cell>
          <cell r="M1466">
            <v>9</v>
          </cell>
          <cell r="N1466">
            <v>36</v>
          </cell>
          <cell r="O1466">
            <v>45</v>
          </cell>
          <cell r="P1466">
            <v>3</v>
          </cell>
          <cell r="Q1466">
            <v>10</v>
          </cell>
          <cell r="T1466" t="str">
            <v xml:space="preserve">Yuan Purchase Pricelist (CNY)</v>
          </cell>
          <cell r="U1466">
            <v>10</v>
          </cell>
          <cell r="V1466">
            <v>232.5</v>
          </cell>
          <cell r="W1466">
            <v>360</v>
          </cell>
          <cell r="X1466">
            <v>490</v>
          </cell>
        </row>
        <row r="1467">
          <cell r="A1467">
            <v>13010</v>
          </cell>
          <cell r="B1467" t="str">
            <v>AUTOLAMPS1477</v>
          </cell>
          <cell r="C1467" t="str">
            <v>AUTOLAMPS1477</v>
          </cell>
          <cell r="D1467" t="b">
            <v>1</v>
          </cell>
          <cell r="E1467" t="str">
            <v xml:space="preserve">TOYOTA COROLLA KE75 (80-81) - REAR SIDE BUMPER END (212-2816) - LH</v>
          </cell>
          <cell r="F1467" t="str">
            <v>TOYOTA</v>
          </cell>
          <cell r="G1467" t="str">
            <v xml:space="preserve">KE70 RSBPR LH</v>
          </cell>
          <cell r="H1467" t="str">
            <v>TY01-0207A-L</v>
          </cell>
          <cell r="J1467">
            <v>0.04</v>
          </cell>
          <cell r="K1467" t="str">
            <v>SUPPLIER0002</v>
          </cell>
          <cell r="L1467" t="str">
            <v xml:space="preserve">ANHUI TINCAI SILK CO. LTD</v>
          </cell>
          <cell r="M1467">
            <v>0</v>
          </cell>
          <cell r="N1467">
            <v>0</v>
          </cell>
          <cell r="O1467">
            <v>0</v>
          </cell>
          <cell r="R1467">
            <v>2</v>
          </cell>
          <cell r="S1467">
            <v>5</v>
          </cell>
          <cell r="T1467" t="str">
            <v xml:space="preserve">Yuan Purchase Pricelist (CNY)</v>
          </cell>
          <cell r="U1467">
            <v>0.9</v>
          </cell>
          <cell r="V1467">
            <v>141</v>
          </cell>
          <cell r="W1467">
            <v>220</v>
          </cell>
          <cell r="X1467">
            <v>300</v>
          </cell>
        </row>
        <row r="1468">
          <cell r="A1468">
            <v>10166</v>
          </cell>
          <cell r="B1468" t="str">
            <v>AUTOLAMPS1480</v>
          </cell>
          <cell r="C1468" t="str">
            <v>AUTOLAMPS1480</v>
          </cell>
          <cell r="D1468" t="b">
            <v>1</v>
          </cell>
          <cell r="E1468" t="str">
            <v xml:space="preserve">TOYOTA COROLLA KE75 (82-83) - BUMPER LAMP (212-1610) - LH</v>
          </cell>
          <cell r="F1468" t="str">
            <v>TOYOTA</v>
          </cell>
          <cell r="G1468" t="str">
            <v xml:space="preserve">KE75 BLA</v>
          </cell>
          <cell r="H1468" t="str">
            <v>TY01-0404-L</v>
          </cell>
          <cell r="J1468">
            <v>0.04</v>
          </cell>
          <cell r="K1468" t="str">
            <v>SUPPLIER0002</v>
          </cell>
          <cell r="L1468" t="str">
            <v xml:space="preserve">ANHUI TINCAI SILK CO. LTD</v>
          </cell>
          <cell r="M1468">
            <v>6</v>
          </cell>
          <cell r="N1468">
            <v>24</v>
          </cell>
          <cell r="O1468">
            <v>30</v>
          </cell>
          <cell r="P1468">
            <v>5</v>
          </cell>
          <cell r="Q1468">
            <v>10</v>
          </cell>
          <cell r="T1468" t="str">
            <v xml:space="preserve">Yuan Purchase Pricelist (CNY)</v>
          </cell>
          <cell r="U1468">
            <v>5</v>
          </cell>
          <cell r="V1468">
            <v>127.14</v>
          </cell>
          <cell r="W1468">
            <v>190</v>
          </cell>
          <cell r="X1468">
            <v>330</v>
          </cell>
          <cell r="Z1468">
            <v>78</v>
          </cell>
          <cell r="AB1468" t="str">
            <v>B18</v>
          </cell>
        </row>
        <row r="1469">
          <cell r="A1469">
            <v>10165</v>
          </cell>
          <cell r="B1469" t="str">
            <v>AUTOLAMPS1481</v>
          </cell>
          <cell r="C1469" t="str">
            <v>AUTOLAMPS1481</v>
          </cell>
          <cell r="D1469" t="b">
            <v>1</v>
          </cell>
          <cell r="E1469" t="str">
            <v xml:space="preserve">TOYOTA COROLLA KE75 (82-83) - BUMPER LAMP (212-1610) - RH</v>
          </cell>
          <cell r="F1469" t="str">
            <v>TOYOTA</v>
          </cell>
          <cell r="G1469" t="str">
            <v xml:space="preserve">KE75 BLA</v>
          </cell>
          <cell r="H1469" t="str">
            <v>TY01-0404-R</v>
          </cell>
          <cell r="J1469">
            <v>0.04</v>
          </cell>
          <cell r="K1469" t="str">
            <v>SUPPLIER0002</v>
          </cell>
          <cell r="L1469" t="str">
            <v xml:space="preserve">ANHUI TINCAI SILK CO. LTD</v>
          </cell>
          <cell r="M1469">
            <v>6</v>
          </cell>
          <cell r="N1469">
            <v>24</v>
          </cell>
          <cell r="O1469">
            <v>30</v>
          </cell>
          <cell r="P1469">
            <v>5</v>
          </cell>
          <cell r="Q1469">
            <v>10</v>
          </cell>
          <cell r="T1469" t="str">
            <v xml:space="preserve">Yuan Purchase Pricelist (CNY)</v>
          </cell>
          <cell r="U1469">
            <v>5</v>
          </cell>
          <cell r="V1469">
            <v>127.14</v>
          </cell>
          <cell r="W1469">
            <v>190</v>
          </cell>
          <cell r="X1469">
            <v>330</v>
          </cell>
          <cell r="Z1469">
            <v>78</v>
          </cell>
          <cell r="AB1469" t="str">
            <v>B18</v>
          </cell>
        </row>
        <row r="1470">
          <cell r="A1470">
            <v>11239</v>
          </cell>
          <cell r="B1470" t="str">
            <v>AUTOLAMPS1478</v>
          </cell>
          <cell r="C1470" t="str">
            <v>AUTOLAMPS1478</v>
          </cell>
          <cell r="D1470" t="b">
            <v>1</v>
          </cell>
          <cell r="E1470" t="str">
            <v xml:space="preserve">TOYOTA COROLLA KE75 (82-83) - FRONT SIDE BUMPER END - LH</v>
          </cell>
          <cell r="F1470" t="str">
            <v>TOYOTA</v>
          </cell>
          <cell r="G1470" t="str">
            <v xml:space="preserve">KE75 FSBPR LH</v>
          </cell>
          <cell r="H1470" t="str">
            <v>TY01-0407A-L</v>
          </cell>
          <cell r="J1470">
            <v>0.04</v>
          </cell>
          <cell r="K1470" t="str">
            <v>SUPPLIER0002</v>
          </cell>
          <cell r="L1470" t="str">
            <v xml:space="preserve">ANHUI TINCAI SILK CO. LTD</v>
          </cell>
          <cell r="M1470">
            <v>0</v>
          </cell>
          <cell r="N1470">
            <v>0</v>
          </cell>
          <cell r="O1470">
            <v>0</v>
          </cell>
          <cell r="R1470">
            <v>2</v>
          </cell>
          <cell r="S1470">
            <v>5</v>
          </cell>
          <cell r="T1470" t="str">
            <v xml:space="preserve">Yuan Purchase Pricelist (CNY)</v>
          </cell>
          <cell r="U1470">
            <v>5.6</v>
          </cell>
          <cell r="V1470">
            <v>126</v>
          </cell>
          <cell r="W1470">
            <v>200</v>
          </cell>
          <cell r="X1470">
            <v>280</v>
          </cell>
          <cell r="Z1470">
            <v>28</v>
          </cell>
          <cell r="AB1470" t="str">
            <v>G4B</v>
          </cell>
        </row>
        <row r="1471">
          <cell r="A1471">
            <v>11238</v>
          </cell>
          <cell r="B1471" t="str">
            <v>AUTOLAMPS1479</v>
          </cell>
          <cell r="C1471" t="str">
            <v>AUTOLAMPS1479</v>
          </cell>
          <cell r="D1471" t="b">
            <v>1</v>
          </cell>
          <cell r="E1471" t="str">
            <v xml:space="preserve">TOYOTA COROLLA KE75 (82-83) - FRONT SIDE BUMPER END - RH</v>
          </cell>
          <cell r="F1471" t="str">
            <v>TOYOTA</v>
          </cell>
          <cell r="G1471" t="str">
            <v xml:space="preserve">KE75 FSBPR RH</v>
          </cell>
          <cell r="H1471" t="str">
            <v>TY01-0407A-R</v>
          </cell>
          <cell r="J1471">
            <v>0.04</v>
          </cell>
          <cell r="K1471" t="str">
            <v>SUPPLIER0002</v>
          </cell>
          <cell r="L1471" t="str">
            <v xml:space="preserve">ANHUI TINCAI SILK CO. LTD</v>
          </cell>
          <cell r="M1471">
            <v>0</v>
          </cell>
          <cell r="N1471">
            <v>0</v>
          </cell>
          <cell r="O1471">
            <v>0</v>
          </cell>
          <cell r="R1471">
            <v>2</v>
          </cell>
          <cell r="S1471">
            <v>5</v>
          </cell>
          <cell r="T1471" t="str">
            <v xml:space="preserve">Yuan Purchase Pricelist (CNY)</v>
          </cell>
          <cell r="U1471">
            <v>0.9</v>
          </cell>
          <cell r="V1471">
            <v>141</v>
          </cell>
          <cell r="W1471">
            <v>220</v>
          </cell>
          <cell r="X1471">
            <v>300</v>
          </cell>
          <cell r="Z1471">
            <v>23</v>
          </cell>
          <cell r="AB1471" t="str">
            <v>G4B</v>
          </cell>
        </row>
        <row r="1472">
          <cell r="A1472">
            <v>10164</v>
          </cell>
          <cell r="B1472" t="str">
            <v>AUTOLAMPS1483</v>
          </cell>
          <cell r="C1472" t="str">
            <v>AUTOLAMPS1483</v>
          </cell>
          <cell r="D1472" t="b">
            <v>1</v>
          </cell>
          <cell r="E1472" t="str">
            <v xml:space="preserve">TOYOTA COROLLA KE75 (82-83) - HEAD LIGHT CASE WITH CORNER LAMP (212-1203) - LH</v>
          </cell>
          <cell r="F1472" t="str">
            <v>TOYOTA</v>
          </cell>
          <cell r="G1472" t="str">
            <v xml:space="preserve">KE75 LCS LH</v>
          </cell>
          <cell r="H1472" t="str">
            <v>TY01-0401-01-L</v>
          </cell>
          <cell r="J1472">
            <v>0.04</v>
          </cell>
          <cell r="K1472" t="str">
            <v>SUPPLIER0002</v>
          </cell>
          <cell r="L1472" t="str">
            <v xml:space="preserve">ANHUI TINCAI SILK CO. LTD</v>
          </cell>
          <cell r="M1472">
            <v>5</v>
          </cell>
          <cell r="N1472">
            <v>20</v>
          </cell>
          <cell r="O1472">
            <v>25</v>
          </cell>
          <cell r="P1472">
            <v>5</v>
          </cell>
          <cell r="Q1472">
            <v>10</v>
          </cell>
          <cell r="T1472" t="str">
            <v xml:space="preserve">Yuan Purchase Pricelist (CNY)</v>
          </cell>
          <cell r="U1472">
            <v>14</v>
          </cell>
          <cell r="V1472">
            <v>355.99</v>
          </cell>
          <cell r="W1472">
            <v>540</v>
          </cell>
          <cell r="X1472">
            <v>930</v>
          </cell>
          <cell r="Z1472">
            <v>12</v>
          </cell>
          <cell r="AB1472" t="str">
            <v>3A</v>
          </cell>
        </row>
        <row r="1473">
          <cell r="A1473">
            <v>10163</v>
          </cell>
          <cell r="B1473" t="str">
            <v>AUTOLAMPS1482</v>
          </cell>
          <cell r="C1473" t="str">
            <v>AUTOLAMPS1482</v>
          </cell>
          <cell r="D1473" t="b">
            <v>1</v>
          </cell>
          <cell r="E1473" t="str">
            <v xml:space="preserve">TOYOTA COROLLA KE75 (82-83) - HEAD LIGHT CASE WITH CORNER LAMP (212-1203) - RH</v>
          </cell>
          <cell r="F1473" t="str">
            <v>TOYOTA</v>
          </cell>
          <cell r="G1473" t="str">
            <v xml:space="preserve">KE75 LCS RH</v>
          </cell>
          <cell r="H1473" t="str">
            <v>TY01-0401-01-R</v>
          </cell>
          <cell r="J1473">
            <v>0.04</v>
          </cell>
          <cell r="K1473" t="str">
            <v>SUPPLIER0002</v>
          </cell>
          <cell r="L1473" t="str">
            <v xml:space="preserve">ANHUI TINCAI SILK CO. LTD</v>
          </cell>
          <cell r="M1473">
            <v>6</v>
          </cell>
          <cell r="N1473">
            <v>24</v>
          </cell>
          <cell r="O1473">
            <v>30</v>
          </cell>
          <cell r="P1473">
            <v>5</v>
          </cell>
          <cell r="Q1473">
            <v>10</v>
          </cell>
          <cell r="T1473" t="str">
            <v xml:space="preserve">Yuan Purchase Pricelist (CNY)</v>
          </cell>
          <cell r="U1473">
            <v>14</v>
          </cell>
          <cell r="V1473">
            <v>355.99</v>
          </cell>
          <cell r="W1473">
            <v>540</v>
          </cell>
          <cell r="X1473">
            <v>930</v>
          </cell>
          <cell r="Z1473">
            <v>16</v>
          </cell>
          <cell r="AB1473" t="str">
            <v>3A</v>
          </cell>
        </row>
        <row r="1474">
          <cell r="A1474">
            <v>11800</v>
          </cell>
          <cell r="B1474" t="str">
            <v>AUTOLAMPS1486</v>
          </cell>
          <cell r="C1474" t="str">
            <v>AUTOLAMPS1486</v>
          </cell>
          <cell r="D1474" t="b">
            <v>1</v>
          </cell>
          <cell r="E1474" t="str">
            <v xml:space="preserve">TOYOTA COROLLA KE75 S/W (82-83) - TAIL LAMP W/O HOUSING (212-1941) - LH</v>
          </cell>
          <cell r="F1474" t="str">
            <v>TOYOTA</v>
          </cell>
          <cell r="G1474" t="str">
            <v xml:space="preserve">KE75/SW TLA LH</v>
          </cell>
          <cell r="H1474" t="str">
            <v>TY01-0402B-L</v>
          </cell>
          <cell r="J1474">
            <v>0.04</v>
          </cell>
          <cell r="K1474" t="str">
            <v>SUPPLIER0002</v>
          </cell>
          <cell r="L1474" t="str">
            <v xml:space="preserve">ANHUI TINCAI SILK CO. LTD</v>
          </cell>
          <cell r="M1474">
            <v>3</v>
          </cell>
          <cell r="N1474">
            <v>12</v>
          </cell>
          <cell r="O1474">
            <v>15</v>
          </cell>
          <cell r="R1474">
            <v>5</v>
          </cell>
          <cell r="S1474">
            <v>10</v>
          </cell>
          <cell r="T1474" t="str">
            <v xml:space="preserve">Yuan Purchase Pricelist (CNY)</v>
          </cell>
          <cell r="U1474">
            <v>14</v>
          </cell>
          <cell r="V1474">
            <v>355.99</v>
          </cell>
          <cell r="W1474">
            <v>540</v>
          </cell>
          <cell r="X1474">
            <v>930</v>
          </cell>
          <cell r="Z1474">
            <v>30</v>
          </cell>
          <cell r="AB1474" t="str">
            <v>B3</v>
          </cell>
        </row>
        <row r="1475">
          <cell r="A1475">
            <v>11799</v>
          </cell>
          <cell r="B1475" t="str">
            <v>AUTOLAMPS1487</v>
          </cell>
          <cell r="C1475" t="str">
            <v>AUTOLAMPS1487</v>
          </cell>
          <cell r="D1475" t="b">
            <v>1</v>
          </cell>
          <cell r="E1475" t="str">
            <v xml:space="preserve">TOYOTA COROLLA KE75 S/W (82-83) - TAIL LAMP W/O HOUSING (212-1941) - RH</v>
          </cell>
          <cell r="F1475" t="str">
            <v>TOYOTA</v>
          </cell>
          <cell r="G1475" t="str">
            <v xml:space="preserve">KE75/SW TLA RH</v>
          </cell>
          <cell r="H1475" t="str">
            <v>TY01-0402B-R</v>
          </cell>
          <cell r="J1475">
            <v>0.04</v>
          </cell>
          <cell r="K1475" t="str">
            <v>SUPPLIER0002</v>
          </cell>
          <cell r="L1475" t="str">
            <v xml:space="preserve">ANHUI TINCAI SILK CO. LTD</v>
          </cell>
          <cell r="M1475">
            <v>4</v>
          </cell>
          <cell r="N1475">
            <v>16</v>
          </cell>
          <cell r="O1475">
            <v>20</v>
          </cell>
          <cell r="R1475">
            <v>5</v>
          </cell>
          <cell r="S1475">
            <v>10</v>
          </cell>
          <cell r="T1475" t="str">
            <v xml:space="preserve">Yuan Purchase Pricelist (CNY)</v>
          </cell>
          <cell r="U1475">
            <v>14</v>
          </cell>
          <cell r="V1475">
            <v>355.99</v>
          </cell>
          <cell r="W1475">
            <v>540</v>
          </cell>
          <cell r="X1475">
            <v>930</v>
          </cell>
          <cell r="Z1475">
            <v>32</v>
          </cell>
          <cell r="AB1475" t="str">
            <v>B3</v>
          </cell>
        </row>
        <row r="1476">
          <cell r="A1476">
            <v>10168</v>
          </cell>
          <cell r="B1476" t="str">
            <v>AUTOLAMPS1484</v>
          </cell>
          <cell r="C1476" t="str">
            <v>AUTOLAMPS1484</v>
          </cell>
          <cell r="D1476" t="b">
            <v>1</v>
          </cell>
          <cell r="E1476" t="str">
            <v xml:space="preserve">TOYOTA COROLLA KE75 SALOON (82-83) - TAIL LAMP - LH</v>
          </cell>
          <cell r="F1476" t="str">
            <v>TOYOTA</v>
          </cell>
          <cell r="G1476" t="str">
            <v xml:space="preserve">KE75/SAL TLA LH</v>
          </cell>
          <cell r="H1476" t="str">
            <v>TY01-0402-L</v>
          </cell>
          <cell r="J1476">
            <v>0.04</v>
          </cell>
          <cell r="K1476" t="str">
            <v>SUPPLIER0002</v>
          </cell>
          <cell r="L1476" t="str">
            <v xml:space="preserve">ANHUI TINCAI SILK CO. LTD</v>
          </cell>
          <cell r="M1476">
            <v>2</v>
          </cell>
          <cell r="N1476">
            <v>8</v>
          </cell>
          <cell r="O1476">
            <v>10</v>
          </cell>
          <cell r="R1476">
            <v>5</v>
          </cell>
          <cell r="S1476">
            <v>10</v>
          </cell>
          <cell r="T1476" t="str">
            <v xml:space="preserve">Yuan Purchase Pricelist (CNY)</v>
          </cell>
          <cell r="U1476">
            <v>33</v>
          </cell>
          <cell r="V1476">
            <v>842</v>
          </cell>
          <cell r="W1476">
            <v>1260</v>
          </cell>
          <cell r="X1476">
            <v>1680</v>
          </cell>
          <cell r="Z1476">
            <v>6</v>
          </cell>
          <cell r="AB1476" t="str">
            <v>B4</v>
          </cell>
        </row>
        <row r="1477">
          <cell r="A1477">
            <v>10167</v>
          </cell>
          <cell r="B1477" t="str">
            <v>AUTOLAMPS1485</v>
          </cell>
          <cell r="C1477" t="str">
            <v>AUTOLAMPS1485</v>
          </cell>
          <cell r="D1477" t="b">
            <v>1</v>
          </cell>
          <cell r="E1477" t="str">
            <v xml:space="preserve">TOYOTA COROLLA KE75 SALOON (82-83) - TAIL LAMP - RH</v>
          </cell>
          <cell r="F1477" t="str">
            <v>TOYOTA</v>
          </cell>
          <cell r="G1477" t="str">
            <v xml:space="preserve">KE75/SAL TLA RH</v>
          </cell>
          <cell r="H1477" t="str">
            <v>TY01-0402-R</v>
          </cell>
          <cell r="J1477">
            <v>0.04</v>
          </cell>
          <cell r="K1477" t="str">
            <v>SUPPLIER0002</v>
          </cell>
          <cell r="L1477" t="str">
            <v xml:space="preserve">ANHUI TINCAI SILK CO. LTD</v>
          </cell>
          <cell r="M1477">
            <v>2</v>
          </cell>
          <cell r="N1477">
            <v>8</v>
          </cell>
          <cell r="O1477">
            <v>10</v>
          </cell>
          <cell r="R1477">
            <v>5</v>
          </cell>
          <cell r="S1477">
            <v>10</v>
          </cell>
          <cell r="T1477" t="str">
            <v xml:space="preserve">Yuan Purchase Pricelist (CNY)</v>
          </cell>
          <cell r="U1477">
            <v>33</v>
          </cell>
          <cell r="V1477">
            <v>842</v>
          </cell>
          <cell r="W1477">
            <v>1260</v>
          </cell>
          <cell r="X1477">
            <v>1680</v>
          </cell>
          <cell r="Z1477">
            <v>6</v>
          </cell>
          <cell r="AB1477" t="str">
            <v>B4</v>
          </cell>
        </row>
        <row r="1478">
          <cell r="A1478">
            <v>11373</v>
          </cell>
          <cell r="B1478" t="str">
            <v>AUTOLAMPS1488</v>
          </cell>
          <cell r="C1478" t="str">
            <v>AUTOLAMPS1488</v>
          </cell>
          <cell r="D1478" t="b">
            <v>1</v>
          </cell>
          <cell r="E1478" t="str">
            <v xml:space="preserve">TOYOTA COROLLA L-TOURING - BACK LAMP RED (13-54) - LH</v>
          </cell>
          <cell r="F1478" t="str">
            <v>TOYOTA</v>
          </cell>
          <cell r="G1478" t="str">
            <v xml:space="preserve">LTOURING BALAR LH</v>
          </cell>
          <cell r="H1478" t="str">
            <v>TY01-1302D-L</v>
          </cell>
          <cell r="J1478">
            <v>0.04</v>
          </cell>
          <cell r="K1478" t="str">
            <v>SUPPLIER0002</v>
          </cell>
          <cell r="L1478" t="str">
            <v xml:space="preserve">ANHUI TINCAI SILK CO. LTD</v>
          </cell>
          <cell r="M1478">
            <v>4</v>
          </cell>
          <cell r="N1478">
            <v>16</v>
          </cell>
          <cell r="O1478">
            <v>20</v>
          </cell>
          <cell r="P1478">
            <v>5</v>
          </cell>
          <cell r="Q1478">
            <v>10</v>
          </cell>
          <cell r="T1478" t="str">
            <v xml:space="preserve">Yuan Purchase Pricelist (CNY)</v>
          </cell>
          <cell r="U1478">
            <v>12</v>
          </cell>
          <cell r="V1478">
            <v>305.14</v>
          </cell>
          <cell r="W1478">
            <v>460</v>
          </cell>
          <cell r="X1478">
            <v>800</v>
          </cell>
          <cell r="Z1478">
            <v>9</v>
          </cell>
          <cell r="AB1478" t="str">
            <v>B3</v>
          </cell>
        </row>
        <row r="1479">
          <cell r="A1479">
            <v>11374</v>
          </cell>
          <cell r="B1479" t="str">
            <v>AUTOLAMPS1489</v>
          </cell>
          <cell r="C1479" t="str">
            <v>AUTOLAMPS1489</v>
          </cell>
          <cell r="D1479" t="b">
            <v>1</v>
          </cell>
          <cell r="E1479" t="str">
            <v xml:space="preserve">TOYOTA COROLLA L-TOURING - BACK LAMP RED (13-54) - RH</v>
          </cell>
          <cell r="F1479" t="str">
            <v>TOYOTA</v>
          </cell>
          <cell r="G1479" t="str">
            <v xml:space="preserve">LTOURING BALAR RH</v>
          </cell>
          <cell r="H1479" t="str">
            <v>TY01-1302D-R</v>
          </cell>
          <cell r="J1479">
            <v>0.04</v>
          </cell>
          <cell r="K1479" t="str">
            <v>SUPPLIER0002</v>
          </cell>
          <cell r="L1479" t="str">
            <v xml:space="preserve">ANHUI TINCAI SILK CO. LTD</v>
          </cell>
          <cell r="M1479">
            <v>4</v>
          </cell>
          <cell r="N1479">
            <v>16</v>
          </cell>
          <cell r="O1479">
            <v>20</v>
          </cell>
          <cell r="P1479">
            <v>5</v>
          </cell>
          <cell r="Q1479">
            <v>10</v>
          </cell>
          <cell r="T1479" t="str">
            <v xml:space="preserve">Yuan Purchase Pricelist (CNY)</v>
          </cell>
          <cell r="U1479">
            <v>12</v>
          </cell>
          <cell r="V1479">
            <v>305.14</v>
          </cell>
          <cell r="W1479">
            <v>460</v>
          </cell>
          <cell r="X1479">
            <v>800</v>
          </cell>
          <cell r="Z1479">
            <v>4</v>
          </cell>
          <cell r="AB1479" t="str">
            <v>B3</v>
          </cell>
        </row>
        <row r="1480">
          <cell r="A1480">
            <v>11375</v>
          </cell>
          <cell r="B1480" t="str">
            <v>AUTOLAMPS1490</v>
          </cell>
          <cell r="C1480" t="str">
            <v>AUTOLAMPS1490</v>
          </cell>
          <cell r="D1480" t="b">
            <v>1</v>
          </cell>
          <cell r="E1480" t="str">
            <v xml:space="preserve">TOYOTA COROLLA L-TOURING - BACK LAMP WHITE (13-53) - LH</v>
          </cell>
          <cell r="F1480" t="str">
            <v>TOYOTA</v>
          </cell>
          <cell r="G1480" t="str">
            <v xml:space="preserve">LTOURING BALAW LH</v>
          </cell>
          <cell r="H1480" t="str">
            <v>TY01-1302E-L</v>
          </cell>
          <cell r="J1480">
            <v>0.04</v>
          </cell>
          <cell r="K1480" t="str">
            <v>SUPPLIER0002</v>
          </cell>
          <cell r="L1480" t="str">
            <v xml:space="preserve">ANHUI TINCAI SILK CO. LTD</v>
          </cell>
          <cell r="M1480">
            <v>6</v>
          </cell>
          <cell r="N1480">
            <v>24</v>
          </cell>
          <cell r="O1480">
            <v>30</v>
          </cell>
          <cell r="P1480">
            <v>5</v>
          </cell>
          <cell r="Q1480">
            <v>10</v>
          </cell>
          <cell r="T1480" t="str">
            <v xml:space="preserve">Yuan Purchase Pricelist (CNY)</v>
          </cell>
          <cell r="U1480">
            <v>12</v>
          </cell>
          <cell r="V1480">
            <v>305.14</v>
          </cell>
          <cell r="W1480">
            <v>460</v>
          </cell>
          <cell r="X1480">
            <v>800</v>
          </cell>
        </row>
        <row r="1481">
          <cell r="A1481">
            <v>11376</v>
          </cell>
          <cell r="B1481" t="str">
            <v>AUTOLAMPS1491</v>
          </cell>
          <cell r="C1481" t="str">
            <v>AUTOLAMPS1491</v>
          </cell>
          <cell r="D1481" t="b">
            <v>1</v>
          </cell>
          <cell r="E1481" t="str">
            <v xml:space="preserve">TOYOTA COROLLA L-TOURING - BACK LAMP WHITE (13-53) - RH</v>
          </cell>
          <cell r="F1481" t="str">
            <v>TOYOTA</v>
          </cell>
          <cell r="G1481" t="str">
            <v xml:space="preserve">LTOURING BALAW RH</v>
          </cell>
          <cell r="H1481" t="str">
            <v>TY01-1302E-R</v>
          </cell>
          <cell r="J1481">
            <v>0.04</v>
          </cell>
          <cell r="K1481" t="str">
            <v>SUPPLIER0002</v>
          </cell>
          <cell r="L1481" t="str">
            <v xml:space="preserve">ANHUI TINCAI SILK CO. LTD</v>
          </cell>
          <cell r="M1481">
            <v>6</v>
          </cell>
          <cell r="N1481">
            <v>24</v>
          </cell>
          <cell r="O1481">
            <v>30</v>
          </cell>
          <cell r="P1481">
            <v>5</v>
          </cell>
          <cell r="Q1481">
            <v>10</v>
          </cell>
          <cell r="T1481" t="str">
            <v xml:space="preserve">Yuan Purchase Pricelist (CNY)</v>
          </cell>
          <cell r="U1481">
            <v>12</v>
          </cell>
          <cell r="V1481">
            <v>305.14</v>
          </cell>
          <cell r="W1481">
            <v>460</v>
          </cell>
          <cell r="X1481">
            <v>800</v>
          </cell>
        </row>
        <row r="1482">
          <cell r="A1482">
            <v>12367</v>
          </cell>
          <cell r="B1482" t="str">
            <v>AUTOLAMPS1492</v>
          </cell>
          <cell r="C1482" t="str">
            <v>AUTOLAMPS1492</v>
          </cell>
          <cell r="D1482" t="b">
            <v>1</v>
          </cell>
          <cell r="E1482" t="str">
            <v xml:space="preserve">TOYOTA COROLLA L-TOURING - FOG LAMP - LH</v>
          </cell>
          <cell r="F1482" t="str">
            <v>TOYOTA</v>
          </cell>
          <cell r="G1482" t="str">
            <v xml:space="preserve">LTOURING FLA LH</v>
          </cell>
          <cell r="H1482" t="str">
            <v>MZ01-4003-L</v>
          </cell>
          <cell r="J1482">
            <v>0.04</v>
          </cell>
          <cell r="K1482" t="str">
            <v>SUPPLIER0010</v>
          </cell>
          <cell r="L1482" t="str">
            <v xml:space="preserve">JIANGSU ZISUDE LAMPS TECHNOLOGY CO.,LTD</v>
          </cell>
          <cell r="M1482">
            <v>9</v>
          </cell>
          <cell r="N1482">
            <v>36</v>
          </cell>
          <cell r="O1482">
            <v>45</v>
          </cell>
          <cell r="P1482">
            <v>5</v>
          </cell>
          <cell r="Q1482">
            <v>10</v>
          </cell>
          <cell r="T1482" t="str">
            <v xml:space="preserve">Yuan Purchase Pricelist (CNY)</v>
          </cell>
          <cell r="U1482">
            <v>16</v>
          </cell>
          <cell r="V1482">
            <v>417</v>
          </cell>
          <cell r="W1482">
            <v>650</v>
          </cell>
          <cell r="X1482">
            <v>900</v>
          </cell>
        </row>
        <row r="1483">
          <cell r="A1483">
            <v>12366</v>
          </cell>
          <cell r="B1483" t="str">
            <v>AUTOLAMPS1493</v>
          </cell>
          <cell r="C1483" t="str">
            <v>AUTOLAMPS1493</v>
          </cell>
          <cell r="D1483" t="b">
            <v>1</v>
          </cell>
          <cell r="E1483" t="str">
            <v xml:space="preserve">TOYOTA COROLLA L-TOURING - FOG LAMP - RH</v>
          </cell>
          <cell r="F1483" t="str">
            <v>TOYOTA</v>
          </cell>
          <cell r="G1483" t="str">
            <v xml:space="preserve">LTOURING FLA RH</v>
          </cell>
          <cell r="H1483" t="str">
            <v>MZ01-4003-R</v>
          </cell>
          <cell r="J1483">
            <v>0.04</v>
          </cell>
          <cell r="K1483" t="str">
            <v>SUPPLIER0010</v>
          </cell>
          <cell r="L1483" t="str">
            <v xml:space="preserve">JIANGSU ZISUDE LAMPS TECHNOLOGY CO.,LTD</v>
          </cell>
          <cell r="M1483">
            <v>9</v>
          </cell>
          <cell r="N1483">
            <v>36</v>
          </cell>
          <cell r="O1483">
            <v>45</v>
          </cell>
          <cell r="P1483">
            <v>5</v>
          </cell>
          <cell r="Q1483">
            <v>10</v>
          </cell>
          <cell r="T1483" t="str">
            <v xml:space="preserve">Yuan Purchase Pricelist (CNY)</v>
          </cell>
          <cell r="U1483">
            <v>16</v>
          </cell>
          <cell r="V1483">
            <v>417</v>
          </cell>
          <cell r="W1483">
            <v>650</v>
          </cell>
          <cell r="X1483">
            <v>900</v>
          </cell>
        </row>
        <row r="1484">
          <cell r="A1484">
            <v>10237</v>
          </cell>
          <cell r="B1484" t="str">
            <v>AUTOLAMPS1496</v>
          </cell>
          <cell r="C1484" t="str">
            <v>AUTOLAMPS1496</v>
          </cell>
          <cell r="D1484" t="b">
            <v>1</v>
          </cell>
          <cell r="E1484" t="str">
            <v xml:space="preserve">TOYOTA COROLLA L-TOURING - TAIL LAMP W/CENTRE PLATE - LH</v>
          </cell>
          <cell r="F1484" t="str">
            <v>TOYOTA</v>
          </cell>
          <cell r="G1484" t="str">
            <v xml:space="preserve">LTOURING TLA LH</v>
          </cell>
          <cell r="H1484" t="str">
            <v>TY01-1302-L</v>
          </cell>
          <cell r="J1484">
            <v>0.04</v>
          </cell>
          <cell r="K1484" t="str">
            <v>SUPPLIER0010</v>
          </cell>
          <cell r="L1484" t="str">
            <v xml:space="preserve">ANHUI TINCAI SILK CO. LTD</v>
          </cell>
          <cell r="M1484">
            <v>10</v>
          </cell>
          <cell r="N1484">
            <v>40</v>
          </cell>
          <cell r="O1484">
            <v>50</v>
          </cell>
          <cell r="R1484">
            <v>5</v>
          </cell>
          <cell r="S1484">
            <v>20</v>
          </cell>
          <cell r="T1484" t="str">
            <v xml:space="preserve">Yuan Purchase Pricelist (CNY)</v>
          </cell>
          <cell r="U1484">
            <v>20</v>
          </cell>
          <cell r="V1484">
            <v>510</v>
          </cell>
          <cell r="W1484">
            <v>770</v>
          </cell>
          <cell r="X1484">
            <v>1020</v>
          </cell>
          <cell r="Z1484">
            <v>35</v>
          </cell>
          <cell r="AB1484" t="str">
            <v>B3</v>
          </cell>
        </row>
        <row r="1485">
          <cell r="A1485">
            <v>10236</v>
          </cell>
          <cell r="B1485" t="str">
            <v>AUTOLAMPS1497</v>
          </cell>
          <cell r="C1485" t="str">
            <v>AUTOLAMPS1497</v>
          </cell>
          <cell r="D1485" t="b">
            <v>1</v>
          </cell>
          <cell r="E1485" t="str">
            <v xml:space="preserve">TOYOTA COROLLA L-TOURING - TAIL LAMP W/CENTRE PLATE - RH</v>
          </cell>
          <cell r="F1485" t="str">
            <v>TOYOTA</v>
          </cell>
          <cell r="G1485" t="str">
            <v xml:space="preserve">LTOURING TLA RH</v>
          </cell>
          <cell r="H1485" t="str">
            <v>TY01-1302-R</v>
          </cell>
          <cell r="J1485">
            <v>0.04</v>
          </cell>
          <cell r="K1485" t="str">
            <v>SUPPLIER0010</v>
          </cell>
          <cell r="L1485" t="str">
            <v xml:space="preserve">ANHUI TINCAI SILK CO. LTD</v>
          </cell>
          <cell r="M1485">
            <v>11</v>
          </cell>
          <cell r="N1485">
            <v>44</v>
          </cell>
          <cell r="O1485">
            <v>55</v>
          </cell>
          <cell r="R1485">
            <v>5</v>
          </cell>
          <cell r="S1485">
            <v>20</v>
          </cell>
          <cell r="T1485" t="str">
            <v xml:space="preserve">Yuan Purchase Pricelist (CNY)</v>
          </cell>
          <cell r="U1485">
            <v>20</v>
          </cell>
          <cell r="V1485">
            <v>510</v>
          </cell>
          <cell r="W1485">
            <v>770</v>
          </cell>
          <cell r="X1485">
            <v>1020</v>
          </cell>
          <cell r="Z1485">
            <v>36</v>
          </cell>
          <cell r="AB1485" t="str">
            <v>B3</v>
          </cell>
        </row>
        <row r="1486">
          <cell r="A1486">
            <v>11371</v>
          </cell>
          <cell r="B1486" t="str">
            <v>AUTOLAMPS1494</v>
          </cell>
          <cell r="C1486" t="str">
            <v>AUTOLAMPS1494</v>
          </cell>
          <cell r="D1486" t="b">
            <v>1</v>
          </cell>
          <cell r="E1486" t="str">
            <v xml:space="preserve">TOYOTA COROLLA L-TOURING - TAIL LENS - LH</v>
          </cell>
          <cell r="F1486" t="str">
            <v>TOYOTA</v>
          </cell>
          <cell r="G1486" t="str">
            <v xml:space="preserve">LTOURING TLS LH</v>
          </cell>
          <cell r="H1486" t="str">
            <v>00-TY01-1302-L</v>
          </cell>
          <cell r="J1486">
            <v>0.04</v>
          </cell>
          <cell r="K1486" t="str">
            <v>SUPPLIER0010</v>
          </cell>
          <cell r="L1486" t="str">
            <v xml:space="preserve">ANHUI TINCAI SILK CO. LTD</v>
          </cell>
          <cell r="M1486">
            <v>3</v>
          </cell>
          <cell r="N1486">
            <v>12</v>
          </cell>
          <cell r="O1486">
            <v>15</v>
          </cell>
          <cell r="R1486">
            <v>5</v>
          </cell>
          <cell r="S1486">
            <v>20</v>
          </cell>
          <cell r="T1486" t="str">
            <v xml:space="preserve">Yuan Purchase Pricelist (CNY)</v>
          </cell>
          <cell r="U1486">
            <v>0.79</v>
          </cell>
          <cell r="V1486">
            <v>123</v>
          </cell>
          <cell r="W1486">
            <v>190</v>
          </cell>
          <cell r="X1486">
            <v>260</v>
          </cell>
        </row>
        <row r="1487">
          <cell r="A1487">
            <v>11372</v>
          </cell>
          <cell r="B1487" t="str">
            <v>AUTOLAMPS1495</v>
          </cell>
          <cell r="C1487" t="str">
            <v>AUTOLAMPS1495</v>
          </cell>
          <cell r="D1487" t="b">
            <v>1</v>
          </cell>
          <cell r="E1487" t="str">
            <v xml:space="preserve">TOYOTA COROLLA L-TOURING - TAIL LENS - RH</v>
          </cell>
          <cell r="F1487" t="str">
            <v>TOYOTA</v>
          </cell>
          <cell r="G1487" t="str">
            <v xml:space="preserve">LTOURING TLS RH</v>
          </cell>
          <cell r="H1487" t="str">
            <v>00-TY01-1302-R</v>
          </cell>
          <cell r="J1487">
            <v>0.04</v>
          </cell>
          <cell r="K1487" t="str">
            <v>SUPPLIER0010</v>
          </cell>
          <cell r="L1487" t="str">
            <v xml:space="preserve">ANHUI TINCAI SILK CO. LTD</v>
          </cell>
          <cell r="M1487">
            <v>3</v>
          </cell>
          <cell r="N1487">
            <v>12</v>
          </cell>
          <cell r="O1487">
            <v>15</v>
          </cell>
          <cell r="R1487">
            <v>5</v>
          </cell>
          <cell r="S1487">
            <v>20</v>
          </cell>
          <cell r="T1487" t="str">
            <v xml:space="preserve">Yuan Purchase Pricelist (CNY)</v>
          </cell>
          <cell r="U1487">
            <v>0.79</v>
          </cell>
          <cell r="V1487">
            <v>123</v>
          </cell>
          <cell r="W1487">
            <v>190</v>
          </cell>
          <cell r="X1487">
            <v>260</v>
          </cell>
        </row>
        <row r="1488">
          <cell r="A1488">
            <v>13892</v>
          </cell>
          <cell r="B1488" t="str">
            <v>AUTOLAMPS2856</v>
          </cell>
          <cell r="C1488" t="str">
            <v>AUTOLAMPS2856</v>
          </cell>
          <cell r="D1488" t="b">
            <v>1</v>
          </cell>
          <cell r="E1488" t="str">
            <v xml:space="preserve">TOYOTA COROLLA LTOURING KE106 WAGON (98-) SILICON TYPE - REAR WINDSCREEN</v>
          </cell>
          <cell r="F1488" t="str">
            <v>TOYOTA</v>
          </cell>
          <cell r="G1488" t="str">
            <v xml:space="preserve">KE106-2 RW/H/X</v>
          </cell>
          <cell r="H1488" t="str">
            <v xml:space="preserve">KE106-2 RW/H/X</v>
          </cell>
          <cell r="I1488" t="str">
            <v>1217*572</v>
          </cell>
          <cell r="J1488">
            <v>0.02</v>
          </cell>
          <cell r="K1488" t="str">
            <v>SUPPLIER0015</v>
          </cell>
          <cell r="L1488" t="str">
            <v xml:space="preserve">XINYI AUTOMOBILE GLASS (SHENZHEN) CO., LTD</v>
          </cell>
          <cell r="M1488">
            <v>0</v>
          </cell>
          <cell r="N1488">
            <v>0</v>
          </cell>
          <cell r="O1488">
            <v>0</v>
          </cell>
          <cell r="R1488">
            <v>1</v>
          </cell>
          <cell r="S1488">
            <v>4</v>
          </cell>
          <cell r="T1488" t="str">
            <v xml:space="preserve">USD Purchase Pricelist (USD)</v>
          </cell>
          <cell r="U1488">
            <v>12</v>
          </cell>
          <cell r="V1488">
            <v>1999.5</v>
          </cell>
          <cell r="W1488">
            <v>2500</v>
          </cell>
          <cell r="X1488">
            <v>4100</v>
          </cell>
        </row>
        <row r="1489">
          <cell r="A1489">
            <v>10247</v>
          </cell>
          <cell r="B1489" t="str">
            <v>AUTOLAMPS1499</v>
          </cell>
          <cell r="C1489" t="str">
            <v>AUTOLAMPS1499</v>
          </cell>
          <cell r="D1489" t="b">
            <v>1</v>
          </cell>
          <cell r="E1489" t="str">
            <v xml:space="preserve">TOYOTA COROLLA NZE (01-02) - FOG LAMP - LH</v>
          </cell>
          <cell r="F1489" t="str">
            <v>TOYOTA</v>
          </cell>
          <cell r="G1489" t="str">
            <v xml:space="preserve">NZE/01 FLA LH</v>
          </cell>
          <cell r="H1489" t="str">
            <v>MZ01-9002-L</v>
          </cell>
          <cell r="J1489">
            <v>0.04</v>
          </cell>
          <cell r="K1489" t="str">
            <v>SUPPLIER0010</v>
          </cell>
          <cell r="L1489" t="str">
            <v xml:space="preserve">JIANGSU ZISUDE LAMPS TECHNOLOGY CO.,LTD</v>
          </cell>
          <cell r="M1489">
            <v>36</v>
          </cell>
          <cell r="N1489">
            <v>144</v>
          </cell>
          <cell r="O1489">
            <v>180</v>
          </cell>
          <cell r="P1489">
            <v>5</v>
          </cell>
          <cell r="Q1489">
            <v>20</v>
          </cell>
          <cell r="T1489" t="str">
            <v xml:space="preserve">Yuan Purchase Pricelist (CNY)</v>
          </cell>
          <cell r="U1489">
            <v>11</v>
          </cell>
          <cell r="V1489">
            <v>255.75</v>
          </cell>
          <cell r="W1489">
            <v>450</v>
          </cell>
          <cell r="X1489">
            <v>750</v>
          </cell>
        </row>
        <row r="1490">
          <cell r="A1490">
            <v>10246</v>
          </cell>
          <cell r="B1490" t="str">
            <v>AUTOLAMPS1500</v>
          </cell>
          <cell r="C1490" t="str">
            <v>AUTOLAMPS1500</v>
          </cell>
          <cell r="D1490" t="b">
            <v>1</v>
          </cell>
          <cell r="E1490" t="str">
            <v xml:space="preserve">TOYOTA COROLLA NZE (01-02) - FOG LAMP - RH</v>
          </cell>
          <cell r="F1490" t="str">
            <v>TOYOTA</v>
          </cell>
          <cell r="G1490" t="str">
            <v xml:space="preserve">NZE/01 FLA RH</v>
          </cell>
          <cell r="H1490" t="str">
            <v>MZ01-9002-R</v>
          </cell>
          <cell r="J1490">
            <v>0.04</v>
          </cell>
          <cell r="K1490" t="str">
            <v>SUPPLIER0010</v>
          </cell>
          <cell r="L1490" t="str">
            <v xml:space="preserve">JIANGSU ZISUDE LAMPS TECHNOLOGY CO.,LTD</v>
          </cell>
          <cell r="M1490">
            <v>38</v>
          </cell>
          <cell r="N1490">
            <v>152</v>
          </cell>
          <cell r="O1490">
            <v>190</v>
          </cell>
          <cell r="P1490">
            <v>5</v>
          </cell>
          <cell r="Q1490">
            <v>20</v>
          </cell>
          <cell r="T1490" t="str">
            <v xml:space="preserve">Yuan Purchase Pricelist (CNY)</v>
          </cell>
          <cell r="U1490">
            <v>11</v>
          </cell>
          <cell r="V1490">
            <v>287</v>
          </cell>
          <cell r="W1490">
            <v>450</v>
          </cell>
          <cell r="X1490">
            <v>750</v>
          </cell>
        </row>
        <row r="1491">
          <cell r="A1491">
            <v>10245</v>
          </cell>
          <cell r="B1491" t="str">
            <v>AUTOLAMPS1502</v>
          </cell>
          <cell r="C1491" t="str">
            <v>AUTOLAMPS1502</v>
          </cell>
          <cell r="D1491" t="b">
            <v>1</v>
          </cell>
          <cell r="E1491" t="str">
            <v xml:space="preserve">TOYOTA COROLLA NZE (01-02) - HEAD LAMP - LH</v>
          </cell>
          <cell r="F1491" t="str">
            <v>TOYOTA</v>
          </cell>
          <cell r="G1491" t="str">
            <v xml:space="preserve">NZE/01 HLA LH</v>
          </cell>
          <cell r="H1491" t="str">
            <v>MZ01-9001-L</v>
          </cell>
          <cell r="J1491">
            <v>0.04</v>
          </cell>
          <cell r="K1491" t="str">
            <v>SUPPLIER0010</v>
          </cell>
          <cell r="L1491" t="str">
            <v xml:space="preserve">JIANGSU ZISUDE LAMPS TECHNOLOGY CO.,LTD</v>
          </cell>
          <cell r="M1491">
            <v>11</v>
          </cell>
          <cell r="N1491">
            <v>44</v>
          </cell>
          <cell r="O1491">
            <v>55</v>
          </cell>
          <cell r="R1491">
            <v>2</v>
          </cell>
          <cell r="S1491">
            <v>5</v>
          </cell>
          <cell r="T1491" t="str">
            <v xml:space="preserve">Yuan Purchase Pricelist (CNY)</v>
          </cell>
          <cell r="U1491">
            <v>80</v>
          </cell>
          <cell r="V1491">
            <v>2085</v>
          </cell>
          <cell r="W1491">
            <v>2900</v>
          </cell>
          <cell r="X1491">
            <v>4300</v>
          </cell>
          <cell r="Z1491">
            <v>52</v>
          </cell>
          <cell r="AB1491" t="str">
            <v>A2</v>
          </cell>
        </row>
        <row r="1492">
          <cell r="A1492">
            <v>10244</v>
          </cell>
          <cell r="B1492" t="str">
            <v>AUTOLAMPS1503</v>
          </cell>
          <cell r="C1492" t="str">
            <v>AUTOLAMPS1503</v>
          </cell>
          <cell r="D1492" t="b">
            <v>1</v>
          </cell>
          <cell r="E1492" t="str">
            <v xml:space="preserve">TOYOTA COROLLA NZE (01-02) - HEAD LAMP - RH</v>
          </cell>
          <cell r="F1492" t="str">
            <v>TOYOTA</v>
          </cell>
          <cell r="G1492" t="str">
            <v xml:space="preserve">NZE/01 HLA RH</v>
          </cell>
          <cell r="H1492" t="str">
            <v>MZ01-9001-R</v>
          </cell>
          <cell r="J1492">
            <v>0.04</v>
          </cell>
          <cell r="K1492" t="str">
            <v>SUPPLIER0010</v>
          </cell>
          <cell r="L1492" t="str">
            <v xml:space="preserve">JIANGSU ZISUDE LAMPS TECHNOLOGY CO.,LTD</v>
          </cell>
          <cell r="M1492">
            <v>10</v>
          </cell>
          <cell r="N1492">
            <v>40</v>
          </cell>
          <cell r="O1492">
            <v>50</v>
          </cell>
          <cell r="R1492">
            <v>2</v>
          </cell>
          <cell r="S1492">
            <v>5</v>
          </cell>
          <cell r="T1492" t="str">
            <v xml:space="preserve">Yuan Purchase Pricelist (CNY)</v>
          </cell>
          <cell r="U1492">
            <v>80</v>
          </cell>
          <cell r="V1492">
            <v>2085</v>
          </cell>
          <cell r="W1492">
            <v>2900</v>
          </cell>
          <cell r="X1492">
            <v>4300</v>
          </cell>
          <cell r="Z1492">
            <v>46</v>
          </cell>
          <cell r="AB1492" t="str">
            <v>A2</v>
          </cell>
        </row>
        <row r="1493">
          <cell r="A1493">
            <v>11407</v>
          </cell>
          <cell r="B1493" t="str">
            <v>AUTOLAMPS1504</v>
          </cell>
          <cell r="C1493" t="str">
            <v>AUTOLAMPS1504</v>
          </cell>
          <cell r="D1493" t="b">
            <v>1</v>
          </cell>
          <cell r="E1493" t="str">
            <v xml:space="preserve">TOYOTA COROLLA NZE (01-02) - HEAD LENS - LH</v>
          </cell>
          <cell r="F1493" t="str">
            <v>TOYOTA</v>
          </cell>
          <cell r="G1493" t="str">
            <v xml:space="preserve">NZE/01 HLS LH</v>
          </cell>
          <cell r="H1493" t="str">
            <v>TY01-1801-00-L</v>
          </cell>
          <cell r="J1493">
            <v>0.04</v>
          </cell>
          <cell r="K1493" t="str">
            <v>SUPPLIER0010</v>
          </cell>
          <cell r="L1493" t="str">
            <v xml:space="preserve">JIANGSU ZISUDE LAMPS TECHNOLOGY CO.,LTD</v>
          </cell>
          <cell r="M1493">
            <v>8</v>
          </cell>
          <cell r="N1493">
            <v>32</v>
          </cell>
          <cell r="O1493">
            <v>40</v>
          </cell>
          <cell r="R1493">
            <v>5</v>
          </cell>
          <cell r="S1493">
            <v>20</v>
          </cell>
          <cell r="T1493" t="str">
            <v xml:space="preserve">Yuan Purchase Pricelist (CNY)</v>
          </cell>
          <cell r="U1493">
            <v>23</v>
          </cell>
          <cell r="V1493">
            <v>590.4</v>
          </cell>
          <cell r="W1493">
            <v>980</v>
          </cell>
          <cell r="X1493">
            <v>1360</v>
          </cell>
        </row>
        <row r="1494">
          <cell r="A1494">
            <v>11408</v>
          </cell>
          <cell r="B1494" t="str">
            <v>AUTOLAMPS1505</v>
          </cell>
          <cell r="C1494" t="str">
            <v>AUTOLAMPS1505</v>
          </cell>
          <cell r="D1494" t="b">
            <v>1</v>
          </cell>
          <cell r="E1494" t="str">
            <v xml:space="preserve">TOYOTA COROLLA NZE (01-02) - HEAD LENS - RH</v>
          </cell>
          <cell r="F1494" t="str">
            <v>TOYOTA</v>
          </cell>
          <cell r="G1494" t="str">
            <v xml:space="preserve">NZE/01 HLS rH</v>
          </cell>
          <cell r="H1494" t="str">
            <v>TY01-1801-00-R</v>
          </cell>
          <cell r="J1494">
            <v>0.04</v>
          </cell>
          <cell r="K1494" t="str">
            <v>SUPPLIER0010</v>
          </cell>
          <cell r="L1494" t="str">
            <v xml:space="preserve">JIANGSU ZISUDE LAMPS TECHNOLOGY CO.,LTD</v>
          </cell>
          <cell r="M1494">
            <v>8</v>
          </cell>
          <cell r="N1494">
            <v>32</v>
          </cell>
          <cell r="O1494">
            <v>40</v>
          </cell>
          <cell r="R1494">
            <v>5</v>
          </cell>
          <cell r="S1494">
            <v>20</v>
          </cell>
          <cell r="T1494" t="str">
            <v xml:space="preserve">Yuan Purchase Pricelist (CNY)</v>
          </cell>
          <cell r="U1494">
            <v>23</v>
          </cell>
          <cell r="V1494">
            <v>534.75</v>
          </cell>
          <cell r="W1494">
            <v>980</v>
          </cell>
          <cell r="X1494">
            <v>1360</v>
          </cell>
        </row>
        <row r="1495">
          <cell r="A1495">
            <v>10262</v>
          </cell>
          <cell r="B1495" t="str">
            <v>AUTOLAMPS1508</v>
          </cell>
          <cell r="C1495" t="str">
            <v>AUTOLAMPS1508</v>
          </cell>
          <cell r="D1495" t="b">
            <v>1</v>
          </cell>
          <cell r="E1495" t="str">
            <v xml:space="preserve">TOYOTA COROLLA NZE (01-02) - SIDE MIRROR (MANUAL) - LH</v>
          </cell>
          <cell r="F1495" t="str">
            <v>TOYOTA</v>
          </cell>
          <cell r="G1495" t="str">
            <v>NZE/01-SMM-LH</v>
          </cell>
          <cell r="H1495" t="str">
            <v>TY01-2212-L</v>
          </cell>
          <cell r="J1495">
            <v>0.04</v>
          </cell>
          <cell r="K1495" t="str">
            <v>SUPPLIER0002</v>
          </cell>
          <cell r="L1495" t="str">
            <v xml:space="preserve">ANHUI TINCAI SILK CO. LTD</v>
          </cell>
          <cell r="M1495">
            <v>3</v>
          </cell>
          <cell r="N1495">
            <v>12</v>
          </cell>
          <cell r="O1495">
            <v>15</v>
          </cell>
          <cell r="P1495">
            <v>5</v>
          </cell>
          <cell r="Q1495">
            <v>10</v>
          </cell>
          <cell r="T1495" t="str">
            <v xml:space="preserve">Yuan Purchase Pricelist (CNY)</v>
          </cell>
          <cell r="U1495">
            <v>50</v>
          </cell>
          <cell r="V1495">
            <v>1275</v>
          </cell>
          <cell r="W1495">
            <v>1900</v>
          </cell>
          <cell r="X1495">
            <v>2550</v>
          </cell>
        </row>
        <row r="1496">
          <cell r="A1496">
            <v>10261</v>
          </cell>
          <cell r="B1496" t="str">
            <v>AUTOLAMPS1509</v>
          </cell>
          <cell r="C1496" t="str">
            <v>AUTOLAMPS1509</v>
          </cell>
          <cell r="D1496" t="b">
            <v>1</v>
          </cell>
          <cell r="E1496" t="str">
            <v xml:space="preserve">TOYOTA COROLLA NZE (01-02) - SIDE MIRROR (MANUAL) - RH</v>
          </cell>
          <cell r="F1496" t="str">
            <v>TOYOTA</v>
          </cell>
          <cell r="G1496" t="str">
            <v xml:space="preserve">NZE/01 SMM   RH</v>
          </cell>
          <cell r="H1496" t="str">
            <v>TY01-2212-R</v>
          </cell>
          <cell r="J1496">
            <v>0.04</v>
          </cell>
          <cell r="K1496" t="str">
            <v>SUPPLIER0002</v>
          </cell>
          <cell r="L1496" t="str">
            <v xml:space="preserve">ANHUI TINCAI SILK CO. LTD</v>
          </cell>
          <cell r="M1496">
            <v>3</v>
          </cell>
          <cell r="N1496">
            <v>12</v>
          </cell>
          <cell r="O1496">
            <v>15</v>
          </cell>
          <cell r="P1496">
            <v>5</v>
          </cell>
          <cell r="Q1496">
            <v>10</v>
          </cell>
          <cell r="T1496" t="str">
            <v xml:space="preserve">Yuan Purchase Pricelist (CNY)</v>
          </cell>
          <cell r="U1496">
            <v>50</v>
          </cell>
          <cell r="V1496">
            <v>1275</v>
          </cell>
          <cell r="W1496">
            <v>1900</v>
          </cell>
          <cell r="X1496">
            <v>3300</v>
          </cell>
        </row>
        <row r="1497">
          <cell r="A1497">
            <v>10249</v>
          </cell>
          <cell r="B1497" t="str">
            <v>AUTOLAMPS1510</v>
          </cell>
          <cell r="C1497" t="str">
            <v>AUTOLAMPS1510</v>
          </cell>
          <cell r="D1497" t="b">
            <v>1</v>
          </cell>
          <cell r="E1497" t="str">
            <v xml:space="preserve">TOYOTA COROLLA NZE (01-02) - TAIL LAMP (212-19D8) - LH</v>
          </cell>
          <cell r="F1497" t="str">
            <v>TOYOTA</v>
          </cell>
          <cell r="G1497" t="str">
            <v xml:space="preserve">NZE/01 TLA LH</v>
          </cell>
          <cell r="H1497" t="str">
            <v>MZ01-9003-00-L</v>
          </cell>
          <cell r="J1497">
            <v>0.04</v>
          </cell>
          <cell r="K1497" t="str">
            <v>SUPPLIER0002</v>
          </cell>
          <cell r="L1497" t="str">
            <v xml:space="preserve">ANHUI TINCAI SILK CO. LTD</v>
          </cell>
          <cell r="M1497">
            <v>4</v>
          </cell>
          <cell r="N1497">
            <v>16</v>
          </cell>
          <cell r="O1497">
            <v>20</v>
          </cell>
          <cell r="R1497">
            <v>2</v>
          </cell>
          <cell r="S1497">
            <v>5</v>
          </cell>
          <cell r="T1497" t="str">
            <v xml:space="preserve">Yuan Purchase Pricelist (CNY)</v>
          </cell>
          <cell r="U1497">
            <v>14</v>
          </cell>
          <cell r="V1497">
            <v>326</v>
          </cell>
          <cell r="W1497">
            <v>1600</v>
          </cell>
          <cell r="X1497">
            <v>2500</v>
          </cell>
          <cell r="Z1497">
            <v>53</v>
          </cell>
          <cell r="AB1497" t="str">
            <v>B1</v>
          </cell>
        </row>
        <row r="1498">
          <cell r="A1498">
            <v>10248</v>
          </cell>
          <cell r="B1498" t="str">
            <v>AUTOLAMPS1511</v>
          </cell>
          <cell r="C1498" t="str">
            <v>AUTOLAMPS1511</v>
          </cell>
          <cell r="D1498" t="b">
            <v>1</v>
          </cell>
          <cell r="E1498" t="str">
            <v xml:space="preserve">TOYOTA COROLLA NZE (01-02) - TAIL LAMP (212-19D8) - RH</v>
          </cell>
          <cell r="F1498" t="str">
            <v>TOYOTA</v>
          </cell>
          <cell r="G1498" t="str">
            <v xml:space="preserve">NZE/01 TLA RH</v>
          </cell>
          <cell r="H1498" t="str">
            <v>MZ01-9003-00-R</v>
          </cell>
          <cell r="J1498">
            <v>0.04</v>
          </cell>
          <cell r="K1498" t="str">
            <v>SUPPLIER0002</v>
          </cell>
          <cell r="L1498" t="str">
            <v xml:space="preserve">ANHUI TINCAI SILK CO. LTD</v>
          </cell>
          <cell r="M1498">
            <v>3</v>
          </cell>
          <cell r="N1498">
            <v>12</v>
          </cell>
          <cell r="O1498">
            <v>15</v>
          </cell>
          <cell r="R1498">
            <v>2</v>
          </cell>
          <cell r="S1498">
            <v>5</v>
          </cell>
          <cell r="T1498" t="str">
            <v xml:space="preserve">Yuan Purchase Pricelist (CNY)</v>
          </cell>
          <cell r="U1498">
            <v>14</v>
          </cell>
          <cell r="V1498">
            <v>326</v>
          </cell>
          <cell r="W1498">
            <v>1600</v>
          </cell>
          <cell r="X1498">
            <v>2500</v>
          </cell>
          <cell r="Z1498">
            <v>52</v>
          </cell>
          <cell r="AB1498" t="str">
            <v>B1</v>
          </cell>
        </row>
        <row r="1499">
          <cell r="A1499">
            <v>10251</v>
          </cell>
          <cell r="B1499" t="str">
            <v>AUTOLAMPS1506</v>
          </cell>
          <cell r="C1499" t="str">
            <v>AUTOLAMPS1506</v>
          </cell>
          <cell r="D1499" t="b">
            <v>1</v>
          </cell>
          <cell r="E1499" t="str">
            <v xml:space="preserve">TOYOTA COROLLA NZE (01-02) - TAIL LENS (212-19D8-00) - LH</v>
          </cell>
          <cell r="F1499" t="str">
            <v>TOYOTA</v>
          </cell>
          <cell r="G1499" t="str">
            <v xml:space="preserve">NZE/01 TLS LH</v>
          </cell>
          <cell r="H1499" t="str">
            <v>TY01-1802-00-L</v>
          </cell>
          <cell r="J1499">
            <v>0.04</v>
          </cell>
          <cell r="K1499" t="str">
            <v>SUPPLIER0002</v>
          </cell>
          <cell r="L1499" t="str">
            <v xml:space="preserve">ANHUI TINCAI SILK CO. LTD</v>
          </cell>
          <cell r="M1499">
            <v>24</v>
          </cell>
          <cell r="N1499">
            <v>96</v>
          </cell>
          <cell r="O1499">
            <v>120</v>
          </cell>
          <cell r="R1499">
            <v>5</v>
          </cell>
          <cell r="S1499">
            <v>20</v>
          </cell>
          <cell r="T1499" t="str">
            <v xml:space="preserve">Yuan Purchase Pricelist (CNY)</v>
          </cell>
          <cell r="U1499">
            <v>18</v>
          </cell>
          <cell r="V1499">
            <v>419</v>
          </cell>
          <cell r="W1499">
            <v>650</v>
          </cell>
          <cell r="X1499">
            <v>860</v>
          </cell>
          <cell r="Z1499">
            <v>37</v>
          </cell>
          <cell r="AB1499" t="str">
            <v>TF</v>
          </cell>
        </row>
        <row r="1500">
          <cell r="A1500">
            <v>10250</v>
          </cell>
          <cell r="B1500" t="str">
            <v>AUTOLAMPS1507</v>
          </cell>
          <cell r="C1500" t="str">
            <v>AUTOLAMPS1507</v>
          </cell>
          <cell r="D1500" t="b">
            <v>1</v>
          </cell>
          <cell r="E1500" t="str">
            <v xml:space="preserve">TOYOTA COROLLA NZE (01-02) - TAIL LENS (212-19D8-00) - RH</v>
          </cell>
          <cell r="F1500" t="str">
            <v>TOYOTA</v>
          </cell>
          <cell r="G1500" t="str">
            <v xml:space="preserve">NZE/01 TLS RH</v>
          </cell>
          <cell r="H1500" t="str">
            <v>TY01-1802-00-R</v>
          </cell>
          <cell r="J1500">
            <v>0.04</v>
          </cell>
          <cell r="K1500" t="str">
            <v>SUPPLIER0002</v>
          </cell>
          <cell r="L1500" t="str">
            <v xml:space="preserve">ANHUI TINCAI SILK CO. LTD</v>
          </cell>
          <cell r="M1500">
            <v>23</v>
          </cell>
          <cell r="N1500">
            <v>92</v>
          </cell>
          <cell r="O1500">
            <v>115</v>
          </cell>
          <cell r="R1500">
            <v>5</v>
          </cell>
          <cell r="S1500">
            <v>20</v>
          </cell>
          <cell r="T1500" t="str">
            <v xml:space="preserve">Yuan Purchase Pricelist (CNY)</v>
          </cell>
          <cell r="U1500">
            <v>18</v>
          </cell>
          <cell r="V1500">
            <v>419</v>
          </cell>
          <cell r="W1500">
            <v>650</v>
          </cell>
          <cell r="X1500">
            <v>860</v>
          </cell>
          <cell r="Z1500">
            <v>22</v>
          </cell>
          <cell r="AB1500" t="str">
            <v>TF</v>
          </cell>
        </row>
        <row r="1501">
          <cell r="A1501">
            <v>11409</v>
          </cell>
          <cell r="B1501" t="str">
            <v>AUTOLAMPS1501</v>
          </cell>
          <cell r="C1501" t="str">
            <v>AUTOLAMPS1501</v>
          </cell>
          <cell r="D1501" t="b">
            <v>1</v>
          </cell>
          <cell r="E1501" t="str">
            <v xml:space="preserve">TOYOTA COROLLA NZE (01-03) - GRILL (CHROME)</v>
          </cell>
          <cell r="F1501" t="str">
            <v>TOYOTA</v>
          </cell>
          <cell r="G1501" t="str">
            <v xml:space="preserve">NZE/01 GRLC</v>
          </cell>
          <cell r="H1501" t="str">
            <v>TY01-2811A</v>
          </cell>
          <cell r="J1501">
            <v>0.04</v>
          </cell>
          <cell r="K1501" t="str">
            <v>SUPPLIER0002</v>
          </cell>
          <cell r="L1501" t="str">
            <v xml:space="preserve">ANHUI TINCAI SILK CO. LTD</v>
          </cell>
          <cell r="M1501">
            <v>4</v>
          </cell>
          <cell r="N1501">
            <v>16</v>
          </cell>
          <cell r="O1501">
            <v>20</v>
          </cell>
          <cell r="R1501">
            <v>2</v>
          </cell>
          <cell r="S1501">
            <v>5</v>
          </cell>
          <cell r="T1501" t="str">
            <v xml:space="preserve">Yuan Purchase Pricelist (CNY)</v>
          </cell>
          <cell r="U1501">
            <v>50</v>
          </cell>
          <cell r="V1501">
            <v>1360</v>
          </cell>
          <cell r="W1501">
            <v>2040</v>
          </cell>
          <cell r="X1501">
            <v>2720</v>
          </cell>
          <cell r="Z1501">
            <v>52</v>
          </cell>
          <cell r="AB1501" t="str">
            <v>G4B</v>
          </cell>
        </row>
        <row r="1502">
          <cell r="A1502">
            <v>11410</v>
          </cell>
          <cell r="B1502" t="str">
            <v>AUTOLAMPS1498</v>
          </cell>
          <cell r="C1502" t="str">
            <v>AUTOLAMPS1498</v>
          </cell>
          <cell r="D1502" t="b">
            <v>1</v>
          </cell>
          <cell r="E1502" t="str">
            <v xml:space="preserve">TOYOTA COROLLA NZE (01-04)  - FRONT BUMPER</v>
          </cell>
          <cell r="F1502" t="str">
            <v>TOYOTA</v>
          </cell>
          <cell r="G1502" t="str">
            <v xml:space="preserve">NZE/01 BPRF</v>
          </cell>
          <cell r="H1502" t="str">
            <v>TY01-1807</v>
          </cell>
          <cell r="J1502">
            <v>0.04</v>
          </cell>
          <cell r="K1502" t="str">
            <v>SUPPLIER0002</v>
          </cell>
          <cell r="L1502" t="str">
            <v xml:space="preserve">ANHUI TINCAI SILK CO. LTD</v>
          </cell>
          <cell r="M1502">
            <v>2</v>
          </cell>
          <cell r="N1502">
            <v>8</v>
          </cell>
          <cell r="O1502">
            <v>10</v>
          </cell>
          <cell r="R1502">
            <v>2</v>
          </cell>
          <cell r="S1502">
            <v>5</v>
          </cell>
          <cell r="T1502" t="str">
            <v xml:space="preserve">Yuan Purchase Pricelist (CNY)</v>
          </cell>
          <cell r="U1502">
            <v>90</v>
          </cell>
          <cell r="V1502">
            <v>2288.52</v>
          </cell>
          <cell r="W1502">
            <v>3400</v>
          </cell>
          <cell r="X1502">
            <v>5900</v>
          </cell>
        </row>
        <row r="1503">
          <cell r="A1503">
            <v>12058</v>
          </cell>
          <cell r="B1503" t="str">
            <v>AUTOLAMPS1513</v>
          </cell>
          <cell r="C1503" t="str">
            <v>AUTOLAMPS1513</v>
          </cell>
          <cell r="D1503" t="b">
            <v>1</v>
          </cell>
          <cell r="E1503" t="str">
            <v xml:space="preserve">TOYOTA COROLLA NZE (01-06) - INNER FENDER - LH</v>
          </cell>
          <cell r="F1503" t="str">
            <v>TOYOTA</v>
          </cell>
          <cell r="G1503" t="str">
            <v xml:space="preserve">NZE/01 IF LH</v>
          </cell>
          <cell r="H1503" t="str">
            <v>53876-12330/12270/13040/12280/13020/12350-L</v>
          </cell>
          <cell r="J1503">
            <v>0.04</v>
          </cell>
          <cell r="K1503" t="str">
            <v>SUPPLIER0002</v>
          </cell>
          <cell r="L1503" t="str">
            <v xml:space="preserve">ANHUI TINCAI SILK CO. LTD</v>
          </cell>
          <cell r="M1503">
            <v>78</v>
          </cell>
          <cell r="N1503">
            <v>312</v>
          </cell>
          <cell r="O1503">
            <v>390</v>
          </cell>
          <cell r="R1503">
            <v>5</v>
          </cell>
          <cell r="S1503">
            <v>25</v>
          </cell>
          <cell r="T1503" t="str">
            <v xml:space="preserve">Yuan Purchase Pricelist (CNY)</v>
          </cell>
          <cell r="U1503">
            <v>11</v>
          </cell>
          <cell r="V1503">
            <v>299</v>
          </cell>
          <cell r="W1503">
            <v>500</v>
          </cell>
          <cell r="X1503">
            <v>700</v>
          </cell>
          <cell r="Z1503">
            <v>550</v>
          </cell>
          <cell r="AB1503" t="str">
            <v>H1</v>
          </cell>
        </row>
        <row r="1504">
          <cell r="A1504">
            <v>12057</v>
          </cell>
          <cell r="B1504" t="str">
            <v>AUTOLAMPS1512</v>
          </cell>
          <cell r="C1504" t="str">
            <v>AUTOLAMPS1512</v>
          </cell>
          <cell r="D1504" t="b">
            <v>1</v>
          </cell>
          <cell r="E1504" t="str">
            <v xml:space="preserve">TOYOTA COROLLA NZE (01-06) - INNER FENDER - RH</v>
          </cell>
          <cell r="F1504" t="str">
            <v>TOYOTA</v>
          </cell>
          <cell r="G1504" t="str">
            <v xml:space="preserve">NZE/01 IF RH</v>
          </cell>
          <cell r="H1504" t="str">
            <v>53875-12340/12280/13040/12290/13020/12360-R</v>
          </cell>
          <cell r="J1504">
            <v>0.04</v>
          </cell>
          <cell r="K1504" t="str">
            <v>SUPPLIER0002</v>
          </cell>
          <cell r="L1504" t="str">
            <v xml:space="preserve">ANHUI TINCAI SILK CO. LTD</v>
          </cell>
          <cell r="M1504">
            <v>70</v>
          </cell>
          <cell r="N1504">
            <v>280</v>
          </cell>
          <cell r="O1504">
            <v>350</v>
          </cell>
          <cell r="R1504">
            <v>5</v>
          </cell>
          <cell r="S1504">
            <v>25</v>
          </cell>
          <cell r="T1504" t="str">
            <v xml:space="preserve">Yuan Purchase Pricelist (CNY)</v>
          </cell>
          <cell r="U1504">
            <v>11</v>
          </cell>
          <cell r="V1504">
            <v>299</v>
          </cell>
          <cell r="W1504">
            <v>500</v>
          </cell>
          <cell r="X1504">
            <v>700</v>
          </cell>
          <cell r="Z1504">
            <v>370</v>
          </cell>
          <cell r="AB1504" t="str">
            <v>H1</v>
          </cell>
        </row>
        <row r="1505">
          <cell r="A1505">
            <v>12060</v>
          </cell>
          <cell r="B1505" t="str">
            <v>AUTOLAMPS1514</v>
          </cell>
          <cell r="C1505" t="str">
            <v>AUTOLAMPS1514</v>
          </cell>
          <cell r="D1505" t="b">
            <v>1</v>
          </cell>
          <cell r="E1505" t="str">
            <v xml:space="preserve">TOYOTA COROLLA NZE (01-06) - TAIL GATE MOULDING</v>
          </cell>
          <cell r="F1505" t="str">
            <v>TOYOTA</v>
          </cell>
          <cell r="G1505" t="str">
            <v xml:space="preserve">NZE/01 TGM</v>
          </cell>
          <cell r="H1505" t="str">
            <v>TY01-2318</v>
          </cell>
          <cell r="J1505">
            <v>0.04</v>
          </cell>
          <cell r="K1505" t="str">
            <v>SUPPLIER0002</v>
          </cell>
          <cell r="L1505" t="str">
            <v xml:space="preserve">ANHUI TINCAI SILK CO. LTD</v>
          </cell>
          <cell r="M1505">
            <v>1</v>
          </cell>
          <cell r="N1505">
            <v>4</v>
          </cell>
          <cell r="O1505">
            <v>5</v>
          </cell>
          <cell r="R1505">
            <v>5</v>
          </cell>
          <cell r="S1505">
            <v>20</v>
          </cell>
          <cell r="T1505" t="str">
            <v xml:space="preserve">Yuan Purchase Pricelist (CNY)</v>
          </cell>
          <cell r="U1505">
            <v>4.5</v>
          </cell>
          <cell r="V1505">
            <v>703</v>
          </cell>
          <cell r="W1505">
            <v>1090</v>
          </cell>
          <cell r="X1505">
            <v>1500</v>
          </cell>
          <cell r="Z1505">
            <v>9</v>
          </cell>
          <cell r="AB1505" t="str">
            <v>G4B</v>
          </cell>
        </row>
        <row r="1506">
          <cell r="A1506">
            <v>10253</v>
          </cell>
          <cell r="B1506" t="str">
            <v>AUTOLAMPS1515</v>
          </cell>
          <cell r="C1506" t="str">
            <v>AUTOLAMPS1515</v>
          </cell>
          <cell r="D1506" t="b">
            <v>1</v>
          </cell>
          <cell r="E1506" t="str">
            <v xml:space="preserve">TOYOTA COROLLA NZE (03-) - HEAD LAMP (212-11C9-RD-E/EM) - LH</v>
          </cell>
          <cell r="F1506" t="str">
            <v>TOYOTA</v>
          </cell>
          <cell r="G1506" t="str">
            <v xml:space="preserve">NZE/03 HLA LH</v>
          </cell>
          <cell r="H1506" t="str">
            <v xml:space="preserve">TY01-2801 / MZ01-10001-L</v>
          </cell>
          <cell r="J1506">
            <v>0.04</v>
          </cell>
          <cell r="K1506" t="str">
            <v>SUPPLIER0010</v>
          </cell>
          <cell r="L1506" t="str">
            <v xml:space="preserve">JIANGSU ZISUDE LAMPS TECHNOLOGY CO.,LTD</v>
          </cell>
          <cell r="M1506">
            <v>2</v>
          </cell>
          <cell r="N1506">
            <v>8</v>
          </cell>
          <cell r="O1506">
            <v>10</v>
          </cell>
          <cell r="R1506">
            <v>2</v>
          </cell>
          <cell r="S1506">
            <v>5</v>
          </cell>
          <cell r="T1506" t="str">
            <v xml:space="preserve">Yuan Purchase Pricelist (CNY)</v>
          </cell>
          <cell r="U1506">
            <v>80</v>
          </cell>
          <cell r="V1506">
            <v>2085</v>
          </cell>
          <cell r="W1506">
            <v>2900</v>
          </cell>
          <cell r="X1506">
            <v>4300</v>
          </cell>
          <cell r="Z1506">
            <v>20</v>
          </cell>
          <cell r="AB1506" t="str">
            <v>A2</v>
          </cell>
        </row>
        <row r="1507">
          <cell r="A1507">
            <v>10252</v>
          </cell>
          <cell r="B1507" t="str">
            <v>AUTOLAMPS1516</v>
          </cell>
          <cell r="C1507" t="str">
            <v>AUTOLAMPS1516</v>
          </cell>
          <cell r="D1507" t="b">
            <v>1</v>
          </cell>
          <cell r="E1507" t="str">
            <v xml:space="preserve">TOYOTA COROLLA NZE (03-) - HEAD LAMP (212-11C9-RD-E/EM) - RH</v>
          </cell>
          <cell r="F1507" t="str">
            <v>TOYOTA</v>
          </cell>
          <cell r="G1507" t="str">
            <v xml:space="preserve">NZE/03 HLA RH</v>
          </cell>
          <cell r="H1507" t="str">
            <v xml:space="preserve">TY01-2801 / MZ01-10001-R</v>
          </cell>
          <cell r="J1507">
            <v>0.04</v>
          </cell>
          <cell r="K1507" t="str">
            <v>SUPPLIER0010</v>
          </cell>
          <cell r="L1507" t="str">
            <v xml:space="preserve">JIANGSU ZISUDE LAMPS TECHNOLOGY CO.,LTD</v>
          </cell>
          <cell r="M1507">
            <v>1</v>
          </cell>
          <cell r="N1507">
            <v>4</v>
          </cell>
          <cell r="O1507">
            <v>5</v>
          </cell>
          <cell r="R1507">
            <v>2</v>
          </cell>
          <cell r="S1507">
            <v>5</v>
          </cell>
          <cell r="T1507" t="str">
            <v xml:space="preserve">Yuan Purchase Pricelist (CNY)</v>
          </cell>
          <cell r="U1507">
            <v>80</v>
          </cell>
          <cell r="V1507">
            <v>2085</v>
          </cell>
          <cell r="W1507">
            <v>2900</v>
          </cell>
          <cell r="X1507">
            <v>4300</v>
          </cell>
          <cell r="Z1507">
            <v>22</v>
          </cell>
          <cell r="AB1507" t="str">
            <v>A2</v>
          </cell>
        </row>
        <row r="1508">
          <cell r="A1508">
            <v>11411</v>
          </cell>
          <cell r="B1508" t="str">
            <v>AUTOLAMPS1517</v>
          </cell>
          <cell r="C1508" t="str">
            <v>AUTOLAMPS1517</v>
          </cell>
          <cell r="D1508" t="b">
            <v>1</v>
          </cell>
          <cell r="E1508" t="str">
            <v xml:space="preserve">TOYOTA COROLLA NZE (03-) - HEAD LENS (212-11C9-00) - LH</v>
          </cell>
          <cell r="F1508" t="str">
            <v>TOYOTA</v>
          </cell>
          <cell r="G1508" t="str">
            <v xml:space="preserve">NZE/03 HLS LH</v>
          </cell>
          <cell r="H1508" t="str">
            <v>TY01-1801-00-L</v>
          </cell>
          <cell r="J1508">
            <v>0.04</v>
          </cell>
          <cell r="K1508" t="str">
            <v>SUPPLIER0010</v>
          </cell>
          <cell r="L1508" t="str">
            <v xml:space="preserve">JIANGSU ZISUDE LAMPS TECHNOLOGY CO.,LTD</v>
          </cell>
          <cell r="N1508">
            <v>0</v>
          </cell>
          <cell r="O1508">
            <v>0</v>
          </cell>
          <cell r="R1508">
            <v>5</v>
          </cell>
          <cell r="S1508">
            <v>20</v>
          </cell>
          <cell r="T1508" t="str">
            <v xml:space="preserve">Yuan Purchase Pricelist (CNY)</v>
          </cell>
          <cell r="U1508">
            <v>4</v>
          </cell>
          <cell r="V1508">
            <v>625</v>
          </cell>
          <cell r="W1508">
            <v>970</v>
          </cell>
          <cell r="X1508">
            <v>1340</v>
          </cell>
        </row>
        <row r="1509">
          <cell r="A1509">
            <v>11412</v>
          </cell>
          <cell r="B1509" t="str">
            <v>AUTOLAMPS1518</v>
          </cell>
          <cell r="C1509" t="str">
            <v>AUTOLAMPS1518</v>
          </cell>
          <cell r="D1509" t="b">
            <v>1</v>
          </cell>
          <cell r="E1509" t="str">
            <v xml:space="preserve">TOYOTA COROLLA NZE (03-) - HEAD LENS (212-11C9-00) - RH</v>
          </cell>
          <cell r="F1509" t="str">
            <v>TOYOTA</v>
          </cell>
          <cell r="G1509" t="str">
            <v xml:space="preserve">NZE/03 HLS RH</v>
          </cell>
          <cell r="H1509" t="str">
            <v>TY01-1801-00-R</v>
          </cell>
          <cell r="J1509">
            <v>0.04</v>
          </cell>
          <cell r="K1509" t="str">
            <v>SUPPLIER0010</v>
          </cell>
          <cell r="L1509" t="str">
            <v xml:space="preserve">JIANGSU ZISUDE LAMPS TECHNOLOGY CO.,LTD</v>
          </cell>
          <cell r="N1509">
            <v>0</v>
          </cell>
          <cell r="O1509">
            <v>0</v>
          </cell>
          <cell r="R1509">
            <v>5</v>
          </cell>
          <cell r="S1509">
            <v>20</v>
          </cell>
          <cell r="T1509" t="str">
            <v xml:space="preserve">Yuan Purchase Pricelist (CNY)</v>
          </cell>
          <cell r="U1509">
            <v>4</v>
          </cell>
          <cell r="V1509">
            <v>625</v>
          </cell>
          <cell r="W1509">
            <v>970</v>
          </cell>
          <cell r="X1509">
            <v>1340</v>
          </cell>
        </row>
        <row r="1510">
          <cell r="A1510">
            <v>10255</v>
          </cell>
          <cell r="B1510" t="str">
            <v>AUTOLAMPS1521</v>
          </cell>
          <cell r="C1510" t="str">
            <v>AUTOLAMPS1521</v>
          </cell>
          <cell r="D1510" t="b">
            <v>1</v>
          </cell>
          <cell r="E1510" t="str">
            <v xml:space="preserve">TOYOTA COROLLA NZE (03-) - TAIL LAMP - LH</v>
          </cell>
          <cell r="F1510" t="str">
            <v>TOYOTA</v>
          </cell>
          <cell r="G1510" t="str">
            <v xml:space="preserve">NZE/03 TLA LH</v>
          </cell>
          <cell r="H1510" t="str">
            <v>TY01-2402C-L</v>
          </cell>
          <cell r="J1510">
            <v>0.04</v>
          </cell>
          <cell r="K1510" t="str">
            <v>SUPPLIER0002</v>
          </cell>
          <cell r="L1510" t="str">
            <v xml:space="preserve">ANHUI TINCAI SILK CO. LTD</v>
          </cell>
          <cell r="M1510">
            <v>2</v>
          </cell>
          <cell r="N1510">
            <v>8</v>
          </cell>
          <cell r="O1510">
            <v>10</v>
          </cell>
          <cell r="R1510">
            <v>2</v>
          </cell>
          <cell r="S1510">
            <v>5</v>
          </cell>
          <cell r="T1510" t="str">
            <v xml:space="preserve">Yuan Purchase Pricelist (CNY)</v>
          </cell>
          <cell r="U1510">
            <v>45</v>
          </cell>
          <cell r="V1510">
            <v>1087</v>
          </cell>
          <cell r="W1510">
            <v>1630</v>
          </cell>
          <cell r="X1510">
            <v>2240</v>
          </cell>
        </row>
        <row r="1511">
          <cell r="A1511">
            <v>10254</v>
          </cell>
          <cell r="B1511" t="str">
            <v>AUTOLAMPS1522</v>
          </cell>
          <cell r="C1511" t="str">
            <v>AUTOLAMPS1522</v>
          </cell>
          <cell r="D1511" t="b">
            <v>1</v>
          </cell>
          <cell r="E1511" t="str">
            <v xml:space="preserve">TOYOTA COROLLA NZE (03-) - TAIL LAMP - RH</v>
          </cell>
          <cell r="F1511" t="str">
            <v>TOYOTA</v>
          </cell>
          <cell r="G1511" t="str">
            <v xml:space="preserve">NZE/03 TLA RH</v>
          </cell>
          <cell r="H1511" t="str">
            <v>TY01-2402C-R</v>
          </cell>
          <cell r="J1511">
            <v>0.04</v>
          </cell>
          <cell r="K1511" t="str">
            <v>SUPPLIER0002</v>
          </cell>
          <cell r="L1511" t="str">
            <v xml:space="preserve">ANHUI TINCAI SILK CO. LTD</v>
          </cell>
          <cell r="M1511">
            <v>2</v>
          </cell>
          <cell r="N1511">
            <v>8</v>
          </cell>
          <cell r="O1511">
            <v>10</v>
          </cell>
          <cell r="R1511">
            <v>2</v>
          </cell>
          <cell r="S1511">
            <v>5</v>
          </cell>
          <cell r="T1511" t="str">
            <v xml:space="preserve">Yuan Purchase Pricelist (CNY)</v>
          </cell>
          <cell r="U1511">
            <v>45</v>
          </cell>
          <cell r="V1511">
            <v>1087</v>
          </cell>
          <cell r="W1511">
            <v>1630</v>
          </cell>
          <cell r="X1511">
            <v>2240</v>
          </cell>
        </row>
        <row r="1512">
          <cell r="A1512">
            <v>10257</v>
          </cell>
          <cell r="B1512" t="str">
            <v>AUTOLAMPS1519</v>
          </cell>
          <cell r="C1512" t="str">
            <v>AUTOLAMPS1519</v>
          </cell>
          <cell r="D1512" t="b">
            <v>1</v>
          </cell>
          <cell r="E1512" t="str">
            <v xml:space="preserve">TOYOTA COROLLA NZE (03-) - TAIL LENS - LH</v>
          </cell>
          <cell r="F1512" t="str">
            <v>TOYOTA</v>
          </cell>
          <cell r="G1512" t="str">
            <v xml:space="preserve">NZE/03 TLS LH</v>
          </cell>
          <cell r="H1512" t="str">
            <v>TY01-2402C-00-L</v>
          </cell>
          <cell r="J1512">
            <v>0.04</v>
          </cell>
          <cell r="K1512" t="str">
            <v>SUPPLIER0002</v>
          </cell>
          <cell r="L1512" t="str">
            <v xml:space="preserve">ANHUI TINCAI SILK CO. LTD</v>
          </cell>
          <cell r="M1512">
            <v>9</v>
          </cell>
          <cell r="N1512">
            <v>36</v>
          </cell>
          <cell r="O1512">
            <v>45</v>
          </cell>
          <cell r="R1512">
            <v>5</v>
          </cell>
          <cell r="S1512">
            <v>20</v>
          </cell>
          <cell r="T1512" t="str">
            <v xml:space="preserve">Yuan Purchase Pricelist (CNY)</v>
          </cell>
          <cell r="U1512">
            <v>20</v>
          </cell>
          <cell r="V1512">
            <v>483</v>
          </cell>
          <cell r="W1512">
            <v>720</v>
          </cell>
          <cell r="X1512">
            <v>1000</v>
          </cell>
        </row>
        <row r="1513">
          <cell r="A1513">
            <v>10256</v>
          </cell>
          <cell r="B1513" t="str">
            <v>AUTOLAMPS1520</v>
          </cell>
          <cell r="C1513" t="str">
            <v>AUTOLAMPS1520</v>
          </cell>
          <cell r="D1513" t="b">
            <v>1</v>
          </cell>
          <cell r="E1513" t="str">
            <v xml:space="preserve">TOYOTA COROLLA NZE (03-) - TAIL LENS - RH</v>
          </cell>
          <cell r="F1513" t="str">
            <v>TOYOTA</v>
          </cell>
          <cell r="G1513" t="str">
            <v xml:space="preserve">NZE/03 TLS RH</v>
          </cell>
          <cell r="H1513" t="str">
            <v>TY01-2402C-00-R</v>
          </cell>
          <cell r="J1513">
            <v>0.04</v>
          </cell>
          <cell r="K1513" t="str">
            <v>SUPPLIER0002</v>
          </cell>
          <cell r="L1513" t="str">
            <v xml:space="preserve">ANHUI TINCAI SILK CO. LTD</v>
          </cell>
          <cell r="M1513">
            <v>9</v>
          </cell>
          <cell r="N1513">
            <v>36</v>
          </cell>
          <cell r="O1513">
            <v>45</v>
          </cell>
          <cell r="R1513">
            <v>5</v>
          </cell>
          <cell r="S1513">
            <v>20</v>
          </cell>
          <cell r="T1513" t="str">
            <v xml:space="preserve">Yuan Purchase Pricelist (CNY)</v>
          </cell>
          <cell r="U1513">
            <v>20</v>
          </cell>
          <cell r="V1513">
            <v>483</v>
          </cell>
          <cell r="W1513">
            <v>720</v>
          </cell>
          <cell r="X1513">
            <v>1000</v>
          </cell>
        </row>
        <row r="1514">
          <cell r="A1514">
            <v>13680</v>
          </cell>
          <cell r="B1514" t="str">
            <v>AUTOLAMPS1544</v>
          </cell>
          <cell r="C1514" t="str">
            <v>AUTOLAMPS1544</v>
          </cell>
          <cell r="D1514" t="b">
            <v>1</v>
          </cell>
          <cell r="E1514" t="str">
            <v xml:space="preserve">TOYOTA COROLLA NZE 121/122 (01-05) - SIDE MIRROR (ELECTRIC-3 WIRE) - LH</v>
          </cell>
          <cell r="F1514" t="str">
            <v>TOYOTA</v>
          </cell>
          <cell r="G1514" t="str">
            <v xml:space="preserve">NZE/01 SME3W LH</v>
          </cell>
          <cell r="H1514" t="str">
            <v>H-0071-L</v>
          </cell>
          <cell r="J1514">
            <v>0.04</v>
          </cell>
          <cell r="K1514" t="str">
            <v>SUPPLIER0014</v>
          </cell>
          <cell r="L1514" t="str">
            <v xml:space="preserve">WENZHOU RONGDA AUTO PARTS CO., LTD</v>
          </cell>
          <cell r="M1514">
            <v>8</v>
          </cell>
          <cell r="N1514">
            <v>32</v>
          </cell>
          <cell r="O1514">
            <v>40</v>
          </cell>
          <cell r="P1514">
            <v>5</v>
          </cell>
          <cell r="Q1514">
            <v>20</v>
          </cell>
          <cell r="T1514" t="str">
            <v xml:space="preserve">Yuan Purchase Pricelist (CNY)</v>
          </cell>
          <cell r="U1514">
            <v>42</v>
          </cell>
          <cell r="V1514">
            <v>828.95</v>
          </cell>
          <cell r="W1514">
            <v>1460</v>
          </cell>
          <cell r="X1514">
            <v>2020</v>
          </cell>
        </row>
        <row r="1515">
          <cell r="A1515">
            <v>13681</v>
          </cell>
          <cell r="B1515" t="str">
            <v>AUTOLAMPS1545</v>
          </cell>
          <cell r="C1515" t="str">
            <v>AUTOLAMPS1545</v>
          </cell>
          <cell r="D1515" t="b">
            <v>1</v>
          </cell>
          <cell r="E1515" t="str">
            <v xml:space="preserve">TOYOTA COROLLA NZE 121/122 (01-05) - SIDE MIRROR (ELECTRIC-3 WIRE) - RH</v>
          </cell>
          <cell r="F1515" t="str">
            <v>TOYOTA</v>
          </cell>
          <cell r="G1515" t="str">
            <v xml:space="preserve">NZE/01 SME3W RH</v>
          </cell>
          <cell r="H1515" t="str">
            <v>H-0071-R</v>
          </cell>
          <cell r="J1515">
            <v>0.04</v>
          </cell>
          <cell r="K1515" t="str">
            <v>SUPPLIER0014</v>
          </cell>
          <cell r="L1515" t="str">
            <v xml:space="preserve">WENZHOU RONGDA AUTO PARTS CO., LTD</v>
          </cell>
          <cell r="M1515">
            <v>7</v>
          </cell>
          <cell r="N1515">
            <v>28</v>
          </cell>
          <cell r="O1515">
            <v>35</v>
          </cell>
          <cell r="P1515">
            <v>5</v>
          </cell>
          <cell r="Q1515">
            <v>20</v>
          </cell>
          <cell r="T1515" t="str">
            <v xml:space="preserve">Yuan Purchase Pricelist (CNY)</v>
          </cell>
          <cell r="U1515">
            <v>42</v>
          </cell>
          <cell r="V1515">
            <v>828.95</v>
          </cell>
          <cell r="W1515">
            <v>1460</v>
          </cell>
          <cell r="X1515">
            <v>2020</v>
          </cell>
        </row>
        <row r="1516">
          <cell r="A1516">
            <v>11597</v>
          </cell>
          <cell r="B1516" t="str">
            <v>AUTOLAMPS1546</v>
          </cell>
          <cell r="C1516" t="str">
            <v>AUTOLAMPS1546</v>
          </cell>
          <cell r="D1516" t="b">
            <v>1</v>
          </cell>
          <cell r="E1516" t="str">
            <v xml:space="preserve">TOYOTA COROLLA NZE 121/122 (01-05) - SIDE MIRROR (ELECTRIC-5 WIRE) - LH</v>
          </cell>
          <cell r="F1516" t="str">
            <v>TOYOTA</v>
          </cell>
          <cell r="G1516" t="str">
            <v xml:space="preserve">NZE/01 SME5W LH</v>
          </cell>
          <cell r="H1516" t="str">
            <v>TY01-2912-L</v>
          </cell>
          <cell r="J1516">
            <v>0.04</v>
          </cell>
          <cell r="K1516" t="str">
            <v>SUPPLIER0002</v>
          </cell>
          <cell r="L1516" t="str">
            <v xml:space="preserve">ANHUI TINCAI SILK CO. LTD</v>
          </cell>
          <cell r="N1516">
            <v>0</v>
          </cell>
          <cell r="O1516">
            <v>0</v>
          </cell>
          <cell r="P1516">
            <v>5</v>
          </cell>
          <cell r="Q1516">
            <v>20</v>
          </cell>
          <cell r="T1516" t="str">
            <v xml:space="preserve">Yuan Purchase Pricelist (CNY)</v>
          </cell>
          <cell r="U1516">
            <v>52</v>
          </cell>
          <cell r="V1516">
            <v>1170</v>
          </cell>
          <cell r="W1516">
            <v>1810</v>
          </cell>
          <cell r="X1516">
            <v>2500</v>
          </cell>
        </row>
        <row r="1517">
          <cell r="A1517">
            <v>11598</v>
          </cell>
          <cell r="B1517" t="str">
            <v>AUTOLAMPS1547</v>
          </cell>
          <cell r="C1517" t="str">
            <v>AUTOLAMPS1547</v>
          </cell>
          <cell r="D1517" t="b">
            <v>1</v>
          </cell>
          <cell r="E1517" t="str">
            <v xml:space="preserve">TOYOTA COROLLA NZE 121/122 (01-05) - SIDE MIRROR (ELECTRIC-5 WIRE) - RH</v>
          </cell>
          <cell r="F1517" t="str">
            <v>TOYOTA</v>
          </cell>
          <cell r="G1517" t="str">
            <v xml:space="preserve">NZE/01 SME5W RH</v>
          </cell>
          <cell r="H1517" t="str">
            <v>TY01-2912-R</v>
          </cell>
          <cell r="J1517">
            <v>0.04</v>
          </cell>
          <cell r="K1517" t="str">
            <v>SUPPLIER0002</v>
          </cell>
          <cell r="L1517" t="str">
            <v xml:space="preserve">ANHUI TINCAI SILK CO. LTD</v>
          </cell>
          <cell r="M1517">
            <v>0</v>
          </cell>
          <cell r="N1517">
            <v>0</v>
          </cell>
          <cell r="O1517">
            <v>0</v>
          </cell>
          <cell r="P1517">
            <v>5</v>
          </cell>
          <cell r="Q1517">
            <v>20</v>
          </cell>
          <cell r="T1517" t="str">
            <v xml:space="preserve">Yuan Purchase Pricelist (CNY)</v>
          </cell>
          <cell r="U1517">
            <v>68.2</v>
          </cell>
          <cell r="V1517">
            <v>1535</v>
          </cell>
          <cell r="W1517">
            <v>2380</v>
          </cell>
          <cell r="X1517">
            <v>3290</v>
          </cell>
        </row>
        <row r="1518">
          <cell r="A1518">
            <v>12013</v>
          </cell>
          <cell r="B1518" t="str">
            <v>AUTOLAMPS1549</v>
          </cell>
          <cell r="C1518" t="str">
            <v>AUTOLAMPS1549</v>
          </cell>
          <cell r="D1518" t="b">
            <v>1</v>
          </cell>
          <cell r="E1518" t="str">
            <v xml:space="preserve">TOYOTA COROLLA NZE 121/122 FIELDER WAGON (01-05) - REAR DOOR GLASS - LH</v>
          </cell>
          <cell r="F1518" t="str">
            <v>TOYOTA</v>
          </cell>
          <cell r="G1518" t="str">
            <v xml:space="preserve">KE120W 5 RD/LH</v>
          </cell>
          <cell r="H1518" t="str">
            <v xml:space="preserve">KE120W-5 RD/LH</v>
          </cell>
          <cell r="I1518" t="str">
            <v>728*448</v>
          </cell>
          <cell r="J1518">
            <v>0.02</v>
          </cell>
          <cell r="K1518" t="str">
            <v>SUPPLIER0015</v>
          </cell>
          <cell r="L1518" t="str">
            <v xml:space="preserve">XINYI AUTOMOBILE GLASS (SHENZHEN) CO., LTD</v>
          </cell>
          <cell r="M1518">
            <v>0</v>
          </cell>
          <cell r="N1518">
            <v>0</v>
          </cell>
          <cell r="O1518">
            <v>0</v>
          </cell>
          <cell r="R1518">
            <v>0</v>
          </cell>
          <cell r="S1518">
            <v>0</v>
          </cell>
          <cell r="T1518" t="str">
            <v xml:space="preserve">USD Purchase Pricelist (USD)</v>
          </cell>
          <cell r="U1518">
            <v>2.2000000000000002</v>
          </cell>
          <cell r="V1518">
            <v>341.55</v>
          </cell>
          <cell r="W1518">
            <v>400</v>
          </cell>
          <cell r="X1518">
            <v>550</v>
          </cell>
        </row>
        <row r="1519">
          <cell r="A1519">
            <v>12014</v>
          </cell>
          <cell r="B1519" t="str">
            <v>AUTOLAMPS1548</v>
          </cell>
          <cell r="C1519" t="str">
            <v>AUTOLAMPS1548</v>
          </cell>
          <cell r="D1519" t="b">
            <v>1</v>
          </cell>
          <cell r="E1519" t="str">
            <v xml:space="preserve">TOYOTA COROLLA NZE 121/122 FIELDER WAGON (01-05) - REAR DOOR GLASS - RH</v>
          </cell>
          <cell r="F1519" t="str">
            <v>TOYOTA</v>
          </cell>
          <cell r="G1519" t="str">
            <v xml:space="preserve">KE120W 5 RD/RH</v>
          </cell>
          <cell r="H1519" t="str">
            <v xml:space="preserve">KE120W-5 RD/RH</v>
          </cell>
          <cell r="I1519" t="str">
            <v>728*448</v>
          </cell>
          <cell r="J1519">
            <v>0.02</v>
          </cell>
          <cell r="K1519" t="str">
            <v>SUPPLIER0015</v>
          </cell>
          <cell r="L1519" t="str">
            <v xml:space="preserve">XINYI AUTOMOBILE GLASS (SHENZHEN) CO., LTD</v>
          </cell>
          <cell r="M1519">
            <v>0</v>
          </cell>
          <cell r="N1519">
            <v>0</v>
          </cell>
          <cell r="O1519">
            <v>0</v>
          </cell>
          <cell r="R1519">
            <v>0</v>
          </cell>
          <cell r="S1519">
            <v>0</v>
          </cell>
          <cell r="T1519" t="str">
            <v xml:space="preserve">USD Purchase Pricelist (USD)</v>
          </cell>
          <cell r="U1519">
            <v>2.5</v>
          </cell>
          <cell r="V1519">
            <v>388.13</v>
          </cell>
          <cell r="W1519">
            <v>500</v>
          </cell>
          <cell r="X1519">
            <v>700</v>
          </cell>
        </row>
        <row r="1520">
          <cell r="A1520">
            <v>11930</v>
          </cell>
          <cell r="B1520" t="str">
            <v>AUTOLAMPS1550</v>
          </cell>
          <cell r="C1520" t="str">
            <v>AUTOLAMPS1550</v>
          </cell>
          <cell r="D1520" t="b">
            <v>1</v>
          </cell>
          <cell r="E1520" t="str">
            <v xml:space="preserve">TOYOTA COROLLA NZE 121/122 FIELDER WAGON (01-05) - REAR WINDSCREEN</v>
          </cell>
          <cell r="F1520" t="str">
            <v>TOYOTA</v>
          </cell>
          <cell r="G1520" t="str">
            <v xml:space="preserve">KE120W 5 RW/H/X</v>
          </cell>
          <cell r="H1520" t="str">
            <v xml:space="preserve">KE120W-5 RW/H/X</v>
          </cell>
          <cell r="I1520" t="str">
            <v>1257*506</v>
          </cell>
          <cell r="J1520">
            <v>0.02</v>
          </cell>
          <cell r="K1520" t="str">
            <v>SUPPLIER0015</v>
          </cell>
          <cell r="L1520" t="str">
            <v xml:space="preserve">XINYI AUTOMOBILE GLASS (SHENZHEN) CO., LTD</v>
          </cell>
          <cell r="M1520">
            <v>15</v>
          </cell>
          <cell r="N1520">
            <v>60</v>
          </cell>
          <cell r="O1520">
            <v>75</v>
          </cell>
          <cell r="R1520">
            <v>4</v>
          </cell>
          <cell r="S1520">
            <v>16</v>
          </cell>
          <cell r="T1520" t="str">
            <v xml:space="preserve">USD Purchase Pricelist (USD)</v>
          </cell>
          <cell r="U1520">
            <v>11.5</v>
          </cell>
          <cell r="V1520">
            <v>1916.19</v>
          </cell>
          <cell r="W1520">
            <v>2000</v>
          </cell>
          <cell r="X1520">
            <v>2760</v>
          </cell>
        </row>
        <row r="1521">
          <cell r="A1521">
            <v>13952</v>
          </cell>
          <cell r="B1521" t="str">
            <v>AUTOLAMPS1538</v>
          </cell>
          <cell r="C1521" t="str">
            <v>AUTOLAMPS1538</v>
          </cell>
          <cell r="D1521" t="b">
            <v>1</v>
          </cell>
          <cell r="E1521" t="str">
            <v xml:space="preserve">TOYOTA COROLLA NZE 121/122 SALOON (98-06) - REAR QUARTER GLASS - LH</v>
          </cell>
          <cell r="F1521" t="str">
            <v>TOYOTA</v>
          </cell>
          <cell r="G1521" t="str">
            <v xml:space="preserve">KE120W RQ/LH</v>
          </cell>
          <cell r="H1521" t="str">
            <v xml:space="preserve">KE120W RQ/LH</v>
          </cell>
          <cell r="I1521" t="str">
            <v>206*256</v>
          </cell>
          <cell r="J1521">
            <v>0.02</v>
          </cell>
          <cell r="K1521" t="str">
            <v>SUPPLIER0015</v>
          </cell>
          <cell r="L1521" t="str">
            <v xml:space="preserve">XINYI AUTOMOBILE GLASS (SHENZHEN) CO., LTD</v>
          </cell>
          <cell r="M1521">
            <v>0</v>
          </cell>
          <cell r="N1521">
            <v>0</v>
          </cell>
          <cell r="O1521">
            <v>0</v>
          </cell>
          <cell r="R1521">
            <v>1</v>
          </cell>
          <cell r="S1521">
            <v>4</v>
          </cell>
          <cell r="T1521" t="str">
            <v xml:space="preserve">USD Purchase Pricelist (USD)</v>
          </cell>
          <cell r="U1521">
            <v>1.5</v>
          </cell>
          <cell r="V1521">
            <v>268.8</v>
          </cell>
          <cell r="W1521">
            <v>350</v>
          </cell>
          <cell r="X1521">
            <v>430</v>
          </cell>
          <cell r="Z1521">
            <v>31</v>
          </cell>
          <cell r="AB1521" t="str">
            <v>1A</v>
          </cell>
        </row>
        <row r="1522">
          <cell r="A1522">
            <v>13953</v>
          </cell>
          <cell r="B1522" t="str">
            <v>AUTOLAMPS1539</v>
          </cell>
          <cell r="C1522" t="str">
            <v>AUTOLAMPS1539</v>
          </cell>
          <cell r="D1522" t="b">
            <v>1</v>
          </cell>
          <cell r="E1522" t="str">
            <v xml:space="preserve">TOYOTA COROLLA NZE 121/122 SALOON (98-06) - REAR QUARTER GLASS - RH</v>
          </cell>
          <cell r="F1522" t="str">
            <v>TOYOTA</v>
          </cell>
          <cell r="G1522" t="str">
            <v xml:space="preserve">KE120W RQ/RH</v>
          </cell>
          <cell r="H1522" t="str">
            <v xml:space="preserve">KE120W RQ/RH</v>
          </cell>
          <cell r="I1522" t="str">
            <v>206*256</v>
          </cell>
          <cell r="J1522">
            <v>0.02</v>
          </cell>
          <cell r="K1522" t="str">
            <v>SUPPLIER0015</v>
          </cell>
          <cell r="L1522" t="str">
            <v xml:space="preserve">XINYI AUTOMOBILE GLASS (SHENZHEN) CO., LTD</v>
          </cell>
          <cell r="M1522">
            <v>0</v>
          </cell>
          <cell r="N1522">
            <v>0</v>
          </cell>
          <cell r="O1522">
            <v>0</v>
          </cell>
          <cell r="R1522">
            <v>1</v>
          </cell>
          <cell r="S1522">
            <v>4</v>
          </cell>
          <cell r="T1522" t="str">
            <v xml:space="preserve">USD Purchase Pricelist (USD)</v>
          </cell>
          <cell r="U1522">
            <v>1.5</v>
          </cell>
          <cell r="V1522">
            <v>268.8</v>
          </cell>
          <cell r="W1522">
            <v>350</v>
          </cell>
          <cell r="X1522">
            <v>430</v>
          </cell>
          <cell r="Z1522">
            <v>31</v>
          </cell>
          <cell r="AB1522" t="str">
            <v>1A</v>
          </cell>
        </row>
        <row r="1523">
          <cell r="A1523">
            <v>13883</v>
          </cell>
          <cell r="B1523" t="str">
            <v>AUTOLAMPS1551</v>
          </cell>
          <cell r="C1523" t="str">
            <v>AUTOLAMPS1551</v>
          </cell>
          <cell r="D1523" t="b">
            <v>1</v>
          </cell>
          <cell r="E1523" t="str">
            <v xml:space="preserve">TOYOTA COROLLA NZE 121/122 SALOON 4D (01-06) - REAR WINDSCREEN</v>
          </cell>
          <cell r="F1523" t="str">
            <v>TOYOTA</v>
          </cell>
          <cell r="G1523" t="str">
            <v xml:space="preserve">KE120W RW/H/X</v>
          </cell>
          <cell r="H1523" t="str">
            <v xml:space="preserve">KE120W RW/H/X</v>
          </cell>
          <cell r="I1523" t="str">
            <v>1290*838</v>
          </cell>
          <cell r="J1523">
            <v>0.02</v>
          </cell>
          <cell r="K1523" t="str">
            <v>SUPPLIER0015</v>
          </cell>
          <cell r="L1523" t="str">
            <v xml:space="preserve">XINYI AUTOMOBILE GLASS (SHENZHEN) CO., LTD</v>
          </cell>
          <cell r="M1523">
            <v>4</v>
          </cell>
          <cell r="N1523">
            <v>16</v>
          </cell>
          <cell r="O1523">
            <v>20</v>
          </cell>
          <cell r="R1523">
            <v>4</v>
          </cell>
          <cell r="S1523">
            <v>16</v>
          </cell>
          <cell r="T1523" t="str">
            <v xml:space="preserve">USD Purchase Pricelist (USD)</v>
          </cell>
          <cell r="U1523">
            <v>15.66</v>
          </cell>
          <cell r="V1523">
            <v>2806.27</v>
          </cell>
          <cell r="W1523">
            <v>3600</v>
          </cell>
          <cell r="X1523">
            <v>4400</v>
          </cell>
          <cell r="Z1523">
            <v>45</v>
          </cell>
          <cell r="AB1523" t="str">
            <v>5C</v>
          </cell>
        </row>
        <row r="1524">
          <cell r="A1524">
            <v>12010</v>
          </cell>
          <cell r="B1524" t="str">
            <v>AUTOLAMPS1552</v>
          </cell>
          <cell r="C1524" t="str">
            <v>AUTOLAMPS1552</v>
          </cell>
          <cell r="D1524" t="b">
            <v>1</v>
          </cell>
          <cell r="E1524" t="str">
            <v xml:space="preserve">TOYOTA COROLLA NZE 121/122 SALOON/WAGON/HATCHBACK (00-06) - LAMINATED FRONT WINDSCREEN</v>
          </cell>
          <cell r="F1524" t="str">
            <v>TOYOTA</v>
          </cell>
          <cell r="G1524" t="str">
            <v xml:space="preserve">KE120W 1 LFW/X</v>
          </cell>
          <cell r="H1524" t="str">
            <v xml:space="preserve">KE120W-1 LFW/X</v>
          </cell>
          <cell r="I1524" t="str">
            <v>1393*929</v>
          </cell>
          <cell r="J1524">
            <v>0.02</v>
          </cell>
          <cell r="K1524" t="str">
            <v>SUPPLIER0015</v>
          </cell>
          <cell r="L1524" t="str">
            <v xml:space="preserve">XINYI AUTOMOBILE GLASS (SHENZHEN) CO., LTD</v>
          </cell>
          <cell r="M1524">
            <v>17</v>
          </cell>
          <cell r="N1524">
            <v>68</v>
          </cell>
          <cell r="O1524">
            <v>85</v>
          </cell>
          <cell r="R1524">
            <v>6</v>
          </cell>
          <cell r="S1524">
            <v>24</v>
          </cell>
          <cell r="T1524" t="str">
            <v xml:space="preserve">USD Purchase Pricelist (USD)</v>
          </cell>
          <cell r="U1524">
            <v>11.5</v>
          </cell>
          <cell r="V1524">
            <v>2584.35</v>
          </cell>
          <cell r="W1524">
            <v>2900</v>
          </cell>
          <cell r="X1524">
            <v>5000</v>
          </cell>
        </row>
        <row r="1525">
          <cell r="A1525">
            <v>13950</v>
          </cell>
          <cell r="B1525" t="str">
            <v>AUTOLAMPS1540</v>
          </cell>
          <cell r="C1525" t="str">
            <v>AUTOLAMPS1540</v>
          </cell>
          <cell r="D1525" t="b">
            <v>1</v>
          </cell>
          <cell r="E1525" t="str">
            <v xml:space="preserve">TOYOTA COROLLA NZE 121/122/FIELDER/HATCHBACK (01-05) - FRONT DOOR GLASS - LH</v>
          </cell>
          <cell r="F1525" t="str">
            <v>TOYOTA</v>
          </cell>
          <cell r="G1525" t="str">
            <v xml:space="preserve">KE120W FD/LH</v>
          </cell>
          <cell r="H1525" t="str">
            <v xml:space="preserve">KE120W FD/LH</v>
          </cell>
          <cell r="I1525" t="str">
            <v>926*465</v>
          </cell>
          <cell r="J1525">
            <v>0.02</v>
          </cell>
          <cell r="K1525" t="str">
            <v>SUPPLIER0015</v>
          </cell>
          <cell r="L1525" t="str">
            <v xml:space="preserve">XINYI AUTOMOBILE GLASS (SHENZHEN) CO., LTD</v>
          </cell>
          <cell r="M1525">
            <v>0</v>
          </cell>
          <cell r="N1525">
            <v>0</v>
          </cell>
          <cell r="O1525">
            <v>0</v>
          </cell>
          <cell r="R1525">
            <v>1</v>
          </cell>
          <cell r="S1525">
            <v>4</v>
          </cell>
          <cell r="T1525" t="str">
            <v xml:space="preserve">USD Purchase Pricelist (USD)</v>
          </cell>
          <cell r="U1525">
            <v>3.01</v>
          </cell>
          <cell r="V1525">
            <v>539.39</v>
          </cell>
          <cell r="W1525">
            <v>700</v>
          </cell>
          <cell r="X1525">
            <v>880</v>
          </cell>
        </row>
        <row r="1526">
          <cell r="A1526">
            <v>13951</v>
          </cell>
          <cell r="B1526" t="str">
            <v>AUTOLAMPS1541</v>
          </cell>
          <cell r="C1526" t="str">
            <v>AUTOLAMPS1541</v>
          </cell>
          <cell r="D1526" t="b">
            <v>1</v>
          </cell>
          <cell r="E1526" t="str">
            <v xml:space="preserve">TOYOTA COROLLA NZE 121/122/FIELDER/HATCHBACK (01-05) - FRONT DOOR GLASS - RH</v>
          </cell>
          <cell r="F1526" t="str">
            <v>TOYOTA</v>
          </cell>
          <cell r="G1526" t="str">
            <v xml:space="preserve">KE120W FD/RH</v>
          </cell>
          <cell r="H1526" t="str">
            <v xml:space="preserve">KE120W FD/RH</v>
          </cell>
          <cell r="I1526" t="str">
            <v>926*465</v>
          </cell>
          <cell r="J1526">
            <v>0.02</v>
          </cell>
          <cell r="K1526" t="str">
            <v>SUPPLIER0015</v>
          </cell>
          <cell r="L1526" t="str">
            <v xml:space="preserve">XINYI AUTOMOBILE GLASS (SHENZHEN) CO., LTD</v>
          </cell>
          <cell r="M1526">
            <v>0</v>
          </cell>
          <cell r="N1526">
            <v>0</v>
          </cell>
          <cell r="O1526">
            <v>0</v>
          </cell>
          <cell r="R1526">
            <v>1</v>
          </cell>
          <cell r="S1526">
            <v>4</v>
          </cell>
          <cell r="T1526" t="str">
            <v xml:space="preserve">USD Purchase Pricelist (USD)</v>
          </cell>
          <cell r="U1526">
            <v>3.01</v>
          </cell>
          <cell r="V1526">
            <v>539.39</v>
          </cell>
          <cell r="W1526">
            <v>700</v>
          </cell>
          <cell r="X1526">
            <v>880</v>
          </cell>
        </row>
        <row r="1527">
          <cell r="A1527">
            <v>10274</v>
          </cell>
          <cell r="B1527" t="str">
            <v>AUTOLAMPS1542</v>
          </cell>
          <cell r="C1527" t="str">
            <v>AUTOLAMPS1542</v>
          </cell>
          <cell r="D1527" t="b">
            <v>1</v>
          </cell>
          <cell r="E1527" t="str">
            <v xml:space="preserve">TOYOTA COROLLA NZE 122 (04-05) - FOG LAMP (212-2031) - LH</v>
          </cell>
          <cell r="F1527" t="str">
            <v>TOYOTA</v>
          </cell>
          <cell r="G1527" t="str">
            <v xml:space="preserve">NZE/04 FLA LH</v>
          </cell>
          <cell r="H1527" t="str">
            <v xml:space="preserve">MZ01-11002/ TY01-2904-L</v>
          </cell>
          <cell r="J1527">
            <v>0.04</v>
          </cell>
          <cell r="K1527" t="str">
            <v>SUPPLIER0010</v>
          </cell>
          <cell r="L1527" t="str">
            <v xml:space="preserve">JIANGSU ZISUDE LAMPS TECHNOLOGY CO.,LTD</v>
          </cell>
          <cell r="M1527">
            <v>15</v>
          </cell>
          <cell r="N1527">
            <v>60</v>
          </cell>
          <cell r="O1527">
            <v>75</v>
          </cell>
          <cell r="P1527">
            <v>5</v>
          </cell>
          <cell r="Q1527">
            <v>20</v>
          </cell>
          <cell r="T1527" t="str">
            <v xml:space="preserve">Yuan Purchase Pricelist (CNY)</v>
          </cell>
          <cell r="U1527">
            <v>27</v>
          </cell>
          <cell r="V1527">
            <v>704</v>
          </cell>
          <cell r="W1527">
            <v>1000</v>
          </cell>
          <cell r="X1527">
            <v>1600</v>
          </cell>
        </row>
        <row r="1528">
          <cell r="A1528">
            <v>10273</v>
          </cell>
          <cell r="B1528" t="str">
            <v>AUTOLAMPS1543</v>
          </cell>
          <cell r="C1528" t="str">
            <v>AUTOLAMPS1543</v>
          </cell>
          <cell r="D1528" t="b">
            <v>1</v>
          </cell>
          <cell r="E1528" t="str">
            <v xml:space="preserve">TOYOTA COROLLA NZE 122 (04-05) - FOG LAMP (212-2031) - RH</v>
          </cell>
          <cell r="F1528" t="str">
            <v>TOYOTA</v>
          </cell>
          <cell r="G1528" t="str">
            <v xml:space="preserve">NZE/04 FLA RH</v>
          </cell>
          <cell r="H1528" t="str">
            <v xml:space="preserve">MZ01-11002/ TY01-2904-R</v>
          </cell>
          <cell r="J1528">
            <v>0.04</v>
          </cell>
          <cell r="K1528" t="str">
            <v>SUPPLIER0010</v>
          </cell>
          <cell r="L1528" t="str">
            <v xml:space="preserve">JIANGSU ZISUDE LAMPS TECHNOLOGY CO.,LTD</v>
          </cell>
          <cell r="M1528">
            <v>15</v>
          </cell>
          <cell r="N1528">
            <v>60</v>
          </cell>
          <cell r="O1528">
            <v>75</v>
          </cell>
          <cell r="P1528">
            <v>5</v>
          </cell>
          <cell r="Q1528">
            <v>20</v>
          </cell>
          <cell r="T1528" t="str">
            <v xml:space="preserve">Yuan Purchase Pricelist (CNY)</v>
          </cell>
          <cell r="U1528">
            <v>27</v>
          </cell>
          <cell r="V1528">
            <v>704</v>
          </cell>
          <cell r="W1528">
            <v>1000</v>
          </cell>
          <cell r="X1528">
            <v>1600</v>
          </cell>
        </row>
        <row r="1529">
          <cell r="A1529">
            <v>10280</v>
          </cell>
          <cell r="B1529" t="str">
            <v>AUTOLAMPS1525</v>
          </cell>
          <cell r="C1529" t="str">
            <v>AUTOLAMPS1525</v>
          </cell>
          <cell r="D1529" t="b">
            <v>1</v>
          </cell>
          <cell r="E1529" t="str">
            <v xml:space="preserve">TOYOTA COROLLA NZE 122 (04-05) - GRILL (CHROME)</v>
          </cell>
          <cell r="F1529" t="str">
            <v>TOYOTA</v>
          </cell>
          <cell r="G1529" t="str">
            <v xml:space="preserve">NZE/04 GRLC</v>
          </cell>
          <cell r="H1529" t="str">
            <v>TY01-2911E</v>
          </cell>
          <cell r="J1529">
            <v>0.04</v>
          </cell>
          <cell r="K1529" t="str">
            <v>SUPPLIER0002</v>
          </cell>
          <cell r="L1529" t="str">
            <v xml:space="preserve">ANHUI TINCAI SILK CO. LTD</v>
          </cell>
          <cell r="M1529">
            <v>6</v>
          </cell>
          <cell r="N1529">
            <v>24</v>
          </cell>
          <cell r="O1529">
            <v>30</v>
          </cell>
          <cell r="R1529">
            <v>5</v>
          </cell>
          <cell r="S1529">
            <v>10</v>
          </cell>
          <cell r="T1529" t="str">
            <v xml:space="preserve">Yuan Purchase Pricelist (CNY)</v>
          </cell>
          <cell r="U1529">
            <v>55</v>
          </cell>
          <cell r="V1529">
            <v>1278.75</v>
          </cell>
          <cell r="W1529">
            <v>1920</v>
          </cell>
          <cell r="X1529">
            <v>2650</v>
          </cell>
          <cell r="Z1529">
            <v>10</v>
          </cell>
          <cell r="AB1529" t="str">
            <v>G4B</v>
          </cell>
        </row>
        <row r="1530">
          <cell r="A1530">
            <v>11421</v>
          </cell>
          <cell r="B1530" t="str">
            <v>AUTOLAMPS1526</v>
          </cell>
          <cell r="C1530" t="str">
            <v>AUTOLAMPS1526</v>
          </cell>
          <cell r="D1530" t="b">
            <v>1</v>
          </cell>
          <cell r="E1530" t="str">
            <v xml:space="preserve">TOYOTA COROLLA NZE 122 (04-05) - GRILL (GREY/CHROME)</v>
          </cell>
          <cell r="F1530" t="str">
            <v>TOYOTA</v>
          </cell>
          <cell r="G1530" t="str">
            <v xml:space="preserve">NZE/04 GRLGC</v>
          </cell>
          <cell r="H1530" t="str">
            <v>TY01-2911B</v>
          </cell>
          <cell r="J1530">
            <v>0.04</v>
          </cell>
          <cell r="K1530" t="str">
            <v>SUPPLIER0002</v>
          </cell>
          <cell r="L1530" t="str">
            <v xml:space="preserve">ANHUI TINCAI SILK CO. LTD</v>
          </cell>
          <cell r="M1530">
            <v>0</v>
          </cell>
          <cell r="N1530">
            <v>0</v>
          </cell>
          <cell r="O1530">
            <v>0</v>
          </cell>
          <cell r="R1530">
            <v>5</v>
          </cell>
          <cell r="S1530">
            <v>10</v>
          </cell>
          <cell r="T1530" t="str">
            <v xml:space="preserve">Yuan Purchase Pricelist (CNY)</v>
          </cell>
          <cell r="U1530">
            <v>55</v>
          </cell>
          <cell r="V1530">
            <v>1238</v>
          </cell>
          <cell r="W1530">
            <v>1920</v>
          </cell>
          <cell r="X1530">
            <v>2650</v>
          </cell>
          <cell r="Z1530">
            <v>26</v>
          </cell>
          <cell r="AB1530" t="str">
            <v>G4B</v>
          </cell>
        </row>
        <row r="1531">
          <cell r="A1531">
            <v>10272</v>
          </cell>
          <cell r="B1531" t="str">
            <v>AUTOLAMPS1528</v>
          </cell>
          <cell r="C1531" t="str">
            <v>AUTOLAMPS1528</v>
          </cell>
          <cell r="D1531" t="b">
            <v>1</v>
          </cell>
          <cell r="E1531" t="str">
            <v xml:space="preserve">TOYOTA COROLLA NZE 122 (04-05) - HEAD LAMP (212-11G4) - LH</v>
          </cell>
          <cell r="F1531" t="str">
            <v>TOYOTA</v>
          </cell>
          <cell r="G1531" t="str">
            <v xml:space="preserve">NZE/04 HLA LH</v>
          </cell>
          <cell r="H1531" t="str">
            <v>MZ01-11001-L</v>
          </cell>
          <cell r="J1531">
            <v>0.04</v>
          </cell>
          <cell r="K1531" t="str">
            <v>SUPPLIER0010</v>
          </cell>
          <cell r="L1531" t="str">
            <v xml:space="preserve">JIANGSU ZISUDE LAMPS TECHNOLOGY CO.,LTD</v>
          </cell>
          <cell r="M1531">
            <v>7</v>
          </cell>
          <cell r="N1531">
            <v>28</v>
          </cell>
          <cell r="O1531">
            <v>35</v>
          </cell>
          <cell r="R1531">
            <v>5</v>
          </cell>
          <cell r="S1531">
            <v>10</v>
          </cell>
          <cell r="T1531" t="str">
            <v xml:space="preserve">Yuan Purchase Pricelist (CNY)</v>
          </cell>
          <cell r="U1531">
            <v>84</v>
          </cell>
          <cell r="V1531">
            <v>2189</v>
          </cell>
          <cell r="W1531">
            <v>3100</v>
          </cell>
          <cell r="X1531">
            <v>4700</v>
          </cell>
          <cell r="Z1531">
            <v>85</v>
          </cell>
          <cell r="AB1531" t="str">
            <v>A1</v>
          </cell>
        </row>
        <row r="1532">
          <cell r="A1532">
            <v>10271</v>
          </cell>
          <cell r="B1532" t="str">
            <v>AUTOLAMPS1529</v>
          </cell>
          <cell r="C1532" t="str">
            <v>AUTOLAMPS1529</v>
          </cell>
          <cell r="D1532" t="b">
            <v>1</v>
          </cell>
          <cell r="E1532" t="str">
            <v xml:space="preserve">TOYOTA COROLLA NZE 122 (04-05) - HEAD LAMP (212-11G4) - RH</v>
          </cell>
          <cell r="F1532" t="str">
            <v>TOYOTA</v>
          </cell>
          <cell r="G1532" t="str">
            <v xml:space="preserve">NZE/04 HLA RH</v>
          </cell>
          <cell r="H1532" t="str">
            <v>MZ01-11001-R</v>
          </cell>
          <cell r="J1532">
            <v>0.04</v>
          </cell>
          <cell r="K1532" t="str">
            <v>SUPPLIER0010</v>
          </cell>
          <cell r="L1532" t="str">
            <v xml:space="preserve">JIANGSU ZISUDE LAMPS TECHNOLOGY CO.,LTD</v>
          </cell>
          <cell r="M1532">
            <v>8</v>
          </cell>
          <cell r="N1532">
            <v>32</v>
          </cell>
          <cell r="O1532">
            <v>40</v>
          </cell>
          <cell r="R1532">
            <v>5</v>
          </cell>
          <cell r="S1532">
            <v>10</v>
          </cell>
          <cell r="T1532" t="str">
            <v xml:space="preserve">Yuan Purchase Pricelist (CNY)</v>
          </cell>
          <cell r="U1532">
            <v>84</v>
          </cell>
          <cell r="V1532">
            <v>2189</v>
          </cell>
          <cell r="W1532">
            <v>3100</v>
          </cell>
          <cell r="X1532">
            <v>4700</v>
          </cell>
          <cell r="Z1532">
            <v>92</v>
          </cell>
          <cell r="AB1532" t="str">
            <v>A1</v>
          </cell>
        </row>
        <row r="1533">
          <cell r="A1533">
            <v>13834</v>
          </cell>
          <cell r="B1533" t="str">
            <v>AUTOLAMPS1530</v>
          </cell>
          <cell r="C1533" t="str">
            <v>AUTOLAMPS1530</v>
          </cell>
          <cell r="D1533" t="b">
            <v>1</v>
          </cell>
          <cell r="E1533" t="str">
            <v xml:space="preserve">TOYOTA COROLLA NZE 122 (04-05) - HEAD LENS (212-11G4-00) - LH</v>
          </cell>
          <cell r="F1533" t="str">
            <v>TOYOTA</v>
          </cell>
          <cell r="G1533" t="str">
            <v xml:space="preserve">NZE/04 HLS LH</v>
          </cell>
          <cell r="H1533" t="str">
            <v>MZ01-11001-00-L</v>
          </cell>
          <cell r="J1533">
            <v>0.04</v>
          </cell>
          <cell r="K1533" t="str">
            <v>SUPPLIER0010</v>
          </cell>
          <cell r="L1533" t="str">
            <v xml:space="preserve">JIANGSU ZISUDE LAMPS TECHNOLOGY CO.,LTD</v>
          </cell>
          <cell r="M1533">
            <v>14</v>
          </cell>
          <cell r="N1533">
            <v>56</v>
          </cell>
          <cell r="O1533">
            <v>70</v>
          </cell>
          <cell r="R1533">
            <v>5</v>
          </cell>
          <cell r="S1533">
            <v>20</v>
          </cell>
          <cell r="T1533" t="str">
            <v xml:space="preserve">Yuan Purchase Pricelist (CNY)</v>
          </cell>
          <cell r="U1533">
            <v>24</v>
          </cell>
          <cell r="V1533">
            <v>616.07000000000005</v>
          </cell>
          <cell r="W1533">
            <v>860</v>
          </cell>
          <cell r="X1533">
            <v>1190</v>
          </cell>
        </row>
        <row r="1534">
          <cell r="A1534">
            <v>13833</v>
          </cell>
          <cell r="B1534" t="str">
            <v>AUTOLAMPS1531</v>
          </cell>
          <cell r="C1534" t="str">
            <v>AUTOLAMPS1531</v>
          </cell>
          <cell r="D1534" t="b">
            <v>1</v>
          </cell>
          <cell r="E1534" t="str">
            <v xml:space="preserve">TOYOTA COROLLA NZE 122 (04-05) - HEAD LENS (212-11G4-00) - RH</v>
          </cell>
          <cell r="F1534" t="str">
            <v>TOYOTA</v>
          </cell>
          <cell r="G1534" t="str">
            <v xml:space="preserve">NZE/04 HLS RH</v>
          </cell>
          <cell r="H1534" t="str">
            <v>MZ01-11001-00-R</v>
          </cell>
          <cell r="J1534">
            <v>0.04</v>
          </cell>
          <cell r="K1534" t="str">
            <v>SUPPLIER0010</v>
          </cell>
          <cell r="L1534" t="str">
            <v xml:space="preserve">JIANGSU ZISUDE LAMPS TECHNOLOGY CO.,LTD</v>
          </cell>
          <cell r="M1534">
            <v>14</v>
          </cell>
          <cell r="N1534">
            <v>56</v>
          </cell>
          <cell r="O1534">
            <v>70</v>
          </cell>
          <cell r="R1534">
            <v>5</v>
          </cell>
          <cell r="S1534">
            <v>20</v>
          </cell>
          <cell r="T1534" t="str">
            <v xml:space="preserve">Yuan Purchase Pricelist (CNY)</v>
          </cell>
          <cell r="U1534">
            <v>24</v>
          </cell>
          <cell r="V1534">
            <v>500</v>
          </cell>
          <cell r="W1534">
            <v>860</v>
          </cell>
          <cell r="X1534">
            <v>1190</v>
          </cell>
        </row>
        <row r="1535">
          <cell r="A1535">
            <v>10279</v>
          </cell>
          <cell r="B1535" t="str">
            <v>AUTOLAMPS1524</v>
          </cell>
          <cell r="C1535" t="str">
            <v>AUTOLAMPS1524</v>
          </cell>
          <cell r="D1535" t="b">
            <v>1</v>
          </cell>
          <cell r="E1535" t="str">
            <v xml:space="preserve">TOYOTA COROLLA NZE 122 (04-05) - HOOD MOULDING </v>
          </cell>
          <cell r="F1535" t="str">
            <v>TOYOTA</v>
          </cell>
          <cell r="G1535" t="str">
            <v xml:space="preserve">NZE/04 HM</v>
          </cell>
          <cell r="H1535" t="str">
            <v>TY01-2911A</v>
          </cell>
          <cell r="J1535">
            <v>0.04</v>
          </cell>
          <cell r="K1535" t="str">
            <v>SUPPLIER0002</v>
          </cell>
          <cell r="L1535" t="str">
            <v xml:space="preserve">ANHUI TINCAI SILK CO. LTD</v>
          </cell>
          <cell r="M1535">
            <v>5</v>
          </cell>
          <cell r="N1535">
            <v>20</v>
          </cell>
          <cell r="O1535">
            <v>25</v>
          </cell>
          <cell r="R1535">
            <v>5</v>
          </cell>
          <cell r="S1535">
            <v>10</v>
          </cell>
          <cell r="T1535" t="str">
            <v xml:space="preserve">Yuan Purchase Pricelist (CNY)</v>
          </cell>
          <cell r="U1535">
            <v>25</v>
          </cell>
          <cell r="V1535">
            <v>604</v>
          </cell>
          <cell r="W1535">
            <v>910</v>
          </cell>
          <cell r="X1535">
            <v>1260</v>
          </cell>
        </row>
        <row r="1536">
          <cell r="A1536">
            <v>10276</v>
          </cell>
          <cell r="B1536" t="str">
            <v>AUTOLAMPS1534</v>
          </cell>
          <cell r="C1536" t="str">
            <v>AUTOLAMPS1534</v>
          </cell>
          <cell r="D1536" t="b">
            <v>1</v>
          </cell>
          <cell r="E1536" t="str">
            <v xml:space="preserve">TOYOTA COROLLA NZE 122 (04-05) - TAIL LAMP (212-19J6-U) - LH</v>
          </cell>
          <cell r="F1536" t="str">
            <v>TOYOTA</v>
          </cell>
          <cell r="G1536" t="str">
            <v xml:space="preserve">NZE/04 TLA LH</v>
          </cell>
          <cell r="H1536" t="str">
            <v>TY01-2902-L</v>
          </cell>
          <cell r="J1536">
            <v>0.04</v>
          </cell>
          <cell r="K1536" t="str">
            <v>SUPPLIER0002</v>
          </cell>
          <cell r="L1536" t="str">
            <v xml:space="preserve">ANHUI TINCAI SILK CO. LTD</v>
          </cell>
          <cell r="M1536">
            <v>2</v>
          </cell>
          <cell r="N1536">
            <v>8</v>
          </cell>
          <cell r="O1536">
            <v>10</v>
          </cell>
          <cell r="R1536">
            <v>5</v>
          </cell>
          <cell r="S1536">
            <v>20</v>
          </cell>
          <cell r="T1536" t="str">
            <v xml:space="preserve">Yuan Purchase Pricelist (CNY)</v>
          </cell>
          <cell r="U1536">
            <v>45</v>
          </cell>
          <cell r="V1536">
            <v>1144.26</v>
          </cell>
          <cell r="W1536">
            <v>1700</v>
          </cell>
          <cell r="X1536">
            <v>3000</v>
          </cell>
          <cell r="Z1536">
            <v>28</v>
          </cell>
          <cell r="AB1536" t="str">
            <v>B5</v>
          </cell>
        </row>
        <row r="1537">
          <cell r="A1537">
            <v>10275</v>
          </cell>
          <cell r="B1537" t="str">
            <v>AUTOLAMPS1535</v>
          </cell>
          <cell r="C1537" t="str">
            <v>AUTOLAMPS1535</v>
          </cell>
          <cell r="D1537" t="b">
            <v>1</v>
          </cell>
          <cell r="E1537" t="str">
            <v xml:space="preserve">TOYOTA COROLLA NZE 122 (04-05) - TAIL LAMP (212-19J6-U) - RH</v>
          </cell>
          <cell r="F1537" t="str">
            <v>TOYOTA</v>
          </cell>
          <cell r="G1537" t="str">
            <v xml:space="preserve">NZE/04 TLA RH</v>
          </cell>
          <cell r="H1537" t="str">
            <v>TY01-2902-R</v>
          </cell>
          <cell r="J1537">
            <v>0.04</v>
          </cell>
          <cell r="K1537" t="str">
            <v>SUPPLIER0002</v>
          </cell>
          <cell r="L1537" t="str">
            <v xml:space="preserve">ANHUI TINCAI SILK CO. LTD</v>
          </cell>
          <cell r="M1537">
            <v>3</v>
          </cell>
          <cell r="N1537">
            <v>12</v>
          </cell>
          <cell r="O1537">
            <v>15</v>
          </cell>
          <cell r="R1537">
            <v>5</v>
          </cell>
          <cell r="S1537">
            <v>20</v>
          </cell>
          <cell r="T1537" t="str">
            <v xml:space="preserve">Yuan Purchase Pricelist (CNY)</v>
          </cell>
          <cell r="U1537">
            <v>45</v>
          </cell>
          <cell r="V1537">
            <v>1144.26</v>
          </cell>
          <cell r="W1537">
            <v>1700</v>
          </cell>
          <cell r="X1537">
            <v>3000</v>
          </cell>
          <cell r="Z1537">
            <v>27</v>
          </cell>
          <cell r="AB1537" t="str">
            <v>B5</v>
          </cell>
        </row>
        <row r="1538">
          <cell r="A1538">
            <v>10278</v>
          </cell>
          <cell r="B1538" t="str">
            <v>AUTOLAMPS1532</v>
          </cell>
          <cell r="C1538" t="str">
            <v>AUTOLAMPS1532</v>
          </cell>
          <cell r="D1538" t="b">
            <v>1</v>
          </cell>
          <cell r="E1538" t="str">
            <v xml:space="preserve">TOYOTA COROLLA NZE 122 (04-05) - TAIL LENS (212-19J6-00) - LH</v>
          </cell>
          <cell r="F1538" t="str">
            <v>TOYOTA</v>
          </cell>
          <cell r="G1538" t="str">
            <v xml:space="preserve">NZE/04 TLS LH</v>
          </cell>
          <cell r="H1538" t="str">
            <v>TY01-2902-00-L</v>
          </cell>
          <cell r="J1538">
            <v>0.04</v>
          </cell>
          <cell r="K1538" t="str">
            <v>SUPPLIER0002</v>
          </cell>
          <cell r="L1538" t="str">
            <v xml:space="preserve">ANHUI TINCAI SILK CO. LTD</v>
          </cell>
          <cell r="M1538">
            <v>10</v>
          </cell>
          <cell r="N1538">
            <v>40</v>
          </cell>
          <cell r="O1538">
            <v>50</v>
          </cell>
          <cell r="R1538">
            <v>5</v>
          </cell>
          <cell r="S1538">
            <v>20</v>
          </cell>
          <cell r="T1538" t="str">
            <v xml:space="preserve">Yuan Purchase Pricelist (CNY)</v>
          </cell>
          <cell r="U1538">
            <v>20</v>
          </cell>
          <cell r="V1538">
            <v>508.56</v>
          </cell>
          <cell r="W1538">
            <v>770</v>
          </cell>
          <cell r="X1538">
            <v>1340</v>
          </cell>
          <cell r="Z1538">
            <v>87</v>
          </cell>
          <cell r="AB1538" t="str">
            <v>TF</v>
          </cell>
        </row>
        <row r="1539">
          <cell r="A1539">
            <v>10277</v>
          </cell>
          <cell r="B1539" t="str">
            <v>AUTOLAMPS1533</v>
          </cell>
          <cell r="C1539" t="str">
            <v>AUTOLAMPS1533</v>
          </cell>
          <cell r="D1539" t="b">
            <v>1</v>
          </cell>
          <cell r="E1539" t="str">
            <v xml:space="preserve">TOYOTA COROLLA NZE 122 (04-05) - TAIL LENS (212-19J6-00) - RH</v>
          </cell>
          <cell r="F1539" t="str">
            <v>TOYOTA</v>
          </cell>
          <cell r="G1539" t="str">
            <v xml:space="preserve">NZE/04 TLS RH</v>
          </cell>
          <cell r="H1539" t="str">
            <v>TY01-2902-00-R</v>
          </cell>
          <cell r="J1539">
            <v>0.04</v>
          </cell>
          <cell r="K1539" t="str">
            <v>SUPPLIER0002</v>
          </cell>
          <cell r="L1539" t="str">
            <v xml:space="preserve">ANHUI TINCAI SILK CO. LTD</v>
          </cell>
          <cell r="M1539">
            <v>11</v>
          </cell>
          <cell r="N1539">
            <v>44</v>
          </cell>
          <cell r="O1539">
            <v>55</v>
          </cell>
          <cell r="R1539">
            <v>5</v>
          </cell>
          <cell r="S1539">
            <v>20</v>
          </cell>
          <cell r="T1539" t="str">
            <v xml:space="preserve">Yuan Purchase Pricelist (CNY)</v>
          </cell>
          <cell r="U1539">
            <v>20</v>
          </cell>
          <cell r="V1539">
            <v>508.56</v>
          </cell>
          <cell r="W1539">
            <v>770</v>
          </cell>
          <cell r="X1539">
            <v>1340</v>
          </cell>
          <cell r="Z1539">
            <v>87</v>
          </cell>
          <cell r="AB1539" t="str">
            <v>TF</v>
          </cell>
        </row>
        <row r="1540">
          <cell r="A1540">
            <v>11803</v>
          </cell>
          <cell r="B1540" t="str">
            <v>AUTOLAMPS2785</v>
          </cell>
          <cell r="C1540" t="str">
            <v>AUTOLAMPS2785</v>
          </cell>
          <cell r="D1540" t="b">
            <v>1</v>
          </cell>
          <cell r="E1540" t="str">
            <v xml:space="preserve">TOYOTA COROLLA NZE 122 (04-06) - FRONT FENDER - LH</v>
          </cell>
          <cell r="F1540" t="str">
            <v>TOYOTA</v>
          </cell>
          <cell r="G1540" t="str">
            <v>NZE/04-FF-LH</v>
          </cell>
          <cell r="J1540">
            <v>0.04</v>
          </cell>
          <cell r="K1540" t="str">
            <v>SUPPLIER0001</v>
          </cell>
          <cell r="L1540" t="str">
            <v xml:space="preserve">AMEX AUTOPARTS LIMITED</v>
          </cell>
          <cell r="M1540">
            <v>0</v>
          </cell>
          <cell r="N1540">
            <v>0</v>
          </cell>
          <cell r="O1540">
            <v>0</v>
          </cell>
          <cell r="R1540">
            <v>1</v>
          </cell>
          <cell r="S1540">
            <v>2</v>
          </cell>
          <cell r="T1540" t="str">
            <v xml:space="preserve">Default Purchase Pricelist (KES)</v>
          </cell>
          <cell r="U1540">
            <v>0</v>
          </cell>
          <cell r="V1540">
            <v>0</v>
          </cell>
          <cell r="W1540">
            <v>3400</v>
          </cell>
          <cell r="X1540">
            <v>4700</v>
          </cell>
        </row>
        <row r="1541">
          <cell r="A1541">
            <v>11802</v>
          </cell>
          <cell r="B1541" t="str">
            <v>AUTOLAMPS2786</v>
          </cell>
          <cell r="C1541" t="str">
            <v>AUTOLAMPS2786</v>
          </cell>
          <cell r="D1541" t="b">
            <v>1</v>
          </cell>
          <cell r="E1541" t="str">
            <v xml:space="preserve">TOYOTA COROLLA NZE 122 (04-06) - FRONT FENDER - RH</v>
          </cell>
          <cell r="F1541" t="str">
            <v>TOYOTA</v>
          </cell>
          <cell r="G1541" t="str">
            <v>NZE/04-FF-RH</v>
          </cell>
          <cell r="J1541">
            <v>0.04</v>
          </cell>
          <cell r="K1541" t="str">
            <v>SUPPLIER0001</v>
          </cell>
          <cell r="L1541" t="str">
            <v xml:space="preserve">AMEX AUTOPARTS LIMITED</v>
          </cell>
          <cell r="M1541">
            <v>0</v>
          </cell>
          <cell r="N1541">
            <v>0</v>
          </cell>
          <cell r="O1541">
            <v>0</v>
          </cell>
          <cell r="R1541">
            <v>1</v>
          </cell>
          <cell r="S1541">
            <v>2</v>
          </cell>
          <cell r="T1541" t="str">
            <v xml:space="preserve">Default Purchase Pricelist (KES)</v>
          </cell>
          <cell r="U1541">
            <v>0</v>
          </cell>
          <cell r="V1541">
            <v>0</v>
          </cell>
          <cell r="W1541">
            <v>3400</v>
          </cell>
          <cell r="X1541">
            <v>4700</v>
          </cell>
        </row>
        <row r="1542">
          <cell r="A1542">
            <v>12059</v>
          </cell>
          <cell r="B1542" t="str">
            <v>AUTOLAMPS1527</v>
          </cell>
          <cell r="C1542" t="str">
            <v>AUTOLAMPS1527</v>
          </cell>
          <cell r="D1542" t="b">
            <v>1</v>
          </cell>
          <cell r="E1542" t="str">
            <v xml:space="preserve">TOYOTA COROLLA NZE 122 FIELDER (04-06) - GRILL (GREY/CHROME) HONEY COMB</v>
          </cell>
          <cell r="F1542" t="str">
            <v>TOYOTA</v>
          </cell>
          <cell r="G1542" t="str">
            <v xml:space="preserve">NZE/04 FIELDER GRLGC</v>
          </cell>
          <cell r="H1542" t="str">
            <v>TY01-2911D</v>
          </cell>
          <cell r="J1542">
            <v>0.04</v>
          </cell>
          <cell r="K1542" t="str">
            <v>SUPPLIER0002</v>
          </cell>
          <cell r="L1542" t="str">
            <v xml:space="preserve">ANHUI TINCAI SILK CO. LTD</v>
          </cell>
          <cell r="M1542">
            <v>2</v>
          </cell>
          <cell r="N1542">
            <v>8</v>
          </cell>
          <cell r="O1542">
            <v>10</v>
          </cell>
          <cell r="R1542">
            <v>5</v>
          </cell>
          <cell r="S1542">
            <v>10</v>
          </cell>
          <cell r="T1542" t="str">
            <v xml:space="preserve">Yuan Purchase Pricelist (CNY)</v>
          </cell>
          <cell r="U1542">
            <v>65</v>
          </cell>
          <cell r="V1542">
            <v>1463</v>
          </cell>
          <cell r="W1542">
            <v>2270</v>
          </cell>
          <cell r="X1542">
            <v>3130</v>
          </cell>
          <cell r="Z1542">
            <v>35</v>
          </cell>
          <cell r="AB1542" t="str">
            <v>G4B</v>
          </cell>
        </row>
        <row r="1543">
          <cell r="A1543">
            <v>11268</v>
          </cell>
          <cell r="B1543" t="str">
            <v>AUTOLAMPS1523</v>
          </cell>
          <cell r="C1543" t="str">
            <v>AUTOLAMPS1523</v>
          </cell>
          <cell r="D1543" t="b">
            <v>1</v>
          </cell>
          <cell r="E1543" t="str">
            <v xml:space="preserve">TOYOTA COROLLA NZE 122/FIELDER (04-06) - FRONT BUMPER</v>
          </cell>
          <cell r="F1543" t="str">
            <v>TOYOTA</v>
          </cell>
          <cell r="G1543" t="str">
            <v xml:space="preserve">FIELDER/04 BPRF</v>
          </cell>
          <cell r="H1543" t="str">
            <v>TY01-2907</v>
          </cell>
          <cell r="J1543">
            <v>0.04</v>
          </cell>
          <cell r="K1543" t="str">
            <v>SUPPLIER0002</v>
          </cell>
          <cell r="L1543" t="str">
            <v xml:space="preserve">ANHUI TINCAI SILK CO. LTD</v>
          </cell>
          <cell r="M1543">
            <v>5</v>
          </cell>
          <cell r="N1543">
            <v>20</v>
          </cell>
          <cell r="O1543">
            <v>25</v>
          </cell>
          <cell r="R1543">
            <v>2</v>
          </cell>
          <cell r="S1543">
            <v>5</v>
          </cell>
          <cell r="T1543" t="str">
            <v xml:space="preserve">Yuan Purchase Pricelist (CNY)</v>
          </cell>
          <cell r="U1543">
            <v>90</v>
          </cell>
          <cell r="V1543">
            <v>2296</v>
          </cell>
          <cell r="W1543">
            <v>3400</v>
          </cell>
          <cell r="X1543">
            <v>5900</v>
          </cell>
        </row>
        <row r="1544">
          <cell r="A1544">
            <v>10300</v>
          </cell>
          <cell r="B1544" t="str">
            <v>AUTOLAMPS1556</v>
          </cell>
          <cell r="C1544" t="str">
            <v>AUTOLAMPS1556</v>
          </cell>
          <cell r="D1544" t="b">
            <v>1</v>
          </cell>
          <cell r="E1544" t="str">
            <v xml:space="preserve">TOYOTA COROLLA NZE 141 (07-) - FRONT BUMPER</v>
          </cell>
          <cell r="F1544" t="str">
            <v>TOYOTA</v>
          </cell>
          <cell r="G1544" t="str">
            <v xml:space="preserve">NZE/07 BPRF</v>
          </cell>
          <cell r="H1544" t="str">
            <v>TY01-3207</v>
          </cell>
          <cell r="J1544">
            <v>0.04</v>
          </cell>
          <cell r="K1544" t="str">
            <v>SUPPLIER0002</v>
          </cell>
          <cell r="L1544" t="str">
            <v xml:space="preserve">ANHUI TINCAI SILK CO. LTD</v>
          </cell>
          <cell r="M1544">
            <v>0</v>
          </cell>
          <cell r="N1544">
            <v>0</v>
          </cell>
          <cell r="O1544">
            <v>0</v>
          </cell>
          <cell r="R1544">
            <v>2</v>
          </cell>
          <cell r="S1544">
            <v>5</v>
          </cell>
          <cell r="T1544" t="str">
            <v xml:space="preserve">Yuan Purchase Pricelist (CNY)</v>
          </cell>
          <cell r="U1544">
            <v>75</v>
          </cell>
          <cell r="V1544">
            <v>1688</v>
          </cell>
          <cell r="W1544">
            <v>2620</v>
          </cell>
          <cell r="X1544">
            <v>3610</v>
          </cell>
        </row>
        <row r="1545">
          <cell r="A1545">
            <v>10289</v>
          </cell>
          <cell r="B1545" t="str">
            <v>AUTOLAMPS1554</v>
          </cell>
          <cell r="C1545" t="str">
            <v>AUTOLAMPS1554</v>
          </cell>
          <cell r="D1545" t="b">
            <v>1</v>
          </cell>
          <cell r="E1545" t="str">
            <v xml:space="preserve">TOYOTA COROLLA NZE 141 (07-09) - BACK LAMP (212-1329) - LH</v>
          </cell>
          <cell r="F1545" t="str">
            <v>TOYOTA</v>
          </cell>
          <cell r="G1545" t="str">
            <v xml:space="preserve">NZE/07 BLA LH</v>
          </cell>
          <cell r="H1545" t="str">
            <v>TY01-3202B-L</v>
          </cell>
          <cell r="J1545">
            <v>0.04</v>
          </cell>
          <cell r="K1545" t="str">
            <v>SUPPLIER0002</v>
          </cell>
          <cell r="L1545" t="str">
            <v xml:space="preserve">ANHUI TINCAI SILK CO. LTD</v>
          </cell>
          <cell r="N1545">
            <v>0</v>
          </cell>
          <cell r="O1545">
            <v>0</v>
          </cell>
          <cell r="P1545">
            <v>5</v>
          </cell>
          <cell r="Q1545">
            <v>20</v>
          </cell>
          <cell r="T1545" t="str">
            <v xml:space="preserve">Yuan Purchase Pricelist (CNY)</v>
          </cell>
          <cell r="U1545">
            <v>4</v>
          </cell>
          <cell r="V1545">
            <v>625</v>
          </cell>
          <cell r="W1545">
            <v>970</v>
          </cell>
          <cell r="X1545">
            <v>1340</v>
          </cell>
        </row>
        <row r="1546">
          <cell r="A1546">
            <v>10288</v>
          </cell>
          <cell r="B1546" t="str">
            <v>AUTOLAMPS1555</v>
          </cell>
          <cell r="C1546" t="str">
            <v>AUTOLAMPS1555</v>
          </cell>
          <cell r="D1546" t="b">
            <v>1</v>
          </cell>
          <cell r="E1546" t="str">
            <v xml:space="preserve">TOYOTA COROLLA NZE 141 (07-09) - BACK LAMP (212-1329) - RH</v>
          </cell>
          <cell r="F1546" t="str">
            <v>TOYOTA</v>
          </cell>
          <cell r="G1546" t="str">
            <v xml:space="preserve">NZE/07 BLA RH</v>
          </cell>
          <cell r="H1546" t="str">
            <v>TY01-3202B-R</v>
          </cell>
          <cell r="J1546">
            <v>0.04</v>
          </cell>
          <cell r="K1546" t="str">
            <v>SUPPLIER0002</v>
          </cell>
          <cell r="L1546" t="str">
            <v xml:space="preserve">ANHUI TINCAI SILK CO. LTD</v>
          </cell>
          <cell r="N1546">
            <v>0</v>
          </cell>
          <cell r="O1546">
            <v>0</v>
          </cell>
          <cell r="P1546">
            <v>5</v>
          </cell>
          <cell r="Q1546">
            <v>20</v>
          </cell>
          <cell r="T1546" t="str">
            <v xml:space="preserve">Yuan Purchase Pricelist (CNY)</v>
          </cell>
          <cell r="U1546">
            <v>4</v>
          </cell>
          <cell r="V1546">
            <v>625</v>
          </cell>
          <cell r="W1546">
            <v>970</v>
          </cell>
          <cell r="X1546">
            <v>1340</v>
          </cell>
        </row>
        <row r="1547">
          <cell r="A1547">
            <v>10285</v>
          </cell>
          <cell r="B1547" t="str">
            <v>AUTOLAMPS1560</v>
          </cell>
          <cell r="C1547" t="str">
            <v>AUTOLAMPS1560</v>
          </cell>
          <cell r="D1547" t="b">
            <v>1</v>
          </cell>
          <cell r="E1547" t="str">
            <v xml:space="preserve">TOYOTA COROLLA NZE 141 (07-09) - HEAD LAMP (212-11M7) - LH</v>
          </cell>
          <cell r="F1547" t="str">
            <v>TOYOTA</v>
          </cell>
          <cell r="G1547" t="str">
            <v xml:space="preserve">NZE/07 HLA LH</v>
          </cell>
          <cell r="H1547" t="str">
            <v>TY01-3201-L</v>
          </cell>
          <cell r="J1547">
            <v>0.04</v>
          </cell>
          <cell r="K1547" t="str">
            <v>SUPPLIER0002</v>
          </cell>
          <cell r="L1547" t="str">
            <v xml:space="preserve">ANHUI TINCAI SILK CO. LTD</v>
          </cell>
          <cell r="M1547">
            <v>0</v>
          </cell>
          <cell r="N1547">
            <v>0</v>
          </cell>
          <cell r="O1547">
            <v>0</v>
          </cell>
          <cell r="R1547">
            <v>2</v>
          </cell>
          <cell r="S1547">
            <v>5</v>
          </cell>
          <cell r="T1547" t="str">
            <v xml:space="preserve">Yuan Purchase Pricelist (CNY)</v>
          </cell>
          <cell r="U1547">
            <v>110</v>
          </cell>
          <cell r="V1547">
            <v>2797.08</v>
          </cell>
          <cell r="W1547">
            <v>4200</v>
          </cell>
          <cell r="X1547">
            <v>7200</v>
          </cell>
          <cell r="Z1547">
            <v>15</v>
          </cell>
          <cell r="AB1547" t="str">
            <v>A3</v>
          </cell>
        </row>
        <row r="1548">
          <cell r="A1548">
            <v>10284</v>
          </cell>
          <cell r="B1548" t="str">
            <v>AUTOLAMPS1561</v>
          </cell>
          <cell r="C1548" t="str">
            <v>AUTOLAMPS1561</v>
          </cell>
          <cell r="D1548" t="b">
            <v>1</v>
          </cell>
          <cell r="E1548" t="str">
            <v xml:space="preserve">TOYOTA COROLLA NZE 141 (07-09) - HEAD LAMP (212-11M7) - RH</v>
          </cell>
          <cell r="F1548" t="str">
            <v>TOYOTA</v>
          </cell>
          <cell r="G1548" t="str">
            <v xml:space="preserve">NZE/07 HLA RH</v>
          </cell>
          <cell r="H1548" t="str">
            <v>TY01-3201-R</v>
          </cell>
          <cell r="J1548">
            <v>0.04</v>
          </cell>
          <cell r="K1548" t="str">
            <v>SUPPLIER0002</v>
          </cell>
          <cell r="L1548" t="str">
            <v xml:space="preserve">ANHUI TINCAI SILK CO. LTD</v>
          </cell>
          <cell r="M1548">
            <v>0</v>
          </cell>
          <cell r="N1548">
            <v>0</v>
          </cell>
          <cell r="O1548">
            <v>0</v>
          </cell>
          <cell r="R1548">
            <v>2</v>
          </cell>
          <cell r="S1548">
            <v>5</v>
          </cell>
          <cell r="T1548" t="str">
            <v xml:space="preserve">Yuan Purchase Pricelist (CNY)</v>
          </cell>
          <cell r="U1548">
            <v>110</v>
          </cell>
          <cell r="V1548">
            <v>2797.08</v>
          </cell>
          <cell r="W1548">
            <v>4200</v>
          </cell>
          <cell r="X1548">
            <v>7200</v>
          </cell>
          <cell r="Z1548">
            <v>15</v>
          </cell>
          <cell r="AB1548" t="str">
            <v>A3</v>
          </cell>
        </row>
        <row r="1549">
          <cell r="A1549">
            <v>11924</v>
          </cell>
          <cell r="B1549" t="str">
            <v>AUTOLAMPS1553</v>
          </cell>
          <cell r="C1549" t="str">
            <v>AUTOLAMPS1553</v>
          </cell>
          <cell r="D1549" t="b">
            <v>1</v>
          </cell>
          <cell r="E1549" t="str">
            <v xml:space="preserve">TOYOTA COROLLA NZE 141 (07-09) - LAMINATED FRONT WINDSCREEN</v>
          </cell>
          <cell r="F1549" t="str">
            <v>TOYOTA</v>
          </cell>
          <cell r="G1549" t="str">
            <v xml:space="preserve">KE140 R VCP LFW/X</v>
          </cell>
          <cell r="H1549" t="str">
            <v xml:space="preserve">KE140-R-VCP LFW/X</v>
          </cell>
          <cell r="I1549" t="str">
            <v>1423*939</v>
          </cell>
          <cell r="J1549">
            <v>0.02</v>
          </cell>
          <cell r="K1549" t="str">
            <v>SUPPLIER0015</v>
          </cell>
          <cell r="L1549" t="str">
            <v xml:space="preserve">XINYI AUTOMOBILE GLASS (SHENZHEN) CO., LTD</v>
          </cell>
          <cell r="M1549">
            <v>0</v>
          </cell>
          <cell r="N1549">
            <v>0</v>
          </cell>
          <cell r="O1549">
            <v>0</v>
          </cell>
          <cell r="R1549">
            <v>0</v>
          </cell>
          <cell r="S1549">
            <v>0</v>
          </cell>
          <cell r="T1549" t="str">
            <v xml:space="preserve">USD Purchase Pricelist (USD)</v>
          </cell>
          <cell r="U1549">
            <v>17.2</v>
          </cell>
          <cell r="V1549">
            <v>2</v>
          </cell>
          <cell r="W1549">
            <v>3500</v>
          </cell>
          <cell r="X1549">
            <v>4840</v>
          </cell>
        </row>
        <row r="1550">
          <cell r="A1550">
            <v>10287</v>
          </cell>
          <cell r="B1550" t="str">
            <v>AUTOLAMPS1566</v>
          </cell>
          <cell r="C1550" t="str">
            <v>AUTOLAMPS1566</v>
          </cell>
          <cell r="D1550" t="b">
            <v>1</v>
          </cell>
          <cell r="E1550" t="str">
            <v xml:space="preserve">TOYOTA COROLLA NZE 141 (07-09) - TAIL LAMP (112-1923) - LH</v>
          </cell>
          <cell r="F1550" t="str">
            <v>TOYOTA</v>
          </cell>
          <cell r="G1550" t="str">
            <v xml:space="preserve">NZE/07 TLA LH</v>
          </cell>
          <cell r="H1550" t="str">
            <v>TY01-3202-L</v>
          </cell>
          <cell r="J1550">
            <v>0.04</v>
          </cell>
          <cell r="K1550" t="str">
            <v>SUPPLIER0002</v>
          </cell>
          <cell r="L1550" t="str">
            <v xml:space="preserve">ANHUI TINCAI SILK CO. LTD</v>
          </cell>
          <cell r="N1550">
            <v>0</v>
          </cell>
          <cell r="O1550">
            <v>0</v>
          </cell>
          <cell r="R1550">
            <v>2</v>
          </cell>
          <cell r="S1550">
            <v>5</v>
          </cell>
          <cell r="T1550" t="str">
            <v xml:space="preserve">Yuan Purchase Pricelist (CNY)</v>
          </cell>
          <cell r="U1550">
            <v>8</v>
          </cell>
          <cell r="V1550">
            <v>1250</v>
          </cell>
          <cell r="W1550">
            <v>1940</v>
          </cell>
          <cell r="X1550">
            <v>2680</v>
          </cell>
        </row>
        <row r="1551">
          <cell r="A1551">
            <v>10286</v>
          </cell>
          <cell r="B1551" t="str">
            <v>AUTOLAMPS1567</v>
          </cell>
          <cell r="C1551" t="str">
            <v>AUTOLAMPS1567</v>
          </cell>
          <cell r="D1551" t="b">
            <v>1</v>
          </cell>
          <cell r="E1551" t="str">
            <v xml:space="preserve">TOYOTA COROLLA NZE 141 (07-09) - TAIL LAMP (112-1923) - RH</v>
          </cell>
          <cell r="F1551" t="str">
            <v>TOYOTA</v>
          </cell>
          <cell r="G1551" t="str">
            <v xml:space="preserve">NZE/07 TLA RH</v>
          </cell>
          <cell r="H1551" t="str">
            <v>TY01-3202-R</v>
          </cell>
          <cell r="J1551">
            <v>0.04</v>
          </cell>
          <cell r="K1551" t="str">
            <v>SUPPLIER0002</v>
          </cell>
          <cell r="L1551" t="str">
            <v xml:space="preserve">ANHUI TINCAI SILK CO. LTD</v>
          </cell>
          <cell r="M1551">
            <v>0</v>
          </cell>
          <cell r="N1551">
            <v>0</v>
          </cell>
          <cell r="O1551">
            <v>0</v>
          </cell>
          <cell r="R1551">
            <v>2</v>
          </cell>
          <cell r="S1551">
            <v>5</v>
          </cell>
          <cell r="T1551" t="str">
            <v xml:space="preserve">Yuan Purchase Pricelist (CNY)</v>
          </cell>
          <cell r="U1551">
            <v>45</v>
          </cell>
          <cell r="V1551">
            <v>1013</v>
          </cell>
          <cell r="W1551">
            <v>1570</v>
          </cell>
          <cell r="X1551">
            <v>2170</v>
          </cell>
        </row>
        <row r="1552">
          <cell r="A1552">
            <v>10291</v>
          </cell>
          <cell r="B1552" t="str">
            <v>AUTOLAMPS1558</v>
          </cell>
          <cell r="C1552" t="str">
            <v>AUTOLAMPS1558</v>
          </cell>
          <cell r="D1552" t="b">
            <v>1</v>
          </cell>
          <cell r="E1552" t="str">
            <v xml:space="preserve">TOYOTA COROLLA NZE 141 (07-11) - FOG LAMP HOUSING - LH</v>
          </cell>
          <cell r="F1552" t="str">
            <v>TOYOTA</v>
          </cell>
          <cell r="G1552" t="str">
            <v xml:space="preserve">NZE/07 FLH LH</v>
          </cell>
          <cell r="H1552" t="str">
            <v>TY01-3204-01-L</v>
          </cell>
          <cell r="J1552">
            <v>0.04</v>
          </cell>
          <cell r="K1552" t="str">
            <v>SUPPLIER0002</v>
          </cell>
          <cell r="L1552" t="str">
            <v xml:space="preserve">ANHUI TINCAI SILK CO. LTD</v>
          </cell>
          <cell r="M1552">
            <v>0</v>
          </cell>
          <cell r="N1552">
            <v>0</v>
          </cell>
          <cell r="O1552">
            <v>0</v>
          </cell>
          <cell r="P1552">
            <v>5</v>
          </cell>
          <cell r="Q1552">
            <v>20</v>
          </cell>
          <cell r="T1552" t="str">
            <v xml:space="preserve">Yuan Purchase Pricelist (CNY)</v>
          </cell>
          <cell r="U1552">
            <v>0.65</v>
          </cell>
          <cell r="V1552">
            <v>102</v>
          </cell>
          <cell r="W1552">
            <v>160</v>
          </cell>
          <cell r="X1552">
            <v>220</v>
          </cell>
        </row>
        <row r="1553">
          <cell r="A1553">
            <v>10290</v>
          </cell>
          <cell r="B1553" t="str">
            <v>AUTOLAMPS1559</v>
          </cell>
          <cell r="C1553" t="str">
            <v>AUTOLAMPS1559</v>
          </cell>
          <cell r="D1553" t="b">
            <v>1</v>
          </cell>
          <cell r="E1553" t="str">
            <v xml:space="preserve">TOYOTA COROLLA NZE 141 (07-11) - FOG LAMP HOUSING - RH</v>
          </cell>
          <cell r="F1553" t="str">
            <v>TOYOTA</v>
          </cell>
          <cell r="G1553" t="str">
            <v xml:space="preserve">NZE/07 FLH RH</v>
          </cell>
          <cell r="H1553" t="str">
            <v>TY01-3204-01-R</v>
          </cell>
          <cell r="J1553">
            <v>0.04</v>
          </cell>
          <cell r="K1553" t="str">
            <v>SUPPLIER0002</v>
          </cell>
          <cell r="L1553" t="str">
            <v xml:space="preserve">ANHUI TINCAI SILK CO. LTD</v>
          </cell>
          <cell r="M1553">
            <v>0</v>
          </cell>
          <cell r="N1553">
            <v>0</v>
          </cell>
          <cell r="O1553">
            <v>0</v>
          </cell>
          <cell r="P1553">
            <v>5</v>
          </cell>
          <cell r="Q1553">
            <v>20</v>
          </cell>
          <cell r="T1553" t="str">
            <v xml:space="preserve">Yuan Purchase Pricelist (CNY)</v>
          </cell>
          <cell r="U1553">
            <v>0.65</v>
          </cell>
          <cell r="V1553">
            <v>102</v>
          </cell>
          <cell r="W1553">
            <v>160</v>
          </cell>
          <cell r="X1553">
            <v>220</v>
          </cell>
        </row>
        <row r="1554">
          <cell r="A1554">
            <v>10301</v>
          </cell>
          <cell r="B1554" t="str">
            <v>AUTOLAMPS1557</v>
          </cell>
          <cell r="C1554" t="str">
            <v>AUTOLAMPS1557</v>
          </cell>
          <cell r="D1554" t="b">
            <v>1</v>
          </cell>
          <cell r="E1554" t="str">
            <v xml:space="preserve">TOYOTA COROLLA NZE 141 (07-11) - REAR BUMPER</v>
          </cell>
          <cell r="F1554" t="str">
            <v>TOYOTA</v>
          </cell>
          <cell r="G1554" t="str">
            <v xml:space="preserve">NZE/07 BPRR</v>
          </cell>
          <cell r="H1554" t="str">
            <v>TY01-3205</v>
          </cell>
          <cell r="J1554">
            <v>0.04</v>
          </cell>
          <cell r="K1554" t="str">
            <v>SUPPLIER0002</v>
          </cell>
          <cell r="L1554" t="str">
            <v xml:space="preserve">ANHUI TINCAI SILK CO. LTD</v>
          </cell>
          <cell r="M1554">
            <v>0</v>
          </cell>
          <cell r="N1554">
            <v>0</v>
          </cell>
          <cell r="O1554">
            <v>0</v>
          </cell>
          <cell r="R1554">
            <v>2</v>
          </cell>
          <cell r="S1554">
            <v>5</v>
          </cell>
          <cell r="T1554" t="str">
            <v xml:space="preserve">Yuan Purchase Pricelist (CNY)</v>
          </cell>
          <cell r="U1554">
            <v>85</v>
          </cell>
          <cell r="V1554">
            <v>1913</v>
          </cell>
          <cell r="W1554">
            <v>2960</v>
          </cell>
          <cell r="X1554">
            <v>4080</v>
          </cell>
        </row>
        <row r="1555">
          <cell r="A1555">
            <v>10296</v>
          </cell>
          <cell r="B1555" t="str">
            <v>AUTOLAMPS1562</v>
          </cell>
          <cell r="C1555" t="str">
            <v>AUTOLAMPS1562</v>
          </cell>
          <cell r="D1555" t="b">
            <v>1</v>
          </cell>
          <cell r="E1555" t="str">
            <v xml:space="preserve">TOYOTA COROLLA NZE 141 (07-11) - SIDE MIRROR (ELECTRIC-5 WIRE) - LH</v>
          </cell>
          <cell r="F1555" t="str">
            <v>TOYOTA</v>
          </cell>
          <cell r="G1555" t="str">
            <v xml:space="preserve">NZE/07 SME LH</v>
          </cell>
          <cell r="H1555" t="str">
            <v>TY01-3212-L</v>
          </cell>
          <cell r="J1555">
            <v>0.04</v>
          </cell>
          <cell r="K1555" t="str">
            <v>SUPPLIER0002</v>
          </cell>
          <cell r="L1555" t="str">
            <v xml:space="preserve">ANHUI TINCAI SILK CO. LTD</v>
          </cell>
          <cell r="N1555">
            <v>0</v>
          </cell>
          <cell r="O1555">
            <v>0</v>
          </cell>
          <cell r="P1555">
            <v>3</v>
          </cell>
          <cell r="Q1555">
            <v>10</v>
          </cell>
          <cell r="T1555" t="str">
            <v xml:space="preserve">Yuan Purchase Pricelist (CNY)</v>
          </cell>
          <cell r="U1555">
            <v>10</v>
          </cell>
          <cell r="V1555">
            <v>1766</v>
          </cell>
          <cell r="W1555">
            <v>2740</v>
          </cell>
          <cell r="X1555">
            <v>3780</v>
          </cell>
        </row>
        <row r="1556">
          <cell r="A1556">
            <v>10295</v>
          </cell>
          <cell r="B1556" t="str">
            <v>AUTOLAMPS1563</v>
          </cell>
          <cell r="C1556" t="str">
            <v>AUTOLAMPS1563</v>
          </cell>
          <cell r="D1556" t="b">
            <v>1</v>
          </cell>
          <cell r="E1556" t="str">
            <v xml:space="preserve">TOYOTA COROLLA NZE 141 (07-11) - SIDE MIRROR (ELECTRIC-5 WIRE) - RH</v>
          </cell>
          <cell r="F1556" t="str">
            <v>TOYOTA</v>
          </cell>
          <cell r="G1556" t="str">
            <v xml:space="preserve">NZE/07 SME RH</v>
          </cell>
          <cell r="H1556" t="str">
            <v>TY01-3212-R</v>
          </cell>
          <cell r="J1556">
            <v>0.04</v>
          </cell>
          <cell r="K1556" t="str">
            <v>SUPPLIER0002</v>
          </cell>
          <cell r="L1556" t="str">
            <v xml:space="preserve">ANHUI TINCAI SILK CO. LTD</v>
          </cell>
          <cell r="N1556">
            <v>0</v>
          </cell>
          <cell r="O1556">
            <v>0</v>
          </cell>
          <cell r="P1556">
            <v>3</v>
          </cell>
          <cell r="Q1556">
            <v>10</v>
          </cell>
          <cell r="T1556" t="str">
            <v xml:space="preserve">Yuan Purchase Pricelist (CNY)</v>
          </cell>
          <cell r="U1556">
            <v>11.3</v>
          </cell>
          <cell r="V1556">
            <v>1766</v>
          </cell>
          <cell r="W1556">
            <v>2740</v>
          </cell>
          <cell r="X1556">
            <v>3780</v>
          </cell>
        </row>
        <row r="1557">
          <cell r="A1557">
            <v>10298</v>
          </cell>
          <cell r="B1557" t="str">
            <v>AUTOLAMPS1564</v>
          </cell>
          <cell r="C1557" t="str">
            <v>AUTOLAMPS1564</v>
          </cell>
          <cell r="D1557" t="b">
            <v>1</v>
          </cell>
          <cell r="E1557" t="str">
            <v xml:space="preserve">TOYOTA COROLLA NZE 141 (07-11) - SIDE MIRROR (LED-ELECTRIC-5 WIRE) - LH</v>
          </cell>
          <cell r="F1557" t="str">
            <v>TOYOTA</v>
          </cell>
          <cell r="G1557" t="str">
            <v xml:space="preserve">NZE/07 SMELED LH</v>
          </cell>
          <cell r="H1557" t="str">
            <v>TY01-3212-LIGHT-L</v>
          </cell>
          <cell r="J1557">
            <v>0.04</v>
          </cell>
          <cell r="K1557" t="str">
            <v>SUPPLIER0002</v>
          </cell>
          <cell r="L1557" t="str">
            <v xml:space="preserve">ANHUI TINCAI SILK CO. LTD</v>
          </cell>
          <cell r="M1557">
            <v>0</v>
          </cell>
          <cell r="N1557">
            <v>0</v>
          </cell>
          <cell r="O1557">
            <v>0</v>
          </cell>
          <cell r="P1557">
            <v>3</v>
          </cell>
          <cell r="Q1557">
            <v>10</v>
          </cell>
          <cell r="T1557" t="str">
            <v xml:space="preserve">Yuan Purchase Pricelist (CNY)</v>
          </cell>
          <cell r="U1557">
            <v>18.2</v>
          </cell>
          <cell r="V1557">
            <v>2845</v>
          </cell>
          <cell r="W1557">
            <v>4410</v>
          </cell>
          <cell r="X1557">
            <v>6080</v>
          </cell>
        </row>
        <row r="1558">
          <cell r="A1558">
            <v>10297</v>
          </cell>
          <cell r="B1558" t="str">
            <v>AUTOLAMPS1565</v>
          </cell>
          <cell r="C1558" t="str">
            <v>AUTOLAMPS1565</v>
          </cell>
          <cell r="D1558" t="b">
            <v>1</v>
          </cell>
          <cell r="E1558" t="str">
            <v xml:space="preserve">TOYOTA COROLLA NZE 141 (07-11) - SIDE MIRROR (LED-ELECTRIC-5 WIRE) - RH</v>
          </cell>
          <cell r="F1558" t="str">
            <v>TOYOTA</v>
          </cell>
          <cell r="G1558" t="str">
            <v xml:space="preserve">NZE/07 SMELED RH</v>
          </cell>
          <cell r="H1558" t="str">
            <v>TY01-3212-LIGHT-R</v>
          </cell>
          <cell r="J1558">
            <v>0.04</v>
          </cell>
          <cell r="K1558" t="str">
            <v>SUPPLIER0002</v>
          </cell>
          <cell r="L1558" t="str">
            <v xml:space="preserve">ANHUI TINCAI SILK CO. LTD</v>
          </cell>
          <cell r="M1558">
            <v>0</v>
          </cell>
          <cell r="N1558">
            <v>0</v>
          </cell>
          <cell r="O1558">
            <v>0</v>
          </cell>
          <cell r="P1558">
            <v>3</v>
          </cell>
          <cell r="Q1558">
            <v>10</v>
          </cell>
          <cell r="T1558" t="str">
            <v xml:space="preserve">Yuan Purchase Pricelist (CNY)</v>
          </cell>
          <cell r="U1558">
            <v>18.2</v>
          </cell>
          <cell r="V1558">
            <v>2845</v>
          </cell>
          <cell r="W1558">
            <v>4410</v>
          </cell>
          <cell r="X1558">
            <v>6080</v>
          </cell>
        </row>
        <row r="1559">
          <cell r="A1559">
            <v>11429</v>
          </cell>
          <cell r="B1559" t="str">
            <v>AUTOLAMPS1568</v>
          </cell>
          <cell r="C1559" t="str">
            <v>AUTOLAMPS1568</v>
          </cell>
          <cell r="D1559" t="b">
            <v>1</v>
          </cell>
          <cell r="E1559" t="str">
            <v xml:space="preserve">TOYOTA COROLLA NZE 141 (10-13) - BACK LAMP - LH</v>
          </cell>
          <cell r="F1559" t="str">
            <v>TOYOTA</v>
          </cell>
          <cell r="G1559" t="str">
            <v xml:space="preserve">COROLLA/10 BALA LH</v>
          </cell>
          <cell r="H1559" t="str">
            <v>TY01-3502B-L</v>
          </cell>
          <cell r="J1559">
            <v>0.04</v>
          </cell>
          <cell r="K1559" t="str">
            <v>SUPPLIER0002</v>
          </cell>
          <cell r="L1559" t="str">
            <v xml:space="preserve">ANHUI TINCAI SILK CO. LTD</v>
          </cell>
          <cell r="M1559">
            <v>0</v>
          </cell>
          <cell r="N1559">
            <v>0</v>
          </cell>
          <cell r="O1559">
            <v>0</v>
          </cell>
          <cell r="P1559">
            <v>5</v>
          </cell>
          <cell r="Q1559">
            <v>20</v>
          </cell>
          <cell r="T1559" t="str">
            <v xml:space="preserve">Yuan Purchase Pricelist (CNY)</v>
          </cell>
          <cell r="U1559">
            <v>5.8</v>
          </cell>
          <cell r="V1559">
            <v>907</v>
          </cell>
          <cell r="W1559">
            <v>1410</v>
          </cell>
          <cell r="X1559">
            <v>1940</v>
          </cell>
          <cell r="Z1559">
            <v>0</v>
          </cell>
          <cell r="AB1559" t="str">
            <v>B18</v>
          </cell>
        </row>
        <row r="1560">
          <cell r="A1560">
            <v>11428</v>
          </cell>
          <cell r="B1560" t="str">
            <v>AUTOLAMPS1569</v>
          </cell>
          <cell r="C1560" t="str">
            <v>AUTOLAMPS1569</v>
          </cell>
          <cell r="D1560" t="b">
            <v>1</v>
          </cell>
          <cell r="E1560" t="str">
            <v xml:space="preserve">TOYOTA COROLLA NZE 141 (10-13) - BACK LAMP - RH</v>
          </cell>
          <cell r="F1560" t="str">
            <v>TOYOTA</v>
          </cell>
          <cell r="G1560" t="str">
            <v xml:space="preserve">COROLLA/10 BALA RH</v>
          </cell>
          <cell r="H1560" t="str">
            <v>TY01-3502B-R</v>
          </cell>
          <cell r="J1560">
            <v>0.04</v>
          </cell>
          <cell r="K1560" t="str">
            <v>SUPPLIER0002</v>
          </cell>
          <cell r="L1560" t="str">
            <v xml:space="preserve">ANHUI TINCAI SILK CO. LTD</v>
          </cell>
          <cell r="M1560">
            <v>0</v>
          </cell>
          <cell r="N1560">
            <v>0</v>
          </cell>
          <cell r="O1560">
            <v>0</v>
          </cell>
          <cell r="P1560">
            <v>5</v>
          </cell>
          <cell r="Q1560">
            <v>20</v>
          </cell>
          <cell r="T1560" t="str">
            <v xml:space="preserve">Yuan Purchase Pricelist (CNY)</v>
          </cell>
          <cell r="U1560">
            <v>35</v>
          </cell>
          <cell r="V1560">
            <v>788</v>
          </cell>
          <cell r="W1560">
            <v>1220</v>
          </cell>
          <cell r="X1560">
            <v>1680</v>
          </cell>
          <cell r="Z1560">
            <v>15</v>
          </cell>
          <cell r="AB1560" t="str">
            <v>B18</v>
          </cell>
        </row>
        <row r="1561">
          <cell r="A1561">
            <v>11425</v>
          </cell>
          <cell r="B1561" t="str">
            <v>AUTOLAMPS1570</v>
          </cell>
          <cell r="C1561" t="str">
            <v>AUTOLAMPS1570</v>
          </cell>
          <cell r="D1561" t="b">
            <v>1</v>
          </cell>
          <cell r="E1561" t="str">
            <v xml:space="preserve">TOYOTA COROLLA NZE 141 (10-13) - HEAD LAMP (112-1130) - LH</v>
          </cell>
          <cell r="F1561" t="str">
            <v>TOYOTA</v>
          </cell>
          <cell r="G1561" t="str">
            <v xml:space="preserve">COROLLA/10 HLA LH</v>
          </cell>
          <cell r="H1561" t="str">
            <v>TY01-3501-L</v>
          </cell>
          <cell r="J1561">
            <v>0.04</v>
          </cell>
          <cell r="K1561" t="str">
            <v>SUPPLIER0002</v>
          </cell>
          <cell r="L1561" t="str">
            <v xml:space="preserve">ANHUI TINCAI SILK CO. LTD</v>
          </cell>
          <cell r="M1561">
            <v>0</v>
          </cell>
          <cell r="N1561">
            <v>0</v>
          </cell>
          <cell r="O1561">
            <v>0</v>
          </cell>
          <cell r="R1561">
            <v>2</v>
          </cell>
          <cell r="S1561">
            <v>5</v>
          </cell>
          <cell r="T1561" t="str">
            <v xml:space="preserve">Yuan Purchase Pricelist (CNY)</v>
          </cell>
          <cell r="U1561">
            <v>110</v>
          </cell>
          <cell r="V1561">
            <v>2797.08</v>
          </cell>
          <cell r="W1561">
            <v>4200</v>
          </cell>
          <cell r="X1561">
            <v>7200</v>
          </cell>
        </row>
        <row r="1562">
          <cell r="A1562">
            <v>11424</v>
          </cell>
          <cell r="B1562" t="str">
            <v>AUTOLAMPS1571</v>
          </cell>
          <cell r="C1562" t="str">
            <v>AUTOLAMPS1571</v>
          </cell>
          <cell r="D1562" t="b">
            <v>1</v>
          </cell>
          <cell r="E1562" t="str">
            <v xml:space="preserve">TOYOTA COROLLA NZE 141 (10-13) - HEAD LAMP (112-1130) - RH</v>
          </cell>
          <cell r="F1562" t="str">
            <v>TOYOTA</v>
          </cell>
          <cell r="G1562" t="str">
            <v xml:space="preserve">COROLLA/10 HLA RH</v>
          </cell>
          <cell r="H1562" t="str">
            <v>TY01-3501-R</v>
          </cell>
          <cell r="J1562">
            <v>0.04</v>
          </cell>
          <cell r="K1562" t="str">
            <v>SUPPLIER0002</v>
          </cell>
          <cell r="L1562" t="str">
            <v xml:space="preserve">ANHUI TINCAI SILK CO. LTD</v>
          </cell>
          <cell r="M1562">
            <v>0</v>
          </cell>
          <cell r="N1562">
            <v>0</v>
          </cell>
          <cell r="O1562">
            <v>0</v>
          </cell>
          <cell r="R1562">
            <v>2</v>
          </cell>
          <cell r="S1562">
            <v>5</v>
          </cell>
          <cell r="T1562" t="str">
            <v xml:space="preserve">Yuan Purchase Pricelist (CNY)</v>
          </cell>
          <cell r="U1562">
            <v>110</v>
          </cell>
          <cell r="V1562">
            <v>2797.08</v>
          </cell>
          <cell r="W1562">
            <v>4200</v>
          </cell>
          <cell r="X1562">
            <v>7200</v>
          </cell>
        </row>
        <row r="1563">
          <cell r="A1563">
            <v>11427</v>
          </cell>
          <cell r="B1563" t="str">
            <v>AUTOLAMPS1572</v>
          </cell>
          <cell r="C1563" t="str">
            <v>AUTOLAMPS1572</v>
          </cell>
          <cell r="D1563" t="b">
            <v>1</v>
          </cell>
          <cell r="E1563" t="str">
            <v xml:space="preserve">TOYOTA COROLLA NZE 141 (10-13) - TAIL LAMP - LH</v>
          </cell>
          <cell r="F1563" t="str">
            <v>TOYOTA</v>
          </cell>
          <cell r="G1563" t="str">
            <v xml:space="preserve">COROLLA/10 TLA LH</v>
          </cell>
          <cell r="H1563" t="str">
            <v>TY01-3502-L</v>
          </cell>
          <cell r="J1563">
            <v>0.04</v>
          </cell>
          <cell r="K1563" t="str">
            <v>SUPPLIER0002</v>
          </cell>
          <cell r="L1563" t="str">
            <v xml:space="preserve">ANHUI TINCAI SILK CO. LTD</v>
          </cell>
          <cell r="M1563">
            <v>0</v>
          </cell>
          <cell r="N1563">
            <v>0</v>
          </cell>
          <cell r="O1563">
            <v>0</v>
          </cell>
          <cell r="R1563">
            <v>2</v>
          </cell>
          <cell r="S1563">
            <v>5</v>
          </cell>
          <cell r="T1563" t="str">
            <v xml:space="preserve">Yuan Purchase Pricelist (CNY)</v>
          </cell>
          <cell r="U1563">
            <v>50</v>
          </cell>
          <cell r="V1563">
            <v>1163</v>
          </cell>
          <cell r="W1563">
            <v>1800</v>
          </cell>
          <cell r="X1563">
            <v>2420</v>
          </cell>
          <cell r="Z1563">
            <v>8</v>
          </cell>
          <cell r="AB1563" t="str">
            <v>B2</v>
          </cell>
        </row>
        <row r="1564">
          <cell r="A1564">
            <v>11426</v>
          </cell>
          <cell r="B1564" t="str">
            <v>AUTOLAMPS1573</v>
          </cell>
          <cell r="C1564" t="str">
            <v>AUTOLAMPS1573</v>
          </cell>
          <cell r="D1564" t="b">
            <v>1</v>
          </cell>
          <cell r="E1564" t="str">
            <v xml:space="preserve">TOYOTA COROLLA NZE 141 (10-13) - TAIL LAMP - RH</v>
          </cell>
          <cell r="F1564" t="str">
            <v>TOYOTA</v>
          </cell>
          <cell r="G1564" t="str">
            <v xml:space="preserve">COROLLA/10 TLA RH</v>
          </cell>
          <cell r="H1564" t="str">
            <v>TY01-3502-R</v>
          </cell>
          <cell r="J1564">
            <v>0.04</v>
          </cell>
          <cell r="K1564" t="str">
            <v>SUPPLIER0002</v>
          </cell>
          <cell r="L1564" t="str">
            <v xml:space="preserve">ANHUI TINCAI SILK CO. LTD</v>
          </cell>
          <cell r="M1564">
            <v>0</v>
          </cell>
          <cell r="N1564">
            <v>0</v>
          </cell>
          <cell r="O1564">
            <v>0</v>
          </cell>
          <cell r="R1564">
            <v>2</v>
          </cell>
          <cell r="S1564">
            <v>5</v>
          </cell>
          <cell r="T1564" t="str">
            <v xml:space="preserve">Yuan Purchase Pricelist (CNY)</v>
          </cell>
          <cell r="U1564">
            <v>50</v>
          </cell>
          <cell r="V1564">
            <v>1163</v>
          </cell>
          <cell r="W1564">
            <v>1800</v>
          </cell>
          <cell r="X1564">
            <v>2420</v>
          </cell>
          <cell r="Z1564">
            <v>8</v>
          </cell>
          <cell r="AB1564" t="str">
            <v>B2</v>
          </cell>
        </row>
        <row r="1565">
          <cell r="A1565">
            <v>11419</v>
          </cell>
          <cell r="B1565" t="str">
            <v>AUTOLAMPS1574</v>
          </cell>
          <cell r="C1565" t="str">
            <v>AUTOLAMPS1574</v>
          </cell>
          <cell r="D1565" t="b">
            <v>1</v>
          </cell>
          <cell r="E1565" t="str">
            <v xml:space="preserve">TOYOTA COROLLA RUNX (01-03) - FOG LAMP (212-2033-UE) - LH</v>
          </cell>
          <cell r="F1565" t="str">
            <v>TOYOTA</v>
          </cell>
          <cell r="G1565" t="str">
            <v xml:space="preserve">RUNX/01 FLA LH</v>
          </cell>
          <cell r="H1565" t="str">
            <v>TY01-2404-L</v>
          </cell>
          <cell r="J1565">
            <v>0.04</v>
          </cell>
          <cell r="K1565" t="str">
            <v>SUPPLIER0002</v>
          </cell>
          <cell r="L1565" t="str">
            <v xml:space="preserve">ANHUI TINCAI SILK CO. LTD</v>
          </cell>
          <cell r="N1565">
            <v>0</v>
          </cell>
          <cell r="O1565">
            <v>0</v>
          </cell>
          <cell r="P1565">
            <v>3</v>
          </cell>
          <cell r="Q1565">
            <v>10</v>
          </cell>
          <cell r="T1565" t="str">
            <v xml:space="preserve">Yuan Purchase Pricelist (CNY)</v>
          </cell>
          <cell r="U1565">
            <v>4.8499999999999996</v>
          </cell>
          <cell r="V1565">
            <v>758</v>
          </cell>
          <cell r="W1565">
            <v>1170</v>
          </cell>
          <cell r="X1565">
            <v>1620</v>
          </cell>
        </row>
        <row r="1566">
          <cell r="A1566">
            <v>11420</v>
          </cell>
          <cell r="B1566" t="str">
            <v>AUTOLAMPS1575</v>
          </cell>
          <cell r="C1566" t="str">
            <v>AUTOLAMPS1575</v>
          </cell>
          <cell r="D1566" t="b">
            <v>1</v>
          </cell>
          <cell r="E1566" t="str">
            <v xml:space="preserve">TOYOTA COROLLA RUNX (01-03) - FOG LAMP (212-2033-UE) - RH</v>
          </cell>
          <cell r="F1566" t="str">
            <v>TOYOTA</v>
          </cell>
          <cell r="G1566" t="str">
            <v xml:space="preserve">RUNX/01 FLA RH</v>
          </cell>
          <cell r="H1566" t="str">
            <v>TY01-2404-R</v>
          </cell>
          <cell r="J1566">
            <v>0.04</v>
          </cell>
          <cell r="K1566" t="str">
            <v>SUPPLIER0002</v>
          </cell>
          <cell r="L1566" t="str">
            <v xml:space="preserve">ANHUI TINCAI SILK CO. LTD</v>
          </cell>
          <cell r="N1566">
            <v>0</v>
          </cell>
          <cell r="O1566">
            <v>0</v>
          </cell>
          <cell r="P1566">
            <v>3</v>
          </cell>
          <cell r="Q1566">
            <v>10</v>
          </cell>
          <cell r="T1566" t="str">
            <v xml:space="preserve">Yuan Purchase Pricelist (CNY)</v>
          </cell>
          <cell r="U1566">
            <v>4.8499999999999996</v>
          </cell>
          <cell r="V1566">
            <v>758</v>
          </cell>
          <cell r="W1566">
            <v>1170</v>
          </cell>
          <cell r="X1566">
            <v>1620</v>
          </cell>
        </row>
        <row r="1567">
          <cell r="A1567">
            <v>11417</v>
          </cell>
          <cell r="B1567" t="str">
            <v>AUTOLAMPS1576</v>
          </cell>
          <cell r="C1567" t="str">
            <v>AUTOLAMPS1576</v>
          </cell>
          <cell r="D1567" t="b">
            <v>1</v>
          </cell>
          <cell r="E1567" t="str">
            <v xml:space="preserve">TOYOTA COROLLA RUNX (01-03) - HEAD LAMP (212-11D1-RD/LD-EM) - LH</v>
          </cell>
          <cell r="F1567" t="str">
            <v>TOYOTA</v>
          </cell>
          <cell r="G1567" t="str">
            <v xml:space="preserve">RUNX/01 HLA LH</v>
          </cell>
          <cell r="H1567" t="str">
            <v>TY01-2401-L</v>
          </cell>
          <cell r="J1567">
            <v>0.04</v>
          </cell>
          <cell r="K1567" t="str">
            <v>SUPPLIER0002</v>
          </cell>
          <cell r="L1567" t="str">
            <v xml:space="preserve">ANHUI TINCAI SILK CO. LTD</v>
          </cell>
          <cell r="M1567">
            <v>0</v>
          </cell>
          <cell r="N1567">
            <v>0</v>
          </cell>
          <cell r="O1567">
            <v>0</v>
          </cell>
          <cell r="R1567">
            <v>2</v>
          </cell>
          <cell r="S1567">
            <v>5</v>
          </cell>
          <cell r="T1567" t="str">
            <v xml:space="preserve">Yuan Purchase Pricelist (CNY)</v>
          </cell>
          <cell r="U1567">
            <v>125</v>
          </cell>
          <cell r="V1567">
            <v>2906.25</v>
          </cell>
          <cell r="W1567">
            <v>4500</v>
          </cell>
          <cell r="X1567">
            <v>6220</v>
          </cell>
          <cell r="Z1567">
            <v>10</v>
          </cell>
          <cell r="AB1567" t="str">
            <v>B9</v>
          </cell>
        </row>
        <row r="1568">
          <cell r="A1568">
            <v>11418</v>
          </cell>
          <cell r="B1568" t="str">
            <v>AUTOLAMPS1577</v>
          </cell>
          <cell r="C1568" t="str">
            <v>AUTOLAMPS1577</v>
          </cell>
          <cell r="D1568" t="b">
            <v>1</v>
          </cell>
          <cell r="E1568" t="str">
            <v xml:space="preserve">TOYOTA COROLLA RUNX (01-03) - HEAD LAMP (212-11D1-RD/LD-EM) - RH</v>
          </cell>
          <cell r="F1568" t="str">
            <v>TOYOTA</v>
          </cell>
          <cell r="G1568" t="str">
            <v xml:space="preserve">RUNX/01 HLA RH</v>
          </cell>
          <cell r="H1568" t="str">
            <v>TY01-2401-R</v>
          </cell>
          <cell r="J1568">
            <v>0.04</v>
          </cell>
          <cell r="K1568" t="str">
            <v>SUPPLIER0002</v>
          </cell>
          <cell r="L1568" t="str">
            <v xml:space="preserve">ANHUI TINCAI SILK CO. LTD</v>
          </cell>
          <cell r="M1568">
            <v>0</v>
          </cell>
          <cell r="N1568">
            <v>0</v>
          </cell>
          <cell r="O1568">
            <v>0</v>
          </cell>
          <cell r="R1568">
            <v>2</v>
          </cell>
          <cell r="S1568">
            <v>5</v>
          </cell>
          <cell r="T1568" t="str">
            <v xml:space="preserve">Yuan Purchase Pricelist (CNY)</v>
          </cell>
          <cell r="U1568">
            <v>125</v>
          </cell>
          <cell r="V1568">
            <v>2906.25</v>
          </cell>
          <cell r="W1568">
            <v>4500</v>
          </cell>
          <cell r="X1568">
            <v>6220</v>
          </cell>
          <cell r="Z1568">
            <v>8</v>
          </cell>
          <cell r="AB1568" t="str">
            <v>B9</v>
          </cell>
        </row>
        <row r="1569">
          <cell r="A1569">
            <v>12836</v>
          </cell>
          <cell r="B1569" t="str">
            <v>AUTOLAMPS1578</v>
          </cell>
          <cell r="C1569" t="str">
            <v>AUTOLAMPS1578</v>
          </cell>
          <cell r="D1569" t="b">
            <v>1</v>
          </cell>
          <cell r="E1569" t="str">
            <v xml:space="preserve">TOYOTA COROLLA RUNX (01-03) - TAIL LAMP (212-19H1-UE) - LH</v>
          </cell>
          <cell r="F1569" t="str">
            <v>TOYOTA</v>
          </cell>
          <cell r="G1569" t="str">
            <v xml:space="preserve">RUNX/01 TLA LH</v>
          </cell>
          <cell r="H1569" t="str">
            <v>TY01-2402-L</v>
          </cell>
          <cell r="J1569">
            <v>0.04</v>
          </cell>
          <cell r="K1569" t="str">
            <v>SUPPLIER0002</v>
          </cell>
          <cell r="L1569" t="str">
            <v xml:space="preserve">ANHUI TINCAI SILK CO. LTD</v>
          </cell>
          <cell r="M1569">
            <v>0</v>
          </cell>
          <cell r="N1569">
            <v>0</v>
          </cell>
          <cell r="O1569">
            <v>0</v>
          </cell>
          <cell r="R1569">
            <v>2</v>
          </cell>
          <cell r="S1569">
            <v>5</v>
          </cell>
          <cell r="T1569" t="str">
            <v xml:space="preserve">Yuan Purchase Pricelist (CNY)</v>
          </cell>
          <cell r="U1569">
            <v>8.26</v>
          </cell>
          <cell r="V1569">
            <v>1291</v>
          </cell>
          <cell r="W1569">
            <v>2000</v>
          </cell>
          <cell r="X1569">
            <v>2760</v>
          </cell>
        </row>
        <row r="1570">
          <cell r="A1570">
            <v>12835</v>
          </cell>
          <cell r="B1570" t="str">
            <v>AUTOLAMPS1579</v>
          </cell>
          <cell r="C1570" t="str">
            <v>AUTOLAMPS1579</v>
          </cell>
          <cell r="D1570" t="b">
            <v>1</v>
          </cell>
          <cell r="E1570" t="str">
            <v xml:space="preserve">TOYOTA COROLLA RUNX (01-03) - TAIL LAMP (212-19H1-UE) - RH</v>
          </cell>
          <cell r="F1570" t="str">
            <v>TOYOTA</v>
          </cell>
          <cell r="G1570" t="str">
            <v xml:space="preserve">RUNX/01 TLA RH</v>
          </cell>
          <cell r="H1570" t="str">
            <v>TY01-2402-R</v>
          </cell>
          <cell r="J1570">
            <v>0.04</v>
          </cell>
          <cell r="K1570" t="str">
            <v>SUPPLIER0002</v>
          </cell>
          <cell r="L1570" t="str">
            <v xml:space="preserve">ANHUI TINCAI SILK CO. LTD</v>
          </cell>
          <cell r="M1570">
            <v>1</v>
          </cell>
          <cell r="N1570">
            <v>4</v>
          </cell>
          <cell r="O1570">
            <v>5</v>
          </cell>
          <cell r="R1570">
            <v>2</v>
          </cell>
          <cell r="S1570">
            <v>5</v>
          </cell>
          <cell r="T1570" t="str">
            <v xml:space="preserve">Yuan Purchase Pricelist (CNY)</v>
          </cell>
          <cell r="U1570">
            <v>8.26</v>
          </cell>
          <cell r="V1570">
            <v>1291</v>
          </cell>
          <cell r="W1570">
            <v>2000</v>
          </cell>
          <cell r="X1570">
            <v>2760</v>
          </cell>
        </row>
        <row r="1571">
          <cell r="A1571">
            <v>13882</v>
          </cell>
          <cell r="B1571" t="str">
            <v>AUTOLAMPS1580</v>
          </cell>
          <cell r="C1571" t="str">
            <v>AUTOLAMPS1580</v>
          </cell>
          <cell r="D1571" t="b">
            <v>1</v>
          </cell>
          <cell r="E1571" t="str">
            <v xml:space="preserve">TOYOTA COROLLA SED/HBK AE100/AE101 (92-) - REAR DOOR GLASS - LH</v>
          </cell>
          <cell r="F1571" t="str">
            <v>TOYOTA</v>
          </cell>
          <cell r="G1571" t="str">
            <v xml:space="preserve">KE100 RD/LH</v>
          </cell>
          <cell r="H1571" t="str">
            <v xml:space="preserve">KE100 RD/LH</v>
          </cell>
          <cell r="I1571" t="str">
            <v>660*475</v>
          </cell>
          <cell r="J1571">
            <v>0.02</v>
          </cell>
          <cell r="K1571" t="str">
            <v>SUPPLIER0015</v>
          </cell>
          <cell r="L1571" t="str">
            <v xml:space="preserve">XINYI AUTOMOBILE GLASS (SHENZHEN) CO., LTD</v>
          </cell>
          <cell r="M1571">
            <v>1</v>
          </cell>
          <cell r="N1571">
            <v>4</v>
          </cell>
          <cell r="O1571">
            <v>5</v>
          </cell>
          <cell r="R1571">
            <v>1</v>
          </cell>
          <cell r="S1571">
            <v>3</v>
          </cell>
          <cell r="T1571" t="str">
            <v xml:space="preserve">USD Purchase Pricelist (USD)</v>
          </cell>
          <cell r="U1571">
            <v>2.5</v>
          </cell>
          <cell r="V1571">
            <v>395</v>
          </cell>
          <cell r="W1571">
            <v>530</v>
          </cell>
          <cell r="X1571">
            <v>730</v>
          </cell>
        </row>
        <row r="1572">
          <cell r="A1572">
            <v>13881</v>
          </cell>
          <cell r="B1572" t="str">
            <v>AUTOLAMPS1581</v>
          </cell>
          <cell r="C1572" t="str">
            <v>AUTOLAMPS1581</v>
          </cell>
          <cell r="D1572" t="b">
            <v>1</v>
          </cell>
          <cell r="E1572" t="str">
            <v xml:space="preserve">TOYOTA COROLLA SED/HBK AE100/AE101 (92-) - REAR DOOR GLASS - RH</v>
          </cell>
          <cell r="F1572" t="str">
            <v>TOYOTA</v>
          </cell>
          <cell r="G1572" t="str">
            <v xml:space="preserve">KE100 RD/RH</v>
          </cell>
          <cell r="H1572" t="str">
            <v xml:space="preserve">KE100 RD/RH</v>
          </cell>
          <cell r="I1572" t="str">
            <v>660*475</v>
          </cell>
          <cell r="J1572">
            <v>0.02</v>
          </cell>
          <cell r="K1572" t="str">
            <v>SUPPLIER0015</v>
          </cell>
          <cell r="L1572" t="str">
            <v xml:space="preserve">XINYI AUTOMOBILE GLASS (SHENZHEN) CO., LTD</v>
          </cell>
          <cell r="M1572">
            <v>0</v>
          </cell>
          <cell r="N1572">
            <v>0</v>
          </cell>
          <cell r="O1572">
            <v>0</v>
          </cell>
          <cell r="R1572">
            <v>0</v>
          </cell>
          <cell r="S1572">
            <v>0</v>
          </cell>
          <cell r="T1572" t="str">
            <v xml:space="preserve">USD Purchase Pricelist (USD)</v>
          </cell>
          <cell r="U1572">
            <v>2.5</v>
          </cell>
          <cell r="V1572">
            <v>395</v>
          </cell>
          <cell r="W1572">
            <v>530</v>
          </cell>
          <cell r="X1572">
            <v>730</v>
          </cell>
        </row>
        <row r="1573">
          <cell r="A1573">
            <v>11923</v>
          </cell>
          <cell r="B1573" t="str">
            <v>AUTOLAMPS1246</v>
          </cell>
          <cell r="C1573" t="str">
            <v>AUTOLAMPS1246</v>
          </cell>
          <cell r="D1573" t="b">
            <v>1</v>
          </cell>
          <cell r="E1573" t="str">
            <v xml:space="preserve">TOYOTA COROLLA SED/HBK/EST AE100/AE101/AE102/KE106 (92-) - FRONT DOOR GLASS - LH</v>
          </cell>
          <cell r="F1573" t="str">
            <v>TOYOTA</v>
          </cell>
          <cell r="G1573" t="str">
            <v xml:space="preserve">KE100 FD/LH</v>
          </cell>
          <cell r="H1573" t="str">
            <v xml:space="preserve">KE100 FD/LH</v>
          </cell>
          <cell r="I1573" t="str">
            <v>856*472</v>
          </cell>
          <cell r="J1573">
            <v>0.02</v>
          </cell>
          <cell r="K1573" t="str">
            <v>SUPPLIER0015</v>
          </cell>
          <cell r="L1573" t="str">
            <v xml:space="preserve">XINYI AUTOMOBILE GLASS (SHENZHEN) CO., LTD</v>
          </cell>
          <cell r="M1573">
            <v>0</v>
          </cell>
          <cell r="N1573">
            <v>0</v>
          </cell>
          <cell r="O1573">
            <v>0</v>
          </cell>
          <cell r="R1573">
            <v>0</v>
          </cell>
          <cell r="S1573">
            <v>0</v>
          </cell>
          <cell r="T1573" t="str">
            <v xml:space="preserve">USD Purchase Pricelist (USD)</v>
          </cell>
          <cell r="U1573">
            <v>2.63</v>
          </cell>
          <cell r="V1573">
            <v>408.31</v>
          </cell>
          <cell r="W1573">
            <v>500</v>
          </cell>
          <cell r="X1573">
            <v>700</v>
          </cell>
          <cell r="Z1573">
            <v>78</v>
          </cell>
          <cell r="AB1573" t="str">
            <v>2A</v>
          </cell>
        </row>
        <row r="1574">
          <cell r="A1574">
            <v>11922</v>
          </cell>
          <cell r="B1574" t="str">
            <v>AUTOLAMPS1247</v>
          </cell>
          <cell r="C1574" t="str">
            <v>AUTOLAMPS1247</v>
          </cell>
          <cell r="D1574" t="b">
            <v>1</v>
          </cell>
          <cell r="E1574" t="str">
            <v xml:space="preserve">TOYOTA COROLLA SED/HBK/EST AE100/AE101/AE102/KE106 (92-) - FRONT DOOR GLASS - RH</v>
          </cell>
          <cell r="F1574" t="str">
            <v>TOYOTA</v>
          </cell>
          <cell r="G1574" t="str">
            <v xml:space="preserve">KE100 FD/RH</v>
          </cell>
          <cell r="H1574" t="str">
            <v xml:space="preserve">KE100 FD/RH</v>
          </cell>
          <cell r="I1574" t="str">
            <v>856*472</v>
          </cell>
          <cell r="J1574">
            <v>0.02</v>
          </cell>
          <cell r="K1574" t="str">
            <v>SUPPLIER0015</v>
          </cell>
          <cell r="L1574" t="str">
            <v xml:space="preserve">XINYI AUTOMOBILE GLASS (SHENZHEN) CO., LTD</v>
          </cell>
          <cell r="M1574">
            <v>0</v>
          </cell>
          <cell r="N1574">
            <v>0</v>
          </cell>
          <cell r="O1574">
            <v>0</v>
          </cell>
          <cell r="R1574">
            <v>0</v>
          </cell>
          <cell r="S1574">
            <v>0</v>
          </cell>
          <cell r="T1574" t="str">
            <v xml:space="preserve">USD Purchase Pricelist (USD)</v>
          </cell>
          <cell r="U1574">
            <v>2.63</v>
          </cell>
          <cell r="V1574">
            <v>408.31</v>
          </cell>
          <cell r="W1574">
            <v>500</v>
          </cell>
          <cell r="X1574">
            <v>700</v>
          </cell>
          <cell r="Z1574">
            <v>88</v>
          </cell>
          <cell r="AB1574" t="str">
            <v>2A</v>
          </cell>
        </row>
        <row r="1575">
          <cell r="A1575">
            <v>13637</v>
          </cell>
          <cell r="B1575" t="str">
            <v>AUTOLAMPS2614</v>
          </cell>
          <cell r="C1575" t="str">
            <v>AUTOLAMPS2614</v>
          </cell>
          <cell r="D1575" t="b">
            <v>1</v>
          </cell>
          <cell r="E1575" t="str">
            <v xml:space="preserve">TOYOTA COROLLA SPACIO (01-03) - TAIL LAMP (LED) (13-85) - LH</v>
          </cell>
          <cell r="F1575" t="str">
            <v>TOYOTA</v>
          </cell>
          <cell r="G1575" t="str">
            <v xml:space="preserve">SPACIO/01 TLALED LH</v>
          </cell>
          <cell r="H1575" t="str">
            <v>TY24-0202B-L</v>
          </cell>
          <cell r="J1575">
            <v>0.04</v>
          </cell>
          <cell r="K1575" t="str">
            <v>SUPPLIER0002</v>
          </cell>
          <cell r="L1575" t="str">
            <v xml:space="preserve">ANHUI TINCAI SILK CO. LTD</v>
          </cell>
          <cell r="M1575">
            <v>0</v>
          </cell>
          <cell r="N1575">
            <v>0</v>
          </cell>
          <cell r="O1575">
            <v>0</v>
          </cell>
          <cell r="R1575">
            <v>2</v>
          </cell>
          <cell r="S1575">
            <v>5</v>
          </cell>
          <cell r="T1575" t="str">
            <v xml:space="preserve">Yuan Purchase Pricelist (CNY)</v>
          </cell>
          <cell r="U1575">
            <v>130</v>
          </cell>
          <cell r="V1575">
            <v>2925</v>
          </cell>
          <cell r="W1575">
            <v>4530</v>
          </cell>
          <cell r="X1575">
            <v>6250</v>
          </cell>
        </row>
        <row r="1576">
          <cell r="A1576">
            <v>13636</v>
          </cell>
          <cell r="B1576" t="str">
            <v>AUTOLAMPS2615</v>
          </cell>
          <cell r="C1576" t="str">
            <v>AUTOLAMPS2615</v>
          </cell>
          <cell r="D1576" t="b">
            <v>1</v>
          </cell>
          <cell r="E1576" t="str">
            <v xml:space="preserve">TOYOTA COROLLA SPACIO (01-03) - TAIL LAMP (LED) (13-85) - RH</v>
          </cell>
          <cell r="F1576" t="str">
            <v>TOYOTA</v>
          </cell>
          <cell r="G1576" t="str">
            <v xml:space="preserve">SPACIO/01 TLALED RH</v>
          </cell>
          <cell r="H1576" t="str">
            <v>TY24-0202B-R</v>
          </cell>
          <cell r="J1576">
            <v>0.04</v>
          </cell>
          <cell r="K1576" t="str">
            <v>SUPPLIER0002</v>
          </cell>
          <cell r="L1576" t="str">
            <v xml:space="preserve">ANHUI TINCAI SILK CO. LTD</v>
          </cell>
          <cell r="M1576">
            <v>0</v>
          </cell>
          <cell r="N1576">
            <v>0</v>
          </cell>
          <cell r="O1576">
            <v>0</v>
          </cell>
          <cell r="R1576">
            <v>2</v>
          </cell>
          <cell r="S1576">
            <v>5</v>
          </cell>
          <cell r="T1576" t="str">
            <v xml:space="preserve">Yuan Purchase Pricelist (CNY)</v>
          </cell>
          <cell r="U1576">
            <v>130</v>
          </cell>
          <cell r="V1576">
            <v>2925</v>
          </cell>
          <cell r="W1576">
            <v>4530</v>
          </cell>
          <cell r="X1576">
            <v>6250</v>
          </cell>
        </row>
        <row r="1577">
          <cell r="A1577">
            <v>10572</v>
          </cell>
          <cell r="B1577" t="str">
            <v>AUTOLAMPS1588</v>
          </cell>
          <cell r="C1577" t="str">
            <v>AUTOLAMPS1588</v>
          </cell>
          <cell r="D1577" t="b">
            <v>1</v>
          </cell>
          <cell r="E1577" t="str">
            <v xml:space="preserve">TOYOTA COROLLA SPACIO (97-00) - CORNER LAMP (13-39) - LH</v>
          </cell>
          <cell r="F1577" t="str">
            <v>TOYOTA</v>
          </cell>
          <cell r="G1577" t="str">
            <v xml:space="preserve">SPACIO/97 CLA LH</v>
          </cell>
          <cell r="H1577" t="str">
            <v>TY24-0103-L</v>
          </cell>
          <cell r="J1577">
            <v>0.04</v>
          </cell>
          <cell r="K1577" t="str">
            <v>SUPPLIER0002</v>
          </cell>
          <cell r="L1577" t="str">
            <v xml:space="preserve">ANHUI TINCAI SILK CO. LTD</v>
          </cell>
          <cell r="M1577">
            <v>5</v>
          </cell>
          <cell r="N1577">
            <v>20</v>
          </cell>
          <cell r="O1577">
            <v>25</v>
          </cell>
          <cell r="P1577">
            <v>3</v>
          </cell>
          <cell r="Q1577">
            <v>10</v>
          </cell>
          <cell r="T1577" t="str">
            <v xml:space="preserve">Yuan Purchase Pricelist (CNY)</v>
          </cell>
          <cell r="U1577">
            <v>14</v>
          </cell>
          <cell r="V1577">
            <v>355.99</v>
          </cell>
          <cell r="W1577">
            <v>540</v>
          </cell>
          <cell r="X1577">
            <v>930</v>
          </cell>
          <cell r="Z1577">
            <v>29</v>
          </cell>
          <cell r="AB1577" t="str">
            <v>B16</v>
          </cell>
        </row>
        <row r="1578">
          <cell r="A1578">
            <v>10571</v>
          </cell>
          <cell r="B1578" t="str">
            <v>AUTOLAMPS1589</v>
          </cell>
          <cell r="C1578" t="str">
            <v>AUTOLAMPS1589</v>
          </cell>
          <cell r="D1578" t="b">
            <v>1</v>
          </cell>
          <cell r="E1578" t="str">
            <v xml:space="preserve">TOYOTA COROLLA SPACIO (97-00) - CORNER LAMP (13-39) - RH</v>
          </cell>
          <cell r="F1578" t="str">
            <v>TOYOTA</v>
          </cell>
          <cell r="G1578" t="str">
            <v xml:space="preserve">SPACIO/97 CLA RH</v>
          </cell>
          <cell r="H1578" t="str">
            <v>TY24-0103-R</v>
          </cell>
          <cell r="J1578">
            <v>0.04</v>
          </cell>
          <cell r="K1578" t="str">
            <v>SUPPLIER0002</v>
          </cell>
          <cell r="L1578" t="str">
            <v xml:space="preserve">ANHUI TINCAI SILK CO. LTD</v>
          </cell>
          <cell r="M1578">
            <v>4</v>
          </cell>
          <cell r="N1578">
            <v>16</v>
          </cell>
          <cell r="O1578">
            <v>20</v>
          </cell>
          <cell r="P1578">
            <v>3</v>
          </cell>
          <cell r="Q1578">
            <v>10</v>
          </cell>
          <cell r="T1578" t="str">
            <v xml:space="preserve">Yuan Purchase Pricelist (CNY)</v>
          </cell>
          <cell r="U1578">
            <v>14</v>
          </cell>
          <cell r="V1578">
            <v>355.99</v>
          </cell>
          <cell r="W1578">
            <v>540</v>
          </cell>
          <cell r="X1578">
            <v>930</v>
          </cell>
          <cell r="Z1578">
            <v>29</v>
          </cell>
          <cell r="AB1578" t="str">
            <v>B16</v>
          </cell>
        </row>
        <row r="1579">
          <cell r="A1579">
            <v>13466</v>
          </cell>
          <cell r="B1579" t="str">
            <v>AUTOLAMPS1582</v>
          </cell>
          <cell r="C1579" t="str">
            <v>AUTOLAMPS1582</v>
          </cell>
          <cell r="D1579" t="b">
            <v>1</v>
          </cell>
          <cell r="E1579" t="str">
            <v xml:space="preserve">TOYOTA COROLLA SPACIO (97-00) - FRONT DOOR GLASS - LH</v>
          </cell>
          <cell r="F1579" t="str">
            <v>TOYOTA</v>
          </cell>
          <cell r="G1579" t="str">
            <v xml:space="preserve">KE129 FD/LH</v>
          </cell>
          <cell r="H1579" t="str">
            <v xml:space="preserve">KE129 FD/LH</v>
          </cell>
          <cell r="I1579" t="str">
            <v>870*590</v>
          </cell>
          <cell r="J1579">
            <v>0.02</v>
          </cell>
          <cell r="K1579" t="str">
            <v>SUPPLIER0015</v>
          </cell>
          <cell r="L1579" t="str">
            <v xml:space="preserve">XINYI AUTOMOBILE GLASS (SHENZHEN) CO., LTD</v>
          </cell>
          <cell r="M1579">
            <v>0</v>
          </cell>
          <cell r="N1579">
            <v>0</v>
          </cell>
          <cell r="O1579">
            <v>0</v>
          </cell>
          <cell r="R1579">
            <v>0</v>
          </cell>
          <cell r="S1579">
            <v>0</v>
          </cell>
          <cell r="T1579" t="str">
            <v xml:space="preserve">USD Purchase Pricelist (USD)</v>
          </cell>
          <cell r="U1579">
            <v>3.34</v>
          </cell>
          <cell r="V1579">
            <v>518.54</v>
          </cell>
          <cell r="W1579">
            <v>700</v>
          </cell>
          <cell r="X1579">
            <v>970</v>
          </cell>
        </row>
        <row r="1580">
          <cell r="A1580">
            <v>13467</v>
          </cell>
          <cell r="B1580" t="str">
            <v>AUTOLAMPS1583</v>
          </cell>
          <cell r="C1580" t="str">
            <v>AUTOLAMPS1583</v>
          </cell>
          <cell r="D1580" t="b">
            <v>1</v>
          </cell>
          <cell r="E1580" t="str">
            <v xml:space="preserve">TOYOTA COROLLA SPACIO (97-00) - FRONT DOOR GLASS - RH</v>
          </cell>
          <cell r="F1580" t="str">
            <v>TOYOTA</v>
          </cell>
          <cell r="G1580" t="str">
            <v xml:space="preserve">KE129 FD/RH</v>
          </cell>
          <cell r="H1580" t="str">
            <v xml:space="preserve">KE129 FD/RH</v>
          </cell>
          <cell r="I1580" t="str">
            <v>870*590</v>
          </cell>
          <cell r="J1580">
            <v>0.02</v>
          </cell>
          <cell r="K1580" t="str">
            <v>SUPPLIER0015</v>
          </cell>
          <cell r="L1580" t="str">
            <v xml:space="preserve">XINYI AUTOMOBILE GLASS (SHENZHEN) CO., LTD</v>
          </cell>
          <cell r="M1580">
            <v>0</v>
          </cell>
          <cell r="N1580">
            <v>0</v>
          </cell>
          <cell r="O1580">
            <v>0</v>
          </cell>
          <cell r="R1580">
            <v>0</v>
          </cell>
          <cell r="S1580">
            <v>0</v>
          </cell>
          <cell r="T1580" t="str">
            <v xml:space="preserve">USD Purchase Pricelist (USD)</v>
          </cell>
          <cell r="U1580">
            <v>3.34</v>
          </cell>
          <cell r="V1580">
            <v>518.54</v>
          </cell>
          <cell r="W1580">
            <v>700</v>
          </cell>
          <cell r="X1580">
            <v>970</v>
          </cell>
        </row>
        <row r="1581">
          <cell r="A1581">
            <v>11430</v>
          </cell>
          <cell r="B1581" t="str">
            <v>AUTOLAMPS1590</v>
          </cell>
          <cell r="C1581" t="str">
            <v>AUTOLAMPS1590</v>
          </cell>
          <cell r="D1581" t="b">
            <v>1</v>
          </cell>
          <cell r="E1581" t="str">
            <v xml:space="preserve">TOYOTA COROLLA SPACIO (97-00) - GRILL</v>
          </cell>
          <cell r="F1581" t="str">
            <v>TOYOTA</v>
          </cell>
          <cell r="G1581" t="str">
            <v xml:space="preserve">SPACIO/97 GRL</v>
          </cell>
          <cell r="H1581" t="str">
            <v>TY24-0111B</v>
          </cell>
          <cell r="J1581">
            <v>0.04</v>
          </cell>
          <cell r="K1581" t="str">
            <v>SUPPLIER0002</v>
          </cell>
          <cell r="L1581" t="str">
            <v xml:space="preserve">ANHUI TINCAI SILK CO. LTD</v>
          </cell>
          <cell r="N1581">
            <v>0</v>
          </cell>
          <cell r="O1581">
            <v>0</v>
          </cell>
          <cell r="R1581">
            <v>1</v>
          </cell>
          <cell r="S1581">
            <v>3</v>
          </cell>
          <cell r="T1581" t="str">
            <v xml:space="preserve">Yuan Purchase Pricelist (CNY)</v>
          </cell>
          <cell r="U1581">
            <v>4</v>
          </cell>
          <cell r="V1581">
            <v>625</v>
          </cell>
          <cell r="W1581">
            <v>970</v>
          </cell>
          <cell r="X1581">
            <v>1340</v>
          </cell>
        </row>
        <row r="1582">
          <cell r="A1582">
            <v>10570</v>
          </cell>
          <cell r="B1582" t="str">
            <v>AUTOLAMPS1591</v>
          </cell>
          <cell r="C1582" t="str">
            <v>AUTOLAMPS1591</v>
          </cell>
          <cell r="D1582" t="b">
            <v>1</v>
          </cell>
          <cell r="E1582" t="str">
            <v xml:space="preserve">TOYOTA COROLLA SPACIO (97-00) - HEAD LAMP (13-38) - LH</v>
          </cell>
          <cell r="F1582" t="str">
            <v>TOYOTA</v>
          </cell>
          <cell r="G1582" t="str">
            <v xml:space="preserve">SPACIO/97 HLA LH</v>
          </cell>
          <cell r="H1582" t="str">
            <v>TY24-0101-L</v>
          </cell>
          <cell r="J1582">
            <v>0.04</v>
          </cell>
          <cell r="K1582" t="str">
            <v>SUPPLIER0002</v>
          </cell>
          <cell r="L1582" t="str">
            <v xml:space="preserve">ANHUI TINCAI SILK CO. LTD</v>
          </cell>
          <cell r="M1582">
            <v>1</v>
          </cell>
          <cell r="N1582">
            <v>4</v>
          </cell>
          <cell r="O1582">
            <v>5</v>
          </cell>
          <cell r="R1582">
            <v>2</v>
          </cell>
          <cell r="S1582">
            <v>5</v>
          </cell>
          <cell r="T1582" t="str">
            <v xml:space="preserve">Yuan Purchase Pricelist (CNY)</v>
          </cell>
          <cell r="U1582">
            <v>65</v>
          </cell>
          <cell r="V1582">
            <v>1511.25</v>
          </cell>
          <cell r="W1582">
            <v>2360</v>
          </cell>
          <cell r="X1582">
            <v>3250</v>
          </cell>
          <cell r="Z1582">
            <v>4</v>
          </cell>
          <cell r="AB1582" t="str">
            <v>A3</v>
          </cell>
        </row>
        <row r="1583">
          <cell r="A1583">
            <v>10569</v>
          </cell>
          <cell r="B1583" t="str">
            <v>AUTOLAMPS1592</v>
          </cell>
          <cell r="C1583" t="str">
            <v>AUTOLAMPS1592</v>
          </cell>
          <cell r="D1583" t="b">
            <v>1</v>
          </cell>
          <cell r="E1583" t="str">
            <v xml:space="preserve">TOYOTA COROLLA SPACIO (97-00) - HEAD LAMP (13-38) - RH</v>
          </cell>
          <cell r="F1583" t="str">
            <v>TOYOTA</v>
          </cell>
          <cell r="G1583" t="str">
            <v xml:space="preserve">SPACIO/97 HLA RH</v>
          </cell>
          <cell r="H1583" t="str">
            <v>TY24-0101-R</v>
          </cell>
          <cell r="J1583">
            <v>0.04</v>
          </cell>
          <cell r="K1583" t="str">
            <v>SUPPLIER0002</v>
          </cell>
          <cell r="L1583" t="str">
            <v xml:space="preserve">ANHUI TINCAI SILK CO. LTD</v>
          </cell>
          <cell r="M1583">
            <v>0</v>
          </cell>
          <cell r="N1583">
            <v>0</v>
          </cell>
          <cell r="O1583">
            <v>0</v>
          </cell>
          <cell r="R1583">
            <v>2</v>
          </cell>
          <cell r="S1583">
            <v>5</v>
          </cell>
          <cell r="T1583" t="str">
            <v xml:space="preserve">Yuan Purchase Pricelist (CNY)</v>
          </cell>
          <cell r="U1583">
            <v>9.74</v>
          </cell>
          <cell r="V1583">
            <v>1522</v>
          </cell>
          <cell r="W1583">
            <v>2360</v>
          </cell>
          <cell r="X1583">
            <v>3250</v>
          </cell>
          <cell r="Z1583">
            <v>0</v>
          </cell>
          <cell r="AB1583" t="str">
            <v>A3</v>
          </cell>
        </row>
        <row r="1584">
          <cell r="A1584">
            <v>13468</v>
          </cell>
          <cell r="B1584" t="str">
            <v>AUTOLAMPS1584</v>
          </cell>
          <cell r="C1584" t="str">
            <v>AUTOLAMPS1584</v>
          </cell>
          <cell r="D1584" t="b">
            <v>1</v>
          </cell>
          <cell r="E1584" t="str">
            <v xml:space="preserve">TOYOTA COROLLA SPACIO (97-00) - LAMINATED FRONT WINDSCREEN</v>
          </cell>
          <cell r="F1584" t="str">
            <v>TOYOTA</v>
          </cell>
          <cell r="G1584" t="str">
            <v xml:space="preserve">KE129 LFW/X</v>
          </cell>
          <cell r="H1584" t="str">
            <v xml:space="preserve">KE129 LFW/X</v>
          </cell>
          <cell r="I1584" t="str">
            <v>1379*982</v>
          </cell>
          <cell r="J1584">
            <v>0.02</v>
          </cell>
          <cell r="K1584" t="str">
            <v>SUPPLIER0015</v>
          </cell>
          <cell r="L1584" t="str">
            <v xml:space="preserve">XINYI AUTOMOBILE GLASS (SHENZHEN) CO., LTD</v>
          </cell>
          <cell r="M1584">
            <v>0</v>
          </cell>
          <cell r="N1584">
            <v>0</v>
          </cell>
          <cell r="O1584">
            <v>0</v>
          </cell>
          <cell r="R1584">
            <v>0</v>
          </cell>
          <cell r="S1584">
            <v>0</v>
          </cell>
          <cell r="T1584" t="str">
            <v xml:space="preserve">USD Purchase Pricelist (USD)</v>
          </cell>
          <cell r="U1584">
            <v>17.52</v>
          </cell>
          <cell r="V1584">
            <v>2</v>
          </cell>
          <cell r="W1584">
            <v>3500</v>
          </cell>
          <cell r="X1584">
            <v>4840</v>
          </cell>
        </row>
        <row r="1585">
          <cell r="A1585">
            <v>13469</v>
          </cell>
          <cell r="B1585" t="str">
            <v>AUTOLAMPS1585</v>
          </cell>
          <cell r="C1585" t="str">
            <v>AUTOLAMPS1585</v>
          </cell>
          <cell r="D1585" t="b">
            <v>1</v>
          </cell>
          <cell r="E1585" t="str">
            <v xml:space="preserve">TOYOTA COROLLA SPACIO (97-00) - REAR DOOR GLASS - LH</v>
          </cell>
          <cell r="F1585" t="str">
            <v>TOYOTA</v>
          </cell>
          <cell r="G1585" t="str">
            <v xml:space="preserve">KE129 RD/LH</v>
          </cell>
          <cell r="H1585" t="str">
            <v xml:space="preserve">KE129 RD/LH</v>
          </cell>
          <cell r="I1585" t="str">
            <v>705*595</v>
          </cell>
          <cell r="J1585">
            <v>0.02</v>
          </cell>
          <cell r="K1585" t="str">
            <v>SUPPLIER0015</v>
          </cell>
          <cell r="L1585" t="str">
            <v xml:space="preserve">XINYI AUTOMOBILE GLASS (SHENZHEN) CO., LTD</v>
          </cell>
          <cell r="M1585">
            <v>0</v>
          </cell>
          <cell r="N1585">
            <v>0</v>
          </cell>
          <cell r="O1585">
            <v>0</v>
          </cell>
          <cell r="R1585">
            <v>0</v>
          </cell>
          <cell r="S1585">
            <v>0</v>
          </cell>
          <cell r="T1585" t="str">
            <v xml:space="preserve">USD Purchase Pricelist (USD)</v>
          </cell>
          <cell r="U1585">
            <v>2.5</v>
          </cell>
          <cell r="V1585">
            <v>388.13</v>
          </cell>
          <cell r="W1585">
            <v>500</v>
          </cell>
          <cell r="X1585">
            <v>700</v>
          </cell>
          <cell r="Z1585">
            <v>4</v>
          </cell>
          <cell r="AB1585" t="str">
            <v>1A</v>
          </cell>
        </row>
        <row r="1586">
          <cell r="A1586">
            <v>13470</v>
          </cell>
          <cell r="B1586" t="str">
            <v>AUTOLAMPS1586</v>
          </cell>
          <cell r="C1586" t="str">
            <v>AUTOLAMPS1586</v>
          </cell>
          <cell r="D1586" t="b">
            <v>1</v>
          </cell>
          <cell r="E1586" t="str">
            <v xml:space="preserve">TOYOTA COROLLA SPACIO (97-00) - REAR DOOR GLASS - RH</v>
          </cell>
          <cell r="F1586" t="str">
            <v>TOYOTA</v>
          </cell>
          <cell r="G1586" t="str">
            <v xml:space="preserve">KE129 RD/RH</v>
          </cell>
          <cell r="H1586" t="str">
            <v xml:space="preserve">KE129 RD/RH</v>
          </cell>
          <cell r="I1586" t="str">
            <v>705*595</v>
          </cell>
          <cell r="J1586">
            <v>0.02</v>
          </cell>
          <cell r="K1586" t="str">
            <v>SUPPLIER0015</v>
          </cell>
          <cell r="L1586" t="str">
            <v xml:space="preserve">XINYI AUTOMOBILE GLASS (SHENZHEN) CO., LTD</v>
          </cell>
          <cell r="M1586">
            <v>0</v>
          </cell>
          <cell r="N1586">
            <v>0</v>
          </cell>
          <cell r="O1586">
            <v>0</v>
          </cell>
          <cell r="R1586">
            <v>0</v>
          </cell>
          <cell r="S1586">
            <v>0</v>
          </cell>
          <cell r="T1586" t="str">
            <v xml:space="preserve">USD Purchase Pricelist (USD)</v>
          </cell>
          <cell r="U1586">
            <v>2.5</v>
          </cell>
          <cell r="V1586">
            <v>388.13</v>
          </cell>
          <cell r="W1586">
            <v>500</v>
          </cell>
          <cell r="X1586">
            <v>700</v>
          </cell>
          <cell r="Z1586">
            <v>5</v>
          </cell>
          <cell r="AB1586" t="str">
            <v>1A</v>
          </cell>
        </row>
        <row r="1587">
          <cell r="A1587">
            <v>13471</v>
          </cell>
          <cell r="B1587" t="str">
            <v>AUTOLAMPS1587</v>
          </cell>
          <cell r="C1587" t="str">
            <v>AUTOLAMPS1587</v>
          </cell>
          <cell r="D1587" t="b">
            <v>1</v>
          </cell>
          <cell r="E1587" t="str">
            <v xml:space="preserve">TOYOTA COROLLA SPACIO (97-00) - REAR HEATED WINDSCREEN</v>
          </cell>
          <cell r="F1587" t="str">
            <v>TOYOTA</v>
          </cell>
          <cell r="G1587" t="str">
            <v xml:space="preserve">KE129 RW/H/X</v>
          </cell>
          <cell r="H1587" t="str">
            <v xml:space="preserve">KE129 RW/H/X</v>
          </cell>
          <cell r="I1587" t="str">
            <v>1277*551</v>
          </cell>
          <cell r="J1587">
            <v>0.02</v>
          </cell>
          <cell r="K1587" t="str">
            <v>SUPPLIER0015</v>
          </cell>
          <cell r="L1587" t="str">
            <v xml:space="preserve">XINYI AUTOMOBILE GLASS (SHENZHEN) CO., LTD</v>
          </cell>
          <cell r="M1587">
            <v>0</v>
          </cell>
          <cell r="N1587">
            <v>0</v>
          </cell>
          <cell r="O1587">
            <v>0</v>
          </cell>
          <cell r="R1587">
            <v>0</v>
          </cell>
          <cell r="S1587">
            <v>0</v>
          </cell>
          <cell r="T1587" t="str">
            <v xml:space="preserve">USD Purchase Pricelist (USD)</v>
          </cell>
          <cell r="U1587">
            <v>11.24</v>
          </cell>
          <cell r="V1587">
            <v>1</v>
          </cell>
          <cell r="W1587">
            <v>2300</v>
          </cell>
          <cell r="X1587">
            <v>3180</v>
          </cell>
        </row>
        <row r="1588">
          <cell r="A1588">
            <v>10574</v>
          </cell>
          <cell r="B1588" t="str">
            <v>AUTOLAMPS1593</v>
          </cell>
          <cell r="C1588" t="str">
            <v>AUTOLAMPS1593</v>
          </cell>
          <cell r="D1588" t="b">
            <v>1</v>
          </cell>
          <cell r="E1588" t="str">
            <v xml:space="preserve">TOYOTA COROLLA SPACIO (97-00) - TAIL LAMP (13-40) - LH</v>
          </cell>
          <cell r="F1588" t="str">
            <v>TOYOTA</v>
          </cell>
          <cell r="G1588" t="str">
            <v xml:space="preserve">SPACIO/97 TLA LH</v>
          </cell>
          <cell r="H1588" t="str">
            <v>TY24-0102-L</v>
          </cell>
          <cell r="J1588">
            <v>0.04</v>
          </cell>
          <cell r="K1588" t="str">
            <v>SUPPLIER0002</v>
          </cell>
          <cell r="L1588" t="str">
            <v xml:space="preserve">ANHUI TINCAI SILK CO. LTD</v>
          </cell>
          <cell r="M1588">
            <v>1</v>
          </cell>
          <cell r="N1588">
            <v>4</v>
          </cell>
          <cell r="O1588">
            <v>5</v>
          </cell>
          <cell r="R1588">
            <v>2</v>
          </cell>
          <cell r="S1588">
            <v>5</v>
          </cell>
          <cell r="T1588" t="str">
            <v xml:space="preserve">Yuan Purchase Pricelist (CNY)</v>
          </cell>
          <cell r="U1588">
            <v>7.62</v>
          </cell>
          <cell r="V1588">
            <v>1191</v>
          </cell>
          <cell r="W1588">
            <v>1850</v>
          </cell>
          <cell r="X1588">
            <v>2560</v>
          </cell>
          <cell r="Z1588">
            <v>1</v>
          </cell>
          <cell r="AB1588" t="str">
            <v>B2</v>
          </cell>
        </row>
        <row r="1589">
          <cell r="A1589">
            <v>10573</v>
          </cell>
          <cell r="B1589" t="str">
            <v>AUTOLAMPS1594</v>
          </cell>
          <cell r="C1589" t="str">
            <v>AUTOLAMPS1594</v>
          </cell>
          <cell r="D1589" t="b">
            <v>1</v>
          </cell>
          <cell r="E1589" t="str">
            <v xml:space="preserve">TOYOTA COROLLA SPACIO (97-00) - TAIL LAMP (13-40) - RH</v>
          </cell>
          <cell r="F1589" t="str">
            <v>TOYOTA</v>
          </cell>
          <cell r="G1589" t="str">
            <v xml:space="preserve">SPACIO/97 TLA RH</v>
          </cell>
          <cell r="H1589" t="str">
            <v>TY24-0102-R</v>
          </cell>
          <cell r="J1589">
            <v>0.04</v>
          </cell>
          <cell r="K1589" t="str">
            <v>SUPPLIER0002</v>
          </cell>
          <cell r="L1589" t="str">
            <v xml:space="preserve">ANHUI TINCAI SILK CO. LTD</v>
          </cell>
          <cell r="M1589">
            <v>0</v>
          </cell>
          <cell r="N1589">
            <v>0</v>
          </cell>
          <cell r="O1589">
            <v>0</v>
          </cell>
          <cell r="R1589">
            <v>2</v>
          </cell>
          <cell r="S1589">
            <v>5</v>
          </cell>
          <cell r="T1589" t="str">
            <v xml:space="preserve">Yuan Purchase Pricelist (CNY)</v>
          </cell>
          <cell r="U1589">
            <v>7.62</v>
          </cell>
          <cell r="V1589">
            <v>1191</v>
          </cell>
          <cell r="W1589">
            <v>1850</v>
          </cell>
          <cell r="X1589">
            <v>2560</v>
          </cell>
          <cell r="Z1589">
            <v>0</v>
          </cell>
          <cell r="AB1589" t="str">
            <v>B2</v>
          </cell>
        </row>
        <row r="1590">
          <cell r="A1590">
            <v>13462</v>
          </cell>
          <cell r="B1590" t="str">
            <v>AUTOLAMPS1595</v>
          </cell>
          <cell r="C1590" t="str">
            <v>AUTOLAMPS1595</v>
          </cell>
          <cell r="D1590" t="b">
            <v>1</v>
          </cell>
          <cell r="E1590" t="str">
            <v xml:space="preserve">TOYOTA COROLLA SPACIO KE120F WAGON (01-04) - FRONT DOOR GLASS - LH</v>
          </cell>
          <cell r="F1590" t="str">
            <v>TOYOTA</v>
          </cell>
          <cell r="G1590" t="str">
            <v xml:space="preserve">AE120F RD/LH</v>
          </cell>
          <cell r="H1590" t="str">
            <v xml:space="preserve">AE120F RD/LH</v>
          </cell>
          <cell r="I1590" t="str">
            <v>736*568</v>
          </cell>
          <cell r="J1590">
            <v>0.02</v>
          </cell>
          <cell r="K1590" t="str">
            <v>SUPPLIER0015</v>
          </cell>
          <cell r="L1590" t="str">
            <v xml:space="preserve">XINYI AUTOMOBILE GLASS (SHENZHEN) CO., LTD</v>
          </cell>
          <cell r="M1590">
            <v>0</v>
          </cell>
          <cell r="N1590">
            <v>0</v>
          </cell>
          <cell r="O1590">
            <v>0</v>
          </cell>
          <cell r="R1590">
            <v>0</v>
          </cell>
          <cell r="S1590">
            <v>0</v>
          </cell>
          <cell r="T1590" t="str">
            <v xml:space="preserve">USD Purchase Pricelist (USD)</v>
          </cell>
          <cell r="U1590">
            <v>6</v>
          </cell>
          <cell r="V1590">
            <v>931.5</v>
          </cell>
          <cell r="W1590">
            <v>1200</v>
          </cell>
          <cell r="X1590">
            <v>1660</v>
          </cell>
        </row>
        <row r="1591">
          <cell r="A1591">
            <v>13459</v>
          </cell>
          <cell r="B1591" t="str">
            <v>AUTOLAMPS1598</v>
          </cell>
          <cell r="C1591" t="str">
            <v>AUTOLAMPS1598</v>
          </cell>
          <cell r="D1591" t="b">
            <v>1</v>
          </cell>
          <cell r="E1591" t="str">
            <v xml:space="preserve">TOYOTA COROLLA SPACIO KE120F WAGON (01-04) - FRONT DOOR GLASS - LH</v>
          </cell>
          <cell r="F1591" t="str">
            <v>TOYOTA</v>
          </cell>
          <cell r="G1591" t="str">
            <v xml:space="preserve">AE120F VFD/LH</v>
          </cell>
          <cell r="H1591" t="str">
            <v xml:space="preserve">AE120F VFD/LH</v>
          </cell>
          <cell r="I1591" t="str">
            <v>923*570</v>
          </cell>
          <cell r="J1591">
            <v>0.02</v>
          </cell>
          <cell r="K1591" t="str">
            <v>SUPPLIER0015</v>
          </cell>
          <cell r="L1591" t="str">
            <v xml:space="preserve">XINYI AUTOMOBILE GLASS (SHENZHEN) CO., LTD</v>
          </cell>
          <cell r="M1591">
            <v>0</v>
          </cell>
          <cell r="N1591">
            <v>0</v>
          </cell>
          <cell r="O1591">
            <v>0</v>
          </cell>
          <cell r="R1591">
            <v>0</v>
          </cell>
          <cell r="S1591">
            <v>0</v>
          </cell>
          <cell r="T1591" t="str">
            <v xml:space="preserve">USD Purchase Pricelist (USD)</v>
          </cell>
          <cell r="U1591">
            <v>3.95</v>
          </cell>
          <cell r="V1591">
            <v>707.84</v>
          </cell>
          <cell r="W1591">
            <v>900</v>
          </cell>
          <cell r="X1591">
            <v>1130</v>
          </cell>
          <cell r="Z1591">
            <v>22</v>
          </cell>
          <cell r="AB1591" t="str">
            <v>1A</v>
          </cell>
        </row>
        <row r="1592">
          <cell r="A1592">
            <v>13460</v>
          </cell>
          <cell r="B1592" t="str">
            <v>AUTOLAMPS1596</v>
          </cell>
          <cell r="C1592" t="str">
            <v>AUTOLAMPS1596</v>
          </cell>
          <cell r="D1592" t="b">
            <v>1</v>
          </cell>
          <cell r="E1592" t="str">
            <v xml:space="preserve">TOYOTA COROLLA SPACIO KE120F WAGON (01-04) - FRONT DOOR GLASS - RH</v>
          </cell>
          <cell r="F1592" t="str">
            <v>TOYOTA</v>
          </cell>
          <cell r="G1592" t="str">
            <v xml:space="preserve">AE120F VFD/RH</v>
          </cell>
          <cell r="H1592" t="str">
            <v xml:space="preserve">AE120F VFD/RH</v>
          </cell>
          <cell r="I1592" t="str">
            <v>923*570</v>
          </cell>
          <cell r="J1592">
            <v>0.02</v>
          </cell>
          <cell r="K1592" t="str">
            <v>SUPPLIER0015</v>
          </cell>
          <cell r="L1592" t="str">
            <v xml:space="preserve">XINYI AUTOMOBILE GLASS (SHENZHEN) CO., LTD</v>
          </cell>
          <cell r="M1592">
            <v>0</v>
          </cell>
          <cell r="N1592">
            <v>0</v>
          </cell>
          <cell r="O1592">
            <v>0</v>
          </cell>
          <cell r="R1592">
            <v>0</v>
          </cell>
          <cell r="S1592">
            <v>0</v>
          </cell>
          <cell r="T1592" t="str">
            <v xml:space="preserve">USD Purchase Pricelist (USD)</v>
          </cell>
          <cell r="U1592">
            <v>3.95</v>
          </cell>
          <cell r="V1592">
            <v>707.84</v>
          </cell>
          <cell r="W1592">
            <v>900</v>
          </cell>
          <cell r="X1592">
            <v>1130</v>
          </cell>
          <cell r="Z1592">
            <v>22</v>
          </cell>
          <cell r="AB1592" t="str">
            <v>1A</v>
          </cell>
        </row>
        <row r="1593">
          <cell r="A1593">
            <v>11262</v>
          </cell>
          <cell r="B1593" t="str">
            <v>AUTOLAMPS1601</v>
          </cell>
          <cell r="C1593" t="str">
            <v>AUTOLAMPS1601</v>
          </cell>
          <cell r="D1593" t="b">
            <v>1</v>
          </cell>
          <cell r="E1593" t="str">
            <v xml:space="preserve">TOYOTA COROLLA SPACIO KE120F WAGON (01-04) - HEAD LAMP (13-66) - LH</v>
          </cell>
          <cell r="F1593" t="str">
            <v>TOYOTA</v>
          </cell>
          <cell r="G1593" t="str">
            <v xml:space="preserve">SPACIO/01 HLA LH</v>
          </cell>
          <cell r="H1593" t="str">
            <v>TY24-0201B-L</v>
          </cell>
          <cell r="J1593">
            <v>0.04</v>
          </cell>
          <cell r="K1593" t="str">
            <v>SUPPLIER0002</v>
          </cell>
          <cell r="L1593" t="str">
            <v xml:space="preserve">ANHUI TINCAI SILK CO. LTD</v>
          </cell>
          <cell r="M1593">
            <v>0</v>
          </cell>
          <cell r="N1593">
            <v>0</v>
          </cell>
          <cell r="O1593">
            <v>0</v>
          </cell>
          <cell r="R1593">
            <v>2</v>
          </cell>
          <cell r="S1593">
            <v>5</v>
          </cell>
          <cell r="T1593" t="str">
            <v xml:space="preserve">Yuan Purchase Pricelist (CNY)</v>
          </cell>
          <cell r="U1593">
            <v>17.739999999999998</v>
          </cell>
          <cell r="V1593">
            <v>2773</v>
          </cell>
          <cell r="W1593">
            <v>4300</v>
          </cell>
          <cell r="X1593">
            <v>5940</v>
          </cell>
        </row>
        <row r="1594">
          <cell r="A1594">
            <v>11261</v>
          </cell>
          <cell r="B1594" t="str">
            <v>AUTOLAMPS1602</v>
          </cell>
          <cell r="C1594" t="str">
            <v>AUTOLAMPS1602</v>
          </cell>
          <cell r="D1594" t="b">
            <v>1</v>
          </cell>
          <cell r="E1594" t="str">
            <v xml:space="preserve">TOYOTA COROLLA SPACIO KE120F WAGON (01-04) - HEAD LAMP (13-66) - RH</v>
          </cell>
          <cell r="F1594" t="str">
            <v>TOYOTA</v>
          </cell>
          <cell r="G1594" t="str">
            <v xml:space="preserve">SPACIO/01 HLA RH</v>
          </cell>
          <cell r="H1594" t="str">
            <v>TY24-0201B-R</v>
          </cell>
          <cell r="J1594">
            <v>0.04</v>
          </cell>
          <cell r="K1594" t="str">
            <v>SUPPLIER0002</v>
          </cell>
          <cell r="L1594" t="str">
            <v xml:space="preserve">ANHUI TINCAI SILK CO. LTD</v>
          </cell>
          <cell r="M1594">
            <v>0</v>
          </cell>
          <cell r="N1594">
            <v>0</v>
          </cell>
          <cell r="O1594">
            <v>0</v>
          </cell>
          <cell r="R1594">
            <v>2</v>
          </cell>
          <cell r="S1594">
            <v>5</v>
          </cell>
          <cell r="T1594" t="str">
            <v xml:space="preserve">Yuan Purchase Pricelist (CNY)</v>
          </cell>
          <cell r="U1594">
            <v>17.739999999999998</v>
          </cell>
          <cell r="V1594">
            <v>2773</v>
          </cell>
          <cell r="W1594">
            <v>4300</v>
          </cell>
          <cell r="X1594">
            <v>5940</v>
          </cell>
        </row>
        <row r="1595">
          <cell r="A1595">
            <v>12593</v>
          </cell>
          <cell r="B1595" t="str">
            <v>AUTOLAMPS1603</v>
          </cell>
          <cell r="C1595" t="str">
            <v>AUTOLAMPS1603</v>
          </cell>
          <cell r="D1595" t="b">
            <v>1</v>
          </cell>
          <cell r="E1595" t="str">
            <v xml:space="preserve">TOYOTA COROLLA SPACIO KE120F WAGON (01-04) - HEAD LAMP (13-73)(XENON) - LH</v>
          </cell>
          <cell r="F1595" t="str">
            <v>TOYOTA</v>
          </cell>
          <cell r="G1595" t="str">
            <v xml:space="preserve">SPACIO/01 HLA LH</v>
          </cell>
          <cell r="H1595" t="str">
            <v>TY24-0201A-L</v>
          </cell>
          <cell r="J1595">
            <v>0.04</v>
          </cell>
          <cell r="K1595" t="str">
            <v>SUPPLIER0002</v>
          </cell>
          <cell r="L1595" t="str">
            <v xml:space="preserve">ANHUI TINCAI SILK CO. LTD</v>
          </cell>
          <cell r="M1595">
            <v>0</v>
          </cell>
          <cell r="N1595">
            <v>0</v>
          </cell>
          <cell r="O1595">
            <v>0</v>
          </cell>
          <cell r="R1595">
            <v>2</v>
          </cell>
          <cell r="S1595">
            <v>5</v>
          </cell>
          <cell r="T1595" t="str">
            <v xml:space="preserve">Yuan Purchase Pricelist (CNY)</v>
          </cell>
          <cell r="U1595">
            <v>150</v>
          </cell>
          <cell r="V1595">
            <v>3622</v>
          </cell>
          <cell r="W1595">
            <v>5430</v>
          </cell>
          <cell r="X1595">
            <v>7490</v>
          </cell>
          <cell r="Z1595">
            <v>5</v>
          </cell>
          <cell r="AB1595" t="str">
            <v>A3</v>
          </cell>
        </row>
        <row r="1596">
          <cell r="A1596">
            <v>12592</v>
          </cell>
          <cell r="B1596" t="str">
            <v>AUTOLAMPS1604</v>
          </cell>
          <cell r="C1596" t="str">
            <v>AUTOLAMPS1604</v>
          </cell>
          <cell r="D1596" t="b">
            <v>1</v>
          </cell>
          <cell r="E1596" t="str">
            <v xml:space="preserve">TOYOTA COROLLA SPACIO KE120F WAGON (01-04) - HEAD LAMP (13-73)(XENON) - RH</v>
          </cell>
          <cell r="F1596" t="str">
            <v>TOYOTA</v>
          </cell>
          <cell r="G1596" t="str">
            <v xml:space="preserve">SPACIO/01 HLA RH</v>
          </cell>
          <cell r="H1596" t="str">
            <v>TY24-0201A-R</v>
          </cell>
          <cell r="J1596">
            <v>0.04</v>
          </cell>
          <cell r="K1596" t="str">
            <v>SUPPLIER0002</v>
          </cell>
          <cell r="L1596" t="str">
            <v xml:space="preserve">ANHUI TINCAI SILK CO. LTD</v>
          </cell>
          <cell r="M1596">
            <v>0</v>
          </cell>
          <cell r="N1596">
            <v>0</v>
          </cell>
          <cell r="O1596">
            <v>0</v>
          </cell>
          <cell r="R1596">
            <v>2</v>
          </cell>
          <cell r="S1596">
            <v>5</v>
          </cell>
          <cell r="T1596" t="str">
            <v xml:space="preserve">Yuan Purchase Pricelist (CNY)</v>
          </cell>
          <cell r="U1596">
            <v>150</v>
          </cell>
          <cell r="V1596">
            <v>3622</v>
          </cell>
          <cell r="W1596">
            <v>5430</v>
          </cell>
          <cell r="X1596">
            <v>7490</v>
          </cell>
          <cell r="Z1596">
            <v>2</v>
          </cell>
          <cell r="AB1596" t="str">
            <v>A3</v>
          </cell>
        </row>
        <row r="1597">
          <cell r="A1597">
            <v>13461</v>
          </cell>
          <cell r="B1597" t="str">
            <v>AUTOLAMPS1597</v>
          </cell>
          <cell r="C1597" t="str">
            <v>AUTOLAMPS1597</v>
          </cell>
          <cell r="D1597" t="b">
            <v>1</v>
          </cell>
          <cell r="E1597" t="str">
            <v xml:space="preserve">TOYOTA COROLLA SPACIO KE120F WAGON (01-04) - LAMINATED FRONT WINDSCREEN</v>
          </cell>
          <cell r="F1597" t="str">
            <v>TOYOTA</v>
          </cell>
          <cell r="G1597" t="str">
            <v xml:space="preserve">AE120F LFW</v>
          </cell>
          <cell r="H1597" t="str">
            <v xml:space="preserve">AE120F LFW</v>
          </cell>
          <cell r="I1597" t="str">
            <v>1385*1011</v>
          </cell>
          <cell r="J1597">
            <v>0.02</v>
          </cell>
          <cell r="K1597" t="str">
            <v>SUPPLIER0015</v>
          </cell>
          <cell r="L1597" t="str">
            <v xml:space="preserve">XINYI AUTOMOBILE GLASS (SHENZHEN) CO., LTD</v>
          </cell>
          <cell r="M1597">
            <v>5</v>
          </cell>
          <cell r="N1597">
            <v>20</v>
          </cell>
          <cell r="O1597">
            <v>25</v>
          </cell>
          <cell r="R1597">
            <v>3</v>
          </cell>
          <cell r="S1597">
            <v>9</v>
          </cell>
          <cell r="T1597" t="str">
            <v xml:space="preserve">USD Purchase Pricelist (USD)</v>
          </cell>
          <cell r="U1597">
            <v>17.5</v>
          </cell>
          <cell r="V1597">
            <v>2915.94</v>
          </cell>
          <cell r="W1597">
            <v>3700</v>
          </cell>
          <cell r="X1597">
            <v>6000</v>
          </cell>
          <cell r="Z1597">
            <v>42</v>
          </cell>
          <cell r="AB1597" t="str">
            <v>4C</v>
          </cell>
        </row>
        <row r="1598">
          <cell r="A1598">
            <v>13463</v>
          </cell>
          <cell r="B1598" t="str">
            <v>AUTOLAMPS1599</v>
          </cell>
          <cell r="C1598" t="str">
            <v>AUTOLAMPS1599</v>
          </cell>
          <cell r="D1598" t="b">
            <v>1</v>
          </cell>
          <cell r="E1598" t="str">
            <v xml:space="preserve">TOYOTA COROLLA SPACIO KE120F WAGON (01-04) - REAR DOOR GLASS - RH</v>
          </cell>
          <cell r="F1598" t="str">
            <v>TOYOTA</v>
          </cell>
          <cell r="G1598" t="str">
            <v xml:space="preserve">AE120F RD/RH</v>
          </cell>
          <cell r="H1598" t="str">
            <v xml:space="preserve">AE120F RD/RH</v>
          </cell>
          <cell r="I1598" t="str">
            <v>736*568</v>
          </cell>
          <cell r="J1598">
            <v>0.02</v>
          </cell>
          <cell r="K1598" t="str">
            <v>SUPPLIER0015</v>
          </cell>
          <cell r="L1598" t="str">
            <v xml:space="preserve">XINYI AUTOMOBILE GLASS (SHENZHEN) CO., LTD</v>
          </cell>
          <cell r="M1598">
            <v>0</v>
          </cell>
          <cell r="N1598">
            <v>0</v>
          </cell>
          <cell r="O1598">
            <v>0</v>
          </cell>
          <cell r="R1598">
            <v>0</v>
          </cell>
          <cell r="S1598">
            <v>0</v>
          </cell>
          <cell r="T1598" t="str">
            <v xml:space="preserve">USD Purchase Pricelist (USD)</v>
          </cell>
          <cell r="U1598">
            <v>2.5</v>
          </cell>
          <cell r="V1598">
            <v>388.13</v>
          </cell>
          <cell r="W1598">
            <v>500</v>
          </cell>
          <cell r="X1598">
            <v>700</v>
          </cell>
        </row>
        <row r="1599">
          <cell r="A1599">
            <v>13464</v>
          </cell>
          <cell r="B1599" t="str">
            <v>AUTOLAMPS1600</v>
          </cell>
          <cell r="C1599" t="str">
            <v>AUTOLAMPS1600</v>
          </cell>
          <cell r="D1599" t="b">
            <v>1</v>
          </cell>
          <cell r="E1599" t="str">
            <v xml:space="preserve">TOYOTA COROLLA SPACIO KE120F WAGON (01-04) - SIDE FIX GLASS - LH</v>
          </cell>
          <cell r="F1599" t="str">
            <v>TOYOTA</v>
          </cell>
          <cell r="G1599" t="str">
            <v xml:space="preserve">AE120F SW/LH/X</v>
          </cell>
          <cell r="H1599" t="str">
            <v xml:space="preserve">AE120F SW/LH/X</v>
          </cell>
          <cell r="I1599" t="str">
            <v>405*438</v>
          </cell>
          <cell r="J1599">
            <v>0.02</v>
          </cell>
          <cell r="K1599" t="str">
            <v>SUPPLIER0015</v>
          </cell>
          <cell r="L1599" t="str">
            <v xml:space="preserve">XINYI AUTOMOBILE GLASS (SHENZHEN) CO., LTD</v>
          </cell>
          <cell r="M1599">
            <v>0</v>
          </cell>
          <cell r="N1599">
            <v>0</v>
          </cell>
          <cell r="O1599">
            <v>0</v>
          </cell>
          <cell r="R1599">
            <v>0</v>
          </cell>
          <cell r="S1599">
            <v>0</v>
          </cell>
          <cell r="T1599" t="str">
            <v xml:space="preserve">USD Purchase Pricelist (USD)</v>
          </cell>
          <cell r="U1599">
            <v>4</v>
          </cell>
          <cell r="V1599">
            <v>621</v>
          </cell>
          <cell r="W1599">
            <v>800</v>
          </cell>
          <cell r="X1599">
            <v>1100</v>
          </cell>
        </row>
        <row r="1600">
          <cell r="A1600">
            <v>11264</v>
          </cell>
          <cell r="B1600" t="str">
            <v>AUTOLAMPS1606</v>
          </cell>
          <cell r="C1600" t="str">
            <v>AUTOLAMPS1606</v>
          </cell>
          <cell r="D1600" t="b">
            <v>1</v>
          </cell>
          <cell r="E1600" t="str">
            <v xml:space="preserve">TOYOTA COROLLA SPACIO KE120F WAGON (01-04) - TAIL LAMP (13-69) - LH</v>
          </cell>
          <cell r="F1600" t="str">
            <v>TOYOTA</v>
          </cell>
          <cell r="G1600" t="str">
            <v xml:space="preserve">SPACIO/01 TLA LH</v>
          </cell>
          <cell r="H1600" t="str">
            <v>TY24-0202A-L</v>
          </cell>
          <cell r="J1600">
            <v>0.04</v>
          </cell>
          <cell r="K1600" t="str">
            <v>SUPPLIER0002</v>
          </cell>
          <cell r="L1600" t="str">
            <v xml:space="preserve">ANHUI TINCAI SILK CO. LTD</v>
          </cell>
          <cell r="M1600">
            <v>0</v>
          </cell>
          <cell r="N1600">
            <v>0</v>
          </cell>
          <cell r="O1600">
            <v>0</v>
          </cell>
          <cell r="R1600">
            <v>2</v>
          </cell>
          <cell r="S1600">
            <v>5</v>
          </cell>
          <cell r="T1600" t="str">
            <v xml:space="preserve">Yuan Purchase Pricelist (CNY)</v>
          </cell>
          <cell r="U1600">
            <v>70</v>
          </cell>
          <cell r="V1600">
            <v>1785</v>
          </cell>
          <cell r="W1600">
            <v>2680</v>
          </cell>
          <cell r="X1600">
            <v>3570</v>
          </cell>
          <cell r="Z1600">
            <v>20</v>
          </cell>
          <cell r="AB1600" t="str">
            <v>B5</v>
          </cell>
        </row>
        <row r="1601">
          <cell r="A1601">
            <v>11263</v>
          </cell>
          <cell r="B1601" t="str">
            <v>AUTOLAMPS1605</v>
          </cell>
          <cell r="C1601" t="str">
            <v>AUTOLAMPS1605</v>
          </cell>
          <cell r="D1601" t="b">
            <v>1</v>
          </cell>
          <cell r="E1601" t="str">
            <v xml:space="preserve">TOYOTA COROLLA SPACIO KE120F WAGON (01-04) - TAIL LAMP (13-69) - RH</v>
          </cell>
          <cell r="F1601" t="str">
            <v>TOYOTA</v>
          </cell>
          <cell r="G1601" t="str">
            <v xml:space="preserve">SPACIO/01 TLA RH</v>
          </cell>
          <cell r="H1601" t="str">
            <v>TY24-0202A-R</v>
          </cell>
          <cell r="J1601">
            <v>0.04</v>
          </cell>
          <cell r="K1601" t="str">
            <v>SUPPLIER0002</v>
          </cell>
          <cell r="L1601" t="str">
            <v xml:space="preserve">ANHUI TINCAI SILK CO. LTD</v>
          </cell>
          <cell r="M1601">
            <v>0</v>
          </cell>
          <cell r="N1601">
            <v>0</v>
          </cell>
          <cell r="O1601">
            <v>0</v>
          </cell>
          <cell r="R1601">
            <v>2</v>
          </cell>
          <cell r="S1601">
            <v>5</v>
          </cell>
          <cell r="T1601" t="str">
            <v xml:space="preserve">Yuan Purchase Pricelist (CNY)</v>
          </cell>
          <cell r="U1601">
            <v>70</v>
          </cell>
          <cell r="V1601">
            <v>1785</v>
          </cell>
          <cell r="W1601">
            <v>2680</v>
          </cell>
          <cell r="X1601">
            <v>3570</v>
          </cell>
          <cell r="Z1601">
            <v>19</v>
          </cell>
          <cell r="AB1601" t="str">
            <v>B5</v>
          </cell>
        </row>
        <row r="1602">
          <cell r="A1602">
            <v>13960</v>
          </cell>
          <cell r="B1602" t="str">
            <v>AUTOLAMPS2857</v>
          </cell>
          <cell r="C1602" t="str">
            <v>AUTOLAMPS2857</v>
          </cell>
          <cell r="D1602" t="b">
            <v>1</v>
          </cell>
          <cell r="E1602" t="str">
            <v xml:space="preserve">TOYOTA COROLLA SPACIO/VERSO 5D WAGON (01-) - FRONT QUARTER GLASS - LH</v>
          </cell>
          <cell r="F1602" t="str">
            <v>TOYOTA</v>
          </cell>
          <cell r="G1602" t="str">
            <v xml:space="preserve">AE120F FV/LH/X</v>
          </cell>
          <cell r="H1602" t="str">
            <v xml:space="preserve">AE120F FV/LH/X</v>
          </cell>
          <cell r="I1602" t="str">
            <v>579*376</v>
          </cell>
          <cell r="J1602">
            <v>0.02</v>
          </cell>
          <cell r="K1602" t="str">
            <v>SUPPLIER0015</v>
          </cell>
          <cell r="L1602" t="str">
            <v xml:space="preserve">XINYI AUTOMOBILE GLASS (SHENZHEN) CO., LTD</v>
          </cell>
          <cell r="M1602">
            <v>0</v>
          </cell>
          <cell r="N1602">
            <v>0</v>
          </cell>
          <cell r="O1602">
            <v>0</v>
          </cell>
          <cell r="R1602">
            <v>1</v>
          </cell>
          <cell r="S1602">
            <v>4</v>
          </cell>
          <cell r="T1602" t="str">
            <v xml:space="preserve">USD Purchase Pricelist (USD)</v>
          </cell>
          <cell r="U1602">
            <v>2.2999999999999998</v>
          </cell>
          <cell r="V1602">
            <v>412.16</v>
          </cell>
          <cell r="W1602">
            <v>550</v>
          </cell>
          <cell r="X1602">
            <v>680</v>
          </cell>
          <cell r="Z1602">
            <v>19</v>
          </cell>
          <cell r="AB1602" t="str">
            <v>1A</v>
          </cell>
        </row>
        <row r="1603">
          <cell r="A1603">
            <v>13961</v>
          </cell>
          <cell r="B1603" t="str">
            <v>AUTOLAMPS1241</v>
          </cell>
          <cell r="C1603" t="str">
            <v>AUTOLAMPS1241</v>
          </cell>
          <cell r="D1603" t="b">
            <v>1</v>
          </cell>
          <cell r="E1603" t="str">
            <v xml:space="preserve">TOYOTA COROLLA SPACIO/VERSO 5D WAGON (01-) - FRONT QUARTER GLASS - RH</v>
          </cell>
          <cell r="F1603" t="str">
            <v>TOYOTA</v>
          </cell>
          <cell r="G1603" t="str">
            <v xml:space="preserve">AE120F FV/RH/X</v>
          </cell>
          <cell r="H1603" t="str">
            <v xml:space="preserve">AE120F FV/RH/X</v>
          </cell>
          <cell r="I1603" t="str">
            <v>579*376</v>
          </cell>
          <cell r="J1603">
            <v>0.02</v>
          </cell>
          <cell r="K1603" t="str">
            <v>SUPPLIER0015</v>
          </cell>
          <cell r="L1603" t="str">
            <v xml:space="preserve">XINYI AUTOMOBILE GLASS (SHENZHEN) CO., LTD</v>
          </cell>
          <cell r="M1603">
            <v>2</v>
          </cell>
          <cell r="N1603">
            <v>8</v>
          </cell>
          <cell r="O1603">
            <v>10</v>
          </cell>
          <cell r="T1603" t="str">
            <v xml:space="preserve">USD Purchase Pricelist (USD)</v>
          </cell>
          <cell r="U1603">
            <v>2.2999999999999998</v>
          </cell>
          <cell r="V1603">
            <v>412.16</v>
          </cell>
          <cell r="W1603">
            <v>550</v>
          </cell>
          <cell r="X1603">
            <v>820</v>
          </cell>
          <cell r="Z1603">
            <v>19</v>
          </cell>
          <cell r="AB1603" t="str">
            <v>1A</v>
          </cell>
        </row>
        <row r="1604">
          <cell r="A1604">
            <v>13465</v>
          </cell>
          <cell r="B1604" t="str">
            <v>AUTOLAMPS1244</v>
          </cell>
          <cell r="C1604" t="str">
            <v>AUTOLAMPS1244</v>
          </cell>
          <cell r="D1604" t="b">
            <v>1</v>
          </cell>
          <cell r="E1604" t="str">
            <v xml:space="preserve">TOYOTA COROLLA SPACIOKE120F WAGON (01-04) - SIDE FIX GLASS - RH</v>
          </cell>
          <cell r="F1604" t="str">
            <v>TOYOTA</v>
          </cell>
          <cell r="G1604" t="str">
            <v xml:space="preserve">AE120F SW/RH/X</v>
          </cell>
          <cell r="H1604" t="str">
            <v xml:space="preserve">AE120F SW/RH/X</v>
          </cell>
          <cell r="I1604" t="str">
            <v>405*438</v>
          </cell>
          <cell r="J1604">
            <v>0.02</v>
          </cell>
          <cell r="K1604" t="str">
            <v>SUPPLIER0015</v>
          </cell>
          <cell r="L1604" t="str">
            <v xml:space="preserve">XINYI AUTOMOBILE GLASS (SHENZHEN) CO., LTD</v>
          </cell>
          <cell r="M1604">
            <v>0</v>
          </cell>
          <cell r="N1604">
            <v>0</v>
          </cell>
          <cell r="O1604">
            <v>0</v>
          </cell>
          <cell r="R1604">
            <v>0</v>
          </cell>
          <cell r="S1604">
            <v>0</v>
          </cell>
          <cell r="T1604" t="str">
            <v xml:space="preserve">USD Purchase Pricelist (USD)</v>
          </cell>
          <cell r="U1604">
            <v>4</v>
          </cell>
          <cell r="V1604">
            <v>621</v>
          </cell>
          <cell r="W1604">
            <v>800</v>
          </cell>
          <cell r="X1604">
            <v>1100</v>
          </cell>
        </row>
        <row r="1605">
          <cell r="A1605">
            <v>13408</v>
          </cell>
          <cell r="B1605" t="str">
            <v>AUTOLAMPS1629</v>
          </cell>
          <cell r="C1605" t="str">
            <v>AUTOLAMPS1629</v>
          </cell>
          <cell r="D1605" t="b">
            <v>1</v>
          </cell>
          <cell r="E1605" t="str">
            <v xml:space="preserve">TOYOTA COROLLA SPRINTER 4D SEDAN/SPRINTER CARIB 5D WAGON (87-92) - LAMINATED FRONT WINDSCREEN</v>
          </cell>
          <cell r="F1605" t="str">
            <v>TOYOTA</v>
          </cell>
          <cell r="G1605" t="str">
            <v xml:space="preserve">KE91 LFW X</v>
          </cell>
          <cell r="H1605" t="str">
            <v xml:space="preserve">KE91 LFW/X</v>
          </cell>
          <cell r="I1605" t="str">
            <v>1474*857</v>
          </cell>
          <cell r="J1605">
            <v>0.02</v>
          </cell>
          <cell r="K1605" t="str">
            <v>SUPPLIER0015</v>
          </cell>
          <cell r="L1605" t="str">
            <v xml:space="preserve">XINYI AUTOMOBILE GLASS (SHENZHEN) CO., LTD</v>
          </cell>
          <cell r="M1605">
            <v>0</v>
          </cell>
          <cell r="N1605">
            <v>0</v>
          </cell>
          <cell r="O1605">
            <v>0</v>
          </cell>
          <cell r="R1605">
            <v>2</v>
          </cell>
          <cell r="S1605">
            <v>8</v>
          </cell>
          <cell r="T1605" t="str">
            <v xml:space="preserve">USD Purchase Pricelist (USD)</v>
          </cell>
          <cell r="U1605">
            <v>16.16</v>
          </cell>
          <cell r="V1605">
            <v>2</v>
          </cell>
          <cell r="W1605">
            <v>3300</v>
          </cell>
          <cell r="X1605">
            <v>4560</v>
          </cell>
        </row>
        <row r="1606">
          <cell r="A1606">
            <v>11769</v>
          </cell>
          <cell r="B1606" t="str">
            <v>AUTOLAMPS2616</v>
          </cell>
          <cell r="C1606" t="str">
            <v>AUTOLAMPS2616</v>
          </cell>
          <cell r="D1606" t="b">
            <v>1</v>
          </cell>
          <cell r="E1606" t="str">
            <v xml:space="preserve">TOYOTA COROLLA SPRINTER AE100 (90-94) - CORNER LAMP (212-1578)  - LH</v>
          </cell>
          <cell r="F1606" t="str">
            <v>TOYOTA</v>
          </cell>
          <cell r="G1606" t="str">
            <v xml:space="preserve">SPRINTER/AE100 CLA LH</v>
          </cell>
          <cell r="H1606" t="str">
            <v>TY01-1403D-L</v>
          </cell>
          <cell r="J1606">
            <v>0.04</v>
          </cell>
          <cell r="K1606" t="str">
            <v>SUPPLIER0002</v>
          </cell>
          <cell r="L1606" t="str">
            <v xml:space="preserve">ANHUI TINCAI SILK CO. LTD</v>
          </cell>
          <cell r="M1606">
            <v>4</v>
          </cell>
          <cell r="N1606">
            <v>16</v>
          </cell>
          <cell r="O1606">
            <v>20</v>
          </cell>
          <cell r="P1606">
            <v>5</v>
          </cell>
          <cell r="Q1606">
            <v>20</v>
          </cell>
          <cell r="T1606" t="str">
            <v xml:space="preserve">Yuan Purchase Pricelist (CNY)</v>
          </cell>
          <cell r="U1606">
            <v>12</v>
          </cell>
          <cell r="V1606">
            <v>306</v>
          </cell>
          <cell r="W1606">
            <v>460</v>
          </cell>
          <cell r="X1606">
            <v>610</v>
          </cell>
          <cell r="Z1606">
            <v>10</v>
          </cell>
          <cell r="AB1606" t="str">
            <v>B15</v>
          </cell>
        </row>
        <row r="1607">
          <cell r="A1607">
            <v>11768</v>
          </cell>
          <cell r="B1607" t="str">
            <v>AUTOLAMPS2617</v>
          </cell>
          <cell r="C1607" t="str">
            <v>AUTOLAMPS2617</v>
          </cell>
          <cell r="D1607" t="b">
            <v>1</v>
          </cell>
          <cell r="E1607" t="str">
            <v xml:space="preserve">TOYOTA COROLLA SPRINTER AE100 (90-94) - CORNER LAMP (212-1578)  - RH</v>
          </cell>
          <cell r="F1607" t="str">
            <v>TOYOTA</v>
          </cell>
          <cell r="G1607" t="str">
            <v xml:space="preserve">SPRINTER/AE100 CLA RH</v>
          </cell>
          <cell r="H1607" t="str">
            <v>TY01-1403D-R</v>
          </cell>
          <cell r="J1607">
            <v>0.04</v>
          </cell>
          <cell r="K1607" t="str">
            <v>SUPPLIER0002</v>
          </cell>
          <cell r="L1607" t="str">
            <v xml:space="preserve">ANHUI TINCAI SILK CO. LTD</v>
          </cell>
          <cell r="M1607">
            <v>4</v>
          </cell>
          <cell r="N1607">
            <v>16</v>
          </cell>
          <cell r="O1607">
            <v>20</v>
          </cell>
          <cell r="P1607">
            <v>5</v>
          </cell>
          <cell r="Q1607">
            <v>20</v>
          </cell>
          <cell r="T1607" t="str">
            <v xml:space="preserve">Yuan Purchase Pricelist (CNY)</v>
          </cell>
          <cell r="U1607">
            <v>12</v>
          </cell>
          <cell r="V1607">
            <v>306</v>
          </cell>
          <cell r="W1607">
            <v>460</v>
          </cell>
          <cell r="X1607">
            <v>610</v>
          </cell>
          <cell r="Z1607">
            <v>10</v>
          </cell>
          <cell r="AB1607" t="str">
            <v>B15</v>
          </cell>
        </row>
        <row r="1608">
          <cell r="A1608">
            <v>11767</v>
          </cell>
          <cell r="B1608" t="str">
            <v>AUTOLAMPS2618</v>
          </cell>
          <cell r="C1608" t="str">
            <v>AUTOLAMPS2618</v>
          </cell>
          <cell r="D1608" t="b">
            <v>1</v>
          </cell>
          <cell r="E1608" t="str">
            <v xml:space="preserve">TOYOTA COROLLA SPRINTER AE100 (90-94) - HEAD LAMP (212-1162) - LH</v>
          </cell>
          <cell r="F1608" t="str">
            <v>TOYOTA</v>
          </cell>
          <cell r="G1608" t="str">
            <v xml:space="preserve">SPRINTER/AE100 HLA LH</v>
          </cell>
          <cell r="H1608" t="str">
            <v xml:space="preserve">MZ01-51001 / TY01-1401D-L</v>
          </cell>
          <cell r="J1608">
            <v>0.04</v>
          </cell>
          <cell r="K1608" t="str">
            <v>SUPPLIER0010</v>
          </cell>
          <cell r="L1608" t="str">
            <v xml:space="preserve">JIANGSU ZISUDE LAMPS TECHNOLOGY CO.,LTD</v>
          </cell>
          <cell r="M1608">
            <v>4</v>
          </cell>
          <cell r="N1608">
            <v>16</v>
          </cell>
          <cell r="O1608">
            <v>20</v>
          </cell>
          <cell r="R1608">
            <v>5</v>
          </cell>
          <cell r="S1608">
            <v>20</v>
          </cell>
          <cell r="T1608" t="str">
            <v xml:space="preserve">Yuan Purchase Pricelist (CNY)</v>
          </cell>
          <cell r="U1608">
            <v>34</v>
          </cell>
          <cell r="V1608">
            <v>790.5</v>
          </cell>
          <cell r="W1608">
            <v>1210</v>
          </cell>
          <cell r="X1608">
            <v>1670</v>
          </cell>
        </row>
        <row r="1609">
          <cell r="A1609">
            <v>11766</v>
          </cell>
          <cell r="B1609" t="str">
            <v>AUTOLAMPS2619</v>
          </cell>
          <cell r="C1609" t="str">
            <v>AUTOLAMPS2619</v>
          </cell>
          <cell r="D1609" t="b">
            <v>1</v>
          </cell>
          <cell r="E1609" t="str">
            <v xml:space="preserve">TOYOTA COROLLA SPRINTER AE100 (90-94) - HEAD LAMP (212-1162) - RH</v>
          </cell>
          <cell r="F1609" t="str">
            <v>TOYOTA</v>
          </cell>
          <cell r="G1609" t="str">
            <v xml:space="preserve">SPRINTER/AE100 HLA RH</v>
          </cell>
          <cell r="H1609" t="str">
            <v xml:space="preserve">MZ01-51001 / TY01-1401D-R</v>
          </cell>
          <cell r="J1609">
            <v>0.04</v>
          </cell>
          <cell r="K1609" t="str">
            <v>SUPPLIER0010</v>
          </cell>
          <cell r="L1609" t="str">
            <v xml:space="preserve">JIANGSU ZISUDE LAMPS TECHNOLOGY CO.,LTD</v>
          </cell>
          <cell r="M1609">
            <v>3</v>
          </cell>
          <cell r="N1609">
            <v>12</v>
          </cell>
          <cell r="O1609">
            <v>15</v>
          </cell>
          <cell r="R1609">
            <v>5</v>
          </cell>
          <cell r="S1609">
            <v>20</v>
          </cell>
          <cell r="T1609" t="str">
            <v xml:space="preserve">Yuan Purchase Pricelist (CNY)</v>
          </cell>
          <cell r="U1609">
            <v>34</v>
          </cell>
          <cell r="V1609">
            <v>790.5</v>
          </cell>
          <cell r="W1609">
            <v>1210</v>
          </cell>
          <cell r="X1609">
            <v>1670</v>
          </cell>
        </row>
        <row r="1610">
          <cell r="A1610">
            <v>10241</v>
          </cell>
          <cell r="B1610" t="str">
            <v>AUTOLAMPS1607</v>
          </cell>
          <cell r="C1610" t="str">
            <v>AUTOLAMPS1607</v>
          </cell>
          <cell r="D1610" t="b">
            <v>1</v>
          </cell>
          <cell r="E1610" t="str">
            <v xml:space="preserve">TOYOTA COROLLA SPRINTER AE110 (92-94) - CORNER LAMP (12-418) - LH</v>
          </cell>
          <cell r="F1610" t="str">
            <v>TOYOTA</v>
          </cell>
          <cell r="G1610" t="str">
            <v xml:space="preserve">SPRINTER/AE110 CLA LH</v>
          </cell>
          <cell r="H1610" t="str">
            <v>TY35-0203C-L</v>
          </cell>
          <cell r="J1610">
            <v>0.04</v>
          </cell>
          <cell r="K1610" t="str">
            <v>SUPPLIER0005</v>
          </cell>
          <cell r="L1610" t="str">
            <v xml:space="preserve">CHANGZHOU XINHANG VEHICLE ACCESSORIES CO.,LTD.</v>
          </cell>
          <cell r="M1610">
            <v>6</v>
          </cell>
          <cell r="N1610">
            <v>24</v>
          </cell>
          <cell r="O1610">
            <v>30</v>
          </cell>
          <cell r="P1610">
            <v>3</v>
          </cell>
          <cell r="Q1610">
            <v>10</v>
          </cell>
          <cell r="T1610" t="str">
            <v xml:space="preserve">USD Purchase Pricelist (USD)</v>
          </cell>
          <cell r="U1610">
            <v>12</v>
          </cell>
          <cell r="V1610">
            <v>306</v>
          </cell>
          <cell r="W1610">
            <v>460</v>
          </cell>
          <cell r="X1610">
            <v>610</v>
          </cell>
          <cell r="Z1610">
            <v>8</v>
          </cell>
          <cell r="AB1610" t="str">
            <v>B16</v>
          </cell>
        </row>
        <row r="1611">
          <cell r="A1611">
            <v>10240</v>
          </cell>
          <cell r="B1611" t="str">
            <v>AUTOLAMPS1608</v>
          </cell>
          <cell r="C1611" t="str">
            <v>AUTOLAMPS1608</v>
          </cell>
          <cell r="D1611" t="b">
            <v>1</v>
          </cell>
          <cell r="E1611" t="str">
            <v xml:space="preserve">TOYOTA COROLLA SPRINTER AE110 (92-94) - CORNER LAMP (12-418) - RH</v>
          </cell>
          <cell r="F1611" t="str">
            <v>TOYOTA</v>
          </cell>
          <cell r="G1611" t="str">
            <v>SPRINTER/AE110-CLA-RH</v>
          </cell>
          <cell r="H1611" t="str">
            <v>TY35-0203C-R</v>
          </cell>
          <cell r="J1611">
            <v>0.04</v>
          </cell>
          <cell r="K1611" t="str">
            <v>SUPPLIER0005</v>
          </cell>
          <cell r="L1611" t="str">
            <v xml:space="preserve">CHANGZHOU XINHANG VEHICLE ACCESSORIES CO.,LTD.</v>
          </cell>
          <cell r="N1611">
            <v>0</v>
          </cell>
          <cell r="O1611">
            <v>0</v>
          </cell>
          <cell r="T1611" t="str">
            <v xml:space="preserve">RMB - CHINESE YUAN</v>
          </cell>
          <cell r="U1611">
            <v>12</v>
          </cell>
          <cell r="V1611">
            <v>306</v>
          </cell>
          <cell r="W1611">
            <v>460</v>
          </cell>
          <cell r="X1611">
            <v>610</v>
          </cell>
          <cell r="Z1611">
            <v>18</v>
          </cell>
          <cell r="AB1611" t="str">
            <v>B16</v>
          </cell>
        </row>
        <row r="1612">
          <cell r="A1612">
            <v>10239</v>
          </cell>
          <cell r="B1612" t="str">
            <v>AUTOLAMPS1609</v>
          </cell>
          <cell r="C1612" t="str">
            <v>AUTOLAMPS1609</v>
          </cell>
          <cell r="D1612" t="b">
            <v>1</v>
          </cell>
          <cell r="E1612" t="str">
            <v xml:space="preserve">TOYOTA COROLLA SPRINTER AE110 (92-94) - HEAD LAMP - LH</v>
          </cell>
          <cell r="F1612" t="str">
            <v>TOYOTA</v>
          </cell>
          <cell r="G1612" t="str">
            <v xml:space="preserve">SPRINTER/AE110 HLA LH</v>
          </cell>
          <cell r="H1612" t="str">
            <v>TY35-0201A-L</v>
          </cell>
          <cell r="J1612">
            <v>0.04</v>
          </cell>
          <cell r="K1612" t="str">
            <v>SUPPLIER0005</v>
          </cell>
          <cell r="L1612" t="str">
            <v xml:space="preserve">CHANGZHOU XINHANG VEHICLE ACCESSORIES CO.,LTD.</v>
          </cell>
          <cell r="M1612">
            <v>2</v>
          </cell>
          <cell r="N1612">
            <v>8</v>
          </cell>
          <cell r="O1612">
            <v>10</v>
          </cell>
          <cell r="R1612">
            <v>2</v>
          </cell>
          <cell r="S1612">
            <v>5</v>
          </cell>
          <cell r="T1612" t="str">
            <v xml:space="preserve">USD Purchase Pricelist (USD)</v>
          </cell>
          <cell r="U1612">
            <v>50</v>
          </cell>
          <cell r="V1612">
            <v>1275</v>
          </cell>
          <cell r="W1612">
            <v>1910</v>
          </cell>
          <cell r="X1612">
            <v>2550</v>
          </cell>
          <cell r="Z1612">
            <v>15</v>
          </cell>
          <cell r="AB1612" t="str">
            <v>A4</v>
          </cell>
        </row>
        <row r="1613">
          <cell r="A1613">
            <v>10238</v>
          </cell>
          <cell r="B1613" t="str">
            <v>AUTOLAMPS1610</v>
          </cell>
          <cell r="C1613" t="str">
            <v>AUTOLAMPS1610</v>
          </cell>
          <cell r="D1613" t="b">
            <v>1</v>
          </cell>
          <cell r="E1613" t="str">
            <v xml:space="preserve">TOYOTA COROLLA SPRINTER AE110 (92-94) - HEAD LAMP - RH</v>
          </cell>
          <cell r="F1613" t="str">
            <v>TOYOTA</v>
          </cell>
          <cell r="G1613" t="str">
            <v xml:space="preserve">SPRINTER/AE110 HLA RH</v>
          </cell>
          <cell r="H1613" t="str">
            <v>TY35-0201A-R</v>
          </cell>
          <cell r="J1613">
            <v>0.04</v>
          </cell>
          <cell r="K1613" t="str">
            <v>SUPPLIER0005</v>
          </cell>
          <cell r="L1613" t="str">
            <v xml:space="preserve">CHANGZHOU XINHANG VEHICLE ACCESSORIES CO.,LTD.</v>
          </cell>
          <cell r="M1613">
            <v>2</v>
          </cell>
          <cell r="N1613">
            <v>8</v>
          </cell>
          <cell r="O1613">
            <v>10</v>
          </cell>
          <cell r="R1613">
            <v>2</v>
          </cell>
          <cell r="S1613">
            <v>5</v>
          </cell>
          <cell r="T1613" t="str">
            <v xml:space="preserve">USD Purchase Pricelist (USD)</v>
          </cell>
          <cell r="U1613">
            <v>50</v>
          </cell>
          <cell r="V1613">
            <v>1275</v>
          </cell>
          <cell r="W1613">
            <v>1910</v>
          </cell>
          <cell r="X1613">
            <v>2550</v>
          </cell>
          <cell r="Z1613">
            <v>15</v>
          </cell>
          <cell r="AB1613" t="str">
            <v>A4</v>
          </cell>
        </row>
        <row r="1614">
          <cell r="A1614">
            <v>11266</v>
          </cell>
          <cell r="B1614" t="str">
            <v>AUTOLAMPS1613</v>
          </cell>
          <cell r="C1614" t="str">
            <v>AUTOLAMPS1613</v>
          </cell>
          <cell r="D1614" t="b">
            <v>1</v>
          </cell>
          <cell r="E1614" t="str">
            <v xml:space="preserve">TOYOTA COROLLA SPRINTER AE110 (92-94) - TAIL LAMP W/REVERSE LIGHT - LH</v>
          </cell>
          <cell r="F1614" t="str">
            <v>TOYOTA</v>
          </cell>
          <cell r="G1614" t="str">
            <v xml:space="preserve">SPRINTER/AE110 TLA LH</v>
          </cell>
          <cell r="H1614" t="str">
            <v>TY35-0202B-L</v>
          </cell>
          <cell r="J1614">
            <v>0.04</v>
          </cell>
          <cell r="K1614" t="str">
            <v>SUPPLIER0005</v>
          </cell>
          <cell r="L1614" t="str">
            <v xml:space="preserve">CHANGZHOU XINHANG VEHICLE ACCESSORIES CO.,LTD.</v>
          </cell>
          <cell r="M1614">
            <v>5</v>
          </cell>
          <cell r="N1614">
            <v>20</v>
          </cell>
          <cell r="O1614">
            <v>25</v>
          </cell>
          <cell r="R1614">
            <v>5</v>
          </cell>
          <cell r="S1614">
            <v>10</v>
          </cell>
          <cell r="T1614" t="str">
            <v xml:space="preserve">USD Purchase Pricelist (USD)</v>
          </cell>
          <cell r="U1614">
            <v>4</v>
          </cell>
          <cell r="V1614">
            <v>666.5</v>
          </cell>
          <cell r="W1614">
            <v>1450</v>
          </cell>
          <cell r="X1614">
            <v>2000</v>
          </cell>
        </row>
        <row r="1615">
          <cell r="A1615">
            <v>11265</v>
          </cell>
          <cell r="B1615" t="str">
            <v>AUTOLAMPS1614</v>
          </cell>
          <cell r="C1615" t="str">
            <v>AUTOLAMPS1614</v>
          </cell>
          <cell r="D1615" t="b">
            <v>1</v>
          </cell>
          <cell r="E1615" t="str">
            <v xml:space="preserve">TOYOTA COROLLA SPRINTER AE110 (92-94) - TAIL LAMP W/REVERSE LIGHT - RH</v>
          </cell>
          <cell r="F1615" t="str">
            <v>TOYOTA</v>
          </cell>
          <cell r="G1615" t="str">
            <v xml:space="preserve">SPRINTER/AE110 TLA RH</v>
          </cell>
          <cell r="H1615" t="str">
            <v>TY35-0202B-R</v>
          </cell>
          <cell r="J1615">
            <v>0.04</v>
          </cell>
          <cell r="K1615" t="str">
            <v>SUPPLIER0005</v>
          </cell>
          <cell r="L1615" t="str">
            <v xml:space="preserve">CHANGZHOU XINHANG VEHICLE ACCESSORIES CO.,LTD.</v>
          </cell>
          <cell r="M1615">
            <v>5</v>
          </cell>
          <cell r="N1615">
            <v>20</v>
          </cell>
          <cell r="O1615">
            <v>25</v>
          </cell>
          <cell r="R1615">
            <v>5</v>
          </cell>
          <cell r="S1615">
            <v>10</v>
          </cell>
          <cell r="T1615" t="str">
            <v xml:space="preserve">USD Purchase Pricelist (USD)</v>
          </cell>
          <cell r="U1615">
            <v>4</v>
          </cell>
          <cell r="V1615">
            <v>666.5</v>
          </cell>
          <cell r="W1615">
            <v>1450</v>
          </cell>
          <cell r="X1615">
            <v>2000</v>
          </cell>
        </row>
        <row r="1616">
          <cell r="A1616">
            <v>12238</v>
          </cell>
          <cell r="B1616" t="str">
            <v>AUTOLAMPS1611</v>
          </cell>
          <cell r="C1616" t="str">
            <v>AUTOLAMPS1611</v>
          </cell>
          <cell r="D1616" t="b">
            <v>1</v>
          </cell>
          <cell r="E1616" t="str">
            <v xml:space="preserve">TOYOTA COROLLA SPRINTER AE110 (92-94) - TAIL LENS W/REVERSE LIGHT - LH</v>
          </cell>
          <cell r="F1616" t="str">
            <v>TOYOTA</v>
          </cell>
          <cell r="G1616" t="str">
            <v xml:space="preserve">SPRINTER/AE110 TLS LH</v>
          </cell>
          <cell r="H1616" t="str">
            <v>TY35-0202B-00-L</v>
          </cell>
          <cell r="J1616">
            <v>0.04</v>
          </cell>
          <cell r="K1616" t="str">
            <v>SUPPLIER0005</v>
          </cell>
          <cell r="L1616" t="str">
            <v xml:space="preserve">CHANGZHOU XINHANG VEHICLE ACCESSORIES CO.,LTD.</v>
          </cell>
          <cell r="M1616">
            <v>7</v>
          </cell>
          <cell r="N1616">
            <v>28</v>
          </cell>
          <cell r="O1616">
            <v>35</v>
          </cell>
          <cell r="R1616">
            <v>5</v>
          </cell>
          <cell r="S1616">
            <v>10</v>
          </cell>
          <cell r="T1616" t="str">
            <v xml:space="preserve">USD Purchase Pricelist (USD)</v>
          </cell>
          <cell r="U1616">
            <v>18</v>
          </cell>
          <cell r="V1616">
            <v>459</v>
          </cell>
          <cell r="W1616">
            <v>690</v>
          </cell>
          <cell r="X1616">
            <v>920</v>
          </cell>
          <cell r="Z1616">
            <v>53</v>
          </cell>
          <cell r="AB1616" t="str">
            <v>TF</v>
          </cell>
        </row>
        <row r="1617">
          <cell r="A1617">
            <v>12240</v>
          </cell>
          <cell r="B1617" t="str">
            <v>AUTOLAMPS1612</v>
          </cell>
          <cell r="C1617" t="str">
            <v>AUTOLAMPS1612</v>
          </cell>
          <cell r="D1617" t="b">
            <v>1</v>
          </cell>
          <cell r="E1617" t="str">
            <v xml:space="preserve">TOYOTA COROLLA SPRINTER AE110 (92-94) - TAIL LENS W/REVERSE LIGHT - RH</v>
          </cell>
          <cell r="F1617" t="str">
            <v>TOYOTA</v>
          </cell>
          <cell r="G1617" t="str">
            <v xml:space="preserve">SPRINTER/AE110 TLS RH</v>
          </cell>
          <cell r="H1617" t="str">
            <v>TY35-0202B-00-R</v>
          </cell>
          <cell r="J1617">
            <v>0.04</v>
          </cell>
          <cell r="K1617" t="str">
            <v>SUPPLIER0005</v>
          </cell>
          <cell r="L1617" t="str">
            <v xml:space="preserve">CHANGZHOU XINHANG VEHICLE ACCESSORIES CO.,LTD.</v>
          </cell>
          <cell r="M1617">
            <v>8</v>
          </cell>
          <cell r="N1617">
            <v>32</v>
          </cell>
          <cell r="O1617">
            <v>40</v>
          </cell>
          <cell r="R1617">
            <v>5</v>
          </cell>
          <cell r="S1617">
            <v>10</v>
          </cell>
          <cell r="T1617" t="str">
            <v xml:space="preserve">USD Purchase Pricelist (USD)</v>
          </cell>
          <cell r="U1617">
            <v>18</v>
          </cell>
          <cell r="V1617">
            <v>459</v>
          </cell>
          <cell r="W1617">
            <v>690</v>
          </cell>
          <cell r="X1617">
            <v>920</v>
          </cell>
          <cell r="Z1617">
            <v>27</v>
          </cell>
          <cell r="AB1617" t="str">
            <v>TF</v>
          </cell>
        </row>
        <row r="1618">
          <cell r="A1618">
            <v>12822</v>
          </cell>
          <cell r="B1618" t="str">
            <v>AUTOLAMPS1615</v>
          </cell>
          <cell r="C1618" t="str">
            <v>AUTOLAMPS1615</v>
          </cell>
          <cell r="D1618" t="b">
            <v>1</v>
          </cell>
          <cell r="E1618" t="str">
            <v xml:space="preserve">TOYOTA COROLLA SPRINTER AE110/AE111 (95-00) - FRONT DOOR - LH</v>
          </cell>
          <cell r="F1618" t="str">
            <v>TOYOTA</v>
          </cell>
          <cell r="G1618" t="str">
            <v xml:space="preserve">AE111 4D FD/LH</v>
          </cell>
          <cell r="H1618" t="str">
            <v xml:space="preserve">AE111-4D FD/LH</v>
          </cell>
          <cell r="I1618" t="str">
            <v>855*488</v>
          </cell>
          <cell r="J1618">
            <v>0.02</v>
          </cell>
          <cell r="K1618" t="str">
            <v>SUPPLIER0015</v>
          </cell>
          <cell r="L1618" t="str">
            <v xml:space="preserve">XINYI AUTOMOBILE GLASS (SHENZHEN) CO., LTD</v>
          </cell>
          <cell r="M1618">
            <v>1</v>
          </cell>
          <cell r="N1618">
            <v>4</v>
          </cell>
          <cell r="O1618">
            <v>5</v>
          </cell>
          <cell r="R1618">
            <v>1</v>
          </cell>
          <cell r="S1618">
            <v>3</v>
          </cell>
          <cell r="T1618" t="str">
            <v xml:space="preserve">USD Purchase Pricelist (USD)</v>
          </cell>
          <cell r="U1618">
            <v>2.67</v>
          </cell>
          <cell r="V1618">
            <v>414.52</v>
          </cell>
          <cell r="W1618">
            <v>500</v>
          </cell>
          <cell r="X1618">
            <v>700</v>
          </cell>
        </row>
        <row r="1619">
          <cell r="A1619">
            <v>12821</v>
          </cell>
          <cell r="B1619" t="str">
            <v>AUTOLAMPS1616</v>
          </cell>
          <cell r="C1619" t="str">
            <v>AUTOLAMPS1616</v>
          </cell>
          <cell r="D1619" t="b">
            <v>1</v>
          </cell>
          <cell r="E1619" t="str">
            <v xml:space="preserve">TOYOTA COROLLA SPRINTER AE110/AE111 (95-00) - FRONT DOOR - RH</v>
          </cell>
          <cell r="F1619" t="str">
            <v>TOYOTA</v>
          </cell>
          <cell r="G1619" t="str">
            <v xml:space="preserve">AE111 4D FD/RH</v>
          </cell>
          <cell r="H1619" t="str">
            <v xml:space="preserve">AE111-4D FD/RH</v>
          </cell>
          <cell r="I1619" t="str">
            <v>855*488</v>
          </cell>
          <cell r="J1619">
            <v>0.02</v>
          </cell>
          <cell r="K1619" t="str">
            <v>SUPPLIER0015</v>
          </cell>
          <cell r="L1619" t="str">
            <v xml:space="preserve">XINYI AUTOMOBILE GLASS (SHENZHEN) CO., LTD</v>
          </cell>
          <cell r="M1619">
            <v>1</v>
          </cell>
          <cell r="N1619">
            <v>4</v>
          </cell>
          <cell r="O1619">
            <v>5</v>
          </cell>
          <cell r="R1619">
            <v>1</v>
          </cell>
          <cell r="S1619">
            <v>3</v>
          </cell>
          <cell r="T1619" t="str">
            <v xml:space="preserve">USD Purchase Pricelist (USD)</v>
          </cell>
          <cell r="U1619">
            <v>2.67</v>
          </cell>
          <cell r="V1619">
            <v>414.52</v>
          </cell>
          <cell r="W1619">
            <v>500</v>
          </cell>
          <cell r="X1619">
            <v>700</v>
          </cell>
        </row>
        <row r="1620">
          <cell r="A1620">
            <v>13479</v>
          </cell>
          <cell r="B1620" t="str">
            <v>AUTOLAMPS1618</v>
          </cell>
          <cell r="C1620" t="str">
            <v>AUTOLAMPS1618</v>
          </cell>
          <cell r="D1620" t="b">
            <v>1</v>
          </cell>
          <cell r="E1620" t="str">
            <v xml:space="preserve">TOYOTA COROLLA SPRINTER AE110/AE111 (95-00) - REAR DOOR - LH</v>
          </cell>
          <cell r="F1620" t="str">
            <v>TOYOTA</v>
          </cell>
          <cell r="G1620" t="str">
            <v xml:space="preserve">AE111 4D RD/LH</v>
          </cell>
          <cell r="H1620" t="str">
            <v xml:space="preserve">AE111-4D RD/LH</v>
          </cell>
          <cell r="I1620" t="str">
            <v>709*473</v>
          </cell>
          <cell r="J1620">
            <v>0.02</v>
          </cell>
          <cell r="K1620" t="str">
            <v>SUPPLIER0015</v>
          </cell>
          <cell r="L1620" t="str">
            <v xml:space="preserve">XINYI AUTOMOBILE GLASS (SHENZHEN) CO., LTD</v>
          </cell>
          <cell r="M1620">
            <v>0</v>
          </cell>
          <cell r="N1620">
            <v>0</v>
          </cell>
          <cell r="O1620">
            <v>0</v>
          </cell>
          <cell r="R1620">
            <v>1</v>
          </cell>
          <cell r="S1620">
            <v>3</v>
          </cell>
          <cell r="T1620" t="str">
            <v xml:space="preserve">USD Purchase Pricelist (USD)</v>
          </cell>
          <cell r="U1620">
            <v>2.5</v>
          </cell>
          <cell r="V1620">
            <v>388.13</v>
          </cell>
          <cell r="W1620">
            <v>500</v>
          </cell>
          <cell r="X1620">
            <v>700</v>
          </cell>
        </row>
        <row r="1621">
          <cell r="A1621">
            <v>13480</v>
          </cell>
          <cell r="B1621" t="str">
            <v>AUTOLAMPS1619</v>
          </cell>
          <cell r="C1621" t="str">
            <v>AUTOLAMPS1619</v>
          </cell>
          <cell r="D1621" t="b">
            <v>1</v>
          </cell>
          <cell r="E1621" t="str">
            <v xml:space="preserve">TOYOTA COROLLA SPRINTER AE110/AE111 (95-00) - REAR DOOR - RH</v>
          </cell>
          <cell r="F1621" t="str">
            <v>TOYOTA</v>
          </cell>
          <cell r="G1621" t="str">
            <v xml:space="preserve">AE111 4D RD/RH</v>
          </cell>
          <cell r="H1621" t="str">
            <v xml:space="preserve">AE111-4D RD/RH</v>
          </cell>
          <cell r="I1621" t="str">
            <v>709*473</v>
          </cell>
          <cell r="J1621">
            <v>0.02</v>
          </cell>
          <cell r="K1621" t="str">
            <v>SUPPLIER0015</v>
          </cell>
          <cell r="L1621" t="str">
            <v xml:space="preserve">XINYI AUTOMOBILE GLASS (SHENZHEN) CO., LTD</v>
          </cell>
          <cell r="M1621">
            <v>0</v>
          </cell>
          <cell r="N1621">
            <v>0</v>
          </cell>
          <cell r="O1621">
            <v>0</v>
          </cell>
          <cell r="R1621">
            <v>1</v>
          </cell>
          <cell r="S1621">
            <v>4</v>
          </cell>
          <cell r="T1621" t="str">
            <v xml:space="preserve">USD Purchase Pricelist (USD)</v>
          </cell>
          <cell r="U1621">
            <v>2.5</v>
          </cell>
          <cell r="V1621">
            <v>388.13</v>
          </cell>
          <cell r="W1621">
            <v>500</v>
          </cell>
          <cell r="X1621">
            <v>700</v>
          </cell>
        </row>
        <row r="1622">
          <cell r="A1622">
            <v>11914</v>
          </cell>
          <cell r="B1622" t="str">
            <v>AUTOLAMPS1620</v>
          </cell>
          <cell r="C1622" t="str">
            <v>AUTOLAMPS1620</v>
          </cell>
          <cell r="D1622" t="b">
            <v>1</v>
          </cell>
          <cell r="E1622" t="str">
            <v xml:space="preserve">TOYOTA COROLLA SPRINTER AE110/AE111 (95-00) - REAR HEATED WINDSCREEN</v>
          </cell>
          <cell r="F1622" t="str">
            <v>TOYOTA</v>
          </cell>
          <cell r="G1622" t="str">
            <v xml:space="preserve">AE110 1 RW/H/X</v>
          </cell>
          <cell r="H1622" t="str">
            <v xml:space="preserve">AE110-1 RW/H/X</v>
          </cell>
          <cell r="I1622" t="str">
            <v>1319*765</v>
          </cell>
          <cell r="J1622">
            <v>0.02</v>
          </cell>
          <cell r="K1622" t="str">
            <v>SUPPLIER0015</v>
          </cell>
          <cell r="L1622" t="str">
            <v xml:space="preserve">XINYI AUTOMOBILE GLASS (SHENZHEN) CO., LTD</v>
          </cell>
          <cell r="M1622">
            <v>0</v>
          </cell>
          <cell r="N1622">
            <v>0</v>
          </cell>
          <cell r="O1622">
            <v>0</v>
          </cell>
          <cell r="R1622">
            <v>1</v>
          </cell>
          <cell r="S1622">
            <v>4</v>
          </cell>
          <cell r="T1622" t="str">
            <v xml:space="preserve">USD Purchase Pricelist (USD)</v>
          </cell>
          <cell r="U1622">
            <v>14.65</v>
          </cell>
          <cell r="V1622">
            <v>2625.28</v>
          </cell>
          <cell r="W1622">
            <v>3400</v>
          </cell>
          <cell r="X1622">
            <v>4200</v>
          </cell>
          <cell r="Z1622">
            <v>5</v>
          </cell>
          <cell r="AB1622" t="str">
            <v>5B</v>
          </cell>
        </row>
        <row r="1623">
          <cell r="A1623">
            <v>10243</v>
          </cell>
          <cell r="B1623" t="str">
            <v>AUTOLAMPS1621</v>
          </cell>
          <cell r="C1623" t="str">
            <v>AUTOLAMPS1621</v>
          </cell>
          <cell r="D1623" t="b">
            <v>1</v>
          </cell>
          <cell r="E1623" t="str">
            <v xml:space="preserve">TOYOTA COROLLA SPRINTER AE111 (96-98) - CORNER LAMP (12-452) - LH</v>
          </cell>
          <cell r="F1623" t="str">
            <v>TOYOTA</v>
          </cell>
          <cell r="G1623" t="str">
            <v xml:space="preserve">SPRINTER/AE111 CLA LH</v>
          </cell>
          <cell r="H1623" t="str">
            <v>TY35-0203-L</v>
          </cell>
          <cell r="J1623">
            <v>0.04</v>
          </cell>
          <cell r="K1623" t="str">
            <v>SUPPLIER0002</v>
          </cell>
          <cell r="L1623" t="str">
            <v xml:space="preserve">ANHUI TINCAI SILK CO. LTD</v>
          </cell>
          <cell r="M1623">
            <v>9</v>
          </cell>
          <cell r="N1623">
            <v>36</v>
          </cell>
          <cell r="O1623">
            <v>45</v>
          </cell>
          <cell r="P1623">
            <v>5</v>
          </cell>
          <cell r="Q1623">
            <v>10</v>
          </cell>
          <cell r="T1623" t="str">
            <v xml:space="preserve">Yuan Purchase Pricelist (CNY)</v>
          </cell>
          <cell r="U1623">
            <v>13</v>
          </cell>
          <cell r="V1623">
            <v>332</v>
          </cell>
          <cell r="W1623">
            <v>500</v>
          </cell>
          <cell r="X1623">
            <v>660</v>
          </cell>
        </row>
        <row r="1624">
          <cell r="A1624">
            <v>10242</v>
          </cell>
          <cell r="B1624" t="str">
            <v>AUTOLAMPS1622</v>
          </cell>
          <cell r="C1624" t="str">
            <v>AUTOLAMPS1622</v>
          </cell>
          <cell r="D1624" t="b">
            <v>1</v>
          </cell>
          <cell r="E1624" t="str">
            <v xml:space="preserve">TOYOTA COROLLA SPRINTER AE111 (96-98) - CORNER LAMP (12-452) - RH</v>
          </cell>
          <cell r="F1624" t="str">
            <v>TOYOTA</v>
          </cell>
          <cell r="G1624" t="str">
            <v xml:space="preserve">SPRINTER/AE111 CLA RH</v>
          </cell>
          <cell r="H1624" t="str">
            <v>TY35-0203-R</v>
          </cell>
          <cell r="J1624">
            <v>0.04</v>
          </cell>
          <cell r="K1624" t="str">
            <v>SUPPLIER0002</v>
          </cell>
          <cell r="L1624" t="str">
            <v xml:space="preserve">ANHUI TINCAI SILK CO. LTD</v>
          </cell>
          <cell r="M1624">
            <v>9</v>
          </cell>
          <cell r="N1624">
            <v>36</v>
          </cell>
          <cell r="O1624">
            <v>45</v>
          </cell>
          <cell r="P1624">
            <v>5</v>
          </cell>
          <cell r="Q1624">
            <v>10</v>
          </cell>
          <cell r="T1624" t="str">
            <v xml:space="preserve">Yuan Purchase Pricelist (CNY)</v>
          </cell>
          <cell r="U1624">
            <v>13</v>
          </cell>
          <cell r="V1624">
            <v>332</v>
          </cell>
          <cell r="W1624">
            <v>500</v>
          </cell>
          <cell r="X1624">
            <v>660</v>
          </cell>
        </row>
        <row r="1625">
          <cell r="A1625">
            <v>11777</v>
          </cell>
          <cell r="B1625" t="str">
            <v>AUTOLAMPS1623</v>
          </cell>
          <cell r="C1625" t="str">
            <v>AUTOLAMPS1623</v>
          </cell>
          <cell r="D1625" t="b">
            <v>1</v>
          </cell>
          <cell r="E1625" t="str">
            <v xml:space="preserve">TOYOTA COROLLA SPRINTER AE111 (96-98) - HEAD LAMP - LH</v>
          </cell>
          <cell r="F1625" t="str">
            <v>TOYOTA</v>
          </cell>
          <cell r="G1625" t="str">
            <v xml:space="preserve">SPRINTER/AE111 HLA LH</v>
          </cell>
          <cell r="H1625" t="str">
            <v>TY35-0201-L</v>
          </cell>
          <cell r="J1625">
            <v>0.04</v>
          </cell>
          <cell r="K1625" t="str">
            <v>SUPPLIER0002</v>
          </cell>
          <cell r="L1625" t="str">
            <v xml:space="preserve">ANHUI TINCAI SILK CO. LTD</v>
          </cell>
          <cell r="N1625">
            <v>0</v>
          </cell>
          <cell r="O1625">
            <v>0</v>
          </cell>
          <cell r="R1625">
            <v>2</v>
          </cell>
          <cell r="S1625">
            <v>5</v>
          </cell>
          <cell r="T1625" t="str">
            <v xml:space="preserve">Yuan Purchase Pricelist (CNY)</v>
          </cell>
          <cell r="U1625">
            <v>7.68</v>
          </cell>
          <cell r="V1625">
            <v>1200</v>
          </cell>
          <cell r="W1625">
            <v>1860</v>
          </cell>
          <cell r="X1625">
            <v>2570</v>
          </cell>
        </row>
        <row r="1626">
          <cell r="A1626">
            <v>11776</v>
          </cell>
          <cell r="B1626" t="str">
            <v>AUTOLAMPS1624</v>
          </cell>
          <cell r="C1626" t="str">
            <v>AUTOLAMPS1624</v>
          </cell>
          <cell r="D1626" t="b">
            <v>1</v>
          </cell>
          <cell r="E1626" t="str">
            <v xml:space="preserve">TOYOTA COROLLA SPRINTER AE111 (96-98) - HEAD LAMP - RH</v>
          </cell>
          <cell r="F1626" t="str">
            <v>TOYOTA</v>
          </cell>
          <cell r="G1626" t="str">
            <v xml:space="preserve">SPRINTER/AE111 HLA RH</v>
          </cell>
          <cell r="H1626" t="str">
            <v>TY35-0201-R</v>
          </cell>
          <cell r="J1626">
            <v>0.04</v>
          </cell>
          <cell r="K1626" t="str">
            <v>SUPPLIER0002</v>
          </cell>
          <cell r="L1626" t="str">
            <v xml:space="preserve">ANHUI TINCAI SILK CO. LTD</v>
          </cell>
          <cell r="N1626">
            <v>0</v>
          </cell>
          <cell r="O1626">
            <v>0</v>
          </cell>
          <cell r="R1626">
            <v>2</v>
          </cell>
          <cell r="S1626">
            <v>5</v>
          </cell>
          <cell r="T1626" t="str">
            <v xml:space="preserve">Yuan Purchase Pricelist (CNY)</v>
          </cell>
          <cell r="U1626">
            <v>7.68</v>
          </cell>
          <cell r="V1626">
            <v>1200</v>
          </cell>
          <cell r="W1626">
            <v>1860</v>
          </cell>
          <cell r="X1626">
            <v>2570</v>
          </cell>
        </row>
        <row r="1627">
          <cell r="A1627">
            <v>11395</v>
          </cell>
          <cell r="B1627" t="str">
            <v>AUTOLAMPS1627</v>
          </cell>
          <cell r="C1627" t="str">
            <v>AUTOLAMPS1627</v>
          </cell>
          <cell r="D1627" t="b">
            <v>1</v>
          </cell>
          <cell r="E1627" t="str">
            <v xml:space="preserve">TOYOTA COROLLA SPRINTER AE111 (96-98) - TAIL LAMP - LH</v>
          </cell>
          <cell r="F1627" t="str">
            <v>TOYOTA</v>
          </cell>
          <cell r="G1627" t="str">
            <v xml:space="preserve">SPRINTER/AE111 TLA LH</v>
          </cell>
          <cell r="H1627" t="str">
            <v>TY35-0202-L</v>
          </cell>
          <cell r="J1627">
            <v>0.04</v>
          </cell>
          <cell r="K1627" t="str">
            <v>SUPPLIER0005</v>
          </cell>
          <cell r="L1627" t="str">
            <v xml:space="preserve">CHANGZHOU XINHANG VEHICLE ACCESSORIES CO.,LTD.</v>
          </cell>
          <cell r="M1627">
            <v>9</v>
          </cell>
          <cell r="N1627">
            <v>36</v>
          </cell>
          <cell r="O1627">
            <v>45</v>
          </cell>
          <cell r="R1627">
            <v>5</v>
          </cell>
          <cell r="S1627">
            <v>10</v>
          </cell>
          <cell r="T1627" t="str">
            <v xml:space="preserve">USD Purchase Pricelist (USD)</v>
          </cell>
          <cell r="U1627">
            <v>4</v>
          </cell>
          <cell r="V1627">
            <v>666.5</v>
          </cell>
          <cell r="W1627">
            <v>970</v>
          </cell>
          <cell r="X1627">
            <v>1340</v>
          </cell>
        </row>
        <row r="1628">
          <cell r="A1628">
            <v>11396</v>
          </cell>
          <cell r="B1628" t="str">
            <v>AUTOLAMPS1628</v>
          </cell>
          <cell r="C1628" t="str">
            <v>AUTOLAMPS1628</v>
          </cell>
          <cell r="D1628" t="b">
            <v>1</v>
          </cell>
          <cell r="E1628" t="str">
            <v xml:space="preserve">TOYOTA COROLLA SPRINTER AE111 (96-98) - TAIL LAMP - RH</v>
          </cell>
          <cell r="F1628" t="str">
            <v>TOYOTA</v>
          </cell>
          <cell r="G1628" t="str">
            <v xml:space="preserve">SPRINTER/AE111 TLA RH</v>
          </cell>
          <cell r="H1628" t="str">
            <v>TY35-0202-R</v>
          </cell>
          <cell r="J1628">
            <v>0.04</v>
          </cell>
          <cell r="K1628" t="str">
            <v>SUPPLIER0005</v>
          </cell>
          <cell r="L1628" t="str">
            <v xml:space="preserve">CHANGZHOU XINHANG VEHICLE ACCESSORIES CO.,LTD.</v>
          </cell>
          <cell r="M1628">
            <v>9</v>
          </cell>
          <cell r="N1628">
            <v>36</v>
          </cell>
          <cell r="O1628">
            <v>45</v>
          </cell>
          <cell r="R1628">
            <v>5</v>
          </cell>
          <cell r="S1628">
            <v>10</v>
          </cell>
          <cell r="T1628" t="str">
            <v xml:space="preserve">USD Purchase Pricelist (USD)</v>
          </cell>
          <cell r="U1628">
            <v>4</v>
          </cell>
          <cell r="V1628">
            <v>442.8</v>
          </cell>
          <cell r="W1628">
            <v>970</v>
          </cell>
          <cell r="X1628">
            <v>1340</v>
          </cell>
        </row>
        <row r="1629">
          <cell r="A1629">
            <v>12550</v>
          </cell>
          <cell r="B1629" t="str">
            <v>AUTOLAMPS1625</v>
          </cell>
          <cell r="C1629" t="str">
            <v>AUTOLAMPS1625</v>
          </cell>
          <cell r="D1629" t="b">
            <v>1</v>
          </cell>
          <cell r="E1629" t="str">
            <v xml:space="preserve">TOYOTA COROLLA SPRINTER AE111 (96-98) - TAIL LENS - LH</v>
          </cell>
          <cell r="F1629" t="str">
            <v>TOYOTA</v>
          </cell>
          <cell r="G1629" t="str">
            <v xml:space="preserve">SPRINTER/AE111 TLS LH</v>
          </cell>
          <cell r="H1629" t="str">
            <v>00-TY35-0202B-L</v>
          </cell>
          <cell r="J1629">
            <v>0.04</v>
          </cell>
          <cell r="K1629" t="str">
            <v>SUPPLIER0002</v>
          </cell>
          <cell r="L1629" t="str">
            <v xml:space="preserve">ANHUI TINCAI SILK CO. LTD</v>
          </cell>
          <cell r="M1629">
            <v>6</v>
          </cell>
          <cell r="N1629">
            <v>24</v>
          </cell>
          <cell r="O1629">
            <v>30</v>
          </cell>
          <cell r="R1629">
            <v>5</v>
          </cell>
          <cell r="S1629">
            <v>10</v>
          </cell>
          <cell r="T1629" t="str">
            <v xml:space="preserve">Yuan Purchase Pricelist (CNY)</v>
          </cell>
          <cell r="U1629">
            <v>1.6</v>
          </cell>
          <cell r="V1629">
            <v>266.60000000000002</v>
          </cell>
          <cell r="W1629">
            <v>370</v>
          </cell>
          <cell r="X1629">
            <v>520</v>
          </cell>
        </row>
        <row r="1630">
          <cell r="A1630">
            <v>12549</v>
          </cell>
          <cell r="B1630" t="str">
            <v>AUTOLAMPS1626</v>
          </cell>
          <cell r="C1630" t="str">
            <v>AUTOLAMPS1626</v>
          </cell>
          <cell r="D1630" t="b">
            <v>1</v>
          </cell>
          <cell r="E1630" t="str">
            <v xml:space="preserve">TOYOTA COROLLA SPRINTER AE111 (96-98) - TAIL LENS - RH</v>
          </cell>
          <cell r="F1630" t="str">
            <v>TOYOTA</v>
          </cell>
          <cell r="G1630" t="str">
            <v xml:space="preserve">SPRINTER/AE111 TLS RH</v>
          </cell>
          <cell r="H1630" t="str">
            <v>00-TY35-0202B-R</v>
          </cell>
          <cell r="J1630">
            <v>0.04</v>
          </cell>
          <cell r="K1630" t="str">
            <v>SUPPLIER0002</v>
          </cell>
          <cell r="L1630" t="str">
            <v xml:space="preserve">ANHUI TINCAI SILK CO. LTD</v>
          </cell>
          <cell r="M1630">
            <v>6</v>
          </cell>
          <cell r="N1630">
            <v>24</v>
          </cell>
          <cell r="O1630">
            <v>30</v>
          </cell>
          <cell r="R1630">
            <v>5</v>
          </cell>
          <cell r="S1630">
            <v>10</v>
          </cell>
          <cell r="T1630" t="str">
            <v xml:space="preserve">Yuan Purchase Pricelist (CNY)</v>
          </cell>
          <cell r="U1630">
            <v>1.6</v>
          </cell>
          <cell r="V1630">
            <v>266.60000000000002</v>
          </cell>
          <cell r="W1630">
            <v>370</v>
          </cell>
          <cell r="X1630">
            <v>520</v>
          </cell>
        </row>
        <row r="1631">
          <cell r="A1631">
            <v>12545</v>
          </cell>
          <cell r="B1631" t="str">
            <v>AUTOLAMPS1630</v>
          </cell>
          <cell r="C1631" t="str">
            <v>AUTOLAMPS1630</v>
          </cell>
          <cell r="D1631" t="b">
            <v>1</v>
          </cell>
          <cell r="E1631" t="str">
            <v xml:space="preserve">TOYOTA COROLLA SPRINTER AE90 - HEAD LAMP (212-1141) - LH</v>
          </cell>
          <cell r="F1631" t="str">
            <v>TOYOTA</v>
          </cell>
          <cell r="G1631" t="str">
            <v xml:space="preserve">SPRINTER/AE90 HLA LH</v>
          </cell>
          <cell r="H1631" t="str">
            <v>TY01-1401-L</v>
          </cell>
          <cell r="J1631">
            <v>0.04</v>
          </cell>
          <cell r="K1631" t="str">
            <v>SUPPLIER0002</v>
          </cell>
          <cell r="L1631" t="str">
            <v xml:space="preserve">ANHUI TINCAI SILK CO. LTD</v>
          </cell>
          <cell r="M1631">
            <v>1</v>
          </cell>
          <cell r="N1631">
            <v>4</v>
          </cell>
          <cell r="O1631">
            <v>5</v>
          </cell>
          <cell r="R1631">
            <v>5</v>
          </cell>
          <cell r="S1631">
            <v>10</v>
          </cell>
          <cell r="T1631" t="str">
            <v xml:space="preserve">Yuan Purchase Pricelist (CNY)</v>
          </cell>
          <cell r="U1631">
            <v>5.39</v>
          </cell>
          <cell r="V1631">
            <v>842</v>
          </cell>
          <cell r="W1631">
            <v>1310</v>
          </cell>
          <cell r="X1631">
            <v>1810</v>
          </cell>
        </row>
        <row r="1632">
          <cell r="A1632">
            <v>12544</v>
          </cell>
          <cell r="B1632" t="str">
            <v>AUTOLAMPS1631</v>
          </cell>
          <cell r="C1632" t="str">
            <v>AUTOLAMPS1631</v>
          </cell>
          <cell r="D1632" t="b">
            <v>1</v>
          </cell>
          <cell r="E1632" t="str">
            <v xml:space="preserve">TOYOTA COROLLA SPRINTER AE90 - HEAD LAMP (212-1141) - RH</v>
          </cell>
          <cell r="F1632" t="str">
            <v>TOYOTA</v>
          </cell>
          <cell r="G1632" t="str">
            <v xml:space="preserve">SPRINTER/AE90 HLA RH</v>
          </cell>
          <cell r="H1632" t="str">
            <v>TY01-1401-R</v>
          </cell>
          <cell r="J1632">
            <v>0.04</v>
          </cell>
          <cell r="K1632" t="str">
            <v>SUPPLIER0002</v>
          </cell>
          <cell r="L1632" t="str">
            <v xml:space="preserve">ANHUI TINCAI SILK CO. LTD</v>
          </cell>
          <cell r="M1632">
            <v>1</v>
          </cell>
          <cell r="N1632">
            <v>4</v>
          </cell>
          <cell r="O1632">
            <v>5</v>
          </cell>
          <cell r="R1632">
            <v>5</v>
          </cell>
          <cell r="S1632">
            <v>10</v>
          </cell>
          <cell r="T1632" t="str">
            <v xml:space="preserve">Yuan Purchase Pricelist (CNY)</v>
          </cell>
          <cell r="U1632">
            <v>5.39</v>
          </cell>
          <cell r="V1632">
            <v>842</v>
          </cell>
          <cell r="W1632">
            <v>1310</v>
          </cell>
          <cell r="X1632">
            <v>1810</v>
          </cell>
        </row>
        <row r="1633">
          <cell r="A1633">
            <v>10179</v>
          </cell>
          <cell r="B1633" t="str">
            <v>AUTOLAMPS1632</v>
          </cell>
          <cell r="C1633" t="str">
            <v>AUTOLAMPS1632</v>
          </cell>
          <cell r="D1633" t="b">
            <v>1</v>
          </cell>
          <cell r="E1633" t="str">
            <v xml:space="preserve">TOYOTA COROLLA SPRINTER EE90 - CORNER LAMP (212-1560) - LH</v>
          </cell>
          <cell r="F1633" t="str">
            <v>TOYOTA</v>
          </cell>
          <cell r="G1633" t="str">
            <v xml:space="preserve">SPRINTER/EE90 CLA LH</v>
          </cell>
          <cell r="H1633" t="str">
            <v>TY01-1403-L</v>
          </cell>
          <cell r="J1633">
            <v>0.04</v>
          </cell>
          <cell r="K1633" t="str">
            <v>SUPPLIER0002</v>
          </cell>
          <cell r="L1633" t="str">
            <v xml:space="preserve">ANHUI TINCAI SILK CO. LTD</v>
          </cell>
          <cell r="M1633">
            <v>2</v>
          </cell>
          <cell r="N1633">
            <v>8</v>
          </cell>
          <cell r="O1633">
            <v>10</v>
          </cell>
          <cell r="P1633">
            <v>5</v>
          </cell>
          <cell r="Q1633">
            <v>20</v>
          </cell>
          <cell r="T1633" t="str">
            <v xml:space="preserve">Yuan Purchase Pricelist (CNY)</v>
          </cell>
          <cell r="U1633">
            <v>14</v>
          </cell>
          <cell r="V1633">
            <v>357</v>
          </cell>
          <cell r="W1633">
            <v>540</v>
          </cell>
          <cell r="X1633">
            <v>710</v>
          </cell>
          <cell r="Z1633">
            <v>18</v>
          </cell>
          <cell r="AB1633" t="str">
            <v>B15</v>
          </cell>
        </row>
        <row r="1634">
          <cell r="A1634">
            <v>10178</v>
          </cell>
          <cell r="B1634" t="str">
            <v>AUTOLAMPS1633</v>
          </cell>
          <cell r="C1634" t="str">
            <v>AUTOLAMPS1633</v>
          </cell>
          <cell r="D1634" t="b">
            <v>1</v>
          </cell>
          <cell r="E1634" t="str">
            <v xml:space="preserve">TOYOTA COROLLA SPRINTER EE90 - CORNER LAMP (212-1560) - RH</v>
          </cell>
          <cell r="F1634" t="str">
            <v>TOYOTA</v>
          </cell>
          <cell r="G1634" t="str">
            <v xml:space="preserve">SPRINTER/EE90 CLA RH</v>
          </cell>
          <cell r="H1634" t="str">
            <v>TY01-1403-R</v>
          </cell>
          <cell r="J1634">
            <v>0.04</v>
          </cell>
          <cell r="K1634" t="str">
            <v>SUPPLIER0002</v>
          </cell>
          <cell r="L1634" t="str">
            <v xml:space="preserve">ANHUI TINCAI SILK CO. LTD</v>
          </cell>
          <cell r="M1634">
            <v>2</v>
          </cell>
          <cell r="N1634">
            <v>8</v>
          </cell>
          <cell r="O1634">
            <v>10</v>
          </cell>
          <cell r="P1634">
            <v>5</v>
          </cell>
          <cell r="Q1634">
            <v>20</v>
          </cell>
          <cell r="T1634" t="str">
            <v xml:space="preserve">Yuan Purchase Pricelist (CNY)</v>
          </cell>
          <cell r="U1634">
            <v>14</v>
          </cell>
          <cell r="V1634">
            <v>357</v>
          </cell>
          <cell r="W1634">
            <v>540</v>
          </cell>
          <cell r="X1634">
            <v>710</v>
          </cell>
          <cell r="Z1634">
            <v>18</v>
          </cell>
          <cell r="AB1634" t="str">
            <v>B15</v>
          </cell>
        </row>
        <row r="1635">
          <cell r="A1635">
            <v>13474</v>
          </cell>
          <cell r="B1635" t="str">
            <v>AUTOLAMPS1634</v>
          </cell>
          <cell r="C1635" t="str">
            <v>AUTOLAMPS1634</v>
          </cell>
          <cell r="D1635" t="b">
            <v>1</v>
          </cell>
          <cell r="E1635" t="str">
            <v xml:space="preserve">TOYOTA COROLLA VERSO MPV (04-09) - LAMINATED FRONT WINDSCREEN</v>
          </cell>
          <cell r="F1635" t="str">
            <v>TOYOTA</v>
          </cell>
          <cell r="G1635" t="str">
            <v xml:space="preserve">VERSO/04 LFW</v>
          </cell>
          <cell r="H1635" t="str">
            <v xml:space="preserve">8356AGNM1P LFW/X</v>
          </cell>
          <cell r="I1635" t="str">
            <v>1435*999</v>
          </cell>
          <cell r="J1635">
            <v>0.02</v>
          </cell>
          <cell r="K1635" t="str">
            <v>SUPPLIER0015</v>
          </cell>
          <cell r="L1635" t="str">
            <v xml:space="preserve">XINYI AUTOMOBILE GLASS (SHENZHEN) CO., LTD</v>
          </cell>
          <cell r="M1635">
            <v>0</v>
          </cell>
          <cell r="N1635">
            <v>0</v>
          </cell>
          <cell r="O1635">
            <v>0</v>
          </cell>
          <cell r="R1635">
            <v>1</v>
          </cell>
          <cell r="S1635">
            <v>4</v>
          </cell>
          <cell r="T1635" t="str">
            <v xml:space="preserve">USD Purchase Pricelist (USD)</v>
          </cell>
          <cell r="U1635">
            <v>18.559999999999999</v>
          </cell>
          <cell r="V1635">
            <v>2</v>
          </cell>
          <cell r="W1635">
            <v>3700</v>
          </cell>
          <cell r="X1635">
            <v>5110</v>
          </cell>
        </row>
        <row r="1636">
          <cell r="A1636">
            <v>13475</v>
          </cell>
          <cell r="B1636" t="str">
            <v>AUTOLAMPS1635</v>
          </cell>
          <cell r="C1636" t="str">
            <v>AUTOLAMPS1635</v>
          </cell>
          <cell r="D1636" t="b">
            <v>1</v>
          </cell>
          <cell r="E1636" t="str">
            <v xml:space="preserve">TOYOTA COROLLA VERSO MPV (04-09) - REAR HEATED WINDSCREEN (W/1 HOLE)</v>
          </cell>
          <cell r="F1636" t="str">
            <v>TOYOTA</v>
          </cell>
          <cell r="G1636" t="str">
            <v xml:space="preserve">VERSO/04 RW/H/X 1HL</v>
          </cell>
          <cell r="H1636" t="str">
            <v xml:space="preserve">8356BGNVZ RW/H/X</v>
          </cell>
          <cell r="I1636" t="str">
            <v>1315*480</v>
          </cell>
          <cell r="J1636">
            <v>0.02</v>
          </cell>
          <cell r="K1636" t="str">
            <v>SUPPLIER0015</v>
          </cell>
          <cell r="L1636" t="str">
            <v xml:space="preserve">XINYI AUTOMOBILE GLASS (SHENZHEN) CO., LTD</v>
          </cell>
          <cell r="M1636">
            <v>0</v>
          </cell>
          <cell r="N1636">
            <v>0</v>
          </cell>
          <cell r="O1636">
            <v>0</v>
          </cell>
          <cell r="R1636">
            <v>1</v>
          </cell>
          <cell r="S1636">
            <v>4</v>
          </cell>
          <cell r="T1636" t="str">
            <v xml:space="preserve">USD Purchase Pricelist (USD)</v>
          </cell>
          <cell r="U1636">
            <v>10.1</v>
          </cell>
          <cell r="V1636">
            <v>1</v>
          </cell>
          <cell r="W1636">
            <v>2000</v>
          </cell>
          <cell r="X1636">
            <v>2760</v>
          </cell>
        </row>
        <row r="1637">
          <cell r="A1637">
            <v>11928</v>
          </cell>
          <cell r="B1637" t="str">
            <v>AUTOLAMPS1316</v>
          </cell>
          <cell r="C1637" t="str">
            <v>AUTOLAMPS1316</v>
          </cell>
          <cell r="D1637" t="b">
            <v>1</v>
          </cell>
          <cell r="E1637" t="str">
            <v xml:space="preserve">TOYOTA COROLLA/AE111/SPRINTER AE110 (KE120 95-00) - FRONT DOOR GLASS - LH</v>
          </cell>
          <cell r="F1637" t="str">
            <v>TOYOTA</v>
          </cell>
          <cell r="G1637" t="str">
            <v xml:space="preserve">KE120 FD/LH</v>
          </cell>
          <cell r="H1637" t="str">
            <v xml:space="preserve">KE120 FD/LH</v>
          </cell>
          <cell r="I1637" t="str">
            <v>852*485</v>
          </cell>
          <cell r="J1637">
            <v>0.02</v>
          </cell>
          <cell r="K1637" t="str">
            <v>SUPPLIER0015</v>
          </cell>
          <cell r="L1637" t="str">
            <v xml:space="preserve">XINYI AUTOMOBILE GLASS (SHENZHEN) CO., LTD</v>
          </cell>
          <cell r="M1637">
            <v>0</v>
          </cell>
          <cell r="N1637">
            <v>0</v>
          </cell>
          <cell r="O1637">
            <v>0</v>
          </cell>
          <cell r="T1637" t="str">
            <v xml:space="preserve">USD Purchase Pricelist (USD)</v>
          </cell>
          <cell r="U1637">
            <v>2.5</v>
          </cell>
          <cell r="V1637">
            <v>388.13</v>
          </cell>
          <cell r="W1637">
            <v>500</v>
          </cell>
          <cell r="X1637">
            <v>700</v>
          </cell>
        </row>
        <row r="1638">
          <cell r="A1638">
            <v>11929</v>
          </cell>
          <cell r="B1638" t="str">
            <v>AUTOLAMPS1317</v>
          </cell>
          <cell r="C1638" t="str">
            <v>AUTOLAMPS1317</v>
          </cell>
          <cell r="D1638" t="b">
            <v>1</v>
          </cell>
          <cell r="E1638" t="str">
            <v xml:space="preserve">TOYOTA COROLLA/AE111/SPRINTER AE110 (KE120 95-00) - FRONT DOOR GLASS - RH</v>
          </cell>
          <cell r="F1638" t="str">
            <v>TOYOTA</v>
          </cell>
          <cell r="G1638" t="str">
            <v xml:space="preserve">KE120 FD/RH</v>
          </cell>
          <cell r="H1638" t="str">
            <v xml:space="preserve">KE120 FD/RH</v>
          </cell>
          <cell r="I1638" t="str">
            <v>852*485</v>
          </cell>
          <cell r="J1638">
            <v>0.02</v>
          </cell>
          <cell r="K1638" t="str">
            <v>SUPPLIER0015</v>
          </cell>
          <cell r="L1638" t="str">
            <v xml:space="preserve">XINYI AUTOMOBILE GLASS (SHENZHEN) CO., LTD</v>
          </cell>
          <cell r="M1638">
            <v>0</v>
          </cell>
          <cell r="N1638">
            <v>0</v>
          </cell>
          <cell r="O1638">
            <v>0</v>
          </cell>
          <cell r="T1638" t="str">
            <v xml:space="preserve">USD Purchase Pricelist (USD)</v>
          </cell>
          <cell r="U1638">
            <v>2.5</v>
          </cell>
          <cell r="V1638">
            <v>388.13</v>
          </cell>
          <cell r="W1638">
            <v>500</v>
          </cell>
          <cell r="X1638">
            <v>700</v>
          </cell>
        </row>
        <row r="1639">
          <cell r="A1639">
            <v>13409</v>
          </cell>
          <cell r="B1639" t="str">
            <v>AUTOLAMPS1636</v>
          </cell>
          <cell r="C1639" t="str">
            <v>AUTOLAMPS1636</v>
          </cell>
          <cell r="D1639" t="b">
            <v>1</v>
          </cell>
          <cell r="E1639" t="str">
            <v xml:space="preserve">TOYOTA COROLLA/SPRINTER 5D WAGON (87-92) - REAR HEATED WINDSCREEN</v>
          </cell>
          <cell r="F1639" t="str">
            <v>TOYOTA</v>
          </cell>
          <cell r="G1639" t="str">
            <v xml:space="preserve">KE91 RW/H/X</v>
          </cell>
          <cell r="H1639" t="str">
            <v xml:space="preserve">KE91 RW/H/X</v>
          </cell>
          <cell r="I1639" t="str">
            <v>1348*723</v>
          </cell>
          <cell r="J1639">
            <v>0.02</v>
          </cell>
          <cell r="K1639" t="str">
            <v>SUPPLIER0015</v>
          </cell>
          <cell r="L1639" t="str">
            <v xml:space="preserve">XINYI AUTOMOBILE GLASS (SHENZHEN) CO., LTD</v>
          </cell>
          <cell r="M1639">
            <v>0</v>
          </cell>
          <cell r="N1639">
            <v>0</v>
          </cell>
          <cell r="O1639">
            <v>0</v>
          </cell>
          <cell r="R1639">
            <v>1</v>
          </cell>
          <cell r="S1639">
            <v>4</v>
          </cell>
          <cell r="T1639" t="str">
            <v xml:space="preserve">USD Purchase Pricelist (USD)</v>
          </cell>
          <cell r="U1639">
            <v>15.59</v>
          </cell>
          <cell r="V1639">
            <v>2</v>
          </cell>
          <cell r="W1639">
            <v>3100</v>
          </cell>
          <cell r="X1639">
            <v>4280</v>
          </cell>
          <cell r="Z1639">
            <v>5</v>
          </cell>
          <cell r="AB1639" t="str">
            <v>6D</v>
          </cell>
        </row>
        <row r="1640">
          <cell r="A1640">
            <v>12797</v>
          </cell>
          <cell r="B1640" t="str">
            <v>AUTOLAMPS1637</v>
          </cell>
          <cell r="C1640" t="str">
            <v>AUTOLAMPS1637</v>
          </cell>
          <cell r="D1640" t="b">
            <v>1</v>
          </cell>
          <cell r="E1640" t="str">
            <v xml:space="preserve">TOYOTA COROLLA/SPRINTER AE110/AE111 (KE120 95-00) - REAR QUARTER DOOR GLASS - LH</v>
          </cell>
          <cell r="F1640" t="str">
            <v>TOYOTA</v>
          </cell>
          <cell r="G1640" t="str">
            <v xml:space="preserve">KE120 RQ/LH</v>
          </cell>
          <cell r="H1640" t="str">
            <v xml:space="preserve">KE120 RQ/LH</v>
          </cell>
          <cell r="I1640" t="str">
            <v>215*295</v>
          </cell>
          <cell r="J1640">
            <v>0.02</v>
          </cell>
          <cell r="K1640" t="str">
            <v>SUPPLIER0015</v>
          </cell>
          <cell r="L1640" t="str">
            <v xml:space="preserve">XINYI AUTOMOBILE GLASS (SHENZHEN) CO., LTD</v>
          </cell>
          <cell r="M1640">
            <v>1</v>
          </cell>
          <cell r="N1640">
            <v>4</v>
          </cell>
          <cell r="O1640">
            <v>5</v>
          </cell>
          <cell r="R1640">
            <v>1</v>
          </cell>
          <cell r="S1640">
            <v>4</v>
          </cell>
          <cell r="T1640" t="str">
            <v xml:space="preserve">USD Purchase Pricelist (USD)</v>
          </cell>
          <cell r="U1640">
            <v>1.4</v>
          </cell>
          <cell r="V1640">
            <v>217.35</v>
          </cell>
          <cell r="W1640">
            <v>300</v>
          </cell>
          <cell r="X1640">
            <v>420</v>
          </cell>
          <cell r="Z1640">
            <v>8</v>
          </cell>
          <cell r="AB1640" t="str">
            <v>1B</v>
          </cell>
        </row>
        <row r="1641">
          <cell r="A1641">
            <v>12798</v>
          </cell>
          <cell r="B1641" t="str">
            <v>AUTOLAMPS1638</v>
          </cell>
          <cell r="C1641" t="str">
            <v>AUTOLAMPS1638</v>
          </cell>
          <cell r="D1641" t="b">
            <v>1</v>
          </cell>
          <cell r="E1641" t="str">
            <v xml:space="preserve">TOYOTA COROLLA/SPRINTER AE110/AE111 (KE120 95-00) - REAR QUARTER DOOR GLASS - RH</v>
          </cell>
          <cell r="F1641" t="str">
            <v>TOYOTA</v>
          </cell>
          <cell r="G1641" t="str">
            <v xml:space="preserve">KE120 RQ/RH</v>
          </cell>
          <cell r="H1641" t="str">
            <v xml:space="preserve">KE120 RQ/RH</v>
          </cell>
          <cell r="I1641" t="str">
            <v>215*295</v>
          </cell>
          <cell r="J1641">
            <v>0.02</v>
          </cell>
          <cell r="K1641" t="str">
            <v>SUPPLIER0015</v>
          </cell>
          <cell r="L1641" t="str">
            <v xml:space="preserve">XINYI AUTOMOBILE GLASS (SHENZHEN) CO., LTD</v>
          </cell>
          <cell r="M1641">
            <v>0</v>
          </cell>
          <cell r="N1641">
            <v>0</v>
          </cell>
          <cell r="O1641">
            <v>0</v>
          </cell>
          <cell r="R1641">
            <v>1</v>
          </cell>
          <cell r="S1641">
            <v>4</v>
          </cell>
          <cell r="T1641" t="str">
            <v xml:space="preserve">USD Purchase Pricelist (USD)</v>
          </cell>
          <cell r="U1641">
            <v>1.4</v>
          </cell>
          <cell r="V1641">
            <v>217.35</v>
          </cell>
          <cell r="W1641">
            <v>300</v>
          </cell>
          <cell r="X1641">
            <v>420</v>
          </cell>
          <cell r="Z1641">
            <v>2</v>
          </cell>
          <cell r="AB1641" t="str">
            <v>1B</v>
          </cell>
        </row>
        <row r="1642">
          <cell r="A1642">
            <v>13424</v>
          </cell>
          <cell r="B1642" t="str">
            <v>AUTOLAMPS1187</v>
          </cell>
          <cell r="C1642" t="str">
            <v>AUTOLAMPS1187</v>
          </cell>
          <cell r="D1642" t="b">
            <v>1</v>
          </cell>
          <cell r="E1642" t="str">
            <v xml:space="preserve">TOYOTA CORONA CALDINA WAGON RT196 (92-96) - REAR DOOR - LH</v>
          </cell>
          <cell r="F1642" t="str">
            <v>TOYOTA</v>
          </cell>
          <cell r="G1642" t="str">
            <v xml:space="preserve">RT195 RD/LH</v>
          </cell>
          <cell r="H1642" t="str">
            <v xml:space="preserve">RT195 RD/LH</v>
          </cell>
          <cell r="I1642" t="str">
            <v>636*497</v>
          </cell>
          <cell r="J1642">
            <v>0.02</v>
          </cell>
          <cell r="K1642" t="str">
            <v>SUPPLIER0015</v>
          </cell>
          <cell r="L1642" t="str">
            <v xml:space="preserve">XINYI AUTOMOBILE GLASS (SHENZHEN) CO., LTD</v>
          </cell>
          <cell r="M1642">
            <v>0</v>
          </cell>
          <cell r="N1642">
            <v>0</v>
          </cell>
          <cell r="O1642">
            <v>0</v>
          </cell>
          <cell r="R1642">
            <v>0</v>
          </cell>
          <cell r="S1642">
            <v>0</v>
          </cell>
          <cell r="T1642" t="str">
            <v xml:space="preserve">USD Purchase Pricelist (USD)</v>
          </cell>
          <cell r="U1642">
            <v>2.5</v>
          </cell>
          <cell r="V1642">
            <v>388.13</v>
          </cell>
          <cell r="W1642">
            <v>500</v>
          </cell>
          <cell r="X1642">
            <v>700</v>
          </cell>
        </row>
        <row r="1643">
          <cell r="A1643">
            <v>13425</v>
          </cell>
          <cell r="B1643" t="str">
            <v>AUTOLAMPS1188</v>
          </cell>
          <cell r="C1643" t="str">
            <v>AUTOLAMPS1188</v>
          </cell>
          <cell r="D1643" t="b">
            <v>1</v>
          </cell>
          <cell r="E1643" t="str">
            <v xml:space="preserve">TOYOTA CORONA CALDINA WAGON RT196 (92-96) - REAR DOOR - RH</v>
          </cell>
          <cell r="F1643" t="str">
            <v>TOYOTA</v>
          </cell>
          <cell r="G1643" t="str">
            <v xml:space="preserve">RT195 RD/RH</v>
          </cell>
          <cell r="H1643" t="str">
            <v xml:space="preserve">RT195 RD/RH</v>
          </cell>
          <cell r="I1643" t="str">
            <v>636*497</v>
          </cell>
          <cell r="J1643">
            <v>0.02</v>
          </cell>
          <cell r="K1643" t="str">
            <v>SUPPLIER0015</v>
          </cell>
          <cell r="L1643" t="str">
            <v xml:space="preserve">XINYI AUTOMOBILE GLASS (SHENZHEN) CO., LTD</v>
          </cell>
          <cell r="M1643">
            <v>0</v>
          </cell>
          <cell r="N1643">
            <v>0</v>
          </cell>
          <cell r="O1643">
            <v>0</v>
          </cell>
          <cell r="R1643">
            <v>0</v>
          </cell>
          <cell r="S1643">
            <v>0</v>
          </cell>
          <cell r="T1643" t="str">
            <v xml:space="preserve">USD Purchase Pricelist (USD)</v>
          </cell>
          <cell r="U1643">
            <v>2.5</v>
          </cell>
          <cell r="V1643">
            <v>388.13</v>
          </cell>
          <cell r="W1643">
            <v>500</v>
          </cell>
          <cell r="X1643">
            <v>700</v>
          </cell>
        </row>
        <row r="1644">
          <cell r="A1644">
            <v>13426</v>
          </cell>
          <cell r="B1644" t="str">
            <v>AUTOLAMPS1189</v>
          </cell>
          <cell r="C1644" t="str">
            <v>AUTOLAMPS1189</v>
          </cell>
          <cell r="D1644" t="b">
            <v>1</v>
          </cell>
          <cell r="E1644" t="str">
            <v xml:space="preserve">TOYOTA CORONA CALDINA WAGON RT196 (92-96) - REAR HEATED WINDSCREEN</v>
          </cell>
          <cell r="F1644" t="str">
            <v>TOYOTA</v>
          </cell>
          <cell r="G1644" t="str">
            <v xml:space="preserve">RT195 RW/H/X</v>
          </cell>
          <cell r="H1644" t="str">
            <v xml:space="preserve">RT195 RW/H/X</v>
          </cell>
          <cell r="I1644" t="str">
            <v>1330*513</v>
          </cell>
          <cell r="J1644">
            <v>0.02</v>
          </cell>
          <cell r="K1644" t="str">
            <v>SUPPLIER0015</v>
          </cell>
          <cell r="L1644" t="str">
            <v xml:space="preserve">XINYI AUTOMOBILE GLASS (SHENZHEN) CO., LTD</v>
          </cell>
          <cell r="M1644">
            <v>1</v>
          </cell>
          <cell r="N1644">
            <v>4</v>
          </cell>
          <cell r="O1644">
            <v>5</v>
          </cell>
          <cell r="R1644">
            <v>1</v>
          </cell>
          <cell r="S1644">
            <v>3</v>
          </cell>
          <cell r="T1644" t="str">
            <v xml:space="preserve">USD Purchase Pricelist (USD)</v>
          </cell>
          <cell r="U1644">
            <v>10.9</v>
          </cell>
          <cell r="V1644">
            <v>1</v>
          </cell>
          <cell r="W1644">
            <v>2200</v>
          </cell>
          <cell r="X1644">
            <v>3040</v>
          </cell>
          <cell r="Z1644">
            <v>3</v>
          </cell>
          <cell r="AB1644" t="str">
            <v>6B</v>
          </cell>
        </row>
        <row r="1645">
          <cell r="A1645">
            <v>11933</v>
          </cell>
          <cell r="B1645" t="str">
            <v>AUTOLAMPS1190</v>
          </cell>
          <cell r="C1645" t="str">
            <v>AUTOLAMPS1190</v>
          </cell>
          <cell r="D1645" t="b">
            <v>1</v>
          </cell>
          <cell r="E1645" t="str">
            <v xml:space="preserve">TOYOTA CORONA CALDINA WAGON RT196 (92-96) - SIDE FIX WINDOW - LH</v>
          </cell>
          <cell r="F1645" t="str">
            <v>TOYOTA</v>
          </cell>
          <cell r="G1645" t="str">
            <v xml:space="preserve">RT195 SW/LH/X</v>
          </cell>
          <cell r="H1645" t="str">
            <v xml:space="preserve">RT195 SW/LH/X</v>
          </cell>
          <cell r="I1645" t="str">
            <v>670*410</v>
          </cell>
          <cell r="J1645">
            <v>0.02</v>
          </cell>
          <cell r="K1645" t="str">
            <v>SUPPLIER0015</v>
          </cell>
          <cell r="L1645" t="str">
            <v xml:space="preserve">XINYI AUTOMOBILE GLASS (SHENZHEN) CO., LTD</v>
          </cell>
          <cell r="M1645">
            <v>0</v>
          </cell>
          <cell r="N1645">
            <v>0</v>
          </cell>
          <cell r="O1645">
            <v>0</v>
          </cell>
          <cell r="R1645">
            <v>1</v>
          </cell>
          <cell r="S1645">
            <v>4</v>
          </cell>
          <cell r="T1645" t="str">
            <v xml:space="preserve">USD Purchase Pricelist (USD)</v>
          </cell>
          <cell r="U1645">
            <v>4</v>
          </cell>
          <cell r="V1645">
            <v>621</v>
          </cell>
          <cell r="W1645">
            <v>800</v>
          </cell>
          <cell r="X1645">
            <v>1100</v>
          </cell>
          <cell r="Z1645">
            <v>0</v>
          </cell>
          <cell r="AB1645" t="str">
            <v>1A</v>
          </cell>
        </row>
        <row r="1646">
          <cell r="A1646">
            <v>11932</v>
          </cell>
          <cell r="B1646" t="str">
            <v>AUTOLAMPS1191</v>
          </cell>
          <cell r="C1646" t="str">
            <v>AUTOLAMPS1191</v>
          </cell>
          <cell r="D1646" t="b">
            <v>1</v>
          </cell>
          <cell r="E1646" t="str">
            <v xml:space="preserve">TOYOTA CORONA CALDINA WAGON RT196 (92-96) - SIDE FIX WINDOW - RH</v>
          </cell>
          <cell r="F1646" t="str">
            <v>TOYOTA</v>
          </cell>
          <cell r="G1646" t="str">
            <v xml:space="preserve">RT195 SW/RH/X</v>
          </cell>
          <cell r="H1646" t="str">
            <v xml:space="preserve">RT195 SW/RH/X</v>
          </cell>
          <cell r="I1646" t="str">
            <v>670*410</v>
          </cell>
          <cell r="J1646">
            <v>0.02</v>
          </cell>
          <cell r="K1646" t="str">
            <v>SUPPLIER0015</v>
          </cell>
          <cell r="L1646" t="str">
            <v xml:space="preserve">XINYI AUTOMOBILE GLASS (SHENZHEN) CO., LTD</v>
          </cell>
          <cell r="M1646">
            <v>0</v>
          </cell>
          <cell r="N1646">
            <v>0</v>
          </cell>
          <cell r="O1646">
            <v>0</v>
          </cell>
          <cell r="R1646">
            <v>0</v>
          </cell>
          <cell r="S1646">
            <v>0</v>
          </cell>
          <cell r="T1646" t="str">
            <v xml:space="preserve">USD Purchase Pricelist (USD)</v>
          </cell>
          <cell r="U1646">
            <v>4</v>
          </cell>
          <cell r="V1646">
            <v>621</v>
          </cell>
          <cell r="W1646">
            <v>800</v>
          </cell>
          <cell r="X1646">
            <v>1100</v>
          </cell>
          <cell r="Z1646">
            <v>11</v>
          </cell>
          <cell r="AB1646" t="str">
            <v>1A</v>
          </cell>
        </row>
        <row r="1647">
          <cell r="A1647">
            <v>13422</v>
          </cell>
          <cell r="B1647" t="str">
            <v>AUTOLAMPS1192</v>
          </cell>
          <cell r="C1647" t="str">
            <v>AUTOLAMPS1192</v>
          </cell>
          <cell r="D1647" t="b">
            <v>1</v>
          </cell>
          <cell r="E1647" t="str">
            <v xml:space="preserve">TOYOTA CORONA SEDAN / CALDINA WAGON RT196 (92-96) - FRONT DOOR GLASS - LH</v>
          </cell>
          <cell r="F1647" t="str">
            <v>TOYOTA</v>
          </cell>
          <cell r="G1647" t="str">
            <v xml:space="preserve">RT190 FD/LH</v>
          </cell>
          <cell r="H1647" t="str">
            <v xml:space="preserve">RT190 FD/LH</v>
          </cell>
          <cell r="I1647" t="str">
            <v>874*480</v>
          </cell>
          <cell r="J1647">
            <v>0.02</v>
          </cell>
          <cell r="K1647" t="str">
            <v>SUPPLIER0015</v>
          </cell>
          <cell r="L1647" t="str">
            <v xml:space="preserve">XINYI AUTOMOBILE GLASS (SHENZHEN) CO., LTD</v>
          </cell>
          <cell r="M1647">
            <v>0</v>
          </cell>
          <cell r="N1647">
            <v>0</v>
          </cell>
          <cell r="O1647">
            <v>0</v>
          </cell>
          <cell r="R1647">
            <v>0</v>
          </cell>
          <cell r="S1647">
            <v>0</v>
          </cell>
          <cell r="T1647" t="str">
            <v xml:space="preserve">USD Purchase Pricelist (USD)</v>
          </cell>
          <cell r="U1647">
            <v>2.95</v>
          </cell>
          <cell r="V1647">
            <v>457.99</v>
          </cell>
          <cell r="W1647">
            <v>600</v>
          </cell>
          <cell r="X1647">
            <v>830</v>
          </cell>
          <cell r="Z1647">
            <v>3</v>
          </cell>
          <cell r="AB1647" t="str">
            <v>1A</v>
          </cell>
        </row>
        <row r="1648">
          <cell r="A1648">
            <v>13423</v>
          </cell>
          <cell r="B1648" t="str">
            <v>AUTOLAMPS1193</v>
          </cell>
          <cell r="C1648" t="str">
            <v>AUTOLAMPS1193</v>
          </cell>
          <cell r="D1648" t="b">
            <v>1</v>
          </cell>
          <cell r="E1648" t="str">
            <v xml:space="preserve">TOYOTA CORONA SEDAN / CALDINA WAGON RT196 (92-96) - FRONT DOOR GLASS - RH</v>
          </cell>
          <cell r="F1648" t="str">
            <v>TOYOTA</v>
          </cell>
          <cell r="G1648" t="str">
            <v xml:space="preserve">RT190 FD/RH</v>
          </cell>
          <cell r="H1648" t="str">
            <v xml:space="preserve">RT190 FD/RH</v>
          </cell>
          <cell r="I1648" t="str">
            <v>874*480</v>
          </cell>
          <cell r="J1648">
            <v>0.02</v>
          </cell>
          <cell r="K1648" t="str">
            <v>SUPPLIER0015</v>
          </cell>
          <cell r="L1648" t="str">
            <v xml:space="preserve">XINYI AUTOMOBILE GLASS (SHENZHEN) CO., LTD</v>
          </cell>
          <cell r="M1648">
            <v>0</v>
          </cell>
          <cell r="N1648">
            <v>0</v>
          </cell>
          <cell r="O1648">
            <v>0</v>
          </cell>
          <cell r="R1648">
            <v>0</v>
          </cell>
          <cell r="S1648">
            <v>0</v>
          </cell>
          <cell r="T1648" t="str">
            <v xml:space="preserve">USD Purchase Pricelist (USD)</v>
          </cell>
          <cell r="U1648">
            <v>2.73</v>
          </cell>
          <cell r="V1648">
            <v>423.83</v>
          </cell>
          <cell r="W1648">
            <v>600</v>
          </cell>
          <cell r="X1648">
            <v>830</v>
          </cell>
          <cell r="Z1648">
            <v>0</v>
          </cell>
          <cell r="AB1648" t="str">
            <v>1A</v>
          </cell>
        </row>
        <row r="1649">
          <cell r="A1649">
            <v>11974</v>
          </cell>
          <cell r="B1649" t="str">
            <v>AUTOLAMPS1194</v>
          </cell>
          <cell r="C1649" t="str">
            <v>AUTOLAMPS1194</v>
          </cell>
          <cell r="D1649" t="b">
            <v>1</v>
          </cell>
          <cell r="E1649" t="str">
            <v xml:space="preserve">TOYOTA CORONA SEDAN / CALDINA WAGON RT196 (92-96) - LAMINTATED WINDSCREEN</v>
          </cell>
          <cell r="F1649" t="str">
            <v>TOYOTA</v>
          </cell>
          <cell r="G1649" t="str">
            <v xml:space="preserve">RT190 LFW/X</v>
          </cell>
          <cell r="H1649" t="str">
            <v xml:space="preserve">RT190 LFW/X</v>
          </cell>
          <cell r="I1649" t="str">
            <v>1419*862</v>
          </cell>
          <cell r="J1649">
            <v>0.02</v>
          </cell>
          <cell r="K1649" t="str">
            <v>SUPPLIER0015</v>
          </cell>
          <cell r="L1649" t="str">
            <v xml:space="preserve">XINYI AUTOMOBILE GLASS (SHENZHEN) CO., LTD</v>
          </cell>
          <cell r="M1649">
            <v>6</v>
          </cell>
          <cell r="N1649">
            <v>24</v>
          </cell>
          <cell r="O1649">
            <v>30</v>
          </cell>
          <cell r="R1649">
            <v>4</v>
          </cell>
          <cell r="S1649">
            <v>16</v>
          </cell>
          <cell r="T1649" t="str">
            <v xml:space="preserve">USD Purchase Pricelist (USD)</v>
          </cell>
          <cell r="U1649">
            <v>14.56</v>
          </cell>
          <cell r="V1649">
            <v>2271</v>
          </cell>
          <cell r="W1649">
            <v>3070</v>
          </cell>
          <cell r="X1649">
            <v>4240</v>
          </cell>
        </row>
        <row r="1650">
          <cell r="A1650">
            <v>12668</v>
          </cell>
          <cell r="B1650" t="str">
            <v>AUTOLAMPS1639</v>
          </cell>
          <cell r="C1650" t="str">
            <v>AUTOLAMPS1639</v>
          </cell>
          <cell r="D1650" t="b">
            <v>1</v>
          </cell>
          <cell r="E1650" t="str">
            <v xml:space="preserve">TOYOTA CROWN (03-07) - BACK LAMP - LH</v>
          </cell>
          <cell r="F1650" t="str">
            <v>TOYOTA</v>
          </cell>
          <cell r="G1650" t="str">
            <v xml:space="preserve">CROWN/03 BALA LH</v>
          </cell>
          <cell r="H1650" t="str">
            <v>TY15-0802A-L</v>
          </cell>
          <cell r="J1650">
            <v>0.04</v>
          </cell>
          <cell r="K1650" t="str">
            <v>SUPPLIER0002</v>
          </cell>
          <cell r="L1650" t="str">
            <v xml:space="preserve">ANHUI TINCAI SILK CO. LTD</v>
          </cell>
          <cell r="M1650">
            <v>0</v>
          </cell>
          <cell r="N1650">
            <v>0</v>
          </cell>
          <cell r="O1650">
            <v>0</v>
          </cell>
          <cell r="P1650">
            <v>5</v>
          </cell>
          <cell r="Q1650">
            <v>20</v>
          </cell>
          <cell r="T1650" t="str">
            <v xml:space="preserve">Yuan Purchase Pricelist (CNY)</v>
          </cell>
          <cell r="U1650">
            <v>13.83</v>
          </cell>
          <cell r="V1650">
            <v>2162</v>
          </cell>
          <cell r="W1650">
            <v>3350</v>
          </cell>
          <cell r="X1650">
            <v>4620</v>
          </cell>
        </row>
        <row r="1651">
          <cell r="A1651">
            <v>12667</v>
          </cell>
          <cell r="B1651" t="str">
            <v>AUTOLAMPS1640</v>
          </cell>
          <cell r="C1651" t="str">
            <v>AUTOLAMPS1640</v>
          </cell>
          <cell r="D1651" t="b">
            <v>1</v>
          </cell>
          <cell r="E1651" t="str">
            <v xml:space="preserve">TOYOTA CROWN (03-07) - BACK LAMP - RH</v>
          </cell>
          <cell r="F1651" t="str">
            <v>TOYOTA</v>
          </cell>
          <cell r="G1651" t="str">
            <v xml:space="preserve">CROWN/03 BALA RH</v>
          </cell>
          <cell r="H1651" t="str">
            <v>TY15-0802A-R</v>
          </cell>
          <cell r="J1651">
            <v>0.04</v>
          </cell>
          <cell r="K1651" t="str">
            <v>SUPPLIER0002</v>
          </cell>
          <cell r="L1651" t="str">
            <v xml:space="preserve">ANHUI TINCAI SILK CO. LTD</v>
          </cell>
          <cell r="M1651">
            <v>0</v>
          </cell>
          <cell r="N1651">
            <v>0</v>
          </cell>
          <cell r="O1651">
            <v>0</v>
          </cell>
          <cell r="P1651">
            <v>5</v>
          </cell>
          <cell r="Q1651">
            <v>20</v>
          </cell>
          <cell r="T1651" t="str">
            <v xml:space="preserve">Yuan Purchase Pricelist (CNY)</v>
          </cell>
          <cell r="U1651">
            <v>13.83</v>
          </cell>
          <cell r="V1651">
            <v>2162</v>
          </cell>
          <cell r="W1651">
            <v>3350</v>
          </cell>
          <cell r="X1651">
            <v>4620</v>
          </cell>
        </row>
        <row r="1652">
          <cell r="A1652">
            <v>12661</v>
          </cell>
          <cell r="B1652" t="str">
            <v>AUTOLAMPS1643</v>
          </cell>
          <cell r="C1652" t="str">
            <v>AUTOLAMPS1643</v>
          </cell>
          <cell r="D1652" t="b">
            <v>1</v>
          </cell>
          <cell r="E1652" t="str">
            <v xml:space="preserve">TOYOTA CROWN (03-07) - FOG LAMP - LH</v>
          </cell>
          <cell r="F1652" t="str">
            <v>TOYOTA</v>
          </cell>
          <cell r="G1652" t="str">
            <v xml:space="preserve">CROWN/03 FLA LH</v>
          </cell>
          <cell r="H1652" t="str">
            <v>TY15-0804-L</v>
          </cell>
          <cell r="J1652">
            <v>0.04</v>
          </cell>
          <cell r="K1652" t="str">
            <v>SUPPLIER0002</v>
          </cell>
          <cell r="L1652" t="str">
            <v xml:space="preserve">ANHUI TINCAI SILK CO. LTD</v>
          </cell>
          <cell r="M1652">
            <v>1</v>
          </cell>
          <cell r="N1652">
            <v>4</v>
          </cell>
          <cell r="O1652">
            <v>5</v>
          </cell>
          <cell r="P1652">
            <v>2</v>
          </cell>
          <cell r="Q1652">
            <v>5</v>
          </cell>
          <cell r="T1652" t="str">
            <v xml:space="preserve">Yuan Purchase Pricelist (CNY)</v>
          </cell>
          <cell r="U1652">
            <v>37</v>
          </cell>
          <cell r="V1652">
            <v>860.25</v>
          </cell>
          <cell r="W1652">
            <v>1330</v>
          </cell>
          <cell r="X1652">
            <v>1840</v>
          </cell>
        </row>
        <row r="1653">
          <cell r="A1653">
            <v>12660</v>
          </cell>
          <cell r="B1653" t="str">
            <v>AUTOLAMPS1644</v>
          </cell>
          <cell r="C1653" t="str">
            <v>AUTOLAMPS1644</v>
          </cell>
          <cell r="D1653" t="b">
            <v>1</v>
          </cell>
          <cell r="E1653" t="str">
            <v xml:space="preserve">TOYOTA CROWN (03-07) - FOG LAMP - RH</v>
          </cell>
          <cell r="F1653" t="str">
            <v>TOYOTA</v>
          </cell>
          <cell r="G1653" t="str">
            <v xml:space="preserve">CROWN/03 FLA RH</v>
          </cell>
          <cell r="H1653" t="str">
            <v>TY15-0804-R</v>
          </cell>
          <cell r="J1653">
            <v>0.04</v>
          </cell>
          <cell r="K1653" t="str">
            <v>SUPPLIER0002</v>
          </cell>
          <cell r="L1653" t="str">
            <v xml:space="preserve">ANHUI TINCAI SILK CO. LTD</v>
          </cell>
          <cell r="M1653">
            <v>0</v>
          </cell>
          <cell r="N1653">
            <v>0</v>
          </cell>
          <cell r="O1653">
            <v>0</v>
          </cell>
          <cell r="P1653">
            <v>2</v>
          </cell>
          <cell r="Q1653">
            <v>5</v>
          </cell>
          <cell r="T1653" t="str">
            <v xml:space="preserve">Yuan Purchase Pricelist (CNY)</v>
          </cell>
          <cell r="U1653">
            <v>37</v>
          </cell>
          <cell r="V1653">
            <v>860.25</v>
          </cell>
          <cell r="W1653">
            <v>1330</v>
          </cell>
          <cell r="X1653">
            <v>1840</v>
          </cell>
        </row>
        <row r="1654">
          <cell r="A1654">
            <v>12662</v>
          </cell>
          <cell r="B1654" t="str">
            <v>AUTOLAMPS1642</v>
          </cell>
          <cell r="C1654" t="str">
            <v>AUTOLAMPS1642</v>
          </cell>
          <cell r="D1654" t="b">
            <v>1</v>
          </cell>
          <cell r="E1654" t="str">
            <v xml:space="preserve">TOYOTA CROWN (03-07) - FRONT BUMPER</v>
          </cell>
          <cell r="F1654" t="str">
            <v>TOYOTA</v>
          </cell>
          <cell r="G1654" t="str">
            <v xml:space="preserve">CROWN/03 BPRF</v>
          </cell>
          <cell r="H1654" t="str">
            <v>TY15-0807</v>
          </cell>
          <cell r="J1654">
            <v>0.04</v>
          </cell>
          <cell r="K1654" t="str">
            <v>SUPPLIER0002</v>
          </cell>
          <cell r="L1654" t="str">
            <v xml:space="preserve">ANHUI TINCAI SILK CO. LTD</v>
          </cell>
          <cell r="M1654">
            <v>0</v>
          </cell>
          <cell r="N1654">
            <v>0</v>
          </cell>
          <cell r="O1654">
            <v>0</v>
          </cell>
          <cell r="R1654">
            <v>2</v>
          </cell>
          <cell r="S1654">
            <v>3</v>
          </cell>
          <cell r="T1654" t="str">
            <v xml:space="preserve">Yuan Purchase Pricelist (CNY)</v>
          </cell>
          <cell r="U1654">
            <v>116</v>
          </cell>
          <cell r="V1654">
            <v>2610</v>
          </cell>
          <cell r="W1654">
            <v>4050</v>
          </cell>
          <cell r="X1654">
            <v>5590</v>
          </cell>
        </row>
        <row r="1655">
          <cell r="A1655">
            <v>12663</v>
          </cell>
          <cell r="B1655" t="str">
            <v>AUTOLAMPS1645</v>
          </cell>
          <cell r="C1655" t="str">
            <v>AUTOLAMPS1645</v>
          </cell>
          <cell r="D1655" t="b">
            <v>1</v>
          </cell>
          <cell r="E1655" t="str">
            <v xml:space="preserve">TOYOTA CROWN (03-07) - GRILL</v>
          </cell>
          <cell r="F1655" t="str">
            <v>TOYOTA</v>
          </cell>
          <cell r="G1655" t="str">
            <v xml:space="preserve">CROWN/03 GRL</v>
          </cell>
          <cell r="H1655" t="str">
            <v>TY15-0811</v>
          </cell>
          <cell r="J1655">
            <v>0.04</v>
          </cell>
          <cell r="K1655" t="str">
            <v>SUPPLIER0002</v>
          </cell>
          <cell r="L1655" t="str">
            <v xml:space="preserve">ANHUI TINCAI SILK CO. LTD</v>
          </cell>
          <cell r="M1655">
            <v>0</v>
          </cell>
          <cell r="N1655">
            <v>0</v>
          </cell>
          <cell r="O1655">
            <v>0</v>
          </cell>
          <cell r="R1655">
            <v>2</v>
          </cell>
          <cell r="S1655">
            <v>3</v>
          </cell>
          <cell r="T1655" t="str">
            <v xml:space="preserve">Yuan Purchase Pricelist (CNY)</v>
          </cell>
          <cell r="U1655">
            <v>150</v>
          </cell>
          <cell r="V1655">
            <v>3826</v>
          </cell>
          <cell r="W1655">
            <v>5700</v>
          </cell>
          <cell r="X1655">
            <v>9900</v>
          </cell>
          <cell r="Z1655">
            <v>9</v>
          </cell>
          <cell r="AB1655" t="str">
            <v>G4B</v>
          </cell>
        </row>
        <row r="1656">
          <cell r="A1656">
            <v>12665</v>
          </cell>
          <cell r="B1656" t="str">
            <v>AUTOLAMPS1646</v>
          </cell>
          <cell r="C1656" t="str">
            <v>AUTOLAMPS1646</v>
          </cell>
          <cell r="D1656" t="b">
            <v>1</v>
          </cell>
          <cell r="E1656" t="str">
            <v xml:space="preserve">TOYOTA CROWN (03-07) - HEAD LAMP (112-1118) - LH</v>
          </cell>
          <cell r="F1656" t="str">
            <v>TOYOTA</v>
          </cell>
          <cell r="G1656" t="str">
            <v xml:space="preserve">CROWN/03 HLA LH</v>
          </cell>
          <cell r="H1656" t="str">
            <v>TY15-0801-L</v>
          </cell>
          <cell r="J1656">
            <v>0.04</v>
          </cell>
          <cell r="K1656" t="str">
            <v>SUPPLIER0002</v>
          </cell>
          <cell r="L1656" t="str">
            <v xml:space="preserve">ANHUI TINCAI SILK CO. LTD</v>
          </cell>
          <cell r="M1656">
            <v>0</v>
          </cell>
          <cell r="N1656">
            <v>0</v>
          </cell>
          <cell r="O1656">
            <v>0</v>
          </cell>
          <cell r="R1656">
            <v>2</v>
          </cell>
          <cell r="S1656">
            <v>3</v>
          </cell>
          <cell r="T1656" t="str">
            <v xml:space="preserve">Yuan Purchase Pricelist (CNY)</v>
          </cell>
          <cell r="U1656">
            <v>50.95</v>
          </cell>
          <cell r="V1656">
            <v>7963</v>
          </cell>
          <cell r="W1656">
            <v>12340</v>
          </cell>
          <cell r="X1656">
            <v>17030</v>
          </cell>
          <cell r="Z1656">
            <v>0</v>
          </cell>
          <cell r="AB1656" t="str">
            <v>A3</v>
          </cell>
        </row>
        <row r="1657">
          <cell r="A1657">
            <v>12664</v>
          </cell>
          <cell r="B1657" t="str">
            <v>AUTOLAMPS1647</v>
          </cell>
          <cell r="C1657" t="str">
            <v>AUTOLAMPS1647</v>
          </cell>
          <cell r="D1657" t="b">
            <v>1</v>
          </cell>
          <cell r="E1657" t="str">
            <v xml:space="preserve">TOYOTA CROWN (03-07) - HEAD LAMP (112-1118) - RH</v>
          </cell>
          <cell r="F1657" t="str">
            <v>TOYOTA</v>
          </cell>
          <cell r="G1657" t="str">
            <v xml:space="preserve">CROWN/03 HLA RH</v>
          </cell>
          <cell r="H1657" t="str">
            <v>TY15-0801-R</v>
          </cell>
          <cell r="J1657">
            <v>0.04</v>
          </cell>
          <cell r="K1657" t="str">
            <v>SUPPLIER0002</v>
          </cell>
          <cell r="L1657" t="str">
            <v xml:space="preserve">ANHUI TINCAI SILK CO. LTD</v>
          </cell>
          <cell r="M1657">
            <v>0</v>
          </cell>
          <cell r="N1657">
            <v>0</v>
          </cell>
          <cell r="O1657">
            <v>0</v>
          </cell>
          <cell r="R1657">
            <v>2</v>
          </cell>
          <cell r="S1657">
            <v>3</v>
          </cell>
          <cell r="T1657" t="str">
            <v xml:space="preserve">Yuan Purchase Pricelist (CNY)</v>
          </cell>
          <cell r="U1657">
            <v>50.95</v>
          </cell>
          <cell r="V1657">
            <v>7963</v>
          </cell>
          <cell r="W1657">
            <v>12340</v>
          </cell>
          <cell r="X1657">
            <v>17030</v>
          </cell>
          <cell r="Z1657">
            <v>2</v>
          </cell>
          <cell r="AB1657" t="str">
            <v>A3</v>
          </cell>
        </row>
        <row r="1658">
          <cell r="A1658">
            <v>12666</v>
          </cell>
          <cell r="B1658" t="str">
            <v>AUTOLAMPS1641</v>
          </cell>
          <cell r="C1658" t="str">
            <v>AUTOLAMPS1641</v>
          </cell>
          <cell r="D1658" t="b">
            <v>1</v>
          </cell>
          <cell r="E1658" t="str">
            <v xml:space="preserve">TOYOTA CROWN (03-07) - REAR BUMPER</v>
          </cell>
          <cell r="F1658" t="str">
            <v>TOYOTA</v>
          </cell>
          <cell r="G1658" t="str">
            <v xml:space="preserve">CROWN/03 BPRR</v>
          </cell>
          <cell r="H1658" t="str">
            <v>TY15-0808</v>
          </cell>
          <cell r="J1658">
            <v>0.04</v>
          </cell>
          <cell r="K1658" t="str">
            <v>SUPPLIER0002</v>
          </cell>
          <cell r="L1658" t="str">
            <v xml:space="preserve">ANHUI TINCAI SILK CO. LTD</v>
          </cell>
          <cell r="N1658">
            <v>0</v>
          </cell>
          <cell r="O1658">
            <v>0</v>
          </cell>
          <cell r="R1658">
            <v>1</v>
          </cell>
          <cell r="S1658">
            <v>2</v>
          </cell>
          <cell r="T1658" t="str">
            <v xml:space="preserve">Yuan Purchase Pricelist (CNY)</v>
          </cell>
          <cell r="U1658">
            <v>17.86</v>
          </cell>
          <cell r="V1658">
            <v>2792</v>
          </cell>
          <cell r="W1658">
            <v>4330</v>
          </cell>
          <cell r="X1658">
            <v>5980</v>
          </cell>
        </row>
        <row r="1659">
          <cell r="A1659">
            <v>12730</v>
          </cell>
          <cell r="B1659" t="str">
            <v>AUTOLAMPS1648</v>
          </cell>
          <cell r="C1659" t="str">
            <v>AUTOLAMPS1648</v>
          </cell>
          <cell r="D1659" t="b">
            <v>1</v>
          </cell>
          <cell r="E1659" t="str">
            <v xml:space="preserve">TOYOTA CROWN (03-07) - SIDE LAMP (212-1424)</v>
          </cell>
          <cell r="F1659" t="str">
            <v>TOYOTA</v>
          </cell>
          <cell r="G1659" t="str">
            <v xml:space="preserve">CROWN/03 SLA</v>
          </cell>
          <cell r="H1659" t="str">
            <v>TY15-0806</v>
          </cell>
          <cell r="J1659">
            <v>0.04</v>
          </cell>
          <cell r="K1659" t="str">
            <v>SUPPLIER0002</v>
          </cell>
          <cell r="L1659" t="str">
            <v xml:space="preserve">ANHUI TINCAI SILK CO. LTD</v>
          </cell>
          <cell r="M1659">
            <v>7</v>
          </cell>
          <cell r="N1659">
            <v>28</v>
          </cell>
          <cell r="O1659">
            <v>35</v>
          </cell>
          <cell r="P1659">
            <v>5</v>
          </cell>
          <cell r="Q1659">
            <v>10</v>
          </cell>
          <cell r="T1659" t="str">
            <v xml:space="preserve">Yuan Purchase Pricelist (CNY)</v>
          </cell>
          <cell r="U1659">
            <v>1.0900000000000001</v>
          </cell>
          <cell r="V1659">
            <v>170</v>
          </cell>
          <cell r="W1659">
            <v>260</v>
          </cell>
          <cell r="X1659">
            <v>360</v>
          </cell>
        </row>
        <row r="1660">
          <cell r="A1660">
            <v>12670</v>
          </cell>
          <cell r="B1660" t="str">
            <v>AUTOLAMPS1649</v>
          </cell>
          <cell r="C1660" t="str">
            <v>AUTOLAMPS1649</v>
          </cell>
          <cell r="D1660" t="b">
            <v>1</v>
          </cell>
          <cell r="E1660" t="str">
            <v xml:space="preserve">TOYOTA CROWN (03-07) - TAIL LAMP (112-1915) - LH</v>
          </cell>
          <cell r="F1660" t="str">
            <v>TOYOTA</v>
          </cell>
          <cell r="G1660" t="str">
            <v xml:space="preserve">CROWN/03 TLA LH</v>
          </cell>
          <cell r="H1660" t="str">
            <v>TY15-0802-L</v>
          </cell>
          <cell r="J1660">
            <v>0.04</v>
          </cell>
          <cell r="K1660" t="str">
            <v>SUPPLIER0002</v>
          </cell>
          <cell r="L1660" t="str">
            <v xml:space="preserve">ANHUI TINCAI SILK CO. LTD</v>
          </cell>
          <cell r="M1660">
            <v>0</v>
          </cell>
          <cell r="N1660">
            <v>0</v>
          </cell>
          <cell r="O1660">
            <v>0</v>
          </cell>
          <cell r="R1660">
            <v>2</v>
          </cell>
          <cell r="S1660">
            <v>3</v>
          </cell>
          <cell r="T1660" t="str">
            <v xml:space="preserve">Yuan Purchase Pricelist (CNY)</v>
          </cell>
          <cell r="U1660">
            <v>17.47</v>
          </cell>
          <cell r="V1660">
            <v>2731</v>
          </cell>
          <cell r="W1660">
            <v>4230</v>
          </cell>
          <cell r="X1660">
            <v>5830</v>
          </cell>
        </row>
        <row r="1661">
          <cell r="A1661">
            <v>12669</v>
          </cell>
          <cell r="B1661" t="str">
            <v>AUTOLAMPS1650</v>
          </cell>
          <cell r="C1661" t="str">
            <v>AUTOLAMPS1650</v>
          </cell>
          <cell r="D1661" t="b">
            <v>1</v>
          </cell>
          <cell r="E1661" t="str">
            <v xml:space="preserve">TOYOTA CROWN (03-07) - TAIL LAMP (112-1915) - RH</v>
          </cell>
          <cell r="F1661" t="str">
            <v>TOYOTA</v>
          </cell>
          <cell r="G1661" t="str">
            <v xml:space="preserve">CROWN/03 TLA RH</v>
          </cell>
          <cell r="H1661" t="str">
            <v>TY15-0802-R</v>
          </cell>
          <cell r="J1661">
            <v>0.04</v>
          </cell>
          <cell r="K1661" t="str">
            <v>SUPPLIER0002</v>
          </cell>
          <cell r="L1661" t="str">
            <v xml:space="preserve">ANHUI TINCAI SILK CO. LTD</v>
          </cell>
          <cell r="M1661">
            <v>0</v>
          </cell>
          <cell r="N1661">
            <v>0</v>
          </cell>
          <cell r="O1661">
            <v>0</v>
          </cell>
          <cell r="R1661">
            <v>2</v>
          </cell>
          <cell r="S1661">
            <v>3</v>
          </cell>
          <cell r="T1661" t="str">
            <v xml:space="preserve">Yuan Purchase Pricelist (CNY)</v>
          </cell>
          <cell r="U1661">
            <v>17.47</v>
          </cell>
          <cell r="V1661">
            <v>2731</v>
          </cell>
          <cell r="W1661">
            <v>4230</v>
          </cell>
          <cell r="X1661">
            <v>5830</v>
          </cell>
        </row>
        <row r="1662">
          <cell r="A1662">
            <v>13941</v>
          </cell>
          <cell r="B1662" t="str">
            <v>AUTOLAMPS1651</v>
          </cell>
          <cell r="C1662" t="str">
            <v>AUTOLAMPS1651</v>
          </cell>
          <cell r="D1662" t="b">
            <v>1</v>
          </cell>
          <cell r="E1662" t="str">
            <v xml:space="preserve">TOYOTA CROWN MAJESTA GRS202 4D SEDAN (10-13) - LAMINTED FRONT  WINDSCREEN</v>
          </cell>
          <cell r="F1662" t="str">
            <v>TOYOTA</v>
          </cell>
          <cell r="G1662" t="str">
            <v xml:space="preserve">GRS202 R VCPH LFW/H/X</v>
          </cell>
          <cell r="H1662" t="str">
            <v xml:space="preserve">GRS202-R-VCPH LFW/H/X</v>
          </cell>
          <cell r="I1662" t="str">
            <v>1449*904</v>
          </cell>
          <cell r="J1662">
            <v>0.02</v>
          </cell>
          <cell r="K1662" t="str">
            <v>SUPPLIER0015</v>
          </cell>
          <cell r="L1662" t="str">
            <v xml:space="preserve">XINYI AUTOMOBILE GLASS (SHENZHEN) CO., LTD</v>
          </cell>
          <cell r="M1662">
            <v>0</v>
          </cell>
          <cell r="N1662">
            <v>0</v>
          </cell>
          <cell r="O1662">
            <v>0</v>
          </cell>
          <cell r="R1662">
            <v>1</v>
          </cell>
          <cell r="S1662">
            <v>4</v>
          </cell>
          <cell r="T1662" t="str">
            <v xml:space="preserve">USD Purchase Pricelist (USD)</v>
          </cell>
          <cell r="U1662">
            <v>18.420000000000002</v>
          </cell>
          <cell r="V1662">
            <v>3300.86</v>
          </cell>
          <cell r="W1662">
            <v>4300</v>
          </cell>
          <cell r="X1662">
            <v>5400</v>
          </cell>
          <cell r="Z1662">
            <v>0</v>
          </cell>
          <cell r="AB1662" t="str">
            <v>3C</v>
          </cell>
        </row>
        <row r="1663">
          <cell r="A1663">
            <v>12859</v>
          </cell>
          <cell r="B1663" t="str">
            <v>AUTOLAMPS1652</v>
          </cell>
          <cell r="C1663" t="str">
            <v>AUTOLAMPS1652</v>
          </cell>
          <cell r="D1663" t="b">
            <v>1</v>
          </cell>
          <cell r="E1663" t="str">
            <v xml:space="preserve">TOYOTA CROWN/JS55 MS180 4D SEDAN (05-) (RHD) - LAMINATED FRONT WINDSCREEN</v>
          </cell>
          <cell r="F1663" t="str">
            <v>TOYOTA</v>
          </cell>
          <cell r="G1663" t="str">
            <v xml:space="preserve">MS180 R LFW/X</v>
          </cell>
          <cell r="H1663" t="str">
            <v xml:space="preserve">MS180-R LFW/X</v>
          </cell>
          <cell r="I1663" t="str">
            <v>1477*899</v>
          </cell>
          <cell r="J1663">
            <v>0.02</v>
          </cell>
          <cell r="K1663" t="str">
            <v>SUPPLIER0015</v>
          </cell>
          <cell r="L1663" t="str">
            <v xml:space="preserve">XINYI AUTOMOBILE GLASS (SHENZHEN) CO., LTD</v>
          </cell>
          <cell r="M1663">
            <v>1</v>
          </cell>
          <cell r="N1663">
            <v>4</v>
          </cell>
          <cell r="O1663">
            <v>5</v>
          </cell>
          <cell r="R1663">
            <v>1</v>
          </cell>
          <cell r="S1663">
            <v>3</v>
          </cell>
          <cell r="T1663" t="str">
            <v xml:space="preserve">USD Purchase Pricelist (USD)</v>
          </cell>
          <cell r="U1663">
            <v>18.989999999999998</v>
          </cell>
          <cell r="V1663">
            <v>3164.21</v>
          </cell>
          <cell r="W1663">
            <v>4000</v>
          </cell>
          <cell r="X1663">
            <v>6400</v>
          </cell>
          <cell r="Z1663">
            <v>18</v>
          </cell>
          <cell r="AB1663" t="str">
            <v>3B</v>
          </cell>
        </row>
        <row r="1664">
          <cell r="A1664">
            <v>11181</v>
          </cell>
          <cell r="B1664" t="str">
            <v>AUTOLAMPS1653</v>
          </cell>
          <cell r="C1664" t="str">
            <v>AUTOLAMPS1653</v>
          </cell>
          <cell r="D1664" t="b">
            <v>1</v>
          </cell>
          <cell r="E1664" t="str">
            <v xml:space="preserve">TOYOTA DYNA (95-97) - CORNER LAMP  CLEAR (212-1594) - LH</v>
          </cell>
          <cell r="F1664" t="str">
            <v>TOYOTA</v>
          </cell>
          <cell r="G1664" t="str">
            <v xml:space="preserve">DYNA/95 CLAC LH</v>
          </cell>
          <cell r="H1664" t="str">
            <v>TY09-0203-L</v>
          </cell>
          <cell r="J1664">
            <v>0.04</v>
          </cell>
          <cell r="K1664" t="str">
            <v>SUPPLIER0002</v>
          </cell>
          <cell r="L1664" t="str">
            <v xml:space="preserve">ANHUI TINCAI SILK CO. LTD</v>
          </cell>
          <cell r="M1664">
            <v>4</v>
          </cell>
          <cell r="N1664">
            <v>16</v>
          </cell>
          <cell r="O1664">
            <v>20</v>
          </cell>
          <cell r="P1664">
            <v>3</v>
          </cell>
          <cell r="Q1664">
            <v>10</v>
          </cell>
          <cell r="T1664" t="str">
            <v xml:space="preserve">Yuan Purchase Pricelist (CNY)</v>
          </cell>
          <cell r="U1664">
            <v>12.2</v>
          </cell>
          <cell r="V1664">
            <v>310.22000000000003</v>
          </cell>
          <cell r="W1664">
            <v>470</v>
          </cell>
          <cell r="X1664">
            <v>810</v>
          </cell>
        </row>
        <row r="1665">
          <cell r="A1665">
            <v>11180</v>
          </cell>
          <cell r="B1665" t="str">
            <v>AUTOLAMPS1654</v>
          </cell>
          <cell r="C1665" t="str">
            <v>AUTOLAMPS1654</v>
          </cell>
          <cell r="D1665" t="b">
            <v>1</v>
          </cell>
          <cell r="E1665" t="str">
            <v xml:space="preserve">TOYOTA DYNA (95-97) - CORNER LAMP  CLEAR (212-1594) - RH</v>
          </cell>
          <cell r="F1665" t="str">
            <v>TOYOTA</v>
          </cell>
          <cell r="G1665" t="str">
            <v xml:space="preserve">DYNA/95 CLAC RH</v>
          </cell>
          <cell r="H1665" t="str">
            <v>TY09-0203-R</v>
          </cell>
          <cell r="J1665">
            <v>0.04</v>
          </cell>
          <cell r="K1665" t="str">
            <v>SUPPLIER0002</v>
          </cell>
          <cell r="L1665" t="str">
            <v xml:space="preserve">ANHUI TINCAI SILK CO. LTD</v>
          </cell>
          <cell r="M1665">
            <v>3</v>
          </cell>
          <cell r="N1665">
            <v>12</v>
          </cell>
          <cell r="O1665">
            <v>15</v>
          </cell>
          <cell r="P1665">
            <v>3</v>
          </cell>
          <cell r="Q1665">
            <v>10</v>
          </cell>
          <cell r="T1665" t="str">
            <v xml:space="preserve">Yuan Purchase Pricelist (CNY)</v>
          </cell>
          <cell r="U1665">
            <v>12.2</v>
          </cell>
          <cell r="V1665">
            <v>310.22000000000003</v>
          </cell>
          <cell r="W1665">
            <v>470</v>
          </cell>
          <cell r="X1665">
            <v>810</v>
          </cell>
        </row>
        <row r="1666">
          <cell r="A1666">
            <v>11248</v>
          </cell>
          <cell r="B1666" t="str">
            <v>AUTOLAMPS1655</v>
          </cell>
          <cell r="C1666" t="str">
            <v>AUTOLAMPS1655</v>
          </cell>
          <cell r="D1666" t="b">
            <v>1</v>
          </cell>
          <cell r="E1666" t="str">
            <v xml:space="preserve">TOYOTA DYNA (95-97) - CORNER LAMP YELLOW (212-1593) - LH</v>
          </cell>
          <cell r="F1666" t="str">
            <v>TOYOTA</v>
          </cell>
          <cell r="G1666" t="str">
            <v xml:space="preserve">DYNA/95 CLAY LH</v>
          </cell>
          <cell r="H1666" t="str">
            <v>TY09-0203B-L</v>
          </cell>
          <cell r="J1666">
            <v>0.04</v>
          </cell>
          <cell r="K1666" t="str">
            <v>SUPPLIER0002</v>
          </cell>
          <cell r="L1666" t="str">
            <v xml:space="preserve">ANHUI TINCAI SILK CO. LTD</v>
          </cell>
          <cell r="M1666">
            <v>2</v>
          </cell>
          <cell r="N1666">
            <v>8</v>
          </cell>
          <cell r="O1666">
            <v>10</v>
          </cell>
          <cell r="P1666">
            <v>3</v>
          </cell>
          <cell r="Q1666">
            <v>10</v>
          </cell>
          <cell r="T1666" t="str">
            <v xml:space="preserve">Yuan Purchase Pricelist (CNY)</v>
          </cell>
          <cell r="U1666">
            <v>12</v>
          </cell>
          <cell r="V1666">
            <v>290</v>
          </cell>
          <cell r="W1666">
            <v>430</v>
          </cell>
          <cell r="X1666">
            <v>590</v>
          </cell>
          <cell r="Z1666">
            <v>9</v>
          </cell>
          <cell r="AB1666" t="str">
            <v>B17</v>
          </cell>
        </row>
        <row r="1667">
          <cell r="A1667">
            <v>11247</v>
          </cell>
          <cell r="B1667" t="str">
            <v>AUTOLAMPS1656</v>
          </cell>
          <cell r="C1667" t="str">
            <v>AUTOLAMPS1656</v>
          </cell>
          <cell r="D1667" t="b">
            <v>1</v>
          </cell>
          <cell r="E1667" t="str">
            <v xml:space="preserve">TOYOTA DYNA (95-97) - CORNER LAMP YELLOW (212-1593) - RH</v>
          </cell>
          <cell r="F1667" t="str">
            <v>TOYOTA</v>
          </cell>
          <cell r="G1667" t="str">
            <v xml:space="preserve">DYNA/95 CLAY RH</v>
          </cell>
          <cell r="H1667" t="str">
            <v>TY09-0203B-R</v>
          </cell>
          <cell r="J1667">
            <v>0.04</v>
          </cell>
          <cell r="K1667" t="str">
            <v>SUPPLIER0002</v>
          </cell>
          <cell r="L1667" t="str">
            <v xml:space="preserve">ANHUI TINCAI SILK CO. LTD</v>
          </cell>
          <cell r="M1667">
            <v>2</v>
          </cell>
          <cell r="N1667">
            <v>8</v>
          </cell>
          <cell r="O1667">
            <v>10</v>
          </cell>
          <cell r="P1667">
            <v>3</v>
          </cell>
          <cell r="Q1667">
            <v>10</v>
          </cell>
          <cell r="T1667" t="str">
            <v xml:space="preserve">Yuan Purchase Pricelist (CNY)</v>
          </cell>
          <cell r="U1667">
            <v>12</v>
          </cell>
          <cell r="V1667">
            <v>290</v>
          </cell>
          <cell r="W1667">
            <v>430</v>
          </cell>
          <cell r="X1667">
            <v>590</v>
          </cell>
          <cell r="Z1667">
            <v>9</v>
          </cell>
          <cell r="AB1667" t="str">
            <v>B17</v>
          </cell>
        </row>
        <row r="1668">
          <cell r="A1668">
            <v>11805</v>
          </cell>
          <cell r="B1668" t="str">
            <v>AUTOLAMPS1657</v>
          </cell>
          <cell r="C1668" t="str">
            <v>AUTOLAMPS1657</v>
          </cell>
          <cell r="D1668" t="b">
            <v>1</v>
          </cell>
          <cell r="E1668" t="str">
            <v xml:space="preserve">TOYOTA DYNA (95-97) - HEAD LAMP CLEAR (212-1167) - LH</v>
          </cell>
          <cell r="F1668" t="str">
            <v>TOYOTA</v>
          </cell>
          <cell r="G1668" t="str">
            <v xml:space="preserve">DYNA/97 HLAC LH</v>
          </cell>
          <cell r="H1668" t="str">
            <v>TY09-0201-L</v>
          </cell>
          <cell r="J1668">
            <v>0.04</v>
          </cell>
          <cell r="K1668" t="str">
            <v>SUPPLIER0002</v>
          </cell>
          <cell r="L1668" t="str">
            <v xml:space="preserve">ANHUI TINCAI SILK CO. LTD</v>
          </cell>
          <cell r="M1668">
            <v>0</v>
          </cell>
          <cell r="N1668">
            <v>0</v>
          </cell>
          <cell r="O1668">
            <v>0</v>
          </cell>
          <cell r="R1668">
            <v>2</v>
          </cell>
          <cell r="S1668">
            <v>5</v>
          </cell>
          <cell r="T1668" t="str">
            <v xml:space="preserve">Yuan Purchase Pricelist (CNY)</v>
          </cell>
          <cell r="U1668">
            <v>80</v>
          </cell>
          <cell r="V1668">
            <v>2040</v>
          </cell>
          <cell r="W1668">
            <v>3060</v>
          </cell>
          <cell r="X1668">
            <v>4080</v>
          </cell>
          <cell r="Z1668">
            <v>12</v>
          </cell>
          <cell r="AB1668" t="str">
            <v>A3</v>
          </cell>
        </row>
        <row r="1669">
          <cell r="A1669">
            <v>11804</v>
          </cell>
          <cell r="B1669" t="str">
            <v>AUTOLAMPS1658</v>
          </cell>
          <cell r="C1669" t="str">
            <v>AUTOLAMPS1658</v>
          </cell>
          <cell r="D1669" t="b">
            <v>1</v>
          </cell>
          <cell r="E1669" t="str">
            <v xml:space="preserve">TOYOTA DYNA (95-97) - HEAD LAMP CLEAR (212-1167) - RH</v>
          </cell>
          <cell r="F1669" t="str">
            <v>TOYOTA</v>
          </cell>
          <cell r="G1669" t="str">
            <v xml:space="preserve">DYNA/97 HLAC RH</v>
          </cell>
          <cell r="H1669" t="str">
            <v>TY09-0201-L</v>
          </cell>
          <cell r="J1669">
            <v>0.04</v>
          </cell>
          <cell r="K1669" t="str">
            <v>SUPPLIER0002</v>
          </cell>
          <cell r="L1669" t="str">
            <v xml:space="preserve">ANHUI TINCAI SILK CO. LTD</v>
          </cell>
          <cell r="M1669">
            <v>0</v>
          </cell>
          <cell r="N1669">
            <v>0</v>
          </cell>
          <cell r="O1669">
            <v>0</v>
          </cell>
          <cell r="R1669">
            <v>2</v>
          </cell>
          <cell r="S1669">
            <v>5</v>
          </cell>
          <cell r="T1669" t="str">
            <v xml:space="preserve">Yuan Purchase Pricelist (CNY)</v>
          </cell>
          <cell r="U1669">
            <v>80</v>
          </cell>
          <cell r="V1669">
            <v>2040</v>
          </cell>
          <cell r="W1669">
            <v>3060</v>
          </cell>
          <cell r="X1669">
            <v>4080</v>
          </cell>
          <cell r="Z1669">
            <v>9</v>
          </cell>
          <cell r="AB1669" t="str">
            <v>A3</v>
          </cell>
        </row>
        <row r="1670">
          <cell r="A1670">
            <v>13397</v>
          </cell>
          <cell r="B1670" t="str">
            <v>AUTOLAMPS1659</v>
          </cell>
          <cell r="C1670" t="str">
            <v>AUTOLAMPS1659</v>
          </cell>
          <cell r="D1670" t="b">
            <v>1</v>
          </cell>
          <cell r="E1670" t="str">
            <v xml:space="preserve">TOYOTA DYNA (95-97) - HEAD LAMP YELLOW (212-1167-Y) - LH</v>
          </cell>
          <cell r="F1670" t="str">
            <v>TOYOTA</v>
          </cell>
          <cell r="G1670" t="str">
            <v xml:space="preserve">DYNA/97 HLAY LH</v>
          </cell>
          <cell r="H1670" t="str">
            <v>TY09-0201B-L</v>
          </cell>
          <cell r="J1670">
            <v>0.04</v>
          </cell>
          <cell r="K1670" t="str">
            <v>SUPPLIER0002</v>
          </cell>
          <cell r="L1670" t="str">
            <v xml:space="preserve">ANHUI TINCAI SILK CO. LTD</v>
          </cell>
          <cell r="M1670">
            <v>1</v>
          </cell>
          <cell r="N1670">
            <v>4</v>
          </cell>
          <cell r="O1670">
            <v>5</v>
          </cell>
          <cell r="R1670">
            <v>2</v>
          </cell>
          <cell r="S1670">
            <v>5</v>
          </cell>
          <cell r="T1670" t="str">
            <v xml:space="preserve">Yuan Purchase Pricelist (CNY)</v>
          </cell>
          <cell r="U1670">
            <v>80</v>
          </cell>
          <cell r="V1670">
            <v>1860</v>
          </cell>
          <cell r="W1670">
            <v>2790</v>
          </cell>
          <cell r="X1670">
            <v>3850</v>
          </cell>
        </row>
        <row r="1671">
          <cell r="A1671">
            <v>13396</v>
          </cell>
          <cell r="B1671" t="str">
            <v>AUTOLAMPS1660</v>
          </cell>
          <cell r="C1671" t="str">
            <v>AUTOLAMPS1660</v>
          </cell>
          <cell r="D1671" t="b">
            <v>1</v>
          </cell>
          <cell r="E1671" t="str">
            <v xml:space="preserve">TOYOTA DYNA (95-97) - HEAD LAMP YELLOW (212-1167-Y) - RH</v>
          </cell>
          <cell r="F1671" t="str">
            <v>TOYOTA</v>
          </cell>
          <cell r="G1671" t="str">
            <v xml:space="preserve">DYNA/97 HLAY RH</v>
          </cell>
          <cell r="H1671" t="str">
            <v>TY09-0201B-R</v>
          </cell>
          <cell r="J1671">
            <v>0.04</v>
          </cell>
          <cell r="K1671" t="str">
            <v>SUPPLIER0002</v>
          </cell>
          <cell r="L1671" t="str">
            <v xml:space="preserve">ANHUI TINCAI SILK CO. LTD</v>
          </cell>
          <cell r="M1671">
            <v>1</v>
          </cell>
          <cell r="N1671">
            <v>4</v>
          </cell>
          <cell r="O1671">
            <v>5</v>
          </cell>
          <cell r="R1671">
            <v>2</v>
          </cell>
          <cell r="S1671">
            <v>5</v>
          </cell>
          <cell r="T1671" t="str">
            <v xml:space="preserve">Yuan Purchase Pricelist (CNY)</v>
          </cell>
          <cell r="U1671">
            <v>80</v>
          </cell>
          <cell r="V1671">
            <v>1860</v>
          </cell>
          <cell r="W1671">
            <v>2790</v>
          </cell>
          <cell r="X1671">
            <v>3850</v>
          </cell>
        </row>
        <row r="1672">
          <cell r="A1672">
            <v>11252</v>
          </cell>
          <cell r="B1672" t="str">
            <v>AUTOLAMPS1661</v>
          </cell>
          <cell r="C1672" t="str">
            <v>AUTOLAMPS1661</v>
          </cell>
          <cell r="D1672" t="b">
            <v>1</v>
          </cell>
          <cell r="E1672" t="str">
            <v xml:space="preserve">TOYOTA DYNA XZU (04) - HEAD LAMP (212-11H5-RD-E) - LH</v>
          </cell>
          <cell r="F1672" t="str">
            <v>TOYOTA</v>
          </cell>
          <cell r="G1672" t="str">
            <v xml:space="preserve">DYNA/04 HLA LH</v>
          </cell>
          <cell r="H1672" t="str">
            <v>TY09-1001-L</v>
          </cell>
          <cell r="J1672">
            <v>0.04</v>
          </cell>
          <cell r="K1672" t="str">
            <v>SUPPLIER0002</v>
          </cell>
          <cell r="L1672" t="str">
            <v xml:space="preserve">ANHUI TINCAI SILK CO. LTD</v>
          </cell>
          <cell r="M1672">
            <v>2</v>
          </cell>
          <cell r="N1672">
            <v>8</v>
          </cell>
          <cell r="O1672">
            <v>10</v>
          </cell>
          <cell r="R1672">
            <v>2</v>
          </cell>
          <cell r="S1672">
            <v>5</v>
          </cell>
          <cell r="T1672" t="str">
            <v xml:space="preserve">Yuan Purchase Pricelist (CNY)</v>
          </cell>
          <cell r="U1672">
            <v>100</v>
          </cell>
          <cell r="V1672">
            <v>2542.8000000000002</v>
          </cell>
          <cell r="W1672">
            <v>3830</v>
          </cell>
          <cell r="X1672">
            <v>6600</v>
          </cell>
        </row>
        <row r="1673">
          <cell r="A1673">
            <v>11251</v>
          </cell>
          <cell r="B1673" t="str">
            <v>AUTOLAMPS1662</v>
          </cell>
          <cell r="C1673" t="str">
            <v>AUTOLAMPS1662</v>
          </cell>
          <cell r="D1673" t="b">
            <v>1</v>
          </cell>
          <cell r="E1673" t="str">
            <v xml:space="preserve">TOYOTA DYNA XZU (04) - HEAD LAMP (212-11H5-RD-E) - RH</v>
          </cell>
          <cell r="F1673" t="str">
            <v>TOYOTA</v>
          </cell>
          <cell r="G1673" t="str">
            <v xml:space="preserve">DYNA/04 HLA RH</v>
          </cell>
          <cell r="H1673" t="str">
            <v>TY09-1001-R</v>
          </cell>
          <cell r="J1673">
            <v>0.04</v>
          </cell>
          <cell r="K1673" t="str">
            <v>SUPPLIER0002</v>
          </cell>
          <cell r="L1673" t="str">
            <v xml:space="preserve">ANHUI TINCAI SILK CO. LTD</v>
          </cell>
          <cell r="M1673">
            <v>3</v>
          </cell>
          <cell r="N1673">
            <v>12</v>
          </cell>
          <cell r="O1673">
            <v>15</v>
          </cell>
          <cell r="R1673">
            <v>2</v>
          </cell>
          <cell r="S1673">
            <v>5</v>
          </cell>
          <cell r="T1673" t="str">
            <v xml:space="preserve">Yuan Purchase Pricelist (CNY)</v>
          </cell>
          <cell r="U1673">
            <v>100</v>
          </cell>
          <cell r="V1673">
            <v>2542.8000000000002</v>
          </cell>
          <cell r="W1673">
            <v>3830</v>
          </cell>
          <cell r="X1673">
            <v>6600</v>
          </cell>
        </row>
        <row r="1674">
          <cell r="A1674">
            <v>13011</v>
          </cell>
          <cell r="B1674" t="str">
            <v>AUTOLAMPS1666</v>
          </cell>
          <cell r="C1674" t="str">
            <v>AUTOLAMPS1666</v>
          </cell>
          <cell r="D1674" t="b">
            <v>1</v>
          </cell>
          <cell r="E1674" t="str">
            <v xml:space="preserve">TOYOTA DYNA XZU (99-03) - CORNER LAMP CLEAR (212-15F3-U) - LH</v>
          </cell>
          <cell r="F1674" t="str">
            <v>TOYOTA</v>
          </cell>
          <cell r="G1674" t="str">
            <v xml:space="preserve">DYNA/99 CLAC LH</v>
          </cell>
          <cell r="H1674" t="str">
            <v>TY09-0803-L</v>
          </cell>
          <cell r="J1674">
            <v>0.04</v>
          </cell>
          <cell r="K1674" t="str">
            <v>SUPPLIER0002</v>
          </cell>
          <cell r="L1674" t="str">
            <v xml:space="preserve">ANHUI TINCAI SILK CO. LTD</v>
          </cell>
          <cell r="M1674">
            <v>0</v>
          </cell>
          <cell r="N1674">
            <v>0</v>
          </cell>
          <cell r="O1674">
            <v>0</v>
          </cell>
          <cell r="P1674">
            <v>5</v>
          </cell>
          <cell r="Q1674">
            <v>10</v>
          </cell>
          <cell r="T1674" t="str">
            <v xml:space="preserve">Yuan Purchase Pricelist (CNY)</v>
          </cell>
          <cell r="U1674">
            <v>18</v>
          </cell>
          <cell r="V1674">
            <v>405</v>
          </cell>
          <cell r="W1674">
            <v>630</v>
          </cell>
          <cell r="X1674">
            <v>860</v>
          </cell>
        </row>
        <row r="1675">
          <cell r="A1675">
            <v>13012</v>
          </cell>
          <cell r="B1675" t="str">
            <v>AUTOLAMPS1667</v>
          </cell>
          <cell r="C1675" t="str">
            <v>AUTOLAMPS1667</v>
          </cell>
          <cell r="D1675" t="b">
            <v>1</v>
          </cell>
          <cell r="E1675" t="str">
            <v xml:space="preserve">TOYOTA DYNA XZU (99-03) - CORNER LAMP CLEAR (212-15F3-U) - RH</v>
          </cell>
          <cell r="F1675" t="str">
            <v>TOYOTA</v>
          </cell>
          <cell r="G1675" t="str">
            <v xml:space="preserve">DYNA/99 CLAC RH</v>
          </cell>
          <cell r="H1675" t="str">
            <v>TY09-0803-R</v>
          </cell>
          <cell r="J1675">
            <v>0.04</v>
          </cell>
          <cell r="K1675" t="str">
            <v>SUPPLIER0002</v>
          </cell>
          <cell r="L1675" t="str">
            <v xml:space="preserve">ANHUI TINCAI SILK CO. LTD</v>
          </cell>
          <cell r="M1675">
            <v>0</v>
          </cell>
          <cell r="N1675">
            <v>0</v>
          </cell>
          <cell r="O1675">
            <v>0</v>
          </cell>
          <cell r="P1675">
            <v>5</v>
          </cell>
          <cell r="Q1675">
            <v>10</v>
          </cell>
          <cell r="T1675" t="str">
            <v xml:space="preserve">Yuan Purchase Pricelist (CNY)</v>
          </cell>
          <cell r="U1675">
            <v>18</v>
          </cell>
          <cell r="V1675">
            <v>405</v>
          </cell>
          <cell r="W1675">
            <v>630</v>
          </cell>
          <cell r="X1675">
            <v>860</v>
          </cell>
        </row>
        <row r="1676">
          <cell r="A1676">
            <v>11665</v>
          </cell>
          <cell r="B1676" t="str">
            <v>AUTOLAMPS1668</v>
          </cell>
          <cell r="C1676" t="str">
            <v>AUTOLAMPS1668</v>
          </cell>
          <cell r="D1676" t="b">
            <v>1</v>
          </cell>
          <cell r="E1676" t="str">
            <v xml:space="preserve">TOYOTA DYNA XZU (99-03) - CORNER LAMP CLEAR W/ORANGE (212-15G5) - LH</v>
          </cell>
          <cell r="F1676" t="str">
            <v>TOYOTA</v>
          </cell>
          <cell r="G1676" t="str">
            <v xml:space="preserve">DYNA/99 CLACWO LH</v>
          </cell>
          <cell r="H1676" t="str">
            <v>TY09-0803B-L</v>
          </cell>
          <cell r="J1676">
            <v>0.04</v>
          </cell>
          <cell r="K1676" t="str">
            <v>SUPPLIER0002</v>
          </cell>
          <cell r="L1676" t="str">
            <v xml:space="preserve">ANHUI TINCAI SILK CO. LTD</v>
          </cell>
          <cell r="M1676">
            <v>2</v>
          </cell>
          <cell r="N1676">
            <v>8</v>
          </cell>
          <cell r="O1676">
            <v>10</v>
          </cell>
          <cell r="P1676">
            <v>5</v>
          </cell>
          <cell r="Q1676">
            <v>10</v>
          </cell>
          <cell r="T1676" t="str">
            <v xml:space="preserve">Yuan Purchase Pricelist (CNY)</v>
          </cell>
          <cell r="U1676">
            <v>18</v>
          </cell>
          <cell r="V1676">
            <v>418.5</v>
          </cell>
          <cell r="W1676">
            <v>650</v>
          </cell>
          <cell r="X1676">
            <v>900</v>
          </cell>
        </row>
        <row r="1677">
          <cell r="A1677">
            <v>11666</v>
          </cell>
          <cell r="B1677" t="str">
            <v>AUTOLAMPS1669</v>
          </cell>
          <cell r="C1677" t="str">
            <v>AUTOLAMPS1669</v>
          </cell>
          <cell r="D1677" t="b">
            <v>1</v>
          </cell>
          <cell r="E1677" t="str">
            <v xml:space="preserve">TOYOTA DYNA XZU (99-03) - CORNER LAMP CLEAR W/ORANGE (212-15G5) - RH</v>
          </cell>
          <cell r="F1677" t="str">
            <v>TOYOTA</v>
          </cell>
          <cell r="G1677" t="str">
            <v xml:space="preserve">DYNA/99 CLACWO RH</v>
          </cell>
          <cell r="H1677" t="str">
            <v>TY09-0803B-R</v>
          </cell>
          <cell r="J1677">
            <v>0.04</v>
          </cell>
          <cell r="K1677" t="str">
            <v>SUPPLIER0002</v>
          </cell>
          <cell r="L1677" t="str">
            <v xml:space="preserve">ANHUI TINCAI SILK CO. LTD</v>
          </cell>
          <cell r="M1677">
            <v>1</v>
          </cell>
          <cell r="N1677">
            <v>4</v>
          </cell>
          <cell r="O1677">
            <v>5</v>
          </cell>
          <cell r="P1677">
            <v>5</v>
          </cell>
          <cell r="Q1677">
            <v>10</v>
          </cell>
          <cell r="T1677" t="str">
            <v xml:space="preserve">Yuan Purchase Pricelist (CNY)</v>
          </cell>
          <cell r="U1677">
            <v>18</v>
          </cell>
          <cell r="V1677">
            <v>418.5</v>
          </cell>
          <cell r="W1677">
            <v>650</v>
          </cell>
          <cell r="X1677">
            <v>900</v>
          </cell>
        </row>
        <row r="1678">
          <cell r="A1678">
            <v>12627</v>
          </cell>
          <cell r="B1678" t="str">
            <v>AUTOLAMPS1672</v>
          </cell>
          <cell r="C1678" t="str">
            <v>AUTOLAMPS1672</v>
          </cell>
          <cell r="D1678" t="b">
            <v>1</v>
          </cell>
          <cell r="E1678" t="str">
            <v xml:space="preserve">TOYOTA DYNA XZU (99-03) - FOG  LAMP (212-2021-U-Y) - LH</v>
          </cell>
          <cell r="F1678" t="str">
            <v>TOYOTA</v>
          </cell>
          <cell r="G1678" t="str">
            <v xml:space="preserve">DYNA/99 HLA LH</v>
          </cell>
          <cell r="H1678" t="str">
            <v>TY09-0808-L</v>
          </cell>
          <cell r="J1678">
            <v>0.04</v>
          </cell>
          <cell r="K1678" t="str">
            <v>SUPPLIER0002</v>
          </cell>
          <cell r="L1678" t="str">
            <v xml:space="preserve">ANHUI TINCAI SILK CO. LTD</v>
          </cell>
          <cell r="M1678">
            <v>0</v>
          </cell>
          <cell r="N1678">
            <v>0</v>
          </cell>
          <cell r="O1678">
            <v>0</v>
          </cell>
          <cell r="P1678">
            <v>3</v>
          </cell>
          <cell r="Q1678">
            <v>5</v>
          </cell>
          <cell r="T1678" t="str">
            <v xml:space="preserve">Yuan Purchase Pricelist (CNY)</v>
          </cell>
          <cell r="U1678">
            <v>2.09</v>
          </cell>
          <cell r="V1678">
            <v>327</v>
          </cell>
          <cell r="W1678">
            <v>510</v>
          </cell>
          <cell r="X1678">
            <v>710</v>
          </cell>
        </row>
        <row r="1679">
          <cell r="A1679">
            <v>12626</v>
          </cell>
          <cell r="B1679" t="str">
            <v>AUTOLAMPS1673</v>
          </cell>
          <cell r="C1679" t="str">
            <v>AUTOLAMPS1673</v>
          </cell>
          <cell r="D1679" t="b">
            <v>1</v>
          </cell>
          <cell r="E1679" t="str">
            <v xml:space="preserve">TOYOTA DYNA XZU (99-03) - FOG  LAMP (212-2021-U-Y) - RH</v>
          </cell>
          <cell r="F1679" t="str">
            <v>TOYOTA</v>
          </cell>
          <cell r="G1679" t="str">
            <v xml:space="preserve">DYNA/99 HLA RH</v>
          </cell>
          <cell r="H1679" t="str">
            <v>TY09-0808-R</v>
          </cell>
          <cell r="J1679">
            <v>0.04</v>
          </cell>
          <cell r="K1679" t="str">
            <v>SUPPLIER0002</v>
          </cell>
          <cell r="L1679" t="str">
            <v xml:space="preserve">ANHUI TINCAI SILK CO. LTD</v>
          </cell>
          <cell r="M1679">
            <v>0</v>
          </cell>
          <cell r="N1679">
            <v>0</v>
          </cell>
          <cell r="O1679">
            <v>0</v>
          </cell>
          <cell r="P1679">
            <v>3</v>
          </cell>
          <cell r="Q1679">
            <v>5</v>
          </cell>
          <cell r="T1679" t="str">
            <v xml:space="preserve">Yuan Purchase Pricelist (CNY)</v>
          </cell>
          <cell r="U1679">
            <v>2.09</v>
          </cell>
          <cell r="V1679">
            <v>327</v>
          </cell>
          <cell r="W1679">
            <v>510</v>
          </cell>
          <cell r="X1679">
            <v>710</v>
          </cell>
        </row>
        <row r="1680">
          <cell r="A1680">
            <v>12456</v>
          </cell>
          <cell r="B1680" t="str">
            <v>AUTOLAMPS1664</v>
          </cell>
          <cell r="C1680" t="str">
            <v>AUTOLAMPS1664</v>
          </cell>
          <cell r="D1680" t="b">
            <v>1</v>
          </cell>
          <cell r="E1680" t="str">
            <v xml:space="preserve">TOYOTA DYNA XZU (99-03) - FRONT LAMP (TY09-0504) - LH</v>
          </cell>
          <cell r="F1680" t="str">
            <v>TOYOTA</v>
          </cell>
          <cell r="G1680" t="str">
            <v xml:space="preserve">DYNA/99 FLA LH</v>
          </cell>
          <cell r="H1680" t="str">
            <v>TY09-0504-L</v>
          </cell>
          <cell r="J1680">
            <v>0.04</v>
          </cell>
          <cell r="K1680" t="str">
            <v>SUPPLIER0002</v>
          </cell>
          <cell r="L1680" t="str">
            <v xml:space="preserve">ANHUI TINCAI SILK CO. LTD</v>
          </cell>
          <cell r="M1680">
            <v>0</v>
          </cell>
          <cell r="N1680">
            <v>0</v>
          </cell>
          <cell r="O1680">
            <v>0</v>
          </cell>
          <cell r="P1680">
            <v>5</v>
          </cell>
          <cell r="Q1680">
            <v>10</v>
          </cell>
          <cell r="T1680" t="str">
            <v xml:space="preserve">Yuan Purchase Pricelist (CNY)</v>
          </cell>
          <cell r="U1680">
            <v>8</v>
          </cell>
          <cell r="V1680">
            <v>218</v>
          </cell>
          <cell r="W1680">
            <v>330</v>
          </cell>
          <cell r="X1680">
            <v>440</v>
          </cell>
        </row>
        <row r="1681">
          <cell r="A1681">
            <v>12455</v>
          </cell>
          <cell r="B1681" t="str">
            <v>AUTOLAMPS1665</v>
          </cell>
          <cell r="C1681" t="str">
            <v>AUTOLAMPS1665</v>
          </cell>
          <cell r="D1681" t="b">
            <v>1</v>
          </cell>
          <cell r="E1681" t="str">
            <v xml:space="preserve">TOYOTA DYNA XZU (99-03) - FRONT LAMP (TY09-0504) - RH</v>
          </cell>
          <cell r="F1681" t="str">
            <v>TOYOTA</v>
          </cell>
          <cell r="G1681" t="str">
            <v xml:space="preserve">DYNA/99 FLA RH</v>
          </cell>
          <cell r="H1681" t="str">
            <v>TY09-0504-R</v>
          </cell>
          <cell r="J1681">
            <v>0.04</v>
          </cell>
          <cell r="K1681" t="str">
            <v>SUPPLIER0002</v>
          </cell>
          <cell r="L1681" t="str">
            <v xml:space="preserve">ANHUI TINCAI SILK CO. LTD</v>
          </cell>
          <cell r="M1681">
            <v>0</v>
          </cell>
          <cell r="N1681">
            <v>0</v>
          </cell>
          <cell r="O1681">
            <v>0</v>
          </cell>
          <cell r="P1681">
            <v>5</v>
          </cell>
          <cell r="Q1681">
            <v>10</v>
          </cell>
          <cell r="T1681" t="str">
            <v xml:space="preserve">Yuan Purchase Pricelist (CNY)</v>
          </cell>
          <cell r="U1681">
            <v>8</v>
          </cell>
          <cell r="V1681">
            <v>218</v>
          </cell>
          <cell r="W1681">
            <v>330</v>
          </cell>
          <cell r="X1681">
            <v>440</v>
          </cell>
        </row>
        <row r="1682">
          <cell r="A1682">
            <v>11250</v>
          </cell>
          <cell r="B1682" t="str">
            <v>AUTOLAMPS1674</v>
          </cell>
          <cell r="C1682" t="str">
            <v>AUTOLAMPS1674</v>
          </cell>
          <cell r="D1682" t="b">
            <v>1</v>
          </cell>
          <cell r="E1682" t="str">
            <v xml:space="preserve">TOYOTA DYNA XZU (99-03) - HEAD LAMP (212-11A8-RD-E) - LH</v>
          </cell>
          <cell r="F1682" t="str">
            <v>TOYOTA</v>
          </cell>
          <cell r="G1682" t="str">
            <v xml:space="preserve">DYNA/99 HLA LH</v>
          </cell>
          <cell r="H1682" t="str">
            <v>TY09-0801-L</v>
          </cell>
          <cell r="J1682">
            <v>0.04</v>
          </cell>
          <cell r="K1682" t="str">
            <v>SUPPLIER0002</v>
          </cell>
          <cell r="L1682" t="str">
            <v xml:space="preserve">ANHUI TINCAI SILK CO. LTD</v>
          </cell>
          <cell r="M1682">
            <v>0</v>
          </cell>
          <cell r="N1682">
            <v>0</v>
          </cell>
          <cell r="O1682">
            <v>0</v>
          </cell>
          <cell r="R1682">
            <v>2</v>
          </cell>
          <cell r="S1682">
            <v>5</v>
          </cell>
          <cell r="T1682" t="str">
            <v xml:space="preserve">Yuan Purchase Pricelist (CNY)</v>
          </cell>
          <cell r="U1682">
            <v>80</v>
          </cell>
          <cell r="V1682">
            <v>2040</v>
          </cell>
          <cell r="W1682">
            <v>3060</v>
          </cell>
          <cell r="X1682">
            <v>4080</v>
          </cell>
          <cell r="Z1682">
            <v>18</v>
          </cell>
          <cell r="AB1682" t="str">
            <v>A3</v>
          </cell>
        </row>
        <row r="1683">
          <cell r="A1683">
            <v>11249</v>
          </cell>
          <cell r="B1683" t="str">
            <v>AUTOLAMPS1675</v>
          </cell>
          <cell r="C1683" t="str">
            <v>AUTOLAMPS1675</v>
          </cell>
          <cell r="D1683" t="b">
            <v>1</v>
          </cell>
          <cell r="E1683" t="str">
            <v xml:space="preserve">TOYOTA DYNA XZU (99-03) - HEAD LAMP (212-11A8-RD-E) - RH</v>
          </cell>
          <cell r="F1683" t="str">
            <v>TOYOTA</v>
          </cell>
          <cell r="G1683" t="str">
            <v xml:space="preserve">DYNA/99 HLA RH</v>
          </cell>
          <cell r="H1683" t="str">
            <v>TY09-0801-R</v>
          </cell>
          <cell r="J1683">
            <v>0.04</v>
          </cell>
          <cell r="K1683" t="str">
            <v>SUPPLIER0002</v>
          </cell>
          <cell r="L1683" t="str">
            <v xml:space="preserve">ANHUI TINCAI SILK CO. LTD</v>
          </cell>
          <cell r="M1683">
            <v>0</v>
          </cell>
          <cell r="N1683">
            <v>0</v>
          </cell>
          <cell r="O1683">
            <v>0</v>
          </cell>
          <cell r="R1683">
            <v>2</v>
          </cell>
          <cell r="S1683">
            <v>5</v>
          </cell>
          <cell r="T1683" t="str">
            <v xml:space="preserve">Yuan Purchase Pricelist (CNY)</v>
          </cell>
          <cell r="U1683">
            <v>80</v>
          </cell>
          <cell r="V1683">
            <v>2040</v>
          </cell>
          <cell r="W1683">
            <v>3060</v>
          </cell>
          <cell r="X1683">
            <v>4080</v>
          </cell>
          <cell r="Z1683">
            <v>14</v>
          </cell>
          <cell r="AB1683" t="str">
            <v>A3</v>
          </cell>
        </row>
        <row r="1684">
          <cell r="A1684">
            <v>13492</v>
          </cell>
          <cell r="B1684" t="str">
            <v>AUTOLAMPS1663</v>
          </cell>
          <cell r="C1684" t="str">
            <v>AUTOLAMPS1663</v>
          </cell>
          <cell r="D1684" t="b">
            <v>1</v>
          </cell>
          <cell r="E1684" t="str">
            <v xml:space="preserve">TOYOTA DYNA XZU (99-03) - LAMINATED FRONT WINDSCREEN</v>
          </cell>
          <cell r="F1684" t="str">
            <v>TOYOTA</v>
          </cell>
          <cell r="G1684" t="str">
            <v xml:space="preserve">YU61 LFW</v>
          </cell>
          <cell r="H1684" t="str">
            <v xml:space="preserve">YU61 LFW</v>
          </cell>
          <cell r="I1684" t="str">
            <v>1533*759</v>
          </cell>
          <cell r="J1684">
            <v>0.02</v>
          </cell>
          <cell r="K1684" t="str">
            <v>SUPPLIER0015</v>
          </cell>
          <cell r="L1684" t="str">
            <v xml:space="preserve">XINYI AUTOMOBILE GLASS (SHENZHEN) CO., LTD</v>
          </cell>
          <cell r="M1684">
            <v>0</v>
          </cell>
          <cell r="N1684">
            <v>0</v>
          </cell>
          <cell r="O1684">
            <v>0</v>
          </cell>
          <cell r="R1684">
            <v>1</v>
          </cell>
          <cell r="S1684">
            <v>4</v>
          </cell>
          <cell r="T1684" t="str">
            <v xml:space="preserve">USD Purchase Pricelist (USD)</v>
          </cell>
          <cell r="U1684">
            <v>14.48</v>
          </cell>
          <cell r="V1684">
            <v>2</v>
          </cell>
          <cell r="W1684">
            <v>2900</v>
          </cell>
          <cell r="X1684">
            <v>4010</v>
          </cell>
        </row>
        <row r="1685">
          <cell r="A1685">
            <v>12629</v>
          </cell>
          <cell r="B1685" t="str">
            <v>AUTOLAMPS1670</v>
          </cell>
          <cell r="C1685" t="str">
            <v>AUTOLAMPS1670</v>
          </cell>
          <cell r="D1685" t="b">
            <v>1</v>
          </cell>
          <cell r="E1685" t="str">
            <v xml:space="preserve">TOYOTA DYNA XZU (99-03) - STEP GARNISH - LH</v>
          </cell>
          <cell r="F1685" t="str">
            <v>TOYOTA</v>
          </cell>
          <cell r="G1685" t="str">
            <v xml:space="preserve">DYNA/99 SG LH</v>
          </cell>
          <cell r="H1685" t="str">
            <v>TY09-0814-L</v>
          </cell>
          <cell r="J1685">
            <v>0.04</v>
          </cell>
          <cell r="K1685" t="str">
            <v>SUPPLIER0002</v>
          </cell>
          <cell r="L1685" t="str">
            <v xml:space="preserve">ANHUI TINCAI SILK CO. LTD</v>
          </cell>
          <cell r="N1685">
            <v>0</v>
          </cell>
          <cell r="O1685">
            <v>0</v>
          </cell>
          <cell r="T1685" t="str">
            <v xml:space="preserve">Yuan Purchase Pricelist (CNY)</v>
          </cell>
          <cell r="U1685">
            <v>2.38</v>
          </cell>
          <cell r="V1685">
            <v>372</v>
          </cell>
          <cell r="W1685">
            <v>580</v>
          </cell>
          <cell r="X1685">
            <v>800</v>
          </cell>
        </row>
        <row r="1686">
          <cell r="A1686">
            <v>12628</v>
          </cell>
          <cell r="B1686" t="str">
            <v>AUTOLAMPS1671</v>
          </cell>
          <cell r="C1686" t="str">
            <v>AUTOLAMPS1671</v>
          </cell>
          <cell r="D1686" t="b">
            <v>1</v>
          </cell>
          <cell r="E1686" t="str">
            <v xml:space="preserve">TOYOTA DYNA XZU (99-03) - STEP GARNISH - RH</v>
          </cell>
          <cell r="F1686" t="str">
            <v>TOYOTA</v>
          </cell>
          <cell r="G1686" t="str">
            <v xml:space="preserve">DYNA/99 SG RH</v>
          </cell>
          <cell r="H1686" t="str">
            <v>TY09-0814-R</v>
          </cell>
          <cell r="J1686">
            <v>0.04</v>
          </cell>
          <cell r="K1686" t="str">
            <v>SUPPLIER0002</v>
          </cell>
          <cell r="L1686" t="str">
            <v xml:space="preserve">ANHUI TINCAI SILK CO. LTD</v>
          </cell>
          <cell r="N1686">
            <v>0</v>
          </cell>
          <cell r="O1686">
            <v>0</v>
          </cell>
          <cell r="T1686" t="str">
            <v xml:space="preserve">Yuan Purchase Pricelist (CNY)</v>
          </cell>
          <cell r="U1686">
            <v>2.38</v>
          </cell>
          <cell r="V1686">
            <v>372</v>
          </cell>
          <cell r="W1686">
            <v>580</v>
          </cell>
          <cell r="X1686">
            <v>800</v>
          </cell>
        </row>
        <row r="1687">
          <cell r="A1687">
            <v>13494</v>
          </cell>
          <cell r="B1687" t="str">
            <v>AUTOLAMPS1676</v>
          </cell>
          <cell r="C1687" t="str">
            <v>AUTOLAMPS1676</v>
          </cell>
          <cell r="D1687" t="b">
            <v>1</v>
          </cell>
          <cell r="E1687" t="str">
            <v xml:space="preserve">TOYOTA DYNA/HINO DUTRO RU95 WIDE TRUCK (00-)</v>
          </cell>
          <cell r="F1687" t="str">
            <v>TOYOTA</v>
          </cell>
          <cell r="G1687" t="str">
            <v xml:space="preserve">RU86 LFW</v>
          </cell>
          <cell r="H1687" t="str">
            <v xml:space="preserve">RU86 LFW</v>
          </cell>
          <cell r="I1687" t="str">
            <v>1840*775</v>
          </cell>
          <cell r="J1687">
            <v>0.02</v>
          </cell>
          <cell r="K1687" t="str">
            <v>SUPPLIER0015</v>
          </cell>
          <cell r="L1687" t="str">
            <v xml:space="preserve">XINYI AUTOMOBILE GLASS (SHENZHEN) CO., LTD</v>
          </cell>
          <cell r="M1687">
            <v>0</v>
          </cell>
          <cell r="N1687">
            <v>0</v>
          </cell>
          <cell r="O1687">
            <v>0</v>
          </cell>
          <cell r="R1687">
            <v>2</v>
          </cell>
          <cell r="S1687">
            <v>6</v>
          </cell>
          <cell r="T1687" t="str">
            <v xml:space="preserve">USD Purchase Pricelist (USD)</v>
          </cell>
          <cell r="U1687">
            <v>19.55</v>
          </cell>
          <cell r="V1687">
            <v>3503.36</v>
          </cell>
          <cell r="W1687">
            <v>4600</v>
          </cell>
          <cell r="X1687">
            <v>5800</v>
          </cell>
          <cell r="Z1687">
            <v>20</v>
          </cell>
          <cell r="AB1687" t="str">
            <v>4C</v>
          </cell>
        </row>
        <row r="1688">
          <cell r="A1688">
            <v>11931</v>
          </cell>
          <cell r="B1688" t="str">
            <v>AUTOLAMPS1677</v>
          </cell>
          <cell r="C1688" t="str">
            <v>AUTOLAMPS1677</v>
          </cell>
          <cell r="D1688" t="b">
            <v>1</v>
          </cell>
          <cell r="E1688" t="str">
            <v xml:space="preserve">TOYOTA ESTIMA WAGON (MPV) TR20 (92-97) - LAMINATED FRONT WINDSCREEN</v>
          </cell>
          <cell r="F1688" t="str">
            <v>TOYOTA</v>
          </cell>
          <cell r="G1688" t="str">
            <v xml:space="preserve">TR20 LFW/X</v>
          </cell>
          <cell r="H1688" t="str">
            <v xml:space="preserve">TR20 LFW/X</v>
          </cell>
          <cell r="I1688" t="str">
            <v>1483*1117</v>
          </cell>
          <cell r="J1688">
            <v>0.02</v>
          </cell>
          <cell r="K1688" t="str">
            <v>SUPPLIER0015</v>
          </cell>
          <cell r="L1688" t="str">
            <v xml:space="preserve">XINYI AUTOMOBILE GLASS (SHENZHEN) CO., LTD</v>
          </cell>
          <cell r="M1688">
            <v>0</v>
          </cell>
          <cell r="N1688">
            <v>0</v>
          </cell>
          <cell r="O1688">
            <v>0</v>
          </cell>
          <cell r="R1688">
            <v>1</v>
          </cell>
          <cell r="S1688">
            <v>3</v>
          </cell>
          <cell r="T1688" t="str">
            <v xml:space="preserve">USD Purchase Pricelist (USD)</v>
          </cell>
          <cell r="U1688">
            <v>21.43</v>
          </cell>
          <cell r="V1688">
            <v>3</v>
          </cell>
          <cell r="W1688">
            <v>4300</v>
          </cell>
          <cell r="X1688">
            <v>5940</v>
          </cell>
          <cell r="Z1688">
            <v>2</v>
          </cell>
          <cell r="AB1688" t="str">
            <v>1B</v>
          </cell>
        </row>
        <row r="1689">
          <cell r="A1689">
            <v>12042</v>
          </cell>
          <cell r="B1689" t="str">
            <v>AUTOLAMPS1678</v>
          </cell>
          <cell r="C1689" t="str">
            <v>AUTOLAMPS1678</v>
          </cell>
          <cell r="D1689" t="b">
            <v>1</v>
          </cell>
          <cell r="E1689" t="str">
            <v xml:space="preserve">TOYOTA ESTIMA WAGON (MPV) TR30 (98-07) - LAMINATED FRONT WINDSCREEN</v>
          </cell>
          <cell r="F1689" t="str">
            <v>TOYOTA</v>
          </cell>
          <cell r="G1689" t="str">
            <v xml:space="preserve">TR30 R LFW/X</v>
          </cell>
          <cell r="H1689" t="str">
            <v xml:space="preserve">TR30-R LFW/X</v>
          </cell>
          <cell r="I1689" t="str">
            <v>1504*1193</v>
          </cell>
          <cell r="J1689">
            <v>0.02</v>
          </cell>
          <cell r="K1689" t="str">
            <v>SUPPLIER0015</v>
          </cell>
          <cell r="L1689" t="str">
            <v xml:space="preserve">XINYI AUTOMOBILE GLASS (SHENZHEN) CO., LTD</v>
          </cell>
          <cell r="M1689">
            <v>0</v>
          </cell>
          <cell r="N1689">
            <v>0</v>
          </cell>
          <cell r="O1689">
            <v>0</v>
          </cell>
          <cell r="R1689">
            <v>1</v>
          </cell>
          <cell r="S1689">
            <v>3</v>
          </cell>
          <cell r="T1689" t="str">
            <v xml:space="preserve">USD Purchase Pricelist (USD)</v>
          </cell>
          <cell r="U1689">
            <v>23</v>
          </cell>
          <cell r="V1689">
            <v>3</v>
          </cell>
          <cell r="W1689">
            <v>4600</v>
          </cell>
          <cell r="X1689">
            <v>6350</v>
          </cell>
        </row>
        <row r="1690">
          <cell r="A1690">
            <v>11934</v>
          </cell>
          <cell r="B1690" t="str">
            <v>AUTOLAMPS1679</v>
          </cell>
          <cell r="C1690" t="str">
            <v>AUTOLAMPS1679</v>
          </cell>
          <cell r="D1690" t="b">
            <v>1</v>
          </cell>
          <cell r="E1690" t="str">
            <v xml:space="preserve">TOYOTA ESTIMA/PREVIA TCR10 MPV (90-) - LAMINATED FRONT WINDSCREEN</v>
          </cell>
          <cell r="F1690" t="str">
            <v>TOYOTA</v>
          </cell>
          <cell r="G1690" t="str">
            <v xml:space="preserve">TCR10 LFW/X</v>
          </cell>
          <cell r="H1690" t="str">
            <v xml:space="preserve">TCR10 LFW/X</v>
          </cell>
          <cell r="I1690" t="str">
            <v>1595*1117</v>
          </cell>
          <cell r="J1690">
            <v>0.02</v>
          </cell>
          <cell r="K1690" t="str">
            <v>SUPPLIER0015</v>
          </cell>
          <cell r="L1690" t="str">
            <v xml:space="preserve">XINYI AUTOMOBILE GLASS (SHENZHEN) CO., LTD</v>
          </cell>
          <cell r="M1690">
            <v>0</v>
          </cell>
          <cell r="N1690">
            <v>0</v>
          </cell>
          <cell r="O1690">
            <v>0</v>
          </cell>
          <cell r="R1690">
            <v>1</v>
          </cell>
          <cell r="S1690">
            <v>4</v>
          </cell>
          <cell r="T1690" t="str">
            <v xml:space="preserve">USD Purchase Pricelist (USD)</v>
          </cell>
          <cell r="U1690">
            <v>23.27</v>
          </cell>
          <cell r="V1690">
            <v>4169.9799999999996</v>
          </cell>
          <cell r="W1690">
            <v>5400</v>
          </cell>
          <cell r="X1690">
            <v>6700</v>
          </cell>
          <cell r="Z1690">
            <v>6</v>
          </cell>
          <cell r="AB1690" t="str">
            <v>1B</v>
          </cell>
        </row>
        <row r="1691">
          <cell r="A1691">
            <v>13988</v>
          </cell>
          <cell r="B1691" t="str">
            <v>AUTOLAMPS1681</v>
          </cell>
          <cell r="C1691" t="str">
            <v>AUTOLAMPS1681</v>
          </cell>
          <cell r="D1691" t="b">
            <v>1</v>
          </cell>
          <cell r="E1691" t="str">
            <v xml:space="preserve">TOYOTA FUNCARGO/YARIS VERSO NCP20 5D WAGON (98-06) - LAMINATED FRONT WINDSCREEN</v>
          </cell>
          <cell r="F1691" t="str">
            <v>TOYOTA</v>
          </cell>
          <cell r="G1691" t="str">
            <v xml:space="preserve">CP10 R LFW/X</v>
          </cell>
          <cell r="H1691" t="str">
            <v xml:space="preserve">CP10-R LFW/X</v>
          </cell>
          <cell r="I1691" t="str">
            <v>1345*881</v>
          </cell>
          <cell r="J1691">
            <v>0.02</v>
          </cell>
          <cell r="K1691" t="str">
            <v>SUPPLIER0015</v>
          </cell>
          <cell r="L1691" t="str">
            <v xml:space="preserve">XINYI AUTOMOBILE GLASS (SHENZHEN) CO., LTD</v>
          </cell>
          <cell r="M1691">
            <v>0</v>
          </cell>
          <cell r="N1691">
            <v>0</v>
          </cell>
          <cell r="O1691">
            <v>0</v>
          </cell>
          <cell r="R1691">
            <v>1</v>
          </cell>
          <cell r="S1691">
            <v>4</v>
          </cell>
          <cell r="T1691" t="str">
            <v xml:space="preserve">USD Purchase Pricelist (USD)</v>
          </cell>
          <cell r="U1691">
            <v>15.47</v>
          </cell>
          <cell r="V1691">
            <v>2772.22</v>
          </cell>
          <cell r="W1691">
            <v>3600</v>
          </cell>
          <cell r="X1691">
            <v>4400</v>
          </cell>
          <cell r="Z1691">
            <v>15</v>
          </cell>
          <cell r="AB1691" t="str">
            <v>5B</v>
          </cell>
        </row>
        <row r="1692">
          <cell r="A1692">
            <v>11906</v>
          </cell>
          <cell r="B1692" t="str">
            <v>AUTOLAMPS1682</v>
          </cell>
          <cell r="C1692" t="str">
            <v>AUTOLAMPS1682</v>
          </cell>
          <cell r="D1692" t="b">
            <v>1</v>
          </cell>
          <cell r="E1692" t="str">
            <v xml:space="preserve">TOYOTA GAIA DS10 5D WAGON (98-04) - LAMINATED FRONT WINDSCREEN</v>
          </cell>
          <cell r="F1692" t="str">
            <v>TOYOTA</v>
          </cell>
          <cell r="G1692" t="str">
            <v xml:space="preserve">DS10 LFW/X</v>
          </cell>
          <cell r="H1692" t="str">
            <v xml:space="preserve">DS10 LFW/X</v>
          </cell>
          <cell r="I1692" t="str">
            <v>1435*984</v>
          </cell>
          <cell r="J1692">
            <v>0.02</v>
          </cell>
          <cell r="K1692" t="str">
            <v>SUPPLIER0015</v>
          </cell>
          <cell r="L1692" t="str">
            <v xml:space="preserve">XINYI AUTOMOBILE GLASS (SHENZHEN) CO., LTD</v>
          </cell>
          <cell r="M1692">
            <v>2</v>
          </cell>
          <cell r="N1692">
            <v>8</v>
          </cell>
          <cell r="O1692">
            <v>10</v>
          </cell>
          <cell r="R1692">
            <v>1</v>
          </cell>
          <cell r="S1692">
            <v>4</v>
          </cell>
          <cell r="T1692" t="str">
            <v xml:space="preserve">USD Purchase Pricelist (USD)</v>
          </cell>
          <cell r="U1692">
            <v>18.36</v>
          </cell>
          <cell r="V1692">
            <v>3059.24</v>
          </cell>
          <cell r="W1692">
            <v>3800</v>
          </cell>
          <cell r="X1692">
            <v>6200</v>
          </cell>
        </row>
        <row r="1693">
          <cell r="A1693">
            <v>10537</v>
          </cell>
          <cell r="B1693" t="str">
            <v>AUTOLAMPS1683</v>
          </cell>
          <cell r="C1693" t="str">
            <v>AUTOLAMPS1683</v>
          </cell>
          <cell r="D1693" t="b">
            <v>1</v>
          </cell>
          <cell r="E1693" t="str">
            <v xml:space="preserve">TOYOTA GAIA SXM10 (01-04) - CORNER LAMP (44-50) - LH</v>
          </cell>
          <cell r="F1693" t="str">
            <v>TOYOTA</v>
          </cell>
          <cell r="G1693" t="str">
            <v xml:space="preserve">GAIA/01 CLA LH</v>
          </cell>
          <cell r="H1693" t="str">
            <v>TY21-0203-L</v>
          </cell>
          <cell r="J1693">
            <v>0.04</v>
          </cell>
          <cell r="K1693" t="str">
            <v>SUPPLIER0002</v>
          </cell>
          <cell r="L1693" t="str">
            <v xml:space="preserve">ANHUI TINCAI SILK CO. LTD</v>
          </cell>
          <cell r="M1693">
            <v>1</v>
          </cell>
          <cell r="N1693">
            <v>4</v>
          </cell>
          <cell r="O1693">
            <v>5</v>
          </cell>
          <cell r="P1693">
            <v>3</v>
          </cell>
          <cell r="Q1693">
            <v>10</v>
          </cell>
          <cell r="T1693" t="str">
            <v xml:space="preserve">Yuan Purchase Pricelist (CNY)</v>
          </cell>
          <cell r="U1693">
            <v>20</v>
          </cell>
          <cell r="V1693">
            <v>450</v>
          </cell>
          <cell r="W1693">
            <v>700</v>
          </cell>
          <cell r="X1693">
            <v>970</v>
          </cell>
          <cell r="Z1693">
            <v>71</v>
          </cell>
          <cell r="AB1693" t="str">
            <v>B17</v>
          </cell>
        </row>
        <row r="1694">
          <cell r="A1694">
            <v>10536</v>
          </cell>
          <cell r="B1694" t="str">
            <v>AUTOLAMPS1684</v>
          </cell>
          <cell r="C1694" t="str">
            <v>AUTOLAMPS1684</v>
          </cell>
          <cell r="D1694" t="b">
            <v>1</v>
          </cell>
          <cell r="E1694" t="str">
            <v xml:space="preserve">TOYOTA GAIA SXM10 (01-04) - CORNER LAMP (44-50) - RH</v>
          </cell>
          <cell r="F1694" t="str">
            <v>TOYOTA</v>
          </cell>
          <cell r="G1694" t="str">
            <v xml:space="preserve">GAIA/01 CLA RH</v>
          </cell>
          <cell r="H1694" t="str">
            <v>TY21-0203-R</v>
          </cell>
          <cell r="J1694">
            <v>0.04</v>
          </cell>
          <cell r="K1694" t="str">
            <v>SUPPLIER0002</v>
          </cell>
          <cell r="L1694" t="str">
            <v xml:space="preserve">ANHUI TINCAI SILK CO. LTD</v>
          </cell>
          <cell r="M1694">
            <v>2</v>
          </cell>
          <cell r="N1694">
            <v>8</v>
          </cell>
          <cell r="O1694">
            <v>10</v>
          </cell>
          <cell r="P1694">
            <v>3</v>
          </cell>
          <cell r="Q1694">
            <v>10</v>
          </cell>
          <cell r="T1694" t="str">
            <v xml:space="preserve">Yuan Purchase Pricelist (CNY)</v>
          </cell>
          <cell r="U1694">
            <v>20</v>
          </cell>
          <cell r="V1694">
            <v>450</v>
          </cell>
          <cell r="W1694">
            <v>700</v>
          </cell>
          <cell r="X1694">
            <v>970</v>
          </cell>
          <cell r="Z1694">
            <v>79</v>
          </cell>
          <cell r="AB1694" t="str">
            <v>B17</v>
          </cell>
        </row>
        <row r="1695">
          <cell r="A1695">
            <v>10535</v>
          </cell>
          <cell r="B1695" t="str">
            <v>AUTOLAMPS1685</v>
          </cell>
          <cell r="C1695" t="str">
            <v>AUTOLAMPS1685</v>
          </cell>
          <cell r="D1695" t="b">
            <v>1</v>
          </cell>
          <cell r="E1695" t="str">
            <v xml:space="preserve">TOYOTA GAIA SXM10 (01-04) - HEAD LAMP (44-48) - LH</v>
          </cell>
          <cell r="F1695" t="str">
            <v>TOYOTA</v>
          </cell>
          <cell r="G1695" t="str">
            <v xml:space="preserve">GAIA/01 HLA LH</v>
          </cell>
          <cell r="H1695" t="str">
            <v>TY21-0201-L</v>
          </cell>
          <cell r="J1695">
            <v>0.04</v>
          </cell>
          <cell r="K1695" t="str">
            <v>SUPPLIER0002</v>
          </cell>
          <cell r="L1695" t="str">
            <v xml:space="preserve">ANHUI TINCAI SILK CO. LTD</v>
          </cell>
          <cell r="M1695">
            <v>0</v>
          </cell>
          <cell r="N1695">
            <v>0</v>
          </cell>
          <cell r="O1695">
            <v>0</v>
          </cell>
          <cell r="R1695">
            <v>2</v>
          </cell>
          <cell r="S1695">
            <v>5</v>
          </cell>
          <cell r="T1695" t="str">
            <v xml:space="preserve">Yuan Purchase Pricelist (CNY)</v>
          </cell>
          <cell r="U1695">
            <v>80.400000000000006</v>
          </cell>
          <cell r="V1695">
            <v>1809</v>
          </cell>
          <cell r="W1695">
            <v>2800</v>
          </cell>
          <cell r="X1695">
            <v>3860</v>
          </cell>
        </row>
        <row r="1696">
          <cell r="A1696">
            <v>10534</v>
          </cell>
          <cell r="B1696" t="str">
            <v>AUTOLAMPS1686</v>
          </cell>
          <cell r="C1696" t="str">
            <v>AUTOLAMPS1686</v>
          </cell>
          <cell r="D1696" t="b">
            <v>1</v>
          </cell>
          <cell r="E1696" t="str">
            <v xml:space="preserve">TOYOTA GAIA SXM10 (01-04) - HEAD LAMP (44-48) - RH</v>
          </cell>
          <cell r="F1696" t="str">
            <v>TOYOTA</v>
          </cell>
          <cell r="G1696" t="str">
            <v xml:space="preserve">GAIA/01 HLA RH</v>
          </cell>
          <cell r="H1696" t="str">
            <v>TY21-0201-R</v>
          </cell>
          <cell r="J1696">
            <v>0.04</v>
          </cell>
          <cell r="K1696" t="str">
            <v>SUPPLIER0002</v>
          </cell>
          <cell r="L1696" t="str">
            <v xml:space="preserve">ANHUI TINCAI SILK CO. LTD</v>
          </cell>
          <cell r="M1696">
            <v>0</v>
          </cell>
          <cell r="N1696">
            <v>0</v>
          </cell>
          <cell r="O1696">
            <v>0</v>
          </cell>
          <cell r="R1696">
            <v>2</v>
          </cell>
          <cell r="S1696">
            <v>5</v>
          </cell>
          <cell r="T1696" t="str">
            <v xml:space="preserve">Yuan Purchase Pricelist (CNY)</v>
          </cell>
          <cell r="U1696">
            <v>80.400000000000006</v>
          </cell>
          <cell r="V1696">
            <v>1809</v>
          </cell>
          <cell r="W1696">
            <v>2800</v>
          </cell>
          <cell r="X1696">
            <v>3860</v>
          </cell>
        </row>
        <row r="1697">
          <cell r="A1697">
            <v>10533</v>
          </cell>
          <cell r="B1697" t="str">
            <v>AUTOLAMPS1687</v>
          </cell>
          <cell r="C1697" t="str">
            <v>AUTOLAMPS1687</v>
          </cell>
          <cell r="D1697" t="b">
            <v>1</v>
          </cell>
          <cell r="E1697" t="str">
            <v xml:space="preserve">TOYOTA GAIA SXM10 (98-99) - CORNER LAMP (44-14) - LH</v>
          </cell>
          <cell r="F1697" t="str">
            <v>TOYOTA</v>
          </cell>
          <cell r="G1697" t="str">
            <v xml:space="preserve">GAIA/98 CLA LH</v>
          </cell>
          <cell r="H1697" t="str">
            <v>TY21-0103-L</v>
          </cell>
          <cell r="J1697">
            <v>0.04</v>
          </cell>
          <cell r="K1697" t="str">
            <v>SUPPLIER0002</v>
          </cell>
          <cell r="L1697" t="str">
            <v xml:space="preserve">ANHUI TINCAI SILK CO. LTD</v>
          </cell>
          <cell r="M1697">
            <v>3</v>
          </cell>
          <cell r="N1697">
            <v>12</v>
          </cell>
          <cell r="O1697">
            <v>15</v>
          </cell>
          <cell r="P1697">
            <v>3</v>
          </cell>
          <cell r="Q1697">
            <v>10</v>
          </cell>
          <cell r="T1697" t="str">
            <v xml:space="preserve">Yuan Purchase Pricelist (CNY)</v>
          </cell>
          <cell r="U1697">
            <v>16</v>
          </cell>
          <cell r="V1697">
            <v>360</v>
          </cell>
          <cell r="W1697">
            <v>560</v>
          </cell>
          <cell r="X1697">
            <v>770</v>
          </cell>
          <cell r="AB1697" t="str">
            <v>B16</v>
          </cell>
        </row>
        <row r="1698">
          <cell r="A1698">
            <v>10532</v>
          </cell>
          <cell r="B1698" t="str">
            <v>AUTOLAMPS1688</v>
          </cell>
          <cell r="C1698" t="str">
            <v>AUTOLAMPS1688</v>
          </cell>
          <cell r="D1698" t="b">
            <v>1</v>
          </cell>
          <cell r="E1698" t="str">
            <v xml:space="preserve">TOYOTA GAIA SXM10 (98-99) - CORNER LAMP (44-14) - RH</v>
          </cell>
          <cell r="F1698" t="str">
            <v>TOYOTA</v>
          </cell>
          <cell r="G1698" t="str">
            <v xml:space="preserve">GAIA/98 CLA RH</v>
          </cell>
          <cell r="H1698" t="str">
            <v>TY21-0103-R</v>
          </cell>
          <cell r="J1698">
            <v>0.04</v>
          </cell>
          <cell r="K1698" t="str">
            <v>SUPPLIER0002</v>
          </cell>
          <cell r="L1698" t="str">
            <v xml:space="preserve">ANHUI TINCAI SILK CO. LTD</v>
          </cell>
          <cell r="M1698">
            <v>2</v>
          </cell>
          <cell r="N1698">
            <v>8</v>
          </cell>
          <cell r="O1698">
            <v>10</v>
          </cell>
          <cell r="P1698">
            <v>3</v>
          </cell>
          <cell r="Q1698">
            <v>10</v>
          </cell>
          <cell r="T1698" t="str">
            <v xml:space="preserve">Yuan Purchase Pricelist (CNY)</v>
          </cell>
          <cell r="U1698">
            <v>16</v>
          </cell>
          <cell r="V1698">
            <v>408</v>
          </cell>
          <cell r="W1698">
            <v>610</v>
          </cell>
          <cell r="X1698">
            <v>820</v>
          </cell>
          <cell r="Z1698">
            <v>9</v>
          </cell>
          <cell r="AB1698" t="str">
            <v>B16</v>
          </cell>
        </row>
        <row r="1699">
          <cell r="A1699">
            <v>10531</v>
          </cell>
          <cell r="B1699" t="str">
            <v>AUTOLAMPS1689</v>
          </cell>
          <cell r="C1699" t="str">
            <v>AUTOLAMPS1689</v>
          </cell>
          <cell r="D1699" t="b">
            <v>1</v>
          </cell>
          <cell r="E1699" t="str">
            <v xml:space="preserve">TOYOTA GAIA SXM10 (98-99) - HEAD LAMP (44-13) - LH</v>
          </cell>
          <cell r="F1699" t="str">
            <v>TOYOTA</v>
          </cell>
          <cell r="G1699" t="str">
            <v xml:space="preserve">GAIA/98 HLA LH</v>
          </cell>
          <cell r="H1699" t="str">
            <v>TY21-0101-L</v>
          </cell>
          <cell r="J1699">
            <v>0.04</v>
          </cell>
          <cell r="K1699" t="str">
            <v>SUPPLIER0002</v>
          </cell>
          <cell r="L1699" t="str">
            <v xml:space="preserve">ANHUI TINCAI SILK CO. LTD</v>
          </cell>
          <cell r="M1699">
            <v>0</v>
          </cell>
          <cell r="N1699">
            <v>0</v>
          </cell>
          <cell r="O1699">
            <v>0</v>
          </cell>
          <cell r="R1699">
            <v>2</v>
          </cell>
          <cell r="S1699">
            <v>5</v>
          </cell>
          <cell r="T1699" t="str">
            <v xml:space="preserve">Yuan Purchase Pricelist (CNY)</v>
          </cell>
          <cell r="U1699">
            <v>11.29</v>
          </cell>
          <cell r="V1699">
            <v>1765</v>
          </cell>
          <cell r="W1699">
            <v>2740</v>
          </cell>
          <cell r="X1699">
            <v>3780</v>
          </cell>
          <cell r="Z1699">
            <v>5</v>
          </cell>
          <cell r="AB1699" t="str">
            <v>A3</v>
          </cell>
        </row>
        <row r="1700">
          <cell r="A1700">
            <v>10530</v>
          </cell>
          <cell r="B1700" t="str">
            <v>AUTOLAMPS1690</v>
          </cell>
          <cell r="C1700" t="str">
            <v>AUTOLAMPS1690</v>
          </cell>
          <cell r="D1700" t="b">
            <v>1</v>
          </cell>
          <cell r="E1700" t="str">
            <v xml:space="preserve">TOYOTA GAIA SXM10 (98-99) - HEAD LAMP (44-13) - RH</v>
          </cell>
          <cell r="F1700" t="str">
            <v>TOYOTA</v>
          </cell>
          <cell r="G1700" t="str">
            <v xml:space="preserve">GAIA/98 HLA RH</v>
          </cell>
          <cell r="H1700" t="str">
            <v>TY21-0101-R</v>
          </cell>
          <cell r="J1700">
            <v>0.04</v>
          </cell>
          <cell r="K1700" t="str">
            <v>SUPPLIER0002</v>
          </cell>
          <cell r="L1700" t="str">
            <v xml:space="preserve">ANHUI TINCAI SILK CO. LTD</v>
          </cell>
          <cell r="M1700">
            <v>0</v>
          </cell>
          <cell r="N1700">
            <v>0</v>
          </cell>
          <cell r="O1700">
            <v>0</v>
          </cell>
          <cell r="R1700">
            <v>2</v>
          </cell>
          <cell r="S1700">
            <v>5</v>
          </cell>
          <cell r="T1700" t="str">
            <v xml:space="preserve">Yuan Purchase Pricelist (CNY)</v>
          </cell>
          <cell r="U1700">
            <v>11.29</v>
          </cell>
          <cell r="V1700">
            <v>1765</v>
          </cell>
          <cell r="W1700">
            <v>2740</v>
          </cell>
          <cell r="X1700">
            <v>3780</v>
          </cell>
          <cell r="Z1700">
            <v>4</v>
          </cell>
          <cell r="AB1700" t="str">
            <v>A3</v>
          </cell>
        </row>
        <row r="1701">
          <cell r="A1701">
            <v>12776</v>
          </cell>
          <cell r="B1701" t="str">
            <v>AUTOLAMPS1695</v>
          </cell>
          <cell r="C1701" t="str">
            <v>AUTOLAMPS1695</v>
          </cell>
          <cell r="D1701" t="b">
            <v>1</v>
          </cell>
          <cell r="E1701" t="str">
            <v xml:space="preserve">TOYOTA HARRIER / LEXUS RX300/RX330 (99-08) - FRONT INNER FENDER - LH</v>
          </cell>
          <cell r="F1701" t="str">
            <v>TOYOTA</v>
          </cell>
          <cell r="G1701" t="str">
            <v xml:space="preserve">RX300/330 IFF LH</v>
          </cell>
          <cell r="H1701" t="str">
            <v>53805-48021-L</v>
          </cell>
          <cell r="J1701">
            <v>0.04</v>
          </cell>
          <cell r="K1701" t="str">
            <v>SUPPLIER0002</v>
          </cell>
          <cell r="L1701" t="str">
            <v xml:space="preserve">ANHUI TINCAI SILK CO. LTD</v>
          </cell>
          <cell r="M1701">
            <v>3</v>
          </cell>
          <cell r="N1701">
            <v>12</v>
          </cell>
          <cell r="O1701">
            <v>15</v>
          </cell>
          <cell r="R1701">
            <v>5</v>
          </cell>
          <cell r="S1701">
            <v>10</v>
          </cell>
          <cell r="T1701" t="str">
            <v xml:space="preserve">Yuan Purchase Pricelist (CNY)</v>
          </cell>
          <cell r="U1701">
            <v>21</v>
          </cell>
          <cell r="V1701">
            <v>536</v>
          </cell>
          <cell r="W1701">
            <v>800</v>
          </cell>
          <cell r="X1701">
            <v>1400</v>
          </cell>
        </row>
        <row r="1702">
          <cell r="A1702">
            <v>12775</v>
          </cell>
          <cell r="B1702" t="str">
            <v>AUTOLAMPS1696</v>
          </cell>
          <cell r="C1702" t="str">
            <v>AUTOLAMPS1696</v>
          </cell>
          <cell r="D1702" t="b">
            <v>1</v>
          </cell>
          <cell r="E1702" t="str">
            <v xml:space="preserve">TOYOTA HARRIER / LEXUS RX300/RX330 (99-08) - FRONT INNER FENDER - RH</v>
          </cell>
          <cell r="F1702" t="str">
            <v>TOYOTA</v>
          </cell>
          <cell r="G1702" t="str">
            <v xml:space="preserve">RX300/330 IFF RH</v>
          </cell>
          <cell r="H1702" t="str">
            <v>53806-48021-R</v>
          </cell>
          <cell r="J1702">
            <v>0.04</v>
          </cell>
          <cell r="K1702" t="str">
            <v>SUPPLIER0002</v>
          </cell>
          <cell r="L1702" t="str">
            <v xml:space="preserve">ANHUI TINCAI SILK CO. LTD</v>
          </cell>
          <cell r="M1702">
            <v>4</v>
          </cell>
          <cell r="N1702">
            <v>16</v>
          </cell>
          <cell r="O1702">
            <v>20</v>
          </cell>
          <cell r="R1702">
            <v>5</v>
          </cell>
          <cell r="S1702">
            <v>10</v>
          </cell>
          <cell r="T1702" t="str">
            <v xml:space="preserve">Yuan Purchase Pricelist (CNY)</v>
          </cell>
          <cell r="U1702">
            <v>21</v>
          </cell>
          <cell r="V1702">
            <v>536</v>
          </cell>
          <cell r="W1702">
            <v>800</v>
          </cell>
          <cell r="X1702">
            <v>1400</v>
          </cell>
        </row>
        <row r="1703">
          <cell r="A1703">
            <v>13697</v>
          </cell>
          <cell r="B1703" t="str">
            <v>AUTOLAMPS1697</v>
          </cell>
          <cell r="C1703" t="str">
            <v>AUTOLAMPS1697</v>
          </cell>
          <cell r="D1703" t="b">
            <v>1</v>
          </cell>
          <cell r="E1703" t="str">
            <v xml:space="preserve">TOYOTA HARRIER / LEXUS RX330 (03-08) - BACK LAMP (312-1309) - LH</v>
          </cell>
          <cell r="F1703" t="str">
            <v>TOYOTA</v>
          </cell>
          <cell r="G1703" t="str">
            <v xml:space="preserve">RX330/03 BALA LH</v>
          </cell>
          <cell r="H1703" t="str">
            <v>LX01-0202B-L</v>
          </cell>
          <cell r="J1703">
            <v>0.04</v>
          </cell>
          <cell r="K1703" t="str">
            <v>SUPPLIER0002</v>
          </cell>
          <cell r="L1703" t="str">
            <v xml:space="preserve">ANHUI TINCAI SILK CO. LTD</v>
          </cell>
          <cell r="M1703">
            <v>0</v>
          </cell>
          <cell r="N1703">
            <v>0</v>
          </cell>
          <cell r="O1703">
            <v>0</v>
          </cell>
          <cell r="P1703">
            <v>3</v>
          </cell>
          <cell r="Q1703">
            <v>10</v>
          </cell>
          <cell r="T1703" t="str">
            <v xml:space="preserve">Yuan Purchase Pricelist (CNY)</v>
          </cell>
          <cell r="U1703">
            <v>100</v>
          </cell>
          <cell r="V1703">
            <v>2550</v>
          </cell>
          <cell r="W1703">
            <v>3830</v>
          </cell>
          <cell r="X1703">
            <v>5100</v>
          </cell>
        </row>
        <row r="1704">
          <cell r="A1704">
            <v>13698</v>
          </cell>
          <cell r="B1704" t="str">
            <v>AUTOLAMPS1698</v>
          </cell>
          <cell r="C1704" t="str">
            <v>AUTOLAMPS1698</v>
          </cell>
          <cell r="D1704" t="b">
            <v>1</v>
          </cell>
          <cell r="E1704" t="str">
            <v xml:space="preserve">TOYOTA HARRIER / LEXUS RX330 (03-08) - BACK LAMP (312-1309) - RH</v>
          </cell>
          <cell r="F1704" t="str">
            <v>TOYOTA</v>
          </cell>
          <cell r="G1704" t="str">
            <v xml:space="preserve">RX330/03 BALA RH</v>
          </cell>
          <cell r="H1704" t="str">
            <v>LX01-0202B-R</v>
          </cell>
          <cell r="J1704">
            <v>0.04</v>
          </cell>
          <cell r="K1704" t="str">
            <v>SUPPLIER0002</v>
          </cell>
          <cell r="L1704" t="str">
            <v xml:space="preserve">ANHUI TINCAI SILK CO. LTD</v>
          </cell>
          <cell r="M1704">
            <v>0</v>
          </cell>
          <cell r="N1704">
            <v>0</v>
          </cell>
          <cell r="O1704">
            <v>0</v>
          </cell>
          <cell r="P1704">
            <v>3</v>
          </cell>
          <cell r="Q1704">
            <v>10</v>
          </cell>
          <cell r="T1704" t="str">
            <v xml:space="preserve">Yuan Purchase Pricelist (CNY)</v>
          </cell>
          <cell r="U1704">
            <v>100</v>
          </cell>
          <cell r="V1704">
            <v>2550</v>
          </cell>
          <cell r="W1704">
            <v>3830</v>
          </cell>
          <cell r="X1704">
            <v>5100</v>
          </cell>
        </row>
        <row r="1705">
          <cell r="A1705">
            <v>10822</v>
          </cell>
          <cell r="B1705" t="str">
            <v>AUTOLAMPS1701</v>
          </cell>
          <cell r="C1705" t="str">
            <v>AUTOLAMPS1701</v>
          </cell>
          <cell r="D1705" t="b">
            <v>1</v>
          </cell>
          <cell r="E1705" t="str">
            <v xml:space="preserve">TOYOTA HARRIER / LEXUS RX330 (03-08) - FOG LAMP (312-2019-AS) - LH</v>
          </cell>
          <cell r="F1705" t="str">
            <v>TOYOTA</v>
          </cell>
          <cell r="G1705" t="str">
            <v xml:space="preserve">RX330/03 FLA LH</v>
          </cell>
          <cell r="H1705" t="str">
            <v>LX01-0204-L</v>
          </cell>
          <cell r="J1705">
            <v>0.04</v>
          </cell>
          <cell r="K1705" t="str">
            <v>SUPPLIER0005</v>
          </cell>
          <cell r="L1705" t="str">
            <v xml:space="preserve">CHANGZHOU XINHANG VEHICLE ACCESSORIES CO.,LTD.</v>
          </cell>
          <cell r="M1705">
            <v>14</v>
          </cell>
          <cell r="N1705">
            <v>56</v>
          </cell>
          <cell r="O1705">
            <v>70</v>
          </cell>
          <cell r="P1705">
            <v>2</v>
          </cell>
          <cell r="Q1705">
            <v>10</v>
          </cell>
          <cell r="T1705" t="str">
            <v xml:space="preserve">USD Purchase Pricelist (USD)</v>
          </cell>
          <cell r="U1705">
            <v>30</v>
          </cell>
          <cell r="V1705">
            <v>816</v>
          </cell>
          <cell r="W1705">
            <v>1220</v>
          </cell>
          <cell r="X1705">
            <v>1630</v>
          </cell>
          <cell r="Z1705">
            <v>54</v>
          </cell>
          <cell r="AB1705" t="str">
            <v>B18</v>
          </cell>
        </row>
        <row r="1706">
          <cell r="A1706">
            <v>10821</v>
          </cell>
          <cell r="B1706" t="str">
            <v>AUTOLAMPS1702</v>
          </cell>
          <cell r="C1706" t="str">
            <v>AUTOLAMPS1702</v>
          </cell>
          <cell r="D1706" t="b">
            <v>1</v>
          </cell>
          <cell r="E1706" t="str">
            <v xml:space="preserve">TOYOTA HARRIER / LEXUS RX330 (03-08) - FOG LAMP (312-2019-AS) - RH</v>
          </cell>
          <cell r="F1706" t="str">
            <v>TOYOTA</v>
          </cell>
          <cell r="G1706" t="str">
            <v xml:space="preserve">RX330/03 FLA RH</v>
          </cell>
          <cell r="H1706" t="str">
            <v>LX01-0204-R</v>
          </cell>
          <cell r="J1706">
            <v>0.04</v>
          </cell>
          <cell r="K1706" t="str">
            <v>SUPPLIER0005</v>
          </cell>
          <cell r="L1706" t="str">
            <v xml:space="preserve">CHANGZHOU XINHANG VEHICLE ACCESSORIES CO.,LTD.</v>
          </cell>
          <cell r="M1706">
            <v>14</v>
          </cell>
          <cell r="N1706">
            <v>56</v>
          </cell>
          <cell r="O1706">
            <v>70</v>
          </cell>
          <cell r="P1706">
            <v>2</v>
          </cell>
          <cell r="Q1706">
            <v>10</v>
          </cell>
          <cell r="T1706" t="str">
            <v xml:space="preserve">USD Purchase Pricelist (USD)</v>
          </cell>
          <cell r="U1706">
            <v>30</v>
          </cell>
          <cell r="V1706">
            <v>816</v>
          </cell>
          <cell r="W1706">
            <v>1220</v>
          </cell>
          <cell r="X1706">
            <v>1630</v>
          </cell>
          <cell r="Z1706">
            <v>54</v>
          </cell>
          <cell r="AB1706" t="str">
            <v>B18</v>
          </cell>
        </row>
        <row r="1707">
          <cell r="A1707">
            <v>10825</v>
          </cell>
          <cell r="B1707" t="str">
            <v>AUTOLAMPS1699</v>
          </cell>
          <cell r="C1707" t="str">
            <v>AUTOLAMPS1699</v>
          </cell>
          <cell r="D1707" t="b">
            <v>1</v>
          </cell>
          <cell r="E1707" t="str">
            <v xml:space="preserve">TOYOTA HARRIER / LEXUS RX330 (03-08) - FRONT BUMPER</v>
          </cell>
          <cell r="F1707" t="str">
            <v>TOYOTA</v>
          </cell>
          <cell r="G1707" t="str">
            <v xml:space="preserve">RX330/03 BPRF</v>
          </cell>
          <cell r="H1707" t="str">
            <v>LX01-0207</v>
          </cell>
          <cell r="J1707">
            <v>0.04</v>
          </cell>
          <cell r="K1707" t="str">
            <v>SUPPLIER0002</v>
          </cell>
          <cell r="L1707" t="str">
            <v xml:space="preserve">ANHUI TINCAI SILK CO. LTD</v>
          </cell>
          <cell r="M1707">
            <v>3</v>
          </cell>
          <cell r="N1707">
            <v>12</v>
          </cell>
          <cell r="O1707">
            <v>15</v>
          </cell>
          <cell r="R1707">
            <v>1</v>
          </cell>
          <cell r="S1707">
            <v>2</v>
          </cell>
          <cell r="T1707" t="str">
            <v xml:space="preserve">Yuan Purchase Pricelist (CNY)</v>
          </cell>
          <cell r="U1707">
            <v>160</v>
          </cell>
          <cell r="V1707">
            <v>4352</v>
          </cell>
          <cell r="W1707">
            <v>6530</v>
          </cell>
          <cell r="X1707">
            <v>8700</v>
          </cell>
        </row>
        <row r="1708">
          <cell r="A1708">
            <v>11602</v>
          </cell>
          <cell r="B1708" t="str">
            <v>AUTOLAMPS1703</v>
          </cell>
          <cell r="C1708" t="str">
            <v>AUTOLAMPS1703</v>
          </cell>
          <cell r="D1708" t="b">
            <v>1</v>
          </cell>
          <cell r="E1708" t="str">
            <v xml:space="preserve">TOYOTA HARRIER / LEXUS RX330 (03-08) - FRONT GRILL</v>
          </cell>
          <cell r="F1708" t="str">
            <v>TOYOTA</v>
          </cell>
          <cell r="G1708" t="str">
            <v xml:space="preserve">RX330/03 GRL</v>
          </cell>
          <cell r="H1708" t="str">
            <v>LX01-0211A</v>
          </cell>
          <cell r="J1708">
            <v>0.04</v>
          </cell>
          <cell r="K1708" t="str">
            <v>SUPPLIER0002</v>
          </cell>
          <cell r="L1708" t="str">
            <v xml:space="preserve">ANHUI TINCAI SILK CO. LTD</v>
          </cell>
          <cell r="N1708">
            <v>0</v>
          </cell>
          <cell r="O1708">
            <v>0</v>
          </cell>
          <cell r="R1708">
            <v>2</v>
          </cell>
          <cell r="S1708">
            <v>4</v>
          </cell>
          <cell r="T1708" t="str">
            <v xml:space="preserve">Yuan Purchase Pricelist (CNY)</v>
          </cell>
          <cell r="U1708">
            <v>30</v>
          </cell>
          <cell r="V1708">
            <v>697.5</v>
          </cell>
          <cell r="W1708">
            <v>3340</v>
          </cell>
          <cell r="X1708">
            <v>4610</v>
          </cell>
        </row>
        <row r="1709">
          <cell r="A1709">
            <v>10820</v>
          </cell>
          <cell r="B1709" t="str">
            <v>AUTOLAMPS1704</v>
          </cell>
          <cell r="C1709" t="str">
            <v>AUTOLAMPS1704</v>
          </cell>
          <cell r="D1709" t="b">
            <v>1</v>
          </cell>
          <cell r="E1709" t="str">
            <v xml:space="preserve">TOYOTA HARRIER / LEXUS RX330 (03-08) - HEAD LAMP PROJECTOR NON ZENON (312-1169-US9) - LH</v>
          </cell>
          <cell r="F1709" t="str">
            <v>TOYOTA</v>
          </cell>
          <cell r="G1709" t="str">
            <v xml:space="preserve">RX330/03 HLA LH</v>
          </cell>
          <cell r="H1709" t="str">
            <v>LX01-0201B-L</v>
          </cell>
          <cell r="J1709">
            <v>0.04</v>
          </cell>
          <cell r="K1709" t="str">
            <v>SUPPLIER0002</v>
          </cell>
          <cell r="L1709" t="str">
            <v xml:space="preserve">ANHUI TINCAI SILK CO. LTD</v>
          </cell>
          <cell r="M1709">
            <v>1</v>
          </cell>
          <cell r="N1709">
            <v>4</v>
          </cell>
          <cell r="O1709">
            <v>5</v>
          </cell>
          <cell r="R1709">
            <v>2</v>
          </cell>
          <cell r="S1709">
            <v>4</v>
          </cell>
          <cell r="T1709" t="str">
            <v xml:space="preserve">Yuan Purchase Pricelist (CNY)</v>
          </cell>
          <cell r="U1709">
            <v>230</v>
          </cell>
          <cell r="V1709">
            <v>5347</v>
          </cell>
          <cell r="W1709">
            <v>8290</v>
          </cell>
          <cell r="X1709">
            <v>11450</v>
          </cell>
        </row>
        <row r="1710">
          <cell r="A1710">
            <v>10819</v>
          </cell>
          <cell r="B1710" t="str">
            <v>AUTOLAMPS1705</v>
          </cell>
          <cell r="C1710" t="str">
            <v>AUTOLAMPS1705</v>
          </cell>
          <cell r="D1710" t="b">
            <v>1</v>
          </cell>
          <cell r="E1710" t="str">
            <v xml:space="preserve">TOYOTA HARRIER / LEXUS RX330 (03-08) - HEAD LAMP PROJECTOR NON ZENON (312-1169-US9) - RH</v>
          </cell>
          <cell r="F1710" t="str">
            <v>TOYOTA</v>
          </cell>
          <cell r="G1710" t="str">
            <v xml:space="preserve">RX330/03 HLA RH</v>
          </cell>
          <cell r="H1710" t="str">
            <v>LZ01-0201B-R</v>
          </cell>
          <cell r="J1710">
            <v>0.04</v>
          </cell>
          <cell r="K1710" t="str">
            <v>SUPPLIER0002</v>
          </cell>
          <cell r="L1710" t="str">
            <v xml:space="preserve">ANHUI TINCAI SILK CO. LTD</v>
          </cell>
          <cell r="M1710">
            <v>1</v>
          </cell>
          <cell r="N1710">
            <v>4</v>
          </cell>
          <cell r="O1710">
            <v>5</v>
          </cell>
          <cell r="R1710">
            <v>2</v>
          </cell>
          <cell r="S1710">
            <v>4</v>
          </cell>
          <cell r="T1710" t="str">
            <v xml:space="preserve">Yuan Purchase Pricelist (CNY)</v>
          </cell>
          <cell r="U1710">
            <v>230</v>
          </cell>
          <cell r="V1710">
            <v>5347</v>
          </cell>
          <cell r="W1710">
            <v>8290</v>
          </cell>
          <cell r="X1710">
            <v>11450</v>
          </cell>
        </row>
        <row r="1711">
          <cell r="A1711">
            <v>10826</v>
          </cell>
          <cell r="B1711" t="str">
            <v>AUTOLAMPS1700</v>
          </cell>
          <cell r="C1711" t="str">
            <v>AUTOLAMPS1700</v>
          </cell>
          <cell r="D1711" t="b">
            <v>1</v>
          </cell>
          <cell r="E1711" t="str">
            <v xml:space="preserve">TOYOTA HARRIER / LEXUS RX330 (03-08) - REAR BUMPER</v>
          </cell>
          <cell r="F1711" t="str">
            <v>TOYOTA</v>
          </cell>
          <cell r="G1711" t="str">
            <v xml:space="preserve">RX330/03 BPRR</v>
          </cell>
          <cell r="H1711" t="str">
            <v>LX01-0205</v>
          </cell>
          <cell r="J1711">
            <v>0.04</v>
          </cell>
          <cell r="K1711" t="str">
            <v>SUPPLIER0002</v>
          </cell>
          <cell r="L1711" t="str">
            <v xml:space="preserve">ANHUI TINCAI SILK CO. LTD</v>
          </cell>
          <cell r="M1711">
            <v>0</v>
          </cell>
          <cell r="N1711">
            <v>0</v>
          </cell>
          <cell r="O1711">
            <v>0</v>
          </cell>
          <cell r="R1711">
            <v>1</v>
          </cell>
          <cell r="S1711">
            <v>2</v>
          </cell>
          <cell r="T1711" t="str">
            <v xml:space="preserve">Yuan Purchase Pricelist (CNY)</v>
          </cell>
          <cell r="U1711">
            <v>22.06</v>
          </cell>
          <cell r="V1711">
            <v>9000</v>
          </cell>
          <cell r="W1711">
            <v>5340</v>
          </cell>
          <cell r="X1711">
            <v>7370</v>
          </cell>
        </row>
        <row r="1712">
          <cell r="A1712">
            <v>11601</v>
          </cell>
          <cell r="B1712" t="str">
            <v>AUTOLAMPS1706</v>
          </cell>
          <cell r="C1712" t="str">
            <v>AUTOLAMPS1706</v>
          </cell>
          <cell r="D1712" t="b">
            <v>1</v>
          </cell>
          <cell r="E1712" t="str">
            <v xml:space="preserve">TOYOTA HARRIER / LEXUS RX330 (03-08) - REAR BUMPER REFLECTOR - LH</v>
          </cell>
          <cell r="F1712" t="str">
            <v>TOYOTA</v>
          </cell>
          <cell r="G1712" t="str">
            <v xml:space="preserve">RX330/03 RBR LH</v>
          </cell>
          <cell r="H1712" t="str">
            <v>LX01-0204A-L</v>
          </cell>
          <cell r="J1712">
            <v>0.04</v>
          </cell>
          <cell r="K1712" t="str">
            <v>SUPPLIER0005</v>
          </cell>
          <cell r="L1712" t="str">
            <v xml:space="preserve">CHANGZHOU XINHANG VEHICLE ACCESSORIES CO.,LTD.</v>
          </cell>
          <cell r="M1712">
            <v>20</v>
          </cell>
          <cell r="N1712">
            <v>80</v>
          </cell>
          <cell r="O1712">
            <v>100</v>
          </cell>
          <cell r="P1712">
            <v>2</v>
          </cell>
          <cell r="Q1712">
            <v>5</v>
          </cell>
          <cell r="T1712" t="str">
            <v xml:space="preserve">USD Purchase Pricelist (USD)</v>
          </cell>
          <cell r="U1712">
            <v>30</v>
          </cell>
          <cell r="V1712">
            <v>816</v>
          </cell>
          <cell r="W1712">
            <v>1220</v>
          </cell>
          <cell r="X1712">
            <v>1630</v>
          </cell>
        </row>
        <row r="1713">
          <cell r="A1713">
            <v>10823</v>
          </cell>
          <cell r="B1713" t="str">
            <v>AUTOLAMPS1707</v>
          </cell>
          <cell r="C1713" t="str">
            <v>AUTOLAMPS1707</v>
          </cell>
          <cell r="D1713" t="b">
            <v>1</v>
          </cell>
          <cell r="E1713" t="str">
            <v xml:space="preserve">TOYOTA HARRIER / LEXUS RX330 (03-08) - REAR BUMPER REFLECTOR - RH</v>
          </cell>
          <cell r="F1713" t="str">
            <v>TOYOTA</v>
          </cell>
          <cell r="G1713" t="str">
            <v xml:space="preserve">RX330/03 RBR RH</v>
          </cell>
          <cell r="H1713" t="str">
            <v>LX01-0204A-R</v>
          </cell>
          <cell r="J1713">
            <v>0.04</v>
          </cell>
          <cell r="K1713" t="str">
            <v>SUPPLIER0005</v>
          </cell>
          <cell r="L1713" t="str">
            <v xml:space="preserve">CHANGZHOU XINHANG VEHICLE ACCESSORIES CO.,LTD.</v>
          </cell>
          <cell r="M1713">
            <v>21</v>
          </cell>
          <cell r="N1713">
            <v>84</v>
          </cell>
          <cell r="O1713">
            <v>105</v>
          </cell>
          <cell r="P1713">
            <v>2</v>
          </cell>
          <cell r="Q1713">
            <v>5</v>
          </cell>
          <cell r="T1713" t="str">
            <v xml:space="preserve">USD Purchase Pricelist (USD)</v>
          </cell>
          <cell r="U1713">
            <v>30</v>
          </cell>
          <cell r="V1713">
            <v>816</v>
          </cell>
          <cell r="W1713">
            <v>1220</v>
          </cell>
          <cell r="X1713">
            <v>1630</v>
          </cell>
        </row>
        <row r="1714">
          <cell r="A1714">
            <v>13696</v>
          </cell>
          <cell r="B1714" t="str">
            <v>AUTOLAMPS1708</v>
          </cell>
          <cell r="C1714" t="str">
            <v>AUTOLAMPS1708</v>
          </cell>
          <cell r="D1714" t="b">
            <v>1</v>
          </cell>
          <cell r="E1714" t="str">
            <v xml:space="preserve">TOYOTA HARRIER / LEXUS RX330 (03-08) - TAIL LAMP - LH</v>
          </cell>
          <cell r="F1714" t="str">
            <v>TOYOTA</v>
          </cell>
          <cell r="G1714" t="str">
            <v>RX330/03-TLA-LH</v>
          </cell>
          <cell r="H1714" t="str">
            <v>LX01-0202A-L</v>
          </cell>
          <cell r="J1714">
            <v>0.04</v>
          </cell>
          <cell r="K1714" t="str">
            <v>SUPPLIER0002</v>
          </cell>
          <cell r="L1714" t="str">
            <v xml:space="preserve">ANHUI TINCAI SILK CO. LTD</v>
          </cell>
          <cell r="N1714">
            <v>0</v>
          </cell>
          <cell r="O1714">
            <v>0</v>
          </cell>
          <cell r="T1714" t="str">
            <v xml:space="preserve">Yuan Purchase Pricelist (CNY)</v>
          </cell>
          <cell r="U1714">
            <v>110</v>
          </cell>
          <cell r="V1714">
            <v>2805</v>
          </cell>
          <cell r="W1714">
            <v>4210</v>
          </cell>
          <cell r="X1714">
            <v>5610</v>
          </cell>
          <cell r="Z1714">
            <v>2</v>
          </cell>
          <cell r="AB1714" t="str">
            <v>B5</v>
          </cell>
        </row>
        <row r="1715">
          <cell r="A1715">
            <v>13695</v>
          </cell>
          <cell r="B1715" t="str">
            <v>AUTOLAMPS1709</v>
          </cell>
          <cell r="C1715" t="str">
            <v>AUTOLAMPS1709</v>
          </cell>
          <cell r="D1715" t="b">
            <v>1</v>
          </cell>
          <cell r="E1715" t="str">
            <v xml:space="preserve">TOYOTA HARRIER / LEXUS RX330 (03-08) - TAIL LAMP - RH</v>
          </cell>
          <cell r="F1715" t="str">
            <v>TOYOTA</v>
          </cell>
          <cell r="G1715" t="str">
            <v xml:space="preserve">RX330/03 TLA RH</v>
          </cell>
          <cell r="H1715" t="str">
            <v>LX01-0202A-R</v>
          </cell>
          <cell r="J1715">
            <v>0.04</v>
          </cell>
          <cell r="K1715" t="str">
            <v>SUPPLIER0002</v>
          </cell>
          <cell r="L1715" t="str">
            <v xml:space="preserve">ANHUI TINCAI SILK CO. LTD</v>
          </cell>
          <cell r="M1715">
            <v>1</v>
          </cell>
          <cell r="N1715">
            <v>4</v>
          </cell>
          <cell r="O1715">
            <v>5</v>
          </cell>
          <cell r="R1715">
            <v>3</v>
          </cell>
          <cell r="S1715">
            <v>5</v>
          </cell>
          <cell r="T1715" t="str">
            <v xml:space="preserve">Yuan Purchase Pricelist (CNY)</v>
          </cell>
          <cell r="U1715">
            <v>110</v>
          </cell>
          <cell r="V1715">
            <v>2805</v>
          </cell>
          <cell r="W1715">
            <v>4210</v>
          </cell>
          <cell r="X1715">
            <v>5610</v>
          </cell>
          <cell r="Z1715">
            <v>2</v>
          </cell>
          <cell r="AB1715" t="str">
            <v>B5</v>
          </cell>
        </row>
        <row r="1716">
          <cell r="A1716">
            <v>14215</v>
          </cell>
          <cell r="B1716" t="str">
            <v>AUTOLAMPS1710</v>
          </cell>
          <cell r="C1716" t="str">
            <v>AUTOLAMPS1710</v>
          </cell>
          <cell r="D1716" t="b">
            <v>1</v>
          </cell>
          <cell r="E1716" t="str">
            <v xml:space="preserve">TOYOTA HARRIER / LEXUS RX330 (03-08) - TAIL LAMP (SLIGHTLY CRACKED) - LH</v>
          </cell>
          <cell r="F1716" t="str">
            <v>TOYOTA</v>
          </cell>
          <cell r="G1716" t="str">
            <v xml:space="preserve">RX330/03 TLA LH</v>
          </cell>
          <cell r="H1716" t="str">
            <v>LX01-0202A-L</v>
          </cell>
          <cell r="J1716">
            <v>0.04</v>
          </cell>
          <cell r="K1716" t="str">
            <v>SUPPLIER0002</v>
          </cell>
          <cell r="L1716" t="str">
            <v xml:space="preserve">ANHUI TINCAI SILK CO. LTD</v>
          </cell>
          <cell r="N1716">
            <v>0</v>
          </cell>
          <cell r="O1716">
            <v>0</v>
          </cell>
          <cell r="R1716">
            <v>3</v>
          </cell>
          <cell r="S1716">
            <v>5</v>
          </cell>
          <cell r="T1716" t="str">
            <v xml:space="preserve">Yuan Purchase Pricelist (CNY)</v>
          </cell>
          <cell r="U1716">
            <v>110</v>
          </cell>
          <cell r="V1716">
            <v>2557.5</v>
          </cell>
          <cell r="W1716">
            <v>3450</v>
          </cell>
          <cell r="X1716">
            <v>4760</v>
          </cell>
        </row>
        <row r="1717">
          <cell r="A1717">
            <v>11440</v>
          </cell>
          <cell r="B1717" t="str">
            <v>AUTOLAMPS1711</v>
          </cell>
          <cell r="C1717" t="str">
            <v>AUTOLAMPS1711</v>
          </cell>
          <cell r="D1717" t="b">
            <v>1</v>
          </cell>
          <cell r="E1717" t="str">
            <v xml:space="preserve">TOYOTA HARRIER RX300 (99-02) - BACK LAMP - LH</v>
          </cell>
          <cell r="F1717" t="str">
            <v>TOYOTA</v>
          </cell>
          <cell r="G1717" t="str">
            <v xml:space="preserve">RX300/99 BALA LH</v>
          </cell>
          <cell r="H1717" t="str">
            <v>LX01-0102-INNER-L</v>
          </cell>
          <cell r="J1717">
            <v>0.04</v>
          </cell>
          <cell r="K1717" t="str">
            <v>SUPPLIER0002</v>
          </cell>
          <cell r="L1717" t="str">
            <v xml:space="preserve">ANHUI TINCAI SILK CO. LTD</v>
          </cell>
          <cell r="N1717">
            <v>0</v>
          </cell>
          <cell r="O1717">
            <v>0</v>
          </cell>
          <cell r="P1717">
            <v>5</v>
          </cell>
          <cell r="Q1717">
            <v>10</v>
          </cell>
          <cell r="T1717" t="str">
            <v xml:space="preserve">Yuan Purchase Pricelist (CNY)</v>
          </cell>
          <cell r="U1717">
            <v>12.5</v>
          </cell>
          <cell r="V1717">
            <v>1954</v>
          </cell>
          <cell r="W1717">
            <v>3030</v>
          </cell>
          <cell r="X1717">
            <v>4180</v>
          </cell>
        </row>
        <row r="1718">
          <cell r="A1718">
            <v>11439</v>
          </cell>
          <cell r="B1718" t="str">
            <v>AUTOLAMPS1712</v>
          </cell>
          <cell r="C1718" t="str">
            <v>AUTOLAMPS1712</v>
          </cell>
          <cell r="D1718" t="b">
            <v>1</v>
          </cell>
          <cell r="E1718" t="str">
            <v xml:space="preserve">TOYOTA HARRIER RX300 (99-02) - BACK LAMP - RH</v>
          </cell>
          <cell r="F1718" t="str">
            <v>TOYOTA</v>
          </cell>
          <cell r="G1718" t="str">
            <v xml:space="preserve">RX300/99 BALA RH</v>
          </cell>
          <cell r="H1718" t="str">
            <v>LX01-0102-INNER-R</v>
          </cell>
          <cell r="J1718">
            <v>0.04</v>
          </cell>
          <cell r="K1718" t="str">
            <v>SUPPLIER0002</v>
          </cell>
          <cell r="L1718" t="str">
            <v xml:space="preserve">ANHUI TINCAI SILK CO. LTD</v>
          </cell>
          <cell r="M1718">
            <v>0</v>
          </cell>
          <cell r="N1718">
            <v>0</v>
          </cell>
          <cell r="O1718">
            <v>0</v>
          </cell>
          <cell r="P1718">
            <v>5</v>
          </cell>
          <cell r="Q1718">
            <v>10</v>
          </cell>
          <cell r="T1718" t="str">
            <v xml:space="preserve">Yuan Purchase Pricelist (CNY)</v>
          </cell>
          <cell r="U1718">
            <v>12.5</v>
          </cell>
          <cell r="V1718">
            <v>1954</v>
          </cell>
          <cell r="W1718">
            <v>3030</v>
          </cell>
          <cell r="X1718">
            <v>4180</v>
          </cell>
        </row>
        <row r="1719">
          <cell r="A1719">
            <v>11442</v>
          </cell>
          <cell r="B1719" t="str">
            <v>AUTOLAMPS1713</v>
          </cell>
          <cell r="C1719" t="str">
            <v>AUTOLAMPS1713</v>
          </cell>
          <cell r="D1719" t="b">
            <v>1</v>
          </cell>
          <cell r="E1719" t="str">
            <v xml:space="preserve">TOYOTA HARRIER RX300 (99-02) - BUMPER GRILL</v>
          </cell>
          <cell r="F1719" t="str">
            <v>TOYOTA</v>
          </cell>
          <cell r="G1719" t="str">
            <v xml:space="preserve">RX300/99 GRLL LH</v>
          </cell>
          <cell r="H1719" t="str">
            <v>LX01-0107-1</v>
          </cell>
          <cell r="J1719">
            <v>0.04</v>
          </cell>
          <cell r="K1719" t="str">
            <v>SUPPLIER0002</v>
          </cell>
          <cell r="L1719" t="str">
            <v xml:space="preserve">ANHUI TINCAI SILK CO. LTD</v>
          </cell>
          <cell r="M1719">
            <v>0</v>
          </cell>
          <cell r="N1719">
            <v>0</v>
          </cell>
          <cell r="O1719">
            <v>0</v>
          </cell>
          <cell r="R1719">
            <v>2</v>
          </cell>
          <cell r="S1719">
            <v>3</v>
          </cell>
          <cell r="T1719" t="str">
            <v xml:space="preserve">Yuan Purchase Pricelist (CNY)</v>
          </cell>
          <cell r="U1719">
            <v>9.17</v>
          </cell>
          <cell r="V1719">
            <v>1433</v>
          </cell>
          <cell r="W1719">
            <v>2220</v>
          </cell>
          <cell r="X1719">
            <v>3060</v>
          </cell>
        </row>
        <row r="1720">
          <cell r="A1720">
            <v>11441</v>
          </cell>
          <cell r="B1720" t="str">
            <v>AUTOLAMPS1714</v>
          </cell>
          <cell r="C1720" t="str">
            <v>AUTOLAMPS1714</v>
          </cell>
          <cell r="D1720" t="b">
            <v>1</v>
          </cell>
          <cell r="E1720" t="str">
            <v xml:space="preserve">TOYOTA HARRIER RX300 (99-02) - GRILL</v>
          </cell>
          <cell r="F1720" t="str">
            <v>TOYOTA</v>
          </cell>
          <cell r="G1720" t="str">
            <v xml:space="preserve">RX300/99 GRLU RH</v>
          </cell>
          <cell r="H1720" t="str">
            <v>LX01-0111-R</v>
          </cell>
          <cell r="J1720">
            <v>0.04</v>
          </cell>
          <cell r="K1720" t="str">
            <v>SUPPLIER0002</v>
          </cell>
          <cell r="L1720" t="str">
            <v xml:space="preserve">ANHUI TINCAI SILK CO. LTD</v>
          </cell>
          <cell r="M1720">
            <v>0</v>
          </cell>
          <cell r="N1720">
            <v>0</v>
          </cell>
          <cell r="O1720">
            <v>0</v>
          </cell>
          <cell r="R1720">
            <v>2</v>
          </cell>
          <cell r="S1720">
            <v>3</v>
          </cell>
          <cell r="T1720" t="str">
            <v xml:space="preserve">Yuan Purchase Pricelist (CNY)</v>
          </cell>
          <cell r="U1720">
            <v>15.63</v>
          </cell>
          <cell r="V1720">
            <v>2443</v>
          </cell>
          <cell r="W1720">
            <v>3790</v>
          </cell>
          <cell r="X1720">
            <v>5230</v>
          </cell>
        </row>
        <row r="1721">
          <cell r="A1721">
            <v>11436</v>
          </cell>
          <cell r="B1721" t="str">
            <v>AUTOLAMPS1715</v>
          </cell>
          <cell r="C1721" t="str">
            <v>AUTOLAMPS1715</v>
          </cell>
          <cell r="D1721" t="b">
            <v>1</v>
          </cell>
          <cell r="E1721" t="str">
            <v xml:space="preserve">TOYOTA HARRIER RX300 (99-02) - HEAD LAMP (BLACK) - LH</v>
          </cell>
          <cell r="F1721" t="str">
            <v>TOYOTA</v>
          </cell>
          <cell r="G1721" t="str">
            <v xml:space="preserve">RX300/99 HLAP LH</v>
          </cell>
          <cell r="H1721" t="str">
            <v>LX01-0101A-L</v>
          </cell>
          <cell r="J1721">
            <v>0.04</v>
          </cell>
          <cell r="K1721" t="str">
            <v>SUPPLIER0002</v>
          </cell>
          <cell r="L1721" t="str">
            <v xml:space="preserve">ANHUI TINCAI SILK CO. LTD</v>
          </cell>
          <cell r="M1721">
            <v>0</v>
          </cell>
          <cell r="N1721">
            <v>0</v>
          </cell>
          <cell r="O1721">
            <v>0</v>
          </cell>
          <cell r="R1721">
            <v>2</v>
          </cell>
          <cell r="S1721">
            <v>5</v>
          </cell>
          <cell r="T1721" t="str">
            <v xml:space="preserve">Yuan Purchase Pricelist (CNY)</v>
          </cell>
          <cell r="U1721">
            <v>250</v>
          </cell>
          <cell r="V1721">
            <v>6800</v>
          </cell>
          <cell r="W1721">
            <v>10200</v>
          </cell>
          <cell r="X1721">
            <v>13600</v>
          </cell>
          <cell r="Z1721">
            <v>8</v>
          </cell>
          <cell r="AB1721" t="str">
            <v>A2</v>
          </cell>
        </row>
        <row r="1722">
          <cell r="A1722">
            <v>11435</v>
          </cell>
          <cell r="B1722" t="str">
            <v>AUTOLAMPS1716</v>
          </cell>
          <cell r="C1722" t="str">
            <v>AUTOLAMPS1716</v>
          </cell>
          <cell r="D1722" t="b">
            <v>1</v>
          </cell>
          <cell r="E1722" t="str">
            <v xml:space="preserve">TOYOTA HARRIER RX300 (99-02) - HEAD LAMP (BLACK) - RH</v>
          </cell>
          <cell r="F1722" t="str">
            <v>TOYOTA</v>
          </cell>
          <cell r="G1722" t="str">
            <v xml:space="preserve">RX300/99 HLAP RH</v>
          </cell>
          <cell r="H1722" t="str">
            <v>LX01-0101A-R</v>
          </cell>
          <cell r="J1722">
            <v>0.04</v>
          </cell>
          <cell r="K1722" t="str">
            <v>SUPPLIER0002</v>
          </cell>
          <cell r="L1722" t="str">
            <v xml:space="preserve">ANHUI TINCAI SILK CO. LTD</v>
          </cell>
          <cell r="M1722">
            <v>0</v>
          </cell>
          <cell r="N1722">
            <v>0</v>
          </cell>
          <cell r="O1722">
            <v>0</v>
          </cell>
          <cell r="R1722">
            <v>2</v>
          </cell>
          <cell r="S1722">
            <v>5</v>
          </cell>
          <cell r="T1722" t="str">
            <v xml:space="preserve">Yuan Purchase Pricelist (CNY)</v>
          </cell>
          <cell r="U1722">
            <v>250</v>
          </cell>
          <cell r="V1722">
            <v>6800</v>
          </cell>
          <cell r="W1722">
            <v>10200</v>
          </cell>
          <cell r="X1722">
            <v>13600</v>
          </cell>
          <cell r="Z1722">
            <v>8</v>
          </cell>
          <cell r="AB1722" t="str">
            <v>A2</v>
          </cell>
        </row>
        <row r="1723">
          <cell r="A1723">
            <v>11434</v>
          </cell>
          <cell r="B1723" t="str">
            <v>AUTOLAMPS1717</v>
          </cell>
          <cell r="C1723" t="str">
            <v>AUTOLAMPS1717</v>
          </cell>
          <cell r="D1723" t="b">
            <v>1</v>
          </cell>
          <cell r="E1723" t="str">
            <v xml:space="preserve">TOYOTA HARRIER RX300 (99-02) - HEAD LAMP (SILVER) - LH</v>
          </cell>
          <cell r="F1723" t="str">
            <v>TOYOTA</v>
          </cell>
          <cell r="G1723" t="str">
            <v xml:space="preserve">RX300/99 HLA LH</v>
          </cell>
          <cell r="H1723" t="str">
            <v>LX01-0101-L</v>
          </cell>
          <cell r="J1723">
            <v>0.04</v>
          </cell>
          <cell r="K1723" t="str">
            <v>SUPPLIER0002</v>
          </cell>
          <cell r="L1723" t="str">
            <v xml:space="preserve">ANHUI TINCAI SILK CO. LTD</v>
          </cell>
          <cell r="M1723">
            <v>0</v>
          </cell>
          <cell r="N1723">
            <v>0</v>
          </cell>
          <cell r="O1723">
            <v>0</v>
          </cell>
          <cell r="R1723">
            <v>2</v>
          </cell>
          <cell r="S1723">
            <v>5</v>
          </cell>
          <cell r="T1723" t="str">
            <v xml:space="preserve">Yuan Purchase Pricelist (CNY)</v>
          </cell>
          <cell r="U1723">
            <v>39.06</v>
          </cell>
          <cell r="V1723">
            <v>6105</v>
          </cell>
          <cell r="W1723">
            <v>9460</v>
          </cell>
          <cell r="X1723">
            <v>13060</v>
          </cell>
        </row>
        <row r="1724">
          <cell r="A1724">
            <v>11433</v>
          </cell>
          <cell r="B1724" t="str">
            <v>AUTOLAMPS1718</v>
          </cell>
          <cell r="C1724" t="str">
            <v>AUTOLAMPS1718</v>
          </cell>
          <cell r="D1724" t="b">
            <v>1</v>
          </cell>
          <cell r="E1724" t="str">
            <v xml:space="preserve">TOYOTA HARRIER RX300 (99-02) - HEAD LAMP (SILVER) - RH</v>
          </cell>
          <cell r="F1724" t="str">
            <v>TOYOTA</v>
          </cell>
          <cell r="G1724" t="str">
            <v xml:space="preserve">RX300/99 HLA RH</v>
          </cell>
          <cell r="H1724" t="str">
            <v>LX01-0101-R</v>
          </cell>
          <cell r="J1724">
            <v>0.04</v>
          </cell>
          <cell r="K1724" t="str">
            <v>SUPPLIER0002</v>
          </cell>
          <cell r="L1724" t="str">
            <v xml:space="preserve">ANHUI TINCAI SILK CO. LTD</v>
          </cell>
          <cell r="N1724">
            <v>0</v>
          </cell>
          <cell r="O1724">
            <v>0</v>
          </cell>
          <cell r="R1724">
            <v>2</v>
          </cell>
          <cell r="S1724">
            <v>5</v>
          </cell>
          <cell r="T1724" t="str">
            <v xml:space="preserve">Yuan Purchase Pricelist (CNY)</v>
          </cell>
          <cell r="U1724">
            <v>39.06</v>
          </cell>
          <cell r="V1724">
            <v>6105</v>
          </cell>
          <cell r="W1724">
            <v>9460</v>
          </cell>
          <cell r="X1724">
            <v>13060</v>
          </cell>
        </row>
        <row r="1725">
          <cell r="A1725">
            <v>11438</v>
          </cell>
          <cell r="B1725" t="str">
            <v>AUTOLAMPS1719</v>
          </cell>
          <cell r="C1725" t="str">
            <v>AUTOLAMPS1719</v>
          </cell>
          <cell r="D1725" t="b">
            <v>1</v>
          </cell>
          <cell r="E1725" t="str">
            <v xml:space="preserve">TOYOTA HARRIER RX300 (99-02) - TAIL LAMP - LH</v>
          </cell>
          <cell r="F1725" t="str">
            <v>TOYOTA</v>
          </cell>
          <cell r="G1725" t="str">
            <v xml:space="preserve">RX300/99 TLA LH</v>
          </cell>
          <cell r="H1725" t="str">
            <v>LX01-0102-OUTER-L</v>
          </cell>
          <cell r="J1725">
            <v>0.04</v>
          </cell>
          <cell r="K1725" t="str">
            <v>SUPPLIER0002</v>
          </cell>
          <cell r="L1725" t="str">
            <v xml:space="preserve">ANHUI TINCAI SILK CO. LTD</v>
          </cell>
          <cell r="M1725">
            <v>0</v>
          </cell>
          <cell r="N1725">
            <v>0</v>
          </cell>
          <cell r="O1725">
            <v>0</v>
          </cell>
          <cell r="R1725">
            <v>2</v>
          </cell>
          <cell r="S1725">
            <v>5</v>
          </cell>
          <cell r="T1725" t="str">
            <v xml:space="preserve">Yuan Purchase Pricelist (CNY)</v>
          </cell>
          <cell r="U1725">
            <v>77.5</v>
          </cell>
          <cell r="V1725">
            <v>2108</v>
          </cell>
          <cell r="W1725">
            <v>3160</v>
          </cell>
          <cell r="X1725">
            <v>4220</v>
          </cell>
          <cell r="Z1725">
            <v>5</v>
          </cell>
          <cell r="AB1725" t="str">
            <v>B4</v>
          </cell>
        </row>
        <row r="1726">
          <cell r="A1726">
            <v>11437</v>
          </cell>
          <cell r="B1726" t="str">
            <v>AUTOLAMPS1720</v>
          </cell>
          <cell r="C1726" t="str">
            <v>AUTOLAMPS1720</v>
          </cell>
          <cell r="D1726" t="b">
            <v>1</v>
          </cell>
          <cell r="E1726" t="str">
            <v xml:space="preserve">TOYOTA HARRIER RX300 (99-02) - TAIL LAMP - RH</v>
          </cell>
          <cell r="F1726" t="str">
            <v>TOYOTA</v>
          </cell>
          <cell r="G1726" t="str">
            <v xml:space="preserve">RX300/99 TLA RH</v>
          </cell>
          <cell r="H1726" t="str">
            <v>LX01-0102-OUTER-R</v>
          </cell>
          <cell r="J1726">
            <v>0.04</v>
          </cell>
          <cell r="K1726" t="str">
            <v>SUPPLIER0002</v>
          </cell>
          <cell r="L1726" t="str">
            <v xml:space="preserve">ANHUI TINCAI SILK CO. LTD</v>
          </cell>
          <cell r="M1726">
            <v>0</v>
          </cell>
          <cell r="N1726">
            <v>0</v>
          </cell>
          <cell r="O1726">
            <v>0</v>
          </cell>
          <cell r="R1726">
            <v>2</v>
          </cell>
          <cell r="S1726">
            <v>5</v>
          </cell>
          <cell r="T1726" t="str">
            <v xml:space="preserve">Yuan Purchase Pricelist (CNY)</v>
          </cell>
          <cell r="U1726">
            <v>77.5</v>
          </cell>
          <cell r="V1726">
            <v>2108</v>
          </cell>
          <cell r="W1726">
            <v>3160</v>
          </cell>
          <cell r="X1726">
            <v>4220</v>
          </cell>
          <cell r="Z1726">
            <v>3</v>
          </cell>
          <cell r="AB1726" t="str">
            <v>B4</v>
          </cell>
        </row>
        <row r="1727">
          <cell r="A1727">
            <v>11879</v>
          </cell>
          <cell r="B1727" t="str">
            <v>AUTOLAMPS1721</v>
          </cell>
          <cell r="C1727" t="str">
            <v>AUTOLAMPS1721</v>
          </cell>
          <cell r="D1727" t="b">
            <v>1</v>
          </cell>
          <cell r="E1727" t="str">
            <v xml:space="preserve">TOYOTA HARRIER/LEUXS RX330 4D UILITY (04-) - LAMINATED FRONT WINDSCREEN</v>
          </cell>
          <cell r="F1727" t="str">
            <v>TOYOTA</v>
          </cell>
          <cell r="G1727" t="str">
            <v xml:space="preserve">MCU30 R1 LFW/X</v>
          </cell>
          <cell r="H1727" t="str">
            <v>1476*1069</v>
          </cell>
          <cell r="I1727" t="str">
            <v>1476*1069</v>
          </cell>
          <cell r="J1727">
            <v>0.02</v>
          </cell>
          <cell r="K1727" t="str">
            <v>SUPPLIER0015</v>
          </cell>
          <cell r="L1727" t="str">
            <v xml:space="preserve">XINYI AUTOMOBILE GLASS (SHENZHEN) CO., LTD</v>
          </cell>
          <cell r="M1727">
            <v>12</v>
          </cell>
          <cell r="N1727">
            <v>48</v>
          </cell>
          <cell r="O1727">
            <v>60</v>
          </cell>
          <cell r="R1727">
            <v>1</v>
          </cell>
          <cell r="S1727">
            <v>4</v>
          </cell>
          <cell r="T1727" t="str">
            <v xml:space="preserve">USD Purchase Pricelist (USD)</v>
          </cell>
          <cell r="U1727">
            <v>20.51</v>
          </cell>
          <cell r="V1727">
            <v>3417.48</v>
          </cell>
          <cell r="W1727">
            <v>4000</v>
          </cell>
          <cell r="X1727">
            <v>6400</v>
          </cell>
        </row>
        <row r="1728">
          <cell r="A1728">
            <v>13496</v>
          </cell>
          <cell r="B1728" t="str">
            <v>AUTOLAMPS1722</v>
          </cell>
          <cell r="C1728" t="str">
            <v>AUTOLAMPS1722</v>
          </cell>
          <cell r="D1728" t="b">
            <v>1</v>
          </cell>
          <cell r="E1728" t="str">
            <v xml:space="preserve">TOYOTA HARRIER/LEXUS MCU30 (03-08) - FRONT DOOR GLASS - LH</v>
          </cell>
          <cell r="F1728" t="str">
            <v>TOYOTA</v>
          </cell>
          <cell r="G1728" t="str">
            <v xml:space="preserve">MCU30 FD/LH</v>
          </cell>
          <cell r="H1728" t="str">
            <v xml:space="preserve">MCU30 FD/LH</v>
          </cell>
          <cell r="I1728" t="str">
            <v>992*498-L</v>
          </cell>
          <cell r="J1728">
            <v>0.02</v>
          </cell>
          <cell r="K1728" t="str">
            <v>SUPPLIER0015</v>
          </cell>
          <cell r="L1728" t="str">
            <v xml:space="preserve">XINYI AUTOMOBILE GLASS (SHENZHEN) CO., LTD</v>
          </cell>
          <cell r="M1728">
            <v>0</v>
          </cell>
          <cell r="N1728">
            <v>0</v>
          </cell>
          <cell r="O1728">
            <v>0</v>
          </cell>
          <cell r="R1728">
            <v>1</v>
          </cell>
          <cell r="S1728">
            <v>4</v>
          </cell>
          <cell r="T1728" t="str">
            <v xml:space="preserve">USD Purchase Pricelist (USD)</v>
          </cell>
          <cell r="U1728">
            <v>3.21</v>
          </cell>
          <cell r="V1728">
            <v>498.35</v>
          </cell>
          <cell r="W1728">
            <v>600</v>
          </cell>
          <cell r="X1728">
            <v>830</v>
          </cell>
        </row>
        <row r="1729">
          <cell r="A1729">
            <v>13497</v>
          </cell>
          <cell r="B1729" t="str">
            <v>AUTOLAMPS1723</v>
          </cell>
          <cell r="C1729" t="str">
            <v>AUTOLAMPS1723</v>
          </cell>
          <cell r="D1729" t="b">
            <v>1</v>
          </cell>
          <cell r="E1729" t="str">
            <v xml:space="preserve">TOYOTA HARRIER/LEXUS MCU30 (03-08) - FRONT DOOR GLASS - RH</v>
          </cell>
          <cell r="F1729" t="str">
            <v>TOYOTA</v>
          </cell>
          <cell r="G1729" t="str">
            <v xml:space="preserve">MCU30 FD/RH</v>
          </cell>
          <cell r="H1729" t="str">
            <v xml:space="preserve">MCU30 FD/RH</v>
          </cell>
          <cell r="I1729" t="str">
            <v>992*498-R</v>
          </cell>
          <cell r="J1729">
            <v>0.02</v>
          </cell>
          <cell r="K1729" t="str">
            <v>SUPPLIER0015</v>
          </cell>
          <cell r="L1729" t="str">
            <v xml:space="preserve">XINYI AUTOMOBILE GLASS (SHENZHEN) CO., LTD</v>
          </cell>
          <cell r="M1729">
            <v>0</v>
          </cell>
          <cell r="N1729">
            <v>0</v>
          </cell>
          <cell r="O1729">
            <v>0</v>
          </cell>
          <cell r="R1729">
            <v>1</v>
          </cell>
          <cell r="S1729">
            <v>4</v>
          </cell>
          <cell r="T1729" t="str">
            <v xml:space="preserve">USD Purchase Pricelist (USD)</v>
          </cell>
          <cell r="U1729">
            <v>3.21</v>
          </cell>
          <cell r="V1729">
            <v>498.35</v>
          </cell>
          <cell r="W1729">
            <v>600</v>
          </cell>
          <cell r="X1729">
            <v>830</v>
          </cell>
        </row>
        <row r="1730">
          <cell r="A1730">
            <v>13498</v>
          </cell>
          <cell r="B1730" t="str">
            <v>AUTOLAMPS1724</v>
          </cell>
          <cell r="C1730" t="str">
            <v>AUTOLAMPS1724</v>
          </cell>
          <cell r="D1730" t="b">
            <v>1</v>
          </cell>
          <cell r="E1730" t="str">
            <v xml:space="preserve">TOYOTA HARRIER/LEXUS MCU30 (03-08) - REAR DOOR GLASS - LH</v>
          </cell>
          <cell r="F1730" t="str">
            <v>TOYOTA</v>
          </cell>
          <cell r="G1730" t="str">
            <v xml:space="preserve">MCU30 RD/LH</v>
          </cell>
          <cell r="H1730" t="str">
            <v xml:space="preserve">MCU30 RD/LH</v>
          </cell>
          <cell r="I1730" t="str">
            <v>625*490-L</v>
          </cell>
          <cell r="J1730">
            <v>0.02</v>
          </cell>
          <cell r="K1730" t="str">
            <v>SUPPLIER0015</v>
          </cell>
          <cell r="L1730" t="str">
            <v xml:space="preserve">XINYI AUTOMOBILE GLASS (SHENZHEN) CO., LTD</v>
          </cell>
          <cell r="M1730">
            <v>0</v>
          </cell>
          <cell r="N1730">
            <v>0</v>
          </cell>
          <cell r="O1730">
            <v>0</v>
          </cell>
          <cell r="R1730">
            <v>1</v>
          </cell>
          <cell r="S1730">
            <v>4</v>
          </cell>
          <cell r="T1730" t="str">
            <v xml:space="preserve">USD Purchase Pricelist (USD)</v>
          </cell>
          <cell r="U1730">
            <v>2.5</v>
          </cell>
          <cell r="V1730">
            <v>388.13</v>
          </cell>
          <cell r="W1730">
            <v>500</v>
          </cell>
          <cell r="X1730">
            <v>700</v>
          </cell>
        </row>
        <row r="1731">
          <cell r="A1731">
            <v>13499</v>
          </cell>
          <cell r="B1731" t="str">
            <v>AUTOLAMPS1725</v>
          </cell>
          <cell r="C1731" t="str">
            <v>AUTOLAMPS1725</v>
          </cell>
          <cell r="D1731" t="b">
            <v>1</v>
          </cell>
          <cell r="E1731" t="str">
            <v xml:space="preserve">TOYOTA HARRIER/LEXUS MCU30 (03-08) - REAR DOOR GLASS - RH</v>
          </cell>
          <cell r="F1731" t="str">
            <v>TOYOTA</v>
          </cell>
          <cell r="G1731" t="str">
            <v xml:space="preserve">MCU30 RD/RH</v>
          </cell>
          <cell r="H1731" t="str">
            <v xml:space="preserve">MCU30 RD/RH</v>
          </cell>
          <cell r="I1731" t="str">
            <v>625*490-R</v>
          </cell>
          <cell r="J1731">
            <v>0.02</v>
          </cell>
          <cell r="K1731" t="str">
            <v>SUPPLIER0015</v>
          </cell>
          <cell r="L1731" t="str">
            <v xml:space="preserve">XINYI AUTOMOBILE GLASS (SHENZHEN) CO., LTD</v>
          </cell>
          <cell r="M1731">
            <v>0</v>
          </cell>
          <cell r="N1731">
            <v>0</v>
          </cell>
          <cell r="O1731">
            <v>0</v>
          </cell>
          <cell r="R1731">
            <v>1</v>
          </cell>
          <cell r="S1731">
            <v>4</v>
          </cell>
          <cell r="T1731" t="str">
            <v xml:space="preserve">USD Purchase Pricelist (USD)</v>
          </cell>
          <cell r="U1731">
            <v>2.5</v>
          </cell>
          <cell r="V1731">
            <v>388.13</v>
          </cell>
          <cell r="W1731">
            <v>500</v>
          </cell>
          <cell r="X1731">
            <v>700</v>
          </cell>
        </row>
        <row r="1732">
          <cell r="A1732">
            <v>13500</v>
          </cell>
          <cell r="B1732" t="str">
            <v>AUTOLAMPS1726</v>
          </cell>
          <cell r="C1732" t="str">
            <v>AUTOLAMPS1726</v>
          </cell>
          <cell r="D1732" t="b">
            <v>1</v>
          </cell>
          <cell r="E1732" t="str">
            <v xml:space="preserve">TOYOTA HARRIER/LEXUS MCU30 (03-08) - REAR QUARTER GLASS - LH</v>
          </cell>
          <cell r="F1732" t="str">
            <v>TOYOTA</v>
          </cell>
          <cell r="G1732" t="str">
            <v xml:space="preserve">MCU30 RQ/LH</v>
          </cell>
          <cell r="H1732" t="str">
            <v xml:space="preserve">MCU30 RQ/LH</v>
          </cell>
          <cell r="I1732" t="str">
            <v>315*380-L</v>
          </cell>
          <cell r="J1732">
            <v>0.02</v>
          </cell>
          <cell r="K1732" t="str">
            <v>SUPPLIER0015</v>
          </cell>
          <cell r="L1732" t="str">
            <v xml:space="preserve">XINYI AUTOMOBILE GLASS (SHENZHEN) CO., LTD</v>
          </cell>
          <cell r="M1732">
            <v>0</v>
          </cell>
          <cell r="N1732">
            <v>0</v>
          </cell>
          <cell r="O1732">
            <v>0</v>
          </cell>
          <cell r="R1732">
            <v>1</v>
          </cell>
          <cell r="S1732">
            <v>4</v>
          </cell>
          <cell r="T1732" t="str">
            <v xml:space="preserve">USD Purchase Pricelist (USD)</v>
          </cell>
          <cell r="U1732">
            <v>1.8</v>
          </cell>
          <cell r="V1732">
            <v>279.45</v>
          </cell>
          <cell r="W1732">
            <v>400</v>
          </cell>
          <cell r="X1732">
            <v>550</v>
          </cell>
        </row>
        <row r="1733">
          <cell r="A1733">
            <v>13501</v>
          </cell>
          <cell r="B1733" t="str">
            <v>AUTOLAMPS1727</v>
          </cell>
          <cell r="C1733" t="str">
            <v>AUTOLAMPS1727</v>
          </cell>
          <cell r="D1733" t="b">
            <v>1</v>
          </cell>
          <cell r="E1733" t="str">
            <v xml:space="preserve">TOYOTA HARRIER/LEXUS MCU30 (03-08) - REAR QUARTER GLASS - RH</v>
          </cell>
          <cell r="F1733" t="str">
            <v>TOYOTA</v>
          </cell>
          <cell r="G1733" t="str">
            <v xml:space="preserve">MCU30 RQ/RH</v>
          </cell>
          <cell r="H1733" t="str">
            <v xml:space="preserve">MCU30 RQ/RH</v>
          </cell>
          <cell r="I1733" t="str">
            <v>315*380-R</v>
          </cell>
          <cell r="J1733">
            <v>0.02</v>
          </cell>
          <cell r="K1733" t="str">
            <v>SUPPLIER0015</v>
          </cell>
          <cell r="L1733" t="str">
            <v xml:space="preserve">XINYI AUTOMOBILE GLASS (SHENZHEN) CO., LTD</v>
          </cell>
          <cell r="M1733">
            <v>0</v>
          </cell>
          <cell r="N1733">
            <v>0</v>
          </cell>
          <cell r="O1733">
            <v>0</v>
          </cell>
          <cell r="R1733">
            <v>1</v>
          </cell>
          <cell r="S1733">
            <v>4</v>
          </cell>
          <cell r="T1733" t="str">
            <v xml:space="preserve">USD Purchase Pricelist (USD)</v>
          </cell>
          <cell r="U1733">
            <v>1.8</v>
          </cell>
          <cell r="V1733">
            <v>279.45</v>
          </cell>
          <cell r="W1733">
            <v>400</v>
          </cell>
          <cell r="X1733">
            <v>550</v>
          </cell>
        </row>
        <row r="1734">
          <cell r="A1734">
            <v>12047</v>
          </cell>
          <cell r="B1734" t="str">
            <v>AUTOLAMPS2686</v>
          </cell>
          <cell r="C1734" t="str">
            <v>AUTOLAMPS2686</v>
          </cell>
          <cell r="D1734" t="b">
            <v>1</v>
          </cell>
          <cell r="E1734" t="str">
            <v xml:space="preserve">TOYOTA HARRIER/LEXUS RX300/MCU10W 4D UTILITY 99- (RHD) - LAMINATED FRONT WINDSCREEN</v>
          </cell>
          <cell r="F1734" t="str">
            <v>TOYOTA</v>
          </cell>
          <cell r="G1734" t="str">
            <v xml:space="preserve">RX300 R LFW/X</v>
          </cell>
          <cell r="H1734" t="str">
            <v xml:space="preserve">RX300-R LFW/X</v>
          </cell>
          <cell r="I1734" t="str">
            <v>1509*986</v>
          </cell>
          <cell r="J1734">
            <v>0.02</v>
          </cell>
          <cell r="K1734" t="str">
            <v>SUPPLIER0015</v>
          </cell>
          <cell r="L1734" t="str">
            <v xml:space="preserve">XINYI AUTOMOBILE GLASS (SHENZHEN) CO., LTD</v>
          </cell>
          <cell r="M1734">
            <v>2</v>
          </cell>
          <cell r="N1734">
            <v>8</v>
          </cell>
          <cell r="O1734">
            <v>10</v>
          </cell>
          <cell r="R1734">
            <v>2</v>
          </cell>
          <cell r="S1734">
            <v>8</v>
          </cell>
          <cell r="T1734" t="str">
            <v xml:space="preserve">USD Purchase Pricelist (USD)</v>
          </cell>
          <cell r="U1734">
            <v>18.600000000000001</v>
          </cell>
          <cell r="V1734">
            <v>3099.23</v>
          </cell>
          <cell r="W1734">
            <v>3900</v>
          </cell>
          <cell r="X1734">
            <v>6300</v>
          </cell>
          <cell r="Z1734">
            <v>15</v>
          </cell>
          <cell r="AB1734" t="str">
            <v>4C</v>
          </cell>
        </row>
        <row r="1735">
          <cell r="A1735">
            <v>12867</v>
          </cell>
          <cell r="B1735" t="str">
            <v>AUTOLAMPS1728</v>
          </cell>
          <cell r="C1735" t="str">
            <v>AUTOLAMPS1728</v>
          </cell>
          <cell r="D1735" t="b">
            <v>1</v>
          </cell>
          <cell r="E1735" t="str">
            <v xml:space="preserve">TOYOTA HI-LUX RN30 PICKUP (80-) - LAMINATED FRONT WINDSCREEN</v>
          </cell>
          <cell r="F1735" t="str">
            <v>TOYOTA</v>
          </cell>
          <cell r="G1735" t="str">
            <v xml:space="preserve">RN30 LFW</v>
          </cell>
          <cell r="H1735" t="str">
            <v xml:space="preserve">RN30 LFW</v>
          </cell>
          <cell r="I1735" t="str">
            <v>1413*655</v>
          </cell>
          <cell r="J1735">
            <v>0.02</v>
          </cell>
          <cell r="K1735" t="str">
            <v>SUPPLIER0015</v>
          </cell>
          <cell r="L1735" t="str">
            <v xml:space="preserve">XINYI AUTOMOBILE GLASS (SHENZHEN) CO., LTD</v>
          </cell>
          <cell r="M1735">
            <v>1</v>
          </cell>
          <cell r="N1735">
            <v>4</v>
          </cell>
          <cell r="O1735">
            <v>5</v>
          </cell>
          <cell r="R1735">
            <v>2</v>
          </cell>
          <cell r="S1735">
            <v>8</v>
          </cell>
          <cell r="T1735" t="str">
            <v xml:space="preserve">USD Purchase Pricelist (USD)</v>
          </cell>
          <cell r="U1735">
            <v>12.04</v>
          </cell>
          <cell r="V1735">
            <v>2006.17</v>
          </cell>
          <cell r="W1735">
            <v>2500</v>
          </cell>
          <cell r="X1735">
            <v>4100</v>
          </cell>
          <cell r="Z1735">
            <v>5</v>
          </cell>
          <cell r="AB1735" t="str">
            <v>3B</v>
          </cell>
        </row>
        <row r="1736">
          <cell r="A1736">
            <v>11938</v>
          </cell>
          <cell r="B1736" t="str">
            <v>AUTOLAMPS1729</v>
          </cell>
          <cell r="C1736" t="str">
            <v>AUTOLAMPS1729</v>
          </cell>
          <cell r="D1736" t="b">
            <v>1</v>
          </cell>
          <cell r="E1736" t="str">
            <v xml:space="preserve">TOYOTA HI-LUX RN80 PICK-UP (88-) - LAMINATED FRONT WINDSCREEN</v>
          </cell>
          <cell r="F1736" t="str">
            <v>TOYOTA</v>
          </cell>
          <cell r="G1736" t="str">
            <v xml:space="preserve">RN80 LFW</v>
          </cell>
          <cell r="H1736" t="str">
            <v xml:space="preserve">RN80 LFW</v>
          </cell>
          <cell r="I1736" t="str">
            <v>1388*701</v>
          </cell>
          <cell r="J1736">
            <v>0.02</v>
          </cell>
          <cell r="K1736" t="str">
            <v>SUPPLIER0015</v>
          </cell>
          <cell r="L1736" t="str">
            <v xml:space="preserve">XINYI AUTOMOBILE GLASS (SHENZHEN) CO., LTD</v>
          </cell>
          <cell r="M1736">
            <v>3</v>
          </cell>
          <cell r="N1736">
            <v>12</v>
          </cell>
          <cell r="O1736">
            <v>15</v>
          </cell>
          <cell r="R1736">
            <v>3</v>
          </cell>
          <cell r="S1736">
            <v>9</v>
          </cell>
          <cell r="T1736" t="str">
            <v xml:space="preserve">USD Purchase Pricelist (USD)</v>
          </cell>
          <cell r="U1736">
            <v>12.16</v>
          </cell>
          <cell r="V1736">
            <v>2026.16</v>
          </cell>
          <cell r="W1736">
            <v>2500</v>
          </cell>
          <cell r="X1736">
            <v>4100</v>
          </cell>
          <cell r="Z1736">
            <v>8</v>
          </cell>
          <cell r="AB1736" t="str">
            <v>2B</v>
          </cell>
        </row>
        <row r="1737">
          <cell r="A1737">
            <v>13997</v>
          </cell>
          <cell r="B1737" t="str">
            <v>AUTOLAMPS2787</v>
          </cell>
          <cell r="C1737" t="str">
            <v>AUTOLAMPS2787</v>
          </cell>
          <cell r="D1737" t="b">
            <v>1</v>
          </cell>
          <cell r="E1737" t="str">
            <v xml:space="preserve">TOYOTA HIACE (10-13) GRILL GREY/BLACK (STANDARD) 1695MM</v>
          </cell>
          <cell r="F1737" t="str">
            <v>TOYOTA</v>
          </cell>
          <cell r="G1737" t="str">
            <v xml:space="preserve">HIACE (10-13)</v>
          </cell>
          <cell r="H1737" t="str">
            <v>TY04-2011B-B</v>
          </cell>
          <cell r="J1737">
            <v>0.04</v>
          </cell>
          <cell r="K1737" t="str">
            <v>SUPPLIER0002</v>
          </cell>
          <cell r="L1737" t="str">
            <v xml:space="preserve">ANHUI TINCAI SILK CO. LTD</v>
          </cell>
          <cell r="M1737">
            <v>0</v>
          </cell>
          <cell r="N1737">
            <v>0</v>
          </cell>
          <cell r="O1737">
            <v>0</v>
          </cell>
          <cell r="R1737">
            <v>2</v>
          </cell>
          <cell r="S1737">
            <v>10</v>
          </cell>
          <cell r="T1737" t="str">
            <v xml:space="preserve">Yuan Purchase Pricelist (CNY)</v>
          </cell>
          <cell r="U1737">
            <v>100</v>
          </cell>
          <cell r="V1737">
            <v>2720</v>
          </cell>
          <cell r="W1737">
            <v>4080</v>
          </cell>
          <cell r="X1737">
            <v>5440</v>
          </cell>
        </row>
        <row r="1738">
          <cell r="A1738">
            <v>12454</v>
          </cell>
          <cell r="B1738" t="str">
            <v>AUTOLAMPS1691</v>
          </cell>
          <cell r="C1738" t="str">
            <v>AUTOLAMPS1691</v>
          </cell>
          <cell r="D1738" t="b">
            <v>1</v>
          </cell>
          <cell r="E1738" t="str">
            <v xml:space="preserve">TOYOTA HIACE GRANVIA (97-) - CORNER LAMP (212-15A3-UE) - LH</v>
          </cell>
          <cell r="F1738" t="str">
            <v>TOYOTA</v>
          </cell>
          <cell r="G1738" t="str">
            <v xml:space="preserve">GRANVIA/97 CLA LH</v>
          </cell>
          <cell r="H1738" t="str">
            <v>TY04-1003-L</v>
          </cell>
          <cell r="J1738">
            <v>0.04</v>
          </cell>
          <cell r="K1738" t="str">
            <v>SUPPLIER0002</v>
          </cell>
          <cell r="L1738" t="str">
            <v xml:space="preserve">ANHUI TINCAI SILK CO. LTD</v>
          </cell>
          <cell r="M1738">
            <v>0</v>
          </cell>
          <cell r="N1738">
            <v>0</v>
          </cell>
          <cell r="O1738">
            <v>0</v>
          </cell>
          <cell r="P1738">
            <v>2</v>
          </cell>
          <cell r="Q1738">
            <v>10</v>
          </cell>
          <cell r="T1738" t="str">
            <v xml:space="preserve">USD Purchase Pricelist (USD)</v>
          </cell>
          <cell r="U1738">
            <v>2.38</v>
          </cell>
          <cell r="V1738">
            <v>372</v>
          </cell>
          <cell r="W1738">
            <v>580</v>
          </cell>
          <cell r="X1738">
            <v>800</v>
          </cell>
        </row>
        <row r="1739">
          <cell r="A1739">
            <v>12453</v>
          </cell>
          <cell r="B1739" t="str">
            <v>AUTOLAMPS1692</v>
          </cell>
          <cell r="C1739" t="str">
            <v>AUTOLAMPS1692</v>
          </cell>
          <cell r="D1739" t="b">
            <v>1</v>
          </cell>
          <cell r="E1739" t="str">
            <v xml:space="preserve">TOYOTA HIACE GRANVIA (97-) - CORNER LAMP (212-15A3-UE) - RH</v>
          </cell>
          <cell r="F1739" t="str">
            <v>TOYOTA</v>
          </cell>
          <cell r="G1739" t="str">
            <v xml:space="preserve">GRANVIA/97 CLA RH</v>
          </cell>
          <cell r="H1739" t="str">
            <v>TY04-1003-R</v>
          </cell>
          <cell r="J1739">
            <v>0.04</v>
          </cell>
          <cell r="K1739" t="str">
            <v>SUPPLIER0002</v>
          </cell>
          <cell r="L1739" t="str">
            <v xml:space="preserve">ANHUI TINCAI SILK CO. LTD</v>
          </cell>
          <cell r="M1739">
            <v>0</v>
          </cell>
          <cell r="N1739">
            <v>0</v>
          </cell>
          <cell r="O1739">
            <v>0</v>
          </cell>
          <cell r="P1739">
            <v>2</v>
          </cell>
          <cell r="Q1739">
            <v>10</v>
          </cell>
          <cell r="T1739" t="str">
            <v xml:space="preserve">Yuan Purchase Pricelist (CNY)</v>
          </cell>
          <cell r="U1739">
            <v>2.38</v>
          </cell>
          <cell r="V1739">
            <v>372</v>
          </cell>
          <cell r="W1739">
            <v>580</v>
          </cell>
          <cell r="X1739">
            <v>800</v>
          </cell>
        </row>
        <row r="1740">
          <cell r="A1740">
            <v>12722</v>
          </cell>
          <cell r="B1740" t="str">
            <v>AUTOLAMPS1693</v>
          </cell>
          <cell r="C1740" t="str">
            <v>AUTOLAMPS1693</v>
          </cell>
          <cell r="D1740" t="b">
            <v>1</v>
          </cell>
          <cell r="E1740" t="str">
            <v xml:space="preserve">TOYOTA HIACE GRANVIA (97-) - TAIL LAMP (212-15H1) - LH</v>
          </cell>
          <cell r="F1740" t="str">
            <v>TOYOTA</v>
          </cell>
          <cell r="G1740" t="str">
            <v xml:space="preserve">GRANVIA/97 TLA LH</v>
          </cell>
          <cell r="H1740" t="str">
            <v>TY04-1002-L</v>
          </cell>
          <cell r="J1740">
            <v>0.04</v>
          </cell>
          <cell r="K1740" t="str">
            <v>SUPPLIER0002</v>
          </cell>
          <cell r="L1740" t="str">
            <v xml:space="preserve">ANHUI TINCAI SILK CO. LTD</v>
          </cell>
          <cell r="M1740">
            <v>0</v>
          </cell>
          <cell r="N1740">
            <v>0</v>
          </cell>
          <cell r="O1740">
            <v>0</v>
          </cell>
          <cell r="R1740">
            <v>3</v>
          </cell>
          <cell r="S1740">
            <v>10</v>
          </cell>
          <cell r="T1740" t="str">
            <v xml:space="preserve">Yuan Purchase Pricelist (CNY)</v>
          </cell>
          <cell r="U1740">
            <v>4.3099999999999996</v>
          </cell>
          <cell r="V1740">
            <v>674</v>
          </cell>
          <cell r="W1740">
            <v>1040</v>
          </cell>
          <cell r="X1740">
            <v>1440</v>
          </cell>
        </row>
        <row r="1741">
          <cell r="A1741">
            <v>12721</v>
          </cell>
          <cell r="B1741" t="str">
            <v>AUTOLAMPS1694</v>
          </cell>
          <cell r="C1741" t="str">
            <v>AUTOLAMPS1694</v>
          </cell>
          <cell r="D1741" t="b">
            <v>1</v>
          </cell>
          <cell r="E1741" t="str">
            <v xml:space="preserve">TOYOTA HIACE GRANVIA (97-) - TAIL LAMP (212-15H1) - RH</v>
          </cell>
          <cell r="F1741" t="str">
            <v>TOYOTA</v>
          </cell>
          <cell r="G1741" t="str">
            <v xml:space="preserve">GRANVIA/97 TLA RH</v>
          </cell>
          <cell r="H1741" t="str">
            <v>TY04-1002-R</v>
          </cell>
          <cell r="J1741">
            <v>0.04</v>
          </cell>
          <cell r="K1741" t="str">
            <v>SUPPLIER0002</v>
          </cell>
          <cell r="L1741" t="str">
            <v xml:space="preserve">ANHUI TINCAI SILK CO. LTD</v>
          </cell>
          <cell r="M1741">
            <v>0</v>
          </cell>
          <cell r="N1741">
            <v>0</v>
          </cell>
          <cell r="O1741">
            <v>0</v>
          </cell>
          <cell r="R1741">
            <v>3</v>
          </cell>
          <cell r="S1741">
            <v>10</v>
          </cell>
          <cell r="T1741" t="str">
            <v xml:space="preserve">Yuan Purchase Pricelist (CNY)</v>
          </cell>
          <cell r="U1741">
            <v>35</v>
          </cell>
          <cell r="V1741">
            <v>845</v>
          </cell>
          <cell r="W1741">
            <v>1270</v>
          </cell>
          <cell r="X1741">
            <v>1750</v>
          </cell>
        </row>
        <row r="1742">
          <cell r="A1742">
            <v>12826</v>
          </cell>
          <cell r="B1742" t="str">
            <v>AUTOLAMPS1730</v>
          </cell>
          <cell r="C1742" t="str">
            <v>AUTOLAMPS1730</v>
          </cell>
          <cell r="D1742" t="b">
            <v>1</v>
          </cell>
          <cell r="E1742" t="str">
            <v xml:space="preserve">TOYOTA HIACE GRANVIA (99-) - CORNER LAMP (212-15D6) - LH</v>
          </cell>
          <cell r="F1742" t="str">
            <v>TOYOTA</v>
          </cell>
          <cell r="G1742" t="str">
            <v xml:space="preserve">GRANVIA/99 CLA LH</v>
          </cell>
          <cell r="H1742" t="str">
            <v>TY04-1103-L</v>
          </cell>
          <cell r="J1742">
            <v>0.04</v>
          </cell>
          <cell r="K1742" t="str">
            <v>SUPPLIER0002</v>
          </cell>
          <cell r="L1742" t="str">
            <v xml:space="preserve">ANHUI TINCAI SILK CO. LTD</v>
          </cell>
          <cell r="M1742">
            <v>1</v>
          </cell>
          <cell r="N1742">
            <v>4</v>
          </cell>
          <cell r="O1742">
            <v>5</v>
          </cell>
          <cell r="P1742">
            <v>4</v>
          </cell>
          <cell r="Q1742">
            <v>10</v>
          </cell>
          <cell r="T1742" t="str">
            <v xml:space="preserve">Yuan Purchase Pricelist (CNY)</v>
          </cell>
          <cell r="U1742">
            <v>28</v>
          </cell>
          <cell r="V1742">
            <v>714</v>
          </cell>
          <cell r="W1742">
            <v>1070</v>
          </cell>
          <cell r="X1742">
            <v>1430</v>
          </cell>
          <cell r="Z1742">
            <v>29</v>
          </cell>
          <cell r="AB1742" t="str">
            <v>B15</v>
          </cell>
        </row>
        <row r="1743">
          <cell r="A1743">
            <v>12825</v>
          </cell>
          <cell r="B1743" t="str">
            <v>AUTOLAMPS1731</v>
          </cell>
          <cell r="C1743" t="str">
            <v>AUTOLAMPS1731</v>
          </cell>
          <cell r="D1743" t="b">
            <v>1</v>
          </cell>
          <cell r="E1743" t="str">
            <v xml:space="preserve">TOYOTA HIACE GRANVIA (99-) - CORNER LAMP (212-15D6) - RH</v>
          </cell>
          <cell r="F1743" t="str">
            <v>TOYOTA</v>
          </cell>
          <cell r="G1743" t="str">
            <v xml:space="preserve">GRANVIA/99 CLA RH</v>
          </cell>
          <cell r="H1743" t="str">
            <v>TY04-1103-R</v>
          </cell>
          <cell r="J1743">
            <v>0.04</v>
          </cell>
          <cell r="K1743" t="str">
            <v>SUPPLIER0002</v>
          </cell>
          <cell r="L1743" t="str">
            <v xml:space="preserve">ANHUI TINCAI SILK CO. LTD</v>
          </cell>
          <cell r="M1743">
            <v>0</v>
          </cell>
          <cell r="N1743">
            <v>0</v>
          </cell>
          <cell r="O1743">
            <v>0</v>
          </cell>
          <cell r="P1743">
            <v>4</v>
          </cell>
          <cell r="Q1743">
            <v>10</v>
          </cell>
          <cell r="T1743" t="str">
            <v xml:space="preserve">Yuan Purchase Pricelist (CNY)</v>
          </cell>
          <cell r="U1743">
            <v>28</v>
          </cell>
          <cell r="V1743">
            <v>714</v>
          </cell>
          <cell r="W1743">
            <v>1070</v>
          </cell>
          <cell r="X1743">
            <v>1430</v>
          </cell>
          <cell r="Z1743">
            <v>10</v>
          </cell>
          <cell r="AB1743" t="str">
            <v>B15</v>
          </cell>
        </row>
        <row r="1744">
          <cell r="A1744">
            <v>12641</v>
          </cell>
          <cell r="B1744" t="str">
            <v>AUTOLAMPS1732</v>
          </cell>
          <cell r="C1744" t="str">
            <v>AUTOLAMPS1732</v>
          </cell>
          <cell r="D1744" t="b">
            <v>1</v>
          </cell>
          <cell r="E1744" t="str">
            <v xml:space="preserve">TOYOTA HIACE GRANVIA (99-) - HEAD LAMP (212-11N5) - LH</v>
          </cell>
          <cell r="F1744" t="str">
            <v>TOYOTA</v>
          </cell>
          <cell r="G1744" t="str">
            <v xml:space="preserve">GRANVIA/99 HLA LH</v>
          </cell>
          <cell r="H1744" t="str">
            <v>TY04-1101-L</v>
          </cell>
          <cell r="J1744">
            <v>0.04</v>
          </cell>
          <cell r="K1744" t="str">
            <v>SUPPLIER0002</v>
          </cell>
          <cell r="L1744" t="str">
            <v xml:space="preserve">ANHUI TINCAI SILK CO. LTD</v>
          </cell>
          <cell r="M1744">
            <v>0</v>
          </cell>
          <cell r="N1744">
            <v>0</v>
          </cell>
          <cell r="O1744">
            <v>0</v>
          </cell>
          <cell r="R1744">
            <v>2</v>
          </cell>
          <cell r="S1744">
            <v>5</v>
          </cell>
          <cell r="T1744" t="str">
            <v xml:space="preserve">Yuan Purchase Pricelist (CNY)</v>
          </cell>
          <cell r="U1744">
            <v>140.5</v>
          </cell>
          <cell r="V1744">
            <v>3161</v>
          </cell>
          <cell r="W1744">
            <v>4900</v>
          </cell>
          <cell r="X1744">
            <v>6770</v>
          </cell>
        </row>
        <row r="1745">
          <cell r="A1745">
            <v>12640</v>
          </cell>
          <cell r="B1745" t="str">
            <v>AUTOLAMPS1733</v>
          </cell>
          <cell r="C1745" t="str">
            <v>AUTOLAMPS1733</v>
          </cell>
          <cell r="D1745" t="b">
            <v>1</v>
          </cell>
          <cell r="E1745" t="str">
            <v xml:space="preserve">TOYOTA HIACE GRANVIA (99-) - HEAD LAMP (212-11N5) - RH</v>
          </cell>
          <cell r="F1745" t="str">
            <v>TOYOTA</v>
          </cell>
          <cell r="G1745" t="str">
            <v xml:space="preserve">GRANVIA/99 HLA RH</v>
          </cell>
          <cell r="H1745" t="str">
            <v>TY04-1101-R</v>
          </cell>
          <cell r="J1745">
            <v>0.04</v>
          </cell>
          <cell r="K1745" t="str">
            <v>SUPPLIER0002</v>
          </cell>
          <cell r="L1745" t="str">
            <v xml:space="preserve">ANHUI TINCAI SILK CO. LTD</v>
          </cell>
          <cell r="N1745">
            <v>0</v>
          </cell>
          <cell r="O1745">
            <v>0</v>
          </cell>
          <cell r="R1745">
            <v>2</v>
          </cell>
          <cell r="S1745">
            <v>5</v>
          </cell>
          <cell r="T1745" t="str">
            <v xml:space="preserve">Yuan Purchase Pricelist (CNY)</v>
          </cell>
          <cell r="U1745">
            <v>21.58</v>
          </cell>
          <cell r="V1745">
            <v>3373</v>
          </cell>
          <cell r="W1745">
            <v>5230</v>
          </cell>
          <cell r="X1745">
            <v>7210</v>
          </cell>
        </row>
        <row r="1746">
          <cell r="A1746">
            <v>11254</v>
          </cell>
          <cell r="B1746" t="str">
            <v>AUTOLAMPS1734</v>
          </cell>
          <cell r="C1746" t="str">
            <v>AUTOLAMPS1734</v>
          </cell>
          <cell r="D1746" t="b">
            <v>1</v>
          </cell>
          <cell r="E1746" t="str">
            <v xml:space="preserve">TOYOTA HIACE REGIUS (01-) - CORNER LAMP - LH</v>
          </cell>
          <cell r="F1746" t="str">
            <v>TOYOTA</v>
          </cell>
          <cell r="G1746" t="str">
            <v xml:space="preserve">REGIUS/01 CLA LH</v>
          </cell>
          <cell r="H1746" t="str">
            <v>TY99-0101-L</v>
          </cell>
          <cell r="J1746">
            <v>0.04</v>
          </cell>
          <cell r="K1746" t="str">
            <v>SUPPLIER0002</v>
          </cell>
          <cell r="L1746" t="str">
            <v xml:space="preserve">ANHUI TINCAI SILK CO. LTD</v>
          </cell>
          <cell r="M1746">
            <v>0</v>
          </cell>
          <cell r="N1746">
            <v>0</v>
          </cell>
          <cell r="O1746">
            <v>0</v>
          </cell>
          <cell r="P1746">
            <v>2</v>
          </cell>
          <cell r="Q1746">
            <v>5</v>
          </cell>
          <cell r="T1746" t="str">
            <v xml:space="preserve">Yuan Purchase Pricelist (CNY)</v>
          </cell>
          <cell r="U1746">
            <v>25</v>
          </cell>
          <cell r="V1746">
            <v>563</v>
          </cell>
          <cell r="W1746">
            <v>870</v>
          </cell>
          <cell r="X1746">
            <v>1200</v>
          </cell>
        </row>
        <row r="1747">
          <cell r="A1747">
            <v>11253</v>
          </cell>
          <cell r="B1747" t="str">
            <v>AUTOLAMPS1735</v>
          </cell>
          <cell r="C1747" t="str">
            <v>AUTOLAMPS1735</v>
          </cell>
          <cell r="D1747" t="b">
            <v>1</v>
          </cell>
          <cell r="E1747" t="str">
            <v xml:space="preserve">TOYOTA HIACE REGIUS (01-) - CORNER LAMP - RH</v>
          </cell>
          <cell r="F1747" t="str">
            <v>TOYOTA</v>
          </cell>
          <cell r="G1747" t="str">
            <v xml:space="preserve">REGIUS/01 CLA RH</v>
          </cell>
          <cell r="H1747" t="str">
            <v>TY99-0101-R</v>
          </cell>
          <cell r="J1747">
            <v>0.04</v>
          </cell>
          <cell r="K1747" t="str">
            <v>SUPPLIER0002</v>
          </cell>
          <cell r="L1747" t="str">
            <v xml:space="preserve">ANHUI TINCAI SILK CO. LTD</v>
          </cell>
          <cell r="M1747">
            <v>0</v>
          </cell>
          <cell r="N1747">
            <v>0</v>
          </cell>
          <cell r="O1747">
            <v>0</v>
          </cell>
          <cell r="P1747">
            <v>2</v>
          </cell>
          <cell r="Q1747">
            <v>5</v>
          </cell>
          <cell r="T1747" t="str">
            <v xml:space="preserve">Yuan Purchase Pricelist (CNY)</v>
          </cell>
          <cell r="U1747">
            <v>25</v>
          </cell>
          <cell r="V1747">
            <v>563</v>
          </cell>
          <cell r="W1747">
            <v>870</v>
          </cell>
          <cell r="X1747">
            <v>1200</v>
          </cell>
        </row>
        <row r="1748">
          <cell r="A1748">
            <v>13925</v>
          </cell>
          <cell r="B1748" t="str">
            <v>AUTOLAMPS1736</v>
          </cell>
          <cell r="C1748" t="str">
            <v>AUTOLAMPS1736</v>
          </cell>
          <cell r="D1748" t="b">
            <v>1</v>
          </cell>
          <cell r="E1748" t="str">
            <v xml:space="preserve">TOYOTA HIACE REGIUS (97-) REAR HEATED WINDSCREN</v>
          </cell>
          <cell r="F1748" t="str">
            <v>TOYOTA</v>
          </cell>
          <cell r="G1748" t="str">
            <v xml:space="preserve">RH191 RW/H/X</v>
          </cell>
          <cell r="H1748" t="str">
            <v xml:space="preserve">RH191 RW/H/X</v>
          </cell>
          <cell r="I1748" t="str">
            <v>1640*593</v>
          </cell>
          <cell r="J1748">
            <v>0.02</v>
          </cell>
          <cell r="K1748" t="str">
            <v>SUPPLIER0015</v>
          </cell>
          <cell r="L1748" t="str">
            <v xml:space="preserve">XINYI AUTOMOBILE GLASS (SHENZHEN) CO., LTD</v>
          </cell>
          <cell r="M1748">
            <v>0</v>
          </cell>
          <cell r="N1748">
            <v>0</v>
          </cell>
          <cell r="O1748">
            <v>0</v>
          </cell>
          <cell r="R1748">
            <v>1</v>
          </cell>
          <cell r="S1748">
            <v>4</v>
          </cell>
          <cell r="T1748" t="str">
            <v xml:space="preserve">USD Purchase Pricelist (USD)</v>
          </cell>
          <cell r="U1748">
            <v>0</v>
          </cell>
          <cell r="V1748">
            <v>3800</v>
          </cell>
          <cell r="W1748">
            <v>4500</v>
          </cell>
          <cell r="X1748">
            <v>7600</v>
          </cell>
        </row>
        <row r="1749">
          <cell r="A1749">
            <v>13972</v>
          </cell>
          <cell r="B1749" t="str">
            <v>AUTOLAMPS1737</v>
          </cell>
          <cell r="C1749" t="str">
            <v>AUTOLAMPS1737</v>
          </cell>
          <cell r="D1749" t="b">
            <v>1</v>
          </cell>
          <cell r="E1749" t="str">
            <v xml:space="preserve">TOYOTA HIACE RZH104 VAN (89-04) - FRONT DOOR GLASS - LH</v>
          </cell>
          <cell r="F1749" t="str">
            <v>TOYOTA</v>
          </cell>
          <cell r="G1749" t="str">
            <v xml:space="preserve">RZH104 FD/LH</v>
          </cell>
          <cell r="H1749" t="str">
            <v xml:space="preserve">RZH104 FD/LH</v>
          </cell>
          <cell r="I1749" t="str">
            <v>987*527</v>
          </cell>
          <cell r="J1749">
            <v>0.02</v>
          </cell>
          <cell r="K1749" t="str">
            <v>SUPPLIER0015</v>
          </cell>
          <cell r="L1749" t="str">
            <v xml:space="preserve">XINYI AUTOMOBILE GLASS (SHENZHEN) CO., LTD</v>
          </cell>
          <cell r="M1749">
            <v>0</v>
          </cell>
          <cell r="N1749">
            <v>0</v>
          </cell>
          <cell r="O1749">
            <v>0</v>
          </cell>
          <cell r="R1749">
            <v>1</v>
          </cell>
          <cell r="S1749">
            <v>4</v>
          </cell>
          <cell r="T1749" t="str">
            <v xml:space="preserve">USD Purchase Pricelist (USD)</v>
          </cell>
          <cell r="U1749">
            <v>3.64</v>
          </cell>
          <cell r="V1749">
            <v>652.29</v>
          </cell>
          <cell r="W1749">
            <v>850</v>
          </cell>
          <cell r="X1749">
            <v>1060</v>
          </cell>
          <cell r="Z1749">
            <v>42</v>
          </cell>
          <cell r="AB1749" t="str">
            <v>2A</v>
          </cell>
        </row>
        <row r="1750">
          <cell r="A1750">
            <v>13973</v>
          </cell>
          <cell r="B1750" t="str">
            <v>AUTOLAMPS1738</v>
          </cell>
          <cell r="C1750" t="str">
            <v>AUTOLAMPS1738</v>
          </cell>
          <cell r="D1750" t="b">
            <v>1</v>
          </cell>
          <cell r="E1750" t="str">
            <v xml:space="preserve">TOYOTA HIACE RZH104 VAN (89-04) - FRONT DOOR GLASS - RH</v>
          </cell>
          <cell r="F1750" t="str">
            <v>TOYOTA</v>
          </cell>
          <cell r="G1750" t="str">
            <v xml:space="preserve">RZH104 FD/RH</v>
          </cell>
          <cell r="H1750" t="str">
            <v xml:space="preserve">RZH104 FD/RH</v>
          </cell>
          <cell r="I1750" t="str">
            <v>987*527</v>
          </cell>
          <cell r="J1750">
            <v>0.02</v>
          </cell>
          <cell r="K1750" t="str">
            <v>SUPPLIER0015</v>
          </cell>
          <cell r="L1750" t="str">
            <v xml:space="preserve">XINYI AUTOMOBILE GLASS (SHENZHEN) CO., LTD</v>
          </cell>
          <cell r="M1750">
            <v>0</v>
          </cell>
          <cell r="N1750">
            <v>0</v>
          </cell>
          <cell r="O1750">
            <v>0</v>
          </cell>
          <cell r="R1750">
            <v>1</v>
          </cell>
          <cell r="S1750">
            <v>4</v>
          </cell>
          <cell r="T1750" t="str">
            <v xml:space="preserve">USD Purchase Pricelist (USD)</v>
          </cell>
          <cell r="U1750">
            <v>3.64</v>
          </cell>
          <cell r="V1750">
            <v>652.29</v>
          </cell>
          <cell r="W1750">
            <v>850</v>
          </cell>
          <cell r="X1750">
            <v>1060</v>
          </cell>
          <cell r="Z1750">
            <v>44</v>
          </cell>
          <cell r="AB1750" t="str">
            <v>2A</v>
          </cell>
        </row>
        <row r="1751">
          <cell r="A1751">
            <v>13854</v>
          </cell>
          <cell r="B1751" t="str">
            <v>AUTOLAMPS1739</v>
          </cell>
          <cell r="C1751" t="str">
            <v>AUTOLAMPS1739</v>
          </cell>
          <cell r="D1751" t="b">
            <v>1</v>
          </cell>
          <cell r="E1751" t="str">
            <v xml:space="preserve">TOYOTA HIACE RZH104 VAN (89-04) - FRONT SIDE FRAME - LH</v>
          </cell>
          <cell r="F1751" t="str">
            <v>TOYOTA</v>
          </cell>
          <cell r="G1751" t="str">
            <v xml:space="preserve">RZH104 FSF LH</v>
          </cell>
          <cell r="H1751" t="str">
            <v xml:space="preserve">RZH104 FSF LH</v>
          </cell>
          <cell r="I1751" t="str">
            <v>1175*1150</v>
          </cell>
          <cell r="J1751">
            <v>0.04</v>
          </cell>
          <cell r="K1751" t="str">
            <v>SUPPLIER0013</v>
          </cell>
          <cell r="L1751" t="str">
            <v xml:space="preserve">TAIZHOU QIANLIMA AUTO PARTS CO., LTD</v>
          </cell>
          <cell r="M1751" t="e">
            <v>#N/A</v>
          </cell>
          <cell r="N1751" t="e">
            <v>#N/A</v>
          </cell>
          <cell r="O1751" t="e">
            <v>#N/A</v>
          </cell>
          <cell r="R1751">
            <v>2</v>
          </cell>
          <cell r="S1751">
            <v>5</v>
          </cell>
          <cell r="T1751" t="str">
            <v xml:space="preserve">Yuan Purchase Pricelist (CNY)</v>
          </cell>
          <cell r="U1751">
            <v>83</v>
          </cell>
          <cell r="V1751">
            <v>1930</v>
          </cell>
          <cell r="W1751">
            <v>2500</v>
          </cell>
          <cell r="X1751">
            <v>3500</v>
          </cell>
          <cell r="Z1751">
            <v>29</v>
          </cell>
          <cell r="AB1751" t="str">
            <v>3A</v>
          </cell>
        </row>
        <row r="1752">
          <cell r="A1752">
            <v>13853</v>
          </cell>
          <cell r="B1752" t="str">
            <v>AUTOLAMPS1740</v>
          </cell>
          <cell r="C1752" t="str">
            <v>AUTOLAMPS1740</v>
          </cell>
          <cell r="D1752" t="b">
            <v>1</v>
          </cell>
          <cell r="E1752" t="str">
            <v xml:space="preserve">TOYOTA HIACE RZH104 VAN (89-04) - FRONT SIDE FRAME - RH</v>
          </cell>
          <cell r="F1752" t="str">
            <v>TOYOTA</v>
          </cell>
          <cell r="G1752" t="str">
            <v xml:space="preserve">RZH104 FSF RH</v>
          </cell>
          <cell r="H1752" t="str">
            <v xml:space="preserve">RZH104 FSF RH</v>
          </cell>
          <cell r="I1752" t="str">
            <v>1240*1213</v>
          </cell>
          <cell r="J1752">
            <v>0.04</v>
          </cell>
          <cell r="K1752" t="str">
            <v>SUPPLIER0013</v>
          </cell>
          <cell r="L1752" t="str">
            <v xml:space="preserve">TAIZHOU QIANLIMA AUTO PARTS CO., LTD</v>
          </cell>
          <cell r="M1752" t="e">
            <v>#N/A</v>
          </cell>
          <cell r="N1752" t="e">
            <v>#N/A</v>
          </cell>
          <cell r="O1752" t="e">
            <v>#N/A</v>
          </cell>
          <cell r="R1752">
            <v>2</v>
          </cell>
          <cell r="S1752">
            <v>5</v>
          </cell>
          <cell r="T1752" t="str">
            <v xml:space="preserve">Yuan Purchase Pricelist (CNY)</v>
          </cell>
          <cell r="U1752">
            <v>83</v>
          </cell>
          <cell r="V1752">
            <v>1930</v>
          </cell>
          <cell r="W1752">
            <v>2500</v>
          </cell>
          <cell r="X1752">
            <v>3500</v>
          </cell>
          <cell r="Z1752">
            <v>19</v>
          </cell>
          <cell r="AB1752" t="str">
            <v>3A</v>
          </cell>
        </row>
        <row r="1753">
          <cell r="A1753">
            <v>11939</v>
          </cell>
          <cell r="B1753" t="str">
            <v>AUTOLAMPS1741</v>
          </cell>
          <cell r="C1753" t="str">
            <v>AUTOLAMPS1741</v>
          </cell>
          <cell r="D1753" t="b">
            <v>1</v>
          </cell>
          <cell r="E1753" t="str">
            <v xml:space="preserve">TOYOTA HIACE RZH104 VAN (89-04) - LAMINATED FRONT WINDSCREEN</v>
          </cell>
          <cell r="F1753" t="str">
            <v>TOYOTA</v>
          </cell>
          <cell r="G1753" t="str">
            <v xml:space="preserve">RZH104 LFW</v>
          </cell>
          <cell r="H1753" t="str">
            <v xml:space="preserve">RZH104 LFW</v>
          </cell>
          <cell r="I1753" t="str">
            <v>1515*787</v>
          </cell>
          <cell r="J1753">
            <v>0.02</v>
          </cell>
          <cell r="K1753" t="str">
            <v>SUPPLIER0015</v>
          </cell>
          <cell r="L1753" t="str">
            <v xml:space="preserve">XINYI AUTOMOBILE GLASS (SHENZHEN) CO., LTD</v>
          </cell>
          <cell r="M1753">
            <v>13</v>
          </cell>
          <cell r="N1753">
            <v>52</v>
          </cell>
          <cell r="O1753">
            <v>65</v>
          </cell>
          <cell r="R1753">
            <v>4</v>
          </cell>
          <cell r="S1753">
            <v>12</v>
          </cell>
          <cell r="T1753" t="str">
            <v xml:space="preserve">USD Purchase Pricelist (USD)</v>
          </cell>
          <cell r="U1753">
            <v>14.18</v>
          </cell>
          <cell r="V1753">
            <v>1952.59</v>
          </cell>
          <cell r="W1753">
            <v>2600</v>
          </cell>
          <cell r="X1753">
            <v>4010</v>
          </cell>
        </row>
        <row r="1754">
          <cell r="A1754">
            <v>12795</v>
          </cell>
          <cell r="B1754" t="str">
            <v>AUTOLAMPS1742</v>
          </cell>
          <cell r="C1754" t="str">
            <v>AUTOLAMPS1742</v>
          </cell>
          <cell r="D1754" t="b">
            <v>1</v>
          </cell>
          <cell r="E1754" t="str">
            <v xml:space="preserve">TOYOTA HIACE RZH104 VAN (89-04) - REAR SIDE FRAME - LH</v>
          </cell>
          <cell r="F1754" t="str">
            <v>TOYOTA</v>
          </cell>
          <cell r="G1754" t="str">
            <v xml:space="preserve">RZH104 RSF LH</v>
          </cell>
          <cell r="H1754" t="str">
            <v xml:space="preserve">RZH104 RSF LH</v>
          </cell>
          <cell r="I1754" t="str">
            <v xml:space="preserve"> 1343*1378 </v>
          </cell>
          <cell r="J1754">
            <v>0.04</v>
          </cell>
          <cell r="K1754" t="str">
            <v>SUPPLIER0013</v>
          </cell>
          <cell r="L1754" t="str">
            <v xml:space="preserve">TAIZHOU QIANLIMA AUTO PARTS CO., LTD</v>
          </cell>
          <cell r="M1754" t="e">
            <v>#N/A</v>
          </cell>
          <cell r="N1754" t="e">
            <v>#N/A</v>
          </cell>
          <cell r="O1754" t="e">
            <v>#N/A</v>
          </cell>
          <cell r="R1754">
            <v>2</v>
          </cell>
          <cell r="S1754">
            <v>5</v>
          </cell>
          <cell r="T1754" t="str">
            <v xml:space="preserve">Yuan Purchase Pricelist (CNY)</v>
          </cell>
          <cell r="U1754">
            <v>83</v>
          </cell>
          <cell r="V1754">
            <v>1930</v>
          </cell>
          <cell r="W1754">
            <v>2500</v>
          </cell>
          <cell r="X1754">
            <v>3500</v>
          </cell>
          <cell r="Z1754">
            <v>0</v>
          </cell>
          <cell r="AB1754" t="str">
            <v>2A</v>
          </cell>
        </row>
        <row r="1755">
          <cell r="A1755">
            <v>12794</v>
          </cell>
          <cell r="B1755" t="str">
            <v>AUTOLAMPS1743</v>
          </cell>
          <cell r="C1755" t="str">
            <v>AUTOLAMPS1743</v>
          </cell>
          <cell r="D1755" t="b">
            <v>1</v>
          </cell>
          <cell r="E1755" t="str">
            <v xml:space="preserve">TOYOTA HIACE RZH104 VAN (89-04) - REAR SIDE FRAME - RH</v>
          </cell>
          <cell r="F1755" t="str">
            <v>TOYOTA</v>
          </cell>
          <cell r="G1755" t="str">
            <v xml:space="preserve">RZH104 FSF RH</v>
          </cell>
          <cell r="H1755" t="str">
            <v xml:space="preserve">RZH104 FSF RH</v>
          </cell>
          <cell r="I1755" t="str">
            <v xml:space="preserve"> 1343*1378 </v>
          </cell>
          <cell r="J1755">
            <v>0.04</v>
          </cell>
          <cell r="K1755" t="str">
            <v>SUPPLIER0013</v>
          </cell>
          <cell r="L1755" t="str">
            <v xml:space="preserve">TAIZHOU QIANLIMA AUTO PARTS CO., LTD</v>
          </cell>
          <cell r="M1755" t="e">
            <v>#N/A</v>
          </cell>
          <cell r="N1755" t="e">
            <v>#N/A</v>
          </cell>
          <cell r="O1755" t="e">
            <v>#N/A</v>
          </cell>
          <cell r="R1755">
            <v>2</v>
          </cell>
          <cell r="S1755">
            <v>5</v>
          </cell>
          <cell r="T1755" t="str">
            <v xml:space="preserve">Yuan Purchase Pricelist (CNY)</v>
          </cell>
          <cell r="U1755">
            <v>83</v>
          </cell>
          <cell r="V1755">
            <v>1930</v>
          </cell>
          <cell r="W1755">
            <v>2500</v>
          </cell>
          <cell r="X1755">
            <v>3500</v>
          </cell>
          <cell r="Z1755">
            <v>0</v>
          </cell>
          <cell r="AB1755" t="str">
            <v>2A</v>
          </cell>
        </row>
        <row r="1756">
          <cell r="A1756">
            <v>11940</v>
          </cell>
          <cell r="B1756" t="str">
            <v>AUTOLAMPS1744</v>
          </cell>
          <cell r="C1756" t="str">
            <v>AUTOLAMPS1744</v>
          </cell>
          <cell r="D1756" t="b">
            <v>1</v>
          </cell>
          <cell r="E1756" t="str">
            <v xml:space="preserve">TOYOTA HIACE RZH104 VAN (89-04) - REAR WINDSCREEN</v>
          </cell>
          <cell r="F1756" t="str">
            <v>TOYOTA</v>
          </cell>
          <cell r="G1756" t="str">
            <v xml:space="preserve">RZH104 RW H</v>
          </cell>
          <cell r="H1756" t="str">
            <v xml:space="preserve">RZH104 RW/H</v>
          </cell>
          <cell r="I1756" t="str">
            <v>1359*579</v>
          </cell>
          <cell r="J1756">
            <v>0.02</v>
          </cell>
          <cell r="K1756" t="str">
            <v>SUPPLIER0015</v>
          </cell>
          <cell r="L1756" t="str">
            <v xml:space="preserve">XINYI AUTOMOBILE GLASS (SHENZHEN) CO., LTD</v>
          </cell>
          <cell r="M1756">
            <v>19</v>
          </cell>
          <cell r="N1756">
            <v>76</v>
          </cell>
          <cell r="O1756">
            <v>95</v>
          </cell>
          <cell r="R1756">
            <v>5</v>
          </cell>
          <cell r="S1756">
            <v>20</v>
          </cell>
          <cell r="T1756" t="str">
            <v xml:space="preserve">USD Purchase Pricelist (USD)</v>
          </cell>
          <cell r="U1756">
            <v>8</v>
          </cell>
          <cell r="V1756">
            <v>1333</v>
          </cell>
          <cell r="W1756">
            <v>1400</v>
          </cell>
          <cell r="X1756">
            <v>2400</v>
          </cell>
        </row>
        <row r="1757">
          <cell r="A1757">
            <v>13968</v>
          </cell>
          <cell r="B1757" t="str">
            <v>AUTOLAMPS1745</v>
          </cell>
          <cell r="C1757" t="str">
            <v>AUTOLAMPS1745</v>
          </cell>
          <cell r="D1757" t="b">
            <v>1</v>
          </cell>
          <cell r="E1757" t="str">
            <v xml:space="preserve">TOYOTA HIACE RZH104 VAN (89-04) - SIDE FRONT LH1 GLASS</v>
          </cell>
          <cell r="F1757" t="str">
            <v>TOYOTA</v>
          </cell>
          <cell r="G1757" t="str">
            <v xml:space="preserve">RZH104 SF/LH1</v>
          </cell>
          <cell r="H1757" t="str">
            <v xml:space="preserve">RZH104 SF/LH1</v>
          </cell>
          <cell r="I1757" t="str">
            <v>625*520</v>
          </cell>
          <cell r="J1757">
            <v>0.02</v>
          </cell>
          <cell r="K1757" t="str">
            <v>SUPPLIER0015</v>
          </cell>
          <cell r="L1757" t="str">
            <v xml:space="preserve">XINYI AUTOMOBILE GLASS (SHENZHEN) CO., LTD</v>
          </cell>
          <cell r="M1757">
            <v>0</v>
          </cell>
          <cell r="N1757">
            <v>0</v>
          </cell>
          <cell r="O1757">
            <v>0</v>
          </cell>
          <cell r="R1757">
            <v>5</v>
          </cell>
          <cell r="S1757">
            <v>20</v>
          </cell>
          <cell r="T1757" t="str">
            <v xml:space="preserve">USD Purchase Pricelist (USD)</v>
          </cell>
          <cell r="U1757">
            <v>2.6</v>
          </cell>
          <cell r="V1757">
            <v>465.92</v>
          </cell>
          <cell r="W1757">
            <v>600</v>
          </cell>
          <cell r="X1757">
            <v>740</v>
          </cell>
          <cell r="Z1757">
            <v>53</v>
          </cell>
          <cell r="AB1757" t="str">
            <v>2A</v>
          </cell>
        </row>
        <row r="1758">
          <cell r="A1758">
            <v>13969</v>
          </cell>
          <cell r="B1758" t="str">
            <v>AUTOLAMPS1746</v>
          </cell>
          <cell r="C1758" t="str">
            <v>AUTOLAMPS1746</v>
          </cell>
          <cell r="D1758" t="b">
            <v>1</v>
          </cell>
          <cell r="E1758" t="str">
            <v xml:space="preserve">TOYOTA HIACE RZH104 VAN (89-04) - SIDE FRONT LH2 GLASS</v>
          </cell>
          <cell r="F1758" t="str">
            <v>TOYOTA</v>
          </cell>
          <cell r="G1758" t="str">
            <v xml:space="preserve">RZH104 SF/LH2</v>
          </cell>
          <cell r="H1758" t="str">
            <v xml:space="preserve">RZH104 SF/LH2</v>
          </cell>
          <cell r="I1758" t="str">
            <v>568*523</v>
          </cell>
          <cell r="J1758">
            <v>0.02</v>
          </cell>
          <cell r="K1758" t="str">
            <v>SUPPLIER0015</v>
          </cell>
          <cell r="L1758" t="str">
            <v xml:space="preserve">XINYI AUTOMOBILE GLASS (SHENZHEN) CO., LTD</v>
          </cell>
          <cell r="M1758">
            <v>0</v>
          </cell>
          <cell r="N1758">
            <v>0</v>
          </cell>
          <cell r="O1758">
            <v>0</v>
          </cell>
          <cell r="R1758">
            <v>5</v>
          </cell>
          <cell r="S1758">
            <v>20</v>
          </cell>
          <cell r="T1758" t="str">
            <v xml:space="preserve">USD Purchase Pricelist (USD)</v>
          </cell>
          <cell r="U1758">
            <v>2.6</v>
          </cell>
          <cell r="V1758">
            <v>465.92</v>
          </cell>
          <cell r="W1758">
            <v>600</v>
          </cell>
          <cell r="X1758">
            <v>740</v>
          </cell>
          <cell r="Z1758">
            <v>44</v>
          </cell>
          <cell r="AB1758" t="str">
            <v>5A</v>
          </cell>
        </row>
        <row r="1759">
          <cell r="A1759">
            <v>13974</v>
          </cell>
          <cell r="B1759" t="str">
            <v>AUTOLAMPS1747</v>
          </cell>
          <cell r="C1759" t="str">
            <v>AUTOLAMPS1747</v>
          </cell>
          <cell r="D1759" t="b">
            <v>1</v>
          </cell>
          <cell r="E1759" t="str">
            <v xml:space="preserve">TOYOTA HIACE RZH104 VAN (89-04) - SIDE FRONT RH1 GLASS</v>
          </cell>
          <cell r="F1759" t="str">
            <v>TOYOTA</v>
          </cell>
          <cell r="G1759" t="str">
            <v xml:space="preserve">RZH104 SF/RH1</v>
          </cell>
          <cell r="H1759" t="str">
            <v xml:space="preserve">RZH104 SF/RH1</v>
          </cell>
          <cell r="I1759" t="str">
            <v>625*520</v>
          </cell>
          <cell r="J1759">
            <v>0.02</v>
          </cell>
          <cell r="K1759" t="str">
            <v>SUPPLIER0015</v>
          </cell>
          <cell r="L1759" t="str">
            <v xml:space="preserve">XINYI AUTOMOBILE GLASS (SHENZHEN) CO., LTD</v>
          </cell>
          <cell r="M1759">
            <v>0</v>
          </cell>
          <cell r="N1759">
            <v>0</v>
          </cell>
          <cell r="O1759">
            <v>0</v>
          </cell>
          <cell r="R1759">
            <v>5</v>
          </cell>
          <cell r="S1759">
            <v>20</v>
          </cell>
          <cell r="T1759" t="str">
            <v xml:space="preserve">USD Purchase Pricelist (USD)</v>
          </cell>
          <cell r="U1759">
            <v>2.6</v>
          </cell>
          <cell r="V1759">
            <v>465.92</v>
          </cell>
          <cell r="W1759">
            <v>600</v>
          </cell>
          <cell r="X1759">
            <v>740</v>
          </cell>
          <cell r="Z1759">
            <v>44</v>
          </cell>
          <cell r="AB1759" t="str">
            <v>5A</v>
          </cell>
        </row>
        <row r="1760">
          <cell r="A1760">
            <v>13975</v>
          </cell>
          <cell r="B1760" t="str">
            <v>AUTOLAMPS1748</v>
          </cell>
          <cell r="C1760" t="str">
            <v>AUTOLAMPS1748</v>
          </cell>
          <cell r="D1760" t="b">
            <v>1</v>
          </cell>
          <cell r="E1760" t="str">
            <v xml:space="preserve">TOYOTA HIACE RZH104 VAN (89-04) - SIDE FRONT RH2 GLASS</v>
          </cell>
          <cell r="F1760" t="str">
            <v>TOYOTA</v>
          </cell>
          <cell r="G1760" t="str">
            <v xml:space="preserve">RZH104 SF/RH2</v>
          </cell>
          <cell r="H1760" t="str">
            <v xml:space="preserve">RZH104 SF/RH2</v>
          </cell>
          <cell r="I1760" t="str">
            <v>568*523</v>
          </cell>
          <cell r="J1760">
            <v>0.02</v>
          </cell>
          <cell r="K1760" t="str">
            <v>SUPPLIER0015</v>
          </cell>
          <cell r="L1760" t="str">
            <v xml:space="preserve">XINYI AUTOMOBILE GLASS (SHENZHEN) CO., LTD</v>
          </cell>
          <cell r="M1760">
            <v>0</v>
          </cell>
          <cell r="N1760">
            <v>0</v>
          </cell>
          <cell r="O1760">
            <v>0</v>
          </cell>
          <cell r="R1760">
            <v>5</v>
          </cell>
          <cell r="S1760">
            <v>20</v>
          </cell>
          <cell r="T1760" t="str">
            <v xml:space="preserve">USD Purchase Pricelist (USD)</v>
          </cell>
          <cell r="U1760">
            <v>2.6</v>
          </cell>
          <cell r="V1760">
            <v>465.92</v>
          </cell>
          <cell r="W1760">
            <v>600</v>
          </cell>
          <cell r="X1760">
            <v>740</v>
          </cell>
          <cell r="Z1760">
            <v>45</v>
          </cell>
          <cell r="AB1760" t="str">
            <v>5A</v>
          </cell>
        </row>
        <row r="1761">
          <cell r="A1761">
            <v>13970</v>
          </cell>
          <cell r="B1761" t="str">
            <v>AUTOLAMPS1749</v>
          </cell>
          <cell r="C1761" t="str">
            <v>AUTOLAMPS1749</v>
          </cell>
          <cell r="D1761" t="b">
            <v>1</v>
          </cell>
          <cell r="E1761" t="str">
            <v xml:space="preserve">TOYOTA HIACE RZH104 VAN (89-04) (SWB) - SIDE REAR LH3 GLASS</v>
          </cell>
          <cell r="F1761" t="str">
            <v>TOYOTA</v>
          </cell>
          <cell r="G1761" t="str">
            <v xml:space="preserve">RZH104 SR/LH3</v>
          </cell>
          <cell r="H1761" t="str">
            <v xml:space="preserve">RZH104 SR/LH3</v>
          </cell>
          <cell r="I1761" t="str">
            <v>638*522</v>
          </cell>
          <cell r="J1761">
            <v>0.02</v>
          </cell>
          <cell r="K1761" t="str">
            <v>SUPPLIER0015</v>
          </cell>
          <cell r="L1761" t="str">
            <v xml:space="preserve">XINYI AUTOMOBILE GLASS (SHENZHEN) CO., LTD</v>
          </cell>
          <cell r="M1761">
            <v>0</v>
          </cell>
          <cell r="N1761">
            <v>0</v>
          </cell>
          <cell r="O1761">
            <v>0</v>
          </cell>
          <cell r="R1761">
            <v>5</v>
          </cell>
          <cell r="S1761">
            <v>20</v>
          </cell>
          <cell r="T1761" t="str">
            <v xml:space="preserve">USD Purchase Pricelist (USD)</v>
          </cell>
          <cell r="U1761">
            <v>2.6</v>
          </cell>
          <cell r="V1761">
            <v>465.92</v>
          </cell>
          <cell r="W1761">
            <v>600</v>
          </cell>
          <cell r="X1761">
            <v>740</v>
          </cell>
          <cell r="Z1761">
            <v>54</v>
          </cell>
          <cell r="AB1761" t="str">
            <v>2A</v>
          </cell>
        </row>
        <row r="1762">
          <cell r="A1762">
            <v>13971</v>
          </cell>
          <cell r="B1762" t="str">
            <v>AUTOLAMPS1750</v>
          </cell>
          <cell r="C1762" t="str">
            <v>AUTOLAMPS1750</v>
          </cell>
          <cell r="D1762" t="b">
            <v>1</v>
          </cell>
          <cell r="E1762" t="str">
            <v xml:space="preserve">TOYOTA HIACE RZH104 VAN (89-04) (SWB) - SIDE REAR LH4 GLASS</v>
          </cell>
          <cell r="F1762" t="str">
            <v>TOYOTA</v>
          </cell>
          <cell r="G1762" t="str">
            <v xml:space="preserve">RZH104 SR/LH4</v>
          </cell>
          <cell r="H1762" t="str">
            <v xml:space="preserve">RZH104 SR/LH4</v>
          </cell>
          <cell r="I1762" t="str">
            <v>770*522</v>
          </cell>
          <cell r="J1762">
            <v>0.02</v>
          </cell>
          <cell r="K1762" t="str">
            <v>SUPPLIER0015</v>
          </cell>
          <cell r="L1762" t="str">
            <v xml:space="preserve">XINYI AUTOMOBILE GLASS (SHENZHEN) CO., LTD</v>
          </cell>
          <cell r="M1762">
            <v>0</v>
          </cell>
          <cell r="N1762">
            <v>0</v>
          </cell>
          <cell r="O1762">
            <v>0</v>
          </cell>
          <cell r="R1762">
            <v>5</v>
          </cell>
          <cell r="S1762">
            <v>20</v>
          </cell>
          <cell r="T1762" t="str">
            <v xml:space="preserve">USD Purchase Pricelist (USD)</v>
          </cell>
          <cell r="U1762">
            <v>3</v>
          </cell>
          <cell r="V1762">
            <v>537.6</v>
          </cell>
          <cell r="W1762">
            <v>700</v>
          </cell>
          <cell r="X1762">
            <v>880</v>
          </cell>
          <cell r="Z1762">
            <v>56</v>
          </cell>
          <cell r="AB1762" t="str">
            <v>2A</v>
          </cell>
        </row>
        <row r="1763">
          <cell r="A1763">
            <v>13976</v>
          </cell>
          <cell r="B1763" t="str">
            <v>AUTOLAMPS1751</v>
          </cell>
          <cell r="C1763" t="str">
            <v>AUTOLAMPS1751</v>
          </cell>
          <cell r="D1763" t="b">
            <v>1</v>
          </cell>
          <cell r="E1763" t="str">
            <v xml:space="preserve">TOYOTA HIACE RZH104 VAN (89-04) (SWB) - SIDE REAR RH3 GLASS</v>
          </cell>
          <cell r="F1763" t="str">
            <v>TOYOTA</v>
          </cell>
          <cell r="G1763" t="str">
            <v xml:space="preserve">RZH104 SR/RH3</v>
          </cell>
          <cell r="H1763" t="str">
            <v xml:space="preserve">RZH104 SR/RH3</v>
          </cell>
          <cell r="I1763" t="str">
            <v>638*522</v>
          </cell>
          <cell r="J1763">
            <v>0.02</v>
          </cell>
          <cell r="K1763" t="str">
            <v>SUPPLIER0015</v>
          </cell>
          <cell r="L1763" t="str">
            <v xml:space="preserve">XINYI AUTOMOBILE GLASS (SHENZHEN) CO., LTD</v>
          </cell>
          <cell r="M1763">
            <v>0</v>
          </cell>
          <cell r="N1763">
            <v>0</v>
          </cell>
          <cell r="O1763">
            <v>0</v>
          </cell>
          <cell r="R1763">
            <v>5</v>
          </cell>
          <cell r="S1763">
            <v>20</v>
          </cell>
          <cell r="T1763" t="str">
            <v xml:space="preserve">USD Purchase Pricelist (USD)</v>
          </cell>
          <cell r="U1763">
            <v>2.6</v>
          </cell>
          <cell r="V1763">
            <v>465.92</v>
          </cell>
          <cell r="W1763">
            <v>600</v>
          </cell>
          <cell r="X1763">
            <v>740</v>
          </cell>
          <cell r="Z1763">
            <v>45</v>
          </cell>
          <cell r="AB1763" t="str">
            <v>2A</v>
          </cell>
        </row>
        <row r="1764">
          <cell r="A1764">
            <v>13977</v>
          </cell>
          <cell r="B1764" t="str">
            <v>AUTOLAMPS1752</v>
          </cell>
          <cell r="C1764" t="str">
            <v>AUTOLAMPS1752</v>
          </cell>
          <cell r="D1764" t="b">
            <v>1</v>
          </cell>
          <cell r="E1764" t="str">
            <v xml:space="preserve">TOYOTA HIACE RZH104 VAN (89-04) (SWB) - SIDE REAR RH4 GLASS</v>
          </cell>
          <cell r="F1764" t="str">
            <v>TOYOTA</v>
          </cell>
          <cell r="G1764" t="str">
            <v xml:space="preserve">RZH104 SR/RH4</v>
          </cell>
          <cell r="H1764" t="str">
            <v xml:space="preserve">RZH104 SR/RH4</v>
          </cell>
          <cell r="I1764" t="str">
            <v>770*522</v>
          </cell>
          <cell r="J1764">
            <v>0.02</v>
          </cell>
          <cell r="K1764" t="str">
            <v>SUPPLIER0015</v>
          </cell>
          <cell r="L1764" t="str">
            <v xml:space="preserve">XINYI AUTOMOBILE GLASS (SHENZHEN) CO., LTD</v>
          </cell>
          <cell r="M1764">
            <v>0</v>
          </cell>
          <cell r="N1764">
            <v>0</v>
          </cell>
          <cell r="O1764">
            <v>0</v>
          </cell>
          <cell r="R1764">
            <v>5</v>
          </cell>
          <cell r="S1764">
            <v>20</v>
          </cell>
          <cell r="T1764" t="str">
            <v xml:space="preserve">USD Purchase Pricelist (USD)</v>
          </cell>
          <cell r="U1764">
            <v>3</v>
          </cell>
          <cell r="V1764">
            <v>537.6</v>
          </cell>
          <cell r="W1764">
            <v>700</v>
          </cell>
          <cell r="X1764">
            <v>880</v>
          </cell>
          <cell r="Z1764">
            <v>44</v>
          </cell>
          <cell r="AB1764" t="str">
            <v>2A</v>
          </cell>
        </row>
        <row r="1765">
          <cell r="A1765">
            <v>13813</v>
          </cell>
          <cell r="B1765" t="str">
            <v>AUTOLAMPS1753</v>
          </cell>
          <cell r="C1765" t="str">
            <v>AUTOLAMPS1753</v>
          </cell>
          <cell r="D1765" t="b">
            <v>1</v>
          </cell>
          <cell r="E1765" t="str">
            <v xml:space="preserve">TOYOTA HIACE RZH104 VAN (89-04) SHORT CHASSIS - REAR SIDE FRAME - LH</v>
          </cell>
          <cell r="F1765" t="str">
            <v>TOYOTA</v>
          </cell>
          <cell r="G1765" t="str">
            <v xml:space="preserve">RZH104 RF LH</v>
          </cell>
          <cell r="H1765" t="str">
            <v xml:space="preserve">RZH104-ST-F SR/RH</v>
          </cell>
          <cell r="I1765" t="str">
            <v>1155*541</v>
          </cell>
          <cell r="J1765">
            <v>0.02</v>
          </cell>
          <cell r="K1765" t="str">
            <v>SUPPLIER0015</v>
          </cell>
          <cell r="L1765" t="str">
            <v xml:space="preserve">XINYI AUTOMOBILE GLASS (SHENZHEN) CO., LTD</v>
          </cell>
          <cell r="M1765">
            <v>0</v>
          </cell>
          <cell r="N1765">
            <v>0</v>
          </cell>
          <cell r="O1765">
            <v>0</v>
          </cell>
          <cell r="R1765">
            <v>1</v>
          </cell>
          <cell r="S1765">
            <v>4</v>
          </cell>
          <cell r="T1765" t="str">
            <v xml:space="preserve">Yuan Purchase Pricelist (CNY)</v>
          </cell>
          <cell r="U1765">
            <v>15</v>
          </cell>
          <cell r="V1765">
            <v>2</v>
          </cell>
          <cell r="W1765">
            <v>3000</v>
          </cell>
          <cell r="X1765">
            <v>4140</v>
          </cell>
        </row>
        <row r="1766">
          <cell r="A1766">
            <v>13812</v>
          </cell>
          <cell r="B1766" t="str">
            <v>AUTOLAMPS1754</v>
          </cell>
          <cell r="C1766" t="str">
            <v>AUTOLAMPS1754</v>
          </cell>
          <cell r="D1766" t="b">
            <v>1</v>
          </cell>
          <cell r="E1766" t="str">
            <v xml:space="preserve">TOYOTA HIACE RZH104 VAN (89-04) SHORT CHASSIS - REAR SIDE FRAME - RH</v>
          </cell>
          <cell r="F1766" t="str">
            <v>TOYOTA</v>
          </cell>
          <cell r="G1766" t="str">
            <v xml:space="preserve">RZH104 RF RH</v>
          </cell>
          <cell r="H1766" t="str">
            <v xml:space="preserve">RZH104-ST-F SR/LH</v>
          </cell>
          <cell r="I1766" t="str">
            <v>1155*541</v>
          </cell>
          <cell r="J1766">
            <v>0.02</v>
          </cell>
          <cell r="K1766" t="str">
            <v>SUPPLIER0015</v>
          </cell>
          <cell r="L1766" t="str">
            <v xml:space="preserve">XINYI AUTOMOBILE GLASS (SHENZHEN) CO., LTD</v>
          </cell>
          <cell r="M1766">
            <v>0</v>
          </cell>
          <cell r="N1766">
            <v>0</v>
          </cell>
          <cell r="O1766">
            <v>0</v>
          </cell>
          <cell r="R1766">
            <v>1</v>
          </cell>
          <cell r="S1766">
            <v>4</v>
          </cell>
          <cell r="T1766" t="str">
            <v xml:space="preserve">Yuan Purchase Pricelist (CNY)</v>
          </cell>
          <cell r="U1766">
            <v>15</v>
          </cell>
          <cell r="V1766">
            <v>2</v>
          </cell>
          <cell r="W1766">
            <v>3000</v>
          </cell>
          <cell r="X1766">
            <v>4140</v>
          </cell>
        </row>
        <row r="1767">
          <cell r="A1767">
            <v>10450</v>
          </cell>
          <cell r="B1767" t="str">
            <v>AUTOLAMPS1755</v>
          </cell>
          <cell r="C1767" t="str">
            <v>AUTOLAMPS1755</v>
          </cell>
          <cell r="D1767" t="b">
            <v>1</v>
          </cell>
          <cell r="E1767" t="str">
            <v xml:space="preserve">TOYOTA HIACE VAN (05-08) - FRONT BUMPER (1695MM)</v>
          </cell>
          <cell r="F1767" t="str">
            <v>TOYOTA</v>
          </cell>
          <cell r="G1767" t="str">
            <v xml:space="preserve">HIACE/05 BPRF</v>
          </cell>
          <cell r="H1767" t="str">
            <v>TY04-1707B</v>
          </cell>
          <cell r="J1767">
            <v>0.04</v>
          </cell>
          <cell r="K1767" t="str">
            <v>SUPPLIER0002</v>
          </cell>
          <cell r="L1767" t="str">
            <v xml:space="preserve">ANHUI TINCAI SILK CO. LTD</v>
          </cell>
          <cell r="M1767">
            <v>2</v>
          </cell>
          <cell r="N1767">
            <v>8</v>
          </cell>
          <cell r="O1767">
            <v>10</v>
          </cell>
          <cell r="R1767">
            <v>2</v>
          </cell>
          <cell r="S1767">
            <v>5</v>
          </cell>
          <cell r="T1767" t="str">
            <v xml:space="preserve">Yuan Purchase Pricelist (CNY)</v>
          </cell>
          <cell r="U1767">
            <v>85.7</v>
          </cell>
          <cell r="V1767">
            <v>2331</v>
          </cell>
          <cell r="W1767">
            <v>3500</v>
          </cell>
          <cell r="X1767">
            <v>4660</v>
          </cell>
          <cell r="Z1767">
            <v>6</v>
          </cell>
          <cell r="AB1767" t="str">
            <v>G4B</v>
          </cell>
        </row>
        <row r="1768">
          <cell r="A1768">
            <v>11446</v>
          </cell>
          <cell r="B1768" t="str">
            <v>AUTOLAMPS1757</v>
          </cell>
          <cell r="C1768" t="str">
            <v>AUTOLAMPS1757</v>
          </cell>
          <cell r="D1768" t="b">
            <v>1</v>
          </cell>
          <cell r="E1768" t="str">
            <v xml:space="preserve">TOYOTA HIACE VAN (05-08) - GRILL (STANDARD)</v>
          </cell>
          <cell r="F1768" t="str">
            <v>TOYOTA</v>
          </cell>
          <cell r="G1768" t="str">
            <v xml:space="preserve">HIACE/05 GRL</v>
          </cell>
          <cell r="H1768" t="str">
            <v>TY04-1711E</v>
          </cell>
          <cell r="J1768">
            <v>0.04</v>
          </cell>
          <cell r="K1768" t="str">
            <v>SUPPLIER0002</v>
          </cell>
          <cell r="L1768" t="str">
            <v xml:space="preserve">ANHUI TINCAI SILK CO. LTD</v>
          </cell>
          <cell r="M1768">
            <v>1</v>
          </cell>
          <cell r="N1768">
            <v>4</v>
          </cell>
          <cell r="O1768">
            <v>5</v>
          </cell>
          <cell r="R1768">
            <v>5</v>
          </cell>
          <cell r="S1768">
            <v>20</v>
          </cell>
          <cell r="T1768" t="str">
            <v xml:space="preserve">Yuan Purchase Pricelist (CNY)</v>
          </cell>
          <cell r="U1768">
            <v>92.2</v>
          </cell>
          <cell r="V1768">
            <v>2508</v>
          </cell>
          <cell r="W1768">
            <v>3760</v>
          </cell>
          <cell r="X1768">
            <v>5020</v>
          </cell>
          <cell r="Z1768">
            <v>18</v>
          </cell>
          <cell r="AB1768" t="str">
            <v>G4B</v>
          </cell>
        </row>
        <row r="1769">
          <cell r="A1769">
            <v>10443</v>
          </cell>
          <cell r="B1769" t="str">
            <v>AUTOLAMPS1758</v>
          </cell>
          <cell r="C1769" t="str">
            <v>AUTOLAMPS1758</v>
          </cell>
          <cell r="D1769" t="b">
            <v>1</v>
          </cell>
          <cell r="E1769" t="str">
            <v xml:space="preserve">TOYOTA HIACE VAN (05-08) - HEAD LAMP (212-11H1) - LH</v>
          </cell>
          <cell r="F1769" t="str">
            <v>TOYOTA</v>
          </cell>
          <cell r="G1769" t="str">
            <v xml:space="preserve">HIACE/05 HLA LH</v>
          </cell>
          <cell r="H1769" t="str">
            <v>TY04-1701-L</v>
          </cell>
          <cell r="J1769">
            <v>0.04</v>
          </cell>
          <cell r="K1769" t="str">
            <v>SUPPLIER0002</v>
          </cell>
          <cell r="L1769" t="str">
            <v xml:space="preserve">ANHUI TINCAI SILK CO. LTD</v>
          </cell>
          <cell r="M1769">
            <v>8</v>
          </cell>
          <cell r="N1769">
            <v>32</v>
          </cell>
          <cell r="O1769">
            <v>40</v>
          </cell>
          <cell r="R1769">
            <v>3</v>
          </cell>
          <cell r="S1769">
            <v>10</v>
          </cell>
          <cell r="T1769" t="str">
            <v xml:space="preserve">Yuan Purchase Pricelist (CNY)</v>
          </cell>
          <cell r="U1769">
            <v>65</v>
          </cell>
          <cell r="V1769">
            <v>1658</v>
          </cell>
          <cell r="W1769">
            <v>2490</v>
          </cell>
          <cell r="X1769">
            <v>3320</v>
          </cell>
          <cell r="Z1769">
            <v>24</v>
          </cell>
          <cell r="AB1769" t="str">
            <v>A2</v>
          </cell>
        </row>
        <row r="1770">
          <cell r="A1770">
            <v>10442</v>
          </cell>
          <cell r="B1770" t="str">
            <v>AUTOLAMPS1759</v>
          </cell>
          <cell r="C1770" t="str">
            <v>AUTOLAMPS1759</v>
          </cell>
          <cell r="D1770" t="b">
            <v>1</v>
          </cell>
          <cell r="E1770" t="str">
            <v xml:space="preserve">TOYOTA HIACE VAN (05-08) - HEAD LAMP (212-11H1) - RH</v>
          </cell>
          <cell r="F1770" t="str">
            <v>TOYOTA</v>
          </cell>
          <cell r="G1770" t="str">
            <v xml:space="preserve">HIACE/05 HLA RH</v>
          </cell>
          <cell r="H1770" t="str">
            <v>TY04-1701-R</v>
          </cell>
          <cell r="J1770">
            <v>0.04</v>
          </cell>
          <cell r="K1770" t="str">
            <v>SUPPLIER0002</v>
          </cell>
          <cell r="L1770" t="str">
            <v xml:space="preserve">ANHUI TINCAI SILK CO. LTD</v>
          </cell>
          <cell r="M1770">
            <v>9</v>
          </cell>
          <cell r="N1770">
            <v>36</v>
          </cell>
          <cell r="O1770">
            <v>45</v>
          </cell>
          <cell r="R1770">
            <v>3</v>
          </cell>
          <cell r="S1770">
            <v>10</v>
          </cell>
          <cell r="T1770" t="str">
            <v xml:space="preserve">Yuan Purchase Pricelist (CNY)</v>
          </cell>
          <cell r="U1770">
            <v>65</v>
          </cell>
          <cell r="V1770">
            <v>1658</v>
          </cell>
          <cell r="W1770">
            <v>2490</v>
          </cell>
          <cell r="X1770">
            <v>3320</v>
          </cell>
          <cell r="Z1770">
            <v>24</v>
          </cell>
          <cell r="AB1770" t="str">
            <v>A2</v>
          </cell>
        </row>
        <row r="1771">
          <cell r="A1771">
            <v>11443</v>
          </cell>
          <cell r="B1771" t="str">
            <v>AUTOLAMPS1760</v>
          </cell>
          <cell r="C1771" t="str">
            <v>AUTOLAMPS1760</v>
          </cell>
          <cell r="D1771" t="b">
            <v>1</v>
          </cell>
          <cell r="E1771" t="str">
            <v xml:space="preserve">TOYOTA HIACE VAN (05-08) - HEAD LENS (212-11H1-00) - LH</v>
          </cell>
          <cell r="F1771" t="str">
            <v>TOYOTA</v>
          </cell>
          <cell r="G1771" t="str">
            <v xml:space="preserve">HIACE/05 HLS LH</v>
          </cell>
          <cell r="H1771" t="str">
            <v>TY04-1701-00-L</v>
          </cell>
          <cell r="J1771">
            <v>0.04</v>
          </cell>
          <cell r="K1771" t="str">
            <v>SUPPLIER0002</v>
          </cell>
          <cell r="L1771" t="str">
            <v xml:space="preserve">ANHUI TINCAI SILK CO. LTD</v>
          </cell>
          <cell r="M1771">
            <v>7</v>
          </cell>
          <cell r="N1771">
            <v>28</v>
          </cell>
          <cell r="O1771">
            <v>35</v>
          </cell>
          <cell r="R1771">
            <v>5</v>
          </cell>
          <cell r="S1771">
            <v>20</v>
          </cell>
          <cell r="T1771" t="str">
            <v xml:space="preserve">Yuan Purchase Pricelist (CNY)</v>
          </cell>
          <cell r="U1771">
            <v>27</v>
          </cell>
          <cell r="V1771">
            <v>686.56</v>
          </cell>
          <cell r="W1771">
            <v>1000</v>
          </cell>
          <cell r="X1771">
            <v>1800</v>
          </cell>
          <cell r="Z1771">
            <v>10</v>
          </cell>
          <cell r="AB1771" t="str">
            <v>TF</v>
          </cell>
        </row>
        <row r="1772">
          <cell r="A1772">
            <v>11444</v>
          </cell>
          <cell r="B1772" t="str">
            <v>AUTOLAMPS1761</v>
          </cell>
          <cell r="C1772" t="str">
            <v>AUTOLAMPS1761</v>
          </cell>
          <cell r="D1772" t="b">
            <v>1</v>
          </cell>
          <cell r="E1772" t="str">
            <v xml:space="preserve">TOYOTA HIACE VAN (05-08) - HEAD LENS (212-11H1-00) - RH</v>
          </cell>
          <cell r="F1772" t="str">
            <v>TOYOTA</v>
          </cell>
          <cell r="G1772" t="str">
            <v xml:space="preserve">HIACE/05 HLS RH</v>
          </cell>
          <cell r="H1772" t="str">
            <v>TY04-1701-00-R</v>
          </cell>
          <cell r="J1772">
            <v>0.04</v>
          </cell>
          <cell r="K1772" t="str">
            <v>SUPPLIER0002</v>
          </cell>
          <cell r="L1772" t="str">
            <v xml:space="preserve">ANHUI TINCAI SILK CO. LTD</v>
          </cell>
          <cell r="M1772">
            <v>7</v>
          </cell>
          <cell r="N1772">
            <v>28</v>
          </cell>
          <cell r="O1772">
            <v>35</v>
          </cell>
          <cell r="R1772">
            <v>5</v>
          </cell>
          <cell r="S1772">
            <v>20</v>
          </cell>
          <cell r="T1772" t="str">
            <v xml:space="preserve">Yuan Purchase Pricelist (CNY)</v>
          </cell>
          <cell r="U1772">
            <v>27</v>
          </cell>
          <cell r="V1772">
            <v>686.56</v>
          </cell>
          <cell r="W1772">
            <v>1000</v>
          </cell>
          <cell r="X1772">
            <v>1800</v>
          </cell>
          <cell r="Z1772">
            <v>4</v>
          </cell>
          <cell r="AB1772" t="str">
            <v>TF</v>
          </cell>
        </row>
        <row r="1773">
          <cell r="A1773">
            <v>11447</v>
          </cell>
          <cell r="B1773" t="str">
            <v>AUTOLAMPS1764</v>
          </cell>
          <cell r="C1773" t="str">
            <v>AUTOLAMPS1764</v>
          </cell>
          <cell r="D1773" t="b">
            <v>1</v>
          </cell>
          <cell r="E1773" t="str">
            <v xml:space="preserve">TOYOTA HIACE VAN (05-08) - LICENCE LAMP (CHROME)</v>
          </cell>
          <cell r="F1773" t="str">
            <v>TOYOTA</v>
          </cell>
          <cell r="G1773" t="str">
            <v xml:space="preserve">HIACE/05 LPLC</v>
          </cell>
          <cell r="H1773" t="str">
            <v>TY04-1705-06</v>
          </cell>
          <cell r="J1773">
            <v>0.04</v>
          </cell>
          <cell r="N1773">
            <v>0</v>
          </cell>
          <cell r="O1773">
            <v>0</v>
          </cell>
          <cell r="R1773">
            <v>1</v>
          </cell>
          <cell r="S1773">
            <v>3</v>
          </cell>
          <cell r="T1773" t="str">
            <v xml:space="preserve">Yuan Purchase Pricelist (CNY)</v>
          </cell>
          <cell r="U1773">
            <v>4.91</v>
          </cell>
          <cell r="V1773">
            <v>767</v>
          </cell>
          <cell r="W1773">
            <v>1190</v>
          </cell>
          <cell r="X1773">
            <v>1640</v>
          </cell>
        </row>
        <row r="1774">
          <cell r="A1774">
            <v>11637</v>
          </cell>
          <cell r="B1774" t="str">
            <v>AUTOLAMPS1765</v>
          </cell>
          <cell r="C1774" t="str">
            <v>AUTOLAMPS1765</v>
          </cell>
          <cell r="D1774" t="b">
            <v>1</v>
          </cell>
          <cell r="E1774" t="str">
            <v xml:space="preserve">TOYOTA HIACE VAN (05-08) - LICENCE PLATE COVER (CHROME)</v>
          </cell>
          <cell r="F1774" t="str">
            <v>TOYOTA</v>
          </cell>
          <cell r="G1774" t="str">
            <v xml:space="preserve">HIACE/05 LPC</v>
          </cell>
          <cell r="H1774" t="str">
            <v>TY04-1705-03</v>
          </cell>
          <cell r="J1774">
            <v>0.04</v>
          </cell>
          <cell r="M1774">
            <v>0</v>
          </cell>
          <cell r="N1774">
            <v>0</v>
          </cell>
          <cell r="O1774">
            <v>0</v>
          </cell>
          <cell r="R1774">
            <v>1</v>
          </cell>
          <cell r="S1774">
            <v>3</v>
          </cell>
          <cell r="T1774" t="str">
            <v xml:space="preserve">Yuan Purchase Pricelist (CNY)</v>
          </cell>
          <cell r="U1774">
            <v>2.93</v>
          </cell>
          <cell r="V1774">
            <v>458</v>
          </cell>
          <cell r="W1774">
            <v>710</v>
          </cell>
          <cell r="X1774">
            <v>980</v>
          </cell>
        </row>
        <row r="1775">
          <cell r="A1775">
            <v>11445</v>
          </cell>
          <cell r="B1775" t="str">
            <v>AUTOLAMPS1756</v>
          </cell>
          <cell r="C1775" t="str">
            <v>AUTOLAMPS1756</v>
          </cell>
          <cell r="D1775" t="b">
            <v>1</v>
          </cell>
          <cell r="E1775" t="str">
            <v xml:space="preserve">TOYOTA HIACE VAN (05-08) - REAR BUMPER WITH STEP STANDARD (1695MM)</v>
          </cell>
          <cell r="F1775" t="str">
            <v>TOYOTA</v>
          </cell>
          <cell r="G1775" t="str">
            <v xml:space="preserve">HIACE/05 BPRR</v>
          </cell>
          <cell r="H1775" t="str">
            <v>TY04-1705C</v>
          </cell>
          <cell r="J1775">
            <v>0.04</v>
          </cell>
          <cell r="K1775" t="str">
            <v>SUPPLIER0002</v>
          </cell>
          <cell r="L1775" t="str">
            <v xml:space="preserve">ANHUI TINCAI SILK CO. LTD</v>
          </cell>
          <cell r="M1775">
            <v>0</v>
          </cell>
          <cell r="N1775">
            <v>0</v>
          </cell>
          <cell r="O1775">
            <v>0</v>
          </cell>
          <cell r="R1775">
            <v>2</v>
          </cell>
          <cell r="S1775">
            <v>5</v>
          </cell>
          <cell r="T1775" t="str">
            <v xml:space="preserve">Yuan Purchase Pricelist (CNY)</v>
          </cell>
          <cell r="U1775">
            <v>12</v>
          </cell>
          <cell r="V1775">
            <v>1876</v>
          </cell>
          <cell r="W1775">
            <v>2910</v>
          </cell>
          <cell r="X1775">
            <v>4020</v>
          </cell>
          <cell r="Z1775">
            <v>55</v>
          </cell>
          <cell r="AB1775" t="str">
            <v>1A</v>
          </cell>
        </row>
        <row r="1776">
          <cell r="A1776">
            <v>10449</v>
          </cell>
          <cell r="B1776" t="str">
            <v>AUTOLAMPS1766</v>
          </cell>
          <cell r="C1776" t="str">
            <v>AUTOLAMPS1766</v>
          </cell>
          <cell r="D1776" t="b">
            <v>1</v>
          </cell>
          <cell r="E1776" t="str">
            <v xml:space="preserve">TOYOTA HIACE VAN (05-08) - SIDE MIRROR (MANUAL) - LH</v>
          </cell>
          <cell r="F1776" t="str">
            <v>TOYOTA</v>
          </cell>
          <cell r="G1776" t="str">
            <v xml:space="preserve">HIACE/05 SMB LH</v>
          </cell>
          <cell r="H1776" t="str">
            <v>H-0064-L</v>
          </cell>
          <cell r="J1776">
            <v>0.04</v>
          </cell>
          <cell r="K1776" t="str">
            <v>SUPPLIER0014</v>
          </cell>
          <cell r="L1776" t="str">
            <v xml:space="preserve">WENZHOU RONGDA AUTO PARTS CO., LTD</v>
          </cell>
          <cell r="M1776">
            <v>18</v>
          </cell>
          <cell r="N1776">
            <v>72</v>
          </cell>
          <cell r="O1776">
            <v>90</v>
          </cell>
          <cell r="P1776">
            <v>5</v>
          </cell>
          <cell r="Q1776">
            <v>30</v>
          </cell>
          <cell r="T1776" t="str">
            <v xml:space="preserve">Yuan Purchase Pricelist (CNY)</v>
          </cell>
          <cell r="U1776">
            <v>3</v>
          </cell>
          <cell r="V1776">
            <v>504</v>
          </cell>
          <cell r="W1776">
            <v>690</v>
          </cell>
          <cell r="X1776">
            <v>950</v>
          </cell>
          <cell r="Z1776">
            <v>188</v>
          </cell>
          <cell r="AB1776" t="str">
            <v>B12</v>
          </cell>
        </row>
        <row r="1777">
          <cell r="A1777">
            <v>10448</v>
          </cell>
          <cell r="B1777" t="str">
            <v>AUTOLAMPS1767</v>
          </cell>
          <cell r="C1777" t="str">
            <v>AUTOLAMPS1767</v>
          </cell>
          <cell r="D1777" t="b">
            <v>1</v>
          </cell>
          <cell r="E1777" t="str">
            <v xml:space="preserve">TOYOTA HIACE VAN (05-08) - SIDE MIRROR (MANUAL) - RH</v>
          </cell>
          <cell r="F1777" t="str">
            <v>TOYOTA</v>
          </cell>
          <cell r="G1777" t="str">
            <v xml:space="preserve">HIACE/05 SMB RH</v>
          </cell>
          <cell r="H1777" t="str">
            <v>H-0064-R</v>
          </cell>
          <cell r="J1777">
            <v>0.04</v>
          </cell>
          <cell r="K1777" t="str">
            <v>SUPPLIER0014</v>
          </cell>
          <cell r="L1777" t="str">
            <v xml:space="preserve">WENZHOU RONGDA AUTO PARTS CO., LTD</v>
          </cell>
          <cell r="M1777">
            <v>81</v>
          </cell>
          <cell r="N1777">
            <v>324</v>
          </cell>
          <cell r="O1777">
            <v>405</v>
          </cell>
          <cell r="P1777">
            <v>5</v>
          </cell>
          <cell r="Q1777">
            <v>30</v>
          </cell>
          <cell r="T1777" t="str">
            <v xml:space="preserve">Yuan Purchase Pricelist (CNY)</v>
          </cell>
          <cell r="U1777">
            <v>3</v>
          </cell>
          <cell r="V1777">
            <v>504</v>
          </cell>
          <cell r="W1777">
            <v>690</v>
          </cell>
          <cell r="X1777">
            <v>950</v>
          </cell>
          <cell r="Z1777">
            <v>0</v>
          </cell>
          <cell r="AB1777" t="str">
            <v>B12</v>
          </cell>
        </row>
        <row r="1778">
          <cell r="A1778">
            <v>10445</v>
          </cell>
          <cell r="B1778" t="str">
            <v>AUTOLAMPS1768</v>
          </cell>
          <cell r="C1778" t="str">
            <v>AUTOLAMPS1768</v>
          </cell>
          <cell r="D1778" t="b">
            <v>1</v>
          </cell>
          <cell r="E1778" t="str">
            <v xml:space="preserve">TOYOTA HIACE VAN (05-08) - TAIL LAMP (212-19K2) - LH</v>
          </cell>
          <cell r="F1778" t="str">
            <v>TOYOTA</v>
          </cell>
          <cell r="G1778" t="str">
            <v xml:space="preserve">HIACE/05 TLA LH</v>
          </cell>
          <cell r="H1778" t="str">
            <v>TY04-1702-L</v>
          </cell>
          <cell r="J1778">
            <v>0.04</v>
          </cell>
          <cell r="K1778" t="str">
            <v>SUPPLIER0002</v>
          </cell>
          <cell r="L1778" t="str">
            <v xml:space="preserve">ANHUI TINCAI SILK CO. LTD</v>
          </cell>
          <cell r="M1778">
            <v>7</v>
          </cell>
          <cell r="N1778">
            <v>28</v>
          </cell>
          <cell r="O1778">
            <v>35</v>
          </cell>
          <cell r="R1778">
            <v>5</v>
          </cell>
          <cell r="S1778">
            <v>20</v>
          </cell>
          <cell r="T1778" t="str">
            <v xml:space="preserve">Yuan Purchase Pricelist (CNY)</v>
          </cell>
          <cell r="U1778">
            <v>32</v>
          </cell>
          <cell r="V1778">
            <v>713.77</v>
          </cell>
          <cell r="W1778">
            <v>1400</v>
          </cell>
          <cell r="X1778">
            <v>2100</v>
          </cell>
        </row>
        <row r="1779">
          <cell r="A1779">
            <v>10444</v>
          </cell>
          <cell r="B1779" t="str">
            <v>AUTOLAMPS1769</v>
          </cell>
          <cell r="C1779" t="str">
            <v>AUTOLAMPS1769</v>
          </cell>
          <cell r="D1779" t="b">
            <v>1</v>
          </cell>
          <cell r="E1779" t="str">
            <v xml:space="preserve">TOYOTA HIACE VAN (05-08) - TAIL LAMP (212-19K2) - RH</v>
          </cell>
          <cell r="F1779" t="str">
            <v>TOYOTA</v>
          </cell>
          <cell r="G1779" t="str">
            <v xml:space="preserve">HIACE/05 TLA RH</v>
          </cell>
          <cell r="H1779" t="str">
            <v>TY04-1702-R</v>
          </cell>
          <cell r="J1779">
            <v>0.04</v>
          </cell>
          <cell r="K1779" t="str">
            <v>SUPPLIER0002</v>
          </cell>
          <cell r="L1779" t="str">
            <v xml:space="preserve">ANHUI TINCAI SILK CO. LTD</v>
          </cell>
          <cell r="M1779">
            <v>9</v>
          </cell>
          <cell r="N1779">
            <v>36</v>
          </cell>
          <cell r="O1779">
            <v>45</v>
          </cell>
          <cell r="R1779">
            <v>5</v>
          </cell>
          <cell r="S1779">
            <v>20</v>
          </cell>
          <cell r="T1779" t="str">
            <v xml:space="preserve">Yuan Purchase Pricelist (CNY)</v>
          </cell>
          <cell r="U1779">
            <v>32</v>
          </cell>
          <cell r="V1779">
            <v>713.77</v>
          </cell>
          <cell r="W1779">
            <v>1400</v>
          </cell>
          <cell r="X1779">
            <v>2100</v>
          </cell>
        </row>
        <row r="1780">
          <cell r="A1780">
            <v>10447</v>
          </cell>
          <cell r="B1780" t="str">
            <v>AUTOLAMPS1762</v>
          </cell>
          <cell r="C1780" t="str">
            <v>AUTOLAMPS1762</v>
          </cell>
          <cell r="D1780" t="b">
            <v>1</v>
          </cell>
          <cell r="E1780" t="str">
            <v xml:space="preserve">TOYOTA HIACE VAN (05-08) - TAIL LENS (212-19K2-00) - LH</v>
          </cell>
          <cell r="F1780" t="str">
            <v>TOYOTA</v>
          </cell>
          <cell r="G1780" t="str">
            <v xml:space="preserve">HIACE/05 TLS LH</v>
          </cell>
          <cell r="H1780" t="str">
            <v>00-TY04-1702-L</v>
          </cell>
          <cell r="J1780">
            <v>0.04</v>
          </cell>
          <cell r="K1780" t="str">
            <v>SUPPLIER0002</v>
          </cell>
          <cell r="L1780" t="str">
            <v xml:space="preserve">ANHUI TINCAI SILK CO. LTD</v>
          </cell>
          <cell r="M1780">
            <v>27</v>
          </cell>
          <cell r="N1780">
            <v>108</v>
          </cell>
          <cell r="O1780">
            <v>135</v>
          </cell>
          <cell r="R1780">
            <v>5</v>
          </cell>
          <cell r="S1780">
            <v>20</v>
          </cell>
          <cell r="T1780" t="str">
            <v xml:space="preserve">Yuan Purchase Pricelist (CNY)</v>
          </cell>
          <cell r="U1780">
            <v>16</v>
          </cell>
          <cell r="V1780">
            <v>350</v>
          </cell>
          <cell r="W1780">
            <v>610</v>
          </cell>
          <cell r="X1780">
            <v>1050</v>
          </cell>
        </row>
        <row r="1781">
          <cell r="A1781">
            <v>10446</v>
          </cell>
          <cell r="B1781" t="str">
            <v>AUTOLAMPS1763</v>
          </cell>
          <cell r="C1781" t="str">
            <v>AUTOLAMPS1763</v>
          </cell>
          <cell r="D1781" t="b">
            <v>1</v>
          </cell>
          <cell r="E1781" t="str">
            <v xml:space="preserve">TOYOTA HIACE VAN (05-08) - TAIL LENS (212-19K2-00) - RH</v>
          </cell>
          <cell r="F1781" t="str">
            <v>TOYOTA</v>
          </cell>
          <cell r="G1781" t="str">
            <v xml:space="preserve">HIACE/05 TLS RH</v>
          </cell>
          <cell r="H1781" t="str">
            <v>00-TY04-1702-R</v>
          </cell>
          <cell r="J1781">
            <v>0.04</v>
          </cell>
          <cell r="K1781" t="str">
            <v>SUPPLIER0002</v>
          </cell>
          <cell r="L1781" t="str">
            <v xml:space="preserve">ANHUI TINCAI SILK CO. LTD</v>
          </cell>
          <cell r="M1781">
            <v>23</v>
          </cell>
          <cell r="N1781">
            <v>92</v>
          </cell>
          <cell r="O1781">
            <v>115</v>
          </cell>
          <cell r="R1781">
            <v>5</v>
          </cell>
          <cell r="S1781">
            <v>20</v>
          </cell>
          <cell r="T1781" t="str">
            <v xml:space="preserve">Yuan Purchase Pricelist (CNY)</v>
          </cell>
          <cell r="U1781">
            <v>16</v>
          </cell>
          <cell r="V1781">
            <v>350</v>
          </cell>
          <cell r="W1781">
            <v>610</v>
          </cell>
          <cell r="X1781">
            <v>1050</v>
          </cell>
        </row>
        <row r="1782">
          <cell r="A1782">
            <v>11448</v>
          </cell>
          <cell r="B1782" t="str">
            <v>AUTOLAMPS2833</v>
          </cell>
          <cell r="C1782" t="str">
            <v>AUTOLAMPS2833</v>
          </cell>
          <cell r="D1782" t="b">
            <v>1</v>
          </cell>
          <cell r="E1782" t="str">
            <v xml:space="preserve">TOYOTA HIACE VAN (05-08) - WINDOW WINDER HANDLE</v>
          </cell>
          <cell r="F1782" t="str">
            <v>TOYOTA</v>
          </cell>
          <cell r="G1782" t="str">
            <v>HIACE/05-WWH</v>
          </cell>
          <cell r="H1782" t="str">
            <v>TY04-1752</v>
          </cell>
          <cell r="J1782">
            <v>0.04</v>
          </cell>
          <cell r="K1782" t="str">
            <v>SUPPLIER0002</v>
          </cell>
          <cell r="L1782" t="str">
            <v xml:space="preserve">ANHUI TINCAI SILK CO. LTD</v>
          </cell>
          <cell r="M1782">
            <v>0</v>
          </cell>
          <cell r="N1782">
            <v>0</v>
          </cell>
          <cell r="O1782">
            <v>0</v>
          </cell>
          <cell r="R1782">
            <v>2</v>
          </cell>
          <cell r="S1782">
            <v>5</v>
          </cell>
          <cell r="T1782" t="str">
            <v xml:space="preserve">Yuan Purchase Pricelist (CNY)</v>
          </cell>
          <cell r="U1782">
            <v>0.37</v>
          </cell>
          <cell r="V1782">
            <v>58</v>
          </cell>
          <cell r="W1782">
            <v>90</v>
          </cell>
          <cell r="X1782">
            <v>120</v>
          </cell>
        </row>
        <row r="1783">
          <cell r="A1783">
            <v>13996</v>
          </cell>
          <cell r="B1783" t="str">
            <v>AUTOLAMPS1770</v>
          </cell>
          <cell r="C1783" t="str">
            <v>AUTOLAMPS1770</v>
          </cell>
          <cell r="D1783" t="b">
            <v>1</v>
          </cell>
          <cell r="E1783" t="str">
            <v xml:space="preserve">TOYOTA HIACE VAN (10-13) - FRONT BUMPER GRILL STANDARD (1695MM)</v>
          </cell>
          <cell r="F1783" t="str">
            <v>TOYOTA</v>
          </cell>
          <cell r="G1783" t="str">
            <v xml:space="preserve">HIACE/10 BPRFG</v>
          </cell>
          <cell r="H1783" t="str">
            <v>TY04-2007B-01</v>
          </cell>
          <cell r="J1783">
            <v>0.04</v>
          </cell>
          <cell r="K1783" t="str">
            <v>SUPPLIER0002</v>
          </cell>
          <cell r="L1783" t="str">
            <v xml:space="preserve">ANHUI TINCAI SILK CO. LTD</v>
          </cell>
          <cell r="N1783">
            <v>0</v>
          </cell>
          <cell r="O1783">
            <v>0</v>
          </cell>
          <cell r="R1783">
            <v>2</v>
          </cell>
          <cell r="S1783">
            <v>5</v>
          </cell>
          <cell r="T1783" t="str">
            <v xml:space="preserve">Default Purchase Pricelist (KES)</v>
          </cell>
          <cell r="U1783">
            <v>36</v>
          </cell>
          <cell r="V1783">
            <v>979</v>
          </cell>
          <cell r="W1783">
            <v>1470</v>
          </cell>
          <cell r="X1783">
            <v>1960</v>
          </cell>
        </row>
        <row r="1784">
          <cell r="A1784">
            <v>13995</v>
          </cell>
          <cell r="B1784" t="str">
            <v>AUTOLAMPS1771</v>
          </cell>
          <cell r="C1784" t="str">
            <v>AUTOLAMPS1771</v>
          </cell>
          <cell r="D1784" t="b">
            <v>1</v>
          </cell>
          <cell r="E1784" t="str">
            <v xml:space="preserve">TOYOTA HIACE VAN (10-13) - FRONT BUMPER STANDARD (1695MM)</v>
          </cell>
          <cell r="F1784" t="str">
            <v>TOYOTA</v>
          </cell>
          <cell r="G1784" t="str">
            <v xml:space="preserve">HIACE/10 BPRF</v>
          </cell>
          <cell r="H1784" t="str">
            <v>TY04-2007B</v>
          </cell>
          <cell r="J1784">
            <v>0.04</v>
          </cell>
          <cell r="K1784" t="str">
            <v>SUPPLIER0002</v>
          </cell>
          <cell r="L1784" t="str">
            <v xml:space="preserve">ANHUI TINCAI SILK CO. LTD</v>
          </cell>
          <cell r="M1784">
            <v>0</v>
          </cell>
          <cell r="N1784">
            <v>0</v>
          </cell>
          <cell r="O1784">
            <v>0</v>
          </cell>
          <cell r="R1784">
            <v>2</v>
          </cell>
          <cell r="S1784">
            <v>5</v>
          </cell>
          <cell r="T1784" t="str">
            <v xml:space="preserve">Yuan Purchase Pricelist (CNY)</v>
          </cell>
          <cell r="U1784">
            <v>90</v>
          </cell>
          <cell r="V1784">
            <v>2448</v>
          </cell>
          <cell r="W1784">
            <v>3670</v>
          </cell>
          <cell r="X1784">
            <v>4900</v>
          </cell>
          <cell r="Z1784">
            <v>2</v>
          </cell>
          <cell r="AB1784" t="str">
            <v>G4B</v>
          </cell>
        </row>
        <row r="1785">
          <cell r="A1785">
            <v>14231</v>
          </cell>
          <cell r="B1785" t="str">
            <v>AUTOLAMPS1772</v>
          </cell>
          <cell r="C1785" t="str">
            <v>AUTOLAMPS1772</v>
          </cell>
          <cell r="D1785" t="b">
            <v>1</v>
          </cell>
          <cell r="E1785" t="str">
            <v xml:space="preserve">TOYOTA HIACE VAN (10-13) - GRILL (CHROME) STANDARD 1695</v>
          </cell>
          <cell r="F1785" t="str">
            <v>TOYOTA</v>
          </cell>
          <cell r="G1785" t="str">
            <v xml:space="preserve">HIACE/10 GRLC</v>
          </cell>
          <cell r="H1785" t="str">
            <v>TY04-2011B</v>
          </cell>
          <cell r="J1785">
            <v>0.04</v>
          </cell>
          <cell r="K1785" t="str">
            <v>SUPPLIER0002</v>
          </cell>
          <cell r="L1785" t="str">
            <v xml:space="preserve">ANHUI TINCAI SILK CO. LTD</v>
          </cell>
          <cell r="M1785">
            <v>0</v>
          </cell>
          <cell r="N1785">
            <v>0</v>
          </cell>
          <cell r="O1785">
            <v>0</v>
          </cell>
          <cell r="R1785">
            <v>2</v>
          </cell>
          <cell r="S1785">
            <v>5</v>
          </cell>
          <cell r="T1785" t="str">
            <v xml:space="preserve">Yuan Purchase Pricelist (CNY)</v>
          </cell>
          <cell r="U1785">
            <v>0</v>
          </cell>
          <cell r="V1785">
            <v>3500</v>
          </cell>
          <cell r="W1785">
            <v>3500</v>
          </cell>
          <cell r="X1785">
            <v>5900</v>
          </cell>
          <cell r="Z1785">
            <v>5</v>
          </cell>
          <cell r="AB1785" t="str">
            <v>G4B</v>
          </cell>
        </row>
        <row r="1786">
          <cell r="A1786">
            <v>13871</v>
          </cell>
          <cell r="B1786" t="str">
            <v>AUTOLAMPS1773</v>
          </cell>
          <cell r="C1786" t="str">
            <v>AUTOLAMPS1773</v>
          </cell>
          <cell r="D1786" t="b">
            <v>1</v>
          </cell>
          <cell r="E1786" t="str">
            <v xml:space="preserve">TOYOTA HIACE VAN (10-13) - HEAD LAMP - LH</v>
          </cell>
          <cell r="F1786" t="str">
            <v>TOYOTA</v>
          </cell>
          <cell r="G1786" t="str">
            <v xml:space="preserve">HIACE/10 HLA LH</v>
          </cell>
          <cell r="H1786" t="str">
            <v>TY04-2001-L</v>
          </cell>
          <cell r="J1786">
            <v>0.04</v>
          </cell>
          <cell r="K1786" t="str">
            <v>SUPPLIER0002</v>
          </cell>
          <cell r="L1786" t="str">
            <v xml:space="preserve">ANHUI TINCAI SILK CO. LTD</v>
          </cell>
          <cell r="M1786">
            <v>6</v>
          </cell>
          <cell r="N1786">
            <v>24</v>
          </cell>
          <cell r="O1786">
            <v>30</v>
          </cell>
          <cell r="R1786">
            <v>2</v>
          </cell>
          <cell r="S1786">
            <v>5</v>
          </cell>
          <cell r="T1786" t="str">
            <v xml:space="preserve">Yuan Purchase Pricelist (CNY)</v>
          </cell>
          <cell r="U1786">
            <v>90</v>
          </cell>
          <cell r="V1786">
            <v>2288.52</v>
          </cell>
          <cell r="W1786">
            <v>3400</v>
          </cell>
          <cell r="X1786">
            <v>5900</v>
          </cell>
          <cell r="Z1786">
            <v>44</v>
          </cell>
          <cell r="AB1786" t="str">
            <v>A1</v>
          </cell>
        </row>
        <row r="1787">
          <cell r="A1787">
            <v>13870</v>
          </cell>
          <cell r="B1787" t="str">
            <v>AUTOLAMPS1774</v>
          </cell>
          <cell r="C1787" t="str">
            <v>AUTOLAMPS1774</v>
          </cell>
          <cell r="D1787" t="b">
            <v>1</v>
          </cell>
          <cell r="E1787" t="str">
            <v xml:space="preserve">TOYOTA HIACE VAN (10-13) - HEAD LAMP - RH</v>
          </cell>
          <cell r="F1787" t="str">
            <v>TOYOTA</v>
          </cell>
          <cell r="G1787" t="str">
            <v xml:space="preserve">HIACE/10 HLA RH</v>
          </cell>
          <cell r="H1787" t="str">
            <v>TY04-2001-R</v>
          </cell>
          <cell r="J1787">
            <v>0.04</v>
          </cell>
          <cell r="K1787" t="str">
            <v>SUPPLIER0002</v>
          </cell>
          <cell r="L1787" t="str">
            <v xml:space="preserve">ANHUI TINCAI SILK CO. LTD</v>
          </cell>
          <cell r="M1787">
            <v>6</v>
          </cell>
          <cell r="N1787">
            <v>24</v>
          </cell>
          <cell r="O1787">
            <v>30</v>
          </cell>
          <cell r="R1787">
            <v>2</v>
          </cell>
          <cell r="S1787">
            <v>5</v>
          </cell>
          <cell r="T1787" t="str">
            <v xml:space="preserve">Yuan Purchase Pricelist (CNY)</v>
          </cell>
          <cell r="U1787">
            <v>90</v>
          </cell>
          <cell r="V1787">
            <v>2288.52</v>
          </cell>
          <cell r="W1787">
            <v>3400</v>
          </cell>
          <cell r="X1787">
            <v>5900</v>
          </cell>
          <cell r="Z1787">
            <v>47</v>
          </cell>
          <cell r="AB1787" t="str">
            <v>A1</v>
          </cell>
        </row>
        <row r="1788">
          <cell r="A1788">
            <v>13875</v>
          </cell>
          <cell r="B1788" t="str">
            <v>AUTOLAMPS2770</v>
          </cell>
          <cell r="C1788" t="str">
            <v>AUTOLAMPS2770</v>
          </cell>
          <cell r="D1788" t="b">
            <v>1</v>
          </cell>
          <cell r="E1788" t="str">
            <v xml:space="preserve">TOYOTA HIACE VAN (14-) - HEAD LAMP - LH</v>
          </cell>
          <cell r="F1788" t="str">
            <v>TOYOTA</v>
          </cell>
          <cell r="G1788" t="str">
            <v xml:space="preserve">HIACE/14 HLA LH</v>
          </cell>
          <cell r="H1788" t="str">
            <v xml:space="preserve">HIACE/14 HLA LH</v>
          </cell>
          <cell r="J1788">
            <v>0.04</v>
          </cell>
          <cell r="K1788" t="str">
            <v>SUPPLIER0002</v>
          </cell>
          <cell r="L1788" t="str">
            <v xml:space="preserve">ANHUI TINCAI SILK CO. LTD</v>
          </cell>
          <cell r="M1788">
            <v>2</v>
          </cell>
          <cell r="N1788">
            <v>8</v>
          </cell>
          <cell r="O1788">
            <v>10</v>
          </cell>
          <cell r="R1788">
            <v>2</v>
          </cell>
          <cell r="S1788">
            <v>10</v>
          </cell>
          <cell r="T1788" t="str">
            <v xml:space="preserve">Yuan Purchase Pricelist (CNY)</v>
          </cell>
          <cell r="U1788">
            <v>95</v>
          </cell>
          <cell r="V1788">
            <v>2415.66</v>
          </cell>
          <cell r="W1788">
            <v>3600</v>
          </cell>
          <cell r="X1788">
            <v>6200</v>
          </cell>
          <cell r="Z1788">
            <v>27</v>
          </cell>
          <cell r="AB1788" t="str">
            <v>A1</v>
          </cell>
        </row>
        <row r="1789">
          <cell r="A1789">
            <v>13874</v>
          </cell>
          <cell r="B1789" t="str">
            <v>AUTOLAMPS2771</v>
          </cell>
          <cell r="C1789" t="str">
            <v>AUTOLAMPS2771</v>
          </cell>
          <cell r="D1789" t="b">
            <v>1</v>
          </cell>
          <cell r="E1789" t="str">
            <v xml:space="preserve">TOYOTA HIACE VAN (14-) - HEAD LAMP - RH</v>
          </cell>
          <cell r="F1789" t="str">
            <v>TOYOTA</v>
          </cell>
          <cell r="G1789" t="str">
            <v xml:space="preserve">HIACE/14 HLA RH</v>
          </cell>
          <cell r="H1789" t="str">
            <v xml:space="preserve">HIACE/14 HLA RH</v>
          </cell>
          <cell r="J1789">
            <v>0.04</v>
          </cell>
          <cell r="K1789" t="str">
            <v>SUPPLIER0002</v>
          </cell>
          <cell r="L1789" t="str">
            <v xml:space="preserve">ANHUI TINCAI SILK CO. LTD</v>
          </cell>
          <cell r="M1789">
            <v>2</v>
          </cell>
          <cell r="N1789">
            <v>8</v>
          </cell>
          <cell r="O1789">
            <v>10</v>
          </cell>
          <cell r="R1789">
            <v>2</v>
          </cell>
          <cell r="S1789">
            <v>10</v>
          </cell>
          <cell r="T1789" t="str">
            <v xml:space="preserve">Yuan Purchase Pricelist (CNY)</v>
          </cell>
          <cell r="U1789">
            <v>95</v>
          </cell>
          <cell r="V1789">
            <v>2415.66</v>
          </cell>
          <cell r="W1789">
            <v>3600</v>
          </cell>
          <cell r="X1789">
            <v>6200</v>
          </cell>
          <cell r="Z1789">
            <v>27</v>
          </cell>
          <cell r="AB1789" t="str">
            <v>A1</v>
          </cell>
        </row>
        <row r="1790">
          <cell r="A1790">
            <v>10429</v>
          </cell>
          <cell r="B1790" t="str">
            <v>AUTOLAMPS1801</v>
          </cell>
          <cell r="C1790" t="str">
            <v>AUTOLAMPS1801</v>
          </cell>
          <cell r="D1790" t="b">
            <v>1</v>
          </cell>
          <cell r="E1790" t="str">
            <v xml:space="preserve">TOYOTA HIACE VAN (93-94) - BOOT MIRROR</v>
          </cell>
          <cell r="F1790" t="str">
            <v>TOYOTA</v>
          </cell>
          <cell r="G1790" t="str">
            <v xml:space="preserve">HIACE/93 BM</v>
          </cell>
          <cell r="H1790" t="str">
            <v>TY04-1254</v>
          </cell>
          <cell r="J1790">
            <v>0.04</v>
          </cell>
          <cell r="K1790" t="str">
            <v>SUPPLIER0002</v>
          </cell>
          <cell r="L1790" t="str">
            <v xml:space="preserve">ANHUI TINCAI SILK CO. LTD</v>
          </cell>
          <cell r="M1790">
            <v>1</v>
          </cell>
          <cell r="N1790">
            <v>4</v>
          </cell>
          <cell r="O1790">
            <v>5</v>
          </cell>
          <cell r="P1790">
            <v>5</v>
          </cell>
          <cell r="Q1790">
            <v>20</v>
          </cell>
          <cell r="T1790" t="str">
            <v xml:space="preserve">Yuan Purchase Pricelist (CNY)</v>
          </cell>
          <cell r="U1790">
            <v>18.600000000000001</v>
          </cell>
          <cell r="V1790">
            <v>419</v>
          </cell>
          <cell r="W1790">
            <v>650</v>
          </cell>
          <cell r="X1790">
            <v>900</v>
          </cell>
        </row>
        <row r="1791">
          <cell r="A1791">
            <v>10366</v>
          </cell>
          <cell r="B1791" t="str">
            <v>AUTOLAMPS1777</v>
          </cell>
          <cell r="C1791" t="str">
            <v>AUTOLAMPS1777</v>
          </cell>
          <cell r="D1791" t="b">
            <v>1</v>
          </cell>
          <cell r="E1791" t="str">
            <v xml:space="preserve">TOYOTA HIACE VAN (93-94) - BUMPER LAMP (212-1678) - LH</v>
          </cell>
          <cell r="F1791" t="str">
            <v>TOYOTA</v>
          </cell>
          <cell r="G1791" t="str">
            <v xml:space="preserve">HIACE/93 BLA LH</v>
          </cell>
          <cell r="H1791" t="str">
            <v>MZ01-26004-L</v>
          </cell>
          <cell r="J1791">
            <v>0.04</v>
          </cell>
          <cell r="K1791" t="str">
            <v>SUPPLIER0002</v>
          </cell>
          <cell r="L1791" t="str">
            <v xml:space="preserve">ANHUI TINCAI SILK CO. LTD</v>
          </cell>
          <cell r="M1791">
            <v>22</v>
          </cell>
          <cell r="N1791">
            <v>88</v>
          </cell>
          <cell r="O1791">
            <v>110</v>
          </cell>
          <cell r="P1791">
            <v>5</v>
          </cell>
          <cell r="Q1791">
            <v>20</v>
          </cell>
          <cell r="T1791" t="str">
            <v xml:space="preserve">Yuan Purchase Pricelist (CNY)</v>
          </cell>
          <cell r="U1791">
            <v>13</v>
          </cell>
          <cell r="V1791">
            <v>333.7</v>
          </cell>
          <cell r="W1791">
            <v>420</v>
          </cell>
          <cell r="X1791">
            <v>550</v>
          </cell>
          <cell r="Z1791">
            <v>23</v>
          </cell>
          <cell r="AB1791" t="str">
            <v>B18</v>
          </cell>
        </row>
        <row r="1792">
          <cell r="A1792">
            <v>10365</v>
          </cell>
          <cell r="B1792" t="str">
            <v>AUTOLAMPS1778</v>
          </cell>
          <cell r="C1792" t="str">
            <v>AUTOLAMPS1778</v>
          </cell>
          <cell r="D1792" t="b">
            <v>1</v>
          </cell>
          <cell r="E1792" t="str">
            <v xml:space="preserve">TOYOTA HIACE VAN (93-94) - BUMPER LAMP (212-1678) - RH</v>
          </cell>
          <cell r="F1792" t="str">
            <v>TOYOTA</v>
          </cell>
          <cell r="G1792" t="str">
            <v xml:space="preserve">HIACE/93 BLA RH</v>
          </cell>
          <cell r="H1792" t="str">
            <v>MZ01-26004-R</v>
          </cell>
          <cell r="J1792">
            <v>0.04</v>
          </cell>
          <cell r="K1792" t="str">
            <v>SUPPLIER0002</v>
          </cell>
          <cell r="L1792" t="str">
            <v xml:space="preserve">ANHUI TINCAI SILK CO. LTD</v>
          </cell>
          <cell r="M1792">
            <v>21</v>
          </cell>
          <cell r="N1792">
            <v>84</v>
          </cell>
          <cell r="O1792">
            <v>105</v>
          </cell>
          <cell r="P1792">
            <v>5</v>
          </cell>
          <cell r="Q1792">
            <v>20</v>
          </cell>
          <cell r="T1792" t="str">
            <v xml:space="preserve">Yuan Purchase Pricelist (CNY)</v>
          </cell>
          <cell r="U1792">
            <v>13</v>
          </cell>
          <cell r="V1792">
            <v>333.7</v>
          </cell>
          <cell r="W1792">
            <v>420</v>
          </cell>
          <cell r="X1792">
            <v>550</v>
          </cell>
          <cell r="Z1792">
            <v>34</v>
          </cell>
          <cell r="AB1792" t="str">
            <v>B18</v>
          </cell>
        </row>
        <row r="1793">
          <cell r="A1793">
            <v>10368</v>
          </cell>
          <cell r="B1793" t="str">
            <v>AUTOLAMPS1793</v>
          </cell>
          <cell r="C1793" t="str">
            <v>AUTOLAMPS1793</v>
          </cell>
          <cell r="D1793" t="b">
            <v>1</v>
          </cell>
          <cell r="E1793" t="str">
            <v xml:space="preserve">TOYOTA HIACE VAN (93-94) - BUMPER LENS (212-1678-00) - LH</v>
          </cell>
          <cell r="F1793" t="str">
            <v>TOYOTA</v>
          </cell>
          <cell r="G1793" t="str">
            <v xml:space="preserve">HIACE/93 BLS LH</v>
          </cell>
          <cell r="H1793" t="str">
            <v>MZ01-26004-00-L</v>
          </cell>
          <cell r="J1793">
            <v>0.04</v>
          </cell>
          <cell r="K1793" t="str">
            <v>SUPPLIER0002</v>
          </cell>
          <cell r="L1793" t="str">
            <v xml:space="preserve">ANHUI TINCAI SILK CO. LTD</v>
          </cell>
          <cell r="M1793">
            <v>7</v>
          </cell>
          <cell r="N1793">
            <v>28</v>
          </cell>
          <cell r="O1793">
            <v>35</v>
          </cell>
          <cell r="R1793">
            <v>5</v>
          </cell>
          <cell r="S1793">
            <v>20</v>
          </cell>
          <cell r="T1793" t="str">
            <v xml:space="preserve">Yuan Purchase Pricelist (CNY)</v>
          </cell>
          <cell r="U1793">
            <v>3</v>
          </cell>
          <cell r="V1793">
            <v>77.010000000000005</v>
          </cell>
          <cell r="W1793">
            <v>100</v>
          </cell>
          <cell r="X1793">
            <v>180</v>
          </cell>
        </row>
        <row r="1794">
          <cell r="A1794">
            <v>10367</v>
          </cell>
          <cell r="B1794" t="str">
            <v>AUTOLAMPS1794</v>
          </cell>
          <cell r="C1794" t="str">
            <v>AUTOLAMPS1794</v>
          </cell>
          <cell r="D1794" t="b">
            <v>1</v>
          </cell>
          <cell r="E1794" t="str">
            <v xml:space="preserve">TOYOTA HIACE VAN (93-94) - BUMPER LENS (212-1678-00) - RH</v>
          </cell>
          <cell r="F1794" t="str">
            <v>TOYOTA</v>
          </cell>
          <cell r="G1794" t="str">
            <v xml:space="preserve">HIACE/93 BLS RH</v>
          </cell>
          <cell r="H1794" t="str">
            <v>MZ01-26004-00-R</v>
          </cell>
          <cell r="J1794">
            <v>0.04</v>
          </cell>
          <cell r="K1794" t="str">
            <v>SUPPLIER0002</v>
          </cell>
          <cell r="L1794" t="str">
            <v xml:space="preserve">ANHUI TINCAI SILK CO. LTD</v>
          </cell>
          <cell r="M1794">
            <v>5</v>
          </cell>
          <cell r="N1794">
            <v>20</v>
          </cell>
          <cell r="O1794">
            <v>25</v>
          </cell>
          <cell r="R1794">
            <v>5</v>
          </cell>
          <cell r="S1794">
            <v>20</v>
          </cell>
          <cell r="T1794" t="str">
            <v xml:space="preserve">Yuan Purchase Pricelist (CNY)</v>
          </cell>
          <cell r="U1794">
            <v>5</v>
          </cell>
          <cell r="V1794">
            <v>95</v>
          </cell>
          <cell r="W1794">
            <v>100</v>
          </cell>
          <cell r="X1794">
            <v>180</v>
          </cell>
        </row>
        <row r="1795">
          <cell r="A1795">
            <v>10362</v>
          </cell>
          <cell r="B1795" t="str">
            <v>AUTOLAMPS1779</v>
          </cell>
          <cell r="C1795" t="str">
            <v>AUTOLAMPS1779</v>
          </cell>
          <cell r="D1795" t="b">
            <v>1</v>
          </cell>
          <cell r="E1795" t="str">
            <v xml:space="preserve">TOYOTA HIACE VAN (93-94) - CORNER LAMP (212-15D5) - LH</v>
          </cell>
          <cell r="F1795" t="str">
            <v>TOYOTA</v>
          </cell>
          <cell r="G1795" t="str">
            <v xml:space="preserve">HIACE/93 CLA LH</v>
          </cell>
          <cell r="H1795" t="str">
            <v>MZ01-26003-L</v>
          </cell>
          <cell r="J1795">
            <v>0.04</v>
          </cell>
          <cell r="K1795" t="str">
            <v>SUPPLIER0010</v>
          </cell>
          <cell r="L1795" t="str">
            <v xml:space="preserve">JIANGSU ZISUDE LAMPS TECHNOLOGY CO.,LTD</v>
          </cell>
          <cell r="M1795">
            <v>30</v>
          </cell>
          <cell r="N1795">
            <v>120</v>
          </cell>
          <cell r="O1795">
            <v>150</v>
          </cell>
          <cell r="P1795">
            <v>5</v>
          </cell>
          <cell r="Q1795">
            <v>20</v>
          </cell>
          <cell r="T1795" t="str">
            <v xml:space="preserve">Yuan Purchase Pricelist (CNY)</v>
          </cell>
          <cell r="U1795">
            <v>13</v>
          </cell>
          <cell r="V1795">
            <v>339</v>
          </cell>
          <cell r="W1795">
            <v>410</v>
          </cell>
          <cell r="X1795">
            <v>610</v>
          </cell>
          <cell r="Z1795">
            <v>14</v>
          </cell>
          <cell r="AB1795" t="str">
            <v>B16</v>
          </cell>
        </row>
        <row r="1796">
          <cell r="A1796">
            <v>10361</v>
          </cell>
          <cell r="B1796" t="str">
            <v>AUTOLAMPS1780</v>
          </cell>
          <cell r="C1796" t="str">
            <v>AUTOLAMPS1780</v>
          </cell>
          <cell r="D1796" t="b">
            <v>1</v>
          </cell>
          <cell r="E1796" t="str">
            <v xml:space="preserve">TOYOTA HIACE VAN (93-94) - CORNER LAMP (212-15D5) - RH</v>
          </cell>
          <cell r="F1796" t="str">
            <v>TOYOTA</v>
          </cell>
          <cell r="G1796" t="str">
            <v xml:space="preserve">HIACE/93 CLA RH</v>
          </cell>
          <cell r="H1796" t="str">
            <v>MZ01-26003-R</v>
          </cell>
          <cell r="J1796">
            <v>0.04</v>
          </cell>
          <cell r="K1796" t="str">
            <v>SUPPLIER0010</v>
          </cell>
          <cell r="L1796" t="str">
            <v xml:space="preserve">JIANGSU ZISUDE LAMPS TECHNOLOGY CO.,LTD</v>
          </cell>
          <cell r="M1796">
            <v>30</v>
          </cell>
          <cell r="N1796">
            <v>120</v>
          </cell>
          <cell r="O1796">
            <v>150</v>
          </cell>
          <cell r="P1796">
            <v>5</v>
          </cell>
          <cell r="Q1796">
            <v>20</v>
          </cell>
          <cell r="T1796" t="str">
            <v xml:space="preserve">Yuan Purchase Pricelist (CNY)</v>
          </cell>
          <cell r="U1796">
            <v>13</v>
          </cell>
          <cell r="V1796">
            <v>339</v>
          </cell>
          <cell r="W1796">
            <v>410</v>
          </cell>
          <cell r="X1796">
            <v>610</v>
          </cell>
          <cell r="Z1796">
            <v>5</v>
          </cell>
          <cell r="AB1796" t="str">
            <v>B16</v>
          </cell>
        </row>
        <row r="1797">
          <cell r="A1797">
            <v>10405</v>
          </cell>
          <cell r="B1797" t="str">
            <v>AUTOLAMPS2788</v>
          </cell>
          <cell r="C1797" t="str">
            <v>AUTOLAMPS2788</v>
          </cell>
          <cell r="D1797" t="b">
            <v>1</v>
          </cell>
          <cell r="E1797" t="str">
            <v xml:space="preserve">TOYOTA HIACE VAN (93-94) - CORNER LAMP (CHROME) - LH</v>
          </cell>
          <cell r="F1797" t="str">
            <v>TOYOTA</v>
          </cell>
          <cell r="G1797" t="str">
            <v>HIACE/93-CLAC-LH</v>
          </cell>
          <cell r="H1797" t="str">
            <v>TY04-0803B</v>
          </cell>
          <cell r="J1797">
            <v>0.04</v>
          </cell>
          <cell r="K1797" t="str">
            <v>SUPPLIER0002</v>
          </cell>
          <cell r="L1797" t="str">
            <v xml:space="preserve">ANHUI TINCAI SILK CO. LTD</v>
          </cell>
          <cell r="M1797">
            <v>0</v>
          </cell>
          <cell r="N1797">
            <v>0</v>
          </cell>
          <cell r="O1797">
            <v>0</v>
          </cell>
          <cell r="P1797">
            <v>5</v>
          </cell>
          <cell r="Q1797">
            <v>20</v>
          </cell>
          <cell r="T1797" t="str">
            <v xml:space="preserve">Yuan Purchase Pricelist (CNY)</v>
          </cell>
          <cell r="U1797">
            <v>2.7</v>
          </cell>
          <cell r="V1797">
            <v>422</v>
          </cell>
          <cell r="W1797">
            <v>650</v>
          </cell>
          <cell r="X1797">
            <v>900</v>
          </cell>
        </row>
        <row r="1798">
          <cell r="A1798">
            <v>10364</v>
          </cell>
          <cell r="B1798" t="str">
            <v>AUTOLAMPS1795</v>
          </cell>
          <cell r="C1798" t="str">
            <v>AUTOLAMPS1795</v>
          </cell>
          <cell r="D1798" t="b">
            <v>1</v>
          </cell>
          <cell r="E1798" t="str">
            <v xml:space="preserve">TOYOTA HIACE VAN (93-94) - CORNER LENS (212-15D5-00) - LH</v>
          </cell>
          <cell r="F1798" t="str">
            <v>TOYOTA</v>
          </cell>
          <cell r="G1798" t="str">
            <v xml:space="preserve">HIACE/93 CLS LH</v>
          </cell>
          <cell r="H1798" t="str">
            <v>MZ01-26003-00-L</v>
          </cell>
          <cell r="J1798">
            <v>0.04</v>
          </cell>
          <cell r="K1798" t="str">
            <v>SUPPLIER0010</v>
          </cell>
          <cell r="L1798" t="str">
            <v xml:space="preserve">JIANGSU ZISUDE LAMPS TECHNOLOGY CO.,LTD</v>
          </cell>
          <cell r="M1798">
            <v>29</v>
          </cell>
          <cell r="N1798">
            <v>116</v>
          </cell>
          <cell r="O1798">
            <v>145</v>
          </cell>
          <cell r="R1798">
            <v>5</v>
          </cell>
          <cell r="S1798">
            <v>20</v>
          </cell>
          <cell r="T1798" t="str">
            <v xml:space="preserve">Yuan Purchase Pricelist (CNY)</v>
          </cell>
          <cell r="U1798">
            <v>3</v>
          </cell>
          <cell r="V1798">
            <v>77.010000000000005</v>
          </cell>
          <cell r="W1798">
            <v>100</v>
          </cell>
          <cell r="X1798">
            <v>170</v>
          </cell>
          <cell r="Z1798">
            <v>23</v>
          </cell>
          <cell r="AB1798" t="str">
            <v>2C</v>
          </cell>
        </row>
        <row r="1799">
          <cell r="A1799">
            <v>10363</v>
          </cell>
          <cell r="B1799" t="str">
            <v>AUTOLAMPS1796</v>
          </cell>
          <cell r="C1799" t="str">
            <v>AUTOLAMPS1796</v>
          </cell>
          <cell r="D1799" t="b">
            <v>1</v>
          </cell>
          <cell r="E1799" t="str">
            <v xml:space="preserve">TOYOTA HIACE VAN (93-94) - CORNER LENS (212-15D5-00) - RH</v>
          </cell>
          <cell r="F1799" t="str">
            <v>TOYOTA</v>
          </cell>
          <cell r="G1799" t="str">
            <v xml:space="preserve">HIACE/93 CLS RH</v>
          </cell>
          <cell r="H1799" t="str">
            <v>MZ01-26003-00-R</v>
          </cell>
          <cell r="J1799">
            <v>0.04</v>
          </cell>
          <cell r="K1799" t="str">
            <v>SUPPLIER0010</v>
          </cell>
          <cell r="L1799" t="str">
            <v xml:space="preserve">JIANGSU ZISUDE LAMPS TECHNOLOGY CO.,LTD</v>
          </cell>
          <cell r="M1799">
            <v>30</v>
          </cell>
          <cell r="N1799">
            <v>120</v>
          </cell>
          <cell r="O1799">
            <v>150</v>
          </cell>
          <cell r="R1799">
            <v>5</v>
          </cell>
          <cell r="S1799">
            <v>20</v>
          </cell>
          <cell r="T1799" t="str">
            <v xml:space="preserve">Yuan Purchase Pricelist (CNY)</v>
          </cell>
          <cell r="U1799">
            <v>3</v>
          </cell>
          <cell r="V1799">
            <v>77.010000000000005</v>
          </cell>
          <cell r="W1799">
            <v>100</v>
          </cell>
          <cell r="X1799">
            <v>170</v>
          </cell>
          <cell r="Z1799">
            <v>0</v>
          </cell>
          <cell r="AB1799" t="str">
            <v>2C</v>
          </cell>
        </row>
        <row r="1800">
          <cell r="A1800">
            <v>10378</v>
          </cell>
          <cell r="B1800" t="str">
            <v>AUTOLAMPS1781</v>
          </cell>
          <cell r="C1800" t="str">
            <v>AUTOLAMPS1781</v>
          </cell>
          <cell r="D1800" t="b">
            <v>1</v>
          </cell>
          <cell r="E1800" t="str">
            <v xml:space="preserve">TOYOTA HIACE VAN (93-94) - FOG LAMP (212-2014) - LH</v>
          </cell>
          <cell r="F1800" t="str">
            <v>TOYOTA</v>
          </cell>
          <cell r="G1800" t="str">
            <v xml:space="preserve">HIACE/93 FLA LH</v>
          </cell>
          <cell r="H1800" t="str">
            <v>TY04-1404-L</v>
          </cell>
          <cell r="J1800">
            <v>0.04</v>
          </cell>
          <cell r="K1800" t="str">
            <v>SUPPLIER0002</v>
          </cell>
          <cell r="L1800" t="str">
            <v xml:space="preserve">ANHUI TINCAI SILK CO. LTD</v>
          </cell>
          <cell r="M1800">
            <v>11</v>
          </cell>
          <cell r="N1800">
            <v>44</v>
          </cell>
          <cell r="O1800">
            <v>55</v>
          </cell>
          <cell r="P1800">
            <v>5</v>
          </cell>
          <cell r="Q1800">
            <v>20</v>
          </cell>
          <cell r="T1800" t="str">
            <v xml:space="preserve">Yuan Purchase Pricelist (CNY)</v>
          </cell>
          <cell r="U1800">
            <v>13.2</v>
          </cell>
          <cell r="V1800">
            <v>337</v>
          </cell>
          <cell r="W1800">
            <v>400</v>
          </cell>
          <cell r="X1800">
            <v>700</v>
          </cell>
          <cell r="Z1800">
            <v>24</v>
          </cell>
          <cell r="AB1800" t="str">
            <v>B18</v>
          </cell>
        </row>
        <row r="1801">
          <cell r="A1801">
            <v>10377</v>
          </cell>
          <cell r="B1801" t="str">
            <v>AUTOLAMPS1782</v>
          </cell>
          <cell r="C1801" t="str">
            <v>AUTOLAMPS1782</v>
          </cell>
          <cell r="D1801" t="b">
            <v>1</v>
          </cell>
          <cell r="E1801" t="str">
            <v xml:space="preserve">TOYOTA HIACE VAN (93-94) - FOG LAMP (212-2014) - RH</v>
          </cell>
          <cell r="F1801" t="str">
            <v>TOYOTA</v>
          </cell>
          <cell r="G1801" t="str">
            <v xml:space="preserve">HIACE/93 FLA RH</v>
          </cell>
          <cell r="H1801" t="str">
            <v>TY04-1404-R</v>
          </cell>
          <cell r="J1801">
            <v>0.04</v>
          </cell>
          <cell r="K1801" t="str">
            <v>SUPPLIER0002</v>
          </cell>
          <cell r="L1801" t="str">
            <v xml:space="preserve">ANHUI TINCAI SILK CO. LTD</v>
          </cell>
          <cell r="M1801">
            <v>11</v>
          </cell>
          <cell r="N1801">
            <v>44</v>
          </cell>
          <cell r="O1801">
            <v>55</v>
          </cell>
          <cell r="P1801">
            <v>5</v>
          </cell>
          <cell r="Q1801">
            <v>20</v>
          </cell>
          <cell r="T1801" t="str">
            <v xml:space="preserve">Yuan Purchase Pricelist (CNY)</v>
          </cell>
          <cell r="U1801">
            <v>13.2</v>
          </cell>
          <cell r="V1801">
            <v>337</v>
          </cell>
          <cell r="W1801">
            <v>400</v>
          </cell>
          <cell r="X1801">
            <v>700</v>
          </cell>
          <cell r="Z1801">
            <v>24</v>
          </cell>
          <cell r="AB1801" t="str">
            <v>B18</v>
          </cell>
        </row>
        <row r="1802">
          <cell r="A1802">
            <v>10421</v>
          </cell>
          <cell r="B1802" t="str">
            <v>AUTOLAMPS1783</v>
          </cell>
          <cell r="C1802" t="str">
            <v>AUTOLAMPS1783</v>
          </cell>
          <cell r="D1802" t="b">
            <v>1</v>
          </cell>
          <cell r="E1802" t="str">
            <v xml:space="preserve">TOYOTA HIACE VAN (93-94) - FOG LAMP COVER - LH</v>
          </cell>
          <cell r="F1802" t="str">
            <v>TOYOTA</v>
          </cell>
          <cell r="G1802" t="str">
            <v xml:space="preserve">HIACE/93 FLC LH</v>
          </cell>
          <cell r="H1802" t="str">
            <v>TY04-0504-01-L</v>
          </cell>
          <cell r="J1802">
            <v>0.04</v>
          </cell>
          <cell r="M1802">
            <v>3</v>
          </cell>
          <cell r="N1802">
            <v>12</v>
          </cell>
          <cell r="O1802">
            <v>15</v>
          </cell>
          <cell r="P1802">
            <v>5</v>
          </cell>
          <cell r="Q1802">
            <v>20</v>
          </cell>
          <cell r="T1802" t="str">
            <v xml:space="preserve">Yuan Purchase Pricelist (CNY)</v>
          </cell>
          <cell r="U1802">
            <v>0.65</v>
          </cell>
          <cell r="V1802">
            <v>102</v>
          </cell>
          <cell r="W1802">
            <v>160</v>
          </cell>
          <cell r="X1802">
            <v>220</v>
          </cell>
          <cell r="Z1802">
            <v>9</v>
          </cell>
          <cell r="AB1802" t="str">
            <v>B18</v>
          </cell>
        </row>
        <row r="1803">
          <cell r="A1803">
            <v>10420</v>
          </cell>
          <cell r="B1803" t="str">
            <v>AUTOLAMPS1784</v>
          </cell>
          <cell r="C1803" t="str">
            <v>AUTOLAMPS1784</v>
          </cell>
          <cell r="D1803" t="b">
            <v>1</v>
          </cell>
          <cell r="E1803" t="str">
            <v xml:space="preserve">TOYOTA HIACE VAN (93-94) - FOG LAMP COVER - RH</v>
          </cell>
          <cell r="F1803" t="str">
            <v>TOYOTA</v>
          </cell>
          <cell r="G1803" t="str">
            <v xml:space="preserve">HIACE/93 FLC RH</v>
          </cell>
          <cell r="H1803" t="str">
            <v>TY04-0504-01-R</v>
          </cell>
          <cell r="J1803">
            <v>0.04</v>
          </cell>
          <cell r="M1803">
            <v>3</v>
          </cell>
          <cell r="N1803">
            <v>12</v>
          </cell>
          <cell r="O1803">
            <v>15</v>
          </cell>
          <cell r="P1803">
            <v>5</v>
          </cell>
          <cell r="Q1803">
            <v>20</v>
          </cell>
          <cell r="T1803" t="str">
            <v xml:space="preserve">Yuan Purchase Pricelist (CNY)</v>
          </cell>
          <cell r="U1803">
            <v>0.65</v>
          </cell>
          <cell r="V1803">
            <v>102</v>
          </cell>
          <cell r="W1803">
            <v>160</v>
          </cell>
          <cell r="X1803">
            <v>220</v>
          </cell>
          <cell r="Z1803">
            <v>9</v>
          </cell>
          <cell r="AB1803" t="str">
            <v>B18</v>
          </cell>
        </row>
        <row r="1804">
          <cell r="A1804">
            <v>10387</v>
          </cell>
          <cell r="B1804" t="str">
            <v>AUTOLAMPS1775</v>
          </cell>
          <cell r="C1804" t="str">
            <v>AUTOLAMPS1775</v>
          </cell>
          <cell r="D1804" t="b">
            <v>1</v>
          </cell>
          <cell r="E1804" t="str">
            <v xml:space="preserve">TOYOTA HIACE VAN (93-94) - FRONT BUMPER </v>
          </cell>
          <cell r="F1804" t="str">
            <v>TOYOTA</v>
          </cell>
          <cell r="G1804" t="str">
            <v xml:space="preserve">HIACE/93 BPRF</v>
          </cell>
          <cell r="H1804" t="str">
            <v>TY04-0507</v>
          </cell>
          <cell r="J1804">
            <v>0.04</v>
          </cell>
          <cell r="K1804" t="str">
            <v>SUPPLIER0058</v>
          </cell>
          <cell r="L1804" t="str">
            <v xml:space="preserve">ANHUI TINCAI SILK CO. LTD</v>
          </cell>
          <cell r="M1804">
            <v>21</v>
          </cell>
          <cell r="N1804">
            <v>84</v>
          </cell>
          <cell r="O1804">
            <v>105</v>
          </cell>
          <cell r="R1804">
            <v>2</v>
          </cell>
          <cell r="S1804">
            <v>5</v>
          </cell>
          <cell r="T1804" t="str">
            <v xml:space="preserve">Yuan Purchase Pricelist (CNY)</v>
          </cell>
          <cell r="U1804">
            <v>58.5</v>
          </cell>
          <cell r="V1804">
            <v>1591</v>
          </cell>
          <cell r="W1804">
            <v>2390</v>
          </cell>
          <cell r="X1804">
            <v>3180</v>
          </cell>
          <cell r="Z1804">
            <v>56</v>
          </cell>
          <cell r="AB1804" t="str">
            <v>G4A</v>
          </cell>
        </row>
        <row r="1805">
          <cell r="A1805">
            <v>14057</v>
          </cell>
          <cell r="B1805" t="str">
            <v>AUTOLAMPS2893</v>
          </cell>
          <cell r="C1805" t="str">
            <v>AUTOLAMPS2893</v>
          </cell>
          <cell r="D1805" t="b">
            <v>1</v>
          </cell>
          <cell r="E1805" t="str">
            <v xml:space="preserve">TOYOTA HIACE VAN (93-94) - FRONT BUMPER (BRACKET BROKEN)</v>
          </cell>
          <cell r="F1805" t="str">
            <v>TOYOTA</v>
          </cell>
          <cell r="G1805" t="str">
            <v>HIACE/93-BPRF</v>
          </cell>
          <cell r="J1805">
            <v>0.04</v>
          </cell>
          <cell r="M1805">
            <v>0</v>
          </cell>
          <cell r="N1805">
            <v>0</v>
          </cell>
          <cell r="O1805">
            <v>0</v>
          </cell>
          <cell r="T1805" t="str">
            <v xml:space="preserve">RMB - CHINESE YUAN</v>
          </cell>
          <cell r="U1805">
            <v>58.5</v>
          </cell>
          <cell r="V1805">
            <v>0</v>
          </cell>
          <cell r="W1805">
            <v>1500</v>
          </cell>
          <cell r="X1805">
            <v>1900</v>
          </cell>
        </row>
        <row r="1806">
          <cell r="A1806">
            <v>10413</v>
          </cell>
          <cell r="B1806" t="str">
            <v>AUTOLAMPS2834</v>
          </cell>
          <cell r="C1806" t="str">
            <v>AUTOLAMPS2834</v>
          </cell>
          <cell r="D1806" t="b">
            <v>1</v>
          </cell>
          <cell r="E1806" t="str">
            <v xml:space="preserve">TOYOTA HIACE VAN (93-94) - FRONT DOOR STEPPER - LH</v>
          </cell>
          <cell r="F1806" t="str">
            <v>TOYOTA</v>
          </cell>
          <cell r="G1806" t="str">
            <v>HIACE/93-FDS-LH</v>
          </cell>
          <cell r="H1806" t="str">
            <v>TY04-1248</v>
          </cell>
          <cell r="J1806">
            <v>0.04</v>
          </cell>
          <cell r="K1806" t="str">
            <v>SUPPLIER0002</v>
          </cell>
          <cell r="L1806" t="str">
            <v xml:space="preserve">ANHUI TINCAI SILK CO. LTD</v>
          </cell>
          <cell r="M1806">
            <v>0</v>
          </cell>
          <cell r="N1806">
            <v>0</v>
          </cell>
          <cell r="O1806">
            <v>0</v>
          </cell>
          <cell r="R1806">
            <v>2</v>
          </cell>
          <cell r="S1806">
            <v>5</v>
          </cell>
          <cell r="T1806" t="str">
            <v xml:space="preserve">Yuan Purchase Pricelist (CNY)</v>
          </cell>
          <cell r="U1806">
            <v>0.42</v>
          </cell>
          <cell r="V1806">
            <v>66</v>
          </cell>
          <cell r="W1806">
            <v>100</v>
          </cell>
          <cell r="X1806">
            <v>140</v>
          </cell>
          <cell r="Z1806">
            <v>78</v>
          </cell>
          <cell r="AB1806" t="str">
            <v>3A</v>
          </cell>
        </row>
        <row r="1807">
          <cell r="A1807">
            <v>10412</v>
          </cell>
          <cell r="B1807" t="str">
            <v>AUTOLAMPS2835</v>
          </cell>
          <cell r="C1807" t="str">
            <v>AUTOLAMPS2835</v>
          </cell>
          <cell r="D1807" t="b">
            <v>1</v>
          </cell>
          <cell r="E1807" t="str">
            <v xml:space="preserve">TOYOTA HIACE VAN (93-94) - FRONT DOOR STEPPER - RH</v>
          </cell>
          <cell r="F1807" t="str">
            <v>TOYOTA</v>
          </cell>
          <cell r="G1807" t="str">
            <v>HIACE/93-FDS-RH</v>
          </cell>
          <cell r="H1807" t="str">
            <v>TY04-1248</v>
          </cell>
          <cell r="J1807">
            <v>0.04</v>
          </cell>
          <cell r="K1807" t="str">
            <v>SUPPLIER0002</v>
          </cell>
          <cell r="L1807" t="str">
            <v xml:space="preserve">ANHUI TINCAI SILK CO. LTD</v>
          </cell>
          <cell r="M1807">
            <v>0</v>
          </cell>
          <cell r="N1807">
            <v>0</v>
          </cell>
          <cell r="O1807">
            <v>0</v>
          </cell>
          <cell r="R1807">
            <v>2</v>
          </cell>
          <cell r="S1807">
            <v>5</v>
          </cell>
          <cell r="T1807" t="str">
            <v xml:space="preserve">Yuan Purchase Pricelist (CNY)</v>
          </cell>
          <cell r="U1807">
            <v>0.42</v>
          </cell>
          <cell r="V1807">
            <v>66</v>
          </cell>
          <cell r="W1807">
            <v>100</v>
          </cell>
          <cell r="X1807">
            <v>140</v>
          </cell>
          <cell r="Z1807">
            <v>72</v>
          </cell>
          <cell r="AB1807" t="str">
            <v>3A</v>
          </cell>
        </row>
        <row r="1808">
          <cell r="A1808">
            <v>10388</v>
          </cell>
          <cell r="B1808" t="str">
            <v>AUTOLAMPS1785</v>
          </cell>
          <cell r="C1808" t="str">
            <v>AUTOLAMPS1785</v>
          </cell>
          <cell r="D1808" t="b">
            <v>1</v>
          </cell>
          <cell r="E1808" t="str">
            <v xml:space="preserve">TOYOTA HIACE VAN (93-94) - GRILL</v>
          </cell>
          <cell r="F1808" t="str">
            <v>TOYOTA</v>
          </cell>
          <cell r="G1808" t="str">
            <v xml:space="preserve">HIACE/93 GRL</v>
          </cell>
          <cell r="H1808" t="str">
            <v>TY04-0811A</v>
          </cell>
          <cell r="J1808">
            <v>0.04</v>
          </cell>
          <cell r="K1808" t="str">
            <v>SUPPLIER0002</v>
          </cell>
          <cell r="L1808" t="str">
            <v xml:space="preserve">ANHUI TINCAI SILK CO. LTD</v>
          </cell>
          <cell r="M1808">
            <v>62</v>
          </cell>
          <cell r="N1808">
            <v>248</v>
          </cell>
          <cell r="O1808">
            <v>310</v>
          </cell>
          <cell r="R1808">
            <v>10</v>
          </cell>
          <cell r="S1808">
            <v>20</v>
          </cell>
          <cell r="T1808" t="str">
            <v xml:space="preserve">Yuan Purchase Pricelist (CNY)</v>
          </cell>
          <cell r="U1808">
            <v>35</v>
          </cell>
          <cell r="V1808">
            <v>813.75</v>
          </cell>
          <cell r="W1808">
            <v>1150</v>
          </cell>
          <cell r="X1808">
            <v>1700</v>
          </cell>
          <cell r="Z1808">
            <v>402</v>
          </cell>
          <cell r="AB1808" t="str">
            <v>G4B</v>
          </cell>
        </row>
        <row r="1809">
          <cell r="A1809">
            <v>10360</v>
          </cell>
          <cell r="B1809" t="str">
            <v>AUTOLAMPS1789</v>
          </cell>
          <cell r="C1809" t="str">
            <v>AUTOLAMPS1789</v>
          </cell>
          <cell r="D1809" t="b">
            <v>1</v>
          </cell>
          <cell r="E1809" t="str">
            <v xml:space="preserve">TOYOTA HIACE VAN (93-94) - HEAD GLASS (212-1196-00) - LH</v>
          </cell>
          <cell r="F1809" t="str">
            <v>TOYOTA</v>
          </cell>
          <cell r="G1809" t="str">
            <v xml:space="preserve">HIACE/93 HGS LH</v>
          </cell>
          <cell r="H1809" t="str">
            <v>MZ01-26002-00-L</v>
          </cell>
          <cell r="J1809">
            <v>0.04</v>
          </cell>
          <cell r="K1809" t="str">
            <v>SUPPLIER0002</v>
          </cell>
          <cell r="L1809" t="str">
            <v xml:space="preserve">ANHUI TINCAI SILK CO. LTD</v>
          </cell>
          <cell r="M1809">
            <v>85</v>
          </cell>
          <cell r="N1809">
            <v>340</v>
          </cell>
          <cell r="O1809">
            <v>425</v>
          </cell>
          <cell r="P1809">
            <v>5</v>
          </cell>
          <cell r="Q1809">
            <v>20</v>
          </cell>
          <cell r="T1809" t="str">
            <v xml:space="preserve">USD Purchase Pricelist (USD)</v>
          </cell>
          <cell r="U1809">
            <v>8.4</v>
          </cell>
          <cell r="V1809">
            <v>219</v>
          </cell>
          <cell r="W1809">
            <v>310</v>
          </cell>
          <cell r="X1809">
            <v>470</v>
          </cell>
        </row>
        <row r="1810">
          <cell r="A1810">
            <v>10359</v>
          </cell>
          <cell r="B1810" t="str">
            <v>AUTOLAMPS1790</v>
          </cell>
          <cell r="C1810" t="str">
            <v>AUTOLAMPS1790</v>
          </cell>
          <cell r="D1810" t="b">
            <v>1</v>
          </cell>
          <cell r="E1810" t="str">
            <v xml:space="preserve">TOYOTA HIACE VAN (93-94) - HEAD GLASS (212-1196-00) - RH</v>
          </cell>
          <cell r="F1810" t="str">
            <v>TOYOTA</v>
          </cell>
          <cell r="G1810" t="str">
            <v xml:space="preserve">HIACE/93 HGS RH</v>
          </cell>
          <cell r="H1810" t="str">
            <v>MZ01-26002-00-R</v>
          </cell>
          <cell r="J1810">
            <v>0.04</v>
          </cell>
          <cell r="K1810" t="str">
            <v>SUPPLIER0002</v>
          </cell>
          <cell r="L1810" t="str">
            <v xml:space="preserve">ANHUI TINCAI SILK CO. LTD</v>
          </cell>
          <cell r="M1810">
            <v>74</v>
          </cell>
          <cell r="N1810">
            <v>296</v>
          </cell>
          <cell r="O1810">
            <v>370</v>
          </cell>
          <cell r="P1810">
            <v>5</v>
          </cell>
          <cell r="Q1810">
            <v>20</v>
          </cell>
          <cell r="T1810" t="str">
            <v xml:space="preserve">USD Purchase Pricelist (USD)</v>
          </cell>
          <cell r="U1810">
            <v>8.4</v>
          </cell>
          <cell r="V1810">
            <v>219</v>
          </cell>
          <cell r="W1810">
            <v>310</v>
          </cell>
          <cell r="X1810">
            <v>470</v>
          </cell>
        </row>
        <row r="1811">
          <cell r="A1811">
            <v>10358</v>
          </cell>
          <cell r="B1811" t="str">
            <v>AUTOLAMPS1791</v>
          </cell>
          <cell r="C1811" t="str">
            <v>AUTOLAMPS1791</v>
          </cell>
          <cell r="D1811" t="b">
            <v>1</v>
          </cell>
          <cell r="E1811" t="str">
            <v xml:space="preserve">TOYOTA HIACE VAN (93-94) - HEAD LAMP (212-1196) - LH</v>
          </cell>
          <cell r="F1811" t="str">
            <v>TOYOTA</v>
          </cell>
          <cell r="G1811" t="str">
            <v xml:space="preserve">HIACE/93 HLA LH</v>
          </cell>
          <cell r="H1811" t="str">
            <v>MZ01-26002-L</v>
          </cell>
          <cell r="J1811">
            <v>0.04</v>
          </cell>
          <cell r="K1811" t="str">
            <v>SUPPLIER0010</v>
          </cell>
          <cell r="L1811" t="str">
            <v xml:space="preserve">JIANGSU ZISUDE LAMPS TECHNOLOGY CO.,LTD</v>
          </cell>
          <cell r="M1811">
            <v>54</v>
          </cell>
          <cell r="N1811">
            <v>216</v>
          </cell>
          <cell r="O1811">
            <v>270</v>
          </cell>
          <cell r="R1811">
            <v>5</v>
          </cell>
          <cell r="S1811">
            <v>20</v>
          </cell>
          <cell r="T1811" t="str">
            <v xml:space="preserve">Yuan Purchase Pricelist (CNY)</v>
          </cell>
          <cell r="U1811">
            <v>28</v>
          </cell>
          <cell r="V1811">
            <v>730</v>
          </cell>
          <cell r="W1811">
            <v>1000</v>
          </cell>
          <cell r="X1811">
            <v>1600</v>
          </cell>
          <cell r="Z1811">
            <v>80</v>
          </cell>
          <cell r="AB1811" t="str">
            <v>A2</v>
          </cell>
        </row>
        <row r="1812">
          <cell r="A1812">
            <v>10357</v>
          </cell>
          <cell r="B1812" t="str">
            <v>AUTOLAMPS1792</v>
          </cell>
          <cell r="C1812" t="str">
            <v>AUTOLAMPS1792</v>
          </cell>
          <cell r="D1812" t="b">
            <v>1</v>
          </cell>
          <cell r="E1812" t="str">
            <v xml:space="preserve">TOYOTA HIACE VAN (93-94) - HEAD LAMP (212-1196) - RH</v>
          </cell>
          <cell r="F1812" t="str">
            <v>TOYOTA</v>
          </cell>
          <cell r="G1812" t="str">
            <v xml:space="preserve">HIACE/93 HLA RH</v>
          </cell>
          <cell r="H1812" t="str">
            <v>MZ01-26002-R</v>
          </cell>
          <cell r="J1812">
            <v>0.04</v>
          </cell>
          <cell r="K1812" t="str">
            <v>SUPPLIER0010</v>
          </cell>
          <cell r="L1812" t="str">
            <v xml:space="preserve">JIANGSU ZISUDE LAMPS TECHNOLOGY CO.,LTD</v>
          </cell>
          <cell r="M1812">
            <v>58</v>
          </cell>
          <cell r="N1812">
            <v>232</v>
          </cell>
          <cell r="O1812">
            <v>290</v>
          </cell>
          <cell r="R1812">
            <v>5</v>
          </cell>
          <cell r="S1812">
            <v>20</v>
          </cell>
          <cell r="T1812" t="str">
            <v xml:space="preserve">Yuan Purchase Pricelist (CNY)</v>
          </cell>
          <cell r="U1812">
            <v>28</v>
          </cell>
          <cell r="V1812">
            <v>730</v>
          </cell>
          <cell r="W1812">
            <v>1000</v>
          </cell>
          <cell r="X1812">
            <v>1600</v>
          </cell>
          <cell r="Z1812">
            <v>81</v>
          </cell>
          <cell r="AB1812" t="str">
            <v>A2</v>
          </cell>
        </row>
        <row r="1813">
          <cell r="A1813">
            <v>10403</v>
          </cell>
          <cell r="B1813" t="str">
            <v>AUTOLAMPS2789</v>
          </cell>
          <cell r="C1813" t="str">
            <v>AUTOLAMPS2789</v>
          </cell>
          <cell r="D1813" t="b">
            <v>1</v>
          </cell>
          <cell r="E1813" t="str">
            <v xml:space="preserve">TOYOTA HIACE VAN (93-94) - HEAD LAMP (CRYSTAL) - LH</v>
          </cell>
          <cell r="F1813" t="str">
            <v>TOYOTA</v>
          </cell>
          <cell r="G1813" t="str">
            <v>HIACE/93-HLAC-LH</v>
          </cell>
          <cell r="H1813" t="str">
            <v>TY04-0801B</v>
          </cell>
          <cell r="J1813">
            <v>0.04</v>
          </cell>
          <cell r="K1813" t="str">
            <v>SUPPLIER0002</v>
          </cell>
          <cell r="L1813" t="str">
            <v xml:space="preserve">ANHUI TINCAI SILK CO. LTD</v>
          </cell>
          <cell r="M1813">
            <v>0</v>
          </cell>
          <cell r="N1813">
            <v>0</v>
          </cell>
          <cell r="O1813">
            <v>0</v>
          </cell>
          <cell r="R1813">
            <v>2</v>
          </cell>
          <cell r="S1813">
            <v>5</v>
          </cell>
          <cell r="T1813" t="str">
            <v xml:space="preserve">Yuan Purchase Pricelist (CNY)</v>
          </cell>
          <cell r="U1813">
            <v>6.4</v>
          </cell>
          <cell r="V1813">
            <v>1000</v>
          </cell>
          <cell r="W1813">
            <v>1550</v>
          </cell>
          <cell r="X1813">
            <v>2140</v>
          </cell>
        </row>
        <row r="1814">
          <cell r="A1814">
            <v>10392</v>
          </cell>
          <cell r="B1814" t="str">
            <v>AUTOLAMPS2790</v>
          </cell>
          <cell r="C1814" t="str">
            <v>AUTOLAMPS2790</v>
          </cell>
          <cell r="D1814" t="b">
            <v>1</v>
          </cell>
          <cell r="E1814" t="str">
            <v xml:space="preserve">TOYOTA HIACE VAN (93-94) - HEAD LAMP (PERFORMANCE) - LH</v>
          </cell>
          <cell r="F1814" t="str">
            <v>TOYOTA</v>
          </cell>
          <cell r="G1814" t="str">
            <v>HIACE/93-HLAP-LH</v>
          </cell>
          <cell r="H1814" t="str">
            <v>TY04-0801C</v>
          </cell>
          <cell r="J1814">
            <v>0.04</v>
          </cell>
          <cell r="K1814" t="str">
            <v>SUPPLIER0002</v>
          </cell>
          <cell r="L1814" t="str">
            <v xml:space="preserve">ANHUI TINCAI SILK CO. LTD</v>
          </cell>
          <cell r="M1814">
            <v>0</v>
          </cell>
          <cell r="N1814">
            <v>0</v>
          </cell>
          <cell r="O1814">
            <v>0</v>
          </cell>
          <cell r="R1814">
            <v>2</v>
          </cell>
          <cell r="S1814">
            <v>5</v>
          </cell>
          <cell r="T1814" t="str">
            <v xml:space="preserve">Yuan Purchase Pricelist (CNY)</v>
          </cell>
          <cell r="U1814">
            <v>18</v>
          </cell>
          <cell r="V1814">
            <v>2813</v>
          </cell>
          <cell r="W1814">
            <v>4360</v>
          </cell>
          <cell r="X1814">
            <v>6010</v>
          </cell>
        </row>
        <row r="1815">
          <cell r="A1815">
            <v>12155</v>
          </cell>
          <cell r="B1815" t="str">
            <v>AUTOLAMPS2836</v>
          </cell>
          <cell r="C1815" t="str">
            <v>AUTOLAMPS2836</v>
          </cell>
          <cell r="D1815" t="b">
            <v>1</v>
          </cell>
          <cell r="E1815" t="str">
            <v xml:space="preserve">TOYOTA HIACE VAN (93-94) - INNER DOOR HANDLE (FRONT DOOR) - LH</v>
          </cell>
          <cell r="F1815" t="str">
            <v>TOYOTA</v>
          </cell>
          <cell r="G1815" t="str">
            <v>HIACE/93-IDH-LH</v>
          </cell>
          <cell r="H1815" t="str">
            <v>TY04-1249A</v>
          </cell>
          <cell r="J1815">
            <v>0.04</v>
          </cell>
          <cell r="K1815" t="str">
            <v>SUPPLIER0002</v>
          </cell>
          <cell r="L1815" t="str">
            <v xml:space="preserve">ANHUI TINCAI SILK CO. LTD</v>
          </cell>
          <cell r="M1815">
            <v>0</v>
          </cell>
          <cell r="N1815">
            <v>0</v>
          </cell>
          <cell r="O1815">
            <v>0</v>
          </cell>
          <cell r="R1815">
            <v>2</v>
          </cell>
          <cell r="S1815">
            <v>5</v>
          </cell>
          <cell r="T1815" t="str">
            <v xml:space="preserve">Yuan Purchase Pricelist (CNY)</v>
          </cell>
          <cell r="U1815">
            <v>0.84</v>
          </cell>
          <cell r="V1815">
            <v>131</v>
          </cell>
          <cell r="W1815">
            <v>200</v>
          </cell>
          <cell r="X1815">
            <v>280</v>
          </cell>
          <cell r="Z1815">
            <v>86</v>
          </cell>
          <cell r="AB1815" t="str">
            <v>G4B</v>
          </cell>
        </row>
        <row r="1816">
          <cell r="A1816">
            <v>10414</v>
          </cell>
          <cell r="B1816" t="str">
            <v>AUTOLAMPS2837</v>
          </cell>
          <cell r="C1816" t="str">
            <v>AUTOLAMPS2837</v>
          </cell>
          <cell r="D1816" t="b">
            <v>1</v>
          </cell>
          <cell r="E1816" t="str">
            <v xml:space="preserve">TOYOTA HIACE VAN (93-94) - INNER DOOR HANDLE (FRONT DOOR) - RH</v>
          </cell>
          <cell r="F1816" t="str">
            <v>TOYOTA</v>
          </cell>
          <cell r="G1816" t="str">
            <v>HIACE/93-IDH-RH</v>
          </cell>
          <cell r="H1816" t="str">
            <v>TY04-1249A</v>
          </cell>
          <cell r="J1816">
            <v>0.04</v>
          </cell>
          <cell r="K1816" t="str">
            <v>SUPPLIER0002</v>
          </cell>
          <cell r="L1816" t="str">
            <v xml:space="preserve">ANHUI TINCAI SILK CO. LTD</v>
          </cell>
          <cell r="M1816">
            <v>0</v>
          </cell>
          <cell r="N1816">
            <v>0</v>
          </cell>
          <cell r="O1816">
            <v>0</v>
          </cell>
          <cell r="R1816">
            <v>2</v>
          </cell>
          <cell r="S1816">
            <v>5</v>
          </cell>
          <cell r="T1816" t="str">
            <v xml:space="preserve">Yuan Purchase Pricelist (CNY)</v>
          </cell>
          <cell r="U1816">
            <v>0.84</v>
          </cell>
          <cell r="V1816">
            <v>131</v>
          </cell>
          <cell r="W1816">
            <v>200</v>
          </cell>
          <cell r="X1816">
            <v>280</v>
          </cell>
          <cell r="Z1816">
            <v>0</v>
          </cell>
          <cell r="AB1816" t="str">
            <v>G4B</v>
          </cell>
        </row>
        <row r="1817">
          <cell r="A1817">
            <v>10419</v>
          </cell>
          <cell r="B1817" t="str">
            <v>AUTOLAMPS2838</v>
          </cell>
          <cell r="C1817" t="str">
            <v>AUTOLAMPS2838</v>
          </cell>
          <cell r="D1817" t="b">
            <v>1</v>
          </cell>
          <cell r="E1817" t="str">
            <v xml:space="preserve">TOYOTA HIACE VAN (93-94) - OUTER DOOR HANDLE OF FRONT DOOR - LH</v>
          </cell>
          <cell r="F1817" t="str">
            <v>TOYOTA</v>
          </cell>
          <cell r="G1817" t="str">
            <v>HIACE/93-OHFD-LH</v>
          </cell>
          <cell r="H1817" t="str">
            <v>MX-110</v>
          </cell>
          <cell r="J1817">
            <v>0.04</v>
          </cell>
          <cell r="M1817">
            <v>0</v>
          </cell>
          <cell r="N1817">
            <v>0</v>
          </cell>
          <cell r="O1817">
            <v>0</v>
          </cell>
          <cell r="R1817">
            <v>2</v>
          </cell>
          <cell r="S1817">
            <v>5</v>
          </cell>
          <cell r="T1817" t="str">
            <v xml:space="preserve">Yuan Purchase Pricelist (CNY)</v>
          </cell>
          <cell r="U1817">
            <v>0.84</v>
          </cell>
          <cell r="V1817">
            <v>131</v>
          </cell>
          <cell r="W1817">
            <v>200</v>
          </cell>
          <cell r="X1817">
            <v>280</v>
          </cell>
          <cell r="Z1817">
            <v>0</v>
          </cell>
          <cell r="AB1817" t="str">
            <v>G4B</v>
          </cell>
        </row>
        <row r="1818">
          <cell r="A1818">
            <v>10418</v>
          </cell>
          <cell r="B1818" t="str">
            <v>AUTOLAMPS2839</v>
          </cell>
          <cell r="C1818" t="str">
            <v>AUTOLAMPS2839</v>
          </cell>
          <cell r="D1818" t="b">
            <v>1</v>
          </cell>
          <cell r="E1818" t="str">
            <v xml:space="preserve">TOYOTA HIACE VAN (93-94) - OUTER DOOR HANDLE OF FRONT DOOR - RH</v>
          </cell>
          <cell r="F1818" t="str">
            <v>TOYOTA</v>
          </cell>
          <cell r="G1818" t="str">
            <v>HIACE/93-OHFD-RH</v>
          </cell>
          <cell r="H1818" t="str">
            <v>MX-110</v>
          </cell>
          <cell r="J1818">
            <v>0.04</v>
          </cell>
          <cell r="M1818">
            <v>1</v>
          </cell>
          <cell r="N1818">
            <v>4</v>
          </cell>
          <cell r="O1818">
            <v>5</v>
          </cell>
          <cell r="R1818">
            <v>2</v>
          </cell>
          <cell r="S1818">
            <v>5</v>
          </cell>
          <cell r="T1818" t="str">
            <v xml:space="preserve">Yuan Purchase Pricelist (CNY)</v>
          </cell>
          <cell r="U1818">
            <v>0.84</v>
          </cell>
          <cell r="V1818">
            <v>131</v>
          </cell>
          <cell r="W1818">
            <v>200</v>
          </cell>
          <cell r="X1818">
            <v>280</v>
          </cell>
          <cell r="Z1818">
            <v>44</v>
          </cell>
          <cell r="AB1818" t="str">
            <v>G4B</v>
          </cell>
        </row>
        <row r="1819">
          <cell r="A1819">
            <v>10411</v>
          </cell>
          <cell r="B1819" t="str">
            <v>AUTOLAMPS2840</v>
          </cell>
          <cell r="C1819" t="str">
            <v>AUTOLAMPS2840</v>
          </cell>
          <cell r="D1819" t="b">
            <v>1</v>
          </cell>
          <cell r="E1819" t="str">
            <v xml:space="preserve">TOYOTA HIACE VAN (93-94) - REAR BUMPER END - LH</v>
          </cell>
          <cell r="F1819" t="str">
            <v>TOYOTA</v>
          </cell>
          <cell r="G1819" t="str">
            <v>HIACE/93-BPRER-LH</v>
          </cell>
          <cell r="H1819" t="str">
            <v>TY04-1208-02</v>
          </cell>
          <cell r="J1819">
            <v>0.04</v>
          </cell>
          <cell r="K1819" t="str">
            <v>SUPPLIER0002</v>
          </cell>
          <cell r="L1819" t="str">
            <v xml:space="preserve">ANHUI TINCAI SILK CO. LTD</v>
          </cell>
          <cell r="M1819">
            <v>0</v>
          </cell>
          <cell r="N1819">
            <v>0</v>
          </cell>
          <cell r="O1819">
            <v>0</v>
          </cell>
          <cell r="R1819">
            <v>2</v>
          </cell>
          <cell r="S1819">
            <v>5</v>
          </cell>
          <cell r="T1819" t="str">
            <v xml:space="preserve">Yuan Purchase Pricelist (CNY)</v>
          </cell>
          <cell r="U1819">
            <v>0.79</v>
          </cell>
          <cell r="V1819">
            <v>123</v>
          </cell>
          <cell r="W1819">
            <v>190</v>
          </cell>
          <cell r="X1819">
            <v>260</v>
          </cell>
        </row>
        <row r="1820">
          <cell r="A1820">
            <v>10410</v>
          </cell>
          <cell r="B1820" t="str">
            <v>AUTOLAMPS2841</v>
          </cell>
          <cell r="C1820" t="str">
            <v>AUTOLAMPS2841</v>
          </cell>
          <cell r="D1820" t="b">
            <v>1</v>
          </cell>
          <cell r="E1820" t="str">
            <v xml:space="preserve">TOYOTA HIACE VAN (93-94) - REAR BUMPER END - RH</v>
          </cell>
          <cell r="F1820" t="str">
            <v>TOYOTA</v>
          </cell>
          <cell r="G1820" t="str">
            <v>HIACE/93-BPRER-RH</v>
          </cell>
          <cell r="H1820" t="str">
            <v>TY04-1208-02</v>
          </cell>
          <cell r="J1820">
            <v>0.04</v>
          </cell>
          <cell r="K1820" t="str">
            <v>SUPPLIER0002</v>
          </cell>
          <cell r="L1820" t="str">
            <v xml:space="preserve">ANHUI TINCAI SILK CO. LTD</v>
          </cell>
          <cell r="M1820">
            <v>0</v>
          </cell>
          <cell r="N1820">
            <v>0</v>
          </cell>
          <cell r="O1820">
            <v>0</v>
          </cell>
          <cell r="R1820">
            <v>2</v>
          </cell>
          <cell r="S1820">
            <v>5</v>
          </cell>
          <cell r="T1820" t="str">
            <v xml:space="preserve">Yuan Purchase Pricelist (CNY)</v>
          </cell>
          <cell r="U1820">
            <v>0.79</v>
          </cell>
          <cell r="V1820">
            <v>123</v>
          </cell>
          <cell r="W1820">
            <v>190</v>
          </cell>
          <cell r="X1820">
            <v>260</v>
          </cell>
        </row>
        <row r="1821">
          <cell r="A1821">
            <v>11176</v>
          </cell>
          <cell r="B1821" t="str">
            <v>AUTOLAMPS1776</v>
          </cell>
          <cell r="C1821" t="str">
            <v>AUTOLAMPS1776</v>
          </cell>
          <cell r="D1821" t="b">
            <v>1</v>
          </cell>
          <cell r="E1821" t="str">
            <v xml:space="preserve">TOYOTA HIACE VAN (93-94) - REAR BUMPER WITH STEP</v>
          </cell>
          <cell r="F1821" t="str">
            <v>TOYOTA</v>
          </cell>
          <cell r="G1821" t="str">
            <v xml:space="preserve">HIACE/93 BPRRWS</v>
          </cell>
          <cell r="H1821" t="str">
            <v>TY04-1425</v>
          </cell>
          <cell r="J1821">
            <v>0.04</v>
          </cell>
          <cell r="K1821" t="str">
            <v>SUPPLIER0002</v>
          </cell>
          <cell r="L1821" t="str">
            <v xml:space="preserve">ANHUI TINCAI SILK CO. LTD</v>
          </cell>
          <cell r="M1821">
            <v>7</v>
          </cell>
          <cell r="N1821">
            <v>28</v>
          </cell>
          <cell r="O1821">
            <v>35</v>
          </cell>
          <cell r="R1821">
            <v>2</v>
          </cell>
          <cell r="S1821">
            <v>5</v>
          </cell>
          <cell r="T1821" t="str">
            <v xml:space="preserve">Yuan Purchase Pricelist (CNY)</v>
          </cell>
          <cell r="U1821">
            <v>35</v>
          </cell>
          <cell r="V1821">
            <v>893</v>
          </cell>
          <cell r="W1821">
            <v>1300</v>
          </cell>
          <cell r="X1821">
            <v>2300</v>
          </cell>
        </row>
        <row r="1822">
          <cell r="A1822">
            <v>10380</v>
          </cell>
          <cell r="B1822" t="str">
            <v>AUTOLAMPS1786</v>
          </cell>
          <cell r="C1822" t="str">
            <v>AUTOLAMPS1786</v>
          </cell>
          <cell r="D1822" t="b">
            <v>1</v>
          </cell>
          <cell r="E1822" t="str">
            <v xml:space="preserve">TOYOTA HIACE VAN (93-94) - REAR VENT (BLACK) - LH</v>
          </cell>
          <cell r="F1822" t="str">
            <v>TOYOTA</v>
          </cell>
          <cell r="G1822" t="str">
            <v xml:space="preserve">HIACE/93 RVB LH</v>
          </cell>
          <cell r="H1822" t="str">
            <v>TY04-1242-L</v>
          </cell>
          <cell r="J1822">
            <v>0.04</v>
          </cell>
          <cell r="K1822" t="str">
            <v>SUPPLIER0002</v>
          </cell>
          <cell r="L1822" t="str">
            <v xml:space="preserve">ANHUI TINCAI SILK CO. LTD</v>
          </cell>
          <cell r="M1822">
            <v>3</v>
          </cell>
          <cell r="N1822">
            <v>12</v>
          </cell>
          <cell r="O1822">
            <v>15</v>
          </cell>
          <cell r="R1822">
            <v>5</v>
          </cell>
          <cell r="S1822">
            <v>20</v>
          </cell>
          <cell r="T1822" t="str">
            <v xml:space="preserve">Yuan Purchase Pricelist (CNY)</v>
          </cell>
          <cell r="U1822">
            <v>1.21</v>
          </cell>
          <cell r="V1822">
            <v>189</v>
          </cell>
          <cell r="W1822">
            <v>290</v>
          </cell>
          <cell r="X1822">
            <v>400</v>
          </cell>
        </row>
        <row r="1823">
          <cell r="A1823">
            <v>10379</v>
          </cell>
          <cell r="B1823" t="str">
            <v>AUTOLAMPS1787</v>
          </cell>
          <cell r="C1823" t="str">
            <v>AUTOLAMPS1787</v>
          </cell>
          <cell r="D1823" t="b">
            <v>1</v>
          </cell>
          <cell r="E1823" t="str">
            <v xml:space="preserve">TOYOTA HIACE VAN (93-94) - REAR VENT (BLACK) - RH</v>
          </cell>
          <cell r="F1823" t="str">
            <v>TOYOTA</v>
          </cell>
          <cell r="G1823" t="str">
            <v xml:space="preserve">HIACE/93 RVB RH</v>
          </cell>
          <cell r="H1823" t="str">
            <v>TY04-1242-R</v>
          </cell>
          <cell r="J1823">
            <v>0.04</v>
          </cell>
          <cell r="K1823" t="str">
            <v>SUPPLIER0002</v>
          </cell>
          <cell r="L1823" t="str">
            <v xml:space="preserve">ANHUI TINCAI SILK CO. LTD</v>
          </cell>
          <cell r="M1823">
            <v>3</v>
          </cell>
          <cell r="N1823">
            <v>12</v>
          </cell>
          <cell r="O1823">
            <v>15</v>
          </cell>
          <cell r="R1823">
            <v>5</v>
          </cell>
          <cell r="S1823">
            <v>20</v>
          </cell>
          <cell r="T1823" t="str">
            <v xml:space="preserve">Yuan Purchase Pricelist (CNY)</v>
          </cell>
          <cell r="U1823">
            <v>1.21</v>
          </cell>
          <cell r="V1823">
            <v>189</v>
          </cell>
          <cell r="W1823">
            <v>290</v>
          </cell>
          <cell r="X1823">
            <v>400</v>
          </cell>
        </row>
        <row r="1824">
          <cell r="A1824">
            <v>10382</v>
          </cell>
          <cell r="B1824" t="str">
            <v>AUTOLAMPS1802</v>
          </cell>
          <cell r="C1824" t="str">
            <v>AUTOLAMPS1802</v>
          </cell>
          <cell r="D1824" t="b">
            <v>1</v>
          </cell>
          <cell r="E1824" t="str">
            <v xml:space="preserve">TOYOTA HIACE VAN (93-94) - SIDE MIRROR (LARGE) - LH</v>
          </cell>
          <cell r="F1824" t="str">
            <v>TOYOTA</v>
          </cell>
          <cell r="G1824" t="str">
            <v xml:space="preserve">HIACE/93 SMML LH</v>
          </cell>
          <cell r="H1824" t="str">
            <v>H-0100-L</v>
          </cell>
          <cell r="J1824">
            <v>0.04</v>
          </cell>
          <cell r="K1824" t="str">
            <v>SUPPLIER0014</v>
          </cell>
          <cell r="L1824" t="str">
            <v xml:space="preserve">WENZHOU RONGDA AUTO PARTS CO., LTD</v>
          </cell>
          <cell r="M1824">
            <v>5</v>
          </cell>
          <cell r="N1824">
            <v>20</v>
          </cell>
          <cell r="O1824">
            <v>25</v>
          </cell>
          <cell r="P1824">
            <v>5</v>
          </cell>
          <cell r="Q1824">
            <v>20</v>
          </cell>
          <cell r="T1824" t="str">
            <v xml:space="preserve">Yuan Purchase Pricelist (CNY)</v>
          </cell>
          <cell r="U1824">
            <v>2.0499999999999998</v>
          </cell>
          <cell r="V1824">
            <v>320</v>
          </cell>
          <cell r="W1824">
            <v>500</v>
          </cell>
          <cell r="X1824">
            <v>700</v>
          </cell>
          <cell r="Z1824">
            <v>147</v>
          </cell>
          <cell r="AB1824" t="str">
            <v>B14</v>
          </cell>
        </row>
        <row r="1825">
          <cell r="A1825">
            <v>10381</v>
          </cell>
          <cell r="B1825" t="str">
            <v>AUTOLAMPS1803</v>
          </cell>
          <cell r="C1825" t="str">
            <v>AUTOLAMPS1803</v>
          </cell>
          <cell r="D1825" t="b">
            <v>1</v>
          </cell>
          <cell r="E1825" t="str">
            <v xml:space="preserve">TOYOTA HIACE VAN (93-94) - SIDE MIRROR (LARGE) - RH</v>
          </cell>
          <cell r="F1825" t="str">
            <v>TOYOTA</v>
          </cell>
          <cell r="G1825" t="str">
            <v xml:space="preserve">HIACE/93 SMML RH</v>
          </cell>
          <cell r="H1825" t="str">
            <v>H-0100-R</v>
          </cell>
          <cell r="J1825">
            <v>0.04</v>
          </cell>
          <cell r="K1825" t="str">
            <v>SUPPLIER0014</v>
          </cell>
          <cell r="L1825" t="str">
            <v xml:space="preserve">WENZHOU RONGDA AUTO PARTS CO., LTD</v>
          </cell>
          <cell r="M1825">
            <v>4</v>
          </cell>
          <cell r="N1825">
            <v>16</v>
          </cell>
          <cell r="O1825">
            <v>20</v>
          </cell>
          <cell r="P1825">
            <v>5</v>
          </cell>
          <cell r="Q1825">
            <v>20</v>
          </cell>
          <cell r="T1825" t="str">
            <v xml:space="preserve">Yuan Purchase Pricelist (CNY)</v>
          </cell>
          <cell r="U1825">
            <v>2.0499999999999998</v>
          </cell>
          <cell r="V1825">
            <v>320</v>
          </cell>
          <cell r="W1825">
            <v>500</v>
          </cell>
          <cell r="X1825">
            <v>700</v>
          </cell>
          <cell r="Z1825">
            <v>194</v>
          </cell>
          <cell r="AB1825" t="str">
            <v>B14</v>
          </cell>
        </row>
        <row r="1826">
          <cell r="A1826">
            <v>10383</v>
          </cell>
          <cell r="B1826" t="str">
            <v>AUTOLAMPS1804</v>
          </cell>
          <cell r="C1826" t="str">
            <v>AUTOLAMPS1804</v>
          </cell>
          <cell r="D1826" t="b">
            <v>1</v>
          </cell>
          <cell r="E1826" t="str">
            <v xml:space="preserve">TOYOTA HIACE VAN (93-94) - SIDE MIRROR WITH HANDLE - RH</v>
          </cell>
          <cell r="F1826" t="str">
            <v>TOYOTA</v>
          </cell>
          <cell r="G1826" t="str">
            <v xml:space="preserve">HIACE/93 SMM RH</v>
          </cell>
          <cell r="H1826" t="str">
            <v>TY04-0812-R</v>
          </cell>
          <cell r="J1826">
            <v>0.04</v>
          </cell>
          <cell r="K1826" t="str">
            <v>SUPPLIER0002</v>
          </cell>
          <cell r="L1826" t="str">
            <v xml:space="preserve">ANHUI TINCAI SILK CO. LTD</v>
          </cell>
          <cell r="M1826">
            <v>40</v>
          </cell>
          <cell r="N1826">
            <v>160</v>
          </cell>
          <cell r="O1826">
            <v>200</v>
          </cell>
          <cell r="P1826">
            <v>5</v>
          </cell>
          <cell r="Q1826">
            <v>20</v>
          </cell>
          <cell r="T1826" t="str">
            <v xml:space="preserve">Yuan Purchase Pricelist (CNY)</v>
          </cell>
          <cell r="U1826">
            <v>9.3000000000000007</v>
          </cell>
          <cell r="V1826">
            <v>216.23</v>
          </cell>
          <cell r="W1826">
            <v>320</v>
          </cell>
          <cell r="X1826">
            <v>440</v>
          </cell>
        </row>
        <row r="1827">
          <cell r="A1827">
            <v>10384</v>
          </cell>
          <cell r="B1827" t="str">
            <v>AUTOLAMPS1805</v>
          </cell>
          <cell r="C1827" t="str">
            <v>AUTOLAMPS1805</v>
          </cell>
          <cell r="D1827" t="b">
            <v>1</v>
          </cell>
          <cell r="E1827" t="str">
            <v xml:space="preserve">TOYOTA HIACE VAN (93-94) - SIDE MIRROR WITHOUT HANDLE - LH</v>
          </cell>
          <cell r="F1827" t="str">
            <v>TOYOTA</v>
          </cell>
          <cell r="G1827" t="str">
            <v xml:space="preserve">HIACE/93 SMWH LH</v>
          </cell>
          <cell r="J1827">
            <v>0.04</v>
          </cell>
          <cell r="K1827" t="str">
            <v>SUPPLIER0016</v>
          </cell>
          <cell r="L1827" t="str">
            <v xml:space="preserve">AFRILIGHTING MANUFACTURING CO. LTD</v>
          </cell>
          <cell r="N1827">
            <v>0</v>
          </cell>
          <cell r="O1827">
            <v>0</v>
          </cell>
          <cell r="P1827">
            <v>5</v>
          </cell>
          <cell r="Q1827">
            <v>20</v>
          </cell>
          <cell r="T1827" t="str">
            <v xml:space="preserve">Yuan Purchase Pricelist (CNY)</v>
          </cell>
          <cell r="U1827">
            <v>1.1299999999999999</v>
          </cell>
          <cell r="V1827">
            <v>177</v>
          </cell>
          <cell r="W1827">
            <v>270</v>
          </cell>
          <cell r="X1827">
            <v>370</v>
          </cell>
        </row>
        <row r="1828">
          <cell r="A1828">
            <v>10416</v>
          </cell>
          <cell r="B1828" t="str">
            <v>AUTOLAMPS2842</v>
          </cell>
          <cell r="C1828" t="str">
            <v>AUTOLAMPS2842</v>
          </cell>
          <cell r="D1828" t="b">
            <v>1</v>
          </cell>
          <cell r="E1828" t="str">
            <v xml:space="preserve">TOYOTA HIACE VAN (93-94) - SLIDING DOOR - INNER HANDLE - LH</v>
          </cell>
          <cell r="F1828" t="str">
            <v>TOYOTA</v>
          </cell>
          <cell r="G1828" t="str">
            <v>HIACE/93-SDIH-LH</v>
          </cell>
          <cell r="H1828" t="str">
            <v>MX-156</v>
          </cell>
          <cell r="J1828">
            <v>0.04</v>
          </cell>
          <cell r="M1828">
            <v>0</v>
          </cell>
          <cell r="N1828">
            <v>0</v>
          </cell>
          <cell r="O1828">
            <v>0</v>
          </cell>
          <cell r="R1828">
            <v>2</v>
          </cell>
          <cell r="S1828">
            <v>5</v>
          </cell>
          <cell r="T1828" t="str">
            <v xml:space="preserve">Yuan Purchase Pricelist (CNY)</v>
          </cell>
          <cell r="U1828">
            <v>1.02</v>
          </cell>
          <cell r="V1828">
            <v>159</v>
          </cell>
          <cell r="W1828">
            <v>250</v>
          </cell>
          <cell r="X1828">
            <v>350</v>
          </cell>
          <cell r="Z1828">
            <v>134</v>
          </cell>
          <cell r="AB1828" t="str">
            <v>G3D</v>
          </cell>
        </row>
        <row r="1829">
          <cell r="A1829">
            <v>12149</v>
          </cell>
          <cell r="B1829" t="str">
            <v>AUTOLAMPS2791</v>
          </cell>
          <cell r="C1829" t="str">
            <v>AUTOLAMPS2791</v>
          </cell>
          <cell r="D1829" t="b">
            <v>1</v>
          </cell>
          <cell r="E1829" t="str">
            <v xml:space="preserve">TOYOTA HIACE VAN (93-94) - SLIDING DOOR - INNER HANDLE - RH</v>
          </cell>
          <cell r="F1829" t="str">
            <v>TOYOTA</v>
          </cell>
          <cell r="G1829" t="str">
            <v>HIACE/93-SLIH-RH</v>
          </cell>
          <cell r="H1829" t="str">
            <v>TY04-1249B</v>
          </cell>
          <cell r="J1829">
            <v>0.04</v>
          </cell>
          <cell r="M1829">
            <v>0</v>
          </cell>
          <cell r="N1829">
            <v>0</v>
          </cell>
          <cell r="O1829">
            <v>0</v>
          </cell>
          <cell r="R1829">
            <v>2</v>
          </cell>
          <cell r="S1829">
            <v>5</v>
          </cell>
          <cell r="T1829" t="str">
            <v xml:space="preserve">Yuan Purchase Pricelist (CNY)</v>
          </cell>
          <cell r="U1829">
            <v>1.02</v>
          </cell>
          <cell r="V1829">
            <v>159</v>
          </cell>
          <cell r="W1829">
            <v>250</v>
          </cell>
          <cell r="X1829">
            <v>350</v>
          </cell>
        </row>
        <row r="1830">
          <cell r="A1830">
            <v>10417</v>
          </cell>
          <cell r="B1830" t="str">
            <v>AUTOLAMPS2843</v>
          </cell>
          <cell r="C1830" t="str">
            <v>AUTOLAMPS2843</v>
          </cell>
          <cell r="D1830" t="b">
            <v>1</v>
          </cell>
          <cell r="E1830" t="str">
            <v xml:space="preserve">TOYOTA HIACE VAN (93-94) - SLIDING DOOR - OUTER HANDLE - LH</v>
          </cell>
          <cell r="F1830" t="str">
            <v>TOYOTA</v>
          </cell>
          <cell r="G1830" t="str">
            <v>HIACE/93-SLOH-LH</v>
          </cell>
          <cell r="H1830" t="str">
            <v>MX-155</v>
          </cell>
          <cell r="J1830">
            <v>0.04</v>
          </cell>
          <cell r="M1830">
            <v>0</v>
          </cell>
          <cell r="N1830">
            <v>0</v>
          </cell>
          <cell r="O1830">
            <v>0</v>
          </cell>
          <cell r="R1830">
            <v>2</v>
          </cell>
          <cell r="S1830">
            <v>5</v>
          </cell>
          <cell r="T1830" t="str">
            <v xml:space="preserve">Yuan Purchase Pricelist (CNY)</v>
          </cell>
          <cell r="U1830">
            <v>1.02</v>
          </cell>
          <cell r="V1830">
            <v>159</v>
          </cell>
          <cell r="W1830">
            <v>250</v>
          </cell>
          <cell r="X1830">
            <v>350</v>
          </cell>
          <cell r="Z1830">
            <v>216</v>
          </cell>
          <cell r="AB1830" t="str">
            <v>G3D</v>
          </cell>
        </row>
        <row r="1831">
          <cell r="A1831">
            <v>12148</v>
          </cell>
          <cell r="B1831" t="str">
            <v>AUTOLAMPS2792</v>
          </cell>
          <cell r="C1831" t="str">
            <v>AUTOLAMPS2792</v>
          </cell>
          <cell r="D1831" t="b">
            <v>1</v>
          </cell>
          <cell r="E1831" t="str">
            <v xml:space="preserve">TOYOTA HIACE VAN (93-94) - SLIDING DOOR - OUTER HANDLE - RH</v>
          </cell>
          <cell r="F1831" t="str">
            <v>TOYOTA</v>
          </cell>
          <cell r="G1831" t="str">
            <v>HIACE/93-SLOH-RH</v>
          </cell>
          <cell r="H1831" t="str">
            <v>TY04-1249C</v>
          </cell>
          <cell r="J1831">
            <v>0.04</v>
          </cell>
          <cell r="M1831">
            <v>0</v>
          </cell>
          <cell r="N1831">
            <v>0</v>
          </cell>
          <cell r="O1831">
            <v>0</v>
          </cell>
          <cell r="R1831">
            <v>2</v>
          </cell>
          <cell r="S1831">
            <v>5</v>
          </cell>
          <cell r="T1831" t="str">
            <v xml:space="preserve">Yuan Purchase Pricelist (CNY)</v>
          </cell>
          <cell r="U1831">
            <v>1.02</v>
          </cell>
          <cell r="V1831">
            <v>159</v>
          </cell>
          <cell r="W1831">
            <v>250</v>
          </cell>
          <cell r="X1831">
            <v>350</v>
          </cell>
        </row>
        <row r="1832">
          <cell r="A1832">
            <v>10427</v>
          </cell>
          <cell r="B1832" t="str">
            <v>AUTOLAMPS2793</v>
          </cell>
          <cell r="C1832" t="str">
            <v>AUTOLAMPS2793</v>
          </cell>
          <cell r="D1832" t="b">
            <v>1</v>
          </cell>
          <cell r="E1832" t="str">
            <v xml:space="preserve">TOYOTA HIACE VAN (93-94) - SUN SHADE BOARD - RH</v>
          </cell>
          <cell r="F1832" t="str">
            <v>TOYOTA</v>
          </cell>
          <cell r="G1832" t="str">
            <v>HIACE/93-SS-RH</v>
          </cell>
          <cell r="H1832" t="str">
            <v>TY04-1220</v>
          </cell>
          <cell r="J1832">
            <v>0.04</v>
          </cell>
          <cell r="K1832" t="str">
            <v>SUPPLIER0002</v>
          </cell>
          <cell r="L1832" t="str">
            <v xml:space="preserve">ANHUI TINCAI SILK CO. LTD</v>
          </cell>
          <cell r="M1832">
            <v>0</v>
          </cell>
          <cell r="N1832">
            <v>0</v>
          </cell>
          <cell r="O1832">
            <v>0</v>
          </cell>
          <cell r="R1832">
            <v>1</v>
          </cell>
          <cell r="S1832">
            <v>5</v>
          </cell>
          <cell r="T1832" t="str">
            <v xml:space="preserve">Yuan Purchase Pricelist (CNY)</v>
          </cell>
          <cell r="U1832">
            <v>1.3</v>
          </cell>
          <cell r="V1832">
            <v>203</v>
          </cell>
          <cell r="W1832">
            <v>310</v>
          </cell>
          <cell r="X1832">
            <v>430</v>
          </cell>
        </row>
        <row r="1833">
          <cell r="A1833">
            <v>10370</v>
          </cell>
          <cell r="B1833" t="str">
            <v>AUTOLAMPS1806</v>
          </cell>
          <cell r="C1833" t="str">
            <v>AUTOLAMPS1806</v>
          </cell>
          <cell r="D1833" t="b">
            <v>1</v>
          </cell>
          <cell r="E1833" t="str">
            <v xml:space="preserve">TOYOTA HIACE VAN (93-94) - TAIL LAMP (212-1951) - LH</v>
          </cell>
          <cell r="F1833" t="str">
            <v>TOYOTA</v>
          </cell>
          <cell r="G1833" t="str">
            <v xml:space="preserve">HIACE/93 TLA LH</v>
          </cell>
          <cell r="H1833" t="str">
            <v>TY04-1202A-L</v>
          </cell>
          <cell r="J1833">
            <v>0.04</v>
          </cell>
          <cell r="K1833" t="str">
            <v>SUPPLIER0002</v>
          </cell>
          <cell r="L1833" t="str">
            <v xml:space="preserve">ANHUI TINCAI SILK CO. LTD</v>
          </cell>
          <cell r="M1833">
            <v>16</v>
          </cell>
          <cell r="N1833">
            <v>64</v>
          </cell>
          <cell r="O1833">
            <v>80</v>
          </cell>
          <cell r="R1833">
            <v>5</v>
          </cell>
          <cell r="S1833">
            <v>20</v>
          </cell>
          <cell r="T1833" t="str">
            <v xml:space="preserve">Yuan Purchase Pricelist (CNY)</v>
          </cell>
          <cell r="U1833">
            <v>18.5</v>
          </cell>
          <cell r="V1833">
            <v>470.42</v>
          </cell>
          <cell r="W1833">
            <v>550</v>
          </cell>
          <cell r="X1833">
            <v>820</v>
          </cell>
          <cell r="Z1833">
            <v>95</v>
          </cell>
          <cell r="AB1833" t="str">
            <v>B3</v>
          </cell>
        </row>
        <row r="1834">
          <cell r="A1834">
            <v>10369</v>
          </cell>
          <cell r="B1834" t="str">
            <v>AUTOLAMPS1807</v>
          </cell>
          <cell r="C1834" t="str">
            <v>AUTOLAMPS1807</v>
          </cell>
          <cell r="D1834" t="b">
            <v>1</v>
          </cell>
          <cell r="E1834" t="str">
            <v xml:space="preserve">TOYOTA HIACE VAN (93-94) - TAIL LAMP (212-1951) - RH</v>
          </cell>
          <cell r="F1834" t="str">
            <v>TOYOTA</v>
          </cell>
          <cell r="G1834" t="str">
            <v xml:space="preserve">HIACE/93 TLA RH</v>
          </cell>
          <cell r="H1834" t="str">
            <v>TY04-1202A-R</v>
          </cell>
          <cell r="J1834">
            <v>0.04</v>
          </cell>
          <cell r="K1834" t="str">
            <v>SUPPLIER0002</v>
          </cell>
          <cell r="L1834" t="str">
            <v xml:space="preserve">ANHUI TINCAI SILK CO. LTD</v>
          </cell>
          <cell r="M1834">
            <v>16</v>
          </cell>
          <cell r="N1834">
            <v>64</v>
          </cell>
          <cell r="O1834">
            <v>80</v>
          </cell>
          <cell r="R1834">
            <v>5</v>
          </cell>
          <cell r="S1834">
            <v>20</v>
          </cell>
          <cell r="T1834" t="str">
            <v xml:space="preserve">Yuan Purchase Pricelist (CNY)</v>
          </cell>
          <cell r="U1834">
            <v>18.5</v>
          </cell>
          <cell r="V1834">
            <v>470.42</v>
          </cell>
          <cell r="W1834">
            <v>550</v>
          </cell>
          <cell r="X1834">
            <v>820</v>
          </cell>
          <cell r="Z1834">
            <v>98</v>
          </cell>
          <cell r="AB1834" t="str">
            <v>B3</v>
          </cell>
        </row>
        <row r="1835">
          <cell r="A1835">
            <v>10372</v>
          </cell>
          <cell r="B1835" t="str">
            <v>AUTOLAMPS1797</v>
          </cell>
          <cell r="C1835" t="str">
            <v>AUTOLAMPS1797</v>
          </cell>
          <cell r="D1835" t="b">
            <v>1</v>
          </cell>
          <cell r="E1835" t="str">
            <v xml:space="preserve">TOYOTA HIACE VAN (93-94) - TAIL LENS (212-1951-00) - LH</v>
          </cell>
          <cell r="F1835" t="str">
            <v>TOYOTA</v>
          </cell>
          <cell r="G1835" t="str">
            <v xml:space="preserve">HIACE/93 TLS LH</v>
          </cell>
          <cell r="H1835" t="str">
            <v>00-TY04-1202A-L</v>
          </cell>
          <cell r="J1835">
            <v>0.04</v>
          </cell>
          <cell r="K1835" t="str">
            <v>SUPPLIER0002</v>
          </cell>
          <cell r="L1835" t="str">
            <v xml:space="preserve">ANHUI TINCAI SILK CO. LTD</v>
          </cell>
          <cell r="M1835">
            <v>5</v>
          </cell>
          <cell r="N1835">
            <v>20</v>
          </cell>
          <cell r="O1835">
            <v>25</v>
          </cell>
          <cell r="R1835">
            <v>5</v>
          </cell>
          <cell r="S1835">
            <v>20</v>
          </cell>
          <cell r="T1835" t="str">
            <v xml:space="preserve">Yuan Purchase Pricelist (CNY)</v>
          </cell>
          <cell r="U1835">
            <v>3.5</v>
          </cell>
          <cell r="V1835">
            <v>150</v>
          </cell>
          <cell r="W1835">
            <v>230</v>
          </cell>
          <cell r="X1835">
            <v>330</v>
          </cell>
        </row>
        <row r="1836">
          <cell r="A1836">
            <v>10371</v>
          </cell>
          <cell r="B1836" t="str">
            <v>AUTOLAMPS1798</v>
          </cell>
          <cell r="C1836" t="str">
            <v>AUTOLAMPS1798</v>
          </cell>
          <cell r="D1836" t="b">
            <v>1</v>
          </cell>
          <cell r="E1836" t="str">
            <v xml:space="preserve">TOYOTA HIACE VAN (93-94) - TAIL LENS (212-1951-00) - RH</v>
          </cell>
          <cell r="F1836" t="str">
            <v>TOYOTA</v>
          </cell>
          <cell r="G1836" t="str">
            <v xml:space="preserve">HIACE/93 TLS RH</v>
          </cell>
          <cell r="H1836" t="str">
            <v>00-TY04-1202A-R</v>
          </cell>
          <cell r="J1836">
            <v>0.04</v>
          </cell>
          <cell r="K1836" t="str">
            <v>SUPPLIER0002</v>
          </cell>
          <cell r="L1836" t="str">
            <v xml:space="preserve">ANHUI TINCAI SILK CO. LTD</v>
          </cell>
          <cell r="M1836">
            <v>5</v>
          </cell>
          <cell r="N1836">
            <v>20</v>
          </cell>
          <cell r="O1836">
            <v>25</v>
          </cell>
          <cell r="R1836">
            <v>5</v>
          </cell>
          <cell r="S1836">
            <v>20</v>
          </cell>
          <cell r="T1836" t="str">
            <v xml:space="preserve">Yuan Purchase Pricelist (CNY)</v>
          </cell>
          <cell r="U1836">
            <v>3.5</v>
          </cell>
          <cell r="V1836">
            <v>150</v>
          </cell>
          <cell r="W1836">
            <v>230</v>
          </cell>
          <cell r="X1836">
            <v>330</v>
          </cell>
        </row>
        <row r="1837">
          <cell r="A1837">
            <v>10374</v>
          </cell>
          <cell r="B1837" t="str">
            <v>AUTOLAMPS1799</v>
          </cell>
          <cell r="C1837" t="str">
            <v>AUTOLAMPS1799</v>
          </cell>
          <cell r="D1837" t="b">
            <v>1</v>
          </cell>
          <cell r="E1837" t="str">
            <v xml:space="preserve">TOYOTA HIACE VAN (93-94) - TAIL LENS (RED-BRAKE) - LH</v>
          </cell>
          <cell r="F1837" t="str">
            <v>TOYOTA</v>
          </cell>
          <cell r="G1837" t="str">
            <v xml:space="preserve">HIACE/93 TLSR LH</v>
          </cell>
          <cell r="H1837" t="str">
            <v xml:space="preserve">00-TY04-1202A (RED)-L</v>
          </cell>
          <cell r="J1837">
            <v>0.04</v>
          </cell>
          <cell r="K1837" t="str">
            <v>SUPPLIER0002</v>
          </cell>
          <cell r="L1837" t="str">
            <v xml:space="preserve">ANHUI TINCAI SILK CO. LTD</v>
          </cell>
          <cell r="M1837">
            <v>12</v>
          </cell>
          <cell r="N1837">
            <v>48</v>
          </cell>
          <cell r="O1837">
            <v>60</v>
          </cell>
          <cell r="R1837">
            <v>5</v>
          </cell>
          <cell r="S1837">
            <v>20</v>
          </cell>
          <cell r="T1837" t="str">
            <v xml:space="preserve">Yuan Purchase Pricelist (CNY)</v>
          </cell>
          <cell r="U1837">
            <v>3.5</v>
          </cell>
          <cell r="V1837">
            <v>89</v>
          </cell>
          <cell r="W1837">
            <v>130</v>
          </cell>
          <cell r="X1837">
            <v>230</v>
          </cell>
          <cell r="Z1837">
            <v>50</v>
          </cell>
          <cell r="AB1837" t="str">
            <v>TF</v>
          </cell>
        </row>
        <row r="1838">
          <cell r="A1838">
            <v>10373</v>
          </cell>
          <cell r="B1838" t="str">
            <v>AUTOLAMPS1800</v>
          </cell>
          <cell r="C1838" t="str">
            <v>AUTOLAMPS1800</v>
          </cell>
          <cell r="D1838" t="b">
            <v>1</v>
          </cell>
          <cell r="E1838" t="str">
            <v xml:space="preserve">TOYOTA HIACE VAN (93-94) - TAIL LENS (RED-BRAKE) - RH</v>
          </cell>
          <cell r="F1838" t="str">
            <v>TOYOTA</v>
          </cell>
          <cell r="G1838" t="str">
            <v xml:space="preserve">HIACE/93 TLSR RH</v>
          </cell>
          <cell r="H1838" t="str">
            <v xml:space="preserve">00-TY04-1202A (RED)-R</v>
          </cell>
          <cell r="J1838">
            <v>0.04</v>
          </cell>
          <cell r="K1838" t="str">
            <v>SUPPLIER0002</v>
          </cell>
          <cell r="L1838" t="str">
            <v xml:space="preserve">ANHUI TINCAI SILK CO. LTD</v>
          </cell>
          <cell r="M1838">
            <v>12</v>
          </cell>
          <cell r="N1838">
            <v>48</v>
          </cell>
          <cell r="O1838">
            <v>60</v>
          </cell>
          <cell r="R1838">
            <v>5</v>
          </cell>
          <cell r="S1838">
            <v>20</v>
          </cell>
          <cell r="T1838" t="str">
            <v xml:space="preserve">Yuan Purchase Pricelist (CNY)</v>
          </cell>
          <cell r="U1838">
            <v>3.5</v>
          </cell>
          <cell r="V1838">
            <v>89</v>
          </cell>
          <cell r="W1838">
            <v>130</v>
          </cell>
          <cell r="X1838">
            <v>230</v>
          </cell>
          <cell r="Z1838">
            <v>44</v>
          </cell>
          <cell r="AB1838" t="str">
            <v>TF</v>
          </cell>
        </row>
        <row r="1839">
          <cell r="A1839">
            <v>10425</v>
          </cell>
          <cell r="B1839" t="str">
            <v>AUTOLAMPS2794</v>
          </cell>
          <cell r="C1839" t="str">
            <v>AUTOLAMPS2794</v>
          </cell>
          <cell r="D1839" t="b">
            <v>1</v>
          </cell>
          <cell r="E1839" t="str">
            <v xml:space="preserve">TOYOTA HIACE VAN (93-94) - WATER SPRAYER BOTTLE</v>
          </cell>
          <cell r="F1839" t="str">
            <v>TOYOTA</v>
          </cell>
          <cell r="G1839" t="str">
            <v>HIACE/93-WSB</v>
          </cell>
          <cell r="H1839" t="str">
            <v>TY04-1251B</v>
          </cell>
          <cell r="J1839">
            <v>0.04</v>
          </cell>
          <cell r="K1839" t="str">
            <v>SUPPLIER0002</v>
          </cell>
          <cell r="L1839" t="str">
            <v xml:space="preserve">ANHUI TINCAI SILK CO. LTD</v>
          </cell>
          <cell r="M1839">
            <v>0</v>
          </cell>
          <cell r="N1839">
            <v>0</v>
          </cell>
          <cell r="O1839">
            <v>0</v>
          </cell>
          <cell r="R1839">
            <v>1</v>
          </cell>
          <cell r="S1839">
            <v>5</v>
          </cell>
          <cell r="T1839" t="str">
            <v xml:space="preserve">Yuan Purchase Pricelist (CNY)</v>
          </cell>
          <cell r="U1839">
            <v>1.05</v>
          </cell>
          <cell r="V1839">
            <v>164</v>
          </cell>
          <cell r="W1839">
            <v>250</v>
          </cell>
          <cell r="X1839">
            <v>350</v>
          </cell>
        </row>
        <row r="1840">
          <cell r="A1840">
            <v>10435</v>
          </cell>
          <cell r="B1840" t="str">
            <v>AUTOLAMPS1788</v>
          </cell>
          <cell r="C1840" t="str">
            <v>AUTOLAMPS1788</v>
          </cell>
          <cell r="D1840" t="b">
            <v>1</v>
          </cell>
          <cell r="E1840" t="str">
            <v xml:space="preserve">TOYOTA HIACE VAN (93-94) - WINDOW WINDER HANDLE</v>
          </cell>
          <cell r="F1840" t="str">
            <v>TOYOTA</v>
          </cell>
          <cell r="G1840" t="str">
            <v xml:space="preserve">HIACE/93 WWH</v>
          </cell>
          <cell r="H1840" t="str">
            <v>TY04-1250</v>
          </cell>
          <cell r="J1840">
            <v>0.04</v>
          </cell>
          <cell r="K1840" t="str">
            <v>SUPPLIER0002</v>
          </cell>
          <cell r="L1840" t="str">
            <v xml:space="preserve">ANHUI TINCAI SILK CO. LTD</v>
          </cell>
          <cell r="N1840">
            <v>0</v>
          </cell>
          <cell r="O1840">
            <v>0</v>
          </cell>
          <cell r="P1840">
            <v>5</v>
          </cell>
          <cell r="Q1840">
            <v>10</v>
          </cell>
          <cell r="T1840" t="str">
            <v xml:space="preserve">Yuan Purchase Pricelist (CNY)</v>
          </cell>
          <cell r="U1840">
            <v>0.17</v>
          </cell>
          <cell r="V1840">
            <v>27</v>
          </cell>
          <cell r="W1840">
            <v>40</v>
          </cell>
          <cell r="X1840">
            <v>60</v>
          </cell>
        </row>
        <row r="1841">
          <cell r="A1841">
            <v>13702</v>
          </cell>
          <cell r="B1841" t="str">
            <v>AUTOLAMPS2795</v>
          </cell>
          <cell r="C1841" t="str">
            <v>AUTOLAMPS2795</v>
          </cell>
          <cell r="D1841" t="b">
            <v>1</v>
          </cell>
          <cell r="E1841" t="str">
            <v xml:space="preserve">TOYOTA HIACE VAN (93) - LICENCE LAMP (CHROME)</v>
          </cell>
          <cell r="F1841" t="str">
            <v>TOYOTA</v>
          </cell>
          <cell r="G1841" t="str">
            <v>HIACE/05-LPLC</v>
          </cell>
          <cell r="H1841" t="str">
            <v>TY04-1708-06</v>
          </cell>
          <cell r="J1841">
            <v>0.04</v>
          </cell>
          <cell r="M1841">
            <v>0</v>
          </cell>
          <cell r="N1841">
            <v>0</v>
          </cell>
          <cell r="O1841">
            <v>0</v>
          </cell>
          <cell r="R1841">
            <v>1</v>
          </cell>
          <cell r="S1841">
            <v>5</v>
          </cell>
          <cell r="T1841" t="str">
            <v xml:space="preserve">Yuan Purchase Pricelist (CNY)</v>
          </cell>
          <cell r="U1841">
            <v>4.91</v>
          </cell>
          <cell r="V1841">
            <v>767</v>
          </cell>
          <cell r="W1841">
            <v>1190</v>
          </cell>
          <cell r="X1841">
            <v>1640</v>
          </cell>
        </row>
        <row r="1842">
          <cell r="A1842">
            <v>10399</v>
          </cell>
          <cell r="B1842" t="str">
            <v>AUTOLAMPS1809</v>
          </cell>
          <cell r="C1842" t="str">
            <v>AUTOLAMPS1809</v>
          </cell>
          <cell r="D1842" t="b">
            <v>1</v>
          </cell>
          <cell r="E1842" t="str">
            <v xml:space="preserve">TOYOTA HIACE VAN (94) - CORNER LAMP (WHITE/YELLOW)(212-1549) - LH</v>
          </cell>
          <cell r="F1842" t="str">
            <v>TOYOTA</v>
          </cell>
          <cell r="G1842" t="str">
            <v xml:space="preserve">HIACE/94 CLA RH</v>
          </cell>
          <cell r="H1842" t="str">
            <v>TY04-1203-L</v>
          </cell>
          <cell r="J1842">
            <v>0.04</v>
          </cell>
          <cell r="K1842" t="str">
            <v>SUPPLIER0002</v>
          </cell>
          <cell r="L1842" t="str">
            <v xml:space="preserve">ANHUI TINCAI SILK CO. LTD</v>
          </cell>
          <cell r="M1842">
            <v>2</v>
          </cell>
          <cell r="N1842">
            <v>8</v>
          </cell>
          <cell r="O1842">
            <v>10</v>
          </cell>
          <cell r="P1842">
            <v>5</v>
          </cell>
          <cell r="Q1842">
            <v>20</v>
          </cell>
          <cell r="T1842" t="str">
            <v xml:space="preserve">Yuan Purchase Pricelist (CNY)</v>
          </cell>
          <cell r="U1842">
            <v>10.5</v>
          </cell>
          <cell r="V1842">
            <v>266.99</v>
          </cell>
          <cell r="W1842">
            <v>400</v>
          </cell>
          <cell r="X1842">
            <v>690</v>
          </cell>
        </row>
        <row r="1843">
          <cell r="A1843">
            <v>11706</v>
          </cell>
          <cell r="B1843" t="str">
            <v>AUTOLAMPS1810</v>
          </cell>
          <cell r="C1843" t="str">
            <v>AUTOLAMPS1810</v>
          </cell>
          <cell r="D1843" t="b">
            <v>1</v>
          </cell>
          <cell r="E1843" t="str">
            <v xml:space="preserve">TOYOTA HIACE VAN (94) - HEAD LAMP BRACKET - LH</v>
          </cell>
          <cell r="F1843" t="str">
            <v>TOYOTA</v>
          </cell>
          <cell r="G1843" t="str">
            <v xml:space="preserve">HIACE/94 LB LH</v>
          </cell>
          <cell r="H1843" t="str">
            <v>TY04-1201-01-L</v>
          </cell>
          <cell r="J1843">
            <v>0.04</v>
          </cell>
          <cell r="K1843" t="str">
            <v>SUPPLIER0002</v>
          </cell>
          <cell r="L1843" t="str">
            <v xml:space="preserve">ANHUI TINCAI SILK CO. LTD</v>
          </cell>
          <cell r="M1843">
            <v>0</v>
          </cell>
          <cell r="N1843">
            <v>0</v>
          </cell>
          <cell r="O1843">
            <v>0</v>
          </cell>
          <cell r="R1843">
            <v>5</v>
          </cell>
          <cell r="S1843">
            <v>20</v>
          </cell>
          <cell r="T1843" t="str">
            <v xml:space="preserve">Yuan Purchase Pricelist (CNY)</v>
          </cell>
          <cell r="U1843">
            <v>2.5099999999999998</v>
          </cell>
          <cell r="V1843">
            <v>392</v>
          </cell>
          <cell r="W1843">
            <v>610</v>
          </cell>
          <cell r="X1843">
            <v>840</v>
          </cell>
          <cell r="Z1843">
            <v>63</v>
          </cell>
          <cell r="AB1843" t="str">
            <v>TF</v>
          </cell>
        </row>
        <row r="1844">
          <cell r="A1844">
            <v>11705</v>
          </cell>
          <cell r="B1844" t="str">
            <v>AUTOLAMPS1811</v>
          </cell>
          <cell r="C1844" t="str">
            <v>AUTOLAMPS1811</v>
          </cell>
          <cell r="D1844" t="b">
            <v>1</v>
          </cell>
          <cell r="E1844" t="str">
            <v xml:space="preserve">TOYOTA HIACE VAN (94) - HEAD LAMP BRACKET - RH</v>
          </cell>
          <cell r="F1844" t="str">
            <v>TOYOTA</v>
          </cell>
          <cell r="G1844" t="str">
            <v xml:space="preserve">HIACE/94 LB RH</v>
          </cell>
          <cell r="H1844" t="str">
            <v>TY04-1201-01-R</v>
          </cell>
          <cell r="J1844">
            <v>0.04</v>
          </cell>
          <cell r="K1844" t="str">
            <v>SUPPLIER0002</v>
          </cell>
          <cell r="L1844" t="str">
            <v xml:space="preserve">ANHUI TINCAI SILK CO. LTD</v>
          </cell>
          <cell r="M1844">
            <v>0</v>
          </cell>
          <cell r="N1844">
            <v>0</v>
          </cell>
          <cell r="O1844">
            <v>0</v>
          </cell>
          <cell r="R1844">
            <v>5</v>
          </cell>
          <cell r="S1844">
            <v>20</v>
          </cell>
          <cell r="T1844" t="str">
            <v xml:space="preserve">Yuan Purchase Pricelist (CNY)</v>
          </cell>
          <cell r="U1844">
            <v>2.5099999999999998</v>
          </cell>
          <cell r="V1844">
            <v>392</v>
          </cell>
          <cell r="W1844">
            <v>610</v>
          </cell>
          <cell r="X1844">
            <v>840</v>
          </cell>
          <cell r="Z1844">
            <v>50</v>
          </cell>
          <cell r="AB1844" t="str">
            <v>TF</v>
          </cell>
        </row>
        <row r="1845">
          <cell r="A1845">
            <v>10394</v>
          </cell>
          <cell r="B1845" t="str">
            <v>AUTOLAMPS2868</v>
          </cell>
          <cell r="C1845" t="str">
            <v>AUTOLAMPS2868</v>
          </cell>
          <cell r="D1845" t="b">
            <v>1</v>
          </cell>
          <cell r="E1845" t="str">
            <v xml:space="preserve">TOYOTA HIACE VAN (94) - HEAD LAMP W/BRACKET - LH</v>
          </cell>
          <cell r="F1845" t="str">
            <v xml:space="preserve">TOYOTA </v>
          </cell>
          <cell r="G1845" t="str">
            <v xml:space="preserve">HIACE/94 HLA LH</v>
          </cell>
          <cell r="H1845" t="str">
            <v>TY04-1201-L</v>
          </cell>
          <cell r="J1845">
            <v>0.04</v>
          </cell>
          <cell r="K1845" t="str">
            <v>SUPPLIER0002</v>
          </cell>
          <cell r="L1845" t="str">
            <v xml:space="preserve">ANHUI TINCAI SILK CO. LTD</v>
          </cell>
          <cell r="M1845">
            <v>0</v>
          </cell>
          <cell r="N1845">
            <v>0</v>
          </cell>
          <cell r="O1845">
            <v>0</v>
          </cell>
          <cell r="R1845">
            <v>1</v>
          </cell>
          <cell r="S1845">
            <v>5</v>
          </cell>
          <cell r="T1845" t="str">
            <v xml:space="preserve">Yuan Purchase Pricelist (CNY)</v>
          </cell>
          <cell r="U1845">
            <v>9.3000000000000007</v>
          </cell>
          <cell r="V1845">
            <v>1454</v>
          </cell>
          <cell r="W1845">
            <v>2250</v>
          </cell>
          <cell r="X1845">
            <v>3110</v>
          </cell>
        </row>
        <row r="1846">
          <cell r="A1846">
            <v>10393</v>
          </cell>
          <cell r="B1846" t="str">
            <v>AUTOLAMPS2869</v>
          </cell>
          <cell r="C1846" t="str">
            <v>AUTOLAMPS2869</v>
          </cell>
          <cell r="D1846" t="b">
            <v>1</v>
          </cell>
          <cell r="E1846" t="str">
            <v xml:space="preserve">TOYOTA HIACE VAN (94) - HEAD LAMP W/BRACKET - RH</v>
          </cell>
          <cell r="F1846" t="str">
            <v xml:space="preserve">TOYOTA </v>
          </cell>
          <cell r="G1846" t="str">
            <v xml:space="preserve">HIACE/94 HLA RH</v>
          </cell>
          <cell r="H1846" t="str">
            <v>TY04-1201-R</v>
          </cell>
          <cell r="J1846">
            <v>0.04</v>
          </cell>
          <cell r="K1846" t="str">
            <v>SUPPLIER0002</v>
          </cell>
          <cell r="L1846" t="str">
            <v xml:space="preserve">ANHUI TINCAI SILK CO. LTD</v>
          </cell>
          <cell r="M1846">
            <v>0</v>
          </cell>
          <cell r="N1846">
            <v>0</v>
          </cell>
          <cell r="O1846">
            <v>0</v>
          </cell>
          <cell r="R1846">
            <v>1</v>
          </cell>
          <cell r="S1846">
            <v>5</v>
          </cell>
          <cell r="T1846" t="str">
            <v xml:space="preserve">Yuan Purchase Pricelist (CNY)</v>
          </cell>
          <cell r="U1846">
            <v>9.3000000000000007</v>
          </cell>
          <cell r="V1846">
            <v>1454</v>
          </cell>
          <cell r="W1846">
            <v>2250</v>
          </cell>
          <cell r="X1846">
            <v>3110</v>
          </cell>
        </row>
        <row r="1847">
          <cell r="A1847">
            <v>10396</v>
          </cell>
          <cell r="B1847" t="str">
            <v>AUTOLAMPS1812</v>
          </cell>
          <cell r="C1847" t="str">
            <v>AUTOLAMPS1812</v>
          </cell>
          <cell r="D1847" t="b">
            <v>1</v>
          </cell>
          <cell r="E1847" t="str">
            <v xml:space="preserve">TOYOTA HIACE VAN (94) - LIGHT CASE (212-1223) - LH</v>
          </cell>
          <cell r="F1847" t="str">
            <v>TOYOTA</v>
          </cell>
          <cell r="G1847" t="str">
            <v xml:space="preserve">HIACE/94 LCS LH</v>
          </cell>
          <cell r="H1847" t="str">
            <v>TY04-1201-02-L</v>
          </cell>
          <cell r="J1847">
            <v>0.04</v>
          </cell>
          <cell r="K1847" t="str">
            <v>SUPPLIER0002</v>
          </cell>
          <cell r="L1847" t="str">
            <v xml:space="preserve">ANHUI TINCAI SILK CO. LTD</v>
          </cell>
          <cell r="M1847">
            <v>0</v>
          </cell>
          <cell r="N1847">
            <v>0</v>
          </cell>
          <cell r="O1847">
            <v>0</v>
          </cell>
          <cell r="R1847">
            <v>5</v>
          </cell>
          <cell r="S1847">
            <v>20</v>
          </cell>
          <cell r="T1847" t="str">
            <v xml:space="preserve">Yuan Purchase Pricelist (CNY)</v>
          </cell>
          <cell r="U1847">
            <v>2.63</v>
          </cell>
          <cell r="V1847">
            <v>411</v>
          </cell>
          <cell r="W1847">
            <v>640</v>
          </cell>
          <cell r="X1847">
            <v>890</v>
          </cell>
          <cell r="Z1847">
            <v>20</v>
          </cell>
          <cell r="AB1847" t="str">
            <v>G3D</v>
          </cell>
        </row>
        <row r="1848">
          <cell r="A1848">
            <v>10395</v>
          </cell>
          <cell r="B1848" t="str">
            <v>AUTOLAMPS1813</v>
          </cell>
          <cell r="C1848" t="str">
            <v>AUTOLAMPS1813</v>
          </cell>
          <cell r="D1848" t="b">
            <v>1</v>
          </cell>
          <cell r="E1848" t="str">
            <v xml:space="preserve">TOYOTA HIACE VAN (94) - LIGHT CASE (212-1223) - RH</v>
          </cell>
          <cell r="F1848" t="str">
            <v>TOYOTA</v>
          </cell>
          <cell r="G1848" t="str">
            <v xml:space="preserve">HIACE/94 LCS RH</v>
          </cell>
          <cell r="H1848" t="str">
            <v>TY04-1201-02-R</v>
          </cell>
          <cell r="J1848">
            <v>0.04</v>
          </cell>
          <cell r="K1848" t="str">
            <v>SUPPLIER0002</v>
          </cell>
          <cell r="L1848" t="str">
            <v xml:space="preserve">ANHUI TINCAI SILK CO. LTD</v>
          </cell>
          <cell r="M1848">
            <v>0</v>
          </cell>
          <cell r="N1848">
            <v>0</v>
          </cell>
          <cell r="O1848">
            <v>0</v>
          </cell>
          <cell r="R1848">
            <v>5</v>
          </cell>
          <cell r="S1848">
            <v>20</v>
          </cell>
          <cell r="T1848" t="str">
            <v xml:space="preserve">Yuan Purchase Pricelist (CNY)</v>
          </cell>
          <cell r="U1848">
            <v>2.63</v>
          </cell>
          <cell r="V1848">
            <v>411</v>
          </cell>
          <cell r="W1848">
            <v>640</v>
          </cell>
          <cell r="X1848">
            <v>890</v>
          </cell>
          <cell r="Z1848">
            <v>7</v>
          </cell>
          <cell r="AB1848" t="str">
            <v>G3D</v>
          </cell>
        </row>
        <row r="1849">
          <cell r="A1849">
            <v>10440</v>
          </cell>
          <cell r="B1849" t="str">
            <v>AUTOLAMPS1814</v>
          </cell>
          <cell r="C1849" t="str">
            <v>AUTOLAMPS1814</v>
          </cell>
          <cell r="D1849" t="b">
            <v>1</v>
          </cell>
          <cell r="E1849" t="str">
            <v xml:space="preserve">TOYOTA HIACE VAN (99-03) - CORNER LAMP (212-15F8) - LH</v>
          </cell>
          <cell r="F1849" t="str">
            <v>TOYOTA</v>
          </cell>
          <cell r="G1849" t="str">
            <v xml:space="preserve">HIACE/99 CLA LH</v>
          </cell>
          <cell r="H1849" t="str">
            <v>TY04-1503-L</v>
          </cell>
          <cell r="J1849">
            <v>0.04</v>
          </cell>
          <cell r="K1849" t="str">
            <v>SUPPLIER0002</v>
          </cell>
          <cell r="L1849" t="str">
            <v xml:space="preserve">ANHUI TINCAI SILK CO. LTD</v>
          </cell>
          <cell r="M1849">
            <v>2</v>
          </cell>
          <cell r="N1849">
            <v>8</v>
          </cell>
          <cell r="O1849">
            <v>10</v>
          </cell>
          <cell r="P1849">
            <v>3</v>
          </cell>
          <cell r="Q1849">
            <v>10</v>
          </cell>
          <cell r="T1849" t="str">
            <v xml:space="preserve">Yuan Purchase Pricelist (CNY)</v>
          </cell>
          <cell r="U1849">
            <v>25</v>
          </cell>
          <cell r="V1849">
            <v>635.70000000000005</v>
          </cell>
          <cell r="W1849">
            <v>960</v>
          </cell>
          <cell r="X1849">
            <v>1650</v>
          </cell>
        </row>
        <row r="1850">
          <cell r="A1850">
            <v>10439</v>
          </cell>
          <cell r="B1850" t="str">
            <v>AUTOLAMPS1815</v>
          </cell>
          <cell r="C1850" t="str">
            <v>AUTOLAMPS1815</v>
          </cell>
          <cell r="D1850" t="b">
            <v>1</v>
          </cell>
          <cell r="E1850" t="str">
            <v xml:space="preserve">TOYOTA HIACE VAN (99-03) - CORNER LAMP (212-15F8) - RH</v>
          </cell>
          <cell r="F1850" t="str">
            <v>TOYOTA</v>
          </cell>
          <cell r="G1850" t="str">
            <v xml:space="preserve">HIACE/99 CLA RH</v>
          </cell>
          <cell r="H1850" t="str">
            <v>TY04-1503-R</v>
          </cell>
          <cell r="J1850">
            <v>0.04</v>
          </cell>
          <cell r="K1850" t="str">
            <v>SUPPLIER0002</v>
          </cell>
          <cell r="L1850" t="str">
            <v xml:space="preserve">ANHUI TINCAI SILK CO. LTD</v>
          </cell>
          <cell r="M1850">
            <v>2</v>
          </cell>
          <cell r="N1850">
            <v>8</v>
          </cell>
          <cell r="O1850">
            <v>10</v>
          </cell>
          <cell r="P1850">
            <v>3</v>
          </cell>
          <cell r="Q1850">
            <v>10</v>
          </cell>
          <cell r="T1850" t="str">
            <v xml:space="preserve">Yuan Purchase Pricelist (CNY)</v>
          </cell>
          <cell r="U1850">
            <v>25</v>
          </cell>
          <cell r="V1850">
            <v>635.70000000000005</v>
          </cell>
          <cell r="W1850">
            <v>960</v>
          </cell>
          <cell r="X1850">
            <v>1650</v>
          </cell>
        </row>
        <row r="1851">
          <cell r="A1851">
            <v>10441</v>
          </cell>
          <cell r="B1851" t="str">
            <v>AUTOLAMPS1816</v>
          </cell>
          <cell r="C1851" t="str">
            <v>AUTOLAMPS1816</v>
          </cell>
          <cell r="D1851" t="b">
            <v>1</v>
          </cell>
          <cell r="E1851" t="str">
            <v xml:space="preserve">TOYOTA HIACE VAN (99-03) - FRONT GRILL</v>
          </cell>
          <cell r="F1851" t="str">
            <v>TOYOTA</v>
          </cell>
          <cell r="G1851" t="str">
            <v xml:space="preserve">HIACE/99 GRL</v>
          </cell>
          <cell r="H1851" t="str">
            <v>TY04-1511A</v>
          </cell>
          <cell r="J1851">
            <v>0.04</v>
          </cell>
          <cell r="K1851" t="str">
            <v>SUPPLIER0002</v>
          </cell>
          <cell r="L1851" t="str">
            <v xml:space="preserve">ANHUI TINCAI SILK CO. LTD</v>
          </cell>
          <cell r="N1851">
            <v>0</v>
          </cell>
          <cell r="O1851">
            <v>0</v>
          </cell>
          <cell r="R1851">
            <v>2</v>
          </cell>
          <cell r="S1851">
            <v>5</v>
          </cell>
          <cell r="T1851" t="str">
            <v xml:space="preserve">Yuan Purchase Pricelist (CNY)</v>
          </cell>
          <cell r="U1851">
            <v>5.08</v>
          </cell>
          <cell r="V1851">
            <v>794</v>
          </cell>
          <cell r="W1851">
            <v>1230</v>
          </cell>
          <cell r="X1851">
            <v>1690</v>
          </cell>
        </row>
        <row r="1852">
          <cell r="A1852">
            <v>10438</v>
          </cell>
          <cell r="B1852" t="str">
            <v>AUTOLAMPS1817</v>
          </cell>
          <cell r="C1852" t="str">
            <v>AUTOLAMPS1817</v>
          </cell>
          <cell r="D1852" t="b">
            <v>1</v>
          </cell>
          <cell r="E1852" t="str">
            <v xml:space="preserve">TOYOTA HIACE VAN (99-03) - HEAD LAMP (212-1198) - LH</v>
          </cell>
          <cell r="F1852" t="str">
            <v>TOYOTA</v>
          </cell>
          <cell r="G1852" t="str">
            <v xml:space="preserve">HIACE/99 HLA LH</v>
          </cell>
          <cell r="H1852" t="str">
            <v>TY04-1501-L</v>
          </cell>
          <cell r="J1852">
            <v>0.04</v>
          </cell>
          <cell r="K1852" t="str">
            <v>SUPPLIER0002</v>
          </cell>
          <cell r="L1852" t="str">
            <v xml:space="preserve">ANHUI TINCAI SILK CO. LTD</v>
          </cell>
          <cell r="M1852">
            <v>0</v>
          </cell>
          <cell r="N1852">
            <v>0</v>
          </cell>
          <cell r="O1852">
            <v>0</v>
          </cell>
          <cell r="R1852">
            <v>2</v>
          </cell>
          <cell r="S1852">
            <v>5</v>
          </cell>
          <cell r="T1852" t="str">
            <v xml:space="preserve">Yuan Purchase Pricelist (CNY)</v>
          </cell>
          <cell r="U1852">
            <v>65</v>
          </cell>
          <cell r="V1852">
            <v>1652.82</v>
          </cell>
          <cell r="W1852">
            <v>2500</v>
          </cell>
          <cell r="X1852">
            <v>4400</v>
          </cell>
          <cell r="Z1852">
            <v>4</v>
          </cell>
          <cell r="AB1852" t="str">
            <v>A3</v>
          </cell>
        </row>
        <row r="1853">
          <cell r="A1853">
            <v>10436</v>
          </cell>
          <cell r="B1853" t="str">
            <v>AUTOLAMPS1818</v>
          </cell>
          <cell r="C1853" t="str">
            <v>AUTOLAMPS1818</v>
          </cell>
          <cell r="D1853" t="b">
            <v>1</v>
          </cell>
          <cell r="E1853" t="str">
            <v xml:space="preserve">TOYOTA HIACE VAN (99-03) - HEAD LAMP (212-1198) - RH</v>
          </cell>
          <cell r="F1853" t="str">
            <v>TOYOTA</v>
          </cell>
          <cell r="G1853" t="str">
            <v xml:space="preserve">HIACE/99 HLA RH</v>
          </cell>
          <cell r="H1853" t="str">
            <v>TY04-1501-R</v>
          </cell>
          <cell r="J1853">
            <v>0.04</v>
          </cell>
          <cell r="K1853" t="str">
            <v>SUPPLIER0002</v>
          </cell>
          <cell r="L1853" t="str">
            <v xml:space="preserve">ANHUI TINCAI SILK CO. LTD</v>
          </cell>
          <cell r="M1853">
            <v>0</v>
          </cell>
          <cell r="N1853">
            <v>0</v>
          </cell>
          <cell r="O1853">
            <v>0</v>
          </cell>
          <cell r="R1853">
            <v>2</v>
          </cell>
          <cell r="S1853">
            <v>5</v>
          </cell>
          <cell r="T1853" t="str">
            <v xml:space="preserve">Yuan Purchase Pricelist (CNY)</v>
          </cell>
          <cell r="U1853">
            <v>65</v>
          </cell>
          <cell r="V1853">
            <v>1652.82</v>
          </cell>
          <cell r="W1853">
            <v>2500</v>
          </cell>
          <cell r="X1853">
            <v>4400</v>
          </cell>
          <cell r="Z1853">
            <v>4</v>
          </cell>
          <cell r="AB1853" t="str">
            <v>A3</v>
          </cell>
        </row>
        <row r="1854">
          <cell r="A1854">
            <v>12136</v>
          </cell>
          <cell r="B1854" t="str">
            <v>AUTOLAMPS1819</v>
          </cell>
          <cell r="C1854" t="str">
            <v>AUTOLAMPS1819</v>
          </cell>
          <cell r="D1854" t="b">
            <v>1</v>
          </cell>
          <cell r="E1854" t="str">
            <v xml:space="preserve">TOYOTA HIACE VAN RH200 STANDARD CAB (05-08) - FRONT SIDE FRAME - LH</v>
          </cell>
          <cell r="F1854" t="str">
            <v>TOYOTA</v>
          </cell>
          <cell r="G1854" t="str">
            <v xml:space="preserve">RH200 FSF LH</v>
          </cell>
          <cell r="H1854" t="str">
            <v xml:space="preserve">RH200 FSF LH</v>
          </cell>
          <cell r="I1854" t="str">
            <v xml:space="preserve"> 1312*563 </v>
          </cell>
          <cell r="J1854">
            <v>0.02</v>
          </cell>
          <cell r="K1854" t="str">
            <v>SUPPLIER0015</v>
          </cell>
          <cell r="L1854" t="str">
            <v xml:space="preserve">XINYI AUTOMOBILE GLASS (SHENZHEN) CO., LTD</v>
          </cell>
          <cell r="M1854">
            <v>4</v>
          </cell>
          <cell r="N1854">
            <v>16</v>
          </cell>
          <cell r="O1854">
            <v>20</v>
          </cell>
          <cell r="R1854">
            <v>1</v>
          </cell>
          <cell r="S1854">
            <v>4</v>
          </cell>
          <cell r="T1854" t="str">
            <v xml:space="preserve">Yuan Purchase Pricelist (CNY)</v>
          </cell>
          <cell r="U1854">
            <v>110</v>
          </cell>
          <cell r="V1854">
            <v>2558</v>
          </cell>
          <cell r="W1854">
            <v>3200</v>
          </cell>
          <cell r="X1854">
            <v>4600</v>
          </cell>
          <cell r="Z1854">
            <v>133</v>
          </cell>
          <cell r="AB1854" t="str">
            <v>7B</v>
          </cell>
        </row>
        <row r="1855">
          <cell r="A1855">
            <v>12035</v>
          </cell>
          <cell r="B1855" t="str">
            <v>AUTOLAMPS1820</v>
          </cell>
          <cell r="C1855" t="str">
            <v>AUTOLAMPS1820</v>
          </cell>
          <cell r="D1855" t="b">
            <v>1</v>
          </cell>
          <cell r="E1855" t="str">
            <v xml:space="preserve">TOYOTA HIACE VAN RH200 STANDARD CAB (05-08) - FRONT SIDE FRAME - RH</v>
          </cell>
          <cell r="F1855" t="str">
            <v>TOYOTA</v>
          </cell>
          <cell r="G1855" t="str">
            <v xml:space="preserve">RH200 FSF RH</v>
          </cell>
          <cell r="H1855" t="str">
            <v xml:space="preserve">1312*563 -R</v>
          </cell>
          <cell r="I1855" t="str">
            <v xml:space="preserve"> 1312*563 </v>
          </cell>
          <cell r="J1855">
            <v>0.04</v>
          </cell>
          <cell r="K1855" t="str">
            <v>SUPPLIER0013</v>
          </cell>
          <cell r="L1855" t="str">
            <v xml:space="preserve">TAIZHOU QIANLIMA AUTO PARTS CO., LTD</v>
          </cell>
          <cell r="M1855" t="e">
            <v>#N/A</v>
          </cell>
          <cell r="N1855" t="e">
            <v>#N/A</v>
          </cell>
          <cell r="O1855" t="e">
            <v>#N/A</v>
          </cell>
          <cell r="R1855">
            <v>2</v>
          </cell>
          <cell r="S1855">
            <v>5</v>
          </cell>
          <cell r="T1855" t="str">
            <v xml:space="preserve">Yuan Purchase Pricelist (CNY)</v>
          </cell>
          <cell r="U1855">
            <v>110</v>
          </cell>
          <cell r="V1855">
            <v>2558</v>
          </cell>
          <cell r="W1855">
            <v>3200</v>
          </cell>
          <cell r="X1855">
            <v>4600</v>
          </cell>
          <cell r="Z1855">
            <v>144</v>
          </cell>
          <cell r="AB1855" t="str">
            <v>7A</v>
          </cell>
        </row>
        <row r="1856">
          <cell r="A1856">
            <v>12813</v>
          </cell>
          <cell r="B1856" t="str">
            <v>AUTOLAMPS1821</v>
          </cell>
          <cell r="C1856" t="str">
            <v>AUTOLAMPS1821</v>
          </cell>
          <cell r="D1856" t="b">
            <v>1</v>
          </cell>
          <cell r="E1856" t="str">
            <v xml:space="preserve">TOYOTA HIACE VAN RH200 STANDARD CAB (05-08) - REAR HEATED WINDSCREEN W/HOLE</v>
          </cell>
          <cell r="F1856" t="str">
            <v>TOYOTA</v>
          </cell>
          <cell r="G1856" t="str">
            <v xml:space="preserve">RH200 RW/H/X</v>
          </cell>
          <cell r="H1856" t="str">
            <v xml:space="preserve">RH200 RW/H/X</v>
          </cell>
          <cell r="I1856" t="str">
            <v>1429*585</v>
          </cell>
          <cell r="J1856">
            <v>0.02</v>
          </cell>
          <cell r="K1856" t="str">
            <v>SUPPLIER0015</v>
          </cell>
          <cell r="L1856" t="str">
            <v xml:space="preserve">XINYI AUTOMOBILE GLASS (SHENZHEN) CO., LTD</v>
          </cell>
          <cell r="M1856">
            <v>5</v>
          </cell>
          <cell r="N1856">
            <v>20</v>
          </cell>
          <cell r="O1856">
            <v>25</v>
          </cell>
          <cell r="R1856">
            <v>1</v>
          </cell>
          <cell r="S1856">
            <v>4</v>
          </cell>
          <cell r="T1856" t="str">
            <v xml:space="preserve">USD Purchase Pricelist (USD)</v>
          </cell>
          <cell r="U1856">
            <v>12</v>
          </cell>
          <cell r="V1856">
            <v>1911.15</v>
          </cell>
          <cell r="W1856">
            <v>2400</v>
          </cell>
          <cell r="X1856">
            <v>3400</v>
          </cell>
          <cell r="Z1856">
            <v>97</v>
          </cell>
          <cell r="AB1856" t="str">
            <v>5A</v>
          </cell>
        </row>
        <row r="1857">
          <cell r="A1857">
            <v>12085</v>
          </cell>
          <cell r="B1857" t="str">
            <v>AUTOLAMPS1822</v>
          </cell>
          <cell r="C1857" t="str">
            <v>AUTOLAMPS1822</v>
          </cell>
          <cell r="D1857" t="b">
            <v>1</v>
          </cell>
          <cell r="E1857" t="str">
            <v xml:space="preserve">TOYOTA HIACE VAN RH200 STANDARD CAB (05-08) - REAR HEATED WINDSCREEN W/O HOLE</v>
          </cell>
          <cell r="F1857" t="str">
            <v>TOYOTA</v>
          </cell>
          <cell r="G1857" t="str">
            <v xml:space="preserve">RH200NH RW/H/X</v>
          </cell>
          <cell r="H1857" t="str">
            <v xml:space="preserve">RH200NH RW/H/X</v>
          </cell>
          <cell r="I1857" t="str">
            <v>1429*585</v>
          </cell>
          <cell r="J1857">
            <v>0.02</v>
          </cell>
          <cell r="K1857" t="str">
            <v>SUPPLIER0015</v>
          </cell>
          <cell r="L1857" t="str">
            <v xml:space="preserve">XINYI AUTOMOBILE GLASS (SHENZHEN) CO., LTD</v>
          </cell>
          <cell r="M1857">
            <v>3</v>
          </cell>
          <cell r="N1857">
            <v>12</v>
          </cell>
          <cell r="O1857">
            <v>15</v>
          </cell>
          <cell r="R1857">
            <v>3</v>
          </cell>
          <cell r="S1857">
            <v>9</v>
          </cell>
          <cell r="T1857" t="str">
            <v xml:space="preserve">USD Purchase Pricelist (USD)</v>
          </cell>
          <cell r="U1857">
            <v>12</v>
          </cell>
          <cell r="V1857">
            <v>1999.5</v>
          </cell>
          <cell r="W1857">
            <v>2400</v>
          </cell>
          <cell r="X1857">
            <v>3400</v>
          </cell>
        </row>
        <row r="1858">
          <cell r="A1858">
            <v>12137</v>
          </cell>
          <cell r="B1858" t="str">
            <v>AUTOLAMPS1823</v>
          </cell>
          <cell r="C1858" t="str">
            <v>AUTOLAMPS1823</v>
          </cell>
          <cell r="D1858" t="b">
            <v>1</v>
          </cell>
          <cell r="E1858" t="str">
            <v xml:space="preserve">TOYOTA HIACE VAN RH200 STANDARD CAB (05-08) - REAR SIDE FRAME - LH</v>
          </cell>
          <cell r="F1858" t="str">
            <v>TOYOTA</v>
          </cell>
          <cell r="G1858" t="str">
            <v xml:space="preserve">RH200 RSF LH</v>
          </cell>
          <cell r="H1858" t="str">
            <v xml:space="preserve">RH200 RSF LH</v>
          </cell>
          <cell r="I1858" t="str">
            <v xml:space="preserve"> 1368*563 </v>
          </cell>
          <cell r="J1858">
            <v>0.02</v>
          </cell>
          <cell r="K1858" t="str">
            <v>SUPPLIER0015</v>
          </cell>
          <cell r="L1858" t="str">
            <v xml:space="preserve">XINYI AUTOMOBILE GLASS (SHENZHEN) CO., LTD</v>
          </cell>
          <cell r="M1858">
            <v>6</v>
          </cell>
          <cell r="N1858">
            <v>24</v>
          </cell>
          <cell r="O1858">
            <v>30</v>
          </cell>
          <cell r="R1858">
            <v>4</v>
          </cell>
          <cell r="S1858">
            <v>16</v>
          </cell>
          <cell r="T1858" t="str">
            <v xml:space="preserve">Yuan Purchase Pricelist (CNY)</v>
          </cell>
          <cell r="U1858">
            <v>110</v>
          </cell>
          <cell r="V1858">
            <v>2558</v>
          </cell>
          <cell r="W1858">
            <v>3200</v>
          </cell>
          <cell r="X1858">
            <v>4600</v>
          </cell>
          <cell r="Z1858">
            <v>106</v>
          </cell>
          <cell r="AB1858" t="str">
            <v>7D</v>
          </cell>
        </row>
        <row r="1859">
          <cell r="A1859">
            <v>12144</v>
          </cell>
          <cell r="B1859" t="str">
            <v>AUTOLAMPS1824</v>
          </cell>
          <cell r="C1859" t="str">
            <v>AUTOLAMPS1824</v>
          </cell>
          <cell r="D1859" t="b">
            <v>1</v>
          </cell>
          <cell r="E1859" t="str">
            <v xml:space="preserve">TOYOTA HIACE VAN RH200 STANDARD CAB (05-08) - REAR SIDE FRAME - RH</v>
          </cell>
          <cell r="F1859" t="str">
            <v>TOYOTA</v>
          </cell>
          <cell r="G1859" t="str">
            <v xml:space="preserve">RH200 RSF RH</v>
          </cell>
          <cell r="H1859" t="str">
            <v xml:space="preserve">1368*563 -R</v>
          </cell>
          <cell r="I1859" t="str">
            <v xml:space="preserve"> 1368*563 </v>
          </cell>
          <cell r="J1859">
            <v>0.02</v>
          </cell>
          <cell r="K1859" t="str">
            <v>SUPPLIER0015</v>
          </cell>
          <cell r="L1859" t="str">
            <v xml:space="preserve">XINYI AUTOMOBILE GLASS (SHENZHEN) CO., LTD</v>
          </cell>
          <cell r="M1859">
            <v>9</v>
          </cell>
          <cell r="N1859">
            <v>36</v>
          </cell>
          <cell r="O1859">
            <v>45</v>
          </cell>
          <cell r="R1859">
            <v>4</v>
          </cell>
          <cell r="S1859">
            <v>16</v>
          </cell>
          <cell r="T1859" t="str">
            <v xml:space="preserve">Yuan Purchase Pricelist (CNY)</v>
          </cell>
          <cell r="U1859">
            <v>110</v>
          </cell>
          <cell r="V1859">
            <v>2558</v>
          </cell>
          <cell r="W1859">
            <v>3200</v>
          </cell>
          <cell r="X1859">
            <v>4600</v>
          </cell>
          <cell r="Z1859">
            <v>80</v>
          </cell>
          <cell r="AB1859" t="str">
            <v>7C</v>
          </cell>
        </row>
        <row r="1860">
          <cell r="A1860">
            <v>13538</v>
          </cell>
          <cell r="B1860" t="str">
            <v>AUTOLAMPS2866</v>
          </cell>
          <cell r="C1860" t="str">
            <v>AUTOLAMPS2866</v>
          </cell>
          <cell r="D1860" t="b">
            <v>1</v>
          </cell>
          <cell r="E1860" t="str">
            <v xml:space="preserve">TOYOTA HIACE VAN RH200 STANDARD CAB (05-08) - SIDE FIX - R5 GLASS (W/1 HOLE) - RH</v>
          </cell>
          <cell r="F1860" t="str">
            <v>TOYOTA</v>
          </cell>
          <cell r="G1860" t="str">
            <v xml:space="preserve">RH200 SW/R5/X 1H</v>
          </cell>
          <cell r="H1860" t="str">
            <v xml:space="preserve">RH200-SL-R SR/RH2/X</v>
          </cell>
          <cell r="I1860" t="str">
            <v>473*459</v>
          </cell>
          <cell r="J1860">
            <v>0.02</v>
          </cell>
          <cell r="K1860" t="str">
            <v>SUPPLIER0015</v>
          </cell>
          <cell r="L1860" t="str">
            <v xml:space="preserve">XINYI AUTOMOBILE GLASS (SHENZHEN) CO., LTD</v>
          </cell>
          <cell r="M1860">
            <v>1</v>
          </cell>
          <cell r="N1860">
            <v>4</v>
          </cell>
          <cell r="O1860">
            <v>5</v>
          </cell>
          <cell r="R1860">
            <v>3</v>
          </cell>
          <cell r="S1860">
            <v>12</v>
          </cell>
          <cell r="T1860" t="str">
            <v xml:space="preserve">USD Purchase Pricelist (USD)</v>
          </cell>
          <cell r="U1860">
            <v>3</v>
          </cell>
          <cell r="V1860">
            <v>465.75</v>
          </cell>
          <cell r="W1860">
            <v>600</v>
          </cell>
          <cell r="X1860">
            <v>830</v>
          </cell>
          <cell r="Z1860">
            <v>7</v>
          </cell>
          <cell r="AB1860" t="str">
            <v>1A</v>
          </cell>
        </row>
        <row r="1861">
          <cell r="A1861">
            <v>13433</v>
          </cell>
          <cell r="B1861" t="str">
            <v>AUTOLAMPS1825</v>
          </cell>
          <cell r="C1861" t="str">
            <v>AUTOLAMPS1825</v>
          </cell>
          <cell r="D1861" t="b">
            <v>1</v>
          </cell>
          <cell r="E1861" t="str">
            <v xml:space="preserve">TOYOTA HIACE VAN RH200 STANDARD CAB (05-08) - SIDE FRONT - L1 GLASS (W/1 HOLE) - LH</v>
          </cell>
          <cell r="F1861" t="str">
            <v>TOYOTA</v>
          </cell>
          <cell r="G1861" t="str">
            <v xml:space="preserve">RH200 SL R SF/LH1/X</v>
          </cell>
          <cell r="H1861" t="str">
            <v>424*565-L</v>
          </cell>
          <cell r="I1861" t="str">
            <v>424*565</v>
          </cell>
          <cell r="J1861">
            <v>0.02</v>
          </cell>
          <cell r="K1861" t="str">
            <v>SUPPLIER0015</v>
          </cell>
          <cell r="L1861" t="str">
            <v xml:space="preserve">XINYI AUTOMOBILE GLASS (SHENZHEN) CO., LTD</v>
          </cell>
          <cell r="M1861">
            <v>3</v>
          </cell>
          <cell r="N1861">
            <v>12</v>
          </cell>
          <cell r="O1861">
            <v>15</v>
          </cell>
          <cell r="R1861">
            <v>1</v>
          </cell>
          <cell r="S1861">
            <v>4</v>
          </cell>
          <cell r="T1861" t="str">
            <v xml:space="preserve">USD Purchase Pricelist (USD)</v>
          </cell>
          <cell r="U1861">
            <v>2.5</v>
          </cell>
          <cell r="V1861">
            <v>448</v>
          </cell>
          <cell r="W1861">
            <v>600</v>
          </cell>
          <cell r="X1861">
            <v>740</v>
          </cell>
        </row>
        <row r="1862">
          <cell r="A1862">
            <v>11944</v>
          </cell>
          <cell r="B1862" t="str">
            <v>AUTOLAMPS1826</v>
          </cell>
          <cell r="C1862" t="str">
            <v>AUTOLAMPS1826</v>
          </cell>
          <cell r="D1862" t="b">
            <v>1</v>
          </cell>
          <cell r="E1862" t="str">
            <v xml:space="preserve">TOYOTA HIACE VAN RH200 STANDARD CAB (05-08) - SIDE FRONT - L2 GLASS (W/2 HOLE) - LH</v>
          </cell>
          <cell r="F1862" t="str">
            <v>TOYOTA</v>
          </cell>
          <cell r="G1862" t="str">
            <v xml:space="preserve">RH200 SL R SF/LH2/X</v>
          </cell>
          <cell r="H1862" t="str">
            <v>424*423-L</v>
          </cell>
          <cell r="I1862" t="str">
            <v>424*423</v>
          </cell>
          <cell r="J1862">
            <v>0.02</v>
          </cell>
          <cell r="K1862" t="str">
            <v>SUPPLIER0015</v>
          </cell>
          <cell r="L1862" t="str">
            <v xml:space="preserve">XINYI AUTOMOBILE GLASS (SHENZHEN) CO., LTD</v>
          </cell>
          <cell r="M1862">
            <v>3</v>
          </cell>
          <cell r="N1862">
            <v>12</v>
          </cell>
          <cell r="O1862">
            <v>15</v>
          </cell>
          <cell r="R1862">
            <v>1</v>
          </cell>
          <cell r="S1862">
            <v>4</v>
          </cell>
          <cell r="T1862" t="str">
            <v xml:space="preserve">USD Purchase Pricelist (USD)</v>
          </cell>
          <cell r="U1862">
            <v>2.5</v>
          </cell>
          <cell r="V1862">
            <v>448</v>
          </cell>
          <cell r="W1862">
            <v>600</v>
          </cell>
          <cell r="X1862">
            <v>740</v>
          </cell>
        </row>
        <row r="1863">
          <cell r="A1863">
            <v>11945</v>
          </cell>
          <cell r="B1863" t="str">
            <v>AUTOLAMPS1827</v>
          </cell>
          <cell r="C1863" t="str">
            <v>AUTOLAMPS1827</v>
          </cell>
          <cell r="D1863" t="b">
            <v>1</v>
          </cell>
          <cell r="E1863" t="str">
            <v xml:space="preserve">TOYOTA HIACE VAN RH200 STANDARD CAB (05-08) - SIDE FRONT - R1 GLASS (W/1 HOLE) - RH</v>
          </cell>
          <cell r="F1863" t="str">
            <v>TOYOTA</v>
          </cell>
          <cell r="G1863" t="str">
            <v xml:space="preserve">RH200 SF/R1/ X 1HL</v>
          </cell>
          <cell r="H1863" t="str">
            <v>424*565-R</v>
          </cell>
          <cell r="I1863" t="str">
            <v>424*565</v>
          </cell>
          <cell r="J1863">
            <v>0.02</v>
          </cell>
          <cell r="K1863" t="str">
            <v>SUPPLIER0015</v>
          </cell>
          <cell r="L1863" t="str">
            <v xml:space="preserve">XINYI AUTOMOBILE GLASS (SHENZHEN) CO., LTD</v>
          </cell>
          <cell r="M1863">
            <v>3</v>
          </cell>
          <cell r="N1863">
            <v>12</v>
          </cell>
          <cell r="O1863">
            <v>15</v>
          </cell>
          <cell r="R1863">
            <v>1</v>
          </cell>
          <cell r="S1863">
            <v>4</v>
          </cell>
          <cell r="T1863" t="str">
            <v xml:space="preserve">USD Purchase Pricelist (USD)</v>
          </cell>
          <cell r="U1863">
            <v>2.5</v>
          </cell>
          <cell r="V1863">
            <v>448</v>
          </cell>
          <cell r="W1863">
            <v>600</v>
          </cell>
          <cell r="X1863">
            <v>740</v>
          </cell>
        </row>
        <row r="1864">
          <cell r="A1864">
            <v>12036</v>
          </cell>
          <cell r="B1864" t="str">
            <v>AUTOLAMPS1828</v>
          </cell>
          <cell r="C1864" t="str">
            <v>AUTOLAMPS1828</v>
          </cell>
          <cell r="D1864" t="b">
            <v>1</v>
          </cell>
          <cell r="E1864" t="str">
            <v xml:space="preserve">TOYOTA HIACE VAN RH200 STANDARD CAB (05-08) - SIDE FRONT - R2 GLASS (W/2 HOLE) - RH</v>
          </cell>
          <cell r="F1864" t="str">
            <v>TOYOTA</v>
          </cell>
          <cell r="G1864" t="str">
            <v xml:space="preserve">RH200 SF/R2/X 2HL</v>
          </cell>
          <cell r="H1864" t="str">
            <v>440*459-R</v>
          </cell>
          <cell r="I1864" t="str">
            <v>440*459</v>
          </cell>
          <cell r="J1864">
            <v>0.02</v>
          </cell>
          <cell r="K1864" t="str">
            <v>SUPPLIER0015</v>
          </cell>
          <cell r="L1864" t="str">
            <v xml:space="preserve">XINYI AUTOMOBILE GLASS (SHENZHEN) CO., LTD</v>
          </cell>
          <cell r="M1864">
            <v>3</v>
          </cell>
          <cell r="N1864">
            <v>12</v>
          </cell>
          <cell r="O1864">
            <v>15</v>
          </cell>
          <cell r="R1864">
            <v>1</v>
          </cell>
          <cell r="S1864">
            <v>4</v>
          </cell>
          <cell r="T1864" t="str">
            <v xml:space="preserve">USD Purchase Pricelist (USD)</v>
          </cell>
          <cell r="U1864">
            <v>2.5</v>
          </cell>
          <cell r="V1864">
            <v>448</v>
          </cell>
          <cell r="W1864">
            <v>600</v>
          </cell>
          <cell r="X1864">
            <v>740</v>
          </cell>
        </row>
        <row r="1865">
          <cell r="A1865">
            <v>13432</v>
          </cell>
          <cell r="B1865" t="str">
            <v>AUTOLAMPS1829</v>
          </cell>
          <cell r="C1865" t="str">
            <v>AUTOLAMPS1829</v>
          </cell>
          <cell r="D1865" t="b">
            <v>1</v>
          </cell>
          <cell r="E1865" t="str">
            <v xml:space="preserve">TOYOTA HIACE VAN RH200 STANDARD CAB (05-08) - SIDE FRONT - R3 GLASS (W/2 HOLE) - RH</v>
          </cell>
          <cell r="F1865" t="str">
            <v>TOYOTA</v>
          </cell>
          <cell r="G1865" t="str">
            <v xml:space="preserve">RH200 SF/R3/X 2HL</v>
          </cell>
          <cell r="H1865" t="str">
            <v>499*565-R</v>
          </cell>
          <cell r="I1865" t="str">
            <v>499*565</v>
          </cell>
          <cell r="J1865">
            <v>0.02</v>
          </cell>
          <cell r="K1865" t="str">
            <v>SUPPLIER0015</v>
          </cell>
          <cell r="L1865" t="str">
            <v xml:space="preserve">XINYI AUTOMOBILE GLASS (SHENZHEN) CO., LTD</v>
          </cell>
          <cell r="M1865">
            <v>3</v>
          </cell>
          <cell r="N1865">
            <v>12</v>
          </cell>
          <cell r="O1865">
            <v>15</v>
          </cell>
          <cell r="R1865">
            <v>1</v>
          </cell>
          <cell r="S1865">
            <v>4</v>
          </cell>
          <cell r="T1865" t="str">
            <v xml:space="preserve">USD Purchase Pricelist (USD)</v>
          </cell>
          <cell r="U1865">
            <v>2.5</v>
          </cell>
          <cell r="V1865">
            <v>448</v>
          </cell>
          <cell r="W1865">
            <v>600</v>
          </cell>
          <cell r="X1865">
            <v>740</v>
          </cell>
        </row>
        <row r="1866">
          <cell r="A1866">
            <v>13435</v>
          </cell>
          <cell r="B1866" t="str">
            <v>AUTOLAMPS1830</v>
          </cell>
          <cell r="C1866" t="str">
            <v>AUTOLAMPS1830</v>
          </cell>
          <cell r="D1866" t="b">
            <v>1</v>
          </cell>
          <cell r="E1866" t="str">
            <v xml:space="preserve">TOYOTA HIACE VAN RH200 STANDARD CAB (05-08) - SIDE REAR - L3 GLASS (W/2 HOLE) - LH</v>
          </cell>
          <cell r="F1866" t="str">
            <v>TOYOTA</v>
          </cell>
          <cell r="G1866" t="str">
            <v xml:space="preserve">RH200 SL R SF/LH3/X</v>
          </cell>
          <cell r="H1866" t="str">
            <v>511*565-L</v>
          </cell>
          <cell r="I1866" t="str">
            <v>511*565</v>
          </cell>
          <cell r="J1866">
            <v>0.02</v>
          </cell>
          <cell r="K1866" t="str">
            <v>SUPPLIER0015</v>
          </cell>
          <cell r="L1866" t="str">
            <v xml:space="preserve">XINYI AUTOMOBILE GLASS (SHENZHEN) CO., LTD</v>
          </cell>
          <cell r="M1866">
            <v>3</v>
          </cell>
          <cell r="N1866">
            <v>12</v>
          </cell>
          <cell r="O1866">
            <v>15</v>
          </cell>
          <cell r="R1866">
            <v>1</v>
          </cell>
          <cell r="S1866">
            <v>4</v>
          </cell>
          <cell r="T1866" t="str">
            <v xml:space="preserve">USD Purchase Pricelist (USD)</v>
          </cell>
          <cell r="U1866">
            <v>2.5</v>
          </cell>
          <cell r="V1866">
            <v>448</v>
          </cell>
          <cell r="W1866">
            <v>600</v>
          </cell>
          <cell r="X1866">
            <v>740</v>
          </cell>
        </row>
        <row r="1867">
          <cell r="A1867">
            <v>13436</v>
          </cell>
          <cell r="B1867" t="str">
            <v>AUTOLAMPS1831</v>
          </cell>
          <cell r="C1867" t="str">
            <v>AUTOLAMPS1831</v>
          </cell>
          <cell r="D1867" t="b">
            <v>1</v>
          </cell>
          <cell r="E1867" t="str">
            <v xml:space="preserve">TOYOTA HIACE VAN RH200 STANDARD CAB (05-08) - SIDE REAR - L4 GLASS (W/1 HOLE) - LH</v>
          </cell>
          <cell r="F1867" t="str">
            <v>TOYOTA</v>
          </cell>
          <cell r="G1867" t="str">
            <v xml:space="preserve">RH200 SL R SR/LH1/X</v>
          </cell>
          <cell r="H1867" t="str">
            <v>357*565-L</v>
          </cell>
          <cell r="I1867" t="str">
            <v>357*565</v>
          </cell>
          <cell r="J1867">
            <v>0.02</v>
          </cell>
          <cell r="K1867" t="str">
            <v>SUPPLIER0015</v>
          </cell>
          <cell r="L1867" t="str">
            <v xml:space="preserve">XINYI AUTOMOBILE GLASS (SHENZHEN) CO., LTD</v>
          </cell>
          <cell r="M1867">
            <v>3</v>
          </cell>
          <cell r="N1867">
            <v>12</v>
          </cell>
          <cell r="O1867">
            <v>15</v>
          </cell>
          <cell r="R1867">
            <v>1</v>
          </cell>
          <cell r="S1867">
            <v>4</v>
          </cell>
          <cell r="T1867" t="str">
            <v xml:space="preserve">USD Purchase Pricelist (USD)</v>
          </cell>
          <cell r="U1867">
            <v>2.5</v>
          </cell>
          <cell r="V1867">
            <v>448</v>
          </cell>
          <cell r="W1867">
            <v>600</v>
          </cell>
          <cell r="X1867">
            <v>740</v>
          </cell>
        </row>
        <row r="1868">
          <cell r="A1868">
            <v>13537</v>
          </cell>
          <cell r="B1868" t="str">
            <v>AUTOLAMPS1832</v>
          </cell>
          <cell r="C1868" t="str">
            <v>AUTOLAMPS1832</v>
          </cell>
          <cell r="D1868" t="b">
            <v>1</v>
          </cell>
          <cell r="E1868" t="str">
            <v xml:space="preserve">TOYOTA HIACE VAN RH200 STANDARD CAB (05-08) - SIDE REAR - L5 GLASS (W/2 HOLE) - LH</v>
          </cell>
          <cell r="F1868" t="str">
            <v>TOYOTA</v>
          </cell>
          <cell r="G1868" t="str">
            <v xml:space="preserve">RH200 SL R SR/LH2/X</v>
          </cell>
          <cell r="H1868" t="str">
            <v>473*459-L</v>
          </cell>
          <cell r="I1868" t="str">
            <v>473*459</v>
          </cell>
          <cell r="J1868">
            <v>0.02</v>
          </cell>
          <cell r="K1868" t="str">
            <v>SUPPLIER0015</v>
          </cell>
          <cell r="L1868" t="str">
            <v xml:space="preserve">XINYI AUTOMOBILE GLASS (SHENZHEN) CO., LTD</v>
          </cell>
          <cell r="M1868">
            <v>3</v>
          </cell>
          <cell r="N1868">
            <v>12</v>
          </cell>
          <cell r="O1868">
            <v>15</v>
          </cell>
          <cell r="R1868">
            <v>1</v>
          </cell>
          <cell r="S1868">
            <v>4</v>
          </cell>
          <cell r="T1868" t="str">
            <v xml:space="preserve">USD Purchase Pricelist (USD)</v>
          </cell>
          <cell r="U1868">
            <v>2.5</v>
          </cell>
          <cell r="V1868">
            <v>448</v>
          </cell>
          <cell r="W1868">
            <v>600</v>
          </cell>
          <cell r="X1868">
            <v>740</v>
          </cell>
          <cell r="Z1868">
            <v>1</v>
          </cell>
          <cell r="AB1868" t="str">
            <v>1A</v>
          </cell>
        </row>
        <row r="1869">
          <cell r="A1869">
            <v>13671</v>
          </cell>
          <cell r="B1869" t="str">
            <v>AUTOLAMPS1833</v>
          </cell>
          <cell r="C1869" t="str">
            <v>AUTOLAMPS1833</v>
          </cell>
          <cell r="D1869" t="b">
            <v>1</v>
          </cell>
          <cell r="E1869" t="str">
            <v xml:space="preserve">TOYOTA HIACE VAN RH200 STANDARD CAB (05-08) - SIDE REAR - L6 GLASS (W/1 HOLE) - LH</v>
          </cell>
          <cell r="F1869" t="str">
            <v>TOYOTA</v>
          </cell>
          <cell r="G1869" t="str">
            <v xml:space="preserve">RH200 SL R SR/LH3/X</v>
          </cell>
          <cell r="H1869" t="str">
            <v>587*565-L</v>
          </cell>
          <cell r="I1869" t="str">
            <v>587*565</v>
          </cell>
          <cell r="J1869">
            <v>0.02</v>
          </cell>
          <cell r="K1869" t="str">
            <v>SUPPLIER0015</v>
          </cell>
          <cell r="L1869" t="str">
            <v xml:space="preserve">XINYI AUTOMOBILE GLASS (SHENZHEN) CO., LTD</v>
          </cell>
          <cell r="M1869">
            <v>3</v>
          </cell>
          <cell r="N1869">
            <v>12</v>
          </cell>
          <cell r="O1869">
            <v>15</v>
          </cell>
          <cell r="R1869">
            <v>1</v>
          </cell>
          <cell r="S1869">
            <v>4</v>
          </cell>
          <cell r="T1869" t="str">
            <v xml:space="preserve">USD Purchase Pricelist (USD)</v>
          </cell>
          <cell r="U1869">
            <v>2.5</v>
          </cell>
          <cell r="V1869">
            <v>448</v>
          </cell>
          <cell r="W1869">
            <v>600</v>
          </cell>
          <cell r="X1869">
            <v>740</v>
          </cell>
        </row>
        <row r="1870">
          <cell r="A1870">
            <v>13437</v>
          </cell>
          <cell r="B1870" t="str">
            <v>AUTOLAMPS1834</v>
          </cell>
          <cell r="C1870" t="str">
            <v>AUTOLAMPS1834</v>
          </cell>
          <cell r="D1870" t="b">
            <v>1</v>
          </cell>
          <cell r="E1870" t="str">
            <v xml:space="preserve">TOYOTA HIACE VAN RH200 STANDARD CAB (05-08) - SIDE REAR - R4 GLASS (W/1 HOLE) - RH</v>
          </cell>
          <cell r="F1870" t="str">
            <v>TOYOTA</v>
          </cell>
          <cell r="G1870" t="str">
            <v xml:space="preserve">RH200 SW/R4/X 1HL</v>
          </cell>
          <cell r="H1870" t="str">
            <v>357*565-R</v>
          </cell>
          <cell r="I1870" t="str">
            <v>357*565</v>
          </cell>
          <cell r="J1870">
            <v>0.02</v>
          </cell>
          <cell r="K1870" t="str">
            <v>SUPPLIER0015</v>
          </cell>
          <cell r="L1870" t="str">
            <v xml:space="preserve">XINYI AUTOMOBILE GLASS (SHENZHEN) CO., LTD</v>
          </cell>
          <cell r="M1870">
            <v>3</v>
          </cell>
          <cell r="N1870">
            <v>12</v>
          </cell>
          <cell r="O1870">
            <v>15</v>
          </cell>
          <cell r="R1870">
            <v>1</v>
          </cell>
          <cell r="S1870">
            <v>4</v>
          </cell>
          <cell r="T1870" t="str">
            <v xml:space="preserve">USD Purchase Pricelist (USD)</v>
          </cell>
          <cell r="U1870">
            <v>2.5</v>
          </cell>
          <cell r="V1870">
            <v>448</v>
          </cell>
          <cell r="W1870">
            <v>600</v>
          </cell>
          <cell r="X1870">
            <v>740</v>
          </cell>
        </row>
        <row r="1871">
          <cell r="A1871">
            <v>13533</v>
          </cell>
          <cell r="B1871" t="str">
            <v>AUTOLAMPS1835</v>
          </cell>
          <cell r="C1871" t="str">
            <v>AUTOLAMPS1835</v>
          </cell>
          <cell r="D1871" t="b">
            <v>1</v>
          </cell>
          <cell r="E1871" t="str">
            <v xml:space="preserve">TOYOTA HIACE VAN RH200 STANDARD CAB (05-08) - SIDE REAR - R5 GLASS (W/1 HOLE) - RH</v>
          </cell>
          <cell r="F1871" t="str">
            <v>TOYOTA</v>
          </cell>
          <cell r="G1871" t="str">
            <v xml:space="preserve">RH200 SL R SR/LH2/X</v>
          </cell>
          <cell r="H1871" t="str">
            <v xml:space="preserve">RH200-SL-R SR/LH2/X</v>
          </cell>
          <cell r="I1871" t="str">
            <v>473*459</v>
          </cell>
          <cell r="J1871">
            <v>0.02</v>
          </cell>
          <cell r="K1871" t="str">
            <v>SUPPLIER0015</v>
          </cell>
          <cell r="L1871" t="str">
            <v xml:space="preserve">XINYI AUTOMOBILE GLASS (SHENZHEN) CO., LTD</v>
          </cell>
          <cell r="M1871">
            <v>9</v>
          </cell>
          <cell r="N1871">
            <v>36</v>
          </cell>
          <cell r="O1871">
            <v>45</v>
          </cell>
          <cell r="R1871">
            <v>1</v>
          </cell>
          <cell r="S1871">
            <v>4</v>
          </cell>
          <cell r="T1871" t="str">
            <v xml:space="preserve">USD Purchase Pricelist (USD)</v>
          </cell>
          <cell r="U1871">
            <v>2.5</v>
          </cell>
          <cell r="V1871">
            <v>448</v>
          </cell>
          <cell r="W1871">
            <v>600</v>
          </cell>
          <cell r="X1871">
            <v>740</v>
          </cell>
        </row>
        <row r="1872">
          <cell r="A1872">
            <v>13434</v>
          </cell>
          <cell r="B1872" t="str">
            <v>AUTOLAMPS1836</v>
          </cell>
          <cell r="C1872" t="str">
            <v>AUTOLAMPS1836</v>
          </cell>
          <cell r="D1872" t="b">
            <v>1</v>
          </cell>
          <cell r="E1872" t="str">
            <v xml:space="preserve">TOYOTA HIACE VAN RH200 STANDARD CAB (05-08) - SIDE REAR - R6 GLASS (W/HOLE) - RH</v>
          </cell>
          <cell r="F1872" t="str">
            <v>TOYOTA</v>
          </cell>
          <cell r="G1872" t="str">
            <v xml:space="preserve">RH200 SW/R6/X 1HL</v>
          </cell>
          <cell r="H1872" t="str">
            <v>587*565-R</v>
          </cell>
          <cell r="I1872" t="str">
            <v>587*565</v>
          </cell>
          <cell r="J1872">
            <v>0.02</v>
          </cell>
          <cell r="K1872" t="str">
            <v>SUPPLIER0015</v>
          </cell>
          <cell r="L1872" t="str">
            <v xml:space="preserve">XINYI AUTOMOBILE GLASS (SHENZHEN) CO., LTD</v>
          </cell>
          <cell r="M1872">
            <v>0</v>
          </cell>
          <cell r="N1872">
            <v>0</v>
          </cell>
          <cell r="O1872">
            <v>0</v>
          </cell>
          <cell r="R1872">
            <v>1</v>
          </cell>
          <cell r="S1872">
            <v>4</v>
          </cell>
          <cell r="T1872" t="str">
            <v xml:space="preserve">USD Purchase Pricelist (USD)</v>
          </cell>
          <cell r="U1872">
            <v>2.5</v>
          </cell>
          <cell r="V1872">
            <v>448</v>
          </cell>
          <cell r="W1872">
            <v>600</v>
          </cell>
          <cell r="X1872">
            <v>740</v>
          </cell>
          <cell r="Z1872">
            <v>16</v>
          </cell>
          <cell r="AB1872" t="str">
            <v>1A</v>
          </cell>
        </row>
        <row r="1873">
          <cell r="A1873">
            <v>11942</v>
          </cell>
          <cell r="B1873" t="str">
            <v>AUTOLAMPS1837</v>
          </cell>
          <cell r="C1873" t="str">
            <v>AUTOLAMPS1837</v>
          </cell>
          <cell r="D1873" t="b">
            <v>1</v>
          </cell>
          <cell r="E1873" t="str">
            <v xml:space="preserve">TOYOTA HIACE VAN RH200 STANDARD CAB, W/O HOLE (05-08) - FRONT DOOR GLASS - LH</v>
          </cell>
          <cell r="F1873" t="str">
            <v>TOYOTA</v>
          </cell>
          <cell r="G1873" t="str">
            <v xml:space="preserve">RH200 FD/LH</v>
          </cell>
          <cell r="H1873" t="str">
            <v>973*526-L</v>
          </cell>
          <cell r="I1873" t="str">
            <v>973*526</v>
          </cell>
          <cell r="J1873">
            <v>0.02</v>
          </cell>
          <cell r="K1873" t="str">
            <v>SUPPLIER0015</v>
          </cell>
          <cell r="L1873" t="str">
            <v xml:space="preserve">XINYI AUTOMOBILE GLASS (SHENZHEN) CO., LTD</v>
          </cell>
          <cell r="M1873">
            <v>1</v>
          </cell>
          <cell r="N1873">
            <v>4</v>
          </cell>
          <cell r="O1873">
            <v>5</v>
          </cell>
          <cell r="R1873">
            <v>5</v>
          </cell>
          <cell r="S1873">
            <v>10</v>
          </cell>
          <cell r="T1873" t="str">
            <v xml:space="preserve">USD Purchase Pricelist (USD)</v>
          </cell>
          <cell r="U1873">
            <v>3.57</v>
          </cell>
          <cell r="V1873">
            <v>639.74</v>
          </cell>
          <cell r="W1873">
            <v>800</v>
          </cell>
          <cell r="X1873">
            <v>1000</v>
          </cell>
          <cell r="Z1873">
            <v>35</v>
          </cell>
          <cell r="AB1873" t="str">
            <v>2A</v>
          </cell>
        </row>
        <row r="1874">
          <cell r="A1874">
            <v>11943</v>
          </cell>
          <cell r="B1874" t="str">
            <v>AUTOLAMPS1838</v>
          </cell>
          <cell r="C1874" t="str">
            <v>AUTOLAMPS1838</v>
          </cell>
          <cell r="D1874" t="b">
            <v>1</v>
          </cell>
          <cell r="E1874" t="str">
            <v xml:space="preserve">TOYOTA HIACE VAN RH200 STANDARD CAB, W/O HOLE (05-08) - FRONT DOOR GLASS - RH</v>
          </cell>
          <cell r="F1874" t="str">
            <v>TOYOTA</v>
          </cell>
          <cell r="G1874" t="str">
            <v xml:space="preserve">RH200 FD/RH</v>
          </cell>
          <cell r="H1874" t="str">
            <v>973*526-R</v>
          </cell>
          <cell r="I1874" t="str">
            <v>973*526</v>
          </cell>
          <cell r="J1874">
            <v>0.02</v>
          </cell>
          <cell r="K1874" t="str">
            <v>SUPPLIER0015</v>
          </cell>
          <cell r="L1874" t="str">
            <v xml:space="preserve">XINYI AUTOMOBILE GLASS (SHENZHEN) CO., LTD</v>
          </cell>
          <cell r="M1874">
            <v>1</v>
          </cell>
          <cell r="N1874">
            <v>4</v>
          </cell>
          <cell r="O1874">
            <v>5</v>
          </cell>
          <cell r="R1874">
            <v>5</v>
          </cell>
          <cell r="S1874">
            <v>10</v>
          </cell>
          <cell r="T1874" t="str">
            <v xml:space="preserve">USD Purchase Pricelist (USD)</v>
          </cell>
          <cell r="U1874">
            <v>3.57</v>
          </cell>
          <cell r="V1874">
            <v>639.74</v>
          </cell>
          <cell r="W1874">
            <v>800</v>
          </cell>
          <cell r="X1874">
            <v>1000</v>
          </cell>
          <cell r="Z1874">
            <v>15</v>
          </cell>
          <cell r="AB1874" t="str">
            <v>2A</v>
          </cell>
        </row>
        <row r="1875">
          <cell r="A1875">
            <v>13524</v>
          </cell>
          <cell r="B1875" t="str">
            <v>AUTOLAMPS1839</v>
          </cell>
          <cell r="C1875" t="str">
            <v>AUTOLAMPS1839</v>
          </cell>
          <cell r="D1875" t="b">
            <v>1</v>
          </cell>
          <cell r="E1875" t="str">
            <v xml:space="preserve">TOYOTA HIACE VAN RH200 WIDE CAB (05-08) - LAMINATED FRONT WINDSCREEN</v>
          </cell>
          <cell r="F1875" t="str">
            <v>TOYOTA</v>
          </cell>
          <cell r="G1875" t="str">
            <v xml:space="preserve">RH200W LFW/X</v>
          </cell>
          <cell r="H1875" t="str">
            <v xml:space="preserve">RH200W LFW/X</v>
          </cell>
          <cell r="I1875" t="str">
            <v>1664*786</v>
          </cell>
          <cell r="J1875">
            <v>0.02</v>
          </cell>
          <cell r="K1875" t="str">
            <v>SUPPLIER0015</v>
          </cell>
          <cell r="L1875" t="str">
            <v xml:space="preserve">XINYI AUTOMOBILE GLASS (SHENZHEN) CO., LTD</v>
          </cell>
          <cell r="M1875">
            <v>10</v>
          </cell>
          <cell r="N1875">
            <v>40</v>
          </cell>
          <cell r="O1875">
            <v>50</v>
          </cell>
          <cell r="R1875">
            <v>6</v>
          </cell>
          <cell r="S1875">
            <v>24</v>
          </cell>
          <cell r="T1875" t="str">
            <v xml:space="preserve">USD Purchase Pricelist (USD)</v>
          </cell>
          <cell r="U1875">
            <v>15.67</v>
          </cell>
          <cell r="V1875">
            <v>2445</v>
          </cell>
          <cell r="W1875">
            <v>3300</v>
          </cell>
          <cell r="X1875">
            <v>4560</v>
          </cell>
        </row>
        <row r="1876">
          <cell r="A1876">
            <v>13907</v>
          </cell>
          <cell r="B1876" t="str">
            <v>AUTOLAMPS1841</v>
          </cell>
          <cell r="C1876" t="str">
            <v>AUTOLAMPS1841</v>
          </cell>
          <cell r="D1876" t="b">
            <v>1</v>
          </cell>
          <cell r="E1876" t="str">
            <v xml:space="preserve">TOYOTA HIACE VAN RH200W NO HOLE (05-WIDE) - REAR WINDSCREEN</v>
          </cell>
          <cell r="F1876" t="str">
            <v>TOYOTA</v>
          </cell>
          <cell r="G1876" t="str">
            <v xml:space="preserve">RH200W NH RW/H/X</v>
          </cell>
          <cell r="H1876" t="str">
            <v>1613*590</v>
          </cell>
          <cell r="I1876" t="str">
            <v>1613*590</v>
          </cell>
          <cell r="J1876">
            <v>0.02</v>
          </cell>
          <cell r="K1876" t="str">
            <v>SUPPLIER0015</v>
          </cell>
          <cell r="L1876" t="str">
            <v xml:space="preserve">XINYI AUTOMOBILE GLASS (SHENZHEN) CO., LTD</v>
          </cell>
          <cell r="M1876">
            <v>0</v>
          </cell>
          <cell r="N1876">
            <v>0</v>
          </cell>
          <cell r="O1876">
            <v>0</v>
          </cell>
          <cell r="R1876">
            <v>3</v>
          </cell>
          <cell r="S1876">
            <v>9</v>
          </cell>
          <cell r="T1876" t="str">
            <v xml:space="preserve">USD Purchase Pricelist (USD)</v>
          </cell>
          <cell r="U1876">
            <v>12.5</v>
          </cell>
          <cell r="V1876">
            <v>2082.81</v>
          </cell>
          <cell r="W1876">
            <v>2900</v>
          </cell>
          <cell r="X1876">
            <v>4600</v>
          </cell>
          <cell r="Z1876">
            <v>15</v>
          </cell>
          <cell r="AB1876" t="str">
            <v>6D</v>
          </cell>
        </row>
        <row r="1877">
          <cell r="A1877">
            <v>13778</v>
          </cell>
          <cell r="B1877" t="str">
            <v>AUTOLAMPS1842</v>
          </cell>
          <cell r="C1877" t="str">
            <v>AUTOLAMPS1842</v>
          </cell>
          <cell r="D1877" t="b">
            <v>1</v>
          </cell>
          <cell r="E1877" t="str">
            <v xml:space="preserve">TOYOTA HIACE VAN W/HOLE  RH200W (05-WIDE) - REAR WINDSCREEN</v>
          </cell>
          <cell r="F1877" t="str">
            <v>TOYOTA</v>
          </cell>
          <cell r="G1877" t="str">
            <v xml:space="preserve">RH200W RW/H/X</v>
          </cell>
          <cell r="H1877" t="str">
            <v>1613*590</v>
          </cell>
          <cell r="I1877" t="str">
            <v>1613*590</v>
          </cell>
          <cell r="J1877">
            <v>0.02</v>
          </cell>
          <cell r="K1877" t="str">
            <v>SUPPLIER0015</v>
          </cell>
          <cell r="L1877" t="str">
            <v xml:space="preserve">XINYI AUTOMOBILE GLASS (SHENZHEN) CO., LTD</v>
          </cell>
          <cell r="M1877">
            <v>2</v>
          </cell>
          <cell r="N1877">
            <v>8</v>
          </cell>
          <cell r="O1877">
            <v>10</v>
          </cell>
          <cell r="R1877">
            <v>3</v>
          </cell>
          <cell r="S1877">
            <v>12</v>
          </cell>
          <cell r="T1877" t="str">
            <v xml:space="preserve">USD Purchase Pricelist (USD)</v>
          </cell>
          <cell r="U1877">
            <v>12.5</v>
          </cell>
          <cell r="V1877">
            <v>2082.81</v>
          </cell>
          <cell r="W1877">
            <v>3000</v>
          </cell>
          <cell r="X1877">
            <v>4900</v>
          </cell>
          <cell r="Z1877">
            <v>16</v>
          </cell>
          <cell r="AB1877" t="str">
            <v>6B</v>
          </cell>
        </row>
        <row r="1878">
          <cell r="A1878">
            <v>13992</v>
          </cell>
          <cell r="B1878" t="str">
            <v>AUTOLAMPS1843</v>
          </cell>
          <cell r="C1878" t="str">
            <v>AUTOLAMPS1843</v>
          </cell>
          <cell r="D1878" t="b">
            <v>1</v>
          </cell>
          <cell r="E1878" t="str">
            <v xml:space="preserve">TOYOTA HIGHLANDER/KLUGER 5D SUV (01-07) - LAMINATED FRONT WINDSCREEN</v>
          </cell>
          <cell r="F1878" t="str">
            <v>TOYOTA</v>
          </cell>
          <cell r="G1878" t="str">
            <v xml:space="preserve">MU10 1 LFW/X</v>
          </cell>
          <cell r="H1878" t="str">
            <v>1526*846</v>
          </cell>
          <cell r="I1878" t="str">
            <v>1523*844</v>
          </cell>
          <cell r="J1878">
            <v>0.02</v>
          </cell>
          <cell r="K1878" t="str">
            <v>SUPPLIER0015</v>
          </cell>
          <cell r="L1878" t="str">
            <v xml:space="preserve">XINYI AUTOMOBILE GLASS (SHENZHEN) CO., LTD</v>
          </cell>
          <cell r="M1878">
            <v>0</v>
          </cell>
          <cell r="N1878">
            <v>0</v>
          </cell>
          <cell r="O1878">
            <v>0</v>
          </cell>
          <cell r="R1878">
            <v>1</v>
          </cell>
          <cell r="S1878">
            <v>4</v>
          </cell>
          <cell r="T1878" t="str">
            <v xml:space="preserve">USD Purchase Pricelist (USD)</v>
          </cell>
          <cell r="U1878">
            <v>16.77</v>
          </cell>
          <cell r="V1878">
            <v>3005.18</v>
          </cell>
          <cell r="W1878">
            <v>3900</v>
          </cell>
          <cell r="X1878">
            <v>4900</v>
          </cell>
          <cell r="Z1878">
            <v>17</v>
          </cell>
          <cell r="AB1878" t="str">
            <v>5B</v>
          </cell>
        </row>
        <row r="1879">
          <cell r="A1879">
            <v>10614</v>
          </cell>
          <cell r="B1879" t="str">
            <v>AUTOLAMPS1849</v>
          </cell>
          <cell r="C1879" t="str">
            <v>AUTOLAMPS1849</v>
          </cell>
          <cell r="D1879" t="b">
            <v>1</v>
          </cell>
          <cell r="E1879" t="str">
            <v xml:space="preserve">TOYOTA HILUX LN106 (88-92) - CORNER LAMP 4WD CHROME (212-1552-6) - LH</v>
          </cell>
          <cell r="F1879" t="str">
            <v>TOYOTA</v>
          </cell>
          <cell r="G1879" t="str">
            <v xml:space="preserve">YN85 CLA4WD LH</v>
          </cell>
          <cell r="H1879" t="str">
            <v>TY05-1011C-L</v>
          </cell>
          <cell r="J1879">
            <v>0.04</v>
          </cell>
          <cell r="K1879" t="str">
            <v>SUPPLIER0002</v>
          </cell>
          <cell r="L1879" t="str">
            <v xml:space="preserve">ANHUI TINCAI SILK CO. LTD</v>
          </cell>
          <cell r="M1879">
            <v>8</v>
          </cell>
          <cell r="N1879">
            <v>32</v>
          </cell>
          <cell r="O1879">
            <v>40</v>
          </cell>
          <cell r="P1879">
            <v>5</v>
          </cell>
          <cell r="Q1879">
            <v>20</v>
          </cell>
          <cell r="T1879" t="str">
            <v xml:space="preserve">Yuan Purchase Pricelist (CNY)</v>
          </cell>
          <cell r="U1879">
            <v>10</v>
          </cell>
          <cell r="V1879">
            <v>255</v>
          </cell>
          <cell r="W1879">
            <v>380</v>
          </cell>
          <cell r="X1879">
            <v>510</v>
          </cell>
          <cell r="Z1879">
            <v>9</v>
          </cell>
          <cell r="AB1879" t="str">
            <v>B15</v>
          </cell>
        </row>
        <row r="1880">
          <cell r="A1880">
            <v>10615</v>
          </cell>
          <cell r="B1880" t="str">
            <v>AUTOLAMPS1850</v>
          </cell>
          <cell r="C1880" t="str">
            <v>AUTOLAMPS1850</v>
          </cell>
          <cell r="D1880" t="b">
            <v>1</v>
          </cell>
          <cell r="E1880" t="str">
            <v xml:space="preserve">TOYOTA HILUX LN106 (88-92) - CORNER LAMP 4WD CHROME (212-1552-6) - RH</v>
          </cell>
          <cell r="F1880" t="str">
            <v>TOYOTA</v>
          </cell>
          <cell r="G1880" t="str">
            <v xml:space="preserve">YN85 CLA4WD RH</v>
          </cell>
          <cell r="H1880" t="str">
            <v>TY05-1011C-R</v>
          </cell>
          <cell r="J1880">
            <v>0.04</v>
          </cell>
          <cell r="K1880" t="str">
            <v>SUPPLIER0002</v>
          </cell>
          <cell r="L1880" t="str">
            <v xml:space="preserve">ANHUI TINCAI SILK CO. LTD</v>
          </cell>
          <cell r="M1880">
            <v>11</v>
          </cell>
          <cell r="N1880">
            <v>44</v>
          </cell>
          <cell r="O1880">
            <v>55</v>
          </cell>
          <cell r="P1880">
            <v>5</v>
          </cell>
          <cell r="Q1880">
            <v>20</v>
          </cell>
          <cell r="T1880" t="str">
            <v xml:space="preserve">Yuan Purchase Pricelist (CNY)</v>
          </cell>
          <cell r="U1880">
            <v>10</v>
          </cell>
          <cell r="V1880">
            <v>255</v>
          </cell>
          <cell r="W1880">
            <v>380</v>
          </cell>
          <cell r="X1880">
            <v>510</v>
          </cell>
          <cell r="Z1880">
            <v>9</v>
          </cell>
          <cell r="AB1880" t="str">
            <v>B15</v>
          </cell>
        </row>
        <row r="1881">
          <cell r="A1881">
            <v>10628</v>
          </cell>
          <cell r="B1881" t="str">
            <v>AUTOLAMPS1851</v>
          </cell>
          <cell r="C1881" t="str">
            <v>AUTOLAMPS1851</v>
          </cell>
          <cell r="D1881" t="b">
            <v>1</v>
          </cell>
          <cell r="E1881" t="str">
            <v xml:space="preserve">TOYOTA HILUX LN145 (98-99) - CORNER LAMP CHROME (212-15C3-1) - LH</v>
          </cell>
          <cell r="F1881" t="str">
            <v>TOYOTA</v>
          </cell>
          <cell r="G1881" t="str">
            <v xml:space="preserve">LN145 CLAC LH</v>
          </cell>
          <cell r="H1881" t="str">
            <v>TY05-0803-R</v>
          </cell>
          <cell r="J1881">
            <v>0.04</v>
          </cell>
          <cell r="K1881" t="str">
            <v>SUPPLIER0002</v>
          </cell>
          <cell r="L1881" t="str">
            <v xml:space="preserve">ANHUI TINCAI SILK CO. LTD</v>
          </cell>
          <cell r="M1881">
            <v>12</v>
          </cell>
          <cell r="N1881">
            <v>48</v>
          </cell>
          <cell r="O1881">
            <v>60</v>
          </cell>
          <cell r="P1881">
            <v>5</v>
          </cell>
          <cell r="Q1881">
            <v>20</v>
          </cell>
          <cell r="T1881" t="str">
            <v xml:space="preserve">Yuan Purchase Pricelist (CNY)</v>
          </cell>
          <cell r="U1881">
            <v>14</v>
          </cell>
          <cell r="V1881">
            <v>357</v>
          </cell>
          <cell r="W1881">
            <v>540</v>
          </cell>
          <cell r="X1881">
            <v>710</v>
          </cell>
        </row>
        <row r="1882">
          <cell r="A1882">
            <v>10627</v>
          </cell>
          <cell r="B1882" t="str">
            <v>AUTOLAMPS1852</v>
          </cell>
          <cell r="C1882" t="str">
            <v>AUTOLAMPS1852</v>
          </cell>
          <cell r="D1882" t="b">
            <v>1</v>
          </cell>
          <cell r="E1882" t="str">
            <v xml:space="preserve">TOYOTA HILUX LN145 (98-99) - CORNER LAMP CHROME (212-15C3-1) - RH</v>
          </cell>
          <cell r="F1882" t="str">
            <v>TOYOTA</v>
          </cell>
          <cell r="G1882" t="str">
            <v xml:space="preserve">LN145 CLAC RH</v>
          </cell>
          <cell r="H1882" t="str">
            <v>TY05-0803-R</v>
          </cell>
          <cell r="J1882">
            <v>0.04</v>
          </cell>
          <cell r="K1882" t="str">
            <v>SUPPLIER0002</v>
          </cell>
          <cell r="L1882" t="str">
            <v xml:space="preserve">ANHUI TINCAI SILK CO. LTD</v>
          </cell>
          <cell r="M1882">
            <v>11</v>
          </cell>
          <cell r="N1882">
            <v>44</v>
          </cell>
          <cell r="O1882">
            <v>55</v>
          </cell>
          <cell r="P1882">
            <v>5</v>
          </cell>
          <cell r="Q1882">
            <v>20</v>
          </cell>
          <cell r="T1882" t="str">
            <v xml:space="preserve">Yuan Purchase Pricelist (CNY)</v>
          </cell>
          <cell r="U1882">
            <v>14</v>
          </cell>
          <cell r="V1882">
            <v>357</v>
          </cell>
          <cell r="W1882">
            <v>540</v>
          </cell>
          <cell r="X1882">
            <v>710</v>
          </cell>
        </row>
        <row r="1883">
          <cell r="A1883">
            <v>10630</v>
          </cell>
          <cell r="B1883" t="str">
            <v>AUTOLAMPS1853</v>
          </cell>
          <cell r="C1883" t="str">
            <v>AUTOLAMPS1853</v>
          </cell>
          <cell r="D1883" t="b">
            <v>1</v>
          </cell>
          <cell r="E1883" t="str">
            <v xml:space="preserve">TOYOTA HILUX LN145 (98-99) - CORNER LAMP GREY (212-15C3-6) - LH</v>
          </cell>
          <cell r="F1883" t="str">
            <v>TOYOTA</v>
          </cell>
          <cell r="G1883" t="str">
            <v xml:space="preserve">LN145 CLAG LH</v>
          </cell>
          <cell r="H1883" t="str">
            <v>TY05-0803B-L</v>
          </cell>
          <cell r="J1883">
            <v>0.04</v>
          </cell>
          <cell r="K1883" t="str">
            <v>SUPPLIER0002</v>
          </cell>
          <cell r="L1883" t="str">
            <v xml:space="preserve">ANHUI TINCAI SILK CO. LTD</v>
          </cell>
          <cell r="M1883">
            <v>7</v>
          </cell>
          <cell r="N1883">
            <v>28</v>
          </cell>
          <cell r="O1883">
            <v>35</v>
          </cell>
          <cell r="P1883">
            <v>5</v>
          </cell>
          <cell r="Q1883">
            <v>20</v>
          </cell>
          <cell r="T1883" t="str">
            <v xml:space="preserve">Yuan Purchase Pricelist (CNY)</v>
          </cell>
          <cell r="U1883">
            <v>12</v>
          </cell>
          <cell r="V1883">
            <v>306</v>
          </cell>
          <cell r="W1883">
            <v>460</v>
          </cell>
          <cell r="X1883">
            <v>610</v>
          </cell>
          <cell r="Z1883">
            <v>6</v>
          </cell>
          <cell r="AB1883" t="str">
            <v>B15</v>
          </cell>
        </row>
        <row r="1884">
          <cell r="A1884">
            <v>10629</v>
          </cell>
          <cell r="B1884" t="str">
            <v>AUTOLAMPS1854</v>
          </cell>
          <cell r="C1884" t="str">
            <v>AUTOLAMPS1854</v>
          </cell>
          <cell r="D1884" t="b">
            <v>1</v>
          </cell>
          <cell r="E1884" t="str">
            <v xml:space="preserve">TOYOTA HILUX LN145 (98-99) - CORNER LAMP GREY (212-15C3-6) - RH</v>
          </cell>
          <cell r="F1884" t="str">
            <v>TOYOTA</v>
          </cell>
          <cell r="G1884" t="str">
            <v xml:space="preserve">LN145 CLAG RH</v>
          </cell>
          <cell r="H1884" t="str">
            <v>TY05-0803B-R</v>
          </cell>
          <cell r="J1884">
            <v>0.04</v>
          </cell>
          <cell r="K1884" t="str">
            <v>SUPPLIER0002</v>
          </cell>
          <cell r="L1884" t="str">
            <v xml:space="preserve">ANHUI TINCAI SILK CO. LTD</v>
          </cell>
          <cell r="M1884">
            <v>7</v>
          </cell>
          <cell r="N1884">
            <v>28</v>
          </cell>
          <cell r="O1884">
            <v>35</v>
          </cell>
          <cell r="P1884">
            <v>5</v>
          </cell>
          <cell r="Q1884">
            <v>20</v>
          </cell>
          <cell r="T1884" t="str">
            <v xml:space="preserve">Yuan Purchase Pricelist (CNY)</v>
          </cell>
          <cell r="U1884">
            <v>12</v>
          </cell>
          <cell r="V1884">
            <v>306</v>
          </cell>
          <cell r="W1884">
            <v>460</v>
          </cell>
          <cell r="X1884">
            <v>610</v>
          </cell>
          <cell r="Z1884">
            <v>20</v>
          </cell>
          <cell r="AB1884" t="str">
            <v>B15</v>
          </cell>
        </row>
        <row r="1885">
          <cell r="A1885">
            <v>10632</v>
          </cell>
          <cell r="B1885" t="str">
            <v>AUTOLAMPS1857</v>
          </cell>
          <cell r="C1885" t="str">
            <v>AUTOLAMPS1857</v>
          </cell>
          <cell r="D1885" t="b">
            <v>1</v>
          </cell>
          <cell r="E1885" t="str">
            <v xml:space="preserve">TOYOTA HILUX LN145 (98-99) - HEAD LAMP (CLEAR) LH</v>
          </cell>
          <cell r="F1885" t="str">
            <v>TOYOTA</v>
          </cell>
          <cell r="G1885" t="str">
            <v xml:space="preserve">LN145 HLAC LH</v>
          </cell>
          <cell r="H1885" t="str">
            <v>TY05-1003-L</v>
          </cell>
          <cell r="J1885">
            <v>0.04</v>
          </cell>
          <cell r="K1885" t="str">
            <v>SUPPLIER0002</v>
          </cell>
          <cell r="L1885" t="str">
            <v xml:space="preserve">ANHUI TINCAI SILK CO. LTD</v>
          </cell>
          <cell r="N1885">
            <v>0</v>
          </cell>
          <cell r="O1885">
            <v>0</v>
          </cell>
          <cell r="R1885">
            <v>2</v>
          </cell>
          <cell r="S1885">
            <v>5</v>
          </cell>
          <cell r="T1885" t="str">
            <v xml:space="preserve">Yuan Purchase Pricelist (CNY)</v>
          </cell>
          <cell r="U1885">
            <v>6.43</v>
          </cell>
          <cell r="V1885">
            <v>1005</v>
          </cell>
          <cell r="W1885">
            <v>1560</v>
          </cell>
          <cell r="X1885">
            <v>2150</v>
          </cell>
        </row>
        <row r="1886">
          <cell r="A1886">
            <v>10631</v>
          </cell>
          <cell r="B1886" t="str">
            <v>AUTOLAMPS1858</v>
          </cell>
          <cell r="C1886" t="str">
            <v>AUTOLAMPS1858</v>
          </cell>
          <cell r="D1886" t="b">
            <v>1</v>
          </cell>
          <cell r="E1886" t="str">
            <v xml:space="preserve">TOYOTA HILUX LN145 (98-99) - HEAD LAMP (CLEAR) RH</v>
          </cell>
          <cell r="F1886" t="str">
            <v>TOYOTA</v>
          </cell>
          <cell r="G1886" t="str">
            <v xml:space="preserve">LN145 HLAC RH</v>
          </cell>
          <cell r="H1886" t="str">
            <v>TY05-1003-R</v>
          </cell>
          <cell r="J1886">
            <v>0.04</v>
          </cell>
          <cell r="K1886" t="str">
            <v>SUPPLIER0002</v>
          </cell>
          <cell r="L1886" t="str">
            <v xml:space="preserve">ANHUI TINCAI SILK CO. LTD</v>
          </cell>
          <cell r="N1886">
            <v>0</v>
          </cell>
          <cell r="O1886">
            <v>0</v>
          </cell>
          <cell r="R1886">
            <v>2</v>
          </cell>
          <cell r="S1886">
            <v>5</v>
          </cell>
          <cell r="T1886" t="str">
            <v xml:space="preserve">Yuan Purchase Pricelist (CNY)</v>
          </cell>
          <cell r="U1886">
            <v>6.43</v>
          </cell>
          <cell r="V1886">
            <v>1005</v>
          </cell>
          <cell r="W1886">
            <v>1560</v>
          </cell>
          <cell r="X1886">
            <v>2150</v>
          </cell>
        </row>
        <row r="1887">
          <cell r="A1887">
            <v>12748</v>
          </cell>
          <cell r="B1887" t="str">
            <v>AUTOLAMPS1855</v>
          </cell>
          <cell r="C1887" t="str">
            <v>AUTOLAMPS1855</v>
          </cell>
          <cell r="D1887" t="b">
            <v>1</v>
          </cell>
          <cell r="E1887" t="str">
            <v xml:space="preserve">TOYOTA HILUX LN145 (98-99) - INNER FENDER - LH</v>
          </cell>
          <cell r="F1887" t="str">
            <v>TOYOTA</v>
          </cell>
          <cell r="G1887" t="str">
            <v xml:space="preserve">LN145 IF RH</v>
          </cell>
          <cell r="H1887" t="str">
            <v>53876-35070-L</v>
          </cell>
          <cell r="J1887">
            <v>0.04</v>
          </cell>
          <cell r="K1887" t="str">
            <v>SUPPLIER0002</v>
          </cell>
          <cell r="L1887" t="str">
            <v xml:space="preserve">ANHUI TINCAI SILK CO. LTD</v>
          </cell>
          <cell r="M1887">
            <v>6</v>
          </cell>
          <cell r="N1887">
            <v>24</v>
          </cell>
          <cell r="O1887">
            <v>30</v>
          </cell>
          <cell r="R1887">
            <v>5</v>
          </cell>
          <cell r="S1887">
            <v>10</v>
          </cell>
          <cell r="T1887" t="str">
            <v xml:space="preserve">Yuan Purchase Pricelist (CNY)</v>
          </cell>
          <cell r="U1887">
            <v>1.54</v>
          </cell>
          <cell r="V1887">
            <v>241</v>
          </cell>
          <cell r="W1887">
            <v>370</v>
          </cell>
          <cell r="X1887">
            <v>520</v>
          </cell>
          <cell r="Z1887">
            <v>4</v>
          </cell>
          <cell r="AB1887" t="str">
            <v>H1</v>
          </cell>
        </row>
        <row r="1888">
          <cell r="A1888">
            <v>12747</v>
          </cell>
          <cell r="B1888" t="str">
            <v>AUTOLAMPS1856</v>
          </cell>
          <cell r="C1888" t="str">
            <v>AUTOLAMPS1856</v>
          </cell>
          <cell r="D1888" t="b">
            <v>1</v>
          </cell>
          <cell r="E1888" t="str">
            <v xml:space="preserve">TOYOTA HILUX LN145 (98-99) - INNER FENDER - RH</v>
          </cell>
          <cell r="F1888" t="str">
            <v>TOYOTA</v>
          </cell>
          <cell r="G1888" t="str">
            <v xml:space="preserve">LN145 IF RH</v>
          </cell>
          <cell r="H1888" t="str">
            <v>53875-35070-R</v>
          </cell>
          <cell r="J1888">
            <v>0.04</v>
          </cell>
          <cell r="K1888" t="str">
            <v>SUPPLIER0002</v>
          </cell>
          <cell r="L1888" t="str">
            <v xml:space="preserve">ANHUI TINCAI SILK CO. LTD</v>
          </cell>
          <cell r="M1888">
            <v>4</v>
          </cell>
          <cell r="N1888">
            <v>16</v>
          </cell>
          <cell r="O1888">
            <v>20</v>
          </cell>
          <cell r="R1888">
            <v>5</v>
          </cell>
          <cell r="S1888">
            <v>10</v>
          </cell>
          <cell r="T1888" t="str">
            <v xml:space="preserve">Yuan Purchase Pricelist (CNY)</v>
          </cell>
          <cell r="U1888">
            <v>1.54</v>
          </cell>
          <cell r="V1888">
            <v>241</v>
          </cell>
          <cell r="W1888">
            <v>370</v>
          </cell>
          <cell r="X1888">
            <v>520</v>
          </cell>
          <cell r="Z1888">
            <v>10</v>
          </cell>
          <cell r="AB1888" t="str">
            <v>H1</v>
          </cell>
        </row>
        <row r="1889">
          <cell r="A1889">
            <v>13668</v>
          </cell>
          <cell r="B1889" t="str">
            <v>AUTOLAMPS1861</v>
          </cell>
          <cell r="C1889" t="str">
            <v>AUTOLAMPS1861</v>
          </cell>
          <cell r="D1889" t="b">
            <v>1</v>
          </cell>
          <cell r="E1889" t="str">
            <v xml:space="preserve">TOYOTA HILUX LN145 (98-99) - SIDE MIRROR (MANUAL - BLACK) - LH</v>
          </cell>
          <cell r="F1889" t="str">
            <v>TOYOTA</v>
          </cell>
          <cell r="G1889" t="str">
            <v xml:space="preserve">LN145 SMM LH</v>
          </cell>
          <cell r="H1889" t="str">
            <v>H-0098-L</v>
          </cell>
          <cell r="J1889">
            <v>0.04</v>
          </cell>
          <cell r="K1889" t="str">
            <v>SUPPLIER0014</v>
          </cell>
          <cell r="L1889" t="str">
            <v xml:space="preserve">WENZHOU RONGDA AUTO PARTS CO., LTD</v>
          </cell>
          <cell r="M1889">
            <v>13</v>
          </cell>
          <cell r="N1889">
            <v>52</v>
          </cell>
          <cell r="O1889">
            <v>65</v>
          </cell>
          <cell r="P1889">
            <v>5</v>
          </cell>
          <cell r="Q1889">
            <v>20</v>
          </cell>
          <cell r="T1889" t="str">
            <v xml:space="preserve">Yuan Purchase Pricelist (CNY)</v>
          </cell>
          <cell r="U1889">
            <v>15</v>
          </cell>
          <cell r="V1889">
            <v>348.75</v>
          </cell>
          <cell r="W1889">
            <v>520</v>
          </cell>
          <cell r="X1889">
            <v>720</v>
          </cell>
        </row>
        <row r="1890">
          <cell r="A1890">
            <v>13667</v>
          </cell>
          <cell r="B1890" t="str">
            <v>AUTOLAMPS1862</v>
          </cell>
          <cell r="C1890" t="str">
            <v>AUTOLAMPS1862</v>
          </cell>
          <cell r="D1890" t="b">
            <v>1</v>
          </cell>
          <cell r="E1890" t="str">
            <v xml:space="preserve">TOYOTA HILUX LN145 (98-99) - SIDE MIRROR (MANUAL - BLACK) - RH</v>
          </cell>
          <cell r="F1890" t="str">
            <v>TOYOTA</v>
          </cell>
          <cell r="G1890" t="str">
            <v xml:space="preserve">LN145 SMM RH</v>
          </cell>
          <cell r="H1890" t="str">
            <v>H-0098-R</v>
          </cell>
          <cell r="J1890">
            <v>0.04</v>
          </cell>
          <cell r="K1890" t="str">
            <v>SUPPLIER0014</v>
          </cell>
          <cell r="L1890" t="str">
            <v xml:space="preserve">WENZHOU RONGDA AUTO PARTS CO., LTD</v>
          </cell>
          <cell r="M1890">
            <v>11</v>
          </cell>
          <cell r="N1890">
            <v>44</v>
          </cell>
          <cell r="O1890">
            <v>55</v>
          </cell>
          <cell r="P1890">
            <v>5</v>
          </cell>
          <cell r="Q1890">
            <v>20</v>
          </cell>
          <cell r="T1890" t="str">
            <v xml:space="preserve">Yuan Purchase Pricelist (CNY)</v>
          </cell>
          <cell r="U1890">
            <v>2.11</v>
          </cell>
          <cell r="V1890">
            <v>357.14</v>
          </cell>
          <cell r="W1890">
            <v>520</v>
          </cell>
          <cell r="X1890">
            <v>720</v>
          </cell>
        </row>
        <row r="1891">
          <cell r="A1891">
            <v>10624</v>
          </cell>
          <cell r="B1891" t="str">
            <v>AUTOLAMPS1863</v>
          </cell>
          <cell r="C1891" t="str">
            <v>AUTOLAMPS1863</v>
          </cell>
          <cell r="D1891" t="b">
            <v>1</v>
          </cell>
          <cell r="E1891" t="str">
            <v xml:space="preserve">TOYOTA HILUX LN145 (98-99) - TAIL LAMP (212-19B4) - LH</v>
          </cell>
          <cell r="F1891" t="str">
            <v>TOYOTA</v>
          </cell>
          <cell r="G1891" t="str">
            <v xml:space="preserve">LN145 TLA LH</v>
          </cell>
          <cell r="H1891" t="str">
            <v>TY05-0802-L</v>
          </cell>
          <cell r="J1891">
            <v>0.04</v>
          </cell>
          <cell r="K1891" t="str">
            <v>SUPPLIER0002</v>
          </cell>
          <cell r="L1891" t="str">
            <v xml:space="preserve">ANHUI TINCAI SILK CO. LTD</v>
          </cell>
          <cell r="M1891">
            <v>7</v>
          </cell>
          <cell r="N1891">
            <v>28</v>
          </cell>
          <cell r="O1891">
            <v>35</v>
          </cell>
          <cell r="R1891">
            <v>4</v>
          </cell>
          <cell r="S1891">
            <v>10</v>
          </cell>
          <cell r="T1891" t="str">
            <v xml:space="preserve">Yuan Purchase Pricelist (CNY)</v>
          </cell>
          <cell r="U1891">
            <v>14</v>
          </cell>
          <cell r="V1891">
            <v>357</v>
          </cell>
          <cell r="W1891">
            <v>540</v>
          </cell>
          <cell r="X1891">
            <v>710</v>
          </cell>
          <cell r="Z1891">
            <v>8</v>
          </cell>
          <cell r="AB1891" t="str">
            <v>B5</v>
          </cell>
        </row>
        <row r="1892">
          <cell r="A1892">
            <v>10623</v>
          </cell>
          <cell r="B1892" t="str">
            <v>AUTOLAMPS1864</v>
          </cell>
          <cell r="C1892" t="str">
            <v>AUTOLAMPS1864</v>
          </cell>
          <cell r="D1892" t="b">
            <v>1</v>
          </cell>
          <cell r="E1892" t="str">
            <v xml:space="preserve">TOYOTA HILUX LN145 (98-99) - TAIL LAMP (212-19B4) - RH</v>
          </cell>
          <cell r="F1892" t="str">
            <v>TOYOTA</v>
          </cell>
          <cell r="G1892" t="str">
            <v xml:space="preserve">LN145 TLA RH</v>
          </cell>
          <cell r="H1892" t="str">
            <v>TY05-0802-R</v>
          </cell>
          <cell r="J1892">
            <v>0.04</v>
          </cell>
          <cell r="K1892" t="str">
            <v>SUPPLIER0002</v>
          </cell>
          <cell r="L1892" t="str">
            <v xml:space="preserve">ANHUI TINCAI SILK CO. LTD</v>
          </cell>
          <cell r="M1892">
            <v>7</v>
          </cell>
          <cell r="N1892">
            <v>28</v>
          </cell>
          <cell r="O1892">
            <v>35</v>
          </cell>
          <cell r="R1892">
            <v>4</v>
          </cell>
          <cell r="S1892">
            <v>10</v>
          </cell>
          <cell r="T1892" t="str">
            <v xml:space="preserve">Yuan Purchase Pricelist (CNY)</v>
          </cell>
          <cell r="U1892">
            <v>14</v>
          </cell>
          <cell r="V1892">
            <v>357</v>
          </cell>
          <cell r="W1892">
            <v>540</v>
          </cell>
          <cell r="X1892">
            <v>710</v>
          </cell>
          <cell r="Z1892">
            <v>1</v>
          </cell>
          <cell r="AB1892" t="str">
            <v>B5</v>
          </cell>
        </row>
        <row r="1893">
          <cell r="A1893">
            <v>10626</v>
          </cell>
          <cell r="B1893" t="str">
            <v>AUTOLAMPS1859</v>
          </cell>
          <cell r="C1893" t="str">
            <v>AUTOLAMPS1859</v>
          </cell>
          <cell r="D1893" t="b">
            <v>1</v>
          </cell>
          <cell r="E1893" t="str">
            <v xml:space="preserve">TOYOTA HILUX LN145 (98-99) - TAIL LENS LH</v>
          </cell>
          <cell r="F1893" t="str">
            <v>TOYOTA</v>
          </cell>
          <cell r="G1893" t="str">
            <v xml:space="preserve">LN145 TLS LH</v>
          </cell>
          <cell r="H1893" t="str">
            <v>TY05-0802-00-L</v>
          </cell>
          <cell r="J1893">
            <v>0.04</v>
          </cell>
          <cell r="K1893" t="str">
            <v>SUPPLIER0002</v>
          </cell>
          <cell r="L1893" t="str">
            <v xml:space="preserve">ANHUI TINCAI SILK CO. LTD</v>
          </cell>
          <cell r="M1893">
            <v>14</v>
          </cell>
          <cell r="N1893">
            <v>56</v>
          </cell>
          <cell r="O1893">
            <v>70</v>
          </cell>
          <cell r="R1893">
            <v>5</v>
          </cell>
          <cell r="S1893">
            <v>20</v>
          </cell>
          <cell r="T1893" t="str">
            <v xml:space="preserve">Yuan Purchase Pricelist (CNY)</v>
          </cell>
          <cell r="U1893">
            <v>6</v>
          </cell>
          <cell r="V1893">
            <v>153</v>
          </cell>
          <cell r="W1893">
            <v>230</v>
          </cell>
          <cell r="X1893">
            <v>310</v>
          </cell>
          <cell r="Z1893">
            <v>2</v>
          </cell>
          <cell r="AB1893" t="str">
            <v>TF</v>
          </cell>
        </row>
        <row r="1894">
          <cell r="A1894">
            <v>10625</v>
          </cell>
          <cell r="B1894" t="str">
            <v>AUTOLAMPS1860</v>
          </cell>
          <cell r="C1894" t="str">
            <v>AUTOLAMPS1860</v>
          </cell>
          <cell r="D1894" t="b">
            <v>1</v>
          </cell>
          <cell r="E1894" t="str">
            <v xml:space="preserve">TOYOTA HILUX LN145 (98-99) - TAIL LENS RH</v>
          </cell>
          <cell r="F1894" t="str">
            <v>TOYOTA</v>
          </cell>
          <cell r="G1894" t="str">
            <v xml:space="preserve">LN145 TLS RH</v>
          </cell>
          <cell r="H1894" t="str">
            <v>TY05-0802-00-R</v>
          </cell>
          <cell r="J1894">
            <v>0.04</v>
          </cell>
          <cell r="K1894" t="str">
            <v>SUPPLIER0002</v>
          </cell>
          <cell r="L1894" t="str">
            <v xml:space="preserve">ANHUI TINCAI SILK CO. LTD</v>
          </cell>
          <cell r="M1894">
            <v>14</v>
          </cell>
          <cell r="N1894">
            <v>56</v>
          </cell>
          <cell r="O1894">
            <v>70</v>
          </cell>
          <cell r="R1894">
            <v>5</v>
          </cell>
          <cell r="S1894">
            <v>20</v>
          </cell>
          <cell r="T1894" t="str">
            <v xml:space="preserve">Yuan Purchase Pricelist (CNY)</v>
          </cell>
          <cell r="U1894">
            <v>6</v>
          </cell>
          <cell r="V1894">
            <v>153</v>
          </cell>
          <cell r="W1894">
            <v>230</v>
          </cell>
          <cell r="X1894">
            <v>310</v>
          </cell>
          <cell r="Z1894">
            <v>0</v>
          </cell>
          <cell r="AB1894" t="str">
            <v>TF</v>
          </cell>
        </row>
        <row r="1895">
          <cell r="A1895">
            <v>10636</v>
          </cell>
          <cell r="B1895" t="str">
            <v>AUTOLAMPS1844</v>
          </cell>
          <cell r="C1895" t="str">
            <v>AUTOLAMPS1844</v>
          </cell>
          <cell r="D1895" t="b">
            <v>1</v>
          </cell>
          <cell r="E1895" t="str">
            <v xml:space="preserve">TOYOTA HILUX LN167 (01-02) - CORNER LAMP CHROME (212-15F9-AE) - LH</v>
          </cell>
          <cell r="F1895" t="str">
            <v>TOYOTA</v>
          </cell>
          <cell r="G1895" t="str">
            <v xml:space="preserve">LN167 CLA LH</v>
          </cell>
          <cell r="H1895" t="str">
            <v>TY05-1203A-L</v>
          </cell>
          <cell r="J1895">
            <v>0.04</v>
          </cell>
          <cell r="K1895" t="str">
            <v>SUPPLIER0002</v>
          </cell>
          <cell r="L1895" t="str">
            <v xml:space="preserve">ANHUI TINCAI SILK CO. LTD</v>
          </cell>
          <cell r="N1895">
            <v>0</v>
          </cell>
          <cell r="O1895">
            <v>0</v>
          </cell>
          <cell r="P1895">
            <v>5</v>
          </cell>
          <cell r="Q1895">
            <v>20</v>
          </cell>
          <cell r="T1895" t="str">
            <v xml:space="preserve">Yuan Purchase Pricelist (CNY)</v>
          </cell>
          <cell r="U1895">
            <v>50</v>
          </cell>
          <cell r="V1895">
            <v>1125</v>
          </cell>
          <cell r="W1895">
            <v>1740</v>
          </cell>
          <cell r="X1895">
            <v>2400</v>
          </cell>
        </row>
        <row r="1896">
          <cell r="A1896">
            <v>10635</v>
          </cell>
          <cell r="B1896" t="str">
            <v>AUTOLAMPS1845</v>
          </cell>
          <cell r="C1896" t="str">
            <v>AUTOLAMPS1845</v>
          </cell>
          <cell r="D1896" t="b">
            <v>1</v>
          </cell>
          <cell r="E1896" t="str">
            <v xml:space="preserve">TOYOTA HILUX LN167 (01-02) - CORNER LAMP CHROME (212-15F9-AE) - RH</v>
          </cell>
          <cell r="F1896" t="str">
            <v>TOYOTA</v>
          </cell>
          <cell r="G1896" t="str">
            <v xml:space="preserve">LN167 CLA RH</v>
          </cell>
          <cell r="H1896" t="str">
            <v>TY05-1203A-R</v>
          </cell>
          <cell r="J1896">
            <v>0.04</v>
          </cell>
          <cell r="K1896" t="str">
            <v>SUPPLIER0002</v>
          </cell>
          <cell r="L1896" t="str">
            <v xml:space="preserve">ANHUI TINCAI SILK CO. LTD</v>
          </cell>
          <cell r="N1896">
            <v>0</v>
          </cell>
          <cell r="O1896">
            <v>0</v>
          </cell>
          <cell r="P1896">
            <v>5</v>
          </cell>
          <cell r="Q1896">
            <v>20</v>
          </cell>
          <cell r="T1896" t="str">
            <v xml:space="preserve">Yuan Purchase Pricelist (CNY)</v>
          </cell>
          <cell r="U1896">
            <v>50</v>
          </cell>
          <cell r="V1896">
            <v>1125</v>
          </cell>
          <cell r="W1896">
            <v>1740</v>
          </cell>
          <cell r="X1896">
            <v>2400</v>
          </cell>
        </row>
        <row r="1897">
          <cell r="A1897">
            <v>11171</v>
          </cell>
          <cell r="B1897" t="str">
            <v>AUTOLAMPS2796</v>
          </cell>
          <cell r="C1897" t="str">
            <v>AUTOLAMPS2796</v>
          </cell>
          <cell r="D1897" t="b">
            <v>1</v>
          </cell>
          <cell r="E1897" t="str">
            <v xml:space="preserve">TOYOTA HILUX LN167 (01-02) - FRONT FENDER - LH</v>
          </cell>
          <cell r="F1897" t="str">
            <v>TOYOTA</v>
          </cell>
          <cell r="G1897" t="str">
            <v>LN167-FF-LH</v>
          </cell>
          <cell r="J1897">
            <v>0.04</v>
          </cell>
          <cell r="M1897">
            <v>0</v>
          </cell>
          <cell r="N1897">
            <v>0</v>
          </cell>
          <cell r="O1897">
            <v>0</v>
          </cell>
          <cell r="U1897">
            <v>11.73</v>
          </cell>
          <cell r="V1897">
            <v>1833</v>
          </cell>
          <cell r="W1897">
            <v>2840</v>
          </cell>
          <cell r="X1897">
            <v>3920</v>
          </cell>
        </row>
        <row r="1898">
          <cell r="A1898">
            <v>11450</v>
          </cell>
          <cell r="B1898" t="str">
            <v>AUTOLAMPS1846</v>
          </cell>
          <cell r="C1898" t="str">
            <v>AUTOLAMPS1846</v>
          </cell>
          <cell r="D1898" t="b">
            <v>1</v>
          </cell>
          <cell r="E1898" t="str">
            <v xml:space="preserve">TOYOTA HILUX LN167 (01-02) - GRILL (CHROME/BLACK)</v>
          </cell>
          <cell r="F1898" t="str">
            <v>TOYOTA</v>
          </cell>
          <cell r="G1898" t="str">
            <v xml:space="preserve">LN167 GRLCB</v>
          </cell>
          <cell r="H1898" t="str">
            <v>TY05-1211B</v>
          </cell>
          <cell r="J1898">
            <v>0.04</v>
          </cell>
          <cell r="K1898" t="str">
            <v>SUPPLIER0002</v>
          </cell>
          <cell r="L1898" t="str">
            <v xml:space="preserve">ANHUI TINCAI SILK CO. LTD</v>
          </cell>
          <cell r="M1898">
            <v>0</v>
          </cell>
          <cell r="N1898">
            <v>0</v>
          </cell>
          <cell r="O1898">
            <v>0</v>
          </cell>
          <cell r="R1898">
            <v>2</v>
          </cell>
          <cell r="S1898">
            <v>5</v>
          </cell>
          <cell r="T1898" t="str">
            <v xml:space="preserve">Yuan Purchase Pricelist (CNY)</v>
          </cell>
          <cell r="U1898">
            <v>15.2</v>
          </cell>
          <cell r="V1898">
            <v>2376</v>
          </cell>
          <cell r="W1898">
            <v>3680</v>
          </cell>
          <cell r="X1898">
            <v>5080</v>
          </cell>
        </row>
        <row r="1899">
          <cell r="A1899">
            <v>12339</v>
          </cell>
          <cell r="B1899" t="str">
            <v>AUTOLAMPS1847</v>
          </cell>
          <cell r="C1899" t="str">
            <v>AUTOLAMPS1847</v>
          </cell>
          <cell r="D1899" t="b">
            <v>1</v>
          </cell>
          <cell r="E1899" t="str">
            <v xml:space="preserve">TOYOTA HILUX LN167 (01-02) - HEAD LAMP (212-11C4-RD) - LH</v>
          </cell>
          <cell r="F1899" t="str">
            <v>TOYOTA</v>
          </cell>
          <cell r="G1899" t="str">
            <v xml:space="preserve">LN167 HLA LH</v>
          </cell>
          <cell r="H1899" t="str">
            <v>TY05-1201-L</v>
          </cell>
          <cell r="J1899">
            <v>0.04</v>
          </cell>
          <cell r="K1899" t="str">
            <v>SUPPLIER0002</v>
          </cell>
          <cell r="L1899" t="str">
            <v xml:space="preserve">ANHUI TINCAI SILK CO. LTD</v>
          </cell>
          <cell r="M1899">
            <v>0</v>
          </cell>
          <cell r="N1899">
            <v>0</v>
          </cell>
          <cell r="O1899">
            <v>0</v>
          </cell>
          <cell r="R1899">
            <v>2</v>
          </cell>
          <cell r="S1899">
            <v>10</v>
          </cell>
          <cell r="T1899" t="str">
            <v xml:space="preserve">Yuan Purchase Pricelist (CNY)</v>
          </cell>
          <cell r="U1899">
            <v>50</v>
          </cell>
          <cell r="V1899">
            <v>1275</v>
          </cell>
          <cell r="W1899">
            <v>1910</v>
          </cell>
          <cell r="X1899">
            <v>2550</v>
          </cell>
          <cell r="Z1899">
            <v>21</v>
          </cell>
        </row>
        <row r="1900">
          <cell r="A1900">
            <v>12340</v>
          </cell>
          <cell r="B1900" t="str">
            <v>AUTOLAMPS1848</v>
          </cell>
          <cell r="C1900" t="str">
            <v>AUTOLAMPS1848</v>
          </cell>
          <cell r="D1900" t="b">
            <v>1</v>
          </cell>
          <cell r="E1900" t="str">
            <v xml:space="preserve">TOYOTA HILUX LN167 (01-02) - HEAD LAMP (212-11C4-RD) - RH</v>
          </cell>
          <cell r="F1900" t="str">
            <v>TOYOTA</v>
          </cell>
          <cell r="G1900" t="str">
            <v xml:space="preserve">LN167 HLA RH</v>
          </cell>
          <cell r="H1900" t="str">
            <v>TY05-1201-R</v>
          </cell>
          <cell r="J1900">
            <v>0.04</v>
          </cell>
          <cell r="K1900" t="str">
            <v>SUPPLIER0002</v>
          </cell>
          <cell r="L1900" t="str">
            <v xml:space="preserve">ANHUI TINCAI SILK CO. LTD</v>
          </cell>
          <cell r="M1900">
            <v>0</v>
          </cell>
          <cell r="N1900">
            <v>0</v>
          </cell>
          <cell r="O1900">
            <v>0</v>
          </cell>
          <cell r="R1900">
            <v>2</v>
          </cell>
          <cell r="S1900">
            <v>10</v>
          </cell>
          <cell r="T1900" t="str">
            <v xml:space="preserve">Yuan Purchase Pricelist (CNY)</v>
          </cell>
          <cell r="U1900">
            <v>50</v>
          </cell>
          <cell r="V1900">
            <v>1275</v>
          </cell>
          <cell r="W1900">
            <v>1910</v>
          </cell>
          <cell r="X1900">
            <v>2550</v>
          </cell>
          <cell r="Z1900">
            <v>19</v>
          </cell>
        </row>
        <row r="1901">
          <cell r="A1901">
            <v>13987</v>
          </cell>
          <cell r="B1901" t="str">
            <v>AUTOLAMPS1865</v>
          </cell>
          <cell r="C1901" t="str">
            <v>AUTOLAMPS1865</v>
          </cell>
          <cell r="D1901" t="b">
            <v>1</v>
          </cell>
          <cell r="E1901" t="str">
            <v xml:space="preserve">TOYOTA HILUX PICK UP,SURF/4 RUNNER JEEP, 95-04 (LN166,ZN10,ZN20,ZN180/ZN185)  - LAMINATED FRONT WINDSCREEN</v>
          </cell>
          <cell r="F1901" t="str">
            <v>TOYOTA</v>
          </cell>
          <cell r="G1901" t="str">
            <v xml:space="preserve">ZN10 LFW/X</v>
          </cell>
          <cell r="H1901" t="str">
            <v xml:space="preserve">ZN10 LFW/X</v>
          </cell>
          <cell r="I1901" t="str">
            <v>1378*704</v>
          </cell>
          <cell r="J1901">
            <v>0.02</v>
          </cell>
          <cell r="K1901" t="str">
            <v>SUPPLIER0015</v>
          </cell>
          <cell r="L1901" t="str">
            <v xml:space="preserve">XINYI AUTOMOBILE GLASS (SHENZHEN) CO., LTD</v>
          </cell>
          <cell r="M1901">
            <v>0</v>
          </cell>
          <cell r="N1901">
            <v>0</v>
          </cell>
          <cell r="O1901">
            <v>0</v>
          </cell>
          <cell r="R1901">
            <v>3</v>
          </cell>
          <cell r="S1901">
            <v>9</v>
          </cell>
          <cell r="T1901" t="str">
            <v xml:space="preserve">USD Purchase Pricelist (USD)</v>
          </cell>
          <cell r="U1901">
            <v>12.4</v>
          </cell>
          <cell r="V1901">
            <v>2222.08</v>
          </cell>
          <cell r="W1901">
            <v>2900</v>
          </cell>
          <cell r="X1901">
            <v>3600</v>
          </cell>
          <cell r="Z1901">
            <v>34</v>
          </cell>
          <cell r="AB1901" t="str">
            <v>2B</v>
          </cell>
        </row>
        <row r="1902">
          <cell r="A1902">
            <v>11936</v>
          </cell>
          <cell r="B1902" t="str">
            <v>AUTOLAMPS1867</v>
          </cell>
          <cell r="C1902" t="str">
            <v>AUTOLAMPS1867</v>
          </cell>
          <cell r="D1902" t="b">
            <v>1</v>
          </cell>
          <cell r="E1902" t="str">
            <v xml:space="preserve">TOYOTA HILUX PICK-UP /4RUNNER RN85 (88-) - LAMINATED FRONT WINDSCREEN</v>
          </cell>
          <cell r="F1902" t="str">
            <v>TOYOTA</v>
          </cell>
          <cell r="G1902" t="str">
            <v xml:space="preserve">RN85 LFW/X</v>
          </cell>
          <cell r="H1902" t="str">
            <v xml:space="preserve">RN85 LFW/X</v>
          </cell>
          <cell r="I1902" t="str">
            <v>1393*711</v>
          </cell>
          <cell r="J1902">
            <v>0.02</v>
          </cell>
          <cell r="K1902" t="str">
            <v>SUPPLIER0015</v>
          </cell>
          <cell r="L1902" t="str">
            <v xml:space="preserve">XINYI AUTOMOBILE GLASS (SHENZHEN) CO., LTD</v>
          </cell>
          <cell r="M1902">
            <v>0</v>
          </cell>
          <cell r="N1902">
            <v>0</v>
          </cell>
          <cell r="O1902">
            <v>0</v>
          </cell>
          <cell r="R1902">
            <v>3</v>
          </cell>
          <cell r="S1902">
            <v>9</v>
          </cell>
          <cell r="T1902" t="str">
            <v xml:space="preserve">USD Purchase Pricelist (USD)</v>
          </cell>
          <cell r="U1902">
            <v>12.85</v>
          </cell>
          <cell r="V1902">
            <v>1</v>
          </cell>
          <cell r="W1902">
            <v>2600</v>
          </cell>
          <cell r="X1902">
            <v>3590</v>
          </cell>
        </row>
        <row r="1903">
          <cell r="A1903">
            <v>12868</v>
          </cell>
          <cell r="B1903" t="str">
            <v>AUTOLAMPS1868</v>
          </cell>
          <cell r="C1903" t="str">
            <v>AUTOLAMPS1868</v>
          </cell>
          <cell r="D1903" t="b">
            <v>1</v>
          </cell>
          <cell r="E1903" t="str">
            <v xml:space="preserve">TOYOTA HILUX PICK-UP RN55 (83-88) - LAMINATED FRONT WINDSCREEN</v>
          </cell>
          <cell r="F1903" t="str">
            <v>TOYOTA</v>
          </cell>
          <cell r="G1903" t="str">
            <v xml:space="preserve">RN55 LFW</v>
          </cell>
          <cell r="H1903" t="str">
            <v xml:space="preserve">RN55 LFW</v>
          </cell>
          <cell r="I1903" t="str">
            <v>1393*673</v>
          </cell>
          <cell r="J1903">
            <v>0.02</v>
          </cell>
          <cell r="K1903" t="str">
            <v>SUPPLIER0015</v>
          </cell>
          <cell r="L1903" t="str">
            <v xml:space="preserve">XINYI AUTOMOBILE GLASS (SHENZHEN) CO., LTD</v>
          </cell>
          <cell r="M1903">
            <v>0</v>
          </cell>
          <cell r="N1903">
            <v>0</v>
          </cell>
          <cell r="O1903">
            <v>0</v>
          </cell>
          <cell r="R1903">
            <v>3</v>
          </cell>
          <cell r="S1903">
            <v>9</v>
          </cell>
          <cell r="T1903" t="str">
            <v xml:space="preserve">USD Purchase Pricelist (USD)</v>
          </cell>
          <cell r="U1903">
            <v>12.16</v>
          </cell>
          <cell r="V1903">
            <v>1</v>
          </cell>
          <cell r="W1903">
            <v>2500</v>
          </cell>
          <cell r="X1903">
            <v>3460</v>
          </cell>
        </row>
        <row r="1904">
          <cell r="A1904">
            <v>13553</v>
          </cell>
          <cell r="B1904" t="str">
            <v>AUTOLAMPS1884</v>
          </cell>
          <cell r="C1904" t="str">
            <v>AUTOLAMPS1884</v>
          </cell>
          <cell r="D1904" t="b">
            <v>1</v>
          </cell>
          <cell r="E1904" t="str">
            <v xml:space="preserve">TOYOTA HILUX REVO (15-) - DOOR MIRROR (ELECTRIC) BLACK 3WIRES - LH</v>
          </cell>
          <cell r="F1904" t="str">
            <v>TOYOTA</v>
          </cell>
          <cell r="G1904" t="str">
            <v xml:space="preserve">REVO/15 SMEB3W LH</v>
          </cell>
          <cell r="H1904" t="str">
            <v>TY05-2012B-L</v>
          </cell>
          <cell r="J1904">
            <v>0.04</v>
          </cell>
          <cell r="K1904" t="str">
            <v>SUPPLIER0002</v>
          </cell>
          <cell r="L1904" t="str">
            <v xml:space="preserve">ANHUI TINCAI SILK CO. LTD</v>
          </cell>
          <cell r="M1904">
            <v>1</v>
          </cell>
          <cell r="N1904">
            <v>4</v>
          </cell>
          <cell r="O1904">
            <v>5</v>
          </cell>
          <cell r="P1904">
            <v>2</v>
          </cell>
          <cell r="Q1904">
            <v>5</v>
          </cell>
          <cell r="T1904" t="str">
            <v xml:space="preserve">Yuan Purchase Pricelist (CNY)</v>
          </cell>
          <cell r="U1904">
            <v>120</v>
          </cell>
          <cell r="V1904">
            <v>3051.36</v>
          </cell>
          <cell r="W1904">
            <v>4600</v>
          </cell>
          <cell r="X1904">
            <v>8000</v>
          </cell>
          <cell r="Z1904">
            <v>12</v>
          </cell>
          <cell r="AB1904" t="str">
            <v>B12</v>
          </cell>
        </row>
        <row r="1905">
          <cell r="A1905">
            <v>13552</v>
          </cell>
          <cell r="B1905" t="str">
            <v>AUTOLAMPS1885</v>
          </cell>
          <cell r="C1905" t="str">
            <v>AUTOLAMPS1885</v>
          </cell>
          <cell r="D1905" t="b">
            <v>1</v>
          </cell>
          <cell r="E1905" t="str">
            <v xml:space="preserve">TOYOTA HILUX REVO (15-) - DOOR MIRROR (ELECTRIC) BLACK 3WIRES - RH</v>
          </cell>
          <cell r="F1905" t="str">
            <v>TOYOTA</v>
          </cell>
          <cell r="G1905" t="str">
            <v xml:space="preserve">REVO/15 SMEB3W RH</v>
          </cell>
          <cell r="H1905" t="str">
            <v>TY05-2012B-R</v>
          </cell>
          <cell r="J1905">
            <v>0.04</v>
          </cell>
          <cell r="K1905" t="str">
            <v>SUPPLIER0002</v>
          </cell>
          <cell r="L1905" t="str">
            <v xml:space="preserve">ANHUI TINCAI SILK CO. LTD</v>
          </cell>
          <cell r="M1905">
            <v>1</v>
          </cell>
          <cell r="N1905">
            <v>4</v>
          </cell>
          <cell r="O1905">
            <v>5</v>
          </cell>
          <cell r="P1905">
            <v>2</v>
          </cell>
          <cell r="Q1905">
            <v>5</v>
          </cell>
          <cell r="T1905" t="str">
            <v xml:space="preserve">Yuan Purchase Pricelist (CNY)</v>
          </cell>
          <cell r="U1905">
            <v>120</v>
          </cell>
          <cell r="V1905">
            <v>3051.36</v>
          </cell>
          <cell r="W1905">
            <v>4600</v>
          </cell>
          <cell r="X1905">
            <v>8000</v>
          </cell>
          <cell r="Z1905">
            <v>10</v>
          </cell>
          <cell r="AB1905" t="str">
            <v>B12</v>
          </cell>
        </row>
        <row r="1906">
          <cell r="A1906">
            <v>13555</v>
          </cell>
          <cell r="B1906" t="str">
            <v>AUTOLAMPS1886</v>
          </cell>
          <cell r="C1906" t="str">
            <v>AUTOLAMPS1886</v>
          </cell>
          <cell r="D1906" t="b">
            <v>1</v>
          </cell>
          <cell r="E1906" t="str">
            <v xml:space="preserve">TOYOTA HILUX REVO (15-) - DOOR MIRROR (MANUAL) BLACK - LH</v>
          </cell>
          <cell r="F1906" t="str">
            <v>TOYOTA</v>
          </cell>
          <cell r="G1906" t="str">
            <v xml:space="preserve">REVO/15 SMMB LH</v>
          </cell>
          <cell r="H1906" t="str">
            <v>TY05-2012-L</v>
          </cell>
          <cell r="J1906">
            <v>0.04</v>
          </cell>
          <cell r="K1906" t="str">
            <v>SUPPLIER0002</v>
          </cell>
          <cell r="L1906" t="str">
            <v xml:space="preserve">ANHUI TINCAI SILK CO. LTD</v>
          </cell>
          <cell r="M1906">
            <v>1</v>
          </cell>
          <cell r="N1906">
            <v>4</v>
          </cell>
          <cell r="O1906">
            <v>5</v>
          </cell>
          <cell r="P1906">
            <v>2</v>
          </cell>
          <cell r="Q1906">
            <v>5</v>
          </cell>
          <cell r="T1906" t="str">
            <v xml:space="preserve">Yuan Purchase Pricelist (CNY)</v>
          </cell>
          <cell r="U1906">
            <v>95</v>
          </cell>
          <cell r="V1906">
            <v>2584</v>
          </cell>
          <cell r="W1906">
            <v>3880</v>
          </cell>
          <cell r="X1906">
            <v>5170</v>
          </cell>
          <cell r="Z1906">
            <v>15</v>
          </cell>
          <cell r="AB1906" t="str">
            <v>B12</v>
          </cell>
        </row>
        <row r="1907">
          <cell r="A1907">
            <v>13554</v>
          </cell>
          <cell r="B1907" t="str">
            <v>AUTOLAMPS1887</v>
          </cell>
          <cell r="C1907" t="str">
            <v>AUTOLAMPS1887</v>
          </cell>
          <cell r="D1907" t="b">
            <v>1</v>
          </cell>
          <cell r="E1907" t="str">
            <v xml:space="preserve">TOYOTA HILUX REVO (15-) - DOOR MIRROR (MANUAL) BLACK - RH</v>
          </cell>
          <cell r="F1907" t="str">
            <v>TOYOTA</v>
          </cell>
          <cell r="G1907" t="str">
            <v xml:space="preserve">REVO/15 SMMB RH</v>
          </cell>
          <cell r="H1907" t="str">
            <v>TY05-2012-R</v>
          </cell>
          <cell r="J1907">
            <v>0.04</v>
          </cell>
          <cell r="K1907" t="str">
            <v>SUPPLIER0002</v>
          </cell>
          <cell r="L1907" t="str">
            <v xml:space="preserve">ANHUI TINCAI SILK CO. LTD</v>
          </cell>
          <cell r="M1907">
            <v>1</v>
          </cell>
          <cell r="N1907">
            <v>4</v>
          </cell>
          <cell r="O1907">
            <v>5</v>
          </cell>
          <cell r="P1907">
            <v>2</v>
          </cell>
          <cell r="Q1907">
            <v>5</v>
          </cell>
          <cell r="T1907" t="str">
            <v xml:space="preserve">Yuan Purchase Pricelist (CNY)</v>
          </cell>
          <cell r="U1907">
            <v>95</v>
          </cell>
          <cell r="V1907">
            <v>2584</v>
          </cell>
          <cell r="W1907">
            <v>3880</v>
          </cell>
          <cell r="X1907">
            <v>5170</v>
          </cell>
          <cell r="Z1907">
            <v>25</v>
          </cell>
          <cell r="AB1907" t="str">
            <v>B12</v>
          </cell>
        </row>
        <row r="1908">
          <cell r="A1908">
            <v>13557</v>
          </cell>
          <cell r="B1908" t="str">
            <v>AUTOLAMPS1872</v>
          </cell>
          <cell r="C1908" t="str">
            <v>AUTOLAMPS1872</v>
          </cell>
          <cell r="D1908" t="b">
            <v>1</v>
          </cell>
          <cell r="E1908" t="str">
            <v xml:space="preserve">TOYOTA HILUX REVO (15-) - FOG LAMP - LH</v>
          </cell>
          <cell r="F1908" t="str">
            <v>TOYOTA</v>
          </cell>
          <cell r="G1908" t="str">
            <v xml:space="preserve">REVO/15 FLA LH</v>
          </cell>
          <cell r="H1908" t="str">
            <v>TY05-2004-L</v>
          </cell>
          <cell r="J1908">
            <v>0.04</v>
          </cell>
          <cell r="K1908" t="str">
            <v>SUPPLIER0002</v>
          </cell>
          <cell r="L1908" t="str">
            <v xml:space="preserve">ANHUI TINCAI SILK CO. LTD</v>
          </cell>
          <cell r="M1908">
            <v>2</v>
          </cell>
          <cell r="N1908">
            <v>8</v>
          </cell>
          <cell r="O1908">
            <v>10</v>
          </cell>
          <cell r="P1908">
            <v>2</v>
          </cell>
          <cell r="Q1908">
            <v>5</v>
          </cell>
          <cell r="T1908" t="str">
            <v xml:space="preserve">Yuan Purchase Pricelist (CNY)</v>
          </cell>
          <cell r="U1908">
            <v>30</v>
          </cell>
          <cell r="V1908">
            <v>697.5</v>
          </cell>
          <cell r="W1908">
            <v>1050</v>
          </cell>
          <cell r="X1908">
            <v>1450</v>
          </cell>
        </row>
        <row r="1909">
          <cell r="A1909">
            <v>13556</v>
          </cell>
          <cell r="B1909" t="str">
            <v>AUTOLAMPS1873</v>
          </cell>
          <cell r="C1909" t="str">
            <v>AUTOLAMPS1873</v>
          </cell>
          <cell r="D1909" t="b">
            <v>1</v>
          </cell>
          <cell r="E1909" t="str">
            <v xml:space="preserve">TOYOTA HILUX REVO (15-) - FOG LAMP - RH</v>
          </cell>
          <cell r="F1909" t="str">
            <v>TOYOTA</v>
          </cell>
          <cell r="G1909" t="str">
            <v xml:space="preserve">REVO/15 FLA RH</v>
          </cell>
          <cell r="H1909" t="str">
            <v>TY05-2004-R</v>
          </cell>
          <cell r="J1909">
            <v>0.04</v>
          </cell>
          <cell r="K1909" t="str">
            <v>SUPPLIER0002</v>
          </cell>
          <cell r="L1909" t="str">
            <v xml:space="preserve">ANHUI TINCAI SILK CO. LTD</v>
          </cell>
          <cell r="M1909">
            <v>2</v>
          </cell>
          <cell r="N1909">
            <v>8</v>
          </cell>
          <cell r="O1909">
            <v>10</v>
          </cell>
          <cell r="P1909">
            <v>2</v>
          </cell>
          <cell r="Q1909">
            <v>5</v>
          </cell>
          <cell r="T1909" t="str">
            <v xml:space="preserve">Yuan Purchase Pricelist (CNY)</v>
          </cell>
          <cell r="U1909">
            <v>30</v>
          </cell>
          <cell r="V1909">
            <v>697.5</v>
          </cell>
          <cell r="W1909">
            <v>1050</v>
          </cell>
          <cell r="X1909">
            <v>1450</v>
          </cell>
        </row>
        <row r="1910">
          <cell r="A1910">
            <v>13559</v>
          </cell>
          <cell r="B1910" t="str">
            <v>AUTOLAMPS1874</v>
          </cell>
          <cell r="C1910" t="str">
            <v>AUTOLAMPS1874</v>
          </cell>
          <cell r="D1910" t="b">
            <v>1</v>
          </cell>
          <cell r="E1910" t="str">
            <v xml:space="preserve">TOYOTA HILUX REVO (15-) - FOG LAMP COVER - LH</v>
          </cell>
          <cell r="F1910" t="str">
            <v>TOYOTA</v>
          </cell>
          <cell r="G1910" t="str">
            <v xml:space="preserve">REVO/15 FLC LH</v>
          </cell>
          <cell r="H1910" t="str">
            <v>TY05-2004-4-L</v>
          </cell>
          <cell r="J1910">
            <v>0.04</v>
          </cell>
          <cell r="K1910" t="str">
            <v>SUPPLIER0002</v>
          </cell>
          <cell r="L1910" t="str">
            <v xml:space="preserve">ANHUI TINCAI SILK CO. LTD</v>
          </cell>
          <cell r="M1910">
            <v>0</v>
          </cell>
          <cell r="N1910">
            <v>0</v>
          </cell>
          <cell r="O1910">
            <v>0</v>
          </cell>
          <cell r="P1910">
            <v>2</v>
          </cell>
          <cell r="Q1910">
            <v>5</v>
          </cell>
          <cell r="T1910" t="str">
            <v xml:space="preserve">Yuan Purchase Pricelist (CNY)</v>
          </cell>
          <cell r="U1910">
            <v>15</v>
          </cell>
          <cell r="V1910">
            <v>338</v>
          </cell>
          <cell r="W1910">
            <v>520</v>
          </cell>
          <cell r="X1910">
            <v>720</v>
          </cell>
        </row>
        <row r="1911">
          <cell r="A1911">
            <v>13558</v>
          </cell>
          <cell r="B1911" t="str">
            <v>AUTOLAMPS1875</v>
          </cell>
          <cell r="C1911" t="str">
            <v>AUTOLAMPS1875</v>
          </cell>
          <cell r="D1911" t="b">
            <v>1</v>
          </cell>
          <cell r="E1911" t="str">
            <v xml:space="preserve">TOYOTA HILUX REVO (15-) - FOG LAMP COVER - RH</v>
          </cell>
          <cell r="F1911" t="str">
            <v>TOYOTA</v>
          </cell>
          <cell r="G1911" t="str">
            <v xml:space="preserve">REVO/15 FLC RH</v>
          </cell>
          <cell r="H1911" t="str">
            <v>TY05-2004-4-R</v>
          </cell>
          <cell r="J1911">
            <v>0.04</v>
          </cell>
          <cell r="K1911" t="str">
            <v>SUPPLIER0002</v>
          </cell>
          <cell r="L1911" t="str">
            <v xml:space="preserve">ANHUI TINCAI SILK CO. LTD</v>
          </cell>
          <cell r="M1911">
            <v>0</v>
          </cell>
          <cell r="N1911">
            <v>0</v>
          </cell>
          <cell r="O1911">
            <v>0</v>
          </cell>
          <cell r="P1911">
            <v>2</v>
          </cell>
          <cell r="Q1911">
            <v>5</v>
          </cell>
          <cell r="T1911" t="str">
            <v xml:space="preserve">Yuan Purchase Pricelist (CNY)</v>
          </cell>
          <cell r="U1911">
            <v>15</v>
          </cell>
          <cell r="V1911">
            <v>338</v>
          </cell>
          <cell r="W1911">
            <v>520</v>
          </cell>
          <cell r="X1911">
            <v>720</v>
          </cell>
        </row>
        <row r="1912">
          <cell r="A1912">
            <v>13561</v>
          </cell>
          <cell r="B1912" t="str">
            <v>AUTOLAMPS1876</v>
          </cell>
          <cell r="C1912" t="str">
            <v>AUTOLAMPS1876</v>
          </cell>
          <cell r="D1912" t="b">
            <v>1</v>
          </cell>
          <cell r="E1912" t="str">
            <v xml:space="preserve">TOYOTA HILUX REVO (15-) - FOG LAMP HOUSING - LH</v>
          </cell>
          <cell r="F1912" t="str">
            <v>TOYOTA</v>
          </cell>
          <cell r="G1912" t="str">
            <v xml:space="preserve">REVO/15 FLH LH</v>
          </cell>
          <cell r="H1912" t="str">
            <v>TY05-2004-3-L</v>
          </cell>
          <cell r="J1912">
            <v>0.04</v>
          </cell>
          <cell r="K1912" t="str">
            <v>SUPPLIER0002</v>
          </cell>
          <cell r="L1912" t="str">
            <v xml:space="preserve">ANHUI TINCAI SILK CO. LTD</v>
          </cell>
          <cell r="M1912">
            <v>0</v>
          </cell>
          <cell r="N1912">
            <v>0</v>
          </cell>
          <cell r="O1912">
            <v>0</v>
          </cell>
          <cell r="P1912">
            <v>2</v>
          </cell>
          <cell r="Q1912">
            <v>5</v>
          </cell>
          <cell r="T1912" t="str">
            <v xml:space="preserve">Yuan Purchase Pricelist (CNY)</v>
          </cell>
          <cell r="U1912">
            <v>15</v>
          </cell>
          <cell r="V1912">
            <v>338</v>
          </cell>
          <cell r="W1912">
            <v>520</v>
          </cell>
          <cell r="X1912">
            <v>720</v>
          </cell>
        </row>
        <row r="1913">
          <cell r="A1913">
            <v>13560</v>
          </cell>
          <cell r="B1913" t="str">
            <v>AUTOLAMPS1877</v>
          </cell>
          <cell r="C1913" t="str">
            <v>AUTOLAMPS1877</v>
          </cell>
          <cell r="D1913" t="b">
            <v>1</v>
          </cell>
          <cell r="E1913" t="str">
            <v xml:space="preserve">TOYOTA HILUX REVO (15-) - FOG LAMP HOUSING - RH</v>
          </cell>
          <cell r="F1913" t="str">
            <v>TOYOTA</v>
          </cell>
          <cell r="G1913" t="str">
            <v xml:space="preserve">REVO/15 FLH RH</v>
          </cell>
          <cell r="H1913" t="str">
            <v>TY05-2004-3-R</v>
          </cell>
          <cell r="J1913">
            <v>0.04</v>
          </cell>
          <cell r="K1913" t="str">
            <v>SUPPLIER0002</v>
          </cell>
          <cell r="L1913" t="str">
            <v xml:space="preserve">ANHUI TINCAI SILK CO. LTD</v>
          </cell>
          <cell r="M1913">
            <v>0</v>
          </cell>
          <cell r="N1913">
            <v>0</v>
          </cell>
          <cell r="O1913">
            <v>0</v>
          </cell>
          <cell r="P1913">
            <v>2</v>
          </cell>
          <cell r="Q1913">
            <v>5</v>
          </cell>
          <cell r="T1913" t="str">
            <v xml:space="preserve">Yuan Purchase Pricelist (CNY)</v>
          </cell>
          <cell r="U1913">
            <v>15</v>
          </cell>
          <cell r="V1913">
            <v>338</v>
          </cell>
          <cell r="W1913">
            <v>520</v>
          </cell>
          <cell r="X1913">
            <v>720</v>
          </cell>
        </row>
        <row r="1914">
          <cell r="A1914">
            <v>13562</v>
          </cell>
          <cell r="B1914" t="str">
            <v>AUTOLAMPS1869</v>
          </cell>
          <cell r="C1914" t="str">
            <v>AUTOLAMPS1869</v>
          </cell>
          <cell r="D1914" t="b">
            <v>1</v>
          </cell>
          <cell r="E1914" t="str">
            <v xml:space="preserve">TOYOTA HILUX REVO (15-) - FRONT BUMPER 4WD</v>
          </cell>
          <cell r="F1914" t="str">
            <v>TOYOTA</v>
          </cell>
          <cell r="G1914" t="str">
            <v xml:space="preserve">REVO/15 BPRF</v>
          </cell>
          <cell r="H1914" t="str">
            <v>TY05-2007</v>
          </cell>
          <cell r="J1914">
            <v>0.04</v>
          </cell>
          <cell r="K1914" t="str">
            <v>SUPPLIER0002</v>
          </cell>
          <cell r="L1914" t="str">
            <v xml:space="preserve">ANHUI TINCAI SILK CO. LTD</v>
          </cell>
          <cell r="M1914">
            <v>0</v>
          </cell>
          <cell r="N1914">
            <v>0</v>
          </cell>
          <cell r="O1914">
            <v>0</v>
          </cell>
          <cell r="R1914">
            <v>2</v>
          </cell>
          <cell r="S1914">
            <v>3</v>
          </cell>
          <cell r="T1914" t="str">
            <v xml:space="preserve">Yuan Purchase Pricelist (CNY)</v>
          </cell>
          <cell r="U1914">
            <v>130</v>
          </cell>
          <cell r="V1914">
            <v>2925</v>
          </cell>
          <cell r="W1914">
            <v>4530</v>
          </cell>
          <cell r="X1914">
            <v>6250</v>
          </cell>
          <cell r="Z1914">
            <v>12</v>
          </cell>
          <cell r="AB1914" t="str">
            <v>G4B</v>
          </cell>
        </row>
        <row r="1915">
          <cell r="A1915">
            <v>13563</v>
          </cell>
          <cell r="B1915" t="str">
            <v>AUTOLAMPS1870</v>
          </cell>
          <cell r="C1915" t="str">
            <v>AUTOLAMPS1870</v>
          </cell>
          <cell r="D1915" t="b">
            <v>1</v>
          </cell>
          <cell r="E1915" t="str">
            <v xml:space="preserve">TOYOTA HILUX REVO (15-) - FRONT BUMPER GRILL</v>
          </cell>
          <cell r="F1915" t="str">
            <v>TOYOTA</v>
          </cell>
          <cell r="G1915" t="str">
            <v xml:space="preserve">REVO/15 BPRG</v>
          </cell>
          <cell r="H1915" t="str">
            <v>TY05-2007-1</v>
          </cell>
          <cell r="J1915">
            <v>0.04</v>
          </cell>
          <cell r="K1915" t="str">
            <v>SUPPLIER0002</v>
          </cell>
          <cell r="L1915" t="str">
            <v xml:space="preserve">ANHUI TINCAI SILK CO. LTD</v>
          </cell>
          <cell r="M1915">
            <v>0</v>
          </cell>
          <cell r="N1915">
            <v>0</v>
          </cell>
          <cell r="O1915">
            <v>0</v>
          </cell>
          <cell r="R1915">
            <v>2</v>
          </cell>
          <cell r="S1915">
            <v>3</v>
          </cell>
          <cell r="T1915" t="str">
            <v xml:space="preserve">Yuan Purchase Pricelist (CNY)</v>
          </cell>
          <cell r="U1915">
            <v>25</v>
          </cell>
          <cell r="V1915">
            <v>563</v>
          </cell>
          <cell r="W1915">
            <v>870</v>
          </cell>
          <cell r="X1915">
            <v>1200</v>
          </cell>
          <cell r="Z1915">
            <v>17</v>
          </cell>
          <cell r="AB1915" t="str">
            <v>G4B</v>
          </cell>
        </row>
        <row r="1916">
          <cell r="A1916">
            <v>13564</v>
          </cell>
          <cell r="B1916" t="str">
            <v>AUTOLAMPS1878</v>
          </cell>
          <cell r="C1916" t="str">
            <v>AUTOLAMPS1878</v>
          </cell>
          <cell r="D1916" t="b">
            <v>1</v>
          </cell>
          <cell r="E1916" t="str">
            <v xml:space="preserve">TOYOTA HILUX REVO (15-) - FRONT GRILL (BLACK)</v>
          </cell>
          <cell r="F1916" t="str">
            <v>TOYOTA</v>
          </cell>
          <cell r="G1916" t="str">
            <v xml:space="preserve">REVO/15 GRLB</v>
          </cell>
          <cell r="H1916" t="str">
            <v>TY05-2011</v>
          </cell>
          <cell r="J1916">
            <v>0.04</v>
          </cell>
          <cell r="K1916" t="str">
            <v>SUPPLIER0002</v>
          </cell>
          <cell r="L1916" t="str">
            <v xml:space="preserve">ANHUI TINCAI SILK CO. LTD</v>
          </cell>
          <cell r="M1916">
            <v>2</v>
          </cell>
          <cell r="N1916">
            <v>8</v>
          </cell>
          <cell r="O1916">
            <v>10</v>
          </cell>
          <cell r="R1916">
            <v>2</v>
          </cell>
          <cell r="S1916">
            <v>3</v>
          </cell>
          <cell r="T1916" t="str">
            <v xml:space="preserve">Yuan Purchase Pricelist (CNY)</v>
          </cell>
          <cell r="U1916">
            <v>65</v>
          </cell>
          <cell r="V1916">
            <v>1652.82</v>
          </cell>
          <cell r="W1916">
            <v>2500</v>
          </cell>
          <cell r="X1916">
            <v>4400</v>
          </cell>
          <cell r="Z1916">
            <v>8</v>
          </cell>
          <cell r="AB1916" t="str">
            <v xml:space="preserve">G4B </v>
          </cell>
        </row>
        <row r="1917">
          <cell r="A1917">
            <v>13565</v>
          </cell>
          <cell r="B1917" t="str">
            <v>AUTOLAMPS1879</v>
          </cell>
          <cell r="C1917" t="str">
            <v>AUTOLAMPS1879</v>
          </cell>
          <cell r="D1917" t="b">
            <v>1</v>
          </cell>
          <cell r="E1917" t="str">
            <v xml:space="preserve">TOYOTA HILUX REVO (15-) - FRONT GRILL (CHROME)</v>
          </cell>
          <cell r="F1917" t="str">
            <v>TOYOTA</v>
          </cell>
          <cell r="G1917" t="str">
            <v xml:space="preserve">REVO/15 GRLC</v>
          </cell>
          <cell r="H1917" t="str">
            <v>TY05-2011C</v>
          </cell>
          <cell r="J1917">
            <v>0.04</v>
          </cell>
          <cell r="K1917" t="str">
            <v>SUPPLIER0002</v>
          </cell>
          <cell r="L1917" t="str">
            <v xml:space="preserve">ANHUI TINCAI SILK CO. LTD</v>
          </cell>
          <cell r="M1917">
            <v>0</v>
          </cell>
          <cell r="N1917">
            <v>0</v>
          </cell>
          <cell r="O1917">
            <v>0</v>
          </cell>
          <cell r="R1917">
            <v>2</v>
          </cell>
          <cell r="S1917">
            <v>3</v>
          </cell>
          <cell r="T1917" t="str">
            <v xml:space="preserve">Yuan Purchase Pricelist (CNY)</v>
          </cell>
          <cell r="U1917">
            <v>90</v>
          </cell>
          <cell r="V1917">
            <v>2025</v>
          </cell>
          <cell r="W1917">
            <v>3140</v>
          </cell>
          <cell r="X1917">
            <v>4330</v>
          </cell>
        </row>
        <row r="1918">
          <cell r="A1918">
            <v>13567</v>
          </cell>
          <cell r="B1918" t="str">
            <v>AUTOLAMPS1880</v>
          </cell>
          <cell r="C1918" t="str">
            <v>AUTOLAMPS1880</v>
          </cell>
          <cell r="D1918" t="b">
            <v>1</v>
          </cell>
          <cell r="E1918" t="str">
            <v xml:space="preserve">TOYOTA HILUX REVO (15-) - HEAD LAMP - LH</v>
          </cell>
          <cell r="F1918" t="str">
            <v>TOYOTA</v>
          </cell>
          <cell r="G1918" t="str">
            <v xml:space="preserve">REVO/15 HLA LH</v>
          </cell>
          <cell r="H1918" t="str">
            <v>TY05-2001-L</v>
          </cell>
          <cell r="J1918">
            <v>0.04</v>
          </cell>
          <cell r="K1918" t="str">
            <v>SUPPLIER0002</v>
          </cell>
          <cell r="L1918" t="str">
            <v xml:space="preserve">ANHUI TINCAI SILK CO. LTD</v>
          </cell>
          <cell r="M1918">
            <v>1</v>
          </cell>
          <cell r="N1918">
            <v>4</v>
          </cell>
          <cell r="O1918">
            <v>5</v>
          </cell>
          <cell r="R1918">
            <v>2</v>
          </cell>
          <cell r="S1918">
            <v>5</v>
          </cell>
          <cell r="T1918" t="str">
            <v xml:space="preserve">Yuan Purchase Pricelist (CNY)</v>
          </cell>
          <cell r="U1918">
            <v>150</v>
          </cell>
          <cell r="V1918">
            <v>3826</v>
          </cell>
          <cell r="W1918">
            <v>5700</v>
          </cell>
          <cell r="X1918">
            <v>9900</v>
          </cell>
          <cell r="Z1918">
            <v>5</v>
          </cell>
          <cell r="AB1918" t="str">
            <v>A4</v>
          </cell>
        </row>
        <row r="1919">
          <cell r="A1919">
            <v>13566</v>
          </cell>
          <cell r="B1919" t="str">
            <v>AUTOLAMPS1881</v>
          </cell>
          <cell r="C1919" t="str">
            <v>AUTOLAMPS1881</v>
          </cell>
          <cell r="D1919" t="b">
            <v>1</v>
          </cell>
          <cell r="E1919" t="str">
            <v xml:space="preserve">TOYOTA HILUX REVO (15-) - HEAD LAMP - RH</v>
          </cell>
          <cell r="F1919" t="str">
            <v>TOYOTA</v>
          </cell>
          <cell r="G1919" t="str">
            <v xml:space="preserve">REVO/15 HLA RH</v>
          </cell>
          <cell r="H1919" t="str">
            <v>TY05-2001-R</v>
          </cell>
          <cell r="J1919">
            <v>0.04</v>
          </cell>
          <cell r="K1919" t="str">
            <v>SUPPLIER0002</v>
          </cell>
          <cell r="L1919" t="str">
            <v xml:space="preserve">ANHUI TINCAI SILK CO. LTD</v>
          </cell>
          <cell r="M1919">
            <v>1</v>
          </cell>
          <cell r="N1919">
            <v>4</v>
          </cell>
          <cell r="O1919">
            <v>5</v>
          </cell>
          <cell r="R1919">
            <v>2</v>
          </cell>
          <cell r="S1919">
            <v>5</v>
          </cell>
          <cell r="T1919" t="str">
            <v xml:space="preserve">Yuan Purchase Pricelist (CNY)</v>
          </cell>
          <cell r="U1919">
            <v>150</v>
          </cell>
          <cell r="V1919">
            <v>3826</v>
          </cell>
          <cell r="W1919">
            <v>5700</v>
          </cell>
          <cell r="X1919">
            <v>9900</v>
          </cell>
          <cell r="Z1919">
            <v>3</v>
          </cell>
          <cell r="AB1919" t="str">
            <v>A4</v>
          </cell>
        </row>
        <row r="1920">
          <cell r="A1920">
            <v>13568</v>
          </cell>
          <cell r="B1920" t="str">
            <v>AUTOLAMPS1871</v>
          </cell>
          <cell r="C1920" t="str">
            <v>AUTOLAMPS1871</v>
          </cell>
          <cell r="D1920" t="b">
            <v>1</v>
          </cell>
          <cell r="E1920" t="str">
            <v xml:space="preserve">TOYOTA HILUX REVO (15-) - REAR BUMPER (CHROME/BLACK)</v>
          </cell>
          <cell r="F1920" t="str">
            <v>TOYOTA</v>
          </cell>
          <cell r="G1920" t="str">
            <v xml:space="preserve">REVO/15 BPRR C</v>
          </cell>
          <cell r="H1920" t="str">
            <v>TY05-2008</v>
          </cell>
          <cell r="J1920">
            <v>0.04</v>
          </cell>
          <cell r="K1920" t="str">
            <v>SUPPLIER0002</v>
          </cell>
          <cell r="L1920" t="str">
            <v xml:space="preserve">ANHUI TINCAI SILK CO. LTD</v>
          </cell>
          <cell r="N1920">
            <v>0</v>
          </cell>
          <cell r="O1920">
            <v>0</v>
          </cell>
          <cell r="R1920">
            <v>2</v>
          </cell>
          <cell r="S1920">
            <v>3</v>
          </cell>
          <cell r="T1920" t="str">
            <v xml:space="preserve">Yuan Purchase Pricelist (CNY)</v>
          </cell>
          <cell r="U1920">
            <v>0</v>
          </cell>
          <cell r="V1920">
            <v>5390</v>
          </cell>
          <cell r="W1920">
            <v>8350</v>
          </cell>
          <cell r="X1920">
            <v>11520</v>
          </cell>
        </row>
        <row r="1921">
          <cell r="A1921">
            <v>13570</v>
          </cell>
          <cell r="B1921" t="str">
            <v>AUTOLAMPS1888</v>
          </cell>
          <cell r="C1921" t="str">
            <v>AUTOLAMPS1888</v>
          </cell>
          <cell r="D1921" t="b">
            <v>1</v>
          </cell>
          <cell r="E1921" t="str">
            <v xml:space="preserve">TOYOTA HILUX REVO (15-) - TAIL LAMP - LH</v>
          </cell>
          <cell r="F1921" t="str">
            <v>TOYOTA</v>
          </cell>
          <cell r="G1921" t="str">
            <v xml:space="preserve">REVO/15 TLA LH</v>
          </cell>
          <cell r="H1921" t="str">
            <v>TY05-2002-L</v>
          </cell>
          <cell r="J1921">
            <v>0.04</v>
          </cell>
          <cell r="K1921" t="str">
            <v>SUPPLIER0002</v>
          </cell>
          <cell r="L1921" t="str">
            <v xml:space="preserve">ANHUI TINCAI SILK CO. LTD</v>
          </cell>
          <cell r="M1921">
            <v>6</v>
          </cell>
          <cell r="N1921">
            <v>24</v>
          </cell>
          <cell r="O1921">
            <v>30</v>
          </cell>
          <cell r="R1921">
            <v>2</v>
          </cell>
          <cell r="S1921">
            <v>5</v>
          </cell>
          <cell r="T1921" t="str">
            <v xml:space="preserve">Yuan Purchase Pricelist (CNY)</v>
          </cell>
          <cell r="U1921">
            <v>55</v>
          </cell>
          <cell r="V1921">
            <v>1403</v>
          </cell>
          <cell r="W1921">
            <v>2100</v>
          </cell>
          <cell r="X1921">
            <v>3600</v>
          </cell>
          <cell r="Z1921">
            <v>15</v>
          </cell>
          <cell r="AB1921" t="str">
            <v>B1</v>
          </cell>
        </row>
        <row r="1922">
          <cell r="A1922">
            <v>13569</v>
          </cell>
          <cell r="B1922" t="str">
            <v>AUTOLAMPS1889</v>
          </cell>
          <cell r="C1922" t="str">
            <v>AUTOLAMPS1889</v>
          </cell>
          <cell r="D1922" t="b">
            <v>1</v>
          </cell>
          <cell r="E1922" t="str">
            <v xml:space="preserve">TOYOTA HILUX REVO (15-) - TAIL LAMP - RH</v>
          </cell>
          <cell r="F1922" t="str">
            <v>TOYOTA</v>
          </cell>
          <cell r="G1922" t="str">
            <v xml:space="preserve">REVO/15 TLA RH</v>
          </cell>
          <cell r="H1922" t="str">
            <v>TY05-2002-R</v>
          </cell>
          <cell r="J1922">
            <v>0.04</v>
          </cell>
          <cell r="K1922" t="str">
            <v>SUPPLIER0002</v>
          </cell>
          <cell r="L1922" t="str">
            <v xml:space="preserve">ANHUI TINCAI SILK CO. LTD</v>
          </cell>
          <cell r="M1922">
            <v>6</v>
          </cell>
          <cell r="N1922">
            <v>24</v>
          </cell>
          <cell r="O1922">
            <v>30</v>
          </cell>
          <cell r="R1922">
            <v>2</v>
          </cell>
          <cell r="S1922">
            <v>5</v>
          </cell>
          <cell r="T1922" t="str">
            <v xml:space="preserve">Yuan Purchase Pricelist (CNY)</v>
          </cell>
          <cell r="U1922">
            <v>55</v>
          </cell>
          <cell r="V1922">
            <v>1403</v>
          </cell>
          <cell r="W1922">
            <v>2100</v>
          </cell>
          <cell r="X1922">
            <v>3600</v>
          </cell>
          <cell r="Z1922">
            <v>13</v>
          </cell>
          <cell r="AB1922" t="str">
            <v>B1</v>
          </cell>
        </row>
        <row r="1923">
          <cell r="A1923">
            <v>14013</v>
          </cell>
          <cell r="B1923" t="str">
            <v>AUTOLAMPS1882</v>
          </cell>
          <cell r="C1923" t="str">
            <v>AUTOLAMPS1882</v>
          </cell>
          <cell r="D1923" t="b">
            <v>1</v>
          </cell>
          <cell r="E1923" t="str">
            <v xml:space="preserve">TOYOTA HILUX REVO (15-) - TAIL LENS - LH</v>
          </cell>
          <cell r="F1923" t="str">
            <v>TOYOTA</v>
          </cell>
          <cell r="G1923" t="str">
            <v xml:space="preserve">REVO/15 TLS LH</v>
          </cell>
          <cell r="H1923" t="str">
            <v>TY05-2002-00-L</v>
          </cell>
          <cell r="J1923">
            <v>0.04</v>
          </cell>
          <cell r="K1923" t="str">
            <v>SUPPLIER0002</v>
          </cell>
          <cell r="L1923" t="str">
            <v xml:space="preserve">ANHUI TINCAI SILK CO. LTD</v>
          </cell>
          <cell r="N1923">
            <v>0</v>
          </cell>
          <cell r="O1923">
            <v>0</v>
          </cell>
          <cell r="R1923">
            <v>5</v>
          </cell>
          <cell r="S1923">
            <v>10</v>
          </cell>
          <cell r="T1923" t="str">
            <v xml:space="preserve">Yuan Purchase Pricelist (CNY)</v>
          </cell>
          <cell r="U1923">
            <v>22</v>
          </cell>
          <cell r="V1923">
            <v>561</v>
          </cell>
          <cell r="W1923">
            <v>840</v>
          </cell>
          <cell r="X1923">
            <v>1120</v>
          </cell>
          <cell r="Z1923">
            <v>12</v>
          </cell>
          <cell r="AB1923" t="str">
            <v>TF</v>
          </cell>
        </row>
        <row r="1924">
          <cell r="A1924">
            <v>14012</v>
          </cell>
          <cell r="B1924" t="str">
            <v>AUTOLAMPS1883</v>
          </cell>
          <cell r="C1924" t="str">
            <v>AUTOLAMPS1883</v>
          </cell>
          <cell r="D1924" t="b">
            <v>1</v>
          </cell>
          <cell r="E1924" t="str">
            <v xml:space="preserve">TOYOTA HILUX REVO (15-) - TAIL LENS - RH</v>
          </cell>
          <cell r="F1924" t="str">
            <v>TOYOTA</v>
          </cell>
          <cell r="G1924" t="str">
            <v xml:space="preserve">REVO/15 TLS RH</v>
          </cell>
          <cell r="H1924" t="str">
            <v>TY05-2002-00-R</v>
          </cell>
          <cell r="J1924">
            <v>0.04</v>
          </cell>
          <cell r="K1924" t="str">
            <v>SUPPLIER0002</v>
          </cell>
          <cell r="L1924" t="str">
            <v xml:space="preserve">ANHUI TINCAI SILK CO. LTD</v>
          </cell>
          <cell r="N1924">
            <v>0</v>
          </cell>
          <cell r="O1924">
            <v>0</v>
          </cell>
          <cell r="R1924">
            <v>5</v>
          </cell>
          <cell r="S1924">
            <v>10</v>
          </cell>
          <cell r="T1924" t="str">
            <v xml:space="preserve">Yuan Purchase Pricelist (CNY)</v>
          </cell>
          <cell r="U1924">
            <v>22</v>
          </cell>
          <cell r="V1924">
            <v>561</v>
          </cell>
          <cell r="W1924">
            <v>840</v>
          </cell>
          <cell r="X1924">
            <v>1120</v>
          </cell>
          <cell r="Z1924">
            <v>8</v>
          </cell>
          <cell r="AB1924" t="str">
            <v>TF</v>
          </cell>
        </row>
        <row r="1925">
          <cell r="A1925">
            <v>14073</v>
          </cell>
          <cell r="B1925" t="str">
            <v>AUTOLAMPS2687</v>
          </cell>
          <cell r="C1925" t="str">
            <v>AUTOLAMPS2687</v>
          </cell>
          <cell r="D1925" t="b">
            <v>1</v>
          </cell>
          <cell r="E1925" t="str">
            <v xml:space="preserve">TOYOTA HILUX REVO PICK UP/FORTUNER 5D SUV (16-) - LAMINATED FRONT  WINDSCREEN</v>
          </cell>
          <cell r="F1925" t="str">
            <v>TOYOTA</v>
          </cell>
          <cell r="G1925" t="str">
            <v xml:space="preserve">UN126 R P LFW/X</v>
          </cell>
          <cell r="H1925" t="str">
            <v xml:space="preserve">UN126 R P LFW/X</v>
          </cell>
          <cell r="I1925" t="str">
            <v>1432*852</v>
          </cell>
          <cell r="J1925">
            <v>0.02</v>
          </cell>
          <cell r="K1925" t="str">
            <v>SUPPLIER0015</v>
          </cell>
          <cell r="L1925" t="str">
            <v xml:space="preserve">XINYI AUTOMOBILE GLASS (SHENZHEN) CO., LTD</v>
          </cell>
          <cell r="M1925">
            <v>0</v>
          </cell>
          <cell r="N1925">
            <v>0</v>
          </cell>
          <cell r="O1925">
            <v>0</v>
          </cell>
          <cell r="R1925">
            <v>3</v>
          </cell>
          <cell r="S1925">
            <v>9</v>
          </cell>
          <cell r="T1925" t="str">
            <v xml:space="preserve">USD Purchase Pricelist (USD)</v>
          </cell>
          <cell r="U1925">
            <v>15.31</v>
          </cell>
          <cell r="V1925">
            <v>2743.55</v>
          </cell>
          <cell r="W1925">
            <v>3600</v>
          </cell>
          <cell r="X1925">
            <v>4400</v>
          </cell>
        </row>
        <row r="1926">
          <cell r="A1926">
            <v>13491</v>
          </cell>
          <cell r="B1926" t="str">
            <v>AUTOLAMPS2858</v>
          </cell>
          <cell r="C1926" t="str">
            <v>AUTOLAMPS2858</v>
          </cell>
          <cell r="D1926" t="b">
            <v>1</v>
          </cell>
          <cell r="E1926" t="str">
            <v xml:space="preserve">TOYOTA HILUX REVO UN126 PICK UP (16-) - FRONT LAMINATED WINDSCREEN (LHD)</v>
          </cell>
          <cell r="F1926" t="str">
            <v>TOYOTA</v>
          </cell>
          <cell r="G1926" t="str">
            <v xml:space="preserve">UN126-L-VP LFW/X</v>
          </cell>
          <cell r="H1926" t="str">
            <v xml:space="preserve">UN126-L-VP LFW/X</v>
          </cell>
          <cell r="I1926" t="str">
            <v>1435*854</v>
          </cell>
          <cell r="J1926">
            <v>0.02</v>
          </cell>
          <cell r="K1926" t="str">
            <v>SUPPLIER0015</v>
          </cell>
          <cell r="L1926" t="str">
            <v xml:space="preserve">XINYI AUTOMOBILE GLASS (SHENZHEN) CO., LTD</v>
          </cell>
          <cell r="M1926">
            <v>1</v>
          </cell>
          <cell r="N1926">
            <v>4</v>
          </cell>
          <cell r="O1926">
            <v>5</v>
          </cell>
          <cell r="R1926">
            <v>1</v>
          </cell>
          <cell r="S1926">
            <v>4</v>
          </cell>
          <cell r="T1926" t="str">
            <v xml:space="preserve">USD Purchase Pricelist (USD)</v>
          </cell>
          <cell r="U1926">
            <v>15.75</v>
          </cell>
          <cell r="V1926">
            <v>2478</v>
          </cell>
          <cell r="W1926">
            <v>3200</v>
          </cell>
          <cell r="X1926">
            <v>4500</v>
          </cell>
          <cell r="Z1926">
            <v>95</v>
          </cell>
          <cell r="AB1926" t="str">
            <v>2B</v>
          </cell>
        </row>
        <row r="1927">
          <cell r="A1927">
            <v>14211</v>
          </cell>
          <cell r="B1927" t="str">
            <v>AUTOLAMPS1890</v>
          </cell>
          <cell r="C1927" t="str">
            <v>AUTOLAMPS1890</v>
          </cell>
          <cell r="D1927" t="b">
            <v>1</v>
          </cell>
          <cell r="E1927" t="str">
            <v xml:space="preserve">TOYOTA HILUX REVO UN126 PICK UP CAB (16-) - REAR WINDSCREEN</v>
          </cell>
          <cell r="F1927" t="str">
            <v>TOYOTA</v>
          </cell>
          <cell r="G1927" t="str">
            <v xml:space="preserve">UN126 RW/X</v>
          </cell>
          <cell r="H1927" t="str">
            <v xml:space="preserve">UN126 RW/X</v>
          </cell>
          <cell r="I1927" t="str">
            <v>1333*353</v>
          </cell>
          <cell r="J1927">
            <v>0.02</v>
          </cell>
          <cell r="K1927" t="str">
            <v>SUPPLIER0015</v>
          </cell>
          <cell r="L1927" t="str">
            <v xml:space="preserve">XINYI AUTOMOBILE GLASS (SHENZHEN) CO., LTD</v>
          </cell>
          <cell r="M1927">
            <v>1</v>
          </cell>
          <cell r="N1927">
            <v>4</v>
          </cell>
          <cell r="O1927">
            <v>5</v>
          </cell>
          <cell r="R1927">
            <v>5</v>
          </cell>
          <cell r="S1927">
            <v>20</v>
          </cell>
          <cell r="T1927" t="str">
            <v xml:space="preserve">USD Purchase Pricelist (USD)</v>
          </cell>
          <cell r="U1927">
            <v>5</v>
          </cell>
          <cell r="V1927">
            <v>896</v>
          </cell>
          <cell r="W1927">
            <v>1200</v>
          </cell>
          <cell r="X1927">
            <v>1400</v>
          </cell>
          <cell r="Z1927">
            <v>57</v>
          </cell>
          <cell r="AB1927" t="str">
            <v>5A</v>
          </cell>
        </row>
        <row r="1928">
          <cell r="A1928">
            <v>12461</v>
          </cell>
          <cell r="B1928" t="str">
            <v>AUTOLAMPS1891</v>
          </cell>
          <cell r="C1928" t="str">
            <v>AUTOLAMPS1891</v>
          </cell>
          <cell r="D1928" t="b">
            <v>1</v>
          </cell>
          <cell r="E1928" t="str">
            <v xml:space="preserve">TOYOTA HILUX RN30 (79-) - FRONT LAMP (212-1605) - LH</v>
          </cell>
          <cell r="F1928" t="str">
            <v>TOYOTA</v>
          </cell>
          <cell r="G1928" t="str">
            <v xml:space="preserve">RN30 FLA LH</v>
          </cell>
          <cell r="H1928" t="str">
            <v>TY05-0205-L</v>
          </cell>
          <cell r="J1928">
            <v>0.04</v>
          </cell>
          <cell r="K1928" t="str">
            <v>SUPPLIER0002</v>
          </cell>
          <cell r="L1928" t="str">
            <v xml:space="preserve">ANHUI TINCAI SILK CO. LTD</v>
          </cell>
          <cell r="M1928">
            <v>3</v>
          </cell>
          <cell r="N1928">
            <v>12</v>
          </cell>
          <cell r="O1928">
            <v>15</v>
          </cell>
          <cell r="P1928">
            <v>5</v>
          </cell>
          <cell r="Q1928">
            <v>10</v>
          </cell>
          <cell r="T1928" t="str">
            <v xml:space="preserve">Yuan Purchase Pricelist (CNY)</v>
          </cell>
          <cell r="U1928">
            <v>5</v>
          </cell>
          <cell r="V1928">
            <v>113</v>
          </cell>
          <cell r="W1928">
            <v>170</v>
          </cell>
          <cell r="X1928">
            <v>240</v>
          </cell>
        </row>
        <row r="1929">
          <cell r="A1929">
            <v>12460</v>
          </cell>
          <cell r="B1929" t="str">
            <v>AUTOLAMPS1892</v>
          </cell>
          <cell r="C1929" t="str">
            <v>AUTOLAMPS1892</v>
          </cell>
          <cell r="D1929" t="b">
            <v>1</v>
          </cell>
          <cell r="E1929" t="str">
            <v xml:space="preserve">TOYOTA HILUX RN30 (79-) - FRONT LAMP (212-1605) - RH</v>
          </cell>
          <cell r="F1929" t="str">
            <v>TOYOTA</v>
          </cell>
          <cell r="G1929" t="str">
            <v xml:space="preserve">RN30 FLA RH</v>
          </cell>
          <cell r="H1929" t="str">
            <v>TY05-0205-R</v>
          </cell>
          <cell r="J1929">
            <v>0.04</v>
          </cell>
          <cell r="K1929" t="str">
            <v>SUPPLIER0002</v>
          </cell>
          <cell r="L1929" t="str">
            <v xml:space="preserve">ANHUI TINCAI SILK CO. LTD</v>
          </cell>
          <cell r="M1929">
            <v>2</v>
          </cell>
          <cell r="N1929">
            <v>8</v>
          </cell>
          <cell r="O1929">
            <v>10</v>
          </cell>
          <cell r="P1929">
            <v>5</v>
          </cell>
          <cell r="Q1929">
            <v>10</v>
          </cell>
          <cell r="T1929" t="str">
            <v xml:space="preserve">Yuan Purchase Pricelist (CNY)</v>
          </cell>
          <cell r="U1929">
            <v>5</v>
          </cell>
          <cell r="V1929">
            <v>113</v>
          </cell>
          <cell r="W1929">
            <v>170</v>
          </cell>
          <cell r="X1929">
            <v>240</v>
          </cell>
        </row>
        <row r="1930">
          <cell r="A1930">
            <v>11861</v>
          </cell>
          <cell r="B1930" t="str">
            <v>AUTOLAMPS1893</v>
          </cell>
          <cell r="C1930" t="str">
            <v>AUTOLAMPS1893</v>
          </cell>
          <cell r="D1930" t="b">
            <v>1</v>
          </cell>
          <cell r="E1930" t="str">
            <v xml:space="preserve">TOYOTA HILUX RN30 (79-) - LIGHT CASE (GREY) - LH</v>
          </cell>
          <cell r="F1930" t="str">
            <v>TOYOTA</v>
          </cell>
          <cell r="G1930" t="str">
            <v xml:space="preserve">RN30 LCSG LH</v>
          </cell>
          <cell r="H1930" t="str">
            <v>TY05-0201-1-L</v>
          </cell>
          <cell r="J1930">
            <v>0.04</v>
          </cell>
          <cell r="K1930" t="str">
            <v>SUPPLIER0002</v>
          </cell>
          <cell r="L1930" t="str">
            <v xml:space="preserve">ANHUI TINCAI SILK CO. LTD</v>
          </cell>
          <cell r="M1930">
            <v>2</v>
          </cell>
          <cell r="N1930">
            <v>8</v>
          </cell>
          <cell r="O1930">
            <v>10</v>
          </cell>
          <cell r="R1930">
            <v>5</v>
          </cell>
          <cell r="S1930">
            <v>20</v>
          </cell>
          <cell r="T1930" t="str">
            <v xml:space="preserve">Yuan Purchase Pricelist (CNY)</v>
          </cell>
          <cell r="U1930">
            <v>13</v>
          </cell>
          <cell r="V1930">
            <v>332</v>
          </cell>
          <cell r="W1930">
            <v>500</v>
          </cell>
          <cell r="X1930">
            <v>660</v>
          </cell>
          <cell r="Z1930">
            <v>37</v>
          </cell>
          <cell r="AB1930" t="str">
            <v>TF</v>
          </cell>
        </row>
        <row r="1931">
          <cell r="A1931">
            <v>11860</v>
          </cell>
          <cell r="B1931" t="str">
            <v>AUTOLAMPS1894</v>
          </cell>
          <cell r="C1931" t="str">
            <v>AUTOLAMPS1894</v>
          </cell>
          <cell r="D1931" t="b">
            <v>1</v>
          </cell>
          <cell r="E1931" t="str">
            <v xml:space="preserve">TOYOTA HILUX RN30 (79-) - LIGHT CASE (GREY) - LH</v>
          </cell>
          <cell r="F1931" t="str">
            <v>TOYOTA</v>
          </cell>
          <cell r="G1931" t="str">
            <v xml:space="preserve">RN30 GRLG LH</v>
          </cell>
          <cell r="H1931" t="str">
            <v>TY05-0201-1-L</v>
          </cell>
          <cell r="J1931">
            <v>0.04</v>
          </cell>
          <cell r="K1931" t="str">
            <v>SUPPLIER0002</v>
          </cell>
          <cell r="L1931" t="str">
            <v xml:space="preserve">ANHUI TINCAI SILK CO. LTD</v>
          </cell>
          <cell r="M1931">
            <v>2</v>
          </cell>
          <cell r="N1931">
            <v>8</v>
          </cell>
          <cell r="O1931">
            <v>10</v>
          </cell>
          <cell r="R1931">
            <v>5</v>
          </cell>
          <cell r="S1931">
            <v>20</v>
          </cell>
          <cell r="T1931" t="str">
            <v xml:space="preserve">Yuan Purchase Pricelist (CNY)</v>
          </cell>
          <cell r="U1931">
            <v>13</v>
          </cell>
          <cell r="V1931">
            <v>330.56</v>
          </cell>
          <cell r="W1931">
            <v>500</v>
          </cell>
          <cell r="X1931">
            <v>870</v>
          </cell>
          <cell r="Z1931">
            <v>0</v>
          </cell>
          <cell r="AB1931" t="str">
            <v>TF</v>
          </cell>
        </row>
        <row r="1932">
          <cell r="A1932">
            <v>12079</v>
          </cell>
          <cell r="B1932" t="str">
            <v>AUTOLAMPS1897</v>
          </cell>
          <cell r="C1932" t="str">
            <v>AUTOLAMPS1897</v>
          </cell>
          <cell r="D1932" t="b">
            <v>1</v>
          </cell>
          <cell r="E1932" t="str">
            <v xml:space="preserve">TOYOTA HILUX RN30 (79-) - SIDE MIRROR (BLACK) - LH</v>
          </cell>
          <cell r="F1932" t="str">
            <v>TOYOTA</v>
          </cell>
          <cell r="G1932" t="str">
            <v xml:space="preserve">RN30 SMB LH</v>
          </cell>
          <cell r="H1932" t="str">
            <v>H-0293-L</v>
          </cell>
          <cell r="J1932">
            <v>0.04</v>
          </cell>
          <cell r="K1932" t="str">
            <v>SUPPLIER0014</v>
          </cell>
          <cell r="L1932" t="str">
            <v xml:space="preserve">WENZHOU RONGDA AUTO PARTS CO., LTD</v>
          </cell>
          <cell r="M1932">
            <v>18</v>
          </cell>
          <cell r="N1932">
            <v>72</v>
          </cell>
          <cell r="O1932">
            <v>90</v>
          </cell>
          <cell r="P1932">
            <v>5</v>
          </cell>
          <cell r="Q1932">
            <v>20</v>
          </cell>
          <cell r="T1932" t="str">
            <v xml:space="preserve">Yuan Purchase Pricelist (CNY)</v>
          </cell>
          <cell r="U1932">
            <v>0.68</v>
          </cell>
          <cell r="V1932">
            <v>114.24</v>
          </cell>
          <cell r="W1932">
            <v>180</v>
          </cell>
          <cell r="X1932">
            <v>250</v>
          </cell>
          <cell r="Z1932">
            <v>162</v>
          </cell>
          <cell r="AB1932" t="str">
            <v>B12</v>
          </cell>
        </row>
        <row r="1933">
          <cell r="A1933">
            <v>12078</v>
          </cell>
          <cell r="B1933" t="str">
            <v>AUTOLAMPS1898</v>
          </cell>
          <cell r="C1933" t="str">
            <v>AUTOLAMPS1898</v>
          </cell>
          <cell r="D1933" t="b">
            <v>1</v>
          </cell>
          <cell r="E1933" t="str">
            <v xml:space="preserve">TOYOTA HILUX RN30 (79-) - SIDE MIRROR (BLACK) - RH</v>
          </cell>
          <cell r="F1933" t="str">
            <v>TOYOTA</v>
          </cell>
          <cell r="G1933" t="str">
            <v xml:space="preserve">RN30 SMB RH</v>
          </cell>
          <cell r="H1933" t="str">
            <v>H-0293-R</v>
          </cell>
          <cell r="J1933">
            <v>0.04</v>
          </cell>
          <cell r="K1933" t="str">
            <v>SUPPLIER0014</v>
          </cell>
          <cell r="L1933" t="str">
            <v xml:space="preserve">WENZHOU RONGDA AUTO PARTS CO., LTD</v>
          </cell>
          <cell r="M1933">
            <v>18</v>
          </cell>
          <cell r="N1933">
            <v>72</v>
          </cell>
          <cell r="O1933">
            <v>90</v>
          </cell>
          <cell r="P1933">
            <v>5</v>
          </cell>
          <cell r="Q1933">
            <v>20</v>
          </cell>
          <cell r="T1933" t="str">
            <v xml:space="preserve">Yuan Purchase Pricelist (CNY)</v>
          </cell>
          <cell r="U1933">
            <v>0.68</v>
          </cell>
          <cell r="V1933">
            <v>114.24</v>
          </cell>
          <cell r="W1933">
            <v>180</v>
          </cell>
          <cell r="X1933">
            <v>250</v>
          </cell>
          <cell r="Z1933">
            <v>156</v>
          </cell>
          <cell r="AB1933" t="str">
            <v>B12</v>
          </cell>
        </row>
        <row r="1934">
          <cell r="A1934">
            <v>12077</v>
          </cell>
          <cell r="B1934" t="str">
            <v>AUTOLAMPS1899</v>
          </cell>
          <cell r="C1934" t="str">
            <v>AUTOLAMPS1899</v>
          </cell>
          <cell r="D1934" t="b">
            <v>1</v>
          </cell>
          <cell r="E1934" t="str">
            <v xml:space="preserve">TOYOTA HILUX RN30 (79-) - SIDE MIRROR (CHROME) - LH</v>
          </cell>
          <cell r="F1934" t="str">
            <v>TOYOTA</v>
          </cell>
          <cell r="G1934" t="str">
            <v xml:space="preserve">RN30 SMC LH</v>
          </cell>
          <cell r="H1934" t="str">
            <v>H-0132-L</v>
          </cell>
          <cell r="J1934">
            <v>0.04</v>
          </cell>
          <cell r="K1934" t="str">
            <v>SUPPLIER0014</v>
          </cell>
          <cell r="L1934" t="str">
            <v xml:space="preserve">WENZHOU RONGDA AUTO PARTS CO., LTD</v>
          </cell>
          <cell r="M1934">
            <v>22</v>
          </cell>
          <cell r="N1934">
            <v>88</v>
          </cell>
          <cell r="O1934">
            <v>110</v>
          </cell>
          <cell r="P1934">
            <v>5</v>
          </cell>
          <cell r="Q1934">
            <v>20</v>
          </cell>
          <cell r="T1934" t="str">
            <v xml:space="preserve">Yuan Purchase Pricelist (CNY)</v>
          </cell>
          <cell r="U1934">
            <v>0.83</v>
          </cell>
          <cell r="V1934">
            <v>139.44</v>
          </cell>
          <cell r="W1934">
            <v>220</v>
          </cell>
          <cell r="X1934">
            <v>300</v>
          </cell>
          <cell r="Z1934">
            <v>80</v>
          </cell>
          <cell r="AB1934" t="str">
            <v>B12</v>
          </cell>
        </row>
        <row r="1935">
          <cell r="A1935">
            <v>12076</v>
          </cell>
          <cell r="B1935" t="str">
            <v>AUTOLAMPS1900</v>
          </cell>
          <cell r="C1935" t="str">
            <v>AUTOLAMPS1900</v>
          </cell>
          <cell r="D1935" t="b">
            <v>1</v>
          </cell>
          <cell r="E1935" t="str">
            <v xml:space="preserve">TOYOTA HILUX RN30 (79-) - SIDE MIRROR (CHROME) - RH</v>
          </cell>
          <cell r="F1935" t="str">
            <v>TOYOTA</v>
          </cell>
          <cell r="G1935" t="str">
            <v xml:space="preserve">RN30 SMC RH</v>
          </cell>
          <cell r="H1935" t="str">
            <v>H-0132-R</v>
          </cell>
          <cell r="J1935">
            <v>0.04</v>
          </cell>
          <cell r="K1935" t="str">
            <v>SUPPLIER0014</v>
          </cell>
          <cell r="L1935" t="str">
            <v xml:space="preserve">WENZHOU RONGDA AUTO PARTS CO., LTD</v>
          </cell>
          <cell r="M1935">
            <v>23</v>
          </cell>
          <cell r="N1935">
            <v>92</v>
          </cell>
          <cell r="O1935">
            <v>115</v>
          </cell>
          <cell r="P1935">
            <v>5</v>
          </cell>
          <cell r="Q1935">
            <v>20</v>
          </cell>
          <cell r="T1935" t="str">
            <v xml:space="preserve">Yuan Purchase Pricelist (CNY)</v>
          </cell>
          <cell r="U1935">
            <v>0.83</v>
          </cell>
          <cell r="V1935">
            <v>139.44</v>
          </cell>
          <cell r="W1935">
            <v>220</v>
          </cell>
          <cell r="X1935">
            <v>300</v>
          </cell>
          <cell r="Z1935">
            <v>80</v>
          </cell>
          <cell r="AB1935" t="str">
            <v>B12</v>
          </cell>
        </row>
        <row r="1936">
          <cell r="A1936">
            <v>12171</v>
          </cell>
          <cell r="B1936" t="str">
            <v>AUTOLAMPS2797</v>
          </cell>
          <cell r="C1936" t="str">
            <v>AUTOLAMPS2797</v>
          </cell>
          <cell r="D1936" t="b">
            <v>1</v>
          </cell>
          <cell r="E1936" t="str">
            <v xml:space="preserve">TOYOTA HILUX RN30/40 - BONNET MIRROR (GREY) - LH</v>
          </cell>
          <cell r="F1936" t="str">
            <v>TOYOTA</v>
          </cell>
          <cell r="G1936" t="str">
            <v>RN30-BMG-LH</v>
          </cell>
          <cell r="J1936">
            <v>0.04</v>
          </cell>
          <cell r="M1936">
            <v>0</v>
          </cell>
          <cell r="N1936">
            <v>0</v>
          </cell>
          <cell r="O1936">
            <v>0</v>
          </cell>
          <cell r="U1936">
            <v>0</v>
          </cell>
          <cell r="V1936">
            <v>0</v>
          </cell>
          <cell r="W1936">
            <v>400</v>
          </cell>
          <cell r="X1936">
            <v>550</v>
          </cell>
        </row>
        <row r="1937">
          <cell r="A1937">
            <v>12170</v>
          </cell>
          <cell r="B1937" t="str">
            <v>AUTOLAMPS2798</v>
          </cell>
          <cell r="C1937" t="str">
            <v>AUTOLAMPS2798</v>
          </cell>
          <cell r="D1937" t="b">
            <v>1</v>
          </cell>
          <cell r="E1937" t="str">
            <v xml:space="preserve">TOYOTA HILUX RN30/40 - BONNET MIRROR (GREY) - RH</v>
          </cell>
          <cell r="F1937" t="str">
            <v>TOYOTA</v>
          </cell>
          <cell r="G1937" t="str">
            <v>RN30-BMG-RH</v>
          </cell>
          <cell r="J1937">
            <v>0.04</v>
          </cell>
          <cell r="M1937">
            <v>0</v>
          </cell>
          <cell r="N1937">
            <v>0</v>
          </cell>
          <cell r="O1937">
            <v>0</v>
          </cell>
          <cell r="U1937">
            <v>0</v>
          </cell>
          <cell r="V1937">
            <v>0</v>
          </cell>
          <cell r="W1937">
            <v>400</v>
          </cell>
          <cell r="X1937">
            <v>550</v>
          </cell>
        </row>
        <row r="1938">
          <cell r="A1938">
            <v>12403</v>
          </cell>
          <cell r="B1938" t="str">
            <v>AUTOLAMPS1903</v>
          </cell>
          <cell r="C1938" t="str">
            <v>AUTOLAMPS1903</v>
          </cell>
          <cell r="D1938" t="b">
            <v>1</v>
          </cell>
          <cell r="E1938" t="str">
            <v xml:space="preserve">TOYOTA HILUX RN30/RN40 (79-83) - TAIL LAMP (BLACK) (212-1923-2) - LH</v>
          </cell>
          <cell r="F1938" t="str">
            <v>TOYOTA</v>
          </cell>
          <cell r="G1938" t="str">
            <v xml:space="preserve">RN30/RN40 TLAB LH</v>
          </cell>
          <cell r="H1938" t="str">
            <v>TY05-0202-L</v>
          </cell>
          <cell r="J1938">
            <v>0.04</v>
          </cell>
          <cell r="K1938" t="str">
            <v>SUPPLIER0002</v>
          </cell>
          <cell r="L1938" t="str">
            <v xml:space="preserve">ANHUI TINCAI SILK CO. LTD</v>
          </cell>
          <cell r="M1938">
            <v>8</v>
          </cell>
          <cell r="N1938">
            <v>32</v>
          </cell>
          <cell r="O1938">
            <v>40</v>
          </cell>
          <cell r="R1938">
            <v>5</v>
          </cell>
          <cell r="S1938">
            <v>20</v>
          </cell>
          <cell r="T1938" t="str">
            <v xml:space="preserve">Yuan Purchase Pricelist (CNY)</v>
          </cell>
          <cell r="U1938">
            <v>15</v>
          </cell>
          <cell r="V1938">
            <v>362</v>
          </cell>
          <cell r="W1938">
            <v>540</v>
          </cell>
          <cell r="X1938">
            <v>740</v>
          </cell>
          <cell r="Z1938">
            <v>0</v>
          </cell>
          <cell r="AB1938" t="str">
            <v>B2</v>
          </cell>
        </row>
        <row r="1939">
          <cell r="A1939">
            <v>12402</v>
          </cell>
          <cell r="B1939" t="str">
            <v>AUTOLAMPS1904</v>
          </cell>
          <cell r="C1939" t="str">
            <v>AUTOLAMPS1904</v>
          </cell>
          <cell r="D1939" t="b">
            <v>1</v>
          </cell>
          <cell r="E1939" t="str">
            <v xml:space="preserve">TOYOTA HILUX RN30/RN40 (79-83) - TAIL LAMP (BLACK) (212-1923-2) - RH</v>
          </cell>
          <cell r="F1939" t="str">
            <v>TOYOTA</v>
          </cell>
          <cell r="G1939" t="str">
            <v xml:space="preserve">RN30/RN40 TLAB RH</v>
          </cell>
          <cell r="H1939" t="str">
            <v>TY05-0202-R</v>
          </cell>
          <cell r="J1939">
            <v>0.04</v>
          </cell>
          <cell r="K1939" t="str">
            <v>SUPPLIER0002</v>
          </cell>
          <cell r="L1939" t="str">
            <v xml:space="preserve">ANHUI TINCAI SILK CO. LTD</v>
          </cell>
          <cell r="M1939">
            <v>8</v>
          </cell>
          <cell r="N1939">
            <v>32</v>
          </cell>
          <cell r="O1939">
            <v>40</v>
          </cell>
          <cell r="R1939">
            <v>5</v>
          </cell>
          <cell r="S1939">
            <v>20</v>
          </cell>
          <cell r="T1939" t="str">
            <v xml:space="preserve">Yuan Purchase Pricelist (CNY)</v>
          </cell>
          <cell r="U1939">
            <v>15</v>
          </cell>
          <cell r="V1939">
            <v>362</v>
          </cell>
          <cell r="W1939">
            <v>540</v>
          </cell>
          <cell r="X1939">
            <v>740</v>
          </cell>
          <cell r="Z1939">
            <v>2</v>
          </cell>
          <cell r="AB1939" t="str">
            <v>B2</v>
          </cell>
        </row>
        <row r="1940">
          <cell r="A1940">
            <v>12175</v>
          </cell>
          <cell r="B1940" t="str">
            <v>AUTOLAMPS1901</v>
          </cell>
          <cell r="C1940" t="str">
            <v>AUTOLAMPS1901</v>
          </cell>
          <cell r="D1940" t="b">
            <v>1</v>
          </cell>
          <cell r="E1940" t="str">
            <v xml:space="preserve">TOYOTA HILUX RN30/RN40 (79-83) - TAIL LENS (212-1923-2-00) - LH</v>
          </cell>
          <cell r="F1940" t="str">
            <v>TOYOTA</v>
          </cell>
          <cell r="G1940" t="str">
            <v xml:space="preserve">RN30/RN40 TLS LH</v>
          </cell>
          <cell r="H1940" t="str">
            <v>TY05-0202-L</v>
          </cell>
          <cell r="J1940">
            <v>0.04</v>
          </cell>
          <cell r="K1940" t="str">
            <v>SUPPLIER0002</v>
          </cell>
          <cell r="L1940" t="str">
            <v xml:space="preserve">ANHUI TINCAI SILK CO. LTD</v>
          </cell>
          <cell r="N1940">
            <v>0</v>
          </cell>
          <cell r="O1940">
            <v>0</v>
          </cell>
          <cell r="R1940">
            <v>5</v>
          </cell>
          <cell r="S1940">
            <v>20</v>
          </cell>
          <cell r="T1940" t="str">
            <v xml:space="preserve">Yuan Purchase Pricelist (CNY)</v>
          </cell>
          <cell r="U1940">
            <v>0.56000000000000005</v>
          </cell>
          <cell r="V1940">
            <v>88</v>
          </cell>
          <cell r="W1940">
            <v>140</v>
          </cell>
          <cell r="X1940">
            <v>190</v>
          </cell>
        </row>
        <row r="1941">
          <cell r="A1941">
            <v>12174</v>
          </cell>
          <cell r="B1941" t="str">
            <v>AUTOLAMPS1902</v>
          </cell>
          <cell r="C1941" t="str">
            <v>AUTOLAMPS1902</v>
          </cell>
          <cell r="D1941" t="b">
            <v>1</v>
          </cell>
          <cell r="E1941" t="str">
            <v xml:space="preserve">TOYOTA HILUX RN30/RN40 (79-83) - TAIL LENS (212-1923-2-00) - RH</v>
          </cell>
          <cell r="F1941" t="str">
            <v>TOYOTA</v>
          </cell>
          <cell r="G1941" t="str">
            <v xml:space="preserve">RN30/RN40 TLS RH</v>
          </cell>
          <cell r="H1941" t="str">
            <v>TY05-0202-R</v>
          </cell>
          <cell r="J1941">
            <v>0.04</v>
          </cell>
          <cell r="K1941" t="str">
            <v>SUPPLIER0002</v>
          </cell>
          <cell r="L1941" t="str">
            <v xml:space="preserve">ANHUI TINCAI SILK CO. LTD</v>
          </cell>
          <cell r="N1941">
            <v>0</v>
          </cell>
          <cell r="O1941">
            <v>0</v>
          </cell>
          <cell r="R1941">
            <v>5</v>
          </cell>
          <cell r="S1941">
            <v>20</v>
          </cell>
          <cell r="T1941" t="str">
            <v xml:space="preserve">Yuan Purchase Pricelist (CNY)</v>
          </cell>
          <cell r="U1941">
            <v>0.56000000000000005</v>
          </cell>
          <cell r="V1941">
            <v>88</v>
          </cell>
          <cell r="W1941">
            <v>140</v>
          </cell>
          <cell r="X1941">
            <v>190</v>
          </cell>
        </row>
        <row r="1942">
          <cell r="A1942">
            <v>10575</v>
          </cell>
          <cell r="B1942" t="str">
            <v>AUTOLAMPS1908</v>
          </cell>
          <cell r="C1942" t="str">
            <v>AUTOLAMPS1908</v>
          </cell>
          <cell r="D1942" t="b">
            <v>1</v>
          </cell>
          <cell r="E1942" t="str">
            <v xml:space="preserve">TOYOTA HILUX RN40 - LIGHT CASE (CHROME) - RH</v>
          </cell>
          <cell r="F1942" t="str">
            <v>TOYOTA</v>
          </cell>
          <cell r="G1942" t="str">
            <v>RN40-LCS-RH</v>
          </cell>
          <cell r="H1942" t="str">
            <v>TY05-0301-1-R</v>
          </cell>
          <cell r="J1942">
            <v>0.04</v>
          </cell>
          <cell r="K1942" t="str">
            <v>SUPPLIER0002</v>
          </cell>
          <cell r="L1942" t="str">
            <v xml:space="preserve">ANHUI TINCAI SILK CO. LTD</v>
          </cell>
          <cell r="N1942">
            <v>0</v>
          </cell>
          <cell r="O1942">
            <v>0</v>
          </cell>
          <cell r="T1942" t="str">
            <v xml:space="preserve">Yuan Purchase Pricelist (CNY)</v>
          </cell>
          <cell r="U1942">
            <v>14</v>
          </cell>
          <cell r="V1942">
            <v>338</v>
          </cell>
          <cell r="W1942">
            <v>510</v>
          </cell>
          <cell r="X1942">
            <v>680</v>
          </cell>
        </row>
        <row r="1943">
          <cell r="A1943">
            <v>10576</v>
          </cell>
          <cell r="B1943" t="str">
            <v>AUTOLAMPS1907</v>
          </cell>
          <cell r="C1943" t="str">
            <v>AUTOLAMPS1907</v>
          </cell>
          <cell r="D1943" t="b">
            <v>1</v>
          </cell>
          <cell r="E1943" t="str">
            <v xml:space="preserve">TOYOTA HILUX RN40 (80-83) - LIGHT CASE (CHROME )(212-1210) - LH</v>
          </cell>
          <cell r="F1943" t="str">
            <v>TOYOTA</v>
          </cell>
          <cell r="G1943" t="str">
            <v xml:space="preserve">RN40 LCS LH</v>
          </cell>
          <cell r="H1943" t="str">
            <v>TY05-0301-1-L</v>
          </cell>
          <cell r="J1943">
            <v>0.04</v>
          </cell>
          <cell r="K1943" t="str">
            <v>SUPPLIER0002</v>
          </cell>
          <cell r="L1943" t="str">
            <v xml:space="preserve">ANHUI TINCAI SILK CO. LTD</v>
          </cell>
          <cell r="M1943">
            <v>8</v>
          </cell>
          <cell r="N1943">
            <v>32</v>
          </cell>
          <cell r="O1943">
            <v>40</v>
          </cell>
          <cell r="R1943">
            <v>5</v>
          </cell>
          <cell r="S1943">
            <v>20</v>
          </cell>
          <cell r="T1943" t="str">
            <v xml:space="preserve">Yuan Purchase Pricelist (CNY)</v>
          </cell>
          <cell r="U1943">
            <v>14</v>
          </cell>
          <cell r="V1943">
            <v>338</v>
          </cell>
          <cell r="W1943">
            <v>510</v>
          </cell>
          <cell r="X1943">
            <v>710</v>
          </cell>
        </row>
        <row r="1944">
          <cell r="A1944">
            <v>12140</v>
          </cell>
          <cell r="B1944" t="str">
            <v>AUTOLAMPS1909</v>
          </cell>
          <cell r="C1944" t="str">
            <v>AUTOLAMPS1909</v>
          </cell>
          <cell r="D1944" t="b">
            <v>1</v>
          </cell>
          <cell r="E1944" t="str">
            <v xml:space="preserve">TOYOTA HILUX RN40 (80-83) - LIGHT CASE (GREY)(212-1210) - LH</v>
          </cell>
          <cell r="F1944" t="str">
            <v>TOYOTA</v>
          </cell>
          <cell r="G1944" t="str">
            <v xml:space="preserve">RN40 LCSG LH</v>
          </cell>
          <cell r="H1944" t="str">
            <v xml:space="preserve">TY05-0301-1 GREY-L</v>
          </cell>
          <cell r="J1944">
            <v>0.04</v>
          </cell>
          <cell r="K1944" t="str">
            <v>SUPPLIER0002</v>
          </cell>
          <cell r="L1944" t="str">
            <v xml:space="preserve">ANHUI TINCAI SILK CO. LTD</v>
          </cell>
          <cell r="M1944">
            <v>5</v>
          </cell>
          <cell r="N1944">
            <v>20</v>
          </cell>
          <cell r="O1944">
            <v>25</v>
          </cell>
          <cell r="R1944">
            <v>5</v>
          </cell>
          <cell r="S1944">
            <v>20</v>
          </cell>
          <cell r="T1944" t="str">
            <v xml:space="preserve">Yuan Purchase Pricelist (CNY)</v>
          </cell>
          <cell r="U1944">
            <v>14</v>
          </cell>
          <cell r="V1944">
            <v>357</v>
          </cell>
          <cell r="W1944">
            <v>540</v>
          </cell>
          <cell r="X1944">
            <v>710</v>
          </cell>
        </row>
        <row r="1945">
          <cell r="A1945">
            <v>12139</v>
          </cell>
          <cell r="B1945" t="str">
            <v>AUTOLAMPS1910</v>
          </cell>
          <cell r="C1945" t="str">
            <v>AUTOLAMPS1910</v>
          </cell>
          <cell r="D1945" t="b">
            <v>1</v>
          </cell>
          <cell r="E1945" t="str">
            <v xml:space="preserve">TOYOTA HILUX RN40 (80-83) - LIGHT CASE (GREY)(212-1210) - RH</v>
          </cell>
          <cell r="F1945" t="str">
            <v>TOYOTA</v>
          </cell>
          <cell r="G1945" t="str">
            <v xml:space="preserve">RN40 LCSG RH</v>
          </cell>
          <cell r="H1945" t="str">
            <v xml:space="preserve">TY05-0301-1 GREY-R</v>
          </cell>
          <cell r="J1945">
            <v>0.04</v>
          </cell>
          <cell r="K1945" t="str">
            <v>SUPPLIER0002</v>
          </cell>
          <cell r="L1945" t="str">
            <v xml:space="preserve">ANHUI TINCAI SILK CO. LTD</v>
          </cell>
          <cell r="M1945">
            <v>5</v>
          </cell>
          <cell r="N1945">
            <v>20</v>
          </cell>
          <cell r="O1945">
            <v>25</v>
          </cell>
          <cell r="R1945">
            <v>5</v>
          </cell>
          <cell r="S1945">
            <v>20</v>
          </cell>
          <cell r="T1945" t="str">
            <v xml:space="preserve">Yuan Purchase Pricelist (CNY)</v>
          </cell>
          <cell r="U1945">
            <v>14</v>
          </cell>
          <cell r="V1945">
            <v>357</v>
          </cell>
          <cell r="W1945">
            <v>540</v>
          </cell>
          <cell r="X1945">
            <v>710</v>
          </cell>
        </row>
        <row r="1946">
          <cell r="A1946">
            <v>10579</v>
          </cell>
          <cell r="B1946" t="str">
            <v>AUTOLAMPS1911</v>
          </cell>
          <cell r="C1946" t="str">
            <v>AUTOLAMPS1911</v>
          </cell>
          <cell r="D1946" t="b">
            <v>1</v>
          </cell>
          <cell r="E1946" t="str">
            <v xml:space="preserve">TOYOTA HILUX RN40 (80-83) - SIDE LAMP (212-1501)</v>
          </cell>
          <cell r="F1946" t="str">
            <v>TOYOTA</v>
          </cell>
          <cell r="G1946" t="str">
            <v xml:space="preserve">RN40 SLA</v>
          </cell>
          <cell r="H1946" t="str">
            <v>TY05-0306</v>
          </cell>
          <cell r="J1946">
            <v>0.04</v>
          </cell>
          <cell r="K1946" t="str">
            <v>SUPPLIER0002</v>
          </cell>
          <cell r="L1946" t="str">
            <v xml:space="preserve">ANHUI TINCAI SILK CO. LTD</v>
          </cell>
          <cell r="M1946">
            <v>12</v>
          </cell>
          <cell r="N1946">
            <v>48</v>
          </cell>
          <cell r="O1946">
            <v>60</v>
          </cell>
          <cell r="P1946">
            <v>5</v>
          </cell>
          <cell r="Q1946">
            <v>20</v>
          </cell>
          <cell r="T1946" t="str">
            <v xml:space="preserve">Yuan Purchase Pricelist (CNY)</v>
          </cell>
          <cell r="U1946">
            <v>4</v>
          </cell>
          <cell r="V1946">
            <v>102</v>
          </cell>
          <cell r="W1946">
            <v>150</v>
          </cell>
          <cell r="X1946">
            <v>200</v>
          </cell>
          <cell r="Z1946">
            <v>54</v>
          </cell>
          <cell r="AB1946" t="str">
            <v>B18</v>
          </cell>
        </row>
        <row r="1947">
          <cell r="A1947">
            <v>10578</v>
          </cell>
          <cell r="B1947" t="str">
            <v>AUTOLAMPS1912</v>
          </cell>
          <cell r="C1947" t="str">
            <v>AUTOLAMPS1912</v>
          </cell>
          <cell r="D1947" t="b">
            <v>1</v>
          </cell>
          <cell r="E1947" t="str">
            <v xml:space="preserve">TOYOTA HILUX RN40 (80-83) - TAIL LAMP (CHROME)(212-1923-1) - LH</v>
          </cell>
          <cell r="F1947" t="str">
            <v>TOYOTA</v>
          </cell>
          <cell r="G1947" t="str">
            <v xml:space="preserve">RN40 TLA LH</v>
          </cell>
          <cell r="H1947" t="str">
            <v>TY05-0302-L</v>
          </cell>
          <cell r="J1947">
            <v>0.04</v>
          </cell>
          <cell r="K1947" t="str">
            <v>SUPPLIER0002</v>
          </cell>
          <cell r="L1947" t="str">
            <v xml:space="preserve">ANHUI TINCAI SILK CO. LTD</v>
          </cell>
          <cell r="M1947">
            <v>2</v>
          </cell>
          <cell r="N1947">
            <v>8</v>
          </cell>
          <cell r="O1947">
            <v>10</v>
          </cell>
          <cell r="R1947">
            <v>5</v>
          </cell>
          <cell r="S1947">
            <v>20</v>
          </cell>
          <cell r="T1947" t="str">
            <v xml:space="preserve">Yuan Purchase Pricelist (CNY)</v>
          </cell>
          <cell r="U1947">
            <v>18</v>
          </cell>
          <cell r="V1947">
            <v>419</v>
          </cell>
          <cell r="W1947">
            <v>650</v>
          </cell>
          <cell r="X1947">
            <v>900</v>
          </cell>
        </row>
        <row r="1948">
          <cell r="A1948">
            <v>10577</v>
          </cell>
          <cell r="B1948" t="str">
            <v>AUTOLAMPS1913</v>
          </cell>
          <cell r="C1948" t="str">
            <v>AUTOLAMPS1913</v>
          </cell>
          <cell r="D1948" t="b">
            <v>1</v>
          </cell>
          <cell r="E1948" t="str">
            <v xml:space="preserve">TOYOTA HILUX RN40 (80-83) - TAIL LAMP (CHROME)(212-1923-1) - RH</v>
          </cell>
          <cell r="F1948" t="str">
            <v>TOYOTA</v>
          </cell>
          <cell r="G1948" t="str">
            <v xml:space="preserve">RN40 TLA RH</v>
          </cell>
          <cell r="H1948" t="str">
            <v>TY05-0302-R</v>
          </cell>
          <cell r="J1948">
            <v>0.04</v>
          </cell>
          <cell r="K1948" t="str">
            <v>SUPPLIER0002</v>
          </cell>
          <cell r="L1948" t="str">
            <v xml:space="preserve">ANHUI TINCAI SILK CO. LTD</v>
          </cell>
          <cell r="M1948">
            <v>2</v>
          </cell>
          <cell r="N1948">
            <v>8</v>
          </cell>
          <cell r="O1948">
            <v>10</v>
          </cell>
          <cell r="R1948">
            <v>5</v>
          </cell>
          <cell r="S1948">
            <v>20</v>
          </cell>
          <cell r="T1948" t="str">
            <v xml:space="preserve">Yuan Purchase Pricelist (CNY)</v>
          </cell>
          <cell r="U1948">
            <v>18</v>
          </cell>
          <cell r="V1948">
            <v>419</v>
          </cell>
          <cell r="W1948">
            <v>650</v>
          </cell>
          <cell r="X1948">
            <v>900</v>
          </cell>
        </row>
        <row r="1949">
          <cell r="A1949">
            <v>12162</v>
          </cell>
          <cell r="B1949" t="str">
            <v>AUTOLAMPS1905</v>
          </cell>
          <cell r="C1949" t="str">
            <v>AUTOLAMPS1905</v>
          </cell>
          <cell r="D1949" t="b">
            <v>1</v>
          </cell>
          <cell r="E1949" t="str">
            <v xml:space="preserve">TOYOTA HILUX RN40 (80-83) - TAIL LENS (212-1923-1-00) - LH</v>
          </cell>
          <cell r="F1949" t="str">
            <v>TOYOTA</v>
          </cell>
          <cell r="G1949" t="str">
            <v xml:space="preserve">RN40 TLS LH</v>
          </cell>
          <cell r="H1949" t="str">
            <v>00-TY05-0302-L</v>
          </cell>
          <cell r="J1949">
            <v>0.04</v>
          </cell>
          <cell r="K1949" t="str">
            <v>SUPPLIER0002</v>
          </cell>
          <cell r="L1949" t="str">
            <v xml:space="preserve">ANHUI TINCAI SILK CO. LTD</v>
          </cell>
          <cell r="M1949">
            <v>0</v>
          </cell>
          <cell r="N1949">
            <v>0</v>
          </cell>
          <cell r="O1949">
            <v>0</v>
          </cell>
          <cell r="R1949">
            <v>5</v>
          </cell>
          <cell r="S1949">
            <v>20</v>
          </cell>
          <cell r="T1949" t="str">
            <v xml:space="preserve">Yuan Purchase Pricelist (CNY)</v>
          </cell>
          <cell r="U1949">
            <v>0.55000000000000004</v>
          </cell>
          <cell r="V1949">
            <v>86</v>
          </cell>
          <cell r="W1949">
            <v>130</v>
          </cell>
          <cell r="X1949">
            <v>180</v>
          </cell>
        </row>
        <row r="1950">
          <cell r="A1950">
            <v>12089</v>
          </cell>
          <cell r="B1950" t="str">
            <v>AUTOLAMPS1906</v>
          </cell>
          <cell r="C1950" t="str">
            <v>AUTOLAMPS1906</v>
          </cell>
          <cell r="D1950" t="b">
            <v>1</v>
          </cell>
          <cell r="E1950" t="str">
            <v xml:space="preserve">TOYOTA HILUX RN40 (80-83) - TAIL LENS (212-1923-1-00) - RH</v>
          </cell>
          <cell r="F1950" t="str">
            <v>TOYOTA</v>
          </cell>
          <cell r="G1950" t="str">
            <v xml:space="preserve">RN40 TLS RH</v>
          </cell>
          <cell r="H1950" t="str">
            <v>00-TY05-0302-R</v>
          </cell>
          <cell r="J1950">
            <v>0.04</v>
          </cell>
          <cell r="K1950" t="str">
            <v>SUPPLIER0002</v>
          </cell>
          <cell r="L1950" t="str">
            <v xml:space="preserve">ANHUI TINCAI SILK CO. LTD</v>
          </cell>
          <cell r="M1950">
            <v>0</v>
          </cell>
          <cell r="N1950">
            <v>0</v>
          </cell>
          <cell r="O1950">
            <v>0</v>
          </cell>
          <cell r="R1950">
            <v>5</v>
          </cell>
          <cell r="S1950">
            <v>20</v>
          </cell>
          <cell r="T1950" t="str">
            <v xml:space="preserve">Yuan Purchase Pricelist (CNY)</v>
          </cell>
          <cell r="U1950">
            <v>0.55000000000000004</v>
          </cell>
          <cell r="V1950">
            <v>86</v>
          </cell>
          <cell r="W1950">
            <v>130</v>
          </cell>
          <cell r="X1950">
            <v>180</v>
          </cell>
        </row>
        <row r="1951">
          <cell r="A1951">
            <v>10588</v>
          </cell>
          <cell r="B1951" t="str">
            <v>AUTOLAMPS1914</v>
          </cell>
          <cell r="C1951" t="str">
            <v>AUTOLAMPS1914</v>
          </cell>
          <cell r="D1951" t="b">
            <v>1</v>
          </cell>
          <cell r="E1951" t="str">
            <v xml:space="preserve">TOYOTA HILUX RN55 (84-87) - BUMPER LAMP (212-1612)</v>
          </cell>
          <cell r="F1951" t="str">
            <v>TOYOTA</v>
          </cell>
          <cell r="G1951" t="str">
            <v xml:space="preserve">RN55 BLA</v>
          </cell>
          <cell r="H1951" t="str">
            <v>TY05-0405</v>
          </cell>
          <cell r="J1951">
            <v>0.04</v>
          </cell>
          <cell r="K1951" t="str">
            <v>SUPPLIER0002</v>
          </cell>
          <cell r="L1951" t="str">
            <v xml:space="preserve">ANHUI TINCAI SILK CO. LTD</v>
          </cell>
          <cell r="M1951">
            <v>23</v>
          </cell>
          <cell r="N1951">
            <v>92</v>
          </cell>
          <cell r="O1951">
            <v>115</v>
          </cell>
          <cell r="P1951">
            <v>5</v>
          </cell>
          <cell r="Q1951">
            <v>20</v>
          </cell>
          <cell r="T1951" t="str">
            <v xml:space="preserve">Yuan Purchase Pricelist (CNY)</v>
          </cell>
          <cell r="U1951">
            <v>5</v>
          </cell>
          <cell r="V1951">
            <v>128</v>
          </cell>
          <cell r="W1951">
            <v>190</v>
          </cell>
          <cell r="X1951">
            <v>260</v>
          </cell>
          <cell r="Z1951">
            <v>54</v>
          </cell>
          <cell r="AB1951" t="str">
            <v>B18</v>
          </cell>
        </row>
        <row r="1952">
          <cell r="A1952">
            <v>10589</v>
          </cell>
          <cell r="B1952" t="str">
            <v>AUTOLAMPS1919</v>
          </cell>
          <cell r="C1952" t="str">
            <v>AUTOLAMPS1919</v>
          </cell>
          <cell r="D1952" t="b">
            <v>1</v>
          </cell>
          <cell r="E1952" t="str">
            <v xml:space="preserve">TOYOTA HILUX RN55 (84-87) - BUMPER LENS (212-1612-00)</v>
          </cell>
          <cell r="F1952" t="str">
            <v>TOYOTA</v>
          </cell>
          <cell r="G1952" t="str">
            <v xml:space="preserve">RN55 BLS</v>
          </cell>
          <cell r="H1952" t="str">
            <v>TY05-0405-00-L</v>
          </cell>
          <cell r="J1952">
            <v>0.04</v>
          </cell>
          <cell r="K1952" t="str">
            <v>SUPPLIER0002</v>
          </cell>
          <cell r="L1952" t="str">
            <v xml:space="preserve">ANHUI TINCAI SILK CO. LTD</v>
          </cell>
          <cell r="M1952">
            <v>20</v>
          </cell>
          <cell r="N1952">
            <v>80</v>
          </cell>
          <cell r="O1952">
            <v>100</v>
          </cell>
          <cell r="R1952">
            <v>5</v>
          </cell>
          <cell r="S1952">
            <v>20</v>
          </cell>
          <cell r="T1952" t="str">
            <v xml:space="preserve">Yuan Purchase Pricelist (CNY)</v>
          </cell>
          <cell r="U1952">
            <v>1.5</v>
          </cell>
          <cell r="V1952">
            <v>36</v>
          </cell>
          <cell r="W1952">
            <v>50</v>
          </cell>
          <cell r="X1952">
            <v>70</v>
          </cell>
        </row>
        <row r="1953">
          <cell r="A1953">
            <v>10581</v>
          </cell>
          <cell r="B1953" t="str">
            <v>AUTOLAMPS1915</v>
          </cell>
          <cell r="C1953" t="str">
            <v>AUTOLAMPS1915</v>
          </cell>
          <cell r="D1953" t="b">
            <v>1</v>
          </cell>
          <cell r="E1953" t="str">
            <v xml:space="preserve">TOYOTA HILUX RN55 (84-87) - CORNER LAMP (BLACK)(212-1613-2) - LH</v>
          </cell>
          <cell r="F1953" t="str">
            <v>TOYOTA</v>
          </cell>
          <cell r="G1953" t="str">
            <v xml:space="preserve">RN55 CLAB LH</v>
          </cell>
          <cell r="H1953" t="str">
            <v>TY05-0403-L</v>
          </cell>
          <cell r="J1953">
            <v>0.04</v>
          </cell>
          <cell r="K1953" t="str">
            <v>SUPPLIER0002</v>
          </cell>
          <cell r="L1953" t="str">
            <v xml:space="preserve">ANHUI TINCAI SILK CO. LTD</v>
          </cell>
          <cell r="M1953">
            <v>9</v>
          </cell>
          <cell r="N1953">
            <v>36</v>
          </cell>
          <cell r="O1953">
            <v>45</v>
          </cell>
          <cell r="P1953">
            <v>5</v>
          </cell>
          <cell r="Q1953">
            <v>20</v>
          </cell>
          <cell r="T1953" t="str">
            <v xml:space="preserve">Yuan Purchase Pricelist (CNY)</v>
          </cell>
          <cell r="U1953">
            <v>13</v>
          </cell>
          <cell r="V1953">
            <v>332</v>
          </cell>
          <cell r="W1953">
            <v>500</v>
          </cell>
          <cell r="X1953">
            <v>660</v>
          </cell>
          <cell r="Z1953">
            <v>14</v>
          </cell>
          <cell r="AB1953" t="str">
            <v>B15</v>
          </cell>
        </row>
        <row r="1954">
          <cell r="A1954">
            <v>10580</v>
          </cell>
          <cell r="B1954" t="str">
            <v>AUTOLAMPS1916</v>
          </cell>
          <cell r="C1954" t="str">
            <v>AUTOLAMPS1916</v>
          </cell>
          <cell r="D1954" t="b">
            <v>1</v>
          </cell>
          <cell r="E1954" t="str">
            <v xml:space="preserve">TOYOTA HILUX RN55 (84-87) - CORNER LAMP (BLACK)(212-1613-2) - RH</v>
          </cell>
          <cell r="F1954" t="str">
            <v>TOYOTA</v>
          </cell>
          <cell r="G1954" t="str">
            <v xml:space="preserve">RN55 CLAB RH</v>
          </cell>
          <cell r="H1954" t="str">
            <v>TY05-0403-R</v>
          </cell>
          <cell r="J1954">
            <v>0.04</v>
          </cell>
          <cell r="K1954" t="str">
            <v>SUPPLIER0002</v>
          </cell>
          <cell r="L1954" t="str">
            <v xml:space="preserve">ANHUI TINCAI SILK CO. LTD</v>
          </cell>
          <cell r="M1954">
            <v>10</v>
          </cell>
          <cell r="N1954">
            <v>40</v>
          </cell>
          <cell r="O1954">
            <v>50</v>
          </cell>
          <cell r="P1954">
            <v>5</v>
          </cell>
          <cell r="Q1954">
            <v>20</v>
          </cell>
          <cell r="T1954" t="str">
            <v xml:space="preserve">Yuan Purchase Pricelist (CNY)</v>
          </cell>
          <cell r="U1954">
            <v>13</v>
          </cell>
          <cell r="V1954">
            <v>332</v>
          </cell>
          <cell r="W1954">
            <v>500</v>
          </cell>
          <cell r="X1954">
            <v>660</v>
          </cell>
          <cell r="Z1954">
            <v>18</v>
          </cell>
          <cell r="AB1954" t="str">
            <v>B15</v>
          </cell>
        </row>
        <row r="1955">
          <cell r="A1955">
            <v>10591</v>
          </cell>
          <cell r="B1955" t="str">
            <v>AUTOLAMPS1917</v>
          </cell>
          <cell r="C1955" t="str">
            <v>AUTOLAMPS1917</v>
          </cell>
          <cell r="D1955" t="b">
            <v>1</v>
          </cell>
          <cell r="E1955" t="str">
            <v xml:space="preserve">TOYOTA HILUX RN55 (84-87) - CORNER LAMP (CHROME)(212-1613-1) - LH</v>
          </cell>
          <cell r="F1955" t="str">
            <v>TOYOTA</v>
          </cell>
          <cell r="G1955" t="str">
            <v xml:space="preserve">RN55 CLAC LH</v>
          </cell>
          <cell r="H1955" t="str">
            <v>TY05-0403B-L</v>
          </cell>
          <cell r="J1955">
            <v>0.04</v>
          </cell>
          <cell r="K1955" t="str">
            <v>SUPPLIER0002</v>
          </cell>
          <cell r="L1955" t="str">
            <v xml:space="preserve">ANHUI TINCAI SILK CO. LTD</v>
          </cell>
          <cell r="M1955">
            <v>8</v>
          </cell>
          <cell r="N1955">
            <v>32</v>
          </cell>
          <cell r="O1955">
            <v>40</v>
          </cell>
          <cell r="P1955">
            <v>5</v>
          </cell>
          <cell r="Q1955">
            <v>20</v>
          </cell>
          <cell r="T1955" t="str">
            <v xml:space="preserve">Yuan Purchase Pricelist (CNY)</v>
          </cell>
          <cell r="U1955">
            <v>13</v>
          </cell>
          <cell r="V1955">
            <v>332</v>
          </cell>
          <cell r="W1955">
            <v>500</v>
          </cell>
          <cell r="X1955">
            <v>660</v>
          </cell>
          <cell r="Z1955">
            <v>19</v>
          </cell>
          <cell r="AB1955" t="str">
            <v>B15</v>
          </cell>
        </row>
        <row r="1956">
          <cell r="A1956">
            <v>10590</v>
          </cell>
          <cell r="B1956" t="str">
            <v>AUTOLAMPS1918</v>
          </cell>
          <cell r="C1956" t="str">
            <v>AUTOLAMPS1918</v>
          </cell>
          <cell r="D1956" t="b">
            <v>1</v>
          </cell>
          <cell r="E1956" t="str">
            <v xml:space="preserve">TOYOTA HILUX RN55 (84-87) - CORNER LAMP (CHROME)(212-1613-1) - RH</v>
          </cell>
          <cell r="F1956" t="str">
            <v>TOYOTA</v>
          </cell>
          <cell r="G1956" t="str">
            <v xml:space="preserve">RN55 CLAC RH</v>
          </cell>
          <cell r="H1956" t="str">
            <v>TY05-0403B-R</v>
          </cell>
          <cell r="J1956">
            <v>0.04</v>
          </cell>
          <cell r="K1956" t="str">
            <v>SUPPLIER0002</v>
          </cell>
          <cell r="L1956" t="str">
            <v xml:space="preserve">ANHUI TINCAI SILK CO. LTD</v>
          </cell>
          <cell r="M1956">
            <v>8</v>
          </cell>
          <cell r="N1956">
            <v>32</v>
          </cell>
          <cell r="O1956">
            <v>40</v>
          </cell>
          <cell r="P1956">
            <v>5</v>
          </cell>
          <cell r="Q1956">
            <v>20</v>
          </cell>
          <cell r="T1956" t="str">
            <v xml:space="preserve">Yuan Purchase Pricelist (CNY)</v>
          </cell>
          <cell r="U1956">
            <v>13</v>
          </cell>
          <cell r="V1956">
            <v>332</v>
          </cell>
          <cell r="W1956">
            <v>500</v>
          </cell>
          <cell r="X1956">
            <v>660</v>
          </cell>
          <cell r="Z1956">
            <v>18</v>
          </cell>
          <cell r="AB1956" t="str">
            <v>B15</v>
          </cell>
        </row>
        <row r="1957">
          <cell r="A1957">
            <v>10583</v>
          </cell>
          <cell r="B1957" t="str">
            <v>AUTOLAMPS1920</v>
          </cell>
          <cell r="C1957" t="str">
            <v>AUTOLAMPS1920</v>
          </cell>
          <cell r="D1957" t="b">
            <v>1</v>
          </cell>
          <cell r="E1957" t="str">
            <v xml:space="preserve">TOYOTA HILUX RN55 (84-87) - CORNER LENS (212-1613-00) - LH</v>
          </cell>
          <cell r="F1957" t="str">
            <v>TOYOTA</v>
          </cell>
          <cell r="G1957" t="str">
            <v xml:space="preserve">RN55 CLSB LH</v>
          </cell>
          <cell r="H1957" t="str">
            <v>00-TY05-0403B-L</v>
          </cell>
          <cell r="J1957">
            <v>0.04</v>
          </cell>
          <cell r="K1957" t="str">
            <v>SUPPLIER0002</v>
          </cell>
          <cell r="L1957" t="str">
            <v xml:space="preserve">ANHUI TINCAI SILK CO. LTD</v>
          </cell>
          <cell r="M1957">
            <v>5</v>
          </cell>
          <cell r="N1957">
            <v>20</v>
          </cell>
          <cell r="O1957">
            <v>25</v>
          </cell>
          <cell r="R1957">
            <v>5</v>
          </cell>
          <cell r="S1957">
            <v>20</v>
          </cell>
          <cell r="T1957" t="str">
            <v xml:space="preserve">Yuan Purchase Pricelist (CNY)</v>
          </cell>
          <cell r="U1957">
            <v>0.45</v>
          </cell>
          <cell r="V1957">
            <v>70</v>
          </cell>
          <cell r="W1957">
            <v>110</v>
          </cell>
          <cell r="X1957">
            <v>160</v>
          </cell>
          <cell r="Z1957">
            <v>244</v>
          </cell>
          <cell r="AB1957" t="str">
            <v>TF</v>
          </cell>
        </row>
        <row r="1958">
          <cell r="A1958">
            <v>10582</v>
          </cell>
          <cell r="B1958" t="str">
            <v>AUTOLAMPS1921</v>
          </cell>
          <cell r="C1958" t="str">
            <v>AUTOLAMPS1921</v>
          </cell>
          <cell r="D1958" t="b">
            <v>1</v>
          </cell>
          <cell r="E1958" t="str">
            <v xml:space="preserve">TOYOTA HILUX RN55 (84-87) - CORNER LENS (212-1613-00) - RH</v>
          </cell>
          <cell r="F1958" t="str">
            <v>TOYOTA</v>
          </cell>
          <cell r="G1958" t="str">
            <v xml:space="preserve">RN55 CLSB RH</v>
          </cell>
          <cell r="H1958" t="str">
            <v>00-TY05-0403B-R</v>
          </cell>
          <cell r="J1958">
            <v>0.04</v>
          </cell>
          <cell r="K1958" t="str">
            <v>SUPPLIER0002</v>
          </cell>
          <cell r="L1958" t="str">
            <v xml:space="preserve">ANHUI TINCAI SILK CO. LTD</v>
          </cell>
          <cell r="M1958">
            <v>3</v>
          </cell>
          <cell r="N1958">
            <v>12</v>
          </cell>
          <cell r="O1958">
            <v>15</v>
          </cell>
          <cell r="R1958">
            <v>5</v>
          </cell>
          <cell r="S1958">
            <v>20</v>
          </cell>
          <cell r="T1958" t="str">
            <v xml:space="preserve">Yuan Purchase Pricelist (CNY)</v>
          </cell>
          <cell r="U1958">
            <v>0.45</v>
          </cell>
          <cell r="V1958">
            <v>70</v>
          </cell>
          <cell r="W1958">
            <v>110</v>
          </cell>
          <cell r="X1958">
            <v>160</v>
          </cell>
          <cell r="Z1958">
            <v>291</v>
          </cell>
          <cell r="AB1958" t="str">
            <v>TF</v>
          </cell>
        </row>
        <row r="1959">
          <cell r="A1959">
            <v>11256</v>
          </cell>
          <cell r="B1959" t="str">
            <v>AUTOLAMPS1924</v>
          </cell>
          <cell r="C1959" t="str">
            <v>AUTOLAMPS1924</v>
          </cell>
          <cell r="D1959" t="b">
            <v>1</v>
          </cell>
          <cell r="E1959" t="str">
            <v xml:space="preserve">TOYOTA HILUX RN55 (84-87) - LIGHT CASE (CHROME)(212-1211) - LH</v>
          </cell>
          <cell r="F1959" t="str">
            <v>TOYOTA</v>
          </cell>
          <cell r="G1959" t="str">
            <v xml:space="preserve">RN55 LCS LH</v>
          </cell>
          <cell r="H1959" t="str">
            <v>TY05-0401-1-L</v>
          </cell>
          <cell r="J1959">
            <v>0.04</v>
          </cell>
          <cell r="K1959" t="str">
            <v>SUPPLIER0002</v>
          </cell>
          <cell r="L1959" t="str">
            <v xml:space="preserve">ANHUI TINCAI SILK CO. LTD</v>
          </cell>
          <cell r="M1959">
            <v>0</v>
          </cell>
          <cell r="N1959">
            <v>0</v>
          </cell>
          <cell r="O1959">
            <v>0</v>
          </cell>
          <cell r="R1959">
            <v>5</v>
          </cell>
          <cell r="S1959">
            <v>20</v>
          </cell>
          <cell r="T1959" t="str">
            <v xml:space="preserve">Yuan Purchase Pricelist (CNY)</v>
          </cell>
          <cell r="U1959">
            <v>2.1</v>
          </cell>
          <cell r="V1959">
            <v>328</v>
          </cell>
          <cell r="W1959">
            <v>510</v>
          </cell>
          <cell r="X1959">
            <v>710</v>
          </cell>
          <cell r="Z1959">
            <v>7</v>
          </cell>
          <cell r="AB1959" t="str">
            <v>TF</v>
          </cell>
        </row>
        <row r="1960">
          <cell r="A1960">
            <v>11255</v>
          </cell>
          <cell r="B1960" t="str">
            <v>AUTOLAMPS1925</v>
          </cell>
          <cell r="C1960" t="str">
            <v>AUTOLAMPS1925</v>
          </cell>
          <cell r="D1960" t="b">
            <v>1</v>
          </cell>
          <cell r="E1960" t="str">
            <v xml:space="preserve">TOYOTA HILUX RN55 (84-87) - LIGHT CASE (CHROME)(212-1211) - RH</v>
          </cell>
          <cell r="F1960" t="str">
            <v>TOYOTA</v>
          </cell>
          <cell r="G1960" t="str">
            <v xml:space="preserve">RN55 LCS RH</v>
          </cell>
          <cell r="H1960" t="str">
            <v>TY05-0401-1-R</v>
          </cell>
          <cell r="J1960">
            <v>0.04</v>
          </cell>
          <cell r="K1960" t="str">
            <v>SUPPLIER0002</v>
          </cell>
          <cell r="L1960" t="str">
            <v xml:space="preserve">ANHUI TINCAI SILK CO. LTD</v>
          </cell>
          <cell r="M1960">
            <v>0</v>
          </cell>
          <cell r="N1960">
            <v>0</v>
          </cell>
          <cell r="O1960">
            <v>0</v>
          </cell>
          <cell r="R1960">
            <v>5</v>
          </cell>
          <cell r="S1960">
            <v>20</v>
          </cell>
          <cell r="T1960" t="str">
            <v xml:space="preserve">Yuan Purchase Pricelist (CNY)</v>
          </cell>
          <cell r="U1960">
            <v>2.1</v>
          </cell>
          <cell r="V1960">
            <v>328</v>
          </cell>
          <cell r="W1960">
            <v>510</v>
          </cell>
          <cell r="X1960">
            <v>710</v>
          </cell>
          <cell r="Z1960">
            <v>7</v>
          </cell>
          <cell r="AB1960" t="str">
            <v>TF</v>
          </cell>
        </row>
        <row r="1961">
          <cell r="A1961">
            <v>13820</v>
          </cell>
          <cell r="B1961" t="str">
            <v>AUTOLAMPS1926</v>
          </cell>
          <cell r="C1961" t="str">
            <v>AUTOLAMPS1926</v>
          </cell>
          <cell r="D1961" t="b">
            <v>1</v>
          </cell>
          <cell r="E1961" t="str">
            <v xml:space="preserve">TOYOTA HILUX RN55 (84-87) - SIDE LAMP (212-1411)</v>
          </cell>
          <cell r="F1961" t="str">
            <v>TOYOTA</v>
          </cell>
          <cell r="G1961" t="str">
            <v xml:space="preserve">RN55 SLA</v>
          </cell>
          <cell r="H1961" t="str">
            <v>TY05-0506</v>
          </cell>
          <cell r="J1961">
            <v>0.04</v>
          </cell>
          <cell r="K1961" t="str">
            <v>SUPPLIER0002</v>
          </cell>
          <cell r="L1961" t="str">
            <v xml:space="preserve">ANHUI TINCAI SILK CO. LTD</v>
          </cell>
          <cell r="M1961">
            <v>1</v>
          </cell>
          <cell r="N1961">
            <v>4</v>
          </cell>
          <cell r="O1961">
            <v>5</v>
          </cell>
          <cell r="P1961">
            <v>5</v>
          </cell>
          <cell r="Q1961">
            <v>30</v>
          </cell>
          <cell r="T1961" t="str">
            <v xml:space="preserve">Yuan Purchase Pricelist (CNY)</v>
          </cell>
          <cell r="U1961">
            <v>4</v>
          </cell>
          <cell r="V1961">
            <v>102</v>
          </cell>
          <cell r="W1961">
            <v>150</v>
          </cell>
          <cell r="X1961">
            <v>200</v>
          </cell>
          <cell r="Z1961">
            <v>15</v>
          </cell>
          <cell r="AB1961" t="str">
            <v>B15</v>
          </cell>
        </row>
        <row r="1962">
          <cell r="A1962">
            <v>13684</v>
          </cell>
          <cell r="B1962" t="str">
            <v>AUTOLAMPS1927</v>
          </cell>
          <cell r="C1962" t="str">
            <v>AUTOLAMPS1927</v>
          </cell>
          <cell r="D1962" t="b">
            <v>1</v>
          </cell>
          <cell r="E1962" t="str">
            <v xml:space="preserve">TOYOTA HILUX RN55 (84-87) - SIDE MIRROR (LARGE  BLACK) RH</v>
          </cell>
          <cell r="F1962" t="str">
            <v>TOYOTA</v>
          </cell>
          <cell r="G1962" t="str">
            <v xml:space="preserve">RN55 SMB RH</v>
          </cell>
          <cell r="H1962" t="str">
            <v>H-0265-R</v>
          </cell>
          <cell r="J1962">
            <v>0.04</v>
          </cell>
          <cell r="K1962" t="str">
            <v>SUPPLIER0014</v>
          </cell>
          <cell r="L1962" t="str">
            <v xml:space="preserve">WENZHOU RONGDA AUTO PARTS CO., LTD</v>
          </cell>
          <cell r="M1962">
            <v>4</v>
          </cell>
          <cell r="N1962">
            <v>16</v>
          </cell>
          <cell r="O1962">
            <v>20</v>
          </cell>
          <cell r="P1962">
            <v>5</v>
          </cell>
          <cell r="Q1962">
            <v>30</v>
          </cell>
          <cell r="T1962" t="str">
            <v xml:space="preserve">Yuan Purchase Pricelist (CNY)</v>
          </cell>
          <cell r="U1962">
            <v>8.32</v>
          </cell>
          <cell r="V1962">
            <v>1397.76</v>
          </cell>
          <cell r="W1962">
            <v>250</v>
          </cell>
          <cell r="X1962">
            <v>350</v>
          </cell>
          <cell r="AB1962" t="str">
            <v>B12</v>
          </cell>
        </row>
        <row r="1963">
          <cell r="A1963">
            <v>13685</v>
          </cell>
          <cell r="B1963" t="str">
            <v>AUTOLAMPS1928</v>
          </cell>
          <cell r="C1963" t="str">
            <v>AUTOLAMPS1928</v>
          </cell>
          <cell r="D1963" t="b">
            <v>1</v>
          </cell>
          <cell r="E1963" t="str">
            <v xml:space="preserve">TOYOTA HILUX RN55 (84-87) - SIDE MIRROR (LARGE BLACK) LH</v>
          </cell>
          <cell r="F1963" t="str">
            <v>TOYOTA</v>
          </cell>
          <cell r="G1963" t="str">
            <v xml:space="preserve">RN55 SMB LH</v>
          </cell>
          <cell r="H1963" t="str">
            <v>H-0265-L</v>
          </cell>
          <cell r="J1963">
            <v>0.04</v>
          </cell>
          <cell r="K1963" t="str">
            <v>SUPPLIER0014</v>
          </cell>
          <cell r="L1963" t="str">
            <v xml:space="preserve">WENZHOU RONGDA AUTO PARTS CO., LTD</v>
          </cell>
          <cell r="M1963">
            <v>4</v>
          </cell>
          <cell r="N1963">
            <v>16</v>
          </cell>
          <cell r="O1963">
            <v>20</v>
          </cell>
          <cell r="P1963">
            <v>5</v>
          </cell>
          <cell r="Q1963">
            <v>30</v>
          </cell>
          <cell r="T1963" t="str">
            <v xml:space="preserve">Yuan Purchase Pricelist (CNY)</v>
          </cell>
          <cell r="U1963">
            <v>8.32</v>
          </cell>
          <cell r="V1963">
            <v>1397.76</v>
          </cell>
          <cell r="W1963">
            <v>250</v>
          </cell>
          <cell r="X1963">
            <v>350</v>
          </cell>
          <cell r="AB1963" t="str">
            <v>B12</v>
          </cell>
        </row>
        <row r="1964">
          <cell r="A1964">
            <v>10601</v>
          </cell>
          <cell r="B1964" t="str">
            <v>AUTOLAMPS1929</v>
          </cell>
          <cell r="C1964" t="str">
            <v>AUTOLAMPS1929</v>
          </cell>
          <cell r="D1964" t="b">
            <v>1</v>
          </cell>
          <cell r="E1964" t="str">
            <v xml:space="preserve">TOYOTA HILUX RN55 (84-87) - SIDE MIRROR (ROUGH CHROME) - LH</v>
          </cell>
          <cell r="F1964" t="str">
            <v>TOYOTA</v>
          </cell>
          <cell r="G1964" t="str">
            <v xml:space="preserve">RN55 SMRC LH</v>
          </cell>
          <cell r="H1964" t="str">
            <v>H-0301-L</v>
          </cell>
          <cell r="J1964">
            <v>0.04</v>
          </cell>
          <cell r="K1964" t="str">
            <v>SUPPLIER0014</v>
          </cell>
          <cell r="L1964" t="str">
            <v xml:space="preserve">WENZHOU RONGDA AUTO PARTS CO., LTD</v>
          </cell>
          <cell r="M1964">
            <v>36</v>
          </cell>
          <cell r="N1964">
            <v>144</v>
          </cell>
          <cell r="O1964">
            <v>180</v>
          </cell>
          <cell r="P1964">
            <v>5</v>
          </cell>
          <cell r="Q1964">
            <v>30</v>
          </cell>
          <cell r="T1964" t="str">
            <v xml:space="preserve">Yuan Purchase Pricelist (CNY)</v>
          </cell>
          <cell r="U1964">
            <v>0.92</v>
          </cell>
          <cell r="V1964">
            <v>154.56</v>
          </cell>
          <cell r="W1964">
            <v>240</v>
          </cell>
          <cell r="X1964">
            <v>330</v>
          </cell>
          <cell r="Z1964">
            <v>57</v>
          </cell>
          <cell r="AB1964" t="str">
            <v>B12</v>
          </cell>
        </row>
        <row r="1965">
          <cell r="A1965">
            <v>10600</v>
          </cell>
          <cell r="B1965" t="str">
            <v>AUTOLAMPS1930</v>
          </cell>
          <cell r="C1965" t="str">
            <v>AUTOLAMPS1930</v>
          </cell>
          <cell r="D1965" t="b">
            <v>1</v>
          </cell>
          <cell r="E1965" t="str">
            <v xml:space="preserve">TOYOTA HILUX RN55 (84-87) - SIDE MIRROR (ROUGH CHROME) - RH</v>
          </cell>
          <cell r="F1965" t="str">
            <v>TOYOTA</v>
          </cell>
          <cell r="G1965" t="str">
            <v xml:space="preserve">RN55 SMRC RH</v>
          </cell>
          <cell r="H1965" t="str">
            <v>H-0301-R</v>
          </cell>
          <cell r="J1965">
            <v>0.04</v>
          </cell>
          <cell r="K1965" t="str">
            <v>SUPPLIER0014</v>
          </cell>
          <cell r="L1965" t="str">
            <v xml:space="preserve">WENZHOU RONGDA AUTO PARTS CO., LTD</v>
          </cell>
          <cell r="M1965">
            <v>39</v>
          </cell>
          <cell r="N1965">
            <v>156</v>
          </cell>
          <cell r="O1965">
            <v>195</v>
          </cell>
          <cell r="P1965">
            <v>5</v>
          </cell>
          <cell r="Q1965">
            <v>30</v>
          </cell>
          <cell r="T1965" t="str">
            <v xml:space="preserve">Yuan Purchase Pricelist (CNY)</v>
          </cell>
          <cell r="U1965">
            <v>0.92</v>
          </cell>
          <cell r="V1965">
            <v>154.56</v>
          </cell>
          <cell r="W1965">
            <v>240</v>
          </cell>
          <cell r="X1965">
            <v>330</v>
          </cell>
          <cell r="Z1965">
            <v>50</v>
          </cell>
          <cell r="AB1965" t="str">
            <v>B12</v>
          </cell>
        </row>
        <row r="1966">
          <cell r="A1966">
            <v>10599</v>
          </cell>
          <cell r="B1966" t="str">
            <v>AUTOLAMPS1931</v>
          </cell>
          <cell r="C1966" t="str">
            <v>AUTOLAMPS1931</v>
          </cell>
          <cell r="D1966" t="b">
            <v>1</v>
          </cell>
          <cell r="E1966" t="str">
            <v xml:space="preserve">TOYOTA HILUX RN55 (84-87) - SIDE MIRROR (SMALL BLACK) - LH</v>
          </cell>
          <cell r="F1966" t="str">
            <v>TOYOTA</v>
          </cell>
          <cell r="G1966" t="str">
            <v xml:space="preserve">RN55 SMB LH</v>
          </cell>
          <cell r="H1966" t="str">
            <v>H-0265-L</v>
          </cell>
          <cell r="J1966">
            <v>0.04</v>
          </cell>
          <cell r="K1966" t="str">
            <v>SUPPLIER0014</v>
          </cell>
          <cell r="L1966" t="str">
            <v xml:space="preserve">WENZHOU RONGDA AUTO PARTS CO., LTD</v>
          </cell>
          <cell r="M1966">
            <v>28</v>
          </cell>
          <cell r="N1966">
            <v>112</v>
          </cell>
          <cell r="O1966">
            <v>140</v>
          </cell>
          <cell r="P1966">
            <v>5</v>
          </cell>
          <cell r="Q1966">
            <v>30</v>
          </cell>
          <cell r="T1966" t="str">
            <v xml:space="preserve">Yuan Purchase Pricelist (CNY)</v>
          </cell>
          <cell r="U1966">
            <v>0.64</v>
          </cell>
          <cell r="V1966">
            <v>107.52</v>
          </cell>
          <cell r="W1966">
            <v>150</v>
          </cell>
          <cell r="X1966">
            <v>200</v>
          </cell>
          <cell r="Z1966">
            <v>151</v>
          </cell>
          <cell r="AB1966" t="str">
            <v>B12</v>
          </cell>
        </row>
        <row r="1967">
          <cell r="A1967">
            <v>10598</v>
          </cell>
          <cell r="B1967" t="str">
            <v>AUTOLAMPS1932</v>
          </cell>
          <cell r="C1967" t="str">
            <v>AUTOLAMPS1932</v>
          </cell>
          <cell r="D1967" t="b">
            <v>1</v>
          </cell>
          <cell r="E1967" t="str">
            <v xml:space="preserve">TOYOTA HILUX RN55 (84-87) - SIDE MIRROR (SMALL BLACK) - RH</v>
          </cell>
          <cell r="F1967" t="str">
            <v>TOYOTA</v>
          </cell>
          <cell r="G1967" t="str">
            <v xml:space="preserve">RN55 SMB RH</v>
          </cell>
          <cell r="H1967" t="str">
            <v>H-0265-R</v>
          </cell>
          <cell r="J1967">
            <v>0.04</v>
          </cell>
          <cell r="K1967" t="str">
            <v>SUPPLIER0014</v>
          </cell>
          <cell r="L1967" t="str">
            <v xml:space="preserve">WENZHOU RONGDA AUTO PARTS CO., LTD</v>
          </cell>
          <cell r="M1967">
            <v>24</v>
          </cell>
          <cell r="N1967">
            <v>96</v>
          </cell>
          <cell r="O1967">
            <v>120</v>
          </cell>
          <cell r="P1967">
            <v>5</v>
          </cell>
          <cell r="Q1967">
            <v>30</v>
          </cell>
          <cell r="T1967" t="str">
            <v xml:space="preserve">Yuan Purchase Pricelist (CNY)</v>
          </cell>
          <cell r="U1967">
            <v>0.64</v>
          </cell>
          <cell r="V1967">
            <v>107.52</v>
          </cell>
          <cell r="W1967">
            <v>150</v>
          </cell>
          <cell r="X1967">
            <v>200</v>
          </cell>
          <cell r="Z1967">
            <v>164</v>
          </cell>
          <cell r="AB1967" t="str">
            <v>B12</v>
          </cell>
        </row>
        <row r="1968">
          <cell r="A1968">
            <v>13683</v>
          </cell>
          <cell r="B1968" t="str">
            <v>AUTOLAMPS1933</v>
          </cell>
          <cell r="C1968" t="str">
            <v>AUTOLAMPS1933</v>
          </cell>
          <cell r="D1968" t="b">
            <v>1</v>
          </cell>
          <cell r="E1968" t="str">
            <v xml:space="preserve">TOYOTA HILUX RN55 (84-87) - SIDE MIRROR (SMOOTH CHROME) - LH</v>
          </cell>
          <cell r="F1968" t="str">
            <v>TOYOTA</v>
          </cell>
          <cell r="G1968" t="str">
            <v xml:space="preserve">RN55 SMSC LH</v>
          </cell>
          <cell r="H1968" t="str">
            <v>H-0301-L</v>
          </cell>
          <cell r="J1968">
            <v>0.04</v>
          </cell>
          <cell r="K1968" t="str">
            <v>SUPPLIER0014</v>
          </cell>
          <cell r="L1968" t="str">
            <v xml:space="preserve">WENZHOU RONGDA AUTO PARTS CO., LTD</v>
          </cell>
          <cell r="M1968">
            <v>26</v>
          </cell>
          <cell r="N1968">
            <v>104</v>
          </cell>
          <cell r="O1968">
            <v>130</v>
          </cell>
          <cell r="P1968">
            <v>5</v>
          </cell>
          <cell r="Q1968">
            <v>30</v>
          </cell>
          <cell r="T1968" t="str">
            <v xml:space="preserve">Yuan Purchase Pricelist (CNY)</v>
          </cell>
          <cell r="U1968">
            <v>6.08</v>
          </cell>
          <cell r="V1968">
            <v>120.18</v>
          </cell>
          <cell r="W1968">
            <v>390</v>
          </cell>
          <cell r="X1968">
            <v>540</v>
          </cell>
        </row>
        <row r="1969">
          <cell r="A1969">
            <v>13682</v>
          </cell>
          <cell r="B1969" t="str">
            <v>AUTOLAMPS1934</v>
          </cell>
          <cell r="C1969" t="str">
            <v>AUTOLAMPS1934</v>
          </cell>
          <cell r="D1969" t="b">
            <v>1</v>
          </cell>
          <cell r="E1969" t="str">
            <v xml:space="preserve">TOYOTA HILUX RN55 (84-87) - SIDE MIRROR (SMOOTH CHROME) - RH</v>
          </cell>
          <cell r="F1969" t="str">
            <v>TOYOTA</v>
          </cell>
          <cell r="G1969" t="str">
            <v xml:space="preserve">RN55 SMSC RH</v>
          </cell>
          <cell r="H1969" t="str">
            <v>H-0301-R</v>
          </cell>
          <cell r="J1969">
            <v>0.04</v>
          </cell>
          <cell r="K1969" t="str">
            <v>SUPPLIER0014</v>
          </cell>
          <cell r="L1969" t="str">
            <v xml:space="preserve">WENZHOU RONGDA AUTO PARTS CO., LTD</v>
          </cell>
          <cell r="M1969">
            <v>28</v>
          </cell>
          <cell r="N1969">
            <v>112</v>
          </cell>
          <cell r="O1969">
            <v>140</v>
          </cell>
          <cell r="P1969">
            <v>5</v>
          </cell>
          <cell r="Q1969">
            <v>30</v>
          </cell>
          <cell r="T1969" t="str">
            <v xml:space="preserve">Yuan Purchase Pricelist (CNY)</v>
          </cell>
          <cell r="U1969">
            <v>6.08</v>
          </cell>
          <cell r="V1969">
            <v>120.18</v>
          </cell>
          <cell r="W1969">
            <v>390</v>
          </cell>
          <cell r="X1969">
            <v>540</v>
          </cell>
        </row>
        <row r="1970">
          <cell r="A1970">
            <v>10585</v>
          </cell>
          <cell r="B1970" t="str">
            <v>AUTOLAMPS1935</v>
          </cell>
          <cell r="C1970" t="str">
            <v>AUTOLAMPS1935</v>
          </cell>
          <cell r="D1970" t="b">
            <v>1</v>
          </cell>
          <cell r="E1970" t="str">
            <v xml:space="preserve">TOYOTA HILUX RN55 (84-87) - TAIL LAMP (BLACK)(212-1914-2) - LH</v>
          </cell>
          <cell r="F1970" t="str">
            <v>TOYOTA</v>
          </cell>
          <cell r="G1970" t="str">
            <v xml:space="preserve">RN55 TLAB LH</v>
          </cell>
          <cell r="H1970" t="str">
            <v>TY05-0402B-L</v>
          </cell>
          <cell r="J1970">
            <v>0.04</v>
          </cell>
          <cell r="K1970" t="str">
            <v>SUPPLIER0002</v>
          </cell>
          <cell r="L1970" t="str">
            <v xml:space="preserve">ANHUI TINCAI SILK CO. LTD</v>
          </cell>
          <cell r="M1970">
            <v>9</v>
          </cell>
          <cell r="N1970">
            <v>36</v>
          </cell>
          <cell r="O1970">
            <v>45</v>
          </cell>
          <cell r="R1970">
            <v>5</v>
          </cell>
          <cell r="S1970">
            <v>20</v>
          </cell>
          <cell r="T1970" t="str">
            <v xml:space="preserve">Yuan Purchase Pricelist (CNY)</v>
          </cell>
          <cell r="U1970">
            <v>13</v>
          </cell>
          <cell r="V1970">
            <v>332</v>
          </cell>
          <cell r="W1970">
            <v>500</v>
          </cell>
          <cell r="X1970">
            <v>660</v>
          </cell>
          <cell r="Z1970">
            <v>76</v>
          </cell>
          <cell r="AB1970" t="str">
            <v>B5</v>
          </cell>
        </row>
        <row r="1971">
          <cell r="A1971">
            <v>10584</v>
          </cell>
          <cell r="B1971" t="str">
            <v>AUTOLAMPS1936</v>
          </cell>
          <cell r="C1971" t="str">
            <v>AUTOLAMPS1936</v>
          </cell>
          <cell r="D1971" t="b">
            <v>1</v>
          </cell>
          <cell r="E1971" t="str">
            <v xml:space="preserve">TOYOTA HILUX RN55 (84-87) - TAIL LAMP (BLACK)(212-1914-2) - RH</v>
          </cell>
          <cell r="F1971" t="str">
            <v>TOYOTA</v>
          </cell>
          <cell r="G1971" t="str">
            <v xml:space="preserve">RN55 TLAB RH</v>
          </cell>
          <cell r="H1971" t="str">
            <v>TY05-0402B-R</v>
          </cell>
          <cell r="J1971">
            <v>0.04</v>
          </cell>
          <cell r="K1971" t="str">
            <v>SUPPLIER0002</v>
          </cell>
          <cell r="L1971" t="str">
            <v xml:space="preserve">ANHUI TINCAI SILK CO. LTD</v>
          </cell>
          <cell r="M1971">
            <v>9</v>
          </cell>
          <cell r="N1971">
            <v>36</v>
          </cell>
          <cell r="O1971">
            <v>45</v>
          </cell>
          <cell r="R1971">
            <v>5</v>
          </cell>
          <cell r="S1971">
            <v>20</v>
          </cell>
          <cell r="T1971" t="str">
            <v xml:space="preserve">Yuan Purchase Pricelist (CNY)</v>
          </cell>
          <cell r="U1971">
            <v>13</v>
          </cell>
          <cell r="V1971">
            <v>332</v>
          </cell>
          <cell r="W1971">
            <v>500</v>
          </cell>
          <cell r="X1971">
            <v>660</v>
          </cell>
          <cell r="Z1971">
            <v>90</v>
          </cell>
          <cell r="AB1971" t="str">
            <v>B5</v>
          </cell>
        </row>
        <row r="1972">
          <cell r="A1972">
            <v>10595</v>
          </cell>
          <cell r="B1972" t="str">
            <v>AUTOLAMPS1937</v>
          </cell>
          <cell r="C1972" t="str">
            <v>AUTOLAMPS1937</v>
          </cell>
          <cell r="D1972" t="b">
            <v>1</v>
          </cell>
          <cell r="E1972" t="str">
            <v xml:space="preserve">TOYOTA HILUX RN55 (84-87) - TAIL LAMP (CHROME)(212-1914-1) - LH</v>
          </cell>
          <cell r="F1972" t="str">
            <v>TOYOTA</v>
          </cell>
          <cell r="G1972" t="str">
            <v xml:space="preserve">RN55 TLAC LH</v>
          </cell>
          <cell r="H1972" t="str">
            <v>TY05-0402-L</v>
          </cell>
          <cell r="J1972">
            <v>0.04</v>
          </cell>
          <cell r="K1972" t="str">
            <v>SUPPLIER0002</v>
          </cell>
          <cell r="L1972" t="str">
            <v xml:space="preserve">ANHUI TINCAI SILK CO. LTD</v>
          </cell>
          <cell r="M1972">
            <v>5</v>
          </cell>
          <cell r="N1972">
            <v>20</v>
          </cell>
          <cell r="O1972">
            <v>25</v>
          </cell>
          <cell r="R1972">
            <v>5</v>
          </cell>
          <cell r="S1972">
            <v>20</v>
          </cell>
          <cell r="T1972" t="str">
            <v xml:space="preserve">Yuan Purchase Pricelist (CNY)</v>
          </cell>
          <cell r="U1972">
            <v>14</v>
          </cell>
          <cell r="V1972">
            <v>357</v>
          </cell>
          <cell r="W1972">
            <v>540</v>
          </cell>
          <cell r="X1972">
            <v>710</v>
          </cell>
          <cell r="Z1972">
            <v>15</v>
          </cell>
          <cell r="AB1972" t="str">
            <v>B5</v>
          </cell>
        </row>
        <row r="1973">
          <cell r="A1973">
            <v>10594</v>
          </cell>
          <cell r="B1973" t="str">
            <v>AUTOLAMPS1938</v>
          </cell>
          <cell r="C1973" t="str">
            <v>AUTOLAMPS1938</v>
          </cell>
          <cell r="D1973" t="b">
            <v>1</v>
          </cell>
          <cell r="E1973" t="str">
            <v xml:space="preserve">TOYOTA HILUX RN55 (84-87) - TAIL LAMP (CHROME)(212-1914-1) - RH</v>
          </cell>
          <cell r="F1973" t="str">
            <v>TOYOTA</v>
          </cell>
          <cell r="G1973" t="str">
            <v xml:space="preserve">RN55 TLAC RH</v>
          </cell>
          <cell r="H1973" t="str">
            <v>TY05-0402-R</v>
          </cell>
          <cell r="J1973">
            <v>0.04</v>
          </cell>
          <cell r="K1973" t="str">
            <v>SUPPLIER0002</v>
          </cell>
          <cell r="L1973" t="str">
            <v xml:space="preserve">ANHUI TINCAI SILK CO. LTD</v>
          </cell>
          <cell r="M1973">
            <v>6</v>
          </cell>
          <cell r="N1973">
            <v>24</v>
          </cell>
          <cell r="O1973">
            <v>30</v>
          </cell>
          <cell r="R1973">
            <v>5</v>
          </cell>
          <cell r="S1973">
            <v>20</v>
          </cell>
          <cell r="T1973" t="str">
            <v xml:space="preserve">Yuan Purchase Pricelist (CNY)</v>
          </cell>
          <cell r="U1973">
            <v>14</v>
          </cell>
          <cell r="V1973">
            <v>357</v>
          </cell>
          <cell r="W1973">
            <v>540</v>
          </cell>
          <cell r="X1973">
            <v>710</v>
          </cell>
          <cell r="Z1973">
            <v>23</v>
          </cell>
          <cell r="AB1973" t="str">
            <v>B5</v>
          </cell>
        </row>
        <row r="1974">
          <cell r="A1974">
            <v>10587</v>
          </cell>
          <cell r="B1974" t="str">
            <v>AUTOLAMPS1922</v>
          </cell>
          <cell r="C1974" t="str">
            <v>AUTOLAMPS1922</v>
          </cell>
          <cell r="D1974" t="b">
            <v>1</v>
          </cell>
          <cell r="E1974" t="str">
            <v xml:space="preserve">TOYOTA HILUX RN55 (84-87) - TAIL LENS (212-1914-00) - LH</v>
          </cell>
          <cell r="F1974" t="str">
            <v>TOYOTA</v>
          </cell>
          <cell r="G1974" t="str">
            <v xml:space="preserve">RN55 TLS LH</v>
          </cell>
          <cell r="H1974" t="str">
            <v>TY05-0402-00-L</v>
          </cell>
          <cell r="J1974">
            <v>0.04</v>
          </cell>
          <cell r="K1974" t="str">
            <v>SUPPLIER0002</v>
          </cell>
          <cell r="L1974" t="str">
            <v xml:space="preserve">ANHUI TINCAI SILK CO. LTD</v>
          </cell>
          <cell r="M1974">
            <v>28</v>
          </cell>
          <cell r="N1974">
            <v>112</v>
          </cell>
          <cell r="O1974">
            <v>140</v>
          </cell>
          <cell r="R1974">
            <v>5</v>
          </cell>
          <cell r="S1974">
            <v>20</v>
          </cell>
          <cell r="T1974" t="str">
            <v xml:space="preserve">Yuan Purchase Pricelist (CNY)</v>
          </cell>
          <cell r="U1974">
            <v>5</v>
          </cell>
          <cell r="V1974">
            <v>116</v>
          </cell>
          <cell r="W1974">
            <v>180</v>
          </cell>
          <cell r="X1974">
            <v>240</v>
          </cell>
        </row>
        <row r="1975">
          <cell r="A1975">
            <v>10586</v>
          </cell>
          <cell r="B1975" t="str">
            <v>AUTOLAMPS1923</v>
          </cell>
          <cell r="C1975" t="str">
            <v>AUTOLAMPS1923</v>
          </cell>
          <cell r="D1975" t="b">
            <v>1</v>
          </cell>
          <cell r="E1975" t="str">
            <v xml:space="preserve">TOYOTA HILUX RN55 (84-87) - TAIL LENS (212-1914-00) - RH</v>
          </cell>
          <cell r="F1975" t="str">
            <v>TOYOTA</v>
          </cell>
          <cell r="G1975" t="str">
            <v xml:space="preserve">RN55 TLS RH</v>
          </cell>
          <cell r="H1975" t="str">
            <v>TY05-0402-00-R</v>
          </cell>
          <cell r="J1975">
            <v>0.04</v>
          </cell>
          <cell r="K1975" t="str">
            <v>SUPPLIER0002</v>
          </cell>
          <cell r="L1975" t="str">
            <v xml:space="preserve">ANHUI TINCAI SILK CO. LTD</v>
          </cell>
          <cell r="M1975">
            <v>27</v>
          </cell>
          <cell r="N1975">
            <v>108</v>
          </cell>
          <cell r="O1975">
            <v>135</v>
          </cell>
          <cell r="R1975">
            <v>5</v>
          </cell>
          <cell r="S1975">
            <v>20</v>
          </cell>
          <cell r="T1975" t="str">
            <v xml:space="preserve">Yuan Purchase Pricelist (CNY)</v>
          </cell>
          <cell r="U1975">
            <v>5</v>
          </cell>
          <cell r="V1975">
            <v>116</v>
          </cell>
          <cell r="W1975">
            <v>180</v>
          </cell>
          <cell r="X1975">
            <v>240</v>
          </cell>
        </row>
        <row r="1976">
          <cell r="A1976">
            <v>13993</v>
          </cell>
          <cell r="B1976" t="str">
            <v>AUTOLAMPS1939</v>
          </cell>
          <cell r="C1976" t="str">
            <v>AUTOLAMPS1939</v>
          </cell>
          <cell r="D1976" t="b">
            <v>1</v>
          </cell>
          <cell r="E1976" t="str">
            <v xml:space="preserve">TOYOTA HILUX SURF/4RUNNER 5D SUV (03-09) - LAMINATED FRONT WINDSCREEN</v>
          </cell>
          <cell r="F1976" t="str">
            <v>TOYOTA</v>
          </cell>
          <cell r="G1976" t="str">
            <v xml:space="preserve">SURF/03 LFW/X</v>
          </cell>
          <cell r="H1976" t="str">
            <v xml:space="preserve">FW02371 LFW/X</v>
          </cell>
          <cell r="I1976" t="str">
            <v>1508*760</v>
          </cell>
          <cell r="J1976">
            <v>0.02</v>
          </cell>
          <cell r="K1976" t="str">
            <v>SUPPLIER0015</v>
          </cell>
          <cell r="L1976" t="str">
            <v xml:space="preserve">XINYI AUTOMOBILE GLASS (SHENZHEN) CO., LTD</v>
          </cell>
          <cell r="M1976">
            <v>0</v>
          </cell>
          <cell r="N1976">
            <v>0</v>
          </cell>
          <cell r="O1976">
            <v>0</v>
          </cell>
          <cell r="R1976">
            <v>3</v>
          </cell>
          <cell r="S1976">
            <v>9</v>
          </cell>
          <cell r="T1976" t="str">
            <v xml:space="preserve">USD Purchase Pricelist (USD)</v>
          </cell>
          <cell r="U1976">
            <v>14.95</v>
          </cell>
          <cell r="V1976">
            <v>2679.04</v>
          </cell>
          <cell r="W1976">
            <v>3500</v>
          </cell>
          <cell r="X1976">
            <v>4300</v>
          </cell>
          <cell r="Z1976">
            <v>16</v>
          </cell>
          <cell r="AB1976" t="str">
            <v>3B</v>
          </cell>
        </row>
        <row r="1977">
          <cell r="A1977">
            <v>11604</v>
          </cell>
          <cell r="B1977" t="str">
            <v>AUTOLAMPS2844</v>
          </cell>
          <cell r="C1977" t="str">
            <v>AUTOLAMPS2844</v>
          </cell>
          <cell r="D1977" t="b">
            <v>1</v>
          </cell>
          <cell r="E1977" t="str">
            <v xml:space="preserve">TOYOTA HILUX VIGO (04-07) - MIRROR GLASS - LH</v>
          </cell>
          <cell r="F1977" t="str">
            <v xml:space="preserve">TOYOTA </v>
          </cell>
          <cell r="G1977" t="str">
            <v>VIGO/04-MG-LH</v>
          </cell>
          <cell r="H1977" t="str">
            <v>TY05-1312-GLASS</v>
          </cell>
          <cell r="J1977">
            <v>0.04</v>
          </cell>
          <cell r="K1977" t="str">
            <v>SUPPLIER0010</v>
          </cell>
          <cell r="L1977" t="str">
            <v xml:space="preserve">JIANGSU ZISUDE LAMPS TECHNOLOGY CO.,LTD</v>
          </cell>
          <cell r="M1977">
            <v>1</v>
          </cell>
          <cell r="N1977">
            <v>4</v>
          </cell>
          <cell r="O1977">
            <v>5</v>
          </cell>
          <cell r="R1977">
            <v>2</v>
          </cell>
          <cell r="S1977">
            <v>5</v>
          </cell>
          <cell r="T1977" t="str">
            <v xml:space="preserve">Yuan Purchase Pricelist (CNY)</v>
          </cell>
          <cell r="U1977">
            <v>0.97</v>
          </cell>
          <cell r="V1977">
            <v>152</v>
          </cell>
          <cell r="W1977">
            <v>230</v>
          </cell>
          <cell r="X1977">
            <v>310</v>
          </cell>
        </row>
        <row r="1978">
          <cell r="A1978">
            <v>11603</v>
          </cell>
          <cell r="B1978" t="str">
            <v>AUTOLAMPS2845</v>
          </cell>
          <cell r="C1978" t="str">
            <v>AUTOLAMPS2845</v>
          </cell>
          <cell r="D1978" t="b">
            <v>1</v>
          </cell>
          <cell r="E1978" t="str">
            <v xml:space="preserve">TOYOTA HILUX VIGO (04-07) - MIRROR GLASS - RH</v>
          </cell>
          <cell r="F1978" t="str">
            <v xml:space="preserve">TOYOTA </v>
          </cell>
          <cell r="G1978" t="str">
            <v>VIGO/04-MG-RH</v>
          </cell>
          <cell r="H1978" t="str">
            <v>TY05-1312-GLASS</v>
          </cell>
          <cell r="J1978">
            <v>0.04</v>
          </cell>
          <cell r="K1978" t="str">
            <v>SUPPLIER0010</v>
          </cell>
          <cell r="L1978" t="str">
            <v xml:space="preserve">JIANGSU ZISUDE LAMPS TECHNOLOGY CO.,LTD</v>
          </cell>
          <cell r="M1978">
            <v>1</v>
          </cell>
          <cell r="N1978">
            <v>4</v>
          </cell>
          <cell r="O1978">
            <v>5</v>
          </cell>
          <cell r="R1978">
            <v>2</v>
          </cell>
          <cell r="S1978">
            <v>5</v>
          </cell>
          <cell r="T1978" t="str">
            <v xml:space="preserve">Yuan Purchase Pricelist (CNY)</v>
          </cell>
          <cell r="U1978">
            <v>0.97</v>
          </cell>
          <cell r="V1978">
            <v>152</v>
          </cell>
          <cell r="W1978">
            <v>230</v>
          </cell>
          <cell r="X1978">
            <v>310</v>
          </cell>
        </row>
        <row r="1979">
          <cell r="A1979">
            <v>10640</v>
          </cell>
          <cell r="B1979" t="str">
            <v>AUTOLAMPS1942</v>
          </cell>
          <cell r="C1979" t="str">
            <v>AUTOLAMPS1942</v>
          </cell>
          <cell r="D1979" t="b">
            <v>1</v>
          </cell>
          <cell r="E1979" t="str">
            <v xml:space="preserve">TOYOTA HILUX VIGO ZN215 (04-07) - FOG LAMP (212-2034P-AQH) - LH</v>
          </cell>
          <cell r="F1979" t="str">
            <v>TOYOTA</v>
          </cell>
          <cell r="G1979" t="str">
            <v xml:space="preserve">VIGO/04 FLA LH</v>
          </cell>
          <cell r="H1979" t="str">
            <v>TY05-1304-L</v>
          </cell>
          <cell r="J1979">
            <v>0.04</v>
          </cell>
          <cell r="K1979" t="str">
            <v>SUPPLIER0002</v>
          </cell>
          <cell r="L1979" t="str">
            <v xml:space="preserve">ANHUI TINCAI SILK CO. LTD</v>
          </cell>
          <cell r="M1979">
            <v>2</v>
          </cell>
          <cell r="N1979">
            <v>8</v>
          </cell>
          <cell r="O1979">
            <v>10</v>
          </cell>
          <cell r="P1979">
            <v>5</v>
          </cell>
          <cell r="Q1979">
            <v>10</v>
          </cell>
          <cell r="T1979" t="str">
            <v xml:space="preserve">Yuan Purchase Pricelist (CNY)</v>
          </cell>
          <cell r="U1979">
            <v>30</v>
          </cell>
          <cell r="V1979">
            <v>724</v>
          </cell>
          <cell r="W1979">
            <v>1090</v>
          </cell>
          <cell r="X1979">
            <v>1500</v>
          </cell>
          <cell r="Z1979">
            <v>20</v>
          </cell>
          <cell r="AB1979" t="str">
            <v>B18</v>
          </cell>
        </row>
        <row r="1980">
          <cell r="A1980">
            <v>10639</v>
          </cell>
          <cell r="B1980" t="str">
            <v>AUTOLAMPS1943</v>
          </cell>
          <cell r="C1980" t="str">
            <v>AUTOLAMPS1943</v>
          </cell>
          <cell r="D1980" t="b">
            <v>1</v>
          </cell>
          <cell r="E1980" t="str">
            <v xml:space="preserve">TOYOTA HILUX VIGO ZN215 (04-07) - FOG LAMP (212-2034P-AQH) - RH</v>
          </cell>
          <cell r="F1980" t="str">
            <v>TOYOTA</v>
          </cell>
          <cell r="G1980" t="str">
            <v xml:space="preserve">VIGO/04 FLA RH</v>
          </cell>
          <cell r="H1980" t="str">
            <v>TY05-1304-R</v>
          </cell>
          <cell r="J1980">
            <v>0.04</v>
          </cell>
          <cell r="K1980" t="str">
            <v>SUPPLIER0002</v>
          </cell>
          <cell r="L1980" t="str">
            <v xml:space="preserve">ANHUI TINCAI SILK CO. LTD</v>
          </cell>
          <cell r="M1980">
            <v>2</v>
          </cell>
          <cell r="N1980">
            <v>8</v>
          </cell>
          <cell r="O1980">
            <v>10</v>
          </cell>
          <cell r="P1980">
            <v>5</v>
          </cell>
          <cell r="Q1980">
            <v>10</v>
          </cell>
          <cell r="T1980" t="str">
            <v xml:space="preserve">Yuan Purchase Pricelist (CNY)</v>
          </cell>
          <cell r="U1980">
            <v>30</v>
          </cell>
          <cell r="V1980">
            <v>724</v>
          </cell>
          <cell r="W1980">
            <v>1090</v>
          </cell>
          <cell r="X1980">
            <v>1500</v>
          </cell>
          <cell r="Z1980">
            <v>20</v>
          </cell>
          <cell r="AB1980" t="str">
            <v>B18</v>
          </cell>
        </row>
        <row r="1981">
          <cell r="A1981">
            <v>10654</v>
          </cell>
          <cell r="B1981" t="str">
            <v>AUTOLAMPS1940</v>
          </cell>
          <cell r="C1981" t="str">
            <v>AUTOLAMPS1940</v>
          </cell>
          <cell r="D1981" t="b">
            <v>1</v>
          </cell>
          <cell r="E1981" t="str">
            <v xml:space="preserve">TOYOTA HILUX VIGO ZN215 (04-07) - FRONT BUMPER (WITH SIDE HOLE) - 4WD</v>
          </cell>
          <cell r="F1981" t="str">
            <v>TOYOTA</v>
          </cell>
          <cell r="G1981" t="str">
            <v xml:space="preserve">VIGO/04 BPRWH</v>
          </cell>
          <cell r="H1981" t="str">
            <v>TY05-1307C</v>
          </cell>
          <cell r="J1981">
            <v>0.04</v>
          </cell>
          <cell r="K1981" t="str">
            <v>SUPPLIER0002</v>
          </cell>
          <cell r="L1981" t="str">
            <v xml:space="preserve">ANHUI TINCAI SILK CO. LTD</v>
          </cell>
          <cell r="N1981">
            <v>0</v>
          </cell>
          <cell r="O1981">
            <v>0</v>
          </cell>
          <cell r="R1981">
            <v>2</v>
          </cell>
          <cell r="S1981">
            <v>4</v>
          </cell>
          <cell r="T1981" t="str">
            <v xml:space="preserve">Yuan Purchase Pricelist (CNY)</v>
          </cell>
          <cell r="U1981">
            <v>11</v>
          </cell>
          <cell r="V1981">
            <v>1719</v>
          </cell>
          <cell r="W1981">
            <v>2660</v>
          </cell>
          <cell r="X1981">
            <v>3670</v>
          </cell>
          <cell r="Z1981">
            <v>3</v>
          </cell>
          <cell r="AB1981" t="str">
            <v>G4B</v>
          </cell>
        </row>
        <row r="1982">
          <cell r="A1982">
            <v>10653</v>
          </cell>
          <cell r="B1982" t="str">
            <v>AUTOLAMPS1941</v>
          </cell>
          <cell r="C1982" t="str">
            <v>AUTOLAMPS1941</v>
          </cell>
          <cell r="D1982" t="b">
            <v>1</v>
          </cell>
          <cell r="E1982" t="str">
            <v xml:space="preserve">TOYOTA HILUX VIGO ZN215 (04-07) - FRONT BUMPER (WITHOUT HOLE) - 2WD</v>
          </cell>
          <cell r="F1982" t="str">
            <v>TOYOTA</v>
          </cell>
          <cell r="G1982" t="str">
            <v xml:space="preserve">VIGO/04 BPRWOH</v>
          </cell>
          <cell r="H1982" t="str">
            <v>TY05-1307B</v>
          </cell>
          <cell r="J1982">
            <v>0.04</v>
          </cell>
          <cell r="K1982" t="str">
            <v>SUPPLIER0002</v>
          </cell>
          <cell r="L1982" t="str">
            <v xml:space="preserve">ANHUI TINCAI SILK CO. LTD</v>
          </cell>
          <cell r="M1982">
            <v>1</v>
          </cell>
          <cell r="N1982">
            <v>4</v>
          </cell>
          <cell r="O1982">
            <v>5</v>
          </cell>
          <cell r="R1982">
            <v>2</v>
          </cell>
          <cell r="S1982">
            <v>4</v>
          </cell>
          <cell r="T1982" t="str">
            <v xml:space="preserve">Yuan Purchase Pricelist (CNY)</v>
          </cell>
          <cell r="U1982">
            <v>80</v>
          </cell>
          <cell r="V1982">
            <v>1860</v>
          </cell>
          <cell r="W1982">
            <v>2790</v>
          </cell>
          <cell r="X1982">
            <v>3850</v>
          </cell>
        </row>
        <row r="1983">
          <cell r="A1983">
            <v>10651</v>
          </cell>
          <cell r="B1983" t="str">
            <v>AUTOLAMPS1944</v>
          </cell>
          <cell r="C1983" t="str">
            <v>AUTOLAMPS1944</v>
          </cell>
          <cell r="D1983" t="b">
            <v>1</v>
          </cell>
          <cell r="E1983" t="str">
            <v xml:space="preserve">TOYOTA HILUX VIGO ZN215 (04-07) - GRILL (BLACK/GREY)</v>
          </cell>
          <cell r="F1983" t="str">
            <v>TOYOTA</v>
          </cell>
          <cell r="G1983" t="str">
            <v xml:space="preserve">VIGO/04 GRLB</v>
          </cell>
          <cell r="H1983" t="str">
            <v>TY05-1311</v>
          </cell>
          <cell r="J1983">
            <v>0.04</v>
          </cell>
          <cell r="K1983" t="str">
            <v>SUPPLIER0002</v>
          </cell>
          <cell r="L1983" t="str">
            <v xml:space="preserve">ANHUI TINCAI SILK CO. LTD</v>
          </cell>
          <cell r="M1983">
            <v>3</v>
          </cell>
          <cell r="N1983">
            <v>12</v>
          </cell>
          <cell r="O1983">
            <v>15</v>
          </cell>
          <cell r="R1983">
            <v>2</v>
          </cell>
          <cell r="S1983">
            <v>5</v>
          </cell>
          <cell r="T1983" t="str">
            <v xml:space="preserve">Yuan Purchase Pricelist (CNY)</v>
          </cell>
          <cell r="U1983">
            <v>58</v>
          </cell>
          <cell r="V1983">
            <v>1479</v>
          </cell>
          <cell r="W1983">
            <v>2220</v>
          </cell>
          <cell r="X1983">
            <v>2960</v>
          </cell>
          <cell r="Z1983">
            <v>8</v>
          </cell>
          <cell r="AB1983" t="str">
            <v>G4B</v>
          </cell>
        </row>
        <row r="1984">
          <cell r="A1984">
            <v>10652</v>
          </cell>
          <cell r="B1984" t="str">
            <v>AUTOLAMPS1945</v>
          </cell>
          <cell r="C1984" t="str">
            <v>AUTOLAMPS1945</v>
          </cell>
          <cell r="D1984" t="b">
            <v>1</v>
          </cell>
          <cell r="E1984" t="str">
            <v xml:space="preserve">TOYOTA HILUX VIGO ZN215 (04-07) - GRILL (CHROME)</v>
          </cell>
          <cell r="F1984" t="str">
            <v>TOYOTA</v>
          </cell>
          <cell r="G1984" t="str">
            <v xml:space="preserve">VIGO/04 GRLC</v>
          </cell>
          <cell r="H1984" t="str">
            <v>TY05-1311-C</v>
          </cell>
          <cell r="J1984">
            <v>0.04</v>
          </cell>
          <cell r="K1984" t="str">
            <v>SUPPLIER0002</v>
          </cell>
          <cell r="L1984" t="str">
            <v xml:space="preserve">ANHUI TINCAI SILK CO. LTD</v>
          </cell>
          <cell r="N1984">
            <v>0</v>
          </cell>
          <cell r="O1984">
            <v>0</v>
          </cell>
          <cell r="R1984">
            <v>2</v>
          </cell>
          <cell r="S1984">
            <v>5</v>
          </cell>
          <cell r="T1984" t="str">
            <v xml:space="preserve">Yuan Purchase Pricelist (CNY)</v>
          </cell>
          <cell r="U1984">
            <v>11.29</v>
          </cell>
          <cell r="V1984">
            <v>1765</v>
          </cell>
          <cell r="W1984">
            <v>2740</v>
          </cell>
          <cell r="X1984">
            <v>3780</v>
          </cell>
        </row>
        <row r="1985">
          <cell r="A1985">
            <v>10638</v>
          </cell>
          <cell r="B1985" t="str">
            <v>AUTOLAMPS1946</v>
          </cell>
          <cell r="C1985" t="str">
            <v>AUTOLAMPS1946</v>
          </cell>
          <cell r="D1985" t="b">
            <v>1</v>
          </cell>
          <cell r="E1985" t="str">
            <v xml:space="preserve">TOYOTA HILUX VIGO ZN215 (04-07) - HEAD LAMP (212-11G9-RD) - LH</v>
          </cell>
          <cell r="F1985" t="str">
            <v>TOYOTA</v>
          </cell>
          <cell r="G1985" t="str">
            <v xml:space="preserve">VIGO/04 HLA LH</v>
          </cell>
          <cell r="H1985" t="str">
            <v>MZ01-36001-L</v>
          </cell>
          <cell r="J1985">
            <v>0.04</v>
          </cell>
          <cell r="K1985" t="str">
            <v>SUPPLIER0010</v>
          </cell>
          <cell r="L1985" t="str">
            <v xml:space="preserve">JIANGSU ZISUDE LAMPS TECHNOLOGY CO.,LTD</v>
          </cell>
          <cell r="M1985">
            <v>4</v>
          </cell>
          <cell r="N1985">
            <v>16</v>
          </cell>
          <cell r="O1985">
            <v>20</v>
          </cell>
          <cell r="R1985">
            <v>2</v>
          </cell>
          <cell r="S1985">
            <v>5</v>
          </cell>
          <cell r="T1985" t="str">
            <v xml:space="preserve">Yuan Purchase Pricelist (CNY)</v>
          </cell>
          <cell r="U1985">
            <v>85</v>
          </cell>
          <cell r="V1985">
            <v>2215</v>
          </cell>
          <cell r="W1985">
            <v>3100</v>
          </cell>
          <cell r="X1985">
            <v>4700</v>
          </cell>
          <cell r="Z1985">
            <v>98</v>
          </cell>
          <cell r="AB1985" t="str">
            <v>A1</v>
          </cell>
        </row>
        <row r="1986">
          <cell r="A1986">
            <v>10637</v>
          </cell>
          <cell r="B1986" t="str">
            <v>AUTOLAMPS1947</v>
          </cell>
          <cell r="C1986" t="str">
            <v>AUTOLAMPS1947</v>
          </cell>
          <cell r="D1986" t="b">
            <v>1</v>
          </cell>
          <cell r="E1986" t="str">
            <v xml:space="preserve">TOYOTA HILUX VIGO ZN215 (04-07) - HEAD LAMP (212-11G9-RD) - RH</v>
          </cell>
          <cell r="F1986" t="str">
            <v>TOYOTA</v>
          </cell>
          <cell r="G1986" t="str">
            <v xml:space="preserve">VIGO/04 HLA RH</v>
          </cell>
          <cell r="H1986" t="str">
            <v>MZ01-36001-R</v>
          </cell>
          <cell r="J1986">
            <v>0.04</v>
          </cell>
          <cell r="K1986" t="str">
            <v>SUPPLIER0010</v>
          </cell>
          <cell r="L1986" t="str">
            <v xml:space="preserve">JIANGSU ZISUDE LAMPS TECHNOLOGY CO.,LTD</v>
          </cell>
          <cell r="M1986">
            <v>4</v>
          </cell>
          <cell r="N1986">
            <v>16</v>
          </cell>
          <cell r="O1986">
            <v>20</v>
          </cell>
          <cell r="R1986">
            <v>2</v>
          </cell>
          <cell r="S1986">
            <v>5</v>
          </cell>
          <cell r="T1986" t="str">
            <v xml:space="preserve">Yuan Purchase Pricelist (CNY)</v>
          </cell>
          <cell r="U1986">
            <v>85</v>
          </cell>
          <cell r="V1986">
            <v>2215</v>
          </cell>
          <cell r="W1986">
            <v>3100</v>
          </cell>
          <cell r="X1986">
            <v>4700</v>
          </cell>
          <cell r="Z1986">
            <v>94</v>
          </cell>
          <cell r="AB1986" t="str">
            <v>A1</v>
          </cell>
        </row>
        <row r="1987">
          <cell r="A1987">
            <v>10648</v>
          </cell>
          <cell r="B1987" t="str">
            <v>AUTOLAMPS1950</v>
          </cell>
          <cell r="C1987" t="str">
            <v>AUTOLAMPS1950</v>
          </cell>
          <cell r="D1987" t="b">
            <v>1</v>
          </cell>
          <cell r="E1987" t="str">
            <v xml:space="preserve">TOYOTA HILUX VIGO ZN215 (04-07) - SIDE MIRROR (ELECTRIC-BLACK) - LH</v>
          </cell>
          <cell r="F1987" t="str">
            <v>TOYOTA</v>
          </cell>
          <cell r="G1987" t="str">
            <v xml:space="preserve">VIGO/04 SMEB LH</v>
          </cell>
          <cell r="H1987" t="str">
            <v>TY05-1312-E-L</v>
          </cell>
          <cell r="J1987">
            <v>0.04</v>
          </cell>
          <cell r="K1987" t="str">
            <v>SUPPLIER0002</v>
          </cell>
          <cell r="L1987" t="str">
            <v xml:space="preserve">ANHUI TINCAI SILK CO. LTD</v>
          </cell>
          <cell r="M1987">
            <v>0</v>
          </cell>
          <cell r="N1987">
            <v>0</v>
          </cell>
          <cell r="O1987">
            <v>0</v>
          </cell>
          <cell r="P1987">
            <v>5</v>
          </cell>
          <cell r="Q1987">
            <v>10</v>
          </cell>
          <cell r="T1987" t="str">
            <v xml:space="preserve">Yuan Purchase Pricelist (CNY)</v>
          </cell>
          <cell r="U1987">
            <v>60</v>
          </cell>
          <cell r="V1987">
            <v>1350</v>
          </cell>
          <cell r="W1987">
            <v>2090</v>
          </cell>
          <cell r="X1987">
            <v>2880</v>
          </cell>
        </row>
        <row r="1988">
          <cell r="A1988">
            <v>10647</v>
          </cell>
          <cell r="B1988" t="str">
            <v>AUTOLAMPS1951</v>
          </cell>
          <cell r="C1988" t="str">
            <v>AUTOLAMPS1951</v>
          </cell>
          <cell r="D1988" t="b">
            <v>1</v>
          </cell>
          <cell r="E1988" t="str">
            <v xml:space="preserve">TOYOTA HILUX VIGO ZN215 (04-07) - SIDE MIRROR (ELECTRIC-BLACK) - RH</v>
          </cell>
          <cell r="F1988" t="str">
            <v>TOYOTA</v>
          </cell>
          <cell r="G1988" t="str">
            <v xml:space="preserve">VIGO/04 SMEB RH</v>
          </cell>
          <cell r="H1988" t="str">
            <v>TY05-1312-E-R</v>
          </cell>
          <cell r="J1988">
            <v>0.04</v>
          </cell>
          <cell r="K1988" t="str">
            <v>SUPPLIER0002</v>
          </cell>
          <cell r="L1988" t="str">
            <v xml:space="preserve">ANHUI TINCAI SILK CO. LTD</v>
          </cell>
          <cell r="M1988">
            <v>0</v>
          </cell>
          <cell r="N1988">
            <v>0</v>
          </cell>
          <cell r="O1988">
            <v>0</v>
          </cell>
          <cell r="P1988">
            <v>5</v>
          </cell>
          <cell r="Q1988">
            <v>10</v>
          </cell>
          <cell r="T1988" t="str">
            <v xml:space="preserve">Yuan Purchase Pricelist (CNY)</v>
          </cell>
          <cell r="U1988">
            <v>60</v>
          </cell>
          <cell r="V1988">
            <v>1350</v>
          </cell>
          <cell r="W1988">
            <v>2090</v>
          </cell>
          <cell r="X1988">
            <v>2880</v>
          </cell>
        </row>
        <row r="1989">
          <cell r="A1989">
            <v>10646</v>
          </cell>
          <cell r="B1989" t="str">
            <v>AUTOLAMPS1952</v>
          </cell>
          <cell r="C1989" t="str">
            <v>AUTOLAMPS1952</v>
          </cell>
          <cell r="D1989" t="b">
            <v>1</v>
          </cell>
          <cell r="E1989" t="str">
            <v xml:space="preserve">TOYOTA HILUX VIGO ZN215 (04-07) - SIDE MIRROR (MANUAL-BLACK) - LH</v>
          </cell>
          <cell r="F1989" t="str">
            <v>TOYOTA</v>
          </cell>
          <cell r="G1989" t="str">
            <v xml:space="preserve">VIGO/04 SMMB LH</v>
          </cell>
          <cell r="H1989" t="str">
            <v>H-0063-L</v>
          </cell>
          <cell r="J1989">
            <v>0.04</v>
          </cell>
          <cell r="K1989" t="str">
            <v>SUPPLIER0002</v>
          </cell>
          <cell r="L1989" t="str">
            <v xml:space="preserve">ANHUI TINCAI SILK CO. LTD</v>
          </cell>
          <cell r="M1989">
            <v>13</v>
          </cell>
          <cell r="N1989">
            <v>52</v>
          </cell>
          <cell r="O1989">
            <v>65</v>
          </cell>
          <cell r="P1989">
            <v>5</v>
          </cell>
          <cell r="Q1989">
            <v>10</v>
          </cell>
          <cell r="T1989" t="str">
            <v xml:space="preserve">Yuan Purchase Pricelist (CNY)</v>
          </cell>
          <cell r="U1989">
            <v>58</v>
          </cell>
          <cell r="V1989">
            <v>1479</v>
          </cell>
          <cell r="W1989">
            <v>2220</v>
          </cell>
          <cell r="X1989">
            <v>2960</v>
          </cell>
          <cell r="Z1989">
            <v>36</v>
          </cell>
          <cell r="AB1989" t="str">
            <v>B12</v>
          </cell>
        </row>
        <row r="1990">
          <cell r="A1990">
            <v>10645</v>
          </cell>
          <cell r="B1990" t="str">
            <v>AUTOLAMPS1953</v>
          </cell>
          <cell r="C1990" t="str">
            <v>AUTOLAMPS1953</v>
          </cell>
          <cell r="D1990" t="b">
            <v>1</v>
          </cell>
          <cell r="E1990" t="str">
            <v xml:space="preserve">TOYOTA HILUX VIGO ZN215 (04-07) - SIDE MIRROR (MANUAL-BLACK) - RH</v>
          </cell>
          <cell r="F1990" t="str">
            <v>TOYOTA</v>
          </cell>
          <cell r="G1990" t="str">
            <v xml:space="preserve">VIGO/04 SMMB RH</v>
          </cell>
          <cell r="H1990" t="str">
            <v>H-0063-R</v>
          </cell>
          <cell r="J1990">
            <v>0.04</v>
          </cell>
          <cell r="K1990" t="str">
            <v>SUPPLIER0002</v>
          </cell>
          <cell r="L1990" t="str">
            <v xml:space="preserve">ANHUI TINCAI SILK CO. LTD</v>
          </cell>
          <cell r="M1990">
            <v>12</v>
          </cell>
          <cell r="N1990">
            <v>48</v>
          </cell>
          <cell r="O1990">
            <v>60</v>
          </cell>
          <cell r="P1990">
            <v>5</v>
          </cell>
          <cell r="Q1990">
            <v>10</v>
          </cell>
          <cell r="T1990" t="str">
            <v xml:space="preserve">Yuan Purchase Pricelist (CNY)</v>
          </cell>
          <cell r="U1990">
            <v>58</v>
          </cell>
          <cell r="V1990">
            <v>1479</v>
          </cell>
          <cell r="W1990">
            <v>2220</v>
          </cell>
          <cell r="X1990">
            <v>2960</v>
          </cell>
          <cell r="Z1990">
            <v>15</v>
          </cell>
          <cell r="AB1990" t="str">
            <v>B12</v>
          </cell>
        </row>
        <row r="1991">
          <cell r="A1991">
            <v>10642</v>
          </cell>
          <cell r="B1991" t="str">
            <v>AUTOLAMPS1954</v>
          </cell>
          <cell r="C1991" t="str">
            <v>AUTOLAMPS1954</v>
          </cell>
          <cell r="D1991" t="b">
            <v>1</v>
          </cell>
          <cell r="E1991" t="str">
            <v xml:space="preserve">TOYOTA HILUX VIGO ZN215 (04-07) - TAIL LAMP (212-19K1-A/U) - LH</v>
          </cell>
          <cell r="F1991" t="str">
            <v>TOYOTA</v>
          </cell>
          <cell r="G1991" t="str">
            <v xml:space="preserve">VIGO/04 TLA LH</v>
          </cell>
          <cell r="H1991" t="str">
            <v>MZ01-36003-L</v>
          </cell>
          <cell r="J1991">
            <v>0.04</v>
          </cell>
          <cell r="K1991" t="str">
            <v>SUPPLIER0010</v>
          </cell>
          <cell r="L1991" t="str">
            <v xml:space="preserve">JIANGSU ZISUDE LAMPS TECHNOLOGY CO.,LTD</v>
          </cell>
          <cell r="M1991">
            <v>19</v>
          </cell>
          <cell r="N1991">
            <v>76</v>
          </cell>
          <cell r="O1991">
            <v>95</v>
          </cell>
          <cell r="R1991">
            <v>5</v>
          </cell>
          <cell r="S1991">
            <v>15</v>
          </cell>
          <cell r="T1991" t="str">
            <v xml:space="preserve">Yuan Purchase Pricelist (CNY)</v>
          </cell>
          <cell r="U1991">
            <v>28</v>
          </cell>
          <cell r="V1991">
            <v>730</v>
          </cell>
          <cell r="W1991">
            <v>1000</v>
          </cell>
          <cell r="X1991">
            <v>1600</v>
          </cell>
          <cell r="Z1991">
            <v>66</v>
          </cell>
          <cell r="AB1991" t="str">
            <v>B1</v>
          </cell>
        </row>
        <row r="1992">
          <cell r="A1992">
            <v>10641</v>
          </cell>
          <cell r="B1992" t="str">
            <v>AUTOLAMPS1955</v>
          </cell>
          <cell r="C1992" t="str">
            <v>AUTOLAMPS1955</v>
          </cell>
          <cell r="D1992" t="b">
            <v>1</v>
          </cell>
          <cell r="E1992" t="str">
            <v xml:space="preserve">TOYOTA HILUX VIGO ZN215 (04-07) - TAIL LAMP (212-19K1-A/U) - RH</v>
          </cell>
          <cell r="F1992" t="str">
            <v>TOYOTA</v>
          </cell>
          <cell r="G1992" t="str">
            <v xml:space="preserve">VIGO/04 TLA RH</v>
          </cell>
          <cell r="H1992" t="str">
            <v>MZ01-36003-R</v>
          </cell>
          <cell r="J1992">
            <v>0.04</v>
          </cell>
          <cell r="K1992" t="str">
            <v>SUPPLIER0010</v>
          </cell>
          <cell r="L1992" t="str">
            <v xml:space="preserve">JIANGSU ZISUDE LAMPS TECHNOLOGY CO.,LTD</v>
          </cell>
          <cell r="M1992">
            <v>19</v>
          </cell>
          <cell r="N1992">
            <v>76</v>
          </cell>
          <cell r="O1992">
            <v>95</v>
          </cell>
          <cell r="R1992">
            <v>5</v>
          </cell>
          <cell r="S1992">
            <v>15</v>
          </cell>
          <cell r="T1992" t="str">
            <v xml:space="preserve">Yuan Purchase Pricelist (CNY)</v>
          </cell>
          <cell r="U1992">
            <v>28</v>
          </cell>
          <cell r="V1992">
            <v>730</v>
          </cell>
          <cell r="W1992">
            <v>1000</v>
          </cell>
          <cell r="X1992">
            <v>1600</v>
          </cell>
          <cell r="Z1992">
            <v>64</v>
          </cell>
          <cell r="AB1992" t="str">
            <v>B1</v>
          </cell>
        </row>
        <row r="1993">
          <cell r="A1993">
            <v>10644</v>
          </cell>
          <cell r="B1993" t="str">
            <v>AUTOLAMPS1948</v>
          </cell>
          <cell r="C1993" t="str">
            <v>AUTOLAMPS1948</v>
          </cell>
          <cell r="D1993" t="b">
            <v>1</v>
          </cell>
          <cell r="E1993" t="str">
            <v xml:space="preserve">TOYOTA HILUX VIGO ZN215 (04-07) - TAIL LENS (212-19K1-00) - LH</v>
          </cell>
          <cell r="F1993" t="str">
            <v>TOYOTA</v>
          </cell>
          <cell r="G1993" t="str">
            <v xml:space="preserve">VIGO/04 TLS LH</v>
          </cell>
          <cell r="H1993" t="str">
            <v>MZ01-36003-00-L</v>
          </cell>
          <cell r="J1993">
            <v>0.04</v>
          </cell>
          <cell r="K1993" t="str">
            <v>SUPPLIER0010</v>
          </cell>
          <cell r="L1993" t="str">
            <v xml:space="preserve">JIANGSU ZISUDE LAMPS TECHNOLOGY CO.,LTD</v>
          </cell>
          <cell r="M1993">
            <v>35</v>
          </cell>
          <cell r="N1993">
            <v>140</v>
          </cell>
          <cell r="O1993">
            <v>175</v>
          </cell>
          <cell r="R1993">
            <v>5</v>
          </cell>
          <cell r="S1993">
            <v>20</v>
          </cell>
          <cell r="T1993" t="str">
            <v xml:space="preserve">Yuan Purchase Pricelist (CNY)</v>
          </cell>
          <cell r="U1993">
            <v>9</v>
          </cell>
          <cell r="V1993">
            <v>235</v>
          </cell>
          <cell r="W1993">
            <v>330</v>
          </cell>
          <cell r="X1993">
            <v>490</v>
          </cell>
          <cell r="Z1993">
            <v>125</v>
          </cell>
          <cell r="AB1993" t="str">
            <v>2C</v>
          </cell>
        </row>
        <row r="1994">
          <cell r="A1994">
            <v>10643</v>
          </cell>
          <cell r="B1994" t="str">
            <v>AUTOLAMPS1949</v>
          </cell>
          <cell r="C1994" t="str">
            <v>AUTOLAMPS1949</v>
          </cell>
          <cell r="D1994" t="b">
            <v>1</v>
          </cell>
          <cell r="E1994" t="str">
            <v xml:space="preserve">TOYOTA HILUX VIGO ZN215 (04-07) - TAIL LENS (212-19K1-00) - RH</v>
          </cell>
          <cell r="F1994" t="str">
            <v>TOYOTA</v>
          </cell>
          <cell r="G1994" t="str">
            <v xml:space="preserve">VIGO/04 TLS RH</v>
          </cell>
          <cell r="H1994" t="str">
            <v>MZ01-36003-00-R</v>
          </cell>
          <cell r="J1994">
            <v>0.04</v>
          </cell>
          <cell r="K1994" t="str">
            <v>SUPPLIER0010</v>
          </cell>
          <cell r="L1994" t="str">
            <v xml:space="preserve">JIANGSU ZISUDE LAMPS TECHNOLOGY CO.,LTD</v>
          </cell>
          <cell r="M1994">
            <v>34</v>
          </cell>
          <cell r="N1994">
            <v>136</v>
          </cell>
          <cell r="O1994">
            <v>170</v>
          </cell>
          <cell r="R1994">
            <v>5</v>
          </cell>
          <cell r="S1994">
            <v>20</v>
          </cell>
          <cell r="T1994" t="str">
            <v xml:space="preserve">Yuan Purchase Pricelist (CNY)</v>
          </cell>
          <cell r="U1994">
            <v>9</v>
          </cell>
          <cell r="V1994">
            <v>235</v>
          </cell>
          <cell r="W1994">
            <v>330</v>
          </cell>
          <cell r="X1994">
            <v>490</v>
          </cell>
          <cell r="Z1994">
            <v>204</v>
          </cell>
          <cell r="AB1994" t="str">
            <v>2C</v>
          </cell>
        </row>
        <row r="1995">
          <cell r="A1995">
            <v>11948</v>
          </cell>
          <cell r="B1995" t="str">
            <v>AUTOLAMPS1956</v>
          </cell>
          <cell r="C1995" t="str">
            <v>AUTOLAMPS1956</v>
          </cell>
          <cell r="D1995" t="b">
            <v>1</v>
          </cell>
          <cell r="E1995" t="str">
            <v xml:space="preserve">TOYOTA HILUX VIGO ZN215 (04-10) - LAMINATED FRONT WINDSCREEN</v>
          </cell>
          <cell r="F1995" t="str">
            <v>TOYOTA</v>
          </cell>
          <cell r="G1995" t="str">
            <v xml:space="preserve">ZN215 VCP LFW/X</v>
          </cell>
          <cell r="H1995" t="str">
            <v xml:space="preserve">ZN215-VCP LFW/X</v>
          </cell>
          <cell r="I1995" t="str">
            <v>1466*777</v>
          </cell>
          <cell r="J1995">
            <v>0.02</v>
          </cell>
          <cell r="K1995" t="str">
            <v>SUPPLIER0015</v>
          </cell>
          <cell r="L1995" t="str">
            <v xml:space="preserve">XINYI AUTOMOBILE GLASS (SHENZHEN) CO., LTD</v>
          </cell>
          <cell r="M1995">
            <v>9</v>
          </cell>
          <cell r="N1995">
            <v>36</v>
          </cell>
          <cell r="O1995">
            <v>45</v>
          </cell>
          <cell r="R1995">
            <v>6</v>
          </cell>
          <cell r="S1995">
            <v>24</v>
          </cell>
          <cell r="T1995" t="str">
            <v xml:space="preserve">USD Purchase Pricelist (USD)</v>
          </cell>
          <cell r="U1995">
            <v>13.61</v>
          </cell>
          <cell r="V1995">
            <v>1874.1</v>
          </cell>
          <cell r="W1995">
            <v>2900</v>
          </cell>
          <cell r="X1995">
            <v>4140</v>
          </cell>
        </row>
        <row r="1996">
          <cell r="A1996">
            <v>11947</v>
          </cell>
          <cell r="B1996" t="str">
            <v>AUTOLAMPS1957</v>
          </cell>
          <cell r="C1996" t="str">
            <v>AUTOLAMPS1957</v>
          </cell>
          <cell r="D1996" t="b">
            <v>1</v>
          </cell>
          <cell r="E1996" t="str">
            <v xml:space="preserve">TOYOTA HILUX VIGO ZN215 (04-11)  - REAR HEATED WINDSCREEN</v>
          </cell>
          <cell r="F1996" t="str">
            <v>TOYOTA</v>
          </cell>
          <cell r="G1996" t="str">
            <v xml:space="preserve">ZN215 RW/H/X</v>
          </cell>
          <cell r="H1996" t="str">
            <v xml:space="preserve">ZN215 RW/H/X</v>
          </cell>
          <cell r="I1996" t="str">
            <v>1336*311</v>
          </cell>
          <cell r="J1996">
            <v>0.02</v>
          </cell>
          <cell r="K1996" t="str">
            <v>SUPPLIER0015</v>
          </cell>
          <cell r="L1996" t="str">
            <v xml:space="preserve">XINYI AUTOMOBILE GLASS (SHENZHEN) CO., LTD</v>
          </cell>
          <cell r="M1996">
            <v>1</v>
          </cell>
          <cell r="N1996">
            <v>4</v>
          </cell>
          <cell r="O1996">
            <v>5</v>
          </cell>
          <cell r="R1996">
            <v>5</v>
          </cell>
          <cell r="S1996">
            <v>20</v>
          </cell>
          <cell r="T1996" t="str">
            <v xml:space="preserve">USD Purchase Pricelist (USD)</v>
          </cell>
          <cell r="U1996">
            <v>4.5</v>
          </cell>
          <cell r="V1996">
            <v>806.4</v>
          </cell>
          <cell r="W1996">
            <v>1000</v>
          </cell>
          <cell r="X1996">
            <v>1200</v>
          </cell>
          <cell r="Z1996">
            <v>22</v>
          </cell>
          <cell r="AB1996" t="str">
            <v>5A</v>
          </cell>
        </row>
        <row r="1997">
          <cell r="A1997">
            <v>11193</v>
          </cell>
          <cell r="B1997" t="str">
            <v>AUTOLAMPS1965</v>
          </cell>
          <cell r="C1997" t="str">
            <v>AUTOLAMPS1965</v>
          </cell>
          <cell r="D1997" t="b">
            <v>1</v>
          </cell>
          <cell r="E1997" t="str">
            <v xml:space="preserve">TOYOTA HILUX VIGO ZN215 (04-11) - FRONT FENDER 2WD - LH</v>
          </cell>
          <cell r="F1997" t="str">
            <v>TOYOTA</v>
          </cell>
          <cell r="G1997" t="str">
            <v xml:space="preserve">VIGO/04 FF 2WD LH</v>
          </cell>
          <cell r="H1997" t="str">
            <v xml:space="preserve">TY05-1316 (2WD)-L</v>
          </cell>
          <cell r="J1997">
            <v>0.04</v>
          </cell>
          <cell r="K1997" t="str">
            <v>SUPPLIER0002</v>
          </cell>
          <cell r="L1997" t="str">
            <v xml:space="preserve">ANHUI TINCAI SILK CO. LTD</v>
          </cell>
          <cell r="M1997">
            <v>0</v>
          </cell>
          <cell r="N1997">
            <v>0</v>
          </cell>
          <cell r="O1997">
            <v>0</v>
          </cell>
          <cell r="R1997">
            <v>1</v>
          </cell>
          <cell r="S1997">
            <v>2</v>
          </cell>
          <cell r="T1997" t="str">
            <v xml:space="preserve">Yuan Purchase Pricelist (CNY)</v>
          </cell>
          <cell r="U1997">
            <v>18.75</v>
          </cell>
          <cell r="V1997">
            <v>2931</v>
          </cell>
          <cell r="W1997">
            <v>2950</v>
          </cell>
          <cell r="X1997">
            <v>4000</v>
          </cell>
          <cell r="Z1997">
            <v>11</v>
          </cell>
          <cell r="AB1997" t="str">
            <v>2A</v>
          </cell>
        </row>
        <row r="1998">
          <cell r="A1998">
            <v>11192</v>
          </cell>
          <cell r="B1998" t="str">
            <v>AUTOLAMPS1966</v>
          </cell>
          <cell r="C1998" t="str">
            <v>AUTOLAMPS1966</v>
          </cell>
          <cell r="D1998" t="b">
            <v>1</v>
          </cell>
          <cell r="E1998" t="str">
            <v xml:space="preserve">TOYOTA HILUX VIGO ZN215 (04-11) - FRONT FENDER 2WD - RH</v>
          </cell>
          <cell r="F1998" t="str">
            <v>TOYOTA</v>
          </cell>
          <cell r="G1998" t="str">
            <v xml:space="preserve">VIGO/04 FF 2WD RH</v>
          </cell>
          <cell r="H1998" t="str">
            <v xml:space="preserve">TY05-1316 (2WD)-R</v>
          </cell>
          <cell r="J1998">
            <v>0.04</v>
          </cell>
          <cell r="K1998" t="str">
            <v>SUPPLIER0002</v>
          </cell>
          <cell r="L1998" t="str">
            <v xml:space="preserve">ANHUI TINCAI SILK CO. LTD</v>
          </cell>
          <cell r="M1998">
            <v>0</v>
          </cell>
          <cell r="N1998">
            <v>0</v>
          </cell>
          <cell r="O1998">
            <v>0</v>
          </cell>
          <cell r="R1998">
            <v>1</v>
          </cell>
          <cell r="S1998">
            <v>2</v>
          </cell>
          <cell r="T1998" t="str">
            <v xml:space="preserve">Yuan Purchase Pricelist (CNY)</v>
          </cell>
          <cell r="U1998">
            <v>18.75</v>
          </cell>
          <cell r="V1998">
            <v>2931</v>
          </cell>
          <cell r="W1998">
            <v>2950</v>
          </cell>
          <cell r="X1998">
            <v>4000</v>
          </cell>
          <cell r="Z1998">
            <v>7</v>
          </cell>
          <cell r="AB1998" t="str">
            <v>2A</v>
          </cell>
        </row>
        <row r="1999">
          <cell r="A1999">
            <v>11743</v>
          </cell>
          <cell r="B1999" t="str">
            <v>AUTOLAMPS1967</v>
          </cell>
          <cell r="C1999" t="str">
            <v>AUTOLAMPS1967</v>
          </cell>
          <cell r="D1999" t="b">
            <v>1</v>
          </cell>
          <cell r="E1999" t="str">
            <v xml:space="preserve">TOYOTA HILUX VIGO ZN215 (04-11) - FRONT FENDER 4WD (WITH HOLE) - LH</v>
          </cell>
          <cell r="F1999" t="str">
            <v>TOYOTA</v>
          </cell>
          <cell r="G1999" t="str">
            <v xml:space="preserve">VIGO/04 FF 4WD LH</v>
          </cell>
          <cell r="H1999" t="str">
            <v xml:space="preserve">TY05-1316 (4WD)-L</v>
          </cell>
          <cell r="J1999">
            <v>0.04</v>
          </cell>
          <cell r="K1999" t="str">
            <v>SUPPLIER0002</v>
          </cell>
          <cell r="L1999" t="str">
            <v xml:space="preserve">ANHUI TINCAI SILK CO. LTD</v>
          </cell>
          <cell r="N1999">
            <v>0</v>
          </cell>
          <cell r="O1999">
            <v>0</v>
          </cell>
          <cell r="R1999">
            <v>1</v>
          </cell>
          <cell r="S1999">
            <v>2</v>
          </cell>
          <cell r="T1999" t="str">
            <v xml:space="preserve">Yuan Purchase Pricelist (CNY)</v>
          </cell>
          <cell r="U1999">
            <v>18.75</v>
          </cell>
          <cell r="V1999">
            <v>2931</v>
          </cell>
          <cell r="W1999">
            <v>4540</v>
          </cell>
          <cell r="X1999">
            <v>6260</v>
          </cell>
          <cell r="Z1999">
            <v>6</v>
          </cell>
          <cell r="AB1999" t="str">
            <v>2A</v>
          </cell>
        </row>
        <row r="2000">
          <cell r="A2000">
            <v>11742</v>
          </cell>
          <cell r="B2000" t="str">
            <v>AUTOLAMPS1968</v>
          </cell>
          <cell r="C2000" t="str">
            <v>AUTOLAMPS1968</v>
          </cell>
          <cell r="D2000" t="b">
            <v>1</v>
          </cell>
          <cell r="E2000" t="str">
            <v xml:space="preserve">TOYOTA HILUX VIGO ZN215 (04-11) - FRONT FENDER 4WD (WITH HOLE) - RH</v>
          </cell>
          <cell r="F2000" t="str">
            <v>TOYOTA</v>
          </cell>
          <cell r="G2000" t="str">
            <v xml:space="preserve">VIGO/04 FF 4WD RH</v>
          </cell>
          <cell r="H2000" t="str">
            <v xml:space="preserve">TY05-1316 (4WD)-R</v>
          </cell>
          <cell r="J2000">
            <v>0.04</v>
          </cell>
          <cell r="K2000" t="str">
            <v>SUPPLIER0002</v>
          </cell>
          <cell r="L2000" t="str">
            <v xml:space="preserve">ANHUI TINCAI SILK CO. LTD</v>
          </cell>
          <cell r="N2000">
            <v>0</v>
          </cell>
          <cell r="O2000">
            <v>0</v>
          </cell>
          <cell r="R2000">
            <v>1</v>
          </cell>
          <cell r="S2000">
            <v>2</v>
          </cell>
          <cell r="T2000" t="str">
            <v xml:space="preserve">Yuan Purchase Pricelist (CNY)</v>
          </cell>
          <cell r="U2000">
            <v>18.75</v>
          </cell>
          <cell r="V2000">
            <v>2931</v>
          </cell>
          <cell r="W2000">
            <v>4540</v>
          </cell>
          <cell r="X2000">
            <v>6260</v>
          </cell>
          <cell r="Z2000">
            <v>6</v>
          </cell>
          <cell r="AB2000" t="str">
            <v>2A</v>
          </cell>
        </row>
        <row r="2001">
          <cell r="A2001">
            <v>12750</v>
          </cell>
          <cell r="B2001" t="str">
            <v>AUTOLAMPS1969</v>
          </cell>
          <cell r="C2001" t="str">
            <v>AUTOLAMPS1969</v>
          </cell>
          <cell r="D2001" t="b">
            <v>1</v>
          </cell>
          <cell r="E2001" t="str">
            <v xml:space="preserve">TOYOTA HILUX VIGO ZN215 (04-11) - FRONT INNER FENDER - LH</v>
          </cell>
          <cell r="F2001" t="str">
            <v>TOYOTA</v>
          </cell>
          <cell r="G2001" t="str">
            <v xml:space="preserve">VIGO/04 IF LH</v>
          </cell>
          <cell r="H2001" t="str">
            <v>53875-0K010-L</v>
          </cell>
          <cell r="J2001">
            <v>0.04</v>
          </cell>
          <cell r="K2001" t="str">
            <v>SUPPLIER0002</v>
          </cell>
          <cell r="L2001" t="str">
            <v xml:space="preserve">ANHUI TINCAI SILK CO. LTD</v>
          </cell>
          <cell r="M2001">
            <v>23</v>
          </cell>
          <cell r="N2001">
            <v>92</v>
          </cell>
          <cell r="O2001">
            <v>115</v>
          </cell>
          <cell r="R2001">
            <v>5</v>
          </cell>
          <cell r="S2001">
            <v>20</v>
          </cell>
          <cell r="T2001" t="str">
            <v xml:space="preserve">Yuan Purchase Pricelist (CNY)</v>
          </cell>
          <cell r="U2001">
            <v>15</v>
          </cell>
          <cell r="V2001">
            <v>408</v>
          </cell>
          <cell r="W2001">
            <v>650</v>
          </cell>
          <cell r="X2001">
            <v>820</v>
          </cell>
          <cell r="Z2001">
            <v>10</v>
          </cell>
          <cell r="AB2001" t="str">
            <v>H1</v>
          </cell>
        </row>
        <row r="2002">
          <cell r="A2002">
            <v>12749</v>
          </cell>
          <cell r="B2002" t="str">
            <v>AUTOLAMPS1970</v>
          </cell>
          <cell r="C2002" t="str">
            <v>AUTOLAMPS1970</v>
          </cell>
          <cell r="D2002" t="b">
            <v>1</v>
          </cell>
          <cell r="E2002" t="str">
            <v xml:space="preserve">TOYOTA HILUX VIGO ZN215 (04-11) - FRONT INNER FENDER - RH</v>
          </cell>
          <cell r="F2002" t="str">
            <v>TOYOTA</v>
          </cell>
          <cell r="G2002" t="str">
            <v xml:space="preserve">VIGO/04 IF RH</v>
          </cell>
          <cell r="H2002" t="str">
            <v>53806-0K091-R</v>
          </cell>
          <cell r="J2002">
            <v>0.04</v>
          </cell>
          <cell r="K2002" t="str">
            <v>SUPPLIER0002</v>
          </cell>
          <cell r="L2002" t="str">
            <v xml:space="preserve">ANHUI TINCAI SILK CO. LTD</v>
          </cell>
          <cell r="M2002">
            <v>17</v>
          </cell>
          <cell r="N2002">
            <v>68</v>
          </cell>
          <cell r="O2002">
            <v>85</v>
          </cell>
          <cell r="R2002">
            <v>5</v>
          </cell>
          <cell r="S2002">
            <v>20</v>
          </cell>
          <cell r="T2002" t="str">
            <v xml:space="preserve">Yuan Purchase Pricelist (CNY)</v>
          </cell>
          <cell r="U2002">
            <v>15</v>
          </cell>
          <cell r="V2002">
            <v>408</v>
          </cell>
          <cell r="W2002">
            <v>650</v>
          </cell>
          <cell r="X2002">
            <v>820</v>
          </cell>
          <cell r="Z2002">
            <v>45</v>
          </cell>
          <cell r="AB2002" t="str">
            <v>H1</v>
          </cell>
        </row>
        <row r="2003">
          <cell r="A2003">
            <v>11463</v>
          </cell>
          <cell r="B2003" t="str">
            <v>AUTOLAMPS1973</v>
          </cell>
          <cell r="C2003" t="str">
            <v>AUTOLAMPS1973</v>
          </cell>
          <cell r="D2003" t="b">
            <v>1</v>
          </cell>
          <cell r="E2003" t="str">
            <v xml:space="preserve">TOYOTA HILUX VIGO ZN215 (04-11) - MUDFLAP SET (4 PCS)</v>
          </cell>
          <cell r="F2003" t="str">
            <v>TOYOTA</v>
          </cell>
          <cell r="G2003" t="str">
            <v xml:space="preserve">VIGO/04 MFS</v>
          </cell>
          <cell r="H2003" t="str">
            <v>TY05-1326</v>
          </cell>
          <cell r="J2003">
            <v>0.04</v>
          </cell>
          <cell r="K2003" t="str">
            <v>SUPPLIER0002</v>
          </cell>
          <cell r="L2003" t="str">
            <v xml:space="preserve">ANHUI TINCAI SILK CO. LTD</v>
          </cell>
          <cell r="M2003">
            <v>5</v>
          </cell>
          <cell r="N2003">
            <v>20</v>
          </cell>
          <cell r="O2003">
            <v>25</v>
          </cell>
          <cell r="R2003">
            <v>5</v>
          </cell>
          <cell r="S2003">
            <v>20</v>
          </cell>
          <cell r="T2003" t="str">
            <v xml:space="preserve">Yuan Purchase Pricelist (CNY)</v>
          </cell>
          <cell r="U2003">
            <v>30</v>
          </cell>
          <cell r="V2003">
            <v>765</v>
          </cell>
          <cell r="W2003">
            <v>1100</v>
          </cell>
          <cell r="X2003">
            <v>2000</v>
          </cell>
        </row>
        <row r="2004">
          <cell r="A2004">
            <v>11462</v>
          </cell>
          <cell r="B2004" t="str">
            <v>AUTOLAMPS1974</v>
          </cell>
          <cell r="C2004" t="str">
            <v>AUTOLAMPS1974</v>
          </cell>
          <cell r="D2004" t="b">
            <v>1</v>
          </cell>
          <cell r="E2004" t="str">
            <v xml:space="preserve">TOYOTA HILUX VIGO ZN215 (04-11) - RADIATOR SPARE TANK</v>
          </cell>
          <cell r="F2004" t="str">
            <v>TOYOTA</v>
          </cell>
          <cell r="G2004" t="str">
            <v xml:space="preserve">VIGO/04 RST</v>
          </cell>
          <cell r="H2004" t="str">
            <v>TY05-1321A</v>
          </cell>
          <cell r="J2004">
            <v>0.04</v>
          </cell>
          <cell r="K2004" t="str">
            <v>SUPPLIER0002</v>
          </cell>
          <cell r="L2004" t="str">
            <v xml:space="preserve">ANHUI TINCAI SILK CO. LTD</v>
          </cell>
          <cell r="M2004">
            <v>0</v>
          </cell>
          <cell r="N2004">
            <v>0</v>
          </cell>
          <cell r="O2004">
            <v>0</v>
          </cell>
          <cell r="R2004">
            <v>2</v>
          </cell>
          <cell r="S2004">
            <v>10</v>
          </cell>
          <cell r="T2004" t="str">
            <v xml:space="preserve">Yuan Purchase Pricelist (CNY)</v>
          </cell>
          <cell r="U2004">
            <v>2.2999999999999998</v>
          </cell>
          <cell r="V2004">
            <v>359</v>
          </cell>
          <cell r="W2004">
            <v>560</v>
          </cell>
          <cell r="X2004">
            <v>770</v>
          </cell>
        </row>
        <row r="2005">
          <cell r="A2005">
            <v>11461</v>
          </cell>
          <cell r="B2005" t="str">
            <v>AUTOLAMPS1975</v>
          </cell>
          <cell r="C2005" t="str">
            <v>AUTOLAMPS1975</v>
          </cell>
          <cell r="D2005" t="b">
            <v>1</v>
          </cell>
          <cell r="E2005" t="str">
            <v xml:space="preserve">TOYOTA HILUX VIGO ZN215 (04-11) - RADIATOR TANK</v>
          </cell>
          <cell r="F2005" t="str">
            <v>TOYOTA</v>
          </cell>
          <cell r="G2005" t="str">
            <v xml:space="preserve">VIGO/04 RT</v>
          </cell>
          <cell r="H2005" t="str">
            <v>TY05-1321</v>
          </cell>
          <cell r="J2005">
            <v>0.04</v>
          </cell>
          <cell r="K2005" t="str">
            <v>SUPPLIER0002</v>
          </cell>
          <cell r="L2005" t="str">
            <v xml:space="preserve">ANHUI TINCAI SILK CO. LTD</v>
          </cell>
          <cell r="M2005">
            <v>1</v>
          </cell>
          <cell r="N2005">
            <v>4</v>
          </cell>
          <cell r="O2005">
            <v>5</v>
          </cell>
          <cell r="R2005">
            <v>2</v>
          </cell>
          <cell r="S2005">
            <v>10</v>
          </cell>
          <cell r="T2005" t="str">
            <v xml:space="preserve">Yuan Purchase Pricelist (CNY)</v>
          </cell>
          <cell r="U2005">
            <v>26</v>
          </cell>
          <cell r="V2005">
            <v>585</v>
          </cell>
          <cell r="W2005">
            <v>910</v>
          </cell>
          <cell r="X2005">
            <v>1260</v>
          </cell>
        </row>
        <row r="2006">
          <cell r="A2006">
            <v>12754</v>
          </cell>
          <cell r="B2006" t="str">
            <v>AUTOLAMPS1971</v>
          </cell>
          <cell r="C2006" t="str">
            <v>AUTOLAMPS1971</v>
          </cell>
          <cell r="D2006" t="b">
            <v>1</v>
          </cell>
          <cell r="E2006" t="str">
            <v xml:space="preserve">TOYOTA HILUX VIGO ZN215 (04-11) - REAR INNER FENDER - LH</v>
          </cell>
          <cell r="F2006" t="str">
            <v>TOYOTA</v>
          </cell>
          <cell r="G2006" t="str">
            <v xml:space="preserve">VIGO/04 IFR LH</v>
          </cell>
          <cell r="H2006" t="str">
            <v>63685-0K010-L</v>
          </cell>
          <cell r="J2006">
            <v>0.04</v>
          </cell>
          <cell r="K2006" t="str">
            <v>SUPPLIER0002</v>
          </cell>
          <cell r="L2006" t="str">
            <v xml:space="preserve">ANHUI TINCAI SILK CO. LTD</v>
          </cell>
          <cell r="M2006">
            <v>0</v>
          </cell>
          <cell r="N2006">
            <v>0</v>
          </cell>
          <cell r="O2006">
            <v>0</v>
          </cell>
          <cell r="R2006">
            <v>5</v>
          </cell>
          <cell r="S2006">
            <v>20</v>
          </cell>
          <cell r="T2006" t="str">
            <v xml:space="preserve">Yuan Purchase Pricelist (CNY)</v>
          </cell>
          <cell r="U2006">
            <v>2</v>
          </cell>
          <cell r="V2006">
            <v>313</v>
          </cell>
          <cell r="W2006">
            <v>480</v>
          </cell>
          <cell r="X2006">
            <v>660</v>
          </cell>
        </row>
        <row r="2007">
          <cell r="A2007">
            <v>12753</v>
          </cell>
          <cell r="B2007" t="str">
            <v>AUTOLAMPS1972</v>
          </cell>
          <cell r="C2007" t="str">
            <v>AUTOLAMPS1972</v>
          </cell>
          <cell r="D2007" t="b">
            <v>1</v>
          </cell>
          <cell r="E2007" t="str">
            <v xml:space="preserve">TOYOTA HILUX VIGO ZN215 (04-11) - REAR INNER FENDER - RH</v>
          </cell>
          <cell r="F2007" t="str">
            <v>TOYOTA</v>
          </cell>
          <cell r="G2007" t="str">
            <v xml:space="preserve">VIGO/04 IFR RH</v>
          </cell>
          <cell r="H2007" t="str">
            <v>63638-0K010-R</v>
          </cell>
          <cell r="J2007">
            <v>0.04</v>
          </cell>
          <cell r="K2007" t="str">
            <v>SUPPLIER0002</v>
          </cell>
          <cell r="L2007" t="str">
            <v xml:space="preserve">ANHUI TINCAI SILK CO. LTD</v>
          </cell>
          <cell r="M2007">
            <v>0</v>
          </cell>
          <cell r="N2007">
            <v>0</v>
          </cell>
          <cell r="O2007">
            <v>0</v>
          </cell>
          <cell r="R2007">
            <v>5</v>
          </cell>
          <cell r="S2007">
            <v>20</v>
          </cell>
          <cell r="T2007" t="str">
            <v xml:space="preserve">Yuan Purchase Pricelist (CNY)</v>
          </cell>
          <cell r="U2007">
            <v>2</v>
          </cell>
          <cell r="V2007">
            <v>313</v>
          </cell>
          <cell r="W2007">
            <v>480</v>
          </cell>
          <cell r="X2007">
            <v>660</v>
          </cell>
        </row>
        <row r="2008">
          <cell r="A2008">
            <v>11282</v>
          </cell>
          <cell r="B2008" t="str">
            <v>AUTOLAMPS1976</v>
          </cell>
          <cell r="C2008" t="str">
            <v>AUTOLAMPS1976</v>
          </cell>
          <cell r="D2008" t="b">
            <v>1</v>
          </cell>
          <cell r="E2008" t="str">
            <v xml:space="preserve">TOYOTA HILUX VIGO ZN215 (04-11) - WINDSCREEN BOTTLE WASHER</v>
          </cell>
          <cell r="F2008" t="str">
            <v>TOYOTA</v>
          </cell>
          <cell r="G2008" t="str">
            <v xml:space="preserve">VIGO/04 WBW</v>
          </cell>
          <cell r="H2008" t="str">
            <v>TY05-1321C</v>
          </cell>
          <cell r="J2008">
            <v>0.04</v>
          </cell>
          <cell r="K2008" t="str">
            <v>SUPPLIER0002</v>
          </cell>
          <cell r="L2008" t="str">
            <v xml:space="preserve">ANHUI TINCAI SILK CO. LTD</v>
          </cell>
          <cell r="M2008">
            <v>0</v>
          </cell>
          <cell r="N2008">
            <v>0</v>
          </cell>
          <cell r="O2008">
            <v>0</v>
          </cell>
          <cell r="R2008">
            <v>2</v>
          </cell>
          <cell r="S2008">
            <v>10</v>
          </cell>
          <cell r="T2008" t="str">
            <v xml:space="preserve">Yuan Purchase Pricelist (CNY)</v>
          </cell>
          <cell r="U2008">
            <v>9.52</v>
          </cell>
          <cell r="V2008">
            <v>1488</v>
          </cell>
          <cell r="W2008">
            <v>2310</v>
          </cell>
          <cell r="X2008">
            <v>3190</v>
          </cell>
        </row>
        <row r="2009">
          <cell r="A2009">
            <v>14075</v>
          </cell>
          <cell r="B2009" t="str">
            <v>AUTOLAMPS1959</v>
          </cell>
          <cell r="C2009" t="str">
            <v>AUTOLAMPS1959</v>
          </cell>
          <cell r="D2009" t="b">
            <v>1</v>
          </cell>
          <cell r="E2009" t="str">
            <v xml:space="preserve">TOYOTA HILUX VIGO ZN215 (04-11) D/CAB - FRONT DOOR GLASS - LH</v>
          </cell>
          <cell r="F2009" t="str">
            <v>TOYOTA</v>
          </cell>
          <cell r="G2009" t="str">
            <v xml:space="preserve">ZN215 4D FD/LH</v>
          </cell>
          <cell r="H2009" t="str">
            <v>ZN215-4DFD/LH</v>
          </cell>
          <cell r="I2009" t="str">
            <v>875*518</v>
          </cell>
          <cell r="J2009">
            <v>0.02</v>
          </cell>
          <cell r="K2009" t="str">
            <v>SUPPLIER0015</v>
          </cell>
          <cell r="L2009" t="str">
            <v xml:space="preserve">XINYI AUTOMOBILE GLASS (SHENZHEN) CO., LTD</v>
          </cell>
          <cell r="M2009">
            <v>0</v>
          </cell>
          <cell r="N2009">
            <v>0</v>
          </cell>
          <cell r="O2009">
            <v>0</v>
          </cell>
          <cell r="R2009">
            <v>2</v>
          </cell>
          <cell r="S2009">
            <v>8</v>
          </cell>
          <cell r="T2009" t="str">
            <v xml:space="preserve">USD Purchase Pricelist (USD)</v>
          </cell>
          <cell r="U2009">
            <v>3.4</v>
          </cell>
          <cell r="V2009">
            <v>609.28</v>
          </cell>
          <cell r="W2009">
            <v>800</v>
          </cell>
          <cell r="X2009">
            <v>1000</v>
          </cell>
          <cell r="Z2009">
            <v>14</v>
          </cell>
          <cell r="AB2009" t="str">
            <v>2A</v>
          </cell>
        </row>
        <row r="2010">
          <cell r="A2010">
            <v>14074</v>
          </cell>
          <cell r="B2010" t="str">
            <v>AUTOLAMPS1960</v>
          </cell>
          <cell r="C2010" t="str">
            <v>AUTOLAMPS1960</v>
          </cell>
          <cell r="D2010" t="b">
            <v>1</v>
          </cell>
          <cell r="E2010" t="str">
            <v xml:space="preserve">TOYOTA HILUX VIGO ZN215 (04-11) D/CAB - FRONT DOOR GLASS - RH</v>
          </cell>
          <cell r="F2010" t="str">
            <v>TOYOTA</v>
          </cell>
          <cell r="G2010" t="str">
            <v xml:space="preserve">ZN215 4D FD/RH</v>
          </cell>
          <cell r="H2010" t="str">
            <v>ZN215-4DFD/RH</v>
          </cell>
          <cell r="I2010" t="str">
            <v>875*518</v>
          </cell>
          <cell r="J2010">
            <v>0.02</v>
          </cell>
          <cell r="K2010" t="str">
            <v>SUPPLIER0015</v>
          </cell>
          <cell r="L2010" t="str">
            <v xml:space="preserve">XINYI AUTOMOBILE GLASS (SHENZHEN) CO., LTD</v>
          </cell>
          <cell r="M2010">
            <v>0</v>
          </cell>
          <cell r="N2010">
            <v>0</v>
          </cell>
          <cell r="O2010">
            <v>0</v>
          </cell>
          <cell r="R2010">
            <v>2</v>
          </cell>
          <cell r="S2010">
            <v>8</v>
          </cell>
          <cell r="T2010" t="str">
            <v xml:space="preserve">USD Purchase Pricelist (USD)</v>
          </cell>
          <cell r="U2010">
            <v>3.4</v>
          </cell>
          <cell r="V2010">
            <v>609.28</v>
          </cell>
          <cell r="W2010">
            <v>800</v>
          </cell>
          <cell r="X2010">
            <v>1000</v>
          </cell>
          <cell r="Z2010">
            <v>7</v>
          </cell>
          <cell r="AB2010" t="str">
            <v>2A</v>
          </cell>
        </row>
        <row r="2011">
          <cell r="A2011">
            <v>13440</v>
          </cell>
          <cell r="B2011" t="str">
            <v>AUTOLAMPS1961</v>
          </cell>
          <cell r="C2011" t="str">
            <v>AUTOLAMPS1961</v>
          </cell>
          <cell r="D2011" t="b">
            <v>1</v>
          </cell>
          <cell r="E2011" t="str">
            <v xml:space="preserve">TOYOTA HILUX VIGO ZN215 (04-11) D/CAB - REAR DOOR GLASS - LH</v>
          </cell>
          <cell r="F2011" t="str">
            <v>TOYOTA</v>
          </cell>
          <cell r="G2011" t="str">
            <v xml:space="preserve">ZN215 4D RD/LH</v>
          </cell>
          <cell r="H2011" t="str">
            <v>ZN215-4DRD/LH</v>
          </cell>
          <cell r="I2011" t="str">
            <v>724*505</v>
          </cell>
          <cell r="J2011">
            <v>0.02</v>
          </cell>
          <cell r="K2011" t="str">
            <v>SUPPLIER0015</v>
          </cell>
          <cell r="L2011" t="str">
            <v xml:space="preserve">XINYI AUTOMOBILE GLASS (SHENZHEN) CO., LTD</v>
          </cell>
          <cell r="M2011">
            <v>0</v>
          </cell>
          <cell r="N2011">
            <v>0</v>
          </cell>
          <cell r="O2011">
            <v>0</v>
          </cell>
          <cell r="R2011">
            <v>2</v>
          </cell>
          <cell r="S2011">
            <v>8</v>
          </cell>
          <cell r="T2011" t="str">
            <v xml:space="preserve">USD Purchase Pricelist (USD)</v>
          </cell>
          <cell r="U2011">
            <v>2.37</v>
          </cell>
          <cell r="V2011">
            <v>367.94</v>
          </cell>
          <cell r="W2011">
            <v>500</v>
          </cell>
          <cell r="X2011">
            <v>700</v>
          </cell>
        </row>
        <row r="2012">
          <cell r="A2012">
            <v>13441</v>
          </cell>
          <cell r="B2012" t="str">
            <v>AUTOLAMPS1962</v>
          </cell>
          <cell r="C2012" t="str">
            <v>AUTOLAMPS1962</v>
          </cell>
          <cell r="D2012" t="b">
            <v>1</v>
          </cell>
          <cell r="E2012" t="str">
            <v xml:space="preserve">TOYOTA HILUX VIGO ZN215 (04-11) D/CAB - REAR DOOR GLASS - RH</v>
          </cell>
          <cell r="F2012" t="str">
            <v>TOYOTA</v>
          </cell>
          <cell r="G2012" t="str">
            <v xml:space="preserve">ZN215 4D RD/RH</v>
          </cell>
          <cell r="H2012" t="str">
            <v>ZN215-4DRD/RH</v>
          </cell>
          <cell r="I2012" t="str">
            <v>724*505</v>
          </cell>
          <cell r="J2012">
            <v>0.02</v>
          </cell>
          <cell r="K2012" t="str">
            <v>SUPPLIER0015</v>
          </cell>
          <cell r="L2012" t="str">
            <v xml:space="preserve">XINYI AUTOMOBILE GLASS (SHENZHEN) CO., LTD</v>
          </cell>
          <cell r="M2012">
            <v>0</v>
          </cell>
          <cell r="N2012">
            <v>0</v>
          </cell>
          <cell r="O2012">
            <v>0</v>
          </cell>
          <cell r="R2012">
            <v>2</v>
          </cell>
          <cell r="S2012">
            <v>8</v>
          </cell>
          <cell r="T2012" t="str">
            <v xml:space="preserve">USD Purchase Pricelist (USD)</v>
          </cell>
          <cell r="U2012">
            <v>2.94</v>
          </cell>
          <cell r="V2012">
            <v>456.44</v>
          </cell>
          <cell r="W2012">
            <v>600</v>
          </cell>
          <cell r="X2012">
            <v>830</v>
          </cell>
        </row>
        <row r="2013">
          <cell r="A2013">
            <v>11950</v>
          </cell>
          <cell r="B2013" t="str">
            <v>AUTOLAMPS1963</v>
          </cell>
          <cell r="C2013" t="str">
            <v>AUTOLAMPS1963</v>
          </cell>
          <cell r="D2013" t="b">
            <v>1</v>
          </cell>
          <cell r="E2013" t="str">
            <v xml:space="preserve">TOYOTA HILUX VIGO ZN215 (04-11) S/CAB - FRONT DOOR GLASS - LH</v>
          </cell>
          <cell r="F2013" t="str">
            <v>TOYOTA</v>
          </cell>
          <cell r="G2013" t="str">
            <v xml:space="preserve">ZN215 SC/FD/LH</v>
          </cell>
          <cell r="H2013" t="str">
            <v xml:space="preserve">ZN215 SC/FD/LH</v>
          </cell>
          <cell r="I2013" t="str">
            <v>977*520</v>
          </cell>
          <cell r="J2013">
            <v>0.02</v>
          </cell>
          <cell r="K2013" t="str">
            <v>SUPPLIER0015</v>
          </cell>
          <cell r="L2013" t="str">
            <v xml:space="preserve">XINYI AUTOMOBILE GLASS (SHENZHEN) CO., LTD</v>
          </cell>
          <cell r="M2013">
            <v>1</v>
          </cell>
          <cell r="N2013">
            <v>4</v>
          </cell>
          <cell r="O2013">
            <v>5</v>
          </cell>
          <cell r="R2013">
            <v>2</v>
          </cell>
          <cell r="S2013">
            <v>8</v>
          </cell>
          <cell r="T2013" t="str">
            <v xml:space="preserve">USD Purchase Pricelist (USD)</v>
          </cell>
          <cell r="U2013">
            <v>3.81</v>
          </cell>
          <cell r="V2013">
            <v>682.75</v>
          </cell>
          <cell r="W2013">
            <v>900</v>
          </cell>
          <cell r="X2013">
            <v>1130</v>
          </cell>
          <cell r="Z2013">
            <v>13</v>
          </cell>
          <cell r="AB2013" t="str">
            <v>1A</v>
          </cell>
        </row>
        <row r="2014">
          <cell r="A2014">
            <v>11949</v>
          </cell>
          <cell r="B2014" t="str">
            <v>AUTOLAMPS1964</v>
          </cell>
          <cell r="C2014" t="str">
            <v>AUTOLAMPS1964</v>
          </cell>
          <cell r="D2014" t="b">
            <v>1</v>
          </cell>
          <cell r="E2014" t="str">
            <v xml:space="preserve">TOYOTA HILUX VIGO ZN215 (04-11) S/CAB - FRONT DOOR GLASS - RH</v>
          </cell>
          <cell r="F2014" t="str">
            <v>TOYOTA</v>
          </cell>
          <cell r="G2014" t="str">
            <v xml:space="preserve">ZN215 SC/FD/RH</v>
          </cell>
          <cell r="H2014" t="str">
            <v xml:space="preserve">ZN215 SC/FD/RH</v>
          </cell>
          <cell r="I2014" t="str">
            <v>977*520</v>
          </cell>
          <cell r="J2014">
            <v>0.02</v>
          </cell>
          <cell r="K2014" t="str">
            <v>SUPPLIER0015</v>
          </cell>
          <cell r="L2014" t="str">
            <v xml:space="preserve">XINYI AUTOMOBILE GLASS (SHENZHEN) CO., LTD</v>
          </cell>
          <cell r="M2014">
            <v>1</v>
          </cell>
          <cell r="N2014">
            <v>4</v>
          </cell>
          <cell r="O2014">
            <v>5</v>
          </cell>
          <cell r="R2014">
            <v>2</v>
          </cell>
          <cell r="S2014">
            <v>8</v>
          </cell>
          <cell r="T2014" t="str">
            <v xml:space="preserve">USD Purchase Pricelist (USD)</v>
          </cell>
          <cell r="U2014">
            <v>3.81</v>
          </cell>
          <cell r="V2014">
            <v>682.75</v>
          </cell>
          <cell r="W2014">
            <v>900</v>
          </cell>
          <cell r="X2014">
            <v>1130</v>
          </cell>
          <cell r="Z2014">
            <v>15</v>
          </cell>
          <cell r="AB2014" t="str">
            <v>1A</v>
          </cell>
        </row>
        <row r="2015">
          <cell r="A2015">
            <v>12734</v>
          </cell>
          <cell r="B2015" t="str">
            <v>AUTOLAMPS1977</v>
          </cell>
          <cell r="C2015" t="str">
            <v>AUTOLAMPS1977</v>
          </cell>
          <cell r="D2015" t="b">
            <v>1</v>
          </cell>
          <cell r="E2015" t="str">
            <v xml:space="preserve">TOYOTA HILUX VIGO ZN215 (04-14) - WHEEL CAP</v>
          </cell>
          <cell r="F2015" t="str">
            <v>TOYOTA</v>
          </cell>
          <cell r="G2015" t="str">
            <v xml:space="preserve">VIGO/12 WC</v>
          </cell>
          <cell r="H2015" t="str">
            <v>TY05-1352</v>
          </cell>
          <cell r="J2015">
            <v>0.04</v>
          </cell>
          <cell r="K2015" t="str">
            <v>SUPPLIER0002</v>
          </cell>
          <cell r="L2015" t="str">
            <v xml:space="preserve">ANHUI TINCAI SILK CO. LTD</v>
          </cell>
          <cell r="M2015">
            <v>0</v>
          </cell>
          <cell r="N2015">
            <v>0</v>
          </cell>
          <cell r="O2015">
            <v>0</v>
          </cell>
          <cell r="R2015">
            <v>2</v>
          </cell>
          <cell r="S2015">
            <v>10</v>
          </cell>
          <cell r="T2015" t="str">
            <v xml:space="preserve">Yuan Purchase Pricelist (CNY)</v>
          </cell>
          <cell r="U2015">
            <v>1.79</v>
          </cell>
          <cell r="V2015">
            <v>280</v>
          </cell>
          <cell r="W2015">
            <v>430</v>
          </cell>
          <cell r="X2015">
            <v>590</v>
          </cell>
        </row>
        <row r="2016">
          <cell r="A2016">
            <v>11455</v>
          </cell>
          <cell r="B2016" t="str">
            <v>AUTOLAMPS1978</v>
          </cell>
          <cell r="C2016" t="str">
            <v>AUTOLAMPS1978</v>
          </cell>
          <cell r="D2016" t="b">
            <v>1</v>
          </cell>
          <cell r="E2016" t="str">
            <v xml:space="preserve">TOYOTA HILUX VIGO ZN215 (08-11) - BUMPER GRILL</v>
          </cell>
          <cell r="F2016" t="str">
            <v>TOYOTA</v>
          </cell>
          <cell r="G2016" t="str">
            <v xml:space="preserve">VIGO/05 GBPR</v>
          </cell>
          <cell r="H2016" t="str">
            <v>TY05-1407-01</v>
          </cell>
          <cell r="J2016">
            <v>0.04</v>
          </cell>
          <cell r="K2016" t="str">
            <v>SUPPLIER0002</v>
          </cell>
          <cell r="L2016" t="str">
            <v xml:space="preserve">ANHUI TINCAI SILK CO. LTD</v>
          </cell>
          <cell r="M2016">
            <v>0</v>
          </cell>
          <cell r="N2016">
            <v>0</v>
          </cell>
          <cell r="O2016">
            <v>0</v>
          </cell>
          <cell r="R2016">
            <v>2</v>
          </cell>
          <cell r="S2016">
            <v>5</v>
          </cell>
          <cell r="T2016" t="str">
            <v xml:space="preserve">Yuan Purchase Pricelist (CNY)</v>
          </cell>
          <cell r="U2016">
            <v>4</v>
          </cell>
          <cell r="V2016">
            <v>625</v>
          </cell>
          <cell r="W2016">
            <v>970</v>
          </cell>
          <cell r="X2016">
            <v>1340</v>
          </cell>
          <cell r="Z2016">
            <v>14</v>
          </cell>
          <cell r="AB2016" t="str">
            <v>G4B</v>
          </cell>
        </row>
        <row r="2017">
          <cell r="A2017">
            <v>10658</v>
          </cell>
          <cell r="B2017" t="str">
            <v>AUTOLAMPS1980</v>
          </cell>
          <cell r="C2017" t="str">
            <v>AUTOLAMPS1980</v>
          </cell>
          <cell r="D2017" t="b">
            <v>1</v>
          </cell>
          <cell r="E2017" t="str">
            <v xml:space="preserve">TOYOTA HILUX VIGO ZN215 (08-11) - FOG LAMP (212-2067P-AE) - LH</v>
          </cell>
          <cell r="F2017" t="str">
            <v>TOYOTA</v>
          </cell>
          <cell r="G2017" t="str">
            <v xml:space="preserve">VIGO/05 FLA LH</v>
          </cell>
          <cell r="H2017" t="str">
            <v>TY05-1404-L</v>
          </cell>
          <cell r="J2017">
            <v>0.04</v>
          </cell>
          <cell r="K2017" t="str">
            <v>SUPPLIER0002</v>
          </cell>
          <cell r="L2017" t="str">
            <v xml:space="preserve">ANHUI TINCAI SILK CO. LTD</v>
          </cell>
          <cell r="M2017">
            <v>3</v>
          </cell>
          <cell r="N2017">
            <v>12</v>
          </cell>
          <cell r="O2017">
            <v>15</v>
          </cell>
          <cell r="P2017">
            <v>5</v>
          </cell>
          <cell r="Q2017">
            <v>10</v>
          </cell>
          <cell r="T2017" t="str">
            <v xml:space="preserve">Yuan Purchase Pricelist (CNY)</v>
          </cell>
          <cell r="U2017">
            <v>31</v>
          </cell>
          <cell r="V2017">
            <v>843</v>
          </cell>
          <cell r="W2017">
            <v>1260</v>
          </cell>
          <cell r="X2017">
            <v>1690</v>
          </cell>
          <cell r="Z2017">
            <v>25</v>
          </cell>
          <cell r="AB2017" t="str">
            <v>B18</v>
          </cell>
        </row>
        <row r="2018">
          <cell r="A2018">
            <v>10657</v>
          </cell>
          <cell r="B2018" t="str">
            <v>AUTOLAMPS1981</v>
          </cell>
          <cell r="C2018" t="str">
            <v>AUTOLAMPS1981</v>
          </cell>
          <cell r="D2018" t="b">
            <v>1</v>
          </cell>
          <cell r="E2018" t="str">
            <v xml:space="preserve">TOYOTA HILUX VIGO ZN215 (08-11) - FOG LAMP (212-2067P-AE) - RH</v>
          </cell>
          <cell r="F2018" t="str">
            <v>TOYOTA</v>
          </cell>
          <cell r="G2018" t="str">
            <v xml:space="preserve">VIGO/05 FLA RH</v>
          </cell>
          <cell r="H2018" t="str">
            <v>TY05-1404-R</v>
          </cell>
          <cell r="J2018">
            <v>0.04</v>
          </cell>
          <cell r="K2018" t="str">
            <v>SUPPLIER0002</v>
          </cell>
          <cell r="L2018" t="str">
            <v xml:space="preserve">ANHUI TINCAI SILK CO. LTD</v>
          </cell>
          <cell r="M2018">
            <v>3</v>
          </cell>
          <cell r="N2018">
            <v>12</v>
          </cell>
          <cell r="O2018">
            <v>15</v>
          </cell>
          <cell r="P2018">
            <v>5</v>
          </cell>
          <cell r="Q2018">
            <v>10</v>
          </cell>
          <cell r="T2018" t="str">
            <v xml:space="preserve">Yuan Purchase Pricelist (CNY)</v>
          </cell>
          <cell r="U2018">
            <v>31</v>
          </cell>
          <cell r="V2018">
            <v>843</v>
          </cell>
          <cell r="W2018">
            <v>1260</v>
          </cell>
          <cell r="X2018">
            <v>1690</v>
          </cell>
          <cell r="Z2018">
            <v>25</v>
          </cell>
          <cell r="AB2018" t="str">
            <v>B18</v>
          </cell>
        </row>
        <row r="2019">
          <cell r="A2019">
            <v>11454</v>
          </cell>
          <cell r="B2019" t="str">
            <v>AUTOLAMPS1979</v>
          </cell>
          <cell r="C2019" t="str">
            <v>AUTOLAMPS1979</v>
          </cell>
          <cell r="D2019" t="b">
            <v>1</v>
          </cell>
          <cell r="E2019" t="str">
            <v xml:space="preserve">TOYOTA HILUX VIGO ZN215 (08-11) - FRONT BUMPER (W/O SIDE HOLE) - 2WD</v>
          </cell>
          <cell r="F2019" t="str">
            <v>TOYOTA</v>
          </cell>
          <cell r="G2019" t="str">
            <v xml:space="preserve">VIGO/05 BPRF 2WD</v>
          </cell>
          <cell r="H2019" t="str">
            <v>TY05-1307C</v>
          </cell>
          <cell r="J2019">
            <v>0.04</v>
          </cell>
          <cell r="K2019" t="str">
            <v>SUPPLIER0002</v>
          </cell>
          <cell r="L2019" t="str">
            <v xml:space="preserve">ANHUI TINCAI SILK CO. LTD</v>
          </cell>
          <cell r="M2019">
            <v>0</v>
          </cell>
          <cell r="N2019">
            <v>0</v>
          </cell>
          <cell r="O2019">
            <v>0</v>
          </cell>
          <cell r="R2019">
            <v>2</v>
          </cell>
          <cell r="S2019">
            <v>5</v>
          </cell>
          <cell r="T2019" t="str">
            <v xml:space="preserve">Yuan Purchase Pricelist (CNY)</v>
          </cell>
          <cell r="U2019">
            <v>15</v>
          </cell>
          <cell r="V2019">
            <v>2345</v>
          </cell>
          <cell r="W2019">
            <v>3630</v>
          </cell>
          <cell r="X2019">
            <v>5000</v>
          </cell>
        </row>
        <row r="2020">
          <cell r="A2020">
            <v>10659</v>
          </cell>
          <cell r="B2020" t="str">
            <v>AUTOLAMPS1982</v>
          </cell>
          <cell r="C2020" t="str">
            <v>AUTOLAMPS1982</v>
          </cell>
          <cell r="D2020" t="b">
            <v>1</v>
          </cell>
          <cell r="E2020" t="str">
            <v xml:space="preserve">TOYOTA HILUX VIGO ZN215 (08-11) - GRILL (BLACK)</v>
          </cell>
          <cell r="F2020" t="str">
            <v>TOYOTA</v>
          </cell>
          <cell r="G2020" t="str">
            <v xml:space="preserve">VIGO/05 GRLB</v>
          </cell>
          <cell r="H2020" t="str">
            <v>TY05-1411C</v>
          </cell>
          <cell r="J2020">
            <v>0.04</v>
          </cell>
          <cell r="K2020" t="str">
            <v>SUPPLIER0002</v>
          </cell>
          <cell r="L2020" t="str">
            <v xml:space="preserve">ANHUI TINCAI SILK CO. LTD</v>
          </cell>
          <cell r="M2020">
            <v>2</v>
          </cell>
          <cell r="N2020">
            <v>8</v>
          </cell>
          <cell r="O2020">
            <v>10</v>
          </cell>
          <cell r="R2020">
            <v>2</v>
          </cell>
          <cell r="S2020">
            <v>5</v>
          </cell>
          <cell r="T2020" t="str">
            <v xml:space="preserve">Yuan Purchase Pricelist (CNY)</v>
          </cell>
          <cell r="U2020">
            <v>80</v>
          </cell>
          <cell r="V2020">
            <v>2176</v>
          </cell>
          <cell r="W2020">
            <v>3260</v>
          </cell>
          <cell r="X2020">
            <v>4350</v>
          </cell>
        </row>
        <row r="2021">
          <cell r="A2021">
            <v>11453</v>
          </cell>
          <cell r="B2021" t="str">
            <v>AUTOLAMPS1983</v>
          </cell>
          <cell r="C2021" t="str">
            <v>AUTOLAMPS1983</v>
          </cell>
          <cell r="D2021" t="b">
            <v>1</v>
          </cell>
          <cell r="E2021" t="str">
            <v xml:space="preserve">TOYOTA HILUX VIGO ZN215 (08-11) - GRILL (BLACK/CHROME)</v>
          </cell>
          <cell r="F2021" t="str">
            <v>TOYOTA</v>
          </cell>
          <cell r="G2021" t="str">
            <v xml:space="preserve">VIGO/05 GRLBC</v>
          </cell>
          <cell r="H2021" t="str">
            <v>TY05-1411B</v>
          </cell>
          <cell r="J2021">
            <v>0.04</v>
          </cell>
          <cell r="K2021" t="str">
            <v>SUPPLIER0002</v>
          </cell>
          <cell r="L2021" t="str">
            <v xml:space="preserve">ANHUI TINCAI SILK CO. LTD</v>
          </cell>
          <cell r="M2021">
            <v>0</v>
          </cell>
          <cell r="N2021">
            <v>0</v>
          </cell>
          <cell r="O2021">
            <v>0</v>
          </cell>
          <cell r="R2021">
            <v>2</v>
          </cell>
          <cell r="S2021">
            <v>5</v>
          </cell>
          <cell r="T2021" t="str">
            <v xml:space="preserve">Yuan Purchase Pricelist (CNY)</v>
          </cell>
          <cell r="U2021">
            <v>82.5</v>
          </cell>
          <cell r="V2021">
            <v>1856</v>
          </cell>
          <cell r="W2021">
            <v>2880</v>
          </cell>
          <cell r="X2021">
            <v>3970</v>
          </cell>
        </row>
        <row r="2022">
          <cell r="A2022">
            <v>10656</v>
          </cell>
          <cell r="B2022" t="str">
            <v>AUTOLAMPS1984</v>
          </cell>
          <cell r="C2022" t="str">
            <v>AUTOLAMPS1984</v>
          </cell>
          <cell r="D2022" t="b">
            <v>1</v>
          </cell>
          <cell r="E2022" t="str">
            <v xml:space="preserve">TOYOTA HILUX VIGO ZN215 (08-11) - HEAD LAMP - LH</v>
          </cell>
          <cell r="F2022" t="str">
            <v>TOYOTA</v>
          </cell>
          <cell r="G2022" t="str">
            <v xml:space="preserve">VIGO/05 HLA LH</v>
          </cell>
          <cell r="H2022" t="str">
            <v>TY05-1401-L</v>
          </cell>
          <cell r="J2022">
            <v>0.04</v>
          </cell>
          <cell r="K2022" t="str">
            <v>SUPPLIER0002</v>
          </cell>
          <cell r="L2022" t="str">
            <v xml:space="preserve">ANHUI TINCAI SILK CO. LTD</v>
          </cell>
          <cell r="M2022">
            <v>2</v>
          </cell>
          <cell r="N2022">
            <v>8</v>
          </cell>
          <cell r="O2022">
            <v>10</v>
          </cell>
          <cell r="R2022">
            <v>2</v>
          </cell>
          <cell r="S2022">
            <v>5</v>
          </cell>
          <cell r="T2022" t="str">
            <v xml:space="preserve">Yuan Purchase Pricelist (CNY)</v>
          </cell>
          <cell r="U2022">
            <v>85</v>
          </cell>
          <cell r="V2022">
            <v>1976</v>
          </cell>
          <cell r="W2022">
            <v>3060</v>
          </cell>
          <cell r="X2022">
            <v>4080</v>
          </cell>
          <cell r="Z2022">
            <v>2</v>
          </cell>
          <cell r="AB2022" t="str">
            <v>A3</v>
          </cell>
        </row>
        <row r="2023">
          <cell r="A2023">
            <v>10655</v>
          </cell>
          <cell r="B2023" t="str">
            <v>AUTOLAMPS1985</v>
          </cell>
          <cell r="C2023" t="str">
            <v>AUTOLAMPS1985</v>
          </cell>
          <cell r="D2023" t="b">
            <v>1</v>
          </cell>
          <cell r="E2023" t="str">
            <v xml:space="preserve">TOYOTA HILUX VIGO ZN215 (08-11) - HEAD LAMP - RH</v>
          </cell>
          <cell r="F2023" t="str">
            <v>TOYOTA</v>
          </cell>
          <cell r="G2023" t="str">
            <v xml:space="preserve">VIGO/05 HLA RH</v>
          </cell>
          <cell r="H2023" t="str">
            <v>TY05-1401-R</v>
          </cell>
          <cell r="J2023">
            <v>0.04</v>
          </cell>
          <cell r="K2023" t="str">
            <v>SUPPLIER0002</v>
          </cell>
          <cell r="L2023" t="str">
            <v xml:space="preserve">ANHUI TINCAI SILK CO. LTD</v>
          </cell>
          <cell r="M2023">
            <v>3</v>
          </cell>
          <cell r="N2023">
            <v>12</v>
          </cell>
          <cell r="O2023">
            <v>15</v>
          </cell>
          <cell r="R2023">
            <v>2</v>
          </cell>
          <cell r="S2023">
            <v>5</v>
          </cell>
          <cell r="T2023" t="str">
            <v xml:space="preserve">Yuan Purchase Pricelist (CNY)</v>
          </cell>
          <cell r="U2023">
            <v>85</v>
          </cell>
          <cell r="V2023">
            <v>1976</v>
          </cell>
          <cell r="W2023">
            <v>3060</v>
          </cell>
          <cell r="X2023">
            <v>4080</v>
          </cell>
          <cell r="Z2023">
            <v>0</v>
          </cell>
          <cell r="AB2023" t="str">
            <v>A3</v>
          </cell>
        </row>
        <row r="2024">
          <cell r="A2024">
            <v>11605</v>
          </cell>
          <cell r="B2024" t="str">
            <v>AUTOLAMPS1991</v>
          </cell>
          <cell r="C2024" t="str">
            <v>AUTOLAMPS1991</v>
          </cell>
          <cell r="D2024" t="b">
            <v>1</v>
          </cell>
          <cell r="E2024" t="str">
            <v xml:space="preserve">TOYOTA HILUX VIGO ZN215 (12-14) - FOG LAMP SET</v>
          </cell>
          <cell r="F2024" t="str">
            <v>TOYOTA</v>
          </cell>
          <cell r="G2024" t="str">
            <v xml:space="preserve">VIGO/12 FLAS</v>
          </cell>
          <cell r="H2024" t="str">
            <v>TY05-1504</v>
          </cell>
          <cell r="J2024">
            <v>0.04</v>
          </cell>
          <cell r="K2024" t="str">
            <v>SUPPLIER0002</v>
          </cell>
          <cell r="L2024" t="str">
            <v xml:space="preserve">ANHUI TINCAI SILK CO. LTD</v>
          </cell>
          <cell r="M2024">
            <v>3</v>
          </cell>
          <cell r="N2024">
            <v>12</v>
          </cell>
          <cell r="O2024">
            <v>15</v>
          </cell>
          <cell r="R2024">
            <v>3</v>
          </cell>
          <cell r="S2024">
            <v>20</v>
          </cell>
          <cell r="T2024" t="str">
            <v xml:space="preserve">Yuan Purchase Pricelist (CNY)</v>
          </cell>
          <cell r="U2024">
            <v>85</v>
          </cell>
          <cell r="V2024">
            <v>2312</v>
          </cell>
          <cell r="W2024">
            <v>3470</v>
          </cell>
          <cell r="X2024">
            <v>4620</v>
          </cell>
        </row>
        <row r="2025">
          <cell r="A2025">
            <v>11457</v>
          </cell>
          <cell r="B2025" t="str">
            <v>AUTOLAMPS1986</v>
          </cell>
          <cell r="C2025" t="str">
            <v>AUTOLAMPS1986</v>
          </cell>
          <cell r="D2025" t="b">
            <v>1</v>
          </cell>
          <cell r="E2025" t="str">
            <v xml:space="preserve">TOYOTA HILUX VIGO ZN215 (12-14) - FRONT BUMPER</v>
          </cell>
          <cell r="F2025" t="str">
            <v>TOYOTA</v>
          </cell>
          <cell r="G2025" t="str">
            <v xml:space="preserve">VIGO/12 BPRF</v>
          </cell>
          <cell r="H2025" t="str">
            <v>TY05-1507</v>
          </cell>
          <cell r="J2025">
            <v>0.04</v>
          </cell>
          <cell r="K2025" t="str">
            <v>SUPPLIER0002</v>
          </cell>
          <cell r="L2025" t="str">
            <v xml:space="preserve">ANHUI TINCAI SILK CO. LTD</v>
          </cell>
          <cell r="M2025">
            <v>1</v>
          </cell>
          <cell r="N2025">
            <v>4</v>
          </cell>
          <cell r="O2025">
            <v>5</v>
          </cell>
          <cell r="R2025">
            <v>2</v>
          </cell>
          <cell r="S2025">
            <v>5</v>
          </cell>
          <cell r="T2025" t="str">
            <v xml:space="preserve">Yuan Purchase Pricelist (CNY)</v>
          </cell>
          <cell r="U2025">
            <v>100</v>
          </cell>
          <cell r="V2025">
            <v>2415</v>
          </cell>
          <cell r="W2025">
            <v>3620</v>
          </cell>
          <cell r="X2025">
            <v>4990</v>
          </cell>
        </row>
        <row r="2026">
          <cell r="A2026">
            <v>11458</v>
          </cell>
          <cell r="B2026" t="str">
            <v>AUTOLAMPS1987</v>
          </cell>
          <cell r="C2026" t="str">
            <v>AUTOLAMPS1987</v>
          </cell>
          <cell r="D2026" t="b">
            <v>1</v>
          </cell>
          <cell r="E2026" t="str">
            <v xml:space="preserve">TOYOTA HILUX VIGO ZN215 (12-14) - FRONT BUMPER GRILL</v>
          </cell>
          <cell r="F2026" t="str">
            <v>TOYOTA</v>
          </cell>
          <cell r="G2026" t="str">
            <v xml:space="preserve">VIGO/12 BGRL</v>
          </cell>
          <cell r="H2026" t="str">
            <v>TY05-1507-1</v>
          </cell>
          <cell r="J2026">
            <v>0.04</v>
          </cell>
          <cell r="K2026" t="str">
            <v>SUPPLIER0002</v>
          </cell>
          <cell r="L2026" t="str">
            <v xml:space="preserve">ANHUI TINCAI SILK CO. LTD</v>
          </cell>
          <cell r="M2026">
            <v>0</v>
          </cell>
          <cell r="N2026">
            <v>0</v>
          </cell>
          <cell r="O2026">
            <v>0</v>
          </cell>
          <cell r="R2026">
            <v>2</v>
          </cell>
          <cell r="S2026">
            <v>5</v>
          </cell>
          <cell r="T2026" t="str">
            <v xml:space="preserve">Yuan Purchase Pricelist (CNY)</v>
          </cell>
          <cell r="U2026">
            <v>5</v>
          </cell>
          <cell r="V2026">
            <v>782</v>
          </cell>
          <cell r="W2026">
            <v>1210</v>
          </cell>
          <cell r="X2026">
            <v>1670</v>
          </cell>
          <cell r="Z2026">
            <v>26</v>
          </cell>
          <cell r="AB2026" t="str">
            <v>G4B</v>
          </cell>
        </row>
        <row r="2027">
          <cell r="A2027">
            <v>12203</v>
          </cell>
          <cell r="B2027" t="str">
            <v>AUTOLAMPS2870</v>
          </cell>
          <cell r="C2027" t="str">
            <v>AUTOLAMPS2870</v>
          </cell>
          <cell r="D2027" t="b">
            <v>1</v>
          </cell>
          <cell r="E2027" t="str">
            <v xml:space="preserve">TOYOTA HILUX VIGO ZN215 (12-14) - FRONT FENDER - LH</v>
          </cell>
          <cell r="F2027" t="str">
            <v xml:space="preserve">TOYOTA </v>
          </cell>
          <cell r="G2027" t="str">
            <v xml:space="preserve">VIGO/12 FF LH</v>
          </cell>
          <cell r="H2027" t="str">
            <v>TY05-1516-1-L</v>
          </cell>
          <cell r="J2027">
            <v>0.04</v>
          </cell>
          <cell r="K2027" t="str">
            <v>SUPPLIER0001</v>
          </cell>
          <cell r="L2027" t="str">
            <v xml:space="preserve">AMEX AUTOPARTS LIMITED</v>
          </cell>
          <cell r="M2027">
            <v>0</v>
          </cell>
          <cell r="N2027">
            <v>0</v>
          </cell>
          <cell r="O2027">
            <v>0</v>
          </cell>
          <cell r="R2027">
            <v>1</v>
          </cell>
          <cell r="S2027">
            <v>5</v>
          </cell>
          <cell r="T2027" t="str">
            <v xml:space="preserve">Default Purchase Pricelist (KES)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</row>
        <row r="2028">
          <cell r="A2028">
            <v>12202</v>
          </cell>
          <cell r="B2028" t="str">
            <v>AUTOLAMPS2871</v>
          </cell>
          <cell r="C2028" t="str">
            <v>AUTOLAMPS2871</v>
          </cell>
          <cell r="D2028" t="b">
            <v>1</v>
          </cell>
          <cell r="E2028" t="str">
            <v xml:space="preserve">TOYOTA HILUX VIGO ZN215 (12-14) - FRONT FENDER - RH</v>
          </cell>
          <cell r="F2028" t="str">
            <v xml:space="preserve">TOYOTA </v>
          </cell>
          <cell r="G2028" t="str">
            <v xml:space="preserve">VIGO/12 FF RH</v>
          </cell>
          <cell r="H2028" t="str">
            <v>TY05-1516-1-R</v>
          </cell>
          <cell r="J2028">
            <v>0.04</v>
          </cell>
          <cell r="K2028" t="str">
            <v>SUPPLIER0001</v>
          </cell>
          <cell r="L2028" t="str">
            <v xml:space="preserve">AMEX AUTOPARTS LIMITED</v>
          </cell>
          <cell r="M2028">
            <v>0</v>
          </cell>
          <cell r="N2028">
            <v>0</v>
          </cell>
          <cell r="O2028">
            <v>0</v>
          </cell>
          <cell r="R2028">
            <v>1</v>
          </cell>
          <cell r="S2028">
            <v>5</v>
          </cell>
          <cell r="T2028" t="str">
            <v xml:space="preserve">Default Purchase Pricelist (KES)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</row>
        <row r="2029">
          <cell r="A2029">
            <v>11460</v>
          </cell>
          <cell r="B2029" t="str">
            <v>AUTOLAMPS1989</v>
          </cell>
          <cell r="C2029" t="str">
            <v>AUTOLAMPS1989</v>
          </cell>
          <cell r="D2029" t="b">
            <v>1</v>
          </cell>
          <cell r="E2029" t="str">
            <v xml:space="preserve">TOYOTA HILUX VIGO ZN215 (12-14) - FRONT INNER FENDER - LH</v>
          </cell>
          <cell r="F2029" t="str">
            <v>TOYOTA</v>
          </cell>
          <cell r="G2029" t="str">
            <v xml:space="preserve">VIGO/12 FIF LH</v>
          </cell>
          <cell r="H2029" t="str">
            <v>TY05-1516-1-L</v>
          </cell>
          <cell r="J2029">
            <v>0.04</v>
          </cell>
          <cell r="K2029" t="str">
            <v>SUPPLIER0002</v>
          </cell>
          <cell r="L2029" t="str">
            <v xml:space="preserve">ANHUI TINCAI SILK CO. LTD</v>
          </cell>
          <cell r="M2029">
            <v>9</v>
          </cell>
          <cell r="N2029">
            <v>36</v>
          </cell>
          <cell r="O2029">
            <v>45</v>
          </cell>
          <cell r="R2029">
            <v>5</v>
          </cell>
          <cell r="S2029">
            <v>20</v>
          </cell>
          <cell r="T2029" t="str">
            <v xml:space="preserve">Yuan Purchase Pricelist (CNY)</v>
          </cell>
          <cell r="U2029">
            <v>17</v>
          </cell>
          <cell r="V2029">
            <v>434</v>
          </cell>
          <cell r="W2029">
            <v>650</v>
          </cell>
          <cell r="X2029">
            <v>1100</v>
          </cell>
        </row>
        <row r="2030">
          <cell r="A2030">
            <v>11459</v>
          </cell>
          <cell r="B2030" t="str">
            <v>AUTOLAMPS1990</v>
          </cell>
          <cell r="C2030" t="str">
            <v>AUTOLAMPS1990</v>
          </cell>
          <cell r="D2030" t="b">
            <v>1</v>
          </cell>
          <cell r="E2030" t="str">
            <v xml:space="preserve">TOYOTA HILUX VIGO ZN215 (12-14) - FRONT INNER FENDER - RH</v>
          </cell>
          <cell r="F2030" t="str">
            <v>TOYOTA</v>
          </cell>
          <cell r="G2030" t="str">
            <v xml:space="preserve">VIGO/12 FIF RH</v>
          </cell>
          <cell r="H2030" t="str">
            <v>TY05-1516-1-R</v>
          </cell>
          <cell r="J2030">
            <v>0.04</v>
          </cell>
          <cell r="K2030" t="str">
            <v>SUPPLIER0002</v>
          </cell>
          <cell r="L2030" t="str">
            <v xml:space="preserve">ANHUI TINCAI SILK CO. LTD</v>
          </cell>
          <cell r="M2030">
            <v>10</v>
          </cell>
          <cell r="N2030">
            <v>40</v>
          </cell>
          <cell r="O2030">
            <v>50</v>
          </cell>
          <cell r="R2030">
            <v>5</v>
          </cell>
          <cell r="S2030">
            <v>20</v>
          </cell>
          <cell r="T2030" t="str">
            <v xml:space="preserve">Yuan Purchase Pricelist (CNY)</v>
          </cell>
          <cell r="U2030">
            <v>17</v>
          </cell>
          <cell r="V2030">
            <v>434</v>
          </cell>
          <cell r="W2030">
            <v>650</v>
          </cell>
          <cell r="X2030">
            <v>1100</v>
          </cell>
        </row>
        <row r="2031">
          <cell r="A2031">
            <v>11456</v>
          </cell>
          <cell r="B2031" t="str">
            <v>AUTOLAMPS1992</v>
          </cell>
          <cell r="C2031" t="str">
            <v>AUTOLAMPS1992</v>
          </cell>
          <cell r="D2031" t="b">
            <v>1</v>
          </cell>
          <cell r="E2031" t="str">
            <v xml:space="preserve">TOYOTA HILUX VIGO ZN215 (12-14) - GRILL (BLACK)</v>
          </cell>
          <cell r="F2031" t="str">
            <v>TOYOTA</v>
          </cell>
          <cell r="G2031" t="str">
            <v xml:space="preserve">VIGO/12 GRLB</v>
          </cell>
          <cell r="H2031" t="str">
            <v>TY05-1511-B</v>
          </cell>
          <cell r="J2031">
            <v>0.04</v>
          </cell>
          <cell r="K2031" t="str">
            <v>SUPPLIER0002</v>
          </cell>
          <cell r="L2031" t="str">
            <v xml:space="preserve">ANHUI TINCAI SILK CO. LTD</v>
          </cell>
          <cell r="M2031">
            <v>0</v>
          </cell>
          <cell r="N2031">
            <v>0</v>
          </cell>
          <cell r="O2031">
            <v>0</v>
          </cell>
          <cell r="R2031">
            <v>3</v>
          </cell>
          <cell r="S2031">
            <v>20</v>
          </cell>
          <cell r="T2031" t="str">
            <v xml:space="preserve">Yuan Purchase Pricelist (CNY)</v>
          </cell>
          <cell r="U2031">
            <v>90</v>
          </cell>
          <cell r="V2031">
            <v>2296</v>
          </cell>
          <cell r="W2031">
            <v>3400</v>
          </cell>
          <cell r="X2031">
            <v>5900</v>
          </cell>
          <cell r="Z2031">
            <v>27</v>
          </cell>
          <cell r="AB2031" t="str">
            <v>G4B</v>
          </cell>
        </row>
        <row r="2032">
          <cell r="A2032">
            <v>10666</v>
          </cell>
          <cell r="B2032" t="str">
            <v>AUTOLAMPS1993</v>
          </cell>
          <cell r="C2032" t="str">
            <v>AUTOLAMPS1993</v>
          </cell>
          <cell r="D2032" t="b">
            <v>1</v>
          </cell>
          <cell r="E2032" t="str">
            <v xml:space="preserve">TOYOTA HILUX VIGO ZN215 (12-14) - GRILL (BLACK/CHROME)</v>
          </cell>
          <cell r="F2032" t="str">
            <v>TOYOTA</v>
          </cell>
          <cell r="G2032" t="str">
            <v xml:space="preserve">VIGO/12 GRLBC</v>
          </cell>
          <cell r="H2032" t="str">
            <v>TY05-1514-C-B</v>
          </cell>
          <cell r="J2032">
            <v>0.04</v>
          </cell>
          <cell r="K2032" t="str">
            <v>SUPPLIER0002</v>
          </cell>
          <cell r="L2032" t="str">
            <v xml:space="preserve">ANHUI TINCAI SILK CO. LTD</v>
          </cell>
          <cell r="M2032">
            <v>1</v>
          </cell>
          <cell r="N2032">
            <v>4</v>
          </cell>
          <cell r="O2032">
            <v>5</v>
          </cell>
          <cell r="R2032">
            <v>3</v>
          </cell>
          <cell r="S2032">
            <v>20</v>
          </cell>
          <cell r="T2032" t="str">
            <v xml:space="preserve">Yuan Purchase Pricelist (CNY)</v>
          </cell>
          <cell r="U2032">
            <v>105</v>
          </cell>
          <cell r="V2032">
            <v>2856</v>
          </cell>
          <cell r="W2032">
            <v>4280</v>
          </cell>
          <cell r="X2032">
            <v>5710</v>
          </cell>
        </row>
        <row r="2033">
          <cell r="A2033">
            <v>14229</v>
          </cell>
          <cell r="B2033" t="str">
            <v>AUTOLAMPS1994</v>
          </cell>
          <cell r="C2033" t="str">
            <v>AUTOLAMPS1994</v>
          </cell>
          <cell r="D2033" t="b">
            <v>1</v>
          </cell>
          <cell r="E2033" t="str">
            <v xml:space="preserve">TOYOTA HILUX VIGO ZN215 (12-14) - GRILL (GREY/CHROME)</v>
          </cell>
          <cell r="F2033" t="str">
            <v>TOYOTA</v>
          </cell>
          <cell r="G2033" t="str">
            <v xml:space="preserve">VIGO/12 GRLBC</v>
          </cell>
          <cell r="H2033" t="str">
            <v>TY05-1514-C-G</v>
          </cell>
          <cell r="J2033">
            <v>0.04</v>
          </cell>
          <cell r="K2033" t="str">
            <v>SUPPLIER0002</v>
          </cell>
          <cell r="L2033" t="str">
            <v xml:space="preserve">ANHUI TINCAI SILK CO. LTD</v>
          </cell>
          <cell r="M2033">
            <v>0</v>
          </cell>
          <cell r="N2033">
            <v>0</v>
          </cell>
          <cell r="O2033">
            <v>0</v>
          </cell>
          <cell r="R2033">
            <v>3</v>
          </cell>
          <cell r="S2033">
            <v>20</v>
          </cell>
          <cell r="T2033" t="str">
            <v xml:space="preserve">Yuan Purchase Pricelist (CNY)</v>
          </cell>
          <cell r="U2033">
            <v>105</v>
          </cell>
          <cell r="V2033">
            <v>2363</v>
          </cell>
          <cell r="W2033">
            <v>3660</v>
          </cell>
          <cell r="X2033">
            <v>5050</v>
          </cell>
        </row>
        <row r="2034">
          <cell r="A2034">
            <v>10661</v>
          </cell>
          <cell r="B2034" t="str">
            <v>AUTOLAMPS1995</v>
          </cell>
          <cell r="C2034" t="str">
            <v>AUTOLAMPS1995</v>
          </cell>
          <cell r="D2034" t="b">
            <v>1</v>
          </cell>
          <cell r="E2034" t="str">
            <v xml:space="preserve">TOYOTA HILUX VIGO ZN215 (12-14) - HEAD LAMP - LH</v>
          </cell>
          <cell r="F2034" t="str">
            <v>TOYOTA</v>
          </cell>
          <cell r="G2034" t="str">
            <v xml:space="preserve">VIGO/12 HLA LH</v>
          </cell>
          <cell r="H2034" t="str">
            <v>TY05-1501-L</v>
          </cell>
          <cell r="J2034">
            <v>0.04</v>
          </cell>
          <cell r="K2034" t="str">
            <v>SUPPLIER0002</v>
          </cell>
          <cell r="L2034" t="str">
            <v xml:space="preserve">ANHUI TINCAI SILK CO. LTD</v>
          </cell>
          <cell r="M2034">
            <v>3</v>
          </cell>
          <cell r="N2034">
            <v>12</v>
          </cell>
          <cell r="O2034">
            <v>15</v>
          </cell>
          <cell r="R2034">
            <v>3</v>
          </cell>
          <cell r="S2034">
            <v>5</v>
          </cell>
          <cell r="T2034" t="str">
            <v xml:space="preserve">Yuan Purchase Pricelist (CNY)</v>
          </cell>
          <cell r="U2034">
            <v>90</v>
          </cell>
          <cell r="V2034">
            <v>2288.52</v>
          </cell>
          <cell r="W2034">
            <v>3400</v>
          </cell>
          <cell r="X2034">
            <v>5900</v>
          </cell>
        </row>
        <row r="2035">
          <cell r="A2035">
            <v>10660</v>
          </cell>
          <cell r="B2035" t="str">
            <v>AUTOLAMPS1996</v>
          </cell>
          <cell r="C2035" t="str">
            <v>AUTOLAMPS1996</v>
          </cell>
          <cell r="D2035" t="b">
            <v>1</v>
          </cell>
          <cell r="E2035" t="str">
            <v xml:space="preserve">TOYOTA HILUX VIGO ZN215 (12-14) - HEAD LAMP - RH</v>
          </cell>
          <cell r="F2035" t="str">
            <v>TOYOTA</v>
          </cell>
          <cell r="G2035" t="str">
            <v xml:space="preserve">VIGO/12 HLA RH</v>
          </cell>
          <cell r="H2035" t="str">
            <v>TY05-1501-R</v>
          </cell>
          <cell r="J2035">
            <v>0.04</v>
          </cell>
          <cell r="K2035" t="str">
            <v>SUPPLIER0002</v>
          </cell>
          <cell r="L2035" t="str">
            <v xml:space="preserve">ANHUI TINCAI SILK CO. LTD</v>
          </cell>
          <cell r="M2035">
            <v>4</v>
          </cell>
          <cell r="N2035">
            <v>16</v>
          </cell>
          <cell r="O2035">
            <v>20</v>
          </cell>
          <cell r="R2035">
            <v>3</v>
          </cell>
          <cell r="S2035">
            <v>5</v>
          </cell>
          <cell r="T2035" t="str">
            <v xml:space="preserve">Yuan Purchase Pricelist (CNY)</v>
          </cell>
          <cell r="U2035">
            <v>90</v>
          </cell>
          <cell r="V2035">
            <v>2288.52</v>
          </cell>
          <cell r="W2035">
            <v>3400</v>
          </cell>
          <cell r="X2035">
            <v>5900</v>
          </cell>
        </row>
        <row r="2036">
          <cell r="A2036">
            <v>12638</v>
          </cell>
          <cell r="B2036" t="str">
            <v>AUTOLAMPS1988</v>
          </cell>
          <cell r="C2036" t="str">
            <v>AUTOLAMPS1988</v>
          </cell>
          <cell r="D2036" t="b">
            <v>1</v>
          </cell>
          <cell r="E2036" t="str">
            <v xml:space="preserve">TOYOTA HILUX VIGO ZN215 (12-14) - REAR BUMPER CHROME/BLACK</v>
          </cell>
          <cell r="F2036" t="str">
            <v>TOYOTA</v>
          </cell>
          <cell r="G2036" t="str">
            <v xml:space="preserve">VIGO/12 BPRR</v>
          </cell>
          <cell r="H2036" t="str">
            <v>TY05-1508</v>
          </cell>
          <cell r="J2036">
            <v>0.04</v>
          </cell>
          <cell r="K2036" t="str">
            <v>SUPPLIER0002</v>
          </cell>
          <cell r="L2036" t="str">
            <v xml:space="preserve">ANHUI TINCAI SILK CO. LTD</v>
          </cell>
          <cell r="N2036">
            <v>0</v>
          </cell>
          <cell r="O2036">
            <v>0</v>
          </cell>
          <cell r="R2036">
            <v>2</v>
          </cell>
          <cell r="S2036">
            <v>5</v>
          </cell>
          <cell r="T2036" t="str">
            <v xml:space="preserve">Yuan Purchase Pricelist (CNY)</v>
          </cell>
          <cell r="U2036">
            <v>23.81</v>
          </cell>
          <cell r="V2036">
            <v>3722</v>
          </cell>
          <cell r="W2036">
            <v>5770</v>
          </cell>
          <cell r="X2036">
            <v>7970</v>
          </cell>
        </row>
        <row r="2037">
          <cell r="A2037">
            <v>10663</v>
          </cell>
          <cell r="B2037" t="str">
            <v>AUTOLAMPS2000</v>
          </cell>
          <cell r="C2037" t="str">
            <v>AUTOLAMPS2000</v>
          </cell>
          <cell r="D2037" t="b">
            <v>1</v>
          </cell>
          <cell r="E2037" t="str">
            <v xml:space="preserve">TOYOTA HILUX VIGO ZN215 (12-14) - TAIL LAMP - LH</v>
          </cell>
          <cell r="F2037" t="str">
            <v>TOYOTA</v>
          </cell>
          <cell r="G2037" t="str">
            <v xml:space="preserve">VIGO/12 TLA LH</v>
          </cell>
          <cell r="H2037" t="str">
            <v>MZ01-36011-L</v>
          </cell>
          <cell r="J2037">
            <v>0.04</v>
          </cell>
          <cell r="K2037" t="str">
            <v>SUPPLIER0010</v>
          </cell>
          <cell r="L2037" t="str">
            <v xml:space="preserve">JIANGSU ZISUDE LAMPS TECHNOLOGY CO.,LTD</v>
          </cell>
          <cell r="M2037">
            <v>13</v>
          </cell>
          <cell r="N2037">
            <v>52</v>
          </cell>
          <cell r="O2037">
            <v>65</v>
          </cell>
          <cell r="R2037">
            <v>5</v>
          </cell>
          <cell r="S2037">
            <v>10</v>
          </cell>
          <cell r="T2037" t="str">
            <v xml:space="preserve">Yuan Purchase Pricelist (CNY)</v>
          </cell>
          <cell r="U2037">
            <v>33</v>
          </cell>
          <cell r="V2037">
            <v>860</v>
          </cell>
          <cell r="W2037">
            <v>1200</v>
          </cell>
          <cell r="X2037">
            <v>1800</v>
          </cell>
          <cell r="Z2037">
            <v>10</v>
          </cell>
          <cell r="AB2037" t="str">
            <v>B3</v>
          </cell>
        </row>
        <row r="2038">
          <cell r="A2038">
            <v>10662</v>
          </cell>
          <cell r="B2038" t="str">
            <v>AUTOLAMPS2001</v>
          </cell>
          <cell r="C2038" t="str">
            <v>AUTOLAMPS2001</v>
          </cell>
          <cell r="D2038" t="b">
            <v>1</v>
          </cell>
          <cell r="E2038" t="str">
            <v xml:space="preserve">TOYOTA HILUX VIGO ZN215 (12-14) - TAIL LAMP - RH</v>
          </cell>
          <cell r="F2038" t="str">
            <v>TOYOTA</v>
          </cell>
          <cell r="G2038" t="str">
            <v xml:space="preserve">VIGO/12 TLA RH</v>
          </cell>
          <cell r="H2038" t="str">
            <v>MZ01-36011-R</v>
          </cell>
          <cell r="J2038">
            <v>0.04</v>
          </cell>
          <cell r="K2038" t="str">
            <v>SUPPLIER0010</v>
          </cell>
          <cell r="L2038" t="str">
            <v xml:space="preserve">JIANGSU ZISUDE LAMPS TECHNOLOGY CO.,LTD</v>
          </cell>
          <cell r="M2038">
            <v>13</v>
          </cell>
          <cell r="N2038">
            <v>52</v>
          </cell>
          <cell r="O2038">
            <v>65</v>
          </cell>
          <cell r="R2038">
            <v>5</v>
          </cell>
          <cell r="S2038">
            <v>10</v>
          </cell>
          <cell r="T2038" t="str">
            <v xml:space="preserve">Yuan Purchase Pricelist (CNY)</v>
          </cell>
          <cell r="U2038">
            <v>33</v>
          </cell>
          <cell r="V2038">
            <v>860</v>
          </cell>
          <cell r="W2038">
            <v>1200</v>
          </cell>
          <cell r="X2038">
            <v>1800</v>
          </cell>
          <cell r="Z2038">
            <v>11</v>
          </cell>
          <cell r="AB2038" t="str">
            <v>B3</v>
          </cell>
        </row>
        <row r="2039">
          <cell r="A2039">
            <v>10665</v>
          </cell>
          <cell r="B2039" t="str">
            <v>AUTOLAMPS1997</v>
          </cell>
          <cell r="C2039" t="str">
            <v>AUTOLAMPS1997</v>
          </cell>
          <cell r="D2039" t="b">
            <v>1</v>
          </cell>
          <cell r="E2039" t="str">
            <v xml:space="preserve">TOYOTA HILUX VIGO ZN215 (12-14) - TAIL LENS - LH</v>
          </cell>
          <cell r="F2039" t="str">
            <v>TOYOTA</v>
          </cell>
          <cell r="G2039" t="str">
            <v xml:space="preserve">VIGO/12 TLS LH</v>
          </cell>
          <cell r="H2039" t="str">
            <v>MZ01-36011-00-L</v>
          </cell>
          <cell r="J2039">
            <v>0.04</v>
          </cell>
          <cell r="K2039" t="str">
            <v>SUPPLIER0010</v>
          </cell>
          <cell r="L2039" t="str">
            <v xml:space="preserve">JIANGSU ZISUDE LAMPS TECHNOLOGY CO.,LTD</v>
          </cell>
          <cell r="M2039">
            <v>17</v>
          </cell>
          <cell r="N2039">
            <v>68</v>
          </cell>
          <cell r="O2039">
            <v>85</v>
          </cell>
          <cell r="R2039">
            <v>5</v>
          </cell>
          <cell r="S2039">
            <v>20</v>
          </cell>
          <cell r="T2039" t="str">
            <v xml:space="preserve">Yuan Purchase Pricelist (CNY)</v>
          </cell>
          <cell r="U2039">
            <v>16</v>
          </cell>
          <cell r="V2039">
            <v>408</v>
          </cell>
          <cell r="W2039">
            <v>610</v>
          </cell>
          <cell r="X2039">
            <v>820</v>
          </cell>
        </row>
        <row r="2040">
          <cell r="A2040">
            <v>10664</v>
          </cell>
          <cell r="B2040" t="str">
            <v>AUTOLAMPS1998</v>
          </cell>
          <cell r="C2040" t="str">
            <v>AUTOLAMPS1998</v>
          </cell>
          <cell r="D2040" t="b">
            <v>1</v>
          </cell>
          <cell r="E2040" t="str">
            <v xml:space="preserve">TOYOTA HILUX VIGO ZN215 (12-14) - TAIL LENS - RH</v>
          </cell>
          <cell r="F2040" t="str">
            <v>TOYOTA</v>
          </cell>
          <cell r="G2040" t="str">
            <v xml:space="preserve">VIGO/12 TLS RH</v>
          </cell>
          <cell r="H2040" t="str">
            <v>MZ01-36011-00-R</v>
          </cell>
          <cell r="J2040">
            <v>0.04</v>
          </cell>
          <cell r="K2040" t="str">
            <v>SUPPLIER0010</v>
          </cell>
          <cell r="L2040" t="str">
            <v xml:space="preserve">JIANGSU ZISUDE LAMPS TECHNOLOGY CO.,LTD</v>
          </cell>
          <cell r="M2040">
            <v>15</v>
          </cell>
          <cell r="N2040">
            <v>60</v>
          </cell>
          <cell r="O2040">
            <v>75</v>
          </cell>
          <cell r="R2040">
            <v>5</v>
          </cell>
          <cell r="S2040">
            <v>20</v>
          </cell>
          <cell r="T2040" t="str">
            <v xml:space="preserve">Yuan Purchase Pricelist (CNY)</v>
          </cell>
          <cell r="U2040">
            <v>16</v>
          </cell>
          <cell r="V2040">
            <v>408</v>
          </cell>
          <cell r="W2040">
            <v>610</v>
          </cell>
          <cell r="X2040">
            <v>820</v>
          </cell>
        </row>
        <row r="2041">
          <cell r="A2041">
            <v>12639</v>
          </cell>
          <cell r="B2041" t="str">
            <v>AUTOLAMPS1999</v>
          </cell>
          <cell r="C2041" t="str">
            <v>AUTOLAMPS1999</v>
          </cell>
          <cell r="D2041" t="b">
            <v>1</v>
          </cell>
          <cell r="E2041" t="str">
            <v xml:space="preserve">TOYOTA HILUX VIGO ZN215 (12-14) - WING MIRROR SILVER - LH</v>
          </cell>
          <cell r="F2041" t="str">
            <v>TOYOTA</v>
          </cell>
          <cell r="G2041" t="str">
            <v xml:space="preserve">VIGO/12 WMS</v>
          </cell>
          <cell r="H2041" t="str">
            <v>TY05-1314-L</v>
          </cell>
          <cell r="J2041">
            <v>0.04</v>
          </cell>
          <cell r="K2041" t="str">
            <v>SUPPLIER0002</v>
          </cell>
          <cell r="L2041" t="str">
            <v xml:space="preserve">ANHUI TINCAI SILK CO. LTD</v>
          </cell>
          <cell r="N2041">
            <v>0</v>
          </cell>
          <cell r="O2041">
            <v>0</v>
          </cell>
          <cell r="T2041" t="str">
            <v xml:space="preserve">Yuan Purchase Pricelist (CNY)</v>
          </cell>
          <cell r="U2041">
            <v>1.79</v>
          </cell>
          <cell r="V2041">
            <v>280</v>
          </cell>
          <cell r="W2041">
            <v>430</v>
          </cell>
          <cell r="X2041">
            <v>590</v>
          </cell>
        </row>
        <row r="2042">
          <cell r="A2042">
            <v>13906</v>
          </cell>
          <cell r="B2042" t="str">
            <v>AUTOLAMPS2002</v>
          </cell>
          <cell r="C2042" t="str">
            <v>AUTOLAMPS2002</v>
          </cell>
          <cell r="D2042" t="b">
            <v>1</v>
          </cell>
          <cell r="E2042" t="str">
            <v xml:space="preserve">TOYOTA HILUX VIGO ZN215-12 CAB (12-) - REAR WINDSCREEN (SLIDING GLASS FRAME)</v>
          </cell>
          <cell r="F2042" t="str">
            <v>TOYOTA</v>
          </cell>
          <cell r="G2042" t="str">
            <v xml:space="preserve">ZN215 12 RW/X</v>
          </cell>
          <cell r="H2042" t="str">
            <v xml:space="preserve">ZN215 12 RW/X</v>
          </cell>
          <cell r="I2042" t="str">
            <v>1400*320</v>
          </cell>
          <cell r="J2042">
            <v>0.02</v>
          </cell>
          <cell r="K2042" t="str">
            <v>SUPPLIER0015</v>
          </cell>
          <cell r="L2042" t="str">
            <v xml:space="preserve">XINYI AUTOMOBILE GLASS (SHENZHEN) CO., LTD</v>
          </cell>
          <cell r="M2042">
            <v>2</v>
          </cell>
          <cell r="N2042">
            <v>8</v>
          </cell>
          <cell r="O2042">
            <v>10</v>
          </cell>
          <cell r="R2042">
            <v>1</v>
          </cell>
          <cell r="S2042">
            <v>4</v>
          </cell>
          <cell r="T2042" t="str">
            <v xml:space="preserve">USD Purchase Pricelist (USD)</v>
          </cell>
          <cell r="U2042">
            <v>4.5</v>
          </cell>
          <cell r="V2042">
            <v>749.81</v>
          </cell>
          <cell r="W2042">
            <v>4800</v>
          </cell>
          <cell r="X2042">
            <v>7700</v>
          </cell>
          <cell r="Z2042">
            <v>2</v>
          </cell>
          <cell r="AB2042" t="str">
            <v>6A</v>
          </cell>
        </row>
        <row r="2043">
          <cell r="A2043">
            <v>12889</v>
          </cell>
          <cell r="B2043" t="str">
            <v>AUTOLAMPS2807</v>
          </cell>
          <cell r="C2043" t="str">
            <v>AUTOLAMPS2807</v>
          </cell>
          <cell r="D2043" t="b">
            <v>1</v>
          </cell>
          <cell r="E2043" t="str">
            <v xml:space="preserve">TOYOTA HILUX VIGO-12 (KUN215) - REAR WINDSREEN (W/SLIDING)</v>
          </cell>
          <cell r="F2043" t="str">
            <v>TOYOTA</v>
          </cell>
          <cell r="G2043" t="str">
            <v xml:space="preserve">KUN215-12 RW W/SL</v>
          </cell>
          <cell r="H2043" t="str">
            <v xml:space="preserve">ZN215-12-FZ RW/X</v>
          </cell>
          <cell r="J2043">
            <v>0.02</v>
          </cell>
          <cell r="K2043" t="str">
            <v>SUPPLIER0015</v>
          </cell>
          <cell r="L2043" t="str">
            <v xml:space="preserve">XINYI AUTOMOBILE GLASS (SHENZHEN) CO., LTD</v>
          </cell>
          <cell r="M2043">
            <v>1</v>
          </cell>
          <cell r="N2043">
            <v>4</v>
          </cell>
          <cell r="O2043">
            <v>5</v>
          </cell>
          <cell r="R2043">
            <v>2</v>
          </cell>
          <cell r="S2043">
            <v>8</v>
          </cell>
          <cell r="T2043" t="str">
            <v xml:space="preserve">USD Purchase Pricelist (USD)</v>
          </cell>
          <cell r="U2043">
            <v>18</v>
          </cell>
          <cell r="V2043">
            <v>2971</v>
          </cell>
          <cell r="W2043">
            <v>4500</v>
          </cell>
          <cell r="X2043">
            <v>6200</v>
          </cell>
        </row>
        <row r="2044">
          <cell r="A2044">
            <v>10617</v>
          </cell>
          <cell r="B2044" t="str">
            <v>AUTOLAMPS2003</v>
          </cell>
          <cell r="C2044" t="str">
            <v>AUTOLAMPS2003</v>
          </cell>
          <cell r="D2044" t="b">
            <v>1</v>
          </cell>
          <cell r="E2044" t="str">
            <v xml:space="preserve">TOYOTA HILUX YN85 (88-92) - BUMPER LAMP - LH</v>
          </cell>
          <cell r="F2044" t="str">
            <v>TOYOTA</v>
          </cell>
          <cell r="G2044" t="str">
            <v xml:space="preserve">YN85 BLA LH</v>
          </cell>
          <cell r="H2044" t="str">
            <v>TY05-1031-L</v>
          </cell>
          <cell r="J2044">
            <v>0.04</v>
          </cell>
          <cell r="K2044" t="str">
            <v>SUPPLIER0002</v>
          </cell>
          <cell r="L2044" t="str">
            <v xml:space="preserve">ANHUI TINCAI SILK CO. LTD</v>
          </cell>
          <cell r="M2044">
            <v>14</v>
          </cell>
          <cell r="N2044">
            <v>56</v>
          </cell>
          <cell r="O2044">
            <v>70</v>
          </cell>
          <cell r="P2044">
            <v>5</v>
          </cell>
          <cell r="Q2044">
            <v>20</v>
          </cell>
          <cell r="T2044" t="str">
            <v xml:space="preserve">Yuan Purchase Pricelist (CNY)</v>
          </cell>
          <cell r="U2044">
            <v>4.5</v>
          </cell>
          <cell r="V2044">
            <v>114.43</v>
          </cell>
          <cell r="W2044">
            <v>170</v>
          </cell>
          <cell r="X2044">
            <v>300</v>
          </cell>
        </row>
        <row r="2045">
          <cell r="A2045">
            <v>10616</v>
          </cell>
          <cell r="B2045" t="str">
            <v>AUTOLAMPS2004</v>
          </cell>
          <cell r="C2045" t="str">
            <v>AUTOLAMPS2004</v>
          </cell>
          <cell r="D2045" t="b">
            <v>1</v>
          </cell>
          <cell r="E2045" t="str">
            <v xml:space="preserve">TOYOTA HILUX YN85 (88-92) - BUMPER LAMP - RH</v>
          </cell>
          <cell r="F2045" t="str">
            <v>TOYOTA</v>
          </cell>
          <cell r="G2045" t="str">
            <v xml:space="preserve">YN85 BLA RH</v>
          </cell>
          <cell r="H2045" t="str">
            <v>TY05-1031-R</v>
          </cell>
          <cell r="J2045">
            <v>0.04</v>
          </cell>
          <cell r="K2045" t="str">
            <v>SUPPLIER0002</v>
          </cell>
          <cell r="L2045" t="str">
            <v xml:space="preserve">ANHUI TINCAI SILK CO. LTD</v>
          </cell>
          <cell r="M2045">
            <v>14</v>
          </cell>
          <cell r="N2045">
            <v>56</v>
          </cell>
          <cell r="O2045">
            <v>70</v>
          </cell>
          <cell r="P2045">
            <v>5</v>
          </cell>
          <cell r="Q2045">
            <v>20</v>
          </cell>
          <cell r="T2045" t="str">
            <v xml:space="preserve">Yuan Purchase Pricelist (CNY)</v>
          </cell>
          <cell r="U2045">
            <v>4.5</v>
          </cell>
          <cell r="V2045">
            <v>114.43</v>
          </cell>
          <cell r="W2045">
            <v>170</v>
          </cell>
          <cell r="X2045">
            <v>300</v>
          </cell>
        </row>
        <row r="2046">
          <cell r="A2046">
            <v>11170</v>
          </cell>
          <cell r="B2046" t="str">
            <v>AUTOLAMPS2014</v>
          </cell>
          <cell r="C2046" t="str">
            <v>AUTOLAMPS2014</v>
          </cell>
          <cell r="D2046" t="b">
            <v>1</v>
          </cell>
          <cell r="E2046" t="str">
            <v xml:space="preserve">TOYOTA HILUX YN85 (88-92) - BUMPER LENS - LH</v>
          </cell>
          <cell r="F2046" t="str">
            <v>TOYOTA</v>
          </cell>
          <cell r="G2046" t="str">
            <v xml:space="preserve">YN85 BLS LH</v>
          </cell>
          <cell r="H2046" t="str">
            <v>00-TY05-1031-L</v>
          </cell>
          <cell r="J2046">
            <v>0.04</v>
          </cell>
          <cell r="K2046" t="str">
            <v>SUPPLIER0002</v>
          </cell>
          <cell r="L2046" t="str">
            <v xml:space="preserve">ANHUI TINCAI SILK CO. LTD</v>
          </cell>
          <cell r="M2046">
            <v>12</v>
          </cell>
          <cell r="N2046">
            <v>48</v>
          </cell>
          <cell r="O2046">
            <v>60</v>
          </cell>
          <cell r="R2046">
            <v>5</v>
          </cell>
          <cell r="S2046">
            <v>20</v>
          </cell>
          <cell r="T2046" t="str">
            <v xml:space="preserve">Yuan Purchase Pricelist (CNY)</v>
          </cell>
          <cell r="U2046">
            <v>1.5</v>
          </cell>
          <cell r="V2046">
            <v>38.14</v>
          </cell>
          <cell r="W2046">
            <v>60</v>
          </cell>
          <cell r="X2046">
            <v>110</v>
          </cell>
        </row>
        <row r="2047">
          <cell r="A2047">
            <v>10618</v>
          </cell>
          <cell r="B2047" t="str">
            <v>AUTOLAMPS2015</v>
          </cell>
          <cell r="C2047" t="str">
            <v>AUTOLAMPS2015</v>
          </cell>
          <cell r="D2047" t="b">
            <v>1</v>
          </cell>
          <cell r="E2047" t="str">
            <v xml:space="preserve">TOYOTA HILUX YN85 (88-92) - BUMPER LENS - RH</v>
          </cell>
          <cell r="F2047" t="str">
            <v>TOYOTA</v>
          </cell>
          <cell r="G2047" t="str">
            <v xml:space="preserve">YN85 BLS RH</v>
          </cell>
          <cell r="H2047" t="str">
            <v>TY05-1031-00-R</v>
          </cell>
          <cell r="J2047">
            <v>0.04</v>
          </cell>
          <cell r="K2047" t="str">
            <v>SUPPLIER0002</v>
          </cell>
          <cell r="L2047" t="str">
            <v xml:space="preserve">ANHUI TINCAI SILK CO. LTD</v>
          </cell>
          <cell r="M2047">
            <v>14</v>
          </cell>
          <cell r="N2047">
            <v>56</v>
          </cell>
          <cell r="O2047">
            <v>70</v>
          </cell>
          <cell r="R2047">
            <v>5</v>
          </cell>
          <cell r="S2047">
            <v>20</v>
          </cell>
          <cell r="T2047" t="str">
            <v xml:space="preserve">Yuan Purchase Pricelist (CNY)</v>
          </cell>
          <cell r="U2047">
            <v>1.5</v>
          </cell>
          <cell r="V2047">
            <v>38.14</v>
          </cell>
          <cell r="W2047">
            <v>60</v>
          </cell>
          <cell r="X2047">
            <v>110</v>
          </cell>
        </row>
        <row r="2048">
          <cell r="A2048">
            <v>10609</v>
          </cell>
          <cell r="B2048" t="str">
            <v>AUTOLAMPS2005</v>
          </cell>
          <cell r="C2048" t="str">
            <v>AUTOLAMPS2005</v>
          </cell>
          <cell r="D2048" t="b">
            <v>1</v>
          </cell>
          <cell r="E2048" t="str">
            <v xml:space="preserve">TOYOTA HILUX YN85 (88-92) - CORNER LAMP (CHROME) 2WD (212-1539-1) - LH</v>
          </cell>
          <cell r="F2048" t="str">
            <v>TOYOTA</v>
          </cell>
          <cell r="G2048" t="str">
            <v xml:space="preserve">YN85 CLAC LH</v>
          </cell>
          <cell r="H2048" t="str">
            <v>TY05-1010-L</v>
          </cell>
          <cell r="J2048">
            <v>0.04</v>
          </cell>
          <cell r="K2048" t="str">
            <v>SUPPLIER0002</v>
          </cell>
          <cell r="L2048" t="str">
            <v xml:space="preserve">ANHUI TINCAI SILK CO. LTD</v>
          </cell>
          <cell r="M2048">
            <v>8</v>
          </cell>
          <cell r="N2048">
            <v>32</v>
          </cell>
          <cell r="O2048">
            <v>40</v>
          </cell>
          <cell r="P2048">
            <v>5</v>
          </cell>
          <cell r="Q2048">
            <v>20</v>
          </cell>
          <cell r="T2048" t="str">
            <v xml:space="preserve">Yuan Purchase Pricelist (CNY)</v>
          </cell>
          <cell r="U2048">
            <v>9</v>
          </cell>
          <cell r="V2048">
            <v>230</v>
          </cell>
          <cell r="W2048">
            <v>340</v>
          </cell>
          <cell r="X2048">
            <v>460</v>
          </cell>
          <cell r="Z2048">
            <v>6</v>
          </cell>
          <cell r="AB2048" t="str">
            <v>B15</v>
          </cell>
        </row>
        <row r="2049">
          <cell r="A2049">
            <v>10608</v>
          </cell>
          <cell r="B2049" t="str">
            <v>AUTOLAMPS2006</v>
          </cell>
          <cell r="C2049" t="str">
            <v>AUTOLAMPS2006</v>
          </cell>
          <cell r="D2049" t="b">
            <v>1</v>
          </cell>
          <cell r="E2049" t="str">
            <v xml:space="preserve">TOYOTA HILUX YN85 (88-92) - CORNER LAMP (CHROME) 2WD (212-1539-1) - RH</v>
          </cell>
          <cell r="F2049" t="str">
            <v>TOYOTA</v>
          </cell>
          <cell r="G2049" t="str">
            <v xml:space="preserve">YN85 CLAC RH</v>
          </cell>
          <cell r="H2049" t="str">
            <v>TY05-1010-R</v>
          </cell>
          <cell r="J2049">
            <v>0.04</v>
          </cell>
          <cell r="K2049" t="str">
            <v>SUPPLIER0002</v>
          </cell>
          <cell r="L2049" t="str">
            <v xml:space="preserve">ANHUI TINCAI SILK CO. LTD</v>
          </cell>
          <cell r="M2049">
            <v>9</v>
          </cell>
          <cell r="N2049">
            <v>36</v>
          </cell>
          <cell r="O2049">
            <v>45</v>
          </cell>
          <cell r="P2049">
            <v>5</v>
          </cell>
          <cell r="Q2049">
            <v>20</v>
          </cell>
          <cell r="T2049" t="str">
            <v xml:space="preserve">Yuan Purchase Pricelist (CNY)</v>
          </cell>
          <cell r="U2049">
            <v>9</v>
          </cell>
          <cell r="V2049">
            <v>230</v>
          </cell>
          <cell r="W2049">
            <v>340</v>
          </cell>
          <cell r="X2049">
            <v>460</v>
          </cell>
          <cell r="Z2049">
            <v>10</v>
          </cell>
          <cell r="AB2049" t="str">
            <v>B15</v>
          </cell>
        </row>
        <row r="2050">
          <cell r="A2050">
            <v>10605</v>
          </cell>
          <cell r="B2050" t="str">
            <v>AUTOLAMPS2007</v>
          </cell>
          <cell r="C2050" t="str">
            <v>AUTOLAMPS2007</v>
          </cell>
          <cell r="D2050" t="b">
            <v>1</v>
          </cell>
          <cell r="E2050" t="str">
            <v xml:space="preserve">TOYOTA HILUX YN85 (88-92) - CORNER LAMP (GREY) 2WD (212-1539-6) - LH</v>
          </cell>
          <cell r="F2050" t="str">
            <v>TOYOTA</v>
          </cell>
          <cell r="G2050" t="str">
            <v xml:space="preserve">YN85 CLAG LH</v>
          </cell>
          <cell r="H2050" t="str">
            <v>TY05-1010B-L</v>
          </cell>
          <cell r="J2050">
            <v>0.04</v>
          </cell>
          <cell r="K2050" t="str">
            <v>SUPPLIER0002</v>
          </cell>
          <cell r="L2050" t="str">
            <v xml:space="preserve">ANHUI TINCAI SILK CO. LTD</v>
          </cell>
          <cell r="M2050">
            <v>15</v>
          </cell>
          <cell r="N2050">
            <v>60</v>
          </cell>
          <cell r="O2050">
            <v>75</v>
          </cell>
          <cell r="P2050">
            <v>5</v>
          </cell>
          <cell r="Q2050">
            <v>20</v>
          </cell>
          <cell r="T2050" t="str">
            <v xml:space="preserve">Yuan Purchase Pricelist (CNY)</v>
          </cell>
          <cell r="U2050">
            <v>10</v>
          </cell>
          <cell r="V2050">
            <v>254.28</v>
          </cell>
          <cell r="W2050">
            <v>380</v>
          </cell>
          <cell r="X2050">
            <v>660</v>
          </cell>
          <cell r="Z2050">
            <v>40</v>
          </cell>
          <cell r="AB2050" t="str">
            <v>B16</v>
          </cell>
        </row>
        <row r="2051">
          <cell r="A2051">
            <v>10607</v>
          </cell>
          <cell r="B2051" t="str">
            <v>AUTOLAMPS2016</v>
          </cell>
          <cell r="C2051" t="str">
            <v>AUTOLAMPS2016</v>
          </cell>
          <cell r="D2051" t="b">
            <v>1</v>
          </cell>
          <cell r="E2051" t="str">
            <v xml:space="preserve">TOYOTA HILUX YN85 (88-92) - CORNER LENS (212-1539-00) - LH</v>
          </cell>
          <cell r="F2051" t="str">
            <v>TOYOTA</v>
          </cell>
          <cell r="G2051" t="str">
            <v xml:space="preserve">YN85 CLS LH</v>
          </cell>
          <cell r="H2051" t="str">
            <v>00-TY05-1032-L</v>
          </cell>
          <cell r="J2051">
            <v>0.04</v>
          </cell>
          <cell r="K2051" t="str">
            <v>SUPPLIER0002</v>
          </cell>
          <cell r="L2051" t="str">
            <v xml:space="preserve">ANHUI TINCAI SILK CO. LTD</v>
          </cell>
          <cell r="M2051">
            <v>4</v>
          </cell>
          <cell r="N2051">
            <v>16</v>
          </cell>
          <cell r="O2051">
            <v>20</v>
          </cell>
          <cell r="R2051">
            <v>5</v>
          </cell>
          <cell r="S2051">
            <v>20</v>
          </cell>
          <cell r="T2051" t="str">
            <v xml:space="preserve">Yuan Purchase Pricelist (CNY)</v>
          </cell>
          <cell r="U2051">
            <v>4</v>
          </cell>
          <cell r="V2051">
            <v>90</v>
          </cell>
          <cell r="W2051">
            <v>140</v>
          </cell>
          <cell r="X2051">
            <v>190</v>
          </cell>
        </row>
        <row r="2052">
          <cell r="A2052">
            <v>10606</v>
          </cell>
          <cell r="B2052" t="str">
            <v>AUTOLAMPS2017</v>
          </cell>
          <cell r="C2052" t="str">
            <v>AUTOLAMPS2017</v>
          </cell>
          <cell r="D2052" t="b">
            <v>1</v>
          </cell>
          <cell r="E2052" t="str">
            <v xml:space="preserve">TOYOTA HILUX YN85 (88-92) - CORNER LENS (212-1539-00) - RH</v>
          </cell>
          <cell r="F2052" t="str">
            <v>TOYOTA</v>
          </cell>
          <cell r="G2052" t="str">
            <v xml:space="preserve">YN85 CLS RH</v>
          </cell>
          <cell r="H2052" t="str">
            <v>00-TY05-1032-R</v>
          </cell>
          <cell r="J2052">
            <v>0.04</v>
          </cell>
          <cell r="K2052" t="str">
            <v>SUPPLIER0002</v>
          </cell>
          <cell r="L2052" t="str">
            <v xml:space="preserve">ANHUI TINCAI SILK CO. LTD</v>
          </cell>
          <cell r="M2052">
            <v>4</v>
          </cell>
          <cell r="N2052">
            <v>16</v>
          </cell>
          <cell r="O2052">
            <v>20</v>
          </cell>
          <cell r="R2052">
            <v>5</v>
          </cell>
          <cell r="S2052">
            <v>20</v>
          </cell>
          <cell r="T2052" t="str">
            <v xml:space="preserve">Yuan Purchase Pricelist (CNY)</v>
          </cell>
          <cell r="U2052">
            <v>10</v>
          </cell>
          <cell r="V2052">
            <v>100</v>
          </cell>
          <cell r="W2052">
            <v>140</v>
          </cell>
          <cell r="X2052">
            <v>250</v>
          </cell>
        </row>
        <row r="2053">
          <cell r="A2053">
            <v>10620</v>
          </cell>
          <cell r="B2053" t="str">
            <v>AUTOLAMPS2011</v>
          </cell>
          <cell r="C2053" t="str">
            <v>AUTOLAMPS2011</v>
          </cell>
          <cell r="D2053" t="b">
            <v>1</v>
          </cell>
          <cell r="E2053" t="str">
            <v xml:space="preserve">TOYOTA HILUX YN85 (88-92) - GRILL (CHROME)</v>
          </cell>
          <cell r="F2053" t="str">
            <v>TOYOTA</v>
          </cell>
          <cell r="G2053" t="str">
            <v xml:space="preserve">YN85 GRLC</v>
          </cell>
          <cell r="H2053" t="str">
            <v>TY05-1057</v>
          </cell>
          <cell r="J2053">
            <v>0.04</v>
          </cell>
          <cell r="K2053" t="str">
            <v>SUPPLIER0002</v>
          </cell>
          <cell r="L2053" t="str">
            <v xml:space="preserve">ANHUI TINCAI SILK CO. LTD</v>
          </cell>
          <cell r="N2053">
            <v>0</v>
          </cell>
          <cell r="O2053">
            <v>0</v>
          </cell>
          <cell r="T2053" t="str">
            <v xml:space="preserve">Yuan Purchase Pricelist (CNY)</v>
          </cell>
          <cell r="U2053">
            <v>10</v>
          </cell>
          <cell r="V2053">
            <v>1563</v>
          </cell>
          <cell r="W2053">
            <v>2420</v>
          </cell>
          <cell r="X2053">
            <v>3340</v>
          </cell>
        </row>
        <row r="2054">
          <cell r="A2054">
            <v>10603</v>
          </cell>
          <cell r="B2054" t="str">
            <v>AUTOLAMPS2012</v>
          </cell>
          <cell r="C2054" t="str">
            <v>AUTOLAMPS2012</v>
          </cell>
          <cell r="D2054" t="b">
            <v>1</v>
          </cell>
          <cell r="E2054" t="str">
            <v xml:space="preserve">TOYOTA HILUX YN85 (88-92) - HEAD LAMP - LH</v>
          </cell>
          <cell r="F2054" t="str">
            <v>TOYOTA</v>
          </cell>
          <cell r="G2054" t="str">
            <v xml:space="preserve">YN85 HLA LH</v>
          </cell>
          <cell r="H2054" t="str">
            <v>TY05-1005-L</v>
          </cell>
          <cell r="J2054">
            <v>0.04</v>
          </cell>
          <cell r="K2054" t="str">
            <v>SUPPLIER0002</v>
          </cell>
          <cell r="L2054" t="str">
            <v xml:space="preserve">ANHUI TINCAI SILK CO. LTD</v>
          </cell>
          <cell r="N2054">
            <v>0</v>
          </cell>
          <cell r="O2054">
            <v>0</v>
          </cell>
          <cell r="T2054" t="str">
            <v xml:space="preserve">Yuan Purchase Pricelist (CNY)</v>
          </cell>
          <cell r="U2054">
            <v>3</v>
          </cell>
          <cell r="V2054">
            <v>469</v>
          </cell>
          <cell r="W2054">
            <v>730</v>
          </cell>
          <cell r="X2054">
            <v>1010</v>
          </cell>
        </row>
        <row r="2055">
          <cell r="A2055">
            <v>10602</v>
          </cell>
          <cell r="B2055" t="str">
            <v>AUTOLAMPS2013</v>
          </cell>
          <cell r="C2055" t="str">
            <v>AUTOLAMPS2013</v>
          </cell>
          <cell r="D2055" t="b">
            <v>1</v>
          </cell>
          <cell r="E2055" t="str">
            <v xml:space="preserve">TOYOTA HILUX YN85 (88-92) - HEAD LAMP - RH</v>
          </cell>
          <cell r="F2055" t="str">
            <v>TOYOTA</v>
          </cell>
          <cell r="G2055" t="str">
            <v xml:space="preserve">YN85 HLA RH</v>
          </cell>
          <cell r="H2055" t="str">
            <v>TY05-1005-R</v>
          </cell>
          <cell r="J2055">
            <v>0.04</v>
          </cell>
          <cell r="K2055" t="str">
            <v>SUPPLIER0002</v>
          </cell>
          <cell r="L2055" t="str">
            <v xml:space="preserve">ANHUI TINCAI SILK CO. LTD</v>
          </cell>
          <cell r="N2055">
            <v>0</v>
          </cell>
          <cell r="O2055">
            <v>0</v>
          </cell>
          <cell r="T2055" t="str">
            <v xml:space="preserve">Yuan Purchase Pricelist (CNY)</v>
          </cell>
          <cell r="U2055">
            <v>3</v>
          </cell>
          <cell r="V2055">
            <v>469</v>
          </cell>
          <cell r="W2055">
            <v>730</v>
          </cell>
          <cell r="X2055">
            <v>1010</v>
          </cell>
        </row>
        <row r="2056">
          <cell r="A2056">
            <v>12746</v>
          </cell>
          <cell r="B2056" t="str">
            <v>AUTOLAMPS2009</v>
          </cell>
          <cell r="C2056" t="str">
            <v>AUTOLAMPS2009</v>
          </cell>
          <cell r="D2056" t="b">
            <v>1</v>
          </cell>
          <cell r="E2056" t="str">
            <v xml:space="preserve">TOYOTA HILUX YN85 (88-92) - INNER FENDER - LH</v>
          </cell>
          <cell r="F2056" t="str">
            <v>TOYOTA</v>
          </cell>
          <cell r="G2056" t="str">
            <v xml:space="preserve">YN85 IF LH</v>
          </cell>
          <cell r="H2056" t="str">
            <v>53876-35030-L</v>
          </cell>
          <cell r="J2056">
            <v>0.04</v>
          </cell>
          <cell r="K2056" t="str">
            <v>SUPPLIER0002</v>
          </cell>
          <cell r="L2056" t="str">
            <v xml:space="preserve">ANHUI TINCAI SILK CO. LTD</v>
          </cell>
          <cell r="M2056">
            <v>3</v>
          </cell>
          <cell r="N2056">
            <v>12</v>
          </cell>
          <cell r="O2056">
            <v>15</v>
          </cell>
          <cell r="R2056">
            <v>5</v>
          </cell>
          <cell r="S2056">
            <v>10</v>
          </cell>
          <cell r="T2056" t="str">
            <v xml:space="preserve">Yuan Purchase Pricelist (CNY)</v>
          </cell>
          <cell r="U2056">
            <v>1.54</v>
          </cell>
          <cell r="V2056">
            <v>241</v>
          </cell>
          <cell r="W2056">
            <v>370</v>
          </cell>
          <cell r="X2056">
            <v>520</v>
          </cell>
          <cell r="Z2056">
            <v>26</v>
          </cell>
          <cell r="AB2056" t="str">
            <v>H1</v>
          </cell>
        </row>
        <row r="2057">
          <cell r="A2057">
            <v>12745</v>
          </cell>
          <cell r="B2057" t="str">
            <v>AUTOLAMPS2010</v>
          </cell>
          <cell r="C2057" t="str">
            <v>AUTOLAMPS2010</v>
          </cell>
          <cell r="D2057" t="b">
            <v>1</v>
          </cell>
          <cell r="E2057" t="str">
            <v xml:space="preserve">TOYOTA HILUX YN85 (88-92) - INNER FENDER - RH</v>
          </cell>
          <cell r="F2057" t="str">
            <v>TOYOTA</v>
          </cell>
          <cell r="G2057" t="str">
            <v xml:space="preserve">YN85 IF RH</v>
          </cell>
          <cell r="H2057" t="str">
            <v>53875-35040-R</v>
          </cell>
          <cell r="J2057">
            <v>0.04</v>
          </cell>
          <cell r="K2057" t="str">
            <v>SUPPLIER0002</v>
          </cell>
          <cell r="L2057" t="str">
            <v xml:space="preserve">ANHUI TINCAI SILK CO. LTD</v>
          </cell>
          <cell r="M2057">
            <v>4</v>
          </cell>
          <cell r="N2057">
            <v>16</v>
          </cell>
          <cell r="O2057">
            <v>20</v>
          </cell>
          <cell r="R2057">
            <v>5</v>
          </cell>
          <cell r="S2057">
            <v>10</v>
          </cell>
          <cell r="T2057" t="str">
            <v xml:space="preserve">Yuan Purchase Pricelist (CNY)</v>
          </cell>
          <cell r="U2057">
            <v>1.54</v>
          </cell>
          <cell r="V2057">
            <v>241</v>
          </cell>
          <cell r="W2057">
            <v>370</v>
          </cell>
          <cell r="X2057">
            <v>520</v>
          </cell>
          <cell r="Z2057">
            <v>26</v>
          </cell>
          <cell r="AB2057" t="str">
            <v>H1</v>
          </cell>
        </row>
        <row r="2058">
          <cell r="A2058">
            <v>11466</v>
          </cell>
          <cell r="B2058" t="str">
            <v>AUTOLAMPS2020</v>
          </cell>
          <cell r="C2058" t="str">
            <v>AUTOLAMPS2020</v>
          </cell>
          <cell r="D2058" t="b">
            <v>1</v>
          </cell>
          <cell r="E2058" t="str">
            <v xml:space="preserve">TOYOTA HILUX YN85 (88-92) - SIDE MIRROR (BLACK) - LH</v>
          </cell>
          <cell r="F2058" t="str">
            <v>TOYOTA</v>
          </cell>
          <cell r="G2058" t="str">
            <v xml:space="preserve">YN85 SMB LH</v>
          </cell>
          <cell r="H2058" t="str">
            <v>H-0307-L</v>
          </cell>
          <cell r="J2058">
            <v>0.04</v>
          </cell>
          <cell r="K2058" t="str">
            <v>SUPPLIER0014</v>
          </cell>
          <cell r="L2058" t="str">
            <v xml:space="preserve">WENZHOU RONGDA AUTO PARTS CO., LTD</v>
          </cell>
          <cell r="M2058">
            <v>7</v>
          </cell>
          <cell r="N2058">
            <v>28</v>
          </cell>
          <cell r="O2058">
            <v>35</v>
          </cell>
          <cell r="P2058">
            <v>5</v>
          </cell>
          <cell r="Q2058">
            <v>20</v>
          </cell>
          <cell r="T2058" t="str">
            <v xml:space="preserve">Yuan Purchase Pricelist (CNY)</v>
          </cell>
          <cell r="U2058">
            <v>0.94</v>
          </cell>
          <cell r="V2058">
            <v>157.91999999999999</v>
          </cell>
          <cell r="W2058">
            <v>580</v>
          </cell>
          <cell r="X2058">
            <v>800</v>
          </cell>
          <cell r="Z2058">
            <v>90</v>
          </cell>
          <cell r="AB2058" t="str">
            <v>B12</v>
          </cell>
        </row>
        <row r="2059">
          <cell r="A2059">
            <v>11465</v>
          </cell>
          <cell r="B2059" t="str">
            <v>AUTOLAMPS2021</v>
          </cell>
          <cell r="C2059" t="str">
            <v>AUTOLAMPS2021</v>
          </cell>
          <cell r="D2059" t="b">
            <v>1</v>
          </cell>
          <cell r="E2059" t="str">
            <v xml:space="preserve">TOYOTA HILUX YN85 (88-92) - SIDE MIRROR (BLACK) - RH</v>
          </cell>
          <cell r="F2059" t="str">
            <v>TOYOTA</v>
          </cell>
          <cell r="G2059" t="str">
            <v xml:space="preserve">YN85 SMB RH</v>
          </cell>
          <cell r="H2059" t="str">
            <v>H-0307-R</v>
          </cell>
          <cell r="J2059">
            <v>0.04</v>
          </cell>
          <cell r="K2059" t="str">
            <v>SUPPLIER0014</v>
          </cell>
          <cell r="L2059" t="str">
            <v xml:space="preserve">WENZHOU RONGDA AUTO PARTS CO., LTD</v>
          </cell>
          <cell r="M2059">
            <v>7</v>
          </cell>
          <cell r="N2059">
            <v>28</v>
          </cell>
          <cell r="O2059">
            <v>35</v>
          </cell>
          <cell r="P2059">
            <v>5</v>
          </cell>
          <cell r="Q2059">
            <v>20</v>
          </cell>
          <cell r="T2059" t="str">
            <v xml:space="preserve">Yuan Purchase Pricelist (CNY)</v>
          </cell>
          <cell r="U2059">
            <v>0.94</v>
          </cell>
          <cell r="V2059">
            <v>157.91999999999999</v>
          </cell>
          <cell r="W2059">
            <v>580</v>
          </cell>
          <cell r="X2059">
            <v>800</v>
          </cell>
          <cell r="Z2059">
            <v>72</v>
          </cell>
          <cell r="AB2059" t="str">
            <v>B12</v>
          </cell>
        </row>
        <row r="2060">
          <cell r="A2060">
            <v>11464</v>
          </cell>
          <cell r="B2060" t="str">
            <v>AUTOLAMPS2022</v>
          </cell>
          <cell r="C2060" t="str">
            <v>AUTOLAMPS2022</v>
          </cell>
          <cell r="D2060" t="b">
            <v>1</v>
          </cell>
          <cell r="E2060" t="str">
            <v xml:space="preserve">TOYOTA HILUX YN85 (88-92) - SIDE MIRROR (CHROME) - LH</v>
          </cell>
          <cell r="F2060" t="str">
            <v>TOYOTA</v>
          </cell>
          <cell r="G2060" t="str">
            <v xml:space="preserve">YN85 SMC LH</v>
          </cell>
          <cell r="H2060" t="str">
            <v>H-0305-L</v>
          </cell>
          <cell r="J2060">
            <v>0.04</v>
          </cell>
          <cell r="K2060" t="str">
            <v>SUPPLIER0014</v>
          </cell>
          <cell r="L2060" t="str">
            <v xml:space="preserve">WENZHOU RONGDA AUTO PARTS CO., LTD</v>
          </cell>
          <cell r="M2060">
            <v>0</v>
          </cell>
          <cell r="N2060">
            <v>0</v>
          </cell>
          <cell r="O2060">
            <v>0</v>
          </cell>
          <cell r="P2060">
            <v>5</v>
          </cell>
          <cell r="Q2060">
            <v>20</v>
          </cell>
          <cell r="T2060" t="str">
            <v xml:space="preserve">Yuan Purchase Pricelist (CNY)</v>
          </cell>
          <cell r="U2060">
            <v>1.53</v>
          </cell>
          <cell r="V2060">
            <v>258.97000000000003</v>
          </cell>
          <cell r="W2060">
            <v>380</v>
          </cell>
          <cell r="X2060">
            <v>530</v>
          </cell>
          <cell r="Z2060">
            <v>107</v>
          </cell>
          <cell r="AB2060" t="str">
            <v>B12</v>
          </cell>
        </row>
        <row r="2061">
          <cell r="A2061">
            <v>10619</v>
          </cell>
          <cell r="B2061" t="str">
            <v>AUTOLAMPS2023</v>
          </cell>
          <cell r="C2061" t="str">
            <v>AUTOLAMPS2023</v>
          </cell>
          <cell r="D2061" t="b">
            <v>1</v>
          </cell>
          <cell r="E2061" t="str">
            <v xml:space="preserve">TOYOTA HILUX YN85 (88-92) - SIDE MIRROR (CHROME) - RH</v>
          </cell>
          <cell r="F2061" t="str">
            <v>TOYOTA</v>
          </cell>
          <cell r="G2061" t="str">
            <v xml:space="preserve">YN85 SMC RH</v>
          </cell>
          <cell r="H2061" t="str">
            <v>H-0305-R</v>
          </cell>
          <cell r="J2061">
            <v>0.04</v>
          </cell>
          <cell r="K2061" t="str">
            <v>SUPPLIER0014</v>
          </cell>
          <cell r="L2061" t="str">
            <v xml:space="preserve">WENZHOU RONGDA AUTO PARTS CO., LTD</v>
          </cell>
          <cell r="M2061">
            <v>1</v>
          </cell>
          <cell r="N2061">
            <v>4</v>
          </cell>
          <cell r="O2061">
            <v>5</v>
          </cell>
          <cell r="P2061">
            <v>5</v>
          </cell>
          <cell r="Q2061">
            <v>20</v>
          </cell>
          <cell r="T2061" t="str">
            <v xml:space="preserve">Yuan Purchase Pricelist (CNY)</v>
          </cell>
          <cell r="U2061">
            <v>10.85</v>
          </cell>
          <cell r="V2061">
            <v>252.26</v>
          </cell>
          <cell r="W2061">
            <v>380</v>
          </cell>
          <cell r="X2061">
            <v>530</v>
          </cell>
          <cell r="Z2061">
            <v>104</v>
          </cell>
          <cell r="AB2061" t="str">
            <v>B12</v>
          </cell>
        </row>
        <row r="2062">
          <cell r="A2062">
            <v>10611</v>
          </cell>
          <cell r="B2062" t="str">
            <v>AUTOLAMPS2024</v>
          </cell>
          <cell r="C2062" t="str">
            <v>AUTOLAMPS2024</v>
          </cell>
          <cell r="D2062" t="b">
            <v>1</v>
          </cell>
          <cell r="E2062" t="str">
            <v xml:space="preserve">TOYOTA HILUX YN85 (88-92) - TAIL LAMP - LH</v>
          </cell>
          <cell r="F2062" t="str">
            <v>TOYOTA</v>
          </cell>
          <cell r="G2062" t="str">
            <v xml:space="preserve">YN85 TLAB LH</v>
          </cell>
          <cell r="H2062" t="str">
            <v>TY05-1023-L</v>
          </cell>
          <cell r="J2062">
            <v>0.04</v>
          </cell>
          <cell r="K2062" t="str">
            <v>SUPPLIER0002</v>
          </cell>
          <cell r="L2062" t="str">
            <v xml:space="preserve">ANHUI TINCAI SILK CO. LTD</v>
          </cell>
          <cell r="M2062">
            <v>21</v>
          </cell>
          <cell r="N2062">
            <v>84</v>
          </cell>
          <cell r="O2062">
            <v>105</v>
          </cell>
          <cell r="R2062">
            <v>5</v>
          </cell>
          <cell r="S2062">
            <v>20</v>
          </cell>
          <cell r="T2062" t="str">
            <v xml:space="preserve">Yuan Purchase Pricelist (CNY)</v>
          </cell>
          <cell r="U2062">
            <v>12</v>
          </cell>
          <cell r="V2062">
            <v>313</v>
          </cell>
          <cell r="W2062">
            <v>440</v>
          </cell>
          <cell r="X2062">
            <v>660</v>
          </cell>
          <cell r="Z2062">
            <v>75</v>
          </cell>
          <cell r="AB2062" t="str">
            <v>B3</v>
          </cell>
        </row>
        <row r="2063">
          <cell r="A2063">
            <v>10610</v>
          </cell>
          <cell r="B2063" t="str">
            <v>AUTOLAMPS2025</v>
          </cell>
          <cell r="C2063" t="str">
            <v>AUTOLAMPS2025</v>
          </cell>
          <cell r="D2063" t="b">
            <v>1</v>
          </cell>
          <cell r="E2063" t="str">
            <v xml:space="preserve">TOYOTA HILUX YN85 (88-92) - TAIL LAMP - RH</v>
          </cell>
          <cell r="F2063" t="str">
            <v>TOYOTA</v>
          </cell>
          <cell r="G2063" t="str">
            <v xml:space="preserve">YN85 TLAB RH</v>
          </cell>
          <cell r="H2063" t="str">
            <v>TY05-1023-R</v>
          </cell>
          <cell r="J2063">
            <v>0.04</v>
          </cell>
          <cell r="K2063" t="str">
            <v>SUPPLIER0002</v>
          </cell>
          <cell r="L2063" t="str">
            <v xml:space="preserve">ANHUI TINCAI SILK CO. LTD</v>
          </cell>
          <cell r="M2063">
            <v>20</v>
          </cell>
          <cell r="N2063">
            <v>80</v>
          </cell>
          <cell r="O2063">
            <v>100</v>
          </cell>
          <cell r="R2063">
            <v>5</v>
          </cell>
          <cell r="S2063">
            <v>20</v>
          </cell>
          <cell r="T2063" t="str">
            <v xml:space="preserve">Yuan Purchase Pricelist (CNY)</v>
          </cell>
          <cell r="U2063">
            <v>12</v>
          </cell>
          <cell r="V2063">
            <v>313</v>
          </cell>
          <cell r="W2063">
            <v>440</v>
          </cell>
          <cell r="X2063">
            <v>660</v>
          </cell>
          <cell r="Z2063">
            <v>77</v>
          </cell>
          <cell r="AB2063" t="str">
            <v>B3</v>
          </cell>
        </row>
        <row r="2064">
          <cell r="A2064">
            <v>10613</v>
          </cell>
          <cell r="B2064" t="str">
            <v>AUTOLAMPS2018</v>
          </cell>
          <cell r="C2064" t="str">
            <v>AUTOLAMPS2018</v>
          </cell>
          <cell r="D2064" t="b">
            <v>1</v>
          </cell>
          <cell r="E2064" t="str">
            <v xml:space="preserve">TOYOTA HILUX YN85 (88-92) - TAIL LENS - LH</v>
          </cell>
          <cell r="F2064" t="str">
            <v>TOYOTA</v>
          </cell>
          <cell r="G2064" t="str">
            <v xml:space="preserve">YN85 TLS LH</v>
          </cell>
          <cell r="H2064" t="str">
            <v>TY05-1023-00-L</v>
          </cell>
          <cell r="J2064">
            <v>0.04</v>
          </cell>
          <cell r="K2064" t="str">
            <v>SUPPLIER0002</v>
          </cell>
          <cell r="L2064" t="str">
            <v xml:space="preserve">ANHUI TINCAI SILK CO. LTD</v>
          </cell>
          <cell r="M2064">
            <v>42</v>
          </cell>
          <cell r="N2064">
            <v>168</v>
          </cell>
          <cell r="O2064">
            <v>210</v>
          </cell>
          <cell r="R2064">
            <v>5</v>
          </cell>
          <cell r="S2064">
            <v>20</v>
          </cell>
          <cell r="T2064" t="str">
            <v xml:space="preserve">Yuan Purchase Pricelist (CNY)</v>
          </cell>
          <cell r="U2064">
            <v>5.5</v>
          </cell>
          <cell r="V2064">
            <v>128</v>
          </cell>
          <cell r="W2064">
            <v>200</v>
          </cell>
          <cell r="X2064">
            <v>280</v>
          </cell>
        </row>
        <row r="2065">
          <cell r="A2065">
            <v>10612</v>
          </cell>
          <cell r="B2065" t="str">
            <v>AUTOLAMPS2019</v>
          </cell>
          <cell r="C2065" t="str">
            <v>AUTOLAMPS2019</v>
          </cell>
          <cell r="D2065" t="b">
            <v>1</v>
          </cell>
          <cell r="E2065" t="str">
            <v xml:space="preserve">TOYOTA HILUX YN85 (88-92) - TAIL LENS - RH</v>
          </cell>
          <cell r="F2065" t="str">
            <v>TOYOTA</v>
          </cell>
          <cell r="G2065" t="str">
            <v xml:space="preserve">YN85 TLS RH</v>
          </cell>
          <cell r="H2065" t="str">
            <v>TY05-1023-00-R</v>
          </cell>
          <cell r="J2065">
            <v>0.04</v>
          </cell>
          <cell r="K2065" t="str">
            <v>SUPPLIER0002</v>
          </cell>
          <cell r="L2065" t="str">
            <v xml:space="preserve">ANHUI TINCAI SILK CO. LTD</v>
          </cell>
          <cell r="M2065">
            <v>30</v>
          </cell>
          <cell r="N2065">
            <v>120</v>
          </cell>
          <cell r="O2065">
            <v>150</v>
          </cell>
          <cell r="R2065">
            <v>5</v>
          </cell>
          <cell r="S2065">
            <v>20</v>
          </cell>
          <cell r="T2065" t="str">
            <v xml:space="preserve">Yuan Purchase Pricelist (CNY)</v>
          </cell>
          <cell r="U2065">
            <v>5.5</v>
          </cell>
          <cell r="V2065">
            <v>128</v>
          </cell>
          <cell r="W2065">
            <v>200</v>
          </cell>
          <cell r="X2065">
            <v>280</v>
          </cell>
        </row>
        <row r="2066">
          <cell r="A2066">
            <v>10604</v>
          </cell>
          <cell r="B2066" t="str">
            <v>AUTOLAMPS2008</v>
          </cell>
          <cell r="C2066" t="str">
            <v>AUTOLAMPS2008</v>
          </cell>
          <cell r="D2066" t="b">
            <v>1</v>
          </cell>
          <cell r="E2066" t="str">
            <v xml:space="preserve">TOYOTA HILUX YN85 (88-92) CORNER LAMP (GREY) 2WD - RH</v>
          </cell>
          <cell r="F2066" t="str">
            <v>TOYOTA</v>
          </cell>
          <cell r="G2066" t="str">
            <v>YN85-CLAG-RH</v>
          </cell>
          <cell r="H2066" t="str">
            <v>TY05-1010B-R</v>
          </cell>
          <cell r="J2066">
            <v>0.04</v>
          </cell>
          <cell r="K2066" t="str">
            <v>SUPPLIER0002</v>
          </cell>
          <cell r="L2066" t="str">
            <v xml:space="preserve">ANHUI TINCAI SILK CO. LTD</v>
          </cell>
          <cell r="N2066">
            <v>0</v>
          </cell>
          <cell r="O2066">
            <v>0</v>
          </cell>
          <cell r="T2066" t="str">
            <v xml:space="preserve">Yuan Purchase Pricelist (CNY)</v>
          </cell>
          <cell r="U2066">
            <v>10</v>
          </cell>
          <cell r="V2066">
            <v>254.28</v>
          </cell>
          <cell r="W2066">
            <v>380</v>
          </cell>
          <cell r="X2066">
            <v>510</v>
          </cell>
          <cell r="Z2066">
            <v>27</v>
          </cell>
          <cell r="AB2066" t="str">
            <v>B16</v>
          </cell>
        </row>
        <row r="2067">
          <cell r="A2067">
            <v>11468</v>
          </cell>
          <cell r="B2067" t="str">
            <v>AUTOLAMPS2026</v>
          </cell>
          <cell r="C2067" t="str">
            <v>AUTOLAMPS2026</v>
          </cell>
          <cell r="D2067" t="b">
            <v>1</v>
          </cell>
          <cell r="E2067" t="str">
            <v xml:space="preserve">TOYOTA IPSUM ACM26 CA21 - (01-03) - FOG LAMP (44-34) - LH</v>
          </cell>
          <cell r="F2067" t="str">
            <v>TOYOTA</v>
          </cell>
          <cell r="G2067" t="str">
            <v xml:space="preserve">IPSUM/01 FLA LH</v>
          </cell>
          <cell r="H2067" t="str">
            <v>TY23-0404-L</v>
          </cell>
          <cell r="J2067">
            <v>0.04</v>
          </cell>
          <cell r="K2067" t="str">
            <v>SUPPLIER0002</v>
          </cell>
          <cell r="L2067" t="str">
            <v xml:space="preserve">ANHUI TINCAI SILK CO. LTD</v>
          </cell>
          <cell r="M2067">
            <v>0</v>
          </cell>
          <cell r="N2067">
            <v>0</v>
          </cell>
          <cell r="O2067">
            <v>0</v>
          </cell>
          <cell r="P2067">
            <v>5</v>
          </cell>
          <cell r="Q2067">
            <v>10</v>
          </cell>
          <cell r="T2067" t="str">
            <v xml:space="preserve">Yuan Purchase Pricelist (CNY)</v>
          </cell>
          <cell r="U2067">
            <v>30</v>
          </cell>
          <cell r="V2067">
            <v>675</v>
          </cell>
          <cell r="W2067">
            <v>1050</v>
          </cell>
          <cell r="X2067">
            <v>1450</v>
          </cell>
        </row>
        <row r="2068">
          <cell r="A2068">
            <v>11467</v>
          </cell>
          <cell r="B2068" t="str">
            <v>AUTOLAMPS2027</v>
          </cell>
          <cell r="C2068" t="str">
            <v>AUTOLAMPS2027</v>
          </cell>
          <cell r="D2068" t="b">
            <v>1</v>
          </cell>
          <cell r="E2068" t="str">
            <v xml:space="preserve">TOYOTA IPSUM ACM26 CA21 - (01-03) - FOG LAMP (44-34) - RH</v>
          </cell>
          <cell r="F2068" t="str">
            <v>TOYOTA</v>
          </cell>
          <cell r="G2068" t="str">
            <v xml:space="preserve">IPSUM/01 FLA RH</v>
          </cell>
          <cell r="H2068" t="str">
            <v>TY23-0404-R</v>
          </cell>
          <cell r="J2068">
            <v>0.04</v>
          </cell>
          <cell r="K2068" t="str">
            <v>SUPPLIER0002</v>
          </cell>
          <cell r="L2068" t="str">
            <v xml:space="preserve">ANHUI TINCAI SILK CO. LTD</v>
          </cell>
          <cell r="M2068">
            <v>0</v>
          </cell>
          <cell r="N2068">
            <v>0</v>
          </cell>
          <cell r="O2068">
            <v>0</v>
          </cell>
          <cell r="P2068">
            <v>5</v>
          </cell>
          <cell r="Q2068">
            <v>10</v>
          </cell>
          <cell r="T2068" t="str">
            <v xml:space="preserve">Yuan Purchase Pricelist (CNY)</v>
          </cell>
          <cell r="U2068">
            <v>30</v>
          </cell>
          <cell r="V2068">
            <v>675</v>
          </cell>
          <cell r="W2068">
            <v>1050</v>
          </cell>
          <cell r="X2068">
            <v>1450</v>
          </cell>
        </row>
        <row r="2069">
          <cell r="A2069">
            <v>10539</v>
          </cell>
          <cell r="B2069" t="str">
            <v>AUTOLAMPS2028</v>
          </cell>
          <cell r="C2069" t="str">
            <v>AUTOLAMPS2028</v>
          </cell>
          <cell r="D2069" t="b">
            <v>1</v>
          </cell>
          <cell r="E2069" t="str">
            <v xml:space="preserve">TOYOTA IPSUM ACM26 CA21 - (01-03) - HEAD LAMP (44-31) - LH</v>
          </cell>
          <cell r="F2069" t="str">
            <v>TOYOTA</v>
          </cell>
          <cell r="G2069" t="str">
            <v xml:space="preserve">IPSUM/01 HLA LH</v>
          </cell>
          <cell r="H2069" t="str">
            <v>TY23-0401-L</v>
          </cell>
          <cell r="J2069">
            <v>0.04</v>
          </cell>
          <cell r="K2069" t="str">
            <v>SUPPLIER0002</v>
          </cell>
          <cell r="L2069" t="str">
            <v xml:space="preserve">ANHUI TINCAI SILK CO. LTD</v>
          </cell>
          <cell r="M2069">
            <v>0</v>
          </cell>
          <cell r="N2069">
            <v>0</v>
          </cell>
          <cell r="O2069">
            <v>0</v>
          </cell>
          <cell r="R2069">
            <v>2</v>
          </cell>
          <cell r="S2069">
            <v>5</v>
          </cell>
          <cell r="T2069" t="str">
            <v xml:space="preserve">Yuan Purchase Pricelist (CNY)</v>
          </cell>
          <cell r="U2069">
            <v>16</v>
          </cell>
          <cell r="V2069">
            <v>2501</v>
          </cell>
          <cell r="W2069">
            <v>3880</v>
          </cell>
          <cell r="X2069">
            <v>5350</v>
          </cell>
        </row>
        <row r="2070">
          <cell r="A2070">
            <v>10538</v>
          </cell>
          <cell r="B2070" t="str">
            <v>AUTOLAMPS2029</v>
          </cell>
          <cell r="C2070" t="str">
            <v>AUTOLAMPS2029</v>
          </cell>
          <cell r="D2070" t="b">
            <v>1</v>
          </cell>
          <cell r="E2070" t="str">
            <v xml:space="preserve">TOYOTA IPSUM ACM26 CA21 - (01-03) - HEAD LAMP (44-31) - RH</v>
          </cell>
          <cell r="F2070" t="str">
            <v>TOYOTA</v>
          </cell>
          <cell r="G2070" t="str">
            <v xml:space="preserve">IPSUM/01 HLA RH</v>
          </cell>
          <cell r="H2070" t="str">
            <v>TY23-0401-R</v>
          </cell>
          <cell r="J2070">
            <v>0.04</v>
          </cell>
          <cell r="K2070" t="str">
            <v>SUPPLIER0002</v>
          </cell>
          <cell r="L2070" t="str">
            <v xml:space="preserve">ANHUI TINCAI SILK CO. LTD</v>
          </cell>
          <cell r="M2070">
            <v>0</v>
          </cell>
          <cell r="N2070">
            <v>0</v>
          </cell>
          <cell r="O2070">
            <v>0</v>
          </cell>
          <cell r="R2070">
            <v>2</v>
          </cell>
          <cell r="S2070">
            <v>5</v>
          </cell>
          <cell r="T2070" t="str">
            <v xml:space="preserve">Yuan Purchase Pricelist (CNY)</v>
          </cell>
          <cell r="U2070">
            <v>16</v>
          </cell>
          <cell r="V2070">
            <v>2501</v>
          </cell>
          <cell r="W2070">
            <v>3880</v>
          </cell>
          <cell r="X2070">
            <v>5350</v>
          </cell>
        </row>
        <row r="2071">
          <cell r="A2071">
            <v>12840</v>
          </cell>
          <cell r="B2071" t="str">
            <v>AUTOLAMPS2030</v>
          </cell>
          <cell r="C2071" t="str">
            <v>AUTOLAMPS2030</v>
          </cell>
          <cell r="D2071" t="b">
            <v>1</v>
          </cell>
          <cell r="E2071" t="str">
            <v xml:space="preserve">TOYOTA IPSUM ACM26 CA21 - (03-06) - TAIL LAMP (44-35) - LH</v>
          </cell>
          <cell r="F2071" t="str">
            <v>TOYOTA</v>
          </cell>
          <cell r="G2071" t="str">
            <v xml:space="preserve">IPSUM/01 TLA LH</v>
          </cell>
          <cell r="H2071" t="str">
            <v>TY23-0402-L</v>
          </cell>
          <cell r="J2071">
            <v>0.04</v>
          </cell>
          <cell r="K2071" t="str">
            <v>SUPPLIER0002</v>
          </cell>
          <cell r="L2071" t="str">
            <v xml:space="preserve">ANHUI TINCAI SILK CO. LTD</v>
          </cell>
          <cell r="M2071">
            <v>0</v>
          </cell>
          <cell r="N2071">
            <v>0</v>
          </cell>
          <cell r="O2071">
            <v>0</v>
          </cell>
          <cell r="R2071">
            <v>2</v>
          </cell>
          <cell r="S2071">
            <v>5</v>
          </cell>
          <cell r="T2071" t="str">
            <v xml:space="preserve">Yuan Purchase Pricelist (CNY)</v>
          </cell>
          <cell r="U2071">
            <v>8.06</v>
          </cell>
          <cell r="V2071">
            <v>1260</v>
          </cell>
          <cell r="W2071">
            <v>1950</v>
          </cell>
          <cell r="X2071">
            <v>2690</v>
          </cell>
        </row>
        <row r="2072">
          <cell r="A2072">
            <v>12839</v>
          </cell>
          <cell r="B2072" t="str">
            <v>AUTOLAMPS2031</v>
          </cell>
          <cell r="C2072" t="str">
            <v>AUTOLAMPS2031</v>
          </cell>
          <cell r="D2072" t="b">
            <v>1</v>
          </cell>
          <cell r="E2072" t="str">
            <v xml:space="preserve">TOYOTA IPSUM ACM26 CA21 - (03-06) - TAIL LAMP (44-35) - RH</v>
          </cell>
          <cell r="F2072" t="str">
            <v>TOYOTA</v>
          </cell>
          <cell r="G2072" t="str">
            <v xml:space="preserve">IPSUM/01 TLA RH</v>
          </cell>
          <cell r="H2072" t="str">
            <v>TY23-0402-R</v>
          </cell>
          <cell r="J2072">
            <v>0.04</v>
          </cell>
          <cell r="K2072" t="str">
            <v>SUPPLIER0002</v>
          </cell>
          <cell r="L2072" t="str">
            <v xml:space="preserve">ANHUI TINCAI SILK CO. LTD</v>
          </cell>
          <cell r="M2072">
            <v>0</v>
          </cell>
          <cell r="N2072">
            <v>0</v>
          </cell>
          <cell r="O2072">
            <v>0</v>
          </cell>
          <cell r="R2072">
            <v>2</v>
          </cell>
          <cell r="S2072">
            <v>5</v>
          </cell>
          <cell r="T2072" t="str">
            <v xml:space="preserve">Yuan Purchase Pricelist (CNY)</v>
          </cell>
          <cell r="U2072">
            <v>8.06</v>
          </cell>
          <cell r="V2072">
            <v>1260</v>
          </cell>
          <cell r="W2072">
            <v>1950</v>
          </cell>
          <cell r="X2072">
            <v>2690</v>
          </cell>
        </row>
        <row r="2073">
          <cell r="A2073">
            <v>12791</v>
          </cell>
          <cell r="B2073" t="str">
            <v>AUTOLAMPS2032</v>
          </cell>
          <cell r="C2073" t="str">
            <v>AUTOLAMPS2032</v>
          </cell>
          <cell r="D2073" t="b">
            <v>1</v>
          </cell>
          <cell r="E2073" t="str">
            <v xml:space="preserve">TOYOTA IPSUM SXM10/SXM15/BS10 MPV (96-) - LAMINATED FRONT WINDSCREEN</v>
          </cell>
          <cell r="F2073" t="str">
            <v>TOYOTA</v>
          </cell>
          <cell r="G2073" t="str">
            <v xml:space="preserve">BS10 LFW/X</v>
          </cell>
          <cell r="H2073" t="str">
            <v xml:space="preserve">BS10 LFW/X</v>
          </cell>
          <cell r="I2073" t="str">
            <v>1437*956</v>
          </cell>
          <cell r="J2073">
            <v>0.02</v>
          </cell>
          <cell r="K2073" t="str">
            <v>SUPPLIER0015</v>
          </cell>
          <cell r="L2073" t="str">
            <v xml:space="preserve">XINYI AUTOMOBILE GLASS (SHENZHEN) CO., LTD</v>
          </cell>
          <cell r="M2073">
            <v>1</v>
          </cell>
          <cell r="N2073">
            <v>4</v>
          </cell>
          <cell r="O2073">
            <v>5</v>
          </cell>
          <cell r="R2073">
            <v>1</v>
          </cell>
          <cell r="S2073">
            <v>4</v>
          </cell>
          <cell r="T2073" t="str">
            <v xml:space="preserve">USD Purchase Pricelist (USD)</v>
          </cell>
          <cell r="U2073">
            <v>17.86</v>
          </cell>
          <cell r="V2073">
            <v>2975.92</v>
          </cell>
          <cell r="W2073">
            <v>3700</v>
          </cell>
          <cell r="X2073">
            <v>6000</v>
          </cell>
        </row>
        <row r="2074">
          <cell r="A2074">
            <v>12726</v>
          </cell>
          <cell r="B2074" t="str">
            <v>AUTOLAMPS2033</v>
          </cell>
          <cell r="C2074" t="str">
            <v>AUTOLAMPS2033</v>
          </cell>
          <cell r="D2074" t="b">
            <v>1</v>
          </cell>
          <cell r="E2074" t="str">
            <v xml:space="preserve">TOYOTA IPSUM SXN20 (96-00) - BACK LAMP (44-57) - LH</v>
          </cell>
          <cell r="F2074" t="str">
            <v>TOYOTA</v>
          </cell>
          <cell r="G2074" t="str">
            <v xml:space="preserve">IPSUM/96 BALA LH</v>
          </cell>
          <cell r="H2074" t="str">
            <v>TY23-0202B-L</v>
          </cell>
          <cell r="J2074">
            <v>0.04</v>
          </cell>
          <cell r="K2074" t="str">
            <v>SUPPLIER0002</v>
          </cell>
          <cell r="L2074" t="str">
            <v xml:space="preserve">ANHUI TINCAI SILK CO. LTD</v>
          </cell>
          <cell r="M2074">
            <v>0</v>
          </cell>
          <cell r="N2074">
            <v>0</v>
          </cell>
          <cell r="O2074">
            <v>0</v>
          </cell>
          <cell r="P2074">
            <v>2</v>
          </cell>
          <cell r="Q2074">
            <v>10</v>
          </cell>
          <cell r="T2074" t="str">
            <v xml:space="preserve">Yuan Purchase Pricelist (CNY)</v>
          </cell>
          <cell r="U2074">
            <v>7.44</v>
          </cell>
          <cell r="V2074">
            <v>1163</v>
          </cell>
          <cell r="W2074">
            <v>1800</v>
          </cell>
          <cell r="X2074">
            <v>2480</v>
          </cell>
        </row>
        <row r="2075">
          <cell r="A2075">
            <v>12725</v>
          </cell>
          <cell r="B2075" t="str">
            <v>AUTOLAMPS2034</v>
          </cell>
          <cell r="C2075" t="str">
            <v>AUTOLAMPS2034</v>
          </cell>
          <cell r="D2075" t="b">
            <v>1</v>
          </cell>
          <cell r="E2075" t="str">
            <v xml:space="preserve">TOYOTA IPSUM SXN20 (96-00) - BACK LAMP (44-57) - RH</v>
          </cell>
          <cell r="F2075" t="str">
            <v>TOYOTA</v>
          </cell>
          <cell r="G2075" t="str">
            <v xml:space="preserve">IPSUM/96 BALA RH</v>
          </cell>
          <cell r="H2075" t="str">
            <v>TY23-0202B-R</v>
          </cell>
          <cell r="J2075">
            <v>0.04</v>
          </cell>
          <cell r="K2075" t="str">
            <v>SUPPLIER0002</v>
          </cell>
          <cell r="L2075" t="str">
            <v xml:space="preserve">ANHUI TINCAI SILK CO. LTD</v>
          </cell>
          <cell r="M2075">
            <v>0</v>
          </cell>
          <cell r="N2075">
            <v>0</v>
          </cell>
          <cell r="O2075">
            <v>0</v>
          </cell>
          <cell r="P2075">
            <v>2</v>
          </cell>
          <cell r="Q2075">
            <v>10</v>
          </cell>
          <cell r="T2075" t="str">
            <v xml:space="preserve">Yuan Purchase Pricelist (CNY)</v>
          </cell>
          <cell r="U2075">
            <v>7.44</v>
          </cell>
          <cell r="V2075">
            <v>1163</v>
          </cell>
          <cell r="W2075">
            <v>1800</v>
          </cell>
          <cell r="X2075">
            <v>2480</v>
          </cell>
        </row>
        <row r="2076">
          <cell r="A2076">
            <v>11472</v>
          </cell>
          <cell r="B2076" t="str">
            <v>AUTOLAMPS2035</v>
          </cell>
          <cell r="C2076" t="str">
            <v>AUTOLAMPS2035</v>
          </cell>
          <cell r="D2076" t="b">
            <v>1</v>
          </cell>
          <cell r="E2076" t="str">
            <v xml:space="preserve">TOYOTA IPSUM SXN20 (96-00) - CORNER LAMP (44-26) - LH</v>
          </cell>
          <cell r="F2076" t="str">
            <v>TOYOTA</v>
          </cell>
          <cell r="G2076" t="str">
            <v xml:space="preserve">IPSUM/96 CLA LH</v>
          </cell>
          <cell r="H2076" t="str">
            <v>TY23-0203-L</v>
          </cell>
          <cell r="J2076">
            <v>0.04</v>
          </cell>
          <cell r="K2076" t="str">
            <v>SUPPLIER0002</v>
          </cell>
          <cell r="L2076" t="str">
            <v xml:space="preserve">ANHUI TINCAI SILK CO. LTD</v>
          </cell>
          <cell r="M2076">
            <v>2</v>
          </cell>
          <cell r="N2076">
            <v>8</v>
          </cell>
          <cell r="O2076">
            <v>10</v>
          </cell>
          <cell r="P2076">
            <v>2</v>
          </cell>
          <cell r="Q2076">
            <v>10</v>
          </cell>
          <cell r="T2076" t="str">
            <v xml:space="preserve">Yuan Purchase Pricelist (CNY)</v>
          </cell>
          <cell r="U2076">
            <v>15</v>
          </cell>
          <cell r="V2076">
            <v>383</v>
          </cell>
          <cell r="W2076">
            <v>570</v>
          </cell>
          <cell r="X2076">
            <v>770</v>
          </cell>
          <cell r="Z2076">
            <v>3</v>
          </cell>
          <cell r="AB2076" t="str">
            <v>B15</v>
          </cell>
        </row>
        <row r="2077">
          <cell r="A2077">
            <v>11471</v>
          </cell>
          <cell r="B2077" t="str">
            <v>AUTOLAMPS2036</v>
          </cell>
          <cell r="C2077" t="str">
            <v>AUTOLAMPS2036</v>
          </cell>
          <cell r="D2077" t="b">
            <v>1</v>
          </cell>
          <cell r="E2077" t="str">
            <v xml:space="preserve">TOYOTA IPSUM SXN20 (96-00) - CORNER LAMP (44-26) - RH</v>
          </cell>
          <cell r="F2077" t="str">
            <v>TOYOTA</v>
          </cell>
          <cell r="G2077" t="str">
            <v xml:space="preserve">IPSUM/96 CLA RH</v>
          </cell>
          <cell r="H2077" t="str">
            <v>TY23-0203-R</v>
          </cell>
          <cell r="J2077">
            <v>0.04</v>
          </cell>
          <cell r="K2077" t="str">
            <v>SUPPLIER0002</v>
          </cell>
          <cell r="L2077" t="str">
            <v xml:space="preserve">ANHUI TINCAI SILK CO. LTD</v>
          </cell>
          <cell r="M2077">
            <v>2</v>
          </cell>
          <cell r="N2077">
            <v>8</v>
          </cell>
          <cell r="O2077">
            <v>10</v>
          </cell>
          <cell r="P2077">
            <v>2</v>
          </cell>
          <cell r="Q2077">
            <v>10</v>
          </cell>
          <cell r="T2077" t="str">
            <v xml:space="preserve">Yuan Purchase Pricelist (CNY)</v>
          </cell>
          <cell r="U2077">
            <v>15</v>
          </cell>
          <cell r="V2077">
            <v>383</v>
          </cell>
          <cell r="W2077">
            <v>570</v>
          </cell>
          <cell r="X2077">
            <v>770</v>
          </cell>
          <cell r="Z2077">
            <v>3</v>
          </cell>
          <cell r="AB2077" t="str">
            <v>B15</v>
          </cell>
        </row>
        <row r="2078">
          <cell r="A2078">
            <v>11474</v>
          </cell>
          <cell r="B2078" t="str">
            <v>AUTOLAMPS2037</v>
          </cell>
          <cell r="C2078" t="str">
            <v>AUTOLAMPS2037</v>
          </cell>
          <cell r="D2078" t="b">
            <v>1</v>
          </cell>
          <cell r="E2078" t="str">
            <v xml:space="preserve">TOYOTA IPSUM SXN20 (96-00) - FOG LAMP (44-27) - LH</v>
          </cell>
          <cell r="F2078" t="str">
            <v>TOYOTA</v>
          </cell>
          <cell r="G2078" t="str">
            <v xml:space="preserve">IPSUM/96 FLA LH</v>
          </cell>
          <cell r="H2078" t="str">
            <v>TY23-0204-L</v>
          </cell>
          <cell r="J2078">
            <v>0.04</v>
          </cell>
          <cell r="K2078" t="str">
            <v>SUPPLIER0002</v>
          </cell>
          <cell r="L2078" t="str">
            <v xml:space="preserve">ANHUI TINCAI SILK CO. LTD</v>
          </cell>
          <cell r="M2078">
            <v>1</v>
          </cell>
          <cell r="N2078">
            <v>4</v>
          </cell>
          <cell r="O2078">
            <v>5</v>
          </cell>
          <cell r="P2078">
            <v>2</v>
          </cell>
          <cell r="Q2078">
            <v>10</v>
          </cell>
          <cell r="T2078" t="str">
            <v xml:space="preserve">Yuan Purchase Pricelist (CNY)</v>
          </cell>
          <cell r="U2078">
            <v>30</v>
          </cell>
          <cell r="V2078">
            <v>765</v>
          </cell>
          <cell r="W2078">
            <v>1150</v>
          </cell>
          <cell r="X2078">
            <v>1530</v>
          </cell>
          <cell r="Z2078">
            <v>18</v>
          </cell>
          <cell r="AB2078" t="str">
            <v>B18</v>
          </cell>
        </row>
        <row r="2079">
          <cell r="A2079">
            <v>11473</v>
          </cell>
          <cell r="B2079" t="str">
            <v>AUTOLAMPS2038</v>
          </cell>
          <cell r="C2079" t="str">
            <v>AUTOLAMPS2038</v>
          </cell>
          <cell r="D2079" t="b">
            <v>1</v>
          </cell>
          <cell r="E2079" t="str">
            <v xml:space="preserve">TOYOTA IPSUM SXN20 (96-00) - FOG LAMP (44-27) - RH</v>
          </cell>
          <cell r="F2079" t="str">
            <v>TOYOTA</v>
          </cell>
          <cell r="G2079" t="str">
            <v xml:space="preserve">IPSUM/96 FLA RH</v>
          </cell>
          <cell r="H2079" t="str">
            <v>TY23-0204-R</v>
          </cell>
          <cell r="J2079">
            <v>0.04</v>
          </cell>
          <cell r="K2079" t="str">
            <v>SUPPLIER0002</v>
          </cell>
          <cell r="L2079" t="str">
            <v xml:space="preserve">ANHUI TINCAI SILK CO. LTD</v>
          </cell>
          <cell r="M2079">
            <v>0</v>
          </cell>
          <cell r="N2079">
            <v>0</v>
          </cell>
          <cell r="O2079">
            <v>0</v>
          </cell>
          <cell r="P2079">
            <v>2</v>
          </cell>
          <cell r="Q2079">
            <v>10</v>
          </cell>
          <cell r="T2079" t="str">
            <v xml:space="preserve">Yuan Purchase Pricelist (CNY)</v>
          </cell>
          <cell r="U2079">
            <v>30</v>
          </cell>
          <cell r="V2079">
            <v>765</v>
          </cell>
          <cell r="W2079">
            <v>1150</v>
          </cell>
          <cell r="X2079">
            <v>1530</v>
          </cell>
          <cell r="Z2079">
            <v>18</v>
          </cell>
          <cell r="AB2079" t="str">
            <v>B18</v>
          </cell>
        </row>
        <row r="2080">
          <cell r="A2080">
            <v>11477</v>
          </cell>
          <cell r="B2080" t="str">
            <v>AUTOLAMPS2039</v>
          </cell>
          <cell r="C2080" t="str">
            <v>AUTOLAMPS2039</v>
          </cell>
          <cell r="D2080" t="b">
            <v>1</v>
          </cell>
          <cell r="E2080" t="str">
            <v xml:space="preserve">TOYOTA IPSUM SXN20 (96-00) - GRILL</v>
          </cell>
          <cell r="F2080" t="str">
            <v>TOYOTA</v>
          </cell>
          <cell r="G2080" t="str">
            <v xml:space="preserve">IPSUM/96 GRL</v>
          </cell>
          <cell r="H2080" t="str">
            <v>TY23-0211</v>
          </cell>
          <cell r="J2080">
            <v>0.04</v>
          </cell>
          <cell r="K2080" t="str">
            <v>SUPPLIER0002</v>
          </cell>
          <cell r="L2080" t="str">
            <v xml:space="preserve">ANHUI TINCAI SILK CO. LTD</v>
          </cell>
          <cell r="M2080">
            <v>0</v>
          </cell>
          <cell r="N2080">
            <v>0</v>
          </cell>
          <cell r="O2080">
            <v>0</v>
          </cell>
          <cell r="R2080">
            <v>2</v>
          </cell>
          <cell r="S2080">
            <v>4</v>
          </cell>
          <cell r="T2080" t="str">
            <v xml:space="preserve">Yuan Purchase Pricelist (CNY)</v>
          </cell>
          <cell r="U2080">
            <v>50</v>
          </cell>
          <cell r="V2080">
            <v>1162.5</v>
          </cell>
          <cell r="W2080">
            <v>1620</v>
          </cell>
          <cell r="X2080">
            <v>2230</v>
          </cell>
          <cell r="Z2080">
            <v>18</v>
          </cell>
          <cell r="AB2080" t="str">
            <v>G4B</v>
          </cell>
        </row>
        <row r="2081">
          <cell r="A2081">
            <v>11470</v>
          </cell>
          <cell r="B2081" t="str">
            <v>AUTOLAMPS2040</v>
          </cell>
          <cell r="C2081" t="str">
            <v>AUTOLAMPS2040</v>
          </cell>
          <cell r="D2081" t="b">
            <v>1</v>
          </cell>
          <cell r="E2081" t="str">
            <v xml:space="preserve">TOYOTA IPSUM SXN20 (96-00) - HEAD LAMP (44-25) - LH</v>
          </cell>
          <cell r="F2081" t="str">
            <v>TOYOTA</v>
          </cell>
          <cell r="G2081" t="str">
            <v xml:space="preserve">IPSUM/96 HLA LH</v>
          </cell>
          <cell r="H2081" t="str">
            <v>TY23-0201-L</v>
          </cell>
          <cell r="J2081">
            <v>0.04</v>
          </cell>
          <cell r="K2081" t="str">
            <v>SUPPLIER0002</v>
          </cell>
          <cell r="L2081" t="str">
            <v xml:space="preserve">ANHUI TINCAI SILK CO. LTD</v>
          </cell>
          <cell r="M2081">
            <v>0</v>
          </cell>
          <cell r="N2081">
            <v>0</v>
          </cell>
          <cell r="O2081">
            <v>0</v>
          </cell>
          <cell r="R2081">
            <v>2</v>
          </cell>
          <cell r="S2081">
            <v>5</v>
          </cell>
          <cell r="T2081" t="str">
            <v xml:space="preserve">Yuan Purchase Pricelist (CNY)</v>
          </cell>
          <cell r="U2081">
            <v>70</v>
          </cell>
          <cell r="V2081">
            <v>1627.5</v>
          </cell>
          <cell r="W2081">
            <v>2520</v>
          </cell>
          <cell r="X2081">
            <v>3480</v>
          </cell>
          <cell r="Z2081">
            <v>10</v>
          </cell>
          <cell r="AB2081" t="str">
            <v>A3</v>
          </cell>
        </row>
        <row r="2082">
          <cell r="A2082">
            <v>11469</v>
          </cell>
          <cell r="B2082" t="str">
            <v>AUTOLAMPS2041</v>
          </cell>
          <cell r="C2082" t="str">
            <v>AUTOLAMPS2041</v>
          </cell>
          <cell r="D2082" t="b">
            <v>1</v>
          </cell>
          <cell r="E2082" t="str">
            <v xml:space="preserve">TOYOTA IPSUM SXN20 (96-00) - HEAD LAMP (44-25) - RH</v>
          </cell>
          <cell r="F2082" t="str">
            <v>TOYOTA</v>
          </cell>
          <cell r="G2082" t="str">
            <v xml:space="preserve">IPSUM/96 HLA RH</v>
          </cell>
          <cell r="H2082" t="str">
            <v>TY23-0201-R</v>
          </cell>
          <cell r="J2082">
            <v>0.04</v>
          </cell>
          <cell r="K2082" t="str">
            <v>SUPPLIER0002</v>
          </cell>
          <cell r="L2082" t="str">
            <v xml:space="preserve">ANHUI TINCAI SILK CO. LTD</v>
          </cell>
          <cell r="M2082">
            <v>0</v>
          </cell>
          <cell r="N2082">
            <v>0</v>
          </cell>
          <cell r="O2082">
            <v>0</v>
          </cell>
          <cell r="R2082">
            <v>2</v>
          </cell>
          <cell r="S2082">
            <v>5</v>
          </cell>
          <cell r="T2082" t="str">
            <v xml:space="preserve">Yuan Purchase Pricelist (CNY)</v>
          </cell>
          <cell r="U2082">
            <v>70</v>
          </cell>
          <cell r="V2082">
            <v>1627.5</v>
          </cell>
          <cell r="W2082">
            <v>2520</v>
          </cell>
          <cell r="X2082">
            <v>3480</v>
          </cell>
          <cell r="Z2082">
            <v>10</v>
          </cell>
          <cell r="AB2082" t="str">
            <v>A3</v>
          </cell>
        </row>
        <row r="2083">
          <cell r="A2083">
            <v>11476</v>
          </cell>
          <cell r="B2083" t="str">
            <v>AUTOLAMPS2042</v>
          </cell>
          <cell r="C2083" t="str">
            <v>AUTOLAMPS2042</v>
          </cell>
          <cell r="D2083" t="b">
            <v>1</v>
          </cell>
          <cell r="E2083" t="str">
            <v xml:space="preserve">TOYOTA IPSUM SXN20 (96-00) - TAIL LAMP - LH</v>
          </cell>
          <cell r="F2083" t="str">
            <v>TOYOTA</v>
          </cell>
          <cell r="G2083" t="str">
            <v xml:space="preserve">IPSUM/96 TLA LH</v>
          </cell>
          <cell r="H2083" t="str">
            <v>TY23-0202-L</v>
          </cell>
          <cell r="J2083">
            <v>0.04</v>
          </cell>
          <cell r="K2083" t="str">
            <v>SUPPLIER0002</v>
          </cell>
          <cell r="L2083" t="str">
            <v xml:space="preserve">ANHUI TINCAI SILK CO. LTD</v>
          </cell>
          <cell r="M2083">
            <v>0</v>
          </cell>
          <cell r="N2083">
            <v>0</v>
          </cell>
          <cell r="O2083">
            <v>0</v>
          </cell>
          <cell r="R2083">
            <v>2</v>
          </cell>
          <cell r="S2083">
            <v>5</v>
          </cell>
          <cell r="T2083" t="str">
            <v xml:space="preserve">Yuan Purchase Pricelist (CNY)</v>
          </cell>
          <cell r="U2083">
            <v>40</v>
          </cell>
          <cell r="V2083">
            <v>1020</v>
          </cell>
          <cell r="W2083">
            <v>1530</v>
          </cell>
          <cell r="X2083">
            <v>2040</v>
          </cell>
          <cell r="Z2083">
            <v>15</v>
          </cell>
          <cell r="AB2083" t="str">
            <v>B5</v>
          </cell>
        </row>
        <row r="2084">
          <cell r="A2084">
            <v>11475</v>
          </cell>
          <cell r="B2084" t="str">
            <v>AUTOLAMPS2043</v>
          </cell>
          <cell r="C2084" t="str">
            <v>AUTOLAMPS2043</v>
          </cell>
          <cell r="D2084" t="b">
            <v>1</v>
          </cell>
          <cell r="E2084" t="str">
            <v xml:space="preserve">TOYOTA IPSUM SXN20 (96-00) - TAIL LAMP - RH</v>
          </cell>
          <cell r="F2084" t="str">
            <v>TOYOTA</v>
          </cell>
          <cell r="G2084" t="str">
            <v xml:space="preserve">IPSUM/96 TLA RH</v>
          </cell>
          <cell r="H2084" t="str">
            <v>TY23-0202-R</v>
          </cell>
          <cell r="J2084">
            <v>0.04</v>
          </cell>
          <cell r="K2084" t="str">
            <v>SUPPLIER0002</v>
          </cell>
          <cell r="L2084" t="str">
            <v xml:space="preserve">ANHUI TINCAI SILK CO. LTD</v>
          </cell>
          <cell r="M2084">
            <v>1</v>
          </cell>
          <cell r="N2084">
            <v>4</v>
          </cell>
          <cell r="O2084">
            <v>5</v>
          </cell>
          <cell r="R2084">
            <v>2</v>
          </cell>
          <cell r="S2084">
            <v>5</v>
          </cell>
          <cell r="T2084" t="str">
            <v xml:space="preserve">Yuan Purchase Pricelist (CNY)</v>
          </cell>
          <cell r="U2084">
            <v>40</v>
          </cell>
          <cell r="V2084">
            <v>1020</v>
          </cell>
          <cell r="W2084">
            <v>1530</v>
          </cell>
          <cell r="X2084">
            <v>2040</v>
          </cell>
          <cell r="Z2084">
            <v>10</v>
          </cell>
          <cell r="AB2084" t="str">
            <v>B5</v>
          </cell>
        </row>
        <row r="2085">
          <cell r="A2085">
            <v>13472</v>
          </cell>
          <cell r="B2085" t="str">
            <v>AUTOLAMPS2044</v>
          </cell>
          <cell r="C2085" t="str">
            <v>AUTOLAMPS2044</v>
          </cell>
          <cell r="D2085" t="b">
            <v>1</v>
          </cell>
          <cell r="E2085" t="str">
            <v xml:space="preserve">TOYOTA IPSUM/AVENSIS VERSO CM20/BS20 MPV (01-) - LAMINATED FRONT WINDSCREEN</v>
          </cell>
          <cell r="F2085" t="str">
            <v>TOYOTA</v>
          </cell>
          <cell r="G2085" t="str">
            <v xml:space="preserve">CM20 R S LFW/X</v>
          </cell>
          <cell r="H2085" t="str">
            <v xml:space="preserve">CM20-R-S LFW/X</v>
          </cell>
          <cell r="I2085" t="str">
            <v>1433*1118</v>
          </cell>
          <cell r="J2085">
            <v>0.02</v>
          </cell>
          <cell r="K2085" t="str">
            <v>SUPPLIER0015</v>
          </cell>
          <cell r="L2085" t="str">
            <v xml:space="preserve">XINYI AUTOMOBILE GLASS (SHENZHEN) CO., LTD</v>
          </cell>
          <cell r="M2085">
            <v>3</v>
          </cell>
          <cell r="N2085">
            <v>12</v>
          </cell>
          <cell r="O2085">
            <v>15</v>
          </cell>
          <cell r="R2085">
            <v>1</v>
          </cell>
          <cell r="S2085">
            <v>4</v>
          </cell>
          <cell r="T2085" t="str">
            <v xml:space="preserve">USD Purchase Pricelist (USD)</v>
          </cell>
          <cell r="U2085">
            <v>20.83</v>
          </cell>
          <cell r="V2085">
            <v>3470.8</v>
          </cell>
          <cell r="W2085">
            <v>4200</v>
          </cell>
          <cell r="X2085">
            <v>5800</v>
          </cell>
        </row>
        <row r="2086">
          <cell r="A2086">
            <v>13964</v>
          </cell>
          <cell r="B2086" t="str">
            <v>AUTOLAMPS2045</v>
          </cell>
          <cell r="C2086" t="str">
            <v>AUTOLAMPS2045</v>
          </cell>
          <cell r="D2086" t="b">
            <v>1</v>
          </cell>
          <cell r="E2086" t="str">
            <v xml:space="preserve">TOYOTA ISIS 5D MPV (04-) - FRONT DOOR GLASS - LH</v>
          </cell>
          <cell r="F2086" t="str">
            <v>TOYOTA</v>
          </cell>
          <cell r="G2086" t="str">
            <v xml:space="preserve">ISIS FD/LH</v>
          </cell>
          <cell r="H2086" t="str">
            <v xml:space="preserve">ISIS FD/LH</v>
          </cell>
          <cell r="I2086" t="str">
            <v>875*533</v>
          </cell>
          <cell r="J2086">
            <v>0.02</v>
          </cell>
          <cell r="K2086" t="str">
            <v>SUPPLIER0015</v>
          </cell>
          <cell r="L2086" t="str">
            <v xml:space="preserve">XINYI AUTOMOBILE GLASS (SHENZHEN) CO., LTD</v>
          </cell>
          <cell r="M2086">
            <v>0</v>
          </cell>
          <cell r="N2086">
            <v>0</v>
          </cell>
          <cell r="O2086">
            <v>0</v>
          </cell>
          <cell r="R2086">
            <v>2</v>
          </cell>
          <cell r="S2086">
            <v>8</v>
          </cell>
          <cell r="T2086" t="str">
            <v xml:space="preserve">USD Purchase Pricelist (USD)</v>
          </cell>
          <cell r="U2086">
            <v>3.29</v>
          </cell>
          <cell r="V2086">
            <v>589.57000000000005</v>
          </cell>
          <cell r="W2086">
            <v>800</v>
          </cell>
          <cell r="X2086">
            <v>1000</v>
          </cell>
          <cell r="Z2086">
            <v>30</v>
          </cell>
          <cell r="AB2086" t="str">
            <v>2A</v>
          </cell>
        </row>
        <row r="2087">
          <cell r="A2087">
            <v>13965</v>
          </cell>
          <cell r="B2087" t="str">
            <v>AUTOLAMPS2046</v>
          </cell>
          <cell r="C2087" t="str">
            <v>AUTOLAMPS2046</v>
          </cell>
          <cell r="D2087" t="b">
            <v>1</v>
          </cell>
          <cell r="E2087" t="str">
            <v xml:space="preserve">TOYOTA ISIS 5D MPV (04-) - FRONT DOOR GLASS - LH</v>
          </cell>
          <cell r="F2087" t="str">
            <v>TOYOTA</v>
          </cell>
          <cell r="G2087" t="str">
            <v xml:space="preserve">ISIS FD/LH</v>
          </cell>
          <cell r="H2087" t="str">
            <v xml:space="preserve">ISIS FD/LH</v>
          </cell>
          <cell r="I2087" t="str">
            <v>875*533</v>
          </cell>
          <cell r="J2087">
            <v>0.02</v>
          </cell>
          <cell r="K2087" t="str">
            <v>SUPPLIER0015</v>
          </cell>
          <cell r="L2087" t="str">
            <v xml:space="preserve">XINYI AUTOMOBILE GLASS (SHENZHEN) CO., LTD</v>
          </cell>
          <cell r="M2087">
            <v>0</v>
          </cell>
          <cell r="N2087">
            <v>0</v>
          </cell>
          <cell r="O2087">
            <v>0</v>
          </cell>
          <cell r="R2087">
            <v>2</v>
          </cell>
          <cell r="S2087">
            <v>8</v>
          </cell>
          <cell r="T2087" t="str">
            <v xml:space="preserve">USD Purchase Pricelist (USD)</v>
          </cell>
          <cell r="U2087">
            <v>3.29</v>
          </cell>
          <cell r="V2087">
            <v>589.57000000000005</v>
          </cell>
          <cell r="W2087">
            <v>800</v>
          </cell>
          <cell r="X2087">
            <v>1000</v>
          </cell>
          <cell r="Z2087">
            <v>30</v>
          </cell>
          <cell r="AB2087" t="str">
            <v>2A</v>
          </cell>
        </row>
        <row r="2088">
          <cell r="A2088">
            <v>13966</v>
          </cell>
          <cell r="B2088" t="str">
            <v>AUTOLAMPS2049</v>
          </cell>
          <cell r="C2088" t="str">
            <v>AUTOLAMPS2049</v>
          </cell>
          <cell r="D2088" t="b">
            <v>1</v>
          </cell>
          <cell r="E2088" t="str">
            <v xml:space="preserve">TOYOTA ISIS 5D MPV (04-) - FRONT QUARTER GLASS - LH</v>
          </cell>
          <cell r="F2088" t="str">
            <v>TOYOTA</v>
          </cell>
          <cell r="G2088" t="str">
            <v xml:space="preserve">ISIS FV/LH/X</v>
          </cell>
          <cell r="H2088" t="str">
            <v xml:space="preserve">ISIS FV/LH/X</v>
          </cell>
          <cell r="I2088" t="str">
            <v>315*226</v>
          </cell>
          <cell r="J2088">
            <v>0.02</v>
          </cell>
          <cell r="K2088" t="str">
            <v>SUPPLIER0015</v>
          </cell>
          <cell r="L2088" t="str">
            <v xml:space="preserve">XINYI AUTOMOBILE GLASS (SHENZHEN) CO., LTD</v>
          </cell>
          <cell r="M2088">
            <v>0</v>
          </cell>
          <cell r="N2088">
            <v>0</v>
          </cell>
          <cell r="O2088">
            <v>0</v>
          </cell>
          <cell r="R2088">
            <v>2</v>
          </cell>
          <cell r="S2088">
            <v>8</v>
          </cell>
          <cell r="T2088" t="str">
            <v xml:space="preserve">USD Purchase Pricelist (USD)</v>
          </cell>
          <cell r="U2088">
            <v>2.2999999999999998</v>
          </cell>
          <cell r="V2088">
            <v>412.16</v>
          </cell>
          <cell r="W2088">
            <v>550</v>
          </cell>
          <cell r="X2088">
            <v>680</v>
          </cell>
          <cell r="Z2088">
            <v>22</v>
          </cell>
          <cell r="AB2088" t="str">
            <v>1A</v>
          </cell>
        </row>
        <row r="2089">
          <cell r="A2089">
            <v>14072</v>
          </cell>
          <cell r="B2089" t="str">
            <v>AUTOLAMPS2050</v>
          </cell>
          <cell r="C2089" t="str">
            <v>AUTOLAMPS2050</v>
          </cell>
          <cell r="D2089" t="b">
            <v>1</v>
          </cell>
          <cell r="E2089" t="str">
            <v xml:space="preserve">TOYOTA ISIS 5D MPV (04-) - FRONT QUARTER GLASS - RH</v>
          </cell>
          <cell r="F2089" t="str">
            <v>TOYOTA</v>
          </cell>
          <cell r="G2089" t="str">
            <v xml:space="preserve">ISIS FV/LH/X</v>
          </cell>
          <cell r="H2089" t="str">
            <v xml:space="preserve">ISIS FV/LH/X</v>
          </cell>
          <cell r="I2089" t="str">
            <v>315*226</v>
          </cell>
          <cell r="J2089">
            <v>0.02</v>
          </cell>
          <cell r="K2089" t="str">
            <v>SUPPLIER0015</v>
          </cell>
          <cell r="L2089" t="str">
            <v xml:space="preserve">XINYI AUTOMOBILE GLASS (SHENZHEN) CO., LTD</v>
          </cell>
          <cell r="M2089">
            <v>0</v>
          </cell>
          <cell r="N2089">
            <v>0</v>
          </cell>
          <cell r="O2089">
            <v>0</v>
          </cell>
          <cell r="R2089">
            <v>2</v>
          </cell>
          <cell r="S2089">
            <v>8</v>
          </cell>
          <cell r="T2089" t="str">
            <v xml:space="preserve">USD Purchase Pricelist (USD)</v>
          </cell>
          <cell r="U2089">
            <v>2.2999999999999998</v>
          </cell>
          <cell r="V2089">
            <v>412.16</v>
          </cell>
          <cell r="W2089">
            <v>500</v>
          </cell>
          <cell r="X2089">
            <v>620</v>
          </cell>
          <cell r="Z2089">
            <v>22</v>
          </cell>
          <cell r="AB2089" t="str">
            <v>1A</v>
          </cell>
        </row>
        <row r="2090">
          <cell r="A2090">
            <v>12803</v>
          </cell>
          <cell r="B2090" t="str">
            <v>AUTOLAMPS2051</v>
          </cell>
          <cell r="C2090" t="str">
            <v>AUTOLAMPS2051</v>
          </cell>
          <cell r="D2090" t="b">
            <v>1</v>
          </cell>
          <cell r="E2090" t="str">
            <v xml:space="preserve">TOYOTA ISIS 5D MPV (04-) - LAMINATED FRONT WINDSCREEN</v>
          </cell>
          <cell r="F2090" t="str">
            <v>TOYOTA</v>
          </cell>
          <cell r="G2090" t="str">
            <v xml:space="preserve">ISIS LFW/X</v>
          </cell>
          <cell r="H2090" t="str">
            <v xml:space="preserve">ISIS LFW/X</v>
          </cell>
          <cell r="I2090" t="str">
            <v>1384*982</v>
          </cell>
          <cell r="J2090">
            <v>0.02</v>
          </cell>
          <cell r="K2090" t="str">
            <v>SUPPLIER0015</v>
          </cell>
          <cell r="L2090" t="str">
            <v xml:space="preserve">XINYI AUTOMOBILE GLASS (SHENZHEN) CO., LTD</v>
          </cell>
          <cell r="M2090">
            <v>5</v>
          </cell>
          <cell r="N2090">
            <v>20</v>
          </cell>
          <cell r="O2090">
            <v>25</v>
          </cell>
          <cell r="R2090">
            <v>4</v>
          </cell>
          <cell r="S2090">
            <v>16</v>
          </cell>
          <cell r="T2090" t="str">
            <v xml:space="preserve">USD Purchase Pricelist (USD)</v>
          </cell>
          <cell r="U2090">
            <v>17.670000000000002</v>
          </cell>
          <cell r="V2090">
            <v>2944.26</v>
          </cell>
          <cell r="W2090">
            <v>3500</v>
          </cell>
          <cell r="X2090">
            <v>5600</v>
          </cell>
          <cell r="Z2090">
            <v>22</v>
          </cell>
          <cell r="AB2090" t="str">
            <v>4B</v>
          </cell>
        </row>
        <row r="2091">
          <cell r="A2091">
            <v>12032</v>
          </cell>
          <cell r="B2091" t="str">
            <v>AUTOLAMPS2054</v>
          </cell>
          <cell r="C2091" t="str">
            <v>AUTOLAMPS2054</v>
          </cell>
          <cell r="D2091" t="b">
            <v>1</v>
          </cell>
          <cell r="E2091" t="str">
            <v xml:space="preserve">TOYOTA ISIS 5D MPV (04-) - REAR DOOR GLASS - RH</v>
          </cell>
          <cell r="F2091" t="str">
            <v>TOYOTA</v>
          </cell>
          <cell r="G2091" t="str">
            <v xml:space="preserve">ISIS RD/RH</v>
          </cell>
          <cell r="H2091" t="str">
            <v xml:space="preserve">ISIS RD/RH</v>
          </cell>
          <cell r="I2091" t="str">
            <v>727*532</v>
          </cell>
          <cell r="J2091">
            <v>0.02</v>
          </cell>
          <cell r="K2091" t="str">
            <v>SUPPLIER0015</v>
          </cell>
          <cell r="L2091" t="str">
            <v xml:space="preserve">XINYI AUTOMOBILE GLASS (SHENZHEN) CO., LTD</v>
          </cell>
          <cell r="M2091">
            <v>0</v>
          </cell>
          <cell r="N2091">
            <v>0</v>
          </cell>
          <cell r="O2091">
            <v>0</v>
          </cell>
          <cell r="R2091">
            <v>2</v>
          </cell>
          <cell r="S2091">
            <v>8</v>
          </cell>
          <cell r="T2091" t="str">
            <v xml:space="preserve">USD Purchase Pricelist (USD)</v>
          </cell>
          <cell r="U2091">
            <v>2.57</v>
          </cell>
          <cell r="V2091">
            <v>398.99</v>
          </cell>
          <cell r="W2091">
            <v>500</v>
          </cell>
          <cell r="X2091">
            <v>700</v>
          </cell>
        </row>
        <row r="2092">
          <cell r="A2092">
            <v>12033</v>
          </cell>
          <cell r="B2092" t="str">
            <v>AUTOLAMPS2055</v>
          </cell>
          <cell r="C2092" t="str">
            <v>AUTOLAMPS2055</v>
          </cell>
          <cell r="D2092" t="b">
            <v>1</v>
          </cell>
          <cell r="E2092" t="str">
            <v xml:space="preserve">TOYOTA ISIS 5D MPV (04-) - REAR QUARTER GLASS - RH</v>
          </cell>
          <cell r="F2092" t="str">
            <v>TOYOTA</v>
          </cell>
          <cell r="G2092" t="str">
            <v xml:space="preserve">ISIS RQ/RH</v>
          </cell>
          <cell r="H2092" t="str">
            <v xml:space="preserve">ISIS RQ/RH</v>
          </cell>
          <cell r="I2092" t="str">
            <v>727*532</v>
          </cell>
          <cell r="J2092">
            <v>0.02</v>
          </cell>
          <cell r="K2092" t="str">
            <v>SUPPLIER0015</v>
          </cell>
          <cell r="L2092" t="str">
            <v xml:space="preserve">XINYI AUTOMOBILE GLASS (SHENZHEN) CO., LTD</v>
          </cell>
          <cell r="M2092">
            <v>0</v>
          </cell>
          <cell r="N2092">
            <v>0</v>
          </cell>
          <cell r="O2092">
            <v>0</v>
          </cell>
          <cell r="R2092">
            <v>2</v>
          </cell>
          <cell r="S2092">
            <v>8</v>
          </cell>
          <cell r="T2092" t="str">
            <v xml:space="preserve">USD Purchase Pricelist (USD)</v>
          </cell>
          <cell r="U2092">
            <v>1.5</v>
          </cell>
          <cell r="V2092">
            <v>232.88</v>
          </cell>
          <cell r="W2092">
            <v>300</v>
          </cell>
          <cell r="X2092">
            <v>420</v>
          </cell>
        </row>
        <row r="2093">
          <cell r="A2093">
            <v>12804</v>
          </cell>
          <cell r="B2093" t="str">
            <v>AUTOLAMPS2056</v>
          </cell>
          <cell r="C2093" t="str">
            <v>AUTOLAMPS2056</v>
          </cell>
          <cell r="D2093" t="b">
            <v>1</v>
          </cell>
          <cell r="E2093" t="str">
            <v xml:space="preserve">TOYOTA ISIS 5D MPV (04-) - REAR WINDSCREEN</v>
          </cell>
          <cell r="F2093" t="str">
            <v>TOYOTA</v>
          </cell>
          <cell r="G2093" t="str">
            <v xml:space="preserve">ISIS RW/H/X</v>
          </cell>
          <cell r="H2093" t="str">
            <v xml:space="preserve">ISIS RW/H/X</v>
          </cell>
          <cell r="I2093" t="str">
            <v>1236*488</v>
          </cell>
          <cell r="J2093">
            <v>0.02</v>
          </cell>
          <cell r="K2093" t="str">
            <v>SUPPLIER0015</v>
          </cell>
          <cell r="L2093" t="str">
            <v xml:space="preserve">XINYI AUTOMOBILE GLASS (SHENZHEN) CO., LTD</v>
          </cell>
          <cell r="M2093">
            <v>0</v>
          </cell>
          <cell r="N2093">
            <v>0</v>
          </cell>
          <cell r="O2093">
            <v>0</v>
          </cell>
          <cell r="R2093">
            <v>2</v>
          </cell>
          <cell r="S2093">
            <v>8</v>
          </cell>
          <cell r="T2093" t="str">
            <v xml:space="preserve">USD Purchase Pricelist (USD)</v>
          </cell>
          <cell r="U2093">
            <v>12</v>
          </cell>
          <cell r="V2093">
            <v>2150.4</v>
          </cell>
          <cell r="W2093">
            <v>2800</v>
          </cell>
          <cell r="X2093">
            <v>3500</v>
          </cell>
          <cell r="Z2093">
            <v>24</v>
          </cell>
          <cell r="AB2093" t="str">
            <v>5C</v>
          </cell>
        </row>
        <row r="2094">
          <cell r="A2094">
            <v>13967</v>
          </cell>
          <cell r="B2094" t="str">
            <v>AUTOLAMPS2057</v>
          </cell>
          <cell r="C2094" t="str">
            <v>AUTOLAMPS2057</v>
          </cell>
          <cell r="D2094" t="b">
            <v>1</v>
          </cell>
          <cell r="E2094" t="str">
            <v xml:space="preserve">TOYOTA ISIS 5D MPV (04-) - SIDE FIX GLASS - LH</v>
          </cell>
          <cell r="F2094" t="str">
            <v>TOYOTA</v>
          </cell>
          <cell r="G2094" t="str">
            <v xml:space="preserve">ISIS SW/LH/X</v>
          </cell>
          <cell r="H2094" t="str">
            <v xml:space="preserve">ISIS SW/LH/X</v>
          </cell>
          <cell r="I2094" t="str">
            <v>491*436</v>
          </cell>
          <cell r="J2094">
            <v>0.02</v>
          </cell>
          <cell r="K2094" t="str">
            <v>SUPPLIER0015</v>
          </cell>
          <cell r="L2094" t="str">
            <v xml:space="preserve">XINYI AUTOMOBILE GLASS (SHENZHEN) CO., LTD</v>
          </cell>
          <cell r="M2094">
            <v>0</v>
          </cell>
          <cell r="N2094">
            <v>0</v>
          </cell>
          <cell r="O2094">
            <v>0</v>
          </cell>
          <cell r="R2094">
            <v>2</v>
          </cell>
          <cell r="S2094">
            <v>8</v>
          </cell>
          <cell r="T2094" t="str">
            <v xml:space="preserve">USD Purchase Pricelist (USD)</v>
          </cell>
          <cell r="U2094">
            <v>6</v>
          </cell>
          <cell r="V2094">
            <v>1075.2</v>
          </cell>
          <cell r="W2094">
            <v>1400</v>
          </cell>
          <cell r="X2094">
            <v>1800</v>
          </cell>
          <cell r="Z2094">
            <v>17</v>
          </cell>
          <cell r="AB2094" t="str">
            <v>5A</v>
          </cell>
        </row>
        <row r="2095">
          <cell r="A2095">
            <v>12034</v>
          </cell>
          <cell r="B2095" t="str">
            <v>AUTOLAMPS2058</v>
          </cell>
          <cell r="C2095" t="str">
            <v>AUTOLAMPS2058</v>
          </cell>
          <cell r="D2095" t="b">
            <v>1</v>
          </cell>
          <cell r="E2095" t="str">
            <v xml:space="preserve">TOYOTA ISIS 5D MPV (04-) - SIDE FIX GLASS - RH</v>
          </cell>
          <cell r="F2095" t="str">
            <v>TOYOTA</v>
          </cell>
          <cell r="G2095" t="str">
            <v xml:space="preserve">ISIS SW/RH/X</v>
          </cell>
          <cell r="H2095" t="str">
            <v xml:space="preserve">ISIS SW/LH/X</v>
          </cell>
          <cell r="I2095" t="str">
            <v>491*436</v>
          </cell>
          <cell r="J2095">
            <v>0.02</v>
          </cell>
          <cell r="K2095" t="str">
            <v>SUPPLIER0015</v>
          </cell>
          <cell r="L2095" t="str">
            <v xml:space="preserve">XINYI AUTOMOBILE GLASS (SHENZHEN) CO., LTD</v>
          </cell>
          <cell r="M2095">
            <v>0</v>
          </cell>
          <cell r="N2095">
            <v>0</v>
          </cell>
          <cell r="O2095">
            <v>0</v>
          </cell>
          <cell r="R2095">
            <v>2</v>
          </cell>
          <cell r="S2095">
            <v>8</v>
          </cell>
          <cell r="T2095" t="str">
            <v xml:space="preserve">USD Purchase Pricelist (USD)</v>
          </cell>
          <cell r="U2095">
            <v>6</v>
          </cell>
          <cell r="V2095">
            <v>1075.2</v>
          </cell>
          <cell r="W2095">
            <v>1400</v>
          </cell>
          <cell r="X2095">
            <v>1800</v>
          </cell>
          <cell r="Z2095">
            <v>16</v>
          </cell>
          <cell r="AB2095" t="str">
            <v>5A</v>
          </cell>
        </row>
        <row r="2096">
          <cell r="A2096">
            <v>12805</v>
          </cell>
          <cell r="B2096" t="str">
            <v>AUTOLAMPS2059</v>
          </cell>
          <cell r="C2096" t="str">
            <v>AUTOLAMPS2059</v>
          </cell>
          <cell r="D2096" t="b">
            <v>1</v>
          </cell>
          <cell r="E2096" t="str">
            <v xml:space="preserve">TOYOTA IST / URBAN CRUISER (05-) - LAMINTED FRONT  WINDSCREEN</v>
          </cell>
          <cell r="F2096" t="str">
            <v>TOYOTA</v>
          </cell>
          <cell r="G2096" t="str">
            <v xml:space="preserve">SC20 VCP LFW/X</v>
          </cell>
          <cell r="H2096" t="str">
            <v xml:space="preserve">SC20 VCP LFW/X</v>
          </cell>
          <cell r="I2096" t="str">
            <v>1322*876</v>
          </cell>
          <cell r="J2096">
            <v>0.02</v>
          </cell>
          <cell r="K2096" t="str">
            <v>SUPPLIER0015</v>
          </cell>
          <cell r="L2096" t="str">
            <v xml:space="preserve">XINYI AUTOMOBILE GLASS (SHENZHEN) CO., LTD</v>
          </cell>
          <cell r="M2096">
            <v>1</v>
          </cell>
          <cell r="N2096">
            <v>4</v>
          </cell>
          <cell r="O2096">
            <v>5</v>
          </cell>
          <cell r="R2096">
            <v>3</v>
          </cell>
          <cell r="S2096">
            <v>12</v>
          </cell>
          <cell r="T2096" t="str">
            <v xml:space="preserve">USD Purchase Pricelist (USD)</v>
          </cell>
          <cell r="U2096">
            <v>15.08</v>
          </cell>
          <cell r="V2096">
            <v>2702.34</v>
          </cell>
          <cell r="W2096">
            <v>3500</v>
          </cell>
          <cell r="X2096">
            <v>4300</v>
          </cell>
          <cell r="Z2096">
            <v>15</v>
          </cell>
          <cell r="AB2096" t="str">
            <v>5B</v>
          </cell>
        </row>
        <row r="2097">
          <cell r="A2097">
            <v>13571</v>
          </cell>
          <cell r="B2097" t="str">
            <v>AUTOLAMPS2062</v>
          </cell>
          <cell r="C2097" t="str">
            <v>AUTOLAMPS2062</v>
          </cell>
          <cell r="D2097" t="b">
            <v>1</v>
          </cell>
          <cell r="E2097" t="str">
            <v xml:space="preserve">TOYOTA IST NCP61 SC10W (02-06) - FRONT BUMPER</v>
          </cell>
          <cell r="F2097" t="str">
            <v>TOYOTA</v>
          </cell>
          <cell r="G2097" t="str">
            <v xml:space="preserve">IST/02 BPRF</v>
          </cell>
          <cell r="H2097" t="str">
            <v>TY40-0107</v>
          </cell>
          <cell r="J2097">
            <v>0.04</v>
          </cell>
          <cell r="K2097" t="str">
            <v>SUPPLIER0002</v>
          </cell>
          <cell r="L2097" t="str">
            <v xml:space="preserve">ANHUI TINCAI SILK CO. LTD</v>
          </cell>
          <cell r="M2097">
            <v>2</v>
          </cell>
          <cell r="N2097">
            <v>8</v>
          </cell>
          <cell r="O2097">
            <v>10</v>
          </cell>
          <cell r="R2097">
            <v>1</v>
          </cell>
          <cell r="S2097">
            <v>3</v>
          </cell>
          <cell r="T2097" t="str">
            <v xml:space="preserve">Yuan Purchase Pricelist (CNY)</v>
          </cell>
          <cell r="U2097">
            <v>120</v>
          </cell>
          <cell r="V2097">
            <v>3060</v>
          </cell>
          <cell r="W2097">
            <v>4590</v>
          </cell>
          <cell r="X2097">
            <v>6120</v>
          </cell>
          <cell r="Z2097">
            <v>13</v>
          </cell>
          <cell r="AB2097" t="str">
            <v>G4A</v>
          </cell>
        </row>
        <row r="2098">
          <cell r="A2098">
            <v>13572</v>
          </cell>
          <cell r="B2098" t="str">
            <v>AUTOLAMPS2064</v>
          </cell>
          <cell r="C2098" t="str">
            <v>AUTOLAMPS2064</v>
          </cell>
          <cell r="D2098" t="b">
            <v>1</v>
          </cell>
          <cell r="E2098" t="str">
            <v xml:space="preserve">TOYOTA IST NCP61 SC10W (02-06) - GRILL</v>
          </cell>
          <cell r="F2098" t="str">
            <v>TOYOTA</v>
          </cell>
          <cell r="G2098" t="str">
            <v xml:space="preserve">IST/02 GRL</v>
          </cell>
          <cell r="H2098" t="str">
            <v>TY40-0111</v>
          </cell>
          <cell r="J2098">
            <v>0.04</v>
          </cell>
          <cell r="K2098" t="str">
            <v>SUPPLIER0002</v>
          </cell>
          <cell r="L2098" t="str">
            <v xml:space="preserve">ANHUI TINCAI SILK CO. LTD</v>
          </cell>
          <cell r="M2098">
            <v>1</v>
          </cell>
          <cell r="N2098">
            <v>4</v>
          </cell>
          <cell r="O2098">
            <v>5</v>
          </cell>
          <cell r="R2098">
            <v>1</v>
          </cell>
          <cell r="S2098">
            <v>3</v>
          </cell>
          <cell r="T2098" t="str">
            <v xml:space="preserve">Yuan Purchase Pricelist (CNY)</v>
          </cell>
          <cell r="U2098">
            <v>70</v>
          </cell>
          <cell r="V2098">
            <v>1627.5</v>
          </cell>
          <cell r="W2098">
            <v>2520</v>
          </cell>
          <cell r="X2098">
            <v>3480</v>
          </cell>
        </row>
        <row r="2099">
          <cell r="A2099">
            <v>10463</v>
          </cell>
          <cell r="B2099" t="str">
            <v>AUTOLAMPS2065</v>
          </cell>
          <cell r="C2099" t="str">
            <v>AUTOLAMPS2065</v>
          </cell>
          <cell r="D2099" t="b">
            <v>1</v>
          </cell>
          <cell r="E2099" t="str">
            <v xml:space="preserve">TOYOTA IST NCP61 SC10W (02-06) - HEAD LAMP - LH</v>
          </cell>
          <cell r="F2099" t="str">
            <v>TOYOTA</v>
          </cell>
          <cell r="G2099" t="str">
            <v xml:space="preserve">IST/02 HLA LH</v>
          </cell>
          <cell r="H2099" t="str">
            <v>TY40-0101-L</v>
          </cell>
          <cell r="J2099">
            <v>0.04</v>
          </cell>
          <cell r="K2099" t="str">
            <v>SUPPLIER0002</v>
          </cell>
          <cell r="L2099" t="str">
            <v xml:space="preserve">ANHUI TINCAI SILK CO. LTD</v>
          </cell>
          <cell r="M2099">
            <v>4</v>
          </cell>
          <cell r="N2099">
            <v>16</v>
          </cell>
          <cell r="O2099">
            <v>20</v>
          </cell>
          <cell r="R2099">
            <v>2</v>
          </cell>
          <cell r="S2099">
            <v>5</v>
          </cell>
          <cell r="T2099" t="str">
            <v xml:space="preserve">Yuan Purchase Pricelist (CNY)</v>
          </cell>
          <cell r="U2099">
            <v>105</v>
          </cell>
          <cell r="V2099">
            <v>2669.94</v>
          </cell>
          <cell r="W2099">
            <v>4000</v>
          </cell>
          <cell r="X2099">
            <v>6900</v>
          </cell>
        </row>
        <row r="2100">
          <cell r="A2100">
            <v>10462</v>
          </cell>
          <cell r="B2100" t="str">
            <v>AUTOLAMPS2066</v>
          </cell>
          <cell r="C2100" t="str">
            <v>AUTOLAMPS2066</v>
          </cell>
          <cell r="D2100" t="b">
            <v>1</v>
          </cell>
          <cell r="E2100" t="str">
            <v xml:space="preserve">TOYOTA IST NCP61 SC10W (02-06) - HEAD LAMP - RH</v>
          </cell>
          <cell r="F2100" t="str">
            <v>TOYOTA</v>
          </cell>
          <cell r="G2100" t="str">
            <v xml:space="preserve">IST/02 HLA RH</v>
          </cell>
          <cell r="H2100" t="str">
            <v>TY40-0101-R</v>
          </cell>
          <cell r="J2100">
            <v>0.04</v>
          </cell>
          <cell r="K2100" t="str">
            <v>SUPPLIER0002</v>
          </cell>
          <cell r="L2100" t="str">
            <v xml:space="preserve">ANHUI TINCAI SILK CO. LTD</v>
          </cell>
          <cell r="M2100">
            <v>4</v>
          </cell>
          <cell r="N2100">
            <v>16</v>
          </cell>
          <cell r="O2100">
            <v>20</v>
          </cell>
          <cell r="R2100">
            <v>2</v>
          </cell>
          <cell r="S2100">
            <v>5</v>
          </cell>
          <cell r="T2100" t="str">
            <v xml:space="preserve">Yuan Purchase Pricelist (CNY)</v>
          </cell>
          <cell r="U2100">
            <v>105</v>
          </cell>
          <cell r="V2100">
            <v>2669.94</v>
          </cell>
          <cell r="W2100">
            <v>4000</v>
          </cell>
          <cell r="X2100">
            <v>6900</v>
          </cell>
        </row>
        <row r="2101">
          <cell r="A2101">
            <v>11951</v>
          </cell>
          <cell r="B2101" t="str">
            <v>AUTOLAMPS2060</v>
          </cell>
          <cell r="C2101" t="str">
            <v>AUTOLAMPS2060</v>
          </cell>
          <cell r="D2101" t="b">
            <v>1</v>
          </cell>
          <cell r="E2101" t="str">
            <v xml:space="preserve">TOYOTA IST NCP61 SC10W (02-06) - LAMINATED FRONT WINDSCREEN</v>
          </cell>
          <cell r="F2101" t="str">
            <v>TOYOTA</v>
          </cell>
          <cell r="G2101" t="str">
            <v xml:space="preserve">SC10W LFW/X</v>
          </cell>
          <cell r="H2101" t="str">
            <v xml:space="preserve">SC10W LFW/X</v>
          </cell>
          <cell r="I2101" t="str">
            <v>1303*918</v>
          </cell>
          <cell r="J2101">
            <v>0.02</v>
          </cell>
          <cell r="K2101" t="str">
            <v>SUPPLIER0015</v>
          </cell>
          <cell r="L2101" t="str">
            <v xml:space="preserve">XINYI AUTOMOBILE GLASS (SHENZHEN) CO., LTD</v>
          </cell>
          <cell r="M2101">
            <v>6</v>
          </cell>
          <cell r="N2101">
            <v>24</v>
          </cell>
          <cell r="O2101">
            <v>30</v>
          </cell>
          <cell r="R2101">
            <v>3</v>
          </cell>
          <cell r="S2101">
            <v>12</v>
          </cell>
          <cell r="T2101" t="str">
            <v xml:space="preserve">USD Purchase Pricelist (USD)</v>
          </cell>
          <cell r="U2101">
            <v>14.29</v>
          </cell>
          <cell r="V2101">
            <v>1967.73</v>
          </cell>
          <cell r="W2101">
            <v>3100</v>
          </cell>
          <cell r="X2101">
            <v>4280</v>
          </cell>
          <cell r="Z2101">
            <v>28</v>
          </cell>
          <cell r="AB2101" t="str">
            <v>4C</v>
          </cell>
        </row>
        <row r="2102">
          <cell r="A2102">
            <v>13573</v>
          </cell>
          <cell r="B2102" t="str">
            <v>AUTOLAMPS2063</v>
          </cell>
          <cell r="C2102" t="str">
            <v>AUTOLAMPS2063</v>
          </cell>
          <cell r="D2102" t="b">
            <v>1</v>
          </cell>
          <cell r="E2102" t="str">
            <v xml:space="preserve">TOYOTA IST NCP61 SC10W (02-06) - REAR BUMPER</v>
          </cell>
          <cell r="F2102" t="str">
            <v>TOYOTA</v>
          </cell>
          <cell r="G2102" t="str">
            <v xml:space="preserve">IST/02 BPRR</v>
          </cell>
          <cell r="H2102" t="str">
            <v>TY40-0108</v>
          </cell>
          <cell r="J2102">
            <v>0.04</v>
          </cell>
          <cell r="K2102" t="str">
            <v>SUPPLIER0002</v>
          </cell>
          <cell r="L2102" t="str">
            <v xml:space="preserve">ANHUI TINCAI SILK CO. LTD</v>
          </cell>
          <cell r="M2102">
            <v>0</v>
          </cell>
          <cell r="N2102">
            <v>0</v>
          </cell>
          <cell r="O2102">
            <v>0</v>
          </cell>
          <cell r="R2102">
            <v>1</v>
          </cell>
          <cell r="S2102">
            <v>3</v>
          </cell>
          <cell r="T2102" t="str">
            <v xml:space="preserve">Yuan Purchase Pricelist (CNY)</v>
          </cell>
          <cell r="U2102">
            <v>120</v>
          </cell>
          <cell r="V2102">
            <v>2700</v>
          </cell>
          <cell r="W2102">
            <v>4190</v>
          </cell>
          <cell r="X2102">
            <v>5780</v>
          </cell>
          <cell r="Z2102">
            <v>7</v>
          </cell>
          <cell r="AB2102" t="str">
            <v>G4A</v>
          </cell>
        </row>
        <row r="2103">
          <cell r="A2103">
            <v>13525</v>
          </cell>
          <cell r="B2103" t="str">
            <v>AUTOLAMPS2061</v>
          </cell>
          <cell r="C2103" t="str">
            <v>AUTOLAMPS2061</v>
          </cell>
          <cell r="D2103" t="b">
            <v>1</v>
          </cell>
          <cell r="E2103" t="str">
            <v xml:space="preserve">TOYOTA IST NCP61 SC10W (02-06) - REAR HEATED WINDSCREEN</v>
          </cell>
          <cell r="F2103" t="str">
            <v>TOYOTA</v>
          </cell>
          <cell r="G2103" t="str">
            <v xml:space="preserve">SC10W RW/H/X</v>
          </cell>
          <cell r="H2103" t="str">
            <v xml:space="preserve">SC10W RW/H/X</v>
          </cell>
          <cell r="I2103" t="str">
            <v>1312*454</v>
          </cell>
          <cell r="J2103">
            <v>0.02</v>
          </cell>
          <cell r="K2103" t="str">
            <v>SUPPLIER0015</v>
          </cell>
          <cell r="L2103" t="str">
            <v xml:space="preserve">XINYI AUTOMOBILE GLASS (SHENZHEN) CO., LTD</v>
          </cell>
          <cell r="M2103">
            <v>0</v>
          </cell>
          <cell r="N2103">
            <v>0</v>
          </cell>
          <cell r="O2103">
            <v>0</v>
          </cell>
          <cell r="R2103">
            <v>2</v>
          </cell>
          <cell r="S2103">
            <v>8</v>
          </cell>
          <cell r="T2103" t="str">
            <v xml:space="preserve">USD Purchase Pricelist (USD)</v>
          </cell>
          <cell r="U2103">
            <v>13</v>
          </cell>
          <cell r="V2103">
            <v>2329.6</v>
          </cell>
          <cell r="W2103">
            <v>3000</v>
          </cell>
          <cell r="X2103">
            <v>3700</v>
          </cell>
          <cell r="Z2103">
            <v>38</v>
          </cell>
          <cell r="AB2103" t="str">
            <v>5B</v>
          </cell>
        </row>
        <row r="2104">
          <cell r="A2104">
            <v>10465</v>
          </cell>
          <cell r="B2104" t="str">
            <v>AUTOLAMPS2067</v>
          </cell>
          <cell r="C2104" t="str">
            <v>AUTOLAMPS2067</v>
          </cell>
          <cell r="D2104" t="b">
            <v>1</v>
          </cell>
          <cell r="E2104" t="str">
            <v xml:space="preserve">TOYOTA IST NCP61 SC10W (02-06) - TAIL LAMP - LH</v>
          </cell>
          <cell r="F2104" t="str">
            <v>TOYOTA</v>
          </cell>
          <cell r="G2104" t="str">
            <v xml:space="preserve">IST/02 TLA LH</v>
          </cell>
          <cell r="H2104" t="str">
            <v>TY40-0102-L</v>
          </cell>
          <cell r="J2104">
            <v>0.04</v>
          </cell>
          <cell r="K2104" t="str">
            <v>SUPPLIER0002</v>
          </cell>
          <cell r="L2104" t="str">
            <v xml:space="preserve">ANHUI TINCAI SILK CO. LTD</v>
          </cell>
          <cell r="M2104">
            <v>2</v>
          </cell>
          <cell r="N2104">
            <v>8</v>
          </cell>
          <cell r="O2104">
            <v>10</v>
          </cell>
          <cell r="R2104">
            <v>2</v>
          </cell>
          <cell r="S2104">
            <v>5</v>
          </cell>
          <cell r="T2104" t="str">
            <v xml:space="preserve">Yuan Purchase Pricelist (CNY)</v>
          </cell>
          <cell r="U2104">
            <v>70</v>
          </cell>
          <cell r="V2104">
            <v>1779.96</v>
          </cell>
          <cell r="W2104">
            <v>2700</v>
          </cell>
          <cell r="X2104">
            <v>4700</v>
          </cell>
          <cell r="Z2104">
            <v>5</v>
          </cell>
          <cell r="AB2104" t="str">
            <v>B3</v>
          </cell>
        </row>
        <row r="2105">
          <cell r="A2105">
            <v>10464</v>
          </cell>
          <cell r="B2105" t="str">
            <v>AUTOLAMPS2068</v>
          </cell>
          <cell r="C2105" t="str">
            <v>AUTOLAMPS2068</v>
          </cell>
          <cell r="D2105" t="b">
            <v>1</v>
          </cell>
          <cell r="E2105" t="str">
            <v xml:space="preserve">TOYOTA IST NCP61 SC10W (02-06) - TAIL LAMP - RH</v>
          </cell>
          <cell r="F2105" t="str">
            <v>TOYOTA</v>
          </cell>
          <cell r="G2105" t="str">
            <v xml:space="preserve">IST/02 TLA RH</v>
          </cell>
          <cell r="H2105" t="str">
            <v>TY40-0102-R</v>
          </cell>
          <cell r="J2105">
            <v>0.04</v>
          </cell>
          <cell r="K2105" t="str">
            <v>SUPPLIER0002</v>
          </cell>
          <cell r="L2105" t="str">
            <v xml:space="preserve">ANHUI TINCAI SILK CO. LTD</v>
          </cell>
          <cell r="M2105">
            <v>2</v>
          </cell>
          <cell r="N2105">
            <v>8</v>
          </cell>
          <cell r="O2105">
            <v>10</v>
          </cell>
          <cell r="R2105">
            <v>2</v>
          </cell>
          <cell r="S2105">
            <v>5</v>
          </cell>
          <cell r="T2105" t="str">
            <v xml:space="preserve">Yuan Purchase Pricelist (CNY)</v>
          </cell>
          <cell r="U2105">
            <v>70</v>
          </cell>
          <cell r="V2105">
            <v>1779.96</v>
          </cell>
          <cell r="W2105">
            <v>2700</v>
          </cell>
          <cell r="X2105">
            <v>4700</v>
          </cell>
          <cell r="Z2105">
            <v>2</v>
          </cell>
          <cell r="AB2105" t="str">
            <v>B3</v>
          </cell>
        </row>
        <row r="2106">
          <cell r="A2106">
            <v>14218</v>
          </cell>
          <cell r="B2106" t="str">
            <v>AUTOLAMPS2071</v>
          </cell>
          <cell r="C2106" t="str">
            <v>AUTOLAMPS2071</v>
          </cell>
          <cell r="D2106" t="b">
            <v>1</v>
          </cell>
          <cell r="E2106" t="str">
            <v xml:space="preserve">TOYOTA IST NCP61 SC10W (07-05) - TAIL LAMP (SLIGHTLY CRACKED) - RH</v>
          </cell>
          <cell r="F2106" t="str">
            <v>TOYOTA</v>
          </cell>
          <cell r="G2106" t="str">
            <v xml:space="preserve">IST/07 TLA RH/B</v>
          </cell>
          <cell r="H2106" t="str">
            <v>TY40-0102B-R</v>
          </cell>
          <cell r="J2106">
            <v>0.04</v>
          </cell>
          <cell r="K2106" t="str">
            <v>SUPPLIER0002</v>
          </cell>
          <cell r="L2106" t="str">
            <v xml:space="preserve">ANHUI TINCAI SILK CO. LTD</v>
          </cell>
          <cell r="N2106">
            <v>0</v>
          </cell>
          <cell r="O2106">
            <v>0</v>
          </cell>
          <cell r="R2106">
            <v>2</v>
          </cell>
          <cell r="S2106">
            <v>5</v>
          </cell>
          <cell r="T2106" t="str">
            <v xml:space="preserve">Yuan Purchase Pricelist (CNY)</v>
          </cell>
          <cell r="U2106">
            <v>90</v>
          </cell>
          <cell r="V2106">
            <v>2092.5</v>
          </cell>
          <cell r="W2106">
            <v>2800</v>
          </cell>
          <cell r="X2106">
            <v>3900</v>
          </cell>
        </row>
        <row r="2107">
          <cell r="A2107">
            <v>12585</v>
          </cell>
          <cell r="B2107" t="str">
            <v>AUTOLAMPS2069</v>
          </cell>
          <cell r="C2107" t="str">
            <v>AUTOLAMPS2069</v>
          </cell>
          <cell r="D2107" t="b">
            <v>1</v>
          </cell>
          <cell r="E2107" t="str">
            <v xml:space="preserve">TOYOTA IST NCP61 SC10W (07-08) - TAIL LAMP - LH</v>
          </cell>
          <cell r="F2107" t="str">
            <v>TOYOTA</v>
          </cell>
          <cell r="G2107" t="str">
            <v xml:space="preserve">IST/07 TLA LH</v>
          </cell>
          <cell r="H2107" t="str">
            <v>TY40-0102B-L</v>
          </cell>
          <cell r="J2107">
            <v>0.04</v>
          </cell>
          <cell r="K2107" t="str">
            <v>SUPPLIER0002</v>
          </cell>
          <cell r="L2107" t="str">
            <v xml:space="preserve">ANHUI TINCAI SILK CO. LTD</v>
          </cell>
          <cell r="M2107">
            <v>1</v>
          </cell>
          <cell r="N2107">
            <v>4</v>
          </cell>
          <cell r="O2107">
            <v>5</v>
          </cell>
          <cell r="R2107">
            <v>2</v>
          </cell>
          <cell r="S2107">
            <v>5</v>
          </cell>
          <cell r="T2107" t="str">
            <v xml:space="preserve">Yuan Purchase Pricelist (CNY)</v>
          </cell>
          <cell r="U2107">
            <v>90</v>
          </cell>
          <cell r="V2107">
            <v>2173</v>
          </cell>
          <cell r="W2107">
            <v>3260</v>
          </cell>
          <cell r="X2107">
            <v>4500</v>
          </cell>
          <cell r="Z2107">
            <v>4</v>
          </cell>
          <cell r="AB2107" t="str">
            <v>B1</v>
          </cell>
        </row>
        <row r="2108">
          <cell r="A2108">
            <v>12584</v>
          </cell>
          <cell r="B2108" t="str">
            <v>AUTOLAMPS2070</v>
          </cell>
          <cell r="C2108" t="str">
            <v>AUTOLAMPS2070</v>
          </cell>
          <cell r="D2108" t="b">
            <v>1</v>
          </cell>
          <cell r="E2108" t="str">
            <v xml:space="preserve">TOYOTA IST NCP61 SC10W (07-08) - TAIL LAMP - RH</v>
          </cell>
          <cell r="F2108" t="str">
            <v>TOYOTA</v>
          </cell>
          <cell r="G2108" t="str">
            <v xml:space="preserve">IST/07 TLA RH</v>
          </cell>
          <cell r="H2108" t="str">
            <v>TY40-0102B-R</v>
          </cell>
          <cell r="J2108">
            <v>0.04</v>
          </cell>
          <cell r="K2108" t="str">
            <v>SUPPLIER0002</v>
          </cell>
          <cell r="L2108" t="str">
            <v xml:space="preserve">ANHUI TINCAI SILK CO. LTD</v>
          </cell>
          <cell r="M2108">
            <v>1</v>
          </cell>
          <cell r="N2108">
            <v>4</v>
          </cell>
          <cell r="O2108">
            <v>5</v>
          </cell>
          <cell r="R2108">
            <v>2</v>
          </cell>
          <cell r="S2108">
            <v>5</v>
          </cell>
          <cell r="T2108" t="str">
            <v xml:space="preserve">Yuan Purchase Pricelist (CNY)</v>
          </cell>
          <cell r="U2108">
            <v>90</v>
          </cell>
          <cell r="V2108">
            <v>2173</v>
          </cell>
          <cell r="W2108">
            <v>3260</v>
          </cell>
          <cell r="X2108">
            <v>4500</v>
          </cell>
          <cell r="Z2108">
            <v>0</v>
          </cell>
          <cell r="AB2108" t="str">
            <v>B1</v>
          </cell>
        </row>
        <row r="2109">
          <cell r="A2109">
            <v>10748</v>
          </cell>
          <cell r="B2109" t="str">
            <v>AUTOLAMPS2073</v>
          </cell>
          <cell r="C2109" t="str">
            <v>AUTOLAMPS2073</v>
          </cell>
          <cell r="D2109" t="b">
            <v>1</v>
          </cell>
          <cell r="E2109" t="str">
            <v xml:space="preserve">TOYOTA LANDCRUISER FJ100 (01-04) - BACK LAMP (212-1316-A-CR) - LH</v>
          </cell>
          <cell r="F2109" t="str">
            <v>TOYOTA</v>
          </cell>
          <cell r="G2109" t="str">
            <v xml:space="preserve">FJ100/01 BALA LH</v>
          </cell>
          <cell r="H2109" t="str">
            <v>TY07-1702B-L</v>
          </cell>
          <cell r="J2109">
            <v>0.04</v>
          </cell>
          <cell r="K2109" t="str">
            <v>SUPPLIER0002</v>
          </cell>
          <cell r="L2109" t="str">
            <v xml:space="preserve">ANHUI TINCAI SILK CO. LTD</v>
          </cell>
          <cell r="N2109">
            <v>0</v>
          </cell>
          <cell r="O2109">
            <v>0</v>
          </cell>
          <cell r="P2109">
            <v>2</v>
          </cell>
          <cell r="Q2109">
            <v>5</v>
          </cell>
          <cell r="T2109" t="str">
            <v xml:space="preserve">Yuan Purchase Pricelist (CNY)</v>
          </cell>
          <cell r="U2109">
            <v>9.52</v>
          </cell>
          <cell r="V2109">
            <v>1488</v>
          </cell>
          <cell r="W2109">
            <v>2310</v>
          </cell>
          <cell r="X2109">
            <v>3190</v>
          </cell>
        </row>
        <row r="2110">
          <cell r="A2110">
            <v>10747</v>
          </cell>
          <cell r="B2110" t="str">
            <v>AUTOLAMPS2074</v>
          </cell>
          <cell r="C2110" t="str">
            <v>AUTOLAMPS2074</v>
          </cell>
          <cell r="D2110" t="b">
            <v>1</v>
          </cell>
          <cell r="E2110" t="str">
            <v xml:space="preserve">TOYOTA LANDCRUISER FJ100 (01-04) - BACK LAMP (212-1316-A-CR) - RH</v>
          </cell>
          <cell r="F2110" t="str">
            <v>TOYOTA</v>
          </cell>
          <cell r="G2110" t="str">
            <v xml:space="preserve">FJ100/01 BALA RH</v>
          </cell>
          <cell r="H2110" t="str">
            <v>TY07-1702B-R</v>
          </cell>
          <cell r="J2110">
            <v>0.04</v>
          </cell>
          <cell r="K2110" t="str">
            <v>SUPPLIER0002</v>
          </cell>
          <cell r="L2110" t="str">
            <v xml:space="preserve">ANHUI TINCAI SILK CO. LTD</v>
          </cell>
          <cell r="N2110">
            <v>0</v>
          </cell>
          <cell r="O2110">
            <v>0</v>
          </cell>
          <cell r="P2110">
            <v>2</v>
          </cell>
          <cell r="Q2110">
            <v>5</v>
          </cell>
          <cell r="T2110" t="str">
            <v xml:space="preserve">Yuan Purchase Pricelist (CNY)</v>
          </cell>
          <cell r="U2110">
            <v>9.52</v>
          </cell>
          <cell r="V2110">
            <v>1488</v>
          </cell>
          <cell r="W2110">
            <v>2310</v>
          </cell>
          <cell r="X2110">
            <v>3190</v>
          </cell>
        </row>
        <row r="2111">
          <cell r="A2111">
            <v>10743</v>
          </cell>
          <cell r="B2111" t="str">
            <v>AUTOLAMPS2077</v>
          </cell>
          <cell r="C2111" t="str">
            <v>AUTOLAMPS2077</v>
          </cell>
          <cell r="D2111" t="b">
            <v>1</v>
          </cell>
          <cell r="E2111" t="str">
            <v xml:space="preserve">TOYOTA LANDCRUISER FJ100 (01-04) - CORNER LAMP (321-1552) - LH</v>
          </cell>
          <cell r="F2111" t="str">
            <v>TOYOTA</v>
          </cell>
          <cell r="G2111" t="str">
            <v xml:space="preserve">FJ100/01 CLA LH</v>
          </cell>
          <cell r="H2111" t="str">
            <v>TY07-1703-L</v>
          </cell>
          <cell r="J2111">
            <v>0.04</v>
          </cell>
          <cell r="K2111" t="str">
            <v>SUPPLIER0002</v>
          </cell>
          <cell r="L2111" t="str">
            <v xml:space="preserve">ANHUI TINCAI SILK CO. LTD</v>
          </cell>
          <cell r="M2111">
            <v>0</v>
          </cell>
          <cell r="N2111">
            <v>0</v>
          </cell>
          <cell r="O2111">
            <v>0</v>
          </cell>
          <cell r="P2111">
            <v>2</v>
          </cell>
          <cell r="Q2111">
            <v>5</v>
          </cell>
          <cell r="T2111" t="str">
            <v xml:space="preserve">Yuan Purchase Pricelist (CNY)</v>
          </cell>
          <cell r="U2111">
            <v>3.64</v>
          </cell>
          <cell r="V2111">
            <v>569</v>
          </cell>
          <cell r="W2111">
            <v>880</v>
          </cell>
          <cell r="X2111">
            <v>1210</v>
          </cell>
        </row>
        <row r="2112">
          <cell r="A2112">
            <v>10742</v>
          </cell>
          <cell r="B2112" t="str">
            <v>AUTOLAMPS2078</v>
          </cell>
          <cell r="C2112" t="str">
            <v>AUTOLAMPS2078</v>
          </cell>
          <cell r="D2112" t="b">
            <v>1</v>
          </cell>
          <cell r="E2112" t="str">
            <v xml:space="preserve">TOYOTA LANDCRUISER FJ100 (01-04) - CORNER LAMP (321-1552) - RH</v>
          </cell>
          <cell r="F2112" t="str">
            <v>TOYOTA</v>
          </cell>
          <cell r="G2112" t="str">
            <v xml:space="preserve">FJ100/01 CLA RH</v>
          </cell>
          <cell r="H2112" t="str">
            <v>TY07-1703-R</v>
          </cell>
          <cell r="J2112">
            <v>0.04</v>
          </cell>
          <cell r="K2112" t="str">
            <v>SUPPLIER0002</v>
          </cell>
          <cell r="L2112" t="str">
            <v xml:space="preserve">ANHUI TINCAI SILK CO. LTD</v>
          </cell>
          <cell r="M2112">
            <v>0</v>
          </cell>
          <cell r="N2112">
            <v>0</v>
          </cell>
          <cell r="O2112">
            <v>0</v>
          </cell>
          <cell r="P2112">
            <v>2</v>
          </cell>
          <cell r="Q2112">
            <v>5</v>
          </cell>
          <cell r="T2112" t="str">
            <v xml:space="preserve">Yuan Purchase Pricelist (CNY)</v>
          </cell>
          <cell r="U2112">
            <v>3.64</v>
          </cell>
          <cell r="V2112">
            <v>569</v>
          </cell>
          <cell r="W2112">
            <v>880</v>
          </cell>
          <cell r="X2112">
            <v>1210</v>
          </cell>
        </row>
        <row r="2113">
          <cell r="A2113">
            <v>10741</v>
          </cell>
          <cell r="B2113" t="str">
            <v>AUTOLAMPS2081</v>
          </cell>
          <cell r="C2113" t="str">
            <v>AUTOLAMPS2081</v>
          </cell>
          <cell r="D2113" t="b">
            <v>1</v>
          </cell>
          <cell r="E2113" t="str">
            <v xml:space="preserve">TOYOTA LANDCRUISER FJ100 (01-04) - HEAD LAMP (212-11C1-LD-E) - LH</v>
          </cell>
          <cell r="F2113" t="str">
            <v>TOYOTA</v>
          </cell>
          <cell r="G2113" t="str">
            <v xml:space="preserve">FJ100/01 HLA LH</v>
          </cell>
          <cell r="H2113" t="str">
            <v>TY07-1701-L</v>
          </cell>
          <cell r="J2113">
            <v>0.04</v>
          </cell>
          <cell r="K2113" t="str">
            <v>SUPPLIER0002</v>
          </cell>
          <cell r="L2113" t="str">
            <v xml:space="preserve">ANHUI TINCAI SILK CO. LTD</v>
          </cell>
          <cell r="N2113">
            <v>0</v>
          </cell>
          <cell r="O2113">
            <v>0</v>
          </cell>
          <cell r="R2113">
            <v>2</v>
          </cell>
          <cell r="S2113">
            <v>5</v>
          </cell>
          <cell r="T2113" t="str">
            <v xml:space="preserve">USD Purchase Pricelist (USD)</v>
          </cell>
          <cell r="U2113">
            <v>19.98</v>
          </cell>
          <cell r="V2113">
            <v>3123</v>
          </cell>
          <cell r="W2113">
            <v>4840</v>
          </cell>
          <cell r="X2113">
            <v>6680</v>
          </cell>
        </row>
        <row r="2114">
          <cell r="A2114">
            <v>10740</v>
          </cell>
          <cell r="B2114" t="str">
            <v>AUTOLAMPS2052</v>
          </cell>
          <cell r="C2114" t="str">
            <v>AUTOLAMPS2052</v>
          </cell>
          <cell r="D2114" t="b">
            <v>1</v>
          </cell>
          <cell r="E2114" t="str">
            <v xml:space="preserve">TOYOTA LANDCRUISER FJ100 (01-04) - HEAD LAMP (212-11C1-LD-E) - RH</v>
          </cell>
          <cell r="F2114" t="str">
            <v>TOYOTA</v>
          </cell>
          <cell r="G2114" t="str">
            <v xml:space="preserve">FJ100/01 HLA RH</v>
          </cell>
          <cell r="H2114" t="str">
            <v>TY07-1701-R</v>
          </cell>
          <cell r="J2114">
            <v>0.04</v>
          </cell>
          <cell r="K2114" t="str">
            <v>SUPPLIER0002</v>
          </cell>
          <cell r="L2114" t="str">
            <v xml:space="preserve">ANHUI TINCAI SILK CO. LTD</v>
          </cell>
          <cell r="N2114">
            <v>0</v>
          </cell>
          <cell r="O2114">
            <v>0</v>
          </cell>
          <cell r="R2114">
            <v>2</v>
          </cell>
          <cell r="S2114">
            <v>5</v>
          </cell>
          <cell r="T2114" t="str">
            <v xml:space="preserve">USD Purchase Pricelist (USD)</v>
          </cell>
          <cell r="U2114">
            <v>19.98</v>
          </cell>
          <cell r="V2114">
            <v>3123</v>
          </cell>
          <cell r="W2114">
            <v>4840</v>
          </cell>
          <cell r="X2114">
            <v>6680</v>
          </cell>
        </row>
        <row r="2115">
          <cell r="A2115">
            <v>10744</v>
          </cell>
          <cell r="B2115" t="str">
            <v>AUTOLAMPS2053</v>
          </cell>
          <cell r="C2115" t="str">
            <v>AUTOLAMPS2053</v>
          </cell>
          <cell r="D2115" t="b">
            <v>1</v>
          </cell>
          <cell r="E2115" t="str">
            <v xml:space="preserve">TOYOTA LANDCRUISER FJ100 (01-04) - SIDE LAMP (212-1410N)</v>
          </cell>
          <cell r="F2115" t="str">
            <v>TOYOTA</v>
          </cell>
          <cell r="G2115" t="str">
            <v xml:space="preserve">FJ100/01 SLA</v>
          </cell>
          <cell r="H2115" t="str">
            <v>TY07-1606</v>
          </cell>
          <cell r="J2115">
            <v>0.04</v>
          </cell>
          <cell r="K2115" t="str">
            <v>SUPPLIER0002</v>
          </cell>
          <cell r="L2115" t="str">
            <v xml:space="preserve">ANHUI TINCAI SILK CO. LTD</v>
          </cell>
          <cell r="M2115">
            <v>1</v>
          </cell>
          <cell r="N2115">
            <v>4</v>
          </cell>
          <cell r="O2115">
            <v>5</v>
          </cell>
          <cell r="P2115">
            <v>5</v>
          </cell>
          <cell r="Q2115">
            <v>20</v>
          </cell>
          <cell r="T2115" t="str">
            <v xml:space="preserve">USD Purchase Pricelist (USD)</v>
          </cell>
          <cell r="U2115">
            <v>6.1</v>
          </cell>
          <cell r="V2115">
            <v>137</v>
          </cell>
          <cell r="W2115">
            <v>210</v>
          </cell>
          <cell r="X2115">
            <v>290</v>
          </cell>
        </row>
        <row r="2116">
          <cell r="A2116">
            <v>10758</v>
          </cell>
          <cell r="B2116" t="str">
            <v>AUTOLAMPS2088</v>
          </cell>
          <cell r="C2116" t="str">
            <v>AUTOLAMPS2088</v>
          </cell>
          <cell r="D2116" t="b">
            <v>1</v>
          </cell>
          <cell r="E2116" t="str">
            <v xml:space="preserve">TOYOTA LANDCRUISER FJ100 (05-06) - BACK LAMP - LH</v>
          </cell>
          <cell r="F2116" t="str">
            <v>TOYOTA</v>
          </cell>
          <cell r="G2116" t="str">
            <v>FJ100/05-BALA-LH</v>
          </cell>
          <cell r="H2116" t="str">
            <v>TY07-1902B-L</v>
          </cell>
          <cell r="J2116">
            <v>0.04</v>
          </cell>
          <cell r="K2116" t="str">
            <v>SUPPLIER0002</v>
          </cell>
          <cell r="L2116" t="str">
            <v xml:space="preserve">ANHUI TINCAI SILK CO. LTD</v>
          </cell>
          <cell r="N2116">
            <v>0</v>
          </cell>
          <cell r="O2116">
            <v>0</v>
          </cell>
          <cell r="T2116" t="str">
            <v xml:space="preserve">Yuan Purchase Pricelist (CNY)</v>
          </cell>
          <cell r="U2116">
            <v>142.6</v>
          </cell>
          <cell r="V2116">
            <v>3595</v>
          </cell>
          <cell r="W2116">
            <v>5570</v>
          </cell>
          <cell r="X2116">
            <v>7190</v>
          </cell>
        </row>
        <row r="2117">
          <cell r="A2117">
            <v>10757</v>
          </cell>
          <cell r="B2117" t="str">
            <v>AUTOLAMPS2089</v>
          </cell>
          <cell r="C2117" t="str">
            <v>AUTOLAMPS2089</v>
          </cell>
          <cell r="D2117" t="b">
            <v>1</v>
          </cell>
          <cell r="E2117" t="str">
            <v xml:space="preserve">TOYOTA LANDCRUISER FJ100 (05-06) - BACK LAMP - RH</v>
          </cell>
          <cell r="F2117" t="str">
            <v>TOYOTA</v>
          </cell>
          <cell r="G2117" t="str">
            <v>FJ100/05-BALA-RH</v>
          </cell>
          <cell r="H2117" t="str">
            <v>TY07-1902B-R</v>
          </cell>
          <cell r="J2117">
            <v>0.04</v>
          </cell>
          <cell r="K2117" t="str">
            <v>SUPPLIER0002</v>
          </cell>
          <cell r="L2117" t="str">
            <v xml:space="preserve">ANHUI TINCAI SILK CO. LTD</v>
          </cell>
          <cell r="N2117">
            <v>0</v>
          </cell>
          <cell r="O2117">
            <v>0</v>
          </cell>
          <cell r="T2117" t="str">
            <v xml:space="preserve">Yuan Purchase Pricelist (CNY)</v>
          </cell>
          <cell r="U2117">
            <v>142.6</v>
          </cell>
          <cell r="V2117">
            <v>3595</v>
          </cell>
          <cell r="W2117">
            <v>5570</v>
          </cell>
          <cell r="X2117">
            <v>7190</v>
          </cell>
        </row>
        <row r="2118">
          <cell r="A2118">
            <v>12672</v>
          </cell>
          <cell r="B2118" t="str">
            <v>AUTOLAMPS2090</v>
          </cell>
          <cell r="C2118" t="str">
            <v>AUTOLAMPS2090</v>
          </cell>
          <cell r="D2118" t="b">
            <v>1</v>
          </cell>
          <cell r="E2118" t="str">
            <v xml:space="preserve">TOYOTA LANDCRUISER FJ100 (05-06) - FRONT GRILL (CHROME)</v>
          </cell>
          <cell r="F2118" t="str">
            <v>TOYOTA</v>
          </cell>
          <cell r="G2118" t="str">
            <v xml:space="preserve">FJ100/05 GRIL C</v>
          </cell>
          <cell r="H2118" t="str">
            <v>TY07-1911B</v>
          </cell>
          <cell r="J2118">
            <v>0.04</v>
          </cell>
          <cell r="K2118" t="str">
            <v>SUPPLIER0002</v>
          </cell>
          <cell r="L2118" t="str">
            <v xml:space="preserve">ANHUI TINCAI SILK CO. LTD</v>
          </cell>
          <cell r="N2118">
            <v>0</v>
          </cell>
          <cell r="O2118">
            <v>0</v>
          </cell>
          <cell r="R2118">
            <v>1</v>
          </cell>
          <cell r="S2118">
            <v>2</v>
          </cell>
          <cell r="T2118" t="str">
            <v xml:space="preserve">Yuan Purchase Pricelist (CNY)</v>
          </cell>
          <cell r="U2118">
            <v>25.3</v>
          </cell>
          <cell r="V2118">
            <v>3954</v>
          </cell>
          <cell r="W2118">
            <v>6130</v>
          </cell>
          <cell r="X2118">
            <v>8460</v>
          </cell>
        </row>
        <row r="2119">
          <cell r="A2119">
            <v>12673</v>
          </cell>
          <cell r="B2119" t="str">
            <v>AUTOLAMPS2091</v>
          </cell>
          <cell r="C2119" t="str">
            <v>AUTOLAMPS2091</v>
          </cell>
          <cell r="D2119" t="b">
            <v>1</v>
          </cell>
          <cell r="E2119" t="str">
            <v xml:space="preserve">TOYOTA LANDCRUISER FJ100 (05-06) - FRONT GRILL (SILVER)</v>
          </cell>
          <cell r="F2119" t="str">
            <v>TOYOTA</v>
          </cell>
          <cell r="G2119" t="str">
            <v xml:space="preserve">FJ100/05 GRIL S</v>
          </cell>
          <cell r="H2119" t="str">
            <v>TY07-1911A</v>
          </cell>
          <cell r="J2119">
            <v>0.04</v>
          </cell>
          <cell r="K2119" t="str">
            <v>SUPPLIER0002</v>
          </cell>
          <cell r="L2119" t="str">
            <v xml:space="preserve">ANHUI TINCAI SILK CO. LTD</v>
          </cell>
          <cell r="N2119">
            <v>0</v>
          </cell>
          <cell r="O2119">
            <v>0</v>
          </cell>
          <cell r="R2119">
            <v>1</v>
          </cell>
          <cell r="S2119">
            <v>2</v>
          </cell>
          <cell r="T2119" t="str">
            <v xml:space="preserve">Yuan Purchase Pricelist (CNY)</v>
          </cell>
          <cell r="U2119">
            <v>25.3</v>
          </cell>
          <cell r="V2119">
            <v>3954</v>
          </cell>
          <cell r="W2119">
            <v>6130</v>
          </cell>
          <cell r="X2119">
            <v>8460</v>
          </cell>
        </row>
        <row r="2120">
          <cell r="A2120">
            <v>10754</v>
          </cell>
          <cell r="B2120" t="str">
            <v>AUTOLAMPS2092</v>
          </cell>
          <cell r="C2120" t="str">
            <v>AUTOLAMPS2092</v>
          </cell>
          <cell r="D2120" t="b">
            <v>1</v>
          </cell>
          <cell r="E2120" t="str">
            <v xml:space="preserve">TOYOTA LANDCRUISER FJ100 (05-06) - HEAD LAMP (212-11H9-RD-EM) - LH</v>
          </cell>
          <cell r="F2120" t="str">
            <v>TOYOTA</v>
          </cell>
          <cell r="G2120" t="str">
            <v xml:space="preserve">FJ100/05 HLA LH</v>
          </cell>
          <cell r="H2120" t="str">
            <v>TY07-1901-L</v>
          </cell>
          <cell r="J2120">
            <v>0.04</v>
          </cell>
          <cell r="K2120" t="str">
            <v>SUPPLIER0002</v>
          </cell>
          <cell r="L2120" t="str">
            <v xml:space="preserve">ANHUI TINCAI SILK CO. LTD</v>
          </cell>
          <cell r="M2120">
            <v>0</v>
          </cell>
          <cell r="N2120">
            <v>0</v>
          </cell>
          <cell r="O2120">
            <v>0</v>
          </cell>
          <cell r="R2120">
            <v>2</v>
          </cell>
          <cell r="S2120">
            <v>4</v>
          </cell>
          <cell r="T2120" t="str">
            <v xml:space="preserve">Yuan Purchase Pricelist (CNY)</v>
          </cell>
          <cell r="U2120">
            <v>135</v>
          </cell>
          <cell r="V2120">
            <v>3138.75</v>
          </cell>
          <cell r="W2120">
            <v>4870</v>
          </cell>
          <cell r="X2120">
            <v>6720</v>
          </cell>
        </row>
        <row r="2121">
          <cell r="A2121">
            <v>10753</v>
          </cell>
          <cell r="B2121" t="str">
            <v>AUTOLAMPS2093</v>
          </cell>
          <cell r="C2121" t="str">
            <v>AUTOLAMPS2093</v>
          </cell>
          <cell r="D2121" t="b">
            <v>1</v>
          </cell>
          <cell r="E2121" t="str">
            <v xml:space="preserve">TOYOTA LANDCRUISER FJ100 (05-06) - HEAD LAMP (212-11H9-RD-EM) - RH</v>
          </cell>
          <cell r="F2121" t="str">
            <v>TOYOTA</v>
          </cell>
          <cell r="G2121" t="str">
            <v xml:space="preserve">FJ100/05 HLA RH</v>
          </cell>
          <cell r="H2121" t="str">
            <v>TY07-1901-R</v>
          </cell>
          <cell r="J2121">
            <v>0.04</v>
          </cell>
          <cell r="K2121" t="str">
            <v>SUPPLIER0002</v>
          </cell>
          <cell r="L2121" t="str">
            <v xml:space="preserve">ANHUI TINCAI SILK CO. LTD</v>
          </cell>
          <cell r="M2121">
            <v>0</v>
          </cell>
          <cell r="N2121">
            <v>0</v>
          </cell>
          <cell r="O2121">
            <v>0</v>
          </cell>
          <cell r="R2121">
            <v>2</v>
          </cell>
          <cell r="S2121">
            <v>4</v>
          </cell>
          <cell r="T2121" t="str">
            <v xml:space="preserve">Yuan Purchase Pricelist (CNY)</v>
          </cell>
          <cell r="U2121">
            <v>135</v>
          </cell>
          <cell r="V2121">
            <v>3138.75</v>
          </cell>
          <cell r="W2121">
            <v>4870</v>
          </cell>
          <cell r="X2121">
            <v>6720</v>
          </cell>
        </row>
        <row r="2122">
          <cell r="A2122">
            <v>10751</v>
          </cell>
          <cell r="B2122" t="str">
            <v>AUTOLAMPS2094</v>
          </cell>
          <cell r="C2122" t="str">
            <v>AUTOLAMPS2094</v>
          </cell>
          <cell r="D2122" t="b">
            <v>1</v>
          </cell>
          <cell r="E2122" t="str">
            <v xml:space="preserve">TOYOTA LANDCRUISER FJ100 (05-06) - HEAD LAMP (WITH XENON)(212-11H9-LDH) - LH</v>
          </cell>
          <cell r="F2122" t="str">
            <v>TOYOTA</v>
          </cell>
          <cell r="G2122" t="str">
            <v xml:space="preserve">FJ100/05 HLAX LH</v>
          </cell>
          <cell r="H2122" t="str">
            <v>TY07-1901C-L</v>
          </cell>
          <cell r="J2122">
            <v>0.04</v>
          </cell>
          <cell r="K2122" t="str">
            <v>SUPPLIER0002</v>
          </cell>
          <cell r="L2122" t="str">
            <v xml:space="preserve">ANHUI TINCAI SILK CO. LTD</v>
          </cell>
          <cell r="N2122">
            <v>0</v>
          </cell>
          <cell r="O2122">
            <v>0</v>
          </cell>
          <cell r="R2122">
            <v>2</v>
          </cell>
          <cell r="S2122">
            <v>4</v>
          </cell>
          <cell r="T2122" t="str">
            <v xml:space="preserve">Yuan Purchase Pricelist (CNY)</v>
          </cell>
          <cell r="U2122">
            <v>29</v>
          </cell>
          <cell r="V2122">
            <v>4533</v>
          </cell>
          <cell r="W2122">
            <v>7030</v>
          </cell>
          <cell r="X2122">
            <v>9700</v>
          </cell>
        </row>
        <row r="2123">
          <cell r="A2123">
            <v>10752</v>
          </cell>
          <cell r="B2123" t="str">
            <v>AUTOLAMPS2095</v>
          </cell>
          <cell r="C2123" t="str">
            <v>AUTOLAMPS2095</v>
          </cell>
          <cell r="D2123" t="b">
            <v>1</v>
          </cell>
          <cell r="E2123" t="str">
            <v xml:space="preserve">TOYOTA LANDCRUISER FJ100 (05-06) - HEAD LAMP (WITH XENON)(212-11H9-LDH) - RH</v>
          </cell>
          <cell r="F2123" t="str">
            <v>TOYOTA</v>
          </cell>
          <cell r="G2123" t="str">
            <v xml:space="preserve">FJ100/05 HLAX LH</v>
          </cell>
          <cell r="H2123" t="str">
            <v>TY07-1901C-R</v>
          </cell>
          <cell r="J2123">
            <v>0.04</v>
          </cell>
          <cell r="K2123" t="str">
            <v>SUPPLIER0002</v>
          </cell>
          <cell r="L2123" t="str">
            <v xml:space="preserve">ANHUI TINCAI SILK CO. LTD</v>
          </cell>
          <cell r="N2123">
            <v>0</v>
          </cell>
          <cell r="O2123">
            <v>0</v>
          </cell>
          <cell r="R2123">
            <v>2</v>
          </cell>
          <cell r="S2123">
            <v>4</v>
          </cell>
          <cell r="T2123" t="str">
            <v xml:space="preserve">Yuan Purchase Pricelist (CNY)</v>
          </cell>
          <cell r="U2123">
            <v>29</v>
          </cell>
          <cell r="V2123">
            <v>4533</v>
          </cell>
          <cell r="W2123">
            <v>7030</v>
          </cell>
          <cell r="X2123">
            <v>9700</v>
          </cell>
        </row>
        <row r="2124">
          <cell r="A2124">
            <v>10756</v>
          </cell>
          <cell r="B2124" t="str">
            <v>AUTOLAMPS2096</v>
          </cell>
          <cell r="C2124" t="str">
            <v>AUTOLAMPS2096</v>
          </cell>
          <cell r="D2124" t="b">
            <v>1</v>
          </cell>
          <cell r="E2124" t="str">
            <v xml:space="preserve">TOYOTA LANDCRUISER FJ100 (05-06) - TAIL LAMP (212-19L4-A) - LH</v>
          </cell>
          <cell r="F2124" t="str">
            <v>TOYOTA</v>
          </cell>
          <cell r="G2124" t="str">
            <v xml:space="preserve">FJ100/05 TLA LH</v>
          </cell>
          <cell r="H2124" t="str">
            <v>TY07-1902-L</v>
          </cell>
          <cell r="J2124">
            <v>0.04</v>
          </cell>
          <cell r="K2124" t="str">
            <v>SUPPLIER0002</v>
          </cell>
          <cell r="L2124" t="str">
            <v xml:space="preserve">ANHUI TINCAI SILK CO. LTD</v>
          </cell>
          <cell r="N2124">
            <v>0</v>
          </cell>
          <cell r="O2124">
            <v>0</v>
          </cell>
          <cell r="R2124">
            <v>2</v>
          </cell>
          <cell r="S2124">
            <v>4</v>
          </cell>
          <cell r="T2124" t="str">
            <v xml:space="preserve">Yuan Purchase Pricelist (CNY)</v>
          </cell>
          <cell r="U2124">
            <v>22</v>
          </cell>
          <cell r="V2124">
            <v>3439</v>
          </cell>
          <cell r="W2124">
            <v>5330</v>
          </cell>
          <cell r="X2124">
            <v>7360</v>
          </cell>
        </row>
        <row r="2125">
          <cell r="A2125">
            <v>10755</v>
          </cell>
          <cell r="B2125" t="str">
            <v>AUTOLAMPS2097</v>
          </cell>
          <cell r="C2125" t="str">
            <v>AUTOLAMPS2097</v>
          </cell>
          <cell r="D2125" t="b">
            <v>1</v>
          </cell>
          <cell r="E2125" t="str">
            <v xml:space="preserve">TOYOTA LANDCRUISER FJ100 (05-06) - TAIL LAMP (212-19L4-A) - RH</v>
          </cell>
          <cell r="F2125" t="str">
            <v>TOYOTA</v>
          </cell>
          <cell r="G2125" t="str">
            <v xml:space="preserve">FJ100/05 TLA RH</v>
          </cell>
          <cell r="H2125" t="str">
            <v>TY07-1902-R</v>
          </cell>
          <cell r="J2125">
            <v>0.04</v>
          </cell>
          <cell r="K2125" t="str">
            <v>SUPPLIER0002</v>
          </cell>
          <cell r="L2125" t="str">
            <v xml:space="preserve">ANHUI TINCAI SILK CO. LTD</v>
          </cell>
          <cell r="M2125">
            <v>0</v>
          </cell>
          <cell r="N2125">
            <v>0</v>
          </cell>
          <cell r="O2125">
            <v>0</v>
          </cell>
          <cell r="R2125">
            <v>2</v>
          </cell>
          <cell r="S2125">
            <v>4</v>
          </cell>
          <cell r="T2125" t="str">
            <v xml:space="preserve">Yuan Purchase Pricelist (CNY)</v>
          </cell>
          <cell r="U2125">
            <v>22</v>
          </cell>
          <cell r="V2125">
            <v>4350</v>
          </cell>
          <cell r="W2125">
            <v>5330</v>
          </cell>
          <cell r="X2125">
            <v>7360</v>
          </cell>
        </row>
        <row r="2126">
          <cell r="A2126">
            <v>10739</v>
          </cell>
          <cell r="B2126" t="str">
            <v>AUTOLAMPS2098</v>
          </cell>
          <cell r="C2126" t="str">
            <v>AUTOLAMPS2098</v>
          </cell>
          <cell r="D2126" t="b">
            <v>1</v>
          </cell>
          <cell r="E2126" t="str">
            <v xml:space="preserve">TOYOTA LANDCRUISER FJ100 (98-00) - BACK LAMP (212-1316-A) - LH</v>
          </cell>
          <cell r="F2126" t="str">
            <v>TOYOTA</v>
          </cell>
          <cell r="G2126" t="str">
            <v xml:space="preserve">FJ100/98 BALA LH</v>
          </cell>
          <cell r="H2126" t="str">
            <v>TY07-1602B-L</v>
          </cell>
          <cell r="J2126">
            <v>0.04</v>
          </cell>
          <cell r="K2126" t="str">
            <v>SUPPLIER0002</v>
          </cell>
          <cell r="L2126" t="str">
            <v xml:space="preserve">ANHUI TINCAI SILK CO. LTD</v>
          </cell>
          <cell r="M2126">
            <v>0</v>
          </cell>
          <cell r="N2126">
            <v>0</v>
          </cell>
          <cell r="O2126">
            <v>0</v>
          </cell>
          <cell r="P2126">
            <v>2</v>
          </cell>
          <cell r="Q2126">
            <v>5</v>
          </cell>
          <cell r="T2126" t="str">
            <v xml:space="preserve">Yuan Purchase Pricelist (CNY)</v>
          </cell>
          <cell r="U2126">
            <v>8.73</v>
          </cell>
          <cell r="V2126">
            <v>1364</v>
          </cell>
          <cell r="W2126">
            <v>2110</v>
          </cell>
          <cell r="X2126">
            <v>2920</v>
          </cell>
        </row>
        <row r="2127">
          <cell r="A2127">
            <v>10738</v>
          </cell>
          <cell r="B2127" t="str">
            <v>AUTOLAMPS2099</v>
          </cell>
          <cell r="C2127" t="str">
            <v>AUTOLAMPS2099</v>
          </cell>
          <cell r="D2127" t="b">
            <v>1</v>
          </cell>
          <cell r="E2127" t="str">
            <v xml:space="preserve">TOYOTA LANDCRUISER FJ100 (98-00) - BACK LAMP (212-1316-A) - RH</v>
          </cell>
          <cell r="F2127" t="str">
            <v>TOYOTA</v>
          </cell>
          <cell r="G2127" t="str">
            <v xml:space="preserve">FJ100/98 BALA RH</v>
          </cell>
          <cell r="H2127" t="str">
            <v>TY07-1602B-R</v>
          </cell>
          <cell r="J2127">
            <v>0.04</v>
          </cell>
          <cell r="K2127" t="str">
            <v>SUPPLIER0002</v>
          </cell>
          <cell r="L2127" t="str">
            <v xml:space="preserve">ANHUI TINCAI SILK CO. LTD</v>
          </cell>
          <cell r="N2127">
            <v>0</v>
          </cell>
          <cell r="O2127">
            <v>0</v>
          </cell>
          <cell r="P2127">
            <v>2</v>
          </cell>
          <cell r="Q2127">
            <v>5</v>
          </cell>
          <cell r="T2127" t="str">
            <v xml:space="preserve">Yuan Purchase Pricelist (CNY)</v>
          </cell>
          <cell r="U2127">
            <v>8.73</v>
          </cell>
          <cell r="V2127">
            <v>1364</v>
          </cell>
          <cell r="W2127">
            <v>2110</v>
          </cell>
          <cell r="X2127">
            <v>2920</v>
          </cell>
        </row>
        <row r="2128">
          <cell r="A2128">
            <v>10734</v>
          </cell>
          <cell r="B2128" t="str">
            <v>AUTOLAMPS2100</v>
          </cell>
          <cell r="C2128" t="str">
            <v>AUTOLAMPS2100</v>
          </cell>
          <cell r="D2128" t="b">
            <v>1</v>
          </cell>
          <cell r="E2128" t="str">
            <v xml:space="preserve">TOYOTA LANDCRUISER FJ100 (98-00) - CORNER LAMP (212-15C8) - LH</v>
          </cell>
          <cell r="F2128" t="str">
            <v>TOYOTA</v>
          </cell>
          <cell r="G2128" t="str">
            <v xml:space="preserve">FJ100/98 CLA LH</v>
          </cell>
          <cell r="H2128" t="str">
            <v>TY07-1603-L</v>
          </cell>
          <cell r="J2128">
            <v>0.04</v>
          </cell>
          <cell r="K2128" t="str">
            <v>SUPPLIER0002</v>
          </cell>
          <cell r="L2128" t="str">
            <v xml:space="preserve">ANHUI TINCAI SILK CO. LTD</v>
          </cell>
          <cell r="N2128">
            <v>0</v>
          </cell>
          <cell r="O2128">
            <v>0</v>
          </cell>
          <cell r="P2128">
            <v>2</v>
          </cell>
          <cell r="Q2128">
            <v>5</v>
          </cell>
          <cell r="T2128" t="str">
            <v xml:space="preserve">Yuan Purchase Pricelist (CNY)</v>
          </cell>
          <cell r="U2128">
            <v>4.4400000000000004</v>
          </cell>
          <cell r="V2128">
            <v>694</v>
          </cell>
          <cell r="W2128">
            <v>1080</v>
          </cell>
          <cell r="X2128">
            <v>1490</v>
          </cell>
        </row>
        <row r="2129">
          <cell r="A2129">
            <v>10733</v>
          </cell>
          <cell r="B2129" t="str">
            <v>AUTOLAMPS2101</v>
          </cell>
          <cell r="C2129" t="str">
            <v>AUTOLAMPS2101</v>
          </cell>
          <cell r="D2129" t="b">
            <v>1</v>
          </cell>
          <cell r="E2129" t="str">
            <v xml:space="preserve">TOYOTA LANDCRUISER FJ100 (98-00) - CORNER LAMP (212-15C8) - RH</v>
          </cell>
          <cell r="F2129" t="str">
            <v>TOYOTA</v>
          </cell>
          <cell r="G2129" t="str">
            <v xml:space="preserve">FJ100/98 CLA RH</v>
          </cell>
          <cell r="H2129" t="str">
            <v>TY07-1603-R</v>
          </cell>
          <cell r="J2129">
            <v>0.04</v>
          </cell>
          <cell r="K2129" t="str">
            <v>SUPPLIER0002</v>
          </cell>
          <cell r="L2129" t="str">
            <v xml:space="preserve">ANHUI TINCAI SILK CO. LTD</v>
          </cell>
          <cell r="N2129">
            <v>0</v>
          </cell>
          <cell r="O2129">
            <v>0</v>
          </cell>
          <cell r="P2129">
            <v>2</v>
          </cell>
          <cell r="Q2129">
            <v>5</v>
          </cell>
          <cell r="T2129" t="str">
            <v xml:space="preserve">Yuan Purchase Pricelist (CNY)</v>
          </cell>
          <cell r="U2129">
            <v>4.4400000000000004</v>
          </cell>
          <cell r="V2129">
            <v>694</v>
          </cell>
          <cell r="W2129">
            <v>1080</v>
          </cell>
          <cell r="X2129">
            <v>1490</v>
          </cell>
        </row>
        <row r="2130">
          <cell r="A2130">
            <v>10732</v>
          </cell>
          <cell r="B2130" t="str">
            <v>AUTOLAMPS2102</v>
          </cell>
          <cell r="C2130" t="str">
            <v>AUTOLAMPS2102</v>
          </cell>
          <cell r="D2130" t="b">
            <v>1</v>
          </cell>
          <cell r="E2130" t="str">
            <v xml:space="preserve">TOYOTA LANDCRUISER FJ100 (98-00) - HEAD LAMP (212-11C1) - LH</v>
          </cell>
          <cell r="F2130" t="str">
            <v>TOYOTA</v>
          </cell>
          <cell r="G2130" t="str">
            <v xml:space="preserve">FJ100/98 HLA LH</v>
          </cell>
          <cell r="H2130" t="str">
            <v>TY07-1601A-L</v>
          </cell>
          <cell r="J2130">
            <v>0.04</v>
          </cell>
          <cell r="K2130" t="str">
            <v>SUPPLIER0002</v>
          </cell>
          <cell r="L2130" t="str">
            <v xml:space="preserve">ANHUI TINCAI SILK CO. LTD</v>
          </cell>
          <cell r="N2130">
            <v>0</v>
          </cell>
          <cell r="O2130">
            <v>0</v>
          </cell>
          <cell r="R2130">
            <v>2</v>
          </cell>
          <cell r="S2130">
            <v>5</v>
          </cell>
          <cell r="T2130" t="str">
            <v xml:space="preserve">Yuan Purchase Pricelist (CNY)</v>
          </cell>
          <cell r="U2130">
            <v>18</v>
          </cell>
          <cell r="V2130">
            <v>2813</v>
          </cell>
          <cell r="W2130">
            <v>4360</v>
          </cell>
          <cell r="X2130">
            <v>6010</v>
          </cell>
        </row>
        <row r="2131">
          <cell r="A2131">
            <v>10731</v>
          </cell>
          <cell r="B2131" t="str">
            <v>AUTOLAMPS2103</v>
          </cell>
          <cell r="C2131" t="str">
            <v>AUTOLAMPS2103</v>
          </cell>
          <cell r="D2131" t="b">
            <v>1</v>
          </cell>
          <cell r="E2131" t="str">
            <v xml:space="preserve">TOYOTA LANDCRUISER FJ100 (98-00) - HEAD LAMP (212-11C1) - RH</v>
          </cell>
          <cell r="F2131" t="str">
            <v>TOYOTA</v>
          </cell>
          <cell r="G2131" t="str">
            <v xml:space="preserve">FJ100/98 HLA RH</v>
          </cell>
          <cell r="H2131" t="str">
            <v>TY07-1601A-R</v>
          </cell>
          <cell r="J2131">
            <v>0.04</v>
          </cell>
          <cell r="K2131" t="str">
            <v>SUPPLIER0002</v>
          </cell>
          <cell r="L2131" t="str">
            <v xml:space="preserve">ANHUI TINCAI SILK CO. LTD</v>
          </cell>
          <cell r="N2131">
            <v>0</v>
          </cell>
          <cell r="O2131">
            <v>0</v>
          </cell>
          <cell r="R2131">
            <v>2</v>
          </cell>
          <cell r="S2131">
            <v>5</v>
          </cell>
          <cell r="T2131" t="str">
            <v xml:space="preserve">Yuan Purchase Pricelist (CNY)</v>
          </cell>
          <cell r="U2131">
            <v>18</v>
          </cell>
          <cell r="V2131">
            <v>2813</v>
          </cell>
          <cell r="W2131">
            <v>4360</v>
          </cell>
          <cell r="X2131">
            <v>6010</v>
          </cell>
        </row>
        <row r="2132">
          <cell r="A2132">
            <v>10735</v>
          </cell>
          <cell r="B2132" t="str">
            <v>AUTOLAMPS2104</v>
          </cell>
          <cell r="C2132" t="str">
            <v>AUTOLAMPS2104</v>
          </cell>
          <cell r="D2132" t="b">
            <v>1</v>
          </cell>
          <cell r="E2132" t="str">
            <v xml:space="preserve">TOYOTA LANDCRUISER FJ100 (98-00) - SIDE LAMP (ORANGE)</v>
          </cell>
          <cell r="F2132" t="str">
            <v>TOYOTA</v>
          </cell>
          <cell r="G2132" t="str">
            <v xml:space="preserve">FJ100/98 SLA</v>
          </cell>
          <cell r="H2132" t="str">
            <v>TY07-1906-Y</v>
          </cell>
          <cell r="J2132">
            <v>0.04</v>
          </cell>
          <cell r="K2132" t="str">
            <v>SUPPLIER0002</v>
          </cell>
          <cell r="L2132" t="str">
            <v xml:space="preserve">ANHUI TINCAI SILK CO. LTD</v>
          </cell>
          <cell r="N2132">
            <v>0</v>
          </cell>
          <cell r="O2132">
            <v>0</v>
          </cell>
          <cell r="P2132">
            <v>5</v>
          </cell>
          <cell r="Q2132">
            <v>10</v>
          </cell>
          <cell r="T2132" t="str">
            <v xml:space="preserve">Yuan Purchase Pricelist (CNY)</v>
          </cell>
          <cell r="U2132">
            <v>0.98</v>
          </cell>
          <cell r="V2132">
            <v>153</v>
          </cell>
          <cell r="W2132">
            <v>240</v>
          </cell>
          <cell r="X2132">
            <v>340</v>
          </cell>
        </row>
        <row r="2133">
          <cell r="A2133">
            <v>10737</v>
          </cell>
          <cell r="B2133" t="str">
            <v>AUTOLAMPS2105</v>
          </cell>
          <cell r="C2133" t="str">
            <v>AUTOLAMPS2105</v>
          </cell>
          <cell r="D2133" t="b">
            <v>1</v>
          </cell>
          <cell r="E2133" t="str">
            <v xml:space="preserve">TOYOTA LANDCRUISER FJ100 (98-00) - TAIL LAMP (212-19B6-A) - LH</v>
          </cell>
          <cell r="F2133" t="str">
            <v>TOYOTA</v>
          </cell>
          <cell r="G2133" t="str">
            <v xml:space="preserve">FJ100/98 TLA LH</v>
          </cell>
          <cell r="H2133" t="str">
            <v>TY07-1602-L</v>
          </cell>
          <cell r="J2133">
            <v>0.04</v>
          </cell>
          <cell r="K2133" t="str">
            <v>SUPPLIER0002</v>
          </cell>
          <cell r="L2133" t="str">
            <v xml:space="preserve">ANHUI TINCAI SILK CO. LTD</v>
          </cell>
          <cell r="M2133">
            <v>-1</v>
          </cell>
          <cell r="N2133">
            <v>-4</v>
          </cell>
          <cell r="O2133">
            <v>-5</v>
          </cell>
          <cell r="R2133">
            <v>2</v>
          </cell>
          <cell r="S2133">
            <v>5</v>
          </cell>
          <cell r="T2133" t="str">
            <v xml:space="preserve">Yuan Purchase Pricelist (CNY)</v>
          </cell>
          <cell r="U2133">
            <v>10.19</v>
          </cell>
          <cell r="V2133">
            <v>1593</v>
          </cell>
          <cell r="W2133">
            <v>2470</v>
          </cell>
          <cell r="X2133">
            <v>3410</v>
          </cell>
        </row>
        <row r="2134">
          <cell r="A2134">
            <v>10736</v>
          </cell>
          <cell r="B2134" t="str">
            <v>AUTOLAMPS2106</v>
          </cell>
          <cell r="C2134" t="str">
            <v>AUTOLAMPS2106</v>
          </cell>
          <cell r="D2134" t="b">
            <v>1</v>
          </cell>
          <cell r="E2134" t="str">
            <v xml:space="preserve">TOYOTA LANDCRUISER FJ100 (98-00) - TAIL LAMP (212-19B6-A) - RH</v>
          </cell>
          <cell r="F2134" t="str">
            <v>TOYOTA</v>
          </cell>
          <cell r="G2134" t="str">
            <v xml:space="preserve">FJ100/98 TLA RH</v>
          </cell>
          <cell r="H2134" t="str">
            <v>TY07-1602-R</v>
          </cell>
          <cell r="J2134">
            <v>0.04</v>
          </cell>
          <cell r="K2134" t="str">
            <v>SUPPLIER0002</v>
          </cell>
          <cell r="L2134" t="str">
            <v xml:space="preserve">ANHUI TINCAI SILK CO. LTD</v>
          </cell>
          <cell r="M2134">
            <v>-1</v>
          </cell>
          <cell r="N2134">
            <v>-4</v>
          </cell>
          <cell r="O2134">
            <v>-5</v>
          </cell>
          <cell r="R2134">
            <v>2</v>
          </cell>
          <cell r="S2134">
            <v>5</v>
          </cell>
          <cell r="T2134" t="str">
            <v xml:space="preserve">Yuan Purchase Pricelist (CNY)</v>
          </cell>
          <cell r="U2134">
            <v>10.19</v>
          </cell>
          <cell r="V2134">
            <v>1593</v>
          </cell>
          <cell r="W2134">
            <v>2470</v>
          </cell>
          <cell r="X2134">
            <v>3410</v>
          </cell>
        </row>
        <row r="2135">
          <cell r="A2135">
            <v>10750</v>
          </cell>
          <cell r="B2135" t="str">
            <v>AUTOLAMPS2079</v>
          </cell>
          <cell r="C2135" t="str">
            <v>AUTOLAMPS2079</v>
          </cell>
          <cell r="D2135" t="b">
            <v>1</v>
          </cell>
          <cell r="E2135" t="str">
            <v xml:space="preserve">TOYOTA LANDCRUISER FJ100 (98-06) - FOG LAMP (212-2018) - LH</v>
          </cell>
          <cell r="F2135" t="str">
            <v>TOYOTA</v>
          </cell>
          <cell r="G2135" t="str">
            <v xml:space="preserve">FJ100/01 FLA LH</v>
          </cell>
          <cell r="H2135" t="str">
            <v>TY07-1604-L</v>
          </cell>
          <cell r="J2135">
            <v>0.04</v>
          </cell>
          <cell r="K2135" t="str">
            <v>SUPPLIER0002</v>
          </cell>
          <cell r="L2135" t="str">
            <v xml:space="preserve">ANHUI TINCAI SILK CO. LTD</v>
          </cell>
          <cell r="M2135">
            <v>2</v>
          </cell>
          <cell r="N2135">
            <v>8</v>
          </cell>
          <cell r="O2135">
            <v>10</v>
          </cell>
          <cell r="P2135">
            <v>2</v>
          </cell>
          <cell r="Q2135">
            <v>5</v>
          </cell>
          <cell r="T2135" t="str">
            <v xml:space="preserve">Yuan Purchase Pricelist (CNY)</v>
          </cell>
          <cell r="U2135">
            <v>28</v>
          </cell>
          <cell r="V2135">
            <v>762</v>
          </cell>
          <cell r="W2135">
            <v>1140</v>
          </cell>
          <cell r="X2135">
            <v>1520</v>
          </cell>
          <cell r="Z2135">
            <v>15</v>
          </cell>
          <cell r="AB2135" t="str">
            <v>B18</v>
          </cell>
        </row>
        <row r="2136">
          <cell r="A2136">
            <v>10749</v>
          </cell>
          <cell r="B2136" t="str">
            <v>AUTOLAMPS2080</v>
          </cell>
          <cell r="C2136" t="str">
            <v>AUTOLAMPS2080</v>
          </cell>
          <cell r="D2136" t="b">
            <v>1</v>
          </cell>
          <cell r="E2136" t="str">
            <v xml:space="preserve">TOYOTA LANDCRUISER FJ100 (98-06) - FOG LAMP (212-2018) - RH</v>
          </cell>
          <cell r="F2136" t="str">
            <v>TOYOTA</v>
          </cell>
          <cell r="G2136" t="str">
            <v>FJ100/01-FLA-RH</v>
          </cell>
          <cell r="H2136" t="str">
            <v>TY07-1604-R</v>
          </cell>
          <cell r="J2136">
            <v>0.04</v>
          </cell>
          <cell r="K2136" t="str">
            <v>SUPPLIER0002</v>
          </cell>
          <cell r="L2136" t="str">
            <v xml:space="preserve">ANHUI TINCAI SILK CO. LTD</v>
          </cell>
          <cell r="N2136">
            <v>0</v>
          </cell>
          <cell r="O2136">
            <v>0</v>
          </cell>
          <cell r="T2136" t="str">
            <v xml:space="preserve">Yuan Purchase Pricelist (CNY)</v>
          </cell>
          <cell r="U2136">
            <v>28</v>
          </cell>
          <cell r="V2136">
            <v>762</v>
          </cell>
          <cell r="W2136">
            <v>1140</v>
          </cell>
          <cell r="X2136">
            <v>1520</v>
          </cell>
          <cell r="Z2136">
            <v>15</v>
          </cell>
          <cell r="AB2136" t="str">
            <v>B18</v>
          </cell>
        </row>
        <row r="2137">
          <cell r="A2137">
            <v>10759</v>
          </cell>
          <cell r="B2137" t="str">
            <v>AUTOLAMPS2075</v>
          </cell>
          <cell r="C2137" t="str">
            <v>AUTOLAMPS2075</v>
          </cell>
          <cell r="D2137" t="b">
            <v>1</v>
          </cell>
          <cell r="E2137" t="str">
            <v xml:space="preserve">TOYOTA LANDCRUISER FJ100 (98-06) - FRONT BUMPER</v>
          </cell>
          <cell r="F2137" t="str">
            <v>TOYOTA</v>
          </cell>
          <cell r="G2137" t="str">
            <v xml:space="preserve">FJ100 BPRF</v>
          </cell>
          <cell r="H2137" t="str">
            <v>TY07-1907</v>
          </cell>
          <cell r="J2137">
            <v>0.04</v>
          </cell>
          <cell r="K2137" t="str">
            <v>SUPPLIER0002</v>
          </cell>
          <cell r="L2137" t="str">
            <v xml:space="preserve">ANHUI TINCAI SILK CO. LTD</v>
          </cell>
          <cell r="M2137">
            <v>0</v>
          </cell>
          <cell r="N2137">
            <v>0</v>
          </cell>
          <cell r="O2137">
            <v>0</v>
          </cell>
          <cell r="R2137">
            <v>1</v>
          </cell>
          <cell r="S2137">
            <v>2</v>
          </cell>
          <cell r="T2137" t="str">
            <v xml:space="preserve">Yuan Purchase Pricelist (CNY)</v>
          </cell>
          <cell r="U2137">
            <v>19</v>
          </cell>
          <cell r="V2137">
            <v>2970</v>
          </cell>
          <cell r="W2137">
            <v>4600</v>
          </cell>
          <cell r="X2137">
            <v>6350</v>
          </cell>
          <cell r="Z2137">
            <v>7</v>
          </cell>
          <cell r="AB2137" t="str">
            <v>G4A</v>
          </cell>
        </row>
        <row r="2138">
          <cell r="A2138">
            <v>13428</v>
          </cell>
          <cell r="B2138" t="str">
            <v>AUTOLAMPS2072</v>
          </cell>
          <cell r="C2138" t="str">
            <v>AUTOLAMPS2072</v>
          </cell>
          <cell r="D2138" t="b">
            <v>1</v>
          </cell>
          <cell r="E2138" t="str">
            <v xml:space="preserve">TOYOTA LANDCRUISER FJ100 (98-06) - LAMINATED FRONT WINDSCREEN</v>
          </cell>
          <cell r="F2138" t="str">
            <v>TOYOTA</v>
          </cell>
          <cell r="G2138" t="str">
            <v xml:space="preserve">FJ100 VP LFW/X</v>
          </cell>
          <cell r="H2138" t="str">
            <v xml:space="preserve">FJ100-VP LFW/X</v>
          </cell>
          <cell r="I2138" t="str">
            <v>1597*774</v>
          </cell>
          <cell r="J2138">
            <v>0.02</v>
          </cell>
          <cell r="K2138" t="str">
            <v>SUPPLIER0015</v>
          </cell>
          <cell r="L2138" t="str">
            <v xml:space="preserve">XINYI AUTOMOBILE GLASS (SHENZHEN) CO., LTD</v>
          </cell>
          <cell r="M2138">
            <v>0</v>
          </cell>
          <cell r="N2138">
            <v>0</v>
          </cell>
          <cell r="O2138">
            <v>0</v>
          </cell>
          <cell r="R2138">
            <v>2</v>
          </cell>
          <cell r="S2138">
            <v>8</v>
          </cell>
          <cell r="T2138" t="str">
            <v xml:space="preserve">USD Purchase Pricelist (USD)</v>
          </cell>
          <cell r="U2138">
            <v>15.5</v>
          </cell>
          <cell r="V2138">
            <v>2777.6</v>
          </cell>
          <cell r="W2138">
            <v>3600</v>
          </cell>
          <cell r="X2138">
            <v>4400</v>
          </cell>
          <cell r="Z2138">
            <v>13</v>
          </cell>
          <cell r="AB2138" t="str">
            <v>1B</v>
          </cell>
        </row>
        <row r="2139">
          <cell r="A2139">
            <v>12671</v>
          </cell>
          <cell r="B2139" t="str">
            <v>AUTOLAMPS2076</v>
          </cell>
          <cell r="C2139" t="str">
            <v>AUTOLAMPS2076</v>
          </cell>
          <cell r="D2139" t="b">
            <v>1</v>
          </cell>
          <cell r="E2139" t="str">
            <v xml:space="preserve">TOYOTA LANDCRUISER FJ100 (98-06) - REAR BUMPER</v>
          </cell>
          <cell r="F2139" t="str">
            <v>TOYOTA</v>
          </cell>
          <cell r="G2139" t="str">
            <v xml:space="preserve">FJ100 BPRR</v>
          </cell>
          <cell r="H2139" t="str">
            <v>TY07-1608</v>
          </cell>
          <cell r="J2139">
            <v>0.04</v>
          </cell>
          <cell r="K2139" t="str">
            <v>SUPPLIER0002</v>
          </cell>
          <cell r="L2139" t="str">
            <v xml:space="preserve">ANHUI TINCAI SILK CO. LTD</v>
          </cell>
          <cell r="M2139">
            <v>0</v>
          </cell>
          <cell r="N2139">
            <v>0</v>
          </cell>
          <cell r="O2139">
            <v>0</v>
          </cell>
          <cell r="R2139">
            <v>1</v>
          </cell>
          <cell r="S2139">
            <v>2</v>
          </cell>
          <cell r="T2139" t="str">
            <v xml:space="preserve">Yuan Purchase Pricelist (CNY)</v>
          </cell>
          <cell r="U2139">
            <v>18.100000000000001</v>
          </cell>
          <cell r="V2139">
            <v>2829</v>
          </cell>
          <cell r="W2139">
            <v>4380</v>
          </cell>
          <cell r="X2139">
            <v>6050</v>
          </cell>
          <cell r="Z2139">
            <v>1</v>
          </cell>
          <cell r="AB2139" t="str">
            <v>G4A</v>
          </cell>
        </row>
        <row r="2140">
          <cell r="A2140">
            <v>13666</v>
          </cell>
          <cell r="B2140" t="str">
            <v>AUTOLAMPS2084</v>
          </cell>
          <cell r="C2140" t="str">
            <v>AUTOLAMPS2084</v>
          </cell>
          <cell r="D2140" t="b">
            <v>1</v>
          </cell>
          <cell r="E2140" t="str">
            <v xml:space="preserve">TOYOTA LANDCRUISER FJ100 (98-06) - SIDE MIRROR (ELECTRIC-CHROME) - LH</v>
          </cell>
          <cell r="F2140" t="str">
            <v>TOYOTA</v>
          </cell>
          <cell r="G2140" t="str">
            <v>FJ100-SMEC-LH</v>
          </cell>
          <cell r="H2140" t="str">
            <v>H-0080-L</v>
          </cell>
          <cell r="J2140">
            <v>0.04</v>
          </cell>
          <cell r="K2140" t="str">
            <v>SUPPLIER0014</v>
          </cell>
          <cell r="L2140" t="str">
            <v xml:space="preserve">WENZHOU RONGDA AUTO PARTS CO., LTD</v>
          </cell>
          <cell r="N2140">
            <v>0</v>
          </cell>
          <cell r="O2140">
            <v>0</v>
          </cell>
          <cell r="T2140" t="str">
            <v xml:space="preserve">USD - US DOLLAR</v>
          </cell>
          <cell r="U2140">
            <v>11.28</v>
          </cell>
          <cell r="V2140">
            <v>1763</v>
          </cell>
          <cell r="W2140">
            <v>2730</v>
          </cell>
          <cell r="X2140">
            <v>3770</v>
          </cell>
          <cell r="Z2140">
            <v>10</v>
          </cell>
          <cell r="AB2140" t="str">
            <v>B14</v>
          </cell>
        </row>
        <row r="2141">
          <cell r="A2141">
            <v>13665</v>
          </cell>
          <cell r="B2141" t="str">
            <v>AUTOLAMPS2085</v>
          </cell>
          <cell r="C2141" t="str">
            <v>AUTOLAMPS2085</v>
          </cell>
          <cell r="D2141" t="b">
            <v>1</v>
          </cell>
          <cell r="E2141" t="str">
            <v xml:space="preserve">TOYOTA LANDCRUISER FJ100 (98-06) - SIDE MIRROR (ELECTRIC-CHROME) - RH</v>
          </cell>
          <cell r="F2141" t="str">
            <v>TOYOTA</v>
          </cell>
          <cell r="G2141" t="str">
            <v>FJ100-SMEC-RH</v>
          </cell>
          <cell r="H2141" t="str">
            <v>H-0080-R</v>
          </cell>
          <cell r="J2141">
            <v>0.04</v>
          </cell>
          <cell r="K2141" t="str">
            <v>SUPPLIER0014</v>
          </cell>
          <cell r="L2141" t="str">
            <v xml:space="preserve">WENZHOU RONGDA AUTO PARTS CO., LTD</v>
          </cell>
          <cell r="N2141">
            <v>0</v>
          </cell>
          <cell r="O2141">
            <v>0</v>
          </cell>
          <cell r="T2141" t="str">
            <v xml:space="preserve">USD - US DOLLAR</v>
          </cell>
          <cell r="U2141">
            <v>11.28</v>
          </cell>
          <cell r="V2141">
            <v>1763</v>
          </cell>
          <cell r="W2141">
            <v>2730</v>
          </cell>
          <cell r="X2141">
            <v>3770</v>
          </cell>
          <cell r="Z2141">
            <v>14</v>
          </cell>
          <cell r="AB2141" t="str">
            <v>B14</v>
          </cell>
        </row>
        <row r="2142">
          <cell r="A2142">
            <v>10767</v>
          </cell>
          <cell r="B2142" t="str">
            <v>AUTOLAMPS2107</v>
          </cell>
          <cell r="C2142" t="str">
            <v>AUTOLAMPS2107</v>
          </cell>
          <cell r="D2142" t="b">
            <v>1</v>
          </cell>
          <cell r="E2142" t="str">
            <v xml:space="preserve">TOYOTA LANDCRUISER FJ200 (07-09) - BACK LAMP (212-1320) - LH</v>
          </cell>
          <cell r="F2142" t="str">
            <v>TOYOTA</v>
          </cell>
          <cell r="G2142" t="str">
            <v xml:space="preserve">FJ200 BALA LH</v>
          </cell>
          <cell r="H2142" t="str">
            <v>TY07-2302B-L</v>
          </cell>
          <cell r="J2142">
            <v>0.04</v>
          </cell>
          <cell r="K2142" t="str">
            <v>SUPPLIER0002</v>
          </cell>
          <cell r="L2142" t="str">
            <v xml:space="preserve">ANHUI TINCAI SILK CO. LTD</v>
          </cell>
          <cell r="M2142">
            <v>0</v>
          </cell>
          <cell r="N2142">
            <v>0</v>
          </cell>
          <cell r="O2142">
            <v>0</v>
          </cell>
          <cell r="P2142">
            <v>2</v>
          </cell>
          <cell r="Q2142">
            <v>5</v>
          </cell>
          <cell r="T2142" t="str">
            <v xml:space="preserve">Yuan Purchase Pricelist (CNY)</v>
          </cell>
          <cell r="U2142">
            <v>8.73</v>
          </cell>
          <cell r="V2142">
            <v>1364</v>
          </cell>
          <cell r="W2142">
            <v>2110</v>
          </cell>
          <cell r="X2142">
            <v>2920</v>
          </cell>
          <cell r="Z2142">
            <v>20</v>
          </cell>
          <cell r="AB2142" t="str">
            <v>B18</v>
          </cell>
        </row>
        <row r="2143">
          <cell r="A2143">
            <v>10766</v>
          </cell>
          <cell r="B2143" t="str">
            <v>AUTOLAMPS2108</v>
          </cell>
          <cell r="C2143" t="str">
            <v>AUTOLAMPS2108</v>
          </cell>
          <cell r="D2143" t="b">
            <v>1</v>
          </cell>
          <cell r="E2143" t="str">
            <v xml:space="preserve">TOYOTA LANDCRUISER FJ200 (07-09) - BACK LAMP (212-1320) - RH</v>
          </cell>
          <cell r="F2143" t="str">
            <v>TOYOTA</v>
          </cell>
          <cell r="G2143" t="str">
            <v xml:space="preserve">FJ200/07 BALA RH</v>
          </cell>
          <cell r="H2143" t="str">
            <v>TY07-2302B-R</v>
          </cell>
          <cell r="J2143">
            <v>0.04</v>
          </cell>
          <cell r="K2143" t="str">
            <v>SUPPLIER0002</v>
          </cell>
          <cell r="L2143" t="str">
            <v xml:space="preserve">ANHUI TINCAI SILK CO. LTD</v>
          </cell>
          <cell r="M2143">
            <v>0</v>
          </cell>
          <cell r="N2143">
            <v>0</v>
          </cell>
          <cell r="O2143">
            <v>0</v>
          </cell>
          <cell r="P2143">
            <v>2</v>
          </cell>
          <cell r="Q2143">
            <v>5</v>
          </cell>
          <cell r="T2143" t="str">
            <v xml:space="preserve">Yuan Purchase Pricelist (CNY)</v>
          </cell>
          <cell r="U2143">
            <v>8.73</v>
          </cell>
          <cell r="V2143">
            <v>1364</v>
          </cell>
          <cell r="W2143">
            <v>2110</v>
          </cell>
          <cell r="X2143">
            <v>2920</v>
          </cell>
          <cell r="Z2143">
            <v>20</v>
          </cell>
          <cell r="AB2143" t="str">
            <v>B18</v>
          </cell>
        </row>
        <row r="2144">
          <cell r="A2144">
            <v>12687</v>
          </cell>
          <cell r="B2144" t="str">
            <v>AUTOLAMPS2109</v>
          </cell>
          <cell r="C2144" t="str">
            <v>AUTOLAMPS2109</v>
          </cell>
          <cell r="D2144" t="b">
            <v>1</v>
          </cell>
          <cell r="E2144" t="str">
            <v xml:space="preserve">TOYOTA LANDCRUISER FJ200 (07-09) - BUMPER GRILL (1SET OF 2PCS)</v>
          </cell>
          <cell r="F2144" t="str">
            <v>TOYOTA</v>
          </cell>
          <cell r="G2144" t="str">
            <v xml:space="preserve">FJ200/07 BGRL</v>
          </cell>
          <cell r="H2144" t="str">
            <v>TY07-2307-1</v>
          </cell>
          <cell r="J2144">
            <v>0.04</v>
          </cell>
          <cell r="K2144" t="str">
            <v>SUPPLIER0002</v>
          </cell>
          <cell r="L2144" t="str">
            <v xml:space="preserve">ANHUI TINCAI SILK CO. LTD</v>
          </cell>
          <cell r="M2144">
            <v>0</v>
          </cell>
          <cell r="N2144">
            <v>0</v>
          </cell>
          <cell r="O2144">
            <v>0</v>
          </cell>
          <cell r="R2144">
            <v>1</v>
          </cell>
          <cell r="S2144">
            <v>2</v>
          </cell>
          <cell r="T2144" t="str">
            <v xml:space="preserve">Yuan Purchase Pricelist (CNY)</v>
          </cell>
          <cell r="U2144">
            <v>2.23</v>
          </cell>
          <cell r="V2144">
            <v>349</v>
          </cell>
          <cell r="W2144">
            <v>540</v>
          </cell>
          <cell r="X2144">
            <v>740</v>
          </cell>
          <cell r="Z2144" t="str">
            <v xml:space="preserve">11 SETS</v>
          </cell>
          <cell r="AB2144" t="str">
            <v>G3D</v>
          </cell>
        </row>
        <row r="2145">
          <cell r="A2145">
            <v>10763</v>
          </cell>
          <cell r="B2145" t="str">
            <v>AUTOLAMPS2112</v>
          </cell>
          <cell r="C2145" t="str">
            <v>AUTOLAMPS2112</v>
          </cell>
          <cell r="D2145" t="b">
            <v>1</v>
          </cell>
          <cell r="E2145" t="str">
            <v xml:space="preserve">TOYOTA LANDCRUISER FJ200 (07-09) - FOG LAMP (212-2064) - LH</v>
          </cell>
          <cell r="F2145" t="str">
            <v>TOYOTA</v>
          </cell>
          <cell r="G2145" t="str">
            <v xml:space="preserve">FJ200/07 FLA LH</v>
          </cell>
          <cell r="H2145" t="str">
            <v>TY07-2304-L</v>
          </cell>
          <cell r="J2145">
            <v>0.04</v>
          </cell>
          <cell r="K2145" t="str">
            <v>SUPPLIER0002</v>
          </cell>
          <cell r="L2145" t="str">
            <v xml:space="preserve">ANHUI TINCAI SILK CO. LTD</v>
          </cell>
          <cell r="M2145">
            <v>0</v>
          </cell>
          <cell r="N2145">
            <v>0</v>
          </cell>
          <cell r="O2145">
            <v>0</v>
          </cell>
          <cell r="P2145">
            <v>2</v>
          </cell>
          <cell r="Q2145">
            <v>5</v>
          </cell>
          <cell r="T2145" t="str">
            <v xml:space="preserve">Yuan Purchase Pricelist (CNY)</v>
          </cell>
          <cell r="U2145">
            <v>4.5999999999999996</v>
          </cell>
          <cell r="V2145">
            <v>719</v>
          </cell>
          <cell r="W2145">
            <v>1110</v>
          </cell>
          <cell r="X2145">
            <v>1540</v>
          </cell>
        </row>
        <row r="2146">
          <cell r="A2146">
            <v>10762</v>
          </cell>
          <cell r="B2146" t="str">
            <v>AUTOLAMPS2113</v>
          </cell>
          <cell r="C2146" t="str">
            <v>AUTOLAMPS2113</v>
          </cell>
          <cell r="D2146" t="b">
            <v>1</v>
          </cell>
          <cell r="E2146" t="str">
            <v xml:space="preserve">TOYOTA LANDCRUISER FJ200 (07-09) - FOG LAMP (212-2064) - RH</v>
          </cell>
          <cell r="F2146" t="str">
            <v>TOYOTA</v>
          </cell>
          <cell r="G2146" t="str">
            <v xml:space="preserve">FJ200/07 FLA RH</v>
          </cell>
          <cell r="H2146" t="str">
            <v>TY07-2304-R</v>
          </cell>
          <cell r="J2146">
            <v>0.04</v>
          </cell>
          <cell r="K2146" t="str">
            <v>SUPPLIER0002</v>
          </cell>
          <cell r="L2146" t="str">
            <v xml:space="preserve">ANHUI TINCAI SILK CO. LTD</v>
          </cell>
          <cell r="M2146">
            <v>0</v>
          </cell>
          <cell r="N2146">
            <v>0</v>
          </cell>
          <cell r="O2146">
            <v>0</v>
          </cell>
          <cell r="P2146">
            <v>2</v>
          </cell>
          <cell r="Q2146">
            <v>5</v>
          </cell>
          <cell r="T2146" t="str">
            <v xml:space="preserve">Yuan Purchase Pricelist (CNY)</v>
          </cell>
          <cell r="U2146">
            <v>4.5999999999999996</v>
          </cell>
          <cell r="V2146">
            <v>719</v>
          </cell>
          <cell r="W2146">
            <v>1110</v>
          </cell>
          <cell r="X2146">
            <v>1540</v>
          </cell>
        </row>
        <row r="2147">
          <cell r="A2147">
            <v>10770</v>
          </cell>
          <cell r="B2147" t="str">
            <v>AUTOLAMPS2110</v>
          </cell>
          <cell r="C2147" t="str">
            <v>AUTOLAMPS2110</v>
          </cell>
          <cell r="D2147" t="b">
            <v>1</v>
          </cell>
          <cell r="E2147" t="str">
            <v xml:space="preserve">TOYOTA LANDCRUISER FJ200 (07-09) - FRONT BUMPER</v>
          </cell>
          <cell r="F2147" t="str">
            <v>TOYOTA</v>
          </cell>
          <cell r="G2147" t="str">
            <v xml:space="preserve">FJ200/07 BPRF</v>
          </cell>
          <cell r="H2147" t="str">
            <v>TY07-2307</v>
          </cell>
          <cell r="J2147">
            <v>0.04</v>
          </cell>
          <cell r="K2147" t="str">
            <v>SUPPLIER0002</v>
          </cell>
          <cell r="L2147" t="str">
            <v xml:space="preserve">ANHUI TINCAI SILK CO. LTD</v>
          </cell>
          <cell r="M2147">
            <v>0</v>
          </cell>
          <cell r="N2147">
            <v>0</v>
          </cell>
          <cell r="O2147">
            <v>0</v>
          </cell>
          <cell r="R2147">
            <v>1</v>
          </cell>
          <cell r="S2147">
            <v>2</v>
          </cell>
          <cell r="T2147" t="str">
            <v xml:space="preserve">Yuan Purchase Pricelist (CNY)</v>
          </cell>
          <cell r="U2147">
            <v>23.44</v>
          </cell>
          <cell r="V2147">
            <v>3664</v>
          </cell>
          <cell r="W2147">
            <v>5680</v>
          </cell>
          <cell r="X2147">
            <v>7840</v>
          </cell>
        </row>
        <row r="2148">
          <cell r="A2148">
            <v>12686</v>
          </cell>
          <cell r="B2148" t="str">
            <v>AUTOLAMPS2114</v>
          </cell>
          <cell r="C2148" t="str">
            <v>AUTOLAMPS2114</v>
          </cell>
          <cell r="D2148" t="b">
            <v>1</v>
          </cell>
          <cell r="E2148" t="str">
            <v xml:space="preserve">TOYOTA LANDCRUISER FJ200 (07-09) - FRONT GRILL</v>
          </cell>
          <cell r="F2148" t="str">
            <v>TOYOTA</v>
          </cell>
          <cell r="G2148" t="str">
            <v xml:space="preserve">FJ200/07 GRL</v>
          </cell>
          <cell r="H2148" t="str">
            <v>TY07-2311</v>
          </cell>
          <cell r="J2148">
            <v>0.04</v>
          </cell>
          <cell r="K2148" t="str">
            <v>SUPPLIER0002</v>
          </cell>
          <cell r="L2148" t="str">
            <v xml:space="preserve">ANHUI TINCAI SILK CO. LTD</v>
          </cell>
          <cell r="M2148">
            <v>0</v>
          </cell>
          <cell r="N2148">
            <v>0</v>
          </cell>
          <cell r="O2148">
            <v>0</v>
          </cell>
          <cell r="R2148">
            <v>1</v>
          </cell>
          <cell r="S2148">
            <v>2</v>
          </cell>
          <cell r="T2148" t="str">
            <v xml:space="preserve">Yuan Purchase Pricelist (CNY)</v>
          </cell>
          <cell r="U2148">
            <v>29.76</v>
          </cell>
          <cell r="V2148">
            <v>4651</v>
          </cell>
          <cell r="W2148">
            <v>7210</v>
          </cell>
          <cell r="X2148">
            <v>9950</v>
          </cell>
          <cell r="Z2148">
            <v>5</v>
          </cell>
          <cell r="AB2148" t="str">
            <v>G4B</v>
          </cell>
        </row>
        <row r="2149">
          <cell r="A2149">
            <v>10772</v>
          </cell>
          <cell r="B2149" t="str">
            <v>AUTOLAMPS2111</v>
          </cell>
          <cell r="C2149" t="str">
            <v>AUTOLAMPS2111</v>
          </cell>
          <cell r="D2149" t="b">
            <v>1</v>
          </cell>
          <cell r="E2149" t="str">
            <v xml:space="preserve">TOYOTA LANDCRUISER FJ200 (07-09) - REAR BUMPER</v>
          </cell>
          <cell r="F2149" t="str">
            <v>TOYOTA</v>
          </cell>
          <cell r="G2149" t="str">
            <v xml:space="preserve">FJ200/07 BPRR</v>
          </cell>
          <cell r="H2149" t="str">
            <v>TY07-2308</v>
          </cell>
          <cell r="J2149">
            <v>0.04</v>
          </cell>
          <cell r="K2149" t="str">
            <v>SUPPLIER0002</v>
          </cell>
          <cell r="L2149" t="str">
            <v xml:space="preserve">ANHUI TINCAI SILK CO. LTD</v>
          </cell>
          <cell r="N2149">
            <v>0</v>
          </cell>
          <cell r="O2149">
            <v>0</v>
          </cell>
          <cell r="R2149">
            <v>1</v>
          </cell>
          <cell r="S2149">
            <v>2</v>
          </cell>
          <cell r="T2149" t="str">
            <v xml:space="preserve">Yuan Purchase Pricelist (CNY)</v>
          </cell>
          <cell r="U2149">
            <v>24.69</v>
          </cell>
          <cell r="V2149">
            <v>3859</v>
          </cell>
          <cell r="W2149">
            <v>5980</v>
          </cell>
          <cell r="X2149">
            <v>8260</v>
          </cell>
        </row>
        <row r="2150">
          <cell r="A2150">
            <v>10769</v>
          </cell>
          <cell r="B2150" t="str">
            <v>AUTOLAMPS2115</v>
          </cell>
          <cell r="C2150" t="str">
            <v>AUTOLAMPS2115</v>
          </cell>
          <cell r="D2150" t="b">
            <v>1</v>
          </cell>
          <cell r="E2150" t="str">
            <v xml:space="preserve">TOYOTA LANDCRUISER FJ200 (07-09) - REAR BUMPER REFLECTOR (212-2926) - LH</v>
          </cell>
          <cell r="F2150" t="str">
            <v>TOYOTA</v>
          </cell>
          <cell r="G2150" t="str">
            <v xml:space="preserve">FJ200/07 RBR LH</v>
          </cell>
          <cell r="H2150" t="str">
            <v>TY07-2305-L</v>
          </cell>
          <cell r="J2150">
            <v>0.04</v>
          </cell>
          <cell r="K2150" t="str">
            <v>SUPPLIER0002</v>
          </cell>
          <cell r="L2150" t="str">
            <v xml:space="preserve">ANHUI TINCAI SILK CO. LTD</v>
          </cell>
          <cell r="M2150">
            <v>0</v>
          </cell>
          <cell r="N2150">
            <v>0</v>
          </cell>
          <cell r="O2150">
            <v>0</v>
          </cell>
          <cell r="P2150">
            <v>2</v>
          </cell>
          <cell r="Q2150">
            <v>5</v>
          </cell>
          <cell r="T2150" t="str">
            <v xml:space="preserve">Yuan Purchase Pricelist (CNY)</v>
          </cell>
          <cell r="U2150">
            <v>2</v>
          </cell>
          <cell r="V2150">
            <v>313</v>
          </cell>
          <cell r="W2150">
            <v>480</v>
          </cell>
          <cell r="X2150">
            <v>660</v>
          </cell>
        </row>
        <row r="2151">
          <cell r="A2151">
            <v>10768</v>
          </cell>
          <cell r="B2151" t="str">
            <v>AUTOLAMPS2116</v>
          </cell>
          <cell r="C2151" t="str">
            <v>AUTOLAMPS2116</v>
          </cell>
          <cell r="D2151" t="b">
            <v>1</v>
          </cell>
          <cell r="E2151" t="str">
            <v xml:space="preserve">TOYOTA LANDCRUISER FJ200 (07-09) - REAR BUMPER REFLECTOR (212-2926) - RH</v>
          </cell>
          <cell r="F2151" t="str">
            <v>TOYOTA</v>
          </cell>
          <cell r="G2151" t="str">
            <v xml:space="preserve">FJ200/07 RBR RH</v>
          </cell>
          <cell r="H2151" t="str">
            <v>TY07-2305-R</v>
          </cell>
          <cell r="J2151">
            <v>0.04</v>
          </cell>
          <cell r="K2151" t="str">
            <v>SUPPLIER0002</v>
          </cell>
          <cell r="L2151" t="str">
            <v xml:space="preserve">ANHUI TINCAI SILK CO. LTD</v>
          </cell>
          <cell r="M2151">
            <v>0</v>
          </cell>
          <cell r="N2151">
            <v>0</v>
          </cell>
          <cell r="O2151">
            <v>0</v>
          </cell>
          <cell r="P2151">
            <v>2</v>
          </cell>
          <cell r="Q2151">
            <v>5</v>
          </cell>
          <cell r="T2151" t="str">
            <v xml:space="preserve">Yuan Purchase Pricelist (CNY)</v>
          </cell>
          <cell r="U2151">
            <v>2</v>
          </cell>
          <cell r="V2151">
            <v>313</v>
          </cell>
          <cell r="W2151">
            <v>480</v>
          </cell>
          <cell r="X2151">
            <v>660</v>
          </cell>
        </row>
        <row r="2152">
          <cell r="A2152">
            <v>10765</v>
          </cell>
          <cell r="B2152" t="str">
            <v>AUTOLAMPS2117</v>
          </cell>
          <cell r="C2152" t="str">
            <v>AUTOLAMPS2117</v>
          </cell>
          <cell r="D2152" t="b">
            <v>1</v>
          </cell>
          <cell r="E2152" t="str">
            <v xml:space="preserve">TOYOTA LANDCRUISER FJ200 (07-09) - TAIL LAMP (212-19Q7) - LH</v>
          </cell>
          <cell r="F2152" t="str">
            <v>TOYOTA</v>
          </cell>
          <cell r="G2152" t="str">
            <v xml:space="preserve">FJ200/07 TLA LH</v>
          </cell>
          <cell r="H2152" t="str">
            <v>TY07-2302-L</v>
          </cell>
          <cell r="J2152">
            <v>0.04</v>
          </cell>
          <cell r="K2152" t="str">
            <v>SUPPLIER0002</v>
          </cell>
          <cell r="L2152" t="str">
            <v xml:space="preserve">ANHUI TINCAI SILK CO. LTD</v>
          </cell>
          <cell r="M2152">
            <v>0</v>
          </cell>
          <cell r="N2152">
            <v>0</v>
          </cell>
          <cell r="O2152">
            <v>0</v>
          </cell>
          <cell r="R2152">
            <v>2</v>
          </cell>
          <cell r="S2152">
            <v>5</v>
          </cell>
          <cell r="T2152" t="str">
            <v xml:space="preserve">Yuan Purchase Pricelist (CNY)</v>
          </cell>
          <cell r="U2152">
            <v>12.5</v>
          </cell>
          <cell r="V2152">
            <v>1954</v>
          </cell>
          <cell r="W2152">
            <v>3030</v>
          </cell>
          <cell r="X2152">
            <v>4180</v>
          </cell>
        </row>
        <row r="2153">
          <cell r="A2153">
            <v>10764</v>
          </cell>
          <cell r="B2153" t="str">
            <v>AUTOLAMPS2118</v>
          </cell>
          <cell r="C2153" t="str">
            <v>AUTOLAMPS2118</v>
          </cell>
          <cell r="D2153" t="b">
            <v>1</v>
          </cell>
          <cell r="E2153" t="str">
            <v xml:space="preserve">TOYOTA LANDCRUISER FJ200 (07-09) - TAIL LAMP (212-19Q7) - RH</v>
          </cell>
          <cell r="F2153" t="str">
            <v>TOYOTA</v>
          </cell>
          <cell r="G2153" t="str">
            <v xml:space="preserve">FJ200/07 TLA RH</v>
          </cell>
          <cell r="H2153" t="str">
            <v>TY07-2302-R</v>
          </cell>
          <cell r="J2153">
            <v>0.04</v>
          </cell>
          <cell r="K2153" t="str">
            <v>SUPPLIER0002</v>
          </cell>
          <cell r="L2153" t="str">
            <v xml:space="preserve">ANHUI TINCAI SILK CO. LTD</v>
          </cell>
          <cell r="M2153">
            <v>0</v>
          </cell>
          <cell r="N2153">
            <v>0</v>
          </cell>
          <cell r="O2153">
            <v>0</v>
          </cell>
          <cell r="R2153">
            <v>2</v>
          </cell>
          <cell r="S2153">
            <v>5</v>
          </cell>
          <cell r="T2153" t="str">
            <v xml:space="preserve">Yuan Purchase Pricelist (CNY)</v>
          </cell>
          <cell r="U2153">
            <v>12.5</v>
          </cell>
          <cell r="V2153">
            <v>1954</v>
          </cell>
          <cell r="W2153">
            <v>3030</v>
          </cell>
          <cell r="X2153">
            <v>4180</v>
          </cell>
        </row>
        <row r="2154">
          <cell r="A2154">
            <v>13896</v>
          </cell>
          <cell r="B2154" t="str">
            <v>AUTOLAMPS2894</v>
          </cell>
          <cell r="C2154" t="str">
            <v>AUTOLAMPS2894</v>
          </cell>
          <cell r="D2154" t="b">
            <v>1</v>
          </cell>
          <cell r="E2154" t="str">
            <v xml:space="preserve">TOYOTA LANDCRUISER FJ200 (07-11) - HEAD LAMP (CASP) - RH</v>
          </cell>
          <cell r="F2154" t="str">
            <v>TOYOTA</v>
          </cell>
          <cell r="G2154" t="str">
            <v>FJ200/07-HLAC-RH</v>
          </cell>
          <cell r="J2154">
            <v>0.04</v>
          </cell>
          <cell r="K2154" t="str">
            <v>SUPPLIER0001</v>
          </cell>
          <cell r="L2154" t="str">
            <v xml:space="preserve">AMEX AUTOPARTS LIMITED</v>
          </cell>
          <cell r="M2154">
            <v>0</v>
          </cell>
          <cell r="N2154">
            <v>0</v>
          </cell>
          <cell r="O2154">
            <v>0</v>
          </cell>
          <cell r="T2154" t="str">
            <v xml:space="preserve">DEfault Purchase Pricelist (KES)</v>
          </cell>
          <cell r="U2154">
            <v>29.11</v>
          </cell>
          <cell r="V2154">
            <v>4550</v>
          </cell>
          <cell r="W2154">
            <v>9000</v>
          </cell>
          <cell r="X2154">
            <v>12000</v>
          </cell>
        </row>
        <row r="2155">
          <cell r="A2155">
            <v>10761</v>
          </cell>
          <cell r="B2155" t="str">
            <v>AUTOLAMPS2119</v>
          </cell>
          <cell r="C2155" t="str">
            <v>AUTOLAMPS2119</v>
          </cell>
          <cell r="D2155" t="b">
            <v>1</v>
          </cell>
          <cell r="E2155" t="str">
            <v xml:space="preserve">TOYOTA LANDCRUISER FJ200 (07-11) - HEAD LAMP (CLEAR)(212-11M1) - LH</v>
          </cell>
          <cell r="F2155" t="str">
            <v>TOYOTA</v>
          </cell>
          <cell r="G2155" t="str">
            <v xml:space="preserve">FJ200/07 HLAC LH</v>
          </cell>
          <cell r="H2155" t="str">
            <v>TY07-2301-L</v>
          </cell>
          <cell r="J2155">
            <v>0.04</v>
          </cell>
          <cell r="K2155" t="str">
            <v>SUPPLIER0002</v>
          </cell>
          <cell r="L2155" t="str">
            <v xml:space="preserve">ANHUI TINCAI SILK CO. LTD</v>
          </cell>
          <cell r="M2155">
            <v>0</v>
          </cell>
          <cell r="N2155">
            <v>0</v>
          </cell>
          <cell r="O2155">
            <v>0</v>
          </cell>
          <cell r="R2155">
            <v>2</v>
          </cell>
          <cell r="S2155">
            <v>5</v>
          </cell>
          <cell r="T2155" t="str">
            <v xml:space="preserve">Yuan Purchase Pricelist (CNY)</v>
          </cell>
          <cell r="U2155">
            <v>29.11</v>
          </cell>
          <cell r="V2155">
            <v>4550</v>
          </cell>
          <cell r="W2155">
            <v>7050</v>
          </cell>
          <cell r="X2155">
            <v>9730</v>
          </cell>
        </row>
        <row r="2156">
          <cell r="A2156">
            <v>10760</v>
          </cell>
          <cell r="B2156" t="str">
            <v>AUTOLAMPS2120</v>
          </cell>
          <cell r="C2156" t="str">
            <v>AUTOLAMPS2120</v>
          </cell>
          <cell r="D2156" t="b">
            <v>1</v>
          </cell>
          <cell r="E2156" t="str">
            <v xml:space="preserve">TOYOTA LANDCRUISER FJ200 (07-11) - HEAD LAMP (CLEAR)(212-11M1) - RH</v>
          </cell>
          <cell r="F2156" t="str">
            <v>TOYOTA</v>
          </cell>
          <cell r="G2156" t="str">
            <v xml:space="preserve">FJ200/07 HLAC RH</v>
          </cell>
          <cell r="H2156" t="str">
            <v>TY07-2301-R</v>
          </cell>
          <cell r="J2156">
            <v>0.04</v>
          </cell>
          <cell r="K2156" t="str">
            <v>SUPPLIER0002</v>
          </cell>
          <cell r="L2156" t="str">
            <v xml:space="preserve">ANHUI TINCAI SILK CO. LTD</v>
          </cell>
          <cell r="M2156">
            <v>0</v>
          </cell>
          <cell r="N2156">
            <v>0</v>
          </cell>
          <cell r="O2156">
            <v>0</v>
          </cell>
          <cell r="R2156">
            <v>2</v>
          </cell>
          <cell r="S2156">
            <v>5</v>
          </cell>
          <cell r="T2156" t="str">
            <v xml:space="preserve">Yuan Purchase Pricelist (CNY)</v>
          </cell>
          <cell r="U2156">
            <v>29.11</v>
          </cell>
          <cell r="V2156">
            <v>4550</v>
          </cell>
          <cell r="W2156">
            <v>7050</v>
          </cell>
          <cell r="X2156">
            <v>9730</v>
          </cell>
        </row>
        <row r="2157">
          <cell r="A2157">
            <v>12685</v>
          </cell>
          <cell r="B2157" t="str">
            <v>AUTOLAMPS2123</v>
          </cell>
          <cell r="C2157" t="str">
            <v>AUTOLAMPS2123</v>
          </cell>
          <cell r="D2157" t="b">
            <v>1</v>
          </cell>
          <cell r="E2157" t="str">
            <v xml:space="preserve">TOYOTA LANDCRUISER FJ200 (12-15) - FOG LAMP WITH CASE - LH</v>
          </cell>
          <cell r="F2157" t="str">
            <v>TOYOTA</v>
          </cell>
          <cell r="G2157" t="str">
            <v xml:space="preserve">FJ200/12 FLAWC LH</v>
          </cell>
          <cell r="H2157" t="str">
            <v>TY07-2404A-2-L</v>
          </cell>
          <cell r="J2157">
            <v>0.04</v>
          </cell>
          <cell r="K2157" t="str">
            <v>SUPPLIER0002</v>
          </cell>
          <cell r="L2157" t="str">
            <v xml:space="preserve">ANHUI TINCAI SILK CO. LTD</v>
          </cell>
          <cell r="N2157">
            <v>0</v>
          </cell>
          <cell r="O2157">
            <v>0</v>
          </cell>
          <cell r="P2157">
            <v>2</v>
          </cell>
          <cell r="Q2157">
            <v>5</v>
          </cell>
          <cell r="T2157" t="str">
            <v xml:space="preserve">Yuan Purchase Pricelist (CNY)</v>
          </cell>
          <cell r="U2157">
            <v>8.93</v>
          </cell>
          <cell r="V2157">
            <v>1396</v>
          </cell>
          <cell r="W2157">
            <v>2160</v>
          </cell>
          <cell r="X2157">
            <v>2980</v>
          </cell>
        </row>
        <row r="2158">
          <cell r="A2158">
            <v>12684</v>
          </cell>
          <cell r="B2158" t="str">
            <v>AUTOLAMPS2124</v>
          </cell>
          <cell r="C2158" t="str">
            <v>AUTOLAMPS2124</v>
          </cell>
          <cell r="D2158" t="b">
            <v>1</v>
          </cell>
          <cell r="E2158" t="str">
            <v xml:space="preserve">TOYOTA LANDCRUISER FJ200 (12-15) - FOG LAMP WITH CASE - RH</v>
          </cell>
          <cell r="F2158" t="str">
            <v>TOYOTA</v>
          </cell>
          <cell r="G2158" t="str">
            <v xml:space="preserve">FJ200/12 FLAWC RH</v>
          </cell>
          <cell r="H2158" t="str">
            <v>TY07-2404A-2-R</v>
          </cell>
          <cell r="J2158">
            <v>0.04</v>
          </cell>
          <cell r="K2158" t="str">
            <v>SUPPLIER0002</v>
          </cell>
          <cell r="L2158" t="str">
            <v xml:space="preserve">ANHUI TINCAI SILK CO. LTD</v>
          </cell>
          <cell r="N2158">
            <v>0</v>
          </cell>
          <cell r="O2158">
            <v>0</v>
          </cell>
          <cell r="P2158">
            <v>2</v>
          </cell>
          <cell r="Q2158">
            <v>5</v>
          </cell>
          <cell r="T2158" t="str">
            <v xml:space="preserve">Yuan Purchase Pricelist (CNY)</v>
          </cell>
          <cell r="U2158">
            <v>8.93</v>
          </cell>
          <cell r="V2158">
            <v>1396</v>
          </cell>
          <cell r="W2158">
            <v>2160</v>
          </cell>
          <cell r="X2158">
            <v>2980</v>
          </cell>
        </row>
        <row r="2159">
          <cell r="A2159">
            <v>12688</v>
          </cell>
          <cell r="B2159" t="str">
            <v>AUTOLAMPS2121</v>
          </cell>
          <cell r="C2159" t="str">
            <v>AUTOLAMPS2121</v>
          </cell>
          <cell r="D2159" t="b">
            <v>1</v>
          </cell>
          <cell r="E2159" t="str">
            <v xml:space="preserve">TOYOTA LANDCRUISER FJ200 (12-15) - FRONT BUMPER</v>
          </cell>
          <cell r="F2159" t="str">
            <v>TOYOTA</v>
          </cell>
          <cell r="G2159" t="str">
            <v xml:space="preserve">FJ200/12 BPRF</v>
          </cell>
          <cell r="H2159" t="str">
            <v>CF-LC12-017</v>
          </cell>
          <cell r="J2159">
            <v>0.04</v>
          </cell>
          <cell r="K2159" t="str">
            <v>SUPPLIER0083</v>
          </cell>
          <cell r="L2159" t="str">
            <v xml:space="preserve">CHANGZHOU CHENGFENG VEHICLE CO.,LTD</v>
          </cell>
          <cell r="N2159">
            <v>0</v>
          </cell>
          <cell r="O2159">
            <v>0</v>
          </cell>
          <cell r="R2159">
            <v>1</v>
          </cell>
          <cell r="S2159">
            <v>2</v>
          </cell>
          <cell r="T2159" t="str">
            <v xml:space="preserve">USD Purchase Pricelist (USD)</v>
          </cell>
          <cell r="U2159">
            <v>13</v>
          </cell>
          <cell r="V2159">
            <v>2280</v>
          </cell>
          <cell r="W2159">
            <v>3400</v>
          </cell>
          <cell r="X2159">
            <v>5100</v>
          </cell>
          <cell r="Z2159">
            <v>5</v>
          </cell>
          <cell r="AB2159" t="str">
            <v>G4A</v>
          </cell>
        </row>
        <row r="2160">
          <cell r="A2160">
            <v>12683</v>
          </cell>
          <cell r="B2160" t="str">
            <v>AUTOLAMPS2125</v>
          </cell>
          <cell r="C2160" t="str">
            <v>AUTOLAMPS2125</v>
          </cell>
          <cell r="D2160" t="b">
            <v>1</v>
          </cell>
          <cell r="E2160" t="str">
            <v xml:space="preserve">TOYOTA LANDCRUISER FJ200 (12-15) - HEAD LAMP (YELLOW W/LED STRIP) - LH</v>
          </cell>
          <cell r="F2160" t="str">
            <v>TOYOTA</v>
          </cell>
          <cell r="G2160" t="str">
            <v xml:space="preserve">FJ200/12 HLAY LH</v>
          </cell>
          <cell r="H2160" t="str">
            <v>TY07-2401-L</v>
          </cell>
          <cell r="J2160">
            <v>0.04</v>
          </cell>
          <cell r="K2160" t="str">
            <v>SUPPLIER0002</v>
          </cell>
          <cell r="L2160" t="str">
            <v xml:space="preserve">ANHUI TINCAI SILK CO. LTD</v>
          </cell>
          <cell r="M2160">
            <v>0</v>
          </cell>
          <cell r="N2160">
            <v>0</v>
          </cell>
          <cell r="O2160">
            <v>0</v>
          </cell>
          <cell r="R2160">
            <v>2</v>
          </cell>
          <cell r="S2160">
            <v>5</v>
          </cell>
          <cell r="T2160" t="str">
            <v xml:space="preserve">Yuan Purchase Pricelist (CNY)</v>
          </cell>
          <cell r="U2160">
            <v>40</v>
          </cell>
          <cell r="V2160">
            <v>6252</v>
          </cell>
          <cell r="W2160">
            <v>9690</v>
          </cell>
          <cell r="X2160">
            <v>13370</v>
          </cell>
        </row>
        <row r="2161">
          <cell r="A2161">
            <v>12682</v>
          </cell>
          <cell r="B2161" t="str">
            <v>AUTOLAMPS2126</v>
          </cell>
          <cell r="C2161" t="str">
            <v>AUTOLAMPS2126</v>
          </cell>
          <cell r="D2161" t="b">
            <v>1</v>
          </cell>
          <cell r="E2161" t="str">
            <v xml:space="preserve">TOYOTA LANDCRUISER FJ200 (12-15) - HEAD LAMP (YELLOW W/LED STRIP) - RH</v>
          </cell>
          <cell r="F2161" t="str">
            <v>TOYOTA</v>
          </cell>
          <cell r="G2161" t="str">
            <v xml:space="preserve">FJ200/12 HLAY RH</v>
          </cell>
          <cell r="H2161" t="str">
            <v>TY07-2401-R</v>
          </cell>
          <cell r="J2161">
            <v>0.04</v>
          </cell>
          <cell r="K2161" t="str">
            <v>SUPPLIER0002</v>
          </cell>
          <cell r="L2161" t="str">
            <v xml:space="preserve">ANHUI TINCAI SILK CO. LTD</v>
          </cell>
          <cell r="M2161">
            <v>0</v>
          </cell>
          <cell r="N2161">
            <v>0</v>
          </cell>
          <cell r="O2161">
            <v>0</v>
          </cell>
          <cell r="R2161">
            <v>2</v>
          </cell>
          <cell r="S2161">
            <v>5</v>
          </cell>
          <cell r="T2161" t="str">
            <v xml:space="preserve">Yuan Purchase Pricelist (CNY)</v>
          </cell>
          <cell r="U2161">
            <v>40</v>
          </cell>
          <cell r="V2161">
            <v>6252</v>
          </cell>
          <cell r="W2161">
            <v>9690</v>
          </cell>
          <cell r="X2161">
            <v>13370</v>
          </cell>
        </row>
        <row r="2162">
          <cell r="A2162">
            <v>12689</v>
          </cell>
          <cell r="B2162" t="str">
            <v>AUTOLAMPS2122</v>
          </cell>
          <cell r="C2162" t="str">
            <v>AUTOLAMPS2122</v>
          </cell>
          <cell r="D2162" t="b">
            <v>1</v>
          </cell>
          <cell r="E2162" t="str">
            <v xml:space="preserve">TOYOTA LANDCRUISER FJ200 (12-15) - REAR BUMPER</v>
          </cell>
          <cell r="F2162" t="str">
            <v>TOYOTA</v>
          </cell>
          <cell r="G2162" t="str">
            <v xml:space="preserve">FJ200/12 BPRR</v>
          </cell>
          <cell r="H2162" t="str">
            <v>CF-LC12-018</v>
          </cell>
          <cell r="J2162">
            <v>0.04</v>
          </cell>
          <cell r="K2162" t="str">
            <v>SUPPLIER0083</v>
          </cell>
          <cell r="L2162" t="str">
            <v xml:space="preserve">CHANGZHOU CHENGFENG VEHICLE CO.,LTD</v>
          </cell>
          <cell r="M2162">
            <v>0</v>
          </cell>
          <cell r="N2162">
            <v>0</v>
          </cell>
          <cell r="O2162">
            <v>0</v>
          </cell>
          <cell r="R2162">
            <v>1</v>
          </cell>
          <cell r="S2162">
            <v>2</v>
          </cell>
          <cell r="T2162" t="str">
            <v xml:space="preserve">Yuan Purchase Pricelist (CNY)</v>
          </cell>
          <cell r="U2162">
            <v>14</v>
          </cell>
          <cell r="V2162">
            <v>2455</v>
          </cell>
          <cell r="W2162">
            <v>3700</v>
          </cell>
          <cell r="X2162">
            <v>5600</v>
          </cell>
        </row>
        <row r="2163">
          <cell r="A2163">
            <v>13430</v>
          </cell>
          <cell r="B2163" t="str">
            <v>AUTOLAMPS2688</v>
          </cell>
          <cell r="C2163" t="str">
            <v>AUTOLAMPS2688</v>
          </cell>
          <cell r="D2163" t="b">
            <v>1</v>
          </cell>
          <cell r="E2163" t="str">
            <v xml:space="preserve">TOYOTA LANDCRUISER FJ200 /LEXUS LX570 (05-09) - REAR HEATED WINDSCREEN</v>
          </cell>
          <cell r="F2163" t="str">
            <v>TOYOTA</v>
          </cell>
          <cell r="G2163" t="str">
            <v xml:space="preserve">FJ200 RWHX 1HL</v>
          </cell>
          <cell r="H2163" t="str">
            <v xml:space="preserve">FJ200 RW/H/X</v>
          </cell>
          <cell r="I2163" t="str">
            <v>1483*520</v>
          </cell>
          <cell r="J2163">
            <v>0.02</v>
          </cell>
          <cell r="K2163" t="str">
            <v>SUPPLIER0015</v>
          </cell>
          <cell r="L2163" t="str">
            <v xml:space="preserve">XINYI AUTOMOBILE GLASS (SHENZHEN) CO., LTD</v>
          </cell>
          <cell r="M2163">
            <v>3</v>
          </cell>
          <cell r="N2163">
            <v>12</v>
          </cell>
          <cell r="O2163">
            <v>15</v>
          </cell>
          <cell r="R2163">
            <v>1</v>
          </cell>
          <cell r="S2163">
            <v>4</v>
          </cell>
          <cell r="T2163" t="str">
            <v xml:space="preserve">USD Purchase Pricelist (USD)</v>
          </cell>
          <cell r="U2163">
            <v>12.12</v>
          </cell>
          <cell r="V2163">
            <v>1</v>
          </cell>
          <cell r="W2163">
            <v>2400</v>
          </cell>
          <cell r="X2163">
            <v>3310</v>
          </cell>
        </row>
        <row r="2164">
          <cell r="A2164">
            <v>12780</v>
          </cell>
          <cell r="B2164" t="str">
            <v>AUTOLAMPS2127</v>
          </cell>
          <cell r="C2164" t="str">
            <v>AUTOLAMPS2127</v>
          </cell>
          <cell r="D2164" t="b">
            <v>1</v>
          </cell>
          <cell r="E2164" t="str">
            <v xml:space="preserve">TOYOTA LANDCRUISER FJ200/LEXUS LX570 5D SUV (16-) - LAMINATED FRONT WINDSCREEN</v>
          </cell>
          <cell r="F2164" t="str">
            <v>TOYOTA</v>
          </cell>
          <cell r="G2164" t="str">
            <v xml:space="preserve">FJ200 VCP LFW/X</v>
          </cell>
          <cell r="H2164" t="str">
            <v xml:space="preserve">FJ200 VCP LFW/X</v>
          </cell>
          <cell r="I2164" t="str">
            <v>1583*815</v>
          </cell>
          <cell r="J2164">
            <v>0.02</v>
          </cell>
          <cell r="K2164" t="str">
            <v>SUPPLIER0015</v>
          </cell>
          <cell r="L2164" t="str">
            <v xml:space="preserve">XINYI AUTOMOBILE GLASS (SHENZHEN) CO., LTD</v>
          </cell>
          <cell r="M2164">
            <v>3</v>
          </cell>
          <cell r="N2164">
            <v>12</v>
          </cell>
          <cell r="O2164">
            <v>15</v>
          </cell>
          <cell r="R2164">
            <v>3</v>
          </cell>
          <cell r="S2164">
            <v>12</v>
          </cell>
          <cell r="T2164" t="str">
            <v xml:space="preserve">USD Purchase Pricelist (USD)</v>
          </cell>
          <cell r="U2164">
            <v>20.77</v>
          </cell>
          <cell r="V2164">
            <v>3460.8</v>
          </cell>
          <cell r="W2164">
            <v>4300</v>
          </cell>
          <cell r="X2164">
            <v>6900</v>
          </cell>
        </row>
        <row r="2165">
          <cell r="A2165">
            <v>11258</v>
          </cell>
          <cell r="B2165" t="str">
            <v>AUTOLAMPS2128</v>
          </cell>
          <cell r="C2165" t="str">
            <v>AUTOLAMPS2128</v>
          </cell>
          <cell r="D2165" t="b">
            <v>1</v>
          </cell>
          <cell r="E2165" t="str">
            <v xml:space="preserve">TOYOTA LANDCRUISER FJ45 (74-80) - FENDER LAMP (212-1603-2X) - LH</v>
          </cell>
          <cell r="F2165" t="str">
            <v>TOYOTA</v>
          </cell>
          <cell r="G2165" t="str">
            <v xml:space="preserve">FJ45 FELA LH</v>
          </cell>
          <cell r="H2165" t="str">
            <v>TY07-0106-L</v>
          </cell>
          <cell r="J2165">
            <v>0.04</v>
          </cell>
          <cell r="K2165" t="str">
            <v>SUPPLIER0002</v>
          </cell>
          <cell r="L2165" t="str">
            <v xml:space="preserve">ANHUI TINCAI SILK CO. LTD</v>
          </cell>
          <cell r="M2165">
            <v>1</v>
          </cell>
          <cell r="N2165">
            <v>4</v>
          </cell>
          <cell r="O2165">
            <v>5</v>
          </cell>
          <cell r="P2165">
            <v>2</v>
          </cell>
          <cell r="Q2165">
            <v>5</v>
          </cell>
          <cell r="T2165" t="str">
            <v xml:space="preserve">Yuan Purchase Pricelist (CNY)</v>
          </cell>
          <cell r="U2165">
            <v>10</v>
          </cell>
          <cell r="V2165">
            <v>255</v>
          </cell>
          <cell r="W2165">
            <v>380</v>
          </cell>
          <cell r="X2165">
            <v>510</v>
          </cell>
          <cell r="Z2165">
            <v>10</v>
          </cell>
          <cell r="AB2165" t="str">
            <v>B15</v>
          </cell>
        </row>
        <row r="2166">
          <cell r="A2166">
            <v>11257</v>
          </cell>
          <cell r="B2166" t="str">
            <v>AUTOLAMPS2129</v>
          </cell>
          <cell r="C2166" t="str">
            <v>AUTOLAMPS2129</v>
          </cell>
          <cell r="D2166" t="b">
            <v>1</v>
          </cell>
          <cell r="E2166" t="str">
            <v xml:space="preserve">TOYOTA LANDCRUISER FJ45 (74-80) - FENDER LAMP (212-1603-2X) - RH</v>
          </cell>
          <cell r="F2166" t="str">
            <v>TOYOTA</v>
          </cell>
          <cell r="G2166" t="str">
            <v xml:space="preserve">FJ45 FELA RH</v>
          </cell>
          <cell r="H2166" t="str">
            <v>TY07-0106-R</v>
          </cell>
          <cell r="J2166">
            <v>0.04</v>
          </cell>
          <cell r="K2166" t="str">
            <v>SUPPLIER0002</v>
          </cell>
          <cell r="L2166" t="str">
            <v xml:space="preserve">ANHUI TINCAI SILK CO. LTD</v>
          </cell>
          <cell r="M2166">
            <v>1</v>
          </cell>
          <cell r="N2166">
            <v>4</v>
          </cell>
          <cell r="O2166">
            <v>5</v>
          </cell>
          <cell r="P2166">
            <v>2</v>
          </cell>
          <cell r="Q2166">
            <v>5</v>
          </cell>
          <cell r="T2166" t="str">
            <v xml:space="preserve">Yuan Purchase Pricelist (CNY)</v>
          </cell>
          <cell r="U2166">
            <v>10</v>
          </cell>
          <cell r="V2166">
            <v>255</v>
          </cell>
          <cell r="W2166">
            <v>380</v>
          </cell>
          <cell r="X2166">
            <v>510</v>
          </cell>
          <cell r="Z2166">
            <v>10</v>
          </cell>
          <cell r="AB2166" t="str">
            <v>B15</v>
          </cell>
        </row>
        <row r="2167">
          <cell r="A2167">
            <v>10680</v>
          </cell>
          <cell r="B2167" t="str">
            <v>AUTOLAMPS2131</v>
          </cell>
          <cell r="C2167" t="str">
            <v>AUTOLAMPS2131</v>
          </cell>
          <cell r="D2167" t="b">
            <v>1</v>
          </cell>
          <cell r="E2167" t="str">
            <v xml:space="preserve">TOYOTA LANDCRUISER FJ45 (85-02) - TAIL LAMP (PICK UP)(212-1904-A5) - LH</v>
          </cell>
          <cell r="F2167" t="str">
            <v>TOYOTA</v>
          </cell>
          <cell r="G2167" t="str">
            <v xml:space="preserve">FJ45/85 TLAP LH</v>
          </cell>
          <cell r="H2167" t="str">
            <v>TY07-0102B-L</v>
          </cell>
          <cell r="J2167">
            <v>0.04</v>
          </cell>
          <cell r="K2167" t="str">
            <v>SUPPLIER0002</v>
          </cell>
          <cell r="L2167" t="str">
            <v xml:space="preserve">ANHUI TINCAI SILK CO. LTD</v>
          </cell>
          <cell r="M2167">
            <v>22</v>
          </cell>
          <cell r="N2167">
            <v>88</v>
          </cell>
          <cell r="O2167">
            <v>110</v>
          </cell>
          <cell r="R2167">
            <v>5</v>
          </cell>
          <cell r="S2167">
            <v>30</v>
          </cell>
          <cell r="T2167" t="str">
            <v xml:space="preserve">Yuan Purchase Pricelist (CNY)</v>
          </cell>
          <cell r="U2167">
            <v>10</v>
          </cell>
          <cell r="V2167">
            <v>241</v>
          </cell>
          <cell r="W2167">
            <v>360</v>
          </cell>
          <cell r="X2167">
            <v>490</v>
          </cell>
        </row>
        <row r="2168">
          <cell r="A2168">
            <v>10679</v>
          </cell>
          <cell r="B2168" t="str">
            <v>AUTOLAMPS2132</v>
          </cell>
          <cell r="C2168" t="str">
            <v>AUTOLAMPS2132</v>
          </cell>
          <cell r="D2168" t="b">
            <v>1</v>
          </cell>
          <cell r="E2168" t="str">
            <v xml:space="preserve">TOYOTA LANDCRUISER FJ45 (85-02) - TAIL LAMP (PICK UP)(212-1904-A5) - RH</v>
          </cell>
          <cell r="F2168" t="str">
            <v>TOYOTA</v>
          </cell>
          <cell r="G2168" t="str">
            <v xml:space="preserve">FJ45/85 TLAP RH</v>
          </cell>
          <cell r="H2168" t="str">
            <v>TY07-0102B-R</v>
          </cell>
          <cell r="J2168">
            <v>0.04</v>
          </cell>
          <cell r="K2168" t="str">
            <v>SUPPLIER0002</v>
          </cell>
          <cell r="L2168" t="str">
            <v xml:space="preserve">ANHUI TINCAI SILK CO. LTD</v>
          </cell>
          <cell r="M2168">
            <v>21</v>
          </cell>
          <cell r="N2168">
            <v>84</v>
          </cell>
          <cell r="O2168">
            <v>105</v>
          </cell>
          <cell r="R2168">
            <v>5</v>
          </cell>
          <cell r="S2168">
            <v>30</v>
          </cell>
          <cell r="T2168" t="str">
            <v xml:space="preserve">Yuan Purchase Pricelist (CNY)</v>
          </cell>
          <cell r="U2168">
            <v>10</v>
          </cell>
          <cell r="V2168">
            <v>241</v>
          </cell>
          <cell r="W2168">
            <v>360</v>
          </cell>
          <cell r="X2168">
            <v>490</v>
          </cell>
        </row>
        <row r="2169">
          <cell r="A2169">
            <v>10682</v>
          </cell>
          <cell r="B2169" t="str">
            <v>AUTOLAMPS2130</v>
          </cell>
          <cell r="C2169" t="str">
            <v>AUTOLAMPS2130</v>
          </cell>
          <cell r="D2169" t="b">
            <v>1</v>
          </cell>
          <cell r="E2169" t="str">
            <v xml:space="preserve">TOYOTA LANDCRUISER FJ45 (85-02) - TAIL LENS (PICK UP)(212-1904-A5-00)</v>
          </cell>
          <cell r="F2169" t="str">
            <v>TOYOTA</v>
          </cell>
          <cell r="G2169" t="str">
            <v xml:space="preserve">FJ45/85 TLSP LH</v>
          </cell>
          <cell r="H2169" t="str">
            <v>TY07-0102B-00</v>
          </cell>
          <cell r="J2169">
            <v>0.04</v>
          </cell>
          <cell r="K2169" t="str">
            <v>SUPPLIER0002</v>
          </cell>
          <cell r="L2169" t="str">
            <v xml:space="preserve">ANHUI TINCAI SILK CO. LTD</v>
          </cell>
          <cell r="M2169">
            <v>42</v>
          </cell>
          <cell r="N2169">
            <v>168</v>
          </cell>
          <cell r="O2169">
            <v>210</v>
          </cell>
          <cell r="R2169">
            <v>5</v>
          </cell>
          <cell r="S2169">
            <v>30</v>
          </cell>
          <cell r="T2169" t="str">
            <v xml:space="preserve">Yuan Purchase Pricelist (CNY)</v>
          </cell>
          <cell r="U2169">
            <v>3.5</v>
          </cell>
          <cell r="V2169">
            <v>89</v>
          </cell>
          <cell r="W2169">
            <v>130</v>
          </cell>
          <cell r="X2169">
            <v>230</v>
          </cell>
          <cell r="Z2169">
            <v>216</v>
          </cell>
          <cell r="AB2169" t="str">
            <v>TF</v>
          </cell>
        </row>
        <row r="2170">
          <cell r="A2170">
            <v>13009</v>
          </cell>
          <cell r="B2170" t="str">
            <v>AUTOLAMPS2689</v>
          </cell>
          <cell r="C2170" t="str">
            <v>AUTOLAMPS2689</v>
          </cell>
          <cell r="D2170" t="b">
            <v>1</v>
          </cell>
          <cell r="E2170" t="str">
            <v xml:space="preserve">TOYOTA LANDCRUISER FJ70V (84-) - LAMINATED FRONT WINDSCREEN - RUBBER TYPE</v>
          </cell>
          <cell r="F2170" t="str">
            <v>TOYOTA</v>
          </cell>
          <cell r="G2170" t="str">
            <v xml:space="preserve">FJ70V LFW</v>
          </cell>
          <cell r="H2170" t="str">
            <v xml:space="preserve">FJ70V LFW</v>
          </cell>
          <cell r="I2170" t="str">
            <v>1423*608</v>
          </cell>
          <cell r="J2170">
            <v>0.02</v>
          </cell>
          <cell r="K2170" t="str">
            <v>SUPPLIER0015</v>
          </cell>
          <cell r="L2170" t="str">
            <v xml:space="preserve">XINYI AUTOMOBILE GLASS (SHENZHEN) CO., LTD</v>
          </cell>
          <cell r="M2170">
            <v>13</v>
          </cell>
          <cell r="N2170">
            <v>52</v>
          </cell>
          <cell r="O2170">
            <v>65</v>
          </cell>
          <cell r="R2170">
            <v>3</v>
          </cell>
          <cell r="S2170">
            <v>12</v>
          </cell>
          <cell r="T2170" t="str">
            <v xml:space="preserve">USD Purchase Pricelist (USD)</v>
          </cell>
          <cell r="U2170">
            <v>10.81</v>
          </cell>
          <cell r="V2170">
            <v>1801.22</v>
          </cell>
          <cell r="W2170">
            <v>2190</v>
          </cell>
          <cell r="X2170">
            <v>3020</v>
          </cell>
        </row>
        <row r="2171">
          <cell r="A2171">
            <v>10670</v>
          </cell>
          <cell r="B2171" t="str">
            <v>AUTOLAMPS2133</v>
          </cell>
          <cell r="C2171" t="str">
            <v>AUTOLAMPS2133</v>
          </cell>
          <cell r="D2171" t="b">
            <v>1</v>
          </cell>
          <cell r="E2171" t="str">
            <v xml:space="preserve">TOYOTA LANDCRUISER FJ75 (03) - CORNER LAMP (212-15G6-2) - LH</v>
          </cell>
          <cell r="F2171" t="str">
            <v>TOYOTA</v>
          </cell>
          <cell r="G2171" t="str">
            <v xml:space="preserve">FJ75/03 CLA LH</v>
          </cell>
          <cell r="H2171" t="str">
            <v>TY07-0103D-L</v>
          </cell>
          <cell r="J2171">
            <v>0.04</v>
          </cell>
          <cell r="K2171" t="str">
            <v>SUPPLIER0002</v>
          </cell>
          <cell r="L2171" t="str">
            <v xml:space="preserve">ANHUI TINCAI SILK CO. LTD</v>
          </cell>
          <cell r="M2171">
            <v>3</v>
          </cell>
          <cell r="N2171">
            <v>12</v>
          </cell>
          <cell r="O2171">
            <v>15</v>
          </cell>
          <cell r="P2171">
            <v>5</v>
          </cell>
          <cell r="Q2171">
            <v>30</v>
          </cell>
          <cell r="T2171" t="str">
            <v xml:space="preserve">Yuan Purchase Pricelist (CNY)</v>
          </cell>
          <cell r="U2171">
            <v>25</v>
          </cell>
          <cell r="V2171">
            <v>563</v>
          </cell>
          <cell r="W2171">
            <v>870</v>
          </cell>
          <cell r="X2171">
            <v>1200</v>
          </cell>
          <cell r="Z2171">
            <v>17</v>
          </cell>
          <cell r="AB2171" t="str">
            <v>B17</v>
          </cell>
        </row>
        <row r="2172">
          <cell r="A2172">
            <v>10669</v>
          </cell>
          <cell r="B2172" t="str">
            <v>AUTOLAMPS2134</v>
          </cell>
          <cell r="C2172" t="str">
            <v>AUTOLAMPS2134</v>
          </cell>
          <cell r="D2172" t="b">
            <v>1</v>
          </cell>
          <cell r="E2172" t="str">
            <v xml:space="preserve">TOYOTA LANDCRUISER FJ75 (03) - CORNER LAMP (212-15G6-2) - RH</v>
          </cell>
          <cell r="F2172" t="str">
            <v>TOYOTA</v>
          </cell>
          <cell r="G2172" t="str">
            <v xml:space="preserve">FJ75/03 CLA RH</v>
          </cell>
          <cell r="H2172" t="str">
            <v>TY07-0103D-R</v>
          </cell>
          <cell r="J2172">
            <v>0.04</v>
          </cell>
          <cell r="K2172" t="str">
            <v>SUPPLIER0002</v>
          </cell>
          <cell r="L2172" t="str">
            <v xml:space="preserve">ANHUI TINCAI SILK CO. LTD</v>
          </cell>
          <cell r="M2172">
            <v>3</v>
          </cell>
          <cell r="N2172">
            <v>12</v>
          </cell>
          <cell r="O2172">
            <v>15</v>
          </cell>
          <cell r="P2172">
            <v>5</v>
          </cell>
          <cell r="Q2172">
            <v>30</v>
          </cell>
          <cell r="T2172" t="str">
            <v xml:space="preserve">Yuan Purchase Pricelist (CNY)</v>
          </cell>
          <cell r="U2172">
            <v>25</v>
          </cell>
          <cell r="V2172">
            <v>563</v>
          </cell>
          <cell r="W2172">
            <v>870</v>
          </cell>
          <cell r="X2172">
            <v>1200</v>
          </cell>
          <cell r="Z2172">
            <v>17</v>
          </cell>
          <cell r="AB2172" t="str">
            <v>B17</v>
          </cell>
        </row>
        <row r="2173">
          <cell r="A2173">
            <v>12083</v>
          </cell>
          <cell r="B2173" t="str">
            <v>AUTOLAMPS2136</v>
          </cell>
          <cell r="C2173" t="str">
            <v>AUTOLAMPS2136</v>
          </cell>
          <cell r="D2173" t="b">
            <v>1</v>
          </cell>
          <cell r="E2173" t="str">
            <v xml:space="preserve">TOYOTA LANDCRUISER FJ75 (03) - SIDE MIRROR (BLACK) - LH</v>
          </cell>
          <cell r="F2173" t="str">
            <v>TOYOTA</v>
          </cell>
          <cell r="G2173" t="str">
            <v xml:space="preserve">FJ75/03 SMB LH</v>
          </cell>
          <cell r="H2173" t="str">
            <v>H-0296-L</v>
          </cell>
          <cell r="J2173">
            <v>0.04</v>
          </cell>
          <cell r="K2173" t="str">
            <v>SUPPLIER0014</v>
          </cell>
          <cell r="L2173" t="str">
            <v xml:space="preserve">WENZHOU RONGDA AUTO PARTS CO., LTD</v>
          </cell>
          <cell r="M2173">
            <v>44</v>
          </cell>
          <cell r="N2173">
            <v>176</v>
          </cell>
          <cell r="O2173">
            <v>220</v>
          </cell>
          <cell r="P2173">
            <v>5</v>
          </cell>
          <cell r="Q2173">
            <v>30</v>
          </cell>
          <cell r="T2173" t="str">
            <v xml:space="preserve">Yuan Purchase Pricelist (CNY)</v>
          </cell>
          <cell r="U2173">
            <v>1.59</v>
          </cell>
          <cell r="V2173">
            <v>267.12</v>
          </cell>
          <cell r="W2173">
            <v>370</v>
          </cell>
          <cell r="X2173">
            <v>520</v>
          </cell>
          <cell r="Z2173">
            <v>181</v>
          </cell>
          <cell r="AB2173" t="str">
            <v>B12</v>
          </cell>
        </row>
        <row r="2174">
          <cell r="A2174">
            <v>12082</v>
          </cell>
          <cell r="B2174" t="str">
            <v>AUTOLAMPS2137</v>
          </cell>
          <cell r="C2174" t="str">
            <v>AUTOLAMPS2137</v>
          </cell>
          <cell r="D2174" t="b">
            <v>1</v>
          </cell>
          <cell r="E2174" t="str">
            <v xml:space="preserve">TOYOTA LANDCRUISER FJ75 (03) - SIDE MIRROR (BLACK) - RH</v>
          </cell>
          <cell r="F2174" t="str">
            <v>TOYOTA</v>
          </cell>
          <cell r="G2174" t="str">
            <v xml:space="preserve">FJ75/03 SMB RH</v>
          </cell>
          <cell r="H2174" t="str">
            <v>H-0296-R</v>
          </cell>
          <cell r="J2174">
            <v>0.04</v>
          </cell>
          <cell r="K2174" t="str">
            <v>SUPPLIER0014</v>
          </cell>
          <cell r="L2174" t="str">
            <v xml:space="preserve">WENZHOU RONGDA AUTO PARTS CO., LTD</v>
          </cell>
          <cell r="M2174">
            <v>40</v>
          </cell>
          <cell r="N2174">
            <v>160</v>
          </cell>
          <cell r="O2174">
            <v>200</v>
          </cell>
          <cell r="P2174">
            <v>5</v>
          </cell>
          <cell r="Q2174">
            <v>30</v>
          </cell>
          <cell r="T2174" t="str">
            <v xml:space="preserve">Yuan Purchase Pricelist (CNY)</v>
          </cell>
          <cell r="U2174">
            <v>1.59</v>
          </cell>
          <cell r="V2174">
            <v>267.12</v>
          </cell>
          <cell r="W2174">
            <v>370</v>
          </cell>
          <cell r="X2174">
            <v>520</v>
          </cell>
          <cell r="Z2174">
            <v>178</v>
          </cell>
          <cell r="AB2174" t="str">
            <v>B12</v>
          </cell>
        </row>
        <row r="2175">
          <cell r="A2175">
            <v>12081</v>
          </cell>
          <cell r="B2175" t="str">
            <v>AUTOLAMPS2138</v>
          </cell>
          <cell r="C2175" t="str">
            <v>AUTOLAMPS2138</v>
          </cell>
          <cell r="D2175" t="b">
            <v>1</v>
          </cell>
          <cell r="E2175" t="str">
            <v xml:space="preserve">TOYOTA LANDCRUISER FJ75 (03) - SIDE MIRROR (CHROME) - LH</v>
          </cell>
          <cell r="F2175" t="str">
            <v>TOYOTA</v>
          </cell>
          <cell r="G2175" t="str">
            <v xml:space="preserve">FJ75/03 SMC LH</v>
          </cell>
          <cell r="H2175" t="str">
            <v>H-0304-L</v>
          </cell>
          <cell r="J2175">
            <v>0.04</v>
          </cell>
          <cell r="K2175" t="str">
            <v>SUPPLIER0014</v>
          </cell>
          <cell r="L2175" t="str">
            <v xml:space="preserve">WENZHOU RONGDA AUTO PARTS CO., LTD</v>
          </cell>
          <cell r="M2175">
            <v>16</v>
          </cell>
          <cell r="N2175">
            <v>64</v>
          </cell>
          <cell r="O2175">
            <v>80</v>
          </cell>
          <cell r="P2175">
            <v>5</v>
          </cell>
          <cell r="Q2175">
            <v>30</v>
          </cell>
          <cell r="T2175" t="str">
            <v xml:space="preserve">Yuan Purchase Pricelist (CNY)</v>
          </cell>
          <cell r="U2175">
            <v>10.85</v>
          </cell>
          <cell r="V2175">
            <v>252.26</v>
          </cell>
          <cell r="W2175">
            <v>380</v>
          </cell>
          <cell r="X2175">
            <v>530</v>
          </cell>
          <cell r="Z2175">
            <v>46</v>
          </cell>
          <cell r="AB2175" t="str">
            <v>B12</v>
          </cell>
        </row>
        <row r="2176">
          <cell r="A2176">
            <v>12080</v>
          </cell>
          <cell r="B2176" t="str">
            <v>AUTOLAMPS2139</v>
          </cell>
          <cell r="C2176" t="str">
            <v>AUTOLAMPS2139</v>
          </cell>
          <cell r="D2176" t="b">
            <v>1</v>
          </cell>
          <cell r="E2176" t="str">
            <v xml:space="preserve">TOYOTA LANDCRUISER FJ75 (03) - SIDE MIRROR (CHROME) - RH</v>
          </cell>
          <cell r="F2176" t="str">
            <v>TOYOTA</v>
          </cell>
          <cell r="G2176" t="str">
            <v xml:space="preserve">FJ75/03 SMC RH</v>
          </cell>
          <cell r="H2176" t="str">
            <v>H-0304-R</v>
          </cell>
          <cell r="J2176">
            <v>0.04</v>
          </cell>
          <cell r="K2176" t="str">
            <v>SUPPLIER0014</v>
          </cell>
          <cell r="L2176" t="str">
            <v xml:space="preserve">WENZHOU RONGDA AUTO PARTS CO., LTD</v>
          </cell>
          <cell r="M2176">
            <v>18</v>
          </cell>
          <cell r="N2176">
            <v>72</v>
          </cell>
          <cell r="O2176">
            <v>90</v>
          </cell>
          <cell r="P2176">
            <v>5</v>
          </cell>
          <cell r="Q2176">
            <v>30</v>
          </cell>
          <cell r="T2176" t="str">
            <v xml:space="preserve">Yuan Purchase Pricelist (CNY)</v>
          </cell>
          <cell r="U2176">
            <v>10.85</v>
          </cell>
          <cell r="V2176">
            <v>252.26</v>
          </cell>
          <cell r="W2176">
            <v>380</v>
          </cell>
          <cell r="X2176">
            <v>530</v>
          </cell>
          <cell r="Z2176">
            <v>46</v>
          </cell>
          <cell r="AB2176" t="str">
            <v>B12</v>
          </cell>
        </row>
        <row r="2177">
          <cell r="A2177">
            <v>10672</v>
          </cell>
          <cell r="B2177" t="str">
            <v>AUTOLAMPS2140</v>
          </cell>
          <cell r="C2177" t="str">
            <v>AUTOLAMPS2140</v>
          </cell>
          <cell r="D2177" t="b">
            <v>1</v>
          </cell>
          <cell r="E2177" t="str">
            <v xml:space="preserve">TOYOTA LANDCRUISER FJ75 (03) - TAIL LAMP (212-1924) - LH</v>
          </cell>
          <cell r="F2177" t="str">
            <v>TOYOTA</v>
          </cell>
          <cell r="G2177" t="str">
            <v xml:space="preserve">FJ75/03 TLAP LH</v>
          </cell>
          <cell r="H2177" t="str">
            <v>TY07-0102-L</v>
          </cell>
          <cell r="J2177">
            <v>0.04</v>
          </cell>
          <cell r="K2177" t="str">
            <v>SUPPLIER0002</v>
          </cell>
          <cell r="L2177" t="str">
            <v xml:space="preserve">ANHUI TINCAI SILK CO. LTD</v>
          </cell>
          <cell r="M2177">
            <v>30</v>
          </cell>
          <cell r="N2177">
            <v>120</v>
          </cell>
          <cell r="O2177">
            <v>150</v>
          </cell>
          <cell r="R2177">
            <v>5</v>
          </cell>
          <cell r="S2177">
            <v>20</v>
          </cell>
          <cell r="T2177" t="str">
            <v xml:space="preserve">Yuan Purchase Pricelist (CNY)</v>
          </cell>
          <cell r="U2177">
            <v>10</v>
          </cell>
          <cell r="V2177">
            <v>233</v>
          </cell>
          <cell r="W2177">
            <v>360</v>
          </cell>
          <cell r="X2177">
            <v>480</v>
          </cell>
          <cell r="Z2177">
            <v>50</v>
          </cell>
          <cell r="AB2177" t="str">
            <v>B2</v>
          </cell>
        </row>
        <row r="2178">
          <cell r="A2178">
            <v>10671</v>
          </cell>
          <cell r="B2178" t="str">
            <v>AUTOLAMPS2141</v>
          </cell>
          <cell r="C2178" t="str">
            <v>AUTOLAMPS2141</v>
          </cell>
          <cell r="D2178" t="b">
            <v>1</v>
          </cell>
          <cell r="E2178" t="str">
            <v xml:space="preserve">TOYOTA LANDCRUISER FJ75 (03) - TAIL LAMP (212-1924) - RH</v>
          </cell>
          <cell r="F2178" t="str">
            <v>TOYOTA</v>
          </cell>
          <cell r="G2178" t="str">
            <v xml:space="preserve">FJ75/03 TLAP RH</v>
          </cell>
          <cell r="H2178" t="str">
            <v>TY07-0102-R</v>
          </cell>
          <cell r="J2178">
            <v>0.04</v>
          </cell>
          <cell r="K2178" t="str">
            <v>SUPPLIER0002</v>
          </cell>
          <cell r="L2178" t="str">
            <v xml:space="preserve">ANHUI TINCAI SILK CO. LTD</v>
          </cell>
          <cell r="M2178">
            <v>22</v>
          </cell>
          <cell r="N2178">
            <v>88</v>
          </cell>
          <cell r="O2178">
            <v>110</v>
          </cell>
          <cell r="R2178">
            <v>5</v>
          </cell>
          <cell r="S2178">
            <v>20</v>
          </cell>
          <cell r="T2178" t="str">
            <v xml:space="preserve">Yuan Purchase Pricelist (CNY)</v>
          </cell>
          <cell r="U2178">
            <v>10</v>
          </cell>
          <cell r="V2178">
            <v>255</v>
          </cell>
          <cell r="W2178">
            <v>380</v>
          </cell>
          <cell r="X2178">
            <v>510</v>
          </cell>
          <cell r="Z2178">
            <v>50</v>
          </cell>
          <cell r="AB2178" t="str">
            <v>B2</v>
          </cell>
        </row>
        <row r="2179">
          <cell r="A2179">
            <v>10673</v>
          </cell>
          <cell r="B2179" t="str">
            <v>AUTOLAMPS2135</v>
          </cell>
          <cell r="C2179" t="str">
            <v>AUTOLAMPS2135</v>
          </cell>
          <cell r="D2179" t="b">
            <v>1</v>
          </cell>
          <cell r="E2179" t="str">
            <v xml:space="preserve">TOYOTA LANDCRUISER FJ75 (03) - TAIL LENS - PICK UP (212-1924-00)</v>
          </cell>
          <cell r="F2179" t="str">
            <v>TOYOTA</v>
          </cell>
          <cell r="G2179" t="str">
            <v xml:space="preserve">FJ75/03 TLSP</v>
          </cell>
          <cell r="H2179" t="str">
            <v>00-TY07-0102</v>
          </cell>
          <cell r="J2179">
            <v>0.04</v>
          </cell>
          <cell r="K2179" t="str">
            <v>SUPPLIER0002</v>
          </cell>
          <cell r="L2179" t="str">
            <v xml:space="preserve">ANHUI TINCAI SILK CO. LTD</v>
          </cell>
          <cell r="M2179">
            <v>20</v>
          </cell>
          <cell r="N2179">
            <v>80</v>
          </cell>
          <cell r="O2179">
            <v>100</v>
          </cell>
          <cell r="R2179">
            <v>5</v>
          </cell>
          <cell r="S2179">
            <v>30</v>
          </cell>
          <cell r="T2179" t="str">
            <v xml:space="preserve">Yuan Purchase Pricelist (CNY)</v>
          </cell>
          <cell r="U2179">
            <v>5</v>
          </cell>
          <cell r="V2179">
            <v>128</v>
          </cell>
          <cell r="W2179">
            <v>190</v>
          </cell>
          <cell r="X2179">
            <v>260</v>
          </cell>
          <cell r="Z2179">
            <v>104</v>
          </cell>
          <cell r="AB2179" t="str">
            <v>TF</v>
          </cell>
        </row>
        <row r="2180">
          <cell r="A2180">
            <v>10676</v>
          </cell>
          <cell r="B2180" t="str">
            <v>AUTOLAMPS2142</v>
          </cell>
          <cell r="C2180" t="str">
            <v>AUTOLAMPS2142</v>
          </cell>
          <cell r="D2180" t="b">
            <v>1</v>
          </cell>
          <cell r="E2180" t="str">
            <v xml:space="preserve">TOYOTA LANDCRUISER FJ75 (85-02) - CORNER LAMP (BLACK) - LH</v>
          </cell>
          <cell r="F2180" t="str">
            <v>TOYOTA</v>
          </cell>
          <cell r="G2180" t="str">
            <v xml:space="preserve">FJ75/85 CLAB LH</v>
          </cell>
          <cell r="H2180" t="str">
            <v>TY07-0103B-L</v>
          </cell>
          <cell r="J2180">
            <v>0.04</v>
          </cell>
          <cell r="K2180" t="str">
            <v>SUPPLIER0002</v>
          </cell>
          <cell r="L2180" t="str">
            <v xml:space="preserve">ANHUI TINCAI SILK CO. LTD</v>
          </cell>
          <cell r="M2180">
            <v>2</v>
          </cell>
          <cell r="N2180">
            <v>8</v>
          </cell>
          <cell r="O2180">
            <v>10</v>
          </cell>
          <cell r="P2180">
            <v>5</v>
          </cell>
          <cell r="Q2180">
            <v>20</v>
          </cell>
          <cell r="T2180" t="str">
            <v xml:space="preserve">Yuan Purchase Pricelist (CNY)</v>
          </cell>
          <cell r="U2180">
            <v>11</v>
          </cell>
          <cell r="V2180">
            <v>281</v>
          </cell>
          <cell r="W2180">
            <v>420</v>
          </cell>
          <cell r="X2180">
            <v>560</v>
          </cell>
          <cell r="Z2180">
            <v>30</v>
          </cell>
          <cell r="AB2180" t="str">
            <v>B15</v>
          </cell>
        </row>
        <row r="2181">
          <cell r="A2181">
            <v>10675</v>
          </cell>
          <cell r="B2181" t="str">
            <v>AUTOLAMPS2143</v>
          </cell>
          <cell r="C2181" t="str">
            <v>AUTOLAMPS2143</v>
          </cell>
          <cell r="D2181" t="b">
            <v>1</v>
          </cell>
          <cell r="E2181" t="str">
            <v xml:space="preserve">TOYOTA LANDCRUISER FJ75 (85-02) - CORNER LAMP (BLACK) - RH</v>
          </cell>
          <cell r="F2181" t="str">
            <v>TOYOTA</v>
          </cell>
          <cell r="G2181" t="str">
            <v xml:space="preserve">FJ75/85 CLAB RH</v>
          </cell>
          <cell r="H2181" t="str">
            <v>TY07-0103B-R</v>
          </cell>
          <cell r="J2181">
            <v>0.04</v>
          </cell>
          <cell r="K2181" t="str">
            <v>SUPPLIER0002</v>
          </cell>
          <cell r="L2181" t="str">
            <v xml:space="preserve">ANHUI TINCAI SILK CO. LTD</v>
          </cell>
          <cell r="M2181">
            <v>1</v>
          </cell>
          <cell r="N2181">
            <v>4</v>
          </cell>
          <cell r="O2181">
            <v>5</v>
          </cell>
          <cell r="P2181">
            <v>5</v>
          </cell>
          <cell r="Q2181">
            <v>20</v>
          </cell>
          <cell r="T2181" t="str">
            <v xml:space="preserve">Yuan Purchase Pricelist (CNY)</v>
          </cell>
          <cell r="U2181">
            <v>11</v>
          </cell>
          <cell r="V2181">
            <v>281</v>
          </cell>
          <cell r="W2181">
            <v>420</v>
          </cell>
          <cell r="X2181">
            <v>560</v>
          </cell>
          <cell r="Z2181">
            <v>40</v>
          </cell>
          <cell r="AB2181" t="str">
            <v>B15</v>
          </cell>
        </row>
        <row r="2182">
          <cell r="A2182">
            <v>10678</v>
          </cell>
          <cell r="B2182" t="str">
            <v>AUTOLAMPS2146</v>
          </cell>
          <cell r="C2182" t="str">
            <v>AUTOLAMPS2146</v>
          </cell>
          <cell r="D2182" t="b">
            <v>1</v>
          </cell>
          <cell r="E2182" t="str">
            <v xml:space="preserve">TOYOTA LANDCRUISER FJ75 (85-02) - TAIL LAMP (WAGON)(212-1922) - LH</v>
          </cell>
          <cell r="F2182" t="str">
            <v>TOYOTA</v>
          </cell>
          <cell r="G2182" t="str">
            <v xml:space="preserve">FJ75/85 TLAW LH</v>
          </cell>
          <cell r="H2182" t="str">
            <v>TY07-0102D-L</v>
          </cell>
          <cell r="J2182">
            <v>0.04</v>
          </cell>
          <cell r="K2182" t="str">
            <v>SUPPLIER0002</v>
          </cell>
          <cell r="L2182" t="str">
            <v xml:space="preserve">ANHUI TINCAI SILK CO. LTD</v>
          </cell>
          <cell r="M2182">
            <v>2</v>
          </cell>
          <cell r="N2182">
            <v>8</v>
          </cell>
          <cell r="O2182">
            <v>10</v>
          </cell>
          <cell r="R2182">
            <v>5</v>
          </cell>
          <cell r="S2182">
            <v>30</v>
          </cell>
          <cell r="T2182" t="str">
            <v xml:space="preserve">Yuan Purchase Pricelist (CNY)</v>
          </cell>
          <cell r="U2182">
            <v>18</v>
          </cell>
          <cell r="V2182">
            <v>459</v>
          </cell>
          <cell r="W2182">
            <v>690</v>
          </cell>
          <cell r="X2182">
            <v>920</v>
          </cell>
          <cell r="Z2182">
            <v>84</v>
          </cell>
          <cell r="AB2182" t="str">
            <v>B5</v>
          </cell>
        </row>
        <row r="2183">
          <cell r="A2183">
            <v>10677</v>
          </cell>
          <cell r="B2183" t="str">
            <v>AUTOLAMPS2147</v>
          </cell>
          <cell r="C2183" t="str">
            <v>AUTOLAMPS2147</v>
          </cell>
          <cell r="D2183" t="b">
            <v>1</v>
          </cell>
          <cell r="E2183" t="str">
            <v xml:space="preserve">TOYOTA LANDCRUISER FJ75 (85-02) - TAIL LAMP (WAGON)(212-1922) - RH</v>
          </cell>
          <cell r="F2183" t="str">
            <v>TOYOTA</v>
          </cell>
          <cell r="G2183" t="str">
            <v xml:space="preserve">FJ75/85 TLAW RH</v>
          </cell>
          <cell r="H2183" t="str">
            <v>TY07-0102D-R</v>
          </cell>
          <cell r="J2183">
            <v>0.04</v>
          </cell>
          <cell r="K2183" t="str">
            <v>SUPPLIER0002</v>
          </cell>
          <cell r="L2183" t="str">
            <v xml:space="preserve">ANHUI TINCAI SILK CO. LTD</v>
          </cell>
          <cell r="M2183">
            <v>6</v>
          </cell>
          <cell r="N2183">
            <v>24</v>
          </cell>
          <cell r="O2183">
            <v>30</v>
          </cell>
          <cell r="R2183">
            <v>5</v>
          </cell>
          <cell r="S2183">
            <v>30</v>
          </cell>
          <cell r="T2183" t="str">
            <v xml:space="preserve">Yuan Purchase Pricelist (CNY)</v>
          </cell>
          <cell r="U2183">
            <v>18</v>
          </cell>
          <cell r="V2183">
            <v>459</v>
          </cell>
          <cell r="W2183">
            <v>690</v>
          </cell>
          <cell r="X2183">
            <v>920</v>
          </cell>
          <cell r="Z2183">
            <v>90</v>
          </cell>
          <cell r="AB2183" t="str">
            <v>B5</v>
          </cell>
        </row>
        <row r="2184">
          <cell r="A2184">
            <v>11260</v>
          </cell>
          <cell r="B2184" t="str">
            <v>AUTOLAMPS2144</v>
          </cell>
          <cell r="C2184" t="str">
            <v>AUTOLAMPS2144</v>
          </cell>
          <cell r="D2184" t="b">
            <v>1</v>
          </cell>
          <cell r="E2184" t="str">
            <v xml:space="preserve">TOYOTA LANDCRUISER FJ75 (85-02) - TAIL LENS (WAGON)(212-1922-00) - LH</v>
          </cell>
          <cell r="F2184" t="str">
            <v>TOYOTA</v>
          </cell>
          <cell r="G2184" t="str">
            <v xml:space="preserve">FJ75/85 TLSW LH</v>
          </cell>
          <cell r="H2184" t="str">
            <v>TY07-0102D-00-L</v>
          </cell>
          <cell r="J2184">
            <v>0.04</v>
          </cell>
          <cell r="K2184" t="str">
            <v>SUPPLIER0002</v>
          </cell>
          <cell r="L2184" t="str">
            <v xml:space="preserve">ANHUI TINCAI SILK CO. LTD</v>
          </cell>
          <cell r="M2184">
            <v>2</v>
          </cell>
          <cell r="N2184">
            <v>8</v>
          </cell>
          <cell r="O2184">
            <v>10</v>
          </cell>
          <cell r="R2184">
            <v>5</v>
          </cell>
          <cell r="S2184">
            <v>30</v>
          </cell>
          <cell r="T2184" t="str">
            <v xml:space="preserve">Yuan Purchase Pricelist (CNY)</v>
          </cell>
          <cell r="U2184">
            <v>8</v>
          </cell>
          <cell r="V2184">
            <v>180</v>
          </cell>
          <cell r="W2184">
            <v>200</v>
          </cell>
          <cell r="X2184">
            <v>380</v>
          </cell>
        </row>
        <row r="2185">
          <cell r="A2185">
            <v>11259</v>
          </cell>
          <cell r="B2185" t="str">
            <v>AUTOLAMPS2145</v>
          </cell>
          <cell r="C2185" t="str">
            <v>AUTOLAMPS2145</v>
          </cell>
          <cell r="D2185" t="b">
            <v>1</v>
          </cell>
          <cell r="E2185" t="str">
            <v xml:space="preserve">TOYOTA LANDCRUISER FJ75 (85-02) - TAIL LENS (WAGON)(212-1922-00) - RH</v>
          </cell>
          <cell r="F2185" t="str">
            <v>TOYOTA</v>
          </cell>
          <cell r="G2185" t="str">
            <v xml:space="preserve">FJ75/85 TLSW RH</v>
          </cell>
          <cell r="H2185" t="str">
            <v>TY07-0102D-00-R</v>
          </cell>
          <cell r="J2185">
            <v>0.04</v>
          </cell>
          <cell r="K2185" t="str">
            <v>SUPPLIER0002</v>
          </cell>
          <cell r="L2185" t="str">
            <v xml:space="preserve">ANHUI TINCAI SILK CO. LTD</v>
          </cell>
          <cell r="M2185">
            <v>2</v>
          </cell>
          <cell r="N2185">
            <v>8</v>
          </cell>
          <cell r="O2185">
            <v>10</v>
          </cell>
          <cell r="R2185">
            <v>5</v>
          </cell>
          <cell r="S2185">
            <v>30</v>
          </cell>
          <cell r="T2185" t="str">
            <v xml:space="preserve">Yuan Purchase Pricelist (CNY)</v>
          </cell>
          <cell r="U2185">
            <v>8</v>
          </cell>
          <cell r="V2185">
            <v>180</v>
          </cell>
          <cell r="W2185">
            <v>200</v>
          </cell>
          <cell r="X2185">
            <v>380</v>
          </cell>
        </row>
        <row r="2186">
          <cell r="A2186">
            <v>12692</v>
          </cell>
          <cell r="B2186" t="str">
            <v>AUTOLAMPS2150</v>
          </cell>
          <cell r="C2186" t="str">
            <v>AUTOLAMPS2150</v>
          </cell>
          <cell r="D2186" t="b">
            <v>1</v>
          </cell>
          <cell r="E2186" t="str">
            <v xml:space="preserve">TOYOTA LANDCRUISER FJ79 (06-13) - FOG LAMP (212-2034) - LH</v>
          </cell>
          <cell r="F2186" t="str">
            <v>TOYOTA</v>
          </cell>
          <cell r="G2186" t="str">
            <v xml:space="preserve">FJ79 FLA LH</v>
          </cell>
          <cell r="H2186" t="str">
            <v>TY07-2204-L</v>
          </cell>
          <cell r="J2186">
            <v>0.04</v>
          </cell>
          <cell r="K2186" t="str">
            <v>SUPPLIER0002</v>
          </cell>
          <cell r="L2186" t="str">
            <v xml:space="preserve">ANHUI TINCAI SILK CO. LTD</v>
          </cell>
          <cell r="M2186">
            <v>0</v>
          </cell>
          <cell r="N2186">
            <v>0</v>
          </cell>
          <cell r="O2186">
            <v>0</v>
          </cell>
          <cell r="P2186">
            <v>5</v>
          </cell>
          <cell r="Q2186">
            <v>20</v>
          </cell>
          <cell r="T2186" t="str">
            <v xml:space="preserve">Yuan Purchase Pricelist (CNY)</v>
          </cell>
          <cell r="U2186">
            <v>4.6900000000000004</v>
          </cell>
          <cell r="V2186">
            <v>733</v>
          </cell>
          <cell r="W2186">
            <v>1140</v>
          </cell>
          <cell r="X2186">
            <v>1570</v>
          </cell>
        </row>
        <row r="2187">
          <cell r="A2187">
            <v>12691</v>
          </cell>
          <cell r="B2187" t="str">
            <v>AUTOLAMPS2151</v>
          </cell>
          <cell r="C2187" t="str">
            <v>AUTOLAMPS2151</v>
          </cell>
          <cell r="D2187" t="b">
            <v>1</v>
          </cell>
          <cell r="E2187" t="str">
            <v xml:space="preserve">TOYOTA LANDCRUISER FJ79 (06-13) - FOG LAMP (212-2034) - RH</v>
          </cell>
          <cell r="F2187" t="str">
            <v>TOYOTA</v>
          </cell>
          <cell r="G2187" t="str">
            <v xml:space="preserve">FJ79 FLA RH</v>
          </cell>
          <cell r="H2187" t="str">
            <v>TY07-2204-R</v>
          </cell>
          <cell r="J2187">
            <v>0.04</v>
          </cell>
          <cell r="K2187" t="str">
            <v>SUPPLIER0002</v>
          </cell>
          <cell r="L2187" t="str">
            <v xml:space="preserve">ANHUI TINCAI SILK CO. LTD</v>
          </cell>
          <cell r="M2187">
            <v>0</v>
          </cell>
          <cell r="N2187">
            <v>0</v>
          </cell>
          <cell r="O2187">
            <v>0</v>
          </cell>
          <cell r="P2187">
            <v>5</v>
          </cell>
          <cell r="Q2187">
            <v>20</v>
          </cell>
          <cell r="T2187" t="str">
            <v xml:space="preserve">Yuan Purchase Pricelist (CNY)</v>
          </cell>
          <cell r="U2187">
            <v>4.6900000000000004</v>
          </cell>
          <cell r="V2187">
            <v>733</v>
          </cell>
          <cell r="W2187">
            <v>1140</v>
          </cell>
          <cell r="X2187">
            <v>1570</v>
          </cell>
        </row>
        <row r="2188">
          <cell r="A2188">
            <v>12690</v>
          </cell>
          <cell r="B2188" t="str">
            <v>AUTOLAMPS2149</v>
          </cell>
          <cell r="C2188" t="str">
            <v>AUTOLAMPS2149</v>
          </cell>
          <cell r="D2188" t="b">
            <v>1</v>
          </cell>
          <cell r="E2188" t="str">
            <v xml:space="preserve">TOYOTA LANDCRUISER FJ79 (06-13) - FRONT BUMPER</v>
          </cell>
          <cell r="F2188" t="str">
            <v>TOYOTA</v>
          </cell>
          <cell r="G2188" t="str">
            <v xml:space="preserve">FJ79 BPRF</v>
          </cell>
          <cell r="H2188" t="str">
            <v>TY07-2207</v>
          </cell>
          <cell r="J2188">
            <v>0.04</v>
          </cell>
          <cell r="K2188" t="str">
            <v>SUPPLIER0002</v>
          </cell>
          <cell r="L2188" t="str">
            <v xml:space="preserve">ANHUI TINCAI SILK CO. LTD</v>
          </cell>
          <cell r="M2188">
            <v>0</v>
          </cell>
          <cell r="N2188">
            <v>0</v>
          </cell>
          <cell r="O2188">
            <v>0</v>
          </cell>
          <cell r="R2188">
            <v>2</v>
          </cell>
          <cell r="S2188">
            <v>5</v>
          </cell>
          <cell r="T2188" t="str">
            <v xml:space="preserve">Yuan Purchase Pricelist (CNY)</v>
          </cell>
          <cell r="U2188">
            <v>20.84</v>
          </cell>
          <cell r="V2188">
            <v>3257</v>
          </cell>
          <cell r="W2188">
            <v>5050</v>
          </cell>
          <cell r="X2188">
            <v>6970</v>
          </cell>
          <cell r="Z2188">
            <v>31</v>
          </cell>
          <cell r="AB2188" t="str">
            <v>G4A</v>
          </cell>
        </row>
        <row r="2189">
          <cell r="A2189">
            <v>13574</v>
          </cell>
          <cell r="B2189" t="str">
            <v>AUTOLAMPS2152</v>
          </cell>
          <cell r="C2189" t="str">
            <v>AUTOLAMPS2152</v>
          </cell>
          <cell r="D2189" t="b">
            <v>1</v>
          </cell>
          <cell r="E2189" t="str">
            <v xml:space="preserve">TOYOTA LANDCRUISER FJ79 (06-13) - GRILL (CHROME)</v>
          </cell>
          <cell r="F2189" t="str">
            <v>TOYOTA</v>
          </cell>
          <cell r="G2189" t="str">
            <v xml:space="preserve">FJ79 GRL</v>
          </cell>
          <cell r="H2189" t="str">
            <v>TY07-2211</v>
          </cell>
          <cell r="J2189">
            <v>0.04</v>
          </cell>
          <cell r="K2189" t="str">
            <v>SUPPLIER0002</v>
          </cell>
          <cell r="L2189" t="str">
            <v xml:space="preserve">ANHUI TINCAI SILK CO. LTD</v>
          </cell>
          <cell r="M2189">
            <v>1</v>
          </cell>
          <cell r="N2189">
            <v>4</v>
          </cell>
          <cell r="O2189">
            <v>5</v>
          </cell>
          <cell r="R2189">
            <v>2</v>
          </cell>
          <cell r="S2189">
            <v>10</v>
          </cell>
          <cell r="T2189" t="str">
            <v xml:space="preserve">Yuan Purchase Pricelist (CNY)</v>
          </cell>
          <cell r="U2189">
            <v>110</v>
          </cell>
          <cell r="V2189">
            <v>2656</v>
          </cell>
          <cell r="W2189">
            <v>3980</v>
          </cell>
          <cell r="X2189">
            <v>5500</v>
          </cell>
        </row>
        <row r="2190">
          <cell r="A2190">
            <v>10668</v>
          </cell>
          <cell r="B2190" t="str">
            <v>AUTOLAMPS2153</v>
          </cell>
          <cell r="C2190" t="str">
            <v>AUTOLAMPS2153</v>
          </cell>
          <cell r="D2190" t="b">
            <v>1</v>
          </cell>
          <cell r="E2190" t="str">
            <v xml:space="preserve">TOYOTA LANDCRUISER FJ79 (06-13) - HEAD LAMP (212-11M4) - LH</v>
          </cell>
          <cell r="F2190" t="str">
            <v>TOYOTA</v>
          </cell>
          <cell r="G2190" t="str">
            <v xml:space="preserve">FJ79 HLA LH</v>
          </cell>
          <cell r="H2190" t="str">
            <v>TY07-2201-L</v>
          </cell>
          <cell r="J2190">
            <v>0.04</v>
          </cell>
          <cell r="K2190" t="str">
            <v>SUPPLIER0002</v>
          </cell>
          <cell r="L2190" t="str">
            <v xml:space="preserve">ANHUI TINCAI SILK CO. LTD</v>
          </cell>
          <cell r="M2190">
            <v>4</v>
          </cell>
          <cell r="N2190">
            <v>16</v>
          </cell>
          <cell r="O2190">
            <v>20</v>
          </cell>
          <cell r="R2190">
            <v>2</v>
          </cell>
          <cell r="S2190">
            <v>10</v>
          </cell>
          <cell r="T2190" t="str">
            <v xml:space="preserve">Yuan Purchase Pricelist (CNY)</v>
          </cell>
          <cell r="U2190">
            <v>110</v>
          </cell>
          <cell r="V2190">
            <v>2805</v>
          </cell>
          <cell r="W2190">
            <v>4210</v>
          </cell>
          <cell r="X2190">
            <v>5610</v>
          </cell>
          <cell r="Z2190">
            <v>20</v>
          </cell>
          <cell r="AB2190" t="str">
            <v>A3</v>
          </cell>
        </row>
        <row r="2191">
          <cell r="A2191">
            <v>10667</v>
          </cell>
          <cell r="B2191" t="str">
            <v>AUTOLAMPS2154</v>
          </cell>
          <cell r="C2191" t="str">
            <v>AUTOLAMPS2154</v>
          </cell>
          <cell r="D2191" t="b">
            <v>1</v>
          </cell>
          <cell r="E2191" t="str">
            <v xml:space="preserve">TOYOTA LANDCRUISER FJ79 (06-13) - HEAD LAMP (212-11M4) - RH</v>
          </cell>
          <cell r="F2191" t="str">
            <v>TOYOTA</v>
          </cell>
          <cell r="G2191" t="str">
            <v xml:space="preserve">FJ79 HLA RH</v>
          </cell>
          <cell r="H2191" t="str">
            <v>TY07-2201-R</v>
          </cell>
          <cell r="J2191">
            <v>0.04</v>
          </cell>
          <cell r="K2191" t="str">
            <v>SUPPLIER0002</v>
          </cell>
          <cell r="L2191" t="str">
            <v xml:space="preserve">ANHUI TINCAI SILK CO. LTD</v>
          </cell>
          <cell r="M2191">
            <v>3</v>
          </cell>
          <cell r="N2191">
            <v>12</v>
          </cell>
          <cell r="O2191">
            <v>15</v>
          </cell>
          <cell r="R2191">
            <v>2</v>
          </cell>
          <cell r="S2191">
            <v>10</v>
          </cell>
          <cell r="T2191" t="str">
            <v xml:space="preserve">Yuan Purchase Pricelist (CNY)</v>
          </cell>
          <cell r="U2191">
            <v>110</v>
          </cell>
          <cell r="V2191">
            <v>2805</v>
          </cell>
          <cell r="W2191">
            <v>4210</v>
          </cell>
          <cell r="X2191">
            <v>5610</v>
          </cell>
          <cell r="Z2191">
            <v>26</v>
          </cell>
          <cell r="AB2191" t="str">
            <v>A3</v>
          </cell>
        </row>
        <row r="2192">
          <cell r="A2192">
            <v>12858</v>
          </cell>
          <cell r="B2192" t="str">
            <v>AUTOLAMPS2148</v>
          </cell>
          <cell r="C2192" t="str">
            <v>AUTOLAMPS2148</v>
          </cell>
          <cell r="D2192" t="b">
            <v>1</v>
          </cell>
          <cell r="E2192" t="str">
            <v xml:space="preserve">TOYOTA LANDCRUISER FJ79 (06-13) - LAMINATED FRONT WINDSCREEN</v>
          </cell>
          <cell r="F2192" t="str">
            <v>TOYOTA</v>
          </cell>
          <cell r="G2192" t="str">
            <v xml:space="preserve">FJ79 V LFW/X</v>
          </cell>
          <cell r="H2192" t="str">
            <v xml:space="preserve">FJ79-V LFW/X</v>
          </cell>
          <cell r="I2192" t="str">
            <v>1434*615</v>
          </cell>
          <cell r="J2192">
            <v>0.02</v>
          </cell>
          <cell r="K2192" t="str">
            <v>SUPPLIER0015</v>
          </cell>
          <cell r="L2192" t="str">
            <v xml:space="preserve">XINYI AUTOMOBILE GLASS (SHENZHEN) CO., LTD</v>
          </cell>
          <cell r="M2192">
            <v>15</v>
          </cell>
          <cell r="N2192">
            <v>60</v>
          </cell>
          <cell r="O2192">
            <v>75</v>
          </cell>
          <cell r="R2192">
            <v>4</v>
          </cell>
          <cell r="S2192">
            <v>16</v>
          </cell>
          <cell r="T2192" t="str">
            <v xml:space="preserve">USD Purchase Pricelist (USD)</v>
          </cell>
          <cell r="U2192">
            <v>10.52</v>
          </cell>
          <cell r="V2192">
            <v>1752.9</v>
          </cell>
          <cell r="W2192">
            <v>2300</v>
          </cell>
          <cell r="X2192">
            <v>3180</v>
          </cell>
        </row>
        <row r="2193">
          <cell r="A2193">
            <v>13798</v>
          </cell>
          <cell r="B2193" t="str">
            <v>AUTOLAMPS2155</v>
          </cell>
          <cell r="C2193" t="str">
            <v>AUTOLAMPS2155</v>
          </cell>
          <cell r="D2193" t="b">
            <v>1</v>
          </cell>
          <cell r="E2193" t="str">
            <v xml:space="preserve">TOYOTA LANDCRUISER FJ79 WAGON - TAIL LAMP (212-1974) - LH</v>
          </cell>
          <cell r="F2193" t="str">
            <v>TOYOTA</v>
          </cell>
          <cell r="G2193" t="str">
            <v xml:space="preserve">FJ79 TLA LH</v>
          </cell>
          <cell r="H2193" t="str">
            <v>TY07-0102F-L</v>
          </cell>
          <cell r="J2193">
            <v>0.04</v>
          </cell>
          <cell r="K2193" t="str">
            <v>SUPPLIER0002</v>
          </cell>
          <cell r="L2193" t="str">
            <v xml:space="preserve">ANHUI TINCAI SILK CO. LTD</v>
          </cell>
          <cell r="M2193">
            <v>7</v>
          </cell>
          <cell r="N2193">
            <v>28</v>
          </cell>
          <cell r="O2193">
            <v>35</v>
          </cell>
          <cell r="R2193">
            <v>2</v>
          </cell>
          <cell r="S2193">
            <v>10</v>
          </cell>
          <cell r="T2193" t="str">
            <v xml:space="preserve">Yuan Purchase Pricelist (CNY)</v>
          </cell>
          <cell r="U2193">
            <v>25</v>
          </cell>
          <cell r="V2193">
            <v>638</v>
          </cell>
          <cell r="W2193">
            <v>960</v>
          </cell>
          <cell r="X2193">
            <v>1280</v>
          </cell>
          <cell r="Z2193">
            <v>8</v>
          </cell>
          <cell r="AB2193" t="str">
            <v>B5</v>
          </cell>
        </row>
        <row r="2194">
          <cell r="A2194">
            <v>13799</v>
          </cell>
          <cell r="B2194" t="str">
            <v>AUTOLAMPS2156</v>
          </cell>
          <cell r="C2194" t="str">
            <v>AUTOLAMPS2156</v>
          </cell>
          <cell r="D2194" t="b">
            <v>1</v>
          </cell>
          <cell r="E2194" t="str">
            <v xml:space="preserve">TOYOTA LANDCRUISER FJ79 WAGON - TAIL LAMP (212-1974) - RH</v>
          </cell>
          <cell r="F2194" t="str">
            <v>TOYOTA</v>
          </cell>
          <cell r="G2194" t="str">
            <v xml:space="preserve">FJ79 TLA RH</v>
          </cell>
          <cell r="H2194" t="str">
            <v>TY07-0102F-R</v>
          </cell>
          <cell r="J2194">
            <v>0.04</v>
          </cell>
          <cell r="K2194" t="str">
            <v>SUPPLIER0002</v>
          </cell>
          <cell r="L2194" t="str">
            <v xml:space="preserve">ANHUI TINCAI SILK CO. LTD</v>
          </cell>
          <cell r="M2194">
            <v>6</v>
          </cell>
          <cell r="N2194">
            <v>24</v>
          </cell>
          <cell r="O2194">
            <v>30</v>
          </cell>
          <cell r="R2194">
            <v>2</v>
          </cell>
          <cell r="S2194">
            <v>10</v>
          </cell>
          <cell r="T2194" t="str">
            <v xml:space="preserve">Yuan Purchase Pricelist (CNY)</v>
          </cell>
          <cell r="U2194">
            <v>25</v>
          </cell>
          <cell r="V2194">
            <v>638</v>
          </cell>
          <cell r="W2194">
            <v>960</v>
          </cell>
          <cell r="X2194">
            <v>1280</v>
          </cell>
          <cell r="Z2194">
            <v>0</v>
          </cell>
          <cell r="AB2194" t="str">
            <v>B5</v>
          </cell>
        </row>
        <row r="2195">
          <cell r="A2195">
            <v>13495</v>
          </cell>
          <cell r="B2195" t="str">
            <v>AUTOLAMPS2157</v>
          </cell>
          <cell r="C2195" t="str">
            <v>AUTOLAMPS2157</v>
          </cell>
          <cell r="D2195" t="b">
            <v>1</v>
          </cell>
          <cell r="E2195" t="str">
            <v xml:space="preserve">TOYOTA LANDCRUISER FJ80 (90-97) - LAMINATED FRONT WINDSCREEN</v>
          </cell>
          <cell r="F2195" t="str">
            <v>TOYOTA</v>
          </cell>
          <cell r="G2195" t="str">
            <v xml:space="preserve">FJ80 LFW</v>
          </cell>
          <cell r="H2195" t="str">
            <v xml:space="preserve">FJ80 LFW</v>
          </cell>
          <cell r="I2195" t="str">
            <v>1511*679</v>
          </cell>
          <cell r="J2195">
            <v>0.02</v>
          </cell>
          <cell r="K2195" t="str">
            <v>SUPPLIER0015</v>
          </cell>
          <cell r="L2195" t="str">
            <v xml:space="preserve">XINYI AUTOMOBILE GLASS (SHENZHEN) CO., LTD</v>
          </cell>
          <cell r="M2195">
            <v>0</v>
          </cell>
          <cell r="N2195">
            <v>0</v>
          </cell>
          <cell r="O2195">
            <v>0</v>
          </cell>
          <cell r="R2195">
            <v>3</v>
          </cell>
          <cell r="S2195">
            <v>9</v>
          </cell>
          <cell r="T2195" t="str">
            <v xml:space="preserve">USD Purchase Pricelist (USD)</v>
          </cell>
          <cell r="U2195">
            <v>13.35</v>
          </cell>
          <cell r="V2195">
            <v>2</v>
          </cell>
          <cell r="W2195">
            <v>2700</v>
          </cell>
          <cell r="X2195">
            <v>3730</v>
          </cell>
          <cell r="Z2195">
            <v>19</v>
          </cell>
          <cell r="AB2195" t="str">
            <v>3C</v>
          </cell>
        </row>
        <row r="2196">
          <cell r="A2196">
            <v>10688</v>
          </cell>
          <cell r="B2196" t="str">
            <v>AUTOLAMPS2158</v>
          </cell>
          <cell r="C2196" t="str">
            <v>AUTOLAMPS2158</v>
          </cell>
          <cell r="D2196" t="b">
            <v>1</v>
          </cell>
          <cell r="E2196" t="str">
            <v xml:space="preserve">TOYOTA LANDCRUISER FJ82 (90-92) - BUMPER LAMP (212-1649) - LH</v>
          </cell>
          <cell r="F2196" t="str">
            <v>TOYOTA</v>
          </cell>
          <cell r="G2196" t="str">
            <v xml:space="preserve">FJ82/90 BLA LH</v>
          </cell>
          <cell r="H2196" t="str">
            <v>TY07-1004-L</v>
          </cell>
          <cell r="J2196">
            <v>0.04</v>
          </cell>
          <cell r="K2196" t="str">
            <v>SUPPLIER0002</v>
          </cell>
          <cell r="L2196" t="str">
            <v xml:space="preserve">ANHUI TINCAI SILK CO. LTD</v>
          </cell>
          <cell r="M2196">
            <v>0</v>
          </cell>
          <cell r="N2196">
            <v>0</v>
          </cell>
          <cell r="O2196">
            <v>0</v>
          </cell>
          <cell r="P2196">
            <v>5</v>
          </cell>
          <cell r="Q2196">
            <v>20</v>
          </cell>
          <cell r="T2196" t="str">
            <v xml:space="preserve">Yuan Purchase Pricelist (CNY)</v>
          </cell>
          <cell r="U2196">
            <v>2.4900000000000002</v>
          </cell>
          <cell r="V2196">
            <v>389</v>
          </cell>
          <cell r="W2196">
            <v>600</v>
          </cell>
          <cell r="X2196">
            <v>830</v>
          </cell>
        </row>
        <row r="2197">
          <cell r="A2197">
            <v>10687</v>
          </cell>
          <cell r="B2197" t="str">
            <v>AUTOLAMPS2159</v>
          </cell>
          <cell r="C2197" t="str">
            <v>AUTOLAMPS2159</v>
          </cell>
          <cell r="D2197" t="b">
            <v>1</v>
          </cell>
          <cell r="E2197" t="str">
            <v xml:space="preserve">TOYOTA LANDCRUISER FJ82 (90-92) - BUMPER LAMP (212-1649) - RH</v>
          </cell>
          <cell r="F2197" t="str">
            <v>TOYOTA</v>
          </cell>
          <cell r="G2197" t="str">
            <v xml:space="preserve">FJ82/90 BLA RH</v>
          </cell>
          <cell r="H2197" t="str">
            <v>TY07-1004-R</v>
          </cell>
          <cell r="J2197">
            <v>0.04</v>
          </cell>
          <cell r="K2197" t="str">
            <v>SUPPLIER0002</v>
          </cell>
          <cell r="L2197" t="str">
            <v xml:space="preserve">ANHUI TINCAI SILK CO. LTD</v>
          </cell>
          <cell r="M2197">
            <v>0</v>
          </cell>
          <cell r="N2197">
            <v>0</v>
          </cell>
          <cell r="O2197">
            <v>0</v>
          </cell>
          <cell r="P2197">
            <v>5</v>
          </cell>
          <cell r="Q2197">
            <v>20</v>
          </cell>
          <cell r="T2197" t="str">
            <v xml:space="preserve">Yuan Purchase Pricelist (CNY)</v>
          </cell>
          <cell r="U2197">
            <v>2.4900000000000002</v>
          </cell>
          <cell r="V2197">
            <v>389</v>
          </cell>
          <cell r="W2197">
            <v>600</v>
          </cell>
          <cell r="X2197">
            <v>830</v>
          </cell>
        </row>
        <row r="2198">
          <cell r="A2198">
            <v>10686</v>
          </cell>
          <cell r="B2198" t="str">
            <v>AUTOLAMPS2160</v>
          </cell>
          <cell r="C2198" t="str">
            <v>AUTOLAMPS2160</v>
          </cell>
          <cell r="D2198" t="b">
            <v>1</v>
          </cell>
          <cell r="E2198" t="str">
            <v xml:space="preserve">TOYOTA LANDCRUISER FJ82 (90-92) - CORNER LAMP (212-1551) - LH</v>
          </cell>
          <cell r="F2198" t="str">
            <v>TOYOTA</v>
          </cell>
          <cell r="G2198" t="str">
            <v xml:space="preserve">FJ82/90 CLA LH</v>
          </cell>
          <cell r="H2198" t="str">
            <v>TY07-1003-L</v>
          </cell>
          <cell r="J2198">
            <v>0.04</v>
          </cell>
          <cell r="K2198" t="str">
            <v>SUPPLIER0002</v>
          </cell>
          <cell r="L2198" t="str">
            <v xml:space="preserve">ANHUI TINCAI SILK CO. LTD</v>
          </cell>
          <cell r="M2198">
            <v>0</v>
          </cell>
          <cell r="N2198">
            <v>0</v>
          </cell>
          <cell r="O2198">
            <v>0</v>
          </cell>
          <cell r="P2198">
            <v>5</v>
          </cell>
          <cell r="Q2198">
            <v>20</v>
          </cell>
          <cell r="T2198" t="str">
            <v xml:space="preserve">Yuan Purchase Pricelist (CNY)</v>
          </cell>
          <cell r="U2198">
            <v>4.16</v>
          </cell>
          <cell r="V2198">
            <v>650</v>
          </cell>
          <cell r="W2198">
            <v>1010</v>
          </cell>
          <cell r="X2198">
            <v>1390</v>
          </cell>
        </row>
        <row r="2199">
          <cell r="A2199">
            <v>10685</v>
          </cell>
          <cell r="B2199" t="str">
            <v>AUTOLAMPS2161</v>
          </cell>
          <cell r="C2199" t="str">
            <v>AUTOLAMPS2161</v>
          </cell>
          <cell r="D2199" t="b">
            <v>1</v>
          </cell>
          <cell r="E2199" t="str">
            <v xml:space="preserve">TOYOTA LANDCRUISER FJ82 (90-92) - CORNER LAMP (212-1551) - RH</v>
          </cell>
          <cell r="F2199" t="str">
            <v>TOYOTA</v>
          </cell>
          <cell r="G2199" t="str">
            <v xml:space="preserve">FJ82/90 CLA RH</v>
          </cell>
          <cell r="H2199" t="str">
            <v>TY07-1003-R</v>
          </cell>
          <cell r="J2199">
            <v>0.04</v>
          </cell>
          <cell r="K2199" t="str">
            <v>SUPPLIER0002</v>
          </cell>
          <cell r="L2199" t="str">
            <v xml:space="preserve">ANHUI TINCAI SILK CO. LTD</v>
          </cell>
          <cell r="M2199">
            <v>0</v>
          </cell>
          <cell r="N2199">
            <v>0</v>
          </cell>
          <cell r="O2199">
            <v>0</v>
          </cell>
          <cell r="P2199">
            <v>5</v>
          </cell>
          <cell r="Q2199">
            <v>20</v>
          </cell>
          <cell r="T2199" t="str">
            <v xml:space="preserve">Yuan Purchase Pricelist (CNY)</v>
          </cell>
          <cell r="U2199">
            <v>4.16</v>
          </cell>
          <cell r="V2199">
            <v>650</v>
          </cell>
          <cell r="W2199">
            <v>1010</v>
          </cell>
          <cell r="X2199">
            <v>1390</v>
          </cell>
        </row>
        <row r="2200">
          <cell r="A2200">
            <v>10684</v>
          </cell>
          <cell r="B2200" t="str">
            <v>AUTOLAMPS2162</v>
          </cell>
          <cell r="C2200" t="str">
            <v>AUTOLAMPS2162</v>
          </cell>
          <cell r="D2200" t="b">
            <v>1</v>
          </cell>
          <cell r="E2200" t="str">
            <v xml:space="preserve">TOYOTA LANDCRUISER FJ82 (90-92) - HEAD LAMP (ORDINARY)(212-1133) - LH</v>
          </cell>
          <cell r="F2200" t="str">
            <v>TOYOTA</v>
          </cell>
          <cell r="G2200" t="str">
            <v xml:space="preserve">FJ82/90 HLAO LH</v>
          </cell>
          <cell r="H2200" t="str">
            <v>TY07-1001-L</v>
          </cell>
          <cell r="J2200">
            <v>0.04</v>
          </cell>
          <cell r="K2200" t="str">
            <v>SUPPLIER0002</v>
          </cell>
          <cell r="L2200" t="str">
            <v xml:space="preserve">ANHUI TINCAI SILK CO. LTD</v>
          </cell>
          <cell r="M2200">
            <v>0</v>
          </cell>
          <cell r="N2200">
            <v>0</v>
          </cell>
          <cell r="O2200">
            <v>0</v>
          </cell>
          <cell r="R2200">
            <v>2</v>
          </cell>
          <cell r="S2200">
            <v>5</v>
          </cell>
          <cell r="T2200" t="str">
            <v xml:space="preserve">Yuan Purchase Pricelist (CNY)</v>
          </cell>
          <cell r="U2200">
            <v>13.71</v>
          </cell>
          <cell r="V2200">
            <v>2143</v>
          </cell>
          <cell r="W2200">
            <v>3320</v>
          </cell>
          <cell r="X2200">
            <v>4580</v>
          </cell>
        </row>
        <row r="2201">
          <cell r="A2201">
            <v>10683</v>
          </cell>
          <cell r="B2201" t="str">
            <v>AUTOLAMPS2163</v>
          </cell>
          <cell r="C2201" t="str">
            <v>AUTOLAMPS2163</v>
          </cell>
          <cell r="D2201" t="b">
            <v>1</v>
          </cell>
          <cell r="E2201" t="str">
            <v xml:space="preserve">TOYOTA LANDCRUISER FJ82 (90-92) - HEAD LAMP (ORDINARY)(212-1133) - RH</v>
          </cell>
          <cell r="F2201" t="str">
            <v>TOYOTA</v>
          </cell>
          <cell r="G2201" t="str">
            <v xml:space="preserve">FJ82/90 HLAO RH</v>
          </cell>
          <cell r="H2201" t="str">
            <v>TY07-1001-R</v>
          </cell>
          <cell r="J2201">
            <v>0.04</v>
          </cell>
          <cell r="K2201" t="str">
            <v>SUPPLIER0002</v>
          </cell>
          <cell r="L2201" t="str">
            <v xml:space="preserve">ANHUI TINCAI SILK CO. LTD</v>
          </cell>
          <cell r="M2201">
            <v>0</v>
          </cell>
          <cell r="N2201">
            <v>0</v>
          </cell>
          <cell r="O2201">
            <v>0</v>
          </cell>
          <cell r="R2201">
            <v>2</v>
          </cell>
          <cell r="S2201">
            <v>5</v>
          </cell>
          <cell r="T2201" t="str">
            <v xml:space="preserve">Yuan Purchase Pricelist (CNY)</v>
          </cell>
          <cell r="U2201">
            <v>91.1</v>
          </cell>
          <cell r="V2201">
            <v>2050</v>
          </cell>
          <cell r="W2201">
            <v>3320</v>
          </cell>
          <cell r="X2201">
            <v>4580</v>
          </cell>
        </row>
        <row r="2202">
          <cell r="A2202">
            <v>10690</v>
          </cell>
          <cell r="B2202" t="str">
            <v>AUTOLAMPS2164</v>
          </cell>
          <cell r="C2202" t="str">
            <v>AUTOLAMPS2164</v>
          </cell>
          <cell r="D2202" t="b">
            <v>1</v>
          </cell>
          <cell r="E2202" t="str">
            <v xml:space="preserve">TOYOTA LANDCRUISER FJ82 (93-96) - HEAD LAMP (CRYSTAL) - LH</v>
          </cell>
          <cell r="F2202" t="str">
            <v>TOYOTA</v>
          </cell>
          <cell r="G2202" t="str">
            <v xml:space="preserve">FJ82/93 HLAC LH</v>
          </cell>
          <cell r="H2202" t="str">
            <v>TY07-1001B-L</v>
          </cell>
          <cell r="J2202">
            <v>0.04</v>
          </cell>
          <cell r="K2202" t="str">
            <v>SUPPLIER0002</v>
          </cell>
          <cell r="L2202" t="str">
            <v xml:space="preserve">ANHUI TINCAI SILK CO. LTD</v>
          </cell>
          <cell r="M2202">
            <v>0</v>
          </cell>
          <cell r="N2202">
            <v>0</v>
          </cell>
          <cell r="O2202">
            <v>0</v>
          </cell>
          <cell r="R2202">
            <v>2</v>
          </cell>
          <cell r="S2202">
            <v>5</v>
          </cell>
          <cell r="T2202" t="str">
            <v xml:space="preserve">Yuan Purchase Pricelist (CNY)</v>
          </cell>
          <cell r="U2202">
            <v>91</v>
          </cell>
          <cell r="V2202">
            <v>2048</v>
          </cell>
          <cell r="W2202">
            <v>3170</v>
          </cell>
          <cell r="X2202">
            <v>4380</v>
          </cell>
          <cell r="Z2202">
            <v>3</v>
          </cell>
          <cell r="AB2202" t="str">
            <v>A4</v>
          </cell>
        </row>
        <row r="2203">
          <cell r="A2203">
            <v>10689</v>
          </cell>
          <cell r="B2203" t="str">
            <v>AUTOLAMPS2165</v>
          </cell>
          <cell r="C2203" t="str">
            <v>AUTOLAMPS2165</v>
          </cell>
          <cell r="D2203" t="b">
            <v>1</v>
          </cell>
          <cell r="E2203" t="str">
            <v xml:space="preserve">TOYOTA LANDCRUISER FJ82 (93-96) - HEAD LAMP (CRYSTAL) - RH</v>
          </cell>
          <cell r="F2203" t="str">
            <v>TOYOTA</v>
          </cell>
          <cell r="G2203" t="str">
            <v xml:space="preserve">FJ82/93 HLAC RH</v>
          </cell>
          <cell r="H2203" t="str">
            <v>TY07-1001B-R</v>
          </cell>
          <cell r="J2203">
            <v>0.04</v>
          </cell>
          <cell r="K2203" t="str">
            <v>SUPPLIER0002</v>
          </cell>
          <cell r="L2203" t="str">
            <v xml:space="preserve">ANHUI TINCAI SILK CO. LTD</v>
          </cell>
          <cell r="M2203">
            <v>0</v>
          </cell>
          <cell r="N2203">
            <v>0</v>
          </cell>
          <cell r="O2203">
            <v>0</v>
          </cell>
          <cell r="R2203">
            <v>2</v>
          </cell>
          <cell r="S2203">
            <v>5</v>
          </cell>
          <cell r="T2203" t="str">
            <v xml:space="preserve">Yuan Purchase Pricelist (CNY)</v>
          </cell>
          <cell r="U2203">
            <v>91</v>
          </cell>
          <cell r="V2203">
            <v>2048</v>
          </cell>
          <cell r="W2203">
            <v>3170</v>
          </cell>
          <cell r="X2203">
            <v>4380</v>
          </cell>
          <cell r="Z2203">
            <v>1</v>
          </cell>
          <cell r="AB2203" t="str">
            <v>A4</v>
          </cell>
        </row>
        <row r="2204">
          <cell r="A2204">
            <v>10692</v>
          </cell>
          <cell r="B2204" t="str">
            <v>AUTOLAMPS2166</v>
          </cell>
          <cell r="C2204" t="str">
            <v>AUTOLAMPS2166</v>
          </cell>
          <cell r="D2204" t="b">
            <v>1</v>
          </cell>
          <cell r="E2204" t="str">
            <v xml:space="preserve">TOYOTA LANDCRUISER FJ82 (93-96) - TAIL LAMP (CRYSTAL) - LH</v>
          </cell>
          <cell r="F2204" t="str">
            <v>TOYOTA</v>
          </cell>
          <cell r="G2204" t="str">
            <v xml:space="preserve">FJ82/93 TLA LH</v>
          </cell>
          <cell r="H2204" t="str">
            <v>TY07-1002B-L</v>
          </cell>
          <cell r="J2204">
            <v>0.04</v>
          </cell>
          <cell r="K2204" t="str">
            <v>SUPPLIER0002</v>
          </cell>
          <cell r="L2204" t="str">
            <v xml:space="preserve">ANHUI TINCAI SILK CO. LTD</v>
          </cell>
          <cell r="M2204">
            <v>0</v>
          </cell>
          <cell r="N2204">
            <v>0</v>
          </cell>
          <cell r="O2204">
            <v>0</v>
          </cell>
          <cell r="R2204">
            <v>2</v>
          </cell>
          <cell r="S2204">
            <v>5</v>
          </cell>
          <cell r="T2204" t="str">
            <v xml:space="preserve">Yuan Purchase Pricelist (CNY)</v>
          </cell>
          <cell r="U2204">
            <v>30</v>
          </cell>
          <cell r="V2204">
            <v>765</v>
          </cell>
          <cell r="W2204">
            <v>1150</v>
          </cell>
          <cell r="X2204">
            <v>1530</v>
          </cell>
          <cell r="Z2204">
            <v>8</v>
          </cell>
          <cell r="AB2204" t="str">
            <v>B5</v>
          </cell>
        </row>
        <row r="2205">
          <cell r="A2205">
            <v>10691</v>
          </cell>
          <cell r="B2205" t="str">
            <v>AUTOLAMPS2167</v>
          </cell>
          <cell r="C2205" t="str">
            <v>AUTOLAMPS2167</v>
          </cell>
          <cell r="D2205" t="b">
            <v>1</v>
          </cell>
          <cell r="E2205" t="str">
            <v xml:space="preserve">TOYOTA LANDCRUISER FJ82 (93-96) - TAIL LAMP (CRYSTAL) - RH</v>
          </cell>
          <cell r="F2205" t="str">
            <v>TOYOTA</v>
          </cell>
          <cell r="G2205" t="str">
            <v xml:space="preserve">FJ82/93 TLA RH</v>
          </cell>
          <cell r="H2205" t="str">
            <v>TY07-1002B-R</v>
          </cell>
          <cell r="J2205">
            <v>0.04</v>
          </cell>
          <cell r="K2205" t="str">
            <v>SUPPLIER0002</v>
          </cell>
          <cell r="L2205" t="str">
            <v xml:space="preserve">ANHUI TINCAI SILK CO. LTD</v>
          </cell>
          <cell r="M2205">
            <v>0</v>
          </cell>
          <cell r="N2205">
            <v>0</v>
          </cell>
          <cell r="O2205">
            <v>0</v>
          </cell>
          <cell r="R2205">
            <v>2</v>
          </cell>
          <cell r="S2205">
            <v>5</v>
          </cell>
          <cell r="T2205" t="str">
            <v xml:space="preserve">Yuan Purchase Pricelist (CNY)</v>
          </cell>
          <cell r="U2205">
            <v>30</v>
          </cell>
          <cell r="V2205">
            <v>765</v>
          </cell>
          <cell r="W2205">
            <v>1150</v>
          </cell>
          <cell r="X2205">
            <v>1530</v>
          </cell>
          <cell r="Z2205">
            <v>10</v>
          </cell>
          <cell r="AB2205" t="str">
            <v>B5</v>
          </cell>
        </row>
        <row r="2206">
          <cell r="A2206">
            <v>10723</v>
          </cell>
          <cell r="B2206" t="str">
            <v>AUTOLAMPS2799</v>
          </cell>
          <cell r="C2206" t="str">
            <v>AUTOLAMPS2799</v>
          </cell>
          <cell r="D2206" t="b">
            <v>1</v>
          </cell>
          <cell r="E2206" t="str">
            <v xml:space="preserve">TOYOTA LANDCRUISER PRADO FJ120 - (03-09) - SPARE WHEEL COVER (CHROME-BLACK)</v>
          </cell>
          <cell r="F2206" t="str">
            <v>TOYOTA</v>
          </cell>
          <cell r="G2206" t="str">
            <v>FJ120-SPC</v>
          </cell>
          <cell r="H2206" t="str">
            <v>TY07-3020</v>
          </cell>
          <cell r="J2206">
            <v>0.04</v>
          </cell>
          <cell r="K2206" t="str">
            <v>SUPPLIER0002</v>
          </cell>
          <cell r="L2206" t="str">
            <v xml:space="preserve">ANHUI TINCAI SILK CO. LTD</v>
          </cell>
          <cell r="M2206">
            <v>0</v>
          </cell>
          <cell r="N2206">
            <v>0</v>
          </cell>
          <cell r="O2206">
            <v>0</v>
          </cell>
          <cell r="R2206">
            <v>1</v>
          </cell>
          <cell r="S2206">
            <v>5</v>
          </cell>
          <cell r="T2206" t="str">
            <v xml:space="preserve">Yuan Purchase Pricelist (CNY)</v>
          </cell>
          <cell r="U2206">
            <v>65</v>
          </cell>
          <cell r="V2206">
            <v>9708</v>
          </cell>
          <cell r="W2206">
            <v>15050</v>
          </cell>
          <cell r="X2206">
            <v>20770</v>
          </cell>
          <cell r="Z2206">
            <v>2</v>
          </cell>
          <cell r="AB2206" t="str">
            <v>1A</v>
          </cell>
        </row>
        <row r="2207">
          <cell r="A2207">
            <v>10724</v>
          </cell>
          <cell r="B2207" t="str">
            <v>AUTOLAMPS2170</v>
          </cell>
          <cell r="C2207" t="str">
            <v>AUTOLAMPS2170</v>
          </cell>
          <cell r="D2207" t="b">
            <v>1</v>
          </cell>
          <cell r="E2207" t="str">
            <v xml:space="preserve">TOYOTA LANDCRUISER PRADO FJ120 (03-09) - BUMPER GUARD ASSY</v>
          </cell>
          <cell r="F2207" t="str">
            <v>TOYOTA</v>
          </cell>
          <cell r="G2207" t="str">
            <v xml:space="preserve">FJ120 BGA</v>
          </cell>
          <cell r="H2207" t="str">
            <v>TY07-3007B</v>
          </cell>
          <cell r="J2207">
            <v>0.04</v>
          </cell>
          <cell r="K2207" t="str">
            <v>SUPPLIER0002</v>
          </cell>
          <cell r="L2207" t="str">
            <v xml:space="preserve">ANHUI TINCAI SILK CO. LTD</v>
          </cell>
          <cell r="M2207">
            <v>0</v>
          </cell>
          <cell r="N2207">
            <v>0</v>
          </cell>
          <cell r="O2207">
            <v>0</v>
          </cell>
          <cell r="R2207">
            <v>1</v>
          </cell>
          <cell r="S2207">
            <v>1</v>
          </cell>
          <cell r="T2207" t="str">
            <v xml:space="preserve">Yuan Purchase Pricelist (CNY)</v>
          </cell>
          <cell r="U2207">
            <v>23.6</v>
          </cell>
          <cell r="V2207">
            <v>3689</v>
          </cell>
          <cell r="W2207">
            <v>5720</v>
          </cell>
          <cell r="X2207">
            <v>7900</v>
          </cell>
        </row>
        <row r="2208">
          <cell r="A2208">
            <v>10714</v>
          </cell>
          <cell r="B2208" t="str">
            <v>AUTOLAMPS2181</v>
          </cell>
          <cell r="C2208" t="str">
            <v>AUTOLAMPS2181</v>
          </cell>
          <cell r="D2208" t="b">
            <v>1</v>
          </cell>
          <cell r="E2208" t="str">
            <v xml:space="preserve">TOYOTA LANDCRUISER PRADO FJ120 (03-09) - FOG LAMP (212-2039-AE/UE) - LH</v>
          </cell>
          <cell r="F2208" t="str">
            <v>TOYOTA</v>
          </cell>
          <cell r="G2208" t="str">
            <v xml:space="preserve">FJ120 FLA LH</v>
          </cell>
          <cell r="H2208" t="str">
            <v>TY07-3004-L</v>
          </cell>
          <cell r="J2208">
            <v>0.04</v>
          </cell>
          <cell r="K2208" t="str">
            <v>SUPPLIER0002</v>
          </cell>
          <cell r="L2208" t="str">
            <v xml:space="preserve">ANHUI TINCAI SILK CO. LTD</v>
          </cell>
          <cell r="M2208">
            <v>4</v>
          </cell>
          <cell r="N2208">
            <v>16</v>
          </cell>
          <cell r="O2208">
            <v>20</v>
          </cell>
          <cell r="P2208">
            <v>5</v>
          </cell>
          <cell r="Q2208">
            <v>10</v>
          </cell>
          <cell r="T2208" t="str">
            <v xml:space="preserve">Yuan Purchase Pricelist (CNY)</v>
          </cell>
          <cell r="U2208">
            <v>35</v>
          </cell>
          <cell r="V2208">
            <v>893</v>
          </cell>
          <cell r="W2208">
            <v>1300</v>
          </cell>
          <cell r="X2208">
            <v>2300</v>
          </cell>
        </row>
        <row r="2209">
          <cell r="A2209">
            <v>10713</v>
          </cell>
          <cell r="B2209" t="str">
            <v>AUTOLAMPS2182</v>
          </cell>
          <cell r="C2209" t="str">
            <v>AUTOLAMPS2182</v>
          </cell>
          <cell r="D2209" t="b">
            <v>1</v>
          </cell>
          <cell r="E2209" t="str">
            <v xml:space="preserve">TOYOTA LANDCRUISER PRADO FJ120 (03-09) - FOG LAMP (212-2039-AE/UE) - RH</v>
          </cell>
          <cell r="F2209" t="str">
            <v>TOYOTA</v>
          </cell>
          <cell r="G2209" t="str">
            <v xml:space="preserve">FJ120 FLA RH</v>
          </cell>
          <cell r="H2209" t="str">
            <v>TY07-3004-R</v>
          </cell>
          <cell r="J2209">
            <v>0.04</v>
          </cell>
          <cell r="K2209" t="str">
            <v>SUPPLIER0002</v>
          </cell>
          <cell r="L2209" t="str">
            <v xml:space="preserve">ANHUI TINCAI SILK CO. LTD</v>
          </cell>
          <cell r="M2209">
            <v>5</v>
          </cell>
          <cell r="N2209">
            <v>20</v>
          </cell>
          <cell r="O2209">
            <v>25</v>
          </cell>
          <cell r="P2209">
            <v>5</v>
          </cell>
          <cell r="Q2209">
            <v>10</v>
          </cell>
          <cell r="T2209" t="str">
            <v xml:space="preserve">Yuan Purchase Pricelist (CNY)</v>
          </cell>
          <cell r="U2209">
            <v>35</v>
          </cell>
          <cell r="V2209">
            <v>893</v>
          </cell>
          <cell r="W2209">
            <v>1300</v>
          </cell>
          <cell r="X2209">
            <v>2300</v>
          </cell>
        </row>
        <row r="2210">
          <cell r="A2210">
            <v>11609</v>
          </cell>
          <cell r="B2210" t="str">
            <v>AUTOLAMPS2171</v>
          </cell>
          <cell r="C2210" t="str">
            <v>AUTOLAMPS2171</v>
          </cell>
          <cell r="D2210" t="b">
            <v>1</v>
          </cell>
          <cell r="E2210" t="str">
            <v xml:space="preserve">TOYOTA LANDCRUISER PRADO FJ120 (03-09) - FRONT BUMPER</v>
          </cell>
          <cell r="F2210" t="str">
            <v>TOYOTA</v>
          </cell>
          <cell r="G2210" t="str">
            <v xml:space="preserve">FJ120 BPRF</v>
          </cell>
          <cell r="H2210" t="str">
            <v>TY07-3007</v>
          </cell>
          <cell r="J2210">
            <v>0.04</v>
          </cell>
          <cell r="K2210" t="str">
            <v>SUPPLIER0002</v>
          </cell>
          <cell r="L2210" t="str">
            <v xml:space="preserve">ANHUI TINCAI SILK CO. LTD</v>
          </cell>
          <cell r="M2210">
            <v>3</v>
          </cell>
          <cell r="N2210">
            <v>12</v>
          </cell>
          <cell r="O2210">
            <v>15</v>
          </cell>
          <cell r="R2210">
            <v>1</v>
          </cell>
          <cell r="S2210">
            <v>2</v>
          </cell>
          <cell r="T2210" t="str">
            <v xml:space="preserve">Yuan Purchase Pricelist (CNY)</v>
          </cell>
          <cell r="U2210">
            <v>100</v>
          </cell>
          <cell r="V2210">
            <v>2325</v>
          </cell>
          <cell r="W2210">
            <v>4000</v>
          </cell>
          <cell r="X2210">
            <v>4970</v>
          </cell>
          <cell r="Z2210">
            <v>26</v>
          </cell>
          <cell r="AB2210" t="str">
            <v>G4B</v>
          </cell>
        </row>
        <row r="2211">
          <cell r="A2211">
            <v>12768</v>
          </cell>
          <cell r="B2211" t="str">
            <v>AUTOLAMPS2177</v>
          </cell>
          <cell r="C2211" t="str">
            <v>AUTOLAMPS2177</v>
          </cell>
          <cell r="D2211" t="b">
            <v>1</v>
          </cell>
          <cell r="E2211" t="str">
            <v xml:space="preserve">TOYOTA LANDCRUISER PRADO FJ120 (03-09) - FRONT INNER FENDER - LH</v>
          </cell>
          <cell r="F2211" t="str">
            <v>TOYOTA</v>
          </cell>
          <cell r="G2211" t="str">
            <v xml:space="preserve">FJ120 IFF LH</v>
          </cell>
          <cell r="H2211" t="str">
            <v>53876-60033/43-L</v>
          </cell>
          <cell r="J2211">
            <v>0.04</v>
          </cell>
          <cell r="K2211" t="str">
            <v>SUPPLIER0002</v>
          </cell>
          <cell r="L2211" t="str">
            <v xml:space="preserve">ANHUI TINCAI SILK CO. LTD</v>
          </cell>
          <cell r="M2211">
            <v>7</v>
          </cell>
          <cell r="N2211">
            <v>28</v>
          </cell>
          <cell r="O2211">
            <v>35</v>
          </cell>
          <cell r="R2211">
            <v>5</v>
          </cell>
          <cell r="S2211">
            <v>20</v>
          </cell>
          <cell r="T2211" t="str">
            <v xml:space="preserve">Yuan Purchase Pricelist (CNY)</v>
          </cell>
          <cell r="U2211">
            <v>15.3</v>
          </cell>
          <cell r="V2211">
            <v>390</v>
          </cell>
          <cell r="W2211">
            <v>590</v>
          </cell>
          <cell r="X2211">
            <v>1100</v>
          </cell>
        </row>
        <row r="2212">
          <cell r="A2212">
            <v>12767</v>
          </cell>
          <cell r="B2212" t="str">
            <v>AUTOLAMPS2178</v>
          </cell>
          <cell r="C2212" t="str">
            <v>AUTOLAMPS2178</v>
          </cell>
          <cell r="D2212" t="b">
            <v>1</v>
          </cell>
          <cell r="E2212" t="str">
            <v xml:space="preserve">TOYOTA LANDCRUISER PRADO FJ120 (03-09) - FRONT INNER FENDER - RH</v>
          </cell>
          <cell r="F2212" t="str">
            <v>TOYOTA</v>
          </cell>
          <cell r="G2212" t="str">
            <v xml:space="preserve">FJ120 IFF RH</v>
          </cell>
          <cell r="H2212" t="str">
            <v>53875-60033/44-R</v>
          </cell>
          <cell r="J2212">
            <v>0.04</v>
          </cell>
          <cell r="K2212" t="str">
            <v>SUPPLIER0002</v>
          </cell>
          <cell r="L2212" t="str">
            <v xml:space="preserve">ANHUI TINCAI SILK CO. LTD</v>
          </cell>
          <cell r="M2212">
            <v>6</v>
          </cell>
          <cell r="N2212">
            <v>24</v>
          </cell>
          <cell r="O2212">
            <v>30</v>
          </cell>
          <cell r="R2212">
            <v>5</v>
          </cell>
          <cell r="S2212">
            <v>20</v>
          </cell>
          <cell r="T2212" t="str">
            <v xml:space="preserve">Yuan Purchase Pricelist (CNY)</v>
          </cell>
          <cell r="U2212">
            <v>15.3</v>
          </cell>
          <cell r="V2212">
            <v>390</v>
          </cell>
          <cell r="W2212">
            <v>590</v>
          </cell>
          <cell r="X2212">
            <v>1100</v>
          </cell>
        </row>
        <row r="2213">
          <cell r="A2213">
            <v>11606</v>
          </cell>
          <cell r="B2213" t="str">
            <v>AUTOLAMPS2187</v>
          </cell>
          <cell r="C2213" t="str">
            <v>AUTOLAMPS2187</v>
          </cell>
          <cell r="D2213" t="b">
            <v>1</v>
          </cell>
          <cell r="E2213" t="str">
            <v xml:space="preserve">TOYOTA LANDCRUISER PRADO FJ120 (03-09) - GRILL (CHROME/BLACK)</v>
          </cell>
          <cell r="F2213" t="str">
            <v>TOYOTA</v>
          </cell>
          <cell r="G2213" t="str">
            <v xml:space="preserve">FJ120 GRLCB</v>
          </cell>
          <cell r="H2213" t="str">
            <v>TY07-3011</v>
          </cell>
          <cell r="J2213">
            <v>0.04</v>
          </cell>
          <cell r="K2213" t="str">
            <v>SUPPLIER0002</v>
          </cell>
          <cell r="L2213" t="str">
            <v xml:space="preserve">ANHUI TINCAI SILK CO. LTD</v>
          </cell>
          <cell r="M2213">
            <v>1</v>
          </cell>
          <cell r="N2213">
            <v>4</v>
          </cell>
          <cell r="O2213">
            <v>5</v>
          </cell>
          <cell r="R2213">
            <v>2</v>
          </cell>
          <cell r="S2213">
            <v>4</v>
          </cell>
          <cell r="T2213" t="str">
            <v xml:space="preserve">Yuan Purchase Pricelist (CNY)</v>
          </cell>
          <cell r="U2213">
            <v>135</v>
          </cell>
          <cell r="V2213">
            <v>3038</v>
          </cell>
          <cell r="W2213">
            <v>4710</v>
          </cell>
          <cell r="X2213">
            <v>6500</v>
          </cell>
          <cell r="Z2213">
            <v>52</v>
          </cell>
          <cell r="AB2213" t="str">
            <v>G4B</v>
          </cell>
        </row>
        <row r="2214">
          <cell r="A2214">
            <v>10712</v>
          </cell>
          <cell r="B2214" t="str">
            <v>AUTOLAMPS2189</v>
          </cell>
          <cell r="C2214" t="str">
            <v>AUTOLAMPS2189</v>
          </cell>
          <cell r="D2214" t="b">
            <v>1</v>
          </cell>
          <cell r="E2214" t="str">
            <v xml:space="preserve">TOYOTA LANDCRUISER PRADO FJ120 (03-09) - HEAD LAMP 212-11D7-LD-E/EM) - LH</v>
          </cell>
          <cell r="F2214" t="str">
            <v>TOYOTA</v>
          </cell>
          <cell r="G2214" t="str">
            <v xml:space="preserve">FJ120 HLA LH</v>
          </cell>
          <cell r="H2214" t="str">
            <v>TY07-3001-L</v>
          </cell>
          <cell r="J2214">
            <v>0.04</v>
          </cell>
          <cell r="K2214" t="str">
            <v>SUPPLIER0002</v>
          </cell>
          <cell r="L2214" t="str">
            <v xml:space="preserve">ANHUI TINCAI SILK CO. LTD</v>
          </cell>
          <cell r="M2214">
            <v>1</v>
          </cell>
          <cell r="N2214">
            <v>4</v>
          </cell>
          <cell r="O2214">
            <v>5</v>
          </cell>
          <cell r="R2214">
            <v>2</v>
          </cell>
          <cell r="S2214">
            <v>4</v>
          </cell>
          <cell r="T2214" t="str">
            <v xml:space="preserve">Yuan Purchase Pricelist (CNY)</v>
          </cell>
          <cell r="U2214">
            <v>117</v>
          </cell>
          <cell r="V2214">
            <v>2984</v>
          </cell>
          <cell r="W2214">
            <v>4480</v>
          </cell>
          <cell r="X2214">
            <v>5970</v>
          </cell>
          <cell r="Z2214">
            <v>6</v>
          </cell>
          <cell r="AB2214" t="str">
            <v>A2</v>
          </cell>
        </row>
        <row r="2215">
          <cell r="A2215">
            <v>10711</v>
          </cell>
          <cell r="B2215" t="str">
            <v>AUTOLAMPS2190</v>
          </cell>
          <cell r="C2215" t="str">
            <v>AUTOLAMPS2190</v>
          </cell>
          <cell r="D2215" t="b">
            <v>1</v>
          </cell>
          <cell r="E2215" t="str">
            <v xml:space="preserve">TOYOTA LANDCRUISER PRADO FJ120 (03-09) - HEAD LAMP 212-11D7-LD-E/EM) - RH</v>
          </cell>
          <cell r="F2215" t="str">
            <v>TOYOTA</v>
          </cell>
          <cell r="G2215" t="str">
            <v xml:space="preserve">FJ120 HLA RH</v>
          </cell>
          <cell r="H2215" t="str">
            <v>TY07-3001-R</v>
          </cell>
          <cell r="J2215">
            <v>0.04</v>
          </cell>
          <cell r="K2215" t="str">
            <v>SUPPLIER0002</v>
          </cell>
          <cell r="L2215" t="str">
            <v xml:space="preserve">ANHUI TINCAI SILK CO. LTD</v>
          </cell>
          <cell r="M2215">
            <v>1</v>
          </cell>
          <cell r="N2215">
            <v>4</v>
          </cell>
          <cell r="O2215">
            <v>5</v>
          </cell>
          <cell r="R2215">
            <v>2</v>
          </cell>
          <cell r="S2215">
            <v>4</v>
          </cell>
          <cell r="T2215" t="str">
            <v xml:space="preserve">Yuan Purchase Pricelist (CNY)</v>
          </cell>
          <cell r="U2215">
            <v>117</v>
          </cell>
          <cell r="V2215">
            <v>2984</v>
          </cell>
          <cell r="W2215">
            <v>4480</v>
          </cell>
          <cell r="X2215">
            <v>5970</v>
          </cell>
          <cell r="Z2215">
            <v>14</v>
          </cell>
          <cell r="AB2215" t="str">
            <v>A2</v>
          </cell>
        </row>
        <row r="2216">
          <cell r="A2216">
            <v>12674</v>
          </cell>
          <cell r="B2216" t="str">
            <v>AUTOLAMPS2193</v>
          </cell>
          <cell r="C2216" t="str">
            <v>AUTOLAMPS2193</v>
          </cell>
          <cell r="D2216" t="b">
            <v>1</v>
          </cell>
          <cell r="E2216" t="str">
            <v xml:space="preserve">TOYOTA LANDCRUISER PRADO FJ120 (03-09) - MUD FLAP SET</v>
          </cell>
          <cell r="F2216" t="str">
            <v>TOYOTA</v>
          </cell>
          <cell r="G2216" t="str">
            <v xml:space="preserve">FJ120 MFS</v>
          </cell>
          <cell r="H2216" t="str">
            <v>TY07-3026</v>
          </cell>
          <cell r="J2216">
            <v>0.04</v>
          </cell>
          <cell r="K2216" t="str">
            <v>SUPPLIER0002</v>
          </cell>
          <cell r="L2216" t="str">
            <v xml:space="preserve">ANHUI TINCAI SILK CO. LTD</v>
          </cell>
          <cell r="M2216">
            <v>5</v>
          </cell>
          <cell r="N2216">
            <v>20</v>
          </cell>
          <cell r="O2216">
            <v>25</v>
          </cell>
          <cell r="P2216">
            <v>2</v>
          </cell>
          <cell r="Q2216">
            <v>5</v>
          </cell>
          <cell r="T2216" t="str">
            <v xml:space="preserve">Yuan Purchase Pricelist (CNY)</v>
          </cell>
          <cell r="U2216">
            <v>45</v>
          </cell>
          <cell r="V2216">
            <v>1224</v>
          </cell>
          <cell r="W2216">
            <v>1840</v>
          </cell>
          <cell r="X2216">
            <v>2450</v>
          </cell>
        </row>
        <row r="2217">
          <cell r="A2217">
            <v>11610</v>
          </cell>
          <cell r="B2217" t="str">
            <v>AUTOLAMPS2172</v>
          </cell>
          <cell r="C2217" t="str">
            <v>AUTOLAMPS2172</v>
          </cell>
          <cell r="D2217" t="b">
            <v>1</v>
          </cell>
          <cell r="E2217" t="str">
            <v xml:space="preserve">TOYOTA LANDCRUISER PRADO FJ120 (03-09) - REAR BUMPER</v>
          </cell>
          <cell r="F2217" t="str">
            <v>TOYOTA</v>
          </cell>
          <cell r="G2217" t="str">
            <v xml:space="preserve">FJ120 BPRR</v>
          </cell>
          <cell r="H2217" t="str">
            <v>TY07-3005</v>
          </cell>
          <cell r="J2217">
            <v>0.04</v>
          </cell>
          <cell r="K2217" t="str">
            <v>SUPPLIER0002</v>
          </cell>
          <cell r="L2217" t="str">
            <v xml:space="preserve">ANHUI TINCAI SILK CO. LTD</v>
          </cell>
          <cell r="M2217">
            <v>1</v>
          </cell>
          <cell r="N2217">
            <v>4</v>
          </cell>
          <cell r="O2217">
            <v>5</v>
          </cell>
          <cell r="R2217">
            <v>1</v>
          </cell>
          <cell r="S2217">
            <v>2</v>
          </cell>
          <cell r="T2217" t="str">
            <v xml:space="preserve">Yuan Purchase Pricelist (CNY)</v>
          </cell>
          <cell r="U2217">
            <v>135</v>
          </cell>
          <cell r="V2217">
            <v>3443</v>
          </cell>
          <cell r="W2217">
            <v>5200</v>
          </cell>
          <cell r="X2217">
            <v>9000</v>
          </cell>
        </row>
        <row r="2218">
          <cell r="A2218">
            <v>10718</v>
          </cell>
          <cell r="B2218" t="str">
            <v>AUTOLAMPS2194</v>
          </cell>
          <cell r="C2218" t="str">
            <v>AUTOLAMPS2194</v>
          </cell>
          <cell r="D2218" t="b">
            <v>1</v>
          </cell>
          <cell r="E2218" t="str">
            <v xml:space="preserve">TOYOTA LANDCRUISER PRADO FJ120 (03-09) - REAR BUMPER REFLECTOR - LH</v>
          </cell>
          <cell r="F2218" t="str">
            <v>TOYOTA</v>
          </cell>
          <cell r="G2218" t="str">
            <v xml:space="preserve">FJ120 RBR LH</v>
          </cell>
          <cell r="H2218" t="str">
            <v>TY07-3005-L</v>
          </cell>
          <cell r="J2218">
            <v>0.04</v>
          </cell>
          <cell r="K2218" t="str">
            <v>SUPPLIER0002</v>
          </cell>
          <cell r="L2218" t="str">
            <v xml:space="preserve">ANHUI TINCAI SILK CO. LTD</v>
          </cell>
          <cell r="M2218">
            <v>6</v>
          </cell>
          <cell r="N2218">
            <v>24</v>
          </cell>
          <cell r="O2218">
            <v>30</v>
          </cell>
          <cell r="P2218">
            <v>2</v>
          </cell>
          <cell r="Q2218">
            <v>5</v>
          </cell>
          <cell r="T2218" t="str">
            <v xml:space="preserve">Yuan Purchase Pricelist (CNY)</v>
          </cell>
          <cell r="U2218">
            <v>12</v>
          </cell>
          <cell r="V2218">
            <v>305.14</v>
          </cell>
          <cell r="W2218">
            <v>550</v>
          </cell>
          <cell r="X2218">
            <v>900</v>
          </cell>
        </row>
        <row r="2219">
          <cell r="A2219">
            <v>10717</v>
          </cell>
          <cell r="B2219" t="str">
            <v>AUTOLAMPS2195</v>
          </cell>
          <cell r="C2219" t="str">
            <v>AUTOLAMPS2195</v>
          </cell>
          <cell r="D2219" t="b">
            <v>1</v>
          </cell>
          <cell r="E2219" t="str">
            <v xml:space="preserve">TOYOTA LANDCRUISER PRADO FJ120 (03-09) - REAR BUMPER REFLECTOR - RH</v>
          </cell>
          <cell r="F2219" t="str">
            <v>TOYOTA</v>
          </cell>
          <cell r="G2219" t="str">
            <v xml:space="preserve">FJ120 RBR RH</v>
          </cell>
          <cell r="H2219" t="str">
            <v>TY07-3005-R</v>
          </cell>
          <cell r="J2219">
            <v>0.04</v>
          </cell>
          <cell r="K2219" t="str">
            <v>SUPPLIER0002</v>
          </cell>
          <cell r="L2219" t="str">
            <v xml:space="preserve">ANHUI TINCAI SILK CO. LTD</v>
          </cell>
          <cell r="M2219">
            <v>7</v>
          </cell>
          <cell r="N2219">
            <v>28</v>
          </cell>
          <cell r="O2219">
            <v>35</v>
          </cell>
          <cell r="P2219">
            <v>2</v>
          </cell>
          <cell r="Q2219">
            <v>5</v>
          </cell>
          <cell r="T2219" t="str">
            <v xml:space="preserve">Yuan Purchase Pricelist (CNY)</v>
          </cell>
          <cell r="U2219">
            <v>12</v>
          </cell>
          <cell r="V2219">
            <v>305.14</v>
          </cell>
          <cell r="W2219">
            <v>550</v>
          </cell>
          <cell r="X2219">
            <v>900</v>
          </cell>
        </row>
        <row r="2220">
          <cell r="A2220">
            <v>12856</v>
          </cell>
          <cell r="B2220" t="str">
            <v>AUTOLAMPS2168</v>
          </cell>
          <cell r="C2220" t="str">
            <v>AUTOLAMPS2168</v>
          </cell>
          <cell r="D2220" t="b">
            <v>1</v>
          </cell>
          <cell r="E2220" t="str">
            <v xml:space="preserve">TOYOTA LANDCRUISER PRADO FJ120 (03-09) - REAR WINDSCREEN (NO HOLE)</v>
          </cell>
          <cell r="F2220" t="str">
            <v>TOYOTA</v>
          </cell>
          <cell r="G2220" t="str">
            <v xml:space="preserve">FJ120 RW/H/X</v>
          </cell>
          <cell r="H2220" t="str">
            <v>1324*540</v>
          </cell>
          <cell r="I2220" t="str">
            <v>1324*540</v>
          </cell>
          <cell r="J2220">
            <v>0.02</v>
          </cell>
          <cell r="K2220" t="str">
            <v>SUPPLIER0015</v>
          </cell>
          <cell r="L2220" t="str">
            <v xml:space="preserve">XINYI AUTOMOBILE GLASS (SHENZHEN) CO., LTD</v>
          </cell>
          <cell r="M2220">
            <v>0</v>
          </cell>
          <cell r="N2220">
            <v>0</v>
          </cell>
          <cell r="O2220">
            <v>0</v>
          </cell>
          <cell r="R2220">
            <v>0</v>
          </cell>
          <cell r="S2220">
            <v>0</v>
          </cell>
          <cell r="T2220" t="str">
            <v xml:space="preserve">USD Purchase Pricelist (USD)</v>
          </cell>
          <cell r="U2220">
            <v>10.76</v>
          </cell>
          <cell r="V2220">
            <v>1713.66</v>
          </cell>
          <cell r="W2220">
            <v>2200</v>
          </cell>
          <cell r="X2220">
            <v>3000</v>
          </cell>
        </row>
        <row r="2221">
          <cell r="A2221">
            <v>12857</v>
          </cell>
          <cell r="B2221" t="str">
            <v>AUTOLAMPS2169</v>
          </cell>
          <cell r="C2221" t="str">
            <v>AUTOLAMPS2169</v>
          </cell>
          <cell r="D2221" t="b">
            <v>1</v>
          </cell>
          <cell r="E2221" t="str">
            <v xml:space="preserve">TOYOTA LANDCRUISER PRADO FJ120 (03-09) - REAR WINDSCREEN (W/HOLE)</v>
          </cell>
          <cell r="F2221" t="str">
            <v>TOYOTA</v>
          </cell>
          <cell r="G2221" t="str">
            <v xml:space="preserve">FJ120-1 RW/H/X</v>
          </cell>
          <cell r="H2221" t="str">
            <v>1332*557</v>
          </cell>
          <cell r="I2221" t="str">
            <v>1332*557</v>
          </cell>
          <cell r="J2221">
            <v>0.02</v>
          </cell>
          <cell r="K2221" t="str">
            <v>SUPPLIER0015</v>
          </cell>
          <cell r="L2221" t="str">
            <v xml:space="preserve">XINYI AUTOMOBILE GLASS (SHENZHEN) CO., LTD</v>
          </cell>
          <cell r="M2221">
            <v>2</v>
          </cell>
          <cell r="N2221">
            <v>8</v>
          </cell>
          <cell r="O2221">
            <v>10</v>
          </cell>
          <cell r="R2221">
            <v>2</v>
          </cell>
          <cell r="S2221">
            <v>8</v>
          </cell>
          <cell r="T2221" t="str">
            <v xml:space="preserve">USD Purchase Pricelist (USD)</v>
          </cell>
          <cell r="U2221">
            <v>11.13</v>
          </cell>
          <cell r="V2221">
            <v>1</v>
          </cell>
          <cell r="W2221">
            <v>2200</v>
          </cell>
          <cell r="X2221">
            <v>3040</v>
          </cell>
          <cell r="Z2221">
            <v>42</v>
          </cell>
          <cell r="AB2221" t="str">
            <v>5A</v>
          </cell>
        </row>
        <row r="2222">
          <cell r="A2222">
            <v>10720</v>
          </cell>
          <cell r="B2222" t="str">
            <v>AUTOLAMPS2198</v>
          </cell>
          <cell r="C2222" t="str">
            <v>AUTOLAMPS2198</v>
          </cell>
          <cell r="D2222" t="b">
            <v>1</v>
          </cell>
          <cell r="E2222" t="str">
            <v xml:space="preserve">TOYOTA LANDCRUISER PRADO FJ120 (03-09) - SIDE MIRROR (ELECTRIC-CHROME) - LH</v>
          </cell>
          <cell r="F2222" t="str">
            <v>TOYOTA</v>
          </cell>
          <cell r="G2222" t="str">
            <v xml:space="preserve">FJ120 SMEC LH</v>
          </cell>
          <cell r="H2222" t="str">
            <v>TY07-3012C-L</v>
          </cell>
          <cell r="I2222" t="str">
            <v>1522*814</v>
          </cell>
          <cell r="J2222">
            <v>0.04</v>
          </cell>
          <cell r="K2222" t="str">
            <v>SUPPLIER0002</v>
          </cell>
          <cell r="L2222" t="str">
            <v xml:space="preserve">ANHUI TINCAI SILK CO. LTD</v>
          </cell>
          <cell r="N2222">
            <v>0</v>
          </cell>
          <cell r="O2222">
            <v>0</v>
          </cell>
          <cell r="P2222">
            <v>2</v>
          </cell>
          <cell r="Q2222">
            <v>5</v>
          </cell>
          <cell r="T2222" t="str">
            <v xml:space="preserve">Yuan Purchase Pricelist (CNY)</v>
          </cell>
          <cell r="U2222">
            <v>32.5</v>
          </cell>
          <cell r="V2222">
            <v>5080</v>
          </cell>
          <cell r="W2222">
            <v>7870</v>
          </cell>
          <cell r="X2222">
            <v>10860</v>
          </cell>
        </row>
        <row r="2223">
          <cell r="A2223">
            <v>10719</v>
          </cell>
          <cell r="B2223" t="str">
            <v>AUTOLAMPS2199</v>
          </cell>
          <cell r="C2223" t="str">
            <v>AUTOLAMPS2199</v>
          </cell>
          <cell r="D2223" t="b">
            <v>1</v>
          </cell>
          <cell r="E2223" t="str">
            <v xml:space="preserve">TOYOTA LANDCRUISER PRADO FJ120 (03-09) - SIDE MIRROR (ELECTRIC-CHROME) - RH</v>
          </cell>
          <cell r="F2223" t="str">
            <v>TOYOTA</v>
          </cell>
          <cell r="G2223" t="str">
            <v xml:space="preserve">FJ120 SMEC RH</v>
          </cell>
          <cell r="H2223" t="str">
            <v>TY07-3012C-R</v>
          </cell>
          <cell r="J2223">
            <v>0.04</v>
          </cell>
          <cell r="K2223" t="str">
            <v>SUPPLIER0002</v>
          </cell>
          <cell r="L2223" t="str">
            <v xml:space="preserve">ANHUI TINCAI SILK CO. LTD</v>
          </cell>
          <cell r="M2223">
            <v>0</v>
          </cell>
          <cell r="N2223">
            <v>0</v>
          </cell>
          <cell r="O2223">
            <v>0</v>
          </cell>
          <cell r="P2223">
            <v>2</v>
          </cell>
          <cell r="Q2223">
            <v>5</v>
          </cell>
          <cell r="T2223" t="str">
            <v xml:space="preserve">Yuan Purchase Pricelist (CNY)</v>
          </cell>
          <cell r="U2223">
            <v>32.5</v>
          </cell>
          <cell r="V2223">
            <v>5080</v>
          </cell>
          <cell r="W2223">
            <v>7870</v>
          </cell>
          <cell r="X2223">
            <v>10860</v>
          </cell>
        </row>
        <row r="2224">
          <cell r="A2224">
            <v>10716</v>
          </cell>
          <cell r="B2224" t="str">
            <v>AUTOLAMPS2200</v>
          </cell>
          <cell r="C2224" t="str">
            <v>AUTOLAMPS2200</v>
          </cell>
          <cell r="D2224" t="b">
            <v>1</v>
          </cell>
          <cell r="E2224" t="str">
            <v xml:space="preserve">TOYOTA LANDCRUISER PRADO FJ120 (03-09) - TAIL LAMP (212-19G5-UE) - LH</v>
          </cell>
          <cell r="F2224" t="str">
            <v>TOYOTA</v>
          </cell>
          <cell r="G2224" t="str">
            <v xml:space="preserve">FJ120 TLA LH</v>
          </cell>
          <cell r="H2224" t="str">
            <v>TY07-3002-L</v>
          </cell>
          <cell r="J2224">
            <v>0.04</v>
          </cell>
          <cell r="K2224" t="str">
            <v>SUPPLIER0002</v>
          </cell>
          <cell r="L2224" t="str">
            <v xml:space="preserve">ANHUI TINCAI SILK CO. LTD</v>
          </cell>
          <cell r="M2224">
            <v>1</v>
          </cell>
          <cell r="N2224">
            <v>4</v>
          </cell>
          <cell r="O2224">
            <v>5</v>
          </cell>
          <cell r="R2224">
            <v>2</v>
          </cell>
          <cell r="S2224">
            <v>5</v>
          </cell>
          <cell r="T2224" t="str">
            <v xml:space="preserve">Yuan Purchase Pricelist (CNY)</v>
          </cell>
          <cell r="U2224">
            <v>80</v>
          </cell>
          <cell r="V2224">
            <v>2040</v>
          </cell>
          <cell r="W2224">
            <v>3060</v>
          </cell>
          <cell r="X2224">
            <v>4080</v>
          </cell>
          <cell r="Z2224">
            <v>5</v>
          </cell>
          <cell r="AB2224" t="str">
            <v>B5</v>
          </cell>
        </row>
        <row r="2225">
          <cell r="A2225">
            <v>10715</v>
          </cell>
          <cell r="B2225" t="str">
            <v>AUTOLAMPS2201</v>
          </cell>
          <cell r="C2225" t="str">
            <v>AUTOLAMPS2201</v>
          </cell>
          <cell r="D2225" t="b">
            <v>1</v>
          </cell>
          <cell r="E2225" t="str">
            <v xml:space="preserve">TOYOTA LANDCRUISER PRADO FJ120 (03-09) - TAIL LAMP (212-19G5-UE) - RH</v>
          </cell>
          <cell r="F2225" t="str">
            <v>TOYOTA</v>
          </cell>
          <cell r="G2225" t="str">
            <v xml:space="preserve">FJ120 TLA RH</v>
          </cell>
          <cell r="H2225" t="str">
            <v>TY07-3002-R</v>
          </cell>
          <cell r="J2225">
            <v>0.04</v>
          </cell>
          <cell r="K2225" t="str">
            <v>SUPPLIER0002</v>
          </cell>
          <cell r="L2225" t="str">
            <v xml:space="preserve">ANHUI TINCAI SILK CO. LTD</v>
          </cell>
          <cell r="M2225">
            <v>1</v>
          </cell>
          <cell r="N2225">
            <v>4</v>
          </cell>
          <cell r="O2225">
            <v>5</v>
          </cell>
          <cell r="R2225">
            <v>2</v>
          </cell>
          <cell r="S2225">
            <v>5</v>
          </cell>
          <cell r="T2225" t="str">
            <v xml:space="preserve">Yuan Purchase Pricelist (CNY)</v>
          </cell>
          <cell r="U2225">
            <v>80</v>
          </cell>
          <cell r="V2225">
            <v>2040</v>
          </cell>
          <cell r="W2225">
            <v>3060</v>
          </cell>
          <cell r="X2225">
            <v>4080</v>
          </cell>
          <cell r="Z2225">
            <v>10</v>
          </cell>
          <cell r="AB2225" t="str">
            <v>B5</v>
          </cell>
        </row>
        <row r="2226">
          <cell r="A2226">
            <v>12677</v>
          </cell>
          <cell r="B2226" t="str">
            <v>AUTOLAMPS2173</v>
          </cell>
          <cell r="C2226" t="str">
            <v>AUTOLAMPS2173</v>
          </cell>
          <cell r="D2226" t="b">
            <v>1</v>
          </cell>
          <cell r="E2226" t="str">
            <v xml:space="preserve">TOYOTA LANDCRUISER PRADO FJ150 (09-13) - FRONT BUMPER</v>
          </cell>
          <cell r="F2226" t="str">
            <v>TOYOTA</v>
          </cell>
          <cell r="G2226" t="str">
            <v xml:space="preserve">FJ150 BPRF</v>
          </cell>
          <cell r="H2226" t="str">
            <v>TY07-3107</v>
          </cell>
          <cell r="J2226">
            <v>0.04</v>
          </cell>
          <cell r="K2226" t="str">
            <v>SUPPLIER0002</v>
          </cell>
          <cell r="L2226" t="str">
            <v xml:space="preserve">ANHUI TINCAI SILK CO. LTD</v>
          </cell>
          <cell r="M2226">
            <v>2</v>
          </cell>
          <cell r="N2226">
            <v>8</v>
          </cell>
          <cell r="O2226">
            <v>10</v>
          </cell>
          <cell r="R2226">
            <v>1</v>
          </cell>
          <cell r="S2226">
            <v>2</v>
          </cell>
          <cell r="T2226" t="str">
            <v xml:space="preserve">Yuan Purchase Pricelist (CNY)</v>
          </cell>
          <cell r="U2226">
            <v>145</v>
          </cell>
          <cell r="V2226">
            <v>3263</v>
          </cell>
          <cell r="W2226">
            <v>5060</v>
          </cell>
          <cell r="X2226">
            <v>6980</v>
          </cell>
          <cell r="Z2226">
            <v>10</v>
          </cell>
          <cell r="AB2226" t="str">
            <v>G4B</v>
          </cell>
        </row>
        <row r="2227">
          <cell r="A2227">
            <v>12744</v>
          </cell>
          <cell r="B2227" t="str">
            <v>AUTOLAMPS2174</v>
          </cell>
          <cell r="C2227" t="str">
            <v>AUTOLAMPS2174</v>
          </cell>
          <cell r="D2227" t="b">
            <v>1</v>
          </cell>
          <cell r="E2227" t="str">
            <v xml:space="preserve">TOYOTA LANDCRUISER PRADO FJ150 (09-13) - FRONT BUMPER GRILL</v>
          </cell>
          <cell r="F2227" t="str">
            <v>TOYOTA</v>
          </cell>
          <cell r="G2227" t="str">
            <v xml:space="preserve">FJ150 BPRF GRL</v>
          </cell>
          <cell r="H2227" t="str">
            <v>TY07-3107-1</v>
          </cell>
          <cell r="J2227">
            <v>0.04</v>
          </cell>
          <cell r="K2227" t="str">
            <v>SUPPLIER0002</v>
          </cell>
          <cell r="L2227" t="str">
            <v xml:space="preserve">ANHUI TINCAI SILK CO. LTD</v>
          </cell>
          <cell r="N2227">
            <v>0</v>
          </cell>
          <cell r="O2227">
            <v>0</v>
          </cell>
          <cell r="R2227">
            <v>1</v>
          </cell>
          <cell r="S2227">
            <v>2</v>
          </cell>
          <cell r="T2227" t="str">
            <v xml:space="preserve">Yuan Purchase Pricelist (CNY)</v>
          </cell>
          <cell r="U2227">
            <v>22</v>
          </cell>
          <cell r="V2227">
            <v>3439</v>
          </cell>
          <cell r="W2227">
            <v>5330</v>
          </cell>
          <cell r="X2227">
            <v>7360</v>
          </cell>
        </row>
        <row r="2228">
          <cell r="A2228">
            <v>12678</v>
          </cell>
          <cell r="B2228" t="str">
            <v>AUTOLAMPS2175</v>
          </cell>
          <cell r="C2228" t="str">
            <v>AUTOLAMPS2175</v>
          </cell>
          <cell r="D2228" t="b">
            <v>1</v>
          </cell>
          <cell r="E2228" t="str">
            <v xml:space="preserve">TOYOTA LANDCRUISER PRADO FJ150 (09-13) - FRONT BUMPER SUPPORT</v>
          </cell>
          <cell r="F2228" t="str">
            <v>TOYOTA</v>
          </cell>
          <cell r="G2228" t="str">
            <v xml:space="preserve">FJ150 BPRF SUP</v>
          </cell>
          <cell r="H2228" t="str">
            <v>TY07-3107-2</v>
          </cell>
          <cell r="J2228">
            <v>0.04</v>
          </cell>
          <cell r="K2228" t="str">
            <v>SUPPLIER0002</v>
          </cell>
          <cell r="L2228" t="str">
            <v xml:space="preserve">ANHUI TINCAI SILK CO. LTD</v>
          </cell>
          <cell r="N2228">
            <v>0</v>
          </cell>
          <cell r="O2228">
            <v>0</v>
          </cell>
          <cell r="R2228">
            <v>1</v>
          </cell>
          <cell r="S2228">
            <v>2</v>
          </cell>
          <cell r="T2228" t="str">
            <v xml:space="preserve">Yuan Purchase Pricelist (CNY)</v>
          </cell>
          <cell r="U2228">
            <v>1.49</v>
          </cell>
          <cell r="V2228">
            <v>233</v>
          </cell>
          <cell r="W2228">
            <v>360</v>
          </cell>
          <cell r="X2228">
            <v>490</v>
          </cell>
          <cell r="Z2228">
            <v>16</v>
          </cell>
          <cell r="AB2228" t="str">
            <v>G3D</v>
          </cell>
        </row>
        <row r="2229">
          <cell r="A2229">
            <v>13019</v>
          </cell>
          <cell r="B2229" t="str">
            <v>AUTOLAMPS2188</v>
          </cell>
          <cell r="C2229" t="str">
            <v>AUTOLAMPS2188</v>
          </cell>
          <cell r="D2229" t="b">
            <v>1</v>
          </cell>
          <cell r="E2229" t="str">
            <v xml:space="preserve">TOYOTA LANDCRUISER PRADO FJ150 (09-13) - FRONT GRILL</v>
          </cell>
          <cell r="F2229" t="str">
            <v>TOYOTA</v>
          </cell>
          <cell r="G2229" t="str">
            <v xml:space="preserve">FJ150/09 GRL</v>
          </cell>
          <cell r="H2229" t="str">
            <v>TY07-3111</v>
          </cell>
          <cell r="J2229">
            <v>0.04</v>
          </cell>
          <cell r="K2229" t="str">
            <v>SUPPLIER0002</v>
          </cell>
          <cell r="L2229" t="str">
            <v xml:space="preserve">ANHUI TINCAI SILK CO. LTD</v>
          </cell>
          <cell r="M2229">
            <v>0</v>
          </cell>
          <cell r="N2229">
            <v>0</v>
          </cell>
          <cell r="O2229">
            <v>0</v>
          </cell>
          <cell r="R2229">
            <v>2</v>
          </cell>
          <cell r="S2229">
            <v>4</v>
          </cell>
          <cell r="T2229" t="str">
            <v xml:space="preserve">Yuan Purchase Pricelist (CNY)</v>
          </cell>
          <cell r="U2229">
            <v>22</v>
          </cell>
          <cell r="V2229">
            <v>3665.75</v>
          </cell>
          <cell r="W2229">
            <v>7210</v>
          </cell>
          <cell r="X2229">
            <v>9950</v>
          </cell>
        </row>
        <row r="2230">
          <cell r="A2230">
            <v>13429</v>
          </cell>
          <cell r="B2230" t="str">
            <v>AUTOLAMPS2204</v>
          </cell>
          <cell r="C2230" t="str">
            <v>AUTOLAMPS2204</v>
          </cell>
          <cell r="D2230" t="b">
            <v>1</v>
          </cell>
          <cell r="E2230" t="str">
            <v xml:space="preserve">TOYOTA LANDCRUISER PRADO FJ150 (09-13) - LAMINATED FRONT WINDSCREEN</v>
          </cell>
          <cell r="F2230" t="str">
            <v>TOYOTA</v>
          </cell>
          <cell r="G2230" t="str">
            <v xml:space="preserve">TY-J150-VCP LFW/X</v>
          </cell>
          <cell r="H2230" t="str">
            <v>1522*814</v>
          </cell>
          <cell r="I2230" t="str">
            <v>1522*814</v>
          </cell>
          <cell r="J2230">
            <v>0.02</v>
          </cell>
          <cell r="K2230" t="str">
            <v>SUPPLIER0015</v>
          </cell>
          <cell r="L2230" t="str">
            <v xml:space="preserve">XINYI AUTOMOBILE GLASS (SHENZHEN) CO., LTD</v>
          </cell>
          <cell r="M2230">
            <v>7</v>
          </cell>
          <cell r="N2230">
            <v>28</v>
          </cell>
          <cell r="O2230">
            <v>35</v>
          </cell>
          <cell r="R2230">
            <v>4</v>
          </cell>
          <cell r="S2230">
            <v>12</v>
          </cell>
          <cell r="T2230" t="str">
            <v xml:space="preserve">USD Purchase Pricelist (USD)</v>
          </cell>
          <cell r="U2230">
            <v>14.76</v>
          </cell>
          <cell r="V2230">
            <v>2350.71</v>
          </cell>
          <cell r="W2230">
            <v>3000</v>
          </cell>
          <cell r="X2230">
            <v>4200</v>
          </cell>
        </row>
        <row r="2231">
          <cell r="A2231">
            <v>12681</v>
          </cell>
          <cell r="B2231" t="str">
            <v>AUTOLAMPS2176</v>
          </cell>
          <cell r="C2231" t="str">
            <v>AUTOLAMPS2176</v>
          </cell>
          <cell r="D2231" t="b">
            <v>1</v>
          </cell>
          <cell r="E2231" t="str">
            <v xml:space="preserve">TOYOTA LANDCRUISER PRADO FJ150 (09-13) - REAR BUMPER</v>
          </cell>
          <cell r="F2231" t="str">
            <v>TOYOTA</v>
          </cell>
          <cell r="G2231" t="str">
            <v xml:space="preserve">FJ150 BPRR</v>
          </cell>
          <cell r="H2231" t="str">
            <v>TY07-3108</v>
          </cell>
          <cell r="J2231">
            <v>0.04</v>
          </cell>
          <cell r="K2231" t="str">
            <v>SUPPLIER0002</v>
          </cell>
          <cell r="L2231" t="str">
            <v xml:space="preserve">ANHUI TINCAI SILK CO. LTD</v>
          </cell>
          <cell r="M2231">
            <v>1</v>
          </cell>
          <cell r="N2231">
            <v>4</v>
          </cell>
          <cell r="O2231">
            <v>5</v>
          </cell>
          <cell r="R2231">
            <v>1</v>
          </cell>
          <cell r="S2231">
            <v>2</v>
          </cell>
          <cell r="T2231" t="str">
            <v xml:space="preserve">Yuan Purchase Pricelist (CNY)</v>
          </cell>
          <cell r="U2231">
            <v>150</v>
          </cell>
          <cell r="V2231">
            <v>3487.5</v>
          </cell>
          <cell r="W2231">
            <v>5230</v>
          </cell>
          <cell r="X2231">
            <v>7210</v>
          </cell>
          <cell r="Z2231">
            <v>8</v>
          </cell>
          <cell r="AB2231" t="str">
            <v>G4A</v>
          </cell>
        </row>
        <row r="2232">
          <cell r="A2232">
            <v>12676</v>
          </cell>
          <cell r="B2232" t="str">
            <v>AUTOLAMPS2183</v>
          </cell>
          <cell r="C2232" t="str">
            <v>AUTOLAMPS2183</v>
          </cell>
          <cell r="D2232" t="b">
            <v>1</v>
          </cell>
          <cell r="E2232" t="str">
            <v xml:space="preserve">TOYOTA LANDCRUISER PRADO FJ150 (09-13) FOG LAMP (212-2076) - LH</v>
          </cell>
          <cell r="F2232" t="str">
            <v>TOYOTA</v>
          </cell>
          <cell r="G2232" t="str">
            <v xml:space="preserve">FJ150 FLA LH</v>
          </cell>
          <cell r="H2232" t="str">
            <v>TY07-3104-L</v>
          </cell>
          <cell r="J2232">
            <v>0.04</v>
          </cell>
          <cell r="K2232" t="str">
            <v>SUPPLIER0002</v>
          </cell>
          <cell r="L2232" t="str">
            <v xml:space="preserve">ANHUI TINCAI SILK CO. LTD</v>
          </cell>
          <cell r="N2232">
            <v>0</v>
          </cell>
          <cell r="O2232">
            <v>0</v>
          </cell>
          <cell r="P2232">
            <v>5</v>
          </cell>
          <cell r="Q2232">
            <v>10</v>
          </cell>
          <cell r="T2232" t="str">
            <v xml:space="preserve">Yuan Purchase Pricelist (CNY)</v>
          </cell>
          <cell r="U2232">
            <v>25</v>
          </cell>
          <cell r="V2232">
            <v>638</v>
          </cell>
          <cell r="W2232">
            <v>1000</v>
          </cell>
          <cell r="X2232">
            <v>1800</v>
          </cell>
        </row>
        <row r="2233">
          <cell r="A2233">
            <v>12675</v>
          </cell>
          <cell r="B2233" t="str">
            <v>AUTOLAMPS2184</v>
          </cell>
          <cell r="C2233" t="str">
            <v>AUTOLAMPS2184</v>
          </cell>
          <cell r="D2233" t="b">
            <v>1</v>
          </cell>
          <cell r="E2233" t="str">
            <v xml:space="preserve">TOYOTA LANDCRUISER PRADO FJ150 (09-13) FOG LAMP (212-2076) - RH</v>
          </cell>
          <cell r="F2233" t="str">
            <v>TOYOTA</v>
          </cell>
          <cell r="G2233" t="str">
            <v xml:space="preserve">FJ150 FLA RH</v>
          </cell>
          <cell r="H2233" t="str">
            <v>TY07-3104-R</v>
          </cell>
          <cell r="J2233">
            <v>0.04</v>
          </cell>
          <cell r="K2233" t="str">
            <v>SUPPLIER0002</v>
          </cell>
          <cell r="L2233" t="str">
            <v xml:space="preserve">ANHUI TINCAI SILK CO. LTD</v>
          </cell>
          <cell r="M2233">
            <v>0</v>
          </cell>
          <cell r="N2233">
            <v>0</v>
          </cell>
          <cell r="O2233">
            <v>0</v>
          </cell>
          <cell r="P2233">
            <v>5</v>
          </cell>
          <cell r="Q2233">
            <v>10</v>
          </cell>
          <cell r="T2233" t="str">
            <v xml:space="preserve">Yuan Purchase Pricelist (CNY)</v>
          </cell>
          <cell r="U2233">
            <v>25</v>
          </cell>
          <cell r="V2233">
            <v>638</v>
          </cell>
          <cell r="W2233">
            <v>1000</v>
          </cell>
          <cell r="X2233">
            <v>1800</v>
          </cell>
        </row>
        <row r="2234">
          <cell r="A2234">
            <v>12846</v>
          </cell>
          <cell r="B2234" t="str">
            <v>AUTOLAMPS2185</v>
          </cell>
          <cell r="C2234" t="str">
            <v>AUTOLAMPS2185</v>
          </cell>
          <cell r="D2234" t="b">
            <v>1</v>
          </cell>
          <cell r="E2234" t="str">
            <v xml:space="preserve">TOYOTA LANDCRUISER PRADO FJ150 (09-13) FOG LAMP CASE - LH</v>
          </cell>
          <cell r="F2234" t="str">
            <v>TOYOTA</v>
          </cell>
          <cell r="G2234" t="str">
            <v xml:space="preserve">FJ150 FLC LH</v>
          </cell>
          <cell r="H2234" t="str">
            <v>TY07-3104-1-L</v>
          </cell>
          <cell r="J2234">
            <v>0.04</v>
          </cell>
          <cell r="K2234" t="str">
            <v>SUPPLIER0002</v>
          </cell>
          <cell r="L2234" t="str">
            <v xml:space="preserve">ANHUI TINCAI SILK CO. LTD</v>
          </cell>
          <cell r="M2234">
            <v>0</v>
          </cell>
          <cell r="N2234">
            <v>0</v>
          </cell>
          <cell r="O2234">
            <v>0</v>
          </cell>
          <cell r="P2234">
            <v>5</v>
          </cell>
          <cell r="Q2234">
            <v>10</v>
          </cell>
          <cell r="T2234" t="str">
            <v xml:space="preserve">Yuan Purchase Pricelist (CNY)</v>
          </cell>
          <cell r="U2234">
            <v>1.5</v>
          </cell>
          <cell r="V2234">
            <v>234</v>
          </cell>
          <cell r="W2234">
            <v>360</v>
          </cell>
          <cell r="X2234">
            <v>490</v>
          </cell>
        </row>
        <row r="2235">
          <cell r="A2235">
            <v>12845</v>
          </cell>
          <cell r="B2235" t="str">
            <v>AUTOLAMPS2186</v>
          </cell>
          <cell r="C2235" t="str">
            <v>AUTOLAMPS2186</v>
          </cell>
          <cell r="D2235" t="b">
            <v>1</v>
          </cell>
          <cell r="E2235" t="str">
            <v xml:space="preserve">TOYOTA LANDCRUISER PRADO FJ150 (09-13) FOG LAMP CASE - RH</v>
          </cell>
          <cell r="F2235" t="str">
            <v>TOYOTA</v>
          </cell>
          <cell r="G2235" t="str">
            <v xml:space="preserve">FJ150 FLC RH</v>
          </cell>
          <cell r="H2235" t="str">
            <v>TY07-3104-1-R</v>
          </cell>
          <cell r="J2235">
            <v>0.04</v>
          </cell>
          <cell r="K2235" t="str">
            <v>SUPPLIER0002</v>
          </cell>
          <cell r="L2235" t="str">
            <v xml:space="preserve">ANHUI TINCAI SILK CO. LTD</v>
          </cell>
          <cell r="N2235">
            <v>0</v>
          </cell>
          <cell r="O2235">
            <v>0</v>
          </cell>
          <cell r="P2235">
            <v>5</v>
          </cell>
          <cell r="Q2235">
            <v>10</v>
          </cell>
          <cell r="T2235" t="str">
            <v xml:space="preserve">Yuan Purchase Pricelist (CNY)</v>
          </cell>
          <cell r="U2235">
            <v>1.5</v>
          </cell>
          <cell r="V2235">
            <v>234</v>
          </cell>
          <cell r="W2235">
            <v>360</v>
          </cell>
          <cell r="X2235">
            <v>490</v>
          </cell>
        </row>
        <row r="2236">
          <cell r="A2236">
            <v>10726</v>
          </cell>
          <cell r="B2236" t="str">
            <v>AUTOLAMPS2191</v>
          </cell>
          <cell r="C2236" t="str">
            <v>AUTOLAMPS2191</v>
          </cell>
          <cell r="D2236" t="b">
            <v>1</v>
          </cell>
          <cell r="E2236" t="str">
            <v xml:space="preserve">TOYOTA LANDCRUISER PRADO FJ150 (09-13) HEAD LAMP (212-11P8) - LH</v>
          </cell>
          <cell r="F2236" t="str">
            <v>TOYOTA</v>
          </cell>
          <cell r="G2236" t="str">
            <v xml:space="preserve">FJ150/09 HLA LH</v>
          </cell>
          <cell r="H2236" t="str">
            <v>TY07-3101-L</v>
          </cell>
          <cell r="J2236">
            <v>0.04</v>
          </cell>
          <cell r="K2236" t="str">
            <v>SUPPLIER0002</v>
          </cell>
          <cell r="L2236" t="str">
            <v xml:space="preserve">ANHUI TINCAI SILK CO. LTD</v>
          </cell>
          <cell r="M2236">
            <v>0</v>
          </cell>
          <cell r="N2236">
            <v>0</v>
          </cell>
          <cell r="O2236">
            <v>0</v>
          </cell>
          <cell r="R2236">
            <v>2</v>
          </cell>
          <cell r="S2236">
            <v>4</v>
          </cell>
          <cell r="T2236" t="str">
            <v xml:space="preserve">Yuan Purchase Pricelist (CNY)</v>
          </cell>
          <cell r="U2236">
            <v>220</v>
          </cell>
          <cell r="V2236">
            <v>5594.16</v>
          </cell>
          <cell r="W2236">
            <v>8400</v>
          </cell>
          <cell r="X2236">
            <v>14600</v>
          </cell>
          <cell r="Z2236">
            <v>5</v>
          </cell>
          <cell r="AB2236" t="str">
            <v>A3</v>
          </cell>
        </row>
        <row r="2237">
          <cell r="A2237">
            <v>10725</v>
          </cell>
          <cell r="B2237" t="str">
            <v>AUTOLAMPS2192</v>
          </cell>
          <cell r="C2237" t="str">
            <v>AUTOLAMPS2192</v>
          </cell>
          <cell r="D2237" t="b">
            <v>1</v>
          </cell>
          <cell r="E2237" t="str">
            <v xml:space="preserve">TOYOTA LANDCRUISER PRADO FJ150 (09-13) HEAD LAMP (212-11P8) - RH</v>
          </cell>
          <cell r="F2237" t="str">
            <v>TOYOTA</v>
          </cell>
          <cell r="G2237" t="str">
            <v xml:space="preserve">FJ150/09 HLA RH</v>
          </cell>
          <cell r="H2237" t="str">
            <v>TY07-3101-R</v>
          </cell>
          <cell r="J2237">
            <v>0.04</v>
          </cell>
          <cell r="K2237" t="str">
            <v>SUPPLIER0002</v>
          </cell>
          <cell r="L2237" t="str">
            <v xml:space="preserve">ANHUI TINCAI SILK CO. LTD</v>
          </cell>
          <cell r="M2237">
            <v>0</v>
          </cell>
          <cell r="N2237">
            <v>0</v>
          </cell>
          <cell r="O2237">
            <v>0</v>
          </cell>
          <cell r="R2237">
            <v>2</v>
          </cell>
          <cell r="S2237">
            <v>4</v>
          </cell>
          <cell r="T2237" t="str">
            <v xml:space="preserve">Yuan Purchase Pricelist (CNY)</v>
          </cell>
          <cell r="U2237">
            <v>220</v>
          </cell>
          <cell r="V2237">
            <v>5594.16</v>
          </cell>
          <cell r="W2237">
            <v>8400</v>
          </cell>
          <cell r="X2237">
            <v>14600</v>
          </cell>
          <cell r="Z2237">
            <v>7</v>
          </cell>
          <cell r="AB2237" t="str">
            <v>A3</v>
          </cell>
        </row>
        <row r="2238">
          <cell r="A2238">
            <v>10730</v>
          </cell>
          <cell r="B2238" t="str">
            <v>AUTOLAMPS2196</v>
          </cell>
          <cell r="C2238" t="str">
            <v>AUTOLAMPS2196</v>
          </cell>
          <cell r="D2238" t="b">
            <v>1</v>
          </cell>
          <cell r="E2238" t="str">
            <v xml:space="preserve">TOYOTA LANDCRUISER PRADO FJ150 (09-13) REAR BUMPER REFLECTOR - LH</v>
          </cell>
          <cell r="F2238" t="str">
            <v>TOYOTA</v>
          </cell>
          <cell r="G2238" t="str">
            <v xml:space="preserve">FJ150 RBR LH</v>
          </cell>
          <cell r="H2238" t="str">
            <v>TY07-3105-L</v>
          </cell>
          <cell r="J2238">
            <v>0.04</v>
          </cell>
          <cell r="K2238" t="str">
            <v>SUPPLIER0002</v>
          </cell>
          <cell r="L2238" t="str">
            <v xml:space="preserve">ANHUI TINCAI SILK CO. LTD</v>
          </cell>
          <cell r="M2238">
            <v>3</v>
          </cell>
          <cell r="N2238">
            <v>12</v>
          </cell>
          <cell r="O2238">
            <v>15</v>
          </cell>
          <cell r="P2238">
            <v>2</v>
          </cell>
          <cell r="Q2238">
            <v>5</v>
          </cell>
          <cell r="T2238" t="str">
            <v xml:space="preserve">Yuan Purchase Pricelist (CNY)</v>
          </cell>
          <cell r="U2238">
            <v>2.2000000000000002</v>
          </cell>
          <cell r="V2238">
            <v>366.58</v>
          </cell>
          <cell r="W2238">
            <v>560</v>
          </cell>
          <cell r="X2238">
            <v>770</v>
          </cell>
          <cell r="Z2238">
            <v>5</v>
          </cell>
          <cell r="AB2238" t="str">
            <v>B18</v>
          </cell>
        </row>
        <row r="2239">
          <cell r="A2239">
            <v>10729</v>
          </cell>
          <cell r="B2239" t="str">
            <v>AUTOLAMPS2197</v>
          </cell>
          <cell r="C2239" t="str">
            <v>AUTOLAMPS2197</v>
          </cell>
          <cell r="D2239" t="b">
            <v>1</v>
          </cell>
          <cell r="E2239" t="str">
            <v xml:space="preserve">TOYOTA LANDCRUISER PRADO FJ150 (09-13) REAR BUMPER REFLECTOR - RH</v>
          </cell>
          <cell r="F2239" t="str">
            <v>TOYOTA</v>
          </cell>
          <cell r="G2239" t="str">
            <v xml:space="preserve">FJ150 RBR RH</v>
          </cell>
          <cell r="H2239" t="str">
            <v>TY07-3105-R</v>
          </cell>
          <cell r="J2239">
            <v>0.04</v>
          </cell>
          <cell r="K2239" t="str">
            <v>SUPPLIER0002</v>
          </cell>
          <cell r="L2239" t="str">
            <v xml:space="preserve">ANHUI TINCAI SILK CO. LTD</v>
          </cell>
          <cell r="M2239">
            <v>4</v>
          </cell>
          <cell r="N2239">
            <v>16</v>
          </cell>
          <cell r="O2239">
            <v>20</v>
          </cell>
          <cell r="P2239">
            <v>2</v>
          </cell>
          <cell r="Q2239">
            <v>5</v>
          </cell>
          <cell r="T2239" t="str">
            <v xml:space="preserve">Yuan Purchase Pricelist (CNY)</v>
          </cell>
          <cell r="U2239">
            <v>2.2000000000000002</v>
          </cell>
          <cell r="V2239">
            <v>366.58</v>
          </cell>
          <cell r="W2239">
            <v>560</v>
          </cell>
          <cell r="X2239">
            <v>770</v>
          </cell>
          <cell r="Z2239">
            <v>5</v>
          </cell>
          <cell r="AB2239" t="str">
            <v>B18</v>
          </cell>
        </row>
        <row r="2240">
          <cell r="A2240">
            <v>10728</v>
          </cell>
          <cell r="B2240" t="str">
            <v>AUTOLAMPS2202</v>
          </cell>
          <cell r="C2240" t="str">
            <v>AUTOLAMPS2202</v>
          </cell>
          <cell r="D2240" t="b">
            <v>1</v>
          </cell>
          <cell r="E2240" t="str">
            <v xml:space="preserve">TOYOTA LANDCRUISER PRADO FJ150 (09-13) TAIL LAMP (212-19T7) - LH</v>
          </cell>
          <cell r="F2240" t="str">
            <v>TOYOTA</v>
          </cell>
          <cell r="G2240" t="str">
            <v xml:space="preserve">FJ150/09 TLA LH</v>
          </cell>
          <cell r="H2240" t="str">
            <v>TY07-3102-L</v>
          </cell>
          <cell r="J2240">
            <v>0.04</v>
          </cell>
          <cell r="K2240" t="str">
            <v>SUPPLIER0002</v>
          </cell>
          <cell r="L2240" t="str">
            <v xml:space="preserve">ANHUI TINCAI SILK CO. LTD</v>
          </cell>
          <cell r="M2240">
            <v>0</v>
          </cell>
          <cell r="N2240">
            <v>0</v>
          </cell>
          <cell r="O2240">
            <v>0</v>
          </cell>
          <cell r="R2240">
            <v>2</v>
          </cell>
          <cell r="S2240">
            <v>5</v>
          </cell>
          <cell r="T2240" t="str">
            <v xml:space="preserve">Yuan Purchase Pricelist (CNY)</v>
          </cell>
          <cell r="U2240">
            <v>130</v>
          </cell>
          <cell r="V2240">
            <v>3315</v>
          </cell>
          <cell r="W2240">
            <v>4970</v>
          </cell>
          <cell r="X2240">
            <v>6630</v>
          </cell>
          <cell r="Z2240">
            <v>8</v>
          </cell>
          <cell r="AB2240" t="str">
            <v>B5</v>
          </cell>
        </row>
        <row r="2241">
          <cell r="A2241">
            <v>10727</v>
          </cell>
          <cell r="B2241" t="str">
            <v>AUTOLAMPS2203</v>
          </cell>
          <cell r="C2241" t="str">
            <v>AUTOLAMPS2203</v>
          </cell>
          <cell r="D2241" t="b">
            <v>1</v>
          </cell>
          <cell r="E2241" t="str">
            <v xml:space="preserve">TOYOTA LANDCRUISER PRADO FJ150 (09-13) TAIL LAMP (212-19T7) - RH</v>
          </cell>
          <cell r="F2241" t="str">
            <v>TOYOTA</v>
          </cell>
          <cell r="G2241" t="str">
            <v xml:space="preserve">FJ150/09 TLA RH</v>
          </cell>
          <cell r="H2241" t="str">
            <v>TY07-3102-R</v>
          </cell>
          <cell r="J2241">
            <v>0.04</v>
          </cell>
          <cell r="K2241" t="str">
            <v>SUPPLIER0002</v>
          </cell>
          <cell r="L2241" t="str">
            <v xml:space="preserve">ANHUI TINCAI SILK CO. LTD</v>
          </cell>
          <cell r="M2241">
            <v>0</v>
          </cell>
          <cell r="N2241">
            <v>0</v>
          </cell>
          <cell r="O2241">
            <v>0</v>
          </cell>
          <cell r="R2241">
            <v>2</v>
          </cell>
          <cell r="S2241">
            <v>5</v>
          </cell>
          <cell r="T2241" t="str">
            <v xml:space="preserve">Yuan Purchase Pricelist (CNY)</v>
          </cell>
          <cell r="U2241">
            <v>130</v>
          </cell>
          <cell r="V2241">
            <v>3315</v>
          </cell>
          <cell r="W2241">
            <v>4970</v>
          </cell>
          <cell r="X2241">
            <v>6630</v>
          </cell>
          <cell r="Z2241">
            <v>8</v>
          </cell>
          <cell r="AB2241" t="str">
            <v>B5</v>
          </cell>
        </row>
        <row r="2242">
          <cell r="A2242">
            <v>12680</v>
          </cell>
          <cell r="B2242" t="str">
            <v>AUTOLAMPS2179</v>
          </cell>
          <cell r="C2242" t="str">
            <v>AUTOLAMPS2179</v>
          </cell>
          <cell r="D2242" t="b">
            <v>1</v>
          </cell>
          <cell r="E2242" t="str">
            <v xml:space="preserve">TOYOTA LANDCRUISER PRADO FJ150 (09-18) - INNER FENDER - LH</v>
          </cell>
          <cell r="F2242" t="str">
            <v>TOYOTA</v>
          </cell>
          <cell r="G2242" t="str">
            <v xml:space="preserve">FJ150 IF LH</v>
          </cell>
          <cell r="H2242" t="str">
            <v>53876-0G010-L</v>
          </cell>
          <cell r="J2242">
            <v>0.04</v>
          </cell>
          <cell r="K2242" t="str">
            <v>SUPPLIER0002</v>
          </cell>
          <cell r="L2242" t="str">
            <v xml:space="preserve">ANHUI TINCAI SILK CO. LTD</v>
          </cell>
          <cell r="M2242">
            <v>5</v>
          </cell>
          <cell r="N2242">
            <v>20</v>
          </cell>
          <cell r="O2242">
            <v>25</v>
          </cell>
          <cell r="R2242">
            <v>5</v>
          </cell>
          <cell r="S2242">
            <v>20</v>
          </cell>
          <cell r="T2242" t="str">
            <v xml:space="preserve">Yuan Purchase Pricelist (CNY)</v>
          </cell>
          <cell r="U2242">
            <v>20</v>
          </cell>
          <cell r="V2242">
            <v>510</v>
          </cell>
          <cell r="W2242">
            <v>770</v>
          </cell>
          <cell r="X2242">
            <v>1400</v>
          </cell>
          <cell r="Z2242">
            <v>10</v>
          </cell>
          <cell r="AB2242" t="str">
            <v>H1</v>
          </cell>
        </row>
        <row r="2243">
          <cell r="A2243">
            <v>12679</v>
          </cell>
          <cell r="B2243" t="str">
            <v>AUTOLAMPS2180</v>
          </cell>
          <cell r="C2243" t="str">
            <v>AUTOLAMPS2180</v>
          </cell>
          <cell r="D2243" t="b">
            <v>1</v>
          </cell>
          <cell r="E2243" t="str">
            <v xml:space="preserve">TOYOTA LANDCRUISER PRADO FJ150 (09-18) - INNER FENDER - RH</v>
          </cell>
          <cell r="F2243" t="str">
            <v>TOYOTA</v>
          </cell>
          <cell r="G2243" t="str">
            <v xml:space="preserve">FJ150 IF RH</v>
          </cell>
          <cell r="H2243" t="str">
            <v>53875-0G010-R</v>
          </cell>
          <cell r="J2243">
            <v>0.04</v>
          </cell>
          <cell r="K2243" t="str">
            <v>SUPPLIER0002</v>
          </cell>
          <cell r="L2243" t="str">
            <v xml:space="preserve">ANHUI TINCAI SILK CO. LTD</v>
          </cell>
          <cell r="M2243">
            <v>5</v>
          </cell>
          <cell r="N2243">
            <v>20</v>
          </cell>
          <cell r="O2243">
            <v>25</v>
          </cell>
          <cell r="R2243">
            <v>5</v>
          </cell>
          <cell r="S2243">
            <v>20</v>
          </cell>
          <cell r="T2243" t="str">
            <v xml:space="preserve">Yuan Purchase Pricelist (CNY)</v>
          </cell>
          <cell r="U2243">
            <v>20</v>
          </cell>
          <cell r="V2243">
            <v>510</v>
          </cell>
          <cell r="W2243">
            <v>770</v>
          </cell>
          <cell r="X2243">
            <v>1400</v>
          </cell>
          <cell r="Z2243">
            <v>10</v>
          </cell>
          <cell r="AB2243" t="str">
            <v>H1</v>
          </cell>
        </row>
        <row r="2244">
          <cell r="A2244">
            <v>12699</v>
          </cell>
          <cell r="B2244" t="str">
            <v>AUTOLAMPS2208</v>
          </cell>
          <cell r="C2244" t="str">
            <v>AUTOLAMPS2208</v>
          </cell>
          <cell r="D2244" t="b">
            <v>1</v>
          </cell>
          <cell r="E2244" t="str">
            <v xml:space="preserve">TOYOTA LANDCRUISER PRADO FJ150 (14-) FOG LAMP - LH</v>
          </cell>
          <cell r="F2244" t="str">
            <v>TOYOTA</v>
          </cell>
          <cell r="G2244" t="str">
            <v xml:space="preserve">FJ150/14 FLA LH</v>
          </cell>
          <cell r="H2244" t="str">
            <v>TY07-3204-L</v>
          </cell>
          <cell r="J2244">
            <v>0.04</v>
          </cell>
          <cell r="K2244" t="str">
            <v>SUPPLIER0002</v>
          </cell>
          <cell r="L2244" t="str">
            <v xml:space="preserve">ANHUI TINCAI SILK CO. LTD</v>
          </cell>
          <cell r="N2244">
            <v>0</v>
          </cell>
          <cell r="O2244">
            <v>0</v>
          </cell>
          <cell r="P2244">
            <v>2</v>
          </cell>
          <cell r="Q2244">
            <v>5</v>
          </cell>
          <cell r="T2244" t="str">
            <v xml:space="preserve">Yuan Purchase Pricelist (CNY)</v>
          </cell>
          <cell r="U2244">
            <v>5.21</v>
          </cell>
          <cell r="V2244">
            <v>814</v>
          </cell>
          <cell r="W2244">
            <v>1260</v>
          </cell>
          <cell r="X2244">
            <v>1740</v>
          </cell>
        </row>
        <row r="2245">
          <cell r="A2245">
            <v>12700</v>
          </cell>
          <cell r="B2245" t="str">
            <v>AUTOLAMPS2209</v>
          </cell>
          <cell r="C2245" t="str">
            <v>AUTOLAMPS2209</v>
          </cell>
          <cell r="D2245" t="b">
            <v>1</v>
          </cell>
          <cell r="E2245" t="str">
            <v xml:space="preserve">TOYOTA LANDCRUISER PRADO FJ150 (14-) FOG LAMP - RH</v>
          </cell>
          <cell r="F2245" t="str">
            <v>TOYOTA</v>
          </cell>
          <cell r="G2245" t="str">
            <v xml:space="preserve">FJ150/14 FLA RH</v>
          </cell>
          <cell r="H2245" t="str">
            <v>TY07-3204-R</v>
          </cell>
          <cell r="J2245">
            <v>0.04</v>
          </cell>
          <cell r="K2245" t="str">
            <v>SUPPLIER0002</v>
          </cell>
          <cell r="L2245" t="str">
            <v xml:space="preserve">ANHUI TINCAI SILK CO. LTD</v>
          </cell>
          <cell r="N2245">
            <v>0</v>
          </cell>
          <cell r="O2245">
            <v>0</v>
          </cell>
          <cell r="P2245">
            <v>2</v>
          </cell>
          <cell r="Q2245">
            <v>5</v>
          </cell>
          <cell r="T2245" t="str">
            <v xml:space="preserve">Yuan Purchase Pricelist (CNY)</v>
          </cell>
          <cell r="U2245">
            <v>5.47</v>
          </cell>
          <cell r="V2245">
            <v>855</v>
          </cell>
          <cell r="W2245">
            <v>1330</v>
          </cell>
          <cell r="X2245">
            <v>1840</v>
          </cell>
        </row>
        <row r="2246">
          <cell r="A2246">
            <v>12702</v>
          </cell>
          <cell r="B2246" t="str">
            <v>AUTOLAMPS2210</v>
          </cell>
          <cell r="C2246" t="str">
            <v>AUTOLAMPS2210</v>
          </cell>
          <cell r="D2246" t="b">
            <v>1</v>
          </cell>
          <cell r="E2246" t="str">
            <v xml:space="preserve">TOYOTA LANDCRUISER PRADO FJ150 (14-) FOG LAMP COVER - LH</v>
          </cell>
          <cell r="F2246" t="str">
            <v>TOYOTA</v>
          </cell>
          <cell r="G2246" t="str">
            <v xml:space="preserve">FJ150/14 FLAC LH</v>
          </cell>
          <cell r="H2246" t="str">
            <v>TY07-3204-1-L</v>
          </cell>
          <cell r="J2246">
            <v>0.04</v>
          </cell>
          <cell r="K2246" t="str">
            <v>SUPPLIER0002</v>
          </cell>
          <cell r="L2246" t="str">
            <v xml:space="preserve">ANHUI TINCAI SILK CO. LTD</v>
          </cell>
          <cell r="M2246">
            <v>0</v>
          </cell>
          <cell r="N2246">
            <v>0</v>
          </cell>
          <cell r="O2246">
            <v>0</v>
          </cell>
          <cell r="P2246">
            <v>2</v>
          </cell>
          <cell r="Q2246">
            <v>5</v>
          </cell>
          <cell r="T2246" t="str">
            <v xml:space="preserve">Yuan Purchase Pricelist (CNY)</v>
          </cell>
          <cell r="U2246">
            <v>125</v>
          </cell>
          <cell r="V2246">
            <v>489</v>
          </cell>
          <cell r="W2246">
            <v>760</v>
          </cell>
          <cell r="X2246">
            <v>1040</v>
          </cell>
        </row>
        <row r="2247">
          <cell r="A2247">
            <v>12701</v>
          </cell>
          <cell r="B2247" t="str">
            <v>AUTOLAMPS2211</v>
          </cell>
          <cell r="C2247" t="str">
            <v>AUTOLAMPS2211</v>
          </cell>
          <cell r="D2247" t="b">
            <v>1</v>
          </cell>
          <cell r="E2247" t="str">
            <v xml:space="preserve">TOYOTA LANDCRUISER PRADO FJ150 (14-) FOG LAMP COVER - RH</v>
          </cell>
          <cell r="F2247" t="str">
            <v>TOYOTA</v>
          </cell>
          <cell r="G2247" t="str">
            <v xml:space="preserve">FJ150/14 FLAC RH</v>
          </cell>
          <cell r="H2247" t="str">
            <v>TY07-3204-1-R</v>
          </cell>
          <cell r="J2247">
            <v>0.04</v>
          </cell>
          <cell r="K2247" t="str">
            <v>SUPPLIER0002</v>
          </cell>
          <cell r="L2247" t="str">
            <v xml:space="preserve">ANHUI TINCAI SILK CO. LTD</v>
          </cell>
          <cell r="M2247">
            <v>0</v>
          </cell>
          <cell r="N2247">
            <v>0</v>
          </cell>
          <cell r="O2247">
            <v>0</v>
          </cell>
          <cell r="R2247">
            <v>1</v>
          </cell>
          <cell r="S2247">
            <v>3</v>
          </cell>
          <cell r="T2247" t="str">
            <v xml:space="preserve">Yuan Purchase Pricelist (CNY)</v>
          </cell>
          <cell r="U2247">
            <v>3.13</v>
          </cell>
          <cell r="V2247">
            <v>489</v>
          </cell>
          <cell r="W2247">
            <v>760</v>
          </cell>
          <cell r="X2247">
            <v>1040</v>
          </cell>
        </row>
        <row r="2248">
          <cell r="A2248">
            <v>12703</v>
          </cell>
          <cell r="B2248" t="str">
            <v>AUTOLAMPS2205</v>
          </cell>
          <cell r="C2248" t="str">
            <v>AUTOLAMPS2205</v>
          </cell>
          <cell r="D2248" t="b">
            <v>1</v>
          </cell>
          <cell r="E2248" t="str">
            <v xml:space="preserve">TOYOTA LANDCRUISER PRADO FJ150 (14-) FRONT BUMPER</v>
          </cell>
          <cell r="F2248" t="str">
            <v>TOYOTA</v>
          </cell>
          <cell r="G2248" t="str">
            <v xml:space="preserve">FJ150/14 BPRF</v>
          </cell>
          <cell r="H2248" t="str">
            <v>TY07-3207</v>
          </cell>
          <cell r="J2248">
            <v>0.04</v>
          </cell>
          <cell r="K2248" t="str">
            <v>SUPPLIER0002</v>
          </cell>
          <cell r="L2248" t="str">
            <v xml:space="preserve">ANHUI TINCAI SILK CO. LTD</v>
          </cell>
          <cell r="M2248">
            <v>1</v>
          </cell>
          <cell r="N2248">
            <v>4</v>
          </cell>
          <cell r="O2248">
            <v>5</v>
          </cell>
          <cell r="R2248">
            <v>1</v>
          </cell>
          <cell r="S2248">
            <v>2</v>
          </cell>
          <cell r="T2248" t="str">
            <v xml:space="preserve">Yuan Purchase Pricelist (CNY)</v>
          </cell>
          <cell r="U2248">
            <v>120</v>
          </cell>
          <cell r="V2248">
            <v>3060</v>
          </cell>
          <cell r="W2248">
            <v>4590</v>
          </cell>
          <cell r="X2248">
            <v>6120</v>
          </cell>
          <cell r="Z2248">
            <v>9</v>
          </cell>
          <cell r="AB2248" t="str">
            <v>G6C</v>
          </cell>
        </row>
        <row r="2249">
          <cell r="A2249">
            <v>12706</v>
          </cell>
          <cell r="B2249" t="str">
            <v>AUTOLAMPS2206</v>
          </cell>
          <cell r="C2249" t="str">
            <v>AUTOLAMPS2206</v>
          </cell>
          <cell r="D2249" t="b">
            <v>1</v>
          </cell>
          <cell r="E2249" t="str">
            <v xml:space="preserve">TOYOTA LANDCRUISER PRADO FJ150 (14-) FRONT BUMPER BRACKET</v>
          </cell>
          <cell r="F2249" t="str">
            <v>TOYOTA</v>
          </cell>
          <cell r="G2249" t="str">
            <v xml:space="preserve">FJ150/14 BPRF SUPP</v>
          </cell>
          <cell r="H2249" t="str">
            <v>TY07-3207-5</v>
          </cell>
          <cell r="J2249">
            <v>0.04</v>
          </cell>
          <cell r="K2249" t="str">
            <v>SUPPLIER0002</v>
          </cell>
          <cell r="L2249" t="str">
            <v xml:space="preserve">ANHUI TINCAI SILK CO. LTD</v>
          </cell>
          <cell r="M2249">
            <v>0</v>
          </cell>
          <cell r="N2249">
            <v>0</v>
          </cell>
          <cell r="O2249">
            <v>0</v>
          </cell>
          <cell r="R2249">
            <v>1</v>
          </cell>
          <cell r="S2249">
            <v>2</v>
          </cell>
          <cell r="T2249" t="str">
            <v xml:space="preserve">Yuan Purchase Pricelist (CNY)</v>
          </cell>
          <cell r="U2249">
            <v>2.23</v>
          </cell>
          <cell r="V2249">
            <v>349</v>
          </cell>
          <cell r="W2249">
            <v>540</v>
          </cell>
          <cell r="X2249">
            <v>740</v>
          </cell>
        </row>
        <row r="2250">
          <cell r="A2250">
            <v>12704</v>
          </cell>
          <cell r="B2250" t="str">
            <v>AUTOLAMPS2207</v>
          </cell>
          <cell r="C2250" t="str">
            <v>AUTOLAMPS2207</v>
          </cell>
          <cell r="D2250" t="b">
            <v>1</v>
          </cell>
          <cell r="E2250" t="str">
            <v xml:space="preserve">TOYOTA LANDCRUISER PRADO FJ150 (14-) FRONT BUMPER GRILL</v>
          </cell>
          <cell r="F2250" t="str">
            <v>TOYOTA</v>
          </cell>
          <cell r="G2250" t="str">
            <v xml:space="preserve">FJ150/14 BPRF GRL</v>
          </cell>
          <cell r="H2250" t="str">
            <v>TY07-3207-1</v>
          </cell>
          <cell r="J2250">
            <v>0.04</v>
          </cell>
          <cell r="K2250" t="str">
            <v>SUPPLIER0002</v>
          </cell>
          <cell r="L2250" t="str">
            <v xml:space="preserve">ANHUI TINCAI SILK CO. LTD</v>
          </cell>
          <cell r="M2250">
            <v>0</v>
          </cell>
          <cell r="N2250">
            <v>0</v>
          </cell>
          <cell r="O2250">
            <v>0</v>
          </cell>
          <cell r="R2250">
            <v>1</v>
          </cell>
          <cell r="S2250">
            <v>2</v>
          </cell>
          <cell r="T2250" t="str">
            <v xml:space="preserve">Yuan Purchase Pricelist (CNY)</v>
          </cell>
          <cell r="U2250">
            <v>30</v>
          </cell>
          <cell r="V2250">
            <v>724</v>
          </cell>
          <cell r="W2250">
            <v>1090</v>
          </cell>
          <cell r="X2250">
            <v>1500</v>
          </cell>
          <cell r="Z2250">
            <v>6</v>
          </cell>
          <cell r="AB2250" t="str">
            <v>1A</v>
          </cell>
        </row>
        <row r="2251">
          <cell r="A2251">
            <v>12707</v>
          </cell>
          <cell r="B2251" t="str">
            <v>AUTOLAMPS2212</v>
          </cell>
          <cell r="C2251" t="str">
            <v>AUTOLAMPS2212</v>
          </cell>
          <cell r="D2251" t="b">
            <v>1</v>
          </cell>
          <cell r="E2251" t="str">
            <v xml:space="preserve">TOYOTA LANDCRUISER PRADO FJ150 (14-) FRONT GRILL</v>
          </cell>
          <cell r="F2251" t="str">
            <v>TOYOTA</v>
          </cell>
          <cell r="G2251" t="str">
            <v xml:space="preserve">FJ150/14 GRL</v>
          </cell>
          <cell r="H2251" t="str">
            <v>TY07-3211</v>
          </cell>
          <cell r="J2251">
            <v>0.04</v>
          </cell>
          <cell r="K2251" t="str">
            <v>SUPPLIER0002</v>
          </cell>
          <cell r="L2251" t="str">
            <v xml:space="preserve">ANHUI TINCAI SILK CO. LTD</v>
          </cell>
          <cell r="M2251">
            <v>0</v>
          </cell>
          <cell r="N2251">
            <v>0</v>
          </cell>
          <cell r="O2251">
            <v>0</v>
          </cell>
          <cell r="R2251">
            <v>1</v>
          </cell>
          <cell r="S2251">
            <v>3</v>
          </cell>
          <cell r="T2251" t="str">
            <v xml:space="preserve">Yuan Purchase Pricelist (CNY)</v>
          </cell>
          <cell r="U2251">
            <v>180</v>
          </cell>
          <cell r="V2251">
            <v>4185</v>
          </cell>
          <cell r="W2251">
            <v>6490</v>
          </cell>
          <cell r="X2251">
            <v>8950</v>
          </cell>
          <cell r="Z2251">
            <v>5</v>
          </cell>
          <cell r="AB2251" t="str">
            <v>G4B</v>
          </cell>
        </row>
        <row r="2252">
          <cell r="A2252">
            <v>12696</v>
          </cell>
          <cell r="B2252" t="str">
            <v>AUTOLAMPS2213</v>
          </cell>
          <cell r="C2252" t="str">
            <v>AUTOLAMPS2213</v>
          </cell>
          <cell r="D2252" t="b">
            <v>1</v>
          </cell>
          <cell r="E2252" t="str">
            <v xml:space="preserve">TOYOTA LANDCRUISER PRADO FJ150 (14-) HEAD LAMP - LH</v>
          </cell>
          <cell r="F2252" t="str">
            <v>TOYOTA</v>
          </cell>
          <cell r="G2252" t="str">
            <v xml:space="preserve">FJ150/14 HLA LH</v>
          </cell>
          <cell r="H2252" t="str">
            <v>TY07-3201-L</v>
          </cell>
          <cell r="J2252">
            <v>0.04</v>
          </cell>
          <cell r="K2252" t="str">
            <v>SUPPLIER0002</v>
          </cell>
          <cell r="L2252" t="str">
            <v xml:space="preserve">ANHUI TINCAI SILK CO. LTD</v>
          </cell>
          <cell r="M2252">
            <v>0</v>
          </cell>
          <cell r="N2252">
            <v>0</v>
          </cell>
          <cell r="O2252">
            <v>0</v>
          </cell>
          <cell r="R2252">
            <v>1</v>
          </cell>
          <cell r="S2252">
            <v>3</v>
          </cell>
          <cell r="T2252" t="str">
            <v xml:space="preserve">Yuan Purchase Pricelist (CNY)</v>
          </cell>
          <cell r="U2252">
            <v>58</v>
          </cell>
          <cell r="V2252">
            <v>9065</v>
          </cell>
          <cell r="W2252">
            <v>14050</v>
          </cell>
          <cell r="X2252">
            <v>19390</v>
          </cell>
        </row>
        <row r="2253">
          <cell r="A2253">
            <v>12695</v>
          </cell>
          <cell r="B2253" t="str">
            <v>AUTOLAMPS2214</v>
          </cell>
          <cell r="C2253" t="str">
            <v>AUTOLAMPS2214</v>
          </cell>
          <cell r="D2253" t="b">
            <v>1</v>
          </cell>
          <cell r="E2253" t="str">
            <v xml:space="preserve">TOYOTA LANDCRUISER PRADO FJ150 (14-) HEAD LAMP - RH</v>
          </cell>
          <cell r="F2253" t="str">
            <v>TOYOTA</v>
          </cell>
          <cell r="G2253" t="str">
            <v xml:space="preserve">FJ150/14 HLA RH</v>
          </cell>
          <cell r="H2253" t="str">
            <v>TY07-3201-R</v>
          </cell>
          <cell r="J2253">
            <v>0.04</v>
          </cell>
          <cell r="K2253" t="str">
            <v>SUPPLIER0002</v>
          </cell>
          <cell r="L2253" t="str">
            <v xml:space="preserve">ANHUI TINCAI SILK CO. LTD</v>
          </cell>
          <cell r="M2253">
            <v>0</v>
          </cell>
          <cell r="N2253">
            <v>0</v>
          </cell>
          <cell r="O2253">
            <v>0</v>
          </cell>
          <cell r="R2253">
            <v>1</v>
          </cell>
          <cell r="S2253">
            <v>3</v>
          </cell>
          <cell r="T2253" t="str">
            <v xml:space="preserve">Yuan Purchase Pricelist (CNY)</v>
          </cell>
          <cell r="U2253">
            <v>58</v>
          </cell>
          <cell r="V2253">
            <v>9065</v>
          </cell>
          <cell r="W2253">
            <v>14050</v>
          </cell>
          <cell r="X2253">
            <v>19390</v>
          </cell>
        </row>
        <row r="2254">
          <cell r="A2254">
            <v>12694</v>
          </cell>
          <cell r="B2254" t="str">
            <v>AUTOLAMPS2215</v>
          </cell>
          <cell r="C2254" t="str">
            <v>AUTOLAMPS2215</v>
          </cell>
          <cell r="D2254" t="b">
            <v>1</v>
          </cell>
          <cell r="E2254" t="str">
            <v xml:space="preserve">TOYOTA LANDCRUISER PRADO FJ150 (14-) HEAD LAMP (LED) - LH</v>
          </cell>
          <cell r="F2254" t="str">
            <v>TOYOTA</v>
          </cell>
          <cell r="G2254" t="str">
            <v xml:space="preserve">FJ150/14 HLA LH</v>
          </cell>
          <cell r="H2254" t="str">
            <v>TY07-3201B-L</v>
          </cell>
          <cell r="J2254">
            <v>0.04</v>
          </cell>
          <cell r="K2254" t="str">
            <v>SUPPLIER0083</v>
          </cell>
          <cell r="L2254" t="str">
            <v xml:space="preserve">CHANGZHOU CHENGFENG VEHICLE CO.,LTD</v>
          </cell>
          <cell r="M2254">
            <v>0</v>
          </cell>
          <cell r="N2254">
            <v>0</v>
          </cell>
          <cell r="O2254">
            <v>0</v>
          </cell>
          <cell r="R2254">
            <v>1</v>
          </cell>
          <cell r="S2254">
            <v>3</v>
          </cell>
          <cell r="T2254" t="str">
            <v xml:space="preserve">Yuan Purchase Pricelist (CNY)</v>
          </cell>
          <cell r="U2254">
            <v>65</v>
          </cell>
          <cell r="V2254">
            <v>11399</v>
          </cell>
          <cell r="W2254">
            <v>17100</v>
          </cell>
          <cell r="X2254">
            <v>25600</v>
          </cell>
          <cell r="Z2254">
            <v>9</v>
          </cell>
          <cell r="AB2254" t="str">
            <v>A1</v>
          </cell>
        </row>
        <row r="2255">
          <cell r="A2255">
            <v>12693</v>
          </cell>
          <cell r="B2255" t="str">
            <v>AUTOLAMPS2216</v>
          </cell>
          <cell r="C2255" t="str">
            <v>AUTOLAMPS2216</v>
          </cell>
          <cell r="D2255" t="b">
            <v>1</v>
          </cell>
          <cell r="E2255" t="str">
            <v xml:space="preserve">TOYOTA LANDCRUISER PRADO FJ150 (14-) HEAD LAMP (LED) - RH</v>
          </cell>
          <cell r="F2255" t="str">
            <v>TOYOTA</v>
          </cell>
          <cell r="G2255" t="str">
            <v xml:space="preserve">FJ150/14 HLA RH</v>
          </cell>
          <cell r="H2255" t="str">
            <v>TY07-3201B-R</v>
          </cell>
          <cell r="J2255">
            <v>0.04</v>
          </cell>
          <cell r="K2255" t="str">
            <v>SUPPLIER0083</v>
          </cell>
          <cell r="L2255" t="str">
            <v xml:space="preserve">CHANGZHOU CHENGFENG VEHICLE CO.,LTD</v>
          </cell>
          <cell r="M2255">
            <v>0</v>
          </cell>
          <cell r="N2255">
            <v>0</v>
          </cell>
          <cell r="O2255">
            <v>0</v>
          </cell>
          <cell r="R2255">
            <v>1</v>
          </cell>
          <cell r="S2255">
            <v>3</v>
          </cell>
          <cell r="T2255" t="str">
            <v xml:space="preserve">Yuan Purchase Pricelist (CNY)</v>
          </cell>
          <cell r="U2255">
            <v>65</v>
          </cell>
          <cell r="V2255">
            <v>11399</v>
          </cell>
          <cell r="W2255">
            <v>17100</v>
          </cell>
          <cell r="X2255">
            <v>25600</v>
          </cell>
          <cell r="Z2255">
            <v>8</v>
          </cell>
          <cell r="AB2255" t="str">
            <v>A1</v>
          </cell>
        </row>
        <row r="2256">
          <cell r="A2256">
            <v>12698</v>
          </cell>
          <cell r="B2256" t="str">
            <v>AUTOLAMPS2217</v>
          </cell>
          <cell r="C2256" t="str">
            <v>AUTOLAMPS2217</v>
          </cell>
          <cell r="D2256" t="b">
            <v>1</v>
          </cell>
          <cell r="E2256" t="str">
            <v xml:space="preserve">TOYOTA LANDCRUISER PRADO FJ150 (14-) TAIL LAMP - LH</v>
          </cell>
          <cell r="F2256" t="str">
            <v>TOYOTA</v>
          </cell>
          <cell r="G2256" t="str">
            <v xml:space="preserve">FJ150/14 TLA LH</v>
          </cell>
          <cell r="H2256" t="str">
            <v>TY07-3202-L</v>
          </cell>
          <cell r="J2256">
            <v>0.04</v>
          </cell>
          <cell r="K2256" t="str">
            <v>SUPPLIER0002</v>
          </cell>
          <cell r="L2256" t="str">
            <v xml:space="preserve">ANHUI TINCAI SILK CO. LTD</v>
          </cell>
          <cell r="M2256">
            <v>1</v>
          </cell>
          <cell r="N2256">
            <v>4</v>
          </cell>
          <cell r="O2256">
            <v>5</v>
          </cell>
          <cell r="R2256">
            <v>1</v>
          </cell>
          <cell r="S2256">
            <v>3</v>
          </cell>
          <cell r="T2256" t="str">
            <v xml:space="preserve">Yuan Purchase Pricelist (CNY)</v>
          </cell>
          <cell r="U2256">
            <v>125</v>
          </cell>
          <cell r="V2256">
            <v>3188</v>
          </cell>
          <cell r="W2256">
            <v>4780</v>
          </cell>
          <cell r="X2256">
            <v>6380</v>
          </cell>
        </row>
        <row r="2257">
          <cell r="A2257">
            <v>12697</v>
          </cell>
          <cell r="B2257" t="str">
            <v>AUTOLAMPS2218</v>
          </cell>
          <cell r="C2257" t="str">
            <v>AUTOLAMPS2218</v>
          </cell>
          <cell r="D2257" t="b">
            <v>1</v>
          </cell>
          <cell r="E2257" t="str">
            <v xml:space="preserve">TOYOTA LANDCRUISER PRADO FJ150 (14-) TAIL LAMP - RH</v>
          </cell>
          <cell r="F2257" t="str">
            <v>TOYOTA</v>
          </cell>
          <cell r="G2257" t="str">
            <v xml:space="preserve">FJ150/14 TLA RH</v>
          </cell>
          <cell r="H2257" t="str">
            <v>TY07-3202-R</v>
          </cell>
          <cell r="J2257">
            <v>0.04</v>
          </cell>
          <cell r="K2257" t="str">
            <v>SUPPLIER0002</v>
          </cell>
          <cell r="L2257" t="str">
            <v xml:space="preserve">ANHUI TINCAI SILK CO. LTD</v>
          </cell>
          <cell r="M2257">
            <v>1</v>
          </cell>
          <cell r="N2257">
            <v>4</v>
          </cell>
          <cell r="O2257">
            <v>5</v>
          </cell>
          <cell r="R2257">
            <v>1</v>
          </cell>
          <cell r="S2257">
            <v>3</v>
          </cell>
          <cell r="T2257" t="str">
            <v xml:space="preserve">Yuan Purchase Pricelist (CNY)</v>
          </cell>
          <cell r="U2257">
            <v>125</v>
          </cell>
          <cell r="V2257">
            <v>3188</v>
          </cell>
          <cell r="W2257">
            <v>4780</v>
          </cell>
          <cell r="X2257">
            <v>6380</v>
          </cell>
        </row>
        <row r="2258">
          <cell r="A2258">
            <v>14054</v>
          </cell>
          <cell r="B2258" t="str">
            <v>AUTOLAMPS2872</v>
          </cell>
          <cell r="C2258" t="str">
            <v>AUTOLAMPS2872</v>
          </cell>
          <cell r="D2258" t="b">
            <v>1</v>
          </cell>
          <cell r="E2258" t="str">
            <v xml:space="preserve">TOYOTA LANDCRUISER PRADO FJ150 (18-) BUMPER GRILL</v>
          </cell>
          <cell r="F2258" t="str">
            <v xml:space="preserve">TOYOTA </v>
          </cell>
          <cell r="G2258" t="str">
            <v>FJ150/18-GRLCB</v>
          </cell>
          <cell r="H2258" t="str">
            <v>CF-PRD18-016</v>
          </cell>
          <cell r="J2258">
            <v>0.04</v>
          </cell>
          <cell r="K2258" t="str">
            <v>SUPPLIER0083</v>
          </cell>
          <cell r="L2258" t="str">
            <v xml:space="preserve">CHANGZHOU CHENGFENG VEHICLE CO.,LTD</v>
          </cell>
          <cell r="M2258">
            <v>0</v>
          </cell>
          <cell r="N2258">
            <v>0</v>
          </cell>
          <cell r="O2258">
            <v>0</v>
          </cell>
          <cell r="R2258">
            <v>1</v>
          </cell>
          <cell r="S2258">
            <v>5</v>
          </cell>
          <cell r="T2258" t="str">
            <v xml:space="preserve">USD Purchase Pricelist (USD)</v>
          </cell>
          <cell r="U2258">
            <v>5</v>
          </cell>
          <cell r="V2258">
            <v>877</v>
          </cell>
          <cell r="W2258">
            <v>1300</v>
          </cell>
          <cell r="X2258">
            <v>2000</v>
          </cell>
        </row>
        <row r="2259">
          <cell r="A2259">
            <v>14055</v>
          </cell>
          <cell r="B2259" t="str">
            <v>AUTOLAMPS2873</v>
          </cell>
          <cell r="C2259" t="str">
            <v>AUTOLAMPS2873</v>
          </cell>
          <cell r="D2259" t="b">
            <v>1</v>
          </cell>
          <cell r="E2259" t="str">
            <v xml:space="preserve">TOYOTA LANDCRUISER PRADO FJ150 (18-) BUMPER SUPPORT SET</v>
          </cell>
          <cell r="F2259" t="str">
            <v xml:space="preserve">TOYOTA </v>
          </cell>
          <cell r="G2259" t="str">
            <v>FJ150/18-BPRS</v>
          </cell>
          <cell r="H2259" t="str">
            <v>CF-PRD18-018</v>
          </cell>
          <cell r="J2259">
            <v>0.04</v>
          </cell>
          <cell r="K2259" t="str">
            <v>SUPPLIER0083</v>
          </cell>
          <cell r="L2259" t="str">
            <v xml:space="preserve">CHANGZHOU CHENGFENG VEHICLE CO.,LTD</v>
          </cell>
          <cell r="M2259">
            <v>0</v>
          </cell>
          <cell r="N2259">
            <v>0</v>
          </cell>
          <cell r="O2259">
            <v>0</v>
          </cell>
          <cell r="R2259">
            <v>1</v>
          </cell>
          <cell r="S2259">
            <v>5</v>
          </cell>
          <cell r="T2259" t="str">
            <v xml:space="preserve">USD Purchase Pricelist (USD)</v>
          </cell>
          <cell r="U2259">
            <v>5</v>
          </cell>
          <cell r="V2259">
            <v>877</v>
          </cell>
          <cell r="W2259">
            <v>1300</v>
          </cell>
          <cell r="X2259">
            <v>2000</v>
          </cell>
        </row>
        <row r="2260">
          <cell r="A2260">
            <v>14049</v>
          </cell>
          <cell r="B2260" t="str">
            <v>AUTOLAMPS2874</v>
          </cell>
          <cell r="C2260" t="str">
            <v>AUTOLAMPS2874</v>
          </cell>
          <cell r="D2260" t="b">
            <v>1</v>
          </cell>
          <cell r="E2260" t="str">
            <v xml:space="preserve">TOYOTA LANDCRUISER PRADO FJ150 (18-) FOG LAMP SET</v>
          </cell>
          <cell r="F2260" t="str">
            <v xml:space="preserve">TOYOTA </v>
          </cell>
          <cell r="G2260" t="str">
            <v>FJ150/18-FLASET</v>
          </cell>
          <cell r="H2260" t="str">
            <v>CF-PRD18-009</v>
          </cell>
          <cell r="J2260">
            <v>0.04</v>
          </cell>
          <cell r="K2260" t="str">
            <v>SUPPLIER0083</v>
          </cell>
          <cell r="L2260" t="str">
            <v xml:space="preserve">CHANGZHOU CHENGFENG VEHICLE CO.,LTD</v>
          </cell>
          <cell r="M2260">
            <v>0</v>
          </cell>
          <cell r="N2260">
            <v>0</v>
          </cell>
          <cell r="O2260">
            <v>0</v>
          </cell>
          <cell r="P2260">
            <v>2</v>
          </cell>
          <cell r="Q2260">
            <v>5</v>
          </cell>
          <cell r="T2260" t="str">
            <v xml:space="preserve">USD Purchase Pricelist (USD)</v>
          </cell>
          <cell r="U2260">
            <v>23</v>
          </cell>
          <cell r="V2260">
            <v>4033</v>
          </cell>
          <cell r="W2260">
            <v>6100</v>
          </cell>
          <cell r="X2260">
            <v>9100</v>
          </cell>
        </row>
        <row r="2261">
          <cell r="A2261">
            <v>14053</v>
          </cell>
          <cell r="B2261" t="str">
            <v>AUTOLAMPS2875</v>
          </cell>
          <cell r="C2261" t="str">
            <v>AUTOLAMPS2875</v>
          </cell>
          <cell r="D2261" t="b">
            <v>1</v>
          </cell>
          <cell r="E2261" t="str">
            <v xml:space="preserve">TOYOTA LANDCRUISER PRADO FJ150 (18-) FRONT BUMPER</v>
          </cell>
          <cell r="F2261" t="str">
            <v xml:space="preserve">TOYOTA </v>
          </cell>
          <cell r="G2261" t="str">
            <v>FJ150/18-BPRF</v>
          </cell>
          <cell r="H2261" t="str">
            <v>CF-PRD18-015A</v>
          </cell>
          <cell r="J2261">
            <v>0.04</v>
          </cell>
          <cell r="K2261" t="str">
            <v>SUPPLIER0083</v>
          </cell>
          <cell r="L2261" t="str">
            <v xml:space="preserve">CHANGZHOU CHENGFENG VEHICLE CO.,LTD</v>
          </cell>
          <cell r="M2261">
            <v>0</v>
          </cell>
          <cell r="N2261">
            <v>0</v>
          </cell>
          <cell r="O2261">
            <v>0</v>
          </cell>
          <cell r="R2261">
            <v>1</v>
          </cell>
          <cell r="S2261">
            <v>5</v>
          </cell>
          <cell r="T2261" t="str">
            <v xml:space="preserve">USD Purchase Pricelist (USD)</v>
          </cell>
          <cell r="U2261">
            <v>23</v>
          </cell>
          <cell r="V2261">
            <v>4033</v>
          </cell>
          <cell r="W2261">
            <v>6100</v>
          </cell>
          <cell r="X2261">
            <v>9100</v>
          </cell>
        </row>
        <row r="2262">
          <cell r="A2262">
            <v>14050</v>
          </cell>
          <cell r="B2262" t="str">
            <v>AUTOLAMPS2876</v>
          </cell>
          <cell r="C2262" t="str">
            <v>AUTOLAMPS2876</v>
          </cell>
          <cell r="D2262" t="b">
            <v>1</v>
          </cell>
          <cell r="E2262" t="str">
            <v xml:space="preserve">TOYOTA LANDCRUISER PRADO FJ150 (18-) GRILL</v>
          </cell>
          <cell r="F2262" t="str">
            <v xml:space="preserve">TOYOTA </v>
          </cell>
          <cell r="G2262" t="str">
            <v>FJ150/18-GRLC</v>
          </cell>
          <cell r="H2262" t="str">
            <v>CF-PRD18-010</v>
          </cell>
          <cell r="J2262">
            <v>0.04</v>
          </cell>
          <cell r="K2262" t="str">
            <v>SUPPLIER0083</v>
          </cell>
          <cell r="L2262" t="str">
            <v xml:space="preserve">CHANGZHOU CHENGFENG VEHICLE CO.,LTD</v>
          </cell>
          <cell r="M2262">
            <v>2</v>
          </cell>
          <cell r="N2262">
            <v>8</v>
          </cell>
          <cell r="O2262">
            <v>10</v>
          </cell>
          <cell r="R2262">
            <v>1</v>
          </cell>
          <cell r="S2262">
            <v>5</v>
          </cell>
          <cell r="T2262" t="str">
            <v xml:space="preserve">USD Purchase Pricelist (USD)</v>
          </cell>
          <cell r="U2262">
            <v>23</v>
          </cell>
          <cell r="V2262">
            <v>4033</v>
          </cell>
          <cell r="W2262">
            <v>6100</v>
          </cell>
          <cell r="X2262">
            <v>9100</v>
          </cell>
        </row>
        <row r="2263">
          <cell r="A2263">
            <v>14051</v>
          </cell>
          <cell r="B2263" t="str">
            <v>AUTOLAMPS2877</v>
          </cell>
          <cell r="C2263" t="str">
            <v>AUTOLAMPS2877</v>
          </cell>
          <cell r="D2263" t="b">
            <v>1</v>
          </cell>
          <cell r="E2263" t="str">
            <v xml:space="preserve">TOYOTA LANDCRUISER PRADO FJ150 (18-) GRILL RUBBER SET</v>
          </cell>
          <cell r="F2263" t="str">
            <v xml:space="preserve">TOYOTA </v>
          </cell>
          <cell r="G2263" t="str">
            <v>FJ150/18-GRLRS</v>
          </cell>
          <cell r="H2263" t="str">
            <v>CF-PRD18-011</v>
          </cell>
          <cell r="J2263">
            <v>0.04</v>
          </cell>
          <cell r="K2263" t="str">
            <v>SUPPLIER0083</v>
          </cell>
          <cell r="L2263" t="str">
            <v xml:space="preserve">CHANGZHOU CHENGFENG VEHICLE CO.,LTD</v>
          </cell>
          <cell r="M2263">
            <v>2</v>
          </cell>
          <cell r="N2263">
            <v>8</v>
          </cell>
          <cell r="O2263">
            <v>10</v>
          </cell>
          <cell r="R2263">
            <v>1</v>
          </cell>
          <cell r="S2263">
            <v>5</v>
          </cell>
          <cell r="T2263" t="str">
            <v xml:space="preserve">USD Purchase Pricelist (USD)</v>
          </cell>
          <cell r="U2263">
            <v>9</v>
          </cell>
          <cell r="V2263">
            <v>1578</v>
          </cell>
          <cell r="W2263">
            <v>2400</v>
          </cell>
          <cell r="X2263">
            <v>3600</v>
          </cell>
        </row>
        <row r="2264">
          <cell r="A2264">
            <v>14046</v>
          </cell>
          <cell r="B2264" t="str">
            <v>AUTOLAMPS2879</v>
          </cell>
          <cell r="C2264" t="str">
            <v>AUTOLAMPS2879</v>
          </cell>
          <cell r="D2264" t="b">
            <v>1</v>
          </cell>
          <cell r="E2264" t="str">
            <v xml:space="preserve">TOYOTA LANDCRUISER PRADO FJ150 (18-) HEAD LAMP - LH</v>
          </cell>
          <cell r="F2264" t="str">
            <v xml:space="preserve">TOYOTA </v>
          </cell>
          <cell r="G2264" t="str">
            <v>FJ150/18-HLA-LH</v>
          </cell>
          <cell r="H2264" t="str">
            <v>CF-PRD18-001A</v>
          </cell>
          <cell r="J2264">
            <v>0.04</v>
          </cell>
          <cell r="K2264" t="str">
            <v>SUPPLIER0083</v>
          </cell>
          <cell r="L2264" t="str">
            <v xml:space="preserve">CHANGZHOU CHENGFENG VEHICLE CO.,LTD</v>
          </cell>
          <cell r="M2264">
            <v>3</v>
          </cell>
          <cell r="N2264">
            <v>12</v>
          </cell>
          <cell r="O2264">
            <v>15</v>
          </cell>
          <cell r="R2264">
            <v>1</v>
          </cell>
          <cell r="S2264" t="str">
            <v xml:space="preserve"> </v>
          </cell>
          <cell r="T2264" t="str">
            <v xml:space="preserve">USD Purchase Pricelist (USD)</v>
          </cell>
          <cell r="U2264">
            <v>100</v>
          </cell>
          <cell r="V2264">
            <v>17537</v>
          </cell>
          <cell r="W2264">
            <v>26300</v>
          </cell>
          <cell r="X2264">
            <v>39300</v>
          </cell>
        </row>
        <row r="2265">
          <cell r="A2265">
            <v>14045</v>
          </cell>
          <cell r="B2265" t="str">
            <v>AUTOLAMPS2880</v>
          </cell>
          <cell r="C2265" t="str">
            <v>AUTOLAMPS2880</v>
          </cell>
          <cell r="D2265" t="b">
            <v>1</v>
          </cell>
          <cell r="E2265" t="str">
            <v xml:space="preserve">TOYOTA LANDCRUISER PRADO FJ150 (18-) HEAD LAMP - RH</v>
          </cell>
          <cell r="F2265" t="str">
            <v xml:space="preserve">TOYOTA </v>
          </cell>
          <cell r="G2265" t="str">
            <v>FJ150/18-HLA-RH</v>
          </cell>
          <cell r="H2265" t="str">
            <v>CF-PRD18-001A</v>
          </cell>
          <cell r="J2265">
            <v>0.04</v>
          </cell>
          <cell r="K2265" t="str">
            <v>SUPPLIER0083</v>
          </cell>
          <cell r="L2265" t="str">
            <v xml:space="preserve">CHANGZHOU CHENGFENG VEHICLE CO.,LTD</v>
          </cell>
          <cell r="M2265">
            <v>3</v>
          </cell>
          <cell r="N2265">
            <v>12</v>
          </cell>
          <cell r="O2265">
            <v>15</v>
          </cell>
          <cell r="R2265">
            <v>1</v>
          </cell>
          <cell r="S2265">
            <v>5</v>
          </cell>
          <cell r="T2265" t="str">
            <v xml:space="preserve">USD Purchase Pricelist (USD)</v>
          </cell>
          <cell r="U2265">
            <v>100</v>
          </cell>
          <cell r="V2265">
            <v>17537</v>
          </cell>
          <cell r="W2265">
            <v>26300</v>
          </cell>
          <cell r="X2265">
            <v>39300</v>
          </cell>
        </row>
        <row r="2266">
          <cell r="A2266">
            <v>14052</v>
          </cell>
          <cell r="B2266" t="str">
            <v>AUTOLAMPS2878</v>
          </cell>
          <cell r="C2266" t="str">
            <v>AUTOLAMPS2878</v>
          </cell>
          <cell r="D2266" t="b">
            <v>1</v>
          </cell>
          <cell r="E2266" t="str">
            <v xml:space="preserve">TOYOTA LANDCRUISER PRADO FJ150 (18-) REAR BUMPER</v>
          </cell>
          <cell r="F2266" t="str">
            <v xml:space="preserve">TOYOTA </v>
          </cell>
          <cell r="G2266" t="str">
            <v>FJ150/18-BPRR</v>
          </cell>
          <cell r="H2266" t="str">
            <v>CF-PRD18-013A</v>
          </cell>
          <cell r="J2266">
            <v>0.04</v>
          </cell>
          <cell r="K2266" t="str">
            <v>SUPPLIER0083</v>
          </cell>
          <cell r="L2266" t="str">
            <v xml:space="preserve">CHANGZHOU CHENGFENG VEHICLE CO.,LTD</v>
          </cell>
          <cell r="M2266">
            <v>3</v>
          </cell>
          <cell r="N2266">
            <v>12</v>
          </cell>
          <cell r="O2266">
            <v>15</v>
          </cell>
          <cell r="R2266">
            <v>1</v>
          </cell>
          <cell r="S2266">
            <v>5</v>
          </cell>
          <cell r="T2266" t="str">
            <v xml:space="preserve">USD Purchase Pricelist (USD)</v>
          </cell>
          <cell r="U2266">
            <v>22</v>
          </cell>
          <cell r="V2266">
            <v>3858</v>
          </cell>
          <cell r="W2266">
            <v>5800</v>
          </cell>
          <cell r="X2266">
            <v>8700</v>
          </cell>
        </row>
        <row r="2267">
          <cell r="A2267">
            <v>14048</v>
          </cell>
          <cell r="B2267" t="str">
            <v>AUTOLAMPS2881</v>
          </cell>
          <cell r="C2267" t="str">
            <v>AUTOLAMPS2881</v>
          </cell>
          <cell r="D2267" t="b">
            <v>1</v>
          </cell>
          <cell r="E2267" t="str">
            <v xml:space="preserve">TOYOTA LANDCRUISER PRADO FJ150 (18-) TAIL LAMP - LH</v>
          </cell>
          <cell r="F2267" t="str">
            <v xml:space="preserve">TOYOTA </v>
          </cell>
          <cell r="G2267" t="str">
            <v>FJ150/18-HLA-LH</v>
          </cell>
          <cell r="H2267" t="str">
            <v>CF-PRD18-007A</v>
          </cell>
          <cell r="J2267">
            <v>0.04</v>
          </cell>
          <cell r="K2267" t="str">
            <v>SUPPLIER0083</v>
          </cell>
          <cell r="L2267" t="str">
            <v xml:space="preserve">CHANGZHOU CHENGFENG VEHICLE CO.,LTD</v>
          </cell>
          <cell r="M2267">
            <v>2</v>
          </cell>
          <cell r="N2267">
            <v>8</v>
          </cell>
          <cell r="O2267">
            <v>10</v>
          </cell>
          <cell r="R2267">
            <v>1</v>
          </cell>
          <cell r="S2267">
            <v>5</v>
          </cell>
          <cell r="T2267" t="str">
            <v xml:space="preserve">USD Purchase Pricelist (USD)</v>
          </cell>
          <cell r="U2267">
            <v>40</v>
          </cell>
          <cell r="V2267">
            <v>7015</v>
          </cell>
          <cell r="W2267">
            <v>10500</v>
          </cell>
          <cell r="X2267">
            <v>15700</v>
          </cell>
        </row>
        <row r="2268">
          <cell r="A2268">
            <v>14047</v>
          </cell>
          <cell r="B2268" t="str">
            <v>AUTOLAMPS2882</v>
          </cell>
          <cell r="C2268" t="str">
            <v>AUTOLAMPS2882</v>
          </cell>
          <cell r="D2268" t="b">
            <v>1</v>
          </cell>
          <cell r="E2268" t="str">
            <v xml:space="preserve">TOYOTA LANDCRUISER PRADO FJ150 (18-) TAIL LAMP - RH</v>
          </cell>
          <cell r="F2268" t="str">
            <v xml:space="preserve">TOYOTA </v>
          </cell>
          <cell r="G2268" t="str">
            <v>FJ150/18-HLA-RH</v>
          </cell>
          <cell r="H2268" t="str">
            <v>CF-PRD18-007A</v>
          </cell>
          <cell r="J2268">
            <v>0.04</v>
          </cell>
          <cell r="K2268" t="str">
            <v>SUPPLIER0083</v>
          </cell>
          <cell r="L2268" t="str">
            <v xml:space="preserve">CHANGZHOU CHENGFENG VEHICLE CO.,LTD</v>
          </cell>
          <cell r="M2268">
            <v>2</v>
          </cell>
          <cell r="N2268">
            <v>8</v>
          </cell>
          <cell r="O2268">
            <v>10</v>
          </cell>
          <cell r="R2268">
            <v>1</v>
          </cell>
          <cell r="S2268">
            <v>5</v>
          </cell>
          <cell r="T2268" t="str">
            <v xml:space="preserve">USD Purchase Pricelist (USD)</v>
          </cell>
          <cell r="U2268">
            <v>40</v>
          </cell>
          <cell r="V2268">
            <v>7015</v>
          </cell>
          <cell r="W2268">
            <v>10500</v>
          </cell>
          <cell r="X2268">
            <v>15700</v>
          </cell>
        </row>
        <row r="2269">
          <cell r="A2269">
            <v>10706</v>
          </cell>
          <cell r="B2269" t="str">
            <v>AUTOLAMPS2846</v>
          </cell>
          <cell r="C2269" t="str">
            <v>AUTOLAMPS2846</v>
          </cell>
          <cell r="D2269" t="b">
            <v>1</v>
          </cell>
          <cell r="E2269" t="str">
            <v xml:space="preserve">TOYOTA LANDCRUISER PRADO FJ95 - (01-02) - TAIL LAMP (CRYSTAL) - LH</v>
          </cell>
          <cell r="F2269" t="str">
            <v xml:space="preserve">TOYOTA </v>
          </cell>
          <cell r="G2269" t="str">
            <v>FJ95/01-TLAC-LH</v>
          </cell>
          <cell r="H2269" t="str">
            <v>TY07-2802C</v>
          </cell>
          <cell r="J2269">
            <v>0.04</v>
          </cell>
          <cell r="K2269" t="str">
            <v>SUPPLIER0002</v>
          </cell>
          <cell r="L2269" t="str">
            <v xml:space="preserve">ANHUI TINCAI SILK CO. LTD</v>
          </cell>
          <cell r="M2269">
            <v>1</v>
          </cell>
          <cell r="N2269">
            <v>4</v>
          </cell>
          <cell r="O2269">
            <v>5</v>
          </cell>
          <cell r="R2269">
            <v>2</v>
          </cell>
          <cell r="S2269">
            <v>5</v>
          </cell>
          <cell r="T2269" t="str">
            <v xml:space="preserve">Yuan Purchase Pricelist (CNY)</v>
          </cell>
          <cell r="U2269">
            <v>11</v>
          </cell>
          <cell r="V2269">
            <v>1719</v>
          </cell>
          <cell r="W2269">
            <v>2660</v>
          </cell>
          <cell r="X2269">
            <v>3670</v>
          </cell>
        </row>
        <row r="2270">
          <cell r="A2270">
            <v>10705</v>
          </cell>
          <cell r="B2270" t="str">
            <v>AUTOLAMPS2847</v>
          </cell>
          <cell r="C2270" t="str">
            <v>AUTOLAMPS2847</v>
          </cell>
          <cell r="D2270" t="b">
            <v>1</v>
          </cell>
          <cell r="E2270" t="str">
            <v xml:space="preserve">TOYOTA LANDCRUISER PRADO FJ95 - (01-02) - TAIL LAMP (CRYSTAL) - RH</v>
          </cell>
          <cell r="F2270" t="str">
            <v xml:space="preserve">TOYOTA </v>
          </cell>
          <cell r="G2270" t="str">
            <v>FJ95/01-TLAC-RH</v>
          </cell>
          <cell r="H2270" t="str">
            <v>TY07-2802C</v>
          </cell>
          <cell r="J2270">
            <v>0.04</v>
          </cell>
          <cell r="K2270" t="str">
            <v>SUPPLIER0002</v>
          </cell>
          <cell r="L2270" t="str">
            <v xml:space="preserve">ANHUI TINCAI SILK CO. LTD</v>
          </cell>
          <cell r="M2270">
            <v>1</v>
          </cell>
          <cell r="N2270">
            <v>4</v>
          </cell>
          <cell r="O2270">
            <v>5</v>
          </cell>
          <cell r="R2270">
            <v>1</v>
          </cell>
          <cell r="S2270">
            <v>5</v>
          </cell>
          <cell r="T2270" t="str">
            <v xml:space="preserve">Yuan Purchase Pricelist (CNY)</v>
          </cell>
          <cell r="U2270">
            <v>11</v>
          </cell>
          <cell r="V2270">
            <v>1719</v>
          </cell>
          <cell r="W2270">
            <v>2660</v>
          </cell>
          <cell r="X2270">
            <v>3670</v>
          </cell>
        </row>
        <row r="2271">
          <cell r="A2271">
            <v>10702</v>
          </cell>
          <cell r="B2271" t="str">
            <v>AUTOLAMPS2220</v>
          </cell>
          <cell r="C2271" t="str">
            <v>AUTOLAMPS2220</v>
          </cell>
          <cell r="D2271" t="b">
            <v>1</v>
          </cell>
          <cell r="E2271" t="str">
            <v xml:space="preserve">TOYOTA LANDCRUISER PRADO FJ95 (01-02) - CORNER LAMP (212-15FA-AE) - LH</v>
          </cell>
          <cell r="F2271" t="str">
            <v>TOYOTA</v>
          </cell>
          <cell r="G2271" t="str">
            <v xml:space="preserve">FJ95/01 CLA LH</v>
          </cell>
          <cell r="H2271" t="str">
            <v>TY07-2803B-L</v>
          </cell>
          <cell r="J2271">
            <v>0.04</v>
          </cell>
          <cell r="K2271" t="str">
            <v>SUPPLIER0002</v>
          </cell>
          <cell r="L2271" t="str">
            <v xml:space="preserve">ANHUI TINCAI SILK CO. LTD</v>
          </cell>
          <cell r="M2271">
            <v>1</v>
          </cell>
          <cell r="N2271">
            <v>4</v>
          </cell>
          <cell r="O2271">
            <v>5</v>
          </cell>
          <cell r="P2271">
            <v>2</v>
          </cell>
          <cell r="Q2271">
            <v>10</v>
          </cell>
          <cell r="T2271" t="str">
            <v xml:space="preserve">Yuan Purchase Pricelist (CNY)</v>
          </cell>
          <cell r="U2271">
            <v>20</v>
          </cell>
          <cell r="V2271">
            <v>510</v>
          </cell>
          <cell r="W2271">
            <v>770</v>
          </cell>
          <cell r="X2271">
            <v>1020</v>
          </cell>
          <cell r="Z2271">
            <v>8</v>
          </cell>
          <cell r="AB2271" t="str">
            <v>B15</v>
          </cell>
        </row>
        <row r="2272">
          <cell r="A2272">
            <v>10701</v>
          </cell>
          <cell r="B2272" t="str">
            <v>AUTOLAMPS2221</v>
          </cell>
          <cell r="C2272" t="str">
            <v>AUTOLAMPS2221</v>
          </cell>
          <cell r="D2272" t="b">
            <v>1</v>
          </cell>
          <cell r="E2272" t="str">
            <v xml:space="preserve">TOYOTA LANDCRUISER PRADO FJ95 (01-02) - CORNER LAMP (212-15FA-AE) - RH</v>
          </cell>
          <cell r="F2272" t="str">
            <v>TOYOTA</v>
          </cell>
          <cell r="G2272" t="str">
            <v xml:space="preserve">FJ95/01 CLA RH</v>
          </cell>
          <cell r="H2272" t="str">
            <v>TY07-2803B-R</v>
          </cell>
          <cell r="J2272">
            <v>0.04</v>
          </cell>
          <cell r="K2272" t="str">
            <v>SUPPLIER0002</v>
          </cell>
          <cell r="L2272" t="str">
            <v xml:space="preserve">ANHUI TINCAI SILK CO. LTD</v>
          </cell>
          <cell r="M2272">
            <v>1</v>
          </cell>
          <cell r="N2272">
            <v>4</v>
          </cell>
          <cell r="O2272">
            <v>5</v>
          </cell>
          <cell r="P2272">
            <v>2</v>
          </cell>
          <cell r="Q2272">
            <v>10</v>
          </cell>
          <cell r="T2272" t="str">
            <v xml:space="preserve">Yuan Purchase Pricelist (CNY)</v>
          </cell>
          <cell r="U2272">
            <v>20</v>
          </cell>
          <cell r="V2272">
            <v>510</v>
          </cell>
          <cell r="W2272">
            <v>770</v>
          </cell>
          <cell r="X2272">
            <v>1020</v>
          </cell>
          <cell r="Z2272">
            <v>8</v>
          </cell>
          <cell r="AB2272" t="str">
            <v>B15</v>
          </cell>
        </row>
        <row r="2273">
          <cell r="A2273">
            <v>10708</v>
          </cell>
          <cell r="B2273" t="str">
            <v>AUTOLAMPS2224</v>
          </cell>
          <cell r="C2273" t="str">
            <v>AUTOLAMPS2224</v>
          </cell>
          <cell r="D2273" t="b">
            <v>1</v>
          </cell>
          <cell r="E2273" t="str">
            <v xml:space="preserve">TOYOTA LANDCRUISER PRADO FJ95 (01-02) - FOG LAMP (212-2026) - LH</v>
          </cell>
          <cell r="F2273" t="str">
            <v>TOYOTA</v>
          </cell>
          <cell r="G2273" t="str">
            <v xml:space="preserve">FJ95/01 FLA LH</v>
          </cell>
          <cell r="H2273" t="str">
            <v>TY07-2804-L</v>
          </cell>
          <cell r="J2273">
            <v>0.04</v>
          </cell>
          <cell r="K2273" t="str">
            <v>SUPPLIER0002</v>
          </cell>
          <cell r="L2273" t="str">
            <v xml:space="preserve">ANHUI TINCAI SILK CO. LTD</v>
          </cell>
          <cell r="M2273">
            <v>2</v>
          </cell>
          <cell r="N2273">
            <v>8</v>
          </cell>
          <cell r="O2273">
            <v>10</v>
          </cell>
          <cell r="P2273">
            <v>3</v>
          </cell>
          <cell r="Q2273">
            <v>10</v>
          </cell>
          <cell r="T2273" t="str">
            <v xml:space="preserve">Yuan Purchase Pricelist (CNY)</v>
          </cell>
          <cell r="U2273">
            <v>35</v>
          </cell>
          <cell r="V2273">
            <v>893</v>
          </cell>
          <cell r="W2273">
            <v>1300</v>
          </cell>
          <cell r="X2273">
            <v>2300</v>
          </cell>
          <cell r="Z2273">
            <v>41</v>
          </cell>
          <cell r="AB2273" t="str">
            <v>B18</v>
          </cell>
        </row>
        <row r="2274">
          <cell r="A2274">
            <v>10707</v>
          </cell>
          <cell r="B2274" t="str">
            <v>AUTOLAMPS2225</v>
          </cell>
          <cell r="C2274" t="str">
            <v>AUTOLAMPS2225</v>
          </cell>
          <cell r="D2274" t="b">
            <v>1</v>
          </cell>
          <cell r="E2274" t="str">
            <v xml:space="preserve">TOYOTA LANDCRUISER PRADO FJ95 (01-02) - FOG LAMP (212-2026) - RH</v>
          </cell>
          <cell r="F2274" t="str">
            <v>TOYOTA</v>
          </cell>
          <cell r="G2274" t="str">
            <v xml:space="preserve">FJ95/01 FLA RH</v>
          </cell>
          <cell r="H2274" t="str">
            <v>TY07-2804-R</v>
          </cell>
          <cell r="J2274">
            <v>0.04</v>
          </cell>
          <cell r="K2274" t="str">
            <v>SUPPLIER0002</v>
          </cell>
          <cell r="L2274" t="str">
            <v xml:space="preserve">ANHUI TINCAI SILK CO. LTD</v>
          </cell>
          <cell r="M2274">
            <v>2</v>
          </cell>
          <cell r="N2274">
            <v>8</v>
          </cell>
          <cell r="O2274">
            <v>10</v>
          </cell>
          <cell r="P2274">
            <v>3</v>
          </cell>
          <cell r="Q2274">
            <v>10</v>
          </cell>
          <cell r="T2274" t="str">
            <v xml:space="preserve">Yuan Purchase Pricelist (CNY)</v>
          </cell>
          <cell r="U2274">
            <v>35</v>
          </cell>
          <cell r="V2274">
            <v>893</v>
          </cell>
          <cell r="W2274">
            <v>1300</v>
          </cell>
          <cell r="X2274">
            <v>2300</v>
          </cell>
          <cell r="Z2274">
            <v>43</v>
          </cell>
          <cell r="AB2274" t="str">
            <v>B18</v>
          </cell>
        </row>
        <row r="2275">
          <cell r="A2275">
            <v>10709</v>
          </cell>
          <cell r="B2275" t="str">
            <v>AUTOLAMPS2219</v>
          </cell>
          <cell r="C2275" t="str">
            <v>AUTOLAMPS2219</v>
          </cell>
          <cell r="D2275" t="b">
            <v>1</v>
          </cell>
          <cell r="E2275" t="str">
            <v xml:space="preserve">TOYOTA LANDCRUISER PRADO FJ95 (01-02) - FRONT BUMPER</v>
          </cell>
          <cell r="F2275" t="str">
            <v>TOYOTA</v>
          </cell>
          <cell r="G2275" t="str">
            <v xml:space="preserve">FJ95/01 BPRF</v>
          </cell>
          <cell r="H2275" t="str">
            <v>TY07-2807</v>
          </cell>
          <cell r="J2275">
            <v>0.04</v>
          </cell>
          <cell r="K2275" t="str">
            <v>SUPPLIER0002</v>
          </cell>
          <cell r="L2275" t="str">
            <v xml:space="preserve">ANHUI TINCAI SILK CO. LTD</v>
          </cell>
          <cell r="M2275">
            <v>0</v>
          </cell>
          <cell r="N2275">
            <v>0</v>
          </cell>
          <cell r="O2275">
            <v>0</v>
          </cell>
          <cell r="R2275">
            <v>1</v>
          </cell>
          <cell r="S2275">
            <v>2</v>
          </cell>
          <cell r="T2275" t="str">
            <v xml:space="preserve">Yuan Purchase Pricelist (CNY)</v>
          </cell>
          <cell r="U2275">
            <v>110</v>
          </cell>
          <cell r="V2275">
            <v>2475</v>
          </cell>
          <cell r="W2275">
            <v>3840</v>
          </cell>
          <cell r="X2275">
            <v>5300</v>
          </cell>
        </row>
        <row r="2276">
          <cell r="A2276">
            <v>11188</v>
          </cell>
          <cell r="B2276" t="str">
            <v>AUTOLAMPS2222</v>
          </cell>
          <cell r="C2276" t="str">
            <v>AUTOLAMPS2222</v>
          </cell>
          <cell r="D2276" t="b">
            <v>1</v>
          </cell>
          <cell r="E2276" t="str">
            <v xml:space="preserve">TOYOTA LANDCRUISER PRADO FJ95 (01-02) - FRONT INNER FENDER - LH</v>
          </cell>
          <cell r="F2276" t="str">
            <v>TOYOTA</v>
          </cell>
          <cell r="G2276" t="str">
            <v xml:space="preserve">FJ95/01 IFF LH</v>
          </cell>
          <cell r="H2276" t="str">
            <v>TY07-2816-L</v>
          </cell>
          <cell r="J2276">
            <v>0.04</v>
          </cell>
          <cell r="K2276" t="str">
            <v>SUPPLIER0002</v>
          </cell>
          <cell r="L2276" t="str">
            <v xml:space="preserve">ANHUI TINCAI SILK CO. LTD</v>
          </cell>
          <cell r="M2276">
            <v>1</v>
          </cell>
          <cell r="N2276">
            <v>4</v>
          </cell>
          <cell r="O2276">
            <v>5</v>
          </cell>
          <cell r="R2276">
            <v>5</v>
          </cell>
          <cell r="S2276">
            <v>10</v>
          </cell>
          <cell r="T2276" t="str">
            <v xml:space="preserve">Yuan Purchase Pricelist (CNY)</v>
          </cell>
          <cell r="U2276">
            <v>2.98</v>
          </cell>
          <cell r="V2276">
            <v>466</v>
          </cell>
          <cell r="W2276">
            <v>720</v>
          </cell>
          <cell r="X2276">
            <v>1000</v>
          </cell>
          <cell r="Z2276">
            <v>0</v>
          </cell>
          <cell r="AB2276" t="str">
            <v>H1</v>
          </cell>
        </row>
        <row r="2277">
          <cell r="A2277">
            <v>11187</v>
          </cell>
          <cell r="B2277" t="str">
            <v>AUTOLAMPS2223</v>
          </cell>
          <cell r="C2277" t="str">
            <v>AUTOLAMPS2223</v>
          </cell>
          <cell r="D2277" t="b">
            <v>1</v>
          </cell>
          <cell r="E2277" t="str">
            <v xml:space="preserve">TOYOTA LANDCRUISER PRADO FJ95 (01-02) - FRONT INNER FENDER - RH</v>
          </cell>
          <cell r="F2277" t="str">
            <v>TOYOTA</v>
          </cell>
          <cell r="G2277" t="str">
            <v xml:space="preserve">FJ95/01 IFF RH</v>
          </cell>
          <cell r="H2277" t="str">
            <v>TY07-2816-R</v>
          </cell>
          <cell r="J2277">
            <v>0.04</v>
          </cell>
          <cell r="K2277" t="str">
            <v>SUPPLIER0002</v>
          </cell>
          <cell r="L2277" t="str">
            <v xml:space="preserve">ANHUI TINCAI SILK CO. LTD</v>
          </cell>
          <cell r="M2277">
            <v>1</v>
          </cell>
          <cell r="N2277">
            <v>4</v>
          </cell>
          <cell r="O2277">
            <v>5</v>
          </cell>
          <cell r="R2277">
            <v>5</v>
          </cell>
          <cell r="S2277">
            <v>10</v>
          </cell>
          <cell r="T2277" t="str">
            <v xml:space="preserve">Yuan Purchase Pricelist (CNY)</v>
          </cell>
          <cell r="U2277">
            <v>2.98</v>
          </cell>
          <cell r="V2277">
            <v>466</v>
          </cell>
          <cell r="W2277">
            <v>720</v>
          </cell>
          <cell r="X2277">
            <v>1000</v>
          </cell>
          <cell r="Z2277">
            <v>5</v>
          </cell>
          <cell r="AB2277" t="str">
            <v>H1</v>
          </cell>
        </row>
        <row r="2278">
          <cell r="A2278">
            <v>10710</v>
          </cell>
          <cell r="B2278" t="str">
            <v>AUTOLAMPS2226</v>
          </cell>
          <cell r="C2278" t="str">
            <v>AUTOLAMPS2226</v>
          </cell>
          <cell r="D2278" t="b">
            <v>1</v>
          </cell>
          <cell r="E2278" t="str">
            <v xml:space="preserve">TOYOTA LANDCRUISER PRADO FJ95 (01-02) - GRILL</v>
          </cell>
          <cell r="F2278" t="str">
            <v>TOYOTA</v>
          </cell>
          <cell r="G2278" t="str">
            <v xml:space="preserve">FJ95/01 GRL</v>
          </cell>
          <cell r="H2278" t="str">
            <v>TY07-2811</v>
          </cell>
          <cell r="J2278">
            <v>0.04</v>
          </cell>
          <cell r="K2278" t="str">
            <v>SUPPLIER0002</v>
          </cell>
          <cell r="L2278" t="str">
            <v xml:space="preserve">ANHUI TINCAI SILK CO. LTD</v>
          </cell>
          <cell r="M2278">
            <v>0</v>
          </cell>
          <cell r="N2278">
            <v>0</v>
          </cell>
          <cell r="O2278">
            <v>0</v>
          </cell>
          <cell r="R2278">
            <v>2</v>
          </cell>
          <cell r="S2278">
            <v>3</v>
          </cell>
          <cell r="T2278" t="str">
            <v xml:space="preserve">Yuan Purchase Pricelist (CNY)</v>
          </cell>
          <cell r="U2278">
            <v>120</v>
          </cell>
          <cell r="V2278">
            <v>3264</v>
          </cell>
          <cell r="W2278">
            <v>4900</v>
          </cell>
          <cell r="X2278">
            <v>6530</v>
          </cell>
          <cell r="Z2278">
            <v>18</v>
          </cell>
          <cell r="AB2278" t="str">
            <v>G4B</v>
          </cell>
        </row>
        <row r="2279">
          <cell r="A2279">
            <v>10700</v>
          </cell>
          <cell r="B2279" t="str">
            <v>AUTOLAMPS2227</v>
          </cell>
          <cell r="C2279" t="str">
            <v>AUTOLAMPS2227</v>
          </cell>
          <cell r="D2279" t="b">
            <v>1</v>
          </cell>
          <cell r="E2279" t="str">
            <v xml:space="preserve">TOYOTA LANDCRUISER PRADO FJ95 (01-02) - HEAD LAMP (212-11B1-RD/LD-E) - LH</v>
          </cell>
          <cell r="F2279" t="str">
            <v>TOYOTA</v>
          </cell>
          <cell r="G2279" t="str">
            <v xml:space="preserve">FJ95/01 HLA LH</v>
          </cell>
          <cell r="H2279" t="str">
            <v>TY07-2801B-L</v>
          </cell>
          <cell r="J2279">
            <v>0.04</v>
          </cell>
          <cell r="K2279" t="str">
            <v>SUPPLIER0002</v>
          </cell>
          <cell r="L2279" t="str">
            <v xml:space="preserve">ANHUI TINCAI SILK CO. LTD</v>
          </cell>
          <cell r="M2279">
            <v>1</v>
          </cell>
          <cell r="N2279">
            <v>4</v>
          </cell>
          <cell r="O2279">
            <v>5</v>
          </cell>
          <cell r="R2279">
            <v>2</v>
          </cell>
          <cell r="S2279">
            <v>3</v>
          </cell>
          <cell r="T2279" t="str">
            <v xml:space="preserve">Yuan Purchase Pricelist (CNY)</v>
          </cell>
          <cell r="U2279">
            <v>90</v>
          </cell>
          <cell r="V2279">
            <v>2025</v>
          </cell>
          <cell r="W2279">
            <v>3140</v>
          </cell>
          <cell r="X2279">
            <v>4330</v>
          </cell>
        </row>
        <row r="2280">
          <cell r="A2280">
            <v>10699</v>
          </cell>
          <cell r="B2280" t="str">
            <v>AUTOLAMPS2228</v>
          </cell>
          <cell r="C2280" t="str">
            <v>AUTOLAMPS2228</v>
          </cell>
          <cell r="D2280" t="b">
            <v>1</v>
          </cell>
          <cell r="E2280" t="str">
            <v xml:space="preserve">TOYOTA LANDCRUISER PRADO FJ95 (01-02) - HEAD LAMP (212-11B1-RD/LD-E) - RH</v>
          </cell>
          <cell r="F2280" t="str">
            <v>TOYOTA</v>
          </cell>
          <cell r="G2280" t="str">
            <v xml:space="preserve">FJ95/01 HLA RH</v>
          </cell>
          <cell r="H2280" t="str">
            <v>TY07-2801B-R</v>
          </cell>
          <cell r="J2280">
            <v>0.04</v>
          </cell>
          <cell r="K2280" t="str">
            <v>SUPPLIER0002</v>
          </cell>
          <cell r="L2280" t="str">
            <v xml:space="preserve">ANHUI TINCAI SILK CO. LTD</v>
          </cell>
          <cell r="M2280">
            <v>1</v>
          </cell>
          <cell r="N2280">
            <v>4</v>
          </cell>
          <cell r="O2280">
            <v>5</v>
          </cell>
          <cell r="R2280">
            <v>2</v>
          </cell>
          <cell r="S2280">
            <v>3</v>
          </cell>
          <cell r="T2280" t="str">
            <v xml:space="preserve">Yuan Purchase Pricelist (CNY)</v>
          </cell>
          <cell r="U2280">
            <v>90</v>
          </cell>
          <cell r="V2280">
            <v>2025</v>
          </cell>
          <cell r="W2280">
            <v>3140</v>
          </cell>
          <cell r="X2280">
            <v>4330</v>
          </cell>
        </row>
        <row r="2281">
          <cell r="A2281">
            <v>10704</v>
          </cell>
          <cell r="B2281" t="str">
            <v>AUTOLAMPS2229</v>
          </cell>
          <cell r="C2281" t="str">
            <v>AUTOLAMPS2229</v>
          </cell>
          <cell r="D2281" t="b">
            <v>1</v>
          </cell>
          <cell r="E2281" t="str">
            <v xml:space="preserve">TOYOTA LANDCRUISER PRADO FJ95 (01-02) - TAIL LAMP - LH</v>
          </cell>
          <cell r="F2281" t="str">
            <v>TOYOTA</v>
          </cell>
          <cell r="G2281" t="str">
            <v xml:space="preserve">FJ95/01 TLA LH</v>
          </cell>
          <cell r="H2281" t="str">
            <v>TY07-2802B-L</v>
          </cell>
          <cell r="J2281">
            <v>0.04</v>
          </cell>
          <cell r="K2281" t="str">
            <v>SUPPLIER0002</v>
          </cell>
          <cell r="L2281" t="str">
            <v xml:space="preserve">ANHUI TINCAI SILK CO. LTD</v>
          </cell>
          <cell r="N2281">
            <v>0</v>
          </cell>
          <cell r="O2281">
            <v>0</v>
          </cell>
          <cell r="R2281">
            <v>2</v>
          </cell>
          <cell r="S2281">
            <v>3</v>
          </cell>
          <cell r="T2281" t="str">
            <v xml:space="preserve">Yuan Purchase Pricelist (CNY)</v>
          </cell>
          <cell r="U2281">
            <v>25</v>
          </cell>
          <cell r="V2281">
            <v>638</v>
          </cell>
          <cell r="W2281">
            <v>960</v>
          </cell>
          <cell r="X2281">
            <v>1280</v>
          </cell>
          <cell r="Z2281">
            <v>15</v>
          </cell>
          <cell r="AB2281" t="str">
            <v>B4</v>
          </cell>
        </row>
        <row r="2282">
          <cell r="A2282">
            <v>10703</v>
          </cell>
          <cell r="B2282" t="str">
            <v>AUTOLAMPS2230</v>
          </cell>
          <cell r="C2282" t="str">
            <v>AUTOLAMPS2230</v>
          </cell>
          <cell r="D2282" t="b">
            <v>1</v>
          </cell>
          <cell r="E2282" t="str">
            <v xml:space="preserve">TOYOTA LANDCRUISER PRADO FJ95 (01-02) - TAIL LAMP - RH</v>
          </cell>
          <cell r="F2282" t="str">
            <v>TOYOTA</v>
          </cell>
          <cell r="G2282" t="str">
            <v xml:space="preserve">FJ95/01 TLA RH</v>
          </cell>
          <cell r="H2282" t="str">
            <v>TY07-2802B-R</v>
          </cell>
          <cell r="J2282">
            <v>0.04</v>
          </cell>
          <cell r="K2282" t="str">
            <v>SUPPLIER0002</v>
          </cell>
          <cell r="L2282" t="str">
            <v xml:space="preserve">ANHUI TINCAI SILK CO. LTD</v>
          </cell>
          <cell r="N2282">
            <v>0</v>
          </cell>
          <cell r="O2282">
            <v>0</v>
          </cell>
          <cell r="R2282">
            <v>2</v>
          </cell>
          <cell r="S2282">
            <v>3</v>
          </cell>
          <cell r="T2282" t="str">
            <v xml:space="preserve">Yuan Purchase Pricelist (CNY)</v>
          </cell>
          <cell r="U2282">
            <v>25</v>
          </cell>
          <cell r="V2282">
            <v>638</v>
          </cell>
          <cell r="W2282">
            <v>960</v>
          </cell>
          <cell r="X2282">
            <v>1280</v>
          </cell>
          <cell r="Z2282">
            <v>16</v>
          </cell>
          <cell r="AB2282" t="str">
            <v>B4</v>
          </cell>
        </row>
        <row r="2283">
          <cell r="A2283">
            <v>10696</v>
          </cell>
          <cell r="B2283" t="str">
            <v>AUTOLAMPS2231</v>
          </cell>
          <cell r="C2283" t="str">
            <v>AUTOLAMPS2231</v>
          </cell>
          <cell r="D2283" t="b">
            <v>1</v>
          </cell>
          <cell r="E2283" t="str">
            <v xml:space="preserve">TOYOTA LANDCRUISER PRADO FJ95 (97-00) - CORNER LAMP (212-15B5-UE) - LH</v>
          </cell>
          <cell r="F2283" t="str">
            <v>TOYOTA</v>
          </cell>
          <cell r="G2283" t="str">
            <v xml:space="preserve">FJ95/97 CLA LH</v>
          </cell>
          <cell r="H2283" t="str">
            <v>TY07-2803-L</v>
          </cell>
          <cell r="J2283">
            <v>0.04</v>
          </cell>
          <cell r="K2283" t="str">
            <v>SUPPLIER0002</v>
          </cell>
          <cell r="L2283" t="str">
            <v xml:space="preserve">ANHUI TINCAI SILK CO. LTD</v>
          </cell>
          <cell r="N2283">
            <v>0</v>
          </cell>
          <cell r="O2283">
            <v>0</v>
          </cell>
          <cell r="P2283">
            <v>2</v>
          </cell>
          <cell r="Q2283">
            <v>5</v>
          </cell>
          <cell r="T2283" t="str">
            <v xml:space="preserve">Yuan Purchase Pricelist (CNY)</v>
          </cell>
          <cell r="U2283">
            <v>20</v>
          </cell>
          <cell r="V2283">
            <v>450</v>
          </cell>
          <cell r="W2283">
            <v>700</v>
          </cell>
          <cell r="X2283">
            <v>970</v>
          </cell>
        </row>
        <row r="2284">
          <cell r="A2284">
            <v>10695</v>
          </cell>
          <cell r="B2284" t="str">
            <v>AUTOLAMPS2232</v>
          </cell>
          <cell r="C2284" t="str">
            <v>AUTOLAMPS2232</v>
          </cell>
          <cell r="D2284" t="b">
            <v>1</v>
          </cell>
          <cell r="E2284" t="str">
            <v xml:space="preserve">TOYOTA LANDCRUISER PRADO FJ95 (97-00) - CORNER LAMP (212-15B5-UE) - RH</v>
          </cell>
          <cell r="F2284" t="str">
            <v>TOYOTA</v>
          </cell>
          <cell r="G2284" t="str">
            <v xml:space="preserve">FJ95/97 CLA RH</v>
          </cell>
          <cell r="H2284" t="str">
            <v>TY07-2803-R</v>
          </cell>
          <cell r="J2284">
            <v>0.04</v>
          </cell>
          <cell r="K2284" t="str">
            <v>SUPPLIER0002</v>
          </cell>
          <cell r="L2284" t="str">
            <v xml:space="preserve">ANHUI TINCAI SILK CO. LTD</v>
          </cell>
          <cell r="N2284">
            <v>0</v>
          </cell>
          <cell r="O2284">
            <v>0</v>
          </cell>
          <cell r="P2284">
            <v>2</v>
          </cell>
          <cell r="Q2284">
            <v>5</v>
          </cell>
          <cell r="T2284" t="str">
            <v xml:space="preserve">Yuan Purchase Pricelist (CNY)</v>
          </cell>
          <cell r="U2284">
            <v>20</v>
          </cell>
          <cell r="V2284">
            <v>450</v>
          </cell>
          <cell r="W2284">
            <v>700</v>
          </cell>
          <cell r="X2284">
            <v>970</v>
          </cell>
        </row>
        <row r="2285">
          <cell r="A2285">
            <v>10694</v>
          </cell>
          <cell r="B2285" t="str">
            <v>AUTOLAMPS2233</v>
          </cell>
          <cell r="C2285" t="str">
            <v>AUTOLAMPS2233</v>
          </cell>
          <cell r="D2285" t="b">
            <v>1</v>
          </cell>
          <cell r="E2285" t="str">
            <v xml:space="preserve">TOYOTA LANDCRUISER PRADO FJ95 (97-00) - HEAD LAMP (GLASS)(212-1179-RD/LD-E) - LH</v>
          </cell>
          <cell r="F2285" t="str">
            <v>TOYOTA</v>
          </cell>
          <cell r="G2285" t="str">
            <v xml:space="preserve">FJ95/97 HLA LH</v>
          </cell>
          <cell r="H2285" t="str">
            <v>TY07-2801-L</v>
          </cell>
          <cell r="J2285">
            <v>0.04</v>
          </cell>
          <cell r="K2285" t="str">
            <v>SUPPLIER0002</v>
          </cell>
          <cell r="L2285" t="str">
            <v xml:space="preserve">ANHUI TINCAI SILK CO. LTD</v>
          </cell>
          <cell r="M2285">
            <v>0</v>
          </cell>
          <cell r="N2285">
            <v>0</v>
          </cell>
          <cell r="O2285">
            <v>0</v>
          </cell>
          <cell r="R2285">
            <v>2</v>
          </cell>
          <cell r="S2285">
            <v>5</v>
          </cell>
          <cell r="T2285" t="str">
            <v xml:space="preserve">Yuan Purchase Pricelist (CNY)</v>
          </cell>
          <cell r="U2285">
            <v>93</v>
          </cell>
          <cell r="V2285">
            <v>2372</v>
          </cell>
          <cell r="W2285">
            <v>3560</v>
          </cell>
          <cell r="X2285">
            <v>4740</v>
          </cell>
          <cell r="Z2285">
            <v>16</v>
          </cell>
          <cell r="AB2285" t="str">
            <v>A2</v>
          </cell>
        </row>
        <row r="2286">
          <cell r="A2286">
            <v>10693</v>
          </cell>
          <cell r="B2286" t="str">
            <v>AUTOLAMPS2234</v>
          </cell>
          <cell r="C2286" t="str">
            <v>AUTOLAMPS2234</v>
          </cell>
          <cell r="D2286" t="b">
            <v>1</v>
          </cell>
          <cell r="E2286" t="str">
            <v xml:space="preserve">TOYOTA LANDCRUISER PRADO FJ95 (97-00) - HEAD LAMP (GLASS)(212-1179-RD/LD-E) - RH</v>
          </cell>
          <cell r="F2286" t="str">
            <v>TOYOTA</v>
          </cell>
          <cell r="G2286" t="str">
            <v xml:space="preserve">FJ95/97 HLA RH</v>
          </cell>
          <cell r="H2286" t="str">
            <v>TY07-2801-R</v>
          </cell>
          <cell r="J2286">
            <v>0.04</v>
          </cell>
          <cell r="K2286" t="str">
            <v>SUPPLIER0002</v>
          </cell>
          <cell r="L2286" t="str">
            <v xml:space="preserve">ANHUI TINCAI SILK CO. LTD</v>
          </cell>
          <cell r="M2286">
            <v>0</v>
          </cell>
          <cell r="N2286">
            <v>0</v>
          </cell>
          <cell r="O2286">
            <v>0</v>
          </cell>
          <cell r="R2286">
            <v>2</v>
          </cell>
          <cell r="S2286">
            <v>5</v>
          </cell>
          <cell r="T2286" t="str">
            <v xml:space="preserve">Yuan Purchase Pricelist (CNY)</v>
          </cell>
          <cell r="U2286">
            <v>93</v>
          </cell>
          <cell r="V2286">
            <v>2372</v>
          </cell>
          <cell r="W2286">
            <v>3560</v>
          </cell>
          <cell r="X2286">
            <v>4740</v>
          </cell>
          <cell r="Z2286">
            <v>16</v>
          </cell>
          <cell r="AB2286" t="str">
            <v>A2</v>
          </cell>
        </row>
        <row r="2287">
          <cell r="A2287">
            <v>10698</v>
          </cell>
          <cell r="B2287" t="str">
            <v>AUTOLAMPS2235</v>
          </cell>
          <cell r="C2287" t="str">
            <v>AUTOLAMPS2235</v>
          </cell>
          <cell r="D2287" t="b">
            <v>1</v>
          </cell>
          <cell r="E2287" t="str">
            <v xml:space="preserve">TOYOTA LANDCRUISER PRADO FJ95 (97-00) - TAIL LAMP (212-19B0-A/U) - LH</v>
          </cell>
          <cell r="F2287" t="str">
            <v>TOYOTA</v>
          </cell>
          <cell r="G2287" t="str">
            <v xml:space="preserve">FJ95/97 TLA LH</v>
          </cell>
          <cell r="H2287" t="str">
            <v>TY07-2802-L</v>
          </cell>
          <cell r="J2287">
            <v>0.04</v>
          </cell>
          <cell r="K2287" t="str">
            <v>SUPPLIER0002</v>
          </cell>
          <cell r="L2287" t="str">
            <v xml:space="preserve">ANHUI TINCAI SILK CO. LTD</v>
          </cell>
          <cell r="N2287">
            <v>0</v>
          </cell>
          <cell r="O2287">
            <v>0</v>
          </cell>
          <cell r="R2287">
            <v>2</v>
          </cell>
          <cell r="S2287">
            <v>5</v>
          </cell>
          <cell r="T2287" t="str">
            <v xml:space="preserve">Yuan Purchase Pricelist (CNY)</v>
          </cell>
          <cell r="U2287">
            <v>4.0999999999999996</v>
          </cell>
          <cell r="V2287">
            <v>641</v>
          </cell>
          <cell r="W2287">
            <v>990</v>
          </cell>
          <cell r="X2287">
            <v>1370</v>
          </cell>
        </row>
        <row r="2288">
          <cell r="A2288">
            <v>10697</v>
          </cell>
          <cell r="B2288" t="str">
            <v>AUTOLAMPS2236</v>
          </cell>
          <cell r="C2288" t="str">
            <v>AUTOLAMPS2236</v>
          </cell>
          <cell r="D2288" t="b">
            <v>1</v>
          </cell>
          <cell r="E2288" t="str">
            <v xml:space="preserve">TOYOTA LANDCRUISER PRADO FJ95 (97-00) - TAIL LAMP (212-19B0-A/U) - RH</v>
          </cell>
          <cell r="F2288" t="str">
            <v>TOYOTA</v>
          </cell>
          <cell r="G2288" t="str">
            <v xml:space="preserve">FJ95/97 TLA RH</v>
          </cell>
          <cell r="H2288" t="str">
            <v>TY07-2802-R</v>
          </cell>
          <cell r="J2288">
            <v>0.04</v>
          </cell>
          <cell r="K2288" t="str">
            <v>SUPPLIER0002</v>
          </cell>
          <cell r="L2288" t="str">
            <v xml:space="preserve">ANHUI TINCAI SILK CO. LTD</v>
          </cell>
          <cell r="N2288">
            <v>0</v>
          </cell>
          <cell r="O2288">
            <v>0</v>
          </cell>
          <cell r="R2288">
            <v>2</v>
          </cell>
          <cell r="S2288">
            <v>5</v>
          </cell>
          <cell r="T2288" t="str">
            <v xml:space="preserve">Yuan Purchase Pricelist (CNY)</v>
          </cell>
          <cell r="U2288">
            <v>4.0999999999999996</v>
          </cell>
          <cell r="V2288">
            <v>641</v>
          </cell>
          <cell r="W2288">
            <v>990</v>
          </cell>
          <cell r="X2288">
            <v>1370</v>
          </cell>
        </row>
        <row r="2289">
          <cell r="A2289">
            <v>12046</v>
          </cell>
          <cell r="B2289" t="str">
            <v>AUTOLAMPS2237</v>
          </cell>
          <cell r="C2289" t="str">
            <v>AUTOLAMPS2237</v>
          </cell>
          <cell r="D2289" t="b">
            <v>1</v>
          </cell>
          <cell r="E2289" t="str">
            <v xml:space="preserve">TOYOTA LANDCRUISER PRADO FJ95 (97-02) - FRONT DOOR GLASS - LH</v>
          </cell>
          <cell r="F2289" t="str">
            <v>TOYOTA</v>
          </cell>
          <cell r="G2289" t="str">
            <v xml:space="preserve">FJ90 FD/LH</v>
          </cell>
          <cell r="H2289" t="str">
            <v xml:space="preserve">FJ90 FD/LH</v>
          </cell>
          <cell r="I2289" t="str">
            <v>878*541</v>
          </cell>
          <cell r="J2289">
            <v>0.02</v>
          </cell>
          <cell r="K2289" t="str">
            <v>SUPPLIER0015</v>
          </cell>
          <cell r="L2289" t="str">
            <v xml:space="preserve">XINYI AUTOMOBILE GLASS (SHENZHEN) CO., LTD</v>
          </cell>
          <cell r="M2289">
            <v>0</v>
          </cell>
          <cell r="N2289">
            <v>0</v>
          </cell>
          <cell r="O2289">
            <v>0</v>
          </cell>
          <cell r="R2289">
            <v>2</v>
          </cell>
          <cell r="S2289">
            <v>8</v>
          </cell>
          <cell r="T2289" t="str">
            <v xml:space="preserve">USD Purchase Pricelist (USD)</v>
          </cell>
          <cell r="U2289">
            <v>3.06</v>
          </cell>
          <cell r="V2289">
            <v>475.07</v>
          </cell>
          <cell r="W2289">
            <v>600</v>
          </cell>
          <cell r="X2289">
            <v>830</v>
          </cell>
        </row>
        <row r="2290">
          <cell r="A2290">
            <v>12045</v>
          </cell>
          <cell r="B2290" t="str">
            <v>AUTOLAMPS2238</v>
          </cell>
          <cell r="C2290" t="str">
            <v>AUTOLAMPS2238</v>
          </cell>
          <cell r="D2290" t="b">
            <v>1</v>
          </cell>
          <cell r="E2290" t="str">
            <v xml:space="preserve">TOYOTA LANDCRUISER PRADO FJ95 (97-02) - FRONT DOOR GLASS - RH</v>
          </cell>
          <cell r="F2290" t="str">
            <v>TOYOTA</v>
          </cell>
          <cell r="G2290" t="str">
            <v xml:space="preserve">FJ90 FD/RH</v>
          </cell>
          <cell r="H2290" t="str">
            <v xml:space="preserve">FJ90 FD/RH</v>
          </cell>
          <cell r="I2290" t="str">
            <v>878*541</v>
          </cell>
          <cell r="J2290">
            <v>0.02</v>
          </cell>
          <cell r="K2290" t="str">
            <v>SUPPLIER0015</v>
          </cell>
          <cell r="L2290" t="str">
            <v xml:space="preserve">XINYI AUTOMOBILE GLASS (SHENZHEN) CO., LTD</v>
          </cell>
          <cell r="M2290">
            <v>0</v>
          </cell>
          <cell r="N2290">
            <v>0</v>
          </cell>
          <cell r="O2290">
            <v>0</v>
          </cell>
          <cell r="R2290">
            <v>2</v>
          </cell>
          <cell r="S2290">
            <v>8</v>
          </cell>
          <cell r="T2290" t="str">
            <v xml:space="preserve">USD Purchase Pricelist (USD)</v>
          </cell>
          <cell r="U2290">
            <v>3.06</v>
          </cell>
          <cell r="V2290">
            <v>475.07</v>
          </cell>
          <cell r="W2290">
            <v>600</v>
          </cell>
          <cell r="X2290">
            <v>830</v>
          </cell>
        </row>
        <row r="2291">
          <cell r="A2291">
            <v>11953</v>
          </cell>
          <cell r="B2291" t="str">
            <v>AUTOLAMPS2239</v>
          </cell>
          <cell r="C2291" t="str">
            <v>AUTOLAMPS2239</v>
          </cell>
          <cell r="D2291" t="b">
            <v>1</v>
          </cell>
          <cell r="E2291" t="str">
            <v xml:space="preserve">TOYOTA LANDCRUISER PRADO FJ95 (97-02) - REAR DOOR GLASS - LH</v>
          </cell>
          <cell r="F2291" t="str">
            <v>TOYOTA</v>
          </cell>
          <cell r="G2291" t="str">
            <v xml:space="preserve">FJ90 RD/LH</v>
          </cell>
          <cell r="H2291" t="str">
            <v xml:space="preserve">FJ90 RD/LH</v>
          </cell>
          <cell r="I2291" t="str">
            <v>585*555</v>
          </cell>
          <cell r="J2291">
            <v>0.02</v>
          </cell>
          <cell r="K2291" t="str">
            <v>SUPPLIER0015</v>
          </cell>
          <cell r="L2291" t="str">
            <v xml:space="preserve">XINYI AUTOMOBILE GLASS (SHENZHEN) CO., LTD</v>
          </cell>
          <cell r="M2291">
            <v>0</v>
          </cell>
          <cell r="N2291">
            <v>0</v>
          </cell>
          <cell r="O2291">
            <v>0</v>
          </cell>
          <cell r="R2291">
            <v>2</v>
          </cell>
          <cell r="S2291">
            <v>8</v>
          </cell>
          <cell r="T2291" t="str">
            <v xml:space="preserve">USD Purchase Pricelist (USD)</v>
          </cell>
          <cell r="U2291">
            <v>2.5</v>
          </cell>
          <cell r="V2291">
            <v>388.13</v>
          </cell>
          <cell r="W2291">
            <v>500</v>
          </cell>
          <cell r="X2291">
            <v>700</v>
          </cell>
        </row>
        <row r="2292">
          <cell r="A2292">
            <v>11954</v>
          </cell>
          <cell r="B2292" t="str">
            <v>AUTOLAMPS2240</v>
          </cell>
          <cell r="C2292" t="str">
            <v>AUTOLAMPS2240</v>
          </cell>
          <cell r="D2292" t="b">
            <v>1</v>
          </cell>
          <cell r="E2292" t="str">
            <v xml:space="preserve">TOYOTA LANDCRUISER PRADO FJ95 (97-02) - REAR DOOR GLASS - RH</v>
          </cell>
          <cell r="F2292" t="str">
            <v>TOYOTA</v>
          </cell>
          <cell r="G2292" t="str">
            <v xml:space="preserve">FJ90 RD/RH</v>
          </cell>
          <cell r="H2292" t="str">
            <v xml:space="preserve">FJ90 RD/RH</v>
          </cell>
          <cell r="I2292" t="str">
            <v>585*555</v>
          </cell>
          <cell r="J2292">
            <v>0.02</v>
          </cell>
          <cell r="K2292" t="str">
            <v>SUPPLIER0015</v>
          </cell>
          <cell r="L2292" t="str">
            <v xml:space="preserve">XINYI AUTOMOBILE GLASS (SHENZHEN) CO., LTD</v>
          </cell>
          <cell r="M2292">
            <v>0</v>
          </cell>
          <cell r="N2292">
            <v>0</v>
          </cell>
          <cell r="O2292">
            <v>0</v>
          </cell>
          <cell r="R2292">
            <v>2</v>
          </cell>
          <cell r="S2292">
            <v>8</v>
          </cell>
          <cell r="T2292" t="str">
            <v xml:space="preserve">USD Purchase Pricelist (USD)</v>
          </cell>
          <cell r="U2292">
            <v>11.39</v>
          </cell>
          <cell r="V2292">
            <v>1836.07</v>
          </cell>
          <cell r="W2292">
            <v>500</v>
          </cell>
          <cell r="X2292">
            <v>700</v>
          </cell>
        </row>
        <row r="2293">
          <cell r="A2293">
            <v>13889</v>
          </cell>
          <cell r="B2293" t="str">
            <v>AUTOLAMPS2241</v>
          </cell>
          <cell r="C2293" t="str">
            <v>AUTOLAMPS2241</v>
          </cell>
          <cell r="D2293" t="b">
            <v>1</v>
          </cell>
          <cell r="E2293" t="str">
            <v xml:space="preserve">TOYOTA LANDCRUISER PRADO FJ95 (97-02) - REAR SIDE FIX - LH</v>
          </cell>
          <cell r="F2293" t="str">
            <v>TOYOTA</v>
          </cell>
          <cell r="G2293" t="str">
            <v xml:space="preserve">FJ90-5 SW/LH/X</v>
          </cell>
          <cell r="H2293" t="str">
            <v xml:space="preserve">FJ90-5 SW/LH/X</v>
          </cell>
          <cell r="I2293" t="str">
            <v>770*500</v>
          </cell>
          <cell r="J2293">
            <v>0.02</v>
          </cell>
          <cell r="K2293" t="str">
            <v>SUPPLIER0015</v>
          </cell>
          <cell r="L2293" t="str">
            <v xml:space="preserve">XINYI AUTOMOBILE GLASS (SHENZHEN) CO., LTD</v>
          </cell>
          <cell r="M2293">
            <v>0</v>
          </cell>
          <cell r="N2293">
            <v>0</v>
          </cell>
          <cell r="O2293">
            <v>0</v>
          </cell>
          <cell r="R2293">
            <v>2</v>
          </cell>
          <cell r="S2293">
            <v>8</v>
          </cell>
          <cell r="T2293" t="str">
            <v xml:space="preserve">USD Purchase Pricelist (USD)</v>
          </cell>
          <cell r="U2293">
            <v>0</v>
          </cell>
          <cell r="V2293">
            <v>800</v>
          </cell>
          <cell r="W2293">
            <v>1200</v>
          </cell>
          <cell r="X2293">
            <v>1800</v>
          </cell>
        </row>
        <row r="2294">
          <cell r="A2294">
            <v>12815</v>
          </cell>
          <cell r="B2294" t="str">
            <v>AUTOLAMPS2243</v>
          </cell>
          <cell r="C2294" t="str">
            <v>AUTOLAMPS2243</v>
          </cell>
          <cell r="D2294" t="b">
            <v>1</v>
          </cell>
          <cell r="E2294" t="str">
            <v xml:space="preserve">TOYOTA LITEACE (04-07) - HEAD LAMP -  LH</v>
          </cell>
          <cell r="F2294" t="str">
            <v>TOYOTA</v>
          </cell>
          <cell r="G2294" t="str">
            <v xml:space="preserve">LITEACE/04 HLA LH</v>
          </cell>
          <cell r="H2294" t="str">
            <v>MZ01-40004-L</v>
          </cell>
          <cell r="J2294">
            <v>0.04</v>
          </cell>
          <cell r="K2294" t="str">
            <v>SUPPLIER0010</v>
          </cell>
          <cell r="L2294" t="str">
            <v xml:space="preserve">JIANGSU ZISUDE LAMPS TECHNOLOGY CO.,LTD</v>
          </cell>
          <cell r="M2294">
            <v>0</v>
          </cell>
          <cell r="N2294">
            <v>0</v>
          </cell>
          <cell r="O2294">
            <v>0</v>
          </cell>
          <cell r="R2294">
            <v>2</v>
          </cell>
          <cell r="S2294">
            <v>5</v>
          </cell>
          <cell r="T2294" t="str">
            <v xml:space="preserve">Yuan Purchase Pricelist (CNY)</v>
          </cell>
          <cell r="U2294">
            <v>54.6</v>
          </cell>
          <cell r="V2294">
            <v>1423</v>
          </cell>
          <cell r="W2294">
            <v>2000</v>
          </cell>
          <cell r="X2294">
            <v>3000</v>
          </cell>
          <cell r="Z2294">
            <v>12</v>
          </cell>
          <cell r="AB2294" t="str">
            <v>A1</v>
          </cell>
        </row>
        <row r="2295">
          <cell r="A2295">
            <v>12814</v>
          </cell>
          <cell r="B2295" t="str">
            <v>AUTOLAMPS2244</v>
          </cell>
          <cell r="C2295" t="str">
            <v>AUTOLAMPS2244</v>
          </cell>
          <cell r="D2295" t="b">
            <v>1</v>
          </cell>
          <cell r="E2295" t="str">
            <v xml:space="preserve">TOYOTA LITEACE (04-07) - HEAD LAMP - RH</v>
          </cell>
          <cell r="F2295" t="str">
            <v>TOYOTA</v>
          </cell>
          <cell r="G2295" t="str">
            <v xml:space="preserve">LITEACE/04 HLA RH</v>
          </cell>
          <cell r="H2295" t="str">
            <v>MZ01-40004-R</v>
          </cell>
          <cell r="J2295">
            <v>0.04</v>
          </cell>
          <cell r="K2295" t="str">
            <v>SUPPLIER0010</v>
          </cell>
          <cell r="L2295" t="str">
            <v xml:space="preserve">JIANGSU ZISUDE LAMPS TECHNOLOGY CO.,LTD</v>
          </cell>
          <cell r="M2295">
            <v>0</v>
          </cell>
          <cell r="N2295">
            <v>0</v>
          </cell>
          <cell r="O2295">
            <v>0</v>
          </cell>
          <cell r="R2295">
            <v>2</v>
          </cell>
          <cell r="S2295">
            <v>5</v>
          </cell>
          <cell r="T2295" t="str">
            <v xml:space="preserve">Yuan Purchase Pricelist (CNY)</v>
          </cell>
          <cell r="U2295">
            <v>54.6</v>
          </cell>
          <cell r="V2295">
            <v>1423</v>
          </cell>
          <cell r="W2295">
            <v>2000</v>
          </cell>
          <cell r="X2295">
            <v>3000</v>
          </cell>
          <cell r="Z2295" t="str">
            <v>6+2</v>
          </cell>
          <cell r="AB2295" t="str">
            <v>A1+A4</v>
          </cell>
        </row>
        <row r="2296">
          <cell r="A2296">
            <v>12476</v>
          </cell>
          <cell r="B2296" t="str">
            <v>AUTOLAMPS2245</v>
          </cell>
          <cell r="C2296" t="str">
            <v>AUTOLAMPS2245</v>
          </cell>
          <cell r="D2296" t="b">
            <v>1</v>
          </cell>
          <cell r="E2296" t="str">
            <v xml:space="preserve">TOYOTA LITEACE CM20 (84-85) - CORNER LAMP - LH</v>
          </cell>
          <cell r="F2296" t="str">
            <v>TOYOTA</v>
          </cell>
          <cell r="G2296" t="str">
            <v xml:space="preserve">CM20/CLA LH</v>
          </cell>
          <cell r="H2296" t="str">
            <v>TY08-0203B-L</v>
          </cell>
          <cell r="J2296">
            <v>0.04</v>
          </cell>
          <cell r="K2296" t="str">
            <v>SUPPLIER0002</v>
          </cell>
          <cell r="L2296" t="str">
            <v xml:space="preserve">ANHUI TINCAI SILK CO. LTD</v>
          </cell>
          <cell r="M2296">
            <v>0</v>
          </cell>
          <cell r="N2296">
            <v>0</v>
          </cell>
          <cell r="O2296">
            <v>0</v>
          </cell>
          <cell r="P2296">
            <v>5</v>
          </cell>
          <cell r="Q2296">
            <v>10</v>
          </cell>
          <cell r="T2296" t="str">
            <v xml:space="preserve">Yuan Purchase Pricelist (CNY)</v>
          </cell>
          <cell r="U2296">
            <v>2</v>
          </cell>
          <cell r="V2296">
            <v>313</v>
          </cell>
          <cell r="W2296">
            <v>480</v>
          </cell>
          <cell r="X2296">
            <v>660</v>
          </cell>
          <cell r="Z2296">
            <v>17</v>
          </cell>
          <cell r="AB2296" t="str">
            <v>B17</v>
          </cell>
        </row>
        <row r="2297">
          <cell r="A2297">
            <v>12475</v>
          </cell>
          <cell r="B2297" t="str">
            <v>AUTOLAMPS2246</v>
          </cell>
          <cell r="C2297" t="str">
            <v>AUTOLAMPS2246</v>
          </cell>
          <cell r="D2297" t="b">
            <v>1</v>
          </cell>
          <cell r="E2297" t="str">
            <v xml:space="preserve">TOYOTA LITEACE CM20 (84-85) - CORNER LAMP - RH</v>
          </cell>
          <cell r="F2297" t="str">
            <v>TOYOTA</v>
          </cell>
          <cell r="G2297" t="str">
            <v xml:space="preserve">CM20/CLA RH</v>
          </cell>
          <cell r="H2297" t="str">
            <v>TY08-0203B-R</v>
          </cell>
          <cell r="J2297">
            <v>0.04</v>
          </cell>
          <cell r="K2297" t="str">
            <v>SUPPLIER0002</v>
          </cell>
          <cell r="L2297" t="str">
            <v xml:space="preserve">ANHUI TINCAI SILK CO. LTD</v>
          </cell>
          <cell r="M2297">
            <v>0</v>
          </cell>
          <cell r="N2297">
            <v>0</v>
          </cell>
          <cell r="O2297">
            <v>0</v>
          </cell>
          <cell r="P2297">
            <v>5</v>
          </cell>
          <cell r="Q2297">
            <v>10</v>
          </cell>
          <cell r="T2297" t="str">
            <v xml:space="preserve">Yuan Purchase Pricelist (CNY)</v>
          </cell>
          <cell r="U2297">
            <v>2</v>
          </cell>
          <cell r="V2297">
            <v>313</v>
          </cell>
          <cell r="W2297">
            <v>480</v>
          </cell>
          <cell r="X2297">
            <v>660</v>
          </cell>
          <cell r="Z2297">
            <v>16</v>
          </cell>
          <cell r="AB2297" t="str">
            <v>B17</v>
          </cell>
        </row>
        <row r="2298">
          <cell r="A2298">
            <v>11134</v>
          </cell>
          <cell r="B2298" t="str">
            <v>AUTOLAMPS2247</v>
          </cell>
          <cell r="C2298" t="str">
            <v>AUTOLAMPS2247</v>
          </cell>
          <cell r="D2298" t="b">
            <v>1</v>
          </cell>
          <cell r="E2298" t="str">
            <v xml:space="preserve">TOYOTA MARK II - GX110 (01-04) - FOG LAMP (22-304) - LH</v>
          </cell>
          <cell r="F2298" t="str">
            <v>TOYOTA</v>
          </cell>
          <cell r="G2298" t="str">
            <v xml:space="preserve">GX110/01 FLA LH</v>
          </cell>
          <cell r="H2298" t="str">
            <v>TY33-0404-L</v>
          </cell>
          <cell r="J2298">
            <v>0.04</v>
          </cell>
          <cell r="K2298" t="str">
            <v>SUPPLIER0002</v>
          </cell>
          <cell r="L2298" t="str">
            <v xml:space="preserve">ANHUI TINCAI SILK CO. LTD</v>
          </cell>
          <cell r="M2298">
            <v>1</v>
          </cell>
          <cell r="N2298">
            <v>4</v>
          </cell>
          <cell r="O2298">
            <v>5</v>
          </cell>
          <cell r="P2298">
            <v>5</v>
          </cell>
          <cell r="Q2298">
            <v>10</v>
          </cell>
          <cell r="T2298" t="str">
            <v xml:space="preserve">Yuan Purchase Pricelist (CNY)</v>
          </cell>
          <cell r="U2298">
            <v>15.5</v>
          </cell>
          <cell r="V2298">
            <v>360.38</v>
          </cell>
          <cell r="W2298">
            <v>560</v>
          </cell>
          <cell r="X2298">
            <v>770</v>
          </cell>
          <cell r="Z2298">
            <v>32</v>
          </cell>
          <cell r="AB2298" t="str">
            <v>B18</v>
          </cell>
        </row>
        <row r="2299">
          <cell r="A2299">
            <v>11133</v>
          </cell>
          <cell r="B2299" t="str">
            <v>AUTOLAMPS2248</v>
          </cell>
          <cell r="C2299" t="str">
            <v>AUTOLAMPS2248</v>
          </cell>
          <cell r="D2299" t="b">
            <v>1</v>
          </cell>
          <cell r="E2299" t="str">
            <v xml:space="preserve">TOYOTA MARK II - GX110 (01-04) - FOG LAMP (22-304) - RH</v>
          </cell>
          <cell r="F2299" t="str">
            <v>TOYOTA</v>
          </cell>
          <cell r="G2299" t="str">
            <v xml:space="preserve">GX110/01 FLA RH</v>
          </cell>
          <cell r="H2299" t="str">
            <v>TY33-0404-R</v>
          </cell>
          <cell r="J2299">
            <v>0.04</v>
          </cell>
          <cell r="K2299" t="str">
            <v>SUPPLIER0002</v>
          </cell>
          <cell r="L2299" t="str">
            <v xml:space="preserve">ANHUI TINCAI SILK CO. LTD</v>
          </cell>
          <cell r="M2299">
            <v>1</v>
          </cell>
          <cell r="N2299">
            <v>4</v>
          </cell>
          <cell r="O2299">
            <v>5</v>
          </cell>
          <cell r="P2299">
            <v>5</v>
          </cell>
          <cell r="Q2299">
            <v>10</v>
          </cell>
          <cell r="T2299" t="str">
            <v xml:space="preserve">Yuan Purchase Pricelist (CNY)</v>
          </cell>
          <cell r="U2299">
            <v>15.5</v>
          </cell>
          <cell r="V2299">
            <v>360.38</v>
          </cell>
          <cell r="W2299">
            <v>560</v>
          </cell>
          <cell r="X2299">
            <v>770</v>
          </cell>
          <cell r="Z2299">
            <v>33</v>
          </cell>
          <cell r="AB2299" t="str">
            <v>B18</v>
          </cell>
        </row>
        <row r="2300">
          <cell r="A2300">
            <v>11132</v>
          </cell>
          <cell r="B2300" t="str">
            <v>AUTOLAMPS2249</v>
          </cell>
          <cell r="C2300" t="str">
            <v>AUTOLAMPS2249</v>
          </cell>
          <cell r="D2300" t="b">
            <v>1</v>
          </cell>
          <cell r="E2300" t="str">
            <v xml:space="preserve">TOYOTA MARK II - GX110 (01-04) - HEAD LAMP (LONG YELLOW) (22-321) - LH</v>
          </cell>
          <cell r="F2300" t="str">
            <v>TOYOTA</v>
          </cell>
          <cell r="G2300" t="str">
            <v xml:space="preserve">GX110/01 HLA LH</v>
          </cell>
          <cell r="H2300" t="str">
            <v>TY33-0401A-L</v>
          </cell>
          <cell r="J2300">
            <v>0.04</v>
          </cell>
          <cell r="K2300" t="str">
            <v>SUPPLIER0002</v>
          </cell>
          <cell r="L2300" t="str">
            <v xml:space="preserve">ANHUI TINCAI SILK CO. LTD</v>
          </cell>
          <cell r="M2300">
            <v>0</v>
          </cell>
          <cell r="N2300">
            <v>0</v>
          </cell>
          <cell r="O2300">
            <v>0</v>
          </cell>
          <cell r="R2300">
            <v>2</v>
          </cell>
          <cell r="S2300">
            <v>5</v>
          </cell>
          <cell r="T2300" t="str">
            <v xml:space="preserve">Yuan Purchase Pricelist (CNY)</v>
          </cell>
          <cell r="U2300">
            <v>19</v>
          </cell>
          <cell r="V2300">
            <v>2970</v>
          </cell>
          <cell r="W2300">
            <v>4600</v>
          </cell>
          <cell r="X2300">
            <v>6350</v>
          </cell>
          <cell r="Z2300">
            <v>13</v>
          </cell>
          <cell r="AB2300" t="str">
            <v>A4</v>
          </cell>
        </row>
        <row r="2301">
          <cell r="A2301">
            <v>11131</v>
          </cell>
          <cell r="B2301" t="str">
            <v>AUTOLAMPS2250</v>
          </cell>
          <cell r="C2301" t="str">
            <v>AUTOLAMPS2250</v>
          </cell>
          <cell r="D2301" t="b">
            <v>1</v>
          </cell>
          <cell r="E2301" t="str">
            <v xml:space="preserve">TOYOTA MARK II - GX110 (01-04) - HEAD LAMP (LONG YELLOW) (22-321) - rH</v>
          </cell>
          <cell r="F2301" t="str">
            <v>TOYOTA</v>
          </cell>
          <cell r="G2301" t="str">
            <v xml:space="preserve">GX110/01 HLA RH</v>
          </cell>
          <cell r="H2301" t="str">
            <v>TY33-0401A-R</v>
          </cell>
          <cell r="J2301">
            <v>0.04</v>
          </cell>
          <cell r="K2301" t="str">
            <v>SUPPLIER0002</v>
          </cell>
          <cell r="L2301" t="str">
            <v xml:space="preserve">ANHUI TINCAI SILK CO. LTD</v>
          </cell>
          <cell r="M2301">
            <v>0</v>
          </cell>
          <cell r="N2301">
            <v>0</v>
          </cell>
          <cell r="O2301">
            <v>0</v>
          </cell>
          <cell r="R2301">
            <v>2</v>
          </cell>
          <cell r="S2301">
            <v>5</v>
          </cell>
          <cell r="T2301" t="str">
            <v xml:space="preserve">Yuan Purchase Pricelist (CNY)</v>
          </cell>
          <cell r="U2301">
            <v>19</v>
          </cell>
          <cell r="V2301">
            <v>2970</v>
          </cell>
          <cell r="W2301">
            <v>4600</v>
          </cell>
          <cell r="X2301">
            <v>6350</v>
          </cell>
          <cell r="Z2301">
            <v>12</v>
          </cell>
          <cell r="AB2301" t="str">
            <v>A4</v>
          </cell>
        </row>
        <row r="2302">
          <cell r="A2302">
            <v>13023</v>
          </cell>
          <cell r="B2302" t="str">
            <v>AUTOLAMPS2251</v>
          </cell>
          <cell r="C2302" t="str">
            <v>AUTOLAMPS2251</v>
          </cell>
          <cell r="D2302" t="b">
            <v>1</v>
          </cell>
          <cell r="E2302" t="str">
            <v xml:space="preserve">TOYOTA MARK II - GX110 (01-04) - HEAD LAMP (PROJECTOR LED TYPE) - LH</v>
          </cell>
          <cell r="F2302" t="str">
            <v>TOYOTA</v>
          </cell>
          <cell r="G2302" t="str">
            <v xml:space="preserve">GX110/01 HLAPLED LH</v>
          </cell>
          <cell r="H2302" t="str">
            <v>TY33-0401B-3-L</v>
          </cell>
          <cell r="J2302">
            <v>0.04</v>
          </cell>
          <cell r="K2302" t="str">
            <v>SUPPLIER0002</v>
          </cell>
          <cell r="L2302" t="str">
            <v xml:space="preserve">ANHUI TINCAI SILK CO. LTD</v>
          </cell>
          <cell r="N2302">
            <v>0</v>
          </cell>
          <cell r="O2302">
            <v>0</v>
          </cell>
          <cell r="R2302">
            <v>2</v>
          </cell>
          <cell r="S2302">
            <v>5</v>
          </cell>
          <cell r="T2302" t="str">
            <v xml:space="preserve">Yuan Purchase Pricelist (CNY)</v>
          </cell>
          <cell r="U2302">
            <v>19</v>
          </cell>
          <cell r="V2302">
            <v>2970</v>
          </cell>
          <cell r="W2302">
            <v>4600</v>
          </cell>
          <cell r="X2302">
            <v>6350</v>
          </cell>
        </row>
        <row r="2303">
          <cell r="A2303">
            <v>13022</v>
          </cell>
          <cell r="B2303" t="str">
            <v>AUTOLAMPS2252</v>
          </cell>
          <cell r="C2303" t="str">
            <v>AUTOLAMPS2252</v>
          </cell>
          <cell r="D2303" t="b">
            <v>1</v>
          </cell>
          <cell r="E2303" t="str">
            <v xml:space="preserve">TOYOTA MARK II - GX110 (01-04) - HEAD LAMP (PROJECTOR LED TYPE) - RH</v>
          </cell>
          <cell r="F2303" t="str">
            <v>TOYOTA</v>
          </cell>
          <cell r="G2303" t="str">
            <v xml:space="preserve">GX110/01 HLAPLED RH</v>
          </cell>
          <cell r="H2303" t="str">
            <v>TY33-0401B-3-R</v>
          </cell>
          <cell r="J2303">
            <v>0.04</v>
          </cell>
          <cell r="K2303" t="str">
            <v>SUPPLIER0002</v>
          </cell>
          <cell r="L2303" t="str">
            <v xml:space="preserve">ANHUI TINCAI SILK CO. LTD</v>
          </cell>
          <cell r="N2303">
            <v>0</v>
          </cell>
          <cell r="O2303">
            <v>0</v>
          </cell>
          <cell r="R2303">
            <v>2</v>
          </cell>
          <cell r="S2303">
            <v>5</v>
          </cell>
          <cell r="T2303" t="str">
            <v xml:space="preserve">Yuan Purchase Pricelist (CNY)</v>
          </cell>
          <cell r="U2303">
            <v>19</v>
          </cell>
          <cell r="V2303">
            <v>2970</v>
          </cell>
          <cell r="W2303">
            <v>4600</v>
          </cell>
          <cell r="X2303">
            <v>6350</v>
          </cell>
        </row>
        <row r="2304">
          <cell r="A2304">
            <v>11136</v>
          </cell>
          <cell r="B2304" t="str">
            <v>AUTOLAMPS2253</v>
          </cell>
          <cell r="C2304" t="str">
            <v>AUTOLAMPS2253</v>
          </cell>
          <cell r="D2304" t="b">
            <v>1</v>
          </cell>
          <cell r="E2304" t="str">
            <v xml:space="preserve">TOYOTA MARK II - GX110 (01-04) - HEAD LAMP (SHORT YELLOW) (22-321) - LH</v>
          </cell>
          <cell r="F2304" t="str">
            <v>TOYOTA</v>
          </cell>
          <cell r="G2304" t="str">
            <v xml:space="preserve">GX11003 HLA LH</v>
          </cell>
          <cell r="H2304" t="str">
            <v>TY33-0401C-L</v>
          </cell>
          <cell r="J2304">
            <v>0.04</v>
          </cell>
          <cell r="K2304" t="str">
            <v>SUPPLIER0002</v>
          </cell>
          <cell r="L2304" t="str">
            <v xml:space="preserve">ANHUI TINCAI SILK CO. LTD</v>
          </cell>
          <cell r="M2304">
            <v>0</v>
          </cell>
          <cell r="N2304">
            <v>0</v>
          </cell>
          <cell r="O2304">
            <v>0</v>
          </cell>
          <cell r="R2304">
            <v>2</v>
          </cell>
          <cell r="S2304">
            <v>5</v>
          </cell>
          <cell r="T2304" t="str">
            <v xml:space="preserve">Yuan Purchase Pricelist (CNY)</v>
          </cell>
          <cell r="U2304">
            <v>22.49</v>
          </cell>
          <cell r="V2304">
            <v>3515</v>
          </cell>
          <cell r="W2304">
            <v>5450</v>
          </cell>
          <cell r="X2304">
            <v>7520</v>
          </cell>
        </row>
        <row r="2305">
          <cell r="A2305">
            <v>11135</v>
          </cell>
          <cell r="B2305" t="str">
            <v>AUTOLAMPS2254</v>
          </cell>
          <cell r="C2305" t="str">
            <v>AUTOLAMPS2254</v>
          </cell>
          <cell r="D2305" t="b">
            <v>1</v>
          </cell>
          <cell r="E2305" t="str">
            <v xml:space="preserve">TOYOTA MARK II - GX110 (01-04) - HEAD LAMP (SHORT YELLOW) (22-321) - RH</v>
          </cell>
          <cell r="F2305" t="str">
            <v>TOYOTA</v>
          </cell>
          <cell r="G2305" t="str">
            <v xml:space="preserve">GX11003 HLA RH</v>
          </cell>
          <cell r="H2305" t="str">
            <v>TY33-0401C-R</v>
          </cell>
          <cell r="J2305">
            <v>0.04</v>
          </cell>
          <cell r="K2305" t="str">
            <v>SUPPLIER0002</v>
          </cell>
          <cell r="L2305" t="str">
            <v xml:space="preserve">ANHUI TINCAI SILK CO. LTD</v>
          </cell>
          <cell r="M2305">
            <v>0</v>
          </cell>
          <cell r="N2305">
            <v>0</v>
          </cell>
          <cell r="O2305">
            <v>0</v>
          </cell>
          <cell r="R2305">
            <v>2</v>
          </cell>
          <cell r="S2305">
            <v>5</v>
          </cell>
          <cell r="T2305" t="str">
            <v xml:space="preserve">Yuan Purchase Pricelist (CNY)</v>
          </cell>
          <cell r="U2305">
            <v>22.49</v>
          </cell>
          <cell r="V2305">
            <v>3515</v>
          </cell>
          <cell r="W2305">
            <v>5450</v>
          </cell>
          <cell r="X2305">
            <v>7520</v>
          </cell>
        </row>
        <row r="2306">
          <cell r="A2306">
            <v>11138</v>
          </cell>
          <cell r="B2306" t="str">
            <v>AUTOLAMPS2255</v>
          </cell>
          <cell r="C2306" t="str">
            <v>AUTOLAMPS2255</v>
          </cell>
          <cell r="D2306" t="b">
            <v>1</v>
          </cell>
          <cell r="E2306" t="str">
            <v xml:space="preserve">TOYOTA MARK II - GX110 (01-04) - TAIL LAMP (GREEN)(22-324) - LH</v>
          </cell>
          <cell r="F2306" t="str">
            <v>TOYOTA</v>
          </cell>
          <cell r="G2306" t="str">
            <v xml:space="preserve">GX110/01 TLA LH</v>
          </cell>
          <cell r="H2306" t="str">
            <v>TY33-0402-L</v>
          </cell>
          <cell r="J2306">
            <v>0.04</v>
          </cell>
          <cell r="K2306" t="str">
            <v>SUPPLIER0002</v>
          </cell>
          <cell r="L2306" t="str">
            <v xml:space="preserve">ANHUI TINCAI SILK CO. LTD</v>
          </cell>
          <cell r="M2306">
            <v>1</v>
          </cell>
          <cell r="N2306">
            <v>4</v>
          </cell>
          <cell r="O2306">
            <v>5</v>
          </cell>
          <cell r="R2306">
            <v>2</v>
          </cell>
          <cell r="S2306">
            <v>5</v>
          </cell>
          <cell r="T2306" t="str">
            <v xml:space="preserve">Yuan Purchase Pricelist (CNY)</v>
          </cell>
          <cell r="U2306">
            <v>90</v>
          </cell>
          <cell r="V2306">
            <v>2092.5</v>
          </cell>
          <cell r="W2306">
            <v>3260</v>
          </cell>
          <cell r="X2306">
            <v>4500</v>
          </cell>
        </row>
        <row r="2307">
          <cell r="A2307">
            <v>11137</v>
          </cell>
          <cell r="B2307" t="str">
            <v>AUTOLAMPS2256</v>
          </cell>
          <cell r="C2307" t="str">
            <v>AUTOLAMPS2256</v>
          </cell>
          <cell r="D2307" t="b">
            <v>1</v>
          </cell>
          <cell r="E2307" t="str">
            <v xml:space="preserve">TOYOTA MARK II - GX110 (01-04) - TAIL LAMP (GREEN)(22-324) - RH</v>
          </cell>
          <cell r="F2307" t="str">
            <v>TOYOTA</v>
          </cell>
          <cell r="G2307" t="str">
            <v xml:space="preserve">GX110/01 TLA RH</v>
          </cell>
          <cell r="H2307" t="str">
            <v>TY33-0402-R</v>
          </cell>
          <cell r="J2307">
            <v>0.04</v>
          </cell>
          <cell r="K2307" t="str">
            <v>SUPPLIER0002</v>
          </cell>
          <cell r="L2307" t="str">
            <v xml:space="preserve">ANHUI TINCAI SILK CO. LTD</v>
          </cell>
          <cell r="M2307">
            <v>1</v>
          </cell>
          <cell r="N2307">
            <v>4</v>
          </cell>
          <cell r="O2307">
            <v>5</v>
          </cell>
          <cell r="R2307">
            <v>2</v>
          </cell>
          <cell r="S2307">
            <v>5</v>
          </cell>
          <cell r="T2307" t="str">
            <v xml:space="preserve">Yuan Purchase Pricelist (CNY)</v>
          </cell>
          <cell r="U2307">
            <v>90</v>
          </cell>
          <cell r="V2307">
            <v>2092.5</v>
          </cell>
          <cell r="W2307">
            <v>3260</v>
          </cell>
          <cell r="X2307">
            <v>4500</v>
          </cell>
        </row>
        <row r="2308">
          <cell r="A2308">
            <v>12038</v>
          </cell>
          <cell r="B2308" t="str">
            <v>AUTOLAMPS2257</v>
          </cell>
          <cell r="C2308" t="str">
            <v>AUTOLAMPS2257</v>
          </cell>
          <cell r="D2308" t="b">
            <v>1</v>
          </cell>
          <cell r="E2308" t="str">
            <v xml:space="preserve">TOYOTA MARK II GX110 4D SEDAN (00-) - LAMINATED FRONT WINDSCREEN</v>
          </cell>
          <cell r="F2308" t="str">
            <v>TOYOTA</v>
          </cell>
          <cell r="G2308" t="str">
            <v xml:space="preserve">ZX110 R LFW/X</v>
          </cell>
          <cell r="H2308" t="str">
            <v xml:space="preserve">ZX110-R LFW/X</v>
          </cell>
          <cell r="I2308" t="str">
            <v>1463*880</v>
          </cell>
          <cell r="J2308">
            <v>0.02</v>
          </cell>
          <cell r="K2308" t="str">
            <v>SUPPLIER0015</v>
          </cell>
          <cell r="L2308" t="str">
            <v xml:space="preserve">XINYI AUTOMOBILE GLASS (SHENZHEN) CO., LTD</v>
          </cell>
          <cell r="M2308">
            <v>3</v>
          </cell>
          <cell r="N2308">
            <v>12</v>
          </cell>
          <cell r="O2308">
            <v>15</v>
          </cell>
          <cell r="R2308">
            <v>2</v>
          </cell>
          <cell r="S2308">
            <v>8</v>
          </cell>
          <cell r="T2308" t="str">
            <v xml:space="preserve">USD Purchase Pricelist (USD)</v>
          </cell>
          <cell r="U2308">
            <v>16.09</v>
          </cell>
          <cell r="V2308">
            <v>2681</v>
          </cell>
          <cell r="W2308">
            <v>3400</v>
          </cell>
          <cell r="X2308">
            <v>5500</v>
          </cell>
          <cell r="Z2308">
            <v>8</v>
          </cell>
          <cell r="AB2308" t="str">
            <v>5B</v>
          </cell>
        </row>
        <row r="2309">
          <cell r="A2309">
            <v>11491</v>
          </cell>
          <cell r="B2309" t="str">
            <v>AUTOLAMPS2283</v>
          </cell>
          <cell r="C2309" t="str">
            <v>AUTOLAMPS2283</v>
          </cell>
          <cell r="D2309" t="b">
            <v>1</v>
          </cell>
          <cell r="E2309" t="str">
            <v xml:space="preserve">TOYOTA MARK X - RX120 (01-09) - BUMPER GRILL - LH</v>
          </cell>
          <cell r="F2309" t="str">
            <v>TOYOTA</v>
          </cell>
          <cell r="G2309" t="str">
            <v xml:space="preserve">MARKX GBPR LH</v>
          </cell>
          <cell r="H2309" t="str">
            <v>TY17-0107-01-L</v>
          </cell>
          <cell r="J2309">
            <v>0.04</v>
          </cell>
          <cell r="K2309" t="str">
            <v>SUPPLIER0002</v>
          </cell>
          <cell r="L2309" t="str">
            <v xml:space="preserve">ANHUI TINCAI SILK CO. LTD</v>
          </cell>
          <cell r="M2309">
            <v>1</v>
          </cell>
          <cell r="N2309">
            <v>4</v>
          </cell>
          <cell r="O2309">
            <v>5</v>
          </cell>
          <cell r="R2309">
            <v>2</v>
          </cell>
          <cell r="S2309">
            <v>5</v>
          </cell>
          <cell r="T2309" t="str">
            <v xml:space="preserve">Yuan Purchase Pricelist (CNY)</v>
          </cell>
          <cell r="U2309">
            <v>5.0999999999999996</v>
          </cell>
          <cell r="V2309">
            <v>115</v>
          </cell>
          <cell r="W2309">
            <v>180</v>
          </cell>
          <cell r="X2309">
            <v>250</v>
          </cell>
        </row>
        <row r="2310">
          <cell r="A2310">
            <v>11490</v>
          </cell>
          <cell r="B2310" t="str">
            <v>AUTOLAMPS2284</v>
          </cell>
          <cell r="C2310" t="str">
            <v>AUTOLAMPS2284</v>
          </cell>
          <cell r="D2310" t="b">
            <v>1</v>
          </cell>
          <cell r="E2310" t="str">
            <v xml:space="preserve">TOYOTA MARK X - RX120 (01-09) - BUMPER GRILL - RH</v>
          </cell>
          <cell r="F2310" t="str">
            <v>TOYOTA</v>
          </cell>
          <cell r="G2310" t="str">
            <v xml:space="preserve">MARKX GBPR RH</v>
          </cell>
          <cell r="H2310" t="str">
            <v>TY17-0107-01-R</v>
          </cell>
          <cell r="J2310">
            <v>0.04</v>
          </cell>
          <cell r="K2310" t="str">
            <v>SUPPLIER0002</v>
          </cell>
          <cell r="L2310" t="str">
            <v xml:space="preserve">ANHUI TINCAI SILK CO. LTD</v>
          </cell>
          <cell r="M2310">
            <v>1</v>
          </cell>
          <cell r="N2310">
            <v>4</v>
          </cell>
          <cell r="O2310">
            <v>5</v>
          </cell>
          <cell r="R2310">
            <v>2</v>
          </cell>
          <cell r="S2310">
            <v>5</v>
          </cell>
          <cell r="T2310" t="str">
            <v xml:space="preserve">Yuan Purchase Pricelist (CNY)</v>
          </cell>
          <cell r="U2310">
            <v>5.0999999999999996</v>
          </cell>
          <cell r="V2310">
            <v>115</v>
          </cell>
          <cell r="W2310">
            <v>180</v>
          </cell>
          <cell r="X2310">
            <v>250</v>
          </cell>
        </row>
        <row r="2311">
          <cell r="A2311">
            <v>11488</v>
          </cell>
          <cell r="B2311" t="str">
            <v>AUTOLAMPS2285</v>
          </cell>
          <cell r="C2311" t="str">
            <v>AUTOLAMPS2285</v>
          </cell>
          <cell r="D2311" t="b">
            <v>1</v>
          </cell>
          <cell r="E2311" t="str">
            <v xml:space="preserve">TOYOTA MARK X - RX120 (01-09) - FRONT BUMPER (W/WIPER HOLE)</v>
          </cell>
          <cell r="F2311" t="str">
            <v>TOYOTA</v>
          </cell>
          <cell r="G2311" t="str">
            <v xml:space="preserve">MARKX BPRF</v>
          </cell>
          <cell r="H2311" t="str">
            <v>TY17-0107</v>
          </cell>
          <cell r="J2311">
            <v>0.04</v>
          </cell>
          <cell r="K2311" t="str">
            <v>SUPPLIER0002</v>
          </cell>
          <cell r="L2311" t="str">
            <v xml:space="preserve">ANHUI TINCAI SILK CO. LTD</v>
          </cell>
          <cell r="M2311">
            <v>2</v>
          </cell>
          <cell r="N2311">
            <v>8</v>
          </cell>
          <cell r="O2311">
            <v>10</v>
          </cell>
          <cell r="R2311">
            <v>2</v>
          </cell>
          <cell r="S2311">
            <v>5</v>
          </cell>
          <cell r="T2311" t="str">
            <v xml:space="preserve">Yuan Purchase Pricelist (CNY)</v>
          </cell>
          <cell r="U2311">
            <v>85</v>
          </cell>
          <cell r="V2311">
            <v>2312</v>
          </cell>
          <cell r="W2311">
            <v>3470</v>
          </cell>
          <cell r="X2311">
            <v>4620</v>
          </cell>
          <cell r="Z2311">
            <v>3</v>
          </cell>
          <cell r="AB2311" t="str">
            <v>G4A</v>
          </cell>
        </row>
        <row r="2312">
          <cell r="A2312">
            <v>12040</v>
          </cell>
          <cell r="B2312" t="str">
            <v>AUTOLAMPS2281</v>
          </cell>
          <cell r="C2312" t="str">
            <v>AUTOLAMPS2281</v>
          </cell>
          <cell r="D2312" t="b">
            <v>1</v>
          </cell>
          <cell r="E2312" t="str">
            <v xml:space="preserve">TOYOTA MARK X - RX120 (01-09) - FRONT DOOR GLASS - LH</v>
          </cell>
          <cell r="F2312" t="str">
            <v>TOYOTA</v>
          </cell>
          <cell r="G2312" t="str">
            <v xml:space="preserve">RX120 FD/LH</v>
          </cell>
          <cell r="H2312" t="str">
            <v xml:space="preserve">RX120 FD/LH</v>
          </cell>
          <cell r="I2312" t="str">
            <v>900*484</v>
          </cell>
          <cell r="J2312">
            <v>0.02</v>
          </cell>
          <cell r="K2312" t="str">
            <v>SUPPLIER0015</v>
          </cell>
          <cell r="L2312" t="str">
            <v xml:space="preserve">XINYI AUTOMOBILE GLASS (SHENZHEN) CO., LTD</v>
          </cell>
          <cell r="M2312">
            <v>0</v>
          </cell>
          <cell r="N2312">
            <v>0</v>
          </cell>
          <cell r="O2312">
            <v>0</v>
          </cell>
          <cell r="R2312">
            <v>1</v>
          </cell>
          <cell r="S2312">
            <v>4</v>
          </cell>
          <cell r="T2312" t="str">
            <v xml:space="preserve">USD Purchase Pricelist (USD)</v>
          </cell>
          <cell r="U2312">
            <v>2.79</v>
          </cell>
          <cell r="V2312">
            <v>433.15</v>
          </cell>
          <cell r="W2312">
            <v>600</v>
          </cell>
          <cell r="X2312">
            <v>830</v>
          </cell>
        </row>
        <row r="2313">
          <cell r="A2313">
            <v>12041</v>
          </cell>
          <cell r="B2313" t="str">
            <v>AUTOLAMPS2282</v>
          </cell>
          <cell r="C2313" t="str">
            <v>AUTOLAMPS2282</v>
          </cell>
          <cell r="D2313" t="b">
            <v>1</v>
          </cell>
          <cell r="E2313" t="str">
            <v xml:space="preserve">TOYOTA MARK X - RX120 (01-09) - FRONT DOOR GLASS - RH</v>
          </cell>
          <cell r="F2313" t="str">
            <v>TOYOTA</v>
          </cell>
          <cell r="G2313" t="str">
            <v xml:space="preserve">RX120 FD/RH</v>
          </cell>
          <cell r="H2313" t="str">
            <v xml:space="preserve">RX120 FD/RH</v>
          </cell>
          <cell r="I2313" t="str">
            <v>900*484</v>
          </cell>
          <cell r="J2313">
            <v>0.02</v>
          </cell>
          <cell r="K2313" t="str">
            <v>SUPPLIER0015</v>
          </cell>
          <cell r="L2313" t="str">
            <v xml:space="preserve">XINYI AUTOMOBILE GLASS (SHENZHEN) CO., LTD</v>
          </cell>
          <cell r="M2313">
            <v>0</v>
          </cell>
          <cell r="N2313">
            <v>0</v>
          </cell>
          <cell r="O2313">
            <v>0</v>
          </cell>
          <cell r="R2313">
            <v>1</v>
          </cell>
          <cell r="S2313">
            <v>4</v>
          </cell>
          <cell r="T2313" t="str">
            <v xml:space="preserve">USD Purchase Pricelist (USD)</v>
          </cell>
          <cell r="U2313">
            <v>2.79</v>
          </cell>
          <cell r="V2313">
            <v>433.15</v>
          </cell>
          <cell r="W2313">
            <v>600</v>
          </cell>
          <cell r="X2313">
            <v>830</v>
          </cell>
        </row>
        <row r="2314">
          <cell r="A2314">
            <v>11487</v>
          </cell>
          <cell r="B2314" t="str">
            <v>AUTOLAMPS2290</v>
          </cell>
          <cell r="C2314" t="str">
            <v>AUTOLAMPS2290</v>
          </cell>
          <cell r="D2314" t="b">
            <v>1</v>
          </cell>
          <cell r="E2314" t="str">
            <v xml:space="preserve">TOYOTA MARK X - RX120 (01-09) - GRILL (CHROME) W/ X</v>
          </cell>
          <cell r="F2314" t="str">
            <v>TOYOTA</v>
          </cell>
          <cell r="G2314" t="str">
            <v xml:space="preserve">MARKX GRLX</v>
          </cell>
          <cell r="H2314" t="str">
            <v>TY17-0111B</v>
          </cell>
          <cell r="J2314">
            <v>0.04</v>
          </cell>
          <cell r="K2314" t="str">
            <v>SUPPLIER0002</v>
          </cell>
          <cell r="L2314" t="str">
            <v xml:space="preserve">ANHUI TINCAI SILK CO. LTD</v>
          </cell>
          <cell r="M2314">
            <v>1</v>
          </cell>
          <cell r="N2314">
            <v>4</v>
          </cell>
          <cell r="O2314">
            <v>5</v>
          </cell>
          <cell r="R2314">
            <v>2</v>
          </cell>
          <cell r="S2314">
            <v>5</v>
          </cell>
          <cell r="T2314" t="str">
            <v xml:space="preserve">Yuan Purchase Pricelist (CNY)</v>
          </cell>
          <cell r="U2314">
            <v>120</v>
          </cell>
          <cell r="V2314">
            <v>3264</v>
          </cell>
          <cell r="W2314">
            <v>4900</v>
          </cell>
          <cell r="X2314">
            <v>6530</v>
          </cell>
          <cell r="Z2314" t="str">
            <v>4+26</v>
          </cell>
          <cell r="AB2314" t="str">
            <v>G4B</v>
          </cell>
        </row>
        <row r="2315">
          <cell r="A2315">
            <v>13822</v>
          </cell>
          <cell r="B2315" t="str">
            <v>AUTOLAMPS2291</v>
          </cell>
          <cell r="C2315" t="str">
            <v>AUTOLAMPS2291</v>
          </cell>
          <cell r="D2315" t="b">
            <v>1</v>
          </cell>
          <cell r="E2315" t="str">
            <v xml:space="preserve">TOYOTA MARK X - RX120 (01-09) - GRILL (CHROME) WITHOUT LOGO</v>
          </cell>
          <cell r="F2315" t="str">
            <v>TOYOTA</v>
          </cell>
          <cell r="G2315" t="str">
            <v xml:space="preserve">MARKX GRL WO LOGO</v>
          </cell>
          <cell r="H2315" t="str">
            <v>TY17-0111A</v>
          </cell>
          <cell r="J2315">
            <v>0.04</v>
          </cell>
          <cell r="K2315" t="str">
            <v>SUPPLIER0002</v>
          </cell>
          <cell r="L2315" t="str">
            <v xml:space="preserve">ANHUI TINCAI SILK CO. LTD</v>
          </cell>
          <cell r="N2315">
            <v>0</v>
          </cell>
          <cell r="O2315">
            <v>0</v>
          </cell>
          <cell r="R2315">
            <v>2</v>
          </cell>
          <cell r="S2315">
            <v>5</v>
          </cell>
          <cell r="T2315" t="str">
            <v xml:space="preserve">Yuan Purchase Pricelist (CNY)</v>
          </cell>
          <cell r="U2315">
            <v>20</v>
          </cell>
          <cell r="V2315">
            <v>3126</v>
          </cell>
          <cell r="W2315">
            <v>4850</v>
          </cell>
          <cell r="X2315">
            <v>6700</v>
          </cell>
        </row>
        <row r="2316">
          <cell r="A2316">
            <v>11481</v>
          </cell>
          <cell r="B2316" t="str">
            <v>AUTOLAMPS2292</v>
          </cell>
          <cell r="C2316" t="str">
            <v>AUTOLAMPS2292</v>
          </cell>
          <cell r="D2316" t="b">
            <v>1</v>
          </cell>
          <cell r="E2316" t="str">
            <v xml:space="preserve">TOYOTA MARK X - RX120 (01-09) - HEAD LAMP - LH</v>
          </cell>
          <cell r="F2316" t="str">
            <v>TOYOTA</v>
          </cell>
          <cell r="G2316" t="str">
            <v xml:space="preserve">MARKX HLA LH</v>
          </cell>
          <cell r="H2316" t="str">
            <v>TY17-0101-L</v>
          </cell>
          <cell r="J2316">
            <v>0.04</v>
          </cell>
          <cell r="K2316" t="str">
            <v>SUPPLIER0002</v>
          </cell>
          <cell r="L2316" t="str">
            <v xml:space="preserve">ANHUI TINCAI SILK CO. LTD</v>
          </cell>
          <cell r="M2316">
            <v>0</v>
          </cell>
          <cell r="N2316">
            <v>0</v>
          </cell>
          <cell r="O2316">
            <v>0</v>
          </cell>
          <cell r="R2316">
            <v>2</v>
          </cell>
          <cell r="S2316">
            <v>5</v>
          </cell>
          <cell r="T2316" t="str">
            <v xml:space="preserve">Yuan Purchase Pricelist (CNY)</v>
          </cell>
          <cell r="U2316">
            <v>240</v>
          </cell>
          <cell r="V2316">
            <v>5580</v>
          </cell>
          <cell r="W2316">
            <v>8650</v>
          </cell>
          <cell r="X2316">
            <v>11940</v>
          </cell>
        </row>
        <row r="2317">
          <cell r="A2317">
            <v>11480</v>
          </cell>
          <cell r="B2317" t="str">
            <v>AUTOLAMPS2293</v>
          </cell>
          <cell r="C2317" t="str">
            <v>AUTOLAMPS2293</v>
          </cell>
          <cell r="D2317" t="b">
            <v>1</v>
          </cell>
          <cell r="E2317" t="str">
            <v xml:space="preserve">TOYOTA MARK X - RX120 (01-09) - HEAD LAMP - RH</v>
          </cell>
          <cell r="F2317" t="str">
            <v>TOYOTA</v>
          </cell>
          <cell r="G2317" t="str">
            <v xml:space="preserve">MARKX HLA RH</v>
          </cell>
          <cell r="H2317" t="str">
            <v>TY17-0101-R</v>
          </cell>
          <cell r="J2317">
            <v>0.04</v>
          </cell>
          <cell r="K2317" t="str">
            <v>SUPPLIER0002</v>
          </cell>
          <cell r="L2317" t="str">
            <v xml:space="preserve">ANHUI TINCAI SILK CO. LTD</v>
          </cell>
          <cell r="M2317">
            <v>0</v>
          </cell>
          <cell r="N2317">
            <v>0</v>
          </cell>
          <cell r="O2317">
            <v>0</v>
          </cell>
          <cell r="R2317">
            <v>2</v>
          </cell>
          <cell r="S2317">
            <v>5</v>
          </cell>
          <cell r="T2317" t="str">
            <v xml:space="preserve">Yuan Purchase Pricelist (CNY)</v>
          </cell>
          <cell r="U2317">
            <v>240</v>
          </cell>
          <cell r="V2317">
            <v>5580</v>
          </cell>
          <cell r="W2317">
            <v>8650</v>
          </cell>
          <cell r="X2317">
            <v>11940</v>
          </cell>
        </row>
        <row r="2318">
          <cell r="A2318">
            <v>11486</v>
          </cell>
          <cell r="B2318" t="str">
            <v>AUTOLAMPS2287</v>
          </cell>
          <cell r="C2318" t="str">
            <v>AUTOLAMPS2287</v>
          </cell>
          <cell r="D2318" t="b">
            <v>1</v>
          </cell>
          <cell r="E2318" t="str">
            <v xml:space="preserve">TOYOTA MARK X - RX120 (01-09) - HOOD MOULDING</v>
          </cell>
          <cell r="F2318" t="str">
            <v>TOYOTA</v>
          </cell>
          <cell r="G2318" t="str">
            <v xml:space="preserve">MARKX HM</v>
          </cell>
          <cell r="H2318" t="str">
            <v>TY17-0123</v>
          </cell>
          <cell r="J2318">
            <v>0.04</v>
          </cell>
          <cell r="K2318" t="str">
            <v>SUPPLIER0002</v>
          </cell>
          <cell r="L2318" t="str">
            <v xml:space="preserve">ANHUI TINCAI SILK CO. LTD</v>
          </cell>
          <cell r="N2318">
            <v>0</v>
          </cell>
          <cell r="O2318">
            <v>0</v>
          </cell>
          <cell r="R2318">
            <v>2</v>
          </cell>
          <cell r="S2318">
            <v>5</v>
          </cell>
          <cell r="T2318" t="str">
            <v xml:space="preserve">Yuan Purchase Pricelist (CNY)</v>
          </cell>
          <cell r="U2318">
            <v>5</v>
          </cell>
          <cell r="V2318">
            <v>782</v>
          </cell>
          <cell r="W2318">
            <v>1210</v>
          </cell>
          <cell r="X2318">
            <v>1670</v>
          </cell>
        </row>
        <row r="2319">
          <cell r="A2319">
            <v>11493</v>
          </cell>
          <cell r="B2319" t="str">
            <v>AUTOLAMPS2288</v>
          </cell>
          <cell r="C2319" t="str">
            <v>AUTOLAMPS2288</v>
          </cell>
          <cell r="D2319" t="b">
            <v>1</v>
          </cell>
          <cell r="E2319" t="str">
            <v xml:space="preserve">TOYOTA MARK X - RX120 (01-09) - INNER FENDER - LH</v>
          </cell>
          <cell r="F2319" t="str">
            <v>TOYOTA</v>
          </cell>
          <cell r="G2319" t="str">
            <v xml:space="preserve">MARKX IF LH</v>
          </cell>
          <cell r="H2319" t="str">
            <v>TY17-0116-L</v>
          </cell>
          <cell r="J2319">
            <v>0.04</v>
          </cell>
          <cell r="K2319" t="str">
            <v>SUPPLIER0002</v>
          </cell>
          <cell r="L2319" t="str">
            <v xml:space="preserve">ANHUI TINCAI SILK CO. LTD</v>
          </cell>
          <cell r="M2319">
            <v>16</v>
          </cell>
          <cell r="N2319">
            <v>64</v>
          </cell>
          <cell r="O2319">
            <v>80</v>
          </cell>
          <cell r="R2319">
            <v>5</v>
          </cell>
          <cell r="S2319">
            <v>20</v>
          </cell>
          <cell r="T2319" t="str">
            <v xml:space="preserve">Yuan Purchase Pricelist (CNY)</v>
          </cell>
          <cell r="U2319">
            <v>15.5</v>
          </cell>
          <cell r="V2319">
            <v>422</v>
          </cell>
          <cell r="W2319">
            <v>700</v>
          </cell>
          <cell r="X2319">
            <v>840</v>
          </cell>
          <cell r="Z2319">
            <v>23</v>
          </cell>
          <cell r="AB2319" t="str">
            <v>H1</v>
          </cell>
        </row>
        <row r="2320">
          <cell r="A2320">
            <v>11492</v>
          </cell>
          <cell r="B2320" t="str">
            <v>AUTOLAMPS2289</v>
          </cell>
          <cell r="C2320" t="str">
            <v>AUTOLAMPS2289</v>
          </cell>
          <cell r="D2320" t="b">
            <v>1</v>
          </cell>
          <cell r="E2320" t="str">
            <v xml:space="preserve">TOYOTA MARK X - RX120 (01-09) - INNER FENDER - RH</v>
          </cell>
          <cell r="F2320" t="str">
            <v>TOYOTA</v>
          </cell>
          <cell r="G2320" t="str">
            <v xml:space="preserve">MARKX IF RH</v>
          </cell>
          <cell r="H2320" t="str">
            <v>TY17-0116-R</v>
          </cell>
          <cell r="J2320">
            <v>0.04</v>
          </cell>
          <cell r="K2320" t="str">
            <v>SUPPLIER0002</v>
          </cell>
          <cell r="L2320" t="str">
            <v xml:space="preserve">ANHUI TINCAI SILK CO. LTD</v>
          </cell>
          <cell r="M2320">
            <v>16</v>
          </cell>
          <cell r="N2320">
            <v>64</v>
          </cell>
          <cell r="O2320">
            <v>80</v>
          </cell>
          <cell r="R2320">
            <v>5</v>
          </cell>
          <cell r="S2320">
            <v>20</v>
          </cell>
          <cell r="T2320" t="str">
            <v xml:space="preserve">Yuan Purchase Pricelist (CNY)</v>
          </cell>
          <cell r="U2320">
            <v>15.5</v>
          </cell>
          <cell r="V2320">
            <v>422</v>
          </cell>
          <cell r="W2320">
            <v>700</v>
          </cell>
          <cell r="X2320">
            <v>840</v>
          </cell>
          <cell r="Z2320">
            <v>28</v>
          </cell>
          <cell r="AB2320" t="str">
            <v>H1</v>
          </cell>
        </row>
        <row r="2321">
          <cell r="A2321">
            <v>12869</v>
          </cell>
          <cell r="B2321" t="str">
            <v>AUTOLAMPS2279</v>
          </cell>
          <cell r="C2321" t="str">
            <v>AUTOLAMPS2279</v>
          </cell>
          <cell r="D2321" t="b">
            <v>1</v>
          </cell>
          <cell r="E2321" t="str">
            <v xml:space="preserve">TOYOTA MARK X - RX120 (01-09) - LAMINATED FRONT WINDSCREEN</v>
          </cell>
          <cell r="F2321" t="str">
            <v>TOYOTA</v>
          </cell>
          <cell r="G2321" t="str">
            <v xml:space="preserve">RX120 R LFW/X</v>
          </cell>
          <cell r="H2321" t="str">
            <v xml:space="preserve">RX120-R LFW/X</v>
          </cell>
          <cell r="I2321" t="str">
            <v>1434*890</v>
          </cell>
          <cell r="J2321">
            <v>0.02</v>
          </cell>
          <cell r="K2321" t="str">
            <v>SUPPLIER0015</v>
          </cell>
          <cell r="L2321" t="str">
            <v xml:space="preserve">XINYI AUTOMOBILE GLASS (SHENZHEN) CO., LTD</v>
          </cell>
          <cell r="M2321">
            <v>8</v>
          </cell>
          <cell r="N2321">
            <v>32</v>
          </cell>
          <cell r="O2321">
            <v>40</v>
          </cell>
          <cell r="R2321">
            <v>3</v>
          </cell>
          <cell r="S2321">
            <v>12</v>
          </cell>
          <cell r="T2321" t="str">
            <v xml:space="preserve">USD Purchase Pricelist (USD)</v>
          </cell>
          <cell r="U2321">
            <v>15.25</v>
          </cell>
          <cell r="V2321">
            <v>2099.9299999999998</v>
          </cell>
          <cell r="W2321">
            <v>3300</v>
          </cell>
          <cell r="X2321">
            <v>4560</v>
          </cell>
        </row>
        <row r="2322">
          <cell r="A2322">
            <v>11489</v>
          </cell>
          <cell r="B2322" t="str">
            <v>AUTOLAMPS2286</v>
          </cell>
          <cell r="C2322" t="str">
            <v>AUTOLAMPS2286</v>
          </cell>
          <cell r="D2322" t="b">
            <v>1</v>
          </cell>
          <cell r="E2322" t="str">
            <v xml:space="preserve">TOYOTA MARK X - RX120 (01-09) - REAR BUMPER</v>
          </cell>
          <cell r="F2322" t="str">
            <v>TOYOTA</v>
          </cell>
          <cell r="G2322" t="str">
            <v xml:space="preserve">MARKX BPRR</v>
          </cell>
          <cell r="H2322" t="str">
            <v>TY17-0109</v>
          </cell>
          <cell r="J2322">
            <v>0.04</v>
          </cell>
          <cell r="K2322" t="str">
            <v>SUPPLIER0002</v>
          </cell>
          <cell r="L2322" t="str">
            <v xml:space="preserve">ANHUI TINCAI SILK CO. LTD</v>
          </cell>
          <cell r="M2322">
            <v>0</v>
          </cell>
          <cell r="N2322">
            <v>0</v>
          </cell>
          <cell r="O2322">
            <v>0</v>
          </cell>
          <cell r="R2322">
            <v>2</v>
          </cell>
          <cell r="S2322">
            <v>5</v>
          </cell>
          <cell r="T2322" t="str">
            <v xml:space="preserve">Yuan Purchase Pricelist (CNY)</v>
          </cell>
          <cell r="U2322">
            <v>90</v>
          </cell>
          <cell r="V2322">
            <v>2296</v>
          </cell>
          <cell r="W2322">
            <v>3400</v>
          </cell>
          <cell r="X2322">
            <v>5900</v>
          </cell>
          <cell r="Z2322">
            <v>3</v>
          </cell>
          <cell r="AB2322" t="str">
            <v>G4A</v>
          </cell>
        </row>
        <row r="2323">
          <cell r="A2323">
            <v>12039</v>
          </cell>
          <cell r="B2323" t="str">
            <v>AUTOLAMPS2280</v>
          </cell>
          <cell r="C2323" t="str">
            <v>AUTOLAMPS2280</v>
          </cell>
          <cell r="D2323" t="b">
            <v>1</v>
          </cell>
          <cell r="E2323" t="str">
            <v xml:space="preserve">TOYOTA MARK X - RX120 (01-09) - REAR HEATED WINDSCREEN</v>
          </cell>
          <cell r="F2323" t="str">
            <v>TOYOTA</v>
          </cell>
          <cell r="G2323" t="str">
            <v xml:space="preserve">RX120 RW/H/X</v>
          </cell>
          <cell r="H2323" t="str">
            <v xml:space="preserve">RX120 RW/H/X</v>
          </cell>
          <cell r="I2323" t="str">
            <v>1276*880</v>
          </cell>
          <cell r="J2323">
            <v>0.02</v>
          </cell>
          <cell r="K2323" t="str">
            <v>SUPPLIER0015</v>
          </cell>
          <cell r="L2323" t="str">
            <v xml:space="preserve">XINYI AUTOMOBILE GLASS (SHENZHEN) CO., LTD</v>
          </cell>
          <cell r="M2323">
            <v>0</v>
          </cell>
          <cell r="N2323">
            <v>0</v>
          </cell>
          <cell r="O2323">
            <v>0</v>
          </cell>
          <cell r="R2323">
            <v>2</v>
          </cell>
          <cell r="S2323">
            <v>8</v>
          </cell>
          <cell r="T2323" t="str">
            <v xml:space="preserve">USD Purchase Pricelist (USD)</v>
          </cell>
          <cell r="U2323">
            <v>18.02</v>
          </cell>
          <cell r="V2323">
            <v>2</v>
          </cell>
          <cell r="W2323">
            <v>3600</v>
          </cell>
          <cell r="X2323">
            <v>4970</v>
          </cell>
        </row>
        <row r="2324">
          <cell r="A2324">
            <v>11483</v>
          </cell>
          <cell r="B2324" t="str">
            <v>AUTOLAMPS2294</v>
          </cell>
          <cell r="C2324" t="str">
            <v>AUTOLAMPS2294</v>
          </cell>
          <cell r="D2324" t="b">
            <v>1</v>
          </cell>
          <cell r="E2324" t="str">
            <v xml:space="preserve">TOYOTA MARK X - RX120 (01-09) - TAIL LAMP (CLEAR) - LH</v>
          </cell>
          <cell r="F2324" t="str">
            <v>TOYOTA</v>
          </cell>
          <cell r="G2324" t="str">
            <v xml:space="preserve">MARKX TLAC LH</v>
          </cell>
          <cell r="H2324" t="str">
            <v>TY17-0102-L</v>
          </cell>
          <cell r="J2324">
            <v>0.04</v>
          </cell>
          <cell r="K2324" t="str">
            <v>SUPPLIER0002</v>
          </cell>
          <cell r="L2324" t="str">
            <v xml:space="preserve">ANHUI TINCAI SILK CO. LTD</v>
          </cell>
          <cell r="N2324">
            <v>0</v>
          </cell>
          <cell r="O2324">
            <v>0</v>
          </cell>
          <cell r="R2324">
            <v>2</v>
          </cell>
          <cell r="S2324">
            <v>5</v>
          </cell>
          <cell r="T2324" t="str">
            <v xml:space="preserve">Yuan Purchase Pricelist (CNY)</v>
          </cell>
          <cell r="U2324">
            <v>25</v>
          </cell>
          <cell r="V2324">
            <v>3908</v>
          </cell>
          <cell r="W2324">
            <v>6060</v>
          </cell>
          <cell r="X2324">
            <v>8360</v>
          </cell>
        </row>
        <row r="2325">
          <cell r="A2325">
            <v>11482</v>
          </cell>
          <cell r="B2325" t="str">
            <v>AUTOLAMPS2295</v>
          </cell>
          <cell r="C2325" t="str">
            <v>AUTOLAMPS2295</v>
          </cell>
          <cell r="D2325" t="b">
            <v>1</v>
          </cell>
          <cell r="E2325" t="str">
            <v xml:space="preserve">TOYOTA MARK X - RX120 (01-09) - TAIL LAMP (CLEAR) - RH</v>
          </cell>
          <cell r="F2325" t="str">
            <v>TOYOTA</v>
          </cell>
          <cell r="G2325" t="str">
            <v xml:space="preserve">MARKX TLAC RH</v>
          </cell>
          <cell r="H2325" t="str">
            <v>TY17-0102-R</v>
          </cell>
          <cell r="J2325">
            <v>0.04</v>
          </cell>
          <cell r="K2325" t="str">
            <v>SUPPLIER0002</v>
          </cell>
          <cell r="L2325" t="str">
            <v xml:space="preserve">ANHUI TINCAI SILK CO. LTD</v>
          </cell>
          <cell r="N2325">
            <v>0</v>
          </cell>
          <cell r="O2325">
            <v>0</v>
          </cell>
          <cell r="R2325">
            <v>2</v>
          </cell>
          <cell r="S2325">
            <v>5</v>
          </cell>
          <cell r="T2325" t="str">
            <v xml:space="preserve">Yuan Purchase Pricelist (CNY)</v>
          </cell>
          <cell r="U2325">
            <v>25</v>
          </cell>
          <cell r="V2325">
            <v>3908</v>
          </cell>
          <cell r="W2325">
            <v>6060</v>
          </cell>
          <cell r="X2325">
            <v>8360</v>
          </cell>
        </row>
        <row r="2326">
          <cell r="A2326">
            <v>12844</v>
          </cell>
          <cell r="B2326" t="str">
            <v>AUTOLAMPS2296</v>
          </cell>
          <cell r="C2326" t="str">
            <v>AUTOLAMPS2296</v>
          </cell>
          <cell r="D2326" t="b">
            <v>1</v>
          </cell>
          <cell r="E2326" t="str">
            <v xml:space="preserve">TOYOTA MARK X - RX120 (01-09) - TAIL LAMP (RED W/CHROME ROUND) - LH</v>
          </cell>
          <cell r="F2326" t="str">
            <v>TOYOTA</v>
          </cell>
          <cell r="G2326" t="str">
            <v xml:space="preserve">MARKX TLARWC LH</v>
          </cell>
          <cell r="H2326" t="str">
            <v>TY17-0102A-L</v>
          </cell>
          <cell r="J2326">
            <v>0.04</v>
          </cell>
          <cell r="K2326" t="str">
            <v>SUPPLIER0002</v>
          </cell>
          <cell r="L2326" t="str">
            <v xml:space="preserve">ANHUI TINCAI SILK CO. LTD</v>
          </cell>
          <cell r="N2326">
            <v>0</v>
          </cell>
          <cell r="O2326">
            <v>0</v>
          </cell>
          <cell r="R2326">
            <v>2</v>
          </cell>
          <cell r="S2326">
            <v>5</v>
          </cell>
          <cell r="T2326" t="str">
            <v xml:space="preserve">Yuan Purchase Pricelist (CNY)</v>
          </cell>
          <cell r="U2326">
            <v>14.33</v>
          </cell>
          <cell r="V2326">
            <v>2240</v>
          </cell>
          <cell r="W2326">
            <v>3470</v>
          </cell>
          <cell r="X2326">
            <v>4790</v>
          </cell>
        </row>
        <row r="2327">
          <cell r="A2327">
            <v>12843</v>
          </cell>
          <cell r="B2327" t="str">
            <v>AUTOLAMPS2297</v>
          </cell>
          <cell r="C2327" t="str">
            <v>AUTOLAMPS2297</v>
          </cell>
          <cell r="D2327" t="b">
            <v>1</v>
          </cell>
          <cell r="E2327" t="str">
            <v xml:space="preserve">TOYOTA MARK X - RX120 (01-09) - TAIL LAMP (RED W/CHROME ROUND) - RH</v>
          </cell>
          <cell r="F2327" t="str">
            <v>TOYOTA</v>
          </cell>
          <cell r="G2327" t="str">
            <v xml:space="preserve">MARKX TLARWC RH</v>
          </cell>
          <cell r="H2327" t="str">
            <v>TY17-0102A-R</v>
          </cell>
          <cell r="J2327">
            <v>0.04</v>
          </cell>
          <cell r="K2327" t="str">
            <v>SUPPLIER0002</v>
          </cell>
          <cell r="L2327" t="str">
            <v xml:space="preserve">ANHUI TINCAI SILK CO. LTD</v>
          </cell>
          <cell r="N2327">
            <v>0</v>
          </cell>
          <cell r="O2327">
            <v>0</v>
          </cell>
          <cell r="R2327">
            <v>2</v>
          </cell>
          <cell r="S2327">
            <v>5</v>
          </cell>
          <cell r="T2327" t="str">
            <v xml:space="preserve">Yuan Purchase Pricelist (CNY)</v>
          </cell>
          <cell r="U2327">
            <v>14.33</v>
          </cell>
          <cell r="V2327">
            <v>2240</v>
          </cell>
          <cell r="W2327">
            <v>3470</v>
          </cell>
          <cell r="X2327">
            <v>4790</v>
          </cell>
        </row>
        <row r="2328">
          <cell r="A2328">
            <v>11765</v>
          </cell>
          <cell r="B2328" t="str">
            <v>AUTOLAMPS2298</v>
          </cell>
          <cell r="C2328" t="str">
            <v>AUTOLAMPS2298</v>
          </cell>
          <cell r="D2328" t="b">
            <v>1</v>
          </cell>
          <cell r="E2328" t="str">
            <v xml:space="preserve">TOYOTA MARK X - RX120 (01-09) - TAIL LAMP (RED) - LH</v>
          </cell>
          <cell r="F2328" t="str">
            <v>TOYOTA</v>
          </cell>
          <cell r="G2328" t="str">
            <v xml:space="preserve">MARKX TLAR LH</v>
          </cell>
          <cell r="H2328" t="str">
            <v>TY17-0102A-L</v>
          </cell>
          <cell r="J2328">
            <v>0.04</v>
          </cell>
          <cell r="K2328" t="str">
            <v>SUPPLIER0002</v>
          </cell>
          <cell r="L2328" t="str">
            <v xml:space="preserve">ANHUI TINCAI SILK CO. LTD</v>
          </cell>
          <cell r="M2328">
            <v>0</v>
          </cell>
          <cell r="N2328">
            <v>0</v>
          </cell>
          <cell r="O2328">
            <v>0</v>
          </cell>
          <cell r="R2328">
            <v>2</v>
          </cell>
          <cell r="S2328">
            <v>5</v>
          </cell>
          <cell r="T2328" t="str">
            <v xml:space="preserve">Yuan Purchase Pricelist (CNY)</v>
          </cell>
          <cell r="U2328">
            <v>25</v>
          </cell>
          <cell r="V2328">
            <v>3908</v>
          </cell>
          <cell r="W2328">
            <v>6060</v>
          </cell>
          <cell r="X2328">
            <v>8360</v>
          </cell>
        </row>
        <row r="2329">
          <cell r="A2329">
            <v>11764</v>
          </cell>
          <cell r="B2329" t="str">
            <v>AUTOLAMPS2299</v>
          </cell>
          <cell r="C2329" t="str">
            <v>AUTOLAMPS2299</v>
          </cell>
          <cell r="D2329" t="b">
            <v>1</v>
          </cell>
          <cell r="E2329" t="str">
            <v xml:space="preserve">TOYOTA MARK X - RX120 (01-09) - TAIL LAMP (RED) - RH</v>
          </cell>
          <cell r="F2329" t="str">
            <v>TOYOTA</v>
          </cell>
          <cell r="G2329" t="str">
            <v xml:space="preserve">MARKX TLAR RH</v>
          </cell>
          <cell r="H2329" t="str">
            <v>TY17-0102A-R</v>
          </cell>
          <cell r="J2329">
            <v>0.04</v>
          </cell>
          <cell r="K2329" t="str">
            <v>SUPPLIER0002</v>
          </cell>
          <cell r="L2329" t="str">
            <v xml:space="preserve">ANHUI TINCAI SILK CO. LTD</v>
          </cell>
          <cell r="M2329">
            <v>0</v>
          </cell>
          <cell r="N2329">
            <v>0</v>
          </cell>
          <cell r="O2329">
            <v>0</v>
          </cell>
          <cell r="R2329">
            <v>2</v>
          </cell>
          <cell r="S2329">
            <v>5</v>
          </cell>
          <cell r="T2329" t="str">
            <v xml:space="preserve">Yuan Purchase Pricelist (CNY)</v>
          </cell>
          <cell r="U2329">
            <v>25</v>
          </cell>
          <cell r="V2329">
            <v>3908</v>
          </cell>
          <cell r="W2329">
            <v>6060</v>
          </cell>
          <cell r="X2329">
            <v>8360</v>
          </cell>
        </row>
        <row r="2330">
          <cell r="A2330">
            <v>11485</v>
          </cell>
          <cell r="B2330" t="str">
            <v>AUTOLAMPS2300</v>
          </cell>
          <cell r="C2330" t="str">
            <v>AUTOLAMPS2300</v>
          </cell>
          <cell r="D2330" t="b">
            <v>1</v>
          </cell>
          <cell r="E2330" t="str">
            <v xml:space="preserve">TOYOTA MARK X - RX120 (01-09) - TAIL LAMP (RED/CLEAR) - LH</v>
          </cell>
          <cell r="F2330" t="str">
            <v>TOYOTA</v>
          </cell>
          <cell r="G2330" t="str">
            <v xml:space="preserve">MARKX TLARC RH</v>
          </cell>
          <cell r="H2330" t="str">
            <v>TY17-0102B-L</v>
          </cell>
          <cell r="J2330">
            <v>0.04</v>
          </cell>
          <cell r="K2330" t="str">
            <v>SUPPLIER0002</v>
          </cell>
          <cell r="L2330" t="str">
            <v xml:space="preserve">ANHUI TINCAI SILK CO. LTD</v>
          </cell>
          <cell r="M2330">
            <v>-1</v>
          </cell>
          <cell r="N2330">
            <v>-4</v>
          </cell>
          <cell r="O2330">
            <v>-5</v>
          </cell>
          <cell r="R2330">
            <v>2</v>
          </cell>
          <cell r="S2330">
            <v>5</v>
          </cell>
          <cell r="T2330" t="str">
            <v xml:space="preserve">Yuan Purchase Pricelist (CNY)</v>
          </cell>
          <cell r="U2330">
            <v>25</v>
          </cell>
          <cell r="V2330">
            <v>3908</v>
          </cell>
          <cell r="W2330">
            <v>6060</v>
          </cell>
          <cell r="X2330">
            <v>8360</v>
          </cell>
        </row>
        <row r="2331">
          <cell r="A2331">
            <v>11484</v>
          </cell>
          <cell r="B2331" t="str">
            <v>AUTOLAMPS2301</v>
          </cell>
          <cell r="C2331" t="str">
            <v>AUTOLAMPS2301</v>
          </cell>
          <cell r="D2331" t="b">
            <v>1</v>
          </cell>
          <cell r="E2331" t="str">
            <v xml:space="preserve">TOYOTA MARK X - RX120 (01-09) - TAIL LAMP (RED/CLEAR) - RH</v>
          </cell>
          <cell r="F2331" t="str">
            <v>TOYOTA</v>
          </cell>
          <cell r="G2331" t="str">
            <v xml:space="preserve">MARKX TLARC RH</v>
          </cell>
          <cell r="H2331" t="str">
            <v>TY17-0102B-R</v>
          </cell>
          <cell r="J2331">
            <v>0.04</v>
          </cell>
          <cell r="K2331" t="str">
            <v>SUPPLIER0002</v>
          </cell>
          <cell r="L2331" t="str">
            <v xml:space="preserve">ANHUI TINCAI SILK CO. LTD</v>
          </cell>
          <cell r="M2331">
            <v>0</v>
          </cell>
          <cell r="N2331">
            <v>0</v>
          </cell>
          <cell r="O2331">
            <v>0</v>
          </cell>
          <cell r="R2331">
            <v>2</v>
          </cell>
          <cell r="S2331">
            <v>5</v>
          </cell>
          <cell r="T2331" t="str">
            <v xml:space="preserve">Yuan Purchase Pricelist (CNY)</v>
          </cell>
          <cell r="U2331">
            <v>25</v>
          </cell>
          <cell r="V2331">
            <v>3908</v>
          </cell>
          <cell r="W2331">
            <v>6060</v>
          </cell>
          <cell r="X2331">
            <v>8360</v>
          </cell>
        </row>
        <row r="2332">
          <cell r="A2332">
            <v>13844</v>
          </cell>
          <cell r="B2332" t="str">
            <v>AUTOLAMPS2800</v>
          </cell>
          <cell r="C2332" t="str">
            <v>AUTOLAMPS2800</v>
          </cell>
          <cell r="D2332" t="b">
            <v>1</v>
          </cell>
          <cell r="E2332" t="str">
            <v xml:space="preserve">TOYOTA MARK X (10-) FOG LAMP COVER (SPORT) - LH</v>
          </cell>
          <cell r="F2332" t="str">
            <v>TOYOTA</v>
          </cell>
          <cell r="G2332" t="str">
            <v>MARKX/10-FLCS-LH</v>
          </cell>
          <cell r="H2332" t="str">
            <v>TY17-0204-2</v>
          </cell>
          <cell r="J2332">
            <v>0.04</v>
          </cell>
          <cell r="K2332" t="str">
            <v>SUPPLIER0002</v>
          </cell>
          <cell r="L2332" t="str">
            <v xml:space="preserve">ANHUI TINCAI SILK CO. LTD</v>
          </cell>
          <cell r="M2332">
            <v>4</v>
          </cell>
          <cell r="N2332">
            <v>16</v>
          </cell>
          <cell r="O2332">
            <v>20</v>
          </cell>
          <cell r="R2332">
            <v>1</v>
          </cell>
          <cell r="S2332">
            <v>5</v>
          </cell>
          <cell r="T2332" t="str">
            <v xml:space="preserve">Yuan Purchase Pricelist (CNY)</v>
          </cell>
          <cell r="U2332">
            <v>8</v>
          </cell>
          <cell r="V2332">
            <v>218</v>
          </cell>
          <cell r="W2332">
            <v>330</v>
          </cell>
          <cell r="X2332">
            <v>440</v>
          </cell>
        </row>
        <row r="2333">
          <cell r="A2333">
            <v>13843</v>
          </cell>
          <cell r="B2333" t="str">
            <v>AUTOLAMPS2801</v>
          </cell>
          <cell r="C2333" t="str">
            <v>AUTOLAMPS2801</v>
          </cell>
          <cell r="D2333" t="b">
            <v>1</v>
          </cell>
          <cell r="E2333" t="str">
            <v xml:space="preserve">TOYOTA MARK X (10-) FOG LAMP COVER (SPORT) - RH</v>
          </cell>
          <cell r="F2333" t="str">
            <v>TOYOTA</v>
          </cell>
          <cell r="G2333" t="str">
            <v>MARKX/10-FLCS-RH</v>
          </cell>
          <cell r="H2333" t="str">
            <v>TY17-0204-2</v>
          </cell>
          <cell r="J2333">
            <v>0.04</v>
          </cell>
          <cell r="K2333" t="str">
            <v>SUPPLIER0002</v>
          </cell>
          <cell r="L2333" t="str">
            <v xml:space="preserve">ANHUI TINCAI SILK CO. LTD</v>
          </cell>
          <cell r="M2333">
            <v>4</v>
          </cell>
          <cell r="N2333">
            <v>16</v>
          </cell>
          <cell r="O2333">
            <v>20</v>
          </cell>
          <cell r="R2333">
            <v>1</v>
          </cell>
          <cell r="S2333">
            <v>5</v>
          </cell>
          <cell r="T2333" t="str">
            <v xml:space="preserve">Yuan Purchase Pricelist (CNY)</v>
          </cell>
          <cell r="U2333">
            <v>8</v>
          </cell>
          <cell r="V2333">
            <v>218</v>
          </cell>
          <cell r="W2333">
            <v>330</v>
          </cell>
          <cell r="X2333">
            <v>440</v>
          </cell>
        </row>
        <row r="2334">
          <cell r="A2334">
            <v>13922</v>
          </cell>
          <cell r="B2334" t="str">
            <v>AUTOLAMPS2268</v>
          </cell>
          <cell r="C2334" t="str">
            <v>AUTOLAMPS2268</v>
          </cell>
          <cell r="D2334" t="b">
            <v>1</v>
          </cell>
          <cell r="E2334" t="str">
            <v xml:space="preserve">TOYOTA MARK X (10-) RX130 -  FOG LAMP COVER - LH</v>
          </cell>
          <cell r="F2334" t="str">
            <v>TOYOTA</v>
          </cell>
          <cell r="G2334" t="str">
            <v xml:space="preserve">MARKX/10 FLC LH</v>
          </cell>
          <cell r="H2334" t="str">
            <v>TY17-0204-1-L</v>
          </cell>
          <cell r="J2334">
            <v>0.04</v>
          </cell>
          <cell r="K2334" t="str">
            <v>SUPPLIER0002</v>
          </cell>
          <cell r="L2334" t="str">
            <v xml:space="preserve">ANHUI TINCAI SILK CO. LTD</v>
          </cell>
          <cell r="N2334">
            <v>0</v>
          </cell>
          <cell r="O2334">
            <v>0</v>
          </cell>
          <cell r="P2334">
            <v>2</v>
          </cell>
          <cell r="Q2334">
            <v>5</v>
          </cell>
          <cell r="T2334" t="str">
            <v xml:space="preserve">Yuan Purchase Pricelist (CNY)</v>
          </cell>
          <cell r="U2334">
            <v>22</v>
          </cell>
          <cell r="V2334">
            <v>561</v>
          </cell>
          <cell r="W2334">
            <v>840</v>
          </cell>
          <cell r="X2334">
            <v>1500</v>
          </cell>
        </row>
        <row r="2335">
          <cell r="A2335">
            <v>13923</v>
          </cell>
          <cell r="B2335" t="str">
            <v>AUTOLAMPS2269</v>
          </cell>
          <cell r="C2335" t="str">
            <v>AUTOLAMPS2269</v>
          </cell>
          <cell r="D2335" t="b">
            <v>1</v>
          </cell>
          <cell r="E2335" t="str">
            <v xml:space="preserve">TOYOTA MARK X (10-) RX130 -  FOG LAMP COVER - RH</v>
          </cell>
          <cell r="F2335" t="str">
            <v>TOYOTA</v>
          </cell>
          <cell r="G2335" t="str">
            <v xml:space="preserve">MARKX/10 FLC RH</v>
          </cell>
          <cell r="H2335" t="str">
            <v>TY17-0204-1-R</v>
          </cell>
          <cell r="J2335">
            <v>0.04</v>
          </cell>
          <cell r="K2335" t="str">
            <v>SUPPLIER0002</v>
          </cell>
          <cell r="L2335" t="str">
            <v xml:space="preserve">ANHUI TINCAI SILK CO. LTD</v>
          </cell>
          <cell r="N2335">
            <v>0</v>
          </cell>
          <cell r="O2335">
            <v>0</v>
          </cell>
          <cell r="P2335">
            <v>2</v>
          </cell>
          <cell r="Q2335">
            <v>5</v>
          </cell>
          <cell r="T2335" t="str">
            <v xml:space="preserve">Yuan Purchase Pricelist (CNY)</v>
          </cell>
          <cell r="U2335">
            <v>22</v>
          </cell>
          <cell r="V2335">
            <v>561</v>
          </cell>
          <cell r="W2335">
            <v>840</v>
          </cell>
          <cell r="X2335">
            <v>1500</v>
          </cell>
        </row>
        <row r="2336">
          <cell r="A2336">
            <v>13924</v>
          </cell>
          <cell r="B2336" t="str">
            <v>AUTOLAMPS2271</v>
          </cell>
          <cell r="C2336" t="str">
            <v>AUTOLAMPS2271</v>
          </cell>
          <cell r="D2336" t="b">
            <v>1</v>
          </cell>
          <cell r="E2336" t="str">
            <v xml:space="preserve">TOYOTA MARK X (10-) RX130 -  FRONT BUMPER GRILLE </v>
          </cell>
          <cell r="F2336" t="str">
            <v>TOYOTA</v>
          </cell>
          <cell r="G2336" t="str">
            <v xml:space="preserve">MARKX/10 BPRGRLF</v>
          </cell>
          <cell r="H2336" t="str">
            <v>TY17-0207-2</v>
          </cell>
          <cell r="J2336">
            <v>0.04</v>
          </cell>
          <cell r="K2336" t="str">
            <v>SUPPLIER0002</v>
          </cell>
          <cell r="L2336" t="str">
            <v xml:space="preserve">ANHUI TINCAI SILK CO. LTD</v>
          </cell>
          <cell r="M2336">
            <v>0</v>
          </cell>
          <cell r="N2336">
            <v>0</v>
          </cell>
          <cell r="O2336">
            <v>0</v>
          </cell>
          <cell r="R2336">
            <v>2</v>
          </cell>
          <cell r="S2336">
            <v>3</v>
          </cell>
          <cell r="T2336" t="str">
            <v xml:space="preserve">Yuan Purchase Pricelist (CNY)</v>
          </cell>
          <cell r="U2336">
            <v>16</v>
          </cell>
          <cell r="V2336">
            <v>408</v>
          </cell>
          <cell r="W2336">
            <v>610</v>
          </cell>
          <cell r="X2336">
            <v>1100</v>
          </cell>
          <cell r="Z2336">
            <v>5</v>
          </cell>
          <cell r="AB2336" t="str">
            <v>G4B</v>
          </cell>
        </row>
        <row r="2337">
          <cell r="A2337">
            <v>13909</v>
          </cell>
          <cell r="B2337" t="str">
            <v>AUTOLAMPS2258</v>
          </cell>
          <cell r="C2337" t="str">
            <v>AUTOLAMPS2258</v>
          </cell>
          <cell r="D2337" t="b">
            <v>1</v>
          </cell>
          <cell r="E2337" t="str">
            <v xml:space="preserve">TOYOTA MARK X (10-) RX130 - BACK LAMP - LH</v>
          </cell>
          <cell r="F2337" t="str">
            <v>TOYOTA</v>
          </cell>
          <cell r="G2337" t="str">
            <v xml:space="preserve">MARKX/10 BALA LH</v>
          </cell>
          <cell r="H2337" t="str">
            <v>TY17-0202C-L</v>
          </cell>
          <cell r="J2337">
            <v>0.04</v>
          </cell>
          <cell r="K2337" t="str">
            <v>SUPPLIER0002</v>
          </cell>
          <cell r="L2337" t="str">
            <v xml:space="preserve">ANHUI TINCAI SILK CO. LTD</v>
          </cell>
          <cell r="N2337">
            <v>0</v>
          </cell>
          <cell r="O2337">
            <v>0</v>
          </cell>
          <cell r="P2337">
            <v>2</v>
          </cell>
          <cell r="Q2337">
            <v>5</v>
          </cell>
          <cell r="T2337" t="str">
            <v xml:space="preserve">Yuan Purchase Pricelist (CNY)</v>
          </cell>
          <cell r="U2337">
            <v>100</v>
          </cell>
          <cell r="V2337">
            <v>2551</v>
          </cell>
          <cell r="W2337">
            <v>3800</v>
          </cell>
          <cell r="X2337">
            <v>6600</v>
          </cell>
        </row>
        <row r="2338">
          <cell r="A2338">
            <v>13905</v>
          </cell>
          <cell r="B2338" t="str">
            <v>AUTOLAMPS2259</v>
          </cell>
          <cell r="C2338" t="str">
            <v>AUTOLAMPS2259</v>
          </cell>
          <cell r="D2338" t="b">
            <v>1</v>
          </cell>
          <cell r="E2338" t="str">
            <v xml:space="preserve">TOYOTA MARK X (10-) RX130 - BACK LAMP - RH</v>
          </cell>
          <cell r="F2338" t="str">
            <v>TOYOTA</v>
          </cell>
          <cell r="G2338" t="str">
            <v xml:space="preserve">MARKX/10 BALA RH</v>
          </cell>
          <cell r="H2338" t="str">
            <v>TY17-0202C-R</v>
          </cell>
          <cell r="J2338">
            <v>0.04</v>
          </cell>
          <cell r="K2338" t="str">
            <v>SUPPLIER0002</v>
          </cell>
          <cell r="L2338" t="str">
            <v xml:space="preserve">ANHUI TINCAI SILK CO. LTD</v>
          </cell>
          <cell r="N2338">
            <v>0</v>
          </cell>
          <cell r="O2338">
            <v>0</v>
          </cell>
          <cell r="P2338">
            <v>2</v>
          </cell>
          <cell r="Q2338">
            <v>5</v>
          </cell>
          <cell r="T2338" t="str">
            <v xml:space="preserve">Yuan Purchase Pricelist (CNY)</v>
          </cell>
          <cell r="U2338">
            <v>100</v>
          </cell>
          <cell r="V2338">
            <v>2551</v>
          </cell>
          <cell r="W2338">
            <v>3800</v>
          </cell>
          <cell r="X2338">
            <v>6600</v>
          </cell>
        </row>
        <row r="2339">
          <cell r="A2339">
            <v>13998</v>
          </cell>
          <cell r="B2339" t="str">
            <v>AUTOLAMPS2266</v>
          </cell>
          <cell r="C2339" t="str">
            <v>AUTOLAMPS2266</v>
          </cell>
          <cell r="D2339" t="b">
            <v>1</v>
          </cell>
          <cell r="E2339" t="str">
            <v xml:space="preserve">TOYOTA MARK X (10-) RX130 - FOG LAMP COVER (SPORT) - LH</v>
          </cell>
          <cell r="F2339" t="str">
            <v>TOYOTA</v>
          </cell>
          <cell r="G2339" t="str">
            <v xml:space="preserve">MARKX/10 FLCS LH</v>
          </cell>
          <cell r="H2339" t="str">
            <v>TY17-0204-2-L</v>
          </cell>
          <cell r="J2339">
            <v>0.04</v>
          </cell>
          <cell r="K2339" t="str">
            <v>SUPPLIER0002</v>
          </cell>
          <cell r="L2339" t="str">
            <v xml:space="preserve">ANHUI TINCAI SILK CO. LTD</v>
          </cell>
          <cell r="N2339">
            <v>0</v>
          </cell>
          <cell r="O2339">
            <v>0</v>
          </cell>
          <cell r="P2339">
            <v>2</v>
          </cell>
          <cell r="Q2339">
            <v>5</v>
          </cell>
          <cell r="T2339" t="str">
            <v xml:space="preserve">Yuan Purchase Pricelist (CNY)</v>
          </cell>
          <cell r="U2339">
            <v>7</v>
          </cell>
          <cell r="V2339">
            <v>177</v>
          </cell>
          <cell r="W2339">
            <v>270</v>
          </cell>
          <cell r="X2339">
            <v>540</v>
          </cell>
        </row>
        <row r="2340">
          <cell r="A2340">
            <v>13999</v>
          </cell>
          <cell r="B2340" t="str">
            <v>AUTOLAMPS2267</v>
          </cell>
          <cell r="C2340" t="str">
            <v>AUTOLAMPS2267</v>
          </cell>
          <cell r="D2340" t="b">
            <v>1</v>
          </cell>
          <cell r="E2340" t="str">
            <v xml:space="preserve">TOYOTA MARK X (10-) RX130 - FOG LAMP COVER (SPORT) - RH</v>
          </cell>
          <cell r="F2340" t="str">
            <v>TOYOTA</v>
          </cell>
          <cell r="G2340" t="str">
            <v xml:space="preserve">MARKX/10 FLCS RH</v>
          </cell>
          <cell r="H2340" t="str">
            <v>TY17-0204-2-R</v>
          </cell>
          <cell r="J2340">
            <v>0.04</v>
          </cell>
          <cell r="K2340" t="str">
            <v>SUPPLIER0002</v>
          </cell>
          <cell r="L2340" t="str">
            <v xml:space="preserve">ANHUI TINCAI SILK CO. LTD</v>
          </cell>
          <cell r="N2340">
            <v>0</v>
          </cell>
          <cell r="O2340">
            <v>0</v>
          </cell>
          <cell r="P2340">
            <v>2</v>
          </cell>
          <cell r="Q2340">
            <v>5</v>
          </cell>
          <cell r="T2340" t="str">
            <v xml:space="preserve">Yuan Purchase Pricelist (CNY)</v>
          </cell>
          <cell r="U2340">
            <v>7</v>
          </cell>
          <cell r="V2340">
            <v>177</v>
          </cell>
          <cell r="W2340">
            <v>270</v>
          </cell>
          <cell r="X2340">
            <v>540</v>
          </cell>
        </row>
        <row r="2341">
          <cell r="A2341">
            <v>13912</v>
          </cell>
          <cell r="B2341" t="str">
            <v>AUTOLAMPS2262</v>
          </cell>
          <cell r="C2341" t="str">
            <v>AUTOLAMPS2262</v>
          </cell>
          <cell r="D2341" t="b">
            <v>1</v>
          </cell>
          <cell r="E2341" t="str">
            <v xml:space="preserve">TOYOTA MARK X (10-) RX130 - FRONT BUMPER </v>
          </cell>
          <cell r="F2341" t="str">
            <v>TOYOTA</v>
          </cell>
          <cell r="G2341" t="str">
            <v xml:space="preserve">MARKX/10 BPRF</v>
          </cell>
          <cell r="H2341" t="str">
            <v>TY17-0207</v>
          </cell>
          <cell r="J2341">
            <v>0.04</v>
          </cell>
          <cell r="K2341" t="str">
            <v>SUPPLIER0002</v>
          </cell>
          <cell r="L2341" t="str">
            <v xml:space="preserve">ANHUI TINCAI SILK CO. LTD</v>
          </cell>
          <cell r="M2341">
            <v>0</v>
          </cell>
          <cell r="N2341">
            <v>0</v>
          </cell>
          <cell r="O2341">
            <v>0</v>
          </cell>
          <cell r="R2341">
            <v>2</v>
          </cell>
          <cell r="S2341">
            <v>3</v>
          </cell>
          <cell r="T2341" t="str">
            <v xml:space="preserve">Yuan Purchase Pricelist (CNY)</v>
          </cell>
          <cell r="U2341">
            <v>105</v>
          </cell>
          <cell r="V2341">
            <v>2678</v>
          </cell>
          <cell r="W2341">
            <v>4000</v>
          </cell>
          <cell r="X2341">
            <v>6900</v>
          </cell>
          <cell r="Z2341">
            <v>3</v>
          </cell>
          <cell r="AB2341" t="str">
            <v>G4A</v>
          </cell>
        </row>
        <row r="2342">
          <cell r="A2342">
            <v>14000</v>
          </cell>
          <cell r="B2342" t="str">
            <v>AUTOLAMPS2260</v>
          </cell>
          <cell r="C2342" t="str">
            <v>AUTOLAMPS2260</v>
          </cell>
          <cell r="D2342" t="b">
            <v>1</v>
          </cell>
          <cell r="E2342" t="str">
            <v xml:space="preserve">TOYOTA MARK X (10-) RX130 - FRONT BUMPER (SPORT)</v>
          </cell>
          <cell r="F2342" t="str">
            <v>TOYOTA</v>
          </cell>
          <cell r="G2342" t="str">
            <v xml:space="preserve">MARKX/10 BPRFS RH</v>
          </cell>
          <cell r="H2342" t="str">
            <v>TY17-0207B</v>
          </cell>
          <cell r="J2342">
            <v>0.04</v>
          </cell>
          <cell r="K2342" t="str">
            <v>SUPPLIER0002</v>
          </cell>
          <cell r="L2342" t="str">
            <v xml:space="preserve">ANHUI TINCAI SILK CO. LTD</v>
          </cell>
          <cell r="N2342">
            <v>0</v>
          </cell>
          <cell r="O2342">
            <v>0</v>
          </cell>
          <cell r="R2342">
            <v>2</v>
          </cell>
          <cell r="S2342">
            <v>3</v>
          </cell>
          <cell r="T2342" t="str">
            <v xml:space="preserve">Yuan Purchase Pricelist (CNY)</v>
          </cell>
          <cell r="U2342">
            <v>105</v>
          </cell>
          <cell r="V2342">
            <v>2856</v>
          </cell>
          <cell r="W2342">
            <v>4280</v>
          </cell>
          <cell r="X2342">
            <v>5710</v>
          </cell>
          <cell r="Z2342">
            <v>14</v>
          </cell>
          <cell r="AB2342" t="str">
            <v>G4A</v>
          </cell>
        </row>
        <row r="2343">
          <cell r="A2343">
            <v>14001</v>
          </cell>
          <cell r="B2343" t="str">
            <v>AUTOLAMPS2261</v>
          </cell>
          <cell r="C2343" t="str">
            <v>AUTOLAMPS2261</v>
          </cell>
          <cell r="D2343" t="b">
            <v>1</v>
          </cell>
          <cell r="E2343" t="str">
            <v xml:space="preserve">TOYOTA MARK X (10-) RX130 - FRONT BUMPER GRILL (SPORT)</v>
          </cell>
          <cell r="F2343" t="str">
            <v>TOYOTA</v>
          </cell>
          <cell r="G2343" t="str">
            <v xml:space="preserve">MARKX/10 BPRGRLS</v>
          </cell>
          <cell r="H2343" t="str">
            <v>TY17-0207B-1</v>
          </cell>
          <cell r="J2343">
            <v>0.04</v>
          </cell>
          <cell r="K2343" t="str">
            <v>SUPPLIER0002</v>
          </cell>
          <cell r="L2343" t="str">
            <v xml:space="preserve">ANHUI TINCAI SILK CO. LTD</v>
          </cell>
          <cell r="N2343">
            <v>0</v>
          </cell>
          <cell r="O2343">
            <v>0</v>
          </cell>
          <cell r="R2343">
            <v>2</v>
          </cell>
          <cell r="S2343">
            <v>3</v>
          </cell>
          <cell r="T2343" t="str">
            <v xml:space="preserve">Yuan Purchase Pricelist (CNY)</v>
          </cell>
          <cell r="U2343">
            <v>20</v>
          </cell>
          <cell r="V2343">
            <v>505</v>
          </cell>
          <cell r="W2343">
            <v>780</v>
          </cell>
          <cell r="X2343">
            <v>1560</v>
          </cell>
        </row>
        <row r="2344">
          <cell r="A2344">
            <v>14002</v>
          </cell>
          <cell r="B2344" t="str">
            <v>AUTOLAMPS2270</v>
          </cell>
          <cell r="C2344" t="str">
            <v>AUTOLAMPS2270</v>
          </cell>
          <cell r="D2344" t="b">
            <v>1</v>
          </cell>
          <cell r="E2344" t="str">
            <v xml:space="preserve">TOYOTA MARK X (10-) RX130 - GRILLE  W/ X </v>
          </cell>
          <cell r="F2344" t="str">
            <v>TOYOTA</v>
          </cell>
          <cell r="G2344" t="str">
            <v xml:space="preserve">MARKX/10 GRLX</v>
          </cell>
          <cell r="H2344" t="str">
            <v>TY17-0211D</v>
          </cell>
          <cell r="J2344">
            <v>0.04</v>
          </cell>
          <cell r="K2344" t="str">
            <v>SUPPLIER0002</v>
          </cell>
          <cell r="L2344" t="str">
            <v xml:space="preserve">ANHUI TINCAI SILK CO. LTD</v>
          </cell>
          <cell r="N2344">
            <v>0</v>
          </cell>
          <cell r="O2344">
            <v>0</v>
          </cell>
          <cell r="R2344">
            <v>2</v>
          </cell>
          <cell r="S2344">
            <v>3</v>
          </cell>
          <cell r="T2344" t="str">
            <v xml:space="preserve">Yuan Purchase Pricelist (CNY)</v>
          </cell>
          <cell r="U2344">
            <v>120</v>
          </cell>
          <cell r="V2344">
            <v>3032</v>
          </cell>
          <cell r="W2344">
            <v>4700</v>
          </cell>
          <cell r="X2344">
            <v>9400</v>
          </cell>
        </row>
        <row r="2345">
          <cell r="A2345">
            <v>13903</v>
          </cell>
          <cell r="B2345" t="str">
            <v>AUTOLAMPS2272</v>
          </cell>
          <cell r="C2345" t="str">
            <v>AUTOLAMPS2272</v>
          </cell>
          <cell r="D2345" t="b">
            <v>1</v>
          </cell>
          <cell r="E2345" t="str">
            <v xml:space="preserve">TOYOTA MARK X (10-) RX130 - HEAD LAMP (WHITE CASE) - LH</v>
          </cell>
          <cell r="F2345" t="str">
            <v>TOYOTA</v>
          </cell>
          <cell r="G2345" t="str">
            <v xml:space="preserve">MARKX/10 HLA LH</v>
          </cell>
          <cell r="H2345" t="str">
            <v>TY17-0201B-L</v>
          </cell>
          <cell r="J2345">
            <v>0.04</v>
          </cell>
          <cell r="K2345" t="str">
            <v>SUPPLIER0002</v>
          </cell>
          <cell r="L2345" t="str">
            <v xml:space="preserve">ANHUI TINCAI SILK CO. LTD</v>
          </cell>
          <cell r="M2345">
            <v>0</v>
          </cell>
          <cell r="N2345">
            <v>0</v>
          </cell>
          <cell r="O2345">
            <v>0</v>
          </cell>
          <cell r="R2345">
            <v>2</v>
          </cell>
          <cell r="S2345">
            <v>3</v>
          </cell>
          <cell r="T2345" t="str">
            <v xml:space="preserve">Yuan Purchase Pricelist (CNY)</v>
          </cell>
          <cell r="U2345">
            <v>250</v>
          </cell>
          <cell r="V2345">
            <v>6377</v>
          </cell>
          <cell r="W2345">
            <v>9600</v>
          </cell>
          <cell r="X2345">
            <v>16500</v>
          </cell>
          <cell r="Z2345">
            <v>4</v>
          </cell>
          <cell r="AB2345" t="str">
            <v>B9</v>
          </cell>
        </row>
        <row r="2346">
          <cell r="A2346">
            <v>13904</v>
          </cell>
          <cell r="B2346" t="str">
            <v>AUTOLAMPS2273</v>
          </cell>
          <cell r="C2346" t="str">
            <v>AUTOLAMPS2273</v>
          </cell>
          <cell r="D2346" t="b">
            <v>1</v>
          </cell>
          <cell r="E2346" t="str">
            <v xml:space="preserve">TOYOTA MARK X (10-) RX130 - HEAD LAMP (WHITE CASE) - RH</v>
          </cell>
          <cell r="F2346" t="str">
            <v>TOYOTA</v>
          </cell>
          <cell r="G2346" t="str">
            <v xml:space="preserve">MARKX/10 HLA RH</v>
          </cell>
          <cell r="H2346" t="str">
            <v>TY17-0201B-R</v>
          </cell>
          <cell r="J2346">
            <v>0.04</v>
          </cell>
          <cell r="K2346" t="str">
            <v>SUPPLIER0002</v>
          </cell>
          <cell r="L2346" t="str">
            <v xml:space="preserve">ANHUI TINCAI SILK CO. LTD</v>
          </cell>
          <cell r="N2346">
            <v>0</v>
          </cell>
          <cell r="O2346">
            <v>0</v>
          </cell>
          <cell r="R2346">
            <v>2</v>
          </cell>
          <cell r="S2346">
            <v>3</v>
          </cell>
          <cell r="T2346" t="str">
            <v xml:space="preserve">Yuan Purchase Pricelist (CNY)</v>
          </cell>
          <cell r="U2346">
            <v>250</v>
          </cell>
          <cell r="V2346">
            <v>6377</v>
          </cell>
          <cell r="W2346">
            <v>9600</v>
          </cell>
          <cell r="X2346">
            <v>16500</v>
          </cell>
          <cell r="Z2346">
            <v>3</v>
          </cell>
          <cell r="AB2346" t="str">
            <v>B9</v>
          </cell>
        </row>
        <row r="2347">
          <cell r="A2347">
            <v>14003</v>
          </cell>
          <cell r="B2347" t="str">
            <v>AUTOLAMPS2278</v>
          </cell>
          <cell r="C2347" t="str">
            <v>AUTOLAMPS2278</v>
          </cell>
          <cell r="D2347" t="b">
            <v>1</v>
          </cell>
          <cell r="E2347" t="str">
            <v xml:space="preserve">TOYOTA MARK X (10-) RX130 - HOOD STRIP (MOULDING)</v>
          </cell>
          <cell r="F2347" t="str">
            <v>TOYOTA</v>
          </cell>
          <cell r="G2347" t="str">
            <v xml:space="preserve">MARKX/10 HD STRIP</v>
          </cell>
          <cell r="H2347" t="str">
            <v>TY17-0215-2</v>
          </cell>
          <cell r="J2347">
            <v>0.04</v>
          </cell>
          <cell r="K2347" t="str">
            <v>SUPPLIER0002</v>
          </cell>
          <cell r="L2347" t="str">
            <v xml:space="preserve">ANHUI TINCAI SILK CO. LTD</v>
          </cell>
          <cell r="N2347">
            <v>0</v>
          </cell>
          <cell r="O2347">
            <v>0</v>
          </cell>
          <cell r="R2347">
            <v>2</v>
          </cell>
          <cell r="S2347">
            <v>5</v>
          </cell>
          <cell r="T2347" t="str">
            <v xml:space="preserve">Yuan Purchase Pricelist (CNY)</v>
          </cell>
          <cell r="U2347">
            <v>30</v>
          </cell>
          <cell r="V2347">
            <v>816</v>
          </cell>
          <cell r="W2347">
            <v>1220</v>
          </cell>
          <cell r="X2347">
            <v>1630</v>
          </cell>
        </row>
        <row r="2348">
          <cell r="A2348">
            <v>14005</v>
          </cell>
          <cell r="B2348" t="str">
            <v>AUTOLAMPS2264</v>
          </cell>
          <cell r="C2348" t="str">
            <v>AUTOLAMPS2264</v>
          </cell>
          <cell r="D2348" t="b">
            <v>1</v>
          </cell>
          <cell r="E2348" t="str">
            <v xml:space="preserve">TOYOTA MARK X (10-) RX130 - INNER FENDER - LH</v>
          </cell>
          <cell r="F2348" t="str">
            <v>TOYOTA</v>
          </cell>
          <cell r="G2348" t="str">
            <v xml:space="preserve">MARKX/10 IF LH</v>
          </cell>
          <cell r="H2348" t="str">
            <v>TY17-0216-1-L</v>
          </cell>
          <cell r="J2348">
            <v>0.04</v>
          </cell>
          <cell r="K2348" t="str">
            <v>SUPPLIER0002</v>
          </cell>
          <cell r="L2348" t="str">
            <v xml:space="preserve">ANHUI TINCAI SILK CO. LTD</v>
          </cell>
          <cell r="N2348">
            <v>0</v>
          </cell>
          <cell r="O2348">
            <v>0</v>
          </cell>
          <cell r="R2348">
            <v>5</v>
          </cell>
          <cell r="S2348">
            <v>20</v>
          </cell>
          <cell r="T2348" t="str">
            <v xml:space="preserve">Yuan Purchase Pricelist (CNY)</v>
          </cell>
          <cell r="U2348">
            <v>22</v>
          </cell>
          <cell r="V2348">
            <v>556</v>
          </cell>
          <cell r="W2348">
            <v>860</v>
          </cell>
          <cell r="X2348">
            <v>1720</v>
          </cell>
        </row>
        <row r="2349">
          <cell r="A2349">
            <v>14004</v>
          </cell>
          <cell r="B2349" t="str">
            <v>AUTOLAMPS2265</v>
          </cell>
          <cell r="C2349" t="str">
            <v>AUTOLAMPS2265</v>
          </cell>
          <cell r="D2349" t="b">
            <v>1</v>
          </cell>
          <cell r="E2349" t="str">
            <v xml:space="preserve">TOYOTA MARK X (10-) RX130 - INNER FENDER - RH</v>
          </cell>
          <cell r="F2349" t="str">
            <v>TOYOTA</v>
          </cell>
          <cell r="G2349" t="str">
            <v xml:space="preserve">MARKX/10 IF RH</v>
          </cell>
          <cell r="H2349" t="str">
            <v>TY17-0216-1-R</v>
          </cell>
          <cell r="J2349">
            <v>0.04</v>
          </cell>
          <cell r="K2349" t="str">
            <v>SUPPLIER0002</v>
          </cell>
          <cell r="L2349" t="str">
            <v xml:space="preserve">ANHUI TINCAI SILK CO. LTD</v>
          </cell>
          <cell r="N2349">
            <v>0</v>
          </cell>
          <cell r="O2349">
            <v>0</v>
          </cell>
          <cell r="R2349">
            <v>5</v>
          </cell>
          <cell r="S2349">
            <v>20</v>
          </cell>
          <cell r="T2349" t="str">
            <v xml:space="preserve">Yuan Purchase Pricelist (CNY)</v>
          </cell>
          <cell r="U2349">
            <v>22</v>
          </cell>
          <cell r="V2349">
            <v>556</v>
          </cell>
          <cell r="W2349">
            <v>860</v>
          </cell>
          <cell r="X2349">
            <v>1720</v>
          </cell>
        </row>
        <row r="2350">
          <cell r="A2350">
            <v>14006</v>
          </cell>
          <cell r="B2350" t="str">
            <v>AUTOLAMPS2274</v>
          </cell>
          <cell r="C2350" t="str">
            <v>AUTOLAMPS2274</v>
          </cell>
          <cell r="D2350" t="b">
            <v>1</v>
          </cell>
          <cell r="E2350" t="str">
            <v xml:space="preserve">TOYOTA MARK X (10-) RX130 - MIRROR ELECTRIC W/LIGHT - LH</v>
          </cell>
          <cell r="F2350" t="str">
            <v>TOYOTA</v>
          </cell>
          <cell r="G2350" t="str">
            <v xml:space="preserve">MARKX/10 SMEWL LH</v>
          </cell>
          <cell r="H2350" t="str">
            <v>TY17-0212-L</v>
          </cell>
          <cell r="J2350">
            <v>0.04</v>
          </cell>
          <cell r="K2350" t="str">
            <v>SUPPLIER0002</v>
          </cell>
          <cell r="L2350" t="str">
            <v xml:space="preserve">ANHUI TINCAI SILK CO. LTD</v>
          </cell>
          <cell r="N2350">
            <v>0</v>
          </cell>
          <cell r="O2350">
            <v>0</v>
          </cell>
          <cell r="P2350">
            <v>2</v>
          </cell>
          <cell r="Q2350">
            <v>5</v>
          </cell>
          <cell r="T2350" t="str">
            <v xml:space="preserve">Yuan Purchase Pricelist (CNY)</v>
          </cell>
          <cell r="U2350">
            <v>215</v>
          </cell>
          <cell r="V2350">
            <v>5432</v>
          </cell>
          <cell r="W2350">
            <v>8420</v>
          </cell>
          <cell r="X2350">
            <v>16840</v>
          </cell>
        </row>
        <row r="2351">
          <cell r="A2351">
            <v>14007</v>
          </cell>
          <cell r="B2351" t="str">
            <v>AUTOLAMPS2275</v>
          </cell>
          <cell r="C2351" t="str">
            <v>AUTOLAMPS2275</v>
          </cell>
          <cell r="D2351" t="b">
            <v>1</v>
          </cell>
          <cell r="E2351" t="str">
            <v xml:space="preserve">TOYOTA MARK X (10-) RX130 - MIRROR ELECTRIC W/LIGHT - RH</v>
          </cell>
          <cell r="F2351" t="str">
            <v>TOYOTA</v>
          </cell>
          <cell r="G2351" t="str">
            <v xml:space="preserve">MARKX/10 SMEWL LH</v>
          </cell>
          <cell r="H2351" t="str">
            <v>TY17-0212-R</v>
          </cell>
          <cell r="J2351">
            <v>0.04</v>
          </cell>
          <cell r="K2351" t="str">
            <v>SUPPLIER0002</v>
          </cell>
          <cell r="L2351" t="str">
            <v xml:space="preserve">ANHUI TINCAI SILK CO. LTD</v>
          </cell>
          <cell r="N2351">
            <v>0</v>
          </cell>
          <cell r="O2351">
            <v>0</v>
          </cell>
          <cell r="P2351">
            <v>2</v>
          </cell>
          <cell r="Q2351">
            <v>5</v>
          </cell>
          <cell r="T2351" t="str">
            <v xml:space="preserve">Yuan Purchase Pricelist (CNY)</v>
          </cell>
          <cell r="U2351">
            <v>215</v>
          </cell>
          <cell r="V2351">
            <v>5432</v>
          </cell>
          <cell r="W2351">
            <v>8420</v>
          </cell>
          <cell r="X2351">
            <v>16840</v>
          </cell>
        </row>
        <row r="2352">
          <cell r="A2352">
            <v>13911</v>
          </cell>
          <cell r="B2352" t="str">
            <v>AUTOLAMPS2276</v>
          </cell>
          <cell r="C2352" t="str">
            <v>AUTOLAMPS2276</v>
          </cell>
          <cell r="D2352" t="b">
            <v>1</v>
          </cell>
          <cell r="E2352" t="str">
            <v xml:space="preserve">TOYOTA MARK X (10-) RX130 - TAIL LAMP - LH</v>
          </cell>
          <cell r="F2352" t="str">
            <v>TOYOTA</v>
          </cell>
          <cell r="G2352" t="str">
            <v xml:space="preserve">MARKX/10 TLA LH</v>
          </cell>
          <cell r="H2352" t="str">
            <v>TY17-0202A-L</v>
          </cell>
          <cell r="J2352">
            <v>0.04</v>
          </cell>
          <cell r="K2352" t="str">
            <v>SUPPLIER0002</v>
          </cell>
          <cell r="L2352" t="str">
            <v xml:space="preserve">ANHUI TINCAI SILK CO. LTD</v>
          </cell>
          <cell r="N2352">
            <v>0</v>
          </cell>
          <cell r="O2352">
            <v>0</v>
          </cell>
          <cell r="R2352">
            <v>2</v>
          </cell>
          <cell r="S2352">
            <v>5</v>
          </cell>
          <cell r="T2352" t="str">
            <v xml:space="preserve">Yuan Purchase Pricelist (CNY)</v>
          </cell>
          <cell r="U2352">
            <v>160</v>
          </cell>
          <cell r="V2352">
            <v>4081</v>
          </cell>
          <cell r="W2352">
            <v>6100</v>
          </cell>
          <cell r="X2352">
            <v>10500</v>
          </cell>
          <cell r="Z2352">
            <v>3</v>
          </cell>
          <cell r="AB2352" t="str">
            <v>B3</v>
          </cell>
        </row>
        <row r="2353">
          <cell r="A2353">
            <v>13910</v>
          </cell>
          <cell r="B2353" t="str">
            <v>AUTOLAMPS2277</v>
          </cell>
          <cell r="C2353" t="str">
            <v>AUTOLAMPS2277</v>
          </cell>
          <cell r="D2353" t="b">
            <v>1</v>
          </cell>
          <cell r="E2353" t="str">
            <v xml:space="preserve">TOYOTA MARK X (10-) RX130 - TAIL LAMP - RH</v>
          </cell>
          <cell r="F2353" t="str">
            <v>TOYOTA</v>
          </cell>
          <cell r="G2353" t="str">
            <v xml:space="preserve">MARKX/10 TLA RH</v>
          </cell>
          <cell r="H2353" t="str">
            <v>TY17-0202A-R</v>
          </cell>
          <cell r="J2353">
            <v>0.04</v>
          </cell>
          <cell r="K2353" t="str">
            <v>SUPPLIER0002</v>
          </cell>
          <cell r="L2353" t="str">
            <v xml:space="preserve">ANHUI TINCAI SILK CO. LTD</v>
          </cell>
          <cell r="N2353">
            <v>0</v>
          </cell>
          <cell r="O2353">
            <v>0</v>
          </cell>
          <cell r="R2353">
            <v>2</v>
          </cell>
          <cell r="S2353">
            <v>5</v>
          </cell>
          <cell r="T2353" t="str">
            <v xml:space="preserve">Yuan Purchase Pricelist (CNY)</v>
          </cell>
          <cell r="U2353">
            <v>160</v>
          </cell>
          <cell r="V2353">
            <v>4081</v>
          </cell>
          <cell r="W2353">
            <v>6100</v>
          </cell>
          <cell r="X2353">
            <v>10500</v>
          </cell>
          <cell r="Z2353">
            <v>3</v>
          </cell>
          <cell r="AB2353" t="str">
            <v>B3</v>
          </cell>
        </row>
        <row r="2354">
          <cell r="A2354">
            <v>12470</v>
          </cell>
          <cell r="B2354" t="str">
            <v>AUTOLAMPS2302</v>
          </cell>
          <cell r="C2354" t="str">
            <v>AUTOLAMPS2302</v>
          </cell>
          <cell r="D2354" t="b">
            <v>1</v>
          </cell>
          <cell r="E2354" t="str">
            <v xml:space="preserve">TOYOTA MARK-II GX100 (96-) - CORNER LAMP - LH</v>
          </cell>
          <cell r="F2354" t="str">
            <v>TOYOTA</v>
          </cell>
          <cell r="G2354" t="str">
            <v xml:space="preserve">GX100 CLA LH</v>
          </cell>
          <cell r="H2354" t="str">
            <v>TY33-0203-L</v>
          </cell>
          <cell r="J2354">
            <v>0.04</v>
          </cell>
          <cell r="K2354" t="str">
            <v>SUPPLIER0002</v>
          </cell>
          <cell r="L2354" t="str">
            <v xml:space="preserve">ANHUI TINCAI SILK CO. LTD</v>
          </cell>
          <cell r="M2354">
            <v>5</v>
          </cell>
          <cell r="N2354">
            <v>20</v>
          </cell>
          <cell r="O2354">
            <v>25</v>
          </cell>
          <cell r="P2354">
            <v>5</v>
          </cell>
          <cell r="Q2354">
            <v>10</v>
          </cell>
          <cell r="T2354" t="str">
            <v xml:space="preserve">Yuan Purchase Pricelist (CNY)</v>
          </cell>
          <cell r="U2354">
            <v>13</v>
          </cell>
          <cell r="V2354">
            <v>332</v>
          </cell>
          <cell r="W2354">
            <v>500</v>
          </cell>
          <cell r="X2354">
            <v>660</v>
          </cell>
          <cell r="Z2354">
            <v>12</v>
          </cell>
          <cell r="AB2354" t="str">
            <v>B15</v>
          </cell>
        </row>
        <row r="2355">
          <cell r="A2355">
            <v>12469</v>
          </cell>
          <cell r="B2355" t="str">
            <v>AUTOLAMPS2303</v>
          </cell>
          <cell r="C2355" t="str">
            <v>AUTOLAMPS2303</v>
          </cell>
          <cell r="D2355" t="b">
            <v>1</v>
          </cell>
          <cell r="E2355" t="str">
            <v xml:space="preserve">TOYOTA MARK-II GX100 (96-) - CORNER LAMP - RH</v>
          </cell>
          <cell r="F2355" t="str">
            <v>TOYOTA</v>
          </cell>
          <cell r="G2355" t="str">
            <v xml:space="preserve">GX100 CLA RH</v>
          </cell>
          <cell r="H2355" t="str">
            <v>TY33-0203-R</v>
          </cell>
          <cell r="J2355">
            <v>0.04</v>
          </cell>
          <cell r="K2355" t="str">
            <v>SUPPLIER0002</v>
          </cell>
          <cell r="L2355" t="str">
            <v xml:space="preserve">ANHUI TINCAI SILK CO. LTD</v>
          </cell>
          <cell r="M2355">
            <v>5</v>
          </cell>
          <cell r="N2355">
            <v>20</v>
          </cell>
          <cell r="O2355">
            <v>25</v>
          </cell>
          <cell r="P2355">
            <v>5</v>
          </cell>
          <cell r="Q2355">
            <v>10</v>
          </cell>
          <cell r="T2355" t="str">
            <v xml:space="preserve">Yuan Purchase Pricelist (CNY)</v>
          </cell>
          <cell r="U2355">
            <v>13</v>
          </cell>
          <cell r="V2355">
            <v>332</v>
          </cell>
          <cell r="W2355">
            <v>500</v>
          </cell>
          <cell r="X2355">
            <v>660</v>
          </cell>
          <cell r="Z2355">
            <v>6</v>
          </cell>
          <cell r="AB2355" t="str">
            <v>B15</v>
          </cell>
        </row>
        <row r="2356">
          <cell r="A2356">
            <v>12458</v>
          </cell>
          <cell r="B2356" t="str">
            <v>AUTOLAMPS2304</v>
          </cell>
          <cell r="C2356" t="str">
            <v>AUTOLAMPS2304</v>
          </cell>
          <cell r="D2356" t="b">
            <v>1</v>
          </cell>
          <cell r="E2356" t="str">
            <v xml:space="preserve">TOYOTA MARK-II GX100 (96-) - TAIL LAMP - LH</v>
          </cell>
          <cell r="F2356" t="str">
            <v>TOYOTA</v>
          </cell>
          <cell r="G2356" t="str">
            <v xml:space="preserve">GX100 TLA LH</v>
          </cell>
          <cell r="H2356" t="str">
            <v>TY33-0302A-L</v>
          </cell>
          <cell r="J2356">
            <v>0.04</v>
          </cell>
          <cell r="K2356" t="str">
            <v>SUPPLIER0002</v>
          </cell>
          <cell r="L2356" t="str">
            <v xml:space="preserve">ANHUI TINCAI SILK CO. LTD</v>
          </cell>
          <cell r="M2356">
            <v>0</v>
          </cell>
          <cell r="N2356">
            <v>0</v>
          </cell>
          <cell r="O2356">
            <v>0</v>
          </cell>
          <cell r="R2356">
            <v>2</v>
          </cell>
          <cell r="S2356">
            <v>5</v>
          </cell>
          <cell r="T2356" t="str">
            <v xml:space="preserve">Yuan Purchase Pricelist (CNY)</v>
          </cell>
          <cell r="U2356">
            <v>6.53</v>
          </cell>
          <cell r="V2356">
            <v>1021</v>
          </cell>
          <cell r="W2356">
            <v>1580</v>
          </cell>
          <cell r="X2356">
            <v>2180</v>
          </cell>
        </row>
        <row r="2357">
          <cell r="A2357">
            <v>12457</v>
          </cell>
          <cell r="B2357" t="str">
            <v>AUTOLAMPS2308</v>
          </cell>
          <cell r="C2357" t="str">
            <v>AUTOLAMPS2308</v>
          </cell>
          <cell r="D2357" t="b">
            <v>1</v>
          </cell>
          <cell r="E2357" t="str">
            <v xml:space="preserve">TOYOTA MARK-II GX100 (96-) - TAIL LAMP - RH</v>
          </cell>
          <cell r="F2357" t="str">
            <v>TOYOTA</v>
          </cell>
          <cell r="G2357" t="str">
            <v xml:space="preserve">GX100 TLA RH</v>
          </cell>
          <cell r="H2357" t="str">
            <v>TY33-0302A-R</v>
          </cell>
          <cell r="J2357">
            <v>0.04</v>
          </cell>
          <cell r="K2357" t="str">
            <v>SUPPLIER0002</v>
          </cell>
          <cell r="L2357" t="str">
            <v xml:space="preserve">ANHUI TINCAI SILK CO. LTD</v>
          </cell>
          <cell r="M2357">
            <v>0</v>
          </cell>
          <cell r="N2357">
            <v>0</v>
          </cell>
          <cell r="O2357">
            <v>0</v>
          </cell>
          <cell r="R2357">
            <v>2</v>
          </cell>
          <cell r="S2357">
            <v>5</v>
          </cell>
          <cell r="T2357" t="str">
            <v xml:space="preserve">Yuan Purchase Pricelist (CNY)</v>
          </cell>
          <cell r="U2357">
            <v>6.53</v>
          </cell>
          <cell r="V2357">
            <v>1021</v>
          </cell>
          <cell r="W2357">
            <v>1580</v>
          </cell>
          <cell r="X2357">
            <v>2180</v>
          </cell>
        </row>
        <row r="2358">
          <cell r="A2358">
            <v>10529</v>
          </cell>
          <cell r="B2358" t="str">
            <v>AUTOLAMPS2307</v>
          </cell>
          <cell r="C2358" t="str">
            <v>AUTOLAMPS2307</v>
          </cell>
          <cell r="D2358" t="b">
            <v>1</v>
          </cell>
          <cell r="E2358" t="str">
            <v xml:space="preserve">TOYOTA NADIA SXN10 (98) - CORNER LAMP- LH</v>
          </cell>
          <cell r="F2358" t="str">
            <v>TOYOTA</v>
          </cell>
          <cell r="G2358" t="str">
            <v xml:space="preserve">NADIA/98 CLA LH</v>
          </cell>
          <cell r="H2358" t="str">
            <v>TY20-0103-L</v>
          </cell>
          <cell r="J2358">
            <v>0.04</v>
          </cell>
          <cell r="K2358" t="str">
            <v>SUPPLIER0002</v>
          </cell>
          <cell r="L2358" t="str">
            <v xml:space="preserve">ANHUI TINCAI SILK CO. LTD</v>
          </cell>
          <cell r="M2358">
            <v>3</v>
          </cell>
          <cell r="N2358">
            <v>12</v>
          </cell>
          <cell r="O2358">
            <v>15</v>
          </cell>
          <cell r="P2358">
            <v>5</v>
          </cell>
          <cell r="Q2358">
            <v>10</v>
          </cell>
          <cell r="T2358" t="str">
            <v xml:space="preserve">Yuan Purchase Pricelist (CNY)</v>
          </cell>
          <cell r="U2358">
            <v>15</v>
          </cell>
          <cell r="V2358">
            <v>383</v>
          </cell>
          <cell r="W2358">
            <v>570</v>
          </cell>
          <cell r="X2358">
            <v>770</v>
          </cell>
        </row>
        <row r="2359">
          <cell r="A2359">
            <v>10528</v>
          </cell>
          <cell r="B2359" t="str">
            <v>AUTOLAMPS2305</v>
          </cell>
          <cell r="C2359" t="str">
            <v>AUTOLAMPS2305</v>
          </cell>
          <cell r="D2359" t="b">
            <v>1</v>
          </cell>
          <cell r="E2359" t="str">
            <v xml:space="preserve">TOYOTA NADIA SXN10 (98) - CORNER LAMP- RH</v>
          </cell>
          <cell r="F2359" t="str">
            <v>TOYOTA</v>
          </cell>
          <cell r="G2359" t="str">
            <v xml:space="preserve">NADIA/98 CLA RH</v>
          </cell>
          <cell r="H2359" t="str">
            <v>TY20-0103-R</v>
          </cell>
          <cell r="J2359">
            <v>0.04</v>
          </cell>
          <cell r="K2359" t="str">
            <v>SUPPLIER0002</v>
          </cell>
          <cell r="L2359" t="str">
            <v xml:space="preserve">ANHUI TINCAI SILK CO. LTD</v>
          </cell>
          <cell r="M2359">
            <v>2</v>
          </cell>
          <cell r="N2359">
            <v>8</v>
          </cell>
          <cell r="O2359">
            <v>10</v>
          </cell>
          <cell r="P2359">
            <v>5</v>
          </cell>
          <cell r="Q2359">
            <v>10</v>
          </cell>
          <cell r="T2359" t="str">
            <v xml:space="preserve">Yuan Purchase Pricelist (CNY)</v>
          </cell>
          <cell r="U2359">
            <v>15</v>
          </cell>
          <cell r="V2359">
            <v>383</v>
          </cell>
          <cell r="W2359">
            <v>570</v>
          </cell>
          <cell r="X2359">
            <v>770</v>
          </cell>
        </row>
        <row r="2360">
          <cell r="A2360">
            <v>10527</v>
          </cell>
          <cell r="B2360" t="str">
            <v>AUTOLAMPS2309</v>
          </cell>
          <cell r="C2360" t="str">
            <v>AUTOLAMPS2309</v>
          </cell>
          <cell r="D2360" t="b">
            <v>1</v>
          </cell>
          <cell r="E2360" t="str">
            <v xml:space="preserve">TOYOTA NADIA SXN10 (98) - HEAD LAMP - LH</v>
          </cell>
          <cell r="F2360" t="str">
            <v>TOYOTA</v>
          </cell>
          <cell r="G2360" t="str">
            <v xml:space="preserve">NADIA/98 HLA RH</v>
          </cell>
          <cell r="H2360" t="str">
            <v>TY20-0101-L</v>
          </cell>
          <cell r="J2360">
            <v>0.04</v>
          </cell>
          <cell r="K2360" t="str">
            <v>SUPPLIER0002</v>
          </cell>
          <cell r="L2360" t="str">
            <v xml:space="preserve">ANHUI TINCAI SILK CO. LTD</v>
          </cell>
          <cell r="M2360">
            <v>0</v>
          </cell>
          <cell r="N2360">
            <v>0</v>
          </cell>
          <cell r="O2360">
            <v>0</v>
          </cell>
          <cell r="R2360">
            <v>2</v>
          </cell>
          <cell r="S2360">
            <v>5</v>
          </cell>
          <cell r="T2360" t="str">
            <v xml:space="preserve">Yuan Purchase Pricelist (CNY)</v>
          </cell>
          <cell r="U2360">
            <v>11.29</v>
          </cell>
          <cell r="V2360">
            <v>1765</v>
          </cell>
          <cell r="W2360">
            <v>2740</v>
          </cell>
          <cell r="X2360">
            <v>3780</v>
          </cell>
          <cell r="Z2360">
            <v>18</v>
          </cell>
          <cell r="AB2360" t="str">
            <v>B9</v>
          </cell>
        </row>
        <row r="2361">
          <cell r="A2361">
            <v>10526</v>
          </cell>
          <cell r="B2361" t="str">
            <v>AUTOLAMPS2310</v>
          </cell>
          <cell r="C2361" t="str">
            <v>AUTOLAMPS2310</v>
          </cell>
          <cell r="D2361" t="b">
            <v>1</v>
          </cell>
          <cell r="E2361" t="str">
            <v xml:space="preserve">TOYOTA NADIA SXN10 (98) - HEAD LAMP - RH</v>
          </cell>
          <cell r="F2361" t="str">
            <v>TOYOTA</v>
          </cell>
          <cell r="G2361" t="str">
            <v xml:space="preserve">NADIA/98 HLA RH</v>
          </cell>
          <cell r="H2361" t="str">
            <v>TY20-0101-R</v>
          </cell>
          <cell r="J2361">
            <v>0.04</v>
          </cell>
          <cell r="K2361" t="str">
            <v>SUPPLIER0002</v>
          </cell>
          <cell r="L2361" t="str">
            <v xml:space="preserve">ANHUI TINCAI SILK CO. LTD</v>
          </cell>
          <cell r="M2361">
            <v>0</v>
          </cell>
          <cell r="N2361">
            <v>0</v>
          </cell>
          <cell r="O2361">
            <v>0</v>
          </cell>
          <cell r="R2361">
            <v>2</v>
          </cell>
          <cell r="S2361">
            <v>5</v>
          </cell>
          <cell r="T2361" t="str">
            <v xml:space="preserve">Yuan Purchase Pricelist (CNY)</v>
          </cell>
          <cell r="U2361">
            <v>11.29</v>
          </cell>
          <cell r="V2361">
            <v>1765</v>
          </cell>
          <cell r="W2361">
            <v>2740</v>
          </cell>
          <cell r="X2361">
            <v>3780</v>
          </cell>
          <cell r="Z2361">
            <v>16</v>
          </cell>
          <cell r="AB2361" t="str">
            <v>B9</v>
          </cell>
        </row>
        <row r="2362">
          <cell r="A2362">
            <v>13455</v>
          </cell>
          <cell r="B2362" t="str">
            <v>AUTOLAMPS2306</v>
          </cell>
          <cell r="C2362" t="str">
            <v>AUTOLAMPS2306</v>
          </cell>
          <cell r="D2362" t="b">
            <v>1</v>
          </cell>
          <cell r="E2362" t="str">
            <v xml:space="preserve">TOYOTA NADIA SXN10 (98) - LAMINATED FRONT WINDSCREEN</v>
          </cell>
          <cell r="F2362" t="str">
            <v>TOYOTA</v>
          </cell>
          <cell r="G2362" t="str">
            <v xml:space="preserve">SXN10 LFW/X</v>
          </cell>
          <cell r="H2362" t="str">
            <v xml:space="preserve">SXN10 LFW/X</v>
          </cell>
          <cell r="I2362" t="str">
            <v>1405*1062</v>
          </cell>
          <cell r="J2362">
            <v>0.02</v>
          </cell>
          <cell r="K2362" t="str">
            <v>SUPPLIER0015</v>
          </cell>
          <cell r="L2362" t="str">
            <v xml:space="preserve">XINYI AUTOMOBILE GLASS (SHENZHEN) CO., LTD</v>
          </cell>
          <cell r="M2362">
            <v>0</v>
          </cell>
          <cell r="N2362">
            <v>0</v>
          </cell>
          <cell r="O2362">
            <v>0</v>
          </cell>
          <cell r="R2362">
            <v>2</v>
          </cell>
          <cell r="S2362">
            <v>8</v>
          </cell>
          <cell r="T2362" t="str">
            <v xml:space="preserve">USD Purchase Pricelist (USD)</v>
          </cell>
          <cell r="U2362">
            <v>19.3</v>
          </cell>
          <cell r="V2362">
            <v>2</v>
          </cell>
          <cell r="W2362">
            <v>3900</v>
          </cell>
          <cell r="X2362">
            <v>5390</v>
          </cell>
        </row>
        <row r="2363">
          <cell r="A2363">
            <v>12408</v>
          </cell>
          <cell r="B2363" t="str">
            <v>AUTOLAMPS2311</v>
          </cell>
          <cell r="C2363" t="str">
            <v>AUTOLAMPS2311</v>
          </cell>
          <cell r="D2363" t="b">
            <v>1</v>
          </cell>
          <cell r="E2363" t="str">
            <v xml:space="preserve">TOYOTA NOAH AZR50/60 (03-06) - HEAD LAMP (W/YELLOW) - LH</v>
          </cell>
          <cell r="F2363" t="str">
            <v>TOYOTA</v>
          </cell>
          <cell r="G2363" t="str">
            <v xml:space="preserve">NOAH/03 HLA LH</v>
          </cell>
          <cell r="H2363" t="str">
            <v>TY26-0501C-L</v>
          </cell>
          <cell r="J2363">
            <v>0.04</v>
          </cell>
          <cell r="K2363" t="str">
            <v>SUPPLIER0002</v>
          </cell>
          <cell r="L2363" t="str">
            <v xml:space="preserve">ANHUI TINCAI SILK CO. LTD</v>
          </cell>
          <cell r="M2363">
            <v>0</v>
          </cell>
          <cell r="N2363">
            <v>0</v>
          </cell>
          <cell r="O2363">
            <v>0</v>
          </cell>
          <cell r="R2363">
            <v>2</v>
          </cell>
          <cell r="S2363">
            <v>5</v>
          </cell>
          <cell r="T2363" t="str">
            <v xml:space="preserve">Yuan Purchase Pricelist (CNY)</v>
          </cell>
          <cell r="U2363">
            <v>20.97</v>
          </cell>
          <cell r="V2363">
            <v>3278</v>
          </cell>
          <cell r="W2363">
            <v>5080</v>
          </cell>
          <cell r="X2363">
            <v>7010</v>
          </cell>
        </row>
        <row r="2364">
          <cell r="A2364">
            <v>12407</v>
          </cell>
          <cell r="B2364" t="str">
            <v>AUTOLAMPS2312</v>
          </cell>
          <cell r="C2364" t="str">
            <v>AUTOLAMPS2312</v>
          </cell>
          <cell r="D2364" t="b">
            <v>1</v>
          </cell>
          <cell r="E2364" t="str">
            <v xml:space="preserve">TOYOTA NOAH AZR50/60 (03-06) - HEAD LAMP (W/YELLOW) - RH</v>
          </cell>
          <cell r="F2364" t="str">
            <v>TOYOTA</v>
          </cell>
          <cell r="G2364" t="str">
            <v xml:space="preserve">NOAH/03 HLA RH</v>
          </cell>
          <cell r="H2364" t="str">
            <v>TY26-0501C-R</v>
          </cell>
          <cell r="J2364">
            <v>0.04</v>
          </cell>
          <cell r="K2364" t="str">
            <v>SUPPLIER0002</v>
          </cell>
          <cell r="L2364" t="str">
            <v xml:space="preserve">ANHUI TINCAI SILK CO. LTD</v>
          </cell>
          <cell r="M2364">
            <v>0</v>
          </cell>
          <cell r="N2364">
            <v>0</v>
          </cell>
          <cell r="O2364">
            <v>0</v>
          </cell>
          <cell r="R2364">
            <v>2</v>
          </cell>
          <cell r="S2364">
            <v>5</v>
          </cell>
          <cell r="T2364" t="str">
            <v xml:space="preserve">Yuan Purchase Pricelist (CNY)</v>
          </cell>
          <cell r="U2364">
            <v>20.97</v>
          </cell>
          <cell r="V2364">
            <v>3278</v>
          </cell>
          <cell r="W2364">
            <v>5080</v>
          </cell>
          <cell r="X2364">
            <v>7010</v>
          </cell>
        </row>
        <row r="2365">
          <cell r="A2365">
            <v>12842</v>
          </cell>
          <cell r="B2365" t="str">
            <v>AUTOLAMPS2313</v>
          </cell>
          <cell r="C2365" t="str">
            <v>AUTOLAMPS2313</v>
          </cell>
          <cell r="D2365" t="b">
            <v>1</v>
          </cell>
          <cell r="E2365" t="str">
            <v xml:space="preserve">TOYOTA NOAH AZR50/60 (03-06) - TAIL LAMP - LH</v>
          </cell>
          <cell r="F2365" t="str">
            <v>TOYOTA</v>
          </cell>
          <cell r="G2365" t="str">
            <v xml:space="preserve">NOAH/03 TLA LH</v>
          </cell>
          <cell r="H2365" t="str">
            <v>TY26-0502B-L</v>
          </cell>
          <cell r="J2365">
            <v>0.04</v>
          </cell>
          <cell r="K2365" t="str">
            <v>SUPPLIER0002</v>
          </cell>
          <cell r="L2365" t="str">
            <v xml:space="preserve">ANHUI TINCAI SILK CO. LTD</v>
          </cell>
          <cell r="M2365">
            <v>0</v>
          </cell>
          <cell r="N2365">
            <v>0</v>
          </cell>
          <cell r="O2365">
            <v>0</v>
          </cell>
          <cell r="R2365">
            <v>2</v>
          </cell>
          <cell r="S2365">
            <v>5</v>
          </cell>
          <cell r="T2365" t="str">
            <v xml:space="preserve">Yuan Purchase Pricelist (CNY)</v>
          </cell>
          <cell r="U2365">
            <v>22.49</v>
          </cell>
          <cell r="V2365">
            <v>3515</v>
          </cell>
          <cell r="W2365">
            <v>5450</v>
          </cell>
          <cell r="X2365">
            <v>7520</v>
          </cell>
          <cell r="Z2365">
            <v>7</v>
          </cell>
          <cell r="AB2365" t="str">
            <v>B1</v>
          </cell>
        </row>
        <row r="2366">
          <cell r="A2366">
            <v>12841</v>
          </cell>
          <cell r="B2366" t="str">
            <v>AUTOLAMPS2314</v>
          </cell>
          <cell r="C2366" t="str">
            <v>AUTOLAMPS2314</v>
          </cell>
          <cell r="D2366" t="b">
            <v>1</v>
          </cell>
          <cell r="E2366" t="str">
            <v xml:space="preserve">TOYOTA NOAH AZR50/60 (03-06) - TAIL LAMP - RH</v>
          </cell>
          <cell r="F2366" t="str">
            <v>TOYOTA</v>
          </cell>
          <cell r="G2366" t="str">
            <v xml:space="preserve">NOAH/03 TLA RH</v>
          </cell>
          <cell r="H2366" t="str">
            <v>TY26-0502B-R</v>
          </cell>
          <cell r="J2366">
            <v>0.04</v>
          </cell>
          <cell r="K2366" t="str">
            <v>SUPPLIER0002</v>
          </cell>
          <cell r="L2366" t="str">
            <v xml:space="preserve">ANHUI TINCAI SILK CO. LTD</v>
          </cell>
          <cell r="M2366">
            <v>0</v>
          </cell>
          <cell r="N2366">
            <v>0</v>
          </cell>
          <cell r="O2366">
            <v>0</v>
          </cell>
          <cell r="R2366">
            <v>2</v>
          </cell>
          <cell r="S2366">
            <v>5</v>
          </cell>
          <cell r="T2366" t="str">
            <v xml:space="preserve">Yuan Purchase Pricelist (CNY)</v>
          </cell>
          <cell r="U2366">
            <v>22.49</v>
          </cell>
          <cell r="V2366">
            <v>3515</v>
          </cell>
          <cell r="W2366">
            <v>5450</v>
          </cell>
          <cell r="X2366">
            <v>7520</v>
          </cell>
          <cell r="Z2366">
            <v>8</v>
          </cell>
          <cell r="AB2366" t="str">
            <v>B1</v>
          </cell>
        </row>
        <row r="2367">
          <cell r="A2367">
            <v>10566</v>
          </cell>
          <cell r="B2367" t="str">
            <v>AUTOLAMPS2315</v>
          </cell>
          <cell r="C2367" t="str">
            <v>AUTOLAMPS2315</v>
          </cell>
          <cell r="D2367" t="b">
            <v>1</v>
          </cell>
          <cell r="E2367" t="str">
            <v xml:space="preserve">TOYOTA NOAH AZR60 (01-02) - HEAD LAMP (CLEAR) - LH</v>
          </cell>
          <cell r="F2367" t="str">
            <v>TOYOTA</v>
          </cell>
          <cell r="G2367" t="str">
            <v xml:space="preserve">NOAH/01 HLA LH</v>
          </cell>
          <cell r="H2367" t="str">
            <v>TY26-0501B-L</v>
          </cell>
          <cell r="J2367">
            <v>0.04</v>
          </cell>
          <cell r="K2367" t="str">
            <v>SUPPLIER0002</v>
          </cell>
          <cell r="L2367" t="str">
            <v xml:space="preserve">ANHUI TINCAI SILK CO. LTD</v>
          </cell>
          <cell r="M2367">
            <v>0</v>
          </cell>
          <cell r="N2367">
            <v>0</v>
          </cell>
          <cell r="O2367">
            <v>0</v>
          </cell>
          <cell r="R2367">
            <v>2</v>
          </cell>
          <cell r="S2367">
            <v>5</v>
          </cell>
          <cell r="T2367" t="str">
            <v xml:space="preserve">Yuan Purchase Pricelist (CNY)</v>
          </cell>
          <cell r="U2367">
            <v>104.5</v>
          </cell>
          <cell r="V2367">
            <v>2351</v>
          </cell>
          <cell r="W2367">
            <v>3640</v>
          </cell>
          <cell r="X2367">
            <v>5030</v>
          </cell>
        </row>
        <row r="2368">
          <cell r="A2368">
            <v>10565</v>
          </cell>
          <cell r="B2368" t="str">
            <v>AUTOLAMPS2316</v>
          </cell>
          <cell r="C2368" t="str">
            <v>AUTOLAMPS2316</v>
          </cell>
          <cell r="D2368" t="b">
            <v>1</v>
          </cell>
          <cell r="E2368" t="str">
            <v xml:space="preserve">TOYOTA NOAH AZR60 (01-02) - HEAD LAMP (CLEAR) - RH</v>
          </cell>
          <cell r="F2368" t="str">
            <v>TOYOTA</v>
          </cell>
          <cell r="G2368" t="str">
            <v xml:space="preserve">NOAH/01 HLA RH</v>
          </cell>
          <cell r="H2368" t="str">
            <v>TY26-0501B-R</v>
          </cell>
          <cell r="J2368">
            <v>0.04</v>
          </cell>
          <cell r="K2368" t="str">
            <v>SUPPLIER0002</v>
          </cell>
          <cell r="L2368" t="str">
            <v xml:space="preserve">ANHUI TINCAI SILK CO. LTD</v>
          </cell>
          <cell r="M2368">
            <v>0</v>
          </cell>
          <cell r="N2368">
            <v>0</v>
          </cell>
          <cell r="O2368">
            <v>0</v>
          </cell>
          <cell r="R2368">
            <v>2</v>
          </cell>
          <cell r="S2368">
            <v>5</v>
          </cell>
          <cell r="T2368" t="str">
            <v xml:space="preserve">Yuan Purchase Pricelist (CNY)</v>
          </cell>
          <cell r="U2368">
            <v>104.5</v>
          </cell>
          <cell r="V2368">
            <v>2351</v>
          </cell>
          <cell r="W2368">
            <v>3640</v>
          </cell>
          <cell r="X2368">
            <v>5030</v>
          </cell>
        </row>
        <row r="2369">
          <cell r="A2369">
            <v>10568</v>
          </cell>
          <cell r="B2369" t="str">
            <v>AUTOLAMPS2317</v>
          </cell>
          <cell r="C2369" t="str">
            <v>AUTOLAMPS2317</v>
          </cell>
          <cell r="D2369" t="b">
            <v>1</v>
          </cell>
          <cell r="E2369" t="str">
            <v xml:space="preserve">TOYOTA NOAH AZR60 (01-02) - TAIL LAMP - LH</v>
          </cell>
          <cell r="F2369" t="str">
            <v>TOYOTA</v>
          </cell>
          <cell r="G2369" t="str">
            <v xml:space="preserve">NOAH/01 TLA LH</v>
          </cell>
          <cell r="H2369" t="str">
            <v>TY26-0502-L</v>
          </cell>
          <cell r="J2369">
            <v>0.04</v>
          </cell>
          <cell r="K2369" t="str">
            <v>SUPPLIER0002</v>
          </cell>
          <cell r="L2369" t="str">
            <v xml:space="preserve">ANHUI TINCAI SILK CO. LTD</v>
          </cell>
          <cell r="M2369">
            <v>0</v>
          </cell>
          <cell r="N2369">
            <v>0</v>
          </cell>
          <cell r="O2369">
            <v>0</v>
          </cell>
          <cell r="R2369">
            <v>2</v>
          </cell>
          <cell r="S2369">
            <v>5</v>
          </cell>
          <cell r="T2369" t="str">
            <v xml:space="preserve">Yuan Purchase Pricelist (CNY)</v>
          </cell>
          <cell r="U2369">
            <v>15.32</v>
          </cell>
          <cell r="V2369">
            <v>2395</v>
          </cell>
          <cell r="W2369">
            <v>3710</v>
          </cell>
          <cell r="X2369">
            <v>5120</v>
          </cell>
          <cell r="Z2369">
            <v>4</v>
          </cell>
          <cell r="AB2369" t="str">
            <v>B1</v>
          </cell>
        </row>
        <row r="2370">
          <cell r="A2370">
            <v>10567</v>
          </cell>
          <cell r="B2370" t="str">
            <v>AUTOLAMPS2318</v>
          </cell>
          <cell r="C2370" t="str">
            <v>AUTOLAMPS2318</v>
          </cell>
          <cell r="D2370" t="b">
            <v>1</v>
          </cell>
          <cell r="E2370" t="str">
            <v xml:space="preserve">TOYOTA NOAH AZR60 (01-02) - TAIL LAMP - RH</v>
          </cell>
          <cell r="F2370" t="str">
            <v>TOYOTA</v>
          </cell>
          <cell r="G2370" t="str">
            <v xml:space="preserve">NOAH/01 TLA RH</v>
          </cell>
          <cell r="H2370" t="str">
            <v>TY26-0502-R</v>
          </cell>
          <cell r="J2370">
            <v>0.04</v>
          </cell>
          <cell r="K2370" t="str">
            <v>SUPPLIER0002</v>
          </cell>
          <cell r="L2370" t="str">
            <v xml:space="preserve">ANHUI TINCAI SILK CO. LTD</v>
          </cell>
          <cell r="M2370">
            <v>0</v>
          </cell>
          <cell r="N2370">
            <v>0</v>
          </cell>
          <cell r="O2370">
            <v>0</v>
          </cell>
          <cell r="R2370">
            <v>2</v>
          </cell>
          <cell r="S2370">
            <v>5</v>
          </cell>
          <cell r="T2370" t="str">
            <v xml:space="preserve">Yuan Purchase Pricelist (CNY)</v>
          </cell>
          <cell r="U2370">
            <v>15.32</v>
          </cell>
          <cell r="V2370">
            <v>2395</v>
          </cell>
          <cell r="W2370">
            <v>3710</v>
          </cell>
          <cell r="X2370">
            <v>5120</v>
          </cell>
          <cell r="Z2370">
            <v>2</v>
          </cell>
          <cell r="AB2370" t="str">
            <v>B1</v>
          </cell>
        </row>
        <row r="2371">
          <cell r="A2371">
            <v>11717</v>
          </cell>
          <cell r="B2371" t="str">
            <v>AUTOLAMPS2319</v>
          </cell>
          <cell r="C2371" t="str">
            <v>AUTOLAMPS2319</v>
          </cell>
          <cell r="D2371" t="b">
            <v>1</v>
          </cell>
          <cell r="E2371" t="str">
            <v xml:space="preserve">TOYOTA NOAH AZR60 (01-06) - FRONT GRILL</v>
          </cell>
          <cell r="F2371" t="str">
            <v>TOYOTA</v>
          </cell>
          <cell r="G2371" t="str">
            <v xml:space="preserve">NOAH/01 GRL</v>
          </cell>
          <cell r="H2371" t="str">
            <v>TY26-0511A</v>
          </cell>
          <cell r="J2371">
            <v>0.04</v>
          </cell>
          <cell r="K2371" t="str">
            <v>SUPPLIER0002</v>
          </cell>
          <cell r="L2371" t="str">
            <v xml:space="preserve">ANHUI TINCAI SILK CO. LTD</v>
          </cell>
          <cell r="N2371">
            <v>0</v>
          </cell>
          <cell r="O2371">
            <v>0</v>
          </cell>
          <cell r="R2371">
            <v>2</v>
          </cell>
          <cell r="S2371">
            <v>5</v>
          </cell>
          <cell r="T2371" t="str">
            <v xml:space="preserve">Yuan Purchase Pricelist (CNY)</v>
          </cell>
          <cell r="U2371">
            <v>9.68</v>
          </cell>
          <cell r="V2371">
            <v>1513</v>
          </cell>
          <cell r="W2371">
            <v>2350</v>
          </cell>
          <cell r="X2371">
            <v>3240</v>
          </cell>
        </row>
        <row r="2372">
          <cell r="A2372">
            <v>10547</v>
          </cell>
          <cell r="B2372" t="str">
            <v>AUTOLAMPS2321</v>
          </cell>
          <cell r="C2372" t="str">
            <v>AUTOLAMPS2321</v>
          </cell>
          <cell r="D2372" t="b">
            <v>1</v>
          </cell>
          <cell r="E2372" t="str">
            <v xml:space="preserve">TOYOTA NOAH CR40 (98-03) - CORNER LAMP (BLACK)(28-124) - LH</v>
          </cell>
          <cell r="F2372" t="str">
            <v>TOYOTA</v>
          </cell>
          <cell r="G2372" t="str">
            <v xml:space="preserve">NOAH  CLAB LH</v>
          </cell>
          <cell r="H2372" t="str">
            <v>TY26-0103A-L</v>
          </cell>
          <cell r="J2372">
            <v>0.04</v>
          </cell>
          <cell r="K2372" t="str">
            <v>SUPPLIER0002</v>
          </cell>
          <cell r="L2372" t="str">
            <v xml:space="preserve">ANHUI TINCAI SILK CO. LTD</v>
          </cell>
          <cell r="M2372">
            <v>11</v>
          </cell>
          <cell r="N2372">
            <v>44</v>
          </cell>
          <cell r="O2372">
            <v>55</v>
          </cell>
          <cell r="P2372">
            <v>5</v>
          </cell>
          <cell r="Q2372">
            <v>20</v>
          </cell>
          <cell r="T2372" t="str">
            <v xml:space="preserve">Yuan Purchase Pricelist (CNY)</v>
          </cell>
          <cell r="U2372">
            <v>14</v>
          </cell>
          <cell r="V2372">
            <v>357</v>
          </cell>
          <cell r="W2372">
            <v>540</v>
          </cell>
          <cell r="X2372">
            <v>710</v>
          </cell>
          <cell r="Z2372">
            <v>18</v>
          </cell>
          <cell r="AB2372" t="str">
            <v>B15</v>
          </cell>
        </row>
        <row r="2373">
          <cell r="A2373">
            <v>10546</v>
          </cell>
          <cell r="B2373" t="str">
            <v>AUTOLAMPS2322</v>
          </cell>
          <cell r="C2373" t="str">
            <v>AUTOLAMPS2322</v>
          </cell>
          <cell r="D2373" t="b">
            <v>1</v>
          </cell>
          <cell r="E2373" t="str">
            <v xml:space="preserve">TOYOTA NOAH CR40 (98-03) - CORNER LAMP (BLACK)(28-124) - RH</v>
          </cell>
          <cell r="F2373" t="str">
            <v>TOYOTA</v>
          </cell>
          <cell r="G2373" t="str">
            <v xml:space="preserve">NOAH  CLAB RH</v>
          </cell>
          <cell r="H2373" t="str">
            <v>TY26-0103A-R</v>
          </cell>
          <cell r="J2373">
            <v>0.04</v>
          </cell>
          <cell r="K2373" t="str">
            <v>SUPPLIER0002</v>
          </cell>
          <cell r="L2373" t="str">
            <v xml:space="preserve">ANHUI TINCAI SILK CO. LTD</v>
          </cell>
          <cell r="M2373">
            <v>13</v>
          </cell>
          <cell r="N2373">
            <v>52</v>
          </cell>
          <cell r="O2373">
            <v>65</v>
          </cell>
          <cell r="P2373">
            <v>5</v>
          </cell>
          <cell r="Q2373">
            <v>20</v>
          </cell>
          <cell r="T2373" t="str">
            <v xml:space="preserve">Yuan Purchase Pricelist (CNY)</v>
          </cell>
          <cell r="U2373">
            <v>14</v>
          </cell>
          <cell r="V2373">
            <v>357</v>
          </cell>
          <cell r="W2373">
            <v>540</v>
          </cell>
          <cell r="X2373">
            <v>710</v>
          </cell>
          <cell r="Z2373">
            <v>12</v>
          </cell>
          <cell r="AB2373" t="str">
            <v>B15</v>
          </cell>
        </row>
        <row r="2374">
          <cell r="A2374">
            <v>10549</v>
          </cell>
          <cell r="B2374" t="str">
            <v>AUTOLAMPS2323</v>
          </cell>
          <cell r="C2374" t="str">
            <v>AUTOLAMPS2323</v>
          </cell>
          <cell r="D2374" t="b">
            <v>1</v>
          </cell>
          <cell r="E2374" t="str">
            <v xml:space="preserve">TOYOTA NOAH CR40 (98-03) - CORNER LAMP (CLEAR)(28-111) - LH</v>
          </cell>
          <cell r="F2374" t="str">
            <v>TOYOTA</v>
          </cell>
          <cell r="G2374" t="str">
            <v xml:space="preserve">NOAH  CLAC LH</v>
          </cell>
          <cell r="H2374" t="str">
            <v>TY26-0103B-L</v>
          </cell>
          <cell r="J2374">
            <v>0.04</v>
          </cell>
          <cell r="K2374" t="str">
            <v>SUPPLIER0002</v>
          </cell>
          <cell r="L2374" t="str">
            <v xml:space="preserve">ANHUI TINCAI SILK CO. LTD</v>
          </cell>
          <cell r="M2374">
            <v>5</v>
          </cell>
          <cell r="N2374">
            <v>20</v>
          </cell>
          <cell r="O2374">
            <v>25</v>
          </cell>
          <cell r="P2374">
            <v>5</v>
          </cell>
          <cell r="Q2374">
            <v>20</v>
          </cell>
          <cell r="T2374" t="str">
            <v xml:space="preserve">Yuan Purchase Pricelist (CNY)</v>
          </cell>
          <cell r="U2374">
            <v>14</v>
          </cell>
          <cell r="V2374">
            <v>357</v>
          </cell>
          <cell r="W2374">
            <v>540</v>
          </cell>
          <cell r="X2374">
            <v>710</v>
          </cell>
          <cell r="Z2374">
            <v>3</v>
          </cell>
          <cell r="AB2374" t="str">
            <v>B15</v>
          </cell>
        </row>
        <row r="2375">
          <cell r="A2375">
            <v>10548</v>
          </cell>
          <cell r="B2375" t="str">
            <v>AUTOLAMPS2324</v>
          </cell>
          <cell r="C2375" t="str">
            <v>AUTOLAMPS2324</v>
          </cell>
          <cell r="D2375" t="b">
            <v>1</v>
          </cell>
          <cell r="E2375" t="str">
            <v xml:space="preserve">TOYOTA NOAH CR40 (98-03) - CORNER LAMP (CLEAR)(28-111) - RH</v>
          </cell>
          <cell r="F2375" t="str">
            <v>TOYOTA</v>
          </cell>
          <cell r="G2375" t="str">
            <v xml:space="preserve">NOAH  CLAC RH</v>
          </cell>
          <cell r="H2375" t="str">
            <v>TY26-0103B-R</v>
          </cell>
          <cell r="J2375">
            <v>0.04</v>
          </cell>
          <cell r="K2375" t="str">
            <v>SUPPLIER0002</v>
          </cell>
          <cell r="L2375" t="str">
            <v xml:space="preserve">ANHUI TINCAI SILK CO. LTD</v>
          </cell>
          <cell r="M2375">
            <v>7</v>
          </cell>
          <cell r="N2375">
            <v>28</v>
          </cell>
          <cell r="O2375">
            <v>35</v>
          </cell>
          <cell r="P2375">
            <v>5</v>
          </cell>
          <cell r="Q2375">
            <v>20</v>
          </cell>
          <cell r="T2375" t="str">
            <v xml:space="preserve">Yuan Purchase Pricelist (CNY)</v>
          </cell>
          <cell r="U2375">
            <v>14</v>
          </cell>
          <cell r="V2375">
            <v>357</v>
          </cell>
          <cell r="W2375">
            <v>540</v>
          </cell>
          <cell r="X2375">
            <v>710</v>
          </cell>
          <cell r="Z2375">
            <v>3</v>
          </cell>
          <cell r="AB2375" t="str">
            <v>B15</v>
          </cell>
        </row>
        <row r="2376">
          <cell r="A2376">
            <v>10551</v>
          </cell>
          <cell r="B2376" t="str">
            <v>AUTOLAMPS2325</v>
          </cell>
          <cell r="C2376" t="str">
            <v>AUTOLAMPS2325</v>
          </cell>
          <cell r="D2376" t="b">
            <v>1</v>
          </cell>
          <cell r="E2376" t="str">
            <v xml:space="preserve">TOYOTA NOAH CR40 (98-03) - FOG LAMP (28-125) - LH</v>
          </cell>
          <cell r="F2376" t="str">
            <v>TOYOTA</v>
          </cell>
          <cell r="G2376" t="str">
            <v xml:space="preserve">NOAH FLA125 LH</v>
          </cell>
          <cell r="H2376" t="str">
            <v>TY26-0104A-L</v>
          </cell>
          <cell r="J2376">
            <v>0.04</v>
          </cell>
          <cell r="K2376" t="str">
            <v>SUPPLIER0002</v>
          </cell>
          <cell r="L2376" t="str">
            <v xml:space="preserve">ANHUI TINCAI SILK CO. LTD</v>
          </cell>
          <cell r="M2376">
            <v>5</v>
          </cell>
          <cell r="N2376">
            <v>20</v>
          </cell>
          <cell r="O2376">
            <v>25</v>
          </cell>
          <cell r="P2376">
            <v>5</v>
          </cell>
          <cell r="Q2376">
            <v>20</v>
          </cell>
          <cell r="T2376" t="str">
            <v xml:space="preserve">Yuan Purchase Pricelist (CNY)</v>
          </cell>
          <cell r="U2376">
            <v>18</v>
          </cell>
          <cell r="V2376">
            <v>457.7</v>
          </cell>
          <cell r="W2376">
            <v>690</v>
          </cell>
          <cell r="X2376">
            <v>1190</v>
          </cell>
        </row>
        <row r="2377">
          <cell r="A2377">
            <v>10550</v>
          </cell>
          <cell r="B2377" t="str">
            <v>AUTOLAMPS2326</v>
          </cell>
          <cell r="C2377" t="str">
            <v>AUTOLAMPS2326</v>
          </cell>
          <cell r="D2377" t="b">
            <v>1</v>
          </cell>
          <cell r="E2377" t="str">
            <v xml:space="preserve">TOYOTA NOAH CR40 (98-03) - FOG LAMP (28-125) - RH</v>
          </cell>
          <cell r="F2377" t="str">
            <v>TOYOTA</v>
          </cell>
          <cell r="G2377" t="str">
            <v xml:space="preserve">NOAH FLA125 RH</v>
          </cell>
          <cell r="H2377" t="str">
            <v>TY26-0104A-R</v>
          </cell>
          <cell r="J2377">
            <v>0.04</v>
          </cell>
          <cell r="K2377" t="str">
            <v>SUPPLIER0002</v>
          </cell>
          <cell r="L2377" t="str">
            <v xml:space="preserve">ANHUI TINCAI SILK CO. LTD</v>
          </cell>
          <cell r="M2377">
            <v>5</v>
          </cell>
          <cell r="N2377">
            <v>20</v>
          </cell>
          <cell r="O2377">
            <v>25</v>
          </cell>
          <cell r="P2377">
            <v>5</v>
          </cell>
          <cell r="Q2377">
            <v>20</v>
          </cell>
          <cell r="T2377" t="str">
            <v xml:space="preserve">Yuan Purchase Pricelist (CNY)</v>
          </cell>
          <cell r="U2377">
            <v>18</v>
          </cell>
          <cell r="V2377">
            <v>457.7</v>
          </cell>
          <cell r="W2377">
            <v>690</v>
          </cell>
          <cell r="X2377">
            <v>1190</v>
          </cell>
        </row>
        <row r="2378">
          <cell r="A2378">
            <v>10553</v>
          </cell>
          <cell r="B2378" t="str">
            <v>AUTOLAMPS2327</v>
          </cell>
          <cell r="C2378" t="str">
            <v>AUTOLAMPS2327</v>
          </cell>
          <cell r="D2378" t="b">
            <v>1</v>
          </cell>
          <cell r="E2378" t="str">
            <v xml:space="preserve">TOYOTA NOAH CR40 (98-03) - FOG LAMP (28-126) - LH</v>
          </cell>
          <cell r="F2378" t="str">
            <v>TOYOTA</v>
          </cell>
          <cell r="G2378" t="str">
            <v xml:space="preserve">NOAH FLA126 LH</v>
          </cell>
          <cell r="H2378" t="str">
            <v>TY26-0104B-L</v>
          </cell>
          <cell r="J2378">
            <v>0.04</v>
          </cell>
          <cell r="K2378" t="str">
            <v>SUPPLIER0002</v>
          </cell>
          <cell r="L2378" t="str">
            <v xml:space="preserve">ANHUI TINCAI SILK CO. LTD</v>
          </cell>
          <cell r="M2378">
            <v>5</v>
          </cell>
          <cell r="N2378">
            <v>20</v>
          </cell>
          <cell r="O2378">
            <v>25</v>
          </cell>
          <cell r="P2378">
            <v>5</v>
          </cell>
          <cell r="Q2378">
            <v>20</v>
          </cell>
          <cell r="T2378" t="str">
            <v xml:space="preserve">Yuan Purchase Pricelist (CNY)</v>
          </cell>
          <cell r="U2378">
            <v>18</v>
          </cell>
          <cell r="V2378">
            <v>418.5</v>
          </cell>
          <cell r="W2378">
            <v>650</v>
          </cell>
          <cell r="X2378">
            <v>900</v>
          </cell>
        </row>
        <row r="2379">
          <cell r="A2379">
            <v>10552</v>
          </cell>
          <cell r="B2379" t="str">
            <v>AUTOLAMPS2328</v>
          </cell>
          <cell r="C2379" t="str">
            <v>AUTOLAMPS2328</v>
          </cell>
          <cell r="D2379" t="b">
            <v>1</v>
          </cell>
          <cell r="E2379" t="str">
            <v xml:space="preserve">TOYOTA NOAH CR40 (98-03) - FOG LAMP (28-126) - RH</v>
          </cell>
          <cell r="F2379" t="str">
            <v>TOYOTA</v>
          </cell>
          <cell r="G2379" t="str">
            <v xml:space="preserve">NOAH FLA126 RH</v>
          </cell>
          <cell r="H2379" t="str">
            <v>TY26-0104B-R</v>
          </cell>
          <cell r="J2379">
            <v>0.04</v>
          </cell>
          <cell r="K2379" t="str">
            <v>SUPPLIER0002</v>
          </cell>
          <cell r="L2379" t="str">
            <v xml:space="preserve">ANHUI TINCAI SILK CO. LTD</v>
          </cell>
          <cell r="M2379">
            <v>5</v>
          </cell>
          <cell r="N2379">
            <v>20</v>
          </cell>
          <cell r="O2379">
            <v>25</v>
          </cell>
          <cell r="P2379">
            <v>5</v>
          </cell>
          <cell r="Q2379">
            <v>20</v>
          </cell>
          <cell r="T2379" t="str">
            <v xml:space="preserve">Yuan Purchase Pricelist (CNY)</v>
          </cell>
          <cell r="U2379">
            <v>18</v>
          </cell>
          <cell r="V2379">
            <v>418.5</v>
          </cell>
          <cell r="W2379">
            <v>650</v>
          </cell>
          <cell r="X2379">
            <v>900</v>
          </cell>
        </row>
        <row r="2380">
          <cell r="A2380">
            <v>10559</v>
          </cell>
          <cell r="B2380" t="str">
            <v>AUTOLAMPS2320</v>
          </cell>
          <cell r="C2380" t="str">
            <v>AUTOLAMPS2320</v>
          </cell>
          <cell r="D2380" t="b">
            <v>1</v>
          </cell>
          <cell r="E2380" t="str">
            <v xml:space="preserve">TOYOTA NOAH CR40 (98-03) - FRONT BUMPER</v>
          </cell>
          <cell r="F2380" t="str">
            <v>TOYOTA</v>
          </cell>
          <cell r="G2380" t="str">
            <v xml:space="preserve">NOAH BPR</v>
          </cell>
          <cell r="H2380" t="str">
            <v>TY26-0107</v>
          </cell>
          <cell r="J2380">
            <v>0.04</v>
          </cell>
          <cell r="K2380" t="str">
            <v>SUPPLIER0002</v>
          </cell>
          <cell r="L2380" t="str">
            <v xml:space="preserve">ANHUI TINCAI SILK CO. LTD</v>
          </cell>
          <cell r="M2380">
            <v>0</v>
          </cell>
          <cell r="N2380">
            <v>0</v>
          </cell>
          <cell r="O2380">
            <v>0</v>
          </cell>
          <cell r="R2380">
            <v>2</v>
          </cell>
          <cell r="S2380">
            <v>5</v>
          </cell>
          <cell r="T2380" t="str">
            <v xml:space="preserve">Yuan Purchase Pricelist (CNY)</v>
          </cell>
          <cell r="U2380">
            <v>20</v>
          </cell>
          <cell r="V2380">
            <v>3126</v>
          </cell>
          <cell r="W2380">
            <v>4850</v>
          </cell>
          <cell r="X2380">
            <v>6700</v>
          </cell>
          <cell r="Z2380">
            <v>3</v>
          </cell>
          <cell r="AB2380" t="str">
            <v>G4A</v>
          </cell>
        </row>
        <row r="2381">
          <cell r="A2381">
            <v>10558</v>
          </cell>
          <cell r="B2381" t="str">
            <v>AUTOLAMPS2329</v>
          </cell>
          <cell r="C2381" t="str">
            <v>AUTOLAMPS2329</v>
          </cell>
          <cell r="D2381" t="b">
            <v>1</v>
          </cell>
          <cell r="E2381" t="str">
            <v xml:space="preserve">TOYOTA NOAH CR40 (98-03) - GRILL</v>
          </cell>
          <cell r="F2381" t="str">
            <v>TOYOTA</v>
          </cell>
          <cell r="G2381" t="str">
            <v xml:space="preserve">NOAH GRL</v>
          </cell>
          <cell r="H2381" t="str">
            <v>TY26-0111</v>
          </cell>
          <cell r="J2381">
            <v>0.04</v>
          </cell>
          <cell r="K2381" t="str">
            <v>SUPPLIER0002</v>
          </cell>
          <cell r="L2381" t="str">
            <v xml:space="preserve">ANHUI TINCAI SILK CO. LTD</v>
          </cell>
          <cell r="M2381">
            <v>0</v>
          </cell>
          <cell r="N2381">
            <v>0</v>
          </cell>
          <cell r="O2381">
            <v>0</v>
          </cell>
          <cell r="R2381">
            <v>2</v>
          </cell>
          <cell r="S2381">
            <v>5</v>
          </cell>
          <cell r="T2381" t="str">
            <v xml:space="preserve">Yuan Purchase Pricelist (CNY)</v>
          </cell>
          <cell r="U2381">
            <v>6.45</v>
          </cell>
          <cell r="V2381">
            <v>1008</v>
          </cell>
          <cell r="W2381">
            <v>1560</v>
          </cell>
          <cell r="X2381">
            <v>2150</v>
          </cell>
          <cell r="Z2381">
            <v>38</v>
          </cell>
          <cell r="AB2381" t="str">
            <v>G4B</v>
          </cell>
        </row>
        <row r="2382">
          <cell r="A2382">
            <v>10545</v>
          </cell>
          <cell r="B2382" t="str">
            <v>AUTOLAMPS2330</v>
          </cell>
          <cell r="C2382" t="str">
            <v>AUTOLAMPS2330</v>
          </cell>
          <cell r="D2382" t="b">
            <v>1</v>
          </cell>
          <cell r="E2382" t="str">
            <v xml:space="preserve">TOYOTA NOAH CR40 (98-03) - HEAD LAMP (BLACK)(28-123-B) - LH</v>
          </cell>
          <cell r="F2382" t="str">
            <v>TOYOTA</v>
          </cell>
          <cell r="G2382" t="str">
            <v xml:space="preserve">NOAH HLAB LH</v>
          </cell>
          <cell r="H2382" t="str">
            <v>TY26-0101B-L</v>
          </cell>
          <cell r="J2382">
            <v>0.04</v>
          </cell>
          <cell r="K2382" t="str">
            <v>SUPPLIER0002</v>
          </cell>
          <cell r="L2382" t="str">
            <v xml:space="preserve">ANHUI TINCAI SILK CO. LTD</v>
          </cell>
          <cell r="M2382">
            <v>1</v>
          </cell>
          <cell r="N2382">
            <v>4</v>
          </cell>
          <cell r="O2382">
            <v>5</v>
          </cell>
          <cell r="R2382">
            <v>2</v>
          </cell>
          <cell r="S2382">
            <v>5</v>
          </cell>
          <cell r="T2382" t="str">
            <v xml:space="preserve">Yuan Purchase Pricelist (CNY)</v>
          </cell>
          <cell r="U2382">
            <v>80</v>
          </cell>
          <cell r="V2382">
            <v>2040</v>
          </cell>
          <cell r="W2382">
            <v>3060</v>
          </cell>
          <cell r="X2382">
            <v>4080</v>
          </cell>
          <cell r="Z2382">
            <v>12</v>
          </cell>
          <cell r="AB2382" t="str">
            <v>A2</v>
          </cell>
        </row>
        <row r="2383">
          <cell r="A2383">
            <v>10544</v>
          </cell>
          <cell r="B2383" t="str">
            <v>AUTOLAMPS2331</v>
          </cell>
          <cell r="C2383" t="str">
            <v>AUTOLAMPS2331</v>
          </cell>
          <cell r="D2383" t="b">
            <v>1</v>
          </cell>
          <cell r="E2383" t="str">
            <v xml:space="preserve">TOYOTA NOAH CR40 (98-03) - HEAD LAMP (BLACK)(28-123-B) - RH</v>
          </cell>
          <cell r="F2383" t="str">
            <v>TOYOTA</v>
          </cell>
          <cell r="G2383" t="str">
            <v xml:space="preserve">NOAH HLAB RH</v>
          </cell>
          <cell r="H2383" t="str">
            <v>TY26-0101B-R</v>
          </cell>
          <cell r="J2383">
            <v>0.04</v>
          </cell>
          <cell r="K2383" t="str">
            <v>SUPPLIER0002</v>
          </cell>
          <cell r="L2383" t="str">
            <v xml:space="preserve">ANHUI TINCAI SILK CO. LTD</v>
          </cell>
          <cell r="M2383">
            <v>1</v>
          </cell>
          <cell r="N2383">
            <v>4</v>
          </cell>
          <cell r="O2383">
            <v>5</v>
          </cell>
          <cell r="R2383">
            <v>2</v>
          </cell>
          <cell r="S2383">
            <v>5</v>
          </cell>
          <cell r="T2383" t="str">
            <v xml:space="preserve">Yuan Purchase Pricelist (CNY)</v>
          </cell>
          <cell r="U2383">
            <v>80</v>
          </cell>
          <cell r="V2383">
            <v>2040</v>
          </cell>
          <cell r="W2383">
            <v>3060</v>
          </cell>
          <cell r="X2383">
            <v>4080</v>
          </cell>
          <cell r="Z2383">
            <v>12</v>
          </cell>
          <cell r="AB2383" t="str">
            <v>A2</v>
          </cell>
        </row>
        <row r="2384">
          <cell r="A2384">
            <v>10543</v>
          </cell>
          <cell r="B2384" t="str">
            <v>AUTOLAMPS2332</v>
          </cell>
          <cell r="C2384" t="str">
            <v>AUTOLAMPS2332</v>
          </cell>
          <cell r="D2384" t="b">
            <v>1</v>
          </cell>
          <cell r="E2384" t="str">
            <v xml:space="preserve">TOYOTA NOAH CR40 (98-03) - HEAD LAMP (CLEAR)(28-123) - LH</v>
          </cell>
          <cell r="F2384" t="str">
            <v>TOYOTA</v>
          </cell>
          <cell r="G2384" t="str">
            <v xml:space="preserve">NOAH HLAC LH</v>
          </cell>
          <cell r="H2384" t="str">
            <v>TY26-0101A-L</v>
          </cell>
          <cell r="J2384">
            <v>0.04</v>
          </cell>
          <cell r="K2384" t="str">
            <v>SUPPLIER0002</v>
          </cell>
          <cell r="L2384" t="str">
            <v xml:space="preserve">ANHUI TINCAI SILK CO. LTD</v>
          </cell>
          <cell r="M2384">
            <v>1</v>
          </cell>
          <cell r="N2384">
            <v>4</v>
          </cell>
          <cell r="O2384">
            <v>5</v>
          </cell>
          <cell r="R2384">
            <v>2</v>
          </cell>
          <cell r="S2384">
            <v>5</v>
          </cell>
          <cell r="T2384" t="str">
            <v xml:space="preserve">Yuan Purchase Pricelist (CNY)</v>
          </cell>
          <cell r="U2384">
            <v>75</v>
          </cell>
          <cell r="V2384">
            <v>1743.75</v>
          </cell>
          <cell r="W2384">
            <v>2910</v>
          </cell>
          <cell r="X2384">
            <v>4020</v>
          </cell>
          <cell r="Z2384">
            <v>4</v>
          </cell>
          <cell r="AB2384" t="str">
            <v>A4</v>
          </cell>
        </row>
        <row r="2385">
          <cell r="A2385">
            <v>10542</v>
          </cell>
          <cell r="B2385" t="str">
            <v>AUTOLAMPS2333</v>
          </cell>
          <cell r="C2385" t="str">
            <v>AUTOLAMPS2333</v>
          </cell>
          <cell r="D2385" t="b">
            <v>1</v>
          </cell>
          <cell r="E2385" t="str">
            <v xml:space="preserve">TOYOTA NOAH CR40 (98-03) - HEAD LAMP (CLEAR)(28-123) - RH</v>
          </cell>
          <cell r="F2385" t="str">
            <v>TOYOTA</v>
          </cell>
          <cell r="G2385" t="str">
            <v xml:space="preserve">NOAH HLAC RH</v>
          </cell>
          <cell r="H2385" t="str">
            <v>TY26-0101A-R</v>
          </cell>
          <cell r="J2385">
            <v>0.04</v>
          </cell>
          <cell r="K2385" t="str">
            <v>SUPPLIER0002</v>
          </cell>
          <cell r="L2385" t="str">
            <v xml:space="preserve">ANHUI TINCAI SILK CO. LTD</v>
          </cell>
          <cell r="M2385">
            <v>0</v>
          </cell>
          <cell r="N2385">
            <v>0</v>
          </cell>
          <cell r="O2385">
            <v>0</v>
          </cell>
          <cell r="R2385">
            <v>2</v>
          </cell>
          <cell r="S2385">
            <v>5</v>
          </cell>
          <cell r="T2385" t="str">
            <v xml:space="preserve">Yuan Purchase Pricelist (CNY)</v>
          </cell>
          <cell r="U2385">
            <v>75</v>
          </cell>
          <cell r="V2385">
            <v>1743.75</v>
          </cell>
          <cell r="W2385">
            <v>2910</v>
          </cell>
          <cell r="X2385">
            <v>4020</v>
          </cell>
          <cell r="Z2385">
            <v>1</v>
          </cell>
          <cell r="AB2385" t="str">
            <v>A4</v>
          </cell>
        </row>
        <row r="2386">
          <cell r="A2386">
            <v>10541</v>
          </cell>
          <cell r="B2386" t="str">
            <v>AUTOLAMPS2334</v>
          </cell>
          <cell r="C2386" t="str">
            <v>AUTOLAMPS2334</v>
          </cell>
          <cell r="D2386" t="b">
            <v>1</v>
          </cell>
          <cell r="E2386" t="str">
            <v xml:space="preserve">TOYOTA NOAH CR40 (98-03) - HEAD LAMP(W/O ROUND)(28-110) - LH</v>
          </cell>
          <cell r="F2386" t="str">
            <v>TOYOTA</v>
          </cell>
          <cell r="G2386" t="str">
            <v xml:space="preserve">NOAH HLA LH</v>
          </cell>
          <cell r="H2386" t="str">
            <v>TY26-0101-L</v>
          </cell>
          <cell r="J2386">
            <v>0.04</v>
          </cell>
          <cell r="K2386" t="str">
            <v>SUPPLIER0002</v>
          </cell>
          <cell r="L2386" t="str">
            <v xml:space="preserve">ANHUI TINCAI SILK CO. LTD</v>
          </cell>
          <cell r="N2386">
            <v>0</v>
          </cell>
          <cell r="O2386">
            <v>0</v>
          </cell>
          <cell r="R2386">
            <v>2</v>
          </cell>
          <cell r="S2386">
            <v>5</v>
          </cell>
          <cell r="T2386" t="str">
            <v xml:space="preserve">Yuan Purchase Pricelist (CNY)</v>
          </cell>
          <cell r="U2386">
            <v>10.48</v>
          </cell>
          <cell r="V2386">
            <v>1638</v>
          </cell>
          <cell r="W2386">
            <v>2540</v>
          </cell>
          <cell r="X2386">
            <v>3500</v>
          </cell>
        </row>
        <row r="2387">
          <cell r="A2387">
            <v>10540</v>
          </cell>
          <cell r="B2387" t="str">
            <v>AUTOLAMPS2335</v>
          </cell>
          <cell r="C2387" t="str">
            <v>AUTOLAMPS2335</v>
          </cell>
          <cell r="D2387" t="b">
            <v>1</v>
          </cell>
          <cell r="E2387" t="str">
            <v xml:space="preserve">TOYOTA NOAH CR40 (98-03) - HEAD LAMP(W/O ROUND)(28-110) - RH</v>
          </cell>
          <cell r="F2387" t="str">
            <v>TOYOTA</v>
          </cell>
          <cell r="G2387" t="str">
            <v xml:space="preserve">NOAH HLA RH</v>
          </cell>
          <cell r="H2387" t="str">
            <v>TY26-0101-R</v>
          </cell>
          <cell r="J2387">
            <v>0.04</v>
          </cell>
          <cell r="K2387" t="str">
            <v>SUPPLIER0002</v>
          </cell>
          <cell r="L2387" t="str">
            <v xml:space="preserve">ANHUI TINCAI SILK CO. LTD</v>
          </cell>
          <cell r="N2387">
            <v>0</v>
          </cell>
          <cell r="O2387">
            <v>0</v>
          </cell>
          <cell r="R2387">
            <v>2</v>
          </cell>
          <cell r="S2387">
            <v>5</v>
          </cell>
          <cell r="T2387" t="str">
            <v xml:space="preserve">Yuan Purchase Pricelist (CNY)</v>
          </cell>
          <cell r="U2387">
            <v>10.48</v>
          </cell>
          <cell r="V2387">
            <v>1638</v>
          </cell>
          <cell r="W2387">
            <v>2540</v>
          </cell>
          <cell r="X2387">
            <v>3500</v>
          </cell>
        </row>
        <row r="2388">
          <cell r="A2388">
            <v>10557</v>
          </cell>
          <cell r="B2388" t="str">
            <v>AUTOLAMPS2336</v>
          </cell>
          <cell r="C2388" t="str">
            <v>AUTOLAMPS2336</v>
          </cell>
          <cell r="D2388" t="b">
            <v>1</v>
          </cell>
          <cell r="E2388" t="str">
            <v xml:space="preserve">TOYOTA NOAH CR40 (98-03) - SIDE MIRROR (ELECTRIC) - LH</v>
          </cell>
          <cell r="F2388" t="str">
            <v>TOYOTA</v>
          </cell>
          <cell r="G2388" t="str">
            <v xml:space="preserve">NOAH SME LH</v>
          </cell>
          <cell r="H2388" t="str">
            <v>TY26-0112E-L</v>
          </cell>
          <cell r="J2388">
            <v>0.04</v>
          </cell>
          <cell r="K2388" t="str">
            <v>SUPPLIER0002</v>
          </cell>
          <cell r="L2388" t="str">
            <v xml:space="preserve">ANHUI TINCAI SILK CO. LTD</v>
          </cell>
          <cell r="M2388">
            <v>0</v>
          </cell>
          <cell r="N2388">
            <v>0</v>
          </cell>
          <cell r="O2388">
            <v>0</v>
          </cell>
          <cell r="P2388">
            <v>2</v>
          </cell>
          <cell r="Q2388">
            <v>5</v>
          </cell>
          <cell r="T2388" t="str">
            <v xml:space="preserve">Yuan Purchase Pricelist (CNY)</v>
          </cell>
          <cell r="U2388">
            <v>14.75</v>
          </cell>
          <cell r="V2388">
            <v>2305</v>
          </cell>
          <cell r="W2388">
            <v>3570</v>
          </cell>
          <cell r="X2388">
            <v>4930</v>
          </cell>
        </row>
        <row r="2389">
          <cell r="A2389">
            <v>10556</v>
          </cell>
          <cell r="B2389" t="str">
            <v>AUTOLAMPS2337</v>
          </cell>
          <cell r="C2389" t="str">
            <v>AUTOLAMPS2337</v>
          </cell>
          <cell r="D2389" t="b">
            <v>1</v>
          </cell>
          <cell r="E2389" t="str">
            <v xml:space="preserve">TOYOTA NOAH CR40 (98-03) - SIDE MIRROR (ELECTRIC) - RH</v>
          </cell>
          <cell r="F2389" t="str">
            <v>TOYOTA</v>
          </cell>
          <cell r="G2389" t="str">
            <v xml:space="preserve">NOAH SME RH</v>
          </cell>
          <cell r="H2389" t="str">
            <v>TY26-0112E-R</v>
          </cell>
          <cell r="J2389">
            <v>0.04</v>
          </cell>
          <cell r="K2389" t="str">
            <v>SUPPLIER0002</v>
          </cell>
          <cell r="L2389" t="str">
            <v xml:space="preserve">ANHUI TINCAI SILK CO. LTD</v>
          </cell>
          <cell r="M2389">
            <v>0</v>
          </cell>
          <cell r="N2389">
            <v>0</v>
          </cell>
          <cell r="O2389">
            <v>0</v>
          </cell>
          <cell r="P2389">
            <v>2</v>
          </cell>
          <cell r="Q2389">
            <v>5</v>
          </cell>
          <cell r="T2389" t="str">
            <v xml:space="preserve">Yuan Purchase Pricelist (CNY)</v>
          </cell>
          <cell r="U2389">
            <v>14.75</v>
          </cell>
          <cell r="V2389">
            <v>2305</v>
          </cell>
          <cell r="W2389">
            <v>3570</v>
          </cell>
          <cell r="X2389">
            <v>4930</v>
          </cell>
        </row>
        <row r="2390">
          <cell r="A2390">
            <v>10555</v>
          </cell>
          <cell r="B2390" t="str">
            <v>AUTOLAMPS2338</v>
          </cell>
          <cell r="C2390" t="str">
            <v>AUTOLAMPS2338</v>
          </cell>
          <cell r="D2390" t="b">
            <v>1</v>
          </cell>
          <cell r="E2390" t="str">
            <v xml:space="preserve">TOYOTA NOAH CR40 (98-03) - SIDE MIRROR (MANUAL) - LH</v>
          </cell>
          <cell r="F2390" t="str">
            <v>TOYOTA</v>
          </cell>
          <cell r="G2390" t="str">
            <v xml:space="preserve">NOAH SMM LH</v>
          </cell>
          <cell r="H2390" t="str">
            <v>TY26-0112-L</v>
          </cell>
          <cell r="J2390">
            <v>0.04</v>
          </cell>
          <cell r="K2390" t="str">
            <v>SUPPLIER0002</v>
          </cell>
          <cell r="L2390" t="str">
            <v xml:space="preserve">ANHUI TINCAI SILK CO. LTD</v>
          </cell>
          <cell r="M2390">
            <v>0</v>
          </cell>
          <cell r="N2390">
            <v>0</v>
          </cell>
          <cell r="O2390">
            <v>0</v>
          </cell>
          <cell r="P2390">
            <v>2</v>
          </cell>
          <cell r="Q2390">
            <v>5</v>
          </cell>
          <cell r="T2390" t="str">
            <v xml:space="preserve">Yuan Purchase Pricelist (CNY)</v>
          </cell>
          <cell r="U2390">
            <v>83</v>
          </cell>
          <cell r="V2390">
            <v>1868</v>
          </cell>
          <cell r="W2390">
            <v>2890</v>
          </cell>
          <cell r="X2390">
            <v>3980</v>
          </cell>
        </row>
        <row r="2391">
          <cell r="A2391">
            <v>10554</v>
          </cell>
          <cell r="B2391" t="str">
            <v>AUTOLAMPS2339</v>
          </cell>
          <cell r="C2391" t="str">
            <v>AUTOLAMPS2339</v>
          </cell>
          <cell r="D2391" t="b">
            <v>1</v>
          </cell>
          <cell r="E2391" t="str">
            <v xml:space="preserve">TOYOTA NOAH CR40 (98-03) - SIDE MIRROR (MANUAL) - RH</v>
          </cell>
          <cell r="F2391" t="str">
            <v>TOYOTA</v>
          </cell>
          <cell r="G2391" t="str">
            <v xml:space="preserve">NOAH SMM RH</v>
          </cell>
          <cell r="H2391" t="str">
            <v>TY26-0112-R</v>
          </cell>
          <cell r="J2391">
            <v>0.04</v>
          </cell>
          <cell r="K2391" t="str">
            <v>SUPPLIER0002</v>
          </cell>
          <cell r="L2391" t="str">
            <v xml:space="preserve">ANHUI TINCAI SILK CO. LTD</v>
          </cell>
          <cell r="N2391">
            <v>0</v>
          </cell>
          <cell r="O2391">
            <v>0</v>
          </cell>
          <cell r="P2391">
            <v>2</v>
          </cell>
          <cell r="Q2391">
            <v>5</v>
          </cell>
          <cell r="T2391" t="str">
            <v xml:space="preserve">Yuan Purchase Pricelist (CNY)</v>
          </cell>
          <cell r="U2391">
            <v>81.3</v>
          </cell>
          <cell r="V2391">
            <v>1829</v>
          </cell>
          <cell r="W2391">
            <v>2840</v>
          </cell>
          <cell r="X2391">
            <v>3920</v>
          </cell>
        </row>
        <row r="2392">
          <cell r="A2392">
            <v>13021</v>
          </cell>
          <cell r="B2392" t="str">
            <v>AUTOLAMPS2340</v>
          </cell>
          <cell r="C2392" t="str">
            <v>AUTOLAMPS2340</v>
          </cell>
          <cell r="D2392" t="b">
            <v>1</v>
          </cell>
          <cell r="E2392" t="str">
            <v xml:space="preserve">TOYOTA NOAH CR40 (98-03) / TOWNACE CR55 - FOG LAMP CASE (28-113) - LH</v>
          </cell>
          <cell r="F2392" t="str">
            <v>TOYOTA</v>
          </cell>
          <cell r="G2392" t="str">
            <v>NOAH-FLC-28-113-LH</v>
          </cell>
          <cell r="H2392" t="str">
            <v>TY26-0104C-L(CASE)</v>
          </cell>
          <cell r="J2392">
            <v>0.04</v>
          </cell>
          <cell r="K2392" t="str">
            <v>SUPPLIER0002</v>
          </cell>
          <cell r="L2392" t="str">
            <v xml:space="preserve">ANHUI TINCAI SILK CO. LTD</v>
          </cell>
          <cell r="M2392">
            <v>0</v>
          </cell>
          <cell r="N2392">
            <v>0</v>
          </cell>
          <cell r="O2392">
            <v>0</v>
          </cell>
          <cell r="P2392">
            <v>2</v>
          </cell>
          <cell r="Q2392">
            <v>5</v>
          </cell>
          <cell r="T2392" t="str">
            <v xml:space="preserve">Yuan Purchase Pricelist (CNY)</v>
          </cell>
          <cell r="U2392">
            <v>0</v>
          </cell>
          <cell r="V2392">
            <v>0</v>
          </cell>
          <cell r="W2392">
            <v>150</v>
          </cell>
          <cell r="X2392">
            <v>250</v>
          </cell>
          <cell r="Z2392">
            <v>10</v>
          </cell>
          <cell r="AB2392" t="str">
            <v>B18</v>
          </cell>
        </row>
        <row r="2393">
          <cell r="A2393">
            <v>13898</v>
          </cell>
          <cell r="B2393" t="str">
            <v>AUTOLAMPS2342</v>
          </cell>
          <cell r="C2393" t="str">
            <v>AUTOLAMPS2342</v>
          </cell>
          <cell r="D2393" t="b">
            <v>1</v>
          </cell>
          <cell r="E2393" t="str">
            <v xml:space="preserve">TOYOTA NOAH CR40 (98-03) / TOWNACE CR55 - FOG LAMP CASE (28-113) - RH</v>
          </cell>
          <cell r="F2393" t="str">
            <v>TOYOTA</v>
          </cell>
          <cell r="G2393" t="str">
            <v>NOAH-FLC-28-113-RH</v>
          </cell>
          <cell r="H2393" t="str">
            <v>TY26-0104C-R</v>
          </cell>
          <cell r="J2393">
            <v>0.04</v>
          </cell>
          <cell r="K2393" t="str">
            <v>SUPPLIER0002</v>
          </cell>
          <cell r="L2393" t="str">
            <v xml:space="preserve">ANHUI TINCAI SILK CO. LTD</v>
          </cell>
          <cell r="M2393">
            <v>4</v>
          </cell>
          <cell r="N2393">
            <v>16</v>
          </cell>
          <cell r="O2393">
            <v>20</v>
          </cell>
          <cell r="P2393">
            <v>2</v>
          </cell>
          <cell r="Q2393">
            <v>5</v>
          </cell>
          <cell r="T2393" t="str">
            <v xml:space="preserve">Yuan Purchase Pricelist (CNY)</v>
          </cell>
          <cell r="U2393">
            <v>30</v>
          </cell>
          <cell r="V2393">
            <v>697.5</v>
          </cell>
          <cell r="W2393">
            <v>1050</v>
          </cell>
          <cell r="X2393">
            <v>1450</v>
          </cell>
          <cell r="Z2393">
            <v>10</v>
          </cell>
          <cell r="AB2393" t="str">
            <v>B18</v>
          </cell>
        </row>
        <row r="2394">
          <cell r="A2394">
            <v>13899</v>
          </cell>
          <cell r="B2394" t="str">
            <v>AUTOLAMPS2341</v>
          </cell>
          <cell r="C2394" t="str">
            <v>AUTOLAMPS2341</v>
          </cell>
          <cell r="D2394" t="b">
            <v>1</v>
          </cell>
          <cell r="E2394" t="str">
            <v xml:space="preserve">TOYOTA NOAH CR40 (98-03) / TOWNACE CR55 - FOG LAMP WITH CASE (28-113) - LH</v>
          </cell>
          <cell r="F2394" t="str">
            <v>TOYOTA</v>
          </cell>
          <cell r="G2394" t="str">
            <v>NOAH-FLA-28-113-LH</v>
          </cell>
          <cell r="H2394" t="str">
            <v>TY26-0104C-L</v>
          </cell>
          <cell r="J2394">
            <v>0.04</v>
          </cell>
          <cell r="K2394" t="str">
            <v>SUPPLIER0002</v>
          </cell>
          <cell r="L2394" t="str">
            <v xml:space="preserve">ANHUI TINCAI SILK CO. LTD</v>
          </cell>
          <cell r="M2394">
            <v>2</v>
          </cell>
          <cell r="N2394">
            <v>8</v>
          </cell>
          <cell r="O2394">
            <v>10</v>
          </cell>
          <cell r="P2394">
            <v>2</v>
          </cell>
          <cell r="Q2394">
            <v>5</v>
          </cell>
          <cell r="T2394" t="str">
            <v xml:space="preserve">Yuan Purchase Pricelist (CNY)</v>
          </cell>
          <cell r="U2394">
            <v>0</v>
          </cell>
          <cell r="V2394">
            <v>0</v>
          </cell>
          <cell r="W2394">
            <v>150</v>
          </cell>
          <cell r="X2394">
            <v>250</v>
          </cell>
          <cell r="Z2394">
            <v>0</v>
          </cell>
          <cell r="AB2394" t="str">
            <v>B18</v>
          </cell>
        </row>
        <row r="2395">
          <cell r="A2395">
            <v>13020</v>
          </cell>
          <cell r="B2395" t="str">
            <v>AUTOLAMPS2343</v>
          </cell>
          <cell r="C2395" t="str">
            <v>AUTOLAMPS2343</v>
          </cell>
          <cell r="D2395" t="b">
            <v>1</v>
          </cell>
          <cell r="E2395" t="str">
            <v xml:space="preserve">TOYOTA NOAH CR40 (98-03) / TOWNACE CR55 - FOG LAMP WITH CASE (28-113) - RH</v>
          </cell>
          <cell r="F2395" t="str">
            <v>TOYOTA</v>
          </cell>
          <cell r="G2395" t="str">
            <v>NOAH-FLA-28-113-RH</v>
          </cell>
          <cell r="H2395" t="str">
            <v>TY26-0104C-R(CASE)</v>
          </cell>
          <cell r="J2395">
            <v>0.04</v>
          </cell>
          <cell r="K2395" t="str">
            <v>SUPPLIER0002</v>
          </cell>
          <cell r="L2395" t="str">
            <v xml:space="preserve">ANHUI TINCAI SILK CO. LTD</v>
          </cell>
          <cell r="N2395">
            <v>0</v>
          </cell>
          <cell r="O2395">
            <v>0</v>
          </cell>
          <cell r="P2395">
            <v>2</v>
          </cell>
          <cell r="Q2395">
            <v>5</v>
          </cell>
          <cell r="T2395" t="str">
            <v xml:space="preserve">Yuan Purchase Pricelist (CNY)</v>
          </cell>
          <cell r="U2395">
            <v>30</v>
          </cell>
          <cell r="V2395">
            <v>697.5</v>
          </cell>
          <cell r="W2395">
            <v>1050</v>
          </cell>
          <cell r="X2395">
            <v>1450</v>
          </cell>
          <cell r="Z2395">
            <v>3</v>
          </cell>
          <cell r="AB2395" t="str">
            <v>B18</v>
          </cell>
        </row>
        <row r="2396">
          <cell r="A2396">
            <v>13877</v>
          </cell>
          <cell r="B2396" t="str">
            <v>AUTOLAMPS2344</v>
          </cell>
          <cell r="C2396" t="str">
            <v>AUTOLAMPS2344</v>
          </cell>
          <cell r="D2396" t="b">
            <v>1</v>
          </cell>
          <cell r="E2396" t="str">
            <v xml:space="preserve">TOYOTA NOAH VAN TR60/YR70 YR90 (12-) - TAIL LAMP - LH</v>
          </cell>
          <cell r="F2396" t="str">
            <v>TOYOTA</v>
          </cell>
          <cell r="G2396" t="str">
            <v xml:space="preserve">NOAH/12 TLA LH</v>
          </cell>
          <cell r="H2396" t="str">
            <v>TY26-0802-L</v>
          </cell>
          <cell r="J2396">
            <v>0.04</v>
          </cell>
          <cell r="K2396" t="str">
            <v>SUPPLIER0002</v>
          </cell>
          <cell r="L2396" t="str">
            <v xml:space="preserve">ANHUI TINCAI SILK CO. LTD</v>
          </cell>
          <cell r="M2396">
            <v>0</v>
          </cell>
          <cell r="N2396">
            <v>0</v>
          </cell>
          <cell r="O2396">
            <v>0</v>
          </cell>
          <cell r="R2396">
            <v>2</v>
          </cell>
          <cell r="S2396">
            <v>5</v>
          </cell>
          <cell r="T2396" t="str">
            <v xml:space="preserve">Yuan Purchase Pricelist (CNY)</v>
          </cell>
          <cell r="U2396">
            <v>180</v>
          </cell>
          <cell r="V2396">
            <v>4577.04</v>
          </cell>
          <cell r="W2396">
            <v>6900</v>
          </cell>
          <cell r="X2396">
            <v>11900</v>
          </cell>
        </row>
        <row r="2397">
          <cell r="A2397">
            <v>13876</v>
          </cell>
          <cell r="B2397" t="str">
            <v>AUTOLAMPS2345</v>
          </cell>
          <cell r="C2397" t="str">
            <v>AUTOLAMPS2345</v>
          </cell>
          <cell r="D2397" t="b">
            <v>1</v>
          </cell>
          <cell r="E2397" t="str">
            <v xml:space="preserve">TOYOTA NOAH VAN TR60/YR70 YR90 (12-) - TAIL LAMP - RH</v>
          </cell>
          <cell r="F2397" t="str">
            <v>TOYOTA</v>
          </cell>
          <cell r="G2397" t="str">
            <v xml:space="preserve">NOAH/12 TLA RH</v>
          </cell>
          <cell r="H2397" t="str">
            <v>TY26-0802-R</v>
          </cell>
          <cell r="J2397">
            <v>0.04</v>
          </cell>
          <cell r="K2397" t="str">
            <v>SUPPLIER0002</v>
          </cell>
          <cell r="L2397" t="str">
            <v xml:space="preserve">ANHUI TINCAI SILK CO. LTD</v>
          </cell>
          <cell r="M2397">
            <v>0</v>
          </cell>
          <cell r="N2397">
            <v>0</v>
          </cell>
          <cell r="O2397">
            <v>0</v>
          </cell>
          <cell r="R2397">
            <v>2</v>
          </cell>
          <cell r="S2397">
            <v>5</v>
          </cell>
          <cell r="T2397" t="str">
            <v xml:space="preserve">Yuan Purchase Pricelist (CNY)</v>
          </cell>
          <cell r="U2397">
            <v>180</v>
          </cell>
          <cell r="V2397">
            <v>4577.04</v>
          </cell>
          <cell r="W2397">
            <v>6900</v>
          </cell>
          <cell r="X2397">
            <v>11900</v>
          </cell>
        </row>
        <row r="2398">
          <cell r="A2398">
            <v>11965</v>
          </cell>
          <cell r="B2398" t="str">
            <v>AUTOLAMPS2346</v>
          </cell>
          <cell r="C2398" t="str">
            <v>AUTOLAMPS2346</v>
          </cell>
          <cell r="D2398" t="b">
            <v>1</v>
          </cell>
          <cell r="E2398" t="str">
            <v xml:space="preserve">TOYOTA NOAH/VOXY MPV VAN (01-) - LAMINATED FRONT WINDSCREEN</v>
          </cell>
          <cell r="F2398" t="str">
            <v>TOYOTA</v>
          </cell>
          <cell r="G2398" t="str">
            <v xml:space="preserve">YR50 LFW/X</v>
          </cell>
          <cell r="H2398" t="str">
            <v xml:space="preserve">YR50 LFW/X</v>
          </cell>
          <cell r="I2398" t="str">
            <v>1427*1103</v>
          </cell>
          <cell r="J2398">
            <v>0.02</v>
          </cell>
          <cell r="K2398" t="str">
            <v>SUPPLIER0015</v>
          </cell>
          <cell r="L2398" t="str">
            <v xml:space="preserve">XINYI AUTOMOBILE GLASS (SHENZHEN) CO., LTD</v>
          </cell>
          <cell r="M2398">
            <v>3</v>
          </cell>
          <cell r="N2398">
            <v>12</v>
          </cell>
          <cell r="O2398">
            <v>15</v>
          </cell>
          <cell r="R2398">
            <v>2</v>
          </cell>
          <cell r="S2398">
            <v>8</v>
          </cell>
          <cell r="T2398" t="str">
            <v xml:space="preserve">USD Purchase Pricelist (USD)</v>
          </cell>
          <cell r="U2398">
            <v>19.68</v>
          </cell>
          <cell r="V2398">
            <v>3279.18</v>
          </cell>
          <cell r="W2398">
            <v>4100</v>
          </cell>
          <cell r="X2398">
            <v>6600</v>
          </cell>
          <cell r="Z2398">
            <v>34</v>
          </cell>
          <cell r="AB2398" t="str">
            <v>2C</v>
          </cell>
        </row>
        <row r="2399">
          <cell r="A2399">
            <v>11964</v>
          </cell>
          <cell r="B2399" t="str">
            <v>AUTOLAMPS2347</v>
          </cell>
          <cell r="C2399" t="str">
            <v>AUTOLAMPS2347</v>
          </cell>
          <cell r="D2399" t="b">
            <v>1</v>
          </cell>
          <cell r="E2399" t="str">
            <v xml:space="preserve">TOYOTA NOAH/VOXY VAN (01-) - REAR HEATED WINDSCREEN</v>
          </cell>
          <cell r="F2399" t="str">
            <v>TOYOTA</v>
          </cell>
          <cell r="G2399" t="str">
            <v xml:space="preserve">YR50 RW/H/X</v>
          </cell>
          <cell r="H2399" t="str">
            <v xml:space="preserve">YR50 RW/H/X</v>
          </cell>
          <cell r="I2399" t="str">
            <v>1301*620</v>
          </cell>
          <cell r="J2399">
            <v>0.02</v>
          </cell>
          <cell r="K2399" t="str">
            <v>SUPPLIER0015</v>
          </cell>
          <cell r="L2399" t="str">
            <v xml:space="preserve">XINYI AUTOMOBILE GLASS (SHENZHEN) CO., LTD</v>
          </cell>
          <cell r="M2399">
            <v>3</v>
          </cell>
          <cell r="N2399">
            <v>12</v>
          </cell>
          <cell r="O2399">
            <v>15</v>
          </cell>
          <cell r="R2399">
            <v>2</v>
          </cell>
          <cell r="S2399">
            <v>8</v>
          </cell>
          <cell r="T2399" t="str">
            <v xml:space="preserve">USD Purchase Pricelist (USD)</v>
          </cell>
          <cell r="U2399">
            <v>12</v>
          </cell>
          <cell r="V2399">
            <v>2150.4</v>
          </cell>
          <cell r="W2399">
            <v>2800</v>
          </cell>
          <cell r="X2399">
            <v>3500</v>
          </cell>
          <cell r="Z2399">
            <v>24</v>
          </cell>
          <cell r="AB2399" t="str">
            <v>5C</v>
          </cell>
        </row>
        <row r="2400">
          <cell r="A2400">
            <v>13482</v>
          </cell>
          <cell r="B2400" t="str">
            <v>AUTOLAMPS2348</v>
          </cell>
          <cell r="C2400" t="str">
            <v>AUTOLAMPS2348</v>
          </cell>
          <cell r="D2400" t="b">
            <v>1</v>
          </cell>
          <cell r="E2400" t="str">
            <v xml:space="preserve">TOYOTA NOAH/VOXY VAN TR60/YR70 YR90 (01-) - FRONT DOOR GLASS - LH</v>
          </cell>
          <cell r="F2400" t="str">
            <v>TOYOTA</v>
          </cell>
          <cell r="G2400" t="str">
            <v xml:space="preserve">YR90 FD/LH</v>
          </cell>
          <cell r="H2400" t="str">
            <v xml:space="preserve">YR70 FD/LH</v>
          </cell>
          <cell r="I2400" t="str">
            <v>898*594</v>
          </cell>
          <cell r="J2400">
            <v>0.02</v>
          </cell>
          <cell r="K2400" t="str">
            <v>SUPPLIER0015</v>
          </cell>
          <cell r="L2400" t="str">
            <v xml:space="preserve">XINYI AUTOMOBILE GLASS (SHENZHEN) CO., LTD</v>
          </cell>
          <cell r="M2400">
            <v>1</v>
          </cell>
          <cell r="N2400">
            <v>4</v>
          </cell>
          <cell r="O2400">
            <v>5</v>
          </cell>
          <cell r="R2400">
            <v>1</v>
          </cell>
          <cell r="S2400">
            <v>4</v>
          </cell>
          <cell r="T2400" t="str">
            <v xml:space="preserve">USD Purchase Pricelist (USD)</v>
          </cell>
          <cell r="U2400">
            <v>3.47</v>
          </cell>
          <cell r="V2400">
            <v>538.72</v>
          </cell>
          <cell r="W2400">
            <v>700</v>
          </cell>
          <cell r="X2400">
            <v>970</v>
          </cell>
          <cell r="Z2400">
            <v>1</v>
          </cell>
          <cell r="AB2400" t="str">
            <v>1A</v>
          </cell>
        </row>
        <row r="2401">
          <cell r="A2401">
            <v>13483</v>
          </cell>
          <cell r="B2401" t="str">
            <v>AUTOLAMPS2349</v>
          </cell>
          <cell r="C2401" t="str">
            <v>AUTOLAMPS2349</v>
          </cell>
          <cell r="D2401" t="b">
            <v>1</v>
          </cell>
          <cell r="E2401" t="str">
            <v xml:space="preserve">TOYOTA NOAH/VOXY VAN TR60/YR70 YR90 (01-) - FRONT DOOR GLASS - RH</v>
          </cell>
          <cell r="F2401" t="str">
            <v>TOYOTA</v>
          </cell>
          <cell r="G2401" t="str">
            <v xml:space="preserve">YR90 FD/LH</v>
          </cell>
          <cell r="H2401" t="str">
            <v xml:space="preserve">YR70 FD/LH</v>
          </cell>
          <cell r="I2401" t="str">
            <v>932*632</v>
          </cell>
          <cell r="J2401">
            <v>0.02</v>
          </cell>
          <cell r="K2401" t="str">
            <v>SUPPLIER0015</v>
          </cell>
          <cell r="L2401" t="str">
            <v xml:space="preserve">XINYI AUTOMOBILE GLASS (SHENZHEN) CO., LTD</v>
          </cell>
          <cell r="M2401">
            <v>0</v>
          </cell>
          <cell r="N2401">
            <v>0</v>
          </cell>
          <cell r="O2401">
            <v>0</v>
          </cell>
          <cell r="R2401">
            <v>1</v>
          </cell>
          <cell r="S2401">
            <v>4</v>
          </cell>
          <cell r="T2401" t="str">
            <v xml:space="preserve">USD Purchase Pricelist (USD)</v>
          </cell>
          <cell r="U2401">
            <v>3.47</v>
          </cell>
          <cell r="V2401">
            <v>538.72</v>
          </cell>
          <cell r="W2401">
            <v>700</v>
          </cell>
          <cell r="X2401">
            <v>970</v>
          </cell>
          <cell r="Z2401">
            <v>0</v>
          </cell>
          <cell r="AB2401" t="str">
            <v>1A</v>
          </cell>
        </row>
        <row r="2402">
          <cell r="A2402">
            <v>13484</v>
          </cell>
          <cell r="B2402" t="str">
            <v>AUTOLAMPS2350</v>
          </cell>
          <cell r="C2402" t="str">
            <v>AUTOLAMPS2350</v>
          </cell>
          <cell r="D2402" t="b">
            <v>1</v>
          </cell>
          <cell r="E2402" t="str">
            <v xml:space="preserve">TOYOTA NOAH/VOXY VAN TR60/YR70 YR90 (01-) - FRONT DOOR QUARTER GLASS - LH</v>
          </cell>
          <cell r="F2402" t="str">
            <v>TOYOTA</v>
          </cell>
          <cell r="G2402" t="str">
            <v xml:space="preserve">YR90 FV/LH/X</v>
          </cell>
          <cell r="H2402" t="str">
            <v xml:space="preserve">YR70 FV/LH/X</v>
          </cell>
          <cell r="I2402" t="str">
            <v>395*325</v>
          </cell>
          <cell r="J2402">
            <v>0.02</v>
          </cell>
          <cell r="K2402" t="str">
            <v>SUPPLIER0015</v>
          </cell>
          <cell r="L2402" t="str">
            <v xml:space="preserve">XINYI AUTOMOBILE GLASS (SHENZHEN) CO., LTD</v>
          </cell>
          <cell r="M2402">
            <v>0</v>
          </cell>
          <cell r="N2402">
            <v>0</v>
          </cell>
          <cell r="O2402">
            <v>0</v>
          </cell>
          <cell r="R2402">
            <v>1</v>
          </cell>
          <cell r="S2402">
            <v>4</v>
          </cell>
          <cell r="T2402" t="str">
            <v xml:space="preserve">USD Purchase Pricelist (USD)</v>
          </cell>
          <cell r="U2402">
            <v>1.4</v>
          </cell>
          <cell r="V2402">
            <v>217.35</v>
          </cell>
          <cell r="W2402">
            <v>300</v>
          </cell>
          <cell r="X2402">
            <v>420</v>
          </cell>
        </row>
        <row r="2403">
          <cell r="A2403">
            <v>13485</v>
          </cell>
          <cell r="B2403" t="str">
            <v>AUTOLAMPS2351</v>
          </cell>
          <cell r="C2403" t="str">
            <v>AUTOLAMPS2351</v>
          </cell>
          <cell r="D2403" t="b">
            <v>1</v>
          </cell>
          <cell r="E2403" t="str">
            <v xml:space="preserve">TOYOTA NOAH/VOXY VAN TR60/YR70 YR90 (01-) - FRONT DOOR QUARTER GLASS - RH</v>
          </cell>
          <cell r="F2403" t="str">
            <v>TOYOTA</v>
          </cell>
          <cell r="G2403" t="str">
            <v xml:space="preserve">YR90 FV/RH/X</v>
          </cell>
          <cell r="H2403" t="str">
            <v xml:space="preserve">YR70 FV/RH/X</v>
          </cell>
          <cell r="I2403" t="str">
            <v>395*325</v>
          </cell>
          <cell r="J2403">
            <v>0.02</v>
          </cell>
          <cell r="K2403" t="str">
            <v>SUPPLIER0015</v>
          </cell>
          <cell r="L2403" t="str">
            <v xml:space="preserve">XINYI AUTOMOBILE GLASS (SHENZHEN) CO., LTD</v>
          </cell>
          <cell r="M2403">
            <v>0</v>
          </cell>
          <cell r="N2403">
            <v>0</v>
          </cell>
          <cell r="O2403">
            <v>0</v>
          </cell>
          <cell r="R2403">
            <v>1</v>
          </cell>
          <cell r="S2403">
            <v>4</v>
          </cell>
          <cell r="T2403" t="str">
            <v xml:space="preserve">USD Purchase Pricelist (USD)</v>
          </cell>
          <cell r="U2403">
            <v>1.5</v>
          </cell>
          <cell r="V2403">
            <v>232.88</v>
          </cell>
          <cell r="W2403">
            <v>300</v>
          </cell>
          <cell r="X2403">
            <v>420</v>
          </cell>
        </row>
        <row r="2404">
          <cell r="A2404">
            <v>12812</v>
          </cell>
          <cell r="B2404" t="str">
            <v>AUTOLAMPS2353</v>
          </cell>
          <cell r="C2404" t="str">
            <v>AUTOLAMPS2353</v>
          </cell>
          <cell r="D2404" t="b">
            <v>1</v>
          </cell>
          <cell r="E2404" t="str">
            <v xml:space="preserve">TOYOTA NOAH/VOXY VAN TR60/YR70 YR90 (01-) - LAMINATED FRONT WINDSCREEN</v>
          </cell>
          <cell r="F2404" t="str">
            <v>TOYOTA</v>
          </cell>
          <cell r="G2404" t="str">
            <v xml:space="preserve">YR90 R CP LFW/X</v>
          </cell>
          <cell r="H2404" t="str">
            <v xml:space="preserve">YR70-R-CP LFW/X</v>
          </cell>
          <cell r="I2404" t="str">
            <v>1395*1084</v>
          </cell>
          <cell r="J2404">
            <v>0.02</v>
          </cell>
          <cell r="K2404" t="str">
            <v>SUPPLIER0015</v>
          </cell>
          <cell r="L2404" t="str">
            <v xml:space="preserve">XINYI AUTOMOBILE GLASS (SHENZHEN) CO., LTD</v>
          </cell>
          <cell r="M2404">
            <v>11</v>
          </cell>
          <cell r="N2404">
            <v>44</v>
          </cell>
          <cell r="O2404">
            <v>55</v>
          </cell>
          <cell r="R2404">
            <v>3</v>
          </cell>
          <cell r="S2404">
            <v>12</v>
          </cell>
          <cell r="T2404" t="str">
            <v xml:space="preserve">USD Purchase Pricelist (USD)</v>
          </cell>
          <cell r="U2404">
            <v>18.07</v>
          </cell>
          <cell r="V2404">
            <v>2819</v>
          </cell>
          <cell r="W2404">
            <v>3810</v>
          </cell>
          <cell r="X2404">
            <v>5260</v>
          </cell>
        </row>
        <row r="2405">
          <cell r="A2405">
            <v>13487</v>
          </cell>
          <cell r="B2405" t="str">
            <v>AUTOLAMPS2354</v>
          </cell>
          <cell r="C2405" t="str">
            <v>AUTOLAMPS2354</v>
          </cell>
          <cell r="D2405" t="b">
            <v>1</v>
          </cell>
          <cell r="E2405" t="str">
            <v xml:space="preserve">TOYOTA NOAH/VOXY VAN TR60/YR70 YR90 (01-) - REAR DOOR GLASS - RH</v>
          </cell>
          <cell r="F2405" t="str">
            <v>TOYOTA</v>
          </cell>
          <cell r="G2405" t="str">
            <v xml:space="preserve">YR90 RD/RH</v>
          </cell>
          <cell r="H2405" t="str">
            <v xml:space="preserve">YR70 RD/RH</v>
          </cell>
          <cell r="I2405" t="str">
            <v>932*632</v>
          </cell>
          <cell r="J2405">
            <v>0.02</v>
          </cell>
          <cell r="K2405" t="str">
            <v>SUPPLIER0015</v>
          </cell>
          <cell r="L2405" t="str">
            <v xml:space="preserve">XINYI AUTOMOBILE GLASS (SHENZHEN) CO., LTD</v>
          </cell>
          <cell r="M2405">
            <v>0</v>
          </cell>
          <cell r="N2405">
            <v>0</v>
          </cell>
          <cell r="O2405">
            <v>0</v>
          </cell>
          <cell r="R2405">
            <v>1</v>
          </cell>
          <cell r="S2405">
            <v>4</v>
          </cell>
          <cell r="T2405" t="str">
            <v xml:space="preserve">USD Purchase Pricelist (USD)</v>
          </cell>
          <cell r="U2405">
            <v>3.83</v>
          </cell>
          <cell r="V2405">
            <v>594.61</v>
          </cell>
          <cell r="W2405">
            <v>800</v>
          </cell>
          <cell r="X2405">
            <v>1100</v>
          </cell>
        </row>
        <row r="2406">
          <cell r="A2406">
            <v>13486</v>
          </cell>
          <cell r="B2406" t="str">
            <v>AUTOLAMPS2355</v>
          </cell>
          <cell r="C2406" t="str">
            <v>AUTOLAMPS2355</v>
          </cell>
          <cell r="D2406" t="b">
            <v>1</v>
          </cell>
          <cell r="E2406" t="str">
            <v xml:space="preserve">TOYOTA NOAH/VOXY VAN TR60/YR70 YR90 (01-) - REAR DOOR GLASS- LH</v>
          </cell>
          <cell r="F2406" t="str">
            <v>TOYOTA</v>
          </cell>
          <cell r="G2406" t="str">
            <v xml:space="preserve">YR90 RD/LH</v>
          </cell>
          <cell r="H2406" t="str">
            <v xml:space="preserve">YR70 RD/LH</v>
          </cell>
          <cell r="I2406" t="str">
            <v>932*632</v>
          </cell>
          <cell r="J2406">
            <v>0.02</v>
          </cell>
          <cell r="K2406" t="str">
            <v>SUPPLIER0015</v>
          </cell>
          <cell r="L2406" t="str">
            <v xml:space="preserve">XINYI AUTOMOBILE GLASS (SHENZHEN) CO., LTD</v>
          </cell>
          <cell r="M2406">
            <v>0</v>
          </cell>
          <cell r="N2406">
            <v>0</v>
          </cell>
          <cell r="O2406">
            <v>0</v>
          </cell>
          <cell r="R2406">
            <v>1</v>
          </cell>
          <cell r="S2406">
            <v>4</v>
          </cell>
          <cell r="T2406" t="str">
            <v xml:space="preserve">USD Purchase Pricelist (USD)</v>
          </cell>
          <cell r="U2406">
            <v>3.83</v>
          </cell>
          <cell r="V2406">
            <v>594.61</v>
          </cell>
          <cell r="W2406">
            <v>800</v>
          </cell>
          <cell r="X2406">
            <v>1100</v>
          </cell>
        </row>
        <row r="2407">
          <cell r="A2407">
            <v>13488</v>
          </cell>
          <cell r="B2407" t="str">
            <v>AUTOLAMPS2356</v>
          </cell>
          <cell r="C2407" t="str">
            <v>AUTOLAMPS2356</v>
          </cell>
          <cell r="D2407" t="b">
            <v>1</v>
          </cell>
          <cell r="E2407" t="str">
            <v xml:space="preserve">TOYOTA NOAH/VOXY VAN TR60/YR70 YR90 (01-) - REAR SIDE FIX WINDOW  - LH</v>
          </cell>
          <cell r="F2407" t="str">
            <v>TOYOTA</v>
          </cell>
          <cell r="G2407" t="str">
            <v xml:space="preserve">YR90 SW/LH/H/X</v>
          </cell>
          <cell r="H2407" t="str">
            <v xml:space="preserve">YR70 SW/LH/H/X</v>
          </cell>
          <cell r="I2407" t="str">
            <v>675*512</v>
          </cell>
          <cell r="J2407">
            <v>0.02</v>
          </cell>
          <cell r="K2407" t="str">
            <v>SUPPLIER0015</v>
          </cell>
          <cell r="L2407" t="str">
            <v xml:space="preserve">XINYI AUTOMOBILE GLASS (SHENZHEN) CO., LTD</v>
          </cell>
          <cell r="M2407">
            <v>0</v>
          </cell>
          <cell r="N2407">
            <v>0</v>
          </cell>
          <cell r="O2407">
            <v>0</v>
          </cell>
          <cell r="R2407">
            <v>1</v>
          </cell>
          <cell r="S2407">
            <v>4</v>
          </cell>
          <cell r="T2407" t="str">
            <v xml:space="preserve">USD Purchase Pricelist (USD)</v>
          </cell>
          <cell r="U2407">
            <v>4</v>
          </cell>
          <cell r="V2407">
            <v>621</v>
          </cell>
          <cell r="W2407">
            <v>800</v>
          </cell>
          <cell r="X2407">
            <v>1100</v>
          </cell>
        </row>
        <row r="2408">
          <cell r="A2408">
            <v>13489</v>
          </cell>
          <cell r="B2408" t="str">
            <v>AUTOLAMPS2357</v>
          </cell>
          <cell r="C2408" t="str">
            <v>AUTOLAMPS2357</v>
          </cell>
          <cell r="D2408" t="b">
            <v>1</v>
          </cell>
          <cell r="E2408" t="str">
            <v xml:space="preserve">TOYOTA NOAH/VOXY VAN TR60/YR70 YR90 (01-) - REAR SIDE FIX WINDOW - RH</v>
          </cell>
          <cell r="F2408" t="str">
            <v>TOYOTA</v>
          </cell>
          <cell r="G2408" t="str">
            <v xml:space="preserve">YR90 SW/RH/H/X</v>
          </cell>
          <cell r="H2408" t="str">
            <v xml:space="preserve">YR70 SW/RH/H/X</v>
          </cell>
          <cell r="I2408" t="str">
            <v>675*512</v>
          </cell>
          <cell r="J2408">
            <v>0.02</v>
          </cell>
          <cell r="K2408" t="str">
            <v>SUPPLIER0015</v>
          </cell>
          <cell r="L2408" t="str">
            <v xml:space="preserve">XINYI AUTOMOBILE GLASS (SHENZHEN) CO., LTD</v>
          </cell>
          <cell r="M2408">
            <v>0</v>
          </cell>
          <cell r="N2408">
            <v>0</v>
          </cell>
          <cell r="O2408">
            <v>0</v>
          </cell>
          <cell r="R2408">
            <v>1</v>
          </cell>
          <cell r="S2408">
            <v>4</v>
          </cell>
          <cell r="T2408" t="str">
            <v xml:space="preserve">USD Purchase Pricelist (USD)</v>
          </cell>
          <cell r="U2408">
            <v>4</v>
          </cell>
          <cell r="V2408">
            <v>621</v>
          </cell>
          <cell r="W2408">
            <v>800</v>
          </cell>
          <cell r="X2408">
            <v>1100</v>
          </cell>
        </row>
        <row r="2409">
          <cell r="A2409">
            <v>12878</v>
          </cell>
          <cell r="B2409" t="str">
            <v>AUTOLAMPS2352</v>
          </cell>
          <cell r="C2409" t="str">
            <v>AUTOLAMPS2352</v>
          </cell>
          <cell r="D2409" t="b">
            <v>1</v>
          </cell>
          <cell r="E2409" t="str">
            <v xml:space="preserve">TOYOTA NOAH/VOXY VAN TR60/YR70 YR90 (01-) - REAR WINDSCREEN</v>
          </cell>
          <cell r="F2409" t="str">
            <v>TOYOTA</v>
          </cell>
          <cell r="G2409" t="str">
            <v xml:space="preserve">YR90 RW/H/X</v>
          </cell>
          <cell r="H2409" t="str">
            <v xml:space="preserve">YR70 RW/H/X</v>
          </cell>
          <cell r="I2409" t="str">
            <v>1300*535</v>
          </cell>
          <cell r="J2409">
            <v>0.02</v>
          </cell>
          <cell r="K2409" t="str">
            <v>SUPPLIER0015</v>
          </cell>
          <cell r="L2409" t="str">
            <v xml:space="preserve">XINYI AUTOMOBILE GLASS (SHENZHEN) CO., LTD</v>
          </cell>
          <cell r="M2409">
            <v>3</v>
          </cell>
          <cell r="N2409">
            <v>12</v>
          </cell>
          <cell r="O2409">
            <v>15</v>
          </cell>
          <cell r="R2409">
            <v>2</v>
          </cell>
          <cell r="S2409">
            <v>8</v>
          </cell>
          <cell r="T2409" t="str">
            <v xml:space="preserve">USD Purchase Pricelist (USD)</v>
          </cell>
          <cell r="U2409">
            <v>12</v>
          </cell>
          <cell r="V2409">
            <v>2150.4</v>
          </cell>
          <cell r="W2409">
            <v>2800</v>
          </cell>
          <cell r="X2409">
            <v>3500</v>
          </cell>
        </row>
        <row r="2410">
          <cell r="A2410">
            <v>12595</v>
          </cell>
          <cell r="B2410" t="str">
            <v>AUTOLAMPS2772</v>
          </cell>
          <cell r="C2410" t="str">
            <v>AUTOLAMPS2772</v>
          </cell>
          <cell r="D2410" t="b">
            <v>1</v>
          </cell>
          <cell r="E2410" t="str">
            <v xml:space="preserve">TOYOTA PASSO (04-10) HEAD LAMP (211-1133) - LH</v>
          </cell>
          <cell r="F2410" t="str">
            <v>TOYOTA</v>
          </cell>
          <cell r="G2410" t="str">
            <v xml:space="preserve">PASSO/04 HLA LH</v>
          </cell>
          <cell r="H2410" t="str">
            <v xml:space="preserve">PASSO/04 HLA LH</v>
          </cell>
          <cell r="J2410">
            <v>0.04</v>
          </cell>
          <cell r="K2410" t="str">
            <v>SUPPLIER0002</v>
          </cell>
          <cell r="L2410" t="str">
            <v xml:space="preserve">ANHUI TINCAI SILK CO. LTD</v>
          </cell>
          <cell r="M2410">
            <v>0</v>
          </cell>
          <cell r="N2410">
            <v>0</v>
          </cell>
          <cell r="O2410">
            <v>0</v>
          </cell>
          <cell r="R2410">
            <v>2</v>
          </cell>
          <cell r="S2410">
            <v>5</v>
          </cell>
          <cell r="T2410" t="str">
            <v xml:space="preserve">Yuan Purchase Pricelist (CNY)</v>
          </cell>
          <cell r="U2410">
            <v>160</v>
          </cell>
          <cell r="V2410">
            <v>3864</v>
          </cell>
          <cell r="W2410">
            <v>4500</v>
          </cell>
          <cell r="X2410">
            <v>6200</v>
          </cell>
          <cell r="Z2410">
            <v>15</v>
          </cell>
          <cell r="AB2410" t="str">
            <v>B9</v>
          </cell>
        </row>
        <row r="2411">
          <cell r="A2411">
            <v>12594</v>
          </cell>
          <cell r="B2411" t="str">
            <v>AUTOLAMPS2773</v>
          </cell>
          <cell r="C2411" t="str">
            <v>AUTOLAMPS2773</v>
          </cell>
          <cell r="D2411" t="b">
            <v>1</v>
          </cell>
          <cell r="E2411" t="str">
            <v xml:space="preserve">TOYOTA PASSO (04-10) HEAD LAMP (211-1133) - RH</v>
          </cell>
          <cell r="F2411" t="str">
            <v>TOYOTA</v>
          </cell>
          <cell r="G2411" t="str">
            <v xml:space="preserve">PASSO/04 HLA RH</v>
          </cell>
          <cell r="H2411" t="str">
            <v xml:space="preserve">PASSO/04 HLA RH</v>
          </cell>
          <cell r="J2411">
            <v>0.04</v>
          </cell>
          <cell r="K2411" t="str">
            <v>SUPPLIER0002</v>
          </cell>
          <cell r="L2411" t="str">
            <v xml:space="preserve">ANHUI TINCAI SILK CO. LTD</v>
          </cell>
          <cell r="M2411">
            <v>0</v>
          </cell>
          <cell r="N2411">
            <v>0</v>
          </cell>
          <cell r="O2411">
            <v>0</v>
          </cell>
          <cell r="R2411">
            <v>2</v>
          </cell>
          <cell r="S2411">
            <v>5</v>
          </cell>
          <cell r="T2411" t="str">
            <v xml:space="preserve">Yuan Purchase Pricelist (CNY)</v>
          </cell>
          <cell r="U2411">
            <v>160</v>
          </cell>
          <cell r="V2411">
            <v>3864</v>
          </cell>
          <cell r="W2411">
            <v>4500</v>
          </cell>
          <cell r="X2411">
            <v>6200</v>
          </cell>
          <cell r="Z2411">
            <v>13</v>
          </cell>
          <cell r="AB2411" t="str">
            <v>B9</v>
          </cell>
        </row>
        <row r="2412">
          <cell r="A2412">
            <v>13956</v>
          </cell>
          <cell r="B2412" t="str">
            <v>AUTOLAMPS2358</v>
          </cell>
          <cell r="C2412" t="str">
            <v>AUTOLAMPS2358</v>
          </cell>
          <cell r="D2412" t="b">
            <v>1</v>
          </cell>
          <cell r="E2412" t="str">
            <v xml:space="preserve">TOYOTA PASSO 5D HATCHBACK (11-) - FRONT DOOR GLASS - LH</v>
          </cell>
          <cell r="F2412" t="str">
            <v>TOYOTA</v>
          </cell>
          <cell r="G2412" t="str">
            <v xml:space="preserve">TD50 FD/LH</v>
          </cell>
          <cell r="H2412" t="str">
            <v xml:space="preserve">TD50 FD/LH</v>
          </cell>
          <cell r="I2412" t="str">
            <v>928*530</v>
          </cell>
          <cell r="J2412">
            <v>0.02</v>
          </cell>
          <cell r="K2412" t="str">
            <v>SUPPLIER0015</v>
          </cell>
          <cell r="L2412" t="str">
            <v xml:space="preserve">XINYI AUTOMOBILE GLASS (SHENZHEN) CO., LTD</v>
          </cell>
          <cell r="M2412">
            <v>0</v>
          </cell>
          <cell r="N2412">
            <v>0</v>
          </cell>
          <cell r="O2412">
            <v>0</v>
          </cell>
          <cell r="R2412">
            <v>1</v>
          </cell>
          <cell r="S2412">
            <v>4</v>
          </cell>
          <cell r="T2412" t="str">
            <v xml:space="preserve">USD Purchase Pricelist (USD)</v>
          </cell>
          <cell r="U2412">
            <v>3.69</v>
          </cell>
          <cell r="V2412">
            <v>661.25</v>
          </cell>
          <cell r="W2412">
            <v>900</v>
          </cell>
          <cell r="X2412">
            <v>1130</v>
          </cell>
          <cell r="Z2412">
            <v>18</v>
          </cell>
          <cell r="AB2412" t="str">
            <v>2A</v>
          </cell>
        </row>
        <row r="2413">
          <cell r="A2413">
            <v>13954</v>
          </cell>
          <cell r="B2413" t="str">
            <v>AUTOLAMPS2363</v>
          </cell>
          <cell r="C2413" t="str">
            <v>AUTOLAMPS2363</v>
          </cell>
          <cell r="D2413" t="b">
            <v>1</v>
          </cell>
          <cell r="E2413" t="str">
            <v xml:space="preserve">TOYOTA PASSO 5D HATCHBACK (11-) - LAMINATED FRONT WINDSCREEN</v>
          </cell>
          <cell r="F2413" t="str">
            <v>TOYOTA</v>
          </cell>
          <cell r="G2413" t="str">
            <v xml:space="preserve">MYVI 11 CP LFW/X</v>
          </cell>
          <cell r="H2413" t="str">
            <v xml:space="preserve">MYVI 11 CP LFW/X</v>
          </cell>
          <cell r="I2413" t="str">
            <v>1332*844</v>
          </cell>
          <cell r="J2413">
            <v>0.02</v>
          </cell>
          <cell r="K2413" t="str">
            <v>SUPPLIER0015</v>
          </cell>
          <cell r="L2413" t="str">
            <v xml:space="preserve">XINYI AUTOMOBILE GLASS (SHENZHEN) CO., LTD</v>
          </cell>
          <cell r="M2413">
            <v>0</v>
          </cell>
          <cell r="N2413">
            <v>0</v>
          </cell>
          <cell r="O2413">
            <v>0</v>
          </cell>
          <cell r="R2413">
            <v>2</v>
          </cell>
          <cell r="S2413">
            <v>8</v>
          </cell>
          <cell r="T2413" t="str">
            <v xml:space="preserve">USD Purchase Pricelist (USD)</v>
          </cell>
          <cell r="U2413">
            <v>14.13</v>
          </cell>
          <cell r="V2413">
            <v>2532.1</v>
          </cell>
          <cell r="W2413">
            <v>3300</v>
          </cell>
          <cell r="X2413">
            <v>4100</v>
          </cell>
          <cell r="Z2413">
            <v>25</v>
          </cell>
          <cell r="AB2413" t="str">
            <v>5C</v>
          </cell>
        </row>
        <row r="2414">
          <cell r="A2414">
            <v>13958</v>
          </cell>
          <cell r="B2414" t="str">
            <v>AUTOLAMPS2360</v>
          </cell>
          <cell r="C2414" t="str">
            <v>AUTOLAMPS2360</v>
          </cell>
          <cell r="D2414" t="b">
            <v>1</v>
          </cell>
          <cell r="E2414" t="str">
            <v xml:space="preserve">TOYOTA PASSO 5D HATCHBACK (11-) - REAR QUARTER GLASS - LH</v>
          </cell>
          <cell r="F2414" t="str">
            <v>TOYOTA</v>
          </cell>
          <cell r="G2414" t="str">
            <v xml:space="preserve">TD50 RQ/LH</v>
          </cell>
          <cell r="H2414" t="str">
            <v xml:space="preserve">TD50 RQ/LH</v>
          </cell>
          <cell r="I2414" t="str">
            <v>273*404</v>
          </cell>
          <cell r="J2414">
            <v>0.02</v>
          </cell>
          <cell r="K2414" t="str">
            <v>SUPPLIER0015</v>
          </cell>
          <cell r="L2414" t="str">
            <v xml:space="preserve">XINYI AUTOMOBILE GLASS (SHENZHEN) CO., LTD</v>
          </cell>
          <cell r="M2414">
            <v>0</v>
          </cell>
          <cell r="N2414">
            <v>0</v>
          </cell>
          <cell r="O2414">
            <v>0</v>
          </cell>
          <cell r="R2414">
            <v>1</v>
          </cell>
          <cell r="S2414">
            <v>4</v>
          </cell>
          <cell r="T2414" t="str">
            <v xml:space="preserve">USD Purchase Pricelist (USD)</v>
          </cell>
          <cell r="U2414">
            <v>1.5</v>
          </cell>
          <cell r="V2414">
            <v>268.8</v>
          </cell>
          <cell r="W2414">
            <v>350</v>
          </cell>
          <cell r="X2414">
            <v>430</v>
          </cell>
          <cell r="Z2414">
            <v>33</v>
          </cell>
          <cell r="AB2414" t="str">
            <v>1A</v>
          </cell>
        </row>
        <row r="2415">
          <cell r="A2415">
            <v>13959</v>
          </cell>
          <cell r="B2415" t="str">
            <v>AUTOLAMPS2361</v>
          </cell>
          <cell r="C2415" t="str">
            <v>AUTOLAMPS2361</v>
          </cell>
          <cell r="D2415" t="b">
            <v>1</v>
          </cell>
          <cell r="E2415" t="str">
            <v xml:space="preserve">TOYOTA PASSO 5D HATCHBACK (11-) - REAR QUARTER GLASS - RH</v>
          </cell>
          <cell r="F2415" t="str">
            <v>TOYOTA</v>
          </cell>
          <cell r="G2415" t="str">
            <v xml:space="preserve">TD50 RQ/RH</v>
          </cell>
          <cell r="H2415" t="str">
            <v xml:space="preserve">TD50 RQ/RH</v>
          </cell>
          <cell r="I2415" t="str">
            <v>273*404</v>
          </cell>
          <cell r="J2415">
            <v>0.02</v>
          </cell>
          <cell r="K2415" t="str">
            <v>SUPPLIER0015</v>
          </cell>
          <cell r="L2415" t="str">
            <v xml:space="preserve">XINYI AUTOMOBILE GLASS (SHENZHEN) CO., LTD</v>
          </cell>
          <cell r="M2415">
            <v>0</v>
          </cell>
          <cell r="N2415">
            <v>0</v>
          </cell>
          <cell r="O2415">
            <v>0</v>
          </cell>
          <cell r="R2415">
            <v>1</v>
          </cell>
          <cell r="S2415">
            <v>4</v>
          </cell>
          <cell r="T2415" t="str">
            <v xml:space="preserve">USD Purchase Pricelist (USD)</v>
          </cell>
          <cell r="U2415">
            <v>1.5</v>
          </cell>
          <cell r="V2415">
            <v>268.8</v>
          </cell>
          <cell r="W2415">
            <v>350</v>
          </cell>
          <cell r="X2415">
            <v>430</v>
          </cell>
          <cell r="Z2415">
            <v>33</v>
          </cell>
          <cell r="AB2415" t="str">
            <v>1A</v>
          </cell>
        </row>
        <row r="2416">
          <cell r="A2416">
            <v>13955</v>
          </cell>
          <cell r="B2416" t="str">
            <v>AUTOLAMPS2362</v>
          </cell>
          <cell r="C2416" t="str">
            <v>AUTOLAMPS2362</v>
          </cell>
          <cell r="D2416" t="b">
            <v>1</v>
          </cell>
          <cell r="E2416" t="str">
            <v xml:space="preserve">TOYOTA PASSO 5D HATCHBACK (11-) - REAR WINDSCREEN</v>
          </cell>
          <cell r="F2416" t="str">
            <v>TOYOTA</v>
          </cell>
          <cell r="G2416" t="str">
            <v xml:space="preserve">TD50 RW/H/X</v>
          </cell>
          <cell r="H2416" t="str">
            <v xml:space="preserve">TD50 RW/H/X</v>
          </cell>
          <cell r="I2416" t="str">
            <v>1229*510</v>
          </cell>
          <cell r="J2416">
            <v>0.02</v>
          </cell>
          <cell r="K2416" t="str">
            <v>SUPPLIER0015</v>
          </cell>
          <cell r="L2416" t="str">
            <v xml:space="preserve">XINYI AUTOMOBILE GLASS (SHENZHEN) CO., LTD</v>
          </cell>
          <cell r="M2416">
            <v>0</v>
          </cell>
          <cell r="N2416">
            <v>0</v>
          </cell>
          <cell r="O2416">
            <v>0</v>
          </cell>
          <cell r="R2416">
            <v>1</v>
          </cell>
          <cell r="S2416">
            <v>4</v>
          </cell>
          <cell r="T2416" t="str">
            <v xml:space="preserve">USD Purchase Pricelist (USD)</v>
          </cell>
          <cell r="U2416">
            <v>12</v>
          </cell>
          <cell r="V2416">
            <v>2150.4</v>
          </cell>
          <cell r="W2416">
            <v>2800</v>
          </cell>
          <cell r="X2416">
            <v>3500</v>
          </cell>
          <cell r="Z2416">
            <v>6</v>
          </cell>
          <cell r="AB2416" t="str">
            <v>6B</v>
          </cell>
        </row>
        <row r="2417">
          <cell r="A2417">
            <v>10347</v>
          </cell>
          <cell r="B2417" t="str">
            <v>AUTOLAMPS2364</v>
          </cell>
          <cell r="C2417" t="str">
            <v>AUTOLAMPS2364</v>
          </cell>
          <cell r="D2417" t="b">
            <v>1</v>
          </cell>
          <cell r="E2417" t="str">
            <v xml:space="preserve">TOYOTA PLATZ (01-02) - HEAD LAMP - LH</v>
          </cell>
          <cell r="F2417" t="str">
            <v>TOYOTA</v>
          </cell>
          <cell r="G2417" t="str">
            <v xml:space="preserve">PLATZ/01 HLA LH</v>
          </cell>
          <cell r="H2417" t="str">
            <v>TY19-0101-L</v>
          </cell>
          <cell r="J2417">
            <v>0.04</v>
          </cell>
          <cell r="K2417" t="str">
            <v>SUPPLIER0002</v>
          </cell>
          <cell r="L2417" t="str">
            <v xml:space="preserve">ANHUI TINCAI SILK CO. LTD</v>
          </cell>
          <cell r="M2417">
            <v>1</v>
          </cell>
          <cell r="N2417">
            <v>4</v>
          </cell>
          <cell r="O2417">
            <v>5</v>
          </cell>
          <cell r="R2417">
            <v>2</v>
          </cell>
          <cell r="S2417">
            <v>5</v>
          </cell>
          <cell r="T2417" t="str">
            <v xml:space="preserve">Yuan Purchase Pricelist (CNY)</v>
          </cell>
          <cell r="U2417">
            <v>105</v>
          </cell>
          <cell r="V2417">
            <v>2856</v>
          </cell>
          <cell r="W2417">
            <v>4280</v>
          </cell>
          <cell r="X2417">
            <v>5710</v>
          </cell>
          <cell r="Z2417">
            <v>5</v>
          </cell>
          <cell r="AB2417" t="str">
            <v>A2</v>
          </cell>
        </row>
        <row r="2418">
          <cell r="A2418">
            <v>10348</v>
          </cell>
          <cell r="B2418" t="str">
            <v>AUTOLAMPS2365</v>
          </cell>
          <cell r="C2418" t="str">
            <v>AUTOLAMPS2365</v>
          </cell>
          <cell r="D2418" t="b">
            <v>1</v>
          </cell>
          <cell r="E2418" t="str">
            <v xml:space="preserve">TOYOTA PLATZ (01-02) - HEAD LAMP - RH</v>
          </cell>
          <cell r="F2418" t="str">
            <v>TOYOTA</v>
          </cell>
          <cell r="G2418" t="str">
            <v xml:space="preserve">PLATZ/01 HLA RH</v>
          </cell>
          <cell r="H2418" t="str">
            <v>TY19-0101-R</v>
          </cell>
          <cell r="J2418">
            <v>0.04</v>
          </cell>
          <cell r="K2418" t="str">
            <v>SUPPLIER0002</v>
          </cell>
          <cell r="L2418" t="str">
            <v xml:space="preserve">ANHUI TINCAI SILK CO. LTD</v>
          </cell>
          <cell r="M2418">
            <v>1</v>
          </cell>
          <cell r="N2418">
            <v>4</v>
          </cell>
          <cell r="O2418">
            <v>5</v>
          </cell>
          <cell r="R2418">
            <v>2</v>
          </cell>
          <cell r="S2418">
            <v>5</v>
          </cell>
          <cell r="T2418" t="str">
            <v xml:space="preserve">Yuan Purchase Pricelist (CNY)</v>
          </cell>
          <cell r="U2418">
            <v>105</v>
          </cell>
          <cell r="V2418">
            <v>2856</v>
          </cell>
          <cell r="W2418">
            <v>4280</v>
          </cell>
          <cell r="X2418">
            <v>5710</v>
          </cell>
          <cell r="Z2418">
            <v>0</v>
          </cell>
          <cell r="AB2418" t="str">
            <v>A2</v>
          </cell>
        </row>
        <row r="2419">
          <cell r="A2419">
            <v>10352</v>
          </cell>
          <cell r="B2419" t="str">
            <v>AUTOLAMPS2848</v>
          </cell>
          <cell r="C2419" t="str">
            <v>AUTOLAMPS2848</v>
          </cell>
          <cell r="D2419" t="b">
            <v>1</v>
          </cell>
          <cell r="E2419" t="str">
            <v xml:space="preserve">TOYOTA PLATZ (01-02) - REAR BUMPER</v>
          </cell>
          <cell r="F2419" t="str">
            <v xml:space="preserve">TOYOTA </v>
          </cell>
          <cell r="G2419" t="str">
            <v>PLATZ/01-RBPR</v>
          </cell>
          <cell r="H2419" t="str">
            <v>PLATZ/01-RBPR</v>
          </cell>
          <cell r="J2419">
            <v>0.04</v>
          </cell>
          <cell r="M2419">
            <v>0</v>
          </cell>
          <cell r="N2419">
            <v>0</v>
          </cell>
          <cell r="O2419">
            <v>0</v>
          </cell>
          <cell r="R2419">
            <v>2</v>
          </cell>
          <cell r="S2419">
            <v>5</v>
          </cell>
          <cell r="U2419">
            <v>25.98</v>
          </cell>
          <cell r="V2419">
            <v>4061</v>
          </cell>
          <cell r="W2419">
            <v>6290</v>
          </cell>
          <cell r="X2419">
            <v>8680</v>
          </cell>
        </row>
        <row r="2420">
          <cell r="A2420">
            <v>10350</v>
          </cell>
          <cell r="B2420" t="str">
            <v>AUTOLAMPS2366</v>
          </cell>
          <cell r="C2420" t="str">
            <v>AUTOLAMPS2366</v>
          </cell>
          <cell r="D2420" t="b">
            <v>1</v>
          </cell>
          <cell r="E2420" t="str">
            <v xml:space="preserve">TOYOTA PLATZ (01-02) - SIDE MIRROR (MANUAL) - LH</v>
          </cell>
          <cell r="F2420" t="str">
            <v>TOYOTA</v>
          </cell>
          <cell r="G2420" t="str">
            <v xml:space="preserve">PLATZ/01 SMM LH</v>
          </cell>
          <cell r="H2420" t="str">
            <v>H-0057-L</v>
          </cell>
          <cell r="J2420">
            <v>0.04</v>
          </cell>
          <cell r="K2420" t="str">
            <v>SUPPLIER0014</v>
          </cell>
          <cell r="L2420" t="str">
            <v xml:space="preserve">WENZHOU RONGDA AUTO PARTS CO., LTD</v>
          </cell>
          <cell r="M2420">
            <v>0</v>
          </cell>
          <cell r="N2420">
            <v>0</v>
          </cell>
          <cell r="O2420">
            <v>0</v>
          </cell>
          <cell r="P2420">
            <v>2</v>
          </cell>
          <cell r="Q2420">
            <v>5</v>
          </cell>
          <cell r="T2420" t="str">
            <v xml:space="preserve">Yuan Purchase Pricelist (CNY)</v>
          </cell>
          <cell r="U2420">
            <v>20</v>
          </cell>
          <cell r="V2420">
            <v>450</v>
          </cell>
          <cell r="W2420">
            <v>700</v>
          </cell>
          <cell r="X2420">
            <v>970</v>
          </cell>
        </row>
        <row r="2421">
          <cell r="A2421">
            <v>10349</v>
          </cell>
          <cell r="B2421" t="str">
            <v>AUTOLAMPS2367</v>
          </cell>
          <cell r="C2421" t="str">
            <v>AUTOLAMPS2367</v>
          </cell>
          <cell r="D2421" t="b">
            <v>1</v>
          </cell>
          <cell r="E2421" t="str">
            <v xml:space="preserve">TOYOTA PLATZ (01-02) - SIDE MIRROR (MANUAL) - RH</v>
          </cell>
          <cell r="F2421" t="str">
            <v>TOYOTA</v>
          </cell>
          <cell r="G2421" t="str">
            <v xml:space="preserve">PLATZ/01 SMM RH</v>
          </cell>
          <cell r="H2421" t="str">
            <v>H-0055-R</v>
          </cell>
          <cell r="J2421">
            <v>0.04</v>
          </cell>
          <cell r="K2421" t="str">
            <v>SUPPLIER0014</v>
          </cell>
          <cell r="L2421" t="str">
            <v xml:space="preserve">WENZHOU RONGDA AUTO PARTS CO., LTD</v>
          </cell>
          <cell r="M2421">
            <v>0</v>
          </cell>
          <cell r="N2421">
            <v>0</v>
          </cell>
          <cell r="O2421">
            <v>0</v>
          </cell>
          <cell r="P2421">
            <v>2</v>
          </cell>
          <cell r="Q2421">
            <v>5</v>
          </cell>
          <cell r="T2421" t="str">
            <v xml:space="preserve">Yuan Purchase Pricelist (CNY)</v>
          </cell>
          <cell r="U2421">
            <v>20</v>
          </cell>
          <cell r="V2421">
            <v>450</v>
          </cell>
          <cell r="W2421">
            <v>700</v>
          </cell>
          <cell r="X2421">
            <v>970</v>
          </cell>
        </row>
        <row r="2422">
          <cell r="A2422">
            <v>11432</v>
          </cell>
          <cell r="B2422" t="str">
            <v>AUTOLAMPS2368</v>
          </cell>
          <cell r="C2422" t="str">
            <v>AUTOLAMPS2368</v>
          </cell>
          <cell r="D2422" t="b">
            <v>1</v>
          </cell>
          <cell r="E2422" t="str">
            <v xml:space="preserve">TOYOTA PLATZ (01-02) - TAIL LAMP - LH</v>
          </cell>
          <cell r="F2422" t="str">
            <v>TOYOTA</v>
          </cell>
          <cell r="G2422" t="str">
            <v xml:space="preserve">PLATZ/01 TLA LH</v>
          </cell>
          <cell r="H2422" t="str">
            <v>TY19-0102-L</v>
          </cell>
          <cell r="J2422">
            <v>0.04</v>
          </cell>
          <cell r="K2422" t="str">
            <v>SUPPLIER0002</v>
          </cell>
          <cell r="L2422" t="str">
            <v xml:space="preserve">ANHUI TINCAI SILK CO. LTD</v>
          </cell>
          <cell r="M2422">
            <v>2</v>
          </cell>
          <cell r="N2422">
            <v>8</v>
          </cell>
          <cell r="O2422">
            <v>10</v>
          </cell>
          <cell r="R2422">
            <v>2</v>
          </cell>
          <cell r="S2422">
            <v>5</v>
          </cell>
          <cell r="T2422" t="str">
            <v xml:space="preserve">Yuan Purchase Pricelist (CNY)</v>
          </cell>
          <cell r="U2422">
            <v>80</v>
          </cell>
          <cell r="V2422">
            <v>2040</v>
          </cell>
          <cell r="W2422">
            <v>3100</v>
          </cell>
          <cell r="X2422">
            <v>5400</v>
          </cell>
        </row>
        <row r="2423">
          <cell r="A2423">
            <v>11600</v>
          </cell>
          <cell r="B2423" t="str">
            <v>AUTOLAMPS2369</v>
          </cell>
          <cell r="C2423" t="str">
            <v>AUTOLAMPS2369</v>
          </cell>
          <cell r="D2423" t="b">
            <v>1</v>
          </cell>
          <cell r="E2423" t="str">
            <v xml:space="preserve">TOYOTA PLATZ (01-02) - TAIL LAMP - RH</v>
          </cell>
          <cell r="F2423" t="str">
            <v>TOYOTA</v>
          </cell>
          <cell r="G2423" t="str">
            <v xml:space="preserve">PLATZ/01 TLA RH</v>
          </cell>
          <cell r="H2423" t="str">
            <v>TY19-0102-R</v>
          </cell>
          <cell r="J2423">
            <v>0.04</v>
          </cell>
          <cell r="K2423" t="str">
            <v>SUPPLIER0002</v>
          </cell>
          <cell r="L2423" t="str">
            <v xml:space="preserve">ANHUI TINCAI SILK CO. LTD</v>
          </cell>
          <cell r="M2423">
            <v>2</v>
          </cell>
          <cell r="N2423">
            <v>8</v>
          </cell>
          <cell r="O2423">
            <v>10</v>
          </cell>
          <cell r="R2423">
            <v>2</v>
          </cell>
          <cell r="S2423">
            <v>5</v>
          </cell>
          <cell r="T2423" t="str">
            <v xml:space="preserve">Yuan Purchase Pricelist (CNY)</v>
          </cell>
          <cell r="U2423">
            <v>80</v>
          </cell>
          <cell r="V2423">
            <v>2040</v>
          </cell>
          <cell r="W2423">
            <v>3100</v>
          </cell>
          <cell r="X2423">
            <v>5400</v>
          </cell>
        </row>
        <row r="2424">
          <cell r="A2424">
            <v>12764</v>
          </cell>
          <cell r="B2424" t="str">
            <v>AUTOLAMPS2370</v>
          </cell>
          <cell r="C2424" t="str">
            <v>AUTOLAMPS2370</v>
          </cell>
          <cell r="D2424" t="b">
            <v>1</v>
          </cell>
          <cell r="E2424" t="str">
            <v xml:space="preserve">TOYOTA PLATZ (01-04) - FRONT INNER FENDER - LH</v>
          </cell>
          <cell r="F2424" t="str">
            <v>TOYOTA</v>
          </cell>
          <cell r="G2424" t="str">
            <v xml:space="preserve">PLATZ IFF LH</v>
          </cell>
          <cell r="H2424" t="str">
            <v>53876-52012-L</v>
          </cell>
          <cell r="J2424">
            <v>0.04</v>
          </cell>
          <cell r="K2424" t="str">
            <v>SUPPLIER0002</v>
          </cell>
          <cell r="L2424" t="str">
            <v xml:space="preserve">ANHUI TINCAI SILK CO. LTD</v>
          </cell>
          <cell r="M2424">
            <v>1</v>
          </cell>
          <cell r="N2424">
            <v>4</v>
          </cell>
          <cell r="O2424">
            <v>5</v>
          </cell>
          <cell r="R2424">
            <v>5</v>
          </cell>
          <cell r="S2424">
            <v>10</v>
          </cell>
          <cell r="T2424" t="str">
            <v xml:space="preserve">Yuan Purchase Pricelist (CNY)</v>
          </cell>
          <cell r="U2424">
            <v>1.69</v>
          </cell>
          <cell r="V2424">
            <v>264</v>
          </cell>
          <cell r="W2424">
            <v>410</v>
          </cell>
          <cell r="X2424">
            <v>560</v>
          </cell>
          <cell r="Z2424">
            <v>53</v>
          </cell>
          <cell r="AB2424" t="str">
            <v>H1</v>
          </cell>
        </row>
        <row r="2425">
          <cell r="A2425">
            <v>12763</v>
          </cell>
          <cell r="B2425" t="str">
            <v>AUTOLAMPS2371</v>
          </cell>
          <cell r="C2425" t="str">
            <v>AUTOLAMPS2371</v>
          </cell>
          <cell r="D2425" t="b">
            <v>1</v>
          </cell>
          <cell r="E2425" t="str">
            <v xml:space="preserve">TOYOTA PLATZ (01-04) - FRONT INNER FENDER - RH</v>
          </cell>
          <cell r="F2425" t="str">
            <v>TOYOTA</v>
          </cell>
          <cell r="G2425" t="str">
            <v xml:space="preserve">PLATZ IFF RH</v>
          </cell>
          <cell r="H2425" t="str">
            <v>53875-52012-R</v>
          </cell>
          <cell r="J2425">
            <v>0.04</v>
          </cell>
          <cell r="K2425" t="str">
            <v>SUPPLIER0002</v>
          </cell>
          <cell r="L2425" t="str">
            <v xml:space="preserve">ANHUI TINCAI SILK CO. LTD</v>
          </cell>
          <cell r="M2425">
            <v>1</v>
          </cell>
          <cell r="N2425">
            <v>4</v>
          </cell>
          <cell r="O2425">
            <v>5</v>
          </cell>
          <cell r="R2425">
            <v>5</v>
          </cell>
          <cell r="S2425">
            <v>10</v>
          </cell>
          <cell r="T2425" t="str">
            <v xml:space="preserve">Yuan Purchase Pricelist (CNY)</v>
          </cell>
          <cell r="U2425">
            <v>11</v>
          </cell>
          <cell r="V2425">
            <v>248</v>
          </cell>
          <cell r="W2425">
            <v>380</v>
          </cell>
          <cell r="X2425">
            <v>530</v>
          </cell>
          <cell r="Z2425">
            <v>72</v>
          </cell>
          <cell r="AB2425" t="str">
            <v>H1</v>
          </cell>
        </row>
        <row r="2426">
          <cell r="A2426">
            <v>13583</v>
          </cell>
          <cell r="B2426" t="str">
            <v>AUTOLAMPS2372</v>
          </cell>
          <cell r="C2426" t="str">
            <v>AUTOLAMPS2372</v>
          </cell>
          <cell r="D2426" t="b">
            <v>1</v>
          </cell>
          <cell r="E2426" t="str">
            <v xml:space="preserve">TOYOTA PLATZ (03-05) - FOG LAMP - LH</v>
          </cell>
          <cell r="F2426" t="str">
            <v>TOYOTA</v>
          </cell>
          <cell r="G2426" t="str">
            <v xml:space="preserve">PLATZ/01 FLA LH</v>
          </cell>
          <cell r="H2426" t="str">
            <v>TY19-0204-L</v>
          </cell>
          <cell r="J2426">
            <v>0.04</v>
          </cell>
          <cell r="K2426" t="str">
            <v>SUPPLIER0002</v>
          </cell>
          <cell r="L2426" t="str">
            <v xml:space="preserve">ANHUI TINCAI SILK CO. LTD</v>
          </cell>
          <cell r="M2426">
            <v>0</v>
          </cell>
          <cell r="N2426">
            <v>0</v>
          </cell>
          <cell r="O2426">
            <v>0</v>
          </cell>
          <cell r="P2426">
            <v>5</v>
          </cell>
          <cell r="Q2426">
            <v>10</v>
          </cell>
          <cell r="T2426" t="str">
            <v xml:space="preserve">Yuan Purchase Pricelist (CNY)</v>
          </cell>
          <cell r="U2426">
            <v>18</v>
          </cell>
          <cell r="V2426">
            <v>405</v>
          </cell>
          <cell r="W2426">
            <v>630</v>
          </cell>
          <cell r="X2426">
            <v>860</v>
          </cell>
        </row>
        <row r="2427">
          <cell r="A2427">
            <v>13582</v>
          </cell>
          <cell r="B2427" t="str">
            <v>AUTOLAMPS2373</v>
          </cell>
          <cell r="C2427" t="str">
            <v>AUTOLAMPS2373</v>
          </cell>
          <cell r="D2427" t="b">
            <v>1</v>
          </cell>
          <cell r="E2427" t="str">
            <v xml:space="preserve">TOYOTA PLATZ (03-05) - FOG LAMP - RH</v>
          </cell>
          <cell r="F2427" t="str">
            <v>TOYOTA</v>
          </cell>
          <cell r="G2427" t="str">
            <v xml:space="preserve">PLATZ/01 FLA RH</v>
          </cell>
          <cell r="H2427" t="str">
            <v>TY19-0204-R</v>
          </cell>
          <cell r="J2427">
            <v>0.04</v>
          </cell>
          <cell r="K2427" t="str">
            <v>SUPPLIER0002</v>
          </cell>
          <cell r="L2427" t="str">
            <v xml:space="preserve">ANHUI TINCAI SILK CO. LTD</v>
          </cell>
          <cell r="M2427">
            <v>0</v>
          </cell>
          <cell r="N2427">
            <v>0</v>
          </cell>
          <cell r="O2427">
            <v>0</v>
          </cell>
          <cell r="P2427">
            <v>5</v>
          </cell>
          <cell r="Q2427">
            <v>10</v>
          </cell>
          <cell r="T2427" t="str">
            <v xml:space="preserve">Yuan Purchase Pricelist (CNY)</v>
          </cell>
          <cell r="U2427">
            <v>18</v>
          </cell>
          <cell r="V2427">
            <v>405</v>
          </cell>
          <cell r="W2427">
            <v>630</v>
          </cell>
          <cell r="X2427">
            <v>860</v>
          </cell>
        </row>
        <row r="2428">
          <cell r="A2428">
            <v>13585</v>
          </cell>
          <cell r="B2428" t="str">
            <v>AUTOLAMPS2374</v>
          </cell>
          <cell r="C2428" t="str">
            <v>AUTOLAMPS2374</v>
          </cell>
          <cell r="D2428" t="b">
            <v>1</v>
          </cell>
          <cell r="E2428" t="str">
            <v xml:space="preserve">TOYOTA PLATZ (03-05) - FOG LAMP COVER - LH</v>
          </cell>
          <cell r="F2428" t="str">
            <v>TOYOTA</v>
          </cell>
          <cell r="G2428" t="str">
            <v xml:space="preserve">PLATZ/01 FLAC LH</v>
          </cell>
          <cell r="H2428" t="str">
            <v>TY19-0204-1-L</v>
          </cell>
          <cell r="J2428">
            <v>0.04</v>
          </cell>
          <cell r="K2428" t="str">
            <v>SUPPLIER0002</v>
          </cell>
          <cell r="L2428" t="str">
            <v xml:space="preserve">ANHUI TINCAI SILK CO. LTD</v>
          </cell>
          <cell r="N2428">
            <v>0</v>
          </cell>
          <cell r="O2428">
            <v>0</v>
          </cell>
          <cell r="P2428">
            <v>5</v>
          </cell>
          <cell r="Q2428">
            <v>10</v>
          </cell>
          <cell r="T2428" t="str">
            <v xml:space="preserve">Yuan Purchase Pricelist (CNY)</v>
          </cell>
          <cell r="U2428">
            <v>8</v>
          </cell>
          <cell r="V2428">
            <v>180</v>
          </cell>
          <cell r="W2428">
            <v>280</v>
          </cell>
          <cell r="X2428">
            <v>380</v>
          </cell>
        </row>
        <row r="2429">
          <cell r="A2429">
            <v>13584</v>
          </cell>
          <cell r="B2429" t="str">
            <v>AUTOLAMPS2375</v>
          </cell>
          <cell r="C2429" t="str">
            <v>AUTOLAMPS2375</v>
          </cell>
          <cell r="D2429" t="b">
            <v>1</v>
          </cell>
          <cell r="E2429" t="str">
            <v xml:space="preserve">TOYOTA PLATZ (03-05) - FOG LAMP COVER - RH</v>
          </cell>
          <cell r="F2429" t="str">
            <v>TOYOTA</v>
          </cell>
          <cell r="G2429" t="str">
            <v xml:space="preserve">PLATZ/01 FLAC RH</v>
          </cell>
          <cell r="H2429" t="str">
            <v>TY19-0204-1-R</v>
          </cell>
          <cell r="J2429">
            <v>0.04</v>
          </cell>
          <cell r="K2429" t="str">
            <v>SUPPLIER0002</v>
          </cell>
          <cell r="L2429" t="str">
            <v xml:space="preserve">ANHUI TINCAI SILK CO. LTD</v>
          </cell>
          <cell r="N2429">
            <v>0</v>
          </cell>
          <cell r="O2429">
            <v>0</v>
          </cell>
          <cell r="P2429">
            <v>5</v>
          </cell>
          <cell r="Q2429">
            <v>10</v>
          </cell>
          <cell r="T2429" t="str">
            <v xml:space="preserve">Yuan Purchase Pricelist (CNY)</v>
          </cell>
          <cell r="U2429">
            <v>8</v>
          </cell>
          <cell r="V2429">
            <v>180</v>
          </cell>
          <cell r="W2429">
            <v>280</v>
          </cell>
          <cell r="X2429">
            <v>380</v>
          </cell>
        </row>
        <row r="2430">
          <cell r="A2430">
            <v>10354</v>
          </cell>
          <cell r="B2430" t="str">
            <v>AUTOLAMPS2376</v>
          </cell>
          <cell r="C2430" t="str">
            <v>AUTOLAMPS2376</v>
          </cell>
          <cell r="D2430" t="b">
            <v>1</v>
          </cell>
          <cell r="E2430" t="str">
            <v xml:space="preserve">TOYOTA PLATZ (03-05) - HEAD LAMP (212-11C8) - LH</v>
          </cell>
          <cell r="F2430" t="str">
            <v>TOYOTA</v>
          </cell>
          <cell r="G2430" t="str">
            <v xml:space="preserve">PLATZ/03 HLA LH</v>
          </cell>
          <cell r="H2430" t="str">
            <v>TY19-0201-L</v>
          </cell>
          <cell r="J2430">
            <v>0.04</v>
          </cell>
          <cell r="K2430" t="str">
            <v>SUPPLIER0002</v>
          </cell>
          <cell r="L2430" t="str">
            <v xml:space="preserve">ANHUI TINCAI SILK CO. LTD</v>
          </cell>
          <cell r="M2430">
            <v>0</v>
          </cell>
          <cell r="N2430">
            <v>0</v>
          </cell>
          <cell r="O2430">
            <v>0</v>
          </cell>
          <cell r="R2430">
            <v>2</v>
          </cell>
          <cell r="S2430">
            <v>5</v>
          </cell>
          <cell r="T2430" t="str">
            <v xml:space="preserve">Yuan Purchase Pricelist (CNY)</v>
          </cell>
          <cell r="U2430">
            <v>120</v>
          </cell>
          <cell r="V2430">
            <v>2790</v>
          </cell>
          <cell r="W2430">
            <v>4320</v>
          </cell>
          <cell r="X2430">
            <v>5960</v>
          </cell>
        </row>
        <row r="2431">
          <cell r="A2431">
            <v>10353</v>
          </cell>
          <cell r="B2431" t="str">
            <v>AUTOLAMPS2377</v>
          </cell>
          <cell r="C2431" t="str">
            <v>AUTOLAMPS2377</v>
          </cell>
          <cell r="D2431" t="b">
            <v>1</v>
          </cell>
          <cell r="E2431" t="str">
            <v xml:space="preserve">TOYOTA PLATZ (03-05) - HEAD LAMP (212-11C8) - RH</v>
          </cell>
          <cell r="F2431" t="str">
            <v>TOYOTA</v>
          </cell>
          <cell r="G2431" t="str">
            <v xml:space="preserve">PLATZ/03 HLA RH</v>
          </cell>
          <cell r="H2431" t="str">
            <v>TY19-0201-R</v>
          </cell>
          <cell r="J2431">
            <v>0.04</v>
          </cell>
          <cell r="K2431" t="str">
            <v>SUPPLIER0002</v>
          </cell>
          <cell r="L2431" t="str">
            <v xml:space="preserve">ANHUI TINCAI SILK CO. LTD</v>
          </cell>
          <cell r="M2431">
            <v>0</v>
          </cell>
          <cell r="N2431">
            <v>0</v>
          </cell>
          <cell r="O2431">
            <v>0</v>
          </cell>
          <cell r="R2431">
            <v>2</v>
          </cell>
          <cell r="S2431">
            <v>5</v>
          </cell>
          <cell r="T2431" t="str">
            <v xml:space="preserve">Yuan Purchase Pricelist (CNY)</v>
          </cell>
          <cell r="U2431">
            <v>120</v>
          </cell>
          <cell r="V2431">
            <v>2790</v>
          </cell>
          <cell r="W2431">
            <v>4320</v>
          </cell>
          <cell r="X2431">
            <v>5960</v>
          </cell>
        </row>
        <row r="2432">
          <cell r="A2432">
            <v>10356</v>
          </cell>
          <cell r="B2432" t="str">
            <v>AUTOLAMPS2378</v>
          </cell>
          <cell r="C2432" t="str">
            <v>AUTOLAMPS2378</v>
          </cell>
          <cell r="D2432" t="b">
            <v>1</v>
          </cell>
          <cell r="E2432" t="str">
            <v xml:space="preserve">TOYOTA PLATZ (03-05) - TAIL LAMP (212-19G2) - LH</v>
          </cell>
          <cell r="F2432" t="str">
            <v>TOYOTA</v>
          </cell>
          <cell r="G2432" t="str">
            <v xml:space="preserve">PLATZ/03 TLA LH</v>
          </cell>
          <cell r="H2432" t="str">
            <v>TY19-0202-L</v>
          </cell>
          <cell r="J2432">
            <v>0.04</v>
          </cell>
          <cell r="K2432" t="str">
            <v>SUPPLIER0002</v>
          </cell>
          <cell r="L2432" t="str">
            <v xml:space="preserve">ANHUI TINCAI SILK CO. LTD</v>
          </cell>
          <cell r="M2432">
            <v>0</v>
          </cell>
          <cell r="N2432">
            <v>0</v>
          </cell>
          <cell r="O2432">
            <v>0</v>
          </cell>
          <cell r="R2432">
            <v>2</v>
          </cell>
          <cell r="S2432">
            <v>5</v>
          </cell>
          <cell r="T2432" t="str">
            <v xml:space="preserve">Yuan Purchase Pricelist (CNY)</v>
          </cell>
          <cell r="U2432">
            <v>80</v>
          </cell>
          <cell r="V2432">
            <v>1860</v>
          </cell>
          <cell r="W2432">
            <v>2880</v>
          </cell>
          <cell r="X2432">
            <v>3970</v>
          </cell>
        </row>
        <row r="2433">
          <cell r="A2433">
            <v>10355</v>
          </cell>
          <cell r="B2433" t="str">
            <v>AUTOLAMPS2379</v>
          </cell>
          <cell r="C2433" t="str">
            <v>AUTOLAMPS2379</v>
          </cell>
          <cell r="D2433" t="b">
            <v>1</v>
          </cell>
          <cell r="E2433" t="str">
            <v xml:space="preserve">TOYOTA PLATZ (03-05) - TAIL LAMP (212-19G2) - RH</v>
          </cell>
          <cell r="F2433" t="str">
            <v>TOYOTA</v>
          </cell>
          <cell r="G2433" t="str">
            <v xml:space="preserve">PLATZ/03 TLA RH</v>
          </cell>
          <cell r="H2433" t="str">
            <v>TY19-0202-R</v>
          </cell>
          <cell r="J2433">
            <v>0.04</v>
          </cell>
          <cell r="K2433" t="str">
            <v>SUPPLIER0002</v>
          </cell>
          <cell r="L2433" t="str">
            <v xml:space="preserve">ANHUI TINCAI SILK CO. LTD</v>
          </cell>
          <cell r="M2433">
            <v>0</v>
          </cell>
          <cell r="N2433">
            <v>0</v>
          </cell>
          <cell r="O2433">
            <v>0</v>
          </cell>
          <cell r="R2433">
            <v>2</v>
          </cell>
          <cell r="S2433">
            <v>5</v>
          </cell>
          <cell r="T2433" t="str">
            <v xml:space="preserve">Yuan Purchase Pricelist (CNY)</v>
          </cell>
          <cell r="U2433">
            <v>80</v>
          </cell>
          <cell r="V2433">
            <v>1860</v>
          </cell>
          <cell r="W2433">
            <v>2880</v>
          </cell>
          <cell r="X2433">
            <v>3970</v>
          </cell>
        </row>
        <row r="2434">
          <cell r="A2434">
            <v>12021</v>
          </cell>
          <cell r="B2434" t="str">
            <v>AUTOLAMPS2380</v>
          </cell>
          <cell r="C2434" t="str">
            <v>AUTOLAMPS2380</v>
          </cell>
          <cell r="D2434" t="b">
            <v>1</v>
          </cell>
          <cell r="E2434" t="str">
            <v xml:space="preserve">TOYOTA PLATZ LK10 4D SEDAN (99-) - REAR QUARTER GLASS - LH</v>
          </cell>
          <cell r="F2434" t="str">
            <v>TOYOTA</v>
          </cell>
          <cell r="G2434" t="str">
            <v xml:space="preserve">LK10 4D RQ/LH</v>
          </cell>
          <cell r="H2434" t="str">
            <v xml:space="preserve">LK10-4D RQ/LH</v>
          </cell>
          <cell r="I2434" t="str">
            <v>227*360</v>
          </cell>
          <cell r="J2434">
            <v>0.02</v>
          </cell>
          <cell r="K2434" t="str">
            <v>SUPPLIER0015</v>
          </cell>
          <cell r="L2434" t="str">
            <v xml:space="preserve">XINYI AUTOMOBILE GLASS (SHENZHEN) CO., LTD</v>
          </cell>
          <cell r="M2434">
            <v>0</v>
          </cell>
          <cell r="N2434">
            <v>0</v>
          </cell>
          <cell r="O2434">
            <v>0</v>
          </cell>
          <cell r="R2434">
            <v>1</v>
          </cell>
          <cell r="S2434">
            <v>4</v>
          </cell>
          <cell r="T2434" t="str">
            <v xml:space="preserve">USD Purchase Pricelist (USD)</v>
          </cell>
          <cell r="U2434">
            <v>1.5</v>
          </cell>
          <cell r="V2434">
            <v>232.88</v>
          </cell>
          <cell r="W2434">
            <v>300</v>
          </cell>
          <cell r="X2434">
            <v>420</v>
          </cell>
        </row>
        <row r="2435">
          <cell r="A2435">
            <v>12022</v>
          </cell>
          <cell r="B2435" t="str">
            <v>AUTOLAMPS2381</v>
          </cell>
          <cell r="C2435" t="str">
            <v>AUTOLAMPS2381</v>
          </cell>
          <cell r="D2435" t="b">
            <v>1</v>
          </cell>
          <cell r="E2435" t="str">
            <v xml:space="preserve">TOYOTA PLATZ LK10 4D SEDAN (99-) - REAR QUARTER GLASS - RH</v>
          </cell>
          <cell r="F2435" t="str">
            <v>TOYOTA</v>
          </cell>
          <cell r="G2435" t="str">
            <v xml:space="preserve">LK10 4D RQ/RH</v>
          </cell>
          <cell r="H2435" t="str">
            <v xml:space="preserve">LK10-4D RQ/RH</v>
          </cell>
          <cell r="I2435" t="str">
            <v>227*360</v>
          </cell>
          <cell r="J2435">
            <v>0.02</v>
          </cell>
          <cell r="K2435" t="str">
            <v>SUPPLIER0015</v>
          </cell>
          <cell r="L2435" t="str">
            <v xml:space="preserve">XINYI AUTOMOBILE GLASS (SHENZHEN) CO., LTD</v>
          </cell>
          <cell r="M2435">
            <v>0</v>
          </cell>
          <cell r="N2435">
            <v>0</v>
          </cell>
          <cell r="O2435">
            <v>0</v>
          </cell>
          <cell r="R2435">
            <v>1</v>
          </cell>
          <cell r="S2435">
            <v>4</v>
          </cell>
          <cell r="T2435" t="str">
            <v xml:space="preserve">USD Purchase Pricelist (USD)</v>
          </cell>
          <cell r="U2435">
            <v>1.5</v>
          </cell>
          <cell r="V2435">
            <v>232.88</v>
          </cell>
          <cell r="W2435">
            <v>300</v>
          </cell>
          <cell r="X2435">
            <v>420</v>
          </cell>
        </row>
        <row r="2436">
          <cell r="A2436">
            <v>12811</v>
          </cell>
          <cell r="B2436" t="str">
            <v>AUTOLAMPS2382</v>
          </cell>
          <cell r="C2436" t="str">
            <v>AUTOLAMPS2382</v>
          </cell>
          <cell r="D2436" t="b">
            <v>1</v>
          </cell>
          <cell r="E2436" t="str">
            <v xml:space="preserve">TOYOTA PLATZ LK10 4D SEDAN (99-) - REAR WINDSCREEN</v>
          </cell>
          <cell r="F2436" t="str">
            <v>TOYOTA</v>
          </cell>
          <cell r="G2436" t="str">
            <v xml:space="preserve">LK10 4D RW/H/X</v>
          </cell>
          <cell r="H2436" t="str">
            <v xml:space="preserve">LK10-4D RW/H/X</v>
          </cell>
          <cell r="I2436" t="str">
            <v>1296*687</v>
          </cell>
          <cell r="J2436">
            <v>0.02</v>
          </cell>
          <cell r="K2436" t="str">
            <v>SUPPLIER0015</v>
          </cell>
          <cell r="L2436" t="str">
            <v xml:space="preserve">XINYI AUTOMOBILE GLASS (SHENZHEN) CO., LTD</v>
          </cell>
          <cell r="M2436">
            <v>0</v>
          </cell>
          <cell r="N2436">
            <v>0</v>
          </cell>
          <cell r="O2436">
            <v>0</v>
          </cell>
          <cell r="R2436">
            <v>1</v>
          </cell>
          <cell r="S2436">
            <v>4</v>
          </cell>
          <cell r="T2436" t="str">
            <v xml:space="preserve">USD Purchase Pricelist (USD)</v>
          </cell>
          <cell r="U2436">
            <v>8.83</v>
          </cell>
          <cell r="V2436">
            <v>1</v>
          </cell>
          <cell r="W2436">
            <v>1800</v>
          </cell>
          <cell r="X2436">
            <v>2480</v>
          </cell>
        </row>
        <row r="2437">
          <cell r="A2437">
            <v>12855</v>
          </cell>
          <cell r="B2437" t="str">
            <v>AUTOLAMPS2383</v>
          </cell>
          <cell r="C2437" t="str">
            <v>AUTOLAMPS2383</v>
          </cell>
          <cell r="D2437" t="b">
            <v>1</v>
          </cell>
          <cell r="E2437" t="str">
            <v xml:space="preserve">TOYOTA PRADO FJ120 3D/5D SUV (03-09) - LAMINATED FRONT WINDSCREEN</v>
          </cell>
          <cell r="F2437" t="str">
            <v>TOYOTA</v>
          </cell>
          <cell r="G2437" t="str">
            <v xml:space="preserve">FJ120 VCPS LFW/X</v>
          </cell>
          <cell r="H2437" t="str">
            <v xml:space="preserve">FJ120-VCPS LFW/X</v>
          </cell>
          <cell r="I2437" t="str">
            <v>1491*795</v>
          </cell>
          <cell r="J2437">
            <v>0.02</v>
          </cell>
          <cell r="K2437" t="str">
            <v>SUPPLIER0015</v>
          </cell>
          <cell r="L2437" t="str">
            <v xml:space="preserve">XINYI AUTOMOBILE GLASS (SHENZHEN) CO., LTD</v>
          </cell>
          <cell r="M2437">
            <v>10</v>
          </cell>
          <cell r="N2437">
            <v>40</v>
          </cell>
          <cell r="O2437">
            <v>50</v>
          </cell>
          <cell r="R2437">
            <v>1</v>
          </cell>
          <cell r="S2437">
            <v>4</v>
          </cell>
          <cell r="T2437" t="str">
            <v xml:space="preserve">USD Purchase Pricelist (USD)</v>
          </cell>
          <cell r="U2437">
            <v>14.81</v>
          </cell>
          <cell r="V2437">
            <v>2467.7199999999998</v>
          </cell>
          <cell r="W2437">
            <v>2900</v>
          </cell>
          <cell r="X2437">
            <v>4600</v>
          </cell>
        </row>
        <row r="2438">
          <cell r="A2438">
            <v>11952</v>
          </cell>
          <cell r="B2438" t="str">
            <v>AUTOLAMPS2384</v>
          </cell>
          <cell r="C2438" t="str">
            <v>AUTOLAMPS2384</v>
          </cell>
          <cell r="D2438" t="b">
            <v>1</v>
          </cell>
          <cell r="E2438" t="str">
            <v xml:space="preserve">TOYOTA PRADO FJ90 3D/5D SUV (96-03) - LAMINATED FRONT WINDSCREEN</v>
          </cell>
          <cell r="F2438" t="str">
            <v>TOYOTA</v>
          </cell>
          <cell r="G2438" t="str">
            <v xml:space="preserve">FJ90 LFW/X</v>
          </cell>
          <cell r="H2438" t="str">
            <v xml:space="preserve">FJ90 LFW/X</v>
          </cell>
          <cell r="I2438" t="str">
            <v>1500*687</v>
          </cell>
          <cell r="J2438">
            <v>0.02</v>
          </cell>
          <cell r="K2438" t="str">
            <v>SUPPLIER0015</v>
          </cell>
          <cell r="L2438" t="str">
            <v xml:space="preserve">XINYI AUTOMOBILE GLASS (SHENZHEN) CO., LTD</v>
          </cell>
          <cell r="M2438">
            <v>6</v>
          </cell>
          <cell r="N2438">
            <v>24</v>
          </cell>
          <cell r="O2438">
            <v>30</v>
          </cell>
          <cell r="R2438">
            <v>2</v>
          </cell>
          <cell r="S2438">
            <v>8</v>
          </cell>
          <cell r="T2438" t="str">
            <v xml:space="preserve">USD Purchase Pricelist (USD)</v>
          </cell>
          <cell r="U2438">
            <v>12.89</v>
          </cell>
          <cell r="V2438">
            <v>2147.8000000000002</v>
          </cell>
          <cell r="W2438">
            <v>2700</v>
          </cell>
          <cell r="X2438">
            <v>4300</v>
          </cell>
          <cell r="Z2438">
            <v>49</v>
          </cell>
          <cell r="AB2438" t="str">
            <v>3B</v>
          </cell>
        </row>
        <row r="2439">
          <cell r="A2439">
            <v>12044</v>
          </cell>
          <cell r="B2439" t="str">
            <v>AUTOLAMPS2385</v>
          </cell>
          <cell r="C2439" t="str">
            <v>AUTOLAMPS2385</v>
          </cell>
          <cell r="D2439" t="b">
            <v>1</v>
          </cell>
          <cell r="E2439" t="str">
            <v xml:space="preserve">TOYOTA PRADO FJ90 3D/5D SUV (96-03) - REAR WINDSCREEN</v>
          </cell>
          <cell r="F2439" t="str">
            <v>TOYOTA</v>
          </cell>
          <cell r="G2439" t="str">
            <v xml:space="preserve">FJ90 RW/H/X</v>
          </cell>
          <cell r="H2439" t="str">
            <v xml:space="preserve">FJ90 RW/H/X</v>
          </cell>
          <cell r="I2439" t="str">
            <v>1294*497</v>
          </cell>
          <cell r="J2439">
            <v>0.02</v>
          </cell>
          <cell r="K2439" t="str">
            <v>SUPPLIER0015</v>
          </cell>
          <cell r="L2439" t="str">
            <v xml:space="preserve">XINYI AUTOMOBILE GLASS (SHENZHEN) CO., LTD</v>
          </cell>
          <cell r="M2439">
            <v>2</v>
          </cell>
          <cell r="N2439">
            <v>8</v>
          </cell>
          <cell r="O2439">
            <v>10</v>
          </cell>
          <cell r="R2439">
            <v>2</v>
          </cell>
          <cell r="S2439">
            <v>8</v>
          </cell>
          <cell r="T2439" t="str">
            <v xml:space="preserve">USD Purchase Pricelist (USD)</v>
          </cell>
          <cell r="U2439">
            <v>12</v>
          </cell>
          <cell r="V2439">
            <v>1990</v>
          </cell>
          <cell r="W2439">
            <v>2500</v>
          </cell>
          <cell r="X2439">
            <v>4100</v>
          </cell>
          <cell r="Z2439">
            <v>5</v>
          </cell>
          <cell r="AB2439" t="str">
            <v>5A</v>
          </cell>
        </row>
        <row r="2440">
          <cell r="A2440">
            <v>11910</v>
          </cell>
          <cell r="B2440" t="str">
            <v>AUTOLAMPS2386</v>
          </cell>
          <cell r="C2440" t="str">
            <v>AUTOLAMPS2386</v>
          </cell>
          <cell r="D2440" t="b">
            <v>1</v>
          </cell>
          <cell r="E2440" t="str">
            <v xml:space="preserve">TOYOTA PREMIO (96-00)/CARINA (96-00) - LAMINATED FRONT WINDSREEN</v>
          </cell>
          <cell r="F2440" t="str">
            <v>TOYOTA</v>
          </cell>
          <cell r="G2440" t="str">
            <v xml:space="preserve">RT210/AT211/AT212 LFW</v>
          </cell>
          <cell r="H2440" t="str">
            <v xml:space="preserve">RT210 LFW/X</v>
          </cell>
          <cell r="I2440" t="str">
            <v>1460*824</v>
          </cell>
          <cell r="J2440">
            <v>0.02</v>
          </cell>
          <cell r="K2440" t="str">
            <v>SUPPLIER0015</v>
          </cell>
          <cell r="L2440" t="str">
            <v xml:space="preserve">XINYI AUTOMOBILE GLASS (SHENZHEN) CO., LTD</v>
          </cell>
          <cell r="M2440">
            <v>0</v>
          </cell>
          <cell r="N2440">
            <v>0</v>
          </cell>
          <cell r="O2440">
            <v>0</v>
          </cell>
          <cell r="R2440">
            <v>3</v>
          </cell>
          <cell r="S2440">
            <v>12</v>
          </cell>
          <cell r="T2440" t="str">
            <v xml:space="preserve">USD Purchase Pricelist (USD)</v>
          </cell>
          <cell r="U2440">
            <v>15.03</v>
          </cell>
          <cell r="V2440">
            <v>2393.7199999999998</v>
          </cell>
          <cell r="W2440">
            <v>3100</v>
          </cell>
          <cell r="X2440">
            <v>4300</v>
          </cell>
          <cell r="Z2440">
            <v>16</v>
          </cell>
          <cell r="AB2440" t="str">
            <v>3C</v>
          </cell>
        </row>
        <row r="2441">
          <cell r="A2441">
            <v>13427</v>
          </cell>
          <cell r="B2441" t="str">
            <v>AUTOLAMPS2387</v>
          </cell>
          <cell r="C2441" t="str">
            <v>AUTOLAMPS2387</v>
          </cell>
          <cell r="D2441" t="b">
            <v>1</v>
          </cell>
          <cell r="E2441" t="str">
            <v xml:space="preserve">TOYOTA PREMIO (96-00)/CARINA (96-00) SEDAN - REAR HEATED WINDSCREEN</v>
          </cell>
          <cell r="F2441" t="str">
            <v>TOYOTA</v>
          </cell>
          <cell r="G2441" t="str">
            <v xml:space="preserve">RT210/AT211/AT212 RW</v>
          </cell>
          <cell r="H2441" t="str">
            <v xml:space="preserve">RT210 LFW/X</v>
          </cell>
          <cell r="I2441" t="str">
            <v>1460*824</v>
          </cell>
          <cell r="J2441">
            <v>0.02</v>
          </cell>
          <cell r="K2441" t="str">
            <v>SUPPLIER0015</v>
          </cell>
          <cell r="L2441" t="str">
            <v xml:space="preserve">XINYI AUTOMOBILE GLASS (SHENZHEN) CO., LTD</v>
          </cell>
          <cell r="M2441">
            <v>1</v>
          </cell>
          <cell r="N2441">
            <v>4</v>
          </cell>
          <cell r="O2441">
            <v>5</v>
          </cell>
          <cell r="R2441">
            <v>3</v>
          </cell>
          <cell r="S2441">
            <v>12</v>
          </cell>
          <cell r="T2441" t="str">
            <v xml:space="preserve">USD Purchase Pricelist (USD)</v>
          </cell>
          <cell r="U2441">
            <v>15</v>
          </cell>
          <cell r="V2441">
            <v>2</v>
          </cell>
          <cell r="W2441">
            <v>3000</v>
          </cell>
          <cell r="X2441">
            <v>4140</v>
          </cell>
        </row>
        <row r="2442">
          <cell r="A2442">
            <v>10507</v>
          </cell>
          <cell r="B2442" t="str">
            <v>AUTOLAMPS2389</v>
          </cell>
          <cell r="C2442" t="str">
            <v>AUTOLAMPS2389</v>
          </cell>
          <cell r="D2442" t="b">
            <v>1</v>
          </cell>
          <cell r="E2442" t="str">
            <v xml:space="preserve">TOYOTA PREMIO NZT240 (01-02) - FOG LAMP (20-428) - LH</v>
          </cell>
          <cell r="F2442" t="str">
            <v>TOYOTA</v>
          </cell>
          <cell r="G2442" t="str">
            <v xml:space="preserve">PREMIO/01 FLA LH</v>
          </cell>
          <cell r="H2442" t="str">
            <v>TY03-1704-L</v>
          </cell>
          <cell r="J2442">
            <v>0.04</v>
          </cell>
          <cell r="K2442" t="str">
            <v>SUPPLIER0002</v>
          </cell>
          <cell r="L2442" t="str">
            <v xml:space="preserve">ANHUI TINCAI SILK CO. LTD</v>
          </cell>
          <cell r="M2442">
            <v>8</v>
          </cell>
          <cell r="N2442">
            <v>32</v>
          </cell>
          <cell r="O2442">
            <v>40</v>
          </cell>
          <cell r="P2442">
            <v>5</v>
          </cell>
          <cell r="Q2442">
            <v>20</v>
          </cell>
          <cell r="T2442" t="str">
            <v xml:space="preserve">Yuan Purchase Pricelist (CNY)</v>
          </cell>
          <cell r="U2442">
            <v>25</v>
          </cell>
          <cell r="V2442">
            <v>635.70000000000005</v>
          </cell>
          <cell r="W2442">
            <v>960</v>
          </cell>
          <cell r="X2442">
            <v>1650</v>
          </cell>
        </row>
        <row r="2443">
          <cell r="A2443">
            <v>10506</v>
          </cell>
          <cell r="B2443" t="str">
            <v>AUTOLAMPS2390</v>
          </cell>
          <cell r="C2443" t="str">
            <v>AUTOLAMPS2390</v>
          </cell>
          <cell r="D2443" t="b">
            <v>1</v>
          </cell>
          <cell r="E2443" t="str">
            <v xml:space="preserve">TOYOTA PREMIO NZT240 (01-02) - FOG LAMP (20-428) - RH</v>
          </cell>
          <cell r="F2443" t="str">
            <v>TOYOTA</v>
          </cell>
          <cell r="G2443" t="str">
            <v xml:space="preserve">PREMIO/01 FLA RH</v>
          </cell>
          <cell r="H2443" t="str">
            <v>TY03-1704-R</v>
          </cell>
          <cell r="J2443">
            <v>0.04</v>
          </cell>
          <cell r="K2443" t="str">
            <v>SUPPLIER0002</v>
          </cell>
          <cell r="L2443" t="str">
            <v xml:space="preserve">ANHUI TINCAI SILK CO. LTD</v>
          </cell>
          <cell r="M2443">
            <v>9</v>
          </cell>
          <cell r="N2443">
            <v>36</v>
          </cell>
          <cell r="O2443">
            <v>45</v>
          </cell>
          <cell r="P2443">
            <v>5</v>
          </cell>
          <cell r="Q2443">
            <v>20</v>
          </cell>
          <cell r="T2443" t="str">
            <v xml:space="preserve">Yuan Purchase Pricelist (CNY)</v>
          </cell>
          <cell r="U2443">
            <v>25</v>
          </cell>
          <cell r="V2443">
            <v>635.70000000000005</v>
          </cell>
          <cell r="W2443">
            <v>960</v>
          </cell>
          <cell r="X2443">
            <v>1650</v>
          </cell>
        </row>
        <row r="2444">
          <cell r="A2444">
            <v>10511</v>
          </cell>
          <cell r="B2444" t="str">
            <v>AUTOLAMPS2388</v>
          </cell>
          <cell r="C2444" t="str">
            <v>AUTOLAMPS2388</v>
          </cell>
          <cell r="D2444" t="b">
            <v>1</v>
          </cell>
          <cell r="E2444" t="str">
            <v xml:space="preserve">TOYOTA PREMIO NZT240 (01-02) - FRONT BUMPER</v>
          </cell>
          <cell r="F2444" t="str">
            <v>TOYOTA</v>
          </cell>
          <cell r="G2444" t="str">
            <v xml:space="preserve">PREMIO/01 BPRF</v>
          </cell>
          <cell r="H2444" t="str">
            <v>TY03-1707</v>
          </cell>
          <cell r="J2444">
            <v>0.04</v>
          </cell>
          <cell r="K2444" t="str">
            <v>SUPPLIER0002</v>
          </cell>
          <cell r="L2444" t="str">
            <v xml:space="preserve">ANHUI TINCAI SILK CO. LTD</v>
          </cell>
          <cell r="M2444">
            <v>9</v>
          </cell>
          <cell r="N2444">
            <v>36</v>
          </cell>
          <cell r="O2444">
            <v>45</v>
          </cell>
          <cell r="R2444">
            <v>2</v>
          </cell>
          <cell r="S2444">
            <v>5</v>
          </cell>
          <cell r="T2444" t="str">
            <v xml:space="preserve">Yuan Purchase Pricelist (CNY)</v>
          </cell>
          <cell r="U2444">
            <v>100</v>
          </cell>
          <cell r="V2444">
            <v>2542.8000000000002</v>
          </cell>
          <cell r="W2444">
            <v>4100</v>
          </cell>
          <cell r="X2444">
            <v>7500</v>
          </cell>
        </row>
        <row r="2445">
          <cell r="A2445">
            <v>10510</v>
          </cell>
          <cell r="B2445" t="str">
            <v>AUTOLAMPS2391</v>
          </cell>
          <cell r="C2445" t="str">
            <v>AUTOLAMPS2391</v>
          </cell>
          <cell r="D2445" t="b">
            <v>1</v>
          </cell>
          <cell r="E2445" t="str">
            <v xml:space="preserve">TOYOTA PREMIO NZT240 (01-02) - GRILL</v>
          </cell>
          <cell r="F2445" t="str">
            <v>TOYOTA</v>
          </cell>
          <cell r="G2445" t="str">
            <v xml:space="preserve">PREMIO/01 GRILL</v>
          </cell>
          <cell r="H2445" t="str">
            <v>TY03-1711</v>
          </cell>
          <cell r="J2445">
            <v>0.04</v>
          </cell>
          <cell r="K2445" t="str">
            <v>SUPPLIER0002</v>
          </cell>
          <cell r="L2445" t="str">
            <v xml:space="preserve">ANHUI TINCAI SILK CO. LTD</v>
          </cell>
          <cell r="M2445">
            <v>5</v>
          </cell>
          <cell r="N2445">
            <v>20</v>
          </cell>
          <cell r="O2445">
            <v>25</v>
          </cell>
          <cell r="R2445">
            <v>2</v>
          </cell>
          <cell r="S2445">
            <v>10</v>
          </cell>
          <cell r="T2445" t="str">
            <v xml:space="preserve">Yuan Purchase Pricelist (CNY)</v>
          </cell>
          <cell r="U2445">
            <v>62</v>
          </cell>
          <cell r="V2445">
            <v>1576.54</v>
          </cell>
          <cell r="W2445">
            <v>2400</v>
          </cell>
          <cell r="X2445">
            <v>4200</v>
          </cell>
          <cell r="Z2445">
            <v>11</v>
          </cell>
          <cell r="AB2445" t="str">
            <v>G4B</v>
          </cell>
        </row>
        <row r="2446">
          <cell r="A2446">
            <v>12071</v>
          </cell>
          <cell r="B2446" t="str">
            <v>AUTOLAMPS2392</v>
          </cell>
          <cell r="C2446" t="str">
            <v>AUTOLAMPS2392</v>
          </cell>
          <cell r="D2446" t="b">
            <v>1</v>
          </cell>
          <cell r="E2446" t="str">
            <v xml:space="preserve">TOYOTA PREMIO NZT240 (01-02) - HEAD LAMP (20-426) - LH</v>
          </cell>
          <cell r="F2446" t="str">
            <v>TOYOTA</v>
          </cell>
          <cell r="G2446" t="str">
            <v xml:space="preserve">PREMIO/01 HLA LH</v>
          </cell>
          <cell r="H2446" t="str">
            <v>TY03-1701B-L</v>
          </cell>
          <cell r="J2446">
            <v>0.04</v>
          </cell>
          <cell r="K2446" t="str">
            <v>SUPPLIER0002</v>
          </cell>
          <cell r="L2446" t="str">
            <v xml:space="preserve">ANHUI TINCAI SILK CO. LTD</v>
          </cell>
          <cell r="M2446">
            <v>5</v>
          </cell>
          <cell r="N2446">
            <v>20</v>
          </cell>
          <cell r="O2446">
            <v>25</v>
          </cell>
          <cell r="R2446">
            <v>2</v>
          </cell>
          <cell r="S2446">
            <v>10</v>
          </cell>
          <cell r="T2446" t="str">
            <v xml:space="preserve">Yuan Purchase Pricelist (CNY)</v>
          </cell>
          <cell r="U2446">
            <v>135</v>
          </cell>
          <cell r="V2446">
            <v>3443</v>
          </cell>
          <cell r="W2446">
            <v>4800</v>
          </cell>
          <cell r="X2446">
            <v>6800</v>
          </cell>
        </row>
        <row r="2447">
          <cell r="A2447">
            <v>12070</v>
          </cell>
          <cell r="B2447" t="str">
            <v>AUTOLAMPS2393</v>
          </cell>
          <cell r="C2447" t="str">
            <v>AUTOLAMPS2393</v>
          </cell>
          <cell r="D2447" t="b">
            <v>1</v>
          </cell>
          <cell r="E2447" t="str">
            <v xml:space="preserve">TOYOTA PREMIO NZT240 (01-02) - HEAD LAMP (20-426) - RH</v>
          </cell>
          <cell r="F2447" t="str">
            <v>TOYOTA</v>
          </cell>
          <cell r="G2447" t="str">
            <v xml:space="preserve">PREMIO/01 HLA RH</v>
          </cell>
          <cell r="H2447" t="str">
            <v>TY03-1701B-R</v>
          </cell>
          <cell r="J2447">
            <v>0.04</v>
          </cell>
          <cell r="K2447" t="str">
            <v>SUPPLIER0002</v>
          </cell>
          <cell r="L2447" t="str">
            <v xml:space="preserve">ANHUI TINCAI SILK CO. LTD</v>
          </cell>
          <cell r="M2447">
            <v>6</v>
          </cell>
          <cell r="N2447">
            <v>24</v>
          </cell>
          <cell r="O2447">
            <v>30</v>
          </cell>
          <cell r="R2447">
            <v>2</v>
          </cell>
          <cell r="S2447">
            <v>10</v>
          </cell>
          <cell r="T2447" t="str">
            <v xml:space="preserve">Yuan Purchase Pricelist (CNY)</v>
          </cell>
          <cell r="U2447">
            <v>135</v>
          </cell>
          <cell r="V2447">
            <v>3443</v>
          </cell>
          <cell r="W2447">
            <v>4800</v>
          </cell>
          <cell r="X2447">
            <v>6800</v>
          </cell>
        </row>
        <row r="2448">
          <cell r="A2448">
            <v>10509</v>
          </cell>
          <cell r="B2448" t="str">
            <v>AUTOLAMPS2394</v>
          </cell>
          <cell r="C2448" t="str">
            <v>AUTOLAMPS2394</v>
          </cell>
          <cell r="D2448" t="b">
            <v>1</v>
          </cell>
          <cell r="E2448" t="str">
            <v xml:space="preserve">TOYOTA PREMIO NZT240 (01-02) - TAIL LAMP (20-429) - LH</v>
          </cell>
          <cell r="F2448" t="str">
            <v>TOYOTA</v>
          </cell>
          <cell r="G2448" t="str">
            <v xml:space="preserve">PREMIO/01 TLA LH</v>
          </cell>
          <cell r="H2448" t="str">
            <v>TY03-1702-L</v>
          </cell>
          <cell r="J2448">
            <v>0.04</v>
          </cell>
          <cell r="K2448" t="str">
            <v>SUPPLIER0002</v>
          </cell>
          <cell r="L2448" t="str">
            <v xml:space="preserve">ANHUI TINCAI SILK CO. LTD</v>
          </cell>
          <cell r="M2448">
            <v>2</v>
          </cell>
          <cell r="N2448">
            <v>8</v>
          </cell>
          <cell r="O2448">
            <v>10</v>
          </cell>
          <cell r="R2448">
            <v>2</v>
          </cell>
          <cell r="S2448">
            <v>10</v>
          </cell>
          <cell r="T2448" t="str">
            <v xml:space="preserve">Yuan Purchase Pricelist (CNY)</v>
          </cell>
          <cell r="U2448">
            <v>60</v>
          </cell>
          <cell r="V2448">
            <v>1530</v>
          </cell>
          <cell r="W2448">
            <v>2300</v>
          </cell>
          <cell r="X2448">
            <v>3900</v>
          </cell>
          <cell r="Z2448">
            <v>33</v>
          </cell>
          <cell r="AB2448" t="str">
            <v>B3</v>
          </cell>
        </row>
        <row r="2449">
          <cell r="A2449">
            <v>10508</v>
          </cell>
          <cell r="B2449" t="str">
            <v>AUTOLAMPS2395</v>
          </cell>
          <cell r="C2449" t="str">
            <v>AUTOLAMPS2395</v>
          </cell>
          <cell r="D2449" t="b">
            <v>1</v>
          </cell>
          <cell r="E2449" t="str">
            <v xml:space="preserve">TOYOTA PREMIO NZT240 (01-02) - TAIL LAMP (20-429) - RH</v>
          </cell>
          <cell r="F2449" t="str">
            <v>TOYOTA</v>
          </cell>
          <cell r="G2449" t="str">
            <v xml:space="preserve">PREMIO/01 TLA RH</v>
          </cell>
          <cell r="H2449" t="str">
            <v>TY03-1702-R</v>
          </cell>
          <cell r="J2449">
            <v>0.04</v>
          </cell>
          <cell r="K2449" t="str">
            <v>SUPPLIER0002</v>
          </cell>
          <cell r="L2449" t="str">
            <v xml:space="preserve">ANHUI TINCAI SILK CO. LTD</v>
          </cell>
          <cell r="M2449">
            <v>2</v>
          </cell>
          <cell r="N2449">
            <v>8</v>
          </cell>
          <cell r="O2449">
            <v>10</v>
          </cell>
          <cell r="R2449">
            <v>2</v>
          </cell>
          <cell r="S2449">
            <v>10</v>
          </cell>
          <cell r="T2449" t="str">
            <v xml:space="preserve">Yuan Purchase Pricelist (CNY)</v>
          </cell>
          <cell r="U2449">
            <v>60</v>
          </cell>
          <cell r="V2449">
            <v>1530</v>
          </cell>
          <cell r="W2449">
            <v>2300</v>
          </cell>
          <cell r="X2449">
            <v>3900</v>
          </cell>
          <cell r="Z2449">
            <v>35</v>
          </cell>
          <cell r="AB2449" t="str">
            <v>B3</v>
          </cell>
        </row>
        <row r="2450">
          <cell r="A2450">
            <v>11355</v>
          </cell>
          <cell r="B2450" t="str">
            <v>AUTOLAMPS2396</v>
          </cell>
          <cell r="C2450" t="str">
            <v>AUTOLAMPS2396</v>
          </cell>
          <cell r="D2450" t="b">
            <v>1</v>
          </cell>
          <cell r="E2450" t="str">
            <v xml:space="preserve">TOYOTA PREMIO NZT240 (01-06) - HOOD MOULDING</v>
          </cell>
          <cell r="F2450" t="str">
            <v>TOYOTA</v>
          </cell>
          <cell r="G2450" t="str">
            <v xml:space="preserve">PREMIO/01 HM</v>
          </cell>
          <cell r="H2450" t="str">
            <v>TY39-0115-1</v>
          </cell>
          <cell r="J2450">
            <v>0.04</v>
          </cell>
          <cell r="K2450" t="str">
            <v>SUPPLIER0002</v>
          </cell>
          <cell r="L2450" t="str">
            <v xml:space="preserve">ANHUI TINCAI SILK CO. LTD</v>
          </cell>
          <cell r="N2450">
            <v>0</v>
          </cell>
          <cell r="O2450">
            <v>0</v>
          </cell>
          <cell r="R2450">
            <v>2</v>
          </cell>
          <cell r="S2450">
            <v>10</v>
          </cell>
          <cell r="T2450" t="str">
            <v xml:space="preserve">Yuan Purchase Pricelist (CNY)</v>
          </cell>
          <cell r="U2450">
            <v>9.3000000000000007</v>
          </cell>
          <cell r="V2450">
            <v>1454</v>
          </cell>
          <cell r="W2450">
            <v>2250</v>
          </cell>
          <cell r="X2450">
            <v>3110</v>
          </cell>
        </row>
        <row r="2451">
          <cell r="A2451">
            <v>11779</v>
          </cell>
          <cell r="B2451" t="str">
            <v>AUTOLAMPS2397</v>
          </cell>
          <cell r="C2451" t="str">
            <v>AUTOLAMPS2397</v>
          </cell>
          <cell r="D2451" t="b">
            <v>1</v>
          </cell>
          <cell r="E2451" t="str">
            <v xml:space="preserve">TOYOTA PREMIO NZT240 (03-06) - FOG LAMP (422-01) - LH</v>
          </cell>
          <cell r="F2451" t="str">
            <v>TOYOTA</v>
          </cell>
          <cell r="G2451" t="str">
            <v xml:space="preserve">PREMIO/03 FLA LH</v>
          </cell>
          <cell r="H2451" t="str">
            <v>TY99-0103-L</v>
          </cell>
          <cell r="J2451">
            <v>0.04</v>
          </cell>
          <cell r="K2451" t="str">
            <v>SUPPLIER0002</v>
          </cell>
          <cell r="L2451" t="str">
            <v xml:space="preserve">ANHUI TINCAI SILK CO. LTD</v>
          </cell>
          <cell r="M2451">
            <v>6</v>
          </cell>
          <cell r="N2451">
            <v>24</v>
          </cell>
          <cell r="O2451">
            <v>30</v>
          </cell>
          <cell r="P2451">
            <v>5</v>
          </cell>
          <cell r="Q2451">
            <v>20</v>
          </cell>
          <cell r="T2451" t="str">
            <v xml:space="preserve">Yuan Purchase Pricelist (CNY)</v>
          </cell>
          <cell r="U2451">
            <v>35</v>
          </cell>
          <cell r="V2451">
            <v>893</v>
          </cell>
          <cell r="W2451">
            <v>1340</v>
          </cell>
          <cell r="X2451">
            <v>1790</v>
          </cell>
        </row>
        <row r="2452">
          <cell r="A2452">
            <v>11778</v>
          </cell>
          <cell r="B2452" t="str">
            <v>AUTOLAMPS2398</v>
          </cell>
          <cell r="C2452" t="str">
            <v>AUTOLAMPS2398</v>
          </cell>
          <cell r="D2452" t="b">
            <v>1</v>
          </cell>
          <cell r="E2452" t="str">
            <v xml:space="preserve">TOYOTA PREMIO NZT240 (03-06) - FOG LAMP (422-01) - RH</v>
          </cell>
          <cell r="F2452" t="str">
            <v>TOYOTA</v>
          </cell>
          <cell r="G2452" t="str">
            <v xml:space="preserve">PREMIO/03 FLA RH</v>
          </cell>
          <cell r="H2452" t="str">
            <v>TY99-0103-R</v>
          </cell>
          <cell r="J2452">
            <v>0.04</v>
          </cell>
          <cell r="K2452" t="str">
            <v>SUPPLIER0002</v>
          </cell>
          <cell r="L2452" t="str">
            <v xml:space="preserve">ANHUI TINCAI SILK CO. LTD</v>
          </cell>
          <cell r="M2452">
            <v>6</v>
          </cell>
          <cell r="N2452">
            <v>24</v>
          </cell>
          <cell r="O2452">
            <v>30</v>
          </cell>
          <cell r="P2452">
            <v>5</v>
          </cell>
          <cell r="Q2452">
            <v>20</v>
          </cell>
          <cell r="T2452" t="str">
            <v xml:space="preserve">Yuan Purchase Pricelist (CNY)</v>
          </cell>
          <cell r="U2452">
            <v>35</v>
          </cell>
          <cell r="V2452">
            <v>893</v>
          </cell>
          <cell r="W2452">
            <v>1340</v>
          </cell>
          <cell r="X2452">
            <v>1790</v>
          </cell>
        </row>
        <row r="2453">
          <cell r="A2453">
            <v>10513</v>
          </cell>
          <cell r="B2453" t="str">
            <v>AUTOLAMPS2399</v>
          </cell>
          <cell r="C2453" t="str">
            <v>AUTOLAMPS2399</v>
          </cell>
          <cell r="D2453" t="b">
            <v>1</v>
          </cell>
          <cell r="E2453" t="str">
            <v xml:space="preserve">TOYOTA PREMIO NZT240 (03-06) - HEAD LAMP (W/PARTITION)(20-439) - LH</v>
          </cell>
          <cell r="F2453" t="str">
            <v>TOYOTA</v>
          </cell>
          <cell r="G2453" t="str">
            <v xml:space="preserve">PREMIO/03 HLA LH</v>
          </cell>
          <cell r="H2453" t="str">
            <v>TY03-1701A-L</v>
          </cell>
          <cell r="J2453">
            <v>0.04</v>
          </cell>
          <cell r="K2453" t="str">
            <v>SUPPLIER0002</v>
          </cell>
          <cell r="L2453" t="str">
            <v xml:space="preserve">ANHUI TINCAI SILK CO. LTD</v>
          </cell>
          <cell r="M2453">
            <v>2</v>
          </cell>
          <cell r="N2453">
            <v>8</v>
          </cell>
          <cell r="O2453">
            <v>10</v>
          </cell>
          <cell r="R2453">
            <v>2</v>
          </cell>
          <cell r="S2453">
            <v>5</v>
          </cell>
          <cell r="T2453" t="str">
            <v xml:space="preserve">Yuan Purchase Pricelist (CNY)</v>
          </cell>
          <cell r="U2453">
            <v>135</v>
          </cell>
          <cell r="V2453">
            <v>3139</v>
          </cell>
          <cell r="W2453">
            <v>4500</v>
          </cell>
          <cell r="X2453">
            <v>6300</v>
          </cell>
        </row>
        <row r="2454">
          <cell r="A2454">
            <v>10512</v>
          </cell>
          <cell r="B2454" t="str">
            <v>AUTOLAMPS2400</v>
          </cell>
          <cell r="C2454" t="str">
            <v>AUTOLAMPS2400</v>
          </cell>
          <cell r="D2454" t="b">
            <v>1</v>
          </cell>
          <cell r="E2454" t="str">
            <v xml:space="preserve">TOYOTA PREMIO NZT240 (03-06) - HEAD LAMP (W/PARTITION)(20-439) - RH</v>
          </cell>
          <cell r="F2454" t="str">
            <v>TOYOTA</v>
          </cell>
          <cell r="G2454" t="str">
            <v xml:space="preserve">PREMIO/03 HLA RH</v>
          </cell>
          <cell r="H2454" t="str">
            <v>TY03-1701A-R</v>
          </cell>
          <cell r="J2454">
            <v>0.04</v>
          </cell>
          <cell r="K2454" t="str">
            <v>SUPPLIER0002</v>
          </cell>
          <cell r="L2454" t="str">
            <v xml:space="preserve">ANHUI TINCAI SILK CO. LTD</v>
          </cell>
          <cell r="M2454">
            <v>2</v>
          </cell>
          <cell r="N2454">
            <v>8</v>
          </cell>
          <cell r="O2454">
            <v>10</v>
          </cell>
          <cell r="R2454">
            <v>2</v>
          </cell>
          <cell r="S2454">
            <v>5</v>
          </cell>
          <cell r="T2454" t="str">
            <v xml:space="preserve">Yuan Purchase Pricelist (CNY)</v>
          </cell>
          <cell r="U2454">
            <v>135</v>
          </cell>
          <cell r="V2454">
            <v>3139</v>
          </cell>
          <cell r="W2454">
            <v>4500</v>
          </cell>
          <cell r="X2454">
            <v>6300</v>
          </cell>
        </row>
        <row r="2455">
          <cell r="A2455">
            <v>10515</v>
          </cell>
          <cell r="B2455" t="str">
            <v>AUTOLAMPS2403</v>
          </cell>
          <cell r="C2455" t="str">
            <v>AUTOLAMPS2403</v>
          </cell>
          <cell r="D2455" t="b">
            <v>1</v>
          </cell>
          <cell r="E2455" t="str">
            <v xml:space="preserve">TOYOTA PREMIO NZT240 (03-06) - TAIL LAMP (20-442) - LH</v>
          </cell>
          <cell r="F2455" t="str">
            <v>TOYOTA</v>
          </cell>
          <cell r="G2455" t="str">
            <v xml:space="preserve">PREMIO/03 TLA LH</v>
          </cell>
          <cell r="H2455" t="str">
            <v>TY03-1702B-L</v>
          </cell>
          <cell r="J2455">
            <v>0.04</v>
          </cell>
          <cell r="K2455" t="str">
            <v>SUPPLIER0002</v>
          </cell>
          <cell r="L2455" t="str">
            <v xml:space="preserve">ANHUI TINCAI SILK CO. LTD</v>
          </cell>
          <cell r="M2455">
            <v>3</v>
          </cell>
          <cell r="N2455">
            <v>12</v>
          </cell>
          <cell r="O2455">
            <v>15</v>
          </cell>
          <cell r="R2455">
            <v>5</v>
          </cell>
          <cell r="S2455">
            <v>10</v>
          </cell>
          <cell r="T2455" t="str">
            <v xml:space="preserve">Yuan Purchase Pricelist (CNY)</v>
          </cell>
          <cell r="U2455">
            <v>70</v>
          </cell>
          <cell r="V2455">
            <v>1785</v>
          </cell>
          <cell r="W2455">
            <v>2680</v>
          </cell>
          <cell r="X2455">
            <v>3570</v>
          </cell>
          <cell r="Z2455">
            <v>2</v>
          </cell>
          <cell r="AB2455" t="str">
            <v>B5</v>
          </cell>
        </row>
        <row r="2456">
          <cell r="A2456">
            <v>10514</v>
          </cell>
          <cell r="B2456" t="str">
            <v>AUTOLAMPS2404</v>
          </cell>
          <cell r="C2456" t="str">
            <v>AUTOLAMPS2404</v>
          </cell>
          <cell r="D2456" t="b">
            <v>1</v>
          </cell>
          <cell r="E2456" t="str">
            <v xml:space="preserve">TOYOTA PREMIO NZT240 (03-06) - TAIL LAMP (20-442) - RH</v>
          </cell>
          <cell r="F2456" t="str">
            <v>TOYOTA</v>
          </cell>
          <cell r="G2456" t="str">
            <v xml:space="preserve">PREMIO/03 TLA RH</v>
          </cell>
          <cell r="H2456" t="str">
            <v>TY03-1702B-R</v>
          </cell>
          <cell r="J2456">
            <v>0.04</v>
          </cell>
          <cell r="K2456" t="str">
            <v>SUPPLIER0002</v>
          </cell>
          <cell r="L2456" t="str">
            <v xml:space="preserve">ANHUI TINCAI SILK CO. LTD</v>
          </cell>
          <cell r="M2456">
            <v>2</v>
          </cell>
          <cell r="N2456">
            <v>8</v>
          </cell>
          <cell r="O2456">
            <v>10</v>
          </cell>
          <cell r="R2456">
            <v>5</v>
          </cell>
          <cell r="S2456">
            <v>10</v>
          </cell>
          <cell r="T2456" t="str">
            <v xml:space="preserve">Yuan Purchase Pricelist (CNY)</v>
          </cell>
          <cell r="U2456">
            <v>70</v>
          </cell>
          <cell r="V2456">
            <v>1785</v>
          </cell>
          <cell r="W2456">
            <v>2680</v>
          </cell>
          <cell r="X2456">
            <v>3570</v>
          </cell>
          <cell r="Z2456">
            <v>0</v>
          </cell>
          <cell r="AB2456" t="str">
            <v>B5</v>
          </cell>
        </row>
        <row r="2457">
          <cell r="A2457">
            <v>14009</v>
          </cell>
          <cell r="B2457" t="str">
            <v>AUTOLAMPS2401</v>
          </cell>
          <cell r="C2457" t="str">
            <v>AUTOLAMPS2401</v>
          </cell>
          <cell r="D2457" t="b">
            <v>1</v>
          </cell>
          <cell r="E2457" t="str">
            <v xml:space="preserve">TOYOTA PREMIO NZT240 (03-06) - TAIL LENS (20-442-00) - LH</v>
          </cell>
          <cell r="F2457" t="str">
            <v>TOYOTA</v>
          </cell>
          <cell r="G2457" t="str">
            <v xml:space="preserve">PREMIO/03 TLS LH</v>
          </cell>
          <cell r="H2457" t="str">
            <v>TY03-1702B-00-L</v>
          </cell>
          <cell r="J2457">
            <v>0.04</v>
          </cell>
          <cell r="K2457" t="str">
            <v>SUPPLIER0002</v>
          </cell>
          <cell r="L2457" t="str">
            <v xml:space="preserve">ANHUI TINCAI SILK CO. LTD</v>
          </cell>
          <cell r="N2457">
            <v>0</v>
          </cell>
          <cell r="O2457">
            <v>0</v>
          </cell>
          <cell r="R2457">
            <v>5</v>
          </cell>
          <cell r="S2457">
            <v>10</v>
          </cell>
          <cell r="T2457" t="str">
            <v xml:space="preserve">Yuan Purchase Pricelist (CNY)</v>
          </cell>
          <cell r="U2457">
            <v>22</v>
          </cell>
          <cell r="V2457">
            <v>561</v>
          </cell>
          <cell r="W2457">
            <v>840</v>
          </cell>
          <cell r="X2457">
            <v>1120</v>
          </cell>
        </row>
        <row r="2458">
          <cell r="A2458">
            <v>14008</v>
          </cell>
          <cell r="B2458" t="str">
            <v>AUTOLAMPS2402</v>
          </cell>
          <cell r="C2458" t="str">
            <v>AUTOLAMPS2402</v>
          </cell>
          <cell r="D2458" t="b">
            <v>1</v>
          </cell>
          <cell r="E2458" t="str">
            <v xml:space="preserve">TOYOTA PREMIO NZT240 (03-06) - TAIL LENS (20-442-00) - RH</v>
          </cell>
          <cell r="F2458" t="str">
            <v>TOYOTA</v>
          </cell>
          <cell r="G2458" t="str">
            <v xml:space="preserve">PREMIO/03 TLS RH</v>
          </cell>
          <cell r="H2458" t="str">
            <v>TY03-1702B-00-R</v>
          </cell>
          <cell r="J2458">
            <v>0.04</v>
          </cell>
          <cell r="K2458" t="str">
            <v>SUPPLIER0002</v>
          </cell>
          <cell r="L2458" t="str">
            <v xml:space="preserve">ANHUI TINCAI SILK CO. LTD</v>
          </cell>
          <cell r="N2458">
            <v>0</v>
          </cell>
          <cell r="O2458">
            <v>0</v>
          </cell>
          <cell r="R2458">
            <v>5</v>
          </cell>
          <cell r="S2458">
            <v>10</v>
          </cell>
          <cell r="T2458" t="str">
            <v xml:space="preserve">Yuan Purchase Pricelist (CNY)</v>
          </cell>
          <cell r="U2458">
            <v>22</v>
          </cell>
          <cell r="V2458">
            <v>561</v>
          </cell>
          <cell r="W2458">
            <v>840</v>
          </cell>
          <cell r="X2458">
            <v>1120</v>
          </cell>
        </row>
        <row r="2459">
          <cell r="A2459">
            <v>12447</v>
          </cell>
          <cell r="B2459" t="str">
            <v>AUTOLAMPS2406</v>
          </cell>
          <cell r="C2459" t="str">
            <v>AUTOLAMPS2406</v>
          </cell>
          <cell r="D2459" t="b">
            <v>1</v>
          </cell>
          <cell r="E2459" t="str">
            <v xml:space="preserve">TOYOTA PREMIO NZT260 (07-09) - FOG LAMP HOUSING - LH</v>
          </cell>
          <cell r="F2459" t="str">
            <v>TOYOTA</v>
          </cell>
          <cell r="G2459" t="str">
            <v xml:space="preserve">PREMIO/07 HLA LH</v>
          </cell>
          <cell r="H2459" t="str">
            <v>TY03-1804-1-L</v>
          </cell>
          <cell r="J2459">
            <v>0.04</v>
          </cell>
          <cell r="K2459" t="str">
            <v>SUPPLIER0002</v>
          </cell>
          <cell r="L2459" t="str">
            <v xml:space="preserve">ANHUI TINCAI SILK CO. LTD</v>
          </cell>
          <cell r="M2459">
            <v>1</v>
          </cell>
          <cell r="N2459">
            <v>4</v>
          </cell>
          <cell r="O2459">
            <v>5</v>
          </cell>
          <cell r="P2459">
            <v>5</v>
          </cell>
          <cell r="Q2459">
            <v>20</v>
          </cell>
          <cell r="T2459" t="str">
            <v xml:space="preserve">Yuan Purchase Pricelist (CNY)</v>
          </cell>
          <cell r="U2459">
            <v>12</v>
          </cell>
          <cell r="V2459">
            <v>279</v>
          </cell>
          <cell r="W2459">
            <v>420</v>
          </cell>
          <cell r="X2459">
            <v>580</v>
          </cell>
        </row>
        <row r="2460">
          <cell r="A2460">
            <v>12446</v>
          </cell>
          <cell r="B2460" t="str">
            <v>AUTOLAMPS2407</v>
          </cell>
          <cell r="C2460" t="str">
            <v>AUTOLAMPS2407</v>
          </cell>
          <cell r="D2460" t="b">
            <v>1</v>
          </cell>
          <cell r="E2460" t="str">
            <v xml:space="preserve">TOYOTA PREMIO NZT260 (07-09) - FOG LAMP HOUSING - RH</v>
          </cell>
          <cell r="F2460" t="str">
            <v>TOYOTA</v>
          </cell>
          <cell r="G2460" t="str">
            <v xml:space="preserve">PREMIO/07 HLA RH</v>
          </cell>
          <cell r="H2460" t="str">
            <v>TY03-1804-1-R</v>
          </cell>
          <cell r="J2460">
            <v>0.04</v>
          </cell>
          <cell r="K2460" t="str">
            <v>SUPPLIER0002</v>
          </cell>
          <cell r="L2460" t="str">
            <v xml:space="preserve">ANHUI TINCAI SILK CO. LTD</v>
          </cell>
          <cell r="M2460">
            <v>1</v>
          </cell>
          <cell r="N2460">
            <v>4</v>
          </cell>
          <cell r="O2460">
            <v>5</v>
          </cell>
          <cell r="P2460">
            <v>5</v>
          </cell>
          <cell r="Q2460">
            <v>20</v>
          </cell>
          <cell r="T2460" t="str">
            <v xml:space="preserve">Yuan Purchase Pricelist (CNY)</v>
          </cell>
          <cell r="U2460">
            <v>12</v>
          </cell>
          <cell r="V2460">
            <v>279</v>
          </cell>
          <cell r="W2460">
            <v>420</v>
          </cell>
          <cell r="X2460">
            <v>580</v>
          </cell>
        </row>
        <row r="2461">
          <cell r="A2461">
            <v>12069</v>
          </cell>
          <cell r="B2461" t="str">
            <v>AUTOLAMPS2408</v>
          </cell>
          <cell r="C2461" t="str">
            <v>AUTOLAMPS2408</v>
          </cell>
          <cell r="D2461" t="b">
            <v>1</v>
          </cell>
          <cell r="E2461" t="str">
            <v xml:space="preserve">TOYOTA PREMIO NZT260 (07-09) - GRILL (CHROME-VERTICAL)</v>
          </cell>
          <cell r="F2461" t="str">
            <v>TOYOTA</v>
          </cell>
          <cell r="G2461" t="str">
            <v xml:space="preserve">PREMIO/07 GRLCV</v>
          </cell>
          <cell r="H2461" t="str">
            <v>TY03-1711B</v>
          </cell>
          <cell r="J2461">
            <v>0.04</v>
          </cell>
          <cell r="K2461" t="str">
            <v>SUPPLIER0002</v>
          </cell>
          <cell r="L2461" t="str">
            <v xml:space="preserve">ANHUI TINCAI SILK CO. LTD</v>
          </cell>
          <cell r="M2461">
            <v>3</v>
          </cell>
          <cell r="N2461">
            <v>12</v>
          </cell>
          <cell r="O2461">
            <v>15</v>
          </cell>
          <cell r="R2461">
            <v>5</v>
          </cell>
          <cell r="S2461">
            <v>10</v>
          </cell>
          <cell r="T2461" t="str">
            <v xml:space="preserve">Yuan Purchase Pricelist (CNY)</v>
          </cell>
          <cell r="U2461">
            <v>75</v>
          </cell>
          <cell r="V2461">
            <v>2040</v>
          </cell>
          <cell r="W2461">
            <v>3060</v>
          </cell>
          <cell r="X2461">
            <v>4080</v>
          </cell>
          <cell r="Z2461">
            <v>10</v>
          </cell>
          <cell r="AB2461" t="str">
            <v>G4B</v>
          </cell>
        </row>
        <row r="2462">
          <cell r="A2462">
            <v>13004</v>
          </cell>
          <cell r="B2462" t="str">
            <v>AUTOLAMPS2412</v>
          </cell>
          <cell r="C2462" t="str">
            <v>AUTOLAMPS2412</v>
          </cell>
          <cell r="D2462" t="b">
            <v>1</v>
          </cell>
          <cell r="E2462" t="str">
            <v xml:space="preserve">TOYOTA PREMIO NZT260 (07-09) - GRILL LOGO</v>
          </cell>
          <cell r="F2462" t="str">
            <v>TOYOTA</v>
          </cell>
          <cell r="G2462" t="str">
            <v xml:space="preserve">PREMIO/07 GRL LOGO</v>
          </cell>
          <cell r="H2462" t="str">
            <v>TY03-1711B-LOGO</v>
          </cell>
          <cell r="J2462">
            <v>0.04</v>
          </cell>
          <cell r="K2462" t="str">
            <v>SUPPLIER0002</v>
          </cell>
          <cell r="L2462" t="str">
            <v xml:space="preserve">ANHUI TINCAI SILK CO. LTD</v>
          </cell>
          <cell r="M2462">
            <v>2</v>
          </cell>
          <cell r="N2462">
            <v>8</v>
          </cell>
          <cell r="O2462">
            <v>10</v>
          </cell>
          <cell r="P2462">
            <v>5</v>
          </cell>
          <cell r="Q2462">
            <v>20</v>
          </cell>
          <cell r="T2462" t="str">
            <v xml:space="preserve">Yuan Purchase Pricelist (CNY)</v>
          </cell>
          <cell r="U2462">
            <v>12</v>
          </cell>
          <cell r="V2462">
            <v>306</v>
          </cell>
          <cell r="W2462">
            <v>460</v>
          </cell>
          <cell r="X2462">
            <v>800</v>
          </cell>
        </row>
        <row r="2463">
          <cell r="A2463">
            <v>10519</v>
          </cell>
          <cell r="B2463" t="str">
            <v>AUTOLAMPS2413</v>
          </cell>
          <cell r="C2463" t="str">
            <v>AUTOLAMPS2413</v>
          </cell>
          <cell r="D2463" t="b">
            <v>1</v>
          </cell>
          <cell r="E2463" t="str">
            <v xml:space="preserve">TOYOTA PREMIO NZT260 (07-09) - TAIL LAMP - LH</v>
          </cell>
          <cell r="F2463" t="str">
            <v>TOYOTA</v>
          </cell>
          <cell r="G2463" t="str">
            <v xml:space="preserve">PREMIO/07 TLA LH</v>
          </cell>
          <cell r="H2463" t="str">
            <v>TY03-1802-L</v>
          </cell>
          <cell r="J2463">
            <v>0.04</v>
          </cell>
          <cell r="K2463" t="str">
            <v>SUPPLIER0002</v>
          </cell>
          <cell r="L2463" t="str">
            <v xml:space="preserve">ANHUI TINCAI SILK CO. LTD</v>
          </cell>
          <cell r="M2463">
            <v>5</v>
          </cell>
          <cell r="N2463">
            <v>20</v>
          </cell>
          <cell r="O2463">
            <v>25</v>
          </cell>
          <cell r="R2463">
            <v>5</v>
          </cell>
          <cell r="S2463">
            <v>20</v>
          </cell>
          <cell r="T2463" t="str">
            <v xml:space="preserve">Yuan Purchase Pricelist (CNY)</v>
          </cell>
          <cell r="U2463">
            <v>60</v>
          </cell>
          <cell r="V2463">
            <v>1530</v>
          </cell>
          <cell r="W2463">
            <v>2300</v>
          </cell>
          <cell r="X2463">
            <v>3060</v>
          </cell>
          <cell r="Z2463">
            <v>7</v>
          </cell>
          <cell r="AB2463" t="str">
            <v>B4</v>
          </cell>
        </row>
        <row r="2464">
          <cell r="A2464">
            <v>10518</v>
          </cell>
          <cell r="B2464" t="str">
            <v>AUTOLAMPS2414</v>
          </cell>
          <cell r="C2464" t="str">
            <v>AUTOLAMPS2414</v>
          </cell>
          <cell r="D2464" t="b">
            <v>1</v>
          </cell>
          <cell r="E2464" t="str">
            <v xml:space="preserve">TOYOTA PREMIO NZT260 (07-09) - TAIL LAMP - RH</v>
          </cell>
          <cell r="F2464" t="str">
            <v>TOYOTA</v>
          </cell>
          <cell r="G2464" t="str">
            <v xml:space="preserve">PREMIO/07 TLA RH</v>
          </cell>
          <cell r="H2464" t="str">
            <v>TY03-1802-R</v>
          </cell>
          <cell r="J2464">
            <v>0.04</v>
          </cell>
          <cell r="K2464" t="str">
            <v>SUPPLIER0002</v>
          </cell>
          <cell r="L2464" t="str">
            <v xml:space="preserve">ANHUI TINCAI SILK CO. LTD</v>
          </cell>
          <cell r="M2464">
            <v>5</v>
          </cell>
          <cell r="N2464">
            <v>20</v>
          </cell>
          <cell r="O2464">
            <v>25</v>
          </cell>
          <cell r="R2464">
            <v>5</v>
          </cell>
          <cell r="S2464">
            <v>20</v>
          </cell>
          <cell r="T2464" t="str">
            <v xml:space="preserve">Yuan Purchase Pricelist (CNY)</v>
          </cell>
          <cell r="U2464">
            <v>60</v>
          </cell>
          <cell r="V2464">
            <v>1530</v>
          </cell>
          <cell r="W2464">
            <v>2300</v>
          </cell>
          <cell r="X2464">
            <v>3060</v>
          </cell>
          <cell r="Z2464">
            <v>2</v>
          </cell>
          <cell r="AB2464" t="str">
            <v>B4</v>
          </cell>
        </row>
        <row r="2465">
          <cell r="A2465">
            <v>14213</v>
          </cell>
          <cell r="B2465" t="str">
            <v>AUTOLAMPS2895</v>
          </cell>
          <cell r="C2465" t="str">
            <v>AUTOLAMPS2895</v>
          </cell>
          <cell r="D2465" t="b">
            <v>1</v>
          </cell>
          <cell r="E2465" t="str">
            <v xml:space="preserve">TOYOTA PREMIO NZT260 (07-09) - TAIL LAMP (SLIGHTLY BROKEN) - RH</v>
          </cell>
          <cell r="F2465" t="str">
            <v>TOYOTA</v>
          </cell>
          <cell r="G2465" t="str">
            <v>PREMIO/07-TLA-RH</v>
          </cell>
          <cell r="J2465">
            <v>0.04</v>
          </cell>
          <cell r="M2465">
            <v>0</v>
          </cell>
          <cell r="N2465">
            <v>0</v>
          </cell>
          <cell r="O2465">
            <v>0</v>
          </cell>
          <cell r="T2465" t="str">
            <v xml:space="preserve">Yuan Purchase Pricelist (CNY)</v>
          </cell>
          <cell r="U2465">
            <v>70</v>
          </cell>
          <cell r="V2465">
            <v>1627.5</v>
          </cell>
          <cell r="W2465">
            <v>1800</v>
          </cell>
          <cell r="X2465">
            <v>3260</v>
          </cell>
        </row>
        <row r="2466">
          <cell r="A2466">
            <v>13808</v>
          </cell>
          <cell r="B2466" t="str">
            <v>AUTOLAMPS2410</v>
          </cell>
          <cell r="C2466" t="str">
            <v>AUTOLAMPS2410</v>
          </cell>
          <cell r="D2466" t="b">
            <v>1</v>
          </cell>
          <cell r="E2466" t="str">
            <v xml:space="preserve">TOYOTA PREMIO NZT260 (07-09) - TAIL LENS - LH</v>
          </cell>
          <cell r="F2466" t="str">
            <v>TOYOTA</v>
          </cell>
          <cell r="G2466" t="str">
            <v xml:space="preserve">PREMIO/07 TLS LH</v>
          </cell>
          <cell r="H2466" t="str">
            <v>TY03-1802-00-L</v>
          </cell>
          <cell r="J2466">
            <v>0.04</v>
          </cell>
          <cell r="K2466" t="str">
            <v>SUPPLIER0002</v>
          </cell>
          <cell r="L2466" t="str">
            <v xml:space="preserve">ANHUI TINCAI SILK CO. LTD</v>
          </cell>
          <cell r="M2466">
            <v>3</v>
          </cell>
          <cell r="N2466">
            <v>12</v>
          </cell>
          <cell r="O2466">
            <v>15</v>
          </cell>
          <cell r="R2466">
            <v>5</v>
          </cell>
          <cell r="S2466">
            <v>20</v>
          </cell>
          <cell r="T2466" t="str">
            <v xml:space="preserve">Yuan Purchase Pricelist (CNY)</v>
          </cell>
          <cell r="U2466">
            <v>25</v>
          </cell>
          <cell r="V2466">
            <v>635.70000000000005</v>
          </cell>
          <cell r="W2466">
            <v>960</v>
          </cell>
          <cell r="X2466">
            <v>1650</v>
          </cell>
          <cell r="Z2466">
            <v>12</v>
          </cell>
          <cell r="AB2466" t="str">
            <v>TF</v>
          </cell>
        </row>
        <row r="2467">
          <cell r="A2467">
            <v>13809</v>
          </cell>
          <cell r="B2467" t="str">
            <v>AUTOLAMPS2411</v>
          </cell>
          <cell r="C2467" t="str">
            <v>AUTOLAMPS2411</v>
          </cell>
          <cell r="D2467" t="b">
            <v>1</v>
          </cell>
          <cell r="E2467" t="str">
            <v xml:space="preserve">TOYOTA PREMIO NZT260 (07-09) - TAIL LENS - RH</v>
          </cell>
          <cell r="F2467" t="str">
            <v>TOYOTA</v>
          </cell>
          <cell r="G2467" t="str">
            <v xml:space="preserve">PREMIO/07 TLS RH</v>
          </cell>
          <cell r="H2467" t="str">
            <v>TY03-1802-00-R</v>
          </cell>
          <cell r="J2467">
            <v>0.04</v>
          </cell>
          <cell r="K2467" t="str">
            <v>SUPPLIER0002</v>
          </cell>
          <cell r="L2467" t="str">
            <v xml:space="preserve">ANHUI TINCAI SILK CO. LTD</v>
          </cell>
          <cell r="M2467">
            <v>3</v>
          </cell>
          <cell r="N2467">
            <v>12</v>
          </cell>
          <cell r="O2467">
            <v>15</v>
          </cell>
          <cell r="R2467">
            <v>5</v>
          </cell>
          <cell r="S2467">
            <v>20</v>
          </cell>
          <cell r="T2467" t="str">
            <v xml:space="preserve">Yuan Purchase Pricelist (CNY)</v>
          </cell>
          <cell r="U2467">
            <v>25</v>
          </cell>
          <cell r="V2467">
            <v>635.70000000000005</v>
          </cell>
          <cell r="W2467">
            <v>960</v>
          </cell>
          <cell r="X2467">
            <v>1650</v>
          </cell>
          <cell r="Z2467">
            <v>12</v>
          </cell>
          <cell r="AB2467" t="str">
            <v>TF</v>
          </cell>
        </row>
        <row r="2468">
          <cell r="A2468">
            <v>12506</v>
          </cell>
          <cell r="B2468" t="str">
            <v>AUTOLAMPS2416</v>
          </cell>
          <cell r="C2468" t="str">
            <v>AUTOLAMPS2416</v>
          </cell>
          <cell r="D2468" t="b">
            <v>1</v>
          </cell>
          <cell r="E2468" t="str">
            <v xml:space="preserve">TOYOTA PREMIO NZT260 (07-14) - FOG LAMP SET</v>
          </cell>
          <cell r="F2468" t="str">
            <v>TOYOTA</v>
          </cell>
          <cell r="G2468" t="str">
            <v xml:space="preserve">PREMIO/07 FLASET</v>
          </cell>
          <cell r="H2468" t="str">
            <v>TY03-1804</v>
          </cell>
          <cell r="J2468">
            <v>0.04</v>
          </cell>
          <cell r="K2468" t="str">
            <v>SUPPLIER0002</v>
          </cell>
          <cell r="L2468" t="str">
            <v xml:space="preserve">ANHUI TINCAI SILK CO. LTD</v>
          </cell>
          <cell r="M2468">
            <v>1</v>
          </cell>
          <cell r="N2468">
            <v>4</v>
          </cell>
          <cell r="O2468">
            <v>5</v>
          </cell>
          <cell r="P2468">
            <v>5</v>
          </cell>
          <cell r="Q2468">
            <v>10</v>
          </cell>
          <cell r="T2468" t="str">
            <v xml:space="preserve">Yuan Purchase Pricelist (CNY)</v>
          </cell>
          <cell r="U2468">
            <v>125</v>
          </cell>
          <cell r="V2468">
            <v>3188</v>
          </cell>
          <cell r="W2468">
            <v>4800</v>
          </cell>
          <cell r="X2468">
            <v>8400</v>
          </cell>
          <cell r="Z2468">
            <v>4</v>
          </cell>
          <cell r="AB2468" t="str">
            <v>B18</v>
          </cell>
        </row>
        <row r="2469">
          <cell r="A2469">
            <v>13587</v>
          </cell>
          <cell r="B2469" t="str">
            <v>AUTOLAMPS2415</v>
          </cell>
          <cell r="C2469" t="str">
            <v>AUTOLAMPS2415</v>
          </cell>
          <cell r="D2469" t="b">
            <v>1</v>
          </cell>
          <cell r="E2469" t="str">
            <v xml:space="preserve">TOYOTA PREMIO NZT260 (07-14) - FRONT BUMPER</v>
          </cell>
          <cell r="F2469" t="str">
            <v>TOYOTA</v>
          </cell>
          <cell r="G2469" t="str">
            <v xml:space="preserve">PREMIO/07 BPRF</v>
          </cell>
          <cell r="H2469" t="str">
            <v>TY03-1807</v>
          </cell>
          <cell r="J2469">
            <v>0.04</v>
          </cell>
          <cell r="K2469" t="str">
            <v>SUPPLIER0002</v>
          </cell>
          <cell r="L2469" t="str">
            <v xml:space="preserve">ANHUI TINCAI SILK CO. LTD</v>
          </cell>
          <cell r="M2469">
            <v>4</v>
          </cell>
          <cell r="N2469">
            <v>16</v>
          </cell>
          <cell r="O2469">
            <v>20</v>
          </cell>
          <cell r="R2469">
            <v>2</v>
          </cell>
          <cell r="S2469">
            <v>5</v>
          </cell>
          <cell r="T2469" t="str">
            <v xml:space="preserve">Yuan Purchase Pricelist (CNY)</v>
          </cell>
          <cell r="U2469">
            <v>125</v>
          </cell>
          <cell r="V2469">
            <v>3188</v>
          </cell>
          <cell r="W2469">
            <v>4780</v>
          </cell>
          <cell r="X2469">
            <v>6380</v>
          </cell>
          <cell r="Z2469">
            <v>12</v>
          </cell>
          <cell r="AB2469" t="str">
            <v>G4A</v>
          </cell>
        </row>
        <row r="2470">
          <cell r="A2470">
            <v>13869</v>
          </cell>
          <cell r="B2470" t="str">
            <v>AUTOLAMPS2405</v>
          </cell>
          <cell r="C2470" t="str">
            <v>AUTOLAMPS2405</v>
          </cell>
          <cell r="D2470" t="b">
            <v>1</v>
          </cell>
          <cell r="E2470" t="str">
            <v xml:space="preserve">TOYOTA PREMIO NZT260 (07-14) - FRONT BUMPER GRILL</v>
          </cell>
          <cell r="F2470" t="str">
            <v>TOYOTA</v>
          </cell>
          <cell r="G2470" t="str">
            <v xml:space="preserve">PREMIO/07 BGRL</v>
          </cell>
          <cell r="H2470" t="str">
            <v>TY03-1807-1</v>
          </cell>
          <cell r="J2470">
            <v>0.04</v>
          </cell>
          <cell r="K2470" t="str">
            <v>SUPPLIER0002</v>
          </cell>
          <cell r="L2470" t="str">
            <v xml:space="preserve">ANHUI TINCAI SILK CO. LTD</v>
          </cell>
          <cell r="M2470">
            <v>2</v>
          </cell>
          <cell r="N2470">
            <v>8</v>
          </cell>
          <cell r="O2470">
            <v>10</v>
          </cell>
          <cell r="R2470">
            <v>5</v>
          </cell>
          <cell r="S2470">
            <v>10</v>
          </cell>
          <cell r="T2470" t="str">
            <v xml:space="preserve">Yuan Purchase Pricelist (CNY)</v>
          </cell>
          <cell r="U2470">
            <v>32</v>
          </cell>
          <cell r="V2470">
            <v>773</v>
          </cell>
          <cell r="W2470">
            <v>1160</v>
          </cell>
          <cell r="X2470">
            <v>1600</v>
          </cell>
          <cell r="Z2470">
            <v>21</v>
          </cell>
          <cell r="AB2470" t="str">
            <v>1A</v>
          </cell>
        </row>
        <row r="2471">
          <cell r="A2471">
            <v>10517</v>
          </cell>
          <cell r="B2471" t="str">
            <v>AUTOLAMPS2417</v>
          </cell>
          <cell r="C2471" t="str">
            <v>AUTOLAMPS2417</v>
          </cell>
          <cell r="D2471" t="b">
            <v>1</v>
          </cell>
          <cell r="E2471" t="str">
            <v xml:space="preserve">TOYOTA PREMIO NZT260 (07-14) - HEAD LAMP - LH</v>
          </cell>
          <cell r="F2471" t="str">
            <v>TOYOTA</v>
          </cell>
          <cell r="G2471" t="str">
            <v xml:space="preserve">PREMIO/07 HLA LH</v>
          </cell>
          <cell r="H2471" t="str">
            <v>TY03-1801-L</v>
          </cell>
          <cell r="J2471">
            <v>0.04</v>
          </cell>
          <cell r="K2471" t="str">
            <v>SUPPLIER0002</v>
          </cell>
          <cell r="L2471" t="str">
            <v xml:space="preserve">ANHUI TINCAI SILK CO. LTD</v>
          </cell>
          <cell r="M2471">
            <v>4</v>
          </cell>
          <cell r="N2471">
            <v>16</v>
          </cell>
          <cell r="O2471">
            <v>20</v>
          </cell>
          <cell r="R2471">
            <v>2</v>
          </cell>
          <cell r="S2471">
            <v>5</v>
          </cell>
          <cell r="T2471" t="str">
            <v xml:space="preserve">Yuan Purchase Pricelist (CNY)</v>
          </cell>
          <cell r="U2471">
            <v>125</v>
          </cell>
          <cell r="V2471">
            <v>3188</v>
          </cell>
          <cell r="W2471">
            <v>4780</v>
          </cell>
          <cell r="X2471">
            <v>6380</v>
          </cell>
        </row>
        <row r="2472">
          <cell r="A2472">
            <v>10516</v>
          </cell>
          <cell r="B2472" t="str">
            <v>AUTOLAMPS2418</v>
          </cell>
          <cell r="C2472" t="str">
            <v>AUTOLAMPS2418</v>
          </cell>
          <cell r="D2472" t="b">
            <v>1</v>
          </cell>
          <cell r="E2472" t="str">
            <v xml:space="preserve">TOYOTA PREMIO NZT260 (07-14) - HEAD LAMP - RH</v>
          </cell>
          <cell r="F2472" t="str">
            <v>TOYOTA</v>
          </cell>
          <cell r="G2472" t="str">
            <v xml:space="preserve">PREMIO/07 HLA RH</v>
          </cell>
          <cell r="H2472" t="str">
            <v>TY03-1801-R</v>
          </cell>
          <cell r="J2472">
            <v>0.04</v>
          </cell>
          <cell r="K2472" t="str">
            <v>SUPPLIER0002</v>
          </cell>
          <cell r="L2472" t="str">
            <v xml:space="preserve">ANHUI TINCAI SILK CO. LTD</v>
          </cell>
          <cell r="M2472">
            <v>4</v>
          </cell>
          <cell r="N2472">
            <v>16</v>
          </cell>
          <cell r="O2472">
            <v>20</v>
          </cell>
          <cell r="R2472">
            <v>2</v>
          </cell>
          <cell r="S2472">
            <v>5</v>
          </cell>
          <cell r="T2472" t="str">
            <v xml:space="preserve">Yuan Purchase Pricelist (CNY)</v>
          </cell>
          <cell r="U2472">
            <v>125</v>
          </cell>
          <cell r="V2472">
            <v>3188</v>
          </cell>
          <cell r="W2472">
            <v>4780</v>
          </cell>
          <cell r="X2472">
            <v>6380</v>
          </cell>
        </row>
        <row r="2473">
          <cell r="A2473">
            <v>12501</v>
          </cell>
          <cell r="B2473" t="str">
            <v>AUTOLAMPS2419</v>
          </cell>
          <cell r="C2473" t="str">
            <v>AUTOLAMPS2419</v>
          </cell>
          <cell r="D2473" t="b">
            <v>1</v>
          </cell>
          <cell r="E2473" t="str">
            <v xml:space="preserve">TOYOTA PREMIO NZT260 (10-14) - BACK LAMP - LH</v>
          </cell>
          <cell r="F2473" t="str">
            <v>TOYOTA</v>
          </cell>
          <cell r="G2473" t="str">
            <v xml:space="preserve">PREMIO/10 BALA LH</v>
          </cell>
          <cell r="H2473" t="str">
            <v>TY03-1802C-L</v>
          </cell>
          <cell r="J2473">
            <v>0.04</v>
          </cell>
          <cell r="K2473" t="str">
            <v>SUPPLIER0002</v>
          </cell>
          <cell r="L2473" t="str">
            <v xml:space="preserve">ANHUI TINCAI SILK CO. LTD</v>
          </cell>
          <cell r="M2473">
            <v>2</v>
          </cell>
          <cell r="N2473">
            <v>8</v>
          </cell>
          <cell r="O2473">
            <v>10</v>
          </cell>
          <cell r="P2473">
            <v>5</v>
          </cell>
          <cell r="Q2473">
            <v>10</v>
          </cell>
          <cell r="T2473" t="str">
            <v xml:space="preserve">Yuan Purchase Pricelist (CNY)</v>
          </cell>
          <cell r="U2473">
            <v>40</v>
          </cell>
          <cell r="V2473">
            <v>1020</v>
          </cell>
          <cell r="W2473">
            <v>1530</v>
          </cell>
          <cell r="X2473">
            <v>2040</v>
          </cell>
          <cell r="Z2473">
            <v>10</v>
          </cell>
          <cell r="AB2473" t="str">
            <v>B4</v>
          </cell>
        </row>
        <row r="2474">
          <cell r="A2474">
            <v>12500</v>
          </cell>
          <cell r="B2474" t="str">
            <v>AUTOLAMPS2420</v>
          </cell>
          <cell r="C2474" t="str">
            <v>AUTOLAMPS2420</v>
          </cell>
          <cell r="D2474" t="b">
            <v>1</v>
          </cell>
          <cell r="E2474" t="str">
            <v xml:space="preserve">TOYOTA PREMIO NZT260 (10-14) - BACK LAMP - RH</v>
          </cell>
          <cell r="F2474" t="str">
            <v>TOYOTA</v>
          </cell>
          <cell r="G2474" t="str">
            <v xml:space="preserve">PREMIO/10 BALA RH</v>
          </cell>
          <cell r="H2474" t="str">
            <v>TY03-1802C-R</v>
          </cell>
          <cell r="J2474">
            <v>0.04</v>
          </cell>
          <cell r="K2474" t="str">
            <v>SUPPLIER0002</v>
          </cell>
          <cell r="L2474" t="str">
            <v xml:space="preserve">ANHUI TINCAI SILK CO. LTD</v>
          </cell>
          <cell r="M2474">
            <v>3</v>
          </cell>
          <cell r="N2474">
            <v>12</v>
          </cell>
          <cell r="O2474">
            <v>15</v>
          </cell>
          <cell r="P2474">
            <v>5</v>
          </cell>
          <cell r="Q2474">
            <v>10</v>
          </cell>
          <cell r="T2474" t="str">
            <v xml:space="preserve">Yuan Purchase Pricelist (CNY)</v>
          </cell>
          <cell r="U2474">
            <v>40</v>
          </cell>
          <cell r="V2474">
            <v>1020</v>
          </cell>
          <cell r="W2474">
            <v>1530</v>
          </cell>
          <cell r="X2474">
            <v>2040</v>
          </cell>
          <cell r="Z2474">
            <v>10</v>
          </cell>
          <cell r="AB2474" t="str">
            <v>B4</v>
          </cell>
        </row>
        <row r="2475">
          <cell r="A2475">
            <v>14220</v>
          </cell>
          <cell r="B2475" t="str">
            <v>AUTOLAMPS2421</v>
          </cell>
          <cell r="C2475" t="str">
            <v>AUTOLAMPS2421</v>
          </cell>
          <cell r="D2475" t="b">
            <v>1</v>
          </cell>
          <cell r="E2475" t="str">
            <v xml:space="preserve">TOYOTA PREMIO NZT260 (10-14) - BACK LAMP (SLIGHTY CRACKED) - LH</v>
          </cell>
          <cell r="F2475" t="str">
            <v>TOYOTA</v>
          </cell>
          <cell r="G2475" t="str">
            <v xml:space="preserve">PREMIO/10 BALA LH</v>
          </cell>
          <cell r="H2475" t="str">
            <v>TY03-1802C-L</v>
          </cell>
          <cell r="J2475">
            <v>0.04</v>
          </cell>
          <cell r="K2475" t="str">
            <v>SUPPLIER0002</v>
          </cell>
          <cell r="L2475" t="str">
            <v xml:space="preserve">ANHUI TINCAI SILK CO. LTD</v>
          </cell>
          <cell r="N2475">
            <v>0</v>
          </cell>
          <cell r="O2475">
            <v>0</v>
          </cell>
          <cell r="P2475">
            <v>5</v>
          </cell>
          <cell r="Q2475">
            <v>10</v>
          </cell>
          <cell r="T2475" t="str">
            <v xml:space="preserve">Yuan Purchase Pricelist (CNY)</v>
          </cell>
          <cell r="U2475">
            <v>40</v>
          </cell>
          <cell r="V2475">
            <v>62</v>
          </cell>
          <cell r="W2475">
            <v>1300</v>
          </cell>
          <cell r="X2475">
            <v>1800</v>
          </cell>
        </row>
        <row r="2476">
          <cell r="A2476">
            <v>13589</v>
          </cell>
          <cell r="B2476" t="str">
            <v>AUTOLAMPS2422</v>
          </cell>
          <cell r="C2476" t="str">
            <v>AUTOLAMPS2422</v>
          </cell>
          <cell r="D2476" t="b">
            <v>1</v>
          </cell>
          <cell r="E2476" t="str">
            <v xml:space="preserve">TOYOTA PREMIO NZT260 (10-14) - TAIL LAMP - LH</v>
          </cell>
          <cell r="F2476" t="str">
            <v>TOYOTA</v>
          </cell>
          <cell r="G2476" t="str">
            <v xml:space="preserve">PREMIO/10 TLA LH</v>
          </cell>
          <cell r="H2476" t="str">
            <v>TY03-1802B-L</v>
          </cell>
          <cell r="J2476">
            <v>0.04</v>
          </cell>
          <cell r="K2476" t="str">
            <v>SUPPLIER0002</v>
          </cell>
          <cell r="L2476" t="str">
            <v xml:space="preserve">ANHUI TINCAI SILK CO. LTD</v>
          </cell>
          <cell r="M2476">
            <v>2</v>
          </cell>
          <cell r="N2476">
            <v>8</v>
          </cell>
          <cell r="O2476">
            <v>10</v>
          </cell>
          <cell r="R2476">
            <v>2</v>
          </cell>
          <cell r="S2476">
            <v>5</v>
          </cell>
          <cell r="T2476" t="str">
            <v xml:space="preserve">Yuan Purchase Pricelist (CNY)</v>
          </cell>
          <cell r="U2476">
            <v>140</v>
          </cell>
          <cell r="V2476">
            <v>3570</v>
          </cell>
          <cell r="W2476">
            <v>5360</v>
          </cell>
          <cell r="X2476">
            <v>7140</v>
          </cell>
        </row>
        <row r="2477">
          <cell r="A2477">
            <v>13588</v>
          </cell>
          <cell r="B2477" t="str">
            <v>AUTOLAMPS2423</v>
          </cell>
          <cell r="C2477" t="str">
            <v>AUTOLAMPS2423</v>
          </cell>
          <cell r="D2477" t="b">
            <v>1</v>
          </cell>
          <cell r="E2477" t="str">
            <v xml:space="preserve">TOYOTA PREMIO NZT260 (10-14) - TAIL LAMP - RH</v>
          </cell>
          <cell r="F2477" t="str">
            <v>TOYOTA</v>
          </cell>
          <cell r="G2477" t="str">
            <v xml:space="preserve">PREMIO/10 TLA RH</v>
          </cell>
          <cell r="H2477" t="str">
            <v>TY03-1802B-R</v>
          </cell>
          <cell r="J2477">
            <v>0.04</v>
          </cell>
          <cell r="K2477" t="str">
            <v>SUPPLIER0002</v>
          </cell>
          <cell r="L2477" t="str">
            <v xml:space="preserve">ANHUI TINCAI SILK CO. LTD</v>
          </cell>
          <cell r="M2477">
            <v>2</v>
          </cell>
          <cell r="N2477">
            <v>8</v>
          </cell>
          <cell r="O2477">
            <v>10</v>
          </cell>
          <cell r="R2477">
            <v>2</v>
          </cell>
          <cell r="S2477">
            <v>5</v>
          </cell>
          <cell r="T2477" t="str">
            <v xml:space="preserve">Yuan Purchase Pricelist (CNY)</v>
          </cell>
          <cell r="U2477">
            <v>140</v>
          </cell>
          <cell r="V2477">
            <v>3570</v>
          </cell>
          <cell r="W2477">
            <v>5360</v>
          </cell>
          <cell r="X2477">
            <v>7140</v>
          </cell>
        </row>
        <row r="2478">
          <cell r="A2478">
            <v>10469</v>
          </cell>
          <cell r="B2478" t="str">
            <v>AUTOLAMPS2425</v>
          </cell>
          <cell r="C2478" t="str">
            <v>AUTOLAMPS2425</v>
          </cell>
          <cell r="D2478" t="b">
            <v>1</v>
          </cell>
          <cell r="E2478" t="str">
            <v xml:space="preserve">TOYOTA PREMIO ST210 (96-98) - CORNER LAMP (212-15A2-U) - LH</v>
          </cell>
          <cell r="F2478" t="str">
            <v>TOYOTA</v>
          </cell>
          <cell r="G2478" t="str">
            <v xml:space="preserve">ST210 96 CLA LH</v>
          </cell>
          <cell r="H2478" t="str">
            <v>TY03-0903-L</v>
          </cell>
          <cell r="J2478">
            <v>0.04</v>
          </cell>
          <cell r="K2478" t="str">
            <v>SUPPLIER0002</v>
          </cell>
          <cell r="L2478" t="str">
            <v xml:space="preserve">ANHUI TINCAI SILK CO. LTD</v>
          </cell>
          <cell r="M2478">
            <v>9</v>
          </cell>
          <cell r="N2478">
            <v>36</v>
          </cell>
          <cell r="O2478">
            <v>45</v>
          </cell>
          <cell r="P2478">
            <v>5</v>
          </cell>
          <cell r="Q2478">
            <v>20</v>
          </cell>
          <cell r="T2478" t="str">
            <v xml:space="preserve">Yuan Purchase Pricelist (CNY)</v>
          </cell>
          <cell r="U2478">
            <v>13.5</v>
          </cell>
          <cell r="V2478">
            <v>344</v>
          </cell>
          <cell r="W2478">
            <v>520</v>
          </cell>
          <cell r="X2478">
            <v>690</v>
          </cell>
          <cell r="Z2478">
            <v>77</v>
          </cell>
          <cell r="AB2478" t="str">
            <v>B16</v>
          </cell>
        </row>
        <row r="2479">
          <cell r="A2479">
            <v>10468</v>
          </cell>
          <cell r="B2479" t="str">
            <v>AUTOLAMPS2426</v>
          </cell>
          <cell r="C2479" t="str">
            <v>AUTOLAMPS2426</v>
          </cell>
          <cell r="D2479" t="b">
            <v>1</v>
          </cell>
          <cell r="E2479" t="str">
            <v xml:space="preserve">TOYOTA PREMIO ST210 (96-98) - CORNER LAMP (212-15A2-U) - RH</v>
          </cell>
          <cell r="F2479" t="str">
            <v>TOYOTA</v>
          </cell>
          <cell r="G2479" t="str">
            <v xml:space="preserve">ST210 96 CLA RH</v>
          </cell>
          <cell r="H2479" t="str">
            <v>TY03-0903-R</v>
          </cell>
          <cell r="J2479">
            <v>0.04</v>
          </cell>
          <cell r="K2479" t="str">
            <v>SUPPLIER0002</v>
          </cell>
          <cell r="L2479" t="str">
            <v xml:space="preserve">ANHUI TINCAI SILK CO. LTD</v>
          </cell>
          <cell r="M2479">
            <v>9</v>
          </cell>
          <cell r="N2479">
            <v>36</v>
          </cell>
          <cell r="O2479">
            <v>45</v>
          </cell>
          <cell r="P2479">
            <v>5</v>
          </cell>
          <cell r="Q2479">
            <v>20</v>
          </cell>
          <cell r="T2479" t="str">
            <v xml:space="preserve">Yuan Purchase Pricelist (CNY)</v>
          </cell>
          <cell r="U2479">
            <v>13.5</v>
          </cell>
          <cell r="V2479">
            <v>344</v>
          </cell>
          <cell r="W2479">
            <v>520</v>
          </cell>
          <cell r="X2479">
            <v>690</v>
          </cell>
          <cell r="Z2479">
            <v>80</v>
          </cell>
          <cell r="AB2479" t="str">
            <v>B16</v>
          </cell>
        </row>
        <row r="2480">
          <cell r="A2480">
            <v>10471</v>
          </cell>
          <cell r="B2480" t="str">
            <v>AUTOLAMPS2427</v>
          </cell>
          <cell r="C2480" t="str">
            <v>AUTOLAMPS2427</v>
          </cell>
          <cell r="D2480" t="b">
            <v>1</v>
          </cell>
          <cell r="E2480" t="str">
            <v xml:space="preserve">TOYOTA PREMIO ST210 (96-98) - FOG LAMP (212-2012) - LH</v>
          </cell>
          <cell r="F2480" t="str">
            <v>TOYOTA</v>
          </cell>
          <cell r="G2480" t="str">
            <v xml:space="preserve">ST210 96 FLA LH</v>
          </cell>
          <cell r="H2480" t="str">
            <v>TY03-0904-L</v>
          </cell>
          <cell r="J2480">
            <v>0.04</v>
          </cell>
          <cell r="K2480" t="str">
            <v>SUPPLIER0002</v>
          </cell>
          <cell r="L2480" t="str">
            <v xml:space="preserve">ANHUI TINCAI SILK CO. LTD</v>
          </cell>
          <cell r="M2480">
            <v>6</v>
          </cell>
          <cell r="N2480">
            <v>24</v>
          </cell>
          <cell r="O2480">
            <v>30</v>
          </cell>
          <cell r="P2480">
            <v>5</v>
          </cell>
          <cell r="Q2480">
            <v>20</v>
          </cell>
          <cell r="T2480" t="str">
            <v xml:space="preserve">Yuan Purchase Pricelist (CNY)</v>
          </cell>
          <cell r="U2480">
            <v>20</v>
          </cell>
          <cell r="V2480">
            <v>483</v>
          </cell>
          <cell r="W2480">
            <v>720</v>
          </cell>
          <cell r="X2480">
            <v>1000</v>
          </cell>
        </row>
        <row r="2481">
          <cell r="A2481">
            <v>10470</v>
          </cell>
          <cell r="B2481" t="str">
            <v>AUTOLAMPS2428</v>
          </cell>
          <cell r="C2481" t="str">
            <v>AUTOLAMPS2428</v>
          </cell>
          <cell r="D2481" t="b">
            <v>1</v>
          </cell>
          <cell r="E2481" t="str">
            <v xml:space="preserve">TOYOTA PREMIO ST210 (96-98) - FOG LAMP (212-2012) - RH</v>
          </cell>
          <cell r="F2481" t="str">
            <v>TOYOTA</v>
          </cell>
          <cell r="G2481" t="str">
            <v xml:space="preserve">ST210 96 FLA RH</v>
          </cell>
          <cell r="H2481" t="str">
            <v>TY03-0904-R</v>
          </cell>
          <cell r="J2481">
            <v>0.04</v>
          </cell>
          <cell r="K2481" t="str">
            <v>SUPPLIER0002</v>
          </cell>
          <cell r="L2481" t="str">
            <v xml:space="preserve">ANHUI TINCAI SILK CO. LTD</v>
          </cell>
          <cell r="M2481">
            <v>6</v>
          </cell>
          <cell r="N2481">
            <v>24</v>
          </cell>
          <cell r="O2481">
            <v>30</v>
          </cell>
          <cell r="P2481">
            <v>5</v>
          </cell>
          <cell r="Q2481">
            <v>20</v>
          </cell>
          <cell r="T2481" t="str">
            <v xml:space="preserve">Yuan Purchase Pricelist (CNY)</v>
          </cell>
          <cell r="U2481">
            <v>20</v>
          </cell>
          <cell r="V2481">
            <v>483</v>
          </cell>
          <cell r="W2481">
            <v>720</v>
          </cell>
          <cell r="X2481">
            <v>1000</v>
          </cell>
        </row>
        <row r="2482">
          <cell r="A2482">
            <v>11242</v>
          </cell>
          <cell r="B2482" t="str">
            <v>AUTOLAMPS2424</v>
          </cell>
          <cell r="C2482" t="str">
            <v>AUTOLAMPS2424</v>
          </cell>
          <cell r="D2482" t="b">
            <v>1</v>
          </cell>
          <cell r="E2482" t="str">
            <v xml:space="preserve">TOYOTA PREMIO ST210 (96-98) - FRONT BUMPER</v>
          </cell>
          <cell r="F2482" t="str">
            <v>TOYOTA</v>
          </cell>
          <cell r="G2482" t="str">
            <v xml:space="preserve">PREMIO/96 BPRF</v>
          </cell>
          <cell r="H2482" t="str">
            <v>TY03-0907</v>
          </cell>
          <cell r="J2482">
            <v>0.04</v>
          </cell>
          <cell r="K2482" t="str">
            <v>SUPPLIER0002</v>
          </cell>
          <cell r="L2482" t="str">
            <v xml:space="preserve">ANHUI TINCAI SILK CO. LTD</v>
          </cell>
          <cell r="M2482">
            <v>0</v>
          </cell>
          <cell r="N2482">
            <v>0</v>
          </cell>
          <cell r="O2482">
            <v>0</v>
          </cell>
          <cell r="R2482">
            <v>2</v>
          </cell>
          <cell r="S2482">
            <v>5</v>
          </cell>
          <cell r="T2482" t="str">
            <v xml:space="preserve">Yuan Purchase Pricelist (CNY)</v>
          </cell>
          <cell r="U2482">
            <v>100</v>
          </cell>
          <cell r="V2482">
            <v>2250</v>
          </cell>
          <cell r="W2482">
            <v>3490</v>
          </cell>
          <cell r="X2482">
            <v>4810</v>
          </cell>
        </row>
        <row r="2483">
          <cell r="A2483">
            <v>11495</v>
          </cell>
          <cell r="B2483" t="str">
            <v>AUTOLAMPS2429</v>
          </cell>
          <cell r="C2483" t="str">
            <v>AUTOLAMPS2429</v>
          </cell>
          <cell r="D2483" t="b">
            <v>1</v>
          </cell>
          <cell r="E2483" t="str">
            <v xml:space="preserve">TOYOTA PREMIO ST210 (96-98) - FRONT GRILL</v>
          </cell>
          <cell r="F2483" t="str">
            <v>TOYOTA</v>
          </cell>
          <cell r="G2483" t="str">
            <v xml:space="preserve">ST210/96 GRL</v>
          </cell>
          <cell r="H2483" t="str">
            <v>TY03-0911</v>
          </cell>
          <cell r="J2483">
            <v>0.04</v>
          </cell>
          <cell r="K2483" t="str">
            <v>SUPPLIER0002</v>
          </cell>
          <cell r="L2483" t="str">
            <v xml:space="preserve">ANHUI TINCAI SILK CO. LTD</v>
          </cell>
          <cell r="M2483">
            <v>1</v>
          </cell>
          <cell r="N2483">
            <v>4</v>
          </cell>
          <cell r="O2483">
            <v>5</v>
          </cell>
          <cell r="R2483">
            <v>3</v>
          </cell>
          <cell r="S2483">
            <v>10</v>
          </cell>
          <cell r="T2483" t="str">
            <v xml:space="preserve">Yuan Purchase Pricelist (CNY)</v>
          </cell>
          <cell r="U2483">
            <v>35</v>
          </cell>
          <cell r="V2483">
            <v>813.75</v>
          </cell>
          <cell r="W2483">
            <v>1260</v>
          </cell>
          <cell r="X2483">
            <v>1740</v>
          </cell>
        </row>
        <row r="2484">
          <cell r="A2484">
            <v>10467</v>
          </cell>
          <cell r="B2484" t="str">
            <v>AUTOLAMPS2430</v>
          </cell>
          <cell r="C2484" t="str">
            <v>AUTOLAMPS2430</v>
          </cell>
          <cell r="D2484" t="b">
            <v>1</v>
          </cell>
          <cell r="E2484" t="str">
            <v xml:space="preserve">TOYOTA PREMIO ST210 (96-98) - HEAD LAMP (212-1170-RD/LD) - LH</v>
          </cell>
          <cell r="F2484" t="str">
            <v>TOYOTA</v>
          </cell>
          <cell r="G2484" t="str">
            <v xml:space="preserve">ST210 96 HLA LH</v>
          </cell>
          <cell r="H2484" t="str">
            <v>TY03-0901-L</v>
          </cell>
          <cell r="J2484">
            <v>0.04</v>
          </cell>
          <cell r="K2484" t="str">
            <v>SUPPLIER0002</v>
          </cell>
          <cell r="L2484" t="str">
            <v xml:space="preserve">ANHUI TINCAI SILK CO. LTD</v>
          </cell>
          <cell r="M2484">
            <v>3</v>
          </cell>
          <cell r="N2484">
            <v>12</v>
          </cell>
          <cell r="O2484">
            <v>15</v>
          </cell>
          <cell r="R2484">
            <v>3</v>
          </cell>
          <cell r="S2484">
            <v>10</v>
          </cell>
          <cell r="T2484" t="str">
            <v xml:space="preserve">Yuan Purchase Pricelist (CNY)</v>
          </cell>
          <cell r="U2484">
            <v>50</v>
          </cell>
          <cell r="V2484">
            <v>1275</v>
          </cell>
          <cell r="W2484">
            <v>1900</v>
          </cell>
          <cell r="X2484">
            <v>3300</v>
          </cell>
          <cell r="Z2484">
            <v>20</v>
          </cell>
          <cell r="AB2484" t="str">
            <v>A3</v>
          </cell>
        </row>
        <row r="2485">
          <cell r="A2485">
            <v>10466</v>
          </cell>
          <cell r="B2485" t="str">
            <v>AUTOLAMPS2431</v>
          </cell>
          <cell r="C2485" t="str">
            <v>AUTOLAMPS2431</v>
          </cell>
          <cell r="D2485" t="b">
            <v>1</v>
          </cell>
          <cell r="E2485" t="str">
            <v xml:space="preserve">TOYOTA PREMIO ST210 (96-98) - HEAD LAMP (212-1170-RD/LD) - RH</v>
          </cell>
          <cell r="F2485" t="str">
            <v>TOYOTA</v>
          </cell>
          <cell r="G2485" t="str">
            <v xml:space="preserve">ST210 96 HLA RH</v>
          </cell>
          <cell r="H2485" t="str">
            <v>TY03-0901-R</v>
          </cell>
          <cell r="J2485">
            <v>0.04</v>
          </cell>
          <cell r="K2485" t="str">
            <v>SUPPLIER0002</v>
          </cell>
          <cell r="L2485" t="str">
            <v xml:space="preserve">ANHUI TINCAI SILK CO. LTD</v>
          </cell>
          <cell r="M2485">
            <v>3</v>
          </cell>
          <cell r="N2485">
            <v>12</v>
          </cell>
          <cell r="O2485">
            <v>15</v>
          </cell>
          <cell r="R2485">
            <v>3</v>
          </cell>
          <cell r="S2485">
            <v>10</v>
          </cell>
          <cell r="T2485" t="str">
            <v xml:space="preserve">Yuan Purchase Pricelist (CNY)</v>
          </cell>
          <cell r="U2485">
            <v>50</v>
          </cell>
          <cell r="V2485">
            <v>1275</v>
          </cell>
          <cell r="W2485">
            <v>1900</v>
          </cell>
          <cell r="X2485">
            <v>3300</v>
          </cell>
          <cell r="Z2485">
            <v>17</v>
          </cell>
          <cell r="AB2485" t="str">
            <v>A3</v>
          </cell>
        </row>
        <row r="2486">
          <cell r="A2486">
            <v>10473</v>
          </cell>
          <cell r="B2486" t="str">
            <v>AUTOLAMPS2432</v>
          </cell>
          <cell r="C2486" t="str">
            <v>AUTOLAMPS2432</v>
          </cell>
          <cell r="D2486" t="b">
            <v>1</v>
          </cell>
          <cell r="E2486" t="str">
            <v xml:space="preserve">TOYOTA PREMIO ST210 (96-98) - TAIL LAMP (212-19A3-U) - LH</v>
          </cell>
          <cell r="F2486" t="str">
            <v>TOYOTA</v>
          </cell>
          <cell r="G2486" t="str">
            <v xml:space="preserve">ST210 96 TLA LH</v>
          </cell>
          <cell r="H2486" t="str">
            <v>TY03-0902-L</v>
          </cell>
          <cell r="J2486">
            <v>0.04</v>
          </cell>
          <cell r="K2486" t="str">
            <v>SUPPLIER0002</v>
          </cell>
          <cell r="L2486" t="str">
            <v xml:space="preserve">ANHUI TINCAI SILK CO. LTD</v>
          </cell>
          <cell r="M2486">
            <v>3</v>
          </cell>
          <cell r="N2486">
            <v>12</v>
          </cell>
          <cell r="O2486">
            <v>15</v>
          </cell>
          <cell r="R2486">
            <v>3</v>
          </cell>
          <cell r="S2486">
            <v>10</v>
          </cell>
          <cell r="T2486" t="str">
            <v xml:space="preserve">Yuan Purchase Pricelist (CNY)</v>
          </cell>
          <cell r="U2486">
            <v>30</v>
          </cell>
          <cell r="V2486">
            <v>762.84</v>
          </cell>
          <cell r="W2486">
            <v>1100</v>
          </cell>
          <cell r="X2486">
            <v>2000</v>
          </cell>
          <cell r="Z2486">
            <v>16</v>
          </cell>
          <cell r="AB2486" t="str">
            <v>B2</v>
          </cell>
        </row>
        <row r="2487">
          <cell r="A2487">
            <v>10472</v>
          </cell>
          <cell r="B2487" t="str">
            <v>AUTOLAMPS2433</v>
          </cell>
          <cell r="C2487" t="str">
            <v>AUTOLAMPS2433</v>
          </cell>
          <cell r="D2487" t="b">
            <v>1</v>
          </cell>
          <cell r="E2487" t="str">
            <v xml:space="preserve">TOYOTA PREMIO ST210 (96-98) - TAIL LAMP (212-19A3-U) - RH</v>
          </cell>
          <cell r="F2487" t="str">
            <v>TOYOTA</v>
          </cell>
          <cell r="G2487" t="str">
            <v xml:space="preserve">ST210 96 TLA RH</v>
          </cell>
          <cell r="H2487" t="str">
            <v>TY03-0902-R</v>
          </cell>
          <cell r="J2487">
            <v>0.04</v>
          </cell>
          <cell r="K2487" t="str">
            <v>SUPPLIER0002</v>
          </cell>
          <cell r="L2487" t="str">
            <v xml:space="preserve">ANHUI TINCAI SILK CO. LTD</v>
          </cell>
          <cell r="M2487">
            <v>3</v>
          </cell>
          <cell r="N2487">
            <v>12</v>
          </cell>
          <cell r="O2487">
            <v>15</v>
          </cell>
          <cell r="R2487">
            <v>3</v>
          </cell>
          <cell r="S2487">
            <v>10</v>
          </cell>
          <cell r="T2487" t="str">
            <v xml:space="preserve">Yuan Purchase Pricelist (CNY)</v>
          </cell>
          <cell r="U2487">
            <v>30</v>
          </cell>
          <cell r="V2487">
            <v>762.84</v>
          </cell>
          <cell r="W2487">
            <v>1100</v>
          </cell>
          <cell r="X2487">
            <v>2000</v>
          </cell>
          <cell r="Z2487">
            <v>16</v>
          </cell>
          <cell r="AB2487" t="str">
            <v>B2</v>
          </cell>
        </row>
        <row r="2488">
          <cell r="A2488">
            <v>10483</v>
          </cell>
          <cell r="B2488" t="str">
            <v>AUTOLAMPS2434</v>
          </cell>
          <cell r="C2488" t="str">
            <v>AUTOLAMPS2434</v>
          </cell>
          <cell r="D2488" t="b">
            <v>1</v>
          </cell>
          <cell r="E2488" t="str">
            <v xml:space="preserve">TOYOTA PREMIO ST211 (99-00) - BACK LAMP (20-398) - LH</v>
          </cell>
          <cell r="F2488" t="str">
            <v>TOYOTA</v>
          </cell>
          <cell r="G2488" t="str">
            <v xml:space="preserve">ST211 99 BALA LH</v>
          </cell>
          <cell r="H2488" t="str">
            <v>TY03-1402B-L</v>
          </cell>
          <cell r="J2488">
            <v>0.04</v>
          </cell>
          <cell r="K2488" t="str">
            <v>SUPPLIER0002</v>
          </cell>
          <cell r="L2488" t="str">
            <v xml:space="preserve">ANHUI TINCAI SILK CO. LTD</v>
          </cell>
          <cell r="N2488">
            <v>0</v>
          </cell>
          <cell r="O2488">
            <v>0</v>
          </cell>
          <cell r="P2488">
            <v>5</v>
          </cell>
          <cell r="Q2488">
            <v>10</v>
          </cell>
          <cell r="T2488" t="str">
            <v xml:space="preserve">Yuan Purchase Pricelist (CNY)</v>
          </cell>
          <cell r="U2488">
            <v>3.28</v>
          </cell>
          <cell r="V2488">
            <v>513</v>
          </cell>
          <cell r="W2488">
            <v>790</v>
          </cell>
          <cell r="X2488">
            <v>1090</v>
          </cell>
        </row>
        <row r="2489">
          <cell r="A2489">
            <v>10482</v>
          </cell>
          <cell r="B2489" t="str">
            <v>AUTOLAMPS2435</v>
          </cell>
          <cell r="C2489" t="str">
            <v>AUTOLAMPS2435</v>
          </cell>
          <cell r="D2489" t="b">
            <v>1</v>
          </cell>
          <cell r="E2489" t="str">
            <v xml:space="preserve">TOYOTA PREMIO ST211 (99-00) - BACK LAMP (20-398) - RH</v>
          </cell>
          <cell r="F2489" t="str">
            <v>TOYOTA</v>
          </cell>
          <cell r="G2489" t="str">
            <v xml:space="preserve">ST211 99 BALA RH</v>
          </cell>
          <cell r="H2489" t="str">
            <v>TY03-1402B-R</v>
          </cell>
          <cell r="J2489">
            <v>0.04</v>
          </cell>
          <cell r="K2489" t="str">
            <v>SUPPLIER0002</v>
          </cell>
          <cell r="L2489" t="str">
            <v xml:space="preserve">ANHUI TINCAI SILK CO. LTD</v>
          </cell>
          <cell r="N2489">
            <v>0</v>
          </cell>
          <cell r="O2489">
            <v>0</v>
          </cell>
          <cell r="P2489">
            <v>5</v>
          </cell>
          <cell r="Q2489">
            <v>10</v>
          </cell>
          <cell r="T2489" t="str">
            <v xml:space="preserve">Yuan Purchase Pricelist (CNY)</v>
          </cell>
          <cell r="U2489">
            <v>3.28</v>
          </cell>
          <cell r="V2489">
            <v>513</v>
          </cell>
          <cell r="W2489">
            <v>790</v>
          </cell>
          <cell r="X2489">
            <v>1090</v>
          </cell>
        </row>
        <row r="2490">
          <cell r="A2490">
            <v>10477</v>
          </cell>
          <cell r="B2490" t="str">
            <v>AUTOLAMPS2437</v>
          </cell>
          <cell r="C2490" t="str">
            <v>AUTOLAMPS2437</v>
          </cell>
          <cell r="D2490" t="b">
            <v>1</v>
          </cell>
          <cell r="E2490" t="str">
            <v xml:space="preserve">TOYOTA PREMIO ST211 (99-00) - CORNER LAMP (20-397) - LH</v>
          </cell>
          <cell r="F2490" t="str">
            <v>TOYOTA</v>
          </cell>
          <cell r="G2490" t="str">
            <v xml:space="preserve">ST211 99 CLA LH</v>
          </cell>
          <cell r="H2490" t="str">
            <v>TY03-1403-L</v>
          </cell>
          <cell r="J2490">
            <v>0.04</v>
          </cell>
          <cell r="K2490" t="str">
            <v>SUPPLIER0002</v>
          </cell>
          <cell r="L2490" t="str">
            <v xml:space="preserve">ANHUI TINCAI SILK CO. LTD</v>
          </cell>
          <cell r="M2490">
            <v>22</v>
          </cell>
          <cell r="N2490">
            <v>88</v>
          </cell>
          <cell r="O2490">
            <v>110</v>
          </cell>
          <cell r="P2490">
            <v>5</v>
          </cell>
          <cell r="Q2490">
            <v>20</v>
          </cell>
          <cell r="T2490" t="str">
            <v xml:space="preserve">Yuan Purchase Pricelist (CNY)</v>
          </cell>
          <cell r="U2490">
            <v>14</v>
          </cell>
          <cell r="V2490">
            <v>357</v>
          </cell>
          <cell r="W2490">
            <v>540</v>
          </cell>
          <cell r="X2490">
            <v>930</v>
          </cell>
        </row>
        <row r="2491">
          <cell r="A2491">
            <v>10476</v>
          </cell>
          <cell r="B2491" t="str">
            <v>AUTOLAMPS2438</v>
          </cell>
          <cell r="C2491" t="str">
            <v>AUTOLAMPS2438</v>
          </cell>
          <cell r="D2491" t="b">
            <v>1</v>
          </cell>
          <cell r="E2491" t="str">
            <v xml:space="preserve">TOYOTA PREMIO ST211 (99-00) - CORNER LAMP (20-397) - RH</v>
          </cell>
          <cell r="F2491" t="str">
            <v>TOYOTA</v>
          </cell>
          <cell r="G2491" t="str">
            <v xml:space="preserve">ST211 99 CLA RH</v>
          </cell>
          <cell r="H2491" t="str">
            <v>TY03-1403-R</v>
          </cell>
          <cell r="J2491">
            <v>0.04</v>
          </cell>
          <cell r="K2491" t="str">
            <v>SUPPLIER0002</v>
          </cell>
          <cell r="L2491" t="str">
            <v xml:space="preserve">ANHUI TINCAI SILK CO. LTD</v>
          </cell>
          <cell r="M2491">
            <v>23</v>
          </cell>
          <cell r="N2491">
            <v>92</v>
          </cell>
          <cell r="O2491">
            <v>115</v>
          </cell>
          <cell r="P2491">
            <v>5</v>
          </cell>
          <cell r="Q2491">
            <v>20</v>
          </cell>
          <cell r="T2491" t="str">
            <v xml:space="preserve">Yuan Purchase Pricelist (CNY)</v>
          </cell>
          <cell r="U2491">
            <v>14</v>
          </cell>
          <cell r="V2491">
            <v>357</v>
          </cell>
          <cell r="W2491">
            <v>540</v>
          </cell>
          <cell r="X2491">
            <v>930</v>
          </cell>
        </row>
        <row r="2492">
          <cell r="A2492">
            <v>10479</v>
          </cell>
          <cell r="B2492" t="str">
            <v>AUTOLAMPS2439</v>
          </cell>
          <cell r="C2492" t="str">
            <v>AUTOLAMPS2439</v>
          </cell>
          <cell r="D2492" t="b">
            <v>1</v>
          </cell>
          <cell r="E2492" t="str">
            <v xml:space="preserve">TOYOTA PREMIO ST211 (99-00) - FOG LAMP (20-396) - LH</v>
          </cell>
          <cell r="F2492" t="str">
            <v>TOYOTA</v>
          </cell>
          <cell r="G2492" t="str">
            <v xml:space="preserve">ST211 99 FLA LH</v>
          </cell>
          <cell r="H2492" t="str">
            <v>TY03-1404-L</v>
          </cell>
          <cell r="J2492">
            <v>0.04</v>
          </cell>
          <cell r="K2492" t="str">
            <v>SUPPLIER0002</v>
          </cell>
          <cell r="L2492" t="str">
            <v xml:space="preserve">ANHUI TINCAI SILK CO. LTD</v>
          </cell>
          <cell r="M2492">
            <v>14</v>
          </cell>
          <cell r="N2492">
            <v>56</v>
          </cell>
          <cell r="O2492">
            <v>70</v>
          </cell>
          <cell r="P2492">
            <v>5</v>
          </cell>
          <cell r="Q2492">
            <v>20</v>
          </cell>
          <cell r="T2492" t="str">
            <v xml:space="preserve">Yuan Purchase Pricelist (CNY)</v>
          </cell>
          <cell r="U2492">
            <v>25</v>
          </cell>
          <cell r="V2492">
            <v>635.70000000000005</v>
          </cell>
          <cell r="W2492">
            <v>960</v>
          </cell>
          <cell r="X2492">
            <v>1650</v>
          </cell>
        </row>
        <row r="2493">
          <cell r="A2493">
            <v>10478</v>
          </cell>
          <cell r="B2493" t="str">
            <v>AUTOLAMPS2440</v>
          </cell>
          <cell r="C2493" t="str">
            <v>AUTOLAMPS2440</v>
          </cell>
          <cell r="D2493" t="b">
            <v>1</v>
          </cell>
          <cell r="E2493" t="str">
            <v xml:space="preserve">TOYOTA PREMIO ST211 (99-00) - FOG LAMP (20-396) - RH</v>
          </cell>
          <cell r="F2493" t="str">
            <v>TOYOTA</v>
          </cell>
          <cell r="G2493" t="str">
            <v xml:space="preserve">ST211 99 FLA RH</v>
          </cell>
          <cell r="H2493" t="str">
            <v>TY03-1404-R</v>
          </cell>
          <cell r="J2493">
            <v>0.04</v>
          </cell>
          <cell r="K2493" t="str">
            <v>SUPPLIER0002</v>
          </cell>
          <cell r="L2493" t="str">
            <v xml:space="preserve">ANHUI TINCAI SILK CO. LTD</v>
          </cell>
          <cell r="M2493">
            <v>15</v>
          </cell>
          <cell r="N2493">
            <v>60</v>
          </cell>
          <cell r="O2493">
            <v>75</v>
          </cell>
          <cell r="P2493">
            <v>5</v>
          </cell>
          <cell r="Q2493">
            <v>20</v>
          </cell>
          <cell r="T2493" t="str">
            <v xml:space="preserve">Yuan Purchase Pricelist (CNY)</v>
          </cell>
          <cell r="U2493">
            <v>25</v>
          </cell>
          <cell r="V2493">
            <v>635.70000000000005</v>
          </cell>
          <cell r="W2493">
            <v>960</v>
          </cell>
          <cell r="X2493">
            <v>1650</v>
          </cell>
        </row>
        <row r="2494">
          <cell r="A2494">
            <v>10485</v>
          </cell>
          <cell r="B2494" t="str">
            <v>AUTOLAMPS2436</v>
          </cell>
          <cell r="C2494" t="str">
            <v>AUTOLAMPS2436</v>
          </cell>
          <cell r="D2494" t="b">
            <v>1</v>
          </cell>
          <cell r="E2494" t="str">
            <v xml:space="preserve">TOYOTA PREMIO ST211 (99-00) - FRONT BUMPER</v>
          </cell>
          <cell r="F2494" t="str">
            <v>TOYOTA</v>
          </cell>
          <cell r="G2494" t="str">
            <v xml:space="preserve">ST211 99 BPRF</v>
          </cell>
          <cell r="H2494" t="str">
            <v>TY03-1407</v>
          </cell>
          <cell r="J2494">
            <v>0.04</v>
          </cell>
          <cell r="K2494" t="str">
            <v>SUPPLIER0002</v>
          </cell>
          <cell r="L2494" t="str">
            <v xml:space="preserve">ANHUI TINCAI SILK CO. LTD</v>
          </cell>
          <cell r="M2494">
            <v>2</v>
          </cell>
          <cell r="N2494">
            <v>8</v>
          </cell>
          <cell r="O2494">
            <v>10</v>
          </cell>
          <cell r="R2494">
            <v>2</v>
          </cell>
          <cell r="S2494">
            <v>5</v>
          </cell>
          <cell r="T2494" t="str">
            <v xml:space="preserve">Yuan Purchase Pricelist (CNY)</v>
          </cell>
          <cell r="U2494">
            <v>100</v>
          </cell>
          <cell r="V2494">
            <v>2542.8000000000002</v>
          </cell>
          <cell r="W2494">
            <v>4000</v>
          </cell>
          <cell r="X2494">
            <v>6900</v>
          </cell>
          <cell r="Z2494">
            <v>19</v>
          </cell>
          <cell r="AB2494" t="str">
            <v>G1A</v>
          </cell>
        </row>
        <row r="2495">
          <cell r="A2495">
            <v>10484</v>
          </cell>
          <cell r="B2495" t="str">
            <v>AUTOLAMPS2441</v>
          </cell>
          <cell r="C2495" t="str">
            <v>AUTOLAMPS2441</v>
          </cell>
          <cell r="D2495" t="b">
            <v>1</v>
          </cell>
          <cell r="E2495" t="str">
            <v xml:space="preserve">TOYOTA PREMIO ST211 (99-00) - GRILL</v>
          </cell>
          <cell r="F2495" t="str">
            <v>TOYOTA</v>
          </cell>
          <cell r="G2495" t="str">
            <v xml:space="preserve">ST211 99 GRL</v>
          </cell>
          <cell r="H2495" t="str">
            <v>TY03-1411</v>
          </cell>
          <cell r="J2495">
            <v>0.04</v>
          </cell>
          <cell r="K2495" t="str">
            <v>SUPPLIER0002</v>
          </cell>
          <cell r="L2495" t="str">
            <v xml:space="preserve">ANHUI TINCAI SILK CO. LTD</v>
          </cell>
          <cell r="M2495">
            <v>4</v>
          </cell>
          <cell r="N2495">
            <v>16</v>
          </cell>
          <cell r="O2495">
            <v>20</v>
          </cell>
          <cell r="R2495">
            <v>5</v>
          </cell>
          <cell r="S2495">
            <v>10</v>
          </cell>
          <cell r="T2495" t="str">
            <v xml:space="preserve">Yuan Purchase Pricelist (CNY)</v>
          </cell>
          <cell r="U2495">
            <v>35</v>
          </cell>
          <cell r="V2495">
            <v>889.98</v>
          </cell>
          <cell r="W2495">
            <v>1300</v>
          </cell>
          <cell r="X2495">
            <v>2300</v>
          </cell>
        </row>
        <row r="2496">
          <cell r="A2496">
            <v>10475</v>
          </cell>
          <cell r="B2496" t="str">
            <v>AUTOLAMPS2442</v>
          </cell>
          <cell r="C2496" t="str">
            <v>AUTOLAMPS2442</v>
          </cell>
          <cell r="D2496" t="b">
            <v>1</v>
          </cell>
          <cell r="E2496" t="str">
            <v xml:space="preserve">TOYOTA PREMIO ST211 (99-00) - HEAD LAMP (20-394) - LH</v>
          </cell>
          <cell r="F2496" t="str">
            <v>TOYOTA</v>
          </cell>
          <cell r="G2496" t="str">
            <v xml:space="preserve">ST211 99 HLA LH</v>
          </cell>
          <cell r="H2496" t="str">
            <v>TY03-1401-L</v>
          </cell>
          <cell r="J2496">
            <v>0.04</v>
          </cell>
          <cell r="K2496" t="str">
            <v>SUPPLIER0002</v>
          </cell>
          <cell r="L2496" t="str">
            <v xml:space="preserve">ANHUI TINCAI SILK CO. LTD</v>
          </cell>
          <cell r="M2496">
            <v>9</v>
          </cell>
          <cell r="N2496">
            <v>36</v>
          </cell>
          <cell r="O2496">
            <v>45</v>
          </cell>
          <cell r="R2496">
            <v>5</v>
          </cell>
          <cell r="S2496">
            <v>10</v>
          </cell>
          <cell r="T2496" t="str">
            <v xml:space="preserve">Yuan Purchase Pricelist (CNY)</v>
          </cell>
          <cell r="U2496">
            <v>50</v>
          </cell>
          <cell r="V2496">
            <v>1275</v>
          </cell>
          <cell r="W2496">
            <v>1900</v>
          </cell>
          <cell r="X2496">
            <v>3300</v>
          </cell>
        </row>
        <row r="2497">
          <cell r="A2497">
            <v>10474</v>
          </cell>
          <cell r="B2497" t="str">
            <v>AUTOLAMPS2443</v>
          </cell>
          <cell r="C2497" t="str">
            <v>AUTOLAMPS2443</v>
          </cell>
          <cell r="D2497" t="b">
            <v>1</v>
          </cell>
          <cell r="E2497" t="str">
            <v xml:space="preserve">TOYOTA PREMIO ST211 (99-00) - HEAD LAMP (20-394) - RH</v>
          </cell>
          <cell r="F2497" t="str">
            <v>TOYOTA</v>
          </cell>
          <cell r="G2497" t="str">
            <v xml:space="preserve">ST211 99 HLA RH</v>
          </cell>
          <cell r="H2497" t="str">
            <v>TY03-1401-R</v>
          </cell>
          <cell r="J2497">
            <v>0.04</v>
          </cell>
          <cell r="K2497" t="str">
            <v>SUPPLIER0002</v>
          </cell>
          <cell r="L2497" t="str">
            <v xml:space="preserve">ANHUI TINCAI SILK CO. LTD</v>
          </cell>
          <cell r="M2497">
            <v>9</v>
          </cell>
          <cell r="N2497">
            <v>36</v>
          </cell>
          <cell r="O2497">
            <v>45</v>
          </cell>
          <cell r="R2497">
            <v>5</v>
          </cell>
          <cell r="S2497">
            <v>10</v>
          </cell>
          <cell r="T2497" t="str">
            <v xml:space="preserve">Yuan Purchase Pricelist (CNY)</v>
          </cell>
          <cell r="U2497">
            <v>50</v>
          </cell>
          <cell r="V2497">
            <v>1275</v>
          </cell>
          <cell r="W2497">
            <v>1900</v>
          </cell>
          <cell r="X2497">
            <v>3300</v>
          </cell>
        </row>
        <row r="2498">
          <cell r="A2498">
            <v>10481</v>
          </cell>
          <cell r="B2498" t="str">
            <v>AUTOLAMPS2446</v>
          </cell>
          <cell r="C2498" t="str">
            <v>AUTOLAMPS2446</v>
          </cell>
          <cell r="D2498" t="b">
            <v>1</v>
          </cell>
          <cell r="E2498" t="str">
            <v xml:space="preserve">TOYOTA PREMIO ST211 (99-00) - TAIL LAMP (20-397) - LH</v>
          </cell>
          <cell r="F2498" t="str">
            <v>TOYOTA</v>
          </cell>
          <cell r="G2498" t="str">
            <v xml:space="preserve">ST211 99 TLA LH</v>
          </cell>
          <cell r="H2498" t="str">
            <v>TY03-1402-L</v>
          </cell>
          <cell r="J2498">
            <v>0.04</v>
          </cell>
          <cell r="K2498" t="str">
            <v>SUPPLIER0002</v>
          </cell>
          <cell r="L2498" t="str">
            <v xml:space="preserve">ANHUI TINCAI SILK CO. LTD</v>
          </cell>
          <cell r="M2498">
            <v>11</v>
          </cell>
          <cell r="N2498">
            <v>44</v>
          </cell>
          <cell r="O2498">
            <v>55</v>
          </cell>
          <cell r="R2498">
            <v>5</v>
          </cell>
          <cell r="S2498">
            <v>10</v>
          </cell>
          <cell r="T2498" t="str">
            <v xml:space="preserve">Yuan Purchase Pricelist (CNY)</v>
          </cell>
          <cell r="U2498">
            <v>40</v>
          </cell>
          <cell r="V2498">
            <v>1020</v>
          </cell>
          <cell r="W2498">
            <v>1530</v>
          </cell>
          <cell r="X2498">
            <v>2040</v>
          </cell>
        </row>
        <row r="2499">
          <cell r="A2499">
            <v>10480</v>
          </cell>
          <cell r="B2499" t="str">
            <v>AUTOLAMPS2447</v>
          </cell>
          <cell r="C2499" t="str">
            <v>AUTOLAMPS2447</v>
          </cell>
          <cell r="D2499" t="b">
            <v>1</v>
          </cell>
          <cell r="E2499" t="str">
            <v xml:space="preserve">TOYOTA PREMIO ST211 (99-00) - TAIL LAMP (20-397) - RH</v>
          </cell>
          <cell r="F2499" t="str">
            <v>TOYOTA</v>
          </cell>
          <cell r="G2499" t="str">
            <v xml:space="preserve">ST211 99 TLA RH</v>
          </cell>
          <cell r="H2499" t="str">
            <v>TY03-1402-R</v>
          </cell>
          <cell r="J2499">
            <v>0.04</v>
          </cell>
          <cell r="K2499" t="str">
            <v>SUPPLIER0002</v>
          </cell>
          <cell r="L2499" t="str">
            <v xml:space="preserve">ANHUI TINCAI SILK CO. LTD</v>
          </cell>
          <cell r="M2499">
            <v>11</v>
          </cell>
          <cell r="N2499">
            <v>44</v>
          </cell>
          <cell r="O2499">
            <v>55</v>
          </cell>
          <cell r="R2499">
            <v>5</v>
          </cell>
          <cell r="S2499">
            <v>10</v>
          </cell>
          <cell r="T2499" t="str">
            <v xml:space="preserve">Yuan Purchase Pricelist (CNY)</v>
          </cell>
          <cell r="U2499">
            <v>40</v>
          </cell>
          <cell r="V2499">
            <v>1020</v>
          </cell>
          <cell r="W2499">
            <v>1530</v>
          </cell>
          <cell r="X2499">
            <v>2040</v>
          </cell>
        </row>
        <row r="2500">
          <cell r="A2500">
            <v>12829</v>
          </cell>
          <cell r="B2500" t="str">
            <v>AUTOLAMPS2444</v>
          </cell>
          <cell r="C2500" t="str">
            <v>AUTOLAMPS2444</v>
          </cell>
          <cell r="D2500" t="b">
            <v>1</v>
          </cell>
          <cell r="E2500" t="str">
            <v xml:space="preserve">TOYOTA PREMIO ST211 (99-00) - TAIL LENS - (20-397-00) - LH</v>
          </cell>
          <cell r="F2500" t="str">
            <v>TOYOTA</v>
          </cell>
          <cell r="G2500" t="str">
            <v xml:space="preserve">ST211 99 TLS LH</v>
          </cell>
          <cell r="H2500" t="str">
            <v>TY03-1402-00-L</v>
          </cell>
          <cell r="J2500">
            <v>0.04</v>
          </cell>
          <cell r="K2500" t="str">
            <v>SUPPLIER0002</v>
          </cell>
          <cell r="L2500" t="str">
            <v xml:space="preserve">ANHUI TINCAI SILK CO. LTD</v>
          </cell>
          <cell r="M2500">
            <v>0</v>
          </cell>
          <cell r="N2500">
            <v>0</v>
          </cell>
          <cell r="O2500">
            <v>0</v>
          </cell>
          <cell r="R2500">
            <v>5</v>
          </cell>
          <cell r="S2500">
            <v>20</v>
          </cell>
          <cell r="T2500" t="str">
            <v xml:space="preserve">Yuan Purchase Pricelist (CNY)</v>
          </cell>
          <cell r="U2500">
            <v>1.17</v>
          </cell>
          <cell r="V2500">
            <v>183</v>
          </cell>
          <cell r="W2500">
            <v>280</v>
          </cell>
          <cell r="X2500">
            <v>380</v>
          </cell>
        </row>
        <row r="2501">
          <cell r="A2501">
            <v>12828</v>
          </cell>
          <cell r="B2501" t="str">
            <v>AUTOLAMPS2445</v>
          </cell>
          <cell r="C2501" t="str">
            <v>AUTOLAMPS2445</v>
          </cell>
          <cell r="D2501" t="b">
            <v>1</v>
          </cell>
          <cell r="E2501" t="str">
            <v xml:space="preserve">TOYOTA PREMIO ST211 (99-00) - TAIL LENS - (20-397-00) - RH</v>
          </cell>
          <cell r="F2501" t="str">
            <v>TOYOTA</v>
          </cell>
          <cell r="G2501" t="str">
            <v xml:space="preserve">ST211 99 TLS RH</v>
          </cell>
          <cell r="H2501" t="str">
            <v>TY03-1402-00-R</v>
          </cell>
          <cell r="J2501">
            <v>0.04</v>
          </cell>
          <cell r="K2501" t="str">
            <v>SUPPLIER0002</v>
          </cell>
          <cell r="L2501" t="str">
            <v xml:space="preserve">ANHUI TINCAI SILK CO. LTD</v>
          </cell>
          <cell r="M2501">
            <v>0</v>
          </cell>
          <cell r="N2501">
            <v>0</v>
          </cell>
          <cell r="O2501">
            <v>0</v>
          </cell>
          <cell r="R2501">
            <v>5</v>
          </cell>
          <cell r="S2501">
            <v>20</v>
          </cell>
          <cell r="T2501" t="str">
            <v xml:space="preserve">Yuan Purchase Pricelist (CNY)</v>
          </cell>
          <cell r="U2501">
            <v>1.17</v>
          </cell>
          <cell r="V2501">
            <v>183</v>
          </cell>
          <cell r="W2501">
            <v>280</v>
          </cell>
          <cell r="X2501">
            <v>380</v>
          </cell>
        </row>
        <row r="2502">
          <cell r="A2502">
            <v>14011</v>
          </cell>
          <cell r="B2502" t="str">
            <v>AUTOLAMPS2448</v>
          </cell>
          <cell r="C2502" t="str">
            <v>AUTOLAMPS2448</v>
          </cell>
          <cell r="D2502" t="b">
            <v>1</v>
          </cell>
          <cell r="E2502" t="str">
            <v xml:space="preserve">TOYOTA PREMIO/ ALLION (01-04) - INNER FENDER - LH</v>
          </cell>
          <cell r="F2502" t="str">
            <v>TOYOTA</v>
          </cell>
          <cell r="G2502" t="str">
            <v xml:space="preserve">PREMIO/01 IF LH</v>
          </cell>
          <cell r="H2502" t="str">
            <v>53876-20401-L</v>
          </cell>
          <cell r="J2502">
            <v>0.04</v>
          </cell>
          <cell r="K2502" t="str">
            <v>SUPPLIER0002</v>
          </cell>
          <cell r="L2502" t="str">
            <v xml:space="preserve">ANHUI TINCAI SILK CO. LTD</v>
          </cell>
          <cell r="M2502">
            <v>2</v>
          </cell>
          <cell r="N2502">
            <v>8</v>
          </cell>
          <cell r="O2502">
            <v>10</v>
          </cell>
          <cell r="R2502">
            <v>5</v>
          </cell>
          <cell r="S2502">
            <v>20</v>
          </cell>
          <cell r="T2502" t="str">
            <v xml:space="preserve">Yuan Purchase Pricelist (CNY)</v>
          </cell>
          <cell r="U2502">
            <v>15.5</v>
          </cell>
          <cell r="V2502">
            <v>422</v>
          </cell>
          <cell r="W2502">
            <v>630</v>
          </cell>
          <cell r="X2502">
            <v>840</v>
          </cell>
          <cell r="Z2502">
            <v>33</v>
          </cell>
          <cell r="AB2502" t="str">
            <v>H1</v>
          </cell>
        </row>
        <row r="2503">
          <cell r="A2503">
            <v>14010</v>
          </cell>
          <cell r="B2503" t="str">
            <v>AUTOLAMPS2449</v>
          </cell>
          <cell r="C2503" t="str">
            <v>AUTOLAMPS2449</v>
          </cell>
          <cell r="D2503" t="b">
            <v>1</v>
          </cell>
          <cell r="E2503" t="str">
            <v xml:space="preserve">TOYOTA PREMIO/ ALLION (01-04) - INNER FENDER - RH</v>
          </cell>
          <cell r="F2503" t="str">
            <v>TOYOTA</v>
          </cell>
          <cell r="G2503" t="str">
            <v xml:space="preserve">PREMIO/01 IF RH</v>
          </cell>
          <cell r="H2503" t="str">
            <v>53875-20381-R</v>
          </cell>
          <cell r="J2503">
            <v>0.04</v>
          </cell>
          <cell r="K2503" t="str">
            <v>SUPPLIER0002</v>
          </cell>
          <cell r="L2503" t="str">
            <v xml:space="preserve">ANHUI TINCAI SILK CO. LTD</v>
          </cell>
          <cell r="M2503">
            <v>1</v>
          </cell>
          <cell r="N2503">
            <v>4</v>
          </cell>
          <cell r="O2503">
            <v>5</v>
          </cell>
          <cell r="R2503">
            <v>5</v>
          </cell>
          <cell r="S2503">
            <v>20</v>
          </cell>
          <cell r="T2503" t="str">
            <v xml:space="preserve">Yuan Purchase Pricelist (CNY)</v>
          </cell>
          <cell r="U2503">
            <v>15.5</v>
          </cell>
          <cell r="V2503">
            <v>422</v>
          </cell>
          <cell r="W2503">
            <v>630</v>
          </cell>
          <cell r="X2503">
            <v>840</v>
          </cell>
          <cell r="Z2503">
            <v>40</v>
          </cell>
          <cell r="AB2503" t="str">
            <v>H1</v>
          </cell>
        </row>
        <row r="2504">
          <cell r="A2504">
            <v>13490</v>
          </cell>
          <cell r="B2504" t="str">
            <v>AUTOLAMPS2450</v>
          </cell>
          <cell r="C2504" t="str">
            <v>AUTOLAMPS2450</v>
          </cell>
          <cell r="D2504" t="b">
            <v>1</v>
          </cell>
          <cell r="E2504" t="str">
            <v xml:space="preserve">TOYOTA PRIUS (HW30) 5-DOOR HATCHBACK (09-) - LAMINATED FRONT WINDSCREEN</v>
          </cell>
          <cell r="F2504" t="str">
            <v>TOYOTA</v>
          </cell>
          <cell r="G2504" t="str">
            <v xml:space="preserve">ZVW30 09 R VCPS LFW/X</v>
          </cell>
          <cell r="H2504" t="str">
            <v xml:space="preserve">ZVW30-09-R-VCPS LFW/X</v>
          </cell>
          <cell r="I2504" t="str">
            <v>1397*1008</v>
          </cell>
          <cell r="J2504">
            <v>0.02</v>
          </cell>
          <cell r="K2504" t="str">
            <v>SUPPLIER0015</v>
          </cell>
          <cell r="L2504" t="str">
            <v xml:space="preserve">XINYI AUTOMOBILE GLASS (SHENZHEN) CO., LTD</v>
          </cell>
          <cell r="M2504">
            <v>0</v>
          </cell>
          <cell r="N2504">
            <v>0</v>
          </cell>
          <cell r="O2504">
            <v>0</v>
          </cell>
          <cell r="R2504">
            <v>1</v>
          </cell>
          <cell r="S2504">
            <v>4</v>
          </cell>
          <cell r="T2504" t="str">
            <v xml:space="preserve">USD Purchase Pricelist (USD)</v>
          </cell>
          <cell r="U2504">
            <v>18.23</v>
          </cell>
          <cell r="V2504">
            <v>2</v>
          </cell>
          <cell r="W2504">
            <v>3700</v>
          </cell>
          <cell r="X2504">
            <v>5110</v>
          </cell>
        </row>
        <row r="2505">
          <cell r="A2505">
            <v>13614</v>
          </cell>
          <cell r="B2505" t="str">
            <v>AUTOLAMPS2453</v>
          </cell>
          <cell r="C2505" t="str">
            <v>AUTOLAMPS2453</v>
          </cell>
          <cell r="D2505" t="b">
            <v>1</v>
          </cell>
          <cell r="E2505" t="str">
            <v xml:space="preserve">TOYOTA PRIUS (HW30) ZVW30 (09-) - FOG LAMP HOUSING (212-2078) - LH</v>
          </cell>
          <cell r="F2505" t="str">
            <v>TOYOTA</v>
          </cell>
          <cell r="G2505" t="str">
            <v xml:space="preserve">PRIUS/09 FLAH LH</v>
          </cell>
          <cell r="H2505" t="str">
            <v>TY38-0604-L</v>
          </cell>
          <cell r="J2505">
            <v>0.04</v>
          </cell>
          <cell r="K2505" t="str">
            <v>SUPPLIER0002</v>
          </cell>
          <cell r="L2505" t="str">
            <v xml:space="preserve">ANHUI TINCAI SILK CO. LTD</v>
          </cell>
          <cell r="N2505">
            <v>0</v>
          </cell>
          <cell r="O2505">
            <v>0</v>
          </cell>
          <cell r="P2505">
            <v>5</v>
          </cell>
          <cell r="Q2505">
            <v>20</v>
          </cell>
          <cell r="T2505" t="str">
            <v xml:space="preserve">Yuan Purchase Pricelist (CNY)</v>
          </cell>
          <cell r="U2505">
            <v>35</v>
          </cell>
          <cell r="V2505">
            <v>788</v>
          </cell>
          <cell r="W2505">
            <v>1220</v>
          </cell>
          <cell r="X2505">
            <v>1680</v>
          </cell>
        </row>
        <row r="2506">
          <cell r="A2506">
            <v>13613</v>
          </cell>
          <cell r="B2506" t="str">
            <v>AUTOLAMPS2454</v>
          </cell>
          <cell r="C2506" t="str">
            <v>AUTOLAMPS2454</v>
          </cell>
          <cell r="D2506" t="b">
            <v>1</v>
          </cell>
          <cell r="E2506" t="str">
            <v xml:space="preserve">TOYOTA PRIUS (HW30) ZVW30 (09-) - FOG LAMP HOUSING (212-2078) - RH</v>
          </cell>
          <cell r="F2506" t="str">
            <v>TOYOTA</v>
          </cell>
          <cell r="G2506" t="str">
            <v xml:space="preserve">PRIUS/09 FLAH RH</v>
          </cell>
          <cell r="H2506" t="str">
            <v>TY38-0604-R</v>
          </cell>
          <cell r="J2506">
            <v>0.04</v>
          </cell>
          <cell r="K2506" t="str">
            <v>SUPPLIER0002</v>
          </cell>
          <cell r="L2506" t="str">
            <v xml:space="preserve">ANHUI TINCAI SILK CO. LTD</v>
          </cell>
          <cell r="N2506">
            <v>0</v>
          </cell>
          <cell r="O2506">
            <v>0</v>
          </cell>
          <cell r="P2506">
            <v>5</v>
          </cell>
          <cell r="Q2506">
            <v>20</v>
          </cell>
          <cell r="T2506" t="str">
            <v xml:space="preserve">Yuan Purchase Pricelist (CNY)</v>
          </cell>
          <cell r="U2506">
            <v>35</v>
          </cell>
          <cell r="V2506">
            <v>788</v>
          </cell>
          <cell r="W2506">
            <v>1220</v>
          </cell>
          <cell r="X2506">
            <v>1680</v>
          </cell>
        </row>
        <row r="2507">
          <cell r="A2507">
            <v>13616</v>
          </cell>
          <cell r="B2507" t="str">
            <v>AUTOLAMPS2451</v>
          </cell>
          <cell r="C2507" t="str">
            <v>AUTOLAMPS2451</v>
          </cell>
          <cell r="D2507" t="b">
            <v>1</v>
          </cell>
          <cell r="E2507" t="str">
            <v xml:space="preserve">TOYOTA PRIUS (HW30) ZVW30 (09-) - FRONT LAMP (312-1649) - LH</v>
          </cell>
          <cell r="F2507" t="str">
            <v>TOYOTA</v>
          </cell>
          <cell r="G2507" t="str">
            <v xml:space="preserve">PRIUS/09 FALA LH</v>
          </cell>
          <cell r="H2507" t="str">
            <v>TY38-0605-L</v>
          </cell>
          <cell r="J2507">
            <v>0.04</v>
          </cell>
          <cell r="K2507" t="str">
            <v>SUPPLIER0002</v>
          </cell>
          <cell r="L2507" t="str">
            <v xml:space="preserve">ANHUI TINCAI SILK CO. LTD</v>
          </cell>
          <cell r="M2507">
            <v>0</v>
          </cell>
          <cell r="N2507">
            <v>0</v>
          </cell>
          <cell r="O2507">
            <v>0</v>
          </cell>
          <cell r="P2507">
            <v>5</v>
          </cell>
          <cell r="Q2507">
            <v>20</v>
          </cell>
          <cell r="T2507" t="str">
            <v xml:space="preserve">Yuan Purchase Pricelist (CNY)</v>
          </cell>
          <cell r="U2507">
            <v>20</v>
          </cell>
          <cell r="V2507">
            <v>450</v>
          </cell>
          <cell r="W2507">
            <v>700</v>
          </cell>
          <cell r="X2507">
            <v>970</v>
          </cell>
          <cell r="Z2507">
            <v>14</v>
          </cell>
          <cell r="AB2507" t="str">
            <v>B18</v>
          </cell>
        </row>
        <row r="2508">
          <cell r="A2508">
            <v>13615</v>
          </cell>
          <cell r="B2508" t="str">
            <v>AUTOLAMPS2452</v>
          </cell>
          <cell r="C2508" t="str">
            <v>AUTOLAMPS2452</v>
          </cell>
          <cell r="D2508" t="b">
            <v>1</v>
          </cell>
          <cell r="E2508" t="str">
            <v xml:space="preserve">TOYOTA PRIUS (HW30) ZVW30 (09-) - FRONT LAMP (312-1649) - RH</v>
          </cell>
          <cell r="F2508" t="str">
            <v>TOYOTA</v>
          </cell>
          <cell r="G2508" t="str">
            <v xml:space="preserve">PRIUS/09 FALA RH</v>
          </cell>
          <cell r="H2508" t="str">
            <v>TY38-0605-R</v>
          </cell>
          <cell r="J2508">
            <v>0.04</v>
          </cell>
          <cell r="K2508" t="str">
            <v>SUPPLIER0002</v>
          </cell>
          <cell r="L2508" t="str">
            <v xml:space="preserve">ANHUI TINCAI SILK CO. LTD</v>
          </cell>
          <cell r="M2508">
            <v>0</v>
          </cell>
          <cell r="N2508">
            <v>0</v>
          </cell>
          <cell r="O2508">
            <v>0</v>
          </cell>
          <cell r="P2508">
            <v>5</v>
          </cell>
          <cell r="Q2508">
            <v>20</v>
          </cell>
          <cell r="T2508" t="str">
            <v xml:space="preserve">Yuan Purchase Pricelist (CNY)</v>
          </cell>
          <cell r="U2508">
            <v>20</v>
          </cell>
          <cell r="V2508">
            <v>450</v>
          </cell>
          <cell r="W2508">
            <v>700</v>
          </cell>
          <cell r="X2508">
            <v>970</v>
          </cell>
          <cell r="Z2508">
            <v>13</v>
          </cell>
          <cell r="AB2508" t="str">
            <v>B18</v>
          </cell>
        </row>
        <row r="2509">
          <cell r="A2509">
            <v>13610</v>
          </cell>
          <cell r="B2509" t="str">
            <v>AUTOLAMPS2455</v>
          </cell>
          <cell r="C2509" t="str">
            <v>AUTOLAMPS2455</v>
          </cell>
          <cell r="D2509" t="b">
            <v>1</v>
          </cell>
          <cell r="E2509" t="str">
            <v xml:space="preserve">TOYOTA PRIUS (HW30) ZVW30 (09-) - HEAD LAMP  (212-11P6) - LH</v>
          </cell>
          <cell r="F2509" t="str">
            <v>TOYOTA</v>
          </cell>
          <cell r="G2509" t="str">
            <v xml:space="preserve">PRIUS/09 HLA LH</v>
          </cell>
          <cell r="H2509" t="str">
            <v>TY38-0601-L</v>
          </cell>
          <cell r="J2509">
            <v>0.04</v>
          </cell>
          <cell r="K2509" t="str">
            <v>SUPPLIER0002</v>
          </cell>
          <cell r="L2509" t="str">
            <v xml:space="preserve">ANHUI TINCAI SILK CO. LTD</v>
          </cell>
          <cell r="N2509">
            <v>0</v>
          </cell>
          <cell r="O2509">
            <v>0</v>
          </cell>
          <cell r="R2509">
            <v>2</v>
          </cell>
          <cell r="S2509">
            <v>5</v>
          </cell>
          <cell r="T2509" t="str">
            <v xml:space="preserve">Yuan Purchase Pricelist (CNY)</v>
          </cell>
          <cell r="U2509">
            <v>200</v>
          </cell>
          <cell r="V2509">
            <v>4500</v>
          </cell>
          <cell r="W2509">
            <v>6980</v>
          </cell>
          <cell r="X2509">
            <v>9640</v>
          </cell>
          <cell r="Z2509">
            <v>2</v>
          </cell>
          <cell r="AB2509" t="str">
            <v>A4</v>
          </cell>
        </row>
        <row r="2510">
          <cell r="A2510">
            <v>13609</v>
          </cell>
          <cell r="B2510" t="str">
            <v>AUTOLAMPS2456</v>
          </cell>
          <cell r="C2510" t="str">
            <v>AUTOLAMPS2456</v>
          </cell>
          <cell r="D2510" t="b">
            <v>1</v>
          </cell>
          <cell r="E2510" t="str">
            <v xml:space="preserve">TOYOTA PRIUS (HW30) ZVW30 (09-) - HEAD LAMP  (212-11P6) - RH</v>
          </cell>
          <cell r="F2510" t="str">
            <v>TOYOTA</v>
          </cell>
          <cell r="G2510" t="str">
            <v xml:space="preserve">PRIUS/09 HLA RH</v>
          </cell>
          <cell r="H2510" t="str">
            <v>TY38-0601-R</v>
          </cell>
          <cell r="J2510">
            <v>0.04</v>
          </cell>
          <cell r="K2510" t="str">
            <v>SUPPLIER0002</v>
          </cell>
          <cell r="L2510" t="str">
            <v xml:space="preserve">ANHUI TINCAI SILK CO. LTD</v>
          </cell>
          <cell r="M2510">
            <v>0</v>
          </cell>
          <cell r="N2510">
            <v>0</v>
          </cell>
          <cell r="O2510">
            <v>0</v>
          </cell>
          <cell r="R2510">
            <v>2</v>
          </cell>
          <cell r="S2510">
            <v>5</v>
          </cell>
          <cell r="T2510" t="str">
            <v xml:space="preserve">Yuan Purchase Pricelist (CNY)</v>
          </cell>
          <cell r="U2510">
            <v>200</v>
          </cell>
          <cell r="V2510">
            <v>4500</v>
          </cell>
          <cell r="W2510">
            <v>6980</v>
          </cell>
          <cell r="X2510">
            <v>9640</v>
          </cell>
          <cell r="Z2510">
            <v>1</v>
          </cell>
          <cell r="AB2510" t="str">
            <v>A4</v>
          </cell>
        </row>
        <row r="2511">
          <cell r="A2511">
            <v>13612</v>
          </cell>
          <cell r="B2511" t="str">
            <v>AUTOLAMPS2457</v>
          </cell>
          <cell r="C2511" t="str">
            <v>AUTOLAMPS2457</v>
          </cell>
          <cell r="D2511" t="b">
            <v>1</v>
          </cell>
          <cell r="E2511" t="str">
            <v xml:space="preserve">TOYOTA PRIUS (HW30) ZVW30 (09-) - TAIL LAMP (212-19T8) - LH</v>
          </cell>
          <cell r="F2511" t="str">
            <v>TOYOTA</v>
          </cell>
          <cell r="G2511" t="str">
            <v xml:space="preserve">PRIUS/09  TLA LH</v>
          </cell>
          <cell r="H2511" t="str">
            <v>TY38-0602-L</v>
          </cell>
          <cell r="J2511">
            <v>0.04</v>
          </cell>
          <cell r="K2511" t="str">
            <v>SUPPLIER0002</v>
          </cell>
          <cell r="L2511" t="str">
            <v xml:space="preserve">ANHUI TINCAI SILK CO. LTD</v>
          </cell>
          <cell r="M2511">
            <v>0</v>
          </cell>
          <cell r="N2511">
            <v>0</v>
          </cell>
          <cell r="O2511">
            <v>0</v>
          </cell>
          <cell r="R2511">
            <v>2</v>
          </cell>
          <cell r="S2511">
            <v>5</v>
          </cell>
          <cell r="T2511" t="str">
            <v xml:space="preserve">Yuan Purchase Pricelist (CNY)</v>
          </cell>
          <cell r="U2511">
            <v>130</v>
          </cell>
          <cell r="V2511">
            <v>3139</v>
          </cell>
          <cell r="W2511">
            <v>4710</v>
          </cell>
          <cell r="X2511">
            <v>6500</v>
          </cell>
          <cell r="Z2511">
            <v>16</v>
          </cell>
          <cell r="AB2511" t="str">
            <v>B3</v>
          </cell>
        </row>
        <row r="2512">
          <cell r="A2512">
            <v>13611</v>
          </cell>
          <cell r="B2512" t="str">
            <v>AUTOLAMPS2458</v>
          </cell>
          <cell r="C2512" t="str">
            <v>AUTOLAMPS2458</v>
          </cell>
          <cell r="D2512" t="b">
            <v>1</v>
          </cell>
          <cell r="E2512" t="str">
            <v xml:space="preserve">TOYOTA PRIUS (HW30) ZVW30 (09-) - TAIL LAMP (212-19T8) - RH</v>
          </cell>
          <cell r="F2512" t="str">
            <v>TOYOTA</v>
          </cell>
          <cell r="G2512" t="str">
            <v xml:space="preserve">PRIUS/09 TLA RH</v>
          </cell>
          <cell r="H2512" t="str">
            <v>TY38-0602-R</v>
          </cell>
          <cell r="J2512">
            <v>0.04</v>
          </cell>
          <cell r="K2512" t="str">
            <v>SUPPLIER0002</v>
          </cell>
          <cell r="L2512" t="str">
            <v xml:space="preserve">ANHUI TINCAI SILK CO. LTD</v>
          </cell>
          <cell r="M2512">
            <v>0</v>
          </cell>
          <cell r="N2512">
            <v>0</v>
          </cell>
          <cell r="O2512">
            <v>0</v>
          </cell>
          <cell r="R2512">
            <v>2</v>
          </cell>
          <cell r="S2512">
            <v>5</v>
          </cell>
          <cell r="T2512" t="str">
            <v xml:space="preserve">Yuan Purchase Pricelist (CNY)</v>
          </cell>
          <cell r="U2512">
            <v>130</v>
          </cell>
          <cell r="V2512">
            <v>3022.5</v>
          </cell>
          <cell r="W2512">
            <v>4710</v>
          </cell>
          <cell r="X2512">
            <v>6500</v>
          </cell>
          <cell r="Z2512">
            <v>15</v>
          </cell>
          <cell r="AB2512" t="str">
            <v>B3</v>
          </cell>
        </row>
        <row r="2513">
          <cell r="A2513">
            <v>13599</v>
          </cell>
          <cell r="B2513" t="str">
            <v>AUTOLAMPS2470</v>
          </cell>
          <cell r="C2513" t="str">
            <v>AUTOLAMPS2470</v>
          </cell>
          <cell r="D2513" t="b">
            <v>1</v>
          </cell>
          <cell r="E2513" t="str">
            <v xml:space="preserve">TOYOTA PRIUS NHW20 (03-06) - BUMPER GRILL</v>
          </cell>
          <cell r="F2513" t="str">
            <v>TOYOTA</v>
          </cell>
          <cell r="G2513" t="str">
            <v xml:space="preserve">PRIUS/03 BGRL</v>
          </cell>
          <cell r="H2513" t="str">
            <v>TY38-0411</v>
          </cell>
          <cell r="J2513">
            <v>0.04</v>
          </cell>
          <cell r="K2513" t="str">
            <v>SUPPLIER0002</v>
          </cell>
          <cell r="L2513" t="str">
            <v xml:space="preserve">ANHUI TINCAI SILK CO. LTD</v>
          </cell>
          <cell r="N2513">
            <v>0</v>
          </cell>
          <cell r="O2513">
            <v>0</v>
          </cell>
          <cell r="R2513">
            <v>1</v>
          </cell>
          <cell r="S2513">
            <v>5</v>
          </cell>
          <cell r="T2513" t="str">
            <v xml:space="preserve">Yuan Purchase Pricelist (CNY)</v>
          </cell>
          <cell r="U2513">
            <v>25</v>
          </cell>
          <cell r="V2513">
            <v>563</v>
          </cell>
          <cell r="W2513">
            <v>870</v>
          </cell>
          <cell r="X2513">
            <v>1200</v>
          </cell>
        </row>
        <row r="2514">
          <cell r="A2514">
            <v>13591</v>
          </cell>
          <cell r="B2514" t="str">
            <v>AUTOLAMPS2473</v>
          </cell>
          <cell r="C2514" t="str">
            <v>AUTOLAMPS2473</v>
          </cell>
          <cell r="D2514" t="b">
            <v>1</v>
          </cell>
          <cell r="E2514" t="str">
            <v xml:space="preserve">TOYOTA PRIUS NHW20 (03-06) - DOOR MIRROR WITH INDICATOR LIGHT (ELECTRIC) - LH</v>
          </cell>
          <cell r="F2514" t="str">
            <v>TOYOTA</v>
          </cell>
          <cell r="G2514" t="str">
            <v xml:space="preserve">PRIUS/03 SME LH</v>
          </cell>
          <cell r="H2514" t="str">
            <v>TY38-0412-L</v>
          </cell>
          <cell r="J2514">
            <v>0.04</v>
          </cell>
          <cell r="K2514" t="str">
            <v>SUPPLIER0002</v>
          </cell>
          <cell r="L2514" t="str">
            <v xml:space="preserve">ANHUI TINCAI SILK CO. LTD</v>
          </cell>
          <cell r="N2514">
            <v>0</v>
          </cell>
          <cell r="O2514">
            <v>0</v>
          </cell>
          <cell r="P2514">
            <v>2</v>
          </cell>
          <cell r="Q2514">
            <v>5</v>
          </cell>
          <cell r="T2514" t="str">
            <v xml:space="preserve">Yuan Purchase Pricelist (CNY)</v>
          </cell>
          <cell r="U2514">
            <v>130</v>
          </cell>
          <cell r="V2514">
            <v>2925</v>
          </cell>
          <cell r="W2514">
            <v>4530</v>
          </cell>
          <cell r="X2514">
            <v>6250</v>
          </cell>
        </row>
        <row r="2515">
          <cell r="A2515">
            <v>13590</v>
          </cell>
          <cell r="B2515" t="str">
            <v>AUTOLAMPS2474</v>
          </cell>
          <cell r="C2515" t="str">
            <v>AUTOLAMPS2474</v>
          </cell>
          <cell r="D2515" t="b">
            <v>1</v>
          </cell>
          <cell r="E2515" t="str">
            <v xml:space="preserve">TOYOTA PRIUS NHW20 (03-06) - DOOR MIRROR WITH INDICATOR LIGHT (ELECTRIC) - RH</v>
          </cell>
          <cell r="F2515" t="str">
            <v>TOYOTA</v>
          </cell>
          <cell r="G2515" t="str">
            <v xml:space="preserve">PRIUS/03 SME RH</v>
          </cell>
          <cell r="H2515" t="str">
            <v>TY38-0412B-R</v>
          </cell>
          <cell r="J2515">
            <v>0.04</v>
          </cell>
          <cell r="K2515" t="str">
            <v>SUPPLIER0002</v>
          </cell>
          <cell r="L2515" t="str">
            <v xml:space="preserve">ANHUI TINCAI SILK CO. LTD</v>
          </cell>
          <cell r="N2515">
            <v>0</v>
          </cell>
          <cell r="O2515">
            <v>0</v>
          </cell>
          <cell r="P2515">
            <v>2</v>
          </cell>
          <cell r="Q2515">
            <v>5</v>
          </cell>
          <cell r="T2515" t="str">
            <v xml:space="preserve">Yuan Purchase Pricelist (CNY)</v>
          </cell>
          <cell r="U2515">
            <v>130</v>
          </cell>
          <cell r="V2515">
            <v>2925</v>
          </cell>
          <cell r="W2515">
            <v>4530</v>
          </cell>
          <cell r="X2515">
            <v>6250</v>
          </cell>
        </row>
        <row r="2516">
          <cell r="A2516">
            <v>13593</v>
          </cell>
          <cell r="B2516" t="str">
            <v>AUTOLAMPS2464</v>
          </cell>
          <cell r="C2516" t="str">
            <v>AUTOLAMPS2464</v>
          </cell>
          <cell r="D2516" t="b">
            <v>1</v>
          </cell>
          <cell r="E2516" t="str">
            <v xml:space="preserve">TOYOTA PRIUS NHW20 (03-06) - FOG LAMP - LH</v>
          </cell>
          <cell r="F2516" t="str">
            <v>TOYOTA</v>
          </cell>
          <cell r="G2516" t="str">
            <v xml:space="preserve">PRIUS/03 FLA LH</v>
          </cell>
          <cell r="H2516" t="str">
            <v>TY38-0404-L</v>
          </cell>
          <cell r="J2516">
            <v>0.04</v>
          </cell>
          <cell r="K2516" t="str">
            <v>SUPPLIER0002</v>
          </cell>
          <cell r="L2516" t="str">
            <v xml:space="preserve">ANHUI TINCAI SILK CO. LTD</v>
          </cell>
          <cell r="N2516">
            <v>0</v>
          </cell>
          <cell r="O2516">
            <v>0</v>
          </cell>
          <cell r="P2516">
            <v>2</v>
          </cell>
          <cell r="Q2516">
            <v>5</v>
          </cell>
          <cell r="T2516" t="str">
            <v xml:space="preserve">Yuan Purchase Pricelist (CNY)</v>
          </cell>
          <cell r="U2516">
            <v>35</v>
          </cell>
          <cell r="V2516">
            <v>788</v>
          </cell>
          <cell r="W2516">
            <v>1220</v>
          </cell>
          <cell r="X2516">
            <v>1680</v>
          </cell>
        </row>
        <row r="2517">
          <cell r="A2517">
            <v>13592</v>
          </cell>
          <cell r="B2517" t="str">
            <v>AUTOLAMPS2465</v>
          </cell>
          <cell r="C2517" t="str">
            <v>AUTOLAMPS2465</v>
          </cell>
          <cell r="D2517" t="b">
            <v>1</v>
          </cell>
          <cell r="E2517" t="str">
            <v xml:space="preserve">TOYOTA PRIUS NHW20 (03-06) - FOG LAMP - RH</v>
          </cell>
          <cell r="F2517" t="str">
            <v>TOYOTA</v>
          </cell>
          <cell r="G2517" t="str">
            <v xml:space="preserve">PRIUS/03 FLA RH</v>
          </cell>
          <cell r="H2517" t="str">
            <v>TY38-0404-R</v>
          </cell>
          <cell r="J2517">
            <v>0.04</v>
          </cell>
          <cell r="K2517" t="str">
            <v>SUPPLIER0002</v>
          </cell>
          <cell r="L2517" t="str">
            <v xml:space="preserve">ANHUI TINCAI SILK CO. LTD</v>
          </cell>
          <cell r="N2517">
            <v>0</v>
          </cell>
          <cell r="O2517">
            <v>0</v>
          </cell>
          <cell r="P2517">
            <v>2</v>
          </cell>
          <cell r="Q2517">
            <v>5</v>
          </cell>
          <cell r="T2517" t="str">
            <v xml:space="preserve">Yuan Purchase Pricelist (CNY)</v>
          </cell>
          <cell r="U2517">
            <v>35</v>
          </cell>
          <cell r="V2517">
            <v>788</v>
          </cell>
          <cell r="W2517">
            <v>1220</v>
          </cell>
          <cell r="X2517">
            <v>1680</v>
          </cell>
        </row>
        <row r="2518">
          <cell r="A2518">
            <v>13595</v>
          </cell>
          <cell r="B2518" t="str">
            <v>AUTOLAMPS2466</v>
          </cell>
          <cell r="C2518" t="str">
            <v>AUTOLAMPS2466</v>
          </cell>
          <cell r="D2518" t="b">
            <v>1</v>
          </cell>
          <cell r="E2518" t="str">
            <v xml:space="preserve">TOYOTA PRIUS NHW20 (03-06) - FOG LAMP CASE - LH</v>
          </cell>
          <cell r="F2518" t="str">
            <v>TOYOTA</v>
          </cell>
          <cell r="G2518" t="str">
            <v xml:space="preserve">PRIUS/03 FLACASE LH</v>
          </cell>
          <cell r="H2518" t="str">
            <v>TY38-0404-1-L</v>
          </cell>
          <cell r="J2518">
            <v>0.04</v>
          </cell>
          <cell r="K2518" t="str">
            <v>SUPPLIER0002</v>
          </cell>
          <cell r="L2518" t="str">
            <v xml:space="preserve">ANHUI TINCAI SILK CO. LTD</v>
          </cell>
          <cell r="M2518">
            <v>0</v>
          </cell>
          <cell r="N2518">
            <v>0</v>
          </cell>
          <cell r="O2518">
            <v>0</v>
          </cell>
          <cell r="P2518">
            <v>2</v>
          </cell>
          <cell r="Q2518">
            <v>5</v>
          </cell>
          <cell r="T2518" t="str">
            <v xml:space="preserve">Yuan Purchase Pricelist (CNY)</v>
          </cell>
          <cell r="U2518">
            <v>10</v>
          </cell>
          <cell r="V2518">
            <v>225</v>
          </cell>
          <cell r="W2518">
            <v>350</v>
          </cell>
          <cell r="X2518">
            <v>480</v>
          </cell>
          <cell r="Z2518">
            <v>170</v>
          </cell>
          <cell r="AB2518" t="str">
            <v>B18</v>
          </cell>
        </row>
        <row r="2519">
          <cell r="A2519">
            <v>13594</v>
          </cell>
          <cell r="B2519" t="str">
            <v>AUTOLAMPS2467</v>
          </cell>
          <cell r="C2519" t="str">
            <v>AUTOLAMPS2467</v>
          </cell>
          <cell r="D2519" t="b">
            <v>1</v>
          </cell>
          <cell r="E2519" t="str">
            <v xml:space="preserve">TOYOTA PRIUS NHW20 (03-06) - FOG LAMP CASE - RH</v>
          </cell>
          <cell r="F2519" t="str">
            <v>TOYOTA</v>
          </cell>
          <cell r="G2519" t="str">
            <v xml:space="preserve">PRIUS/03 FLACASE RH</v>
          </cell>
          <cell r="H2519" t="str">
            <v>TY38-0404-1-R</v>
          </cell>
          <cell r="J2519">
            <v>0.04</v>
          </cell>
          <cell r="K2519" t="str">
            <v>SUPPLIER0002</v>
          </cell>
          <cell r="L2519" t="str">
            <v xml:space="preserve">ANHUI TINCAI SILK CO. LTD</v>
          </cell>
          <cell r="M2519">
            <v>0</v>
          </cell>
          <cell r="N2519">
            <v>0</v>
          </cell>
          <cell r="O2519">
            <v>0</v>
          </cell>
          <cell r="P2519">
            <v>2</v>
          </cell>
          <cell r="Q2519">
            <v>5</v>
          </cell>
          <cell r="T2519" t="str">
            <v xml:space="preserve">Yuan Purchase Pricelist (CNY)</v>
          </cell>
          <cell r="U2519">
            <v>10</v>
          </cell>
          <cell r="V2519">
            <v>225</v>
          </cell>
          <cell r="W2519">
            <v>350</v>
          </cell>
          <cell r="X2519">
            <v>480</v>
          </cell>
          <cell r="Z2519">
            <v>169</v>
          </cell>
          <cell r="AB2519" t="str">
            <v>B18</v>
          </cell>
        </row>
        <row r="2520">
          <cell r="A2520">
            <v>13597</v>
          </cell>
          <cell r="B2520" t="str">
            <v>AUTOLAMPS2468</v>
          </cell>
          <cell r="C2520" t="str">
            <v>AUTOLAMPS2468</v>
          </cell>
          <cell r="D2520" t="b">
            <v>1</v>
          </cell>
          <cell r="E2520" t="str">
            <v xml:space="preserve">TOYOTA PRIUS NHW20 (03-06) - FOG LAMP COVER - LH</v>
          </cell>
          <cell r="F2520" t="str">
            <v>TOYOTA</v>
          </cell>
          <cell r="G2520" t="str">
            <v xml:space="preserve">PRIUS/03 FLAC LH</v>
          </cell>
          <cell r="H2520" t="str">
            <v>TY38-0404-2-L</v>
          </cell>
          <cell r="J2520">
            <v>0.04</v>
          </cell>
          <cell r="K2520" t="str">
            <v>SUPPLIER0002</v>
          </cell>
          <cell r="L2520" t="str">
            <v xml:space="preserve">ANHUI TINCAI SILK CO. LTD</v>
          </cell>
          <cell r="N2520">
            <v>0</v>
          </cell>
          <cell r="O2520">
            <v>0</v>
          </cell>
          <cell r="P2520">
            <v>2</v>
          </cell>
          <cell r="Q2520">
            <v>5</v>
          </cell>
          <cell r="T2520" t="str">
            <v xml:space="preserve">Yuan Purchase Pricelist (CNY)</v>
          </cell>
          <cell r="U2520">
            <v>10</v>
          </cell>
          <cell r="V2520">
            <v>225</v>
          </cell>
          <cell r="W2520">
            <v>350</v>
          </cell>
          <cell r="X2520">
            <v>480</v>
          </cell>
        </row>
        <row r="2521">
          <cell r="A2521">
            <v>13596</v>
          </cell>
          <cell r="B2521" t="str">
            <v>AUTOLAMPS2469</v>
          </cell>
          <cell r="C2521" t="str">
            <v>AUTOLAMPS2469</v>
          </cell>
          <cell r="D2521" t="b">
            <v>1</v>
          </cell>
          <cell r="E2521" t="str">
            <v xml:space="preserve">TOYOTA PRIUS NHW20 (03-06) - FOG LAMP COVER - RH</v>
          </cell>
          <cell r="F2521" t="str">
            <v>TOYOTA</v>
          </cell>
          <cell r="G2521" t="str">
            <v xml:space="preserve">PRIUS/03 FLAC RH</v>
          </cell>
          <cell r="H2521" t="str">
            <v>TY38-0404-2-R</v>
          </cell>
          <cell r="J2521">
            <v>0.04</v>
          </cell>
          <cell r="K2521" t="str">
            <v>SUPPLIER0002</v>
          </cell>
          <cell r="L2521" t="str">
            <v xml:space="preserve">ANHUI TINCAI SILK CO. LTD</v>
          </cell>
          <cell r="N2521">
            <v>0</v>
          </cell>
          <cell r="O2521">
            <v>0</v>
          </cell>
          <cell r="P2521">
            <v>2</v>
          </cell>
          <cell r="Q2521">
            <v>5</v>
          </cell>
          <cell r="T2521" t="str">
            <v xml:space="preserve">Yuan Purchase Pricelist (CNY)</v>
          </cell>
          <cell r="U2521">
            <v>10</v>
          </cell>
          <cell r="V2521">
            <v>225</v>
          </cell>
          <cell r="W2521">
            <v>350</v>
          </cell>
          <cell r="X2521">
            <v>480</v>
          </cell>
        </row>
        <row r="2522">
          <cell r="A2522">
            <v>13598</v>
          </cell>
          <cell r="B2522" t="str">
            <v>AUTOLAMPS2460</v>
          </cell>
          <cell r="C2522" t="str">
            <v>AUTOLAMPS2460</v>
          </cell>
          <cell r="D2522" t="b">
            <v>1</v>
          </cell>
          <cell r="E2522" t="str">
            <v xml:space="preserve">TOYOTA PRIUS NHW20 (03-06) - FRONT BUMPER</v>
          </cell>
          <cell r="F2522" t="str">
            <v>TOYOTA</v>
          </cell>
          <cell r="G2522" t="str">
            <v xml:space="preserve">PRIUS/03 BPRF</v>
          </cell>
          <cell r="H2522" t="str">
            <v>TY38-0407</v>
          </cell>
          <cell r="J2522">
            <v>0.04</v>
          </cell>
          <cell r="K2522" t="str">
            <v>SUPPLIER0002</v>
          </cell>
          <cell r="L2522" t="str">
            <v xml:space="preserve">ANHUI TINCAI SILK CO. LTD</v>
          </cell>
          <cell r="N2522">
            <v>0</v>
          </cell>
          <cell r="O2522">
            <v>0</v>
          </cell>
          <cell r="R2522">
            <v>1</v>
          </cell>
          <cell r="S2522">
            <v>5</v>
          </cell>
          <cell r="T2522" t="str">
            <v xml:space="preserve">Yuan Purchase Pricelist (CNY)</v>
          </cell>
          <cell r="U2522">
            <v>120</v>
          </cell>
          <cell r="V2522">
            <v>2700</v>
          </cell>
          <cell r="W2522">
            <v>4190</v>
          </cell>
          <cell r="X2522">
            <v>5780</v>
          </cell>
          <cell r="Z2522">
            <v>14</v>
          </cell>
          <cell r="AB2522" t="str">
            <v>G4A</v>
          </cell>
        </row>
        <row r="2523">
          <cell r="A2523">
            <v>13601</v>
          </cell>
          <cell r="B2523" t="str">
            <v>AUTOLAMPS2471</v>
          </cell>
          <cell r="C2523" t="str">
            <v>AUTOLAMPS2471</v>
          </cell>
          <cell r="D2523" t="b">
            <v>1</v>
          </cell>
          <cell r="E2523" t="str">
            <v xml:space="preserve">TOYOTA PRIUS NHW20 (03-06) - HEAD LAMP (47-23) - LH</v>
          </cell>
          <cell r="F2523" t="str">
            <v>TOYOTA</v>
          </cell>
          <cell r="G2523" t="str">
            <v xml:space="preserve">PRIUS/03 HLA LH</v>
          </cell>
          <cell r="H2523" t="str">
            <v>TY38-0401-L</v>
          </cell>
          <cell r="J2523">
            <v>0.04</v>
          </cell>
          <cell r="K2523" t="str">
            <v>SUPPLIER0002</v>
          </cell>
          <cell r="L2523" t="str">
            <v xml:space="preserve">ANHUI TINCAI SILK CO. LTD</v>
          </cell>
          <cell r="M2523">
            <v>0</v>
          </cell>
          <cell r="N2523">
            <v>0</v>
          </cell>
          <cell r="O2523">
            <v>0</v>
          </cell>
          <cell r="R2523">
            <v>2</v>
          </cell>
          <cell r="S2523">
            <v>5</v>
          </cell>
          <cell r="T2523" t="str">
            <v xml:space="preserve">Yuan Purchase Pricelist (CNY)</v>
          </cell>
          <cell r="U2523">
            <v>135</v>
          </cell>
          <cell r="V2523">
            <v>3038</v>
          </cell>
          <cell r="W2523">
            <v>4710</v>
          </cell>
          <cell r="X2523">
            <v>6500</v>
          </cell>
          <cell r="Z2523">
            <v>1</v>
          </cell>
          <cell r="AB2523" t="str">
            <v>A4</v>
          </cell>
        </row>
        <row r="2524">
          <cell r="A2524">
            <v>13600</v>
          </cell>
          <cell r="B2524" t="str">
            <v>AUTOLAMPS2472</v>
          </cell>
          <cell r="C2524" t="str">
            <v>AUTOLAMPS2472</v>
          </cell>
          <cell r="D2524" t="b">
            <v>1</v>
          </cell>
          <cell r="E2524" t="str">
            <v xml:space="preserve">TOYOTA PRIUS NHW20 (03-06) - HEAD LAMP (47-23) - RH</v>
          </cell>
          <cell r="F2524" t="str">
            <v>TOYOTA</v>
          </cell>
          <cell r="G2524" t="str">
            <v xml:space="preserve">PRIUS/03 HLA RH</v>
          </cell>
          <cell r="H2524" t="str">
            <v>TY38-0401-R</v>
          </cell>
          <cell r="J2524">
            <v>0.04</v>
          </cell>
          <cell r="K2524" t="str">
            <v>SUPPLIER0002</v>
          </cell>
          <cell r="L2524" t="str">
            <v xml:space="preserve">ANHUI TINCAI SILK CO. LTD</v>
          </cell>
          <cell r="N2524">
            <v>0</v>
          </cell>
          <cell r="O2524">
            <v>0</v>
          </cell>
          <cell r="R2524">
            <v>2</v>
          </cell>
          <cell r="S2524">
            <v>5</v>
          </cell>
          <cell r="T2524" t="str">
            <v xml:space="preserve">Yuan Purchase Pricelist (CNY)</v>
          </cell>
          <cell r="U2524">
            <v>135</v>
          </cell>
          <cell r="V2524">
            <v>3038</v>
          </cell>
          <cell r="W2524">
            <v>4710</v>
          </cell>
          <cell r="X2524">
            <v>6500</v>
          </cell>
          <cell r="Z2524">
            <v>3</v>
          </cell>
          <cell r="AB2524" t="str">
            <v>A4</v>
          </cell>
        </row>
        <row r="2525">
          <cell r="A2525">
            <v>13603</v>
          </cell>
          <cell r="B2525" t="str">
            <v>AUTOLAMPS2462</v>
          </cell>
          <cell r="C2525" t="str">
            <v>AUTOLAMPS2462</v>
          </cell>
          <cell r="D2525" t="b">
            <v>1</v>
          </cell>
          <cell r="E2525" t="str">
            <v xml:space="preserve">TOYOTA PRIUS NHW20 (03-06) - INNER FENDER - LH</v>
          </cell>
          <cell r="F2525" t="str">
            <v>TOYOTA</v>
          </cell>
          <cell r="G2525" t="str">
            <v xml:space="preserve">PRIUS/03 FIF LH</v>
          </cell>
          <cell r="H2525" t="str">
            <v>TY38-0416-1-L</v>
          </cell>
          <cell r="J2525">
            <v>0.04</v>
          </cell>
          <cell r="K2525" t="str">
            <v>SUPPLIER0002</v>
          </cell>
          <cell r="L2525" t="str">
            <v xml:space="preserve">ANHUI TINCAI SILK CO. LTD</v>
          </cell>
          <cell r="M2525">
            <v>0</v>
          </cell>
          <cell r="N2525">
            <v>0</v>
          </cell>
          <cell r="O2525">
            <v>0</v>
          </cell>
          <cell r="R2525">
            <v>5</v>
          </cell>
          <cell r="S2525">
            <v>10</v>
          </cell>
          <cell r="T2525" t="str">
            <v xml:space="preserve">Yuan Purchase Pricelist (CNY)</v>
          </cell>
          <cell r="U2525">
            <v>30</v>
          </cell>
          <cell r="V2525">
            <v>675</v>
          </cell>
          <cell r="W2525">
            <v>1050</v>
          </cell>
          <cell r="X2525">
            <v>1450</v>
          </cell>
        </row>
        <row r="2526">
          <cell r="A2526">
            <v>13602</v>
          </cell>
          <cell r="B2526" t="str">
            <v>AUTOLAMPS2463</v>
          </cell>
          <cell r="C2526" t="str">
            <v>AUTOLAMPS2463</v>
          </cell>
          <cell r="D2526" t="b">
            <v>1</v>
          </cell>
          <cell r="E2526" t="str">
            <v xml:space="preserve">TOYOTA PRIUS NHW20 (03-06) - INNER FENDER - RH</v>
          </cell>
          <cell r="F2526" t="str">
            <v>TOYOTA</v>
          </cell>
          <cell r="G2526" t="str">
            <v xml:space="preserve">PRIUS/03 FIF RH</v>
          </cell>
          <cell r="H2526" t="str">
            <v>TY38-0416-1-R</v>
          </cell>
          <cell r="J2526">
            <v>0.04</v>
          </cell>
          <cell r="K2526" t="str">
            <v>SUPPLIER0002</v>
          </cell>
          <cell r="L2526" t="str">
            <v xml:space="preserve">ANHUI TINCAI SILK CO. LTD</v>
          </cell>
          <cell r="M2526">
            <v>0</v>
          </cell>
          <cell r="N2526">
            <v>0</v>
          </cell>
          <cell r="O2526">
            <v>0</v>
          </cell>
          <cell r="R2526">
            <v>5</v>
          </cell>
          <cell r="S2526">
            <v>10</v>
          </cell>
          <cell r="T2526" t="str">
            <v xml:space="preserve">Yuan Purchase Pricelist (CNY)</v>
          </cell>
          <cell r="U2526">
            <v>30</v>
          </cell>
          <cell r="V2526">
            <v>675</v>
          </cell>
          <cell r="W2526">
            <v>1050</v>
          </cell>
          <cell r="X2526">
            <v>1450</v>
          </cell>
        </row>
        <row r="2527">
          <cell r="A2527">
            <v>13454</v>
          </cell>
          <cell r="B2527" t="str">
            <v>AUTOLAMPS2459</v>
          </cell>
          <cell r="C2527" t="str">
            <v>AUTOLAMPS2459</v>
          </cell>
          <cell r="D2527" t="b">
            <v>1</v>
          </cell>
          <cell r="E2527" t="str">
            <v xml:space="preserve">TOYOTA PRIUS NHW20 (03-06) - LAMINATED FRONT WINDSCREEN</v>
          </cell>
          <cell r="F2527" t="str">
            <v>TOYOTA</v>
          </cell>
          <cell r="G2527" t="str">
            <v xml:space="preserve">NHW20 LFW/X</v>
          </cell>
          <cell r="H2527" t="str">
            <v xml:space="preserve">NHW20 LFW/X</v>
          </cell>
          <cell r="I2527" t="str">
            <v>1406*1010</v>
          </cell>
          <cell r="J2527">
            <v>0.02</v>
          </cell>
          <cell r="K2527" t="str">
            <v>SUPPLIER0015</v>
          </cell>
          <cell r="L2527" t="str">
            <v xml:space="preserve">XINYI AUTOMOBILE GLASS (SHENZHEN) CO., LTD</v>
          </cell>
          <cell r="M2527">
            <v>0</v>
          </cell>
          <cell r="N2527">
            <v>0</v>
          </cell>
          <cell r="O2527">
            <v>0</v>
          </cell>
          <cell r="R2527">
            <v>1</v>
          </cell>
          <cell r="S2527">
            <v>4</v>
          </cell>
          <cell r="T2527" t="str">
            <v xml:space="preserve">USD Purchase Pricelist (USD)</v>
          </cell>
          <cell r="U2527">
            <v>18.37</v>
          </cell>
          <cell r="V2527">
            <v>2</v>
          </cell>
          <cell r="W2527">
            <v>3700</v>
          </cell>
          <cell r="X2527">
            <v>5110</v>
          </cell>
        </row>
        <row r="2528">
          <cell r="A2528">
            <v>13604</v>
          </cell>
          <cell r="B2528" t="str">
            <v>AUTOLAMPS2461</v>
          </cell>
          <cell r="C2528" t="str">
            <v>AUTOLAMPS2461</v>
          </cell>
          <cell r="D2528" t="b">
            <v>1</v>
          </cell>
          <cell r="E2528" t="str">
            <v xml:space="preserve">TOYOTA PRIUS NHW20 (03-06) - REAR BUMPER</v>
          </cell>
          <cell r="F2528" t="str">
            <v>TOYOTA</v>
          </cell>
          <cell r="G2528" t="str">
            <v xml:space="preserve">PRIUS/03 BPRR</v>
          </cell>
          <cell r="H2528" t="str">
            <v>TY27-0108</v>
          </cell>
          <cell r="J2528">
            <v>0.04</v>
          </cell>
          <cell r="K2528" t="str">
            <v>SUPPLIER0002</v>
          </cell>
          <cell r="L2528" t="str">
            <v xml:space="preserve">ANHUI TINCAI SILK CO. LTD</v>
          </cell>
          <cell r="N2528">
            <v>0</v>
          </cell>
          <cell r="O2528">
            <v>0</v>
          </cell>
          <cell r="R2528">
            <v>1</v>
          </cell>
          <cell r="S2528">
            <v>5</v>
          </cell>
          <cell r="T2528" t="str">
            <v xml:space="preserve">Yuan Purchase Pricelist (CNY)</v>
          </cell>
          <cell r="U2528">
            <v>130</v>
          </cell>
          <cell r="V2528">
            <v>2925</v>
          </cell>
          <cell r="W2528">
            <v>4530</v>
          </cell>
          <cell r="X2528">
            <v>6250</v>
          </cell>
          <cell r="Z2528">
            <v>14</v>
          </cell>
          <cell r="AB2528" t="str">
            <v>G4A</v>
          </cell>
        </row>
        <row r="2529">
          <cell r="A2529">
            <v>13606</v>
          </cell>
          <cell r="B2529" t="str">
            <v>AUTOLAMPS2475</v>
          </cell>
          <cell r="C2529" t="str">
            <v>AUTOLAMPS2475</v>
          </cell>
          <cell r="D2529" t="b">
            <v>1</v>
          </cell>
          <cell r="E2529" t="str">
            <v xml:space="preserve">TOYOTA PRIUS NHW20 (03-06) - TAIL LAMP CLEAR (47-13) - LH</v>
          </cell>
          <cell r="F2529" t="str">
            <v>TOYOTA</v>
          </cell>
          <cell r="G2529" t="str">
            <v xml:space="preserve">PRIUS/03 TLAC LH</v>
          </cell>
          <cell r="H2529" t="str">
            <v>TY38-0402A-L</v>
          </cell>
          <cell r="J2529">
            <v>0.04</v>
          </cell>
          <cell r="K2529" t="str">
            <v>SUPPLIER0002</v>
          </cell>
          <cell r="L2529" t="str">
            <v xml:space="preserve">ANHUI TINCAI SILK CO. LTD</v>
          </cell>
          <cell r="N2529">
            <v>0</v>
          </cell>
          <cell r="O2529">
            <v>0</v>
          </cell>
          <cell r="R2529">
            <v>2</v>
          </cell>
          <cell r="S2529">
            <v>5</v>
          </cell>
          <cell r="T2529" t="str">
            <v xml:space="preserve">Yuan Purchase Pricelist (CNY)</v>
          </cell>
          <cell r="U2529">
            <v>90</v>
          </cell>
          <cell r="V2529">
            <v>2025</v>
          </cell>
          <cell r="W2529">
            <v>3140</v>
          </cell>
          <cell r="X2529">
            <v>4330</v>
          </cell>
          <cell r="Z2529">
            <v>8</v>
          </cell>
          <cell r="AB2529" t="str">
            <v>B2</v>
          </cell>
        </row>
        <row r="2530">
          <cell r="A2530">
            <v>13605</v>
          </cell>
          <cell r="B2530" t="str">
            <v>AUTOLAMPS2476</v>
          </cell>
          <cell r="C2530" t="str">
            <v>AUTOLAMPS2476</v>
          </cell>
          <cell r="D2530" t="b">
            <v>1</v>
          </cell>
          <cell r="E2530" t="str">
            <v xml:space="preserve">TOYOTA PRIUS NHW20 (03-06) - TAIL LAMP CLEAR (47-13) - RH</v>
          </cell>
          <cell r="F2530" t="str">
            <v>TOYOTA</v>
          </cell>
          <cell r="G2530" t="str">
            <v xml:space="preserve">PRIUS/03 TLAC RH</v>
          </cell>
          <cell r="H2530" t="str">
            <v>TY38-0402A-R</v>
          </cell>
          <cell r="J2530">
            <v>0.04</v>
          </cell>
          <cell r="K2530" t="str">
            <v>SUPPLIER0002</v>
          </cell>
          <cell r="L2530" t="str">
            <v xml:space="preserve">ANHUI TINCAI SILK CO. LTD</v>
          </cell>
          <cell r="N2530">
            <v>0</v>
          </cell>
          <cell r="O2530">
            <v>0</v>
          </cell>
          <cell r="R2530">
            <v>2</v>
          </cell>
          <cell r="S2530">
            <v>5</v>
          </cell>
          <cell r="T2530" t="str">
            <v xml:space="preserve">Yuan Purchase Pricelist (CNY)</v>
          </cell>
          <cell r="U2530">
            <v>90</v>
          </cell>
          <cell r="V2530">
            <v>2025</v>
          </cell>
          <cell r="W2530">
            <v>3140</v>
          </cell>
          <cell r="X2530">
            <v>4330</v>
          </cell>
          <cell r="Z2530">
            <v>13</v>
          </cell>
          <cell r="AB2530" t="str">
            <v>B2</v>
          </cell>
        </row>
        <row r="2531">
          <cell r="A2531">
            <v>13608</v>
          </cell>
          <cell r="B2531" t="str">
            <v>AUTOLAMPS2477</v>
          </cell>
          <cell r="C2531" t="str">
            <v>AUTOLAMPS2477</v>
          </cell>
          <cell r="D2531" t="b">
            <v>1</v>
          </cell>
          <cell r="E2531" t="str">
            <v xml:space="preserve">TOYOTA PRIUS NHW20 (03-06) - TAIL LAMP CLEAR/RED (47-14) - LH</v>
          </cell>
          <cell r="F2531" t="str">
            <v>TOYOTA</v>
          </cell>
          <cell r="G2531" t="str">
            <v xml:space="preserve">PRIUS/03 TLACR LH</v>
          </cell>
          <cell r="H2531" t="str">
            <v>TY38-0402B-L</v>
          </cell>
          <cell r="J2531">
            <v>0.04</v>
          </cell>
          <cell r="K2531" t="str">
            <v>SUPPLIER0002</v>
          </cell>
          <cell r="L2531" t="str">
            <v xml:space="preserve">ANHUI TINCAI SILK CO. LTD</v>
          </cell>
          <cell r="M2531">
            <v>0</v>
          </cell>
          <cell r="N2531">
            <v>0</v>
          </cell>
          <cell r="O2531">
            <v>0</v>
          </cell>
          <cell r="R2531">
            <v>2</v>
          </cell>
          <cell r="S2531">
            <v>5</v>
          </cell>
          <cell r="T2531" t="str">
            <v xml:space="preserve">Yuan Purchase Pricelist (CNY)</v>
          </cell>
          <cell r="U2531">
            <v>90</v>
          </cell>
          <cell r="V2531">
            <v>2025</v>
          </cell>
          <cell r="W2531">
            <v>3140</v>
          </cell>
          <cell r="X2531">
            <v>4330</v>
          </cell>
        </row>
        <row r="2532">
          <cell r="A2532">
            <v>13607</v>
          </cell>
          <cell r="B2532" t="str">
            <v>AUTOLAMPS2478</v>
          </cell>
          <cell r="C2532" t="str">
            <v>AUTOLAMPS2478</v>
          </cell>
          <cell r="D2532" t="b">
            <v>1</v>
          </cell>
          <cell r="E2532" t="str">
            <v xml:space="preserve">TOYOTA PRIUS NHW20 (03-06) - TAIL LAMP CLEAR/RED (47-14) - RH</v>
          </cell>
          <cell r="F2532" t="str">
            <v>TOYOTA</v>
          </cell>
          <cell r="G2532" t="str">
            <v xml:space="preserve">PRIUS/03 TLACR RH</v>
          </cell>
          <cell r="H2532" t="str">
            <v>TY38-0402B-R</v>
          </cell>
          <cell r="J2532">
            <v>0.04</v>
          </cell>
          <cell r="K2532" t="str">
            <v>SUPPLIER0002</v>
          </cell>
          <cell r="L2532" t="str">
            <v xml:space="preserve">ANHUI TINCAI SILK CO. LTD</v>
          </cell>
          <cell r="N2532">
            <v>0</v>
          </cell>
          <cell r="O2532">
            <v>0</v>
          </cell>
          <cell r="R2532">
            <v>2</v>
          </cell>
          <cell r="S2532">
            <v>5</v>
          </cell>
          <cell r="T2532" t="str">
            <v xml:space="preserve">Yuan Purchase Pricelist (CNY)</v>
          </cell>
          <cell r="U2532">
            <v>90</v>
          </cell>
          <cell r="V2532">
            <v>2025</v>
          </cell>
          <cell r="W2532">
            <v>3140</v>
          </cell>
          <cell r="X2532">
            <v>4330</v>
          </cell>
        </row>
        <row r="2533">
          <cell r="A2533">
            <v>13710</v>
          </cell>
          <cell r="B2533" t="str">
            <v>AUTOLAMPS2479</v>
          </cell>
          <cell r="C2533" t="str">
            <v>AUTOLAMPS2479</v>
          </cell>
          <cell r="D2533" t="b">
            <v>1</v>
          </cell>
          <cell r="E2533" t="str">
            <v xml:space="preserve">TOYOTA PROBOX / SUCCEED (02-10) - FRONT DOOR GLASS - LH</v>
          </cell>
          <cell r="F2533" t="str">
            <v>TOYOTA</v>
          </cell>
          <cell r="G2533" t="str">
            <v xml:space="preserve">NCP58 FD/LH</v>
          </cell>
          <cell r="H2533" t="str">
            <v xml:space="preserve">NCP58 FD/LH</v>
          </cell>
          <cell r="I2533" t="str">
            <v>847*448</v>
          </cell>
          <cell r="J2533">
            <v>0.04</v>
          </cell>
          <cell r="K2533" t="str">
            <v>SUPPLIER0015</v>
          </cell>
          <cell r="L2533" t="str">
            <v xml:space="preserve">XINYI AUTOMOBILE GLASS (SHENZHEN) CO., LTD</v>
          </cell>
          <cell r="M2533" t="e">
            <v>#N/A</v>
          </cell>
          <cell r="N2533" t="e">
            <v>#N/A</v>
          </cell>
          <cell r="O2533" t="e">
            <v>#N/A</v>
          </cell>
          <cell r="R2533">
            <v>2</v>
          </cell>
          <cell r="S2533">
            <v>5</v>
          </cell>
          <cell r="T2533" t="str">
            <v xml:space="preserve">USD Purchase Pricelist (USD)</v>
          </cell>
          <cell r="U2533">
            <v>2.66</v>
          </cell>
          <cell r="V2533">
            <v>476.67</v>
          </cell>
          <cell r="W2533">
            <v>600</v>
          </cell>
          <cell r="X2533">
            <v>740</v>
          </cell>
        </row>
        <row r="2534">
          <cell r="A2534">
            <v>13711</v>
          </cell>
          <cell r="B2534" t="str">
            <v>AUTOLAMPS2480</v>
          </cell>
          <cell r="C2534" t="str">
            <v>AUTOLAMPS2480</v>
          </cell>
          <cell r="D2534" t="b">
            <v>1</v>
          </cell>
          <cell r="E2534" t="str">
            <v xml:space="preserve">TOYOTA PROBOX / SUCCEED (02-10) - FRONT DOOR GLASS - RH</v>
          </cell>
          <cell r="F2534" t="str">
            <v>TOYOTA</v>
          </cell>
          <cell r="G2534" t="str">
            <v xml:space="preserve">NCP58 FD/RH</v>
          </cell>
          <cell r="H2534" t="str">
            <v xml:space="preserve">NCP58 FD/RH</v>
          </cell>
          <cell r="I2534" t="str">
            <v>847*448</v>
          </cell>
          <cell r="J2534">
            <v>0.04</v>
          </cell>
          <cell r="K2534" t="str">
            <v>SUPPLIER0015</v>
          </cell>
          <cell r="L2534" t="str">
            <v xml:space="preserve">XINYI AUTOMOBILE GLASS (SHENZHEN) CO., LTD</v>
          </cell>
          <cell r="M2534" t="e">
            <v>#N/A</v>
          </cell>
          <cell r="N2534" t="e">
            <v>#N/A</v>
          </cell>
          <cell r="O2534" t="e">
            <v>#N/A</v>
          </cell>
          <cell r="R2534">
            <v>2</v>
          </cell>
          <cell r="S2534">
            <v>5</v>
          </cell>
          <cell r="T2534" t="str">
            <v xml:space="preserve">USD Purchase Pricelist (USD)</v>
          </cell>
          <cell r="U2534">
            <v>2.66</v>
          </cell>
          <cell r="V2534">
            <v>476.67</v>
          </cell>
          <cell r="W2534">
            <v>600</v>
          </cell>
          <cell r="X2534">
            <v>740</v>
          </cell>
        </row>
        <row r="2535">
          <cell r="A2535">
            <v>12862</v>
          </cell>
          <cell r="B2535" t="str">
            <v>AUTOLAMPS2481</v>
          </cell>
          <cell r="C2535" t="str">
            <v>AUTOLAMPS2481</v>
          </cell>
          <cell r="D2535" t="b">
            <v>1</v>
          </cell>
          <cell r="E2535" t="str">
            <v xml:space="preserve">TOYOTA PROBOX / SUCCEED (02-10) - REAR DOOR GLASS - LH</v>
          </cell>
          <cell r="F2535" t="str">
            <v>TOYOTA</v>
          </cell>
          <cell r="G2535" t="str">
            <v xml:space="preserve">NCP58 RD/LH</v>
          </cell>
          <cell r="H2535" t="str">
            <v xml:space="preserve">NCP58 RD/LH</v>
          </cell>
          <cell r="I2535" t="str">
            <v>640*452</v>
          </cell>
          <cell r="J2535">
            <v>0.02</v>
          </cell>
          <cell r="K2535" t="str">
            <v>SUPPLIER0015</v>
          </cell>
          <cell r="L2535" t="str">
            <v xml:space="preserve">XINYI AUTOMOBILE GLASS (SHENZHEN) CO., LTD</v>
          </cell>
          <cell r="M2535">
            <v>7</v>
          </cell>
          <cell r="N2535">
            <v>28</v>
          </cell>
          <cell r="O2535">
            <v>35</v>
          </cell>
          <cell r="R2535">
            <v>5</v>
          </cell>
          <cell r="S2535">
            <v>20</v>
          </cell>
          <cell r="T2535" t="str">
            <v xml:space="preserve">USD Purchase Pricelist (USD)</v>
          </cell>
          <cell r="U2535">
            <v>2.6</v>
          </cell>
          <cell r="V2535">
            <v>465.92</v>
          </cell>
          <cell r="W2535">
            <v>600</v>
          </cell>
          <cell r="X2535">
            <v>740</v>
          </cell>
          <cell r="Z2535">
            <v>30</v>
          </cell>
          <cell r="AB2535" t="str">
            <v>2A</v>
          </cell>
        </row>
        <row r="2536">
          <cell r="A2536">
            <v>12863</v>
          </cell>
          <cell r="B2536" t="str">
            <v>AUTOLAMPS2482</v>
          </cell>
          <cell r="C2536" t="str">
            <v>AUTOLAMPS2482</v>
          </cell>
          <cell r="D2536" t="b">
            <v>1</v>
          </cell>
          <cell r="E2536" t="str">
            <v xml:space="preserve">TOYOTA PROBOX / SUCCEED (02-10) - REAR DOOR GLASS - RH</v>
          </cell>
          <cell r="F2536" t="str">
            <v>TOYOTA</v>
          </cell>
          <cell r="G2536" t="str">
            <v xml:space="preserve">NCP58 RD/RH</v>
          </cell>
          <cell r="H2536" t="str">
            <v xml:space="preserve">NCP58 RD/RH</v>
          </cell>
          <cell r="I2536" t="str">
            <v>640*452</v>
          </cell>
          <cell r="J2536">
            <v>0.02</v>
          </cell>
          <cell r="K2536" t="str">
            <v>SUPPLIER0015</v>
          </cell>
          <cell r="L2536" t="str">
            <v xml:space="preserve">XINYI AUTOMOBILE GLASS (SHENZHEN) CO., LTD</v>
          </cell>
          <cell r="M2536">
            <v>8</v>
          </cell>
          <cell r="N2536">
            <v>32</v>
          </cell>
          <cell r="O2536">
            <v>40</v>
          </cell>
          <cell r="R2536">
            <v>5</v>
          </cell>
          <cell r="S2536">
            <v>20</v>
          </cell>
          <cell r="T2536" t="str">
            <v xml:space="preserve">USD Purchase Pricelist (USD)</v>
          </cell>
          <cell r="U2536">
            <v>2.6</v>
          </cell>
          <cell r="V2536">
            <v>465.92</v>
          </cell>
          <cell r="W2536">
            <v>600</v>
          </cell>
          <cell r="X2536">
            <v>740</v>
          </cell>
          <cell r="Z2536">
            <v>35</v>
          </cell>
          <cell r="AB2536" t="str">
            <v>2A</v>
          </cell>
        </row>
        <row r="2537">
          <cell r="A2537">
            <v>11960</v>
          </cell>
          <cell r="B2537" t="str">
            <v>AUTOLAMPS2483</v>
          </cell>
          <cell r="C2537" t="str">
            <v>AUTOLAMPS2483</v>
          </cell>
          <cell r="D2537" t="b">
            <v>1</v>
          </cell>
          <cell r="E2537" t="str">
            <v xml:space="preserve">TOYOTA PROBOX / SUCCEED (02-10) - REAR QUARTER GLASS - LH</v>
          </cell>
          <cell r="F2537" t="str">
            <v>TOYOTA</v>
          </cell>
          <cell r="G2537" t="str">
            <v xml:space="preserve">NCP58 RQ/LH</v>
          </cell>
          <cell r="H2537" t="str">
            <v xml:space="preserve">NCP58 RQ/LH</v>
          </cell>
          <cell r="I2537" t="str">
            <v>170*421</v>
          </cell>
          <cell r="J2537">
            <v>0.02</v>
          </cell>
          <cell r="K2537" t="str">
            <v>SUPPLIER0015</v>
          </cell>
          <cell r="L2537" t="str">
            <v xml:space="preserve">XINYI AUTOMOBILE GLASS (SHENZHEN) CO., LTD</v>
          </cell>
          <cell r="M2537">
            <v>8</v>
          </cell>
          <cell r="N2537">
            <v>32</v>
          </cell>
          <cell r="O2537">
            <v>40</v>
          </cell>
          <cell r="R2537">
            <v>5</v>
          </cell>
          <cell r="S2537">
            <v>20</v>
          </cell>
          <cell r="T2537" t="str">
            <v xml:space="preserve">USD Purchase Pricelist (USD)</v>
          </cell>
          <cell r="U2537">
            <v>1.5</v>
          </cell>
          <cell r="V2537">
            <v>268.8</v>
          </cell>
          <cell r="W2537">
            <v>350</v>
          </cell>
          <cell r="X2537">
            <v>430</v>
          </cell>
          <cell r="Z2537">
            <v>37</v>
          </cell>
          <cell r="AB2537" t="str">
            <v>1A</v>
          </cell>
        </row>
        <row r="2538">
          <cell r="A2538">
            <v>12028</v>
          </cell>
          <cell r="B2538" t="str">
            <v>AUTOLAMPS2484</v>
          </cell>
          <cell r="C2538" t="str">
            <v>AUTOLAMPS2484</v>
          </cell>
          <cell r="D2538" t="b">
            <v>1</v>
          </cell>
          <cell r="E2538" t="str">
            <v xml:space="preserve">TOYOTA PROBOX / SUCCEED (02-10) - REAR QUARTER GLASS - RH</v>
          </cell>
          <cell r="F2538" t="str">
            <v>TOYOTA</v>
          </cell>
          <cell r="G2538" t="str">
            <v xml:space="preserve">NCP58 RQ/RH</v>
          </cell>
          <cell r="H2538" t="str">
            <v xml:space="preserve">NCP58 RQ/RH</v>
          </cell>
          <cell r="I2538" t="str">
            <v>170*421</v>
          </cell>
          <cell r="J2538">
            <v>0.02</v>
          </cell>
          <cell r="K2538" t="str">
            <v>SUPPLIER0015</v>
          </cell>
          <cell r="L2538" t="str">
            <v xml:space="preserve">XINYI AUTOMOBILE GLASS (SHENZHEN) CO., LTD</v>
          </cell>
          <cell r="M2538">
            <v>9</v>
          </cell>
          <cell r="N2538">
            <v>36</v>
          </cell>
          <cell r="O2538">
            <v>45</v>
          </cell>
          <cell r="R2538">
            <v>5</v>
          </cell>
          <cell r="S2538">
            <v>20</v>
          </cell>
          <cell r="T2538" t="str">
            <v xml:space="preserve">USD Purchase Pricelist (USD)</v>
          </cell>
          <cell r="U2538">
            <v>1.5</v>
          </cell>
          <cell r="V2538">
            <v>268.8</v>
          </cell>
          <cell r="W2538">
            <v>350</v>
          </cell>
          <cell r="X2538">
            <v>430</v>
          </cell>
          <cell r="Z2538">
            <v>35</v>
          </cell>
          <cell r="AB2538" t="str">
            <v>1A</v>
          </cell>
        </row>
        <row r="2539">
          <cell r="A2539">
            <v>12029</v>
          </cell>
          <cell r="B2539" t="str">
            <v>AUTOLAMPS2485</v>
          </cell>
          <cell r="C2539" t="str">
            <v>AUTOLAMPS2485</v>
          </cell>
          <cell r="D2539" t="b">
            <v>1</v>
          </cell>
          <cell r="E2539" t="str">
            <v xml:space="preserve">TOYOTA PROBOX / SUCCEED (02-10) - SIDE FIX WINDOW - LH</v>
          </cell>
          <cell r="F2539" t="str">
            <v>TOYOTA</v>
          </cell>
          <cell r="G2539" t="str">
            <v xml:space="preserve">NCP58 SW/LH/X</v>
          </cell>
          <cell r="H2539" t="str">
            <v xml:space="preserve">NCP58 SW/LH/X</v>
          </cell>
          <cell r="I2539" t="str">
            <v>617*395</v>
          </cell>
          <cell r="J2539">
            <v>0.02</v>
          </cell>
          <cell r="K2539" t="str">
            <v>SUPPLIER0015</v>
          </cell>
          <cell r="L2539" t="str">
            <v xml:space="preserve">XINYI AUTOMOBILE GLASS (SHENZHEN) CO., LTD</v>
          </cell>
          <cell r="M2539">
            <v>17</v>
          </cell>
          <cell r="N2539">
            <v>68</v>
          </cell>
          <cell r="O2539">
            <v>85</v>
          </cell>
          <cell r="R2539">
            <v>6</v>
          </cell>
          <cell r="S2539">
            <v>24</v>
          </cell>
          <cell r="T2539" t="str">
            <v xml:space="preserve">USD Purchase Pricelist (USD)</v>
          </cell>
          <cell r="U2539">
            <v>4</v>
          </cell>
          <cell r="V2539">
            <v>716.8</v>
          </cell>
          <cell r="W2539">
            <v>900</v>
          </cell>
          <cell r="X2539">
            <v>1130</v>
          </cell>
          <cell r="Z2539">
            <v>24</v>
          </cell>
        </row>
        <row r="2540">
          <cell r="A2540">
            <v>12030</v>
          </cell>
          <cell r="B2540" t="str">
            <v>AUTOLAMPS2486</v>
          </cell>
          <cell r="C2540" t="str">
            <v>AUTOLAMPS2486</v>
          </cell>
          <cell r="D2540" t="b">
            <v>1</v>
          </cell>
          <cell r="E2540" t="str">
            <v xml:space="preserve">TOYOTA PROBOX / SUCCEED (02-10) - SIDE FIX WINDOW - RH</v>
          </cell>
          <cell r="F2540" t="str">
            <v>TOYOTA</v>
          </cell>
          <cell r="G2540" t="str">
            <v xml:space="preserve">NCP58 SW/RH/X</v>
          </cell>
          <cell r="H2540" t="str">
            <v xml:space="preserve">NCP58 SW/RH/X</v>
          </cell>
          <cell r="I2540" t="str">
            <v>617*395</v>
          </cell>
          <cell r="J2540">
            <v>0.02</v>
          </cell>
          <cell r="K2540" t="str">
            <v>SUPPLIER0015</v>
          </cell>
          <cell r="L2540" t="str">
            <v xml:space="preserve">XINYI AUTOMOBILE GLASS (SHENZHEN) CO., LTD</v>
          </cell>
          <cell r="M2540">
            <v>16</v>
          </cell>
          <cell r="N2540">
            <v>64</v>
          </cell>
          <cell r="O2540">
            <v>80</v>
          </cell>
          <cell r="R2540">
            <v>6</v>
          </cell>
          <cell r="S2540">
            <v>24</v>
          </cell>
          <cell r="T2540" t="str">
            <v xml:space="preserve">USD Purchase Pricelist (USD)</v>
          </cell>
          <cell r="U2540">
            <v>4</v>
          </cell>
          <cell r="V2540">
            <v>716.8</v>
          </cell>
          <cell r="W2540">
            <v>900</v>
          </cell>
          <cell r="X2540">
            <v>1130</v>
          </cell>
          <cell r="Z2540">
            <v>41</v>
          </cell>
        </row>
        <row r="2541">
          <cell r="A2541">
            <v>10324</v>
          </cell>
          <cell r="B2541" t="str">
            <v>AUTOLAMPS2487</v>
          </cell>
          <cell r="C2541" t="str">
            <v>AUTOLAMPS2487</v>
          </cell>
          <cell r="D2541" t="b">
            <v>1</v>
          </cell>
          <cell r="E2541" t="str">
            <v xml:space="preserve">TOYOTA PROBOX / SUCCEED (02-10) - SIDE MIRROR (ELECTRIC - 3-WIRE) - LH</v>
          </cell>
          <cell r="F2541" t="str">
            <v>TOYOTA</v>
          </cell>
          <cell r="G2541" t="str">
            <v xml:space="preserve">PROBOX SME LH</v>
          </cell>
          <cell r="H2541" t="str">
            <v>TY27-0212A-L</v>
          </cell>
          <cell r="J2541">
            <v>0.04</v>
          </cell>
          <cell r="K2541" t="str">
            <v>SUPPLIER0002</v>
          </cell>
          <cell r="L2541" t="str">
            <v xml:space="preserve">ANHUI TINCAI SILK CO. LTD</v>
          </cell>
          <cell r="M2541">
            <v>11</v>
          </cell>
          <cell r="N2541">
            <v>44</v>
          </cell>
          <cell r="O2541">
            <v>55</v>
          </cell>
          <cell r="P2541">
            <v>5</v>
          </cell>
          <cell r="Q2541">
            <v>20</v>
          </cell>
          <cell r="T2541" t="str">
            <v xml:space="preserve">Yuan Purchase Pricelist (CNY)</v>
          </cell>
          <cell r="U2541">
            <v>71.3</v>
          </cell>
          <cell r="V2541">
            <v>1939</v>
          </cell>
          <cell r="W2541">
            <v>2910</v>
          </cell>
          <cell r="X2541">
            <v>3880</v>
          </cell>
        </row>
        <row r="2542">
          <cell r="A2542">
            <v>10323</v>
          </cell>
          <cell r="B2542" t="str">
            <v>AUTOLAMPS2488</v>
          </cell>
          <cell r="C2542" t="str">
            <v>AUTOLAMPS2488</v>
          </cell>
          <cell r="D2542" t="b">
            <v>1</v>
          </cell>
          <cell r="E2542" t="str">
            <v xml:space="preserve">TOYOTA PROBOX / SUCCEED (02-10) - SIDE MIRROR (ELECTRIC - 3-WIRE) - RH</v>
          </cell>
          <cell r="F2542" t="str">
            <v>TOYOTA</v>
          </cell>
          <cell r="G2542" t="str">
            <v xml:space="preserve">PROBOX SME RH</v>
          </cell>
          <cell r="H2542" t="str">
            <v>TY27-0212A-R</v>
          </cell>
          <cell r="J2542">
            <v>0.04</v>
          </cell>
          <cell r="K2542" t="str">
            <v>SUPPLIER0002</v>
          </cell>
          <cell r="L2542" t="str">
            <v xml:space="preserve">ANHUI TINCAI SILK CO. LTD</v>
          </cell>
          <cell r="M2542">
            <v>12</v>
          </cell>
          <cell r="N2542">
            <v>48</v>
          </cell>
          <cell r="O2542">
            <v>60</v>
          </cell>
          <cell r="P2542">
            <v>5</v>
          </cell>
          <cell r="Q2542">
            <v>20</v>
          </cell>
          <cell r="T2542" t="str">
            <v xml:space="preserve">Yuan Purchase Pricelist (CNY)</v>
          </cell>
          <cell r="U2542">
            <v>71.3</v>
          </cell>
          <cell r="V2542">
            <v>1939</v>
          </cell>
          <cell r="W2542">
            <v>2910</v>
          </cell>
          <cell r="X2542">
            <v>3880</v>
          </cell>
        </row>
        <row r="2543">
          <cell r="A2543">
            <v>12709</v>
          </cell>
          <cell r="B2543" t="str">
            <v>AUTOLAMPS2489</v>
          </cell>
          <cell r="C2543" t="str">
            <v>AUTOLAMPS2489</v>
          </cell>
          <cell r="D2543" t="b">
            <v>1</v>
          </cell>
          <cell r="E2543" t="str">
            <v xml:space="preserve">TOYOTA PROBOX / SUCCEED (02-10) - SIDE MIRROR (MANUAL) LARGE - LH</v>
          </cell>
          <cell r="F2543" t="str">
            <v>TOYOTA</v>
          </cell>
          <cell r="G2543" t="str">
            <v xml:space="preserve">PROBOX SMML LH</v>
          </cell>
          <cell r="H2543" t="str">
            <v>TY27-0112B-L</v>
          </cell>
          <cell r="J2543">
            <v>0.04</v>
          </cell>
          <cell r="K2543" t="str">
            <v>SUPPLIER0002</v>
          </cell>
          <cell r="L2543" t="str">
            <v xml:space="preserve">ANHUI TINCAI SILK CO. LTD</v>
          </cell>
          <cell r="M2543">
            <v>14</v>
          </cell>
          <cell r="N2543">
            <v>56</v>
          </cell>
          <cell r="O2543">
            <v>70</v>
          </cell>
          <cell r="P2543">
            <v>5</v>
          </cell>
          <cell r="Q2543">
            <v>20</v>
          </cell>
          <cell r="T2543" t="str">
            <v xml:space="preserve">Yuan Purchase Pricelist (CNY)</v>
          </cell>
          <cell r="U2543">
            <v>65</v>
          </cell>
          <cell r="V2543">
            <v>1768</v>
          </cell>
          <cell r="W2543">
            <v>2650</v>
          </cell>
          <cell r="X2543">
            <v>3540</v>
          </cell>
          <cell r="Z2543">
            <v>18</v>
          </cell>
          <cell r="AB2543" t="str">
            <v>B12</v>
          </cell>
        </row>
        <row r="2544">
          <cell r="A2544">
            <v>12708</v>
          </cell>
          <cell r="B2544" t="str">
            <v>AUTOLAMPS2490</v>
          </cell>
          <cell r="C2544" t="str">
            <v>AUTOLAMPS2490</v>
          </cell>
          <cell r="D2544" t="b">
            <v>1</v>
          </cell>
          <cell r="E2544" t="str">
            <v xml:space="preserve">TOYOTA PROBOX / SUCCEED (02-10) - SIDE MIRROR (MANUAL) LARGE - RH</v>
          </cell>
          <cell r="F2544" t="str">
            <v>TOYOTA</v>
          </cell>
          <cell r="G2544" t="str">
            <v xml:space="preserve">PROBOX SMML RH</v>
          </cell>
          <cell r="H2544" t="str">
            <v>TY27-0112B-R</v>
          </cell>
          <cell r="J2544">
            <v>0.04</v>
          </cell>
          <cell r="K2544" t="str">
            <v>SUPPLIER0002</v>
          </cell>
          <cell r="L2544" t="str">
            <v xml:space="preserve">ANHUI TINCAI SILK CO. LTD</v>
          </cell>
          <cell r="M2544">
            <v>16</v>
          </cell>
          <cell r="N2544">
            <v>64</v>
          </cell>
          <cell r="O2544">
            <v>80</v>
          </cell>
          <cell r="P2544">
            <v>5</v>
          </cell>
          <cell r="Q2544">
            <v>20</v>
          </cell>
          <cell r="T2544" t="str">
            <v xml:space="preserve">Yuan Purchase Pricelist (CNY)</v>
          </cell>
          <cell r="U2544">
            <v>65</v>
          </cell>
          <cell r="V2544">
            <v>1768</v>
          </cell>
          <cell r="W2544">
            <v>2650</v>
          </cell>
          <cell r="X2544">
            <v>3540</v>
          </cell>
          <cell r="Z2544">
            <v>0</v>
          </cell>
          <cell r="AB2544" t="str">
            <v>B12</v>
          </cell>
        </row>
        <row r="2545">
          <cell r="A2545">
            <v>10340</v>
          </cell>
          <cell r="B2545" t="str">
            <v>AUTOLAMPS2491</v>
          </cell>
          <cell r="C2545" t="str">
            <v>AUTOLAMPS2491</v>
          </cell>
          <cell r="D2545" t="b">
            <v>1</v>
          </cell>
          <cell r="E2545" t="str">
            <v xml:space="preserve">TOYOTA PROBOX / SUCCEED (05-10) - SIDE MIRROR (ELECTRIC - 5 WIRE) - LH</v>
          </cell>
          <cell r="F2545" t="str">
            <v>TOYOTA</v>
          </cell>
          <cell r="G2545" t="str">
            <v xml:space="preserve">SUCCEED SME5W   LH</v>
          </cell>
          <cell r="H2545" t="str">
            <v>TY27-0212B-L</v>
          </cell>
          <cell r="J2545">
            <v>0.04</v>
          </cell>
          <cell r="K2545" t="str">
            <v>SUPPLIER0002</v>
          </cell>
          <cell r="L2545" t="str">
            <v xml:space="preserve">ANHUI TINCAI SILK CO. LTD</v>
          </cell>
          <cell r="M2545">
            <v>0</v>
          </cell>
          <cell r="N2545">
            <v>0</v>
          </cell>
          <cell r="O2545">
            <v>0</v>
          </cell>
          <cell r="P2545">
            <v>5</v>
          </cell>
          <cell r="Q2545">
            <v>20</v>
          </cell>
          <cell r="T2545" t="str">
            <v xml:space="preserve">Yuan Purchase Pricelist (CNY)</v>
          </cell>
          <cell r="U2545">
            <v>87</v>
          </cell>
          <cell r="V2545">
            <v>2022.75</v>
          </cell>
          <cell r="W2545">
            <v>3030</v>
          </cell>
          <cell r="X2545">
            <v>4180</v>
          </cell>
        </row>
        <row r="2546">
          <cell r="A2546">
            <v>10339</v>
          </cell>
          <cell r="B2546" t="str">
            <v>AUTOLAMPS2492</v>
          </cell>
          <cell r="C2546" t="str">
            <v>AUTOLAMPS2492</v>
          </cell>
          <cell r="D2546" t="b">
            <v>1</v>
          </cell>
          <cell r="E2546" t="str">
            <v xml:space="preserve">TOYOTA PROBOX / SUCCEED (05-10) - SIDE MIRROR (ELECTRIC - 5 WIRE) - RH</v>
          </cell>
          <cell r="F2546" t="str">
            <v>TOYOTA</v>
          </cell>
          <cell r="G2546" t="str">
            <v xml:space="preserve">SUCCEED SME5W   RH</v>
          </cell>
          <cell r="H2546" t="str">
            <v>TY27-0212B-R</v>
          </cell>
          <cell r="J2546">
            <v>0.04</v>
          </cell>
          <cell r="K2546" t="str">
            <v>SUPPLIER0002</v>
          </cell>
          <cell r="L2546" t="str">
            <v xml:space="preserve">ANHUI TINCAI SILK CO. LTD</v>
          </cell>
          <cell r="M2546">
            <v>0</v>
          </cell>
          <cell r="N2546">
            <v>0</v>
          </cell>
          <cell r="O2546">
            <v>0</v>
          </cell>
          <cell r="P2546">
            <v>5</v>
          </cell>
          <cell r="Q2546">
            <v>20</v>
          </cell>
          <cell r="T2546" t="str">
            <v xml:space="preserve">Yuan Purchase Pricelist (CNY)</v>
          </cell>
          <cell r="U2546">
            <v>87</v>
          </cell>
          <cell r="V2546">
            <v>2022.75</v>
          </cell>
          <cell r="W2546">
            <v>3030</v>
          </cell>
          <cell r="X2546">
            <v>4180</v>
          </cell>
        </row>
        <row r="2547">
          <cell r="A2547">
            <v>11173</v>
          </cell>
          <cell r="B2547" t="str">
            <v>AUTOLAMPS2508</v>
          </cell>
          <cell r="C2547" t="str">
            <v>AUTOLAMPS2508</v>
          </cell>
          <cell r="D2547" t="b">
            <v>1</v>
          </cell>
          <cell r="E2547" t="str">
            <v xml:space="preserve">TOYOTA PROBOX NCP58G (02-08) - MUDFLAP FRONT - LH</v>
          </cell>
          <cell r="F2547" t="str">
            <v>TOYOTA</v>
          </cell>
          <cell r="G2547" t="str">
            <v>PROBOX-MFF-LH</v>
          </cell>
          <cell r="H2547" t="str">
            <v>TY27-0126A-L</v>
          </cell>
          <cell r="J2547">
            <v>0.04</v>
          </cell>
          <cell r="K2547" t="str">
            <v>SUPPLIER0002</v>
          </cell>
          <cell r="L2547" t="str">
            <v xml:space="preserve">ANHUI TINCAI SILK CO. LTD</v>
          </cell>
          <cell r="N2547">
            <v>0</v>
          </cell>
          <cell r="O2547">
            <v>0</v>
          </cell>
          <cell r="T2547" t="str">
            <v xml:space="preserve">Yuan Purchase Pricelist (CNY)</v>
          </cell>
          <cell r="U2547">
            <v>5</v>
          </cell>
          <cell r="V2547">
            <v>130</v>
          </cell>
          <cell r="W2547">
            <v>200</v>
          </cell>
          <cell r="X2547">
            <v>260</v>
          </cell>
        </row>
        <row r="2548">
          <cell r="A2548">
            <v>10316</v>
          </cell>
          <cell r="B2548" t="str">
            <v>AUTOLAMPS2494</v>
          </cell>
          <cell r="C2548" t="str">
            <v>AUTOLAMPS2494</v>
          </cell>
          <cell r="D2548" t="b">
            <v>1</v>
          </cell>
          <cell r="E2548" t="str">
            <v xml:space="preserve">TOYOTA PROBOX NCP58G (02-10) - BUMPER GRILL</v>
          </cell>
          <cell r="F2548" t="str">
            <v>TOYOTA</v>
          </cell>
          <cell r="G2548" t="str">
            <v xml:space="preserve">PROBOX BGRL</v>
          </cell>
          <cell r="H2548" t="str">
            <v>MZ01-NEW-F-10005</v>
          </cell>
          <cell r="J2548">
            <v>0.04</v>
          </cell>
          <cell r="K2548" t="str">
            <v>SUPPLIER0002</v>
          </cell>
          <cell r="L2548" t="str">
            <v xml:space="preserve">ANHUI TINCAI SILK CO. LTD</v>
          </cell>
          <cell r="M2548">
            <v>8</v>
          </cell>
          <cell r="N2548">
            <v>32</v>
          </cell>
          <cell r="O2548">
            <v>40</v>
          </cell>
          <cell r="R2548">
            <v>5</v>
          </cell>
          <cell r="S2548">
            <v>20</v>
          </cell>
          <cell r="T2548" t="str">
            <v xml:space="preserve">Yuan Purchase Pricelist (CNY)</v>
          </cell>
          <cell r="U2548">
            <v>70</v>
          </cell>
          <cell r="V2548">
            <v>1785</v>
          </cell>
          <cell r="W2548">
            <v>2680</v>
          </cell>
          <cell r="X2548">
            <v>3570</v>
          </cell>
          <cell r="Z2548" t="str">
            <v xml:space="preserve">170 OR 150?</v>
          </cell>
          <cell r="AB2548" t="str">
            <v>G4B</v>
          </cell>
        </row>
        <row r="2549">
          <cell r="A2549">
            <v>13018</v>
          </cell>
          <cell r="B2549" t="str">
            <v>AUTOLAMPS2501</v>
          </cell>
          <cell r="C2549" t="str">
            <v>AUTOLAMPS2501</v>
          </cell>
          <cell r="D2549" t="b">
            <v>1</v>
          </cell>
          <cell r="E2549" t="str">
            <v xml:space="preserve">TOYOTA PROBOX NCP58G (02-10) - FOG LAMP WITH CASE - LH</v>
          </cell>
          <cell r="F2549" t="str">
            <v>TOYOTA</v>
          </cell>
          <cell r="G2549" t="str">
            <v xml:space="preserve">PROBOX FLAWC LH</v>
          </cell>
          <cell r="H2549" t="str">
            <v>TY27-0104-L</v>
          </cell>
          <cell r="J2549">
            <v>0.04</v>
          </cell>
          <cell r="K2549" t="str">
            <v>SUPPLIER0002</v>
          </cell>
          <cell r="L2549" t="str">
            <v xml:space="preserve">ANHUI TINCAI SILK CO. LTD</v>
          </cell>
          <cell r="M2549">
            <v>3</v>
          </cell>
          <cell r="N2549">
            <v>12</v>
          </cell>
          <cell r="O2549">
            <v>15</v>
          </cell>
          <cell r="P2549">
            <v>5</v>
          </cell>
          <cell r="Q2549">
            <v>20</v>
          </cell>
          <cell r="T2549" t="str">
            <v xml:space="preserve">Yuan Purchase Pricelist (CNY)</v>
          </cell>
          <cell r="U2549">
            <v>8.73</v>
          </cell>
          <cell r="V2549">
            <v>1364</v>
          </cell>
          <cell r="W2549">
            <v>2110</v>
          </cell>
          <cell r="X2549">
            <v>2920</v>
          </cell>
        </row>
        <row r="2550">
          <cell r="A2550">
            <v>13017</v>
          </cell>
          <cell r="B2550" t="str">
            <v>AUTOLAMPS2502</v>
          </cell>
          <cell r="C2550" t="str">
            <v>AUTOLAMPS2502</v>
          </cell>
          <cell r="D2550" t="b">
            <v>1</v>
          </cell>
          <cell r="E2550" t="str">
            <v xml:space="preserve">TOYOTA PROBOX NCP58G (02-10) - FOG LAMP WITH CASE - RH</v>
          </cell>
          <cell r="F2550" t="str">
            <v>TOYOTA</v>
          </cell>
          <cell r="G2550" t="str">
            <v xml:space="preserve">PROBOX FLAWC RH</v>
          </cell>
          <cell r="H2550" t="str">
            <v>TY27-0104-R</v>
          </cell>
          <cell r="J2550">
            <v>0.04</v>
          </cell>
          <cell r="K2550" t="str">
            <v>SUPPLIER0002</v>
          </cell>
          <cell r="L2550" t="str">
            <v xml:space="preserve">ANHUI TINCAI SILK CO. LTD</v>
          </cell>
          <cell r="M2550">
            <v>3</v>
          </cell>
          <cell r="N2550">
            <v>12</v>
          </cell>
          <cell r="O2550">
            <v>15</v>
          </cell>
          <cell r="P2550">
            <v>5</v>
          </cell>
          <cell r="Q2550">
            <v>20</v>
          </cell>
          <cell r="T2550" t="str">
            <v xml:space="preserve">Yuan Purchase Pricelist (CNY)</v>
          </cell>
          <cell r="U2550">
            <v>8.73</v>
          </cell>
          <cell r="V2550">
            <v>1364</v>
          </cell>
          <cell r="W2550">
            <v>2110</v>
          </cell>
          <cell r="X2550">
            <v>2920</v>
          </cell>
        </row>
        <row r="2551">
          <cell r="A2551">
            <v>10326</v>
          </cell>
          <cell r="B2551" t="str">
            <v>AUTOLAMPS2495</v>
          </cell>
          <cell r="C2551" t="str">
            <v>AUTOLAMPS2495</v>
          </cell>
          <cell r="D2551" t="b">
            <v>1</v>
          </cell>
          <cell r="E2551" t="str">
            <v xml:space="preserve">TOYOTA PROBOX NCP58G (02-10) - FRONT BUMPER</v>
          </cell>
          <cell r="F2551" t="str">
            <v>TOYOTA</v>
          </cell>
          <cell r="G2551" t="str">
            <v xml:space="preserve">PROBOX BPRF</v>
          </cell>
          <cell r="H2551" t="str">
            <v>TY27-0107</v>
          </cell>
          <cell r="J2551">
            <v>0.04</v>
          </cell>
          <cell r="K2551" t="str">
            <v>SUPPLIER0002</v>
          </cell>
          <cell r="L2551" t="str">
            <v xml:space="preserve">ANHUI TINCAI SILK CO. LTD</v>
          </cell>
          <cell r="M2551">
            <v>0</v>
          </cell>
          <cell r="N2551">
            <v>0</v>
          </cell>
          <cell r="O2551">
            <v>0</v>
          </cell>
          <cell r="R2551">
            <v>2</v>
          </cell>
          <cell r="S2551">
            <v>5</v>
          </cell>
          <cell r="T2551" t="str">
            <v xml:space="preserve">Yuan Purchase Pricelist (CNY)</v>
          </cell>
          <cell r="U2551">
            <v>15.38</v>
          </cell>
          <cell r="V2551">
            <v>2404</v>
          </cell>
          <cell r="W2551">
            <v>2800</v>
          </cell>
          <cell r="X2551">
            <v>4800</v>
          </cell>
          <cell r="Z2551">
            <v>53</v>
          </cell>
          <cell r="AB2551" t="str">
            <v>G4A</v>
          </cell>
        </row>
        <row r="2552">
          <cell r="A2552">
            <v>10329</v>
          </cell>
          <cell r="B2552" t="str">
            <v>AUTOLAMPS2499</v>
          </cell>
          <cell r="C2552" t="str">
            <v>AUTOLAMPS2499</v>
          </cell>
          <cell r="D2552" t="b">
            <v>1</v>
          </cell>
          <cell r="E2552" t="str">
            <v xml:space="preserve">TOYOTA PROBOX NCP58G (02-10) - FRONT INNER FENDER - LH</v>
          </cell>
          <cell r="F2552" t="str">
            <v>TOYOTA</v>
          </cell>
          <cell r="G2552" t="str">
            <v xml:space="preserve">PROBOX FIF LH</v>
          </cell>
          <cell r="H2552" t="str">
            <v>MZ01-NEW-F-10013-L</v>
          </cell>
          <cell r="J2552">
            <v>0.04</v>
          </cell>
          <cell r="K2552" t="str">
            <v>SUPPLIER0002</v>
          </cell>
          <cell r="L2552" t="str">
            <v xml:space="preserve">ANHUI TINCAI SILK CO. LTD</v>
          </cell>
          <cell r="M2552">
            <v>65</v>
          </cell>
          <cell r="N2552">
            <v>260</v>
          </cell>
          <cell r="O2552">
            <v>325</v>
          </cell>
          <cell r="R2552">
            <v>10</v>
          </cell>
          <cell r="S2552">
            <v>30</v>
          </cell>
          <cell r="T2552" t="str">
            <v xml:space="preserve">Yuan Purchase Pricelist (CNY)</v>
          </cell>
          <cell r="U2552">
            <v>15</v>
          </cell>
          <cell r="V2552">
            <v>408</v>
          </cell>
          <cell r="W2552">
            <v>500</v>
          </cell>
          <cell r="X2552">
            <v>700</v>
          </cell>
          <cell r="Z2552">
            <v>280</v>
          </cell>
          <cell r="AB2552" t="str">
            <v>H1</v>
          </cell>
        </row>
        <row r="2553">
          <cell r="A2553">
            <v>10328</v>
          </cell>
          <cell r="B2553" t="str">
            <v>AUTOLAMPS2500</v>
          </cell>
          <cell r="C2553" t="str">
            <v>AUTOLAMPS2500</v>
          </cell>
          <cell r="D2553" t="b">
            <v>1</v>
          </cell>
          <cell r="E2553" t="str">
            <v xml:space="preserve">TOYOTA PROBOX NCP58G (02-10) - FRONT INNER FENDER - RH</v>
          </cell>
          <cell r="F2553" t="str">
            <v>TOYOTA</v>
          </cell>
          <cell r="G2553" t="str">
            <v xml:space="preserve">PROBOX FIF RH</v>
          </cell>
          <cell r="H2553" t="str">
            <v>MZ01-NEW-F-10013-R</v>
          </cell>
          <cell r="J2553">
            <v>0.04</v>
          </cell>
          <cell r="K2553" t="str">
            <v>SUPPLIER0002</v>
          </cell>
          <cell r="L2553" t="str">
            <v xml:space="preserve">ANHUI TINCAI SILK CO. LTD</v>
          </cell>
          <cell r="M2553">
            <v>49</v>
          </cell>
          <cell r="N2553">
            <v>196</v>
          </cell>
          <cell r="O2553">
            <v>245</v>
          </cell>
          <cell r="R2553">
            <v>10</v>
          </cell>
          <cell r="S2553">
            <v>30</v>
          </cell>
          <cell r="T2553" t="str">
            <v xml:space="preserve">Yuan Purchase Pricelist (CNY)</v>
          </cell>
          <cell r="U2553">
            <v>15</v>
          </cell>
          <cell r="V2553">
            <v>408</v>
          </cell>
          <cell r="W2553">
            <v>500</v>
          </cell>
          <cell r="X2553">
            <v>700</v>
          </cell>
          <cell r="Z2553">
            <v>105</v>
          </cell>
          <cell r="AB2553" t="str">
            <v>H1</v>
          </cell>
        </row>
        <row r="2554">
          <cell r="A2554">
            <v>10317</v>
          </cell>
          <cell r="B2554" t="str">
            <v>AUTOLAMPS2503</v>
          </cell>
          <cell r="C2554" t="str">
            <v>AUTOLAMPS2503</v>
          </cell>
          <cell r="D2554" t="b">
            <v>1</v>
          </cell>
          <cell r="E2554" t="str">
            <v xml:space="preserve">TOYOTA PROBOX NCP58G (02-10) - GRILL</v>
          </cell>
          <cell r="F2554" t="str">
            <v>TOYOTA</v>
          </cell>
          <cell r="G2554" t="str">
            <v xml:space="preserve">PROBOX GRL</v>
          </cell>
          <cell r="H2554" t="str">
            <v>MZ01-NEW-F-10003</v>
          </cell>
          <cell r="J2554">
            <v>0.04</v>
          </cell>
          <cell r="K2554" t="str">
            <v>SUPPLIER0002</v>
          </cell>
          <cell r="L2554" t="str">
            <v xml:space="preserve">ANHUI TINCAI SILK CO. LTD</v>
          </cell>
          <cell r="M2554">
            <v>41</v>
          </cell>
          <cell r="N2554">
            <v>164</v>
          </cell>
          <cell r="O2554">
            <v>205</v>
          </cell>
          <cell r="R2554">
            <v>5</v>
          </cell>
          <cell r="S2554">
            <v>20</v>
          </cell>
          <cell r="T2554" t="str">
            <v xml:space="preserve">Yuan Purchase Pricelist (CNY)</v>
          </cell>
          <cell r="U2554">
            <v>19</v>
          </cell>
          <cell r="V2554">
            <v>487.72</v>
          </cell>
          <cell r="W2554">
            <v>1400</v>
          </cell>
          <cell r="X2554">
            <v>1930</v>
          </cell>
        </row>
        <row r="2555">
          <cell r="A2555">
            <v>10309</v>
          </cell>
          <cell r="B2555" t="str">
            <v>AUTOLAMPS2504</v>
          </cell>
          <cell r="C2555" t="str">
            <v>AUTOLAMPS2504</v>
          </cell>
          <cell r="D2555" t="b">
            <v>1</v>
          </cell>
          <cell r="E2555" t="str">
            <v xml:space="preserve">TOYOTA PROBOX NCP58G (02-10) - HEAD LAMP (52-075) - LH</v>
          </cell>
          <cell r="F2555" t="str">
            <v>TOYOTA</v>
          </cell>
          <cell r="G2555" t="str">
            <v xml:space="preserve">PROBOX HLA LH</v>
          </cell>
          <cell r="H2555" t="str">
            <v>MZ01-NEW-F-10001-L</v>
          </cell>
          <cell r="J2555">
            <v>0.04</v>
          </cell>
          <cell r="K2555" t="str">
            <v>SUPPLIER0002</v>
          </cell>
          <cell r="L2555" t="str">
            <v xml:space="preserve">ANHUI TINCAI SILK CO. LTD</v>
          </cell>
          <cell r="M2555">
            <v>45</v>
          </cell>
          <cell r="N2555">
            <v>180</v>
          </cell>
          <cell r="O2555">
            <v>225</v>
          </cell>
          <cell r="R2555">
            <v>5</v>
          </cell>
          <cell r="S2555">
            <v>20</v>
          </cell>
          <cell r="T2555" t="str">
            <v xml:space="preserve">Yuan Purchase Pricelist (CNY)</v>
          </cell>
          <cell r="U2555">
            <v>55</v>
          </cell>
          <cell r="V2555">
            <v>2000</v>
          </cell>
          <cell r="W2555">
            <v>2500</v>
          </cell>
          <cell r="X2555">
            <v>3500</v>
          </cell>
        </row>
        <row r="2556">
          <cell r="A2556">
            <v>10308</v>
          </cell>
          <cell r="B2556" t="str">
            <v>AUTOLAMPS2505</v>
          </cell>
          <cell r="C2556" t="str">
            <v>AUTOLAMPS2505</v>
          </cell>
          <cell r="D2556" t="b">
            <v>1</v>
          </cell>
          <cell r="E2556" t="str">
            <v xml:space="preserve">TOYOTA PROBOX NCP58G (02-10) - HEAD LAMP (52-075) - RH</v>
          </cell>
          <cell r="F2556" t="str">
            <v>TOYOTA</v>
          </cell>
          <cell r="G2556" t="str">
            <v xml:space="preserve">PROBOX HLA RH</v>
          </cell>
          <cell r="H2556" t="str">
            <v>MZ01-NEW-F-10001-R</v>
          </cell>
          <cell r="J2556">
            <v>0.04</v>
          </cell>
          <cell r="K2556" t="str">
            <v>SUPPLIER0002</v>
          </cell>
          <cell r="L2556" t="str">
            <v xml:space="preserve">ANHUI TINCAI SILK CO. LTD</v>
          </cell>
          <cell r="M2556">
            <v>45</v>
          </cell>
          <cell r="N2556">
            <v>180</v>
          </cell>
          <cell r="O2556">
            <v>225</v>
          </cell>
          <cell r="R2556">
            <v>5</v>
          </cell>
          <cell r="S2556">
            <v>20</v>
          </cell>
          <cell r="T2556" t="str">
            <v xml:space="preserve">Yuan Purchase Pricelist (CNY)</v>
          </cell>
          <cell r="U2556">
            <v>55</v>
          </cell>
          <cell r="V2556">
            <v>2000</v>
          </cell>
          <cell r="W2556">
            <v>2500</v>
          </cell>
          <cell r="X2556">
            <v>3500</v>
          </cell>
        </row>
        <row r="2557">
          <cell r="A2557">
            <v>10311</v>
          </cell>
          <cell r="B2557" t="str">
            <v>AUTOLAMPS2506</v>
          </cell>
          <cell r="C2557" t="str">
            <v>AUTOLAMPS2506</v>
          </cell>
          <cell r="D2557" t="b">
            <v>1</v>
          </cell>
          <cell r="E2557" t="str">
            <v xml:space="preserve">TOYOTA PROBOX NCP58G (02-10) - HEAD LENS - LH</v>
          </cell>
          <cell r="F2557" t="str">
            <v>TOYOTA</v>
          </cell>
          <cell r="G2557" t="str">
            <v xml:space="preserve">PROBOX HLS LH</v>
          </cell>
          <cell r="H2557" t="str">
            <v>MZ01-NEW-F-10001-00-L</v>
          </cell>
          <cell r="J2557">
            <v>0.04</v>
          </cell>
          <cell r="K2557" t="str">
            <v>SUPPLIER0002</v>
          </cell>
          <cell r="L2557" t="str">
            <v xml:space="preserve">ANHUI TINCAI SILK CO. LTD</v>
          </cell>
          <cell r="M2557">
            <v>44</v>
          </cell>
          <cell r="N2557">
            <v>176</v>
          </cell>
          <cell r="O2557">
            <v>220</v>
          </cell>
          <cell r="R2557">
            <v>5</v>
          </cell>
          <cell r="S2557">
            <v>20</v>
          </cell>
          <cell r="T2557" t="str">
            <v xml:space="preserve">Yuan Purchase Pricelist (CNY)</v>
          </cell>
          <cell r="U2557">
            <v>22</v>
          </cell>
          <cell r="V2557">
            <v>512</v>
          </cell>
          <cell r="W2557">
            <v>790</v>
          </cell>
          <cell r="X2557">
            <v>1090</v>
          </cell>
          <cell r="Z2557">
            <v>59</v>
          </cell>
          <cell r="AB2557" t="str">
            <v>1A</v>
          </cell>
        </row>
        <row r="2558">
          <cell r="A2558">
            <v>10310</v>
          </cell>
          <cell r="B2558" t="str">
            <v>AUTOLAMPS2507</v>
          </cell>
          <cell r="C2558" t="str">
            <v>AUTOLAMPS2507</v>
          </cell>
          <cell r="D2558" t="b">
            <v>1</v>
          </cell>
          <cell r="E2558" t="str">
            <v xml:space="preserve">TOYOTA PROBOX NCP58G (02-10) - HEAD LENS - RH</v>
          </cell>
          <cell r="F2558" t="str">
            <v>TOYOTA</v>
          </cell>
          <cell r="G2558" t="str">
            <v xml:space="preserve">PROBOX HLS RH</v>
          </cell>
          <cell r="H2558" t="str">
            <v>MZ01-NEW-F-10001-00-R</v>
          </cell>
          <cell r="J2558">
            <v>0.04</v>
          </cell>
          <cell r="K2558" t="str">
            <v>SUPPLIER0002</v>
          </cell>
          <cell r="L2558" t="str">
            <v xml:space="preserve">ANHUI TINCAI SILK CO. LTD</v>
          </cell>
          <cell r="M2558">
            <v>40</v>
          </cell>
          <cell r="N2558">
            <v>160</v>
          </cell>
          <cell r="O2558">
            <v>200</v>
          </cell>
          <cell r="R2558">
            <v>5</v>
          </cell>
          <cell r="S2558">
            <v>20</v>
          </cell>
          <cell r="T2558" t="str">
            <v xml:space="preserve">Yuan Purchase Pricelist (CNY)</v>
          </cell>
          <cell r="U2558">
            <v>22</v>
          </cell>
          <cell r="V2558">
            <v>512</v>
          </cell>
          <cell r="W2558">
            <v>790</v>
          </cell>
          <cell r="X2558">
            <v>1090</v>
          </cell>
          <cell r="AB2558" t="str">
            <v>1A</v>
          </cell>
        </row>
        <row r="2559">
          <cell r="A2559">
            <v>10320</v>
          </cell>
          <cell r="B2559" t="str">
            <v>AUTOLAMPS2512</v>
          </cell>
          <cell r="C2559" t="str">
            <v>AUTOLAMPS2512</v>
          </cell>
          <cell r="D2559" t="b">
            <v>1</v>
          </cell>
          <cell r="E2559" t="str">
            <v xml:space="preserve">TOYOTA PROBOX NCP58G (02-10) - MUDFLAP SET (4 PCS)</v>
          </cell>
          <cell r="F2559" t="str">
            <v>TOYOTA</v>
          </cell>
          <cell r="G2559" t="str">
            <v xml:space="preserve">PROBOX MFS</v>
          </cell>
          <cell r="H2559" t="str">
            <v xml:space="preserve">TY27-0126 SET</v>
          </cell>
          <cell r="J2559">
            <v>0.04</v>
          </cell>
          <cell r="K2559" t="str">
            <v>SUPPLIER0002</v>
          </cell>
          <cell r="L2559" t="str">
            <v xml:space="preserve">ANHUI TINCAI SILK CO. LTD</v>
          </cell>
          <cell r="M2559">
            <v>5</v>
          </cell>
          <cell r="N2559">
            <v>20</v>
          </cell>
          <cell r="O2559">
            <v>25</v>
          </cell>
          <cell r="P2559">
            <v>5</v>
          </cell>
          <cell r="Q2559">
            <v>20</v>
          </cell>
          <cell r="T2559" t="str">
            <v xml:space="preserve">Yuan Purchase Pricelist (CNY)</v>
          </cell>
          <cell r="U2559">
            <v>20</v>
          </cell>
          <cell r="V2559">
            <v>510</v>
          </cell>
          <cell r="W2559">
            <v>770</v>
          </cell>
          <cell r="X2559">
            <v>1400</v>
          </cell>
        </row>
        <row r="2560">
          <cell r="A2560">
            <v>10325</v>
          </cell>
          <cell r="B2560" t="str">
            <v>AUTOLAMPS2496</v>
          </cell>
          <cell r="C2560" t="str">
            <v>AUTOLAMPS2496</v>
          </cell>
          <cell r="D2560" t="b">
            <v>1</v>
          </cell>
          <cell r="E2560" t="str">
            <v xml:space="preserve">TOYOTA PROBOX NCP58G (02-10) - REAR BUMPER</v>
          </cell>
          <cell r="F2560" t="str">
            <v>TOYOTA</v>
          </cell>
          <cell r="G2560" t="str">
            <v xml:space="preserve">PROBOX BPRR</v>
          </cell>
          <cell r="H2560" t="str">
            <v>TY27-0108</v>
          </cell>
          <cell r="J2560">
            <v>0.04</v>
          </cell>
          <cell r="K2560" t="str">
            <v>SUPPLIER0002</v>
          </cell>
          <cell r="L2560" t="str">
            <v xml:space="preserve">ANHUI TINCAI SILK CO. LTD</v>
          </cell>
          <cell r="M2560">
            <v>2</v>
          </cell>
          <cell r="N2560">
            <v>8</v>
          </cell>
          <cell r="O2560">
            <v>10</v>
          </cell>
          <cell r="R2560">
            <v>2</v>
          </cell>
          <cell r="S2560">
            <v>5</v>
          </cell>
          <cell r="T2560" t="str">
            <v xml:space="preserve">Yuan Purchase Pricelist (CNY)</v>
          </cell>
          <cell r="U2560">
            <v>70</v>
          </cell>
          <cell r="V2560">
            <v>1785</v>
          </cell>
          <cell r="W2560">
            <v>2680</v>
          </cell>
          <cell r="X2560">
            <v>3570</v>
          </cell>
          <cell r="Z2560">
            <v>5</v>
          </cell>
          <cell r="AB2560" t="str">
            <v>G3A</v>
          </cell>
        </row>
        <row r="2561">
          <cell r="A2561">
            <v>11958</v>
          </cell>
          <cell r="B2561" t="str">
            <v>AUTOLAMPS2493</v>
          </cell>
          <cell r="C2561" t="str">
            <v>AUTOLAMPS2493</v>
          </cell>
          <cell r="D2561" t="b">
            <v>1</v>
          </cell>
          <cell r="E2561" t="str">
            <v xml:space="preserve">TOYOTA PROBOX NCP58G (02-10) - REAR HEATED WINDSCREEN</v>
          </cell>
          <cell r="F2561" t="str">
            <v>TOYOTA</v>
          </cell>
          <cell r="G2561" t="str">
            <v xml:space="preserve">NCP58 RW/H/X</v>
          </cell>
          <cell r="H2561" t="str">
            <v xml:space="preserve">NCP58 RW/H/X</v>
          </cell>
          <cell r="I2561" t="str">
            <v>1312*453</v>
          </cell>
          <cell r="J2561">
            <v>0.02</v>
          </cell>
          <cell r="K2561" t="str">
            <v>SUPPLIER0015</v>
          </cell>
          <cell r="L2561" t="str">
            <v xml:space="preserve">XINYI AUTOMOBILE GLASS (SHENZHEN) CO., LTD</v>
          </cell>
          <cell r="M2561">
            <v>17</v>
          </cell>
          <cell r="N2561">
            <v>68</v>
          </cell>
          <cell r="O2561">
            <v>85</v>
          </cell>
          <cell r="R2561">
            <v>3</v>
          </cell>
          <cell r="S2561">
            <v>12</v>
          </cell>
          <cell r="T2561" t="str">
            <v xml:space="preserve">USD Purchase Pricelist (USD)</v>
          </cell>
          <cell r="U2561">
            <v>11</v>
          </cell>
          <cell r="V2561">
            <v>1971.2</v>
          </cell>
          <cell r="W2561">
            <v>2600</v>
          </cell>
          <cell r="X2561">
            <v>3200</v>
          </cell>
          <cell r="Z2561">
            <v>42</v>
          </cell>
          <cell r="AB2561" t="str">
            <v>5B</v>
          </cell>
        </row>
        <row r="2562">
          <cell r="A2562">
            <v>10319</v>
          </cell>
          <cell r="B2562" t="str">
            <v>AUTOLAMPS2497</v>
          </cell>
          <cell r="C2562" t="str">
            <v>AUTOLAMPS2497</v>
          </cell>
          <cell r="D2562" t="b">
            <v>1</v>
          </cell>
          <cell r="E2562" t="str">
            <v xml:space="preserve">TOYOTA PROBOX NCP58G (02-10) - SIDE BUMPER - LH</v>
          </cell>
          <cell r="F2562" t="str">
            <v>TOYOTA</v>
          </cell>
          <cell r="G2562" t="str">
            <v xml:space="preserve">PROBOX SBPR LH</v>
          </cell>
          <cell r="H2562" t="str">
            <v>TY27-0107-02-L</v>
          </cell>
          <cell r="J2562">
            <v>0.04</v>
          </cell>
          <cell r="K2562" t="str">
            <v>SUPPLIER0002</v>
          </cell>
          <cell r="L2562" t="str">
            <v xml:space="preserve">ANHUI TINCAI SILK CO. LTD</v>
          </cell>
          <cell r="M2562">
            <v>57</v>
          </cell>
          <cell r="N2562">
            <v>228</v>
          </cell>
          <cell r="O2562">
            <v>285</v>
          </cell>
          <cell r="R2562">
            <v>10</v>
          </cell>
          <cell r="S2562">
            <v>30</v>
          </cell>
          <cell r="T2562" t="str">
            <v xml:space="preserve">Yuan Purchase Pricelist (CNY)</v>
          </cell>
          <cell r="U2562">
            <v>12.5</v>
          </cell>
          <cell r="V2562">
            <v>326</v>
          </cell>
          <cell r="W2562">
            <v>460</v>
          </cell>
          <cell r="X2562">
            <v>690</v>
          </cell>
          <cell r="Z2562">
            <v>189</v>
          </cell>
          <cell r="AB2562" t="str">
            <v>TF</v>
          </cell>
        </row>
        <row r="2563">
          <cell r="A2563">
            <v>10318</v>
          </cell>
          <cell r="B2563" t="str">
            <v>AUTOLAMPS2498</v>
          </cell>
          <cell r="C2563" t="str">
            <v>AUTOLAMPS2498</v>
          </cell>
          <cell r="D2563" t="b">
            <v>1</v>
          </cell>
          <cell r="E2563" t="str">
            <v xml:space="preserve">TOYOTA PROBOX NCP58G (02-10) - SIDE BUMPER - RH</v>
          </cell>
          <cell r="F2563" t="str">
            <v>TOYOTA</v>
          </cell>
          <cell r="G2563" t="str">
            <v xml:space="preserve">PROBOX SBPR RH</v>
          </cell>
          <cell r="H2563" t="str">
            <v>TY27-0107-02-R</v>
          </cell>
          <cell r="J2563">
            <v>0.04</v>
          </cell>
          <cell r="K2563" t="str">
            <v>SUPPLIER0002</v>
          </cell>
          <cell r="L2563" t="str">
            <v xml:space="preserve">ANHUI TINCAI SILK CO. LTD</v>
          </cell>
          <cell r="M2563">
            <v>56</v>
          </cell>
          <cell r="N2563">
            <v>224</v>
          </cell>
          <cell r="O2563">
            <v>280</v>
          </cell>
          <cell r="R2563">
            <v>10</v>
          </cell>
          <cell r="S2563">
            <v>30</v>
          </cell>
          <cell r="T2563" t="str">
            <v xml:space="preserve">Yuan Purchase Pricelist (CNY)</v>
          </cell>
          <cell r="U2563">
            <v>12.5</v>
          </cell>
          <cell r="V2563">
            <v>326</v>
          </cell>
          <cell r="W2563">
            <v>460</v>
          </cell>
          <cell r="X2563">
            <v>690</v>
          </cell>
          <cell r="Z2563">
            <v>182</v>
          </cell>
          <cell r="AB2563" t="str">
            <v>TF</v>
          </cell>
        </row>
        <row r="2564">
          <cell r="A2564">
            <v>10322</v>
          </cell>
          <cell r="B2564" t="str">
            <v>AUTOLAMPS2515</v>
          </cell>
          <cell r="C2564" t="str">
            <v>AUTOLAMPS2515</v>
          </cell>
          <cell r="D2564" t="b">
            <v>1</v>
          </cell>
          <cell r="E2564" t="str">
            <v xml:space="preserve">TOYOTA PROBOX NCP58G (02-10) - SIDE MIRROR (MANUAL) - LH</v>
          </cell>
          <cell r="F2564" t="str">
            <v>TOYOTA</v>
          </cell>
          <cell r="G2564" t="str">
            <v xml:space="preserve">PROBOX SMM LH</v>
          </cell>
          <cell r="H2564" t="str">
            <v>TY27-0112-L</v>
          </cell>
          <cell r="J2564">
            <v>0.04</v>
          </cell>
          <cell r="K2564" t="str">
            <v>SUPPLIER0002</v>
          </cell>
          <cell r="L2564" t="str">
            <v xml:space="preserve">ANHUI TINCAI SILK CO. LTD</v>
          </cell>
          <cell r="M2564">
            <v>17</v>
          </cell>
          <cell r="N2564">
            <v>68</v>
          </cell>
          <cell r="O2564">
            <v>85</v>
          </cell>
          <cell r="P2564">
            <v>5</v>
          </cell>
          <cell r="Q2564">
            <v>20</v>
          </cell>
          <cell r="T2564" t="str">
            <v xml:space="preserve">Yuan Purchase Pricelist (CNY)</v>
          </cell>
          <cell r="U2564">
            <v>45</v>
          </cell>
          <cell r="V2564">
            <v>1224</v>
          </cell>
          <cell r="W2564">
            <v>1840</v>
          </cell>
          <cell r="X2564">
            <v>2450</v>
          </cell>
          <cell r="Z2564">
            <v>12</v>
          </cell>
          <cell r="AB2564" t="str">
            <v>B12</v>
          </cell>
        </row>
        <row r="2565">
          <cell r="A2565">
            <v>10321</v>
          </cell>
          <cell r="B2565" t="str">
            <v>AUTOLAMPS2516</v>
          </cell>
          <cell r="C2565" t="str">
            <v>AUTOLAMPS2516</v>
          </cell>
          <cell r="D2565" t="b">
            <v>1</v>
          </cell>
          <cell r="E2565" t="str">
            <v xml:space="preserve">TOYOTA PROBOX NCP58G (02-10) - SIDE MIRROR (MANUAL) - RH</v>
          </cell>
          <cell r="F2565" t="str">
            <v>TOYOTA</v>
          </cell>
          <cell r="G2565" t="str">
            <v xml:space="preserve">PROBOX SMM RH</v>
          </cell>
          <cell r="H2565" t="str">
            <v>TY27-0112-R</v>
          </cell>
          <cell r="J2565">
            <v>0.04</v>
          </cell>
          <cell r="K2565" t="str">
            <v>SUPPLIER0002</v>
          </cell>
          <cell r="L2565" t="str">
            <v xml:space="preserve">ANHUI TINCAI SILK CO. LTD</v>
          </cell>
          <cell r="M2565">
            <v>19</v>
          </cell>
          <cell r="N2565">
            <v>76</v>
          </cell>
          <cell r="O2565">
            <v>95</v>
          </cell>
          <cell r="P2565">
            <v>5</v>
          </cell>
          <cell r="Q2565">
            <v>20</v>
          </cell>
          <cell r="T2565" t="str">
            <v xml:space="preserve">Yuan Purchase Pricelist (CNY)</v>
          </cell>
          <cell r="U2565">
            <v>45</v>
          </cell>
          <cell r="V2565">
            <v>1224</v>
          </cell>
          <cell r="W2565">
            <v>1840</v>
          </cell>
          <cell r="X2565">
            <v>2450</v>
          </cell>
          <cell r="Z2565">
            <v>0</v>
          </cell>
          <cell r="AB2565" t="str">
            <v>B12</v>
          </cell>
        </row>
        <row r="2566">
          <cell r="A2566">
            <v>10313</v>
          </cell>
          <cell r="B2566" t="str">
            <v>AUTOLAMPS2517</v>
          </cell>
          <cell r="C2566" t="str">
            <v>AUTOLAMPS2517</v>
          </cell>
          <cell r="D2566" t="b">
            <v>1</v>
          </cell>
          <cell r="E2566" t="str">
            <v xml:space="preserve">TOYOTA PROBOX NCP58G (02-10) - TAIL LAMP - LH</v>
          </cell>
          <cell r="F2566" t="str">
            <v>TOYOTA</v>
          </cell>
          <cell r="G2566" t="str">
            <v xml:space="preserve">PROBOX TLA LH</v>
          </cell>
          <cell r="H2566" t="str">
            <v>MZ01-NEW-F-10002-L</v>
          </cell>
          <cell r="J2566">
            <v>0.04</v>
          </cell>
          <cell r="K2566" t="str">
            <v>SUPPLIER0002</v>
          </cell>
          <cell r="L2566" t="str">
            <v xml:space="preserve">ANHUI TINCAI SILK CO. LTD</v>
          </cell>
          <cell r="M2566">
            <v>25</v>
          </cell>
          <cell r="N2566">
            <v>100</v>
          </cell>
          <cell r="O2566">
            <v>125</v>
          </cell>
          <cell r="R2566">
            <v>5</v>
          </cell>
          <cell r="S2566">
            <v>20</v>
          </cell>
          <cell r="T2566" t="str">
            <v xml:space="preserve">Yuan Purchase Pricelist (CNY)</v>
          </cell>
          <cell r="U2566">
            <v>40</v>
          </cell>
          <cell r="V2566">
            <v>1020</v>
          </cell>
          <cell r="W2566">
            <v>1530</v>
          </cell>
          <cell r="X2566">
            <v>2040</v>
          </cell>
          <cell r="Z2566">
            <v>109</v>
          </cell>
          <cell r="AB2566" t="str">
            <v>B5</v>
          </cell>
        </row>
        <row r="2567">
          <cell r="A2567">
            <v>10312</v>
          </cell>
          <cell r="B2567" t="str">
            <v>AUTOLAMPS2518</v>
          </cell>
          <cell r="C2567" t="str">
            <v>AUTOLAMPS2518</v>
          </cell>
          <cell r="D2567" t="b">
            <v>1</v>
          </cell>
          <cell r="E2567" t="str">
            <v xml:space="preserve">TOYOTA PROBOX NCP58G (02-10) - TAIL LAMP - RH</v>
          </cell>
          <cell r="F2567" t="str">
            <v>TOYOTA</v>
          </cell>
          <cell r="G2567" t="str">
            <v xml:space="preserve">PROBOX TLA RH</v>
          </cell>
          <cell r="H2567" t="str">
            <v>MZ01-NEW-F-10002-R</v>
          </cell>
          <cell r="J2567">
            <v>0.04</v>
          </cell>
          <cell r="K2567" t="str">
            <v>SUPPLIER0002</v>
          </cell>
          <cell r="L2567" t="str">
            <v xml:space="preserve">ANHUI TINCAI SILK CO. LTD</v>
          </cell>
          <cell r="M2567">
            <v>32</v>
          </cell>
          <cell r="N2567">
            <v>128</v>
          </cell>
          <cell r="O2567">
            <v>160</v>
          </cell>
          <cell r="R2567">
            <v>5</v>
          </cell>
          <cell r="S2567">
            <v>20</v>
          </cell>
          <cell r="T2567" t="str">
            <v xml:space="preserve">Yuan Purchase Pricelist (CNY)</v>
          </cell>
          <cell r="U2567">
            <v>40</v>
          </cell>
          <cell r="V2567">
            <v>1020</v>
          </cell>
          <cell r="W2567">
            <v>1530</v>
          </cell>
          <cell r="X2567">
            <v>2040</v>
          </cell>
          <cell r="Z2567">
            <v>103</v>
          </cell>
        </row>
        <row r="2568">
          <cell r="A2568">
            <v>10315</v>
          </cell>
          <cell r="B2568" t="str">
            <v>AUTOLAMPS2513</v>
          </cell>
          <cell r="C2568" t="str">
            <v>AUTOLAMPS2513</v>
          </cell>
          <cell r="D2568" t="b">
            <v>1</v>
          </cell>
          <cell r="E2568" t="str">
            <v xml:space="preserve">TOYOTA PROBOX NCP58G (02-10) - TAIL LENS - LH</v>
          </cell>
          <cell r="F2568" t="str">
            <v>TOYOTA</v>
          </cell>
          <cell r="G2568" t="str">
            <v xml:space="preserve">PROBOX TLS LH</v>
          </cell>
          <cell r="H2568" t="str">
            <v>MZ01-NEW-F-10002-00-L</v>
          </cell>
          <cell r="J2568">
            <v>0.04</v>
          </cell>
          <cell r="K2568" t="str">
            <v>SUPPLIER0002</v>
          </cell>
          <cell r="L2568" t="str">
            <v xml:space="preserve">ANHUI TINCAI SILK CO. LTD</v>
          </cell>
          <cell r="M2568">
            <v>86</v>
          </cell>
          <cell r="N2568">
            <v>344</v>
          </cell>
          <cell r="O2568">
            <v>430</v>
          </cell>
          <cell r="R2568">
            <v>5</v>
          </cell>
          <cell r="S2568">
            <v>30</v>
          </cell>
          <cell r="T2568" t="str">
            <v xml:space="preserve">Yuan Purchase Pricelist (CNY)</v>
          </cell>
          <cell r="U2568">
            <v>15</v>
          </cell>
          <cell r="V2568">
            <v>500</v>
          </cell>
          <cell r="W2568">
            <v>600</v>
          </cell>
          <cell r="X2568">
            <v>820</v>
          </cell>
        </row>
        <row r="2569">
          <cell r="A2569">
            <v>10314</v>
          </cell>
          <cell r="B2569" t="str">
            <v>AUTOLAMPS2514</v>
          </cell>
          <cell r="C2569" t="str">
            <v>AUTOLAMPS2514</v>
          </cell>
          <cell r="D2569" t="b">
            <v>1</v>
          </cell>
          <cell r="E2569" t="str">
            <v xml:space="preserve">TOYOTA PROBOX NCP58G (02-10) - TAIL LENS - RH</v>
          </cell>
          <cell r="F2569" t="str">
            <v>TOYOTA</v>
          </cell>
          <cell r="G2569" t="str">
            <v xml:space="preserve">PROBOX TLS RH</v>
          </cell>
          <cell r="H2569" t="str">
            <v>MZ01-NEW-F-10002-00-R</v>
          </cell>
          <cell r="J2569">
            <v>0.04</v>
          </cell>
          <cell r="K2569" t="str">
            <v>SUPPLIER0002</v>
          </cell>
          <cell r="L2569" t="str">
            <v xml:space="preserve">ANHUI TINCAI SILK CO. LTD</v>
          </cell>
          <cell r="M2569">
            <v>85</v>
          </cell>
          <cell r="N2569">
            <v>340</v>
          </cell>
          <cell r="O2569">
            <v>425</v>
          </cell>
          <cell r="R2569">
            <v>5</v>
          </cell>
          <cell r="S2569">
            <v>30</v>
          </cell>
          <cell r="T2569" t="str">
            <v xml:space="preserve">Yuan Purchase Pricelist (CNY)</v>
          </cell>
          <cell r="U2569">
            <v>15</v>
          </cell>
          <cell r="V2569">
            <v>500</v>
          </cell>
          <cell r="W2569">
            <v>600</v>
          </cell>
          <cell r="X2569">
            <v>820</v>
          </cell>
        </row>
        <row r="2570">
          <cell r="A2570">
            <v>13891</v>
          </cell>
          <cell r="B2570" t="str">
            <v>AUTOLAMPS2521</v>
          </cell>
          <cell r="C2570" t="str">
            <v>AUTOLAMPS2521</v>
          </cell>
          <cell r="D2570" t="b">
            <v>1</v>
          </cell>
          <cell r="E2570" t="str">
            <v xml:space="preserve">TOYOTA RACTIS CP30 (10-16) - HEAD LAMP - LH</v>
          </cell>
          <cell r="F2570" t="str">
            <v>TOYOTA</v>
          </cell>
          <cell r="G2570" t="str">
            <v xml:space="preserve">RACTIS/10 HLA LH</v>
          </cell>
          <cell r="H2570" t="str">
            <v>TY58-0201-L</v>
          </cell>
          <cell r="J2570">
            <v>0.04</v>
          </cell>
          <cell r="K2570" t="str">
            <v>SUPPLIER0002</v>
          </cell>
          <cell r="L2570" t="str">
            <v xml:space="preserve">ANHUI TINCAI SILK CO. LTD</v>
          </cell>
          <cell r="N2570">
            <v>0</v>
          </cell>
          <cell r="O2570">
            <v>0</v>
          </cell>
          <cell r="R2570">
            <v>5</v>
          </cell>
          <cell r="S2570">
            <v>20</v>
          </cell>
          <cell r="T2570" t="str">
            <v xml:space="preserve">Yuan Purchase Pricelist (CNY)</v>
          </cell>
          <cell r="U2570">
            <v>220</v>
          </cell>
          <cell r="V2570">
            <v>5115</v>
          </cell>
          <cell r="W2570">
            <v>7900</v>
          </cell>
          <cell r="X2570">
            <v>10900</v>
          </cell>
        </row>
        <row r="2571">
          <cell r="A2571">
            <v>13890</v>
          </cell>
          <cell r="B2571" t="str">
            <v>AUTOLAMPS2522</v>
          </cell>
          <cell r="C2571" t="str">
            <v>AUTOLAMPS2522</v>
          </cell>
          <cell r="D2571" t="b">
            <v>1</v>
          </cell>
          <cell r="E2571" t="str">
            <v xml:space="preserve">TOYOTA RACTIS CP30 (10-16) - HEAD LAMP - RH</v>
          </cell>
          <cell r="F2571" t="str">
            <v>TOYOTA</v>
          </cell>
          <cell r="G2571" t="str">
            <v xml:space="preserve">RACTIS/10 HLA RH</v>
          </cell>
          <cell r="H2571" t="str">
            <v>TY58-0201-R</v>
          </cell>
          <cell r="J2571">
            <v>0.04</v>
          </cell>
          <cell r="K2571" t="str">
            <v>SUPPLIER0002</v>
          </cell>
          <cell r="L2571" t="str">
            <v xml:space="preserve">ANHUI TINCAI SILK CO. LTD</v>
          </cell>
          <cell r="N2571">
            <v>0</v>
          </cell>
          <cell r="O2571">
            <v>0</v>
          </cell>
          <cell r="R2571">
            <v>5</v>
          </cell>
          <cell r="S2571">
            <v>20</v>
          </cell>
          <cell r="T2571" t="str">
            <v xml:space="preserve">Yuan Purchase Pricelist (CNY)</v>
          </cell>
          <cell r="U2571">
            <v>220</v>
          </cell>
          <cell r="V2571">
            <v>5115</v>
          </cell>
          <cell r="W2571">
            <v>7900</v>
          </cell>
          <cell r="X2571">
            <v>10900</v>
          </cell>
        </row>
        <row r="2572">
          <cell r="A2572">
            <v>13763</v>
          </cell>
          <cell r="B2572" t="str">
            <v>AUTOLAMPS2519</v>
          </cell>
          <cell r="C2572" t="str">
            <v>AUTOLAMPS2519</v>
          </cell>
          <cell r="D2572" t="b">
            <v>1</v>
          </cell>
          <cell r="E2572" t="str">
            <v xml:space="preserve">TOYOTA RACTIS CP30 (10-16) - LAMINATED FRONT WINDSCREEN</v>
          </cell>
          <cell r="F2572" t="str">
            <v>TOYOTA</v>
          </cell>
          <cell r="G2572" t="str">
            <v xml:space="preserve">TY CP30 CP LFW/X</v>
          </cell>
          <cell r="H2572" t="str">
            <v xml:space="preserve">TY-CP30-CP LFW/X</v>
          </cell>
          <cell r="I2572" t="str">
            <v>1336*916</v>
          </cell>
          <cell r="J2572">
            <v>0.02</v>
          </cell>
          <cell r="K2572" t="str">
            <v>SUPPLIER0015</v>
          </cell>
          <cell r="L2572" t="str">
            <v xml:space="preserve">XINYI AUTOMOBILE GLASS (SHENZHEN) CO., LTD</v>
          </cell>
          <cell r="M2572">
            <v>6</v>
          </cell>
          <cell r="N2572">
            <v>24</v>
          </cell>
          <cell r="O2572">
            <v>30</v>
          </cell>
          <cell r="R2572">
            <v>3</v>
          </cell>
          <cell r="S2572">
            <v>12</v>
          </cell>
          <cell r="T2572" t="str">
            <v xml:space="preserve">USD Purchase Pricelist (USD)</v>
          </cell>
          <cell r="U2572">
            <v>15.36</v>
          </cell>
          <cell r="V2572">
            <v>2559.36</v>
          </cell>
          <cell r="W2572">
            <v>3200</v>
          </cell>
          <cell r="X2572">
            <v>5200</v>
          </cell>
        </row>
        <row r="2573">
          <cell r="A2573">
            <v>13879</v>
          </cell>
          <cell r="B2573" t="str">
            <v>AUTOLAMPS2523</v>
          </cell>
          <cell r="C2573" t="str">
            <v>AUTOLAMPS2523</v>
          </cell>
          <cell r="D2573" t="b">
            <v>1</v>
          </cell>
          <cell r="E2573" t="str">
            <v xml:space="preserve">TOYOTA RACTIS CP30 (10-16) - TAIL LAMP - LH</v>
          </cell>
          <cell r="F2573" t="str">
            <v>TOYOTA</v>
          </cell>
          <cell r="G2573" t="str">
            <v xml:space="preserve">RACTIS/10 TLA LH</v>
          </cell>
          <cell r="H2573" t="str">
            <v>TY58-0202-L</v>
          </cell>
          <cell r="J2573">
            <v>0.04</v>
          </cell>
          <cell r="K2573" t="str">
            <v>SUPPLIER0002</v>
          </cell>
          <cell r="L2573" t="str">
            <v xml:space="preserve">ANHUI TINCAI SILK CO. LTD</v>
          </cell>
          <cell r="M2573">
            <v>1</v>
          </cell>
          <cell r="N2573">
            <v>4</v>
          </cell>
          <cell r="O2573">
            <v>5</v>
          </cell>
          <cell r="R2573">
            <v>5</v>
          </cell>
          <cell r="S2573">
            <v>20</v>
          </cell>
          <cell r="T2573" t="str">
            <v xml:space="preserve">Yuan Purchase Pricelist (CNY)</v>
          </cell>
          <cell r="U2573">
            <v>100</v>
          </cell>
          <cell r="V2573">
            <v>2550</v>
          </cell>
          <cell r="W2573">
            <v>3830</v>
          </cell>
          <cell r="X2573">
            <v>5100</v>
          </cell>
          <cell r="Z2573">
            <v>14</v>
          </cell>
          <cell r="AB2573" t="str">
            <v>B4</v>
          </cell>
        </row>
        <row r="2574">
          <cell r="A2574">
            <v>13878</v>
          </cell>
          <cell r="B2574" t="str">
            <v>AUTOLAMPS2524</v>
          </cell>
          <cell r="C2574" t="str">
            <v>AUTOLAMPS2524</v>
          </cell>
          <cell r="D2574" t="b">
            <v>1</v>
          </cell>
          <cell r="E2574" t="str">
            <v xml:space="preserve">TOYOTA RACTIS CP30 (10-16) - TAIL LAMP - RH</v>
          </cell>
          <cell r="F2574" t="str">
            <v>TOYOTA</v>
          </cell>
          <cell r="G2574" t="str">
            <v xml:space="preserve">RACTIS/10 TLA RH</v>
          </cell>
          <cell r="H2574" t="str">
            <v>TY58-0202-R</v>
          </cell>
          <cell r="J2574">
            <v>0.04</v>
          </cell>
          <cell r="K2574" t="str">
            <v>SUPPLIER0002</v>
          </cell>
          <cell r="L2574" t="str">
            <v xml:space="preserve">ANHUI TINCAI SILK CO. LTD</v>
          </cell>
          <cell r="M2574">
            <v>1</v>
          </cell>
          <cell r="N2574">
            <v>4</v>
          </cell>
          <cell r="O2574">
            <v>5</v>
          </cell>
          <cell r="R2574">
            <v>5</v>
          </cell>
          <cell r="S2574">
            <v>20</v>
          </cell>
          <cell r="T2574" t="str">
            <v xml:space="preserve">Yuan Purchase Pricelist (CNY)</v>
          </cell>
          <cell r="U2574">
            <v>100</v>
          </cell>
          <cell r="V2574">
            <v>2550</v>
          </cell>
          <cell r="W2574">
            <v>3830</v>
          </cell>
          <cell r="X2574">
            <v>5100</v>
          </cell>
          <cell r="Z2574">
            <v>13</v>
          </cell>
          <cell r="AB2574" t="str">
            <v>B4</v>
          </cell>
        </row>
        <row r="2575">
          <cell r="A2575">
            <v>13629</v>
          </cell>
          <cell r="B2575" t="str">
            <v>AUTOLAMPS2527</v>
          </cell>
          <cell r="C2575" t="str">
            <v>AUTOLAMPS2527</v>
          </cell>
          <cell r="D2575" t="b">
            <v>1</v>
          </cell>
          <cell r="E2575" t="str">
            <v xml:space="preserve">TOYOTA RACTIS NCP10 (05-09) - HEAD LAMP - LH</v>
          </cell>
          <cell r="F2575" t="str">
            <v>TOYOTA</v>
          </cell>
          <cell r="G2575" t="str">
            <v xml:space="preserve">RACTIS/05 HLA LH</v>
          </cell>
          <cell r="H2575" t="str">
            <v>TY58-0101-L</v>
          </cell>
          <cell r="J2575">
            <v>0.04</v>
          </cell>
          <cell r="K2575" t="str">
            <v>SUPPLIER0002</v>
          </cell>
          <cell r="L2575" t="str">
            <v xml:space="preserve">ANHUI TINCAI SILK CO. LTD</v>
          </cell>
          <cell r="M2575">
            <v>1</v>
          </cell>
          <cell r="N2575">
            <v>4</v>
          </cell>
          <cell r="O2575">
            <v>5</v>
          </cell>
          <cell r="R2575">
            <v>5</v>
          </cell>
          <cell r="S2575">
            <v>20</v>
          </cell>
          <cell r="T2575" t="str">
            <v xml:space="preserve">Yuan Purchase Pricelist (CNY)</v>
          </cell>
          <cell r="U2575">
            <v>150</v>
          </cell>
          <cell r="V2575">
            <v>3375</v>
          </cell>
          <cell r="W2575">
            <v>5230</v>
          </cell>
          <cell r="X2575">
            <v>7210</v>
          </cell>
          <cell r="Z2575">
            <v>5</v>
          </cell>
          <cell r="AB2575" t="str">
            <v>A3</v>
          </cell>
        </row>
        <row r="2576">
          <cell r="A2576">
            <v>13628</v>
          </cell>
          <cell r="B2576" t="str">
            <v>AUTOLAMPS2528</v>
          </cell>
          <cell r="C2576" t="str">
            <v>AUTOLAMPS2528</v>
          </cell>
          <cell r="D2576" t="b">
            <v>1</v>
          </cell>
          <cell r="E2576" t="str">
            <v xml:space="preserve">TOYOTA RACTIS NCP10 (05-09) - HEAD LAMP - RH</v>
          </cell>
          <cell r="F2576" t="str">
            <v>TOYOTA</v>
          </cell>
          <cell r="G2576" t="str">
            <v xml:space="preserve">RACTIS/05 HLA RH</v>
          </cell>
          <cell r="H2576" t="str">
            <v>TY58-0101-R</v>
          </cell>
          <cell r="J2576">
            <v>0.04</v>
          </cell>
          <cell r="K2576" t="str">
            <v>SUPPLIER0002</v>
          </cell>
          <cell r="L2576" t="str">
            <v xml:space="preserve">ANHUI TINCAI SILK CO. LTD</v>
          </cell>
          <cell r="M2576">
            <v>0</v>
          </cell>
          <cell r="N2576">
            <v>0</v>
          </cell>
          <cell r="O2576">
            <v>0</v>
          </cell>
          <cell r="R2576">
            <v>5</v>
          </cell>
          <cell r="S2576">
            <v>20</v>
          </cell>
          <cell r="T2576" t="str">
            <v xml:space="preserve">Yuan Purchase Pricelist (CNY)</v>
          </cell>
          <cell r="U2576">
            <v>150</v>
          </cell>
          <cell r="V2576">
            <v>3375</v>
          </cell>
          <cell r="W2576">
            <v>5230</v>
          </cell>
          <cell r="X2576">
            <v>7210</v>
          </cell>
          <cell r="Z2576">
            <v>3</v>
          </cell>
          <cell r="AB2576" t="str">
            <v>A3</v>
          </cell>
        </row>
        <row r="2577">
          <cell r="A2577">
            <v>12793</v>
          </cell>
          <cell r="B2577" t="str">
            <v>AUTOLAMPS2525</v>
          </cell>
          <cell r="C2577" t="str">
            <v>AUTOLAMPS2525</v>
          </cell>
          <cell r="D2577" t="b">
            <v>1</v>
          </cell>
          <cell r="E2577" t="str">
            <v xml:space="preserve">TOYOTA RACTIS NCP10 (05-09) - LAMINATED FRONT WINDSCREEN</v>
          </cell>
          <cell r="F2577" t="str">
            <v>TOYOTA</v>
          </cell>
          <cell r="G2577" t="str">
            <v xml:space="preserve">NCP10 LFW/X</v>
          </cell>
          <cell r="H2577" t="str">
            <v xml:space="preserve">NCP10 LFW/X</v>
          </cell>
          <cell r="I2577" t="str">
            <v>1294*980</v>
          </cell>
          <cell r="J2577">
            <v>0.02</v>
          </cell>
          <cell r="K2577" t="str">
            <v>SUPPLIER0015</v>
          </cell>
          <cell r="L2577" t="str">
            <v xml:space="preserve">XINYI AUTOMOBILE GLASS (SHENZHEN) CO., LTD</v>
          </cell>
          <cell r="M2577">
            <v>9</v>
          </cell>
          <cell r="N2577">
            <v>36</v>
          </cell>
          <cell r="O2577">
            <v>45</v>
          </cell>
          <cell r="R2577">
            <v>3</v>
          </cell>
          <cell r="S2577">
            <v>12</v>
          </cell>
          <cell r="T2577" t="str">
            <v xml:space="preserve">USD Purchase Pricelist (USD)</v>
          </cell>
          <cell r="U2577">
            <v>15.85</v>
          </cell>
          <cell r="V2577">
            <v>2641.01</v>
          </cell>
          <cell r="W2577">
            <v>3300</v>
          </cell>
          <cell r="X2577">
            <v>5300</v>
          </cell>
          <cell r="Z2577">
            <v>25</v>
          </cell>
          <cell r="AB2577" t="str">
            <v>5C</v>
          </cell>
        </row>
        <row r="2578">
          <cell r="A2578">
            <v>13536</v>
          </cell>
          <cell r="B2578" t="str">
            <v>AUTOLAMPS2526</v>
          </cell>
          <cell r="C2578" t="str">
            <v>AUTOLAMPS2526</v>
          </cell>
          <cell r="D2578" t="b">
            <v>1</v>
          </cell>
          <cell r="E2578" t="str">
            <v xml:space="preserve">TOYOTA RACTIS NCP10 (05-09) - REAR HEATED WINDSCREEN</v>
          </cell>
          <cell r="F2578" t="str">
            <v>TOYOTA</v>
          </cell>
          <cell r="G2578" t="str">
            <v xml:space="preserve">NCP10 RW/H/X</v>
          </cell>
          <cell r="H2578" t="str">
            <v xml:space="preserve">NCP10 RW/H/X</v>
          </cell>
          <cell r="I2578" t="str">
            <v>1288*454</v>
          </cell>
          <cell r="J2578">
            <v>0.02</v>
          </cell>
          <cell r="K2578" t="str">
            <v>SUPPLIER0015</v>
          </cell>
          <cell r="L2578" t="str">
            <v xml:space="preserve">XINYI AUTOMOBILE GLASS (SHENZHEN) CO., LTD</v>
          </cell>
          <cell r="M2578">
            <v>0</v>
          </cell>
          <cell r="N2578">
            <v>0</v>
          </cell>
          <cell r="O2578">
            <v>0</v>
          </cell>
          <cell r="R2578">
            <v>2</v>
          </cell>
          <cell r="S2578">
            <v>8</v>
          </cell>
          <cell r="T2578" t="str">
            <v xml:space="preserve">USD Purchase Pricelist (USD)</v>
          </cell>
          <cell r="U2578">
            <v>16</v>
          </cell>
          <cell r="V2578">
            <v>2867.2</v>
          </cell>
          <cell r="W2578">
            <v>3700</v>
          </cell>
          <cell r="X2578">
            <v>4600</v>
          </cell>
          <cell r="Z2578">
            <v>19</v>
          </cell>
          <cell r="AB2578" t="str">
            <v>6C</v>
          </cell>
        </row>
        <row r="2579">
          <cell r="A2579">
            <v>13631</v>
          </cell>
          <cell r="B2579" t="str">
            <v>AUTOLAMPS2529</v>
          </cell>
          <cell r="C2579" t="str">
            <v>AUTOLAMPS2529</v>
          </cell>
          <cell r="D2579" t="b">
            <v>1</v>
          </cell>
          <cell r="E2579" t="str">
            <v xml:space="preserve">TOYOTA RACTIS NCP10 (05-09) - TAIL LAMP - LH</v>
          </cell>
          <cell r="F2579" t="str">
            <v>TOYOTA</v>
          </cell>
          <cell r="G2579" t="str">
            <v xml:space="preserve">RACTIS/05 TLA LH</v>
          </cell>
          <cell r="H2579" t="str">
            <v>TY58-0102-L</v>
          </cell>
          <cell r="J2579">
            <v>0.04</v>
          </cell>
          <cell r="K2579" t="str">
            <v>SUPPLIER0002</v>
          </cell>
          <cell r="L2579" t="str">
            <v xml:space="preserve">ANHUI TINCAI SILK CO. LTD</v>
          </cell>
          <cell r="M2579">
            <v>0</v>
          </cell>
          <cell r="N2579">
            <v>0</v>
          </cell>
          <cell r="O2579">
            <v>0</v>
          </cell>
          <cell r="R2579">
            <v>5</v>
          </cell>
          <cell r="S2579">
            <v>20</v>
          </cell>
          <cell r="T2579" t="str">
            <v xml:space="preserve">Yuan Purchase Pricelist (CNY)</v>
          </cell>
          <cell r="U2579">
            <v>100</v>
          </cell>
          <cell r="V2579">
            <v>2550</v>
          </cell>
          <cell r="W2579">
            <v>3830</v>
          </cell>
          <cell r="X2579">
            <v>5100</v>
          </cell>
          <cell r="Z2579">
            <v>12</v>
          </cell>
          <cell r="AB2579" t="str">
            <v>B3</v>
          </cell>
        </row>
        <row r="2580">
          <cell r="A2580">
            <v>13630</v>
          </cell>
          <cell r="B2580" t="str">
            <v>AUTOLAMPS2530</v>
          </cell>
          <cell r="C2580" t="str">
            <v>AUTOLAMPS2530</v>
          </cell>
          <cell r="D2580" t="b">
            <v>1</v>
          </cell>
          <cell r="E2580" t="str">
            <v xml:space="preserve">TOYOTA RACTIS NCP10 (05-09) - TAIL LAMP - RH</v>
          </cell>
          <cell r="F2580" t="str">
            <v>TOYOTA</v>
          </cell>
          <cell r="G2580" t="str">
            <v xml:space="preserve">RACTIS/05 TLA RH</v>
          </cell>
          <cell r="H2580" t="str">
            <v>TY58-0102-R</v>
          </cell>
          <cell r="J2580">
            <v>0.04</v>
          </cell>
          <cell r="K2580" t="str">
            <v>SUPPLIER0002</v>
          </cell>
          <cell r="L2580" t="str">
            <v xml:space="preserve">ANHUI TINCAI SILK CO. LTD</v>
          </cell>
          <cell r="M2580">
            <v>0</v>
          </cell>
          <cell r="N2580">
            <v>0</v>
          </cell>
          <cell r="O2580">
            <v>0</v>
          </cell>
          <cell r="R2580">
            <v>5</v>
          </cell>
          <cell r="S2580">
            <v>20</v>
          </cell>
          <cell r="T2580" t="str">
            <v xml:space="preserve">Yuan Purchase Pricelist (CNY)</v>
          </cell>
          <cell r="U2580">
            <v>100</v>
          </cell>
          <cell r="V2580">
            <v>2550</v>
          </cell>
          <cell r="W2580">
            <v>3830</v>
          </cell>
          <cell r="X2580">
            <v>5100</v>
          </cell>
          <cell r="Z2580">
            <v>33</v>
          </cell>
          <cell r="AB2580" t="str">
            <v>B3</v>
          </cell>
        </row>
        <row r="2581">
          <cell r="A2581">
            <v>13931</v>
          </cell>
          <cell r="B2581" t="str">
            <v>AUTOLAMPS2520</v>
          </cell>
          <cell r="C2581" t="str">
            <v>AUTOLAMPS2520</v>
          </cell>
          <cell r="D2581" t="b">
            <v>1</v>
          </cell>
          <cell r="E2581" t="str">
            <v xml:space="preserve">TOYOTA RACTIS NCP30 (10-16) - REAR WINDSCREEN</v>
          </cell>
          <cell r="F2581" t="str">
            <v>TOYOTA</v>
          </cell>
          <cell r="G2581" t="str">
            <v xml:space="preserve">TY CP30 RW/H/X</v>
          </cell>
          <cell r="H2581" t="str">
            <v xml:space="preserve">TY-CP30 RW/H/X</v>
          </cell>
          <cell r="I2581" t="str">
            <v>1349*484</v>
          </cell>
          <cell r="J2581">
            <v>0.02</v>
          </cell>
          <cell r="K2581" t="str">
            <v>SUPPLIER0015</v>
          </cell>
          <cell r="L2581" t="str">
            <v xml:space="preserve">XINYI AUTOMOBILE GLASS (SHENZHEN) CO., LTD</v>
          </cell>
          <cell r="M2581">
            <v>0</v>
          </cell>
          <cell r="N2581">
            <v>0</v>
          </cell>
          <cell r="O2581">
            <v>0</v>
          </cell>
          <cell r="R2581">
            <v>3</v>
          </cell>
          <cell r="S2581">
            <v>12</v>
          </cell>
          <cell r="T2581" t="str">
            <v xml:space="preserve">USD Purchase Pricelist (USD)</v>
          </cell>
          <cell r="U2581">
            <v>12</v>
          </cell>
          <cell r="V2581">
            <v>2150.4</v>
          </cell>
          <cell r="W2581">
            <v>2800</v>
          </cell>
          <cell r="X2581">
            <v>3500</v>
          </cell>
          <cell r="Z2581">
            <v>6</v>
          </cell>
          <cell r="AB2581" t="str">
            <v>5B</v>
          </cell>
        </row>
        <row r="2582">
          <cell r="A2582">
            <v>13633</v>
          </cell>
          <cell r="B2582" t="str">
            <v>AUTOLAMPS2532</v>
          </cell>
          <cell r="C2582" t="str">
            <v>AUTOLAMPS2532</v>
          </cell>
          <cell r="D2582" t="b">
            <v>1</v>
          </cell>
          <cell r="E2582" t="str">
            <v xml:space="preserve">TOYOTA RAUM (05-11) - HEAD LAMP - LH</v>
          </cell>
          <cell r="F2582" t="str">
            <v>TOYOTA</v>
          </cell>
          <cell r="G2582" t="str">
            <v xml:space="preserve">RAUM/05 HLA LH</v>
          </cell>
          <cell r="H2582" t="str">
            <v>TY57-0201-L</v>
          </cell>
          <cell r="J2582">
            <v>0.04</v>
          </cell>
          <cell r="K2582" t="str">
            <v>SUPPLIER0002</v>
          </cell>
          <cell r="L2582" t="str">
            <v xml:space="preserve">ANHUI TINCAI SILK CO. LTD</v>
          </cell>
          <cell r="M2582">
            <v>1</v>
          </cell>
          <cell r="N2582">
            <v>4</v>
          </cell>
          <cell r="O2582">
            <v>5</v>
          </cell>
          <cell r="R2582">
            <v>5</v>
          </cell>
          <cell r="S2582">
            <v>20</v>
          </cell>
          <cell r="T2582" t="str">
            <v xml:space="preserve">Yuan Purchase Pricelist (CNY)</v>
          </cell>
          <cell r="U2582">
            <v>120</v>
          </cell>
          <cell r="V2582">
            <v>2898</v>
          </cell>
          <cell r="W2582">
            <v>4350</v>
          </cell>
          <cell r="X2582">
            <v>6000</v>
          </cell>
          <cell r="Z2582">
            <v>0</v>
          </cell>
          <cell r="AB2582" t="str">
            <v>B9</v>
          </cell>
        </row>
        <row r="2583">
          <cell r="A2583">
            <v>13632</v>
          </cell>
          <cell r="B2583" t="str">
            <v>AUTOLAMPS2533</v>
          </cell>
          <cell r="C2583" t="str">
            <v>AUTOLAMPS2533</v>
          </cell>
          <cell r="D2583" t="b">
            <v>1</v>
          </cell>
          <cell r="E2583" t="str">
            <v xml:space="preserve">TOYOTA RAUM (05-11) - HEAD LAMP - RH</v>
          </cell>
          <cell r="F2583" t="str">
            <v>TOYOTA</v>
          </cell>
          <cell r="G2583" t="str">
            <v xml:space="preserve">RAUM/05 HLA RH</v>
          </cell>
          <cell r="H2583" t="str">
            <v>TY57-0201-R</v>
          </cell>
          <cell r="J2583">
            <v>0.04</v>
          </cell>
          <cell r="K2583" t="str">
            <v>SUPPLIER0002</v>
          </cell>
          <cell r="L2583" t="str">
            <v xml:space="preserve">ANHUI TINCAI SILK CO. LTD</v>
          </cell>
          <cell r="M2583">
            <v>1</v>
          </cell>
          <cell r="N2583">
            <v>4</v>
          </cell>
          <cell r="O2583">
            <v>5</v>
          </cell>
          <cell r="R2583">
            <v>5</v>
          </cell>
          <cell r="S2583">
            <v>20</v>
          </cell>
          <cell r="T2583" t="str">
            <v xml:space="preserve">Yuan Purchase Pricelist (CNY)</v>
          </cell>
          <cell r="U2583">
            <v>120</v>
          </cell>
          <cell r="V2583">
            <v>3060</v>
          </cell>
          <cell r="W2583">
            <v>4590</v>
          </cell>
          <cell r="X2583">
            <v>6120</v>
          </cell>
          <cell r="Z2583">
            <v>1</v>
          </cell>
          <cell r="AB2583" t="str">
            <v>B9</v>
          </cell>
        </row>
        <row r="2584">
          <cell r="A2584">
            <v>13635</v>
          </cell>
          <cell r="B2584" t="str">
            <v>AUTOLAMPS2534</v>
          </cell>
          <cell r="C2584" t="str">
            <v>AUTOLAMPS2534</v>
          </cell>
          <cell r="D2584" t="b">
            <v>1</v>
          </cell>
          <cell r="E2584" t="str">
            <v xml:space="preserve">TOYOTA RAUM (05-11) - TAIL LAMP - LH</v>
          </cell>
          <cell r="F2584" t="str">
            <v>TOYOTA</v>
          </cell>
          <cell r="G2584" t="str">
            <v xml:space="preserve">RAUM/05 TLA LH</v>
          </cell>
          <cell r="H2584" t="str">
            <v>TY57-0202-L</v>
          </cell>
          <cell r="J2584">
            <v>0.04</v>
          </cell>
          <cell r="K2584" t="str">
            <v>SUPPLIER0002</v>
          </cell>
          <cell r="L2584" t="str">
            <v xml:space="preserve">ANHUI TINCAI SILK CO. LTD</v>
          </cell>
          <cell r="M2584">
            <v>1</v>
          </cell>
          <cell r="N2584">
            <v>4</v>
          </cell>
          <cell r="O2584">
            <v>5</v>
          </cell>
          <cell r="R2584">
            <v>5</v>
          </cell>
          <cell r="S2584">
            <v>20</v>
          </cell>
          <cell r="T2584" t="str">
            <v xml:space="preserve">Yuan Purchase Pricelist (CNY)</v>
          </cell>
          <cell r="U2584">
            <v>70</v>
          </cell>
          <cell r="V2584">
            <v>1785</v>
          </cell>
          <cell r="W2584">
            <v>2680</v>
          </cell>
          <cell r="X2584">
            <v>3570</v>
          </cell>
          <cell r="Z2584">
            <v>9</v>
          </cell>
          <cell r="AB2584" t="str">
            <v>B4</v>
          </cell>
        </row>
        <row r="2585">
          <cell r="A2585">
            <v>13634</v>
          </cell>
          <cell r="B2585" t="str">
            <v>AUTOLAMPS2535</v>
          </cell>
          <cell r="C2585" t="str">
            <v>AUTOLAMPS2535</v>
          </cell>
          <cell r="D2585" t="b">
            <v>1</v>
          </cell>
          <cell r="E2585" t="str">
            <v xml:space="preserve">TOYOTA RAUM (05-11) - TAIL LAMP - RH</v>
          </cell>
          <cell r="F2585" t="str">
            <v>TOYOTA</v>
          </cell>
          <cell r="G2585" t="str">
            <v xml:space="preserve">RAUM/05 TLA RH</v>
          </cell>
          <cell r="H2585" t="str">
            <v>TY57-0202-R</v>
          </cell>
          <cell r="J2585">
            <v>0.04</v>
          </cell>
          <cell r="K2585" t="str">
            <v>SUPPLIER0002</v>
          </cell>
          <cell r="L2585" t="str">
            <v xml:space="preserve">ANHUI TINCAI SILK CO. LTD</v>
          </cell>
          <cell r="M2585">
            <v>1</v>
          </cell>
          <cell r="N2585">
            <v>4</v>
          </cell>
          <cell r="O2585">
            <v>5</v>
          </cell>
          <cell r="R2585">
            <v>5</v>
          </cell>
          <cell r="S2585">
            <v>20</v>
          </cell>
          <cell r="T2585" t="str">
            <v xml:space="preserve">Yuan Purchase Pricelist (CNY)</v>
          </cell>
          <cell r="U2585">
            <v>70</v>
          </cell>
          <cell r="V2585">
            <v>1690</v>
          </cell>
          <cell r="W2585">
            <v>2540</v>
          </cell>
          <cell r="X2585">
            <v>3500</v>
          </cell>
          <cell r="Z2585">
            <v>1</v>
          </cell>
          <cell r="AB2585" t="str">
            <v>B4</v>
          </cell>
        </row>
        <row r="2586">
          <cell r="A2586">
            <v>12806</v>
          </cell>
          <cell r="B2586" t="str">
            <v>AUTOLAMPS2536</v>
          </cell>
          <cell r="C2586" t="str">
            <v>AUTOLAMPS2536</v>
          </cell>
          <cell r="D2586" t="b">
            <v>1</v>
          </cell>
          <cell r="E2586" t="str">
            <v xml:space="preserve">TOYOTA RAUM AX20MV (03-11) - LAMINATED FRONT WINDSCREEN</v>
          </cell>
          <cell r="F2586" t="str">
            <v>TOYOTA</v>
          </cell>
          <cell r="G2586" t="str">
            <v xml:space="preserve">AX20MV LFW/X</v>
          </cell>
          <cell r="H2586" t="str">
            <v xml:space="preserve">AX20MV LFW/X</v>
          </cell>
          <cell r="I2586" t="str">
            <v>1367*860</v>
          </cell>
          <cell r="J2586">
            <v>0.02</v>
          </cell>
          <cell r="K2586" t="str">
            <v>SUPPLIER0015</v>
          </cell>
          <cell r="L2586" t="str">
            <v xml:space="preserve">XINYI AUTOMOBILE GLASS (SHENZHEN) CO., LTD</v>
          </cell>
          <cell r="M2586">
            <v>10</v>
          </cell>
          <cell r="N2586">
            <v>40</v>
          </cell>
          <cell r="O2586">
            <v>50</v>
          </cell>
          <cell r="R2586">
            <v>5</v>
          </cell>
          <cell r="S2586">
            <v>20</v>
          </cell>
          <cell r="T2586" t="str">
            <v xml:space="preserve">USD Purchase Pricelist (USD)</v>
          </cell>
          <cell r="U2586">
            <v>14.7</v>
          </cell>
          <cell r="V2586">
            <v>2449.39</v>
          </cell>
          <cell r="W2586">
            <v>3200</v>
          </cell>
          <cell r="X2586">
            <v>5200</v>
          </cell>
          <cell r="Z2586">
            <v>173</v>
          </cell>
          <cell r="AB2586" t="str">
            <v>4B</v>
          </cell>
        </row>
        <row r="2587">
          <cell r="A2587">
            <v>12031</v>
          </cell>
          <cell r="B2587" t="str">
            <v>AUTOLAMPS2537</v>
          </cell>
          <cell r="C2587" t="str">
            <v>AUTOLAMPS2537</v>
          </cell>
          <cell r="D2587" t="b">
            <v>1</v>
          </cell>
          <cell r="E2587" t="str">
            <v xml:space="preserve">TOYOTA RAUM E-EXZ10 WAGON (98-) - LAMINATED FRONT WINDSCREEN</v>
          </cell>
          <cell r="F2587" t="str">
            <v>TOYOTA</v>
          </cell>
          <cell r="G2587" t="str">
            <v xml:space="preserve">EXZ10 LFW/X</v>
          </cell>
          <cell r="H2587" t="str">
            <v xml:space="preserve">EXZ10 LFW/X</v>
          </cell>
          <cell r="J2587">
            <v>0.02</v>
          </cell>
          <cell r="K2587" t="str">
            <v>SUPPLIER0015</v>
          </cell>
          <cell r="L2587" t="str">
            <v xml:space="preserve">XINYI AUTOMOBILE GLASS (SHENZHEN) CO., LTD</v>
          </cell>
          <cell r="M2587">
            <v>0</v>
          </cell>
          <cell r="N2587">
            <v>0</v>
          </cell>
          <cell r="O2587">
            <v>0</v>
          </cell>
          <cell r="R2587">
            <v>5</v>
          </cell>
          <cell r="S2587">
            <v>20</v>
          </cell>
          <cell r="T2587" t="str">
            <v xml:space="preserve">USD Purchase Pricelist (USD)</v>
          </cell>
          <cell r="U2587">
            <v>16.12</v>
          </cell>
          <cell r="V2587">
            <v>2</v>
          </cell>
          <cell r="W2587">
            <v>3300</v>
          </cell>
          <cell r="X2587">
            <v>4560</v>
          </cell>
        </row>
        <row r="2588">
          <cell r="A2588">
            <v>10818</v>
          </cell>
          <cell r="B2588" t="str">
            <v>AUTOLAMPS2849</v>
          </cell>
          <cell r="C2588" t="str">
            <v>AUTOLAMPS2849</v>
          </cell>
          <cell r="D2588" t="b">
            <v>1</v>
          </cell>
          <cell r="E2588" t="str">
            <v xml:space="preserve">TOYOTA RAV 4  - ACA36 - (05 -10) - TAIL LAMP - LH</v>
          </cell>
          <cell r="F2588" t="str">
            <v xml:space="preserve">TOYOTA </v>
          </cell>
          <cell r="G2588" t="str">
            <v>RAV4/05-TLA-LH</v>
          </cell>
          <cell r="H2588" t="str">
            <v>TY11-0502</v>
          </cell>
          <cell r="J2588">
            <v>0.04</v>
          </cell>
          <cell r="K2588" t="str">
            <v>SUPPLIER0002</v>
          </cell>
          <cell r="L2588" t="str">
            <v xml:space="preserve">ANHUI TINCAI SILK CO. LTD</v>
          </cell>
          <cell r="M2588">
            <v>1</v>
          </cell>
          <cell r="N2588">
            <v>4</v>
          </cell>
          <cell r="O2588">
            <v>5</v>
          </cell>
          <cell r="R2588">
            <v>2</v>
          </cell>
          <cell r="S2588">
            <v>5</v>
          </cell>
          <cell r="T2588" t="str">
            <v xml:space="preserve">Yuan Purchase Pricelist (CNY)</v>
          </cell>
          <cell r="U2588">
            <v>18</v>
          </cell>
          <cell r="V2588">
            <v>2999.25</v>
          </cell>
          <cell r="W2588">
            <v>4360</v>
          </cell>
          <cell r="X2588">
            <v>6010</v>
          </cell>
        </row>
        <row r="2589">
          <cell r="A2589">
            <v>10817</v>
          </cell>
          <cell r="B2589" t="str">
            <v>AUTOLAMPS2850</v>
          </cell>
          <cell r="C2589" t="str">
            <v>AUTOLAMPS2850</v>
          </cell>
          <cell r="D2589" t="b">
            <v>1</v>
          </cell>
          <cell r="E2589" t="str">
            <v xml:space="preserve">TOYOTA RAV 4  - ACA36 - (05 -10) - TAIL LAMP - RH</v>
          </cell>
          <cell r="F2589" t="str">
            <v xml:space="preserve">TOYOTA </v>
          </cell>
          <cell r="G2589" t="str">
            <v>RAV4/05-TLA-RH</v>
          </cell>
          <cell r="H2589" t="str">
            <v>TY11-0502</v>
          </cell>
          <cell r="J2589">
            <v>0.04</v>
          </cell>
          <cell r="K2589" t="str">
            <v>SUPPLIER0002</v>
          </cell>
          <cell r="L2589" t="str">
            <v xml:space="preserve">ANHUI TINCAI SILK CO. LTD</v>
          </cell>
          <cell r="M2589">
            <v>1</v>
          </cell>
          <cell r="N2589">
            <v>4</v>
          </cell>
          <cell r="O2589">
            <v>5</v>
          </cell>
          <cell r="R2589">
            <v>1</v>
          </cell>
          <cell r="S2589">
            <v>5</v>
          </cell>
          <cell r="T2589" t="str">
            <v xml:space="preserve">Yuan Purchase Pricelist (CNY)</v>
          </cell>
          <cell r="U2589">
            <v>18</v>
          </cell>
          <cell r="V2589">
            <v>2999.25</v>
          </cell>
          <cell r="W2589">
            <v>4360</v>
          </cell>
          <cell r="X2589">
            <v>6010</v>
          </cell>
        </row>
        <row r="2590">
          <cell r="A2590">
            <v>14066</v>
          </cell>
          <cell r="B2590" t="str">
            <v>AUTOLAMPS2803</v>
          </cell>
          <cell r="C2590" t="str">
            <v>AUTOLAMPS2803</v>
          </cell>
          <cell r="D2590" t="b">
            <v>1</v>
          </cell>
          <cell r="E2590" t="str">
            <v xml:space="preserve">TOYOTA RAV 4 (13-) FRONT BUMPER BRACKET - LH</v>
          </cell>
          <cell r="F2590" t="str">
            <v>TOYOTA</v>
          </cell>
          <cell r="G2590" t="str">
            <v>RAV4/13-BPRB-LH</v>
          </cell>
          <cell r="H2590" t="str">
            <v>TY11-1007-5</v>
          </cell>
          <cell r="J2590">
            <v>0.04</v>
          </cell>
          <cell r="K2590" t="str">
            <v>SUPPLIER0002</v>
          </cell>
          <cell r="L2590" t="str">
            <v xml:space="preserve">ANHUI TINCAI SILK CO. LTD</v>
          </cell>
          <cell r="M2590">
            <v>2</v>
          </cell>
          <cell r="N2590">
            <v>8</v>
          </cell>
          <cell r="O2590">
            <v>10</v>
          </cell>
          <cell r="R2590">
            <v>1</v>
          </cell>
          <cell r="S2590">
            <v>5</v>
          </cell>
          <cell r="T2590" t="str">
            <v xml:space="preserve">Yuan Purchase Pricelist (CNY)</v>
          </cell>
          <cell r="U2590">
            <v>10</v>
          </cell>
          <cell r="V2590">
            <v>272</v>
          </cell>
          <cell r="W2590">
            <v>410</v>
          </cell>
          <cell r="X2590">
            <v>540</v>
          </cell>
        </row>
        <row r="2591">
          <cell r="A2591">
            <v>14067</v>
          </cell>
          <cell r="B2591" t="str">
            <v>AUTOLAMPS2804</v>
          </cell>
          <cell r="C2591" t="str">
            <v>AUTOLAMPS2804</v>
          </cell>
          <cell r="D2591" t="b">
            <v>1</v>
          </cell>
          <cell r="E2591" t="str">
            <v xml:space="preserve">TOYOTA RAV 4 (13-) FRONT BUMPER BRACKET - RH</v>
          </cell>
          <cell r="F2591" t="str">
            <v>TOYOTA</v>
          </cell>
          <cell r="G2591" t="str">
            <v>RAV4/13-BPRB-RH</v>
          </cell>
          <cell r="H2591" t="str">
            <v>TY11-1007-5</v>
          </cell>
          <cell r="J2591">
            <v>0.04</v>
          </cell>
          <cell r="K2591" t="str">
            <v>SUPPLIER0002</v>
          </cell>
          <cell r="L2591" t="str">
            <v xml:space="preserve">ANHUI TINCAI SILK CO. LTD</v>
          </cell>
          <cell r="M2591">
            <v>2</v>
          </cell>
          <cell r="N2591">
            <v>8</v>
          </cell>
          <cell r="O2591">
            <v>10</v>
          </cell>
          <cell r="R2591">
            <v>1</v>
          </cell>
          <cell r="S2591">
            <v>5</v>
          </cell>
          <cell r="T2591" t="str">
            <v xml:space="preserve">Yuan Purchase Pricelist (CNY)</v>
          </cell>
          <cell r="U2591">
            <v>10</v>
          </cell>
          <cell r="V2591">
            <v>272</v>
          </cell>
          <cell r="W2591">
            <v>410</v>
          </cell>
          <cell r="X2591">
            <v>540</v>
          </cell>
        </row>
        <row r="2592">
          <cell r="A2592">
            <v>14065</v>
          </cell>
          <cell r="B2592" t="str">
            <v>AUTOLAMPS2805</v>
          </cell>
          <cell r="C2592" t="str">
            <v>AUTOLAMPS2805</v>
          </cell>
          <cell r="D2592" t="b">
            <v>1</v>
          </cell>
          <cell r="E2592" t="str">
            <v xml:space="preserve">TOYOTA RAV 4 (13-) FRONT BUMPER GRILL</v>
          </cell>
          <cell r="F2592" t="str">
            <v>TOYOTA</v>
          </cell>
          <cell r="G2592" t="str">
            <v>RAV4/13-GRILL</v>
          </cell>
          <cell r="H2592" t="str">
            <v>TY11-1007-3</v>
          </cell>
          <cell r="J2592">
            <v>0.04</v>
          </cell>
          <cell r="K2592" t="str">
            <v>SUPPLIER0002</v>
          </cell>
          <cell r="L2592" t="str">
            <v xml:space="preserve">ANHUI TINCAI SILK CO. LTD</v>
          </cell>
          <cell r="M2592">
            <v>0</v>
          </cell>
          <cell r="N2592">
            <v>0</v>
          </cell>
          <cell r="O2592">
            <v>0</v>
          </cell>
          <cell r="R2592">
            <v>1</v>
          </cell>
          <cell r="S2592">
            <v>5</v>
          </cell>
          <cell r="T2592" t="str">
            <v xml:space="preserve">Yuan Purchase Pricelist (CNY)</v>
          </cell>
          <cell r="U2592">
            <v>30</v>
          </cell>
          <cell r="V2592">
            <v>816</v>
          </cell>
          <cell r="W2592">
            <v>1220</v>
          </cell>
          <cell r="X2592">
            <v>1630</v>
          </cell>
        </row>
        <row r="2593">
          <cell r="A2593">
            <v>14064</v>
          </cell>
          <cell r="B2593" t="str">
            <v>AUTOLAMPS2851</v>
          </cell>
          <cell r="C2593" t="str">
            <v>AUTOLAMPS2851</v>
          </cell>
          <cell r="D2593" t="b">
            <v>1</v>
          </cell>
          <cell r="E2593" t="str">
            <v xml:space="preserve">TOYOTA RAV 4 (13-) FRONT BUMPER LOWER </v>
          </cell>
          <cell r="F2593" t="str">
            <v xml:space="preserve">TOYOTA </v>
          </cell>
          <cell r="G2593" t="str">
            <v>RAV4/13-BPRFL</v>
          </cell>
          <cell r="H2593" t="str">
            <v>TY11-1007-2</v>
          </cell>
          <cell r="J2593">
            <v>0.04</v>
          </cell>
          <cell r="K2593" t="str">
            <v>SUPPLIER0002</v>
          </cell>
          <cell r="L2593" t="str">
            <v xml:space="preserve">ANHUI TINCAI SILK CO. LTD</v>
          </cell>
          <cell r="M2593">
            <v>0</v>
          </cell>
          <cell r="N2593">
            <v>0</v>
          </cell>
          <cell r="O2593">
            <v>0</v>
          </cell>
          <cell r="R2593">
            <v>1</v>
          </cell>
          <cell r="S2593">
            <v>5</v>
          </cell>
          <cell r="T2593" t="str">
            <v xml:space="preserve">Yuan Purchase Pricelist (CNY)</v>
          </cell>
          <cell r="U2593">
            <v>105</v>
          </cell>
          <cell r="V2593">
            <v>2856</v>
          </cell>
          <cell r="W2593">
            <v>4280</v>
          </cell>
          <cell r="X2593">
            <v>5710</v>
          </cell>
          <cell r="Z2593">
            <v>5</v>
          </cell>
          <cell r="AB2593" t="str">
            <v>G4B</v>
          </cell>
        </row>
        <row r="2594">
          <cell r="A2594">
            <v>14063</v>
          </cell>
          <cell r="B2594" t="str">
            <v>AUTOLAMPS2852</v>
          </cell>
          <cell r="C2594" t="str">
            <v>AUTOLAMPS2852</v>
          </cell>
          <cell r="D2594" t="b">
            <v>1</v>
          </cell>
          <cell r="E2594" t="str">
            <v xml:space="preserve">TOYOTA RAV 4 (13-) FRONT BUMPER UPPER </v>
          </cell>
          <cell r="F2594" t="str">
            <v xml:space="preserve">TOYOTA </v>
          </cell>
          <cell r="G2594" t="str">
            <v>RAV4/13-BPRFU</v>
          </cell>
          <cell r="H2594" t="str">
            <v>TY11-1007-1</v>
          </cell>
          <cell r="J2594">
            <v>0.04</v>
          </cell>
          <cell r="K2594" t="str">
            <v>SUPPLIER0002</v>
          </cell>
          <cell r="L2594" t="str">
            <v xml:space="preserve">ANHUI TINCAI SILK CO. LTD</v>
          </cell>
          <cell r="M2594">
            <v>0</v>
          </cell>
          <cell r="N2594">
            <v>0</v>
          </cell>
          <cell r="O2594">
            <v>0</v>
          </cell>
          <cell r="R2594">
            <v>1</v>
          </cell>
          <cell r="S2594">
            <v>5</v>
          </cell>
          <cell r="T2594" t="str">
            <v xml:space="preserve">Yuan Purchase Pricelist (CNY)</v>
          </cell>
          <cell r="U2594">
            <v>115</v>
          </cell>
          <cell r="V2594">
            <v>3128</v>
          </cell>
          <cell r="W2594">
            <v>4690</v>
          </cell>
          <cell r="X2594">
            <v>6260</v>
          </cell>
          <cell r="Z2594">
            <v>5</v>
          </cell>
          <cell r="AB2594" t="str">
            <v>G4B</v>
          </cell>
        </row>
        <row r="2595">
          <cell r="A2595">
            <v>14068</v>
          </cell>
          <cell r="B2595" t="str">
            <v>AUTOLAMPS2806</v>
          </cell>
          <cell r="C2595" t="str">
            <v>AUTOLAMPS2806</v>
          </cell>
          <cell r="D2595" t="b">
            <v>1</v>
          </cell>
          <cell r="E2595" t="str">
            <v xml:space="preserve">TOYOTA RAV 4 (13-) REAR BUMPER </v>
          </cell>
          <cell r="F2595" t="str">
            <v>TOYOTA</v>
          </cell>
          <cell r="G2595" t="str">
            <v>RAV4/13-BPRR</v>
          </cell>
          <cell r="H2595" t="str">
            <v>TY11-1008</v>
          </cell>
          <cell r="J2595">
            <v>0.04</v>
          </cell>
          <cell r="K2595" t="str">
            <v>SUPPLIER0002</v>
          </cell>
          <cell r="L2595" t="str">
            <v xml:space="preserve">ANHUI TINCAI SILK CO. LTD</v>
          </cell>
          <cell r="M2595">
            <v>3</v>
          </cell>
          <cell r="N2595">
            <v>12</v>
          </cell>
          <cell r="O2595">
            <v>15</v>
          </cell>
          <cell r="R2595">
            <v>1</v>
          </cell>
          <cell r="S2595">
            <v>5</v>
          </cell>
          <cell r="T2595" t="str">
            <v xml:space="preserve">Yuan Purchase Pricelist (CNY)</v>
          </cell>
          <cell r="U2595">
            <v>125</v>
          </cell>
          <cell r="V2595">
            <v>3400</v>
          </cell>
          <cell r="W2595">
            <v>5100</v>
          </cell>
          <cell r="X2595">
            <v>6800</v>
          </cell>
          <cell r="Z2595">
            <v>2</v>
          </cell>
          <cell r="AB2595" t="str">
            <v>G4A</v>
          </cell>
        </row>
        <row r="2596">
          <cell r="A2596">
            <v>14069</v>
          </cell>
          <cell r="B2596" t="str">
            <v>AUTOLAMPS2896</v>
          </cell>
          <cell r="C2596" t="str">
            <v>AUTOLAMPS2896</v>
          </cell>
          <cell r="D2596" t="b">
            <v>1</v>
          </cell>
          <cell r="E2596" t="str">
            <v xml:space="preserve">TOYOTA RAV 4 (13-) TAIL LAMP - LH</v>
          </cell>
          <cell r="F2596" t="str">
            <v>TOYOTA</v>
          </cell>
          <cell r="G2596" t="str">
            <v>RAV4/13-TLA-LH</v>
          </cell>
          <cell r="H2596" t="str">
            <v>TY11-1002C-L</v>
          </cell>
          <cell r="J2596">
            <v>0.04</v>
          </cell>
          <cell r="K2596" t="str">
            <v>SUPPLIER0002</v>
          </cell>
          <cell r="L2596" t="str">
            <v xml:space="preserve">ANHUI TINCAI SILK CO. LTD</v>
          </cell>
          <cell r="M2596">
            <v>0</v>
          </cell>
          <cell r="N2596">
            <v>0</v>
          </cell>
          <cell r="O2596">
            <v>0</v>
          </cell>
          <cell r="T2596" t="str">
            <v xml:space="preserve">Yuan Purchase Pricelist (CNY)</v>
          </cell>
          <cell r="U2596">
            <v>150</v>
          </cell>
          <cell r="V2596">
            <v>3825</v>
          </cell>
          <cell r="W2596">
            <v>5740</v>
          </cell>
          <cell r="X2596">
            <v>7650</v>
          </cell>
          <cell r="Z2596">
            <v>1</v>
          </cell>
          <cell r="AB2596" t="str">
            <v>B4</v>
          </cell>
        </row>
        <row r="2597">
          <cell r="A2597">
            <v>14070</v>
          </cell>
          <cell r="B2597" t="str">
            <v>AUTOLAMPS2897</v>
          </cell>
          <cell r="C2597" t="str">
            <v>AUTOLAMPS2897</v>
          </cell>
          <cell r="D2597" t="b">
            <v>1</v>
          </cell>
          <cell r="E2597" t="str">
            <v xml:space="preserve">TOYOTA RAV 4 (13-) TAIL LAMP - RH</v>
          </cell>
          <cell r="F2597" t="str">
            <v>TOYOTA</v>
          </cell>
          <cell r="G2597" t="str">
            <v>RAV4/13-TLA-RH</v>
          </cell>
          <cell r="H2597" t="str">
            <v>TY11-1002C-R</v>
          </cell>
          <cell r="J2597">
            <v>0.04</v>
          </cell>
          <cell r="K2597" t="str">
            <v>SUPPLIER0002</v>
          </cell>
          <cell r="L2597" t="str">
            <v xml:space="preserve">ANHUI TINCAI SILK CO. LTD</v>
          </cell>
          <cell r="M2597">
            <v>0</v>
          </cell>
          <cell r="N2597">
            <v>0</v>
          </cell>
          <cell r="O2597">
            <v>0</v>
          </cell>
          <cell r="T2597" t="str">
            <v xml:space="preserve">Yuan Purchase Pricelist (CNY)</v>
          </cell>
          <cell r="U2597">
            <v>150</v>
          </cell>
          <cell r="V2597">
            <v>3825</v>
          </cell>
          <cell r="W2597">
            <v>5740</v>
          </cell>
          <cell r="X2597">
            <v>7650</v>
          </cell>
          <cell r="Z2597">
            <v>3</v>
          </cell>
          <cell r="AB2597" t="str">
            <v>B4</v>
          </cell>
        </row>
        <row r="2598">
          <cell r="A2598">
            <v>13694</v>
          </cell>
          <cell r="B2598" t="str">
            <v>AUTOLAMPS2543</v>
          </cell>
          <cell r="C2598" t="str">
            <v>AUTOLAMPS2543</v>
          </cell>
          <cell r="D2598" t="b">
            <v>1</v>
          </cell>
          <cell r="E2598" t="str">
            <v xml:space="preserve">TOYOTA RAV4 (12-15) - DOOR MIRROR (ELECTRIC 5 WIRE) - LH</v>
          </cell>
          <cell r="F2598" t="str">
            <v>TOYOTA</v>
          </cell>
          <cell r="G2598" t="str">
            <v xml:space="preserve">RAV4/12 SME5W LH</v>
          </cell>
          <cell r="H2598" t="str">
            <v>TY11-0812-L</v>
          </cell>
          <cell r="J2598">
            <v>0.04</v>
          </cell>
          <cell r="K2598" t="str">
            <v>SUPPLIER0002</v>
          </cell>
          <cell r="L2598" t="str">
            <v xml:space="preserve">ANHUI TINCAI SILK CO. LTD</v>
          </cell>
          <cell r="M2598">
            <v>0</v>
          </cell>
          <cell r="N2598">
            <v>0</v>
          </cell>
          <cell r="O2598">
            <v>0</v>
          </cell>
          <cell r="P2598">
            <v>2</v>
          </cell>
          <cell r="Q2598">
            <v>5</v>
          </cell>
          <cell r="T2598" t="str">
            <v xml:space="preserve">Yuan Purchase Pricelist (CNY)</v>
          </cell>
          <cell r="U2598">
            <v>125</v>
          </cell>
          <cell r="V2598">
            <v>4000</v>
          </cell>
          <cell r="W2598">
            <v>5000</v>
          </cell>
          <cell r="X2598">
            <v>7000</v>
          </cell>
          <cell r="Z2598">
            <v>1</v>
          </cell>
          <cell r="AB2598" t="str">
            <v>B13</v>
          </cell>
        </row>
        <row r="2599">
          <cell r="A2599">
            <v>13693</v>
          </cell>
          <cell r="B2599" t="str">
            <v>AUTOLAMPS2544</v>
          </cell>
          <cell r="C2599" t="str">
            <v>AUTOLAMPS2544</v>
          </cell>
          <cell r="D2599" t="b">
            <v>1</v>
          </cell>
          <cell r="E2599" t="str">
            <v xml:space="preserve">TOYOTA RAV4 (12-15) - DOOR MIRROR (ELECTRIC 5 WIRE) - RH</v>
          </cell>
          <cell r="F2599" t="str">
            <v>TOYOTA</v>
          </cell>
          <cell r="G2599" t="str">
            <v xml:space="preserve">RAV4/12 SME5W LH</v>
          </cell>
          <cell r="H2599" t="str">
            <v>TY11-0812-R</v>
          </cell>
          <cell r="J2599">
            <v>0.04</v>
          </cell>
          <cell r="K2599" t="str">
            <v>SUPPLIER0002</v>
          </cell>
          <cell r="L2599" t="str">
            <v xml:space="preserve">ANHUI TINCAI SILK CO. LTD</v>
          </cell>
          <cell r="M2599">
            <v>0</v>
          </cell>
          <cell r="N2599">
            <v>0</v>
          </cell>
          <cell r="O2599">
            <v>0</v>
          </cell>
          <cell r="P2599">
            <v>2</v>
          </cell>
          <cell r="Q2599">
            <v>5</v>
          </cell>
          <cell r="T2599" t="str">
            <v xml:space="preserve">Yuan Purchase Pricelist (CNY)</v>
          </cell>
          <cell r="U2599">
            <v>125</v>
          </cell>
          <cell r="V2599">
            <v>2813</v>
          </cell>
          <cell r="W2599">
            <v>5000</v>
          </cell>
          <cell r="X2599">
            <v>7000</v>
          </cell>
          <cell r="Z2599">
            <v>1</v>
          </cell>
          <cell r="AB2599" t="str">
            <v>B13</v>
          </cell>
        </row>
        <row r="2600">
          <cell r="A2600">
            <v>13688</v>
          </cell>
          <cell r="B2600" t="str">
            <v>AUTOLAMPS2538</v>
          </cell>
          <cell r="C2600" t="str">
            <v>AUTOLAMPS2538</v>
          </cell>
          <cell r="D2600" t="b">
            <v>1</v>
          </cell>
          <cell r="E2600" t="str">
            <v xml:space="preserve">TOYOTA RAV4 (12-15) - FRONT BUMPER</v>
          </cell>
          <cell r="F2600" t="str">
            <v>TOYOTA</v>
          </cell>
          <cell r="G2600" t="str">
            <v xml:space="preserve">RAV4/12 BPRF</v>
          </cell>
          <cell r="H2600" t="str">
            <v>TY11-0807</v>
          </cell>
          <cell r="J2600">
            <v>0.04</v>
          </cell>
          <cell r="K2600" t="str">
            <v>SUPPLIER0002</v>
          </cell>
          <cell r="L2600" t="str">
            <v xml:space="preserve">ANHUI TINCAI SILK CO. LTD</v>
          </cell>
          <cell r="M2600">
            <v>0</v>
          </cell>
          <cell r="N2600">
            <v>0</v>
          </cell>
          <cell r="O2600">
            <v>0</v>
          </cell>
          <cell r="R2600">
            <v>2</v>
          </cell>
          <cell r="S2600">
            <v>4</v>
          </cell>
          <cell r="T2600" t="str">
            <v xml:space="preserve">Yuan Purchase Pricelist (CNY)</v>
          </cell>
          <cell r="U2600">
            <v>120</v>
          </cell>
          <cell r="V2600">
            <v>2700</v>
          </cell>
          <cell r="W2600">
            <v>4190</v>
          </cell>
          <cell r="X2600">
            <v>5780</v>
          </cell>
        </row>
        <row r="2601">
          <cell r="A2601">
            <v>13692</v>
          </cell>
          <cell r="B2601" t="str">
            <v>AUTOLAMPS2540</v>
          </cell>
          <cell r="C2601" t="str">
            <v>AUTOLAMPS2540</v>
          </cell>
          <cell r="D2601" t="b">
            <v>1</v>
          </cell>
          <cell r="E2601" t="str">
            <v xml:space="preserve">TOYOTA RAV4 (12-15) - GRILL</v>
          </cell>
          <cell r="F2601" t="str">
            <v>TOYOTA</v>
          </cell>
          <cell r="G2601" t="str">
            <v xml:space="preserve">RAV4/12 GRL</v>
          </cell>
          <cell r="H2601" t="str">
            <v>TY11-0811</v>
          </cell>
          <cell r="J2601">
            <v>0.04</v>
          </cell>
          <cell r="K2601" t="str">
            <v>SUPPLIER0002</v>
          </cell>
          <cell r="L2601" t="str">
            <v xml:space="preserve">ANHUI TINCAI SILK CO. LTD</v>
          </cell>
          <cell r="M2601">
            <v>0</v>
          </cell>
          <cell r="N2601">
            <v>0</v>
          </cell>
          <cell r="O2601">
            <v>0</v>
          </cell>
          <cell r="R2601">
            <v>2</v>
          </cell>
          <cell r="S2601">
            <v>3</v>
          </cell>
          <cell r="T2601" t="str">
            <v xml:space="preserve">Yuan Purchase Pricelist (CNY)</v>
          </cell>
          <cell r="U2601">
            <v>120</v>
          </cell>
          <cell r="V2601">
            <v>2700</v>
          </cell>
          <cell r="W2601">
            <v>4190</v>
          </cell>
          <cell r="X2601">
            <v>5780</v>
          </cell>
          <cell r="Z2601">
            <v>3</v>
          </cell>
          <cell r="AB2601" t="str">
            <v>G4B</v>
          </cell>
        </row>
        <row r="2602">
          <cell r="A2602">
            <v>13691</v>
          </cell>
          <cell r="B2602" t="str">
            <v>AUTOLAMPS2541</v>
          </cell>
          <cell r="C2602" t="str">
            <v>AUTOLAMPS2541</v>
          </cell>
          <cell r="D2602" t="b">
            <v>1</v>
          </cell>
          <cell r="E2602" t="str">
            <v xml:space="preserve">TOYOTA RAV4 (12-15) - GRILL STRIP (MIDDLE)</v>
          </cell>
          <cell r="F2602" t="str">
            <v>TOYOTA</v>
          </cell>
          <cell r="G2602" t="str">
            <v xml:space="preserve">RAV4/12 GRLSM</v>
          </cell>
          <cell r="H2602" t="str">
            <v>TY11-0811-2</v>
          </cell>
          <cell r="J2602">
            <v>0.04</v>
          </cell>
          <cell r="K2602" t="str">
            <v>SUPPLIER0002</v>
          </cell>
          <cell r="L2602" t="str">
            <v xml:space="preserve">ANHUI TINCAI SILK CO. LTD</v>
          </cell>
          <cell r="M2602">
            <v>0</v>
          </cell>
          <cell r="N2602">
            <v>0</v>
          </cell>
          <cell r="O2602">
            <v>0</v>
          </cell>
          <cell r="R2602">
            <v>2</v>
          </cell>
          <cell r="S2602">
            <v>3</v>
          </cell>
          <cell r="T2602" t="str">
            <v xml:space="preserve">Yuan Purchase Pricelist (CNY)</v>
          </cell>
          <cell r="U2602">
            <v>20</v>
          </cell>
          <cell r="V2602">
            <v>450</v>
          </cell>
          <cell r="W2602">
            <v>700</v>
          </cell>
          <cell r="X2602">
            <v>970</v>
          </cell>
          <cell r="Z2602">
            <v>4</v>
          </cell>
          <cell r="AB2602" t="str">
            <v>1A</v>
          </cell>
        </row>
        <row r="2603">
          <cell r="A2603">
            <v>13690</v>
          </cell>
          <cell r="B2603" t="str">
            <v>AUTOLAMPS2542</v>
          </cell>
          <cell r="C2603" t="str">
            <v>AUTOLAMPS2542</v>
          </cell>
          <cell r="D2603" t="b">
            <v>1</v>
          </cell>
          <cell r="E2603" t="str">
            <v xml:space="preserve">TOYOTA RAV4 (12-15) - GRILL STRIP (UP &amp; DOWN)</v>
          </cell>
          <cell r="F2603" t="str">
            <v>TOYOTA</v>
          </cell>
          <cell r="G2603" t="str">
            <v xml:space="preserve">RAV4/12 GRLSU&amp;D</v>
          </cell>
          <cell r="H2603" t="str">
            <v>TY11-0811-1</v>
          </cell>
          <cell r="J2603">
            <v>0.04</v>
          </cell>
          <cell r="K2603" t="str">
            <v>SUPPLIER0002</v>
          </cell>
          <cell r="L2603" t="str">
            <v xml:space="preserve">ANHUI TINCAI SILK CO. LTD</v>
          </cell>
          <cell r="M2603">
            <v>0</v>
          </cell>
          <cell r="N2603">
            <v>0</v>
          </cell>
          <cell r="O2603">
            <v>0</v>
          </cell>
          <cell r="R2603">
            <v>2</v>
          </cell>
          <cell r="S2603">
            <v>3</v>
          </cell>
          <cell r="T2603" t="str">
            <v xml:space="preserve">Yuan Purchase Pricelist (CNY)</v>
          </cell>
          <cell r="U2603">
            <v>60</v>
          </cell>
          <cell r="V2603">
            <v>1350</v>
          </cell>
          <cell r="W2603">
            <v>2090</v>
          </cell>
          <cell r="X2603">
            <v>2880</v>
          </cell>
        </row>
        <row r="2604">
          <cell r="A2604">
            <v>13689</v>
          </cell>
          <cell r="B2604" t="str">
            <v>AUTOLAMPS2539</v>
          </cell>
          <cell r="C2604" t="str">
            <v>AUTOLAMPS2539</v>
          </cell>
          <cell r="D2604" t="b">
            <v>1</v>
          </cell>
          <cell r="E2604" t="str">
            <v xml:space="preserve">TOYOTA RAV4 (12-15) - REAR BUMPER</v>
          </cell>
          <cell r="F2604" t="str">
            <v>TOYOTA</v>
          </cell>
          <cell r="G2604" t="str">
            <v xml:space="preserve">RAV4/12 BPRR</v>
          </cell>
          <cell r="H2604" t="str">
            <v>TY11-0808</v>
          </cell>
          <cell r="J2604">
            <v>0.04</v>
          </cell>
          <cell r="K2604" t="str">
            <v>SUPPLIER0002</v>
          </cell>
          <cell r="L2604" t="str">
            <v xml:space="preserve">ANHUI TINCAI SILK CO. LTD</v>
          </cell>
          <cell r="M2604">
            <v>0</v>
          </cell>
          <cell r="N2604">
            <v>0</v>
          </cell>
          <cell r="O2604">
            <v>0</v>
          </cell>
          <cell r="R2604">
            <v>2</v>
          </cell>
          <cell r="S2604">
            <v>3</v>
          </cell>
          <cell r="T2604" t="str">
            <v xml:space="preserve">Yuan Purchase Pricelist (CNY)</v>
          </cell>
          <cell r="U2604">
            <v>100</v>
          </cell>
          <cell r="V2604">
            <v>2250</v>
          </cell>
          <cell r="W2604">
            <v>3490</v>
          </cell>
          <cell r="X2604">
            <v>4810</v>
          </cell>
        </row>
        <row r="2605">
          <cell r="A2605">
            <v>10816</v>
          </cell>
          <cell r="B2605" t="str">
            <v>AUTOLAMPS2545</v>
          </cell>
          <cell r="C2605" t="str">
            <v>AUTOLAMPS2545</v>
          </cell>
          <cell r="D2605" t="b">
            <v>1</v>
          </cell>
          <cell r="E2605" t="str">
            <v xml:space="preserve">TOYOTA RAV4 ACA36 (05-11) - FOG LAMP - LH</v>
          </cell>
          <cell r="F2605" t="str">
            <v>TOYOTA</v>
          </cell>
          <cell r="G2605" t="str">
            <v xml:space="preserve">RAV4/05 FLA LH</v>
          </cell>
          <cell r="H2605" t="str">
            <v>TY11-0504-L</v>
          </cell>
          <cell r="J2605">
            <v>0.04</v>
          </cell>
          <cell r="K2605" t="str">
            <v>SUPPLIER0002</v>
          </cell>
          <cell r="L2605" t="str">
            <v xml:space="preserve">ANHUI TINCAI SILK CO. LTD</v>
          </cell>
          <cell r="M2605">
            <v>0</v>
          </cell>
          <cell r="N2605">
            <v>0</v>
          </cell>
          <cell r="O2605">
            <v>0</v>
          </cell>
          <cell r="P2605">
            <v>2</v>
          </cell>
          <cell r="Q2605">
            <v>5</v>
          </cell>
          <cell r="T2605" t="str">
            <v xml:space="preserve">Yuan Purchase Pricelist (CNY)</v>
          </cell>
          <cell r="U2605">
            <v>2.82</v>
          </cell>
          <cell r="V2605">
            <v>441</v>
          </cell>
          <cell r="W2605">
            <v>680</v>
          </cell>
          <cell r="X2605">
            <v>940</v>
          </cell>
        </row>
        <row r="2606">
          <cell r="A2606">
            <v>10815</v>
          </cell>
          <cell r="B2606" t="str">
            <v>AUTOLAMPS2546</v>
          </cell>
          <cell r="C2606" t="str">
            <v>AUTOLAMPS2546</v>
          </cell>
          <cell r="D2606" t="b">
            <v>1</v>
          </cell>
          <cell r="E2606" t="str">
            <v xml:space="preserve">TOYOTA RAV4 ACA36 (05-11) - FOG LAMP - RH</v>
          </cell>
          <cell r="F2606" t="str">
            <v>TOYOTA</v>
          </cell>
          <cell r="G2606" t="str">
            <v xml:space="preserve">RAV4/05 FLA RH</v>
          </cell>
          <cell r="H2606" t="str">
            <v>TY11-0504-R</v>
          </cell>
          <cell r="J2606">
            <v>0.04</v>
          </cell>
          <cell r="K2606" t="str">
            <v>SUPPLIER0002</v>
          </cell>
          <cell r="L2606" t="str">
            <v xml:space="preserve">ANHUI TINCAI SILK CO. LTD</v>
          </cell>
          <cell r="M2606">
            <v>0</v>
          </cell>
          <cell r="N2606">
            <v>0</v>
          </cell>
          <cell r="O2606">
            <v>0</v>
          </cell>
          <cell r="P2606">
            <v>2</v>
          </cell>
          <cell r="Q2606">
            <v>5</v>
          </cell>
          <cell r="T2606" t="str">
            <v xml:space="preserve">Yuan Purchase Pricelist (CNY)</v>
          </cell>
          <cell r="U2606">
            <v>2.82</v>
          </cell>
          <cell r="V2606">
            <v>441</v>
          </cell>
          <cell r="W2606">
            <v>680</v>
          </cell>
          <cell r="X2606">
            <v>940</v>
          </cell>
        </row>
        <row r="2607">
          <cell r="A2607">
            <v>10813</v>
          </cell>
          <cell r="B2607" t="str">
            <v>AUTOLAMPS2547</v>
          </cell>
          <cell r="C2607" t="str">
            <v>AUTOLAMPS2547</v>
          </cell>
          <cell r="D2607" t="b">
            <v>1</v>
          </cell>
          <cell r="E2607" t="str">
            <v xml:space="preserve">TOYOTA RAV4 ACA36R (05-11) - HEAD LAMP (212-11K5) - LH</v>
          </cell>
          <cell r="F2607" t="str">
            <v>TOYOTA</v>
          </cell>
          <cell r="G2607" t="str">
            <v xml:space="preserve">RAV4/08 HLA LH</v>
          </cell>
          <cell r="H2607" t="str">
            <v>TY11-0601-L</v>
          </cell>
          <cell r="J2607">
            <v>0.04</v>
          </cell>
          <cell r="K2607" t="str">
            <v>SUPPLIER0002</v>
          </cell>
          <cell r="L2607" t="str">
            <v xml:space="preserve">ANHUI TINCAI SILK CO. LTD</v>
          </cell>
          <cell r="N2607">
            <v>0</v>
          </cell>
          <cell r="O2607">
            <v>0</v>
          </cell>
          <cell r="R2607">
            <v>2</v>
          </cell>
          <cell r="S2607">
            <v>5</v>
          </cell>
          <cell r="T2607" t="str">
            <v xml:space="preserve">Yuan Purchase Pricelist (CNY)</v>
          </cell>
          <cell r="U2607">
            <v>28</v>
          </cell>
          <cell r="V2607">
            <v>4665.5</v>
          </cell>
          <cell r="W2607">
            <v>6780</v>
          </cell>
          <cell r="X2607">
            <v>9360</v>
          </cell>
        </row>
        <row r="2608">
          <cell r="A2608">
            <v>12433</v>
          </cell>
          <cell r="B2608" t="str">
            <v>AUTOLAMPS2557</v>
          </cell>
          <cell r="C2608" t="str">
            <v>AUTOLAMPS2557</v>
          </cell>
          <cell r="D2608" t="b">
            <v>1</v>
          </cell>
          <cell r="E2608" t="str">
            <v xml:space="preserve">TOYOTA RAV4 ACA36R (08-11) - FOG LAMP COVER - LH</v>
          </cell>
          <cell r="F2608" t="str">
            <v>TOYOTA</v>
          </cell>
          <cell r="G2608" t="str">
            <v xml:space="preserve">ACA36R FLC LH</v>
          </cell>
          <cell r="H2608" t="str">
            <v>TY11-0604-01-L</v>
          </cell>
          <cell r="J2608">
            <v>0.04</v>
          </cell>
          <cell r="K2608" t="str">
            <v>SUPPLIER0002</v>
          </cell>
          <cell r="L2608" t="str">
            <v xml:space="preserve">ANHUI TINCAI SILK CO. LTD</v>
          </cell>
          <cell r="M2608">
            <v>0</v>
          </cell>
          <cell r="N2608">
            <v>0</v>
          </cell>
          <cell r="O2608">
            <v>0</v>
          </cell>
          <cell r="P2608">
            <v>5</v>
          </cell>
          <cell r="Q2608">
            <v>10</v>
          </cell>
          <cell r="T2608" t="str">
            <v xml:space="preserve">Yuan Purchase Pricelist (CNY)</v>
          </cell>
          <cell r="U2608">
            <v>8</v>
          </cell>
          <cell r="V2608">
            <v>180</v>
          </cell>
          <cell r="W2608">
            <v>280</v>
          </cell>
          <cell r="X2608">
            <v>380</v>
          </cell>
        </row>
        <row r="2609">
          <cell r="A2609">
            <v>12432</v>
          </cell>
          <cell r="B2609" t="str">
            <v>AUTOLAMPS2558</v>
          </cell>
          <cell r="C2609" t="str">
            <v>AUTOLAMPS2558</v>
          </cell>
          <cell r="D2609" t="b">
            <v>1</v>
          </cell>
          <cell r="E2609" t="str">
            <v xml:space="preserve">TOYOTA RAV4 ACA36R (08-11) - FOG LAMP COVER - RH</v>
          </cell>
          <cell r="F2609" t="str">
            <v>TOYOTA</v>
          </cell>
          <cell r="G2609" t="str">
            <v xml:space="preserve">ACA36R FLC RH</v>
          </cell>
          <cell r="H2609" t="str">
            <v>TY11-0604-01-R</v>
          </cell>
          <cell r="J2609">
            <v>0.04</v>
          </cell>
          <cell r="K2609" t="str">
            <v>SUPPLIER0002</v>
          </cell>
          <cell r="L2609" t="str">
            <v xml:space="preserve">ANHUI TINCAI SILK CO. LTD</v>
          </cell>
          <cell r="M2609">
            <v>0</v>
          </cell>
          <cell r="N2609">
            <v>0</v>
          </cell>
          <cell r="O2609">
            <v>0</v>
          </cell>
          <cell r="P2609">
            <v>5</v>
          </cell>
          <cell r="Q2609">
            <v>10</v>
          </cell>
          <cell r="T2609" t="str">
            <v xml:space="preserve">Yuan Purchase Pricelist (CNY)</v>
          </cell>
          <cell r="U2609">
            <v>1.46</v>
          </cell>
          <cell r="V2609">
            <v>33</v>
          </cell>
          <cell r="W2609">
            <v>50</v>
          </cell>
          <cell r="X2609">
            <v>70</v>
          </cell>
        </row>
        <row r="2610">
          <cell r="A2610">
            <v>12430</v>
          </cell>
          <cell r="B2610" t="str">
            <v>AUTOLAMPS2551</v>
          </cell>
          <cell r="C2610" t="str">
            <v>AUTOLAMPS2551</v>
          </cell>
          <cell r="D2610" t="b">
            <v>1</v>
          </cell>
          <cell r="E2610" t="str">
            <v xml:space="preserve">TOYOTA RAV4 ACA36R (08-11) - FRONT BUMPER</v>
          </cell>
          <cell r="F2610" t="str">
            <v>TOYOTA</v>
          </cell>
          <cell r="G2610" t="str">
            <v xml:space="preserve">ACA36R BPRF</v>
          </cell>
          <cell r="H2610" t="str">
            <v>TY11-0607</v>
          </cell>
          <cell r="J2610">
            <v>0.04</v>
          </cell>
          <cell r="K2610" t="str">
            <v>SUPPLIER0002</v>
          </cell>
          <cell r="L2610" t="str">
            <v xml:space="preserve">ANHUI TINCAI SILK CO. LTD</v>
          </cell>
          <cell r="M2610">
            <v>0</v>
          </cell>
          <cell r="N2610">
            <v>0</v>
          </cell>
          <cell r="O2610">
            <v>0</v>
          </cell>
          <cell r="R2610">
            <v>2</v>
          </cell>
          <cell r="S2610">
            <v>5</v>
          </cell>
          <cell r="T2610" t="str">
            <v xml:space="preserve">Yuan Purchase Pricelist (CNY)</v>
          </cell>
          <cell r="U2610">
            <v>103</v>
          </cell>
          <cell r="V2610">
            <v>2318</v>
          </cell>
          <cell r="W2610">
            <v>3590</v>
          </cell>
          <cell r="X2610">
            <v>4960</v>
          </cell>
          <cell r="Z2610">
            <v>3</v>
          </cell>
          <cell r="AB2610" t="str">
            <v>G6A</v>
          </cell>
        </row>
        <row r="2611">
          <cell r="A2611">
            <v>12434</v>
          </cell>
          <cell r="B2611" t="str">
            <v>AUTOLAMPS2552</v>
          </cell>
          <cell r="C2611" t="str">
            <v>AUTOLAMPS2552</v>
          </cell>
          <cell r="D2611" t="b">
            <v>1</v>
          </cell>
          <cell r="E2611" t="str">
            <v xml:space="preserve">TOYOTA RAV4 ACA36R (08-11) - FRONT BUMPER GRILL (LOWER)</v>
          </cell>
          <cell r="F2611" t="str">
            <v>TOYOTA</v>
          </cell>
          <cell r="G2611" t="str">
            <v xml:space="preserve">ACA36R FBPRGL</v>
          </cell>
          <cell r="H2611" t="str">
            <v>TY11-0607-01</v>
          </cell>
          <cell r="J2611">
            <v>0.04</v>
          </cell>
          <cell r="K2611" t="str">
            <v>SUPPLIER0002</v>
          </cell>
          <cell r="L2611" t="str">
            <v xml:space="preserve">ANHUI TINCAI SILK CO. LTD</v>
          </cell>
          <cell r="M2611">
            <v>0</v>
          </cell>
          <cell r="N2611">
            <v>0</v>
          </cell>
          <cell r="O2611">
            <v>0</v>
          </cell>
          <cell r="R2611">
            <v>2</v>
          </cell>
          <cell r="S2611">
            <v>5</v>
          </cell>
          <cell r="T2611" t="str">
            <v xml:space="preserve">Yuan Purchase Pricelist (CNY)</v>
          </cell>
          <cell r="U2611">
            <v>2.38</v>
          </cell>
          <cell r="V2611">
            <v>372</v>
          </cell>
          <cell r="W2611">
            <v>580</v>
          </cell>
          <cell r="X2611">
            <v>800</v>
          </cell>
        </row>
        <row r="2612">
          <cell r="A2612">
            <v>12435</v>
          </cell>
          <cell r="B2612" t="str">
            <v>AUTOLAMPS2553</v>
          </cell>
          <cell r="C2612" t="str">
            <v>AUTOLAMPS2553</v>
          </cell>
          <cell r="D2612" t="b">
            <v>1</v>
          </cell>
          <cell r="E2612" t="str">
            <v xml:space="preserve">TOYOTA RAV4 ACA36R (08-11) - FRONT BUMPER GRILL (UPPER)</v>
          </cell>
          <cell r="F2612" t="str">
            <v>TOYOTA</v>
          </cell>
          <cell r="G2612" t="str">
            <v xml:space="preserve">ACA36R FBPRGU</v>
          </cell>
          <cell r="H2612" t="str">
            <v>TY11-0607-02</v>
          </cell>
          <cell r="J2612">
            <v>0.04</v>
          </cell>
          <cell r="K2612" t="str">
            <v>SUPPLIER0002</v>
          </cell>
          <cell r="L2612" t="str">
            <v xml:space="preserve">ANHUI TINCAI SILK CO. LTD</v>
          </cell>
          <cell r="M2612">
            <v>0</v>
          </cell>
          <cell r="N2612">
            <v>0</v>
          </cell>
          <cell r="O2612">
            <v>0</v>
          </cell>
          <cell r="R2612">
            <v>2</v>
          </cell>
          <cell r="S2612">
            <v>5</v>
          </cell>
          <cell r="T2612" t="str">
            <v xml:space="preserve">Yuan Purchase Pricelist (CNY)</v>
          </cell>
          <cell r="U2612">
            <v>2.38</v>
          </cell>
          <cell r="V2612">
            <v>372</v>
          </cell>
          <cell r="W2612">
            <v>580</v>
          </cell>
          <cell r="X2612">
            <v>800</v>
          </cell>
        </row>
        <row r="2613">
          <cell r="A2613">
            <v>12466</v>
          </cell>
          <cell r="B2613" t="str">
            <v>AUTOLAMPS2559</v>
          </cell>
          <cell r="C2613" t="str">
            <v>AUTOLAMPS2559</v>
          </cell>
          <cell r="D2613" t="b">
            <v>1</v>
          </cell>
          <cell r="E2613" t="str">
            <v xml:space="preserve">TOYOTA RAV4 ACA36R (08-11) - GRILL</v>
          </cell>
          <cell r="F2613" t="str">
            <v>TOYOTA</v>
          </cell>
          <cell r="G2613" t="str">
            <v xml:space="preserve">ACA36R GRL</v>
          </cell>
          <cell r="H2613" t="str">
            <v>TY11-0611</v>
          </cell>
          <cell r="J2613">
            <v>0.04</v>
          </cell>
          <cell r="K2613" t="str">
            <v>SUPPLIER0002</v>
          </cell>
          <cell r="L2613" t="str">
            <v xml:space="preserve">ANHUI TINCAI SILK CO. LTD</v>
          </cell>
          <cell r="N2613">
            <v>0</v>
          </cell>
          <cell r="O2613">
            <v>0</v>
          </cell>
          <cell r="R2613">
            <v>2</v>
          </cell>
          <cell r="S2613">
            <v>5</v>
          </cell>
          <cell r="T2613" t="str">
            <v xml:space="preserve">Yuan Purchase Pricelist (CNY)</v>
          </cell>
          <cell r="U2613">
            <v>14.6</v>
          </cell>
          <cell r="V2613">
            <v>329</v>
          </cell>
          <cell r="W2613">
            <v>510</v>
          </cell>
          <cell r="X2613">
            <v>710</v>
          </cell>
        </row>
        <row r="2614">
          <cell r="A2614">
            <v>10814</v>
          </cell>
          <cell r="B2614" t="str">
            <v>AUTOLAMPS2548</v>
          </cell>
          <cell r="C2614" t="str">
            <v>AUTOLAMPS2548</v>
          </cell>
          <cell r="D2614" t="b">
            <v>1</v>
          </cell>
          <cell r="E2614" t="str">
            <v xml:space="preserve">TOYOTA RAV4 ACA36R (08-11) - HEAD LAMP (212-11K5) - RH</v>
          </cell>
          <cell r="F2614" t="str">
            <v>TOYOTA</v>
          </cell>
          <cell r="G2614" t="str">
            <v xml:space="preserve">RAV4/08 HLA RH</v>
          </cell>
          <cell r="H2614" t="str">
            <v>TY11-0601-R</v>
          </cell>
          <cell r="J2614">
            <v>0.04</v>
          </cell>
          <cell r="K2614" t="str">
            <v>SUPPLIER0002</v>
          </cell>
          <cell r="L2614" t="str">
            <v xml:space="preserve">ANHUI TINCAI SILK CO. LTD</v>
          </cell>
          <cell r="N2614">
            <v>0</v>
          </cell>
          <cell r="O2614">
            <v>0</v>
          </cell>
          <cell r="R2614">
            <v>2</v>
          </cell>
          <cell r="S2614">
            <v>5</v>
          </cell>
          <cell r="T2614" t="str">
            <v xml:space="preserve">Yuan Purchase Pricelist (CNY)</v>
          </cell>
          <cell r="U2614">
            <v>28</v>
          </cell>
          <cell r="V2614">
            <v>4665.5</v>
          </cell>
          <cell r="W2614">
            <v>6780</v>
          </cell>
          <cell r="X2614">
            <v>9360</v>
          </cell>
        </row>
        <row r="2615">
          <cell r="A2615">
            <v>12439</v>
          </cell>
          <cell r="B2615" t="str">
            <v>AUTOLAMPS2555</v>
          </cell>
          <cell r="C2615" t="str">
            <v>AUTOLAMPS2555</v>
          </cell>
          <cell r="D2615" t="b">
            <v>1</v>
          </cell>
          <cell r="E2615" t="str">
            <v xml:space="preserve">TOYOTA RAV4 ACA36R (08-11) - INNER FENDER - LH</v>
          </cell>
          <cell r="F2615" t="str">
            <v>TOYOTA</v>
          </cell>
          <cell r="G2615" t="str">
            <v xml:space="preserve">ACA36R IF LH</v>
          </cell>
          <cell r="H2615" t="str">
            <v>TY11-0616-1-L</v>
          </cell>
          <cell r="J2615">
            <v>0.04</v>
          </cell>
          <cell r="K2615" t="str">
            <v>SUPPLIER0002</v>
          </cell>
          <cell r="L2615" t="str">
            <v xml:space="preserve">ANHUI TINCAI SILK CO. LTD</v>
          </cell>
          <cell r="M2615">
            <v>4</v>
          </cell>
          <cell r="N2615">
            <v>16</v>
          </cell>
          <cell r="O2615">
            <v>20</v>
          </cell>
          <cell r="R2615">
            <v>2</v>
          </cell>
          <cell r="S2615">
            <v>10</v>
          </cell>
          <cell r="T2615" t="str">
            <v xml:space="preserve">Yuan Purchase Pricelist (CNY)</v>
          </cell>
          <cell r="U2615">
            <v>20.3</v>
          </cell>
          <cell r="V2615">
            <v>552</v>
          </cell>
          <cell r="W2615">
            <v>830</v>
          </cell>
          <cell r="X2615">
            <v>1100</v>
          </cell>
          <cell r="Z2615">
            <v>45</v>
          </cell>
          <cell r="AB2615" t="str">
            <v>H1</v>
          </cell>
        </row>
        <row r="2616">
          <cell r="A2616">
            <v>12438</v>
          </cell>
          <cell r="B2616" t="str">
            <v>AUTOLAMPS2556</v>
          </cell>
          <cell r="C2616" t="str">
            <v>AUTOLAMPS2556</v>
          </cell>
          <cell r="D2616" t="b">
            <v>1</v>
          </cell>
          <cell r="E2616" t="str">
            <v xml:space="preserve">TOYOTA RAV4 ACA36R (08-11) - INNER FENDER - RH</v>
          </cell>
          <cell r="F2616" t="str">
            <v>TOYOTA</v>
          </cell>
          <cell r="G2616" t="str">
            <v xml:space="preserve">ACA36R IF RH</v>
          </cell>
          <cell r="H2616" t="str">
            <v>TY11-0616-1-R</v>
          </cell>
          <cell r="J2616">
            <v>0.04</v>
          </cell>
          <cell r="K2616" t="str">
            <v>SUPPLIER0002</v>
          </cell>
          <cell r="L2616" t="str">
            <v xml:space="preserve">ANHUI TINCAI SILK CO. LTD</v>
          </cell>
          <cell r="M2616">
            <v>3</v>
          </cell>
          <cell r="N2616">
            <v>12</v>
          </cell>
          <cell r="O2616">
            <v>15</v>
          </cell>
          <cell r="R2616">
            <v>2</v>
          </cell>
          <cell r="S2616">
            <v>10</v>
          </cell>
          <cell r="T2616" t="str">
            <v xml:space="preserve">Yuan Purchase Pricelist (CNY)</v>
          </cell>
          <cell r="U2616">
            <v>20.3</v>
          </cell>
          <cell r="V2616">
            <v>552</v>
          </cell>
          <cell r="W2616">
            <v>830</v>
          </cell>
          <cell r="X2616">
            <v>1100</v>
          </cell>
          <cell r="Z2616">
            <v>45</v>
          </cell>
          <cell r="AB2616" t="str">
            <v>H1</v>
          </cell>
        </row>
        <row r="2617">
          <cell r="A2617">
            <v>12431</v>
          </cell>
          <cell r="B2617" t="str">
            <v>AUTOLAMPS2554</v>
          </cell>
          <cell r="C2617" t="str">
            <v>AUTOLAMPS2554</v>
          </cell>
          <cell r="D2617" t="b">
            <v>1</v>
          </cell>
          <cell r="E2617" t="str">
            <v xml:space="preserve">TOYOTA RAV4 ACA36R (08-11) - REAR BUMPER</v>
          </cell>
          <cell r="F2617" t="str">
            <v>TOYOTA</v>
          </cell>
          <cell r="G2617" t="str">
            <v xml:space="preserve">ACA36R BPRR</v>
          </cell>
          <cell r="H2617" t="str">
            <v>TY11-0608</v>
          </cell>
          <cell r="J2617">
            <v>0.04</v>
          </cell>
          <cell r="K2617" t="str">
            <v>SUPPLIER0002</v>
          </cell>
          <cell r="L2617" t="str">
            <v xml:space="preserve">ANHUI TINCAI SILK CO. LTD</v>
          </cell>
          <cell r="N2617">
            <v>0</v>
          </cell>
          <cell r="O2617">
            <v>0</v>
          </cell>
          <cell r="R2617">
            <v>2</v>
          </cell>
          <cell r="S2617">
            <v>5</v>
          </cell>
          <cell r="T2617" t="str">
            <v xml:space="preserve">Yuan Purchase Pricelist (CNY)</v>
          </cell>
          <cell r="U2617">
            <v>122.8</v>
          </cell>
          <cell r="V2617">
            <v>2763</v>
          </cell>
          <cell r="W2617">
            <v>4280</v>
          </cell>
          <cell r="X2617">
            <v>5900</v>
          </cell>
          <cell r="Z2617">
            <v>8</v>
          </cell>
          <cell r="AB2617" t="str">
            <v>G4A</v>
          </cell>
        </row>
        <row r="2618">
          <cell r="A2618">
            <v>12437</v>
          </cell>
          <cell r="B2618" t="str">
            <v>AUTOLAMPS2560</v>
          </cell>
          <cell r="C2618" t="str">
            <v>AUTOLAMPS2560</v>
          </cell>
          <cell r="D2618" t="b">
            <v>1</v>
          </cell>
          <cell r="E2618" t="str">
            <v xml:space="preserve">TOYOTA RAV4 ACA36R (08-11) - REAR BUMPER REFLECTOR - LH</v>
          </cell>
          <cell r="F2618" t="str">
            <v>TOYOTA</v>
          </cell>
          <cell r="G2618" t="str">
            <v xml:space="preserve">ACA36R RBPRR LH</v>
          </cell>
          <cell r="H2618" t="str">
            <v>TY11-0608-L</v>
          </cell>
          <cell r="J2618">
            <v>0.04</v>
          </cell>
          <cell r="K2618" t="str">
            <v>SUPPLIER0002</v>
          </cell>
          <cell r="L2618" t="str">
            <v xml:space="preserve">ANHUI TINCAI SILK CO. LTD</v>
          </cell>
          <cell r="M2618">
            <v>0</v>
          </cell>
          <cell r="N2618">
            <v>0</v>
          </cell>
          <cell r="O2618">
            <v>0</v>
          </cell>
          <cell r="P2618">
            <v>5</v>
          </cell>
          <cell r="Q2618">
            <v>10</v>
          </cell>
          <cell r="T2618" t="str">
            <v xml:space="preserve">Yuan Purchase Pricelist (CNY)</v>
          </cell>
          <cell r="U2618">
            <v>1.17</v>
          </cell>
          <cell r="V2618">
            <v>183</v>
          </cell>
          <cell r="W2618">
            <v>280</v>
          </cell>
          <cell r="X2618">
            <v>380</v>
          </cell>
        </row>
        <row r="2619">
          <cell r="A2619">
            <v>12436</v>
          </cell>
          <cell r="B2619" t="str">
            <v>AUTOLAMPS2561</v>
          </cell>
          <cell r="C2619" t="str">
            <v>AUTOLAMPS2561</v>
          </cell>
          <cell r="D2619" t="b">
            <v>1</v>
          </cell>
          <cell r="E2619" t="str">
            <v xml:space="preserve">TOYOTA RAV4 ACA36R (08-11) - REAR BUMPER REFLECTOR - RH</v>
          </cell>
          <cell r="F2619" t="str">
            <v>TOYOTA</v>
          </cell>
          <cell r="G2619" t="str">
            <v xml:space="preserve">ACA36R RBPRR RH</v>
          </cell>
          <cell r="H2619" t="str">
            <v>TY11-0608-R</v>
          </cell>
          <cell r="J2619">
            <v>0.04</v>
          </cell>
          <cell r="K2619" t="str">
            <v>SUPPLIER0002</v>
          </cell>
          <cell r="L2619" t="str">
            <v xml:space="preserve">ANHUI TINCAI SILK CO. LTD</v>
          </cell>
          <cell r="M2619">
            <v>0</v>
          </cell>
          <cell r="N2619">
            <v>0</v>
          </cell>
          <cell r="O2619">
            <v>0</v>
          </cell>
          <cell r="P2619">
            <v>5</v>
          </cell>
          <cell r="Q2619">
            <v>10</v>
          </cell>
          <cell r="T2619" t="str">
            <v xml:space="preserve">Yuan Purchase Pricelist (CNY)</v>
          </cell>
          <cell r="U2619">
            <v>1.17</v>
          </cell>
          <cell r="V2619">
            <v>183</v>
          </cell>
          <cell r="W2619">
            <v>280</v>
          </cell>
          <cell r="X2619">
            <v>380</v>
          </cell>
        </row>
        <row r="2620">
          <cell r="A2620">
            <v>12583</v>
          </cell>
          <cell r="B2620" t="str">
            <v>AUTOLAMPS2549</v>
          </cell>
          <cell r="C2620" t="str">
            <v>AUTOLAMPS2549</v>
          </cell>
          <cell r="D2620" t="b">
            <v>1</v>
          </cell>
          <cell r="E2620" t="str">
            <v xml:space="preserve">TOYOTA RAV4 ACA36R (08-11) - TAIL LAMP (212-19N2-UE) - LH</v>
          </cell>
          <cell r="F2620" t="str">
            <v>TOYOTA</v>
          </cell>
          <cell r="G2620" t="str">
            <v xml:space="preserve">RAV4/08 TLA LH</v>
          </cell>
          <cell r="H2620" t="str">
            <v>TY11-0602-L</v>
          </cell>
          <cell r="J2620">
            <v>0.04</v>
          </cell>
          <cell r="K2620" t="str">
            <v>SUPPLIER0002</v>
          </cell>
          <cell r="L2620" t="str">
            <v xml:space="preserve">ANHUI TINCAI SILK CO. LTD</v>
          </cell>
          <cell r="N2620">
            <v>0</v>
          </cell>
          <cell r="O2620">
            <v>0</v>
          </cell>
          <cell r="R2620">
            <v>2</v>
          </cell>
          <cell r="S2620">
            <v>5</v>
          </cell>
          <cell r="T2620" t="str">
            <v xml:space="preserve">Yuan Purchase Pricelist (CNY)</v>
          </cell>
          <cell r="U2620">
            <v>0</v>
          </cell>
          <cell r="V2620">
            <v>6965</v>
          </cell>
          <cell r="W2620">
            <v>10800</v>
          </cell>
          <cell r="X2620">
            <v>14900</v>
          </cell>
        </row>
        <row r="2621">
          <cell r="A2621">
            <v>12582</v>
          </cell>
          <cell r="B2621" t="str">
            <v>AUTOLAMPS2550</v>
          </cell>
          <cell r="C2621" t="str">
            <v>AUTOLAMPS2550</v>
          </cell>
          <cell r="D2621" t="b">
            <v>1</v>
          </cell>
          <cell r="E2621" t="str">
            <v xml:space="preserve">TOYOTA RAV4 ACA36R (08-11) - TAIL LAMP (212-19N2-UE) - RH</v>
          </cell>
          <cell r="F2621" t="str">
            <v>TOYOTA</v>
          </cell>
          <cell r="G2621" t="str">
            <v xml:space="preserve">RAV4/08 TLA RH</v>
          </cell>
          <cell r="H2621" t="str">
            <v>TY11-0602-R</v>
          </cell>
          <cell r="J2621">
            <v>0.04</v>
          </cell>
          <cell r="K2621" t="str">
            <v>SUPPLIER0002</v>
          </cell>
          <cell r="L2621" t="str">
            <v xml:space="preserve">ANHUI TINCAI SILK CO. LTD</v>
          </cell>
          <cell r="N2621">
            <v>0</v>
          </cell>
          <cell r="O2621">
            <v>0</v>
          </cell>
          <cell r="R2621">
            <v>2</v>
          </cell>
          <cell r="S2621">
            <v>5</v>
          </cell>
          <cell r="T2621" t="str">
            <v xml:space="preserve">Yuan Purchase Pricelist (CNY)</v>
          </cell>
          <cell r="U2621">
            <v>0</v>
          </cell>
          <cell r="V2621">
            <v>6965</v>
          </cell>
          <cell r="W2621">
            <v>10800</v>
          </cell>
          <cell r="X2621">
            <v>14900</v>
          </cell>
        </row>
        <row r="2622">
          <cell r="A2622">
            <v>11955</v>
          </cell>
          <cell r="B2622" t="str">
            <v>AUTOLAMPS2562</v>
          </cell>
          <cell r="C2622" t="str">
            <v>AUTOLAMPS2562</v>
          </cell>
          <cell r="D2622" t="b">
            <v>1</v>
          </cell>
          <cell r="E2622" t="str">
            <v xml:space="preserve">TOYOTA RAV4 II SUV (AS20) (00-06) - LAMINATED FRONT WINDSCREEN</v>
          </cell>
          <cell r="F2622" t="str">
            <v>TOYOTA</v>
          </cell>
          <cell r="G2622" t="str">
            <v xml:space="preserve">RAV4 2000 LFW/X</v>
          </cell>
          <cell r="H2622" t="str">
            <v xml:space="preserve">RAV4-2000 LFW/X</v>
          </cell>
          <cell r="I2622" t="str">
            <v>1486*856</v>
          </cell>
          <cell r="J2622">
            <v>0.02</v>
          </cell>
          <cell r="K2622" t="str">
            <v>SUPPLIER0015</v>
          </cell>
          <cell r="L2622" t="str">
            <v xml:space="preserve">XINYI AUTOMOBILE GLASS (SHENZHEN) CO., LTD</v>
          </cell>
          <cell r="M2622">
            <v>0</v>
          </cell>
          <cell r="N2622">
            <v>0</v>
          </cell>
          <cell r="O2622">
            <v>0</v>
          </cell>
          <cell r="R2622">
            <v>3</v>
          </cell>
          <cell r="S2622">
            <v>12</v>
          </cell>
          <cell r="T2622" t="str">
            <v xml:space="preserve">USD Purchase Pricelist (USD)</v>
          </cell>
          <cell r="U2622">
            <v>16.64</v>
          </cell>
          <cell r="V2622">
            <v>2772.64</v>
          </cell>
          <cell r="W2622">
            <v>3500</v>
          </cell>
          <cell r="X2622">
            <v>5600</v>
          </cell>
          <cell r="Z2622">
            <v>42</v>
          </cell>
          <cell r="AB2622" t="str">
            <v>3C</v>
          </cell>
        </row>
        <row r="2623">
          <cell r="A2623">
            <v>12043</v>
          </cell>
          <cell r="B2623" t="str">
            <v>AUTOLAMPS2563</v>
          </cell>
          <cell r="C2623" t="str">
            <v>AUTOLAMPS2563</v>
          </cell>
          <cell r="D2623" t="b">
            <v>1</v>
          </cell>
          <cell r="E2623" t="str">
            <v xml:space="preserve">TOYOTA RAV4 II SUV (AS20) (00-06) - LAMINATED FRONT WINDSCREEN</v>
          </cell>
          <cell r="F2623" t="str">
            <v>TOYOTA</v>
          </cell>
          <cell r="G2623" t="str">
            <v xml:space="preserve">SXA10 LFW/X</v>
          </cell>
          <cell r="H2623" t="str">
            <v xml:space="preserve">SXA10 LFW/X</v>
          </cell>
          <cell r="J2623">
            <v>0.02</v>
          </cell>
          <cell r="K2623" t="str">
            <v>SUPPLIER0015</v>
          </cell>
          <cell r="L2623" t="str">
            <v xml:space="preserve">XINYI AUTOMOBILE GLASS (SHENZHEN) CO., LTD</v>
          </cell>
          <cell r="M2623">
            <v>5</v>
          </cell>
          <cell r="N2623">
            <v>20</v>
          </cell>
          <cell r="O2623">
            <v>25</v>
          </cell>
          <cell r="R2623">
            <v>3</v>
          </cell>
          <cell r="S2623">
            <v>12</v>
          </cell>
          <cell r="T2623" t="str">
            <v xml:space="preserve">USD Purchase Pricelist (USD)</v>
          </cell>
          <cell r="U2623">
            <v>13.6</v>
          </cell>
          <cell r="V2623">
            <v>2266.1</v>
          </cell>
          <cell r="W2623">
            <v>2800</v>
          </cell>
          <cell r="X2623">
            <v>4500</v>
          </cell>
        </row>
        <row r="2624">
          <cell r="A2624">
            <v>13670</v>
          </cell>
          <cell r="B2624" t="str">
            <v>AUTOLAMPS2564</v>
          </cell>
          <cell r="C2624" t="str">
            <v>AUTOLAMPS2564</v>
          </cell>
          <cell r="D2624" t="b">
            <v>1</v>
          </cell>
          <cell r="E2624" t="str">
            <v xml:space="preserve">TOYOTA RAV4 SXA11/16 - (94-00) - REAR  WINDSCREEN</v>
          </cell>
          <cell r="F2624" t="str">
            <v>TOYOTA</v>
          </cell>
          <cell r="G2624" t="str">
            <v xml:space="preserve">SXA10 RW/H/X</v>
          </cell>
          <cell r="H2624" t="str">
            <v xml:space="preserve">SXA10 RW/H/X</v>
          </cell>
          <cell r="J2624">
            <v>0.02</v>
          </cell>
          <cell r="K2624" t="str">
            <v>SUPPLIER0015</v>
          </cell>
          <cell r="L2624" t="str">
            <v xml:space="preserve">XINYI AUTOMOBILE GLASS (SHENZHEN) CO., LTD</v>
          </cell>
          <cell r="M2624">
            <v>0</v>
          </cell>
          <cell r="N2624">
            <v>0</v>
          </cell>
          <cell r="O2624">
            <v>0</v>
          </cell>
          <cell r="R2624">
            <v>1</v>
          </cell>
          <cell r="S2624">
            <v>4</v>
          </cell>
          <cell r="T2624" t="str">
            <v xml:space="preserve">USD Purchase Pricelist (USD)</v>
          </cell>
          <cell r="U2624">
            <v>12</v>
          </cell>
          <cell r="V2624">
            <v>2150.4</v>
          </cell>
          <cell r="W2624">
            <v>2800</v>
          </cell>
          <cell r="X2624">
            <v>3500</v>
          </cell>
          <cell r="Z2624">
            <v>32</v>
          </cell>
          <cell r="AB2624" t="str">
            <v>6B</v>
          </cell>
        </row>
        <row r="2625">
          <cell r="A2625">
            <v>10776</v>
          </cell>
          <cell r="B2625" t="str">
            <v>AUTOLAMPS2565</v>
          </cell>
          <cell r="C2625" t="str">
            <v>AUTOLAMPS2565</v>
          </cell>
          <cell r="D2625" t="b">
            <v>1</v>
          </cell>
          <cell r="E2625" t="str">
            <v xml:space="preserve">TOYOTA RAV4 SXA11/16 (94-98) - BUMPER LAMP (212-1670-UE) - LH</v>
          </cell>
          <cell r="F2625" t="str">
            <v>TOYOTA</v>
          </cell>
          <cell r="G2625" t="str">
            <v xml:space="preserve">RAV4/94 BLA LH</v>
          </cell>
          <cell r="H2625" t="str">
            <v>TY11-0104-L</v>
          </cell>
          <cell r="J2625">
            <v>0.04</v>
          </cell>
          <cell r="K2625" t="str">
            <v>SUPPLIER0002</v>
          </cell>
          <cell r="L2625" t="str">
            <v xml:space="preserve">ANHUI TINCAI SILK CO. LTD</v>
          </cell>
          <cell r="M2625">
            <v>4</v>
          </cell>
          <cell r="N2625">
            <v>16</v>
          </cell>
          <cell r="O2625">
            <v>20</v>
          </cell>
          <cell r="P2625">
            <v>5</v>
          </cell>
          <cell r="Q2625">
            <v>10</v>
          </cell>
          <cell r="T2625" t="str">
            <v xml:space="preserve">Yuan Purchase Pricelist (CNY)</v>
          </cell>
          <cell r="U2625">
            <v>13</v>
          </cell>
          <cell r="V2625">
            <v>332</v>
          </cell>
          <cell r="W2625">
            <v>500</v>
          </cell>
          <cell r="X2625">
            <v>660</v>
          </cell>
          <cell r="Z2625">
            <v>15</v>
          </cell>
          <cell r="AB2625" t="str">
            <v>B18</v>
          </cell>
        </row>
        <row r="2626">
          <cell r="A2626">
            <v>10775</v>
          </cell>
          <cell r="B2626" t="str">
            <v>AUTOLAMPS2566</v>
          </cell>
          <cell r="C2626" t="str">
            <v>AUTOLAMPS2566</v>
          </cell>
          <cell r="D2626" t="b">
            <v>1</v>
          </cell>
          <cell r="E2626" t="str">
            <v xml:space="preserve">TOYOTA RAV4 SXA11/16 (94-98) - BUMPER LAMP (212-1670-UE) - RH</v>
          </cell>
          <cell r="F2626" t="str">
            <v>TOYOTA</v>
          </cell>
          <cell r="G2626" t="str">
            <v xml:space="preserve">RAV4/94 BLA RH</v>
          </cell>
          <cell r="H2626" t="str">
            <v>TY11-0104-R</v>
          </cell>
          <cell r="J2626">
            <v>0.04</v>
          </cell>
          <cell r="K2626" t="str">
            <v>SUPPLIER0002</v>
          </cell>
          <cell r="L2626" t="str">
            <v xml:space="preserve">ANHUI TINCAI SILK CO. LTD</v>
          </cell>
          <cell r="M2626">
            <v>4</v>
          </cell>
          <cell r="N2626">
            <v>16</v>
          </cell>
          <cell r="O2626">
            <v>20</v>
          </cell>
          <cell r="P2626">
            <v>5</v>
          </cell>
          <cell r="Q2626">
            <v>10</v>
          </cell>
          <cell r="T2626" t="str">
            <v xml:space="preserve">Yuan Purchase Pricelist (CNY)</v>
          </cell>
          <cell r="U2626">
            <v>13</v>
          </cell>
          <cell r="V2626">
            <v>332</v>
          </cell>
          <cell r="W2626">
            <v>500</v>
          </cell>
          <cell r="X2626">
            <v>660</v>
          </cell>
          <cell r="Z2626">
            <v>15</v>
          </cell>
          <cell r="AB2626" t="str">
            <v>B18</v>
          </cell>
        </row>
        <row r="2627">
          <cell r="A2627">
            <v>13679</v>
          </cell>
          <cell r="B2627" t="str">
            <v>AUTOLAMPS2567</v>
          </cell>
          <cell r="C2627" t="str">
            <v>AUTOLAMPS2567</v>
          </cell>
          <cell r="D2627" t="b">
            <v>1</v>
          </cell>
          <cell r="E2627" t="str">
            <v xml:space="preserve">TOYOTA RAV4 SXA11/16 (94-98) - GRILL</v>
          </cell>
          <cell r="F2627" t="str">
            <v>TOYOTA</v>
          </cell>
          <cell r="G2627" t="str">
            <v xml:space="preserve">RAV4/94 GRL</v>
          </cell>
          <cell r="H2627" t="str">
            <v>TY11-0111</v>
          </cell>
          <cell r="J2627">
            <v>0.04</v>
          </cell>
          <cell r="K2627" t="str">
            <v>SUPPLIER0002</v>
          </cell>
          <cell r="L2627" t="str">
            <v xml:space="preserve">ANHUI TINCAI SILK CO. LTD</v>
          </cell>
          <cell r="M2627">
            <v>0</v>
          </cell>
          <cell r="N2627">
            <v>0</v>
          </cell>
          <cell r="O2627">
            <v>0</v>
          </cell>
          <cell r="R2627">
            <v>2</v>
          </cell>
          <cell r="S2627">
            <v>5</v>
          </cell>
          <cell r="T2627" t="str">
            <v xml:space="preserve">Yuan Purchase Pricelist (CNY)</v>
          </cell>
          <cell r="U2627">
            <v>22</v>
          </cell>
          <cell r="V2627">
            <v>3439</v>
          </cell>
          <cell r="W2627">
            <v>5330</v>
          </cell>
          <cell r="X2627">
            <v>7360</v>
          </cell>
          <cell r="Z2627">
            <v>12</v>
          </cell>
          <cell r="AB2627" t="str">
            <v>G4B</v>
          </cell>
        </row>
        <row r="2628">
          <cell r="A2628">
            <v>10780</v>
          </cell>
          <cell r="B2628" t="str">
            <v>AUTOLAMPS2568</v>
          </cell>
          <cell r="C2628" t="str">
            <v>AUTOLAMPS2568</v>
          </cell>
          <cell r="D2628" t="b">
            <v>1</v>
          </cell>
          <cell r="E2628" t="str">
            <v xml:space="preserve">TOYOTA RAV4 SXA11/16 (94-98) - HEAD LAMP (212-1166-RD) - LH</v>
          </cell>
          <cell r="F2628" t="str">
            <v>TOYOTA</v>
          </cell>
          <cell r="G2628" t="str">
            <v xml:space="preserve">RAV4/94 HLA LH</v>
          </cell>
          <cell r="H2628" t="str">
            <v>TY11-0101-L</v>
          </cell>
          <cell r="J2628">
            <v>0.04</v>
          </cell>
          <cell r="K2628" t="str">
            <v>SUPPLIER0002</v>
          </cell>
          <cell r="L2628" t="str">
            <v xml:space="preserve">ANHUI TINCAI SILK CO. LTD</v>
          </cell>
          <cell r="M2628">
            <v>0</v>
          </cell>
          <cell r="N2628">
            <v>0</v>
          </cell>
          <cell r="O2628">
            <v>0</v>
          </cell>
          <cell r="R2628">
            <v>2</v>
          </cell>
          <cell r="S2628">
            <v>5</v>
          </cell>
          <cell r="T2628" t="str">
            <v xml:space="preserve">Yuan Purchase Pricelist (CNY)</v>
          </cell>
          <cell r="U2628">
            <v>7</v>
          </cell>
          <cell r="V2628">
            <v>1094</v>
          </cell>
          <cell r="W2628">
            <v>1700</v>
          </cell>
          <cell r="X2628">
            <v>2350</v>
          </cell>
          <cell r="Z2628">
            <v>13</v>
          </cell>
          <cell r="AB2628" t="str">
            <v>A1</v>
          </cell>
        </row>
        <row r="2629">
          <cell r="A2629">
            <v>10773</v>
          </cell>
          <cell r="B2629" t="str">
            <v>AUTOLAMPS2569</v>
          </cell>
          <cell r="C2629" t="str">
            <v>AUTOLAMPS2569</v>
          </cell>
          <cell r="D2629" t="b">
            <v>1</v>
          </cell>
          <cell r="E2629" t="str">
            <v xml:space="preserve">TOYOTA RAV4 SXA11/16 (94-98) - HEAD LAMP (212-1166-RD) - RH</v>
          </cell>
          <cell r="F2629" t="str">
            <v>TOYOTA</v>
          </cell>
          <cell r="G2629" t="str">
            <v xml:space="preserve">RAV4/94 HLA RH</v>
          </cell>
          <cell r="H2629" t="str">
            <v>TY11-0101-R</v>
          </cell>
          <cell r="J2629">
            <v>0.04</v>
          </cell>
          <cell r="K2629" t="str">
            <v>SUPPLIER0002</v>
          </cell>
          <cell r="L2629" t="str">
            <v xml:space="preserve">ANHUI TINCAI SILK CO. LTD</v>
          </cell>
          <cell r="M2629">
            <v>0</v>
          </cell>
          <cell r="N2629">
            <v>0</v>
          </cell>
          <cell r="O2629">
            <v>0</v>
          </cell>
          <cell r="R2629">
            <v>2</v>
          </cell>
          <cell r="S2629">
            <v>5</v>
          </cell>
          <cell r="T2629" t="str">
            <v xml:space="preserve">Yuan Purchase Pricelist (CNY)</v>
          </cell>
          <cell r="U2629">
            <v>55</v>
          </cell>
          <cell r="V2629">
            <v>1411.82</v>
          </cell>
          <cell r="W2629">
            <v>2100</v>
          </cell>
          <cell r="X2629">
            <v>3600</v>
          </cell>
          <cell r="Z2629">
            <v>19</v>
          </cell>
          <cell r="AB2629" t="str">
            <v>A1</v>
          </cell>
        </row>
        <row r="2630">
          <cell r="A2630">
            <v>10779</v>
          </cell>
          <cell r="B2630" t="str">
            <v>AUTOLAMPS2570</v>
          </cell>
          <cell r="C2630" t="str">
            <v>AUTOLAMPS2570</v>
          </cell>
          <cell r="D2630" t="b">
            <v>1</v>
          </cell>
          <cell r="E2630" t="str">
            <v xml:space="preserve">TOYOTA RAV4 SXA11/16 (94-98) - SIDE LAMP (ORANGE)</v>
          </cell>
          <cell r="F2630" t="str">
            <v>TOYOTA</v>
          </cell>
          <cell r="G2630" t="str">
            <v xml:space="preserve">TOYOTA SLAC</v>
          </cell>
          <cell r="H2630" t="str">
            <v>TY11-0106A</v>
          </cell>
          <cell r="J2630">
            <v>0.04</v>
          </cell>
          <cell r="K2630" t="str">
            <v>SUPPLIER0015</v>
          </cell>
          <cell r="L2630" t="str">
            <v xml:space="preserve">ANHUI TINCAI SILK CO. LTD</v>
          </cell>
          <cell r="M2630">
            <v>1</v>
          </cell>
          <cell r="N2630">
            <v>4</v>
          </cell>
          <cell r="O2630">
            <v>5</v>
          </cell>
          <cell r="P2630">
            <v>5</v>
          </cell>
          <cell r="Q2630">
            <v>20</v>
          </cell>
          <cell r="T2630" t="str">
            <v xml:space="preserve">Yuan Purchase Pricelist (CNY)</v>
          </cell>
          <cell r="U2630">
            <v>0.46</v>
          </cell>
          <cell r="V2630">
            <v>72</v>
          </cell>
          <cell r="W2630">
            <v>110</v>
          </cell>
          <cell r="X2630">
            <v>160</v>
          </cell>
        </row>
        <row r="2631">
          <cell r="A2631">
            <v>10781</v>
          </cell>
          <cell r="B2631" t="str">
            <v>AUTOLAMPS2571</v>
          </cell>
          <cell r="C2631" t="str">
            <v>AUTOLAMPS2571</v>
          </cell>
          <cell r="D2631" t="b">
            <v>1</v>
          </cell>
          <cell r="E2631" t="str">
            <v xml:space="preserve">TOYOTA RAV4 SXA11/16 (94-98) - SIDE MIRROR (ELECTRIC-BLACK)</v>
          </cell>
          <cell r="F2631" t="str">
            <v>TOYOTA</v>
          </cell>
          <cell r="G2631" t="str">
            <v xml:space="preserve">RAV4/94 SMEB</v>
          </cell>
          <cell r="H2631" t="str">
            <v xml:space="preserve">XH-01-007 3W</v>
          </cell>
          <cell r="J2631">
            <v>0.04</v>
          </cell>
          <cell r="K2631" t="str">
            <v>SUPPLIER0005</v>
          </cell>
          <cell r="L2631" t="str">
            <v xml:space="preserve">CHANGZHOU XINHANG VEHICLE ACCESSORIES CO.,LTD.</v>
          </cell>
          <cell r="M2631">
            <v>0</v>
          </cell>
          <cell r="N2631">
            <v>0</v>
          </cell>
          <cell r="O2631">
            <v>0</v>
          </cell>
          <cell r="P2631">
            <v>2</v>
          </cell>
          <cell r="Q2631">
            <v>5</v>
          </cell>
          <cell r="T2631" t="str">
            <v xml:space="preserve">USD Purchase Pricelist (USD)</v>
          </cell>
          <cell r="U2631">
            <v>12</v>
          </cell>
          <cell r="V2631">
            <v>1876</v>
          </cell>
          <cell r="W2631">
            <v>2910</v>
          </cell>
          <cell r="X2631">
            <v>4020</v>
          </cell>
        </row>
        <row r="2632">
          <cell r="A2632">
            <v>10778</v>
          </cell>
          <cell r="B2632" t="str">
            <v>AUTOLAMPS2572</v>
          </cell>
          <cell r="C2632" t="str">
            <v>AUTOLAMPS2572</v>
          </cell>
          <cell r="D2632" t="b">
            <v>1</v>
          </cell>
          <cell r="E2632" t="str">
            <v xml:space="preserve">TOYOTA RAV4 SXA11/16 (94-98) - TAIL LAMP (212-1999-UQ) - LH</v>
          </cell>
          <cell r="F2632" t="str">
            <v>TOYOTA</v>
          </cell>
          <cell r="G2632" t="str">
            <v xml:space="preserve">RAV4/94 TLA LH</v>
          </cell>
          <cell r="H2632" t="str">
            <v>TY11-0102-L</v>
          </cell>
          <cell r="J2632">
            <v>0.04</v>
          </cell>
          <cell r="K2632" t="str">
            <v>SUPPLIER0002</v>
          </cell>
          <cell r="L2632" t="str">
            <v xml:space="preserve">ANHUI TINCAI SILK CO. LTD</v>
          </cell>
          <cell r="M2632">
            <v>0</v>
          </cell>
          <cell r="N2632">
            <v>0</v>
          </cell>
          <cell r="O2632">
            <v>0</v>
          </cell>
          <cell r="R2632">
            <v>2</v>
          </cell>
          <cell r="S2632">
            <v>5</v>
          </cell>
          <cell r="T2632" t="str">
            <v xml:space="preserve">Yuan Purchase Pricelist (CNY)</v>
          </cell>
          <cell r="U2632">
            <v>30</v>
          </cell>
          <cell r="V2632">
            <v>724</v>
          </cell>
          <cell r="W2632">
            <v>1090</v>
          </cell>
          <cell r="X2632">
            <v>1500</v>
          </cell>
          <cell r="Z2632">
            <v>8</v>
          </cell>
          <cell r="AB2632" t="str">
            <v>B2</v>
          </cell>
        </row>
        <row r="2633">
          <cell r="A2633">
            <v>10777</v>
          </cell>
          <cell r="B2633" t="str">
            <v>AUTOLAMPS2573</v>
          </cell>
          <cell r="C2633" t="str">
            <v>AUTOLAMPS2573</v>
          </cell>
          <cell r="D2633" t="b">
            <v>1</v>
          </cell>
          <cell r="E2633" t="str">
            <v xml:space="preserve">TOYOTA RAV4 SXA11/16 (94-98) - TAIL LAMP (212-1999-UQ) - RH</v>
          </cell>
          <cell r="F2633" t="str">
            <v>TOYOTA</v>
          </cell>
          <cell r="G2633" t="str">
            <v xml:space="preserve">RAV4/94 TLA RH</v>
          </cell>
          <cell r="H2633" t="str">
            <v>TY11-0102-R</v>
          </cell>
          <cell r="J2633">
            <v>0.04</v>
          </cell>
          <cell r="K2633" t="str">
            <v>SUPPLIER0002</v>
          </cell>
          <cell r="L2633" t="str">
            <v xml:space="preserve">ANHUI TINCAI SILK CO. LTD</v>
          </cell>
          <cell r="M2633">
            <v>1</v>
          </cell>
          <cell r="N2633">
            <v>4</v>
          </cell>
          <cell r="O2633">
            <v>5</v>
          </cell>
          <cell r="R2633">
            <v>2</v>
          </cell>
          <cell r="S2633">
            <v>5</v>
          </cell>
          <cell r="T2633" t="str">
            <v xml:space="preserve">Yuan Purchase Pricelist (CNY)</v>
          </cell>
          <cell r="U2633">
            <v>30</v>
          </cell>
          <cell r="V2633">
            <v>697.5</v>
          </cell>
          <cell r="W2633">
            <v>1090</v>
          </cell>
          <cell r="X2633">
            <v>1500</v>
          </cell>
          <cell r="Z2633">
            <v>13</v>
          </cell>
          <cell r="AB2633" t="str">
            <v>B2</v>
          </cell>
        </row>
        <row r="2634">
          <cell r="A2634">
            <v>10787</v>
          </cell>
          <cell r="B2634" t="str">
            <v>AUTOLAMPS2575</v>
          </cell>
          <cell r="C2634" t="str">
            <v>AUTOLAMPS2575</v>
          </cell>
          <cell r="D2634" t="b">
            <v>1</v>
          </cell>
          <cell r="E2634" t="str">
            <v xml:space="preserve">TOYOTA RAV4 SXA11/16 (99-00) - BUMPER LAMP (CLEAR)(212-1682-AE) - LH</v>
          </cell>
          <cell r="F2634" t="str">
            <v>TOYOTA</v>
          </cell>
          <cell r="G2634" t="str">
            <v xml:space="preserve">RAV4/99 BLAC LH</v>
          </cell>
          <cell r="H2634" t="str">
            <v>TY11-0204B-L</v>
          </cell>
          <cell r="J2634">
            <v>0.04</v>
          </cell>
          <cell r="K2634" t="str">
            <v>SUPPLIER0002</v>
          </cell>
          <cell r="L2634" t="str">
            <v xml:space="preserve">ANHUI TINCAI SILK CO. LTD</v>
          </cell>
          <cell r="M2634">
            <v>9</v>
          </cell>
          <cell r="N2634">
            <v>36</v>
          </cell>
          <cell r="O2634">
            <v>45</v>
          </cell>
          <cell r="P2634">
            <v>5</v>
          </cell>
          <cell r="Q2634">
            <v>20</v>
          </cell>
          <cell r="T2634" t="str">
            <v xml:space="preserve">Yuan Purchase Pricelist (CNY)</v>
          </cell>
          <cell r="U2634">
            <v>15</v>
          </cell>
          <cell r="V2634">
            <v>381.42</v>
          </cell>
          <cell r="W2634">
            <v>570</v>
          </cell>
          <cell r="X2634">
            <v>990</v>
          </cell>
          <cell r="Z2634">
            <v>0</v>
          </cell>
          <cell r="AB2634" t="str">
            <v>B18</v>
          </cell>
        </row>
        <row r="2635">
          <cell r="A2635">
            <v>10786</v>
          </cell>
          <cell r="B2635" t="str">
            <v>AUTOLAMPS2576</v>
          </cell>
          <cell r="C2635" t="str">
            <v>AUTOLAMPS2576</v>
          </cell>
          <cell r="D2635" t="b">
            <v>1</v>
          </cell>
          <cell r="E2635" t="str">
            <v xml:space="preserve">TOYOTA RAV4 SXA11/16 (99-00) - BUMPER LAMP (CLEAR)(212-1682-AE) - RH</v>
          </cell>
          <cell r="F2635" t="str">
            <v>TOYOTA</v>
          </cell>
          <cell r="G2635" t="str">
            <v xml:space="preserve">RAV4/99 BLAC RH</v>
          </cell>
          <cell r="H2635" t="str">
            <v>TY11-0204B-R</v>
          </cell>
          <cell r="J2635">
            <v>0.04</v>
          </cell>
          <cell r="K2635" t="str">
            <v>SUPPLIER0002</v>
          </cell>
          <cell r="L2635" t="str">
            <v xml:space="preserve">ANHUI TINCAI SILK CO. LTD</v>
          </cell>
          <cell r="M2635">
            <v>6</v>
          </cell>
          <cell r="N2635">
            <v>24</v>
          </cell>
          <cell r="O2635">
            <v>30</v>
          </cell>
          <cell r="P2635">
            <v>5</v>
          </cell>
          <cell r="Q2635">
            <v>20</v>
          </cell>
          <cell r="T2635" t="str">
            <v xml:space="preserve">Yuan Purchase Pricelist (CNY)</v>
          </cell>
          <cell r="U2635">
            <v>15</v>
          </cell>
          <cell r="V2635">
            <v>381.42</v>
          </cell>
          <cell r="W2635">
            <v>570</v>
          </cell>
          <cell r="X2635">
            <v>990</v>
          </cell>
          <cell r="Z2635">
            <v>2</v>
          </cell>
          <cell r="AB2635" t="str">
            <v>B18</v>
          </cell>
        </row>
        <row r="2636">
          <cell r="A2636">
            <v>10785</v>
          </cell>
          <cell r="B2636" t="str">
            <v>AUTOLAMPS2577</v>
          </cell>
          <cell r="C2636" t="str">
            <v>AUTOLAMPS2577</v>
          </cell>
          <cell r="D2636" t="b">
            <v>1</v>
          </cell>
          <cell r="E2636" t="str">
            <v xml:space="preserve">TOYOTA RAV4 SXA11/16 (99-00) - BUMPER LAMP (CLEAR/YELLOW)(312-1635-A/U) - LH</v>
          </cell>
          <cell r="F2636" t="str">
            <v>TOYOTA</v>
          </cell>
          <cell r="G2636" t="str">
            <v xml:space="preserve">RAV4/99 BLA LH</v>
          </cell>
          <cell r="H2636" t="str">
            <v>TY11-0204-L</v>
          </cell>
          <cell r="J2636">
            <v>0.04</v>
          </cell>
          <cell r="K2636" t="str">
            <v>SUPPLIER0002</v>
          </cell>
          <cell r="L2636" t="str">
            <v xml:space="preserve">ANHUI TINCAI SILK CO. LTD</v>
          </cell>
          <cell r="M2636">
            <v>2</v>
          </cell>
          <cell r="N2636">
            <v>8</v>
          </cell>
          <cell r="O2636">
            <v>10</v>
          </cell>
          <cell r="P2636">
            <v>5</v>
          </cell>
          <cell r="Q2636">
            <v>20</v>
          </cell>
          <cell r="T2636" t="str">
            <v xml:space="preserve">Yuan Purchase Pricelist (CNY)</v>
          </cell>
          <cell r="U2636">
            <v>15</v>
          </cell>
          <cell r="V2636">
            <v>381.42</v>
          </cell>
          <cell r="W2636">
            <v>570</v>
          </cell>
          <cell r="X2636">
            <v>990</v>
          </cell>
          <cell r="Z2636">
            <v>9</v>
          </cell>
          <cell r="AB2636" t="str">
            <v>B18</v>
          </cell>
        </row>
        <row r="2637">
          <cell r="A2637">
            <v>10784</v>
          </cell>
          <cell r="B2637" t="str">
            <v>AUTOLAMPS2578</v>
          </cell>
          <cell r="C2637" t="str">
            <v>AUTOLAMPS2578</v>
          </cell>
          <cell r="D2637" t="b">
            <v>1</v>
          </cell>
          <cell r="E2637" t="str">
            <v xml:space="preserve">TOYOTA RAV4 SXA11/16 (99-00) - BUMPER LAMP (CLEAR/YELLOW)(312-1635-A/U) - RH</v>
          </cell>
          <cell r="F2637" t="str">
            <v>TOYOTA</v>
          </cell>
          <cell r="G2637" t="str">
            <v xml:space="preserve">RAV4/99 BLA RH</v>
          </cell>
          <cell r="H2637" t="str">
            <v>TY11-0204-R</v>
          </cell>
          <cell r="J2637">
            <v>0.04</v>
          </cell>
          <cell r="K2637" t="str">
            <v>SUPPLIER0002</v>
          </cell>
          <cell r="L2637" t="str">
            <v xml:space="preserve">ANHUI TINCAI SILK CO. LTD</v>
          </cell>
          <cell r="M2637">
            <v>2</v>
          </cell>
          <cell r="N2637">
            <v>8</v>
          </cell>
          <cell r="O2637">
            <v>10</v>
          </cell>
          <cell r="P2637">
            <v>5</v>
          </cell>
          <cell r="Q2637">
            <v>20</v>
          </cell>
          <cell r="T2637" t="str">
            <v xml:space="preserve">Yuan Purchase Pricelist (CNY)</v>
          </cell>
          <cell r="U2637">
            <v>15</v>
          </cell>
          <cell r="V2637">
            <v>381.42</v>
          </cell>
          <cell r="W2637">
            <v>570</v>
          </cell>
          <cell r="X2637">
            <v>990</v>
          </cell>
          <cell r="Z2637">
            <v>9</v>
          </cell>
          <cell r="AB2637" t="str">
            <v>B18</v>
          </cell>
        </row>
        <row r="2638">
          <cell r="A2638">
            <v>10793</v>
          </cell>
          <cell r="B2638" t="str">
            <v>AUTOLAMPS2574</v>
          </cell>
          <cell r="C2638" t="str">
            <v>AUTOLAMPS2574</v>
          </cell>
          <cell r="D2638" t="b">
            <v>1</v>
          </cell>
          <cell r="E2638" t="str">
            <v xml:space="preserve">TOYOTA RAV4 SXA11/16 (99-00) - FRONT BUMPER</v>
          </cell>
          <cell r="F2638" t="str">
            <v>TOYOTA</v>
          </cell>
          <cell r="G2638" t="str">
            <v xml:space="preserve">RAV4/99 BPRF</v>
          </cell>
          <cell r="H2638" t="str">
            <v>TY11-0207</v>
          </cell>
          <cell r="J2638">
            <v>0.04</v>
          </cell>
          <cell r="K2638" t="str">
            <v>SUPPLIER0002</v>
          </cell>
          <cell r="L2638" t="str">
            <v xml:space="preserve">ANHUI TINCAI SILK CO. LTD</v>
          </cell>
          <cell r="M2638">
            <v>0</v>
          </cell>
          <cell r="N2638">
            <v>0</v>
          </cell>
          <cell r="O2638">
            <v>0</v>
          </cell>
          <cell r="R2638">
            <v>2</v>
          </cell>
          <cell r="S2638">
            <v>5</v>
          </cell>
          <cell r="T2638" t="str">
            <v xml:space="preserve">Yuan Purchase Pricelist (CNY)</v>
          </cell>
          <cell r="U2638">
            <v>22</v>
          </cell>
          <cell r="V2638">
            <v>3665.75</v>
          </cell>
          <cell r="W2638">
            <v>5580</v>
          </cell>
          <cell r="X2638">
            <v>7700</v>
          </cell>
          <cell r="Z2638">
            <v>16</v>
          </cell>
          <cell r="AB2638" t="str">
            <v>G1A</v>
          </cell>
        </row>
        <row r="2639">
          <cell r="A2639">
            <v>10792</v>
          </cell>
          <cell r="B2639" t="str">
            <v>AUTOLAMPS2579</v>
          </cell>
          <cell r="C2639" t="str">
            <v>AUTOLAMPS2579</v>
          </cell>
          <cell r="D2639" t="b">
            <v>1</v>
          </cell>
          <cell r="E2639" t="str">
            <v xml:space="preserve">TOYOTA RAV4 SXA11/16 (99-00) - GRILL</v>
          </cell>
          <cell r="F2639" t="str">
            <v>TOYOTA</v>
          </cell>
          <cell r="G2639" t="str">
            <v xml:space="preserve">RAV4/99 GRL</v>
          </cell>
          <cell r="H2639" t="str">
            <v>XH-01-009</v>
          </cell>
          <cell r="J2639">
            <v>0.04</v>
          </cell>
          <cell r="K2639" t="str">
            <v>SUPPLIER0005</v>
          </cell>
          <cell r="L2639" t="str">
            <v xml:space="preserve">CHANGZHOU XINHANG VEHICLE ACCESSORIES CO.,LTD.</v>
          </cell>
          <cell r="M2639">
            <v>1</v>
          </cell>
          <cell r="N2639">
            <v>4</v>
          </cell>
          <cell r="O2639">
            <v>5</v>
          </cell>
          <cell r="R2639">
            <v>2</v>
          </cell>
          <cell r="S2639">
            <v>5</v>
          </cell>
          <cell r="T2639" t="str">
            <v xml:space="preserve">USD Purchase Pricelist (USD)</v>
          </cell>
          <cell r="U2639">
            <v>7</v>
          </cell>
          <cell r="V2639">
            <v>1094</v>
          </cell>
          <cell r="W2639">
            <v>1700</v>
          </cell>
          <cell r="X2639">
            <v>2350</v>
          </cell>
        </row>
        <row r="2640">
          <cell r="A2640">
            <v>10783</v>
          </cell>
          <cell r="B2640" t="str">
            <v>AUTOLAMPS2580</v>
          </cell>
          <cell r="C2640" t="str">
            <v>AUTOLAMPS2580</v>
          </cell>
          <cell r="D2640" t="b">
            <v>1</v>
          </cell>
          <cell r="E2640" t="str">
            <v xml:space="preserve">TOYOTA RAV4 SXA11/16 (99-00) - HEAD LAMP (312-1141-AS/HS) - LH</v>
          </cell>
          <cell r="F2640" t="str">
            <v>TOYOTA</v>
          </cell>
          <cell r="G2640" t="str">
            <v xml:space="preserve">RAV4/99 HLA LH</v>
          </cell>
          <cell r="H2640" t="str">
            <v>TY11-0201-L</v>
          </cell>
          <cell r="J2640">
            <v>0.04</v>
          </cell>
          <cell r="K2640" t="str">
            <v>SUPPLIER0002</v>
          </cell>
          <cell r="L2640" t="str">
            <v xml:space="preserve">ANHUI TINCAI SILK CO. LTD</v>
          </cell>
          <cell r="M2640">
            <v>3</v>
          </cell>
          <cell r="N2640">
            <v>12</v>
          </cell>
          <cell r="O2640">
            <v>15</v>
          </cell>
          <cell r="R2640">
            <v>2</v>
          </cell>
          <cell r="S2640">
            <v>5</v>
          </cell>
          <cell r="T2640" t="str">
            <v xml:space="preserve">Yuan Purchase Pricelist (CNY)</v>
          </cell>
          <cell r="U2640">
            <v>65</v>
          </cell>
          <cell r="V2640">
            <v>1658</v>
          </cell>
          <cell r="W2640">
            <v>2490</v>
          </cell>
          <cell r="X2640">
            <v>3320</v>
          </cell>
          <cell r="Z2640">
            <v>16</v>
          </cell>
          <cell r="AB2640" t="str">
            <v>B9</v>
          </cell>
        </row>
        <row r="2641">
          <cell r="A2641">
            <v>10782</v>
          </cell>
          <cell r="B2641" t="str">
            <v>AUTOLAMPS2581</v>
          </cell>
          <cell r="C2641" t="str">
            <v>AUTOLAMPS2581</v>
          </cell>
          <cell r="D2641" t="b">
            <v>1</v>
          </cell>
          <cell r="E2641" t="str">
            <v xml:space="preserve">TOYOTA RAV4 SXA11/16 (99-00) - HEAD LAMP (312-1141-AS/HS) - RH</v>
          </cell>
          <cell r="F2641" t="str">
            <v>TOYOTA</v>
          </cell>
          <cell r="G2641" t="str">
            <v xml:space="preserve">RAV4/99 HLA RH</v>
          </cell>
          <cell r="H2641" t="str">
            <v>TY11-0201-R</v>
          </cell>
          <cell r="J2641">
            <v>0.04</v>
          </cell>
          <cell r="K2641" t="str">
            <v>SUPPLIER0002</v>
          </cell>
          <cell r="L2641" t="str">
            <v xml:space="preserve">ANHUI TINCAI SILK CO. LTD</v>
          </cell>
          <cell r="M2641">
            <v>2</v>
          </cell>
          <cell r="N2641">
            <v>8</v>
          </cell>
          <cell r="O2641">
            <v>10</v>
          </cell>
          <cell r="R2641">
            <v>2</v>
          </cell>
          <cell r="S2641">
            <v>5</v>
          </cell>
          <cell r="T2641" t="str">
            <v xml:space="preserve">Yuan Purchase Pricelist (CNY)</v>
          </cell>
          <cell r="U2641">
            <v>65</v>
          </cell>
          <cell r="V2641">
            <v>1658</v>
          </cell>
          <cell r="W2641">
            <v>2490</v>
          </cell>
          <cell r="X2641">
            <v>3320</v>
          </cell>
          <cell r="Z2641">
            <v>14</v>
          </cell>
          <cell r="AB2641" t="str">
            <v>B9</v>
          </cell>
        </row>
        <row r="2642">
          <cell r="A2642">
            <v>10791</v>
          </cell>
          <cell r="B2642" t="str">
            <v>AUTOLAMPS2582</v>
          </cell>
          <cell r="C2642" t="str">
            <v>AUTOLAMPS2582</v>
          </cell>
          <cell r="D2642" t="b">
            <v>1</v>
          </cell>
          <cell r="E2642" t="str">
            <v xml:space="preserve">TOYOTA RAV4 SXA11/16 (99-00) - SIDE MIRROR (ELECTRIC-3 WIRE) - LH</v>
          </cell>
          <cell r="F2642" t="str">
            <v>TOYOTA</v>
          </cell>
          <cell r="G2642" t="str">
            <v xml:space="preserve">RAV4/99 SME LH</v>
          </cell>
          <cell r="H2642" t="str">
            <v>TY11-0112-L</v>
          </cell>
          <cell r="J2642">
            <v>0.04</v>
          </cell>
          <cell r="K2642" t="str">
            <v>SUPPLIER0002</v>
          </cell>
          <cell r="L2642" t="str">
            <v xml:space="preserve">ANHUI TINCAI SILK CO. LTD</v>
          </cell>
          <cell r="N2642">
            <v>0</v>
          </cell>
          <cell r="O2642">
            <v>0</v>
          </cell>
          <cell r="P2642">
            <v>2</v>
          </cell>
          <cell r="Q2642">
            <v>5</v>
          </cell>
          <cell r="T2642" t="str">
            <v xml:space="preserve">Yuan Purchase Pricelist (CNY)</v>
          </cell>
          <cell r="U2642">
            <v>12.1</v>
          </cell>
          <cell r="V2642">
            <v>1891</v>
          </cell>
          <cell r="W2642">
            <v>2930</v>
          </cell>
          <cell r="X2642">
            <v>4040</v>
          </cell>
        </row>
        <row r="2643">
          <cell r="A2643">
            <v>10790</v>
          </cell>
          <cell r="B2643" t="str">
            <v>AUTOLAMPS2583</v>
          </cell>
          <cell r="C2643" t="str">
            <v>AUTOLAMPS2583</v>
          </cell>
          <cell r="D2643" t="b">
            <v>1</v>
          </cell>
          <cell r="E2643" t="str">
            <v xml:space="preserve">TOYOTA RAV4 SXA11/16 (99-00) - SIDE MIRROR (ELECTRIC-3 WIRE) - RH</v>
          </cell>
          <cell r="F2643" t="str">
            <v>TOYOTA</v>
          </cell>
          <cell r="G2643" t="str">
            <v xml:space="preserve">RAV4/99 SME RH</v>
          </cell>
          <cell r="H2643" t="str">
            <v>TY11-0112-R</v>
          </cell>
          <cell r="J2643">
            <v>0.04</v>
          </cell>
          <cell r="K2643" t="str">
            <v>SUPPLIER0002</v>
          </cell>
          <cell r="L2643" t="str">
            <v xml:space="preserve">ANHUI TINCAI SILK CO. LTD</v>
          </cell>
          <cell r="N2643">
            <v>0</v>
          </cell>
          <cell r="O2643">
            <v>0</v>
          </cell>
          <cell r="P2643">
            <v>2</v>
          </cell>
          <cell r="Q2643">
            <v>5</v>
          </cell>
          <cell r="T2643" t="str">
            <v xml:space="preserve">Yuan Purchase Pricelist (CNY)</v>
          </cell>
          <cell r="U2643">
            <v>12.1</v>
          </cell>
          <cell r="V2643">
            <v>1891</v>
          </cell>
          <cell r="W2643">
            <v>2930</v>
          </cell>
          <cell r="X2643">
            <v>4040</v>
          </cell>
        </row>
        <row r="2644">
          <cell r="A2644">
            <v>10789</v>
          </cell>
          <cell r="B2644" t="str">
            <v>AUTOLAMPS2584</v>
          </cell>
          <cell r="C2644" t="str">
            <v>AUTOLAMPS2584</v>
          </cell>
          <cell r="D2644" t="b">
            <v>1</v>
          </cell>
          <cell r="E2644" t="str">
            <v xml:space="preserve">TOYOTA RAV4 SXA11/16 (99-00) - TAIL LAMP (212-19K7-AE) - LH</v>
          </cell>
          <cell r="F2644" t="str">
            <v>TOYOTA</v>
          </cell>
          <cell r="G2644" t="str">
            <v xml:space="preserve">RAV4/99 TLA LH</v>
          </cell>
          <cell r="H2644" t="str">
            <v>TY11-0202-L</v>
          </cell>
          <cell r="J2644">
            <v>0.04</v>
          </cell>
          <cell r="K2644" t="str">
            <v>SUPPLIER0002</v>
          </cell>
          <cell r="L2644" t="str">
            <v xml:space="preserve">ANHUI TINCAI SILK CO. LTD</v>
          </cell>
          <cell r="M2644">
            <v>2</v>
          </cell>
          <cell r="N2644">
            <v>8</v>
          </cell>
          <cell r="O2644">
            <v>10</v>
          </cell>
          <cell r="R2644">
            <v>2</v>
          </cell>
          <cell r="S2644">
            <v>5</v>
          </cell>
          <cell r="T2644" t="str">
            <v xml:space="preserve">Yuan Purchase Pricelist (CNY)</v>
          </cell>
          <cell r="U2644">
            <v>30</v>
          </cell>
          <cell r="V2644">
            <v>697.5</v>
          </cell>
          <cell r="W2644">
            <v>910</v>
          </cell>
          <cell r="X2644">
            <v>1260</v>
          </cell>
          <cell r="Z2644">
            <v>0</v>
          </cell>
          <cell r="AB2644" t="str">
            <v>B1</v>
          </cell>
        </row>
        <row r="2645">
          <cell r="A2645">
            <v>10788</v>
          </cell>
          <cell r="B2645" t="str">
            <v>AUTOLAMPS2585</v>
          </cell>
          <cell r="C2645" t="str">
            <v>AUTOLAMPS2585</v>
          </cell>
          <cell r="D2645" t="b">
            <v>1</v>
          </cell>
          <cell r="E2645" t="str">
            <v xml:space="preserve">TOYOTA RAV4 SXA11/16 (99-00) - TAIL LAMP (212-19K7-AE) - RH</v>
          </cell>
          <cell r="F2645" t="str">
            <v>TOYOTA</v>
          </cell>
          <cell r="G2645" t="str">
            <v xml:space="preserve">RAV4/99 TLA RH</v>
          </cell>
          <cell r="H2645" t="str">
            <v>TY11-0202-R</v>
          </cell>
          <cell r="J2645">
            <v>0.04</v>
          </cell>
          <cell r="K2645" t="str">
            <v>SUPPLIER0002</v>
          </cell>
          <cell r="L2645" t="str">
            <v xml:space="preserve">ANHUI TINCAI SILK CO. LTD</v>
          </cell>
          <cell r="M2645">
            <v>2</v>
          </cell>
          <cell r="N2645">
            <v>8</v>
          </cell>
          <cell r="O2645">
            <v>10</v>
          </cell>
          <cell r="R2645">
            <v>2</v>
          </cell>
          <cell r="S2645">
            <v>5</v>
          </cell>
          <cell r="T2645" t="str">
            <v xml:space="preserve">Yuan Purchase Pricelist (CNY)</v>
          </cell>
          <cell r="U2645">
            <v>30</v>
          </cell>
          <cell r="V2645">
            <v>697.5</v>
          </cell>
          <cell r="W2645">
            <v>910</v>
          </cell>
          <cell r="X2645">
            <v>1260</v>
          </cell>
          <cell r="Z2645">
            <v>3</v>
          </cell>
          <cell r="AB2645" t="str">
            <v>B1</v>
          </cell>
        </row>
        <row r="2646">
          <cell r="A2646">
            <v>13453</v>
          </cell>
          <cell r="B2646" t="str">
            <v>AUTOLAMPS2599</v>
          </cell>
          <cell r="C2646" t="str">
            <v>AUTOLAMPS2599</v>
          </cell>
          <cell r="D2646" t="b">
            <v>1</v>
          </cell>
          <cell r="E2646" t="str">
            <v xml:space="preserve">TOYOTA RAV4 ZCA25 / ACA21 (01-04) - REAR HEATED WINDSCREEN (W/ 1 HOLE)</v>
          </cell>
          <cell r="F2646" t="str">
            <v>TOYOTA</v>
          </cell>
          <cell r="G2646" t="str">
            <v xml:space="preserve">RAV4 2000 RW/H/X</v>
          </cell>
          <cell r="H2646" t="str">
            <v xml:space="preserve">RAV4-2000 RW/H/X</v>
          </cell>
          <cell r="I2646" t="str">
            <v>1278*442</v>
          </cell>
          <cell r="J2646">
            <v>0.02</v>
          </cell>
          <cell r="K2646" t="str">
            <v>SUPPLIER0015</v>
          </cell>
          <cell r="L2646" t="str">
            <v xml:space="preserve">XINYI AUTOMOBILE GLASS (SHENZHEN) CO., LTD</v>
          </cell>
          <cell r="M2646">
            <v>0</v>
          </cell>
          <cell r="N2646">
            <v>0</v>
          </cell>
          <cell r="O2646">
            <v>0</v>
          </cell>
          <cell r="R2646">
            <v>1</v>
          </cell>
          <cell r="S2646">
            <v>4</v>
          </cell>
          <cell r="T2646" t="str">
            <v xml:space="preserve">USD Purchase Pricelist (USD)</v>
          </cell>
          <cell r="U2646">
            <v>10</v>
          </cell>
          <cell r="V2646">
            <v>1</v>
          </cell>
          <cell r="W2646">
            <v>2000</v>
          </cell>
          <cell r="X2646">
            <v>2760</v>
          </cell>
        </row>
        <row r="2647">
          <cell r="A2647">
            <v>10802</v>
          </cell>
          <cell r="B2647" t="str">
            <v>AUTOLAMPS2586</v>
          </cell>
          <cell r="C2647" t="str">
            <v>AUTOLAMPS2586</v>
          </cell>
          <cell r="D2647" t="b">
            <v>1</v>
          </cell>
          <cell r="E2647" t="str">
            <v xml:space="preserve">TOYOTA RAV4 ZCA26 - 2WD (01-03) - BUMPER LAMP - LH</v>
          </cell>
          <cell r="F2647" t="str">
            <v>TOYOTA</v>
          </cell>
          <cell r="G2647" t="str">
            <v xml:space="preserve">RAV4/01 BLA1 LH</v>
          </cell>
          <cell r="H2647" t="str">
            <v>TY11-0305B-L</v>
          </cell>
          <cell r="J2647">
            <v>0.04</v>
          </cell>
          <cell r="K2647" t="str">
            <v>SUPPLIER0002</v>
          </cell>
          <cell r="L2647" t="str">
            <v xml:space="preserve">ANHUI TINCAI SILK CO. LTD</v>
          </cell>
          <cell r="M2647">
            <v>0</v>
          </cell>
          <cell r="N2647">
            <v>0</v>
          </cell>
          <cell r="O2647">
            <v>0</v>
          </cell>
          <cell r="P2647">
            <v>5</v>
          </cell>
          <cell r="Q2647">
            <v>20</v>
          </cell>
          <cell r="T2647" t="str">
            <v xml:space="preserve">Yuan Purchase Pricelist (CNY)</v>
          </cell>
          <cell r="U2647">
            <v>20</v>
          </cell>
          <cell r="V2647">
            <v>510</v>
          </cell>
          <cell r="W2647">
            <v>770</v>
          </cell>
          <cell r="X2647">
            <v>1400</v>
          </cell>
          <cell r="Z2647">
            <v>25</v>
          </cell>
          <cell r="AB2647" t="str">
            <v>B18</v>
          </cell>
        </row>
        <row r="2648">
          <cell r="A2648">
            <v>10801</v>
          </cell>
          <cell r="B2648" t="str">
            <v>AUTOLAMPS2587</v>
          </cell>
          <cell r="C2648" t="str">
            <v>AUTOLAMPS2587</v>
          </cell>
          <cell r="D2648" t="b">
            <v>1</v>
          </cell>
          <cell r="E2648" t="str">
            <v xml:space="preserve">TOYOTA RAV4 ZCA26 - 2WD (01-03) - BUMPER LAMP - RH</v>
          </cell>
          <cell r="F2648" t="str">
            <v>TOYOTA</v>
          </cell>
          <cell r="G2648" t="str">
            <v xml:space="preserve">RAV4/01 BLA1 RH</v>
          </cell>
          <cell r="H2648" t="str">
            <v>TY11-0305B-R</v>
          </cell>
          <cell r="J2648">
            <v>0.04</v>
          </cell>
          <cell r="K2648" t="str">
            <v>SUPPLIER0002</v>
          </cell>
          <cell r="L2648" t="str">
            <v xml:space="preserve">ANHUI TINCAI SILK CO. LTD</v>
          </cell>
          <cell r="M2648">
            <v>0</v>
          </cell>
          <cell r="N2648">
            <v>0</v>
          </cell>
          <cell r="O2648">
            <v>0</v>
          </cell>
          <cell r="P2648">
            <v>5</v>
          </cell>
          <cell r="Q2648">
            <v>20</v>
          </cell>
          <cell r="T2648" t="str">
            <v xml:space="preserve">Yuan Purchase Pricelist (CNY)</v>
          </cell>
          <cell r="U2648">
            <v>20</v>
          </cell>
          <cell r="V2648">
            <v>510</v>
          </cell>
          <cell r="W2648">
            <v>770</v>
          </cell>
          <cell r="X2648">
            <v>1400</v>
          </cell>
          <cell r="Z2648">
            <v>35</v>
          </cell>
          <cell r="AB2648" t="str">
            <v>B18</v>
          </cell>
        </row>
        <row r="2649">
          <cell r="A2649">
            <v>10797</v>
          </cell>
          <cell r="B2649" t="str">
            <v>AUTOLAMPS2588</v>
          </cell>
          <cell r="C2649" t="str">
            <v>AUTOLAMPS2588</v>
          </cell>
          <cell r="D2649" t="b">
            <v>1</v>
          </cell>
          <cell r="E2649" t="str">
            <v xml:space="preserve">TOYOTA RAV4 ZCA26 / ACA21 (01-03) - BUMPER LAMP - LH</v>
          </cell>
          <cell r="F2649" t="str">
            <v>TOYOTA</v>
          </cell>
          <cell r="G2649" t="str">
            <v xml:space="preserve">RAV4/01 BLA LH</v>
          </cell>
          <cell r="H2649" t="str">
            <v>TY11-0305-L</v>
          </cell>
          <cell r="J2649">
            <v>0.04</v>
          </cell>
          <cell r="K2649" t="str">
            <v>SUPPLIER0002</v>
          </cell>
          <cell r="L2649" t="str">
            <v xml:space="preserve">ANHUI TINCAI SILK CO. LTD</v>
          </cell>
          <cell r="M2649">
            <v>3</v>
          </cell>
          <cell r="N2649">
            <v>12</v>
          </cell>
          <cell r="O2649">
            <v>15</v>
          </cell>
          <cell r="P2649">
            <v>5</v>
          </cell>
          <cell r="Q2649">
            <v>20</v>
          </cell>
          <cell r="T2649" t="str">
            <v xml:space="preserve">Yuan Purchase Pricelist (CNY)</v>
          </cell>
          <cell r="U2649">
            <v>20</v>
          </cell>
          <cell r="V2649">
            <v>544</v>
          </cell>
          <cell r="W2649">
            <v>820</v>
          </cell>
          <cell r="X2649">
            <v>1090</v>
          </cell>
          <cell r="Z2649">
            <v>20</v>
          </cell>
          <cell r="AB2649" t="str">
            <v>B18</v>
          </cell>
        </row>
        <row r="2650">
          <cell r="A2650">
            <v>10796</v>
          </cell>
          <cell r="B2650" t="str">
            <v>AUTOLAMPS2589</v>
          </cell>
          <cell r="C2650" t="str">
            <v>AUTOLAMPS2589</v>
          </cell>
          <cell r="D2650" t="b">
            <v>1</v>
          </cell>
          <cell r="E2650" t="str">
            <v xml:space="preserve">TOYOTA RAV4 ZCA26 / ACA21 (01-03) - BUMPER LAMP - RH</v>
          </cell>
          <cell r="F2650" t="str">
            <v>TOYOTA</v>
          </cell>
          <cell r="G2650" t="str">
            <v xml:space="preserve">RAV4/01 BLA RH</v>
          </cell>
          <cell r="H2650" t="str">
            <v>TY11-0305-R</v>
          </cell>
          <cell r="J2650">
            <v>0.04</v>
          </cell>
          <cell r="K2650" t="str">
            <v>SUPPLIER0002</v>
          </cell>
          <cell r="L2650" t="str">
            <v xml:space="preserve">ANHUI TINCAI SILK CO. LTD</v>
          </cell>
          <cell r="M2650">
            <v>3</v>
          </cell>
          <cell r="N2650">
            <v>12</v>
          </cell>
          <cell r="O2650">
            <v>15</v>
          </cell>
          <cell r="P2650">
            <v>5</v>
          </cell>
          <cell r="Q2650">
            <v>20</v>
          </cell>
          <cell r="T2650" t="str">
            <v xml:space="preserve">Yuan Purchase Pricelist (CNY)</v>
          </cell>
          <cell r="U2650">
            <v>20</v>
          </cell>
          <cell r="V2650">
            <v>544</v>
          </cell>
          <cell r="W2650">
            <v>820</v>
          </cell>
          <cell r="X2650">
            <v>1090</v>
          </cell>
          <cell r="Z2650">
            <v>20</v>
          </cell>
          <cell r="AB2650" t="str">
            <v>B18</v>
          </cell>
        </row>
        <row r="2651">
          <cell r="A2651">
            <v>10799</v>
          </cell>
          <cell r="B2651" t="str">
            <v>AUTOLAMPS2590</v>
          </cell>
          <cell r="C2651" t="str">
            <v>AUTOLAMPS2590</v>
          </cell>
          <cell r="D2651" t="b">
            <v>1</v>
          </cell>
          <cell r="E2651" t="str">
            <v xml:space="preserve">TOYOTA RAV4 ZCA26 / ACA21 (01-03) - FOG LAMP (212-2032-UQ) - LH</v>
          </cell>
          <cell r="F2651" t="str">
            <v>TOYOTA</v>
          </cell>
          <cell r="G2651" t="str">
            <v xml:space="preserve">RAV4/01 FLA LH</v>
          </cell>
          <cell r="H2651" t="str">
            <v>TY11-0304-L</v>
          </cell>
          <cell r="J2651">
            <v>0.04</v>
          </cell>
          <cell r="K2651" t="str">
            <v>SUPPLIER0002</v>
          </cell>
          <cell r="L2651" t="str">
            <v xml:space="preserve">ANHUI TINCAI SILK CO. LTD</v>
          </cell>
          <cell r="M2651">
            <v>2</v>
          </cell>
          <cell r="N2651">
            <v>8</v>
          </cell>
          <cell r="O2651">
            <v>10</v>
          </cell>
          <cell r="P2651">
            <v>5</v>
          </cell>
          <cell r="Q2651">
            <v>20</v>
          </cell>
          <cell r="T2651" t="str">
            <v xml:space="preserve">Yuan Purchase Pricelist (CNY)</v>
          </cell>
          <cell r="U2651">
            <v>25</v>
          </cell>
          <cell r="V2651">
            <v>638</v>
          </cell>
          <cell r="W2651">
            <v>960</v>
          </cell>
          <cell r="X2651">
            <v>1280</v>
          </cell>
          <cell r="Z2651">
            <v>15</v>
          </cell>
          <cell r="AB2651" t="str">
            <v>B18</v>
          </cell>
        </row>
        <row r="2652">
          <cell r="A2652">
            <v>10798</v>
          </cell>
          <cell r="B2652" t="str">
            <v>AUTOLAMPS2591</v>
          </cell>
          <cell r="C2652" t="str">
            <v>AUTOLAMPS2591</v>
          </cell>
          <cell r="D2652" t="b">
            <v>1</v>
          </cell>
          <cell r="E2652" t="str">
            <v xml:space="preserve">TOYOTA RAV4 ZCA26 / ACA21 (01-03) - FOG LAMP (212-2032-UQ) - RH</v>
          </cell>
          <cell r="F2652" t="str">
            <v>TOYOTA</v>
          </cell>
          <cell r="G2652" t="str">
            <v xml:space="preserve">RAV4/01 FLA RH</v>
          </cell>
          <cell r="H2652" t="str">
            <v>TY11-0304-R</v>
          </cell>
          <cell r="J2652">
            <v>0.04</v>
          </cell>
          <cell r="K2652" t="str">
            <v>SUPPLIER0002</v>
          </cell>
          <cell r="L2652" t="str">
            <v xml:space="preserve">ANHUI TINCAI SILK CO. LTD</v>
          </cell>
          <cell r="M2652">
            <v>2</v>
          </cell>
          <cell r="N2652">
            <v>8</v>
          </cell>
          <cell r="O2652">
            <v>10</v>
          </cell>
          <cell r="P2652">
            <v>5</v>
          </cell>
          <cell r="Q2652">
            <v>20</v>
          </cell>
          <cell r="T2652" t="str">
            <v xml:space="preserve">Yuan Purchase Pricelist (CNY)</v>
          </cell>
          <cell r="U2652">
            <v>25</v>
          </cell>
          <cell r="V2652">
            <v>638</v>
          </cell>
          <cell r="W2652">
            <v>960</v>
          </cell>
          <cell r="X2652">
            <v>1280</v>
          </cell>
          <cell r="Z2652">
            <v>18</v>
          </cell>
          <cell r="AB2652" t="str">
            <v>B18</v>
          </cell>
        </row>
        <row r="2653">
          <cell r="A2653">
            <v>10804</v>
          </cell>
          <cell r="B2653" t="str">
            <v>AUTOLAMPS2592</v>
          </cell>
          <cell r="C2653" t="str">
            <v>AUTOLAMPS2592</v>
          </cell>
          <cell r="D2653" t="b">
            <v>1</v>
          </cell>
          <cell r="E2653" t="str">
            <v xml:space="preserve">TOYOTA RAV4 ZCA26 / ACA21 (01-03) - GRILL (CHROME)</v>
          </cell>
          <cell r="F2653" t="str">
            <v>TOYOTA</v>
          </cell>
          <cell r="G2653" t="str">
            <v xml:space="preserve">RAV4/01 GRLC</v>
          </cell>
          <cell r="H2653" t="str">
            <v>TY11-0311</v>
          </cell>
          <cell r="J2653">
            <v>0.04</v>
          </cell>
          <cell r="K2653" t="str">
            <v>SUPPLIER0002</v>
          </cell>
          <cell r="L2653" t="str">
            <v xml:space="preserve">ANHUI TINCAI SILK CO. LTD</v>
          </cell>
          <cell r="N2653">
            <v>0</v>
          </cell>
          <cell r="O2653">
            <v>0</v>
          </cell>
          <cell r="R2653">
            <v>2</v>
          </cell>
          <cell r="S2653">
            <v>5</v>
          </cell>
          <cell r="T2653" t="str">
            <v xml:space="preserve">Yuan Purchase Pricelist (CNY)</v>
          </cell>
          <cell r="U2653">
            <v>11</v>
          </cell>
          <cell r="V2653">
            <v>1719</v>
          </cell>
          <cell r="W2653">
            <v>2660</v>
          </cell>
          <cell r="X2653">
            <v>3670</v>
          </cell>
        </row>
        <row r="2654">
          <cell r="A2654">
            <v>10795</v>
          </cell>
          <cell r="B2654" t="str">
            <v>AUTOLAMPS2593</v>
          </cell>
          <cell r="C2654" t="str">
            <v>AUTOLAMPS2593</v>
          </cell>
          <cell r="D2654" t="b">
            <v>1</v>
          </cell>
          <cell r="E2654" t="str">
            <v xml:space="preserve">TOYOTA RAV4 ZCA26 / ACA21 (01-03) - HEAD LAMP (212-11F4-LD-EM) - LH</v>
          </cell>
          <cell r="F2654" t="str">
            <v>TOYOTA</v>
          </cell>
          <cell r="G2654" t="str">
            <v xml:space="preserve">RAV4/01 HLA LH</v>
          </cell>
          <cell r="H2654" t="str">
            <v>TY11-0301-L</v>
          </cell>
          <cell r="J2654">
            <v>0.04</v>
          </cell>
          <cell r="K2654" t="str">
            <v>SUPPLIER0002</v>
          </cell>
          <cell r="L2654" t="str">
            <v xml:space="preserve">ANHUI TINCAI SILK CO. LTD</v>
          </cell>
          <cell r="M2654">
            <v>1</v>
          </cell>
          <cell r="N2654">
            <v>4</v>
          </cell>
          <cell r="O2654">
            <v>5</v>
          </cell>
          <cell r="R2654">
            <v>2</v>
          </cell>
          <cell r="S2654">
            <v>5</v>
          </cell>
          <cell r="T2654" t="str">
            <v xml:space="preserve">Yuan Purchase Pricelist (CNY)</v>
          </cell>
          <cell r="U2654">
            <v>110</v>
          </cell>
          <cell r="V2654">
            <v>2797.08</v>
          </cell>
          <cell r="W2654">
            <v>4210</v>
          </cell>
          <cell r="X2654">
            <v>7260</v>
          </cell>
          <cell r="Z2654">
            <v>4</v>
          </cell>
          <cell r="AB2654" t="str">
            <v>A3</v>
          </cell>
        </row>
        <row r="2655">
          <cell r="A2655">
            <v>10794</v>
          </cell>
          <cell r="B2655" t="str">
            <v>AUTOLAMPS2594</v>
          </cell>
          <cell r="C2655" t="str">
            <v>AUTOLAMPS2594</v>
          </cell>
          <cell r="D2655" t="b">
            <v>1</v>
          </cell>
          <cell r="E2655" t="str">
            <v xml:space="preserve">TOYOTA RAV4 ZCA26 / ACA21 (01-03) - HEAD LAMP (212-11F4-LD-EM) - RH</v>
          </cell>
          <cell r="F2655" t="str">
            <v>TOYOTA</v>
          </cell>
          <cell r="G2655" t="str">
            <v xml:space="preserve">RAV4/01 HLA RH</v>
          </cell>
          <cell r="H2655" t="str">
            <v>TY11-0301-R</v>
          </cell>
          <cell r="J2655">
            <v>0.04</v>
          </cell>
          <cell r="K2655" t="str">
            <v>SUPPLIER0002</v>
          </cell>
          <cell r="L2655" t="str">
            <v xml:space="preserve">ANHUI TINCAI SILK CO. LTD</v>
          </cell>
          <cell r="M2655">
            <v>0</v>
          </cell>
          <cell r="N2655">
            <v>0</v>
          </cell>
          <cell r="O2655">
            <v>0</v>
          </cell>
          <cell r="R2655">
            <v>2</v>
          </cell>
          <cell r="S2655">
            <v>5</v>
          </cell>
          <cell r="T2655" t="str">
            <v xml:space="preserve">Yuan Purchase Pricelist (CNY)</v>
          </cell>
          <cell r="U2655">
            <v>110</v>
          </cell>
          <cell r="V2655">
            <v>2805</v>
          </cell>
          <cell r="W2655">
            <v>4210</v>
          </cell>
          <cell r="X2655">
            <v>5610</v>
          </cell>
          <cell r="Z2655">
            <v>14</v>
          </cell>
          <cell r="AB2655" t="str">
            <v>A2</v>
          </cell>
        </row>
        <row r="2656">
          <cell r="A2656">
            <v>11163</v>
          </cell>
          <cell r="B2656" t="str">
            <v>AUTOLAMPS2595</v>
          </cell>
          <cell r="C2656" t="str">
            <v>AUTOLAMPS2595</v>
          </cell>
          <cell r="D2656" t="b">
            <v>1</v>
          </cell>
          <cell r="E2656" t="str">
            <v xml:space="preserve">TOYOTA RAV4 ZCA26 / ACA21 (01-03) - SIDE MIRROR (ELECTRIC - BLACK) - LH</v>
          </cell>
          <cell r="F2656" t="str">
            <v>TOYOTA</v>
          </cell>
          <cell r="G2656" t="str">
            <v xml:space="preserve">RAV4/01 SMEB   LH</v>
          </cell>
          <cell r="H2656" t="str">
            <v xml:space="preserve">XH-01-038 3wires-L</v>
          </cell>
          <cell r="J2656">
            <v>0.04</v>
          </cell>
          <cell r="K2656" t="str">
            <v>SUPPLIER0005</v>
          </cell>
          <cell r="L2656" t="str">
            <v xml:space="preserve">CHANGZHOU XINHANG VEHICLE ACCESSORIES CO.,LTD.</v>
          </cell>
          <cell r="N2656">
            <v>0</v>
          </cell>
          <cell r="O2656">
            <v>0</v>
          </cell>
          <cell r="P2656">
            <v>2</v>
          </cell>
          <cell r="Q2656">
            <v>5</v>
          </cell>
          <cell r="T2656" t="str">
            <v xml:space="preserve">USD Purchase Pricelist (USD)</v>
          </cell>
          <cell r="U2656">
            <v>15</v>
          </cell>
          <cell r="V2656">
            <v>2345</v>
          </cell>
          <cell r="W2656">
            <v>3630</v>
          </cell>
          <cell r="X2656">
            <v>5000</v>
          </cell>
        </row>
        <row r="2657">
          <cell r="A2657">
            <v>10803</v>
          </cell>
          <cell r="B2657" t="str">
            <v>AUTOLAMPS2596</v>
          </cell>
          <cell r="C2657" t="str">
            <v>AUTOLAMPS2596</v>
          </cell>
          <cell r="D2657" t="b">
            <v>1</v>
          </cell>
          <cell r="E2657" t="str">
            <v xml:space="preserve">TOYOTA RAV4 ZCA26 / ACA21 (01-03) - SIDE MIRROR (ELECTRIC - BLACK) - RH</v>
          </cell>
          <cell r="F2657" t="str">
            <v>TOYOTA</v>
          </cell>
          <cell r="G2657" t="str">
            <v xml:space="preserve">RAV4/01 SMEB   RH</v>
          </cell>
          <cell r="H2657" t="str">
            <v xml:space="preserve">XH-01-038 3wires-R</v>
          </cell>
          <cell r="J2657">
            <v>0.04</v>
          </cell>
          <cell r="K2657" t="str">
            <v>SUPPLIER0005</v>
          </cell>
          <cell r="L2657" t="str">
            <v xml:space="preserve">CHANGZHOU XINHANG VEHICLE ACCESSORIES CO.,LTD.</v>
          </cell>
          <cell r="N2657">
            <v>0</v>
          </cell>
          <cell r="O2657">
            <v>0</v>
          </cell>
          <cell r="P2657">
            <v>2</v>
          </cell>
          <cell r="Q2657">
            <v>5</v>
          </cell>
          <cell r="T2657" t="str">
            <v xml:space="preserve">USD Purchase Pricelist (USD)</v>
          </cell>
          <cell r="U2657">
            <v>15</v>
          </cell>
          <cell r="V2657">
            <v>2345</v>
          </cell>
          <cell r="W2657">
            <v>3630</v>
          </cell>
          <cell r="X2657">
            <v>5000</v>
          </cell>
        </row>
        <row r="2658">
          <cell r="A2658">
            <v>11162</v>
          </cell>
          <cell r="B2658" t="str">
            <v>AUTOLAMPS2597</v>
          </cell>
          <cell r="C2658" t="str">
            <v>AUTOLAMPS2597</v>
          </cell>
          <cell r="D2658" t="b">
            <v>1</v>
          </cell>
          <cell r="E2658" t="str">
            <v xml:space="preserve">TOYOTA RAV4 ZCA26 / ACA21 (01-03) - TAIL LAMP (212-19H2-UE) - LH</v>
          </cell>
          <cell r="F2658" t="str">
            <v>TOYOTA</v>
          </cell>
          <cell r="G2658" t="str">
            <v xml:space="preserve">RAV4/01 TLA LH</v>
          </cell>
          <cell r="H2658" t="str">
            <v>TY11-0302-L</v>
          </cell>
          <cell r="J2658">
            <v>0.04</v>
          </cell>
          <cell r="K2658" t="str">
            <v>SUPPLIER0005</v>
          </cell>
          <cell r="L2658" t="str">
            <v xml:space="preserve">CHANGZHOU XINHANG VEHICLE ACCESSORIES CO.,LTD.</v>
          </cell>
          <cell r="M2658">
            <v>0</v>
          </cell>
          <cell r="N2658">
            <v>0</v>
          </cell>
          <cell r="O2658">
            <v>0</v>
          </cell>
          <cell r="R2658">
            <v>2</v>
          </cell>
          <cell r="S2658">
            <v>5</v>
          </cell>
          <cell r="T2658" t="str">
            <v xml:space="preserve">USD Purchase Pricelist (USD)</v>
          </cell>
          <cell r="U2658">
            <v>55</v>
          </cell>
          <cell r="V2658">
            <v>1238</v>
          </cell>
          <cell r="W2658">
            <v>1920</v>
          </cell>
          <cell r="X2658">
            <v>2650</v>
          </cell>
        </row>
        <row r="2659">
          <cell r="A2659">
            <v>10800</v>
          </cell>
          <cell r="B2659" t="str">
            <v>AUTOLAMPS2598</v>
          </cell>
          <cell r="C2659" t="str">
            <v>AUTOLAMPS2598</v>
          </cell>
          <cell r="D2659" t="b">
            <v>1</v>
          </cell>
          <cell r="E2659" t="str">
            <v xml:space="preserve">TOYOTA RAV4 ZCA26 / ACA21 (01-03) - TAIL LAMP (212-19H2-UE) - RH</v>
          </cell>
          <cell r="F2659" t="str">
            <v>TOYOTA</v>
          </cell>
          <cell r="G2659" t="str">
            <v xml:space="preserve">RAV4/01 TLA RH</v>
          </cell>
          <cell r="H2659" t="str">
            <v>TY11-0302-R</v>
          </cell>
          <cell r="J2659">
            <v>0.04</v>
          </cell>
          <cell r="K2659" t="str">
            <v>SUPPLIER0005</v>
          </cell>
          <cell r="L2659" t="str">
            <v xml:space="preserve">CHANGZHOU XINHANG VEHICLE ACCESSORIES CO.,LTD.</v>
          </cell>
          <cell r="M2659">
            <v>0</v>
          </cell>
          <cell r="N2659">
            <v>0</v>
          </cell>
          <cell r="O2659">
            <v>0</v>
          </cell>
          <cell r="R2659">
            <v>2</v>
          </cell>
          <cell r="S2659">
            <v>5</v>
          </cell>
          <cell r="T2659" t="str">
            <v xml:space="preserve">USD Purchase Pricelist (USD)</v>
          </cell>
          <cell r="U2659">
            <v>55</v>
          </cell>
          <cell r="V2659">
            <v>1238</v>
          </cell>
          <cell r="W2659">
            <v>1920</v>
          </cell>
          <cell r="X2659">
            <v>2650</v>
          </cell>
        </row>
        <row r="2660">
          <cell r="A2660">
            <v>10810</v>
          </cell>
          <cell r="B2660" t="str">
            <v>AUTOLAMPS2600</v>
          </cell>
          <cell r="C2660" t="str">
            <v>AUTOLAMPS2600</v>
          </cell>
          <cell r="D2660" t="b">
            <v>1</v>
          </cell>
          <cell r="E2660" t="str">
            <v xml:space="preserve">TOYOTA RAV4 ZCA26 / ACA21 (03-04) - FOG LAMP (212-2034) - LH</v>
          </cell>
          <cell r="F2660" t="str">
            <v>TOYOTA</v>
          </cell>
          <cell r="G2660" t="str">
            <v xml:space="preserve">RAV4/03 FLA LH</v>
          </cell>
          <cell r="H2660" t="str">
            <v>TY11-0404-L</v>
          </cell>
          <cell r="J2660">
            <v>0.04</v>
          </cell>
          <cell r="K2660" t="str">
            <v>SUPPLIER0002</v>
          </cell>
          <cell r="L2660" t="str">
            <v xml:space="preserve">ANHUI TINCAI SILK CO. LTD</v>
          </cell>
          <cell r="M2660">
            <v>3</v>
          </cell>
          <cell r="N2660">
            <v>12</v>
          </cell>
          <cell r="O2660">
            <v>15</v>
          </cell>
          <cell r="P2660">
            <v>5</v>
          </cell>
          <cell r="Q2660">
            <v>20</v>
          </cell>
          <cell r="T2660" t="str">
            <v xml:space="preserve">Yuan Purchase Pricelist (CNY)</v>
          </cell>
          <cell r="U2660">
            <v>20</v>
          </cell>
          <cell r="V2660">
            <v>510</v>
          </cell>
          <cell r="W2660">
            <v>770</v>
          </cell>
          <cell r="X2660">
            <v>1020</v>
          </cell>
        </row>
        <row r="2661">
          <cell r="A2661">
            <v>10809</v>
          </cell>
          <cell r="B2661" t="str">
            <v>AUTOLAMPS2601</v>
          </cell>
          <cell r="C2661" t="str">
            <v>AUTOLAMPS2601</v>
          </cell>
          <cell r="D2661" t="b">
            <v>1</v>
          </cell>
          <cell r="E2661" t="str">
            <v xml:space="preserve">TOYOTA RAV4 ZCA26 / ACA21 (03-04) - FOG LAMP (212-2034) - RH</v>
          </cell>
          <cell r="F2661" t="str">
            <v>TOYOTA</v>
          </cell>
          <cell r="G2661" t="str">
            <v xml:space="preserve">RAV4/03 FLA RH</v>
          </cell>
          <cell r="H2661" t="str">
            <v>TY11-0404-R</v>
          </cell>
          <cell r="J2661">
            <v>0.04</v>
          </cell>
          <cell r="K2661" t="str">
            <v>SUPPLIER0002</v>
          </cell>
          <cell r="L2661" t="str">
            <v xml:space="preserve">ANHUI TINCAI SILK CO. LTD</v>
          </cell>
          <cell r="M2661">
            <v>3</v>
          </cell>
          <cell r="N2661">
            <v>12</v>
          </cell>
          <cell r="O2661">
            <v>15</v>
          </cell>
          <cell r="P2661">
            <v>5</v>
          </cell>
          <cell r="Q2661">
            <v>20</v>
          </cell>
          <cell r="T2661" t="str">
            <v xml:space="preserve">Yuan Purchase Pricelist (CNY)</v>
          </cell>
          <cell r="U2661">
            <v>20</v>
          </cell>
          <cell r="V2661">
            <v>510</v>
          </cell>
          <cell r="W2661">
            <v>770</v>
          </cell>
          <cell r="X2661">
            <v>1020</v>
          </cell>
        </row>
        <row r="2662">
          <cell r="A2662">
            <v>10805</v>
          </cell>
          <cell r="B2662" t="str">
            <v>AUTOLAMPS2602</v>
          </cell>
          <cell r="C2662" t="str">
            <v>AUTOLAMPS2602</v>
          </cell>
          <cell r="D2662" t="b">
            <v>1</v>
          </cell>
          <cell r="E2662" t="str">
            <v xml:space="preserve">TOYOTA RAV4 ZCA26 / ACA21 (03-04) - GRILL</v>
          </cell>
          <cell r="F2662" t="str">
            <v>TOYOTA</v>
          </cell>
          <cell r="G2662" t="str">
            <v xml:space="preserve">RAV4/03 GRL</v>
          </cell>
          <cell r="H2662" t="str">
            <v>TY11-0411</v>
          </cell>
          <cell r="J2662">
            <v>0.04</v>
          </cell>
          <cell r="K2662" t="str">
            <v>SUPPLIER0002</v>
          </cell>
          <cell r="L2662" t="str">
            <v xml:space="preserve">ANHUI TINCAI SILK CO. LTD</v>
          </cell>
          <cell r="M2662">
            <v>0</v>
          </cell>
          <cell r="N2662">
            <v>0</v>
          </cell>
          <cell r="O2662">
            <v>0</v>
          </cell>
          <cell r="R2662">
            <v>2</v>
          </cell>
          <cell r="S2662">
            <v>5</v>
          </cell>
          <cell r="T2662" t="str">
            <v xml:space="preserve">Yuan Purchase Pricelist (CNY)</v>
          </cell>
          <cell r="U2662">
            <v>80</v>
          </cell>
          <cell r="V2662">
            <v>1860</v>
          </cell>
          <cell r="W2662">
            <v>2880</v>
          </cell>
          <cell r="X2662">
            <v>3970</v>
          </cell>
          <cell r="Z2662">
            <v>32</v>
          </cell>
          <cell r="AB2662" t="str">
            <v>G4B</v>
          </cell>
        </row>
        <row r="2663">
          <cell r="A2663">
            <v>10808</v>
          </cell>
          <cell r="B2663" t="str">
            <v>AUTOLAMPS2603</v>
          </cell>
          <cell r="C2663" t="str">
            <v>AUTOLAMPS2603</v>
          </cell>
          <cell r="D2663" t="b">
            <v>1</v>
          </cell>
          <cell r="E2663" t="str">
            <v xml:space="preserve">TOYOTA RAV4 ZCA26 / ACA21 (03-04) - HEAD LAMP (212-11F6) - LH</v>
          </cell>
          <cell r="F2663" t="str">
            <v>TOYOTA</v>
          </cell>
          <cell r="G2663" t="str">
            <v xml:space="preserve">RAV4/03 HLA LH</v>
          </cell>
          <cell r="H2663" t="str">
            <v>TY11-0401-L</v>
          </cell>
          <cell r="J2663">
            <v>0.04</v>
          </cell>
          <cell r="K2663" t="str">
            <v>SUPPLIER0005</v>
          </cell>
          <cell r="L2663" t="str">
            <v xml:space="preserve">CHANGZHOU XINHANG VEHICLE ACCESSORIES CO.,LTD.</v>
          </cell>
          <cell r="M2663">
            <v>0</v>
          </cell>
          <cell r="N2663">
            <v>0</v>
          </cell>
          <cell r="O2663">
            <v>0</v>
          </cell>
          <cell r="R2663">
            <v>2</v>
          </cell>
          <cell r="S2663">
            <v>5</v>
          </cell>
          <cell r="T2663" t="str">
            <v xml:space="preserve">USD Purchase Pricelist (USD)</v>
          </cell>
          <cell r="U2663">
            <v>37.1</v>
          </cell>
          <cell r="V2663">
            <v>5799</v>
          </cell>
          <cell r="W2663">
            <v>8990</v>
          </cell>
          <cell r="X2663">
            <v>12410</v>
          </cell>
        </row>
        <row r="2664">
          <cell r="A2664">
            <v>10807</v>
          </cell>
          <cell r="B2664" t="str">
            <v>AUTOLAMPS2604</v>
          </cell>
          <cell r="C2664" t="str">
            <v>AUTOLAMPS2604</v>
          </cell>
          <cell r="D2664" t="b">
            <v>1</v>
          </cell>
          <cell r="E2664" t="str">
            <v xml:space="preserve">TOYOTA RAV4 ZCA26 / ACA21 (03-04) - HEAD LAMP (212-11F6) - RH</v>
          </cell>
          <cell r="F2664" t="str">
            <v>TOYOTA</v>
          </cell>
          <cell r="G2664" t="str">
            <v xml:space="preserve">RAV4/03 HLA RH</v>
          </cell>
          <cell r="H2664" t="str">
            <v>TY11-0401-R</v>
          </cell>
          <cell r="J2664">
            <v>0.04</v>
          </cell>
          <cell r="K2664" t="str">
            <v>SUPPLIER0005</v>
          </cell>
          <cell r="L2664" t="str">
            <v xml:space="preserve">CHANGZHOU XINHANG VEHICLE ACCESSORIES CO.,LTD.</v>
          </cell>
          <cell r="M2664">
            <v>0</v>
          </cell>
          <cell r="N2664">
            <v>0</v>
          </cell>
          <cell r="O2664">
            <v>0</v>
          </cell>
          <cell r="R2664">
            <v>2</v>
          </cell>
          <cell r="S2664">
            <v>5</v>
          </cell>
          <cell r="T2664" t="str">
            <v xml:space="preserve">USD Purchase Pricelist (USD)</v>
          </cell>
          <cell r="U2664">
            <v>37.1</v>
          </cell>
          <cell r="V2664">
            <v>5799</v>
          </cell>
          <cell r="W2664">
            <v>8990</v>
          </cell>
          <cell r="X2664">
            <v>12410</v>
          </cell>
        </row>
        <row r="2665">
          <cell r="A2665">
            <v>10812</v>
          </cell>
          <cell r="B2665" t="str">
            <v>AUTOLAMPS2605</v>
          </cell>
          <cell r="C2665" t="str">
            <v>AUTOLAMPS2605</v>
          </cell>
          <cell r="D2665" t="b">
            <v>1</v>
          </cell>
          <cell r="E2665" t="str">
            <v xml:space="preserve">TOYOTA RAV4 ZCA26 / ACA21 (03-04) - TAIL LAMP (212-19H6-AE) - LH</v>
          </cell>
          <cell r="F2665" t="str">
            <v>TOYOTA</v>
          </cell>
          <cell r="G2665" t="str">
            <v xml:space="preserve">RAV4/03 TLA LH</v>
          </cell>
          <cell r="H2665" t="str">
            <v>TY11-0402-L</v>
          </cell>
          <cell r="J2665">
            <v>0.04</v>
          </cell>
          <cell r="K2665" t="str">
            <v>SUPPLIER0002</v>
          </cell>
          <cell r="L2665" t="str">
            <v xml:space="preserve">ANHUI TINCAI SILK CO. LTD</v>
          </cell>
          <cell r="M2665">
            <v>-1</v>
          </cell>
          <cell r="N2665">
            <v>-4</v>
          </cell>
          <cell r="O2665">
            <v>-5</v>
          </cell>
          <cell r="R2665">
            <v>2</v>
          </cell>
          <cell r="S2665">
            <v>5</v>
          </cell>
          <cell r="T2665" t="str">
            <v xml:space="preserve">Yuan Purchase Pricelist (CNY)</v>
          </cell>
          <cell r="U2665">
            <v>8.06</v>
          </cell>
          <cell r="V2665">
            <v>1260</v>
          </cell>
          <cell r="W2665">
            <v>1950</v>
          </cell>
          <cell r="X2665">
            <v>2690</v>
          </cell>
        </row>
        <row r="2666">
          <cell r="A2666">
            <v>10811</v>
          </cell>
          <cell r="B2666" t="str">
            <v>AUTOLAMPS2606</v>
          </cell>
          <cell r="C2666" t="str">
            <v>AUTOLAMPS2606</v>
          </cell>
          <cell r="D2666" t="b">
            <v>1</v>
          </cell>
          <cell r="E2666" t="str">
            <v xml:space="preserve">TOYOTA RAV4 ZCA26 / ACA21 (03-04) - TAIL LAMP (212-19H6-AE) - RH</v>
          </cell>
          <cell r="F2666" t="str">
            <v>TOYOTA</v>
          </cell>
          <cell r="G2666" t="str">
            <v xml:space="preserve">RAV4/03 TLA RH</v>
          </cell>
          <cell r="H2666" t="str">
            <v>TY11-0402-R</v>
          </cell>
          <cell r="J2666">
            <v>0.04</v>
          </cell>
          <cell r="K2666" t="str">
            <v>SUPPLIER0002</v>
          </cell>
          <cell r="L2666" t="str">
            <v xml:space="preserve">ANHUI TINCAI SILK CO. LTD</v>
          </cell>
          <cell r="N2666">
            <v>0</v>
          </cell>
          <cell r="O2666">
            <v>0</v>
          </cell>
          <cell r="R2666">
            <v>2</v>
          </cell>
          <cell r="S2666">
            <v>5</v>
          </cell>
          <cell r="T2666" t="str">
            <v xml:space="preserve">Yuan Purchase Pricelist (CNY)</v>
          </cell>
          <cell r="U2666">
            <v>8.06</v>
          </cell>
          <cell r="V2666">
            <v>1260</v>
          </cell>
          <cell r="W2666">
            <v>1950</v>
          </cell>
          <cell r="X2666">
            <v>2690</v>
          </cell>
        </row>
        <row r="2667">
          <cell r="A2667">
            <v>12986</v>
          </cell>
          <cell r="B2667" t="str">
            <v>AUTOLAMPS2607</v>
          </cell>
          <cell r="C2667" t="str">
            <v>AUTOLAMPS2607</v>
          </cell>
          <cell r="D2667" t="b">
            <v>1</v>
          </cell>
          <cell r="E2667" t="str">
            <v xml:space="preserve">TOYOTA RAV4/VANGUARD 5D SUV (06-) - LAMINATED FRONT WINDSCREEN</v>
          </cell>
          <cell r="F2667" t="str">
            <v>TOYOTA</v>
          </cell>
          <cell r="G2667" t="str">
            <v xml:space="preserve">AS30 R VCPS LFW/X</v>
          </cell>
          <cell r="H2667" t="str">
            <v>1426*902</v>
          </cell>
          <cell r="I2667" t="str">
            <v>1292*455</v>
          </cell>
          <cell r="J2667">
            <v>0.02</v>
          </cell>
          <cell r="K2667" t="str">
            <v>SUPPLIER0015</v>
          </cell>
          <cell r="L2667" t="str">
            <v xml:space="preserve">XINYI AUTOMOBILE GLASS (SHENZHEN) CO., LTD</v>
          </cell>
          <cell r="M2667">
            <v>0</v>
          </cell>
          <cell r="N2667">
            <v>0</v>
          </cell>
          <cell r="O2667">
            <v>0</v>
          </cell>
          <cell r="R2667">
            <v>4</v>
          </cell>
          <cell r="S2667">
            <v>16</v>
          </cell>
          <cell r="T2667" t="str">
            <v xml:space="preserve">USD Purchase Pricelist (USD)</v>
          </cell>
          <cell r="U2667">
            <v>12</v>
          </cell>
          <cell r="V2667">
            <v>2150.4</v>
          </cell>
          <cell r="W2667">
            <v>2800</v>
          </cell>
          <cell r="X2667">
            <v>3500</v>
          </cell>
          <cell r="Z2667">
            <v>20</v>
          </cell>
          <cell r="AB2667" t="str">
            <v>5C</v>
          </cell>
        </row>
        <row r="2668">
          <cell r="A2668">
            <v>12985</v>
          </cell>
          <cell r="B2668" t="str">
            <v>AUTOLAMPS2859</v>
          </cell>
          <cell r="C2668" t="str">
            <v>AUTOLAMPS2859</v>
          </cell>
          <cell r="D2668" t="b">
            <v>1</v>
          </cell>
          <cell r="E2668" t="str">
            <v xml:space="preserve">TOYOTA RAV4/VANGUARD 5D SUV (06-) - LAMINATED FRONT WINDSCREEN</v>
          </cell>
          <cell r="F2668" t="str">
            <v>TOYOTA</v>
          </cell>
          <cell r="G2668" t="str">
            <v xml:space="preserve">AS30-R-VCPS LFW/X</v>
          </cell>
          <cell r="H2668" t="str">
            <v xml:space="preserve">AS30-R-VCPS LFW/X</v>
          </cell>
          <cell r="I2668" t="str">
            <v>1426*902</v>
          </cell>
          <cell r="J2668">
            <v>0.02</v>
          </cell>
          <cell r="K2668" t="str">
            <v>SUPPLIER0015</v>
          </cell>
          <cell r="L2668" t="str">
            <v xml:space="preserve">XINYI AUTOMOBILE GLASS (SHENZHEN) CO., LTD</v>
          </cell>
          <cell r="M2668">
            <v>8</v>
          </cell>
          <cell r="N2668">
            <v>32</v>
          </cell>
          <cell r="O2668">
            <v>40</v>
          </cell>
          <cell r="R2668">
            <v>3</v>
          </cell>
          <cell r="S2668">
            <v>12</v>
          </cell>
          <cell r="T2668" t="str">
            <v xml:space="preserve">USD Purchase Pricelist (USD)</v>
          </cell>
          <cell r="U2668">
            <v>15.22</v>
          </cell>
          <cell r="V2668">
            <v>2095.79</v>
          </cell>
          <cell r="W2668">
            <v>3400</v>
          </cell>
          <cell r="X2668">
            <v>4690</v>
          </cell>
          <cell r="Z2668">
            <v>11</v>
          </cell>
          <cell r="AB2668" t="str">
            <v>3B</v>
          </cell>
        </row>
        <row r="2669">
          <cell r="A2669">
            <v>14016</v>
          </cell>
          <cell r="B2669" t="str">
            <v>AUTOLAMPS2853</v>
          </cell>
          <cell r="C2669" t="str">
            <v>AUTOLAMPS2853</v>
          </cell>
          <cell r="D2669" t="b">
            <v>1</v>
          </cell>
          <cell r="E2669" t="str">
            <v xml:space="preserve">TOYOTA REVO (15-) FRONT DOOR SHELL (DOUBLE CABIN) - RH</v>
          </cell>
          <cell r="F2669" t="str">
            <v xml:space="preserve">TOYOTA </v>
          </cell>
          <cell r="G2669" t="str">
            <v>REVO/15-DOORF-DC-RH</v>
          </cell>
          <cell r="H2669" t="str">
            <v>TY05-2033A</v>
          </cell>
          <cell r="J2669">
            <v>0.04</v>
          </cell>
          <cell r="K2669" t="str">
            <v>SUPPLIER0001</v>
          </cell>
          <cell r="L2669" t="str">
            <v xml:space="preserve">AMEX AUTOPARTS LIMITED</v>
          </cell>
          <cell r="M2669">
            <v>0</v>
          </cell>
          <cell r="N2669">
            <v>0</v>
          </cell>
          <cell r="O2669">
            <v>0</v>
          </cell>
          <cell r="R2669">
            <v>1</v>
          </cell>
          <cell r="S2669">
            <v>5</v>
          </cell>
          <cell r="T2669" t="str">
            <v xml:space="preserve">Default Purchase Pricelist (KES)</v>
          </cell>
          <cell r="U2669">
            <v>0</v>
          </cell>
          <cell r="V2669">
            <v>20000</v>
          </cell>
          <cell r="W2669">
            <v>20000</v>
          </cell>
          <cell r="X2669">
            <v>30000</v>
          </cell>
        </row>
        <row r="2670">
          <cell r="A2670">
            <v>14017</v>
          </cell>
          <cell r="B2670" t="str">
            <v>AUTOLAMPS2854</v>
          </cell>
          <cell r="C2670" t="str">
            <v>AUTOLAMPS2854</v>
          </cell>
          <cell r="D2670" t="b">
            <v>1</v>
          </cell>
          <cell r="E2670" t="str">
            <v xml:space="preserve">TOYOTA REVO (15-) REAR DOOR SHELL (DOUBLE CABIN) - RH</v>
          </cell>
          <cell r="F2670" t="str">
            <v xml:space="preserve">TOYOTA </v>
          </cell>
          <cell r="G2670" t="str">
            <v>REVO/15-DOORR-DC-RH</v>
          </cell>
          <cell r="H2670" t="str">
            <v>TY05-2033B</v>
          </cell>
          <cell r="J2670">
            <v>0.04</v>
          </cell>
          <cell r="K2670" t="str">
            <v>SUPPLIER0001</v>
          </cell>
          <cell r="L2670" t="str">
            <v xml:space="preserve">AMEX AUTOPARTS LIMITED</v>
          </cell>
          <cell r="M2670">
            <v>0</v>
          </cell>
          <cell r="N2670">
            <v>0</v>
          </cell>
          <cell r="O2670">
            <v>0</v>
          </cell>
          <cell r="R2670">
            <v>1</v>
          </cell>
          <cell r="S2670">
            <v>5</v>
          </cell>
          <cell r="T2670" t="str">
            <v xml:space="preserve">Default Purchase Pricelist (KES)</v>
          </cell>
          <cell r="U2670">
            <v>0</v>
          </cell>
          <cell r="V2670">
            <v>20000</v>
          </cell>
          <cell r="W2670">
            <v>20000</v>
          </cell>
          <cell r="X2670">
            <v>30000</v>
          </cell>
        </row>
        <row r="2671">
          <cell r="A2671">
            <v>14018</v>
          </cell>
          <cell r="B2671" t="str">
            <v>AUTOLAMPS2855</v>
          </cell>
          <cell r="C2671" t="str">
            <v>AUTOLAMPS2855</v>
          </cell>
          <cell r="D2671" t="b">
            <v>1</v>
          </cell>
          <cell r="E2671" t="str">
            <v xml:space="preserve">TOYOTA REVO (15-) ROOF PANEL (DOUBLE CABIN) - RH</v>
          </cell>
          <cell r="F2671" t="str">
            <v xml:space="preserve">TOYOTA </v>
          </cell>
          <cell r="G2671" t="str">
            <v>REVO/15-ROOFP-DC-RH</v>
          </cell>
          <cell r="H2671" t="str">
            <v>TY05-2045</v>
          </cell>
          <cell r="J2671">
            <v>0.04</v>
          </cell>
          <cell r="K2671" t="str">
            <v>SUPPLIER0001</v>
          </cell>
          <cell r="L2671" t="str">
            <v xml:space="preserve">AMEX AUTOPARTS LIMITED</v>
          </cell>
          <cell r="M2671">
            <v>0</v>
          </cell>
          <cell r="N2671">
            <v>0</v>
          </cell>
          <cell r="O2671">
            <v>0</v>
          </cell>
          <cell r="R2671">
            <v>1</v>
          </cell>
          <cell r="S2671">
            <v>5</v>
          </cell>
          <cell r="T2671" t="str">
            <v xml:space="preserve">Default Purchase Pricelist (KES)</v>
          </cell>
          <cell r="U2671">
            <v>0</v>
          </cell>
          <cell r="V2671">
            <v>20000</v>
          </cell>
          <cell r="W2671">
            <v>20000</v>
          </cell>
          <cell r="X2671">
            <v>30000</v>
          </cell>
        </row>
        <row r="2672">
          <cell r="A2672">
            <v>12792</v>
          </cell>
          <cell r="B2672" t="str">
            <v>AUTOLAMPS2609</v>
          </cell>
          <cell r="C2672" t="str">
            <v>AUTOLAMPS2609</v>
          </cell>
          <cell r="D2672" t="b">
            <v>1</v>
          </cell>
          <cell r="E2672" t="str">
            <v xml:space="preserve">TOYOTA RUMION LL20 5D HATCHBACK (05-) - LAMINATED FRONT WINDSCREEN</v>
          </cell>
          <cell r="F2672" t="str">
            <v>TOYOTA</v>
          </cell>
          <cell r="G2672" t="str">
            <v xml:space="preserve">LL20 VCP LFW/X</v>
          </cell>
          <cell r="H2672" t="str">
            <v xml:space="preserve">LL20 VCP LFW/X</v>
          </cell>
          <cell r="I2672" t="str">
            <v>1478*795</v>
          </cell>
          <cell r="J2672">
            <v>0.02</v>
          </cell>
          <cell r="K2672" t="str">
            <v>SUPPLIER0015</v>
          </cell>
          <cell r="L2672" t="str">
            <v xml:space="preserve">XINYI AUTOMOBILE GLASS (SHENZHEN) CO., LTD</v>
          </cell>
          <cell r="M2672">
            <v>1</v>
          </cell>
          <cell r="N2672">
            <v>4</v>
          </cell>
          <cell r="O2672">
            <v>5</v>
          </cell>
          <cell r="R2672">
            <v>3</v>
          </cell>
          <cell r="S2672">
            <v>12</v>
          </cell>
          <cell r="T2672" t="str">
            <v xml:space="preserve">USD Purchase Pricelist (USD)</v>
          </cell>
          <cell r="U2672">
            <v>15.28</v>
          </cell>
          <cell r="V2672">
            <v>2546.0300000000002</v>
          </cell>
          <cell r="W2672">
            <v>3200</v>
          </cell>
          <cell r="X2672">
            <v>5200</v>
          </cell>
          <cell r="Z2672">
            <v>9</v>
          </cell>
          <cell r="AB2672" t="str">
            <v>4C</v>
          </cell>
        </row>
        <row r="2673">
          <cell r="A2673">
            <v>13523</v>
          </cell>
          <cell r="B2673" t="str">
            <v>AUTOLAMPS2610</v>
          </cell>
          <cell r="C2673" t="str">
            <v>AUTOLAMPS2610</v>
          </cell>
          <cell r="D2673" t="b">
            <v>1</v>
          </cell>
          <cell r="E2673" t="str">
            <v xml:space="preserve">TOYOTA RUMION LL20 5D HATCHBACK (05-) - REAR HEATED WINDSCREEN</v>
          </cell>
          <cell r="F2673" t="str">
            <v>TOYOTA</v>
          </cell>
          <cell r="G2673" t="str">
            <v xml:space="preserve">LL20 RW/H/X</v>
          </cell>
          <cell r="H2673" t="str">
            <v xml:space="preserve">LL20 RW/H/X</v>
          </cell>
          <cell r="J2673">
            <v>0.02</v>
          </cell>
          <cell r="K2673" t="str">
            <v>SUPPLIER0015</v>
          </cell>
          <cell r="L2673" t="str">
            <v xml:space="preserve">XINYI AUTOMOBILE GLASS (SHENZHEN) CO., LTD</v>
          </cell>
          <cell r="M2673">
            <v>0</v>
          </cell>
          <cell r="N2673">
            <v>0</v>
          </cell>
          <cell r="O2673">
            <v>0</v>
          </cell>
          <cell r="R2673">
            <v>1</v>
          </cell>
          <cell r="S2673">
            <v>4</v>
          </cell>
          <cell r="T2673" t="str">
            <v xml:space="preserve">USD Purchase Pricelist (USD)</v>
          </cell>
          <cell r="U2673">
            <v>12.27</v>
          </cell>
          <cell r="V2673">
            <v>1</v>
          </cell>
          <cell r="W2673">
            <v>2500</v>
          </cell>
          <cell r="X2673">
            <v>3460</v>
          </cell>
        </row>
        <row r="2674">
          <cell r="A2674">
            <v>11957</v>
          </cell>
          <cell r="B2674" t="str">
            <v>AUTOLAMPS2611</v>
          </cell>
          <cell r="C2674" t="str">
            <v>AUTOLAMPS2611</v>
          </cell>
          <cell r="D2674" t="b">
            <v>1</v>
          </cell>
          <cell r="E2674" t="str">
            <v xml:space="preserve">TOYOTA RUSH J200E / DAIHATSU TERIOS 5D SUV (06-) - LAMINATED FRONT WINDSCREEN</v>
          </cell>
          <cell r="F2674" t="str">
            <v>TOYOTA</v>
          </cell>
          <cell r="G2674" t="str">
            <v xml:space="preserve">J200E LFW/X</v>
          </cell>
          <cell r="H2674" t="str">
            <v xml:space="preserve">J200E LFW/X</v>
          </cell>
          <cell r="J2674">
            <v>0.02</v>
          </cell>
          <cell r="K2674" t="str">
            <v>SUPPLIER0015</v>
          </cell>
          <cell r="L2674" t="str">
            <v xml:space="preserve">XINYI AUTOMOBILE GLASS (SHENZHEN) CO., LTD</v>
          </cell>
          <cell r="M2674">
            <v>2</v>
          </cell>
          <cell r="N2674">
            <v>8</v>
          </cell>
          <cell r="O2674">
            <v>10</v>
          </cell>
          <cell r="R2674">
            <v>4</v>
          </cell>
          <cell r="S2674">
            <v>16</v>
          </cell>
          <cell r="T2674" t="str">
            <v xml:space="preserve">USD Purchase Pricelist (USD)</v>
          </cell>
          <cell r="U2674">
            <v>15.65</v>
          </cell>
          <cell r="V2674">
            <v>2607.6799999999998</v>
          </cell>
          <cell r="W2674">
            <v>3300</v>
          </cell>
          <cell r="X2674">
            <v>5300</v>
          </cell>
        </row>
        <row r="2675">
          <cell r="A2675">
            <v>12865</v>
          </cell>
          <cell r="B2675" t="str">
            <v>AUTOLAMPS2612</v>
          </cell>
          <cell r="C2675" t="str">
            <v>AUTOLAMPS2612</v>
          </cell>
          <cell r="D2675" t="b">
            <v>1</v>
          </cell>
          <cell r="E2675" t="str">
            <v xml:space="preserve">TOYOTA SIENTA (03-) - LAMINATED FRONT WINDSCREEN</v>
          </cell>
          <cell r="F2675" t="str">
            <v>TOYOTA</v>
          </cell>
          <cell r="G2675" t="str">
            <v xml:space="preserve">NCP81 LFW/X</v>
          </cell>
          <cell r="H2675" t="str">
            <v xml:space="preserve">NCP81 LFW/X</v>
          </cell>
          <cell r="I2675" t="str">
            <v>1365*860</v>
          </cell>
          <cell r="J2675">
            <v>0.02</v>
          </cell>
          <cell r="K2675" t="str">
            <v>SUPPLIER0015</v>
          </cell>
          <cell r="L2675" t="str">
            <v xml:space="preserve">XINYI AUTOMOBILE GLASS (SHENZHEN) CO., LTD</v>
          </cell>
          <cell r="M2675">
            <v>12</v>
          </cell>
          <cell r="N2675">
            <v>48</v>
          </cell>
          <cell r="O2675">
            <v>60</v>
          </cell>
          <cell r="R2675">
            <v>3</v>
          </cell>
          <cell r="S2675">
            <v>12</v>
          </cell>
          <cell r="T2675" t="str">
            <v xml:space="preserve">USD Purchase Pricelist (USD)</v>
          </cell>
          <cell r="U2675">
            <v>14.68</v>
          </cell>
          <cell r="V2675">
            <v>2446.06</v>
          </cell>
          <cell r="W2675">
            <v>3000</v>
          </cell>
          <cell r="X2675">
            <v>4900</v>
          </cell>
        </row>
        <row r="2676">
          <cell r="A2676">
            <v>13535</v>
          </cell>
          <cell r="B2676" t="str">
            <v>AUTOLAMPS2613</v>
          </cell>
          <cell r="C2676" t="str">
            <v>AUTOLAMPS2613</v>
          </cell>
          <cell r="D2676" t="b">
            <v>1</v>
          </cell>
          <cell r="E2676" t="str">
            <v xml:space="preserve">TOYOTA SIENTA (03-) - REAR HEATED WINDSCREEN</v>
          </cell>
          <cell r="F2676" t="str">
            <v>TOYOTA</v>
          </cell>
          <cell r="G2676" t="str">
            <v xml:space="preserve">NCP81 RW/HX</v>
          </cell>
          <cell r="H2676" t="str">
            <v xml:space="preserve">NCP81 RW/HX</v>
          </cell>
          <cell r="I2676" t="str">
            <v>1365*860</v>
          </cell>
          <cell r="J2676">
            <v>0.02</v>
          </cell>
          <cell r="K2676" t="str">
            <v>SUPPLIER0015</v>
          </cell>
          <cell r="L2676" t="str">
            <v xml:space="preserve">XINYI AUTOMOBILE GLASS (SHENZHEN) CO., LTD</v>
          </cell>
          <cell r="M2676">
            <v>8</v>
          </cell>
          <cell r="N2676">
            <v>32</v>
          </cell>
          <cell r="O2676">
            <v>40</v>
          </cell>
          <cell r="R2676">
            <v>3</v>
          </cell>
          <cell r="S2676">
            <v>12</v>
          </cell>
          <cell r="T2676" t="str">
            <v xml:space="preserve">USD Purchase Pricelist (USD)</v>
          </cell>
          <cell r="U2676">
            <v>8.83</v>
          </cell>
          <cell r="V2676">
            <v>1471.3</v>
          </cell>
          <cell r="W2676">
            <v>1600</v>
          </cell>
          <cell r="X2676">
            <v>2210</v>
          </cell>
        </row>
        <row r="2677">
          <cell r="A2677">
            <v>11244</v>
          </cell>
          <cell r="B2677" t="str">
            <v>AUTOLAMPS2620</v>
          </cell>
          <cell r="C2677" t="str">
            <v>AUTOLAMPS2620</v>
          </cell>
          <cell r="D2677" t="b">
            <v>1</v>
          </cell>
          <cell r="E2677" t="str">
            <v xml:space="preserve">TOYOTA STARLET EP70/75 (84-87) - CORNER LAMP (212-1553) - LH</v>
          </cell>
          <cell r="F2677" t="str">
            <v>TOYOTA</v>
          </cell>
          <cell r="G2677" t="str">
            <v xml:space="preserve">EP70 CLA LH</v>
          </cell>
          <cell r="H2677" t="str">
            <v>TY10-0103-L</v>
          </cell>
          <cell r="J2677">
            <v>0.04</v>
          </cell>
          <cell r="K2677" t="str">
            <v>SUPPLIER0002</v>
          </cell>
          <cell r="L2677" t="str">
            <v xml:space="preserve">ANHUI TINCAI SILK CO. LTD</v>
          </cell>
          <cell r="M2677">
            <v>5</v>
          </cell>
          <cell r="N2677">
            <v>20</v>
          </cell>
          <cell r="O2677">
            <v>25</v>
          </cell>
          <cell r="P2677">
            <v>5</v>
          </cell>
          <cell r="Q2677">
            <v>10</v>
          </cell>
          <cell r="T2677" t="str">
            <v xml:space="preserve">Yuan Purchase Pricelist (CNY)</v>
          </cell>
          <cell r="U2677">
            <v>8</v>
          </cell>
          <cell r="V2677">
            <v>186</v>
          </cell>
          <cell r="W2677">
            <v>290</v>
          </cell>
          <cell r="X2677">
            <v>400</v>
          </cell>
          <cell r="Z2677">
            <v>56</v>
          </cell>
          <cell r="AB2677" t="str">
            <v>B17</v>
          </cell>
        </row>
        <row r="2678">
          <cell r="A2678">
            <v>11243</v>
          </cell>
          <cell r="B2678" t="str">
            <v>AUTOLAMPS2621</v>
          </cell>
          <cell r="C2678" t="str">
            <v>AUTOLAMPS2621</v>
          </cell>
          <cell r="D2678" t="b">
            <v>1</v>
          </cell>
          <cell r="E2678" t="str">
            <v xml:space="preserve">TOYOTA STARLET EP70/75 (84-87) - CORNER LAMP (212-1553) - RH</v>
          </cell>
          <cell r="F2678" t="str">
            <v>TOYOTA</v>
          </cell>
          <cell r="G2678" t="str">
            <v xml:space="preserve">EP70 CLA RH</v>
          </cell>
          <cell r="H2678" t="str">
            <v>TY10-0103-R</v>
          </cell>
          <cell r="J2678">
            <v>0.04</v>
          </cell>
          <cell r="K2678" t="str">
            <v>SUPPLIER0002</v>
          </cell>
          <cell r="L2678" t="str">
            <v xml:space="preserve">ANHUI TINCAI SILK CO. LTD</v>
          </cell>
          <cell r="M2678">
            <v>5</v>
          </cell>
          <cell r="N2678">
            <v>20</v>
          </cell>
          <cell r="O2678">
            <v>25</v>
          </cell>
          <cell r="P2678">
            <v>5</v>
          </cell>
          <cell r="Q2678">
            <v>10</v>
          </cell>
          <cell r="T2678" t="str">
            <v xml:space="preserve">Yuan Purchase Pricelist (CNY)</v>
          </cell>
          <cell r="U2678">
            <v>8</v>
          </cell>
          <cell r="V2678">
            <v>186</v>
          </cell>
          <cell r="W2678">
            <v>290</v>
          </cell>
          <cell r="X2678">
            <v>400</v>
          </cell>
          <cell r="Z2678">
            <v>56</v>
          </cell>
          <cell r="AB2678" t="str">
            <v>B17</v>
          </cell>
        </row>
        <row r="2679">
          <cell r="A2679">
            <v>12095</v>
          </cell>
          <cell r="B2679" t="str">
            <v>AUTOLAMPS2622</v>
          </cell>
          <cell r="C2679" t="str">
            <v>AUTOLAMPS2622</v>
          </cell>
          <cell r="D2679" t="b">
            <v>1</v>
          </cell>
          <cell r="E2679" t="str">
            <v xml:space="preserve">TOYOTA STARLET EP70/75 (84-87) - HEAD LAMP (212-1144) - LH</v>
          </cell>
          <cell r="F2679" t="str">
            <v>TOYOTA</v>
          </cell>
          <cell r="G2679" t="str">
            <v xml:space="preserve">EP70 HLA LH</v>
          </cell>
          <cell r="H2679" t="str">
            <v>TY10-0101-L</v>
          </cell>
          <cell r="J2679">
            <v>0.04</v>
          </cell>
          <cell r="K2679" t="str">
            <v>SUPPLIER0002</v>
          </cell>
          <cell r="L2679" t="str">
            <v xml:space="preserve">ANHUI TINCAI SILK CO. LTD</v>
          </cell>
          <cell r="M2679">
            <v>1</v>
          </cell>
          <cell r="N2679">
            <v>4</v>
          </cell>
          <cell r="O2679">
            <v>5</v>
          </cell>
          <cell r="R2679">
            <v>2</v>
          </cell>
          <cell r="S2679">
            <v>5</v>
          </cell>
          <cell r="T2679" t="str">
            <v xml:space="preserve">Yuan Purchase Pricelist (CNY)</v>
          </cell>
          <cell r="U2679">
            <v>38</v>
          </cell>
          <cell r="V2679">
            <v>966.26</v>
          </cell>
          <cell r="W2679">
            <v>1450</v>
          </cell>
          <cell r="X2679">
            <v>2510</v>
          </cell>
          <cell r="Z2679">
            <v>4</v>
          </cell>
          <cell r="AB2679" t="str">
            <v>A4</v>
          </cell>
        </row>
        <row r="2680">
          <cell r="A2680">
            <v>12094</v>
          </cell>
          <cell r="B2680" t="str">
            <v>AUTOLAMPS2623</v>
          </cell>
          <cell r="C2680" t="str">
            <v>AUTOLAMPS2623</v>
          </cell>
          <cell r="D2680" t="b">
            <v>1</v>
          </cell>
          <cell r="E2680" t="str">
            <v xml:space="preserve">TOYOTA STARLET EP70/75 (84-87) - HEAD LAMP (212-1144) - RH</v>
          </cell>
          <cell r="F2680" t="str">
            <v>TOYOTA</v>
          </cell>
          <cell r="G2680" t="str">
            <v xml:space="preserve">EP70 HLA RH</v>
          </cell>
          <cell r="H2680" t="str">
            <v>TY10-0101-R</v>
          </cell>
          <cell r="J2680">
            <v>0.04</v>
          </cell>
          <cell r="K2680" t="str">
            <v>SUPPLIER0002</v>
          </cell>
          <cell r="L2680" t="str">
            <v xml:space="preserve">ANHUI TINCAI SILK CO. LTD</v>
          </cell>
          <cell r="M2680">
            <v>2</v>
          </cell>
          <cell r="N2680">
            <v>8</v>
          </cell>
          <cell r="O2680">
            <v>10</v>
          </cell>
          <cell r="R2680">
            <v>2</v>
          </cell>
          <cell r="S2680">
            <v>5</v>
          </cell>
          <cell r="T2680" t="str">
            <v xml:space="preserve">Yuan Purchase Pricelist (CNY)</v>
          </cell>
          <cell r="U2680">
            <v>38</v>
          </cell>
          <cell r="V2680">
            <v>966.26</v>
          </cell>
          <cell r="W2680">
            <v>1450</v>
          </cell>
          <cell r="X2680">
            <v>2510</v>
          </cell>
          <cell r="Z2680">
            <v>2</v>
          </cell>
          <cell r="AB2680" t="str">
            <v>A4</v>
          </cell>
        </row>
        <row r="2681">
          <cell r="A2681">
            <v>12064</v>
          </cell>
          <cell r="B2681" t="str">
            <v>AUTOLAMPS2624</v>
          </cell>
          <cell r="C2681" t="str">
            <v>AUTOLAMPS2624</v>
          </cell>
          <cell r="D2681" t="b">
            <v>1</v>
          </cell>
          <cell r="E2681" t="str">
            <v xml:space="preserve">TOYOTA STARLET EP80 (90-91) - CORNER LAMP (212-1582-AE) - LH</v>
          </cell>
          <cell r="F2681" t="str">
            <v>TOYOTA</v>
          </cell>
          <cell r="G2681" t="str">
            <v xml:space="preserve">EP80 CLA LH</v>
          </cell>
          <cell r="H2681" t="str">
            <v>TY10-0203-L</v>
          </cell>
          <cell r="J2681">
            <v>0.04</v>
          </cell>
          <cell r="K2681" t="str">
            <v>SUPPLIER0002</v>
          </cell>
          <cell r="L2681" t="str">
            <v xml:space="preserve">ANHUI TINCAI SILK CO. LTD</v>
          </cell>
          <cell r="M2681">
            <v>4</v>
          </cell>
          <cell r="N2681">
            <v>16</v>
          </cell>
          <cell r="O2681">
            <v>20</v>
          </cell>
          <cell r="P2681">
            <v>5</v>
          </cell>
          <cell r="Q2681">
            <v>10</v>
          </cell>
          <cell r="T2681" t="str">
            <v xml:space="preserve">Yuan Purchase Pricelist (CNY)</v>
          </cell>
          <cell r="U2681">
            <v>12</v>
          </cell>
          <cell r="V2681">
            <v>306</v>
          </cell>
          <cell r="W2681">
            <v>460</v>
          </cell>
          <cell r="X2681">
            <v>610</v>
          </cell>
          <cell r="Z2681">
            <v>12</v>
          </cell>
          <cell r="AB2681" t="str">
            <v>B15</v>
          </cell>
        </row>
        <row r="2682">
          <cell r="A2682">
            <v>12063</v>
          </cell>
          <cell r="B2682" t="str">
            <v>AUTOLAMPS2625</v>
          </cell>
          <cell r="C2682" t="str">
            <v>AUTOLAMPS2625</v>
          </cell>
          <cell r="D2682" t="b">
            <v>1</v>
          </cell>
          <cell r="E2682" t="str">
            <v xml:space="preserve">TOYOTA STARLET EP80 (90-91) - CORNER LAMP (212-1582-AE) - RH</v>
          </cell>
          <cell r="F2682" t="str">
            <v>TOYOTA</v>
          </cell>
          <cell r="G2682" t="str">
            <v xml:space="preserve">EP80 CLA RH</v>
          </cell>
          <cell r="H2682" t="str">
            <v>TY10-0203-R</v>
          </cell>
          <cell r="J2682">
            <v>0.04</v>
          </cell>
          <cell r="K2682" t="str">
            <v>SUPPLIER0002</v>
          </cell>
          <cell r="L2682" t="str">
            <v xml:space="preserve">ANHUI TINCAI SILK CO. LTD</v>
          </cell>
          <cell r="M2682">
            <v>5</v>
          </cell>
          <cell r="N2682">
            <v>20</v>
          </cell>
          <cell r="O2682">
            <v>25</v>
          </cell>
          <cell r="P2682">
            <v>5</v>
          </cell>
          <cell r="Q2682">
            <v>10</v>
          </cell>
          <cell r="T2682" t="str">
            <v xml:space="preserve">Yuan Purchase Pricelist (CNY)</v>
          </cell>
          <cell r="U2682">
            <v>12</v>
          </cell>
          <cell r="V2682">
            <v>306</v>
          </cell>
          <cell r="W2682">
            <v>460</v>
          </cell>
          <cell r="X2682">
            <v>610</v>
          </cell>
          <cell r="Z2682">
            <v>12</v>
          </cell>
          <cell r="AB2682" t="str">
            <v>B15</v>
          </cell>
        </row>
        <row r="2683">
          <cell r="A2683">
            <v>12062</v>
          </cell>
          <cell r="B2683" t="str">
            <v>AUTOLAMPS2626</v>
          </cell>
          <cell r="C2683" t="str">
            <v>AUTOLAMPS2626</v>
          </cell>
          <cell r="D2683" t="b">
            <v>1</v>
          </cell>
          <cell r="E2683" t="str">
            <v xml:space="preserve">TOYOTA STARLET EP80 (90-91) - HEAD LAMP (212-1152) - LH</v>
          </cell>
          <cell r="F2683" t="str">
            <v>TOYOTA</v>
          </cell>
          <cell r="G2683" t="str">
            <v xml:space="preserve">EP80 HLA LH</v>
          </cell>
          <cell r="H2683" t="str">
            <v>TY10-0201-L</v>
          </cell>
          <cell r="J2683">
            <v>0.04</v>
          </cell>
          <cell r="K2683" t="str">
            <v>SUPPLIER0002</v>
          </cell>
          <cell r="L2683" t="str">
            <v xml:space="preserve">ANHUI TINCAI SILK CO. LTD</v>
          </cell>
          <cell r="M2683">
            <v>3</v>
          </cell>
          <cell r="N2683">
            <v>12</v>
          </cell>
          <cell r="O2683">
            <v>15</v>
          </cell>
          <cell r="R2683">
            <v>2</v>
          </cell>
          <cell r="S2683">
            <v>5</v>
          </cell>
          <cell r="T2683" t="str">
            <v xml:space="preserve">Yuan Purchase Pricelist (CNY)</v>
          </cell>
          <cell r="U2683">
            <v>40</v>
          </cell>
          <cell r="V2683">
            <v>1017.12</v>
          </cell>
          <cell r="W2683">
            <v>1530</v>
          </cell>
          <cell r="X2683">
            <v>2640</v>
          </cell>
        </row>
        <row r="2684">
          <cell r="A2684">
            <v>12061</v>
          </cell>
          <cell r="B2684" t="str">
            <v>AUTOLAMPS2627</v>
          </cell>
          <cell r="C2684" t="str">
            <v>AUTOLAMPS2627</v>
          </cell>
          <cell r="D2684" t="b">
            <v>1</v>
          </cell>
          <cell r="E2684" t="str">
            <v xml:space="preserve">TOYOTA STARLET EP80 (90-91) - HEAD LAMP (212-1152) - RH</v>
          </cell>
          <cell r="F2684" t="str">
            <v>TOYOTA</v>
          </cell>
          <cell r="G2684" t="str">
            <v xml:space="preserve">EP80 HLA RH</v>
          </cell>
          <cell r="H2684" t="str">
            <v>TY10-0201-R</v>
          </cell>
          <cell r="J2684">
            <v>0.04</v>
          </cell>
          <cell r="K2684" t="str">
            <v>SUPPLIER0002</v>
          </cell>
          <cell r="L2684" t="str">
            <v xml:space="preserve">ANHUI TINCAI SILK CO. LTD</v>
          </cell>
          <cell r="M2684">
            <v>3</v>
          </cell>
          <cell r="N2684">
            <v>12</v>
          </cell>
          <cell r="O2684">
            <v>15</v>
          </cell>
          <cell r="R2684">
            <v>2</v>
          </cell>
          <cell r="S2684">
            <v>5</v>
          </cell>
          <cell r="T2684" t="str">
            <v xml:space="preserve">Yuan Purchase Pricelist (CNY)</v>
          </cell>
          <cell r="U2684">
            <v>40</v>
          </cell>
          <cell r="V2684">
            <v>1017.12</v>
          </cell>
          <cell r="W2684">
            <v>1530</v>
          </cell>
          <cell r="X2684">
            <v>2640</v>
          </cell>
        </row>
        <row r="2685">
          <cell r="A2685">
            <v>12405</v>
          </cell>
          <cell r="B2685" t="str">
            <v>AUTOLAMPS2628</v>
          </cell>
          <cell r="C2685" t="str">
            <v>AUTOLAMPS2628</v>
          </cell>
          <cell r="D2685" t="b">
            <v>1</v>
          </cell>
          <cell r="E2685" t="str">
            <v xml:space="preserve">TOYOTA STARLET EP80 (90-91) - TAIL LAMP (212-1983) - LH</v>
          </cell>
          <cell r="F2685" t="str">
            <v>TOYOTA</v>
          </cell>
          <cell r="G2685" t="str">
            <v xml:space="preserve">EP80 TLA LH</v>
          </cell>
          <cell r="H2685" t="str">
            <v>TY10-0202-L</v>
          </cell>
          <cell r="J2685">
            <v>0.04</v>
          </cell>
          <cell r="K2685" t="str">
            <v>SUPPLIER0002</v>
          </cell>
          <cell r="L2685" t="str">
            <v xml:space="preserve">ANHUI TINCAI SILK CO. LTD</v>
          </cell>
          <cell r="M2685">
            <v>1</v>
          </cell>
          <cell r="N2685">
            <v>4</v>
          </cell>
          <cell r="O2685">
            <v>5</v>
          </cell>
          <cell r="R2685">
            <v>2</v>
          </cell>
          <cell r="S2685">
            <v>5</v>
          </cell>
          <cell r="T2685" t="str">
            <v xml:space="preserve">Yuan Purchase Pricelist (CNY)</v>
          </cell>
          <cell r="U2685">
            <v>30</v>
          </cell>
          <cell r="V2685">
            <v>724</v>
          </cell>
          <cell r="W2685">
            <v>1090</v>
          </cell>
          <cell r="X2685">
            <v>1500</v>
          </cell>
        </row>
        <row r="2686">
          <cell r="A2686">
            <v>12404</v>
          </cell>
          <cell r="B2686" t="str">
            <v>AUTOLAMPS2629</v>
          </cell>
          <cell r="C2686" t="str">
            <v>AUTOLAMPS2629</v>
          </cell>
          <cell r="D2686" t="b">
            <v>1</v>
          </cell>
          <cell r="E2686" t="str">
            <v xml:space="preserve">TOYOTA STARLET EP80 (90-91) - TAIL LAMP (212-1983) - RH</v>
          </cell>
          <cell r="F2686" t="str">
            <v>TOYOTA</v>
          </cell>
          <cell r="G2686" t="str">
            <v xml:space="preserve">EP80 TLA RH</v>
          </cell>
          <cell r="H2686" t="str">
            <v>TY10-0202-R</v>
          </cell>
          <cell r="J2686">
            <v>0.04</v>
          </cell>
          <cell r="K2686" t="str">
            <v>SUPPLIER0002</v>
          </cell>
          <cell r="L2686" t="str">
            <v xml:space="preserve">ANHUI TINCAI SILK CO. LTD</v>
          </cell>
          <cell r="M2686">
            <v>1</v>
          </cell>
          <cell r="N2686">
            <v>4</v>
          </cell>
          <cell r="O2686">
            <v>5</v>
          </cell>
          <cell r="R2686">
            <v>2</v>
          </cell>
          <cell r="S2686">
            <v>5</v>
          </cell>
          <cell r="T2686" t="str">
            <v xml:space="preserve">Yuan Purchase Pricelist (CNY)</v>
          </cell>
          <cell r="U2686">
            <v>30</v>
          </cell>
          <cell r="V2686">
            <v>724</v>
          </cell>
          <cell r="W2686">
            <v>1090</v>
          </cell>
          <cell r="X2686">
            <v>1500</v>
          </cell>
        </row>
        <row r="2687">
          <cell r="A2687">
            <v>12427</v>
          </cell>
          <cell r="B2687" t="str">
            <v>AUTOLAMPS2630</v>
          </cell>
          <cell r="C2687" t="str">
            <v>AUTOLAMPS2630</v>
          </cell>
          <cell r="D2687" t="b">
            <v>1</v>
          </cell>
          <cell r="E2687" t="str">
            <v xml:space="preserve">TOYOTA STARLET EP82 (92-93) - CORNER LAMP  (212-1586) - LH</v>
          </cell>
          <cell r="F2687" t="str">
            <v>TOYOTA</v>
          </cell>
          <cell r="G2687" t="str">
            <v xml:space="preserve">EP82/92 CLA LH</v>
          </cell>
          <cell r="H2687" t="str">
            <v>TY10-0303-L</v>
          </cell>
          <cell r="J2687">
            <v>0.04</v>
          </cell>
          <cell r="K2687" t="str">
            <v>SUPPLIER0002</v>
          </cell>
          <cell r="L2687" t="str">
            <v xml:space="preserve">ANHUI TINCAI SILK CO. LTD</v>
          </cell>
          <cell r="M2687">
            <v>7</v>
          </cell>
          <cell r="N2687">
            <v>28</v>
          </cell>
          <cell r="O2687">
            <v>35</v>
          </cell>
          <cell r="P2687">
            <v>5</v>
          </cell>
          <cell r="Q2687">
            <v>10</v>
          </cell>
          <cell r="T2687" t="str">
            <v xml:space="preserve">Yuan Purchase Pricelist (CNY)</v>
          </cell>
          <cell r="U2687">
            <v>13</v>
          </cell>
          <cell r="V2687">
            <v>354</v>
          </cell>
          <cell r="W2687">
            <v>530</v>
          </cell>
          <cell r="X2687">
            <v>710</v>
          </cell>
          <cell r="Z2687">
            <v>14</v>
          </cell>
          <cell r="AB2687" t="str">
            <v>B15</v>
          </cell>
        </row>
        <row r="2688">
          <cell r="A2688">
            <v>12426</v>
          </cell>
          <cell r="B2688" t="str">
            <v>AUTOLAMPS2631</v>
          </cell>
          <cell r="C2688" t="str">
            <v>AUTOLAMPS2631</v>
          </cell>
          <cell r="D2688" t="b">
            <v>1</v>
          </cell>
          <cell r="E2688" t="str">
            <v xml:space="preserve">TOYOTA STARLET EP82 (92-93) - CORNER LAMP  (212-1586) - RH</v>
          </cell>
          <cell r="F2688" t="str">
            <v>TOYOTA</v>
          </cell>
          <cell r="G2688" t="str">
            <v xml:space="preserve">EP82/92 CLA RH</v>
          </cell>
          <cell r="H2688" t="str">
            <v>TY10-0303-R</v>
          </cell>
          <cell r="J2688">
            <v>0.04</v>
          </cell>
          <cell r="K2688" t="str">
            <v>SUPPLIER0002</v>
          </cell>
          <cell r="L2688" t="str">
            <v xml:space="preserve">ANHUI TINCAI SILK CO. LTD</v>
          </cell>
          <cell r="M2688">
            <v>6</v>
          </cell>
          <cell r="N2688">
            <v>24</v>
          </cell>
          <cell r="O2688">
            <v>30</v>
          </cell>
          <cell r="P2688">
            <v>5</v>
          </cell>
          <cell r="Q2688">
            <v>10</v>
          </cell>
          <cell r="T2688" t="str">
            <v xml:space="preserve">Yuan Purchase Pricelist (CNY)</v>
          </cell>
          <cell r="U2688">
            <v>13</v>
          </cell>
          <cell r="V2688">
            <v>354</v>
          </cell>
          <cell r="W2688">
            <v>530</v>
          </cell>
          <cell r="X2688">
            <v>710</v>
          </cell>
          <cell r="Z2688">
            <v>14</v>
          </cell>
          <cell r="AB2688" t="str">
            <v>B15</v>
          </cell>
        </row>
        <row r="2689">
          <cell r="A2689">
            <v>12443</v>
          </cell>
          <cell r="B2689" t="str">
            <v>AUTOLAMPS2632</v>
          </cell>
          <cell r="C2689" t="str">
            <v>AUTOLAMPS2632</v>
          </cell>
          <cell r="D2689" t="b">
            <v>1</v>
          </cell>
          <cell r="E2689" t="str">
            <v xml:space="preserve">TOYOTA STARLET EP82 (92-93) - HEAD LAMP  (212-1155) - LH</v>
          </cell>
          <cell r="F2689" t="str">
            <v>TOYOTA</v>
          </cell>
          <cell r="G2689" t="str">
            <v xml:space="preserve">EP82/92 HLA LH</v>
          </cell>
          <cell r="H2689" t="str">
            <v>TY10-0301-L</v>
          </cell>
          <cell r="J2689">
            <v>0.04</v>
          </cell>
          <cell r="K2689" t="str">
            <v>SUPPLIER0002</v>
          </cell>
          <cell r="L2689" t="str">
            <v xml:space="preserve">ANHUI TINCAI SILK CO. LTD</v>
          </cell>
          <cell r="N2689">
            <v>0</v>
          </cell>
          <cell r="O2689">
            <v>0</v>
          </cell>
          <cell r="R2689">
            <v>2</v>
          </cell>
          <cell r="S2689">
            <v>5</v>
          </cell>
          <cell r="T2689" t="str">
            <v xml:space="preserve">Yuan Purchase Pricelist (CNY)</v>
          </cell>
          <cell r="U2689">
            <v>5</v>
          </cell>
          <cell r="V2689">
            <v>782</v>
          </cell>
          <cell r="W2689">
            <v>1210</v>
          </cell>
          <cell r="X2689">
            <v>1670</v>
          </cell>
        </row>
        <row r="2690">
          <cell r="A2690">
            <v>12442</v>
          </cell>
          <cell r="B2690" t="str">
            <v>AUTOLAMPS2633</v>
          </cell>
          <cell r="C2690" t="str">
            <v>AUTOLAMPS2633</v>
          </cell>
          <cell r="D2690" t="b">
            <v>1</v>
          </cell>
          <cell r="E2690" t="str">
            <v xml:space="preserve">TOYOTA STARLET EP82 (92-93) - HEAD LAMP  (212-1155) - RH</v>
          </cell>
          <cell r="F2690" t="str">
            <v>TOYOTA</v>
          </cell>
          <cell r="G2690" t="str">
            <v xml:space="preserve">EP82/92 HLA RH</v>
          </cell>
          <cell r="H2690" t="str">
            <v>TY10-0301-R</v>
          </cell>
          <cell r="J2690">
            <v>0.04</v>
          </cell>
          <cell r="K2690" t="str">
            <v>SUPPLIER0002</v>
          </cell>
          <cell r="L2690" t="str">
            <v xml:space="preserve">ANHUI TINCAI SILK CO. LTD</v>
          </cell>
          <cell r="N2690">
            <v>0</v>
          </cell>
          <cell r="O2690">
            <v>0</v>
          </cell>
          <cell r="R2690">
            <v>2</v>
          </cell>
          <cell r="S2690">
            <v>5</v>
          </cell>
          <cell r="T2690" t="str">
            <v xml:space="preserve">Yuan Purchase Pricelist (CNY)</v>
          </cell>
          <cell r="U2690">
            <v>5</v>
          </cell>
          <cell r="V2690">
            <v>782</v>
          </cell>
          <cell r="W2690">
            <v>1210</v>
          </cell>
          <cell r="X2690">
            <v>1670</v>
          </cell>
        </row>
        <row r="2691">
          <cell r="A2691">
            <v>12445</v>
          </cell>
          <cell r="B2691" t="str">
            <v>AUTOLAMPS2634</v>
          </cell>
          <cell r="C2691" t="str">
            <v>AUTOLAMPS2634</v>
          </cell>
          <cell r="D2691" t="b">
            <v>1</v>
          </cell>
          <cell r="E2691" t="str">
            <v xml:space="preserve">TOYOTA STARLET EP82 (94-95) - HEAD LAMP  (212-1168) - LH</v>
          </cell>
          <cell r="F2691" t="str">
            <v>TOYOTA</v>
          </cell>
          <cell r="G2691" t="str">
            <v xml:space="preserve">EP82/94 HLA LH</v>
          </cell>
          <cell r="H2691" t="str">
            <v>TY10-0401-L</v>
          </cell>
          <cell r="J2691">
            <v>0.04</v>
          </cell>
          <cell r="K2691" t="str">
            <v>SUPPLIER0002</v>
          </cell>
          <cell r="L2691" t="str">
            <v xml:space="preserve">ANHUI TINCAI SILK CO. LTD</v>
          </cell>
          <cell r="M2691">
            <v>1</v>
          </cell>
          <cell r="N2691">
            <v>4</v>
          </cell>
          <cell r="O2691">
            <v>5</v>
          </cell>
          <cell r="R2691">
            <v>2</v>
          </cell>
          <cell r="S2691">
            <v>5</v>
          </cell>
          <cell r="T2691" t="str">
            <v xml:space="preserve">Yuan Purchase Pricelist (CNY)</v>
          </cell>
          <cell r="U2691">
            <v>40</v>
          </cell>
          <cell r="V2691">
            <v>930</v>
          </cell>
          <cell r="W2691">
            <v>1400</v>
          </cell>
          <cell r="X2691">
            <v>1930</v>
          </cell>
          <cell r="Z2691">
            <v>7</v>
          </cell>
          <cell r="AB2691" t="str">
            <v>A3</v>
          </cell>
        </row>
        <row r="2692">
          <cell r="A2692">
            <v>12444</v>
          </cell>
          <cell r="B2692" t="str">
            <v>AUTOLAMPS2635</v>
          </cell>
          <cell r="C2692" t="str">
            <v>AUTOLAMPS2635</v>
          </cell>
          <cell r="D2692" t="b">
            <v>1</v>
          </cell>
          <cell r="E2692" t="str">
            <v xml:space="preserve">TOYOTA STARLET EP82 (94-95) - HEAD LAMP  (212-1168) - RH</v>
          </cell>
          <cell r="F2692" t="str">
            <v>TOYOTA</v>
          </cell>
          <cell r="G2692" t="str">
            <v xml:space="preserve">EP82/94 HLA RH</v>
          </cell>
          <cell r="H2692" t="str">
            <v>TY10-0401-R</v>
          </cell>
          <cell r="J2692">
            <v>0.04</v>
          </cell>
          <cell r="K2692" t="str">
            <v>SUPPLIER0002</v>
          </cell>
          <cell r="L2692" t="str">
            <v xml:space="preserve">ANHUI TINCAI SILK CO. LTD</v>
          </cell>
          <cell r="M2692">
            <v>1</v>
          </cell>
          <cell r="N2692">
            <v>4</v>
          </cell>
          <cell r="O2692">
            <v>5</v>
          </cell>
          <cell r="R2692">
            <v>2</v>
          </cell>
          <cell r="S2692">
            <v>5</v>
          </cell>
          <cell r="T2692" t="str">
            <v xml:space="preserve">Yuan Purchase Pricelist (CNY)</v>
          </cell>
          <cell r="U2692">
            <v>40</v>
          </cell>
          <cell r="V2692">
            <v>930</v>
          </cell>
          <cell r="W2692">
            <v>1400</v>
          </cell>
          <cell r="X2692">
            <v>1930</v>
          </cell>
          <cell r="Z2692">
            <v>8</v>
          </cell>
          <cell r="AB2692" t="str">
            <v>A3</v>
          </cell>
        </row>
        <row r="2693">
          <cell r="A2693">
            <v>11246</v>
          </cell>
          <cell r="B2693" t="str">
            <v>AUTOLAMPS2636</v>
          </cell>
          <cell r="C2693" t="str">
            <v>AUTOLAMPS2636</v>
          </cell>
          <cell r="D2693" t="b">
            <v>1</v>
          </cell>
          <cell r="E2693" t="str">
            <v xml:space="preserve">TOYOTA STARLET EP90 (96-) - CORNER LAMP (YELLOW) (212-15A1-AE) - LH</v>
          </cell>
          <cell r="F2693" t="str">
            <v>TOYOTA</v>
          </cell>
          <cell r="G2693" t="str">
            <v xml:space="preserve">EP90/96 CLAY LH</v>
          </cell>
          <cell r="H2693" t="str">
            <v>TY10-0503-L</v>
          </cell>
          <cell r="J2693">
            <v>0.04</v>
          </cell>
          <cell r="K2693" t="str">
            <v>SUPPLIER0002</v>
          </cell>
          <cell r="L2693" t="str">
            <v xml:space="preserve">ANHUI TINCAI SILK CO. LTD</v>
          </cell>
          <cell r="M2693">
            <v>5</v>
          </cell>
          <cell r="N2693">
            <v>20</v>
          </cell>
          <cell r="O2693">
            <v>25</v>
          </cell>
          <cell r="P2693">
            <v>5</v>
          </cell>
          <cell r="Q2693">
            <v>10</v>
          </cell>
          <cell r="T2693" t="str">
            <v xml:space="preserve">Yuan Purchase Pricelist (CNY)</v>
          </cell>
          <cell r="U2693">
            <v>11</v>
          </cell>
          <cell r="V2693">
            <v>279.70999999999998</v>
          </cell>
          <cell r="W2693">
            <v>420</v>
          </cell>
          <cell r="X2693">
            <v>720</v>
          </cell>
          <cell r="Z2693">
            <v>7</v>
          </cell>
          <cell r="AB2693" t="str">
            <v>B16</v>
          </cell>
        </row>
        <row r="2694">
          <cell r="A2694">
            <v>11245</v>
          </cell>
          <cell r="B2694" t="str">
            <v>AUTOLAMPS2637</v>
          </cell>
          <cell r="C2694" t="str">
            <v>AUTOLAMPS2637</v>
          </cell>
          <cell r="D2694" t="b">
            <v>1</v>
          </cell>
          <cell r="E2694" t="str">
            <v xml:space="preserve">TOYOTA STARLET EP90 (96-) - CORNER LAMP (YELLOW) (212-15A1-AE) - RH</v>
          </cell>
          <cell r="F2694" t="str">
            <v>TOYOTA</v>
          </cell>
          <cell r="G2694" t="str">
            <v xml:space="preserve">EP90/96 CLAY RH</v>
          </cell>
          <cell r="H2694" t="str">
            <v>TY10-0503-R</v>
          </cell>
          <cell r="J2694">
            <v>0.04</v>
          </cell>
          <cell r="K2694" t="str">
            <v>SUPPLIER0002</v>
          </cell>
          <cell r="L2694" t="str">
            <v xml:space="preserve">ANHUI TINCAI SILK CO. LTD</v>
          </cell>
          <cell r="M2694">
            <v>6</v>
          </cell>
          <cell r="N2694">
            <v>24</v>
          </cell>
          <cell r="O2694">
            <v>30</v>
          </cell>
          <cell r="P2694">
            <v>5</v>
          </cell>
          <cell r="Q2694">
            <v>10</v>
          </cell>
          <cell r="T2694" t="str">
            <v xml:space="preserve">Yuan Purchase Pricelist (CNY)</v>
          </cell>
          <cell r="U2694">
            <v>11</v>
          </cell>
          <cell r="V2694">
            <v>279.70999999999998</v>
          </cell>
          <cell r="W2694">
            <v>420</v>
          </cell>
          <cell r="X2694">
            <v>720</v>
          </cell>
          <cell r="Z2694">
            <v>6</v>
          </cell>
          <cell r="AB2694" t="str">
            <v>B16</v>
          </cell>
        </row>
        <row r="2695">
          <cell r="A2695">
            <v>12429</v>
          </cell>
          <cell r="B2695" t="str">
            <v>AUTOLAMPS2638</v>
          </cell>
          <cell r="C2695" t="str">
            <v>AUTOLAMPS2638</v>
          </cell>
          <cell r="D2695" t="b">
            <v>1</v>
          </cell>
          <cell r="E2695" t="str">
            <v xml:space="preserve">TOYOTA STARLET EP90 (96-) - CORNER LAMP CLEAR (212-15A1-AE-C) - LH</v>
          </cell>
          <cell r="F2695" t="str">
            <v>TOYOTA</v>
          </cell>
          <cell r="G2695" t="str">
            <v xml:space="preserve">EP90/96 CLAC LH</v>
          </cell>
          <cell r="H2695" t="str">
            <v>TY10-0503B-L</v>
          </cell>
          <cell r="J2695">
            <v>0.04</v>
          </cell>
          <cell r="K2695" t="str">
            <v>SUPPLIER0002</v>
          </cell>
          <cell r="L2695" t="str">
            <v xml:space="preserve">ANHUI TINCAI SILK CO. LTD</v>
          </cell>
          <cell r="N2695">
            <v>0</v>
          </cell>
          <cell r="O2695">
            <v>0</v>
          </cell>
          <cell r="P2695">
            <v>5</v>
          </cell>
          <cell r="Q2695">
            <v>10</v>
          </cell>
          <cell r="T2695" t="str">
            <v xml:space="preserve">Yuan Purchase Pricelist (CNY)</v>
          </cell>
          <cell r="U2695">
            <v>1.5</v>
          </cell>
          <cell r="V2695">
            <v>234</v>
          </cell>
          <cell r="W2695">
            <v>360</v>
          </cell>
          <cell r="X2695">
            <v>490</v>
          </cell>
        </row>
        <row r="2696">
          <cell r="A2696">
            <v>12428</v>
          </cell>
          <cell r="B2696" t="str">
            <v>AUTOLAMPS2639</v>
          </cell>
          <cell r="C2696" t="str">
            <v>AUTOLAMPS2639</v>
          </cell>
          <cell r="D2696" t="b">
            <v>1</v>
          </cell>
          <cell r="E2696" t="str">
            <v xml:space="preserve">TOYOTA STARLET EP90 (96-) - CORNER LAMP CLEAR (212-15A1-AE-C) - RH</v>
          </cell>
          <cell r="F2696" t="str">
            <v>TOYOTA</v>
          </cell>
          <cell r="G2696" t="str">
            <v xml:space="preserve">EP90/96 CLAC RH</v>
          </cell>
          <cell r="H2696" t="str">
            <v>TY10-0503B-R</v>
          </cell>
          <cell r="J2696">
            <v>0.04</v>
          </cell>
          <cell r="K2696" t="str">
            <v>SUPPLIER0002</v>
          </cell>
          <cell r="L2696" t="str">
            <v xml:space="preserve">ANHUI TINCAI SILK CO. LTD</v>
          </cell>
          <cell r="N2696">
            <v>0</v>
          </cell>
          <cell r="O2696">
            <v>0</v>
          </cell>
          <cell r="P2696">
            <v>5</v>
          </cell>
          <cell r="Q2696">
            <v>10</v>
          </cell>
          <cell r="T2696" t="str">
            <v xml:space="preserve">Yuan Purchase Pricelist (CNY)</v>
          </cell>
          <cell r="U2696">
            <v>1.5</v>
          </cell>
          <cell r="V2696">
            <v>234</v>
          </cell>
          <cell r="W2696">
            <v>360</v>
          </cell>
          <cell r="X2696">
            <v>490</v>
          </cell>
        </row>
        <row r="2697">
          <cell r="A2697">
            <v>12066</v>
          </cell>
          <cell r="B2697" t="str">
            <v>AUTOLAMPS2640</v>
          </cell>
          <cell r="C2697" t="str">
            <v>AUTOLAMPS2640</v>
          </cell>
          <cell r="D2697" t="b">
            <v>1</v>
          </cell>
          <cell r="E2697" t="str">
            <v xml:space="preserve">TOYOTA STARLET EP90 (96-) - HEAD LAMP (212-1169) - LH</v>
          </cell>
          <cell r="F2697" t="str">
            <v>TOYOTA</v>
          </cell>
          <cell r="G2697" t="str">
            <v xml:space="preserve">EP90/96 HLA LH</v>
          </cell>
          <cell r="H2697" t="str">
            <v>TY10-0501-L</v>
          </cell>
          <cell r="J2697">
            <v>0.04</v>
          </cell>
          <cell r="K2697" t="str">
            <v>SUPPLIER0002</v>
          </cell>
          <cell r="L2697" t="str">
            <v xml:space="preserve">ANHUI TINCAI SILK CO. LTD</v>
          </cell>
          <cell r="M2697">
            <v>1</v>
          </cell>
          <cell r="N2697">
            <v>4</v>
          </cell>
          <cell r="O2697">
            <v>5</v>
          </cell>
          <cell r="R2697">
            <v>2</v>
          </cell>
          <cell r="S2697">
            <v>5</v>
          </cell>
          <cell r="T2697" t="str">
            <v xml:space="preserve">Yuan Purchase Pricelist (CNY)</v>
          </cell>
          <cell r="U2697">
            <v>43</v>
          </cell>
          <cell r="V2697">
            <v>1000</v>
          </cell>
          <cell r="W2697">
            <v>1550</v>
          </cell>
          <cell r="X2697">
            <v>1940</v>
          </cell>
        </row>
        <row r="2698">
          <cell r="A2698">
            <v>12065</v>
          </cell>
          <cell r="B2698" t="str">
            <v>AUTOLAMPS2641</v>
          </cell>
          <cell r="C2698" t="str">
            <v>AUTOLAMPS2641</v>
          </cell>
          <cell r="D2698" t="b">
            <v>1</v>
          </cell>
          <cell r="E2698" t="str">
            <v xml:space="preserve">TOYOTA STARLET EP90 (96-) - HEAD LAMP (212-1169) - RH</v>
          </cell>
          <cell r="F2698" t="str">
            <v>TOYOTA</v>
          </cell>
          <cell r="G2698" t="str">
            <v xml:space="preserve">EP90/96 HLA RH</v>
          </cell>
          <cell r="H2698" t="str">
            <v>TY10-0501-R</v>
          </cell>
          <cell r="J2698">
            <v>0.04</v>
          </cell>
          <cell r="K2698" t="str">
            <v>SUPPLIER0002</v>
          </cell>
          <cell r="L2698" t="str">
            <v xml:space="preserve">ANHUI TINCAI SILK CO. LTD</v>
          </cell>
          <cell r="M2698">
            <v>2</v>
          </cell>
          <cell r="N2698">
            <v>8</v>
          </cell>
          <cell r="O2698">
            <v>10</v>
          </cell>
          <cell r="R2698">
            <v>2</v>
          </cell>
          <cell r="S2698">
            <v>5</v>
          </cell>
          <cell r="T2698" t="str">
            <v xml:space="preserve">Yuan Purchase Pricelist (CNY)</v>
          </cell>
          <cell r="U2698">
            <v>43</v>
          </cell>
          <cell r="V2698">
            <v>1038</v>
          </cell>
          <cell r="W2698">
            <v>1560</v>
          </cell>
          <cell r="X2698">
            <v>2150</v>
          </cell>
        </row>
        <row r="2699">
          <cell r="A2699">
            <v>12462</v>
          </cell>
          <cell r="B2699" t="str">
            <v>AUTOLAMPS2642</v>
          </cell>
          <cell r="C2699" t="str">
            <v>AUTOLAMPS2642</v>
          </cell>
          <cell r="D2699" t="b">
            <v>1</v>
          </cell>
          <cell r="E2699" t="str">
            <v xml:space="preserve">TOYOTA STARLET EP90 (96-) - TAIL LAMP (212-19A2R-LD-A/U) - LH</v>
          </cell>
          <cell r="F2699" t="str">
            <v>TOYOTA</v>
          </cell>
          <cell r="G2699" t="str">
            <v xml:space="preserve">EP90/96 TLA LH</v>
          </cell>
          <cell r="H2699" t="str">
            <v>TY10-0502-L</v>
          </cell>
          <cell r="J2699">
            <v>0.04</v>
          </cell>
          <cell r="K2699" t="str">
            <v>SUPPLIER0002</v>
          </cell>
          <cell r="L2699" t="str">
            <v xml:space="preserve">ANHUI TINCAI SILK CO. LTD</v>
          </cell>
          <cell r="M2699">
            <v>0</v>
          </cell>
          <cell r="N2699">
            <v>0</v>
          </cell>
          <cell r="O2699">
            <v>0</v>
          </cell>
          <cell r="R2699">
            <v>2</v>
          </cell>
          <cell r="S2699">
            <v>5</v>
          </cell>
          <cell r="T2699" t="str">
            <v xml:space="preserve">Yuan Purchase Pricelist (CNY)</v>
          </cell>
          <cell r="U2699">
            <v>5.32</v>
          </cell>
          <cell r="V2699">
            <v>832</v>
          </cell>
          <cell r="W2699">
            <v>1290</v>
          </cell>
          <cell r="X2699">
            <v>1780</v>
          </cell>
        </row>
        <row r="2700">
          <cell r="A2700">
            <v>12406</v>
          </cell>
          <cell r="B2700" t="str">
            <v>AUTOLAMPS2643</v>
          </cell>
          <cell r="C2700" t="str">
            <v>AUTOLAMPS2643</v>
          </cell>
          <cell r="D2700" t="b">
            <v>1</v>
          </cell>
          <cell r="E2700" t="str">
            <v xml:space="preserve">TOYOTA STARLET EP90 (96-) - TAIL LAMP (212-19A2R-LD-A/U) - RH</v>
          </cell>
          <cell r="F2700" t="str">
            <v>TOYOTA</v>
          </cell>
          <cell r="G2700" t="str">
            <v xml:space="preserve">EP90/96 TLA RH</v>
          </cell>
          <cell r="H2700" t="str">
            <v>TY10-0502-R</v>
          </cell>
          <cell r="J2700">
            <v>0.04</v>
          </cell>
          <cell r="K2700" t="str">
            <v>SUPPLIER0002</v>
          </cell>
          <cell r="L2700" t="str">
            <v xml:space="preserve">ANHUI TINCAI SILK CO. LTD</v>
          </cell>
          <cell r="N2700">
            <v>0</v>
          </cell>
          <cell r="O2700">
            <v>0</v>
          </cell>
          <cell r="R2700">
            <v>2</v>
          </cell>
          <cell r="S2700">
            <v>5</v>
          </cell>
          <cell r="T2700" t="str">
            <v xml:space="preserve">Yuan Purchase Pricelist (CNY)</v>
          </cell>
          <cell r="U2700">
            <v>5.32</v>
          </cell>
          <cell r="V2700">
            <v>832</v>
          </cell>
          <cell r="W2700">
            <v>1290</v>
          </cell>
          <cell r="X2700">
            <v>1780</v>
          </cell>
        </row>
        <row r="2701">
          <cell r="A2701">
            <v>12807</v>
          </cell>
          <cell r="B2701" t="str">
            <v>AUTOLAMPS2644</v>
          </cell>
          <cell r="C2701" t="str">
            <v>AUTOLAMPS2644</v>
          </cell>
          <cell r="D2701" t="b">
            <v>1</v>
          </cell>
          <cell r="E2701" t="str">
            <v xml:space="preserve">TOYOTA STARLET KP70 3D/5D HATCHBACK (84-89) - LAMINATED FRONT WINDSCREEN</v>
          </cell>
          <cell r="F2701" t="str">
            <v>TOYOTA</v>
          </cell>
          <cell r="G2701" t="str">
            <v xml:space="preserve">EP70 LFW</v>
          </cell>
          <cell r="H2701" t="str">
            <v xml:space="preserve">EP70 LFW</v>
          </cell>
          <cell r="I2701" t="str">
            <v>1344*755</v>
          </cell>
          <cell r="J2701">
            <v>0.02</v>
          </cell>
          <cell r="K2701" t="str">
            <v>SUPPLIER0015</v>
          </cell>
          <cell r="L2701" t="str">
            <v xml:space="preserve">XINYI AUTOMOBILE GLASS (SHENZHEN) CO., LTD</v>
          </cell>
          <cell r="M2701">
            <v>5</v>
          </cell>
          <cell r="N2701">
            <v>20</v>
          </cell>
          <cell r="O2701">
            <v>25</v>
          </cell>
          <cell r="R2701">
            <v>3</v>
          </cell>
          <cell r="S2701">
            <v>12</v>
          </cell>
          <cell r="T2701" t="str">
            <v xml:space="preserve">USD Purchase Pricelist (USD)</v>
          </cell>
          <cell r="U2701">
            <v>12.69</v>
          </cell>
          <cell r="V2701">
            <v>2114.4699999999998</v>
          </cell>
          <cell r="W2701">
            <v>2600</v>
          </cell>
          <cell r="X2701">
            <v>4200</v>
          </cell>
          <cell r="Z2701">
            <v>10</v>
          </cell>
          <cell r="AB2701" t="str">
            <v>2C</v>
          </cell>
        </row>
        <row r="2702">
          <cell r="A2702">
            <v>12808</v>
          </cell>
          <cell r="B2702" t="str">
            <v>AUTOLAMPS2645</v>
          </cell>
          <cell r="C2702" t="str">
            <v>AUTOLAMPS2645</v>
          </cell>
          <cell r="D2702" t="b">
            <v>1</v>
          </cell>
          <cell r="E2702" t="str">
            <v xml:space="preserve">TOYOTA STARLET KP80 3D/5D HATCHBACK (89-95) - LAMINATED FRONT WINDSCREEN</v>
          </cell>
          <cell r="F2702" t="str">
            <v>TOYOTA</v>
          </cell>
          <cell r="G2702" t="str">
            <v xml:space="preserve">EP80 LFW</v>
          </cell>
          <cell r="H2702" t="str">
            <v xml:space="preserve">EP80 LFW</v>
          </cell>
          <cell r="I2702" t="str">
            <v>1370*779</v>
          </cell>
          <cell r="J2702">
            <v>0.02</v>
          </cell>
          <cell r="K2702" t="str">
            <v>SUPPLIER0015</v>
          </cell>
          <cell r="L2702" t="str">
            <v xml:space="preserve">XINYI AUTOMOBILE GLASS (SHENZHEN) CO., LTD</v>
          </cell>
          <cell r="M2702">
            <v>6</v>
          </cell>
          <cell r="N2702">
            <v>24</v>
          </cell>
          <cell r="O2702">
            <v>30</v>
          </cell>
          <cell r="R2702">
            <v>3</v>
          </cell>
          <cell r="S2702">
            <v>12</v>
          </cell>
          <cell r="T2702" t="str">
            <v xml:space="preserve">USD Purchase Pricelist (USD)</v>
          </cell>
          <cell r="U2702">
            <v>13.34</v>
          </cell>
          <cell r="V2702">
            <v>2222.7800000000002</v>
          </cell>
          <cell r="W2702">
            <v>2800</v>
          </cell>
          <cell r="X2702">
            <v>4500</v>
          </cell>
          <cell r="Z2702">
            <v>60</v>
          </cell>
          <cell r="AB2702" t="str">
            <v>3C</v>
          </cell>
        </row>
        <row r="2703">
          <cell r="A2703">
            <v>12809</v>
          </cell>
          <cell r="B2703" t="str">
            <v>AUTOLAMPS2646</v>
          </cell>
          <cell r="C2703" t="str">
            <v>AUTOLAMPS2646</v>
          </cell>
          <cell r="D2703" t="b">
            <v>1</v>
          </cell>
          <cell r="E2703" t="str">
            <v xml:space="preserve">TOYOTA STARLET KP90/EP90 3/5D (95-) - LAMINATED FRONT WINDSCREEN</v>
          </cell>
          <cell r="F2703" t="str">
            <v>TOYOTA</v>
          </cell>
          <cell r="G2703" t="str">
            <v xml:space="preserve">KP90 LFW/X</v>
          </cell>
          <cell r="H2703" t="str">
            <v xml:space="preserve">KP90 LFW/X</v>
          </cell>
          <cell r="I2703" t="str">
            <v>1406*820</v>
          </cell>
          <cell r="J2703">
            <v>0.02</v>
          </cell>
          <cell r="K2703" t="str">
            <v>SUPPLIER0015</v>
          </cell>
          <cell r="L2703" t="str">
            <v xml:space="preserve">XINYI AUTOMOBILE GLASS (SHENZHEN) CO., LTD</v>
          </cell>
          <cell r="M2703">
            <v>5</v>
          </cell>
          <cell r="N2703">
            <v>20</v>
          </cell>
          <cell r="O2703">
            <v>25</v>
          </cell>
          <cell r="R2703">
            <v>3</v>
          </cell>
          <cell r="S2703">
            <v>12</v>
          </cell>
          <cell r="T2703" t="str">
            <v xml:space="preserve">USD Purchase Pricelist (USD)</v>
          </cell>
          <cell r="U2703">
            <v>13.7</v>
          </cell>
          <cell r="V2703">
            <v>2181.9</v>
          </cell>
          <cell r="W2703">
            <v>2800</v>
          </cell>
          <cell r="X2703">
            <v>3800</v>
          </cell>
        </row>
        <row r="2704">
          <cell r="A2704">
            <v>12864</v>
          </cell>
          <cell r="B2704" t="str">
            <v>AUTOLAMPS2647</v>
          </cell>
          <cell r="C2704" t="str">
            <v>AUTOLAMPS2647</v>
          </cell>
          <cell r="D2704" t="b">
            <v>1</v>
          </cell>
          <cell r="E2704" t="str">
            <v xml:space="preserve">TOYOTA SUCCEED (02-10) - REAR HEATED WINDSCREEN (W/1 HOLE)</v>
          </cell>
          <cell r="F2704" t="str">
            <v>TOYOTA</v>
          </cell>
          <cell r="G2704" t="str">
            <v xml:space="preserve">SUCCEED RW/HX 1HL</v>
          </cell>
          <cell r="H2704" t="str">
            <v xml:space="preserve">NCP58 RW/H/X</v>
          </cell>
          <cell r="I2704" t="str">
            <v>1340*455</v>
          </cell>
          <cell r="J2704">
            <v>0.02</v>
          </cell>
          <cell r="K2704" t="str">
            <v>SUPPLIER0015</v>
          </cell>
          <cell r="L2704" t="str">
            <v xml:space="preserve">XINYI AUTOMOBILE GLASS (SHENZHEN) CO., LTD</v>
          </cell>
          <cell r="M2704">
            <v>8</v>
          </cell>
          <cell r="N2704">
            <v>32</v>
          </cell>
          <cell r="O2704">
            <v>40</v>
          </cell>
          <cell r="R2704">
            <v>3</v>
          </cell>
          <cell r="S2704">
            <v>12</v>
          </cell>
          <cell r="T2704" t="str">
            <v xml:space="preserve">USD Purchase Pricelist (USD)</v>
          </cell>
          <cell r="U2704">
            <v>10</v>
          </cell>
          <cell r="V2704">
            <v>1</v>
          </cell>
          <cell r="W2704">
            <v>2000</v>
          </cell>
          <cell r="X2704">
            <v>2760</v>
          </cell>
        </row>
        <row r="2705">
          <cell r="A2705">
            <v>10345</v>
          </cell>
          <cell r="B2705" t="str">
            <v>AUTOLAMPS2648</v>
          </cell>
          <cell r="C2705" t="str">
            <v>AUTOLAMPS2648</v>
          </cell>
          <cell r="D2705" t="b">
            <v>1</v>
          </cell>
          <cell r="E2705" t="str">
            <v xml:space="preserve">TOYOTA SUCCEED (05-10) - BUMPER GRILL</v>
          </cell>
          <cell r="F2705" t="str">
            <v>TOYOTA</v>
          </cell>
          <cell r="G2705" t="str">
            <v xml:space="preserve">SUCCEED BGRL</v>
          </cell>
          <cell r="H2705" t="str">
            <v>TY27-0207-2</v>
          </cell>
          <cell r="J2705">
            <v>0.04</v>
          </cell>
          <cell r="K2705" t="str">
            <v>SUPPLIER0002</v>
          </cell>
          <cell r="L2705" t="str">
            <v xml:space="preserve">ANHUI TINCAI SILK CO. LTD</v>
          </cell>
          <cell r="M2705">
            <v>16</v>
          </cell>
          <cell r="N2705">
            <v>64</v>
          </cell>
          <cell r="O2705">
            <v>80</v>
          </cell>
          <cell r="R2705">
            <v>5</v>
          </cell>
          <cell r="S2705">
            <v>20</v>
          </cell>
          <cell r="T2705" t="str">
            <v xml:space="preserve">Yuan Purchase Pricelist (CNY)</v>
          </cell>
          <cell r="U2705">
            <v>15</v>
          </cell>
          <cell r="V2705">
            <v>362</v>
          </cell>
          <cell r="W2705">
            <v>680</v>
          </cell>
          <cell r="X2705">
            <v>800</v>
          </cell>
        </row>
        <row r="2706">
          <cell r="A2706">
            <v>10342</v>
          </cell>
          <cell r="B2706" t="str">
            <v>AUTOLAMPS2652</v>
          </cell>
          <cell r="C2706" t="str">
            <v>AUTOLAMPS2652</v>
          </cell>
          <cell r="D2706" t="b">
            <v>1</v>
          </cell>
          <cell r="E2706" t="str">
            <v xml:space="preserve">TOYOTA SUCCEED (05-10) - FOG LAMP - LH</v>
          </cell>
          <cell r="F2706" t="str">
            <v>TOYOTA</v>
          </cell>
          <cell r="G2706" t="str">
            <v xml:space="preserve">SUCCEED FLAWH LH</v>
          </cell>
          <cell r="H2706" t="str">
            <v>TY27-0204-L</v>
          </cell>
          <cell r="J2706">
            <v>0.04</v>
          </cell>
          <cell r="K2706" t="str">
            <v>SUPPLIER0002</v>
          </cell>
          <cell r="L2706" t="str">
            <v xml:space="preserve">ANHUI TINCAI SILK CO. LTD</v>
          </cell>
          <cell r="M2706">
            <v>12</v>
          </cell>
          <cell r="N2706">
            <v>48</v>
          </cell>
          <cell r="O2706">
            <v>60</v>
          </cell>
          <cell r="P2706">
            <v>5</v>
          </cell>
          <cell r="Q2706">
            <v>20</v>
          </cell>
          <cell r="T2706" t="str">
            <v xml:space="preserve">Yuan Purchase Pricelist (CNY)</v>
          </cell>
          <cell r="U2706">
            <v>20</v>
          </cell>
          <cell r="V2706">
            <v>508.56</v>
          </cell>
          <cell r="W2706">
            <v>800</v>
          </cell>
          <cell r="X2706">
            <v>1850</v>
          </cell>
          <cell r="Z2706">
            <v>28</v>
          </cell>
          <cell r="AB2706" t="str">
            <v>B18</v>
          </cell>
        </row>
        <row r="2707">
          <cell r="A2707">
            <v>10341</v>
          </cell>
          <cell r="B2707" t="str">
            <v>AUTOLAMPS2653</v>
          </cell>
          <cell r="C2707" t="str">
            <v>AUTOLAMPS2653</v>
          </cell>
          <cell r="D2707" t="b">
            <v>1</v>
          </cell>
          <cell r="E2707" t="str">
            <v xml:space="preserve">TOYOTA SUCCEED (05-10) - FOG LAMP - RH</v>
          </cell>
          <cell r="F2707" t="str">
            <v>TOYOTA</v>
          </cell>
          <cell r="G2707" t="str">
            <v xml:space="preserve">SUCCEED FLA RH</v>
          </cell>
          <cell r="H2707" t="str">
            <v>TY27-0204-R</v>
          </cell>
          <cell r="J2707">
            <v>0.04</v>
          </cell>
          <cell r="K2707" t="str">
            <v>SUPPLIER0002</v>
          </cell>
          <cell r="L2707" t="str">
            <v xml:space="preserve">ANHUI TINCAI SILK CO. LTD</v>
          </cell>
          <cell r="M2707">
            <v>12</v>
          </cell>
          <cell r="N2707">
            <v>48</v>
          </cell>
          <cell r="O2707">
            <v>60</v>
          </cell>
          <cell r="P2707">
            <v>5</v>
          </cell>
          <cell r="Q2707">
            <v>20</v>
          </cell>
          <cell r="T2707" t="str">
            <v xml:space="preserve">Yuan Purchase Pricelist (CNY)</v>
          </cell>
          <cell r="U2707">
            <v>20</v>
          </cell>
          <cell r="V2707">
            <v>508.56</v>
          </cell>
          <cell r="W2707">
            <v>800</v>
          </cell>
          <cell r="X2707">
            <v>1850</v>
          </cell>
          <cell r="Z2707">
            <v>29</v>
          </cell>
          <cell r="AB2707" t="str">
            <v>B18</v>
          </cell>
        </row>
        <row r="2708">
          <cell r="A2708">
            <v>13016</v>
          </cell>
          <cell r="B2708" t="str">
            <v>AUTOLAMPS2654</v>
          </cell>
          <cell r="C2708" t="str">
            <v>AUTOLAMPS2654</v>
          </cell>
          <cell r="D2708" t="b">
            <v>1</v>
          </cell>
          <cell r="E2708" t="str">
            <v xml:space="preserve">TOYOTA SUCCEED (05-10) - FOG LAMP CASE - LH</v>
          </cell>
          <cell r="F2708" t="str">
            <v>TOYOTA</v>
          </cell>
          <cell r="G2708" t="str">
            <v xml:space="preserve">SUCCEED FLAC LH</v>
          </cell>
          <cell r="H2708" t="str">
            <v>TY27-0204-1-L</v>
          </cell>
          <cell r="J2708">
            <v>0.04</v>
          </cell>
          <cell r="K2708" t="str">
            <v>SUPPLIER0002</v>
          </cell>
          <cell r="L2708" t="str">
            <v xml:space="preserve">ANHUI TINCAI SILK CO. LTD</v>
          </cell>
          <cell r="M2708">
            <v>7</v>
          </cell>
          <cell r="N2708">
            <v>28</v>
          </cell>
          <cell r="O2708">
            <v>35</v>
          </cell>
          <cell r="P2708">
            <v>5</v>
          </cell>
          <cell r="Q2708">
            <v>20</v>
          </cell>
          <cell r="T2708" t="str">
            <v xml:space="preserve">Yuan Purchase Pricelist (CNY)</v>
          </cell>
          <cell r="U2708">
            <v>0</v>
          </cell>
          <cell r="V2708">
            <v>0</v>
          </cell>
          <cell r="W2708">
            <v>220</v>
          </cell>
          <cell r="X2708">
            <v>400</v>
          </cell>
        </row>
        <row r="2709">
          <cell r="A2709">
            <v>13015</v>
          </cell>
          <cell r="B2709" t="str">
            <v>AUTOLAMPS2655</v>
          </cell>
          <cell r="C2709" t="str">
            <v>AUTOLAMPS2655</v>
          </cell>
          <cell r="D2709" t="b">
            <v>1</v>
          </cell>
          <cell r="E2709" t="str">
            <v xml:space="preserve">TOYOTA SUCCEED (05-10) - FOG LAMP CASE - RH</v>
          </cell>
          <cell r="F2709" t="str">
            <v>TOYOTA</v>
          </cell>
          <cell r="G2709" t="str">
            <v xml:space="preserve">SUCCEED FLAC RH</v>
          </cell>
          <cell r="H2709" t="str">
            <v>TY27-0204-1-R</v>
          </cell>
          <cell r="J2709">
            <v>0.04</v>
          </cell>
          <cell r="K2709" t="str">
            <v>SUPPLIER0002</v>
          </cell>
          <cell r="L2709" t="str">
            <v xml:space="preserve">ANHUI TINCAI SILK CO. LTD</v>
          </cell>
          <cell r="M2709">
            <v>8</v>
          </cell>
          <cell r="N2709">
            <v>32</v>
          </cell>
          <cell r="O2709">
            <v>40</v>
          </cell>
          <cell r="P2709">
            <v>5</v>
          </cell>
          <cell r="Q2709">
            <v>20</v>
          </cell>
          <cell r="T2709" t="str">
            <v xml:space="preserve">Yuan Purchase Pricelist (CNY)</v>
          </cell>
          <cell r="U2709">
            <v>0</v>
          </cell>
          <cell r="V2709">
            <v>0</v>
          </cell>
          <cell r="W2709">
            <v>250</v>
          </cell>
          <cell r="X2709">
            <v>400</v>
          </cell>
        </row>
        <row r="2710">
          <cell r="A2710">
            <v>10346</v>
          </cell>
          <cell r="B2710" t="str">
            <v>AUTOLAMPS2649</v>
          </cell>
          <cell r="C2710" t="str">
            <v>AUTOLAMPS2649</v>
          </cell>
          <cell r="D2710" t="b">
            <v>1</v>
          </cell>
          <cell r="E2710" t="str">
            <v xml:space="preserve">TOYOTA SUCCEED (05-10) - FRONT BUMPER</v>
          </cell>
          <cell r="F2710" t="str">
            <v>TOYOTA</v>
          </cell>
          <cell r="G2710" t="str">
            <v xml:space="preserve">SUCCEED BPRF</v>
          </cell>
          <cell r="H2710" t="str">
            <v>TY27-0207</v>
          </cell>
          <cell r="J2710">
            <v>0.04</v>
          </cell>
          <cell r="K2710" t="str">
            <v>SUPPLIER0002</v>
          </cell>
          <cell r="L2710" t="str">
            <v xml:space="preserve">ANHUI TINCAI SILK CO. LTD</v>
          </cell>
          <cell r="M2710">
            <v>9</v>
          </cell>
          <cell r="N2710">
            <v>36</v>
          </cell>
          <cell r="O2710">
            <v>45</v>
          </cell>
          <cell r="R2710">
            <v>5</v>
          </cell>
          <cell r="S2710">
            <v>20</v>
          </cell>
          <cell r="T2710" t="str">
            <v xml:space="preserve">Yuan Purchase Pricelist (CNY)</v>
          </cell>
          <cell r="U2710">
            <v>95</v>
          </cell>
          <cell r="V2710">
            <v>2415.66</v>
          </cell>
          <cell r="W2710">
            <v>3600</v>
          </cell>
          <cell r="X2710">
            <v>6200</v>
          </cell>
          <cell r="Z2710">
            <v>4</v>
          </cell>
          <cell r="AB2710" t="str">
            <v>G1C</v>
          </cell>
        </row>
        <row r="2711">
          <cell r="A2711">
            <v>10331</v>
          </cell>
          <cell r="B2711" t="str">
            <v>AUTOLAMPS2657</v>
          </cell>
          <cell r="C2711" t="str">
            <v>AUTOLAMPS2657</v>
          </cell>
          <cell r="D2711" t="b">
            <v>1</v>
          </cell>
          <cell r="E2711" t="str">
            <v xml:space="preserve">TOYOTA SUCCEED (05-10) - HEAD LAMP - LH</v>
          </cell>
          <cell r="F2711" t="str">
            <v>TOYOTA</v>
          </cell>
          <cell r="G2711" t="str">
            <v xml:space="preserve">SUCCEED HLA LH</v>
          </cell>
          <cell r="H2711" t="str">
            <v>TY27-0201-L</v>
          </cell>
          <cell r="J2711">
            <v>0.04</v>
          </cell>
          <cell r="K2711" t="str">
            <v>SUPPLIER0002</v>
          </cell>
          <cell r="L2711" t="str">
            <v xml:space="preserve">ANHUI TINCAI SILK CO. LTD</v>
          </cell>
          <cell r="M2711">
            <v>23</v>
          </cell>
          <cell r="N2711">
            <v>92</v>
          </cell>
          <cell r="O2711">
            <v>115</v>
          </cell>
          <cell r="R2711">
            <v>5</v>
          </cell>
          <cell r="S2711">
            <v>20</v>
          </cell>
          <cell r="T2711" t="str">
            <v xml:space="preserve">Yuan Purchase Pricelist (CNY)</v>
          </cell>
          <cell r="U2711">
            <v>70</v>
          </cell>
          <cell r="V2711">
            <v>1785</v>
          </cell>
          <cell r="W2711">
            <v>2500</v>
          </cell>
          <cell r="X2711">
            <v>3450</v>
          </cell>
          <cell r="Z2711">
            <v>100</v>
          </cell>
          <cell r="AB2711" t="str">
            <v>B9</v>
          </cell>
        </row>
        <row r="2712">
          <cell r="A2712">
            <v>10330</v>
          </cell>
          <cell r="B2712" t="str">
            <v>AUTOLAMPS2658</v>
          </cell>
          <cell r="C2712" t="str">
            <v>AUTOLAMPS2658</v>
          </cell>
          <cell r="D2712" t="b">
            <v>1</v>
          </cell>
          <cell r="E2712" t="str">
            <v xml:space="preserve">TOYOTA SUCCEED (05-10) - HEAD LAMP - RH</v>
          </cell>
          <cell r="F2712" t="str">
            <v>TOYOTA</v>
          </cell>
          <cell r="G2712" t="str">
            <v xml:space="preserve">SUCCEED HLA RH</v>
          </cell>
          <cell r="H2712" t="str">
            <v>TY27-0201-R</v>
          </cell>
          <cell r="J2712">
            <v>0.04</v>
          </cell>
          <cell r="K2712" t="str">
            <v>SUPPLIER0002</v>
          </cell>
          <cell r="L2712" t="str">
            <v xml:space="preserve">ANHUI TINCAI SILK CO. LTD</v>
          </cell>
          <cell r="M2712">
            <v>22</v>
          </cell>
          <cell r="N2712">
            <v>88</v>
          </cell>
          <cell r="O2712">
            <v>110</v>
          </cell>
          <cell r="R2712">
            <v>5</v>
          </cell>
          <cell r="S2712">
            <v>20</v>
          </cell>
          <cell r="T2712" t="str">
            <v xml:space="preserve">Yuan Purchase Pricelist (CNY)</v>
          </cell>
          <cell r="U2712">
            <v>70</v>
          </cell>
          <cell r="V2712">
            <v>1785</v>
          </cell>
          <cell r="W2712">
            <v>2500</v>
          </cell>
          <cell r="X2712">
            <v>3450</v>
          </cell>
          <cell r="Z2712">
            <v>100</v>
          </cell>
          <cell r="AB2712" t="str">
            <v>B9</v>
          </cell>
        </row>
        <row r="2713">
          <cell r="A2713">
            <v>10333</v>
          </cell>
          <cell r="B2713" t="str">
            <v>AUTOLAMPS2659</v>
          </cell>
          <cell r="C2713" t="str">
            <v>AUTOLAMPS2659</v>
          </cell>
          <cell r="D2713" t="b">
            <v>1</v>
          </cell>
          <cell r="E2713" t="str">
            <v xml:space="preserve">TOYOTA SUCCEED (05-10) - HEAD LENS - LH</v>
          </cell>
          <cell r="F2713" t="str">
            <v>TOYOTA</v>
          </cell>
          <cell r="G2713" t="str">
            <v xml:space="preserve">SUCCEED HLS LH</v>
          </cell>
          <cell r="H2713" t="str">
            <v>TY27-0201-00-L</v>
          </cell>
          <cell r="J2713">
            <v>0.04</v>
          </cell>
          <cell r="K2713" t="str">
            <v>SUPPLIER0002</v>
          </cell>
          <cell r="L2713" t="str">
            <v xml:space="preserve">ANHUI TINCAI SILK CO. LTD</v>
          </cell>
          <cell r="M2713">
            <v>19</v>
          </cell>
          <cell r="N2713">
            <v>76</v>
          </cell>
          <cell r="O2713">
            <v>95</v>
          </cell>
          <cell r="R2713">
            <v>5</v>
          </cell>
          <cell r="S2713">
            <v>20</v>
          </cell>
          <cell r="T2713" t="str">
            <v xml:space="preserve">Yuan Purchase Pricelist (CNY)</v>
          </cell>
          <cell r="U2713">
            <v>23</v>
          </cell>
          <cell r="V2713">
            <v>584.84</v>
          </cell>
          <cell r="W2713">
            <v>880</v>
          </cell>
          <cell r="X2713">
            <v>1520</v>
          </cell>
          <cell r="Z2713">
            <v>140</v>
          </cell>
          <cell r="AB2713" t="str">
            <v>1A</v>
          </cell>
        </row>
        <row r="2714">
          <cell r="A2714">
            <v>10332</v>
          </cell>
          <cell r="B2714" t="str">
            <v>AUTOLAMPS2660</v>
          </cell>
          <cell r="C2714" t="str">
            <v>AUTOLAMPS2660</v>
          </cell>
          <cell r="D2714" t="b">
            <v>1</v>
          </cell>
          <cell r="E2714" t="str">
            <v xml:space="preserve">TOYOTA SUCCEED (05-10) - HEAD LENS - RH</v>
          </cell>
          <cell r="F2714" t="str">
            <v>TOYOTA</v>
          </cell>
          <cell r="G2714" t="str">
            <v xml:space="preserve">SUCCEED HLS RH</v>
          </cell>
          <cell r="H2714" t="str">
            <v>TY27-0201-00-R</v>
          </cell>
          <cell r="J2714">
            <v>0.04</v>
          </cell>
          <cell r="K2714" t="str">
            <v>SUPPLIER0002</v>
          </cell>
          <cell r="L2714" t="str">
            <v xml:space="preserve">ANHUI TINCAI SILK CO. LTD</v>
          </cell>
          <cell r="M2714">
            <v>17</v>
          </cell>
          <cell r="N2714">
            <v>68</v>
          </cell>
          <cell r="O2714">
            <v>85</v>
          </cell>
          <cell r="R2714">
            <v>5</v>
          </cell>
          <cell r="S2714">
            <v>20</v>
          </cell>
          <cell r="T2714" t="str">
            <v xml:space="preserve">Yuan Purchase Pricelist (CNY)</v>
          </cell>
          <cell r="U2714">
            <v>23</v>
          </cell>
          <cell r="V2714">
            <v>584.84</v>
          </cell>
          <cell r="W2714">
            <v>880</v>
          </cell>
          <cell r="X2714">
            <v>1520</v>
          </cell>
          <cell r="Z2714">
            <v>143</v>
          </cell>
          <cell r="AB2714" t="str">
            <v>1A</v>
          </cell>
        </row>
        <row r="2715">
          <cell r="A2715">
            <v>10344</v>
          </cell>
          <cell r="B2715" t="str">
            <v>AUTOLAMPS2650</v>
          </cell>
          <cell r="C2715" t="str">
            <v>AUTOLAMPS2650</v>
          </cell>
          <cell r="D2715" t="b">
            <v>1</v>
          </cell>
          <cell r="E2715" t="str">
            <v xml:space="preserve">TOYOTA SUCCEED (05-10) - SIDE BUMPER - LH</v>
          </cell>
          <cell r="F2715" t="str">
            <v>TOYOTA</v>
          </cell>
          <cell r="G2715" t="str">
            <v xml:space="preserve">SUCCEED SBPR LH</v>
          </cell>
          <cell r="H2715" t="str">
            <v>TY27-0207-1-L</v>
          </cell>
          <cell r="J2715">
            <v>0.04</v>
          </cell>
          <cell r="K2715" t="str">
            <v>SUPPLIER0002</v>
          </cell>
          <cell r="L2715" t="str">
            <v xml:space="preserve">ANHUI TINCAI SILK CO. LTD</v>
          </cell>
          <cell r="M2715">
            <v>12</v>
          </cell>
          <cell r="N2715">
            <v>48</v>
          </cell>
          <cell r="O2715">
            <v>60</v>
          </cell>
          <cell r="R2715">
            <v>5</v>
          </cell>
          <cell r="S2715">
            <v>20</v>
          </cell>
          <cell r="T2715" t="str">
            <v xml:space="preserve">Yuan Purchase Pricelist (CNY)</v>
          </cell>
          <cell r="U2715">
            <v>15</v>
          </cell>
          <cell r="V2715">
            <v>362</v>
          </cell>
          <cell r="W2715">
            <v>540</v>
          </cell>
          <cell r="X2715">
            <v>740</v>
          </cell>
          <cell r="Z2715">
            <v>118</v>
          </cell>
          <cell r="AB2715" t="str">
            <v>2C</v>
          </cell>
        </row>
        <row r="2716">
          <cell r="A2716">
            <v>10343</v>
          </cell>
          <cell r="B2716" t="str">
            <v>AUTOLAMPS2651</v>
          </cell>
          <cell r="C2716" t="str">
            <v>AUTOLAMPS2651</v>
          </cell>
          <cell r="D2716" t="b">
            <v>1</v>
          </cell>
          <cell r="E2716" t="str">
            <v xml:space="preserve">TOYOTA SUCCEED (05-10) - SIDE BUMPER - RH</v>
          </cell>
          <cell r="F2716" t="str">
            <v>TOYOTA</v>
          </cell>
          <cell r="G2716" t="str">
            <v xml:space="preserve">SUCCEED SBPR RH</v>
          </cell>
          <cell r="H2716" t="str">
            <v>TY27-0207-1-R</v>
          </cell>
          <cell r="J2716">
            <v>0.04</v>
          </cell>
          <cell r="K2716" t="str">
            <v>SUPPLIER0002</v>
          </cell>
          <cell r="L2716" t="str">
            <v xml:space="preserve">ANHUI TINCAI SILK CO. LTD</v>
          </cell>
          <cell r="M2716">
            <v>12</v>
          </cell>
          <cell r="N2716">
            <v>48</v>
          </cell>
          <cell r="O2716">
            <v>60</v>
          </cell>
          <cell r="R2716">
            <v>5</v>
          </cell>
          <cell r="S2716">
            <v>20</v>
          </cell>
          <cell r="T2716" t="str">
            <v xml:space="preserve">Yuan Purchase Pricelist (CNY)</v>
          </cell>
          <cell r="U2716">
            <v>20</v>
          </cell>
          <cell r="V2716">
            <v>483</v>
          </cell>
          <cell r="W2716">
            <v>540</v>
          </cell>
          <cell r="X2716">
            <v>1000</v>
          </cell>
          <cell r="Z2716">
            <v>130</v>
          </cell>
          <cell r="AB2716" t="str">
            <v>2C</v>
          </cell>
        </row>
        <row r="2717">
          <cell r="A2717">
            <v>10335</v>
          </cell>
          <cell r="B2717" t="str">
            <v>AUTOLAMPS2663</v>
          </cell>
          <cell r="C2717" t="str">
            <v>AUTOLAMPS2663</v>
          </cell>
          <cell r="D2717" t="b">
            <v>1</v>
          </cell>
          <cell r="E2717" t="str">
            <v xml:space="preserve">TOYOTA SUCCEED (05-10) - TAIL LAMP - LH</v>
          </cell>
          <cell r="F2717" t="str">
            <v>TOYOTA</v>
          </cell>
          <cell r="G2717" t="str">
            <v xml:space="preserve">SUCCEED TLA LH</v>
          </cell>
          <cell r="H2717" t="str">
            <v>TY27-0202-L</v>
          </cell>
          <cell r="J2717">
            <v>0.04</v>
          </cell>
          <cell r="K2717" t="str">
            <v>SUPPLIER0002</v>
          </cell>
          <cell r="L2717" t="str">
            <v xml:space="preserve">ANHUI TINCAI SILK CO. LTD</v>
          </cell>
          <cell r="M2717">
            <v>8</v>
          </cell>
          <cell r="N2717">
            <v>32</v>
          </cell>
          <cell r="O2717">
            <v>40</v>
          </cell>
          <cell r="R2717">
            <v>5</v>
          </cell>
          <cell r="S2717">
            <v>20</v>
          </cell>
          <cell r="T2717" t="str">
            <v xml:space="preserve">Yuan Purchase Pricelist (CNY)</v>
          </cell>
          <cell r="U2717">
            <v>45</v>
          </cell>
          <cell r="V2717">
            <v>1155.1300000000001</v>
          </cell>
          <cell r="W2717">
            <v>1700</v>
          </cell>
          <cell r="X2717">
            <v>3000</v>
          </cell>
          <cell r="Z2717">
            <v>80</v>
          </cell>
          <cell r="AB2717" t="str">
            <v>B2</v>
          </cell>
        </row>
        <row r="2718">
          <cell r="A2718">
            <v>10334</v>
          </cell>
          <cell r="B2718" t="str">
            <v>AUTOLAMPS2664</v>
          </cell>
          <cell r="C2718" t="str">
            <v>AUTOLAMPS2664</v>
          </cell>
          <cell r="D2718" t="b">
            <v>1</v>
          </cell>
          <cell r="E2718" t="str">
            <v xml:space="preserve">TOYOTA SUCCEED (05-10) - TAIL LAMP - RH</v>
          </cell>
          <cell r="F2718" t="str">
            <v>TOYOTA</v>
          </cell>
          <cell r="G2718" t="str">
            <v xml:space="preserve">SUCCEED TLA RH</v>
          </cell>
          <cell r="H2718" t="str">
            <v>TY27-0202-R</v>
          </cell>
          <cell r="J2718">
            <v>0.04</v>
          </cell>
          <cell r="K2718" t="str">
            <v>SUPPLIER0002</v>
          </cell>
          <cell r="L2718" t="str">
            <v xml:space="preserve">ANHUI TINCAI SILK CO. LTD</v>
          </cell>
          <cell r="M2718">
            <v>8</v>
          </cell>
          <cell r="N2718">
            <v>32</v>
          </cell>
          <cell r="O2718">
            <v>40</v>
          </cell>
          <cell r="R2718">
            <v>5</v>
          </cell>
          <cell r="S2718">
            <v>20</v>
          </cell>
          <cell r="T2718" t="str">
            <v xml:space="preserve">Yuan Purchase Pricelist (CNY)</v>
          </cell>
          <cell r="U2718">
            <v>45</v>
          </cell>
          <cell r="V2718">
            <v>1155.1300000000001</v>
          </cell>
          <cell r="W2718">
            <v>1700</v>
          </cell>
          <cell r="X2718">
            <v>3000</v>
          </cell>
          <cell r="Z2718">
            <v>80</v>
          </cell>
          <cell r="AB2718" t="str">
            <v>B2</v>
          </cell>
        </row>
        <row r="2719">
          <cell r="A2719">
            <v>10337</v>
          </cell>
          <cell r="B2719" t="str">
            <v>AUTOLAMPS2661</v>
          </cell>
          <cell r="C2719" t="str">
            <v>AUTOLAMPS2661</v>
          </cell>
          <cell r="D2719" t="b">
            <v>1</v>
          </cell>
          <cell r="E2719" t="str">
            <v xml:space="preserve">TOYOTA SUCCEED (05-10) - TAIL LENS - LH</v>
          </cell>
          <cell r="F2719" t="str">
            <v>TOYOTA</v>
          </cell>
          <cell r="G2719" t="str">
            <v xml:space="preserve">SUCCEED TLS LH</v>
          </cell>
          <cell r="H2719" t="str">
            <v>TY27-0202-00-L</v>
          </cell>
          <cell r="J2719">
            <v>0.04</v>
          </cell>
          <cell r="K2719" t="str">
            <v>SUPPLIER0002</v>
          </cell>
          <cell r="L2719" t="str">
            <v xml:space="preserve">ANHUI TINCAI SILK CO. LTD</v>
          </cell>
          <cell r="M2719">
            <v>41</v>
          </cell>
          <cell r="N2719">
            <v>164</v>
          </cell>
          <cell r="O2719">
            <v>205</v>
          </cell>
          <cell r="R2719">
            <v>5</v>
          </cell>
          <cell r="S2719">
            <v>20</v>
          </cell>
          <cell r="T2719" t="str">
            <v xml:space="preserve">Yuan Purchase Pricelist (CNY)</v>
          </cell>
          <cell r="U2719">
            <v>18</v>
          </cell>
          <cell r="V2719">
            <v>457.7</v>
          </cell>
          <cell r="W2719">
            <v>650</v>
          </cell>
          <cell r="X2719">
            <v>1100</v>
          </cell>
        </row>
        <row r="2720">
          <cell r="A2720">
            <v>10336</v>
          </cell>
          <cell r="B2720" t="str">
            <v>AUTOLAMPS2662</v>
          </cell>
          <cell r="C2720" t="str">
            <v>AUTOLAMPS2662</v>
          </cell>
          <cell r="D2720" t="b">
            <v>1</v>
          </cell>
          <cell r="E2720" t="str">
            <v xml:space="preserve">TOYOTA SUCCEED (05-10) - TAIL LENS - RH</v>
          </cell>
          <cell r="F2720" t="str">
            <v>TOYOTA</v>
          </cell>
          <cell r="G2720" t="str">
            <v xml:space="preserve">SUCCEED TLS RH</v>
          </cell>
          <cell r="H2720" t="str">
            <v>TY27-0202-00-R</v>
          </cell>
          <cell r="J2720">
            <v>0.04</v>
          </cell>
          <cell r="K2720" t="str">
            <v>SUPPLIER0002</v>
          </cell>
          <cell r="L2720" t="str">
            <v xml:space="preserve">ANHUI TINCAI SILK CO. LTD</v>
          </cell>
          <cell r="M2720">
            <v>40</v>
          </cell>
          <cell r="N2720">
            <v>160</v>
          </cell>
          <cell r="O2720">
            <v>200</v>
          </cell>
          <cell r="R2720">
            <v>5</v>
          </cell>
          <cell r="S2720">
            <v>20</v>
          </cell>
          <cell r="T2720" t="str">
            <v xml:space="preserve">Yuan Purchase Pricelist (CNY)</v>
          </cell>
          <cell r="U2720">
            <v>18</v>
          </cell>
          <cell r="V2720">
            <v>457.7</v>
          </cell>
          <cell r="W2720">
            <v>650</v>
          </cell>
          <cell r="X2720">
            <v>1100</v>
          </cell>
        </row>
        <row r="2721">
          <cell r="A2721">
            <v>10338</v>
          </cell>
          <cell r="B2721" t="str">
            <v>AUTOLAMPS2656</v>
          </cell>
          <cell r="C2721" t="str">
            <v>AUTOLAMPS2656</v>
          </cell>
          <cell r="D2721" t="b">
            <v>1</v>
          </cell>
          <cell r="E2721" t="str">
            <v xml:space="preserve">TOYOTA SUCCEED (05-10)- GRILL</v>
          </cell>
          <cell r="F2721" t="str">
            <v>TOYOTA</v>
          </cell>
          <cell r="G2721" t="str">
            <v xml:space="preserve">SUCCEED GRL</v>
          </cell>
          <cell r="H2721" t="str">
            <v>TY27-0211</v>
          </cell>
          <cell r="J2721">
            <v>0.04</v>
          </cell>
          <cell r="K2721" t="str">
            <v>SUPPLIER0002</v>
          </cell>
          <cell r="L2721" t="str">
            <v xml:space="preserve">ANHUI TINCAI SILK CO. LTD</v>
          </cell>
          <cell r="M2721">
            <v>7</v>
          </cell>
          <cell r="N2721">
            <v>28</v>
          </cell>
          <cell r="O2721">
            <v>35</v>
          </cell>
          <cell r="R2721">
            <v>5</v>
          </cell>
          <cell r="S2721">
            <v>10</v>
          </cell>
          <cell r="T2721" t="str">
            <v xml:space="preserve">Yuan Purchase Pricelist (CNY)</v>
          </cell>
          <cell r="U2721">
            <v>45</v>
          </cell>
          <cell r="V2721">
            <v>1144.26</v>
          </cell>
          <cell r="W2721">
            <v>1700</v>
          </cell>
          <cell r="X2721">
            <v>3000</v>
          </cell>
          <cell r="Z2721">
            <v>90</v>
          </cell>
          <cell r="AB2721" t="str">
            <v>G4B</v>
          </cell>
        </row>
        <row r="2722">
          <cell r="A2722">
            <v>11959</v>
          </cell>
          <cell r="B2722" t="str">
            <v>AUTOLAMPS2665</v>
          </cell>
          <cell r="C2722" t="str">
            <v>AUTOLAMPS2665</v>
          </cell>
          <cell r="D2722" t="b">
            <v>1</v>
          </cell>
          <cell r="E2722" t="str">
            <v xml:space="preserve">TOYOTA SUCCEED/PROBOX MPV (03-) - LAMINATED FRONT WINDSCREEN</v>
          </cell>
          <cell r="F2722" t="str">
            <v>TOYOTA</v>
          </cell>
          <cell r="G2722" t="str">
            <v xml:space="preserve">NCP58 LFW/X</v>
          </cell>
          <cell r="H2722" t="str">
            <v xml:space="preserve">NCP58 LFW/X</v>
          </cell>
          <cell r="I2722" t="str">
            <v>1398*741</v>
          </cell>
          <cell r="J2722">
            <v>0.02</v>
          </cell>
          <cell r="K2722" t="str">
            <v>SUPPLIER0015</v>
          </cell>
          <cell r="L2722" t="str">
            <v xml:space="preserve">XINYI AUTOMOBILE GLASS (SHENZHEN) CO., LTD</v>
          </cell>
          <cell r="M2722">
            <v>92</v>
          </cell>
          <cell r="N2722">
            <v>368</v>
          </cell>
          <cell r="O2722">
            <v>460</v>
          </cell>
          <cell r="R2722">
            <v>6</v>
          </cell>
          <cell r="S2722">
            <v>24</v>
          </cell>
          <cell r="T2722" t="str">
            <v xml:space="preserve">USD Purchase Pricelist (USD)</v>
          </cell>
          <cell r="U2722">
            <v>12.48</v>
          </cell>
          <cell r="V2722">
            <v>2236.42</v>
          </cell>
          <cell r="W2722">
            <v>2700</v>
          </cell>
          <cell r="X2722">
            <v>3400</v>
          </cell>
          <cell r="Z2722">
            <v>11</v>
          </cell>
          <cell r="AB2722" t="str">
            <v>5C</v>
          </cell>
        </row>
        <row r="2723">
          <cell r="A2723">
            <v>13449</v>
          </cell>
          <cell r="B2723" t="str">
            <v>AUTOLAMPS2865</v>
          </cell>
          <cell r="C2723" t="str">
            <v>AUTOLAMPS2865</v>
          </cell>
          <cell r="D2723" t="b">
            <v>1</v>
          </cell>
          <cell r="E2723" t="str">
            <v xml:space="preserve">TOYOTA TOWN-ACE NOAH WAGON (96-) - REAR WINDSCREEN (01 HOLE)</v>
          </cell>
          <cell r="F2723" t="str">
            <v>TOYOTA</v>
          </cell>
          <cell r="G2723" t="str">
            <v xml:space="preserve">YR40 RW/H/X</v>
          </cell>
          <cell r="H2723" t="str">
            <v xml:space="preserve">YR40 RW/H/X</v>
          </cell>
          <cell r="I2723" t="str">
            <v>1353*740</v>
          </cell>
          <cell r="J2723">
            <v>0.02</v>
          </cell>
          <cell r="K2723" t="str">
            <v>SUPPLIER0015</v>
          </cell>
          <cell r="L2723" t="str">
            <v xml:space="preserve">XINYI AUTOMOBILE GLASS (SHENZHEN) CO., LTD</v>
          </cell>
          <cell r="M2723">
            <v>0</v>
          </cell>
          <cell r="N2723">
            <v>0</v>
          </cell>
          <cell r="O2723">
            <v>0</v>
          </cell>
          <cell r="R2723">
            <v>3</v>
          </cell>
          <cell r="S2723">
            <v>12</v>
          </cell>
          <cell r="T2723" t="str">
            <v xml:space="preserve">USD Purchase Pricelist (USD)</v>
          </cell>
          <cell r="U2723">
            <v>14.51</v>
          </cell>
          <cell r="V2723">
            <v>2600.19</v>
          </cell>
          <cell r="W2723">
            <v>3400</v>
          </cell>
          <cell r="X2723">
            <v>4200</v>
          </cell>
        </row>
        <row r="2724">
          <cell r="A2724">
            <v>11962</v>
          </cell>
          <cell r="B2724" t="str">
            <v>AUTOLAMPS2860</v>
          </cell>
          <cell r="C2724" t="str">
            <v>AUTOLAMPS2860</v>
          </cell>
          <cell r="D2724" t="b">
            <v>1</v>
          </cell>
          <cell r="E2724" t="str">
            <v xml:space="preserve">TOYOTA TOWN-ACE/LITE-ACE WAGON VAN 96-(MPV) - LAMINATED FRONT WINDSCREEN</v>
          </cell>
          <cell r="F2724" t="str">
            <v>TOYOTA</v>
          </cell>
          <cell r="G2724" t="str">
            <v xml:space="preserve">YR40 LFW/X</v>
          </cell>
          <cell r="H2724" t="str">
            <v xml:space="preserve">YR40 LFW/X</v>
          </cell>
          <cell r="I2724" t="str">
            <v>1475*1010</v>
          </cell>
          <cell r="J2724">
            <v>0.02</v>
          </cell>
          <cell r="K2724" t="str">
            <v>SUPPLIER0015</v>
          </cell>
          <cell r="L2724" t="str">
            <v xml:space="preserve">XINYI AUTOMOBILE GLASS (SHENZHEN) CO., LTD</v>
          </cell>
          <cell r="M2724">
            <v>10</v>
          </cell>
          <cell r="N2724">
            <v>40</v>
          </cell>
          <cell r="O2724">
            <v>50</v>
          </cell>
          <cell r="R2724">
            <v>3</v>
          </cell>
          <cell r="S2724">
            <v>12</v>
          </cell>
          <cell r="T2724" t="str">
            <v xml:space="preserve">USD Purchase Pricelist (USD)</v>
          </cell>
          <cell r="U2724">
            <v>18.75</v>
          </cell>
          <cell r="V2724">
            <v>3360</v>
          </cell>
          <cell r="W2724">
            <v>4400</v>
          </cell>
          <cell r="X2724">
            <v>5500</v>
          </cell>
          <cell r="Z2724">
            <v>42</v>
          </cell>
          <cell r="AB2724" t="str">
            <v>4C</v>
          </cell>
        </row>
        <row r="2725">
          <cell r="A2725">
            <v>12810</v>
          </cell>
          <cell r="B2725" t="str">
            <v>AUTOLAMPS2666</v>
          </cell>
          <cell r="C2725" t="str">
            <v>AUTOLAMPS2666</v>
          </cell>
          <cell r="D2725" t="b">
            <v>1</v>
          </cell>
          <cell r="E2725" t="str">
            <v xml:space="preserve">TOYOTA TOWNACE 3SZ / XTD40 (05-11) - LAMINATED FRONT WINDSCREEN</v>
          </cell>
          <cell r="F2725" t="str">
            <v>TOYOTA</v>
          </cell>
          <cell r="G2725" t="str">
            <v xml:space="preserve">XTD40 LFW</v>
          </cell>
          <cell r="H2725" t="str">
            <v xml:space="preserve">XTD40 LFW</v>
          </cell>
          <cell r="I2725" t="str">
            <v>1450*807</v>
          </cell>
          <cell r="J2725">
            <v>0.02</v>
          </cell>
          <cell r="K2725" t="str">
            <v>SUPPLIER0015</v>
          </cell>
          <cell r="L2725" t="str">
            <v xml:space="preserve">XINYI AUTOMOBILE GLASS (SHENZHEN) CO., LTD</v>
          </cell>
          <cell r="M2725">
            <v>12</v>
          </cell>
          <cell r="N2725">
            <v>48</v>
          </cell>
          <cell r="O2725">
            <v>60</v>
          </cell>
          <cell r="R2725">
            <v>4</v>
          </cell>
          <cell r="S2725">
            <v>16</v>
          </cell>
          <cell r="T2725" t="str">
            <v xml:space="preserve">USD Purchase Pricelist (USD)</v>
          </cell>
          <cell r="U2725">
            <v>14.04</v>
          </cell>
          <cell r="V2725">
            <v>2339.42</v>
          </cell>
          <cell r="W2725">
            <v>2900</v>
          </cell>
          <cell r="X2725">
            <v>4600</v>
          </cell>
        </row>
        <row r="2726">
          <cell r="A2726">
            <v>12870</v>
          </cell>
          <cell r="B2726" t="str">
            <v>AUTOLAMPS2667</v>
          </cell>
          <cell r="C2726" t="str">
            <v>AUTOLAMPS2667</v>
          </cell>
          <cell r="D2726" t="b">
            <v>1</v>
          </cell>
          <cell r="E2726" t="str">
            <v xml:space="preserve">TOYOTA TOWNACE 3SZ / XTD40 (05-11) - REAR HEATED WINDSCREEN</v>
          </cell>
          <cell r="F2726" t="str">
            <v>TOYOTA</v>
          </cell>
          <cell r="G2726" t="str">
            <v xml:space="preserve">XTD40 RW/H/X</v>
          </cell>
          <cell r="H2726" t="str">
            <v xml:space="preserve">XTD40 RW/H/X</v>
          </cell>
          <cell r="I2726" t="str">
            <v>1330*497</v>
          </cell>
          <cell r="J2726">
            <v>0.02</v>
          </cell>
          <cell r="K2726" t="str">
            <v>SUPPLIER0015</v>
          </cell>
          <cell r="L2726" t="str">
            <v xml:space="preserve">XINYI AUTOMOBILE GLASS (SHENZHEN) CO., LTD</v>
          </cell>
          <cell r="M2726">
            <v>8</v>
          </cell>
          <cell r="N2726">
            <v>32</v>
          </cell>
          <cell r="O2726">
            <v>40</v>
          </cell>
          <cell r="R2726">
            <v>3</v>
          </cell>
          <cell r="S2726">
            <v>12</v>
          </cell>
          <cell r="T2726" t="str">
            <v xml:space="preserve">USD Purchase Pricelist (USD)</v>
          </cell>
          <cell r="U2726">
            <v>10.14</v>
          </cell>
          <cell r="V2726">
            <v>1689.58</v>
          </cell>
          <cell r="W2726">
            <v>2100</v>
          </cell>
          <cell r="X2726">
            <v>2900</v>
          </cell>
          <cell r="Z2726">
            <v>121</v>
          </cell>
          <cell r="AB2726" t="str">
            <v>5A</v>
          </cell>
        </row>
        <row r="2727">
          <cell r="A2727">
            <v>12493</v>
          </cell>
          <cell r="B2727" t="str">
            <v>AUTOLAMPS2668</v>
          </cell>
          <cell r="C2727" t="str">
            <v>AUTOLAMPS2668</v>
          </cell>
          <cell r="D2727" t="b">
            <v>1</v>
          </cell>
          <cell r="E2727" t="str">
            <v xml:space="preserve">TOYOTA TOWNACE 3SZ /XTD40 (05-11) - HEAD LAMP - LH</v>
          </cell>
          <cell r="F2727" t="str">
            <v>TOYOTA</v>
          </cell>
          <cell r="G2727" t="str">
            <v xml:space="preserve">3SZ HLA LH</v>
          </cell>
          <cell r="H2727" t="str">
            <v>MZ01-NEW-C-10001-L</v>
          </cell>
          <cell r="J2727">
            <v>0.04</v>
          </cell>
          <cell r="K2727" t="str">
            <v>SUPPLIER0010</v>
          </cell>
          <cell r="L2727" t="str">
            <v xml:space="preserve">JIANGSU ZISUDE LAMPS TECHNOLOGY CO.,LTD</v>
          </cell>
          <cell r="M2727">
            <v>1</v>
          </cell>
          <cell r="N2727">
            <v>4</v>
          </cell>
          <cell r="O2727">
            <v>5</v>
          </cell>
          <cell r="R2727">
            <v>5</v>
          </cell>
          <cell r="S2727">
            <v>20</v>
          </cell>
          <cell r="T2727" t="str">
            <v xml:space="preserve">Yuan Purchase Pricelist (CNY)</v>
          </cell>
          <cell r="U2727">
            <v>132</v>
          </cell>
          <cell r="V2727">
            <v>3440</v>
          </cell>
          <cell r="W2727">
            <v>4000</v>
          </cell>
          <cell r="X2727">
            <v>5700</v>
          </cell>
          <cell r="Z2727">
            <v>81</v>
          </cell>
          <cell r="AB2727" t="str">
            <v>A1</v>
          </cell>
        </row>
        <row r="2728">
          <cell r="A2728">
            <v>12492</v>
          </cell>
          <cell r="B2728" t="str">
            <v>AUTOLAMPS2669</v>
          </cell>
          <cell r="C2728" t="str">
            <v>AUTOLAMPS2669</v>
          </cell>
          <cell r="D2728" t="b">
            <v>1</v>
          </cell>
          <cell r="E2728" t="str">
            <v xml:space="preserve">TOYOTA TOWNACE 3SZ /XTD40 (05-11) - HEAD LAMP - RH</v>
          </cell>
          <cell r="F2728" t="str">
            <v>TOYOTA</v>
          </cell>
          <cell r="G2728" t="str">
            <v xml:space="preserve">3SZ HLA RH</v>
          </cell>
          <cell r="H2728" t="str">
            <v>MZ01-NEW-C-10001-R</v>
          </cell>
          <cell r="J2728">
            <v>0.04</v>
          </cell>
          <cell r="K2728" t="str">
            <v>SUPPLIER0010</v>
          </cell>
          <cell r="L2728" t="str">
            <v xml:space="preserve">JIANGSU ZISUDE LAMPS TECHNOLOGY CO.,LTD</v>
          </cell>
          <cell r="M2728">
            <v>1</v>
          </cell>
          <cell r="N2728">
            <v>4</v>
          </cell>
          <cell r="O2728">
            <v>5</v>
          </cell>
          <cell r="R2728">
            <v>5</v>
          </cell>
          <cell r="S2728">
            <v>20</v>
          </cell>
          <cell r="T2728" t="str">
            <v xml:space="preserve">Yuan Purchase Pricelist (CNY)</v>
          </cell>
          <cell r="U2728">
            <v>132</v>
          </cell>
          <cell r="V2728">
            <v>3440</v>
          </cell>
          <cell r="W2728">
            <v>4000</v>
          </cell>
          <cell r="X2728">
            <v>5700</v>
          </cell>
          <cell r="Z2728">
            <v>82</v>
          </cell>
          <cell r="AB2728" t="str">
            <v>A1</v>
          </cell>
        </row>
        <row r="2729">
          <cell r="A2729">
            <v>11783</v>
          </cell>
          <cell r="B2729" t="str">
            <v>AUTOLAMPS2670</v>
          </cell>
          <cell r="C2729" t="str">
            <v>AUTOLAMPS2670</v>
          </cell>
          <cell r="D2729" t="b">
            <v>1</v>
          </cell>
          <cell r="E2729" t="str">
            <v xml:space="preserve">TOYOTA TOWNACE 3SZ /XTD40 (05-11) - TAIL LAMP - LH</v>
          </cell>
          <cell r="F2729" t="str">
            <v>TOYOTA</v>
          </cell>
          <cell r="G2729" t="str">
            <v xml:space="preserve">3SZ TLA LH</v>
          </cell>
          <cell r="H2729" t="str">
            <v>MZ01-NEW-C-10002-L</v>
          </cell>
          <cell r="J2729">
            <v>0.04</v>
          </cell>
          <cell r="K2729" t="str">
            <v>SUPPLIER0010</v>
          </cell>
          <cell r="L2729" t="str">
            <v xml:space="preserve">JIANGSU ZISUDE LAMPS TECHNOLOGY CO.,LTD</v>
          </cell>
          <cell r="M2729">
            <v>6</v>
          </cell>
          <cell r="N2729">
            <v>24</v>
          </cell>
          <cell r="O2729">
            <v>30</v>
          </cell>
          <cell r="R2729">
            <v>5</v>
          </cell>
          <cell r="S2729">
            <v>20</v>
          </cell>
          <cell r="T2729" t="str">
            <v xml:space="preserve">Yuan Purchase Pricelist (CNY)</v>
          </cell>
          <cell r="U2729">
            <v>55</v>
          </cell>
          <cell r="V2729">
            <v>1433</v>
          </cell>
          <cell r="W2729">
            <v>2000</v>
          </cell>
          <cell r="X2729">
            <v>3000</v>
          </cell>
          <cell r="Z2729">
            <v>52</v>
          </cell>
          <cell r="AB2729" t="str">
            <v>B3</v>
          </cell>
        </row>
        <row r="2730">
          <cell r="A2730">
            <v>11782</v>
          </cell>
          <cell r="B2730" t="str">
            <v>AUTOLAMPS2671</v>
          </cell>
          <cell r="C2730" t="str">
            <v>AUTOLAMPS2671</v>
          </cell>
          <cell r="D2730" t="b">
            <v>1</v>
          </cell>
          <cell r="E2730" t="str">
            <v xml:space="preserve">TOYOTA TOWNACE 3SZ /XTD40 (05-11) - TAIL LAMP - RH</v>
          </cell>
          <cell r="F2730" t="str">
            <v>TOYOTA</v>
          </cell>
          <cell r="G2730" t="str">
            <v xml:space="preserve">3SZ TLA RH</v>
          </cell>
          <cell r="H2730" t="str">
            <v>MZ01-NEW-C-10002-R</v>
          </cell>
          <cell r="J2730">
            <v>0.04</v>
          </cell>
          <cell r="K2730" t="str">
            <v>SUPPLIER0010</v>
          </cell>
          <cell r="L2730" t="str">
            <v xml:space="preserve">JIANGSU ZISUDE LAMPS TECHNOLOGY CO.,LTD</v>
          </cell>
          <cell r="M2730">
            <v>6</v>
          </cell>
          <cell r="N2730">
            <v>24</v>
          </cell>
          <cell r="O2730">
            <v>30</v>
          </cell>
          <cell r="R2730">
            <v>5</v>
          </cell>
          <cell r="S2730">
            <v>20</v>
          </cell>
          <cell r="T2730" t="str">
            <v xml:space="preserve">Yuan Purchase Pricelist (CNY)</v>
          </cell>
          <cell r="U2730">
            <v>55</v>
          </cell>
          <cell r="V2730">
            <v>1433</v>
          </cell>
          <cell r="W2730">
            <v>2000</v>
          </cell>
          <cell r="X2730">
            <v>3000</v>
          </cell>
          <cell r="Z2730">
            <v>64</v>
          </cell>
          <cell r="AB2730" t="str">
            <v>B3</v>
          </cell>
        </row>
        <row r="2731">
          <cell r="A2731">
            <v>10563</v>
          </cell>
          <cell r="B2731" t="str">
            <v>AUTOLAMPS2672</v>
          </cell>
          <cell r="C2731" t="str">
            <v>AUTOLAMPS2672</v>
          </cell>
          <cell r="D2731" t="b">
            <v>1</v>
          </cell>
          <cell r="E2731" t="str">
            <v xml:space="preserve">TOYOTA TOWNACE CR55 - CORNER LAMP - LH</v>
          </cell>
          <cell r="F2731" t="str">
            <v>TOYOTA</v>
          </cell>
          <cell r="G2731" t="str">
            <v xml:space="preserve">CR55 CLA LH</v>
          </cell>
          <cell r="H2731" t="str">
            <v>TY26-0203-L</v>
          </cell>
          <cell r="J2731">
            <v>0.04</v>
          </cell>
          <cell r="K2731" t="str">
            <v>SUPPLIER0002</v>
          </cell>
          <cell r="L2731" t="str">
            <v xml:space="preserve">ANHUI TINCAI SILK CO. LTD</v>
          </cell>
          <cell r="M2731">
            <v>8</v>
          </cell>
          <cell r="N2731">
            <v>32</v>
          </cell>
          <cell r="O2731">
            <v>40</v>
          </cell>
          <cell r="P2731">
            <v>5</v>
          </cell>
          <cell r="Q2731">
            <v>20</v>
          </cell>
          <cell r="T2731" t="str">
            <v xml:space="preserve">Yuan Purchase Pricelist (CNY)</v>
          </cell>
          <cell r="U2731">
            <v>13</v>
          </cell>
          <cell r="V2731">
            <v>332</v>
          </cell>
          <cell r="W2731">
            <v>500</v>
          </cell>
          <cell r="X2731">
            <v>660</v>
          </cell>
          <cell r="Z2731">
            <v>4</v>
          </cell>
          <cell r="AB2731" t="str">
            <v>B16</v>
          </cell>
        </row>
        <row r="2732">
          <cell r="A2732">
            <v>10562</v>
          </cell>
          <cell r="B2732" t="str">
            <v>AUTOLAMPS2673</v>
          </cell>
          <cell r="C2732" t="str">
            <v>AUTOLAMPS2673</v>
          </cell>
          <cell r="D2732" t="b">
            <v>1</v>
          </cell>
          <cell r="E2732" t="str">
            <v xml:space="preserve">TOYOTA TOWNACE CR55 - CORNER LAMP - RH</v>
          </cell>
          <cell r="F2732" t="str">
            <v>TOYOTA</v>
          </cell>
          <cell r="G2732" t="str">
            <v xml:space="preserve">CR55 CLA RH</v>
          </cell>
          <cell r="H2732" t="str">
            <v>TY26-0203-R</v>
          </cell>
          <cell r="J2732">
            <v>0.04</v>
          </cell>
          <cell r="K2732" t="str">
            <v>SUPPLIER0002</v>
          </cell>
          <cell r="L2732" t="str">
            <v xml:space="preserve">ANHUI TINCAI SILK CO. LTD</v>
          </cell>
          <cell r="M2732">
            <v>7</v>
          </cell>
          <cell r="N2732">
            <v>28</v>
          </cell>
          <cell r="O2732">
            <v>35</v>
          </cell>
          <cell r="P2732">
            <v>5</v>
          </cell>
          <cell r="Q2732">
            <v>20</v>
          </cell>
          <cell r="T2732" t="str">
            <v xml:space="preserve">Yuan Purchase Pricelist (CNY)</v>
          </cell>
          <cell r="U2732">
            <v>13</v>
          </cell>
          <cell r="V2732">
            <v>332</v>
          </cell>
          <cell r="W2732">
            <v>500</v>
          </cell>
          <cell r="X2732">
            <v>660</v>
          </cell>
          <cell r="Z2732">
            <v>11</v>
          </cell>
          <cell r="AB2732" t="str">
            <v>B16</v>
          </cell>
        </row>
        <row r="2733">
          <cell r="A2733">
            <v>10564</v>
          </cell>
          <cell r="B2733" t="str">
            <v>AUTOLAMPS2674</v>
          </cell>
          <cell r="C2733" t="str">
            <v>AUTOLAMPS2674</v>
          </cell>
          <cell r="D2733" t="b">
            <v>1</v>
          </cell>
          <cell r="E2733" t="str">
            <v xml:space="preserve">TOYOTA TOWNACE CR55 - FRONT GRILL</v>
          </cell>
          <cell r="F2733" t="str">
            <v>TOYOTA</v>
          </cell>
          <cell r="G2733" t="str">
            <v xml:space="preserve">CR55 GRL</v>
          </cell>
          <cell r="H2733" t="str">
            <v>TY26-0211</v>
          </cell>
          <cell r="J2733">
            <v>0.04</v>
          </cell>
          <cell r="K2733" t="str">
            <v>SUPPLIER0002</v>
          </cell>
          <cell r="L2733" t="str">
            <v xml:space="preserve">ANHUI TINCAI SILK CO. LTD</v>
          </cell>
          <cell r="M2733">
            <v>4</v>
          </cell>
          <cell r="N2733">
            <v>16</v>
          </cell>
          <cell r="O2733">
            <v>20</v>
          </cell>
          <cell r="R2733">
            <v>5</v>
          </cell>
          <cell r="S2733">
            <v>20</v>
          </cell>
          <cell r="T2733" t="str">
            <v xml:space="preserve">Yuan Purchase Pricelist (CNY)</v>
          </cell>
          <cell r="U2733">
            <v>45</v>
          </cell>
          <cell r="V2733">
            <v>1148</v>
          </cell>
          <cell r="W2733">
            <v>1720</v>
          </cell>
          <cell r="X2733">
            <v>2300</v>
          </cell>
          <cell r="Z2733">
            <v>12</v>
          </cell>
          <cell r="AB2733" t="str">
            <v>G4B</v>
          </cell>
        </row>
        <row r="2734">
          <cell r="A2734">
            <v>10561</v>
          </cell>
          <cell r="B2734" t="str">
            <v>AUTOLAMPS2675</v>
          </cell>
          <cell r="C2734" t="str">
            <v>AUTOLAMPS2675</v>
          </cell>
          <cell r="D2734" t="b">
            <v>1</v>
          </cell>
          <cell r="E2734" t="str">
            <v xml:space="preserve">TOYOTA TOWNACE CR55 - LIGHT CASE - LH</v>
          </cell>
          <cell r="F2734" t="str">
            <v>TOYOTA</v>
          </cell>
          <cell r="G2734" t="str">
            <v xml:space="preserve">CR55 LCS LH</v>
          </cell>
          <cell r="H2734" t="str">
            <v>TY26-0201-2-L</v>
          </cell>
          <cell r="J2734">
            <v>0.04</v>
          </cell>
          <cell r="K2734" t="str">
            <v>SUPPLIER0002</v>
          </cell>
          <cell r="L2734" t="str">
            <v xml:space="preserve">ANHUI TINCAI SILK CO. LTD</v>
          </cell>
          <cell r="M2734">
            <v>6</v>
          </cell>
          <cell r="N2734">
            <v>24</v>
          </cell>
          <cell r="O2734">
            <v>30</v>
          </cell>
          <cell r="R2734">
            <v>5</v>
          </cell>
          <cell r="S2734">
            <v>20</v>
          </cell>
          <cell r="T2734" t="str">
            <v xml:space="preserve">Yuan Purchase Pricelist (CNY)</v>
          </cell>
          <cell r="U2734">
            <v>15</v>
          </cell>
          <cell r="V2734">
            <v>383</v>
          </cell>
          <cell r="W2734">
            <v>570</v>
          </cell>
          <cell r="X2734">
            <v>770</v>
          </cell>
          <cell r="Z2734">
            <v>18</v>
          </cell>
          <cell r="AB2734" t="str">
            <v>TF</v>
          </cell>
        </row>
        <row r="2735">
          <cell r="A2735">
            <v>10560</v>
          </cell>
          <cell r="B2735" t="str">
            <v>AUTOLAMPS2676</v>
          </cell>
          <cell r="C2735" t="str">
            <v>AUTOLAMPS2676</v>
          </cell>
          <cell r="D2735" t="b">
            <v>1</v>
          </cell>
          <cell r="E2735" t="str">
            <v xml:space="preserve">TOYOTA TOWNACE CR55 - LIGHT CASE - RH</v>
          </cell>
          <cell r="F2735" t="str">
            <v>TOYOTA</v>
          </cell>
          <cell r="G2735" t="str">
            <v xml:space="preserve">CR55 LCS RH</v>
          </cell>
          <cell r="H2735" t="str">
            <v>TY26-0201-2-R</v>
          </cell>
          <cell r="J2735">
            <v>0.04</v>
          </cell>
          <cell r="K2735" t="str">
            <v>SUPPLIER0002</v>
          </cell>
          <cell r="L2735" t="str">
            <v xml:space="preserve">ANHUI TINCAI SILK CO. LTD</v>
          </cell>
          <cell r="M2735">
            <v>7</v>
          </cell>
          <cell r="N2735">
            <v>28</v>
          </cell>
          <cell r="O2735">
            <v>35</v>
          </cell>
          <cell r="R2735">
            <v>5</v>
          </cell>
          <cell r="S2735">
            <v>20</v>
          </cell>
          <cell r="T2735" t="str">
            <v xml:space="preserve">Yuan Purchase Pricelist (CNY)</v>
          </cell>
          <cell r="U2735">
            <v>15</v>
          </cell>
          <cell r="V2735">
            <v>383</v>
          </cell>
          <cell r="W2735">
            <v>570</v>
          </cell>
          <cell r="X2735">
            <v>770</v>
          </cell>
          <cell r="Z2735">
            <v>18</v>
          </cell>
          <cell r="AB2735" t="str">
            <v>TF</v>
          </cell>
        </row>
        <row r="2736">
          <cell r="A2736">
            <v>11963</v>
          </cell>
          <cell r="B2736" t="str">
            <v>AUTOLAMPS2677</v>
          </cell>
          <cell r="C2736" t="str">
            <v>AUTOLAMPS2677</v>
          </cell>
          <cell r="D2736" t="b">
            <v>1</v>
          </cell>
          <cell r="E2736" t="str">
            <v xml:space="preserve">TOYOTA TOWNACE CR55 / NOAH CR40 / LITACE (96-03) -  REAR HEATED WINDSCREEN</v>
          </cell>
          <cell r="F2736" t="str">
            <v>TOYOTA</v>
          </cell>
          <cell r="G2736" t="str">
            <v xml:space="preserve">YR40 RW/H/X</v>
          </cell>
          <cell r="H2736" t="str">
            <v xml:space="preserve">YR40 RW/H/X</v>
          </cell>
          <cell r="I2736" t="str">
            <v>1353*740</v>
          </cell>
          <cell r="J2736">
            <v>0.02</v>
          </cell>
          <cell r="K2736" t="str">
            <v>SUPPLIER0015</v>
          </cell>
          <cell r="L2736" t="str">
            <v xml:space="preserve">XINYI AUTOMOBILE GLASS (SHENZHEN) CO., LTD</v>
          </cell>
          <cell r="M2736">
            <v>0</v>
          </cell>
          <cell r="N2736">
            <v>0</v>
          </cell>
          <cell r="O2736">
            <v>0</v>
          </cell>
          <cell r="R2736">
            <v>2</v>
          </cell>
          <cell r="S2736">
            <v>8</v>
          </cell>
          <cell r="T2736" t="str">
            <v xml:space="preserve">USD Purchase Pricelist (USD)</v>
          </cell>
          <cell r="U2736">
            <v>9.3699999999999992</v>
          </cell>
          <cell r="V2736">
            <v>1</v>
          </cell>
          <cell r="W2736">
            <v>1900</v>
          </cell>
          <cell r="X2736">
            <v>2630</v>
          </cell>
          <cell r="Z2736">
            <v>21</v>
          </cell>
          <cell r="AB2736" t="str">
            <v>6D</v>
          </cell>
        </row>
        <row r="2737">
          <cell r="A2737">
            <v>13445</v>
          </cell>
          <cell r="B2737" t="str">
            <v>AUTOLAMPS2678</v>
          </cell>
          <cell r="C2737" t="str">
            <v>AUTOLAMPS2678</v>
          </cell>
          <cell r="D2737" t="b">
            <v>1</v>
          </cell>
          <cell r="E2737" t="str">
            <v xml:space="preserve">TOYOTA TOWNACE CR55 / NOAH CR40 / LITACE (96-03) - FRONT DOOR GLASS - LH</v>
          </cell>
          <cell r="F2737" t="str">
            <v>TOYOTA</v>
          </cell>
          <cell r="G2737" t="str">
            <v xml:space="preserve">YR40 FD/LH</v>
          </cell>
          <cell r="H2737" t="str">
            <v xml:space="preserve">YR40 FD/LH</v>
          </cell>
          <cell r="I2737" t="str">
            <v>916*570</v>
          </cell>
          <cell r="J2737">
            <v>0.02</v>
          </cell>
          <cell r="K2737" t="str">
            <v>SUPPLIER0015</v>
          </cell>
          <cell r="L2737" t="str">
            <v xml:space="preserve">XINYI AUTOMOBILE GLASS (SHENZHEN) CO., LTD</v>
          </cell>
          <cell r="M2737">
            <v>0</v>
          </cell>
          <cell r="N2737">
            <v>0</v>
          </cell>
          <cell r="O2737">
            <v>0</v>
          </cell>
          <cell r="R2737">
            <v>2</v>
          </cell>
          <cell r="S2737">
            <v>8</v>
          </cell>
          <cell r="T2737" t="str">
            <v xml:space="preserve">USD Purchase Pricelist (USD)</v>
          </cell>
          <cell r="U2737">
            <v>3.39</v>
          </cell>
          <cell r="V2737">
            <v>526.29999999999995</v>
          </cell>
          <cell r="W2737">
            <v>700</v>
          </cell>
          <cell r="X2737">
            <v>970</v>
          </cell>
        </row>
        <row r="2738">
          <cell r="A2738">
            <v>13446</v>
          </cell>
          <cell r="B2738" t="str">
            <v>AUTOLAMPS2679</v>
          </cell>
          <cell r="C2738" t="str">
            <v>AUTOLAMPS2679</v>
          </cell>
          <cell r="D2738" t="b">
            <v>1</v>
          </cell>
          <cell r="E2738" t="str">
            <v xml:space="preserve">TOYOTA TOWNACE CR55 / NOAH CR40 / LITACE (96-03) - FRONT DOOR GLASS - RH</v>
          </cell>
          <cell r="F2738" t="str">
            <v>TOYOTA</v>
          </cell>
          <cell r="G2738" t="str">
            <v xml:space="preserve">YR40 FD/RH</v>
          </cell>
          <cell r="H2738" t="str">
            <v xml:space="preserve">YR40 FD/RH</v>
          </cell>
          <cell r="I2738" t="str">
            <v>916*570</v>
          </cell>
          <cell r="J2738">
            <v>0.02</v>
          </cell>
          <cell r="K2738" t="str">
            <v>SUPPLIER0015</v>
          </cell>
          <cell r="L2738" t="str">
            <v xml:space="preserve">XINYI AUTOMOBILE GLASS (SHENZHEN) CO., LTD</v>
          </cell>
          <cell r="M2738">
            <v>0</v>
          </cell>
          <cell r="N2738">
            <v>0</v>
          </cell>
          <cell r="O2738">
            <v>0</v>
          </cell>
          <cell r="R2738">
            <v>2</v>
          </cell>
          <cell r="S2738">
            <v>8</v>
          </cell>
          <cell r="T2738" t="str">
            <v xml:space="preserve">USD Purchase Pricelist (USD)</v>
          </cell>
          <cell r="U2738">
            <v>3.32</v>
          </cell>
          <cell r="V2738">
            <v>515.42999999999995</v>
          </cell>
          <cell r="W2738">
            <v>700</v>
          </cell>
          <cell r="X2738">
            <v>970</v>
          </cell>
        </row>
        <row r="2739">
          <cell r="A2739">
            <v>13716</v>
          </cell>
          <cell r="B2739" t="str">
            <v>AUTOLAMPS2680</v>
          </cell>
          <cell r="C2739" t="str">
            <v>AUTOLAMPS2680</v>
          </cell>
          <cell r="D2739" t="b">
            <v>1</v>
          </cell>
          <cell r="E2739" t="str">
            <v xml:space="preserve">TOYOTA TOWNACE CR55 / NOAH CR40 / LITACE (96-03) - REAR DOOR GLASS - LH</v>
          </cell>
          <cell r="F2739" t="str">
            <v>TOYOTA</v>
          </cell>
          <cell r="G2739" t="str">
            <v xml:space="preserve">YR40 RD/LH</v>
          </cell>
          <cell r="H2739" t="str">
            <v xml:space="preserve">YR40 RD/LH</v>
          </cell>
          <cell r="I2739" t="str">
            <v>854*650</v>
          </cell>
          <cell r="J2739">
            <v>0.04</v>
          </cell>
          <cell r="K2739" t="str">
            <v>SUPPLIER0015</v>
          </cell>
          <cell r="L2739" t="str">
            <v xml:space="preserve">XINYI AUTOMOBILE GLASS (SHENZHEN) CO., LTD</v>
          </cell>
          <cell r="M2739" t="e">
            <v>#N/A</v>
          </cell>
          <cell r="N2739" t="e">
            <v>#N/A</v>
          </cell>
          <cell r="O2739" t="e">
            <v>#N/A</v>
          </cell>
          <cell r="R2739">
            <v>5</v>
          </cell>
          <cell r="S2739">
            <v>20</v>
          </cell>
          <cell r="T2739" t="str">
            <v xml:space="preserve">USD Purchase Pricelist (USD)</v>
          </cell>
          <cell r="U2739">
            <v>19.63</v>
          </cell>
          <cell r="V2739">
            <v>600</v>
          </cell>
          <cell r="W2739">
            <v>700</v>
          </cell>
          <cell r="X2739">
            <v>900</v>
          </cell>
        </row>
        <row r="2740">
          <cell r="A2740">
            <v>13448</v>
          </cell>
          <cell r="B2740" t="str">
            <v>AUTOLAMPS2681</v>
          </cell>
          <cell r="C2740" t="str">
            <v>AUTOLAMPS2681</v>
          </cell>
          <cell r="D2740" t="b">
            <v>1</v>
          </cell>
          <cell r="E2740" t="str">
            <v xml:space="preserve">TOYOTA TOWNACE CR55 / NOAH CR40 / LITACE (96-03) - REAR DOOR GLASS - RH</v>
          </cell>
          <cell r="F2740" t="str">
            <v>TOYOTA</v>
          </cell>
          <cell r="G2740" t="str">
            <v xml:space="preserve">YR40 RD/RH</v>
          </cell>
          <cell r="H2740" t="str">
            <v xml:space="preserve">YR40 RD/RH</v>
          </cell>
          <cell r="I2740" t="str">
            <v>815*517</v>
          </cell>
          <cell r="J2740">
            <v>0.02</v>
          </cell>
          <cell r="K2740" t="str">
            <v>SUPPLIER0015</v>
          </cell>
          <cell r="L2740" t="str">
            <v xml:space="preserve">XINYI AUTOMOBILE GLASS (SHENZHEN) CO., LTD</v>
          </cell>
          <cell r="M2740">
            <v>0</v>
          </cell>
          <cell r="N2740">
            <v>0</v>
          </cell>
          <cell r="O2740">
            <v>0</v>
          </cell>
          <cell r="R2740">
            <v>2</v>
          </cell>
          <cell r="S2740">
            <v>8</v>
          </cell>
          <cell r="T2740" t="str">
            <v xml:space="preserve">USD Purchase Pricelist (USD)</v>
          </cell>
          <cell r="U2740">
            <v>3.61</v>
          </cell>
          <cell r="V2740">
            <v>560.45000000000005</v>
          </cell>
          <cell r="W2740">
            <v>700</v>
          </cell>
          <cell r="X2740">
            <v>970</v>
          </cell>
        </row>
        <row r="2741">
          <cell r="A2741">
            <v>13450</v>
          </cell>
          <cell r="B2741" t="str">
            <v>AUTOLAMPS2682</v>
          </cell>
          <cell r="C2741" t="str">
            <v>AUTOLAMPS2682</v>
          </cell>
          <cell r="D2741" t="b">
            <v>1</v>
          </cell>
          <cell r="E2741" t="str">
            <v xml:space="preserve">TOYOTA TOWNACE CR55 / NOAH CR40 / LITACE (96-03) - SIDE FIX GLASS - LH</v>
          </cell>
          <cell r="F2741" t="str">
            <v>TOYOTA</v>
          </cell>
          <cell r="G2741" t="str">
            <v xml:space="preserve">YR40 SR/LH/X</v>
          </cell>
          <cell r="H2741" t="str">
            <v xml:space="preserve">YR40 SR/LH/X</v>
          </cell>
          <cell r="I2741" t="str">
            <v>780*535</v>
          </cell>
          <cell r="J2741">
            <v>0.02</v>
          </cell>
          <cell r="K2741" t="str">
            <v>SUPPLIER0015</v>
          </cell>
          <cell r="L2741" t="str">
            <v xml:space="preserve">XINYI AUTOMOBILE GLASS (SHENZHEN) CO., LTD</v>
          </cell>
          <cell r="M2741">
            <v>0</v>
          </cell>
          <cell r="N2741">
            <v>0</v>
          </cell>
          <cell r="O2741">
            <v>0</v>
          </cell>
          <cell r="R2741">
            <v>2</v>
          </cell>
          <cell r="S2741">
            <v>8</v>
          </cell>
          <cell r="T2741" t="str">
            <v xml:space="preserve">USD Purchase Pricelist (USD)</v>
          </cell>
          <cell r="U2741">
            <v>3.48</v>
          </cell>
          <cell r="V2741">
            <v>540.27</v>
          </cell>
          <cell r="W2741">
            <v>700</v>
          </cell>
          <cell r="X2741">
            <v>970</v>
          </cell>
          <cell r="Z2741">
            <v>0</v>
          </cell>
          <cell r="AB2741" t="str">
            <v>A1</v>
          </cell>
        </row>
        <row r="2742">
          <cell r="A2742">
            <v>13451</v>
          </cell>
          <cell r="B2742" t="str">
            <v>AUTOLAMPS2683</v>
          </cell>
          <cell r="C2742" t="str">
            <v>AUTOLAMPS2683</v>
          </cell>
          <cell r="D2742" t="b">
            <v>1</v>
          </cell>
          <cell r="E2742" t="str">
            <v xml:space="preserve">TOYOTA TOWNACE CR55 / NOAH CR40 / LITACE (96-03) - SIDE FIX GLASS - RH</v>
          </cell>
          <cell r="F2742" t="str">
            <v>TOYOTA</v>
          </cell>
          <cell r="G2742" t="str">
            <v xml:space="preserve">YR40 SR/RH/X</v>
          </cell>
          <cell r="H2742" t="str">
            <v xml:space="preserve">YR40 SR/RH/X</v>
          </cell>
          <cell r="I2742" t="str">
            <v>780*535</v>
          </cell>
          <cell r="J2742">
            <v>0.02</v>
          </cell>
          <cell r="K2742" t="str">
            <v>SUPPLIER0015</v>
          </cell>
          <cell r="L2742" t="str">
            <v xml:space="preserve">XINYI AUTOMOBILE GLASS (SHENZHEN) CO., LTD</v>
          </cell>
          <cell r="M2742">
            <v>0</v>
          </cell>
          <cell r="N2742">
            <v>0</v>
          </cell>
          <cell r="O2742">
            <v>0</v>
          </cell>
          <cell r="R2742">
            <v>2</v>
          </cell>
          <cell r="S2742">
            <v>8</v>
          </cell>
          <cell r="T2742" t="str">
            <v xml:space="preserve">USD Purchase Pricelist (USD)</v>
          </cell>
          <cell r="U2742">
            <v>2.31</v>
          </cell>
          <cell r="V2742">
            <v>358.63</v>
          </cell>
          <cell r="W2742">
            <v>500</v>
          </cell>
          <cell r="X2742">
            <v>700</v>
          </cell>
          <cell r="Z2742">
            <v>8</v>
          </cell>
          <cell r="AB2742" t="str">
            <v>A1</v>
          </cell>
        </row>
        <row r="2743">
          <cell r="A2743">
            <v>13452</v>
          </cell>
          <cell r="B2743" t="str">
            <v>AUTOLAMPS2695</v>
          </cell>
          <cell r="C2743" t="str">
            <v>AUTOLAMPS2695</v>
          </cell>
          <cell r="D2743" t="b">
            <v>1</v>
          </cell>
          <cell r="E2743" t="str">
            <v xml:space="preserve">TOYOTA VEROSSA 4D SEDAN (01-) - LAMINATED FRONT WINDSCREEN</v>
          </cell>
          <cell r="F2743" t="str">
            <v>TOYOTA</v>
          </cell>
          <cell r="G2743" t="str">
            <v xml:space="preserve">GX120 R LFW/X</v>
          </cell>
          <cell r="H2743" t="str">
            <v xml:space="preserve">GX120-R LFW/X</v>
          </cell>
          <cell r="I2743" t="str">
            <v>1451*839</v>
          </cell>
          <cell r="J2743">
            <v>0.02</v>
          </cell>
          <cell r="K2743" t="str">
            <v>SUPPLIER0015</v>
          </cell>
          <cell r="L2743" t="str">
            <v xml:space="preserve">XINYI AUTOMOBILE GLASS (SHENZHEN) CO., LTD</v>
          </cell>
          <cell r="M2743">
            <v>0</v>
          </cell>
          <cell r="N2743">
            <v>0</v>
          </cell>
          <cell r="O2743">
            <v>0</v>
          </cell>
          <cell r="R2743">
            <v>3</v>
          </cell>
          <cell r="S2743">
            <v>12</v>
          </cell>
          <cell r="T2743" t="str">
            <v xml:space="preserve">USD Purchase Pricelist (USD)</v>
          </cell>
          <cell r="U2743">
            <v>15.76</v>
          </cell>
          <cell r="V2743">
            <v>2</v>
          </cell>
          <cell r="W2743">
            <v>3200</v>
          </cell>
          <cell r="X2743">
            <v>4420</v>
          </cell>
        </row>
        <row r="2744">
          <cell r="A2744">
            <v>12762</v>
          </cell>
          <cell r="B2744" t="str">
            <v>AUTOLAMPS2701</v>
          </cell>
          <cell r="C2744" t="str">
            <v>AUTOLAMPS2701</v>
          </cell>
          <cell r="D2744" t="b">
            <v>1</v>
          </cell>
          <cell r="E2744" t="str">
            <v xml:space="preserve">TOYOTA VITZ (03-04) - FRONT INNER FENDER - LH</v>
          </cell>
          <cell r="F2744" t="str">
            <v>TOYOTA</v>
          </cell>
          <cell r="G2744" t="str">
            <v xml:space="preserve">VITZ/03 IFF LH</v>
          </cell>
          <cell r="H2744" t="str">
            <v>53875-0D020-L</v>
          </cell>
          <cell r="J2744">
            <v>0.04</v>
          </cell>
          <cell r="K2744" t="str">
            <v>SUPPLIER0002</v>
          </cell>
          <cell r="L2744" t="str">
            <v xml:space="preserve">ANHUI TINCAI SILK CO. LTD</v>
          </cell>
          <cell r="M2744">
            <v>2</v>
          </cell>
          <cell r="N2744">
            <v>8</v>
          </cell>
          <cell r="O2744">
            <v>10</v>
          </cell>
          <cell r="R2744">
            <v>5</v>
          </cell>
          <cell r="S2744">
            <v>10</v>
          </cell>
          <cell r="T2744" t="str">
            <v xml:space="preserve">Yuan Purchase Pricelist (CNY)</v>
          </cell>
          <cell r="U2744">
            <v>12</v>
          </cell>
          <cell r="V2744">
            <v>279</v>
          </cell>
          <cell r="W2744">
            <v>410</v>
          </cell>
          <cell r="X2744">
            <v>560</v>
          </cell>
        </row>
        <row r="2745">
          <cell r="A2745">
            <v>12761</v>
          </cell>
          <cell r="B2745" t="str">
            <v>AUTOLAMPS2702</v>
          </cell>
          <cell r="C2745" t="str">
            <v>AUTOLAMPS2702</v>
          </cell>
          <cell r="D2745" t="b">
            <v>1</v>
          </cell>
          <cell r="E2745" t="str">
            <v xml:space="preserve">TOYOTA VITZ (03-04) - FRONT INNER FENDER - RH</v>
          </cell>
          <cell r="F2745" t="str">
            <v>TOYOTA</v>
          </cell>
          <cell r="G2745" t="str">
            <v xml:space="preserve">VITZ/03 IFF RH</v>
          </cell>
          <cell r="H2745" t="str">
            <v>53876-0D020-R</v>
          </cell>
          <cell r="J2745">
            <v>0.04</v>
          </cell>
          <cell r="K2745" t="str">
            <v>SUPPLIER0002</v>
          </cell>
          <cell r="L2745" t="str">
            <v xml:space="preserve">ANHUI TINCAI SILK CO. LTD</v>
          </cell>
          <cell r="M2745">
            <v>1</v>
          </cell>
          <cell r="N2745">
            <v>4</v>
          </cell>
          <cell r="O2745">
            <v>5</v>
          </cell>
          <cell r="R2745">
            <v>5</v>
          </cell>
          <cell r="S2745">
            <v>10</v>
          </cell>
          <cell r="T2745" t="str">
            <v xml:space="preserve">Yuan Purchase Pricelist (CNY)</v>
          </cell>
          <cell r="U2745">
            <v>1.69</v>
          </cell>
          <cell r="V2745">
            <v>264</v>
          </cell>
          <cell r="W2745">
            <v>410</v>
          </cell>
          <cell r="X2745">
            <v>560</v>
          </cell>
        </row>
        <row r="2746">
          <cell r="A2746">
            <v>11662</v>
          </cell>
          <cell r="B2746" t="str">
            <v>AUTOLAMPS2703</v>
          </cell>
          <cell r="C2746" t="str">
            <v>AUTOLAMPS2703</v>
          </cell>
          <cell r="D2746" t="b">
            <v>1</v>
          </cell>
          <cell r="E2746" t="str">
            <v xml:space="preserve">TOYOTA VITZ (03-04) - HEAD LAMP (212-11F5) - LH</v>
          </cell>
          <cell r="F2746" t="str">
            <v>TOYOTA</v>
          </cell>
          <cell r="G2746" t="str">
            <v xml:space="preserve">VITZ/03 HLA LH</v>
          </cell>
          <cell r="H2746" t="str">
            <v>TY18-0201-L</v>
          </cell>
          <cell r="J2746">
            <v>0.04</v>
          </cell>
          <cell r="K2746" t="str">
            <v>SUPPLIER0002</v>
          </cell>
          <cell r="L2746" t="str">
            <v xml:space="preserve">ANHUI TINCAI SILK CO. LTD</v>
          </cell>
          <cell r="M2746">
            <v>1</v>
          </cell>
          <cell r="N2746">
            <v>4</v>
          </cell>
          <cell r="O2746">
            <v>5</v>
          </cell>
          <cell r="R2746">
            <v>2</v>
          </cell>
          <cell r="S2746">
            <v>3</v>
          </cell>
          <cell r="T2746" t="str">
            <v xml:space="preserve">Yuan Purchase Pricelist (CNY)</v>
          </cell>
          <cell r="U2746">
            <v>95</v>
          </cell>
          <cell r="V2746">
            <v>2423</v>
          </cell>
          <cell r="W2746">
            <v>3630</v>
          </cell>
          <cell r="X2746">
            <v>4850</v>
          </cell>
          <cell r="Z2746">
            <v>11</v>
          </cell>
          <cell r="AB2746" t="str">
            <v>A3</v>
          </cell>
        </row>
        <row r="2747">
          <cell r="A2747">
            <v>11661</v>
          </cell>
          <cell r="B2747" t="str">
            <v>AUTOLAMPS2704</v>
          </cell>
          <cell r="C2747" t="str">
            <v>AUTOLAMPS2704</v>
          </cell>
          <cell r="D2747" t="b">
            <v>1</v>
          </cell>
          <cell r="E2747" t="str">
            <v xml:space="preserve">TOYOTA VITZ (03-04) - HEAD LAMP (212-11F5) - RH</v>
          </cell>
          <cell r="F2747" t="str">
            <v>TOYOTA</v>
          </cell>
          <cell r="G2747" t="str">
            <v xml:space="preserve">VITZ/03 HLA RH</v>
          </cell>
          <cell r="H2747" t="str">
            <v>TY18-0201-R</v>
          </cell>
          <cell r="J2747">
            <v>0.04</v>
          </cell>
          <cell r="K2747" t="str">
            <v>SUPPLIER0002</v>
          </cell>
          <cell r="L2747" t="str">
            <v xml:space="preserve">ANHUI TINCAI SILK CO. LTD</v>
          </cell>
          <cell r="M2747">
            <v>2</v>
          </cell>
          <cell r="N2747">
            <v>8</v>
          </cell>
          <cell r="O2747">
            <v>10</v>
          </cell>
          <cell r="R2747">
            <v>2</v>
          </cell>
          <cell r="S2747">
            <v>3</v>
          </cell>
          <cell r="T2747" t="str">
            <v xml:space="preserve">Yuan Purchase Pricelist (CNY)</v>
          </cell>
          <cell r="U2747">
            <v>95</v>
          </cell>
          <cell r="V2747">
            <v>2423</v>
          </cell>
          <cell r="W2747">
            <v>3630</v>
          </cell>
          <cell r="X2747">
            <v>4850</v>
          </cell>
          <cell r="Z2747">
            <v>14</v>
          </cell>
          <cell r="AB2747" t="str">
            <v>A3</v>
          </cell>
        </row>
        <row r="2748">
          <cell r="A2748">
            <v>10458</v>
          </cell>
          <cell r="B2748" t="str">
            <v>AUTOLAMPS2708</v>
          </cell>
          <cell r="C2748" t="str">
            <v>AUTOLAMPS2708</v>
          </cell>
          <cell r="D2748" t="b">
            <v>1</v>
          </cell>
          <cell r="E2748" t="str">
            <v xml:space="preserve">TOYOTA VITZ (05-08) - FRONT BUMPER</v>
          </cell>
          <cell r="F2748" t="str">
            <v>TOYOTA</v>
          </cell>
          <cell r="G2748" t="str">
            <v xml:space="preserve">VITZ/05 BPR</v>
          </cell>
          <cell r="H2748" t="str">
            <v>TY18-0307</v>
          </cell>
          <cell r="J2748">
            <v>0.04</v>
          </cell>
          <cell r="K2748" t="str">
            <v>SUPPLIER0002</v>
          </cell>
          <cell r="L2748" t="str">
            <v xml:space="preserve">ANHUI TINCAI SILK CO. LTD</v>
          </cell>
          <cell r="M2748">
            <v>0</v>
          </cell>
          <cell r="N2748">
            <v>0</v>
          </cell>
          <cell r="O2748">
            <v>0</v>
          </cell>
          <cell r="R2748">
            <v>2</v>
          </cell>
          <cell r="S2748">
            <v>3</v>
          </cell>
          <cell r="T2748" t="str">
            <v xml:space="preserve">Yuan Purchase Pricelist (CNY)</v>
          </cell>
          <cell r="U2748">
            <v>17.5</v>
          </cell>
          <cell r="V2748">
            <v>2735</v>
          </cell>
          <cell r="W2748">
            <v>4240</v>
          </cell>
          <cell r="X2748">
            <v>5860</v>
          </cell>
        </row>
        <row r="2749">
          <cell r="A2749">
            <v>11502</v>
          </cell>
          <cell r="B2749" t="str">
            <v>AUTOLAMPS2709</v>
          </cell>
          <cell r="C2749" t="str">
            <v>AUTOLAMPS2709</v>
          </cell>
          <cell r="D2749" t="b">
            <v>1</v>
          </cell>
          <cell r="E2749" t="str">
            <v xml:space="preserve">TOYOTA VITZ (05-12) - FOG LAMP HOUSING - LH</v>
          </cell>
          <cell r="F2749" t="str">
            <v>TOYOTA</v>
          </cell>
          <cell r="G2749" t="str">
            <v xml:space="preserve">VITZ/05 FLH LH</v>
          </cell>
          <cell r="H2749" t="str">
            <v>TY18-0304-01-L</v>
          </cell>
          <cell r="J2749">
            <v>0.04</v>
          </cell>
          <cell r="K2749" t="str">
            <v>SUPPLIER0002</v>
          </cell>
          <cell r="L2749" t="str">
            <v xml:space="preserve">ANHUI TINCAI SILK CO. LTD</v>
          </cell>
          <cell r="M2749">
            <v>2</v>
          </cell>
          <cell r="N2749">
            <v>8</v>
          </cell>
          <cell r="O2749">
            <v>10</v>
          </cell>
          <cell r="P2749">
            <v>5</v>
          </cell>
          <cell r="Q2749">
            <v>10</v>
          </cell>
          <cell r="T2749" t="str">
            <v xml:space="preserve">Yuan Purchase Pricelist (CNY)</v>
          </cell>
          <cell r="U2749">
            <v>1</v>
          </cell>
          <cell r="V2749">
            <v>156</v>
          </cell>
          <cell r="W2749">
            <v>240</v>
          </cell>
          <cell r="X2749">
            <v>340</v>
          </cell>
          <cell r="Z2749">
            <v>25</v>
          </cell>
          <cell r="AB2749" t="str">
            <v>B18</v>
          </cell>
        </row>
        <row r="2750">
          <cell r="A2750">
            <v>11501</v>
          </cell>
          <cell r="B2750" t="str">
            <v>AUTOLAMPS2710</v>
          </cell>
          <cell r="C2750" t="str">
            <v>AUTOLAMPS2710</v>
          </cell>
          <cell r="D2750" t="b">
            <v>1</v>
          </cell>
          <cell r="E2750" t="str">
            <v xml:space="preserve">TOYOTA VITZ (05-12) - FOG LAMP HOUSING - RH</v>
          </cell>
          <cell r="F2750" t="str">
            <v>TOYOTA</v>
          </cell>
          <cell r="G2750" t="str">
            <v xml:space="preserve">VITZ/05 FLH RH</v>
          </cell>
          <cell r="H2750" t="str">
            <v>TY18-0304-01-R</v>
          </cell>
          <cell r="J2750">
            <v>0.04</v>
          </cell>
          <cell r="K2750" t="str">
            <v>SUPPLIER0002</v>
          </cell>
          <cell r="L2750" t="str">
            <v xml:space="preserve">ANHUI TINCAI SILK CO. LTD</v>
          </cell>
          <cell r="M2750">
            <v>2</v>
          </cell>
          <cell r="N2750">
            <v>8</v>
          </cell>
          <cell r="O2750">
            <v>10</v>
          </cell>
          <cell r="P2750">
            <v>5</v>
          </cell>
          <cell r="Q2750">
            <v>10</v>
          </cell>
          <cell r="T2750" t="str">
            <v xml:space="preserve">Yuan Purchase Pricelist (CNY)</v>
          </cell>
          <cell r="U2750">
            <v>1</v>
          </cell>
          <cell r="V2750">
            <v>156</v>
          </cell>
          <cell r="W2750">
            <v>240</v>
          </cell>
          <cell r="X2750">
            <v>340</v>
          </cell>
          <cell r="Z2750">
            <v>21</v>
          </cell>
          <cell r="AB2750" t="str">
            <v>B18</v>
          </cell>
        </row>
        <row r="2751">
          <cell r="A2751">
            <v>11504</v>
          </cell>
          <cell r="B2751" t="str">
            <v>AUTOLAMPS2706</v>
          </cell>
          <cell r="C2751" t="str">
            <v>AUTOLAMPS2706</v>
          </cell>
          <cell r="D2751" t="b">
            <v>1</v>
          </cell>
          <cell r="E2751" t="str">
            <v xml:space="preserve">TOYOTA VITZ (05-12) - FRONT LOWER BUMPER GRILL</v>
          </cell>
          <cell r="F2751" t="str">
            <v>TOYOTA</v>
          </cell>
          <cell r="G2751" t="str">
            <v xml:space="preserve">VITZ/05 FLBGRL</v>
          </cell>
          <cell r="H2751" t="str">
            <v>TY18-0307-04</v>
          </cell>
          <cell r="J2751">
            <v>0.04</v>
          </cell>
          <cell r="K2751" t="str">
            <v>SUPPLIER0002</v>
          </cell>
          <cell r="L2751" t="str">
            <v xml:space="preserve">ANHUI TINCAI SILK CO. LTD</v>
          </cell>
          <cell r="N2751">
            <v>0</v>
          </cell>
          <cell r="O2751">
            <v>0</v>
          </cell>
          <cell r="R2751">
            <v>2</v>
          </cell>
          <cell r="S2751">
            <v>3</v>
          </cell>
          <cell r="T2751" t="str">
            <v xml:space="preserve">Yuan Purchase Pricelist (CNY)</v>
          </cell>
          <cell r="U2751">
            <v>3.5</v>
          </cell>
          <cell r="V2751">
            <v>547</v>
          </cell>
          <cell r="W2751">
            <v>850</v>
          </cell>
          <cell r="X2751">
            <v>1180</v>
          </cell>
          <cell r="Z2751">
            <v>52</v>
          </cell>
          <cell r="AB2751" t="str">
            <v>G4B</v>
          </cell>
        </row>
        <row r="2752">
          <cell r="A2752">
            <v>11503</v>
          </cell>
          <cell r="B2752" t="str">
            <v>AUTOLAMPS2707</v>
          </cell>
          <cell r="C2752" t="str">
            <v>AUTOLAMPS2707</v>
          </cell>
          <cell r="D2752" t="b">
            <v>1</v>
          </cell>
          <cell r="E2752" t="str">
            <v xml:space="preserve">TOYOTA VITZ (05-12) - FRONT UPPER BUMPER GRILL</v>
          </cell>
          <cell r="F2752" t="str">
            <v>TOYOTA</v>
          </cell>
          <cell r="G2752" t="str">
            <v xml:space="preserve">VITZ/05 FUBGRL</v>
          </cell>
          <cell r="H2752" t="str">
            <v>TY18-0307-02</v>
          </cell>
          <cell r="J2752">
            <v>0.04</v>
          </cell>
          <cell r="K2752" t="str">
            <v>SUPPLIER0002</v>
          </cell>
          <cell r="L2752" t="str">
            <v xml:space="preserve">ANHUI TINCAI SILK CO. LTD</v>
          </cell>
          <cell r="M2752">
            <v>0</v>
          </cell>
          <cell r="N2752">
            <v>0</v>
          </cell>
          <cell r="O2752">
            <v>0</v>
          </cell>
          <cell r="R2752">
            <v>2</v>
          </cell>
          <cell r="S2752">
            <v>3</v>
          </cell>
          <cell r="T2752" t="str">
            <v xml:space="preserve">Yuan Purchase Pricelist (CNY)</v>
          </cell>
          <cell r="U2752">
            <v>5.83</v>
          </cell>
          <cell r="V2752">
            <v>911</v>
          </cell>
          <cell r="W2752">
            <v>1410</v>
          </cell>
          <cell r="X2752">
            <v>1940</v>
          </cell>
          <cell r="Z2752">
            <v>73</v>
          </cell>
          <cell r="AB2752" t="str">
            <v>G4B</v>
          </cell>
        </row>
        <row r="2753">
          <cell r="A2753">
            <v>10456</v>
          </cell>
          <cell r="B2753" t="str">
            <v>AUTOLAMPS2711</v>
          </cell>
          <cell r="C2753" t="str">
            <v>AUTOLAMPS2711</v>
          </cell>
          <cell r="D2753" t="b">
            <v>1</v>
          </cell>
          <cell r="E2753" t="str">
            <v xml:space="preserve">TOYOTA VITZ (05-12) - HEAD LAMP (212-11L2) - LH</v>
          </cell>
          <cell r="F2753" t="str">
            <v>TOYOTA</v>
          </cell>
          <cell r="G2753" t="str">
            <v xml:space="preserve">VITZ/05 HLA LH</v>
          </cell>
          <cell r="H2753" t="str">
            <v>TY18-0301-L</v>
          </cell>
          <cell r="J2753">
            <v>0.04</v>
          </cell>
          <cell r="K2753" t="str">
            <v>SUPPLIER0002</v>
          </cell>
          <cell r="L2753" t="str">
            <v xml:space="preserve">ANHUI TINCAI SILK CO. LTD</v>
          </cell>
          <cell r="M2753">
            <v>1</v>
          </cell>
          <cell r="N2753">
            <v>4</v>
          </cell>
          <cell r="O2753">
            <v>5</v>
          </cell>
          <cell r="R2753">
            <v>3</v>
          </cell>
          <cell r="S2753">
            <v>5</v>
          </cell>
          <cell r="T2753" t="str">
            <v xml:space="preserve">Yuan Purchase Pricelist (CNY)</v>
          </cell>
          <cell r="U2753">
            <v>130</v>
          </cell>
          <cell r="V2753">
            <v>3305.64</v>
          </cell>
          <cell r="W2753">
            <v>5000</v>
          </cell>
          <cell r="X2753">
            <v>8700</v>
          </cell>
          <cell r="Z2753">
            <v>8</v>
          </cell>
          <cell r="AB2753" t="str">
            <v>A3</v>
          </cell>
        </row>
        <row r="2754">
          <cell r="A2754">
            <v>10455</v>
          </cell>
          <cell r="B2754" t="str">
            <v>AUTOLAMPS2712</v>
          </cell>
          <cell r="C2754" t="str">
            <v>AUTOLAMPS2712</v>
          </cell>
          <cell r="D2754" t="b">
            <v>1</v>
          </cell>
          <cell r="E2754" t="str">
            <v xml:space="preserve">TOYOTA VITZ (05-12) - HEAD LAMP (212-11L2) - RH</v>
          </cell>
          <cell r="F2754" t="str">
            <v>TOYOTA</v>
          </cell>
          <cell r="G2754" t="str">
            <v xml:space="preserve">VITZ/05 HLA RH</v>
          </cell>
          <cell r="H2754" t="str">
            <v>TY18-0301-R</v>
          </cell>
          <cell r="J2754">
            <v>0.04</v>
          </cell>
          <cell r="K2754" t="str">
            <v>SUPPLIER0002</v>
          </cell>
          <cell r="L2754" t="str">
            <v xml:space="preserve">ANHUI TINCAI SILK CO. LTD</v>
          </cell>
          <cell r="M2754">
            <v>1</v>
          </cell>
          <cell r="N2754">
            <v>4</v>
          </cell>
          <cell r="O2754">
            <v>5</v>
          </cell>
          <cell r="R2754">
            <v>3</v>
          </cell>
          <cell r="S2754">
            <v>5</v>
          </cell>
          <cell r="T2754" t="str">
            <v xml:space="preserve">Yuan Purchase Pricelist (CNY)</v>
          </cell>
          <cell r="U2754">
            <v>130</v>
          </cell>
          <cell r="V2754">
            <v>3305.64</v>
          </cell>
          <cell r="W2754">
            <v>5000</v>
          </cell>
          <cell r="X2754">
            <v>8700</v>
          </cell>
          <cell r="Z2754">
            <v>9</v>
          </cell>
          <cell r="AB2754" t="str">
            <v>A3</v>
          </cell>
        </row>
        <row r="2755">
          <cell r="A2755">
            <v>10459</v>
          </cell>
          <cell r="B2755" t="str">
            <v>AUTOLAMPS2705</v>
          </cell>
          <cell r="C2755" t="str">
            <v>AUTOLAMPS2705</v>
          </cell>
          <cell r="D2755" t="b">
            <v>1</v>
          </cell>
          <cell r="E2755" t="str">
            <v xml:space="preserve">TOYOTA VITZ (05-12) - REAR BUMPER</v>
          </cell>
          <cell r="F2755" t="str">
            <v>TOYOTA</v>
          </cell>
          <cell r="G2755" t="str">
            <v xml:space="preserve">VITZ/05 BPRR</v>
          </cell>
          <cell r="H2755" t="str">
            <v>TY18-0308</v>
          </cell>
          <cell r="J2755">
            <v>0.04</v>
          </cell>
          <cell r="K2755" t="str">
            <v>SUPPLIER0002</v>
          </cell>
          <cell r="L2755" t="str">
            <v xml:space="preserve">ANHUI TINCAI SILK CO. LTD</v>
          </cell>
          <cell r="N2755">
            <v>0</v>
          </cell>
          <cell r="O2755">
            <v>0</v>
          </cell>
          <cell r="R2755">
            <v>2</v>
          </cell>
          <cell r="S2755">
            <v>3</v>
          </cell>
          <cell r="T2755" t="str">
            <v xml:space="preserve">Yuan Purchase Pricelist (CNY)</v>
          </cell>
          <cell r="U2755">
            <v>103</v>
          </cell>
          <cell r="V2755">
            <v>2318</v>
          </cell>
          <cell r="W2755">
            <v>3590</v>
          </cell>
          <cell r="X2755">
            <v>4960</v>
          </cell>
        </row>
        <row r="2756">
          <cell r="A2756">
            <v>11500</v>
          </cell>
          <cell r="B2756" t="str">
            <v>AUTOLAMPS2717</v>
          </cell>
          <cell r="C2756" t="str">
            <v>AUTOLAMPS2717</v>
          </cell>
          <cell r="D2756" t="b">
            <v>1</v>
          </cell>
          <cell r="E2756" t="str">
            <v xml:space="preserve">TOYOTA VITZ (05-12) - TAIL LAMP (WHITE/RED 212-19P3) ME TYPE - LH</v>
          </cell>
          <cell r="F2756" t="str">
            <v>TOYOTA</v>
          </cell>
          <cell r="G2756" t="str">
            <v xml:space="preserve">VITZ/05 TLAW/R ME LH</v>
          </cell>
          <cell r="H2756" t="str">
            <v>TY18-0302-L</v>
          </cell>
          <cell r="J2756">
            <v>0.04</v>
          </cell>
          <cell r="K2756" t="str">
            <v>SUPPLIER0002</v>
          </cell>
          <cell r="L2756" t="str">
            <v xml:space="preserve">ANHUI TINCAI SILK CO. LTD</v>
          </cell>
          <cell r="M2756">
            <v>0</v>
          </cell>
          <cell r="N2756">
            <v>0</v>
          </cell>
          <cell r="O2756">
            <v>0</v>
          </cell>
          <cell r="R2756">
            <v>2</v>
          </cell>
          <cell r="S2756">
            <v>5</v>
          </cell>
          <cell r="T2756" t="str">
            <v xml:space="preserve">Yuan Purchase Pricelist (CNY)</v>
          </cell>
          <cell r="U2756">
            <v>13.94</v>
          </cell>
          <cell r="V2756">
            <v>2179</v>
          </cell>
          <cell r="W2756">
            <v>3380</v>
          </cell>
          <cell r="X2756">
            <v>4670</v>
          </cell>
          <cell r="Z2756">
            <v>0</v>
          </cell>
          <cell r="AB2756" t="str">
            <v>B1</v>
          </cell>
        </row>
        <row r="2757">
          <cell r="A2757">
            <v>11499</v>
          </cell>
          <cell r="B2757" t="str">
            <v>AUTOLAMPS2718</v>
          </cell>
          <cell r="C2757" t="str">
            <v>AUTOLAMPS2718</v>
          </cell>
          <cell r="D2757" t="b">
            <v>1</v>
          </cell>
          <cell r="E2757" t="str">
            <v xml:space="preserve">TOYOTA VITZ (05-12) - TAIL LAMP (WHITE/RED 212-19P3) ME TYPE - RH</v>
          </cell>
          <cell r="F2757" t="str">
            <v>TOYOTA</v>
          </cell>
          <cell r="G2757" t="str">
            <v xml:space="preserve">VITZ/05 TLAW/R ME RH</v>
          </cell>
          <cell r="H2757" t="str">
            <v>TY18-0302-R</v>
          </cell>
          <cell r="J2757">
            <v>0.04</v>
          </cell>
          <cell r="K2757" t="str">
            <v>SUPPLIER0002</v>
          </cell>
          <cell r="L2757" t="str">
            <v xml:space="preserve">ANHUI TINCAI SILK CO. LTD</v>
          </cell>
          <cell r="M2757">
            <v>0</v>
          </cell>
          <cell r="N2757">
            <v>0</v>
          </cell>
          <cell r="O2757">
            <v>0</v>
          </cell>
          <cell r="R2757">
            <v>2</v>
          </cell>
          <cell r="S2757">
            <v>5</v>
          </cell>
          <cell r="T2757" t="str">
            <v xml:space="preserve">Yuan Purchase Pricelist (CNY)</v>
          </cell>
          <cell r="U2757">
            <v>93</v>
          </cell>
          <cell r="V2757">
            <v>2093</v>
          </cell>
          <cell r="W2757">
            <v>3240</v>
          </cell>
          <cell r="X2757">
            <v>4480</v>
          </cell>
          <cell r="Z2757">
            <v>28</v>
          </cell>
          <cell r="AB2757" t="str">
            <v>B1</v>
          </cell>
        </row>
        <row r="2758">
          <cell r="A2758">
            <v>13648</v>
          </cell>
          <cell r="B2758" t="str">
            <v>AUTOLAMPS2715</v>
          </cell>
          <cell r="C2758" t="str">
            <v>AUTOLAMPS2715</v>
          </cell>
          <cell r="D2758" t="b">
            <v>1</v>
          </cell>
          <cell r="E2758" t="str">
            <v xml:space="preserve">TOYOTA VITZ (05-13) - DOOR MIRROR (5 WIRE W/LIGHT) - LH</v>
          </cell>
          <cell r="F2758" t="str">
            <v>TOYOTA</v>
          </cell>
          <cell r="G2758" t="str">
            <v xml:space="preserve">VITZ/05  SME5W LH</v>
          </cell>
          <cell r="H2758" t="str">
            <v>TY18-0312-L</v>
          </cell>
          <cell r="J2758">
            <v>0.04</v>
          </cell>
          <cell r="K2758" t="str">
            <v>SUPPLIER0002</v>
          </cell>
          <cell r="L2758" t="str">
            <v xml:space="preserve">ANHUI TINCAI SILK CO. LTD</v>
          </cell>
          <cell r="N2758">
            <v>0</v>
          </cell>
          <cell r="O2758">
            <v>0</v>
          </cell>
          <cell r="P2758">
            <v>3</v>
          </cell>
          <cell r="Q2758">
            <v>5</v>
          </cell>
          <cell r="T2758" t="str">
            <v xml:space="preserve">Yuan Purchase Pricelist (CNY)</v>
          </cell>
          <cell r="U2758">
            <v>98</v>
          </cell>
          <cell r="V2758">
            <v>2205</v>
          </cell>
          <cell r="W2758">
            <v>3420</v>
          </cell>
          <cell r="X2758">
            <v>4720</v>
          </cell>
          <cell r="Z2758">
            <v>12</v>
          </cell>
          <cell r="AB2758" t="str">
            <v>B13</v>
          </cell>
        </row>
        <row r="2759">
          <cell r="A2759">
            <v>13647</v>
          </cell>
          <cell r="B2759" t="str">
            <v>AUTOLAMPS2716</v>
          </cell>
          <cell r="C2759" t="str">
            <v>AUTOLAMPS2716</v>
          </cell>
          <cell r="D2759" t="b">
            <v>1</v>
          </cell>
          <cell r="E2759" t="str">
            <v xml:space="preserve">TOYOTA VITZ (05-13) - DOOR MIRROR (5 WIRE W/LIGHT) - RH</v>
          </cell>
          <cell r="F2759" t="str">
            <v>TOYOTA</v>
          </cell>
          <cell r="G2759" t="str">
            <v xml:space="preserve">VITZ/05  SME5W RH</v>
          </cell>
          <cell r="H2759" t="str">
            <v>TY18-0312-R</v>
          </cell>
          <cell r="J2759">
            <v>0.04</v>
          </cell>
          <cell r="K2759" t="str">
            <v>SUPPLIER0002</v>
          </cell>
          <cell r="L2759" t="str">
            <v xml:space="preserve">ANHUI TINCAI SILK CO. LTD</v>
          </cell>
          <cell r="N2759">
            <v>0</v>
          </cell>
          <cell r="O2759">
            <v>0</v>
          </cell>
          <cell r="P2759">
            <v>3</v>
          </cell>
          <cell r="Q2759">
            <v>5</v>
          </cell>
          <cell r="T2759" t="str">
            <v xml:space="preserve">Yuan Purchase Pricelist (CNY)</v>
          </cell>
          <cell r="U2759">
            <v>98</v>
          </cell>
          <cell r="V2759">
            <v>2205</v>
          </cell>
          <cell r="W2759">
            <v>3420</v>
          </cell>
          <cell r="X2759">
            <v>4720</v>
          </cell>
          <cell r="Z2759">
            <v>2</v>
          </cell>
          <cell r="AB2759" t="str">
            <v>B13</v>
          </cell>
        </row>
        <row r="2760">
          <cell r="A2760">
            <v>12637</v>
          </cell>
          <cell r="B2760" t="str">
            <v>AUTOLAMPS2713</v>
          </cell>
          <cell r="C2760" t="str">
            <v>AUTOLAMPS2713</v>
          </cell>
          <cell r="D2760" t="b">
            <v>1</v>
          </cell>
          <cell r="E2760" t="str">
            <v xml:space="preserve">TOYOTA VITZ (05-13) - DOOR MIRROR ELECTRIC (3 WIRE) - LH</v>
          </cell>
          <cell r="F2760" t="str">
            <v>TOYOTA</v>
          </cell>
          <cell r="G2760" t="str">
            <v xml:space="preserve">VITZ/05 SME3W LH</v>
          </cell>
          <cell r="H2760" t="str">
            <v>TY18-0312-L</v>
          </cell>
          <cell r="J2760">
            <v>0.04</v>
          </cell>
          <cell r="K2760" t="str">
            <v>SUPPLIER0002</v>
          </cell>
          <cell r="L2760" t="str">
            <v xml:space="preserve">ANHUI TINCAI SILK CO. LTD</v>
          </cell>
          <cell r="M2760">
            <v>0</v>
          </cell>
          <cell r="N2760">
            <v>0</v>
          </cell>
          <cell r="O2760">
            <v>0</v>
          </cell>
          <cell r="P2760">
            <v>3</v>
          </cell>
          <cell r="Q2760">
            <v>5</v>
          </cell>
          <cell r="T2760" t="str">
            <v xml:space="preserve">Yuan Purchase Pricelist (CNY)</v>
          </cell>
          <cell r="U2760">
            <v>98</v>
          </cell>
          <cell r="V2760">
            <v>2491.94</v>
          </cell>
          <cell r="W2760">
            <v>3800</v>
          </cell>
          <cell r="X2760">
            <v>6600</v>
          </cell>
        </row>
        <row r="2761">
          <cell r="A2761">
            <v>12636</v>
          </cell>
          <cell r="B2761" t="str">
            <v>AUTOLAMPS2714</v>
          </cell>
          <cell r="C2761" t="str">
            <v>AUTOLAMPS2714</v>
          </cell>
          <cell r="D2761" t="b">
            <v>1</v>
          </cell>
          <cell r="E2761" t="str">
            <v xml:space="preserve">TOYOTA VITZ (05-13) - DOOR MIRROR ELECTRIC (3 WIRE) - RH</v>
          </cell>
          <cell r="F2761" t="str">
            <v>TOYOTA</v>
          </cell>
          <cell r="G2761" t="str">
            <v xml:space="preserve">VITZ/05 SME3W RH</v>
          </cell>
          <cell r="H2761" t="str">
            <v>TY18-0312-R</v>
          </cell>
          <cell r="J2761">
            <v>0.04</v>
          </cell>
          <cell r="K2761" t="str">
            <v>SUPPLIER0002</v>
          </cell>
          <cell r="L2761" t="str">
            <v xml:space="preserve">ANHUI TINCAI SILK CO. LTD</v>
          </cell>
          <cell r="M2761">
            <v>0</v>
          </cell>
          <cell r="N2761">
            <v>0</v>
          </cell>
          <cell r="O2761">
            <v>0</v>
          </cell>
          <cell r="P2761">
            <v>3</v>
          </cell>
          <cell r="Q2761">
            <v>5</v>
          </cell>
          <cell r="T2761" t="str">
            <v xml:space="preserve">Yuan Purchase Pricelist (CNY)</v>
          </cell>
          <cell r="U2761">
            <v>98</v>
          </cell>
          <cell r="V2761">
            <v>2491.94</v>
          </cell>
          <cell r="W2761">
            <v>3800</v>
          </cell>
          <cell r="X2761">
            <v>6600</v>
          </cell>
        </row>
        <row r="2762">
          <cell r="A2762">
            <v>13005</v>
          </cell>
          <cell r="B2762" t="str">
            <v>AUTOLAMPS2719</v>
          </cell>
          <cell r="C2762" t="str">
            <v>AUTOLAMPS2719</v>
          </cell>
          <cell r="D2762" t="b">
            <v>1</v>
          </cell>
          <cell r="E2762" t="str">
            <v xml:space="preserve">TOYOTA VITZ (09-10) - TAIL LAMP (WHITE/WHITE 212-19N6) JAPAN TYPE - LH</v>
          </cell>
          <cell r="F2762" t="str">
            <v>TOYOTA</v>
          </cell>
          <cell r="G2762" t="str">
            <v xml:space="preserve">VITZ/09 TLA W/W LH</v>
          </cell>
          <cell r="H2762" t="str">
            <v>TY18-0302A-L</v>
          </cell>
          <cell r="J2762">
            <v>0.04</v>
          </cell>
          <cell r="K2762" t="str">
            <v>SUPPLIER0002</v>
          </cell>
          <cell r="L2762" t="str">
            <v xml:space="preserve">ANHUI TINCAI SILK CO. LTD</v>
          </cell>
          <cell r="N2762">
            <v>0</v>
          </cell>
          <cell r="O2762">
            <v>0</v>
          </cell>
          <cell r="R2762">
            <v>2</v>
          </cell>
          <cell r="S2762">
            <v>5</v>
          </cell>
          <cell r="T2762" t="str">
            <v xml:space="preserve">Yuan Purchase Pricelist (CNY)</v>
          </cell>
          <cell r="U2762">
            <v>13.94</v>
          </cell>
          <cell r="V2762">
            <v>2179</v>
          </cell>
          <cell r="W2762">
            <v>3380</v>
          </cell>
          <cell r="X2762">
            <v>4670</v>
          </cell>
          <cell r="Z2762">
            <v>36</v>
          </cell>
          <cell r="AB2762" t="str">
            <v>B1</v>
          </cell>
        </row>
        <row r="2763">
          <cell r="A2763">
            <v>13006</v>
          </cell>
          <cell r="B2763" t="str">
            <v>AUTOLAMPS2720</v>
          </cell>
          <cell r="C2763" t="str">
            <v>AUTOLAMPS2720</v>
          </cell>
          <cell r="D2763" t="b">
            <v>1</v>
          </cell>
          <cell r="E2763" t="str">
            <v xml:space="preserve">TOYOTA VITZ (09-10) - TAIL LAMP (WHITE/WHITE 212-19N6) JAPAN TYPE - RH</v>
          </cell>
          <cell r="F2763" t="str">
            <v>TOYOTA</v>
          </cell>
          <cell r="G2763" t="str">
            <v xml:space="preserve">VITZ/09 TLA W/W RH</v>
          </cell>
          <cell r="H2763" t="str">
            <v>TY18-0302A-R</v>
          </cell>
          <cell r="J2763">
            <v>0.04</v>
          </cell>
          <cell r="K2763" t="str">
            <v>SUPPLIER0002</v>
          </cell>
          <cell r="L2763" t="str">
            <v xml:space="preserve">ANHUI TINCAI SILK CO. LTD</v>
          </cell>
          <cell r="M2763">
            <v>0</v>
          </cell>
          <cell r="N2763">
            <v>0</v>
          </cell>
          <cell r="O2763">
            <v>0</v>
          </cell>
          <cell r="R2763">
            <v>2</v>
          </cell>
          <cell r="S2763">
            <v>5</v>
          </cell>
          <cell r="T2763" t="str">
            <v xml:space="preserve">Yuan Purchase Pricelist (CNY)</v>
          </cell>
          <cell r="U2763">
            <v>13.94</v>
          </cell>
          <cell r="V2763">
            <v>1000</v>
          </cell>
          <cell r="W2763">
            <v>3380</v>
          </cell>
          <cell r="X2763">
            <v>4670</v>
          </cell>
          <cell r="Z2763">
            <v>22</v>
          </cell>
          <cell r="AB2763" t="str">
            <v>B1</v>
          </cell>
        </row>
        <row r="2764">
          <cell r="A2764">
            <v>13008</v>
          </cell>
          <cell r="B2764" t="str">
            <v>AUTOLAMPS2721</v>
          </cell>
          <cell r="C2764" t="str">
            <v>AUTOLAMPS2721</v>
          </cell>
          <cell r="D2764" t="b">
            <v>1</v>
          </cell>
          <cell r="E2764" t="str">
            <v xml:space="preserve">TOYOTA VITZ (09-10) - TAIL LAMP (YELLOW/WHITE 212-19T3) - LH</v>
          </cell>
          <cell r="F2764" t="str">
            <v>TOYOTA</v>
          </cell>
          <cell r="G2764" t="str">
            <v xml:space="preserve">VITZ/09 TLA Y/W LH</v>
          </cell>
          <cell r="H2764" t="str">
            <v>TY18-0302B-L</v>
          </cell>
          <cell r="J2764">
            <v>0.04</v>
          </cell>
          <cell r="K2764" t="str">
            <v>SUPPLIER0002</v>
          </cell>
          <cell r="L2764" t="str">
            <v xml:space="preserve">ANHUI TINCAI SILK CO. LTD</v>
          </cell>
          <cell r="M2764">
            <v>1</v>
          </cell>
          <cell r="N2764">
            <v>4</v>
          </cell>
          <cell r="O2764">
            <v>5</v>
          </cell>
          <cell r="R2764">
            <v>2</v>
          </cell>
          <cell r="S2764">
            <v>5</v>
          </cell>
          <cell r="T2764" t="str">
            <v xml:space="preserve">Yuan Purchase Pricelist (CNY)</v>
          </cell>
          <cell r="U2764">
            <v>93</v>
          </cell>
          <cell r="V2764">
            <v>2093</v>
          </cell>
          <cell r="W2764">
            <v>3240</v>
          </cell>
          <cell r="X2764">
            <v>4480</v>
          </cell>
          <cell r="Z2764">
            <v>11</v>
          </cell>
          <cell r="AB2764" t="str">
            <v>B1</v>
          </cell>
        </row>
        <row r="2765">
          <cell r="A2765">
            <v>13007</v>
          </cell>
          <cell r="B2765" t="str">
            <v>AUTOLAMPS2722</v>
          </cell>
          <cell r="C2765" t="str">
            <v>AUTOLAMPS2722</v>
          </cell>
          <cell r="D2765" t="b">
            <v>1</v>
          </cell>
          <cell r="E2765" t="str">
            <v xml:space="preserve">TOYOTA VITZ (09-10) - TAIL LAMP (YELLOW/WHITE 212-19T3) - RH</v>
          </cell>
          <cell r="F2765" t="str">
            <v>TOYOTA</v>
          </cell>
          <cell r="G2765" t="str">
            <v xml:space="preserve">VITZ/09 TLA Y/W RH</v>
          </cell>
          <cell r="H2765" t="str">
            <v>TY18-0302B-R</v>
          </cell>
          <cell r="J2765">
            <v>0.04</v>
          </cell>
          <cell r="K2765" t="str">
            <v>SUPPLIER0002</v>
          </cell>
          <cell r="L2765" t="str">
            <v xml:space="preserve">ANHUI TINCAI SILK CO. LTD</v>
          </cell>
          <cell r="M2765">
            <v>1</v>
          </cell>
          <cell r="N2765">
            <v>4</v>
          </cell>
          <cell r="O2765">
            <v>5</v>
          </cell>
          <cell r="R2765">
            <v>2</v>
          </cell>
          <cell r="S2765">
            <v>5</v>
          </cell>
          <cell r="T2765" t="str">
            <v xml:space="preserve">Yuan Purchase Pricelist (CNY)</v>
          </cell>
          <cell r="U2765">
            <v>93</v>
          </cell>
          <cell r="V2765">
            <v>2093</v>
          </cell>
          <cell r="W2765">
            <v>3240</v>
          </cell>
          <cell r="X2765">
            <v>4480</v>
          </cell>
          <cell r="Z2765">
            <v>7</v>
          </cell>
          <cell r="AB2765" t="str">
            <v>B1</v>
          </cell>
        </row>
        <row r="2766">
          <cell r="A2766">
            <v>11660</v>
          </cell>
          <cell r="B2766" t="str">
            <v>AUTOLAMPS2723</v>
          </cell>
          <cell r="C2766" t="str">
            <v>AUTOLAMPS2723</v>
          </cell>
          <cell r="D2766" t="b">
            <v>1</v>
          </cell>
          <cell r="E2766" t="str">
            <v xml:space="preserve">TOYOTA VITZ (99-02) - HEAD LAMP (212-11A2)  - LH</v>
          </cell>
          <cell r="F2766" t="str">
            <v>TOYOTA</v>
          </cell>
          <cell r="G2766" t="str">
            <v xml:space="preserve">VITZ/99 HLA LH</v>
          </cell>
          <cell r="H2766" t="str">
            <v>TY18-0101-L</v>
          </cell>
          <cell r="J2766">
            <v>0.04</v>
          </cell>
          <cell r="K2766" t="str">
            <v>SUPPLIER0002</v>
          </cell>
          <cell r="L2766" t="str">
            <v xml:space="preserve">ANHUI TINCAI SILK CO. LTD</v>
          </cell>
          <cell r="M2766">
            <v>2</v>
          </cell>
          <cell r="N2766">
            <v>8</v>
          </cell>
          <cell r="O2766">
            <v>10</v>
          </cell>
          <cell r="R2766">
            <v>3</v>
          </cell>
          <cell r="S2766">
            <v>10</v>
          </cell>
          <cell r="T2766" t="str">
            <v xml:space="preserve">Yuan Purchase Pricelist (CNY)</v>
          </cell>
          <cell r="U2766">
            <v>100</v>
          </cell>
          <cell r="V2766">
            <v>2542.8000000000002</v>
          </cell>
          <cell r="W2766">
            <v>3800</v>
          </cell>
          <cell r="X2766">
            <v>6600</v>
          </cell>
          <cell r="Z2766">
            <v>20</v>
          </cell>
          <cell r="AB2766" t="str">
            <v>A4</v>
          </cell>
        </row>
        <row r="2767">
          <cell r="A2767">
            <v>11659</v>
          </cell>
          <cell r="B2767" t="str">
            <v>AUTOLAMPS2724</v>
          </cell>
          <cell r="C2767" t="str">
            <v>AUTOLAMPS2724</v>
          </cell>
          <cell r="D2767" t="b">
            <v>1</v>
          </cell>
          <cell r="E2767" t="str">
            <v xml:space="preserve">TOYOTA VITZ (99-02) - HEAD LAMP (212-11A2)  - RH</v>
          </cell>
          <cell r="F2767" t="str">
            <v>TOYOTA</v>
          </cell>
          <cell r="G2767" t="str">
            <v xml:space="preserve">VITZ/99 HLA RH</v>
          </cell>
          <cell r="H2767" t="str">
            <v>TY18-0101-R</v>
          </cell>
          <cell r="J2767">
            <v>0.04</v>
          </cell>
          <cell r="K2767" t="str">
            <v>SUPPLIER0002</v>
          </cell>
          <cell r="L2767" t="str">
            <v xml:space="preserve">ANHUI TINCAI SILK CO. LTD</v>
          </cell>
          <cell r="M2767">
            <v>2</v>
          </cell>
          <cell r="N2767">
            <v>8</v>
          </cell>
          <cell r="O2767">
            <v>10</v>
          </cell>
          <cell r="R2767">
            <v>3</v>
          </cell>
          <cell r="S2767">
            <v>10</v>
          </cell>
          <cell r="T2767" t="str">
            <v xml:space="preserve">Yuan Purchase Pricelist (CNY)</v>
          </cell>
          <cell r="U2767">
            <v>100</v>
          </cell>
          <cell r="V2767">
            <v>2542.8000000000002</v>
          </cell>
          <cell r="W2767">
            <v>3800</v>
          </cell>
          <cell r="X2767">
            <v>6600</v>
          </cell>
          <cell r="Z2767">
            <v>20</v>
          </cell>
          <cell r="AB2767" t="str">
            <v>A4</v>
          </cell>
        </row>
        <row r="2768">
          <cell r="A2768">
            <v>11498</v>
          </cell>
          <cell r="B2768" t="str">
            <v>AUTOLAMPS2725</v>
          </cell>
          <cell r="C2768" t="str">
            <v>AUTOLAMPS2725</v>
          </cell>
          <cell r="D2768" t="b">
            <v>1</v>
          </cell>
          <cell r="E2768" t="str">
            <v xml:space="preserve">TOYOTA VITZ (99-02) - TAIL LAMP (212-19F6) - LH</v>
          </cell>
          <cell r="F2768" t="str">
            <v>TOYOTA</v>
          </cell>
          <cell r="G2768" t="str">
            <v xml:space="preserve">VITZ/99 TLA LH</v>
          </cell>
          <cell r="H2768" t="str">
            <v>TY18-0102A-L</v>
          </cell>
          <cell r="J2768">
            <v>0.04</v>
          </cell>
          <cell r="K2768" t="str">
            <v>SUPPLIER0002</v>
          </cell>
          <cell r="L2768" t="str">
            <v xml:space="preserve">ANHUI TINCAI SILK CO. LTD</v>
          </cell>
          <cell r="M2768">
            <v>2</v>
          </cell>
          <cell r="N2768">
            <v>8</v>
          </cell>
          <cell r="O2768">
            <v>10</v>
          </cell>
          <cell r="R2768">
            <v>3</v>
          </cell>
          <cell r="S2768">
            <v>10</v>
          </cell>
          <cell r="T2768" t="str">
            <v xml:space="preserve">Yuan Purchase Pricelist (CNY)</v>
          </cell>
          <cell r="U2768">
            <v>35</v>
          </cell>
          <cell r="V2768">
            <v>788</v>
          </cell>
          <cell r="W2768">
            <v>1220</v>
          </cell>
          <cell r="X2768">
            <v>1680</v>
          </cell>
        </row>
        <row r="2769">
          <cell r="A2769">
            <v>11497</v>
          </cell>
          <cell r="B2769" t="str">
            <v>AUTOLAMPS2726</v>
          </cell>
          <cell r="C2769" t="str">
            <v>AUTOLAMPS2726</v>
          </cell>
          <cell r="D2769" t="b">
            <v>1</v>
          </cell>
          <cell r="E2769" t="str">
            <v xml:space="preserve">TOYOTA VITZ (99-02) - TAIL LAMP (212-19F6) - RH</v>
          </cell>
          <cell r="F2769" t="str">
            <v>TOYOTA</v>
          </cell>
          <cell r="G2769" t="str">
            <v xml:space="preserve">VITZ/99 TLA RH</v>
          </cell>
          <cell r="H2769" t="str">
            <v>TY18-0102A-R</v>
          </cell>
          <cell r="J2769">
            <v>0.04</v>
          </cell>
          <cell r="K2769" t="str">
            <v>SUPPLIER0002</v>
          </cell>
          <cell r="L2769" t="str">
            <v xml:space="preserve">ANHUI TINCAI SILK CO. LTD</v>
          </cell>
          <cell r="M2769">
            <v>3</v>
          </cell>
          <cell r="N2769">
            <v>12</v>
          </cell>
          <cell r="O2769">
            <v>15</v>
          </cell>
          <cell r="R2769">
            <v>3</v>
          </cell>
          <cell r="S2769">
            <v>10</v>
          </cell>
          <cell r="T2769" t="str">
            <v xml:space="preserve">Yuan Purchase Pricelist (CNY)</v>
          </cell>
          <cell r="U2769">
            <v>35</v>
          </cell>
          <cell r="V2769">
            <v>788</v>
          </cell>
          <cell r="W2769">
            <v>1220</v>
          </cell>
          <cell r="X2769">
            <v>1680</v>
          </cell>
        </row>
        <row r="2770">
          <cell r="A2770">
            <v>12017</v>
          </cell>
          <cell r="B2770" t="str">
            <v>AUTOLAMPS2727</v>
          </cell>
          <cell r="C2770" t="str">
            <v>AUTOLAMPS2727</v>
          </cell>
          <cell r="D2770" t="b">
            <v>1</v>
          </cell>
          <cell r="E2770" t="str">
            <v xml:space="preserve">TOYOTA VITZ 5D HATCHBACK (99-) - FRONT DOOR GLASS - LH</v>
          </cell>
          <cell r="F2770" t="str">
            <v>TOYOTA</v>
          </cell>
          <cell r="G2770" t="str">
            <v xml:space="preserve">LK10 FD/LH</v>
          </cell>
          <cell r="H2770" t="str">
            <v xml:space="preserve">LK10 FD/LH</v>
          </cell>
          <cell r="I2770" t="str">
            <v>882*559</v>
          </cell>
          <cell r="J2770">
            <v>0.02</v>
          </cell>
          <cell r="K2770" t="str">
            <v>SUPPLIER0015</v>
          </cell>
          <cell r="L2770" t="str">
            <v xml:space="preserve">XINYI AUTOMOBILE GLASS (SHENZHEN) CO., LTD</v>
          </cell>
          <cell r="M2770">
            <v>0</v>
          </cell>
          <cell r="N2770">
            <v>0</v>
          </cell>
          <cell r="O2770">
            <v>0</v>
          </cell>
          <cell r="R2770">
            <v>1</v>
          </cell>
          <cell r="S2770">
            <v>4</v>
          </cell>
          <cell r="T2770" t="str">
            <v xml:space="preserve">USD Purchase Pricelist (USD)</v>
          </cell>
          <cell r="U2770">
            <v>3.25</v>
          </cell>
          <cell r="V2770">
            <v>504.56</v>
          </cell>
          <cell r="W2770">
            <v>700</v>
          </cell>
          <cell r="X2770">
            <v>970</v>
          </cell>
        </row>
        <row r="2771">
          <cell r="A2771">
            <v>12018</v>
          </cell>
          <cell r="B2771" t="str">
            <v>AUTOLAMPS2728</v>
          </cell>
          <cell r="C2771" t="str">
            <v>AUTOLAMPS2728</v>
          </cell>
          <cell r="D2771" t="b">
            <v>1</v>
          </cell>
          <cell r="E2771" t="str">
            <v xml:space="preserve">TOYOTA VITZ 5D HATCHBACK (99-) - FRONT DOOR GLASS - RH</v>
          </cell>
          <cell r="F2771" t="str">
            <v>TOYOTA</v>
          </cell>
          <cell r="G2771" t="str">
            <v xml:space="preserve">LK10 FD/RH</v>
          </cell>
          <cell r="H2771" t="str">
            <v xml:space="preserve">LK10 FD/RH</v>
          </cell>
          <cell r="I2771" t="str">
            <v>882*559</v>
          </cell>
          <cell r="J2771">
            <v>0.02</v>
          </cell>
          <cell r="K2771" t="str">
            <v>SUPPLIER0015</v>
          </cell>
          <cell r="L2771" t="str">
            <v xml:space="preserve">XINYI AUTOMOBILE GLASS (SHENZHEN) CO., LTD</v>
          </cell>
          <cell r="M2771">
            <v>0</v>
          </cell>
          <cell r="N2771">
            <v>0</v>
          </cell>
          <cell r="O2771">
            <v>0</v>
          </cell>
          <cell r="R2771">
            <v>1</v>
          </cell>
          <cell r="S2771">
            <v>4</v>
          </cell>
          <cell r="T2771" t="str">
            <v xml:space="preserve">USD Purchase Pricelist (USD)</v>
          </cell>
          <cell r="U2771">
            <v>3.25</v>
          </cell>
          <cell r="V2771">
            <v>504.56</v>
          </cell>
          <cell r="W2771">
            <v>700</v>
          </cell>
          <cell r="X2771">
            <v>970</v>
          </cell>
        </row>
        <row r="2772">
          <cell r="A2772">
            <v>12019</v>
          </cell>
          <cell r="B2772" t="str">
            <v>AUTOLAMPS2729</v>
          </cell>
          <cell r="C2772" t="str">
            <v>AUTOLAMPS2729</v>
          </cell>
          <cell r="D2772" t="b">
            <v>1</v>
          </cell>
          <cell r="E2772" t="str">
            <v xml:space="preserve">TOYOTA VITZ 5D HATCHBACK (99-) - REAR DOOR GLASS - LH</v>
          </cell>
          <cell r="F2772" t="str">
            <v>TOYOTA</v>
          </cell>
          <cell r="G2772" t="str">
            <v xml:space="preserve">LK10 5D RD/LH</v>
          </cell>
          <cell r="H2772" t="str">
            <v xml:space="preserve">LK10-5D RD/LH</v>
          </cell>
          <cell r="I2772" t="str">
            <v>560*470</v>
          </cell>
          <cell r="J2772">
            <v>0.02</v>
          </cell>
          <cell r="K2772" t="str">
            <v>SUPPLIER0015</v>
          </cell>
          <cell r="L2772" t="str">
            <v xml:space="preserve">XINYI AUTOMOBILE GLASS (SHENZHEN) CO., LTD</v>
          </cell>
          <cell r="M2772">
            <v>0</v>
          </cell>
          <cell r="N2772">
            <v>0</v>
          </cell>
          <cell r="O2772">
            <v>0</v>
          </cell>
          <cell r="R2772">
            <v>1</v>
          </cell>
          <cell r="S2772">
            <v>4</v>
          </cell>
          <cell r="T2772" t="str">
            <v xml:space="preserve">USD Purchase Pricelist (USD)</v>
          </cell>
          <cell r="U2772">
            <v>2.5</v>
          </cell>
          <cell r="V2772">
            <v>388.13</v>
          </cell>
          <cell r="W2772">
            <v>500</v>
          </cell>
          <cell r="X2772">
            <v>700</v>
          </cell>
        </row>
        <row r="2773">
          <cell r="A2773">
            <v>12020</v>
          </cell>
          <cell r="B2773" t="str">
            <v>AUTOLAMPS2730</v>
          </cell>
          <cell r="C2773" t="str">
            <v>AUTOLAMPS2730</v>
          </cell>
          <cell r="D2773" t="b">
            <v>1</v>
          </cell>
          <cell r="E2773" t="str">
            <v xml:space="preserve">TOYOTA VITZ 5D HATCHBACK (99-) - REAR DOOR GLASS - RH</v>
          </cell>
          <cell r="F2773" t="str">
            <v>TOYOTA</v>
          </cell>
          <cell r="G2773" t="str">
            <v xml:space="preserve">LK10 5D RD/RH</v>
          </cell>
          <cell r="H2773" t="str">
            <v xml:space="preserve">LK10 5D RD/RH</v>
          </cell>
          <cell r="I2773" t="str">
            <v>560*470</v>
          </cell>
          <cell r="J2773">
            <v>0.02</v>
          </cell>
          <cell r="K2773" t="str">
            <v>SUPPLIER0015</v>
          </cell>
          <cell r="L2773" t="str">
            <v xml:space="preserve">XINYI AUTOMOBILE GLASS (SHENZHEN) CO., LTD</v>
          </cell>
          <cell r="M2773">
            <v>0</v>
          </cell>
          <cell r="N2773">
            <v>0</v>
          </cell>
          <cell r="O2773">
            <v>0</v>
          </cell>
          <cell r="R2773">
            <v>1</v>
          </cell>
          <cell r="S2773">
            <v>4</v>
          </cell>
          <cell r="T2773" t="str">
            <v xml:space="preserve">USD Purchase Pricelist (USD)</v>
          </cell>
          <cell r="U2773">
            <v>2.5</v>
          </cell>
          <cell r="V2773">
            <v>388.13</v>
          </cell>
          <cell r="W2773">
            <v>500</v>
          </cell>
          <cell r="X2773">
            <v>700</v>
          </cell>
        </row>
        <row r="2774">
          <cell r="A2774">
            <v>13493</v>
          </cell>
          <cell r="B2774" t="str">
            <v>AUTOLAMPS2731</v>
          </cell>
          <cell r="C2774" t="str">
            <v>AUTOLAMPS2731</v>
          </cell>
          <cell r="D2774" t="b">
            <v>1</v>
          </cell>
          <cell r="E2774" t="str">
            <v xml:space="preserve">TOYOTA VITZ 5D HATCHBACK (99-) - REAR HEATED WINDSCREEN</v>
          </cell>
          <cell r="F2774" t="str">
            <v>TOYOTA</v>
          </cell>
          <cell r="G2774" t="str">
            <v xml:space="preserve">LK10 5D RW/H/X</v>
          </cell>
          <cell r="H2774" t="str">
            <v xml:space="preserve">LK10 5D RW/H/X</v>
          </cell>
          <cell r="I2774" t="str">
            <v>1355*434</v>
          </cell>
          <cell r="J2774">
            <v>0.02</v>
          </cell>
          <cell r="K2774" t="str">
            <v>SUPPLIER0015</v>
          </cell>
          <cell r="L2774" t="str">
            <v xml:space="preserve">XINYI AUTOMOBILE GLASS (SHENZHEN) CO., LTD</v>
          </cell>
          <cell r="M2774">
            <v>0</v>
          </cell>
          <cell r="N2774">
            <v>0</v>
          </cell>
          <cell r="O2774">
            <v>0</v>
          </cell>
          <cell r="R2774">
            <v>1</v>
          </cell>
          <cell r="S2774">
            <v>4</v>
          </cell>
          <cell r="T2774" t="str">
            <v xml:space="preserve">USD Purchase Pricelist (USD)</v>
          </cell>
          <cell r="U2774">
            <v>10</v>
          </cell>
          <cell r="V2774">
            <v>1</v>
          </cell>
          <cell r="W2774">
            <v>2000</v>
          </cell>
          <cell r="X2774">
            <v>2760</v>
          </cell>
        </row>
        <row r="2775">
          <cell r="A2775">
            <v>14014</v>
          </cell>
          <cell r="B2775" t="str">
            <v>AUTOLAMPS2736</v>
          </cell>
          <cell r="C2775" t="str">
            <v>AUTOLAMPS2736</v>
          </cell>
          <cell r="D2775" t="b">
            <v>1</v>
          </cell>
          <cell r="E2775" t="str">
            <v xml:space="preserve">TOYOTA VITZ SC30 (13-) - FOG LAMP HOUSING - LH</v>
          </cell>
          <cell r="F2775" t="str">
            <v>TOYOTA</v>
          </cell>
          <cell r="G2775" t="str">
            <v xml:space="preserve">VITZ/13 FLH LH</v>
          </cell>
          <cell r="H2775" t="str">
            <v>TY18-0404-1-L</v>
          </cell>
          <cell r="J2775">
            <v>0.04</v>
          </cell>
          <cell r="K2775" t="str">
            <v>SUPPLIER0002</v>
          </cell>
          <cell r="L2775" t="str">
            <v xml:space="preserve">ANHUI TINCAI SILK CO. LTD</v>
          </cell>
          <cell r="M2775">
            <v>8</v>
          </cell>
          <cell r="N2775">
            <v>32</v>
          </cell>
          <cell r="O2775">
            <v>40</v>
          </cell>
          <cell r="P2775">
            <v>3</v>
          </cell>
          <cell r="Q2775">
            <v>10</v>
          </cell>
          <cell r="T2775" t="str">
            <v xml:space="preserve">Yuan Purchase Pricelist (CNY)</v>
          </cell>
          <cell r="U2775">
            <v>5.0999999999999996</v>
          </cell>
          <cell r="V2775">
            <v>139</v>
          </cell>
          <cell r="W2775">
            <v>210</v>
          </cell>
          <cell r="X2775">
            <v>280</v>
          </cell>
        </row>
        <row r="2776">
          <cell r="A2776">
            <v>14015</v>
          </cell>
          <cell r="B2776" t="str">
            <v>AUTOLAMPS2737</v>
          </cell>
          <cell r="C2776" t="str">
            <v>AUTOLAMPS2737</v>
          </cell>
          <cell r="D2776" t="b">
            <v>1</v>
          </cell>
          <cell r="E2776" t="str">
            <v xml:space="preserve">TOYOTA VITZ SC30 (13-) - FOG LAMP HOUSING - RH</v>
          </cell>
          <cell r="F2776" t="str">
            <v>TOYOTA</v>
          </cell>
          <cell r="G2776" t="str">
            <v xml:space="preserve">VITZ/13 FLH RH</v>
          </cell>
          <cell r="H2776" t="str">
            <v>TY18-0404-1-R</v>
          </cell>
          <cell r="J2776">
            <v>0.04</v>
          </cell>
          <cell r="K2776" t="str">
            <v>SUPPLIER0002</v>
          </cell>
          <cell r="L2776" t="str">
            <v xml:space="preserve">ANHUI TINCAI SILK CO. LTD</v>
          </cell>
          <cell r="M2776">
            <v>8</v>
          </cell>
          <cell r="N2776">
            <v>32</v>
          </cell>
          <cell r="O2776">
            <v>40</v>
          </cell>
          <cell r="P2776">
            <v>3</v>
          </cell>
          <cell r="Q2776">
            <v>10</v>
          </cell>
          <cell r="T2776" t="str">
            <v xml:space="preserve">Yuan Purchase Pricelist (CNY)</v>
          </cell>
          <cell r="U2776">
            <v>5.0999999999999996</v>
          </cell>
          <cell r="V2776">
            <v>139</v>
          </cell>
          <cell r="W2776">
            <v>210</v>
          </cell>
          <cell r="X2776">
            <v>280</v>
          </cell>
        </row>
        <row r="2777">
          <cell r="A2777">
            <v>13827</v>
          </cell>
          <cell r="B2777" t="str">
            <v>AUTOLAMPS2738</v>
          </cell>
          <cell r="C2777" t="str">
            <v>AUTOLAMPS2738</v>
          </cell>
          <cell r="D2777" t="b">
            <v>1</v>
          </cell>
          <cell r="E2777" t="str">
            <v xml:space="preserve">TOYOTA VITZ SC30 (13-) - HEAD LAMP - LH</v>
          </cell>
          <cell r="F2777" t="str">
            <v>TOYOTA</v>
          </cell>
          <cell r="G2777" t="str">
            <v xml:space="preserve">VITZ/13 HLA LH</v>
          </cell>
          <cell r="H2777" t="str">
            <v>TY18-0401-L</v>
          </cell>
          <cell r="J2777">
            <v>0.04</v>
          </cell>
          <cell r="K2777" t="str">
            <v>SUPPLIER0002</v>
          </cell>
          <cell r="L2777" t="str">
            <v xml:space="preserve">ANHUI TINCAI SILK CO. LTD</v>
          </cell>
          <cell r="M2777">
            <v>4</v>
          </cell>
          <cell r="N2777">
            <v>16</v>
          </cell>
          <cell r="O2777">
            <v>20</v>
          </cell>
          <cell r="R2777">
            <v>3</v>
          </cell>
          <cell r="S2777">
            <v>10</v>
          </cell>
          <cell r="T2777" t="str">
            <v xml:space="preserve">Yuan Purchase Pricelist (CNY)</v>
          </cell>
          <cell r="U2777">
            <v>110</v>
          </cell>
          <cell r="V2777">
            <v>2806</v>
          </cell>
          <cell r="W2777">
            <v>4500</v>
          </cell>
          <cell r="X2777">
            <v>6300</v>
          </cell>
          <cell r="Z2777">
            <v>1</v>
          </cell>
          <cell r="AB2777" t="str">
            <v>A4</v>
          </cell>
        </row>
        <row r="2778">
          <cell r="A2778">
            <v>13826</v>
          </cell>
          <cell r="B2778" t="str">
            <v>AUTOLAMPS2739</v>
          </cell>
          <cell r="C2778" t="str">
            <v>AUTOLAMPS2739</v>
          </cell>
          <cell r="D2778" t="b">
            <v>1</v>
          </cell>
          <cell r="E2778" t="str">
            <v xml:space="preserve">TOYOTA VITZ SC30 (13-) - HEAD LAMP - RH</v>
          </cell>
          <cell r="F2778" t="str">
            <v>TOYOTA</v>
          </cell>
          <cell r="G2778" t="str">
            <v xml:space="preserve">VITZ/13 HLA RH</v>
          </cell>
          <cell r="H2778" t="str">
            <v>TY18-0401-R</v>
          </cell>
          <cell r="J2778">
            <v>0.04</v>
          </cell>
          <cell r="K2778" t="str">
            <v>SUPPLIER0002</v>
          </cell>
          <cell r="L2778" t="str">
            <v xml:space="preserve">ANHUI TINCAI SILK CO. LTD</v>
          </cell>
          <cell r="M2778">
            <v>3</v>
          </cell>
          <cell r="N2778">
            <v>12</v>
          </cell>
          <cell r="O2778">
            <v>15</v>
          </cell>
          <cell r="R2778">
            <v>3</v>
          </cell>
          <cell r="S2778">
            <v>10</v>
          </cell>
          <cell r="T2778" t="str">
            <v xml:space="preserve">Yuan Purchase Pricelist (CNY)</v>
          </cell>
          <cell r="U2778">
            <v>110</v>
          </cell>
          <cell r="V2778">
            <v>2806</v>
          </cell>
          <cell r="W2778">
            <v>4500</v>
          </cell>
          <cell r="X2778">
            <v>6300</v>
          </cell>
          <cell r="Z2778">
            <v>7</v>
          </cell>
          <cell r="AB2778" t="str">
            <v>A4</v>
          </cell>
        </row>
        <row r="2779">
          <cell r="A2779">
            <v>13852</v>
          </cell>
          <cell r="B2779" t="str">
            <v>AUTOLAMPS2732</v>
          </cell>
          <cell r="C2779" t="str">
            <v>AUTOLAMPS2732</v>
          </cell>
          <cell r="D2779" t="b">
            <v>1</v>
          </cell>
          <cell r="E2779" t="str">
            <v xml:space="preserve">TOYOTA VITZ SC30 (13-) - LAMINATED FRONT WINDSCREEN</v>
          </cell>
          <cell r="F2779" t="str">
            <v>TOYOTA</v>
          </cell>
          <cell r="G2779" t="str">
            <v xml:space="preserve">SC30 VCP LFW/X</v>
          </cell>
          <cell r="H2779" t="str">
            <v xml:space="preserve">SC30-VCP LFW/X</v>
          </cell>
          <cell r="I2779" t="str">
            <v>1349*944</v>
          </cell>
          <cell r="J2779">
            <v>0.02</v>
          </cell>
          <cell r="K2779" t="str">
            <v>SUPPLIER0015</v>
          </cell>
          <cell r="L2779" t="str">
            <v xml:space="preserve">XINYI AUTOMOBILE GLASS (SHENZHEN) CO., LTD</v>
          </cell>
          <cell r="M2779">
            <v>7</v>
          </cell>
          <cell r="N2779">
            <v>28</v>
          </cell>
          <cell r="O2779">
            <v>35</v>
          </cell>
          <cell r="R2779">
            <v>1</v>
          </cell>
          <cell r="S2779">
            <v>4</v>
          </cell>
          <cell r="T2779" t="str">
            <v xml:space="preserve">USD Purchase Pricelist (USD)</v>
          </cell>
          <cell r="U2779">
            <v>15.25</v>
          </cell>
          <cell r="V2779">
            <v>2099.9299999999998</v>
          </cell>
          <cell r="W2779">
            <v>3300</v>
          </cell>
          <cell r="X2779">
            <v>4550</v>
          </cell>
        </row>
        <row r="2780">
          <cell r="A2780">
            <v>13718</v>
          </cell>
          <cell r="B2780" t="str">
            <v>AUTOLAMPS2734</v>
          </cell>
          <cell r="C2780" t="str">
            <v>AUTOLAMPS2734</v>
          </cell>
          <cell r="D2780" t="b">
            <v>1</v>
          </cell>
          <cell r="E2780" t="str">
            <v xml:space="preserve">TOYOTA VITZ SC30 (13-) - LAMINATED FRONT WINDSCREEN</v>
          </cell>
          <cell r="F2780" t="str">
            <v>TOYOTA</v>
          </cell>
          <cell r="G2780" t="str">
            <v xml:space="preserve">LK20 LFW/X</v>
          </cell>
          <cell r="H2780" t="str">
            <v xml:space="preserve">LK20 LFW/X</v>
          </cell>
          <cell r="I2780" t="str">
            <v>1336*932</v>
          </cell>
          <cell r="J2780">
            <v>0.02</v>
          </cell>
          <cell r="K2780" t="str">
            <v>SUPPLIER0015</v>
          </cell>
          <cell r="L2780" t="str">
            <v xml:space="preserve">XINYI AUTOMOBILE GLASS (SHENZHEN) CO., LTD</v>
          </cell>
          <cell r="M2780">
            <v>11</v>
          </cell>
          <cell r="N2780">
            <v>44</v>
          </cell>
          <cell r="O2780">
            <v>55</v>
          </cell>
          <cell r="R2780">
            <v>6</v>
          </cell>
          <cell r="S2780">
            <v>24</v>
          </cell>
          <cell r="T2780" t="str">
            <v xml:space="preserve">USD Purchase Pricelist (USD)</v>
          </cell>
          <cell r="U2780">
            <v>15.56</v>
          </cell>
          <cell r="V2780">
            <v>2592.69</v>
          </cell>
          <cell r="W2780">
            <v>3200</v>
          </cell>
          <cell r="X2780">
            <v>5200</v>
          </cell>
        </row>
        <row r="2781">
          <cell r="A2781">
            <v>13934</v>
          </cell>
          <cell r="B2781" t="str">
            <v>AUTOLAMPS2733</v>
          </cell>
          <cell r="C2781" t="str">
            <v>AUTOLAMPS2733</v>
          </cell>
          <cell r="D2781" t="b">
            <v>1</v>
          </cell>
          <cell r="E2781" t="str">
            <v xml:space="preserve">TOYOTA VITZ SC30 (13-) - REAR HEATED WINDSCREEN</v>
          </cell>
          <cell r="F2781" t="str">
            <v>TOYOTA</v>
          </cell>
          <cell r="G2781" t="str">
            <v xml:space="preserve">SC30 RW/H/X</v>
          </cell>
          <cell r="H2781" t="str">
            <v xml:space="preserve">SC30 RW/H/X</v>
          </cell>
          <cell r="I2781" t="str">
            <v>1327*536</v>
          </cell>
          <cell r="J2781">
            <v>0.02</v>
          </cell>
          <cell r="K2781" t="str">
            <v>SUPPLIER0015</v>
          </cell>
          <cell r="L2781" t="str">
            <v xml:space="preserve">XINYI AUTOMOBILE GLASS (SHENZHEN) CO., LTD</v>
          </cell>
          <cell r="M2781">
            <v>0</v>
          </cell>
          <cell r="N2781">
            <v>0</v>
          </cell>
          <cell r="O2781">
            <v>0</v>
          </cell>
          <cell r="R2781">
            <v>3</v>
          </cell>
          <cell r="S2781">
            <v>12</v>
          </cell>
          <cell r="T2781" t="str">
            <v xml:space="preserve">USD Purchase Pricelist (USD)</v>
          </cell>
          <cell r="U2781">
            <v>12</v>
          </cell>
          <cell r="V2781">
            <v>2150.4</v>
          </cell>
          <cell r="W2781">
            <v>2800</v>
          </cell>
          <cell r="X2781">
            <v>3500</v>
          </cell>
          <cell r="Z2781">
            <v>15</v>
          </cell>
          <cell r="AB2781" t="str">
            <v>6C</v>
          </cell>
        </row>
        <row r="2782">
          <cell r="A2782">
            <v>13829</v>
          </cell>
          <cell r="B2782" t="str">
            <v>AUTOLAMPS2740</v>
          </cell>
          <cell r="C2782" t="str">
            <v>AUTOLAMPS2740</v>
          </cell>
          <cell r="D2782" t="b">
            <v>1</v>
          </cell>
          <cell r="E2782" t="str">
            <v xml:space="preserve">TOYOTA VITZ SC30 (13-) - TAIL LAMP (212-19X1) - LH</v>
          </cell>
          <cell r="F2782" t="str">
            <v>TOYOTA</v>
          </cell>
          <cell r="G2782" t="str">
            <v xml:space="preserve">VITZ/13 TLA LH</v>
          </cell>
          <cell r="H2782" t="str">
            <v>TY18-0402-L</v>
          </cell>
          <cell r="J2782">
            <v>0.04</v>
          </cell>
          <cell r="K2782" t="str">
            <v>SUPPLIER0002</v>
          </cell>
          <cell r="L2782" t="str">
            <v xml:space="preserve">ANHUI TINCAI SILK CO. LTD</v>
          </cell>
          <cell r="M2782">
            <v>2</v>
          </cell>
          <cell r="N2782">
            <v>8</v>
          </cell>
          <cell r="O2782">
            <v>10</v>
          </cell>
          <cell r="R2782">
            <v>3</v>
          </cell>
          <cell r="S2782">
            <v>10</v>
          </cell>
          <cell r="T2782" t="str">
            <v xml:space="preserve">Yuan Purchase Pricelist (CNY)</v>
          </cell>
          <cell r="U2782">
            <v>60</v>
          </cell>
          <cell r="V2782">
            <v>1632</v>
          </cell>
          <cell r="W2782">
            <v>2450</v>
          </cell>
          <cell r="X2782">
            <v>3260</v>
          </cell>
          <cell r="Z2782">
            <v>17</v>
          </cell>
          <cell r="AB2782" t="str">
            <v>B4</v>
          </cell>
        </row>
        <row r="2783">
          <cell r="A2783">
            <v>13828</v>
          </cell>
          <cell r="B2783" t="str">
            <v>AUTOLAMPS2741</v>
          </cell>
          <cell r="C2783" t="str">
            <v>AUTOLAMPS2741</v>
          </cell>
          <cell r="D2783" t="b">
            <v>1</v>
          </cell>
          <cell r="E2783" t="str">
            <v xml:space="preserve">TOYOTA VITZ SC30 (13-) - TAIL LAMP (212-19X1) - RH</v>
          </cell>
          <cell r="F2783" t="str">
            <v>TOYOTA</v>
          </cell>
          <cell r="G2783" t="str">
            <v xml:space="preserve">VITZ/13 TLA RH</v>
          </cell>
          <cell r="H2783" t="str">
            <v>TY18-0402-R</v>
          </cell>
          <cell r="J2783">
            <v>0.04</v>
          </cell>
          <cell r="K2783" t="str">
            <v>SUPPLIER0002</v>
          </cell>
          <cell r="L2783" t="str">
            <v xml:space="preserve">ANHUI TINCAI SILK CO. LTD</v>
          </cell>
          <cell r="M2783">
            <v>2</v>
          </cell>
          <cell r="N2783">
            <v>8</v>
          </cell>
          <cell r="O2783">
            <v>10</v>
          </cell>
          <cell r="R2783">
            <v>3</v>
          </cell>
          <cell r="S2783">
            <v>10</v>
          </cell>
          <cell r="T2783" t="str">
            <v xml:space="preserve">Yuan Purchase Pricelist (CNY)</v>
          </cell>
          <cell r="U2783">
            <v>60</v>
          </cell>
          <cell r="V2783">
            <v>1632</v>
          </cell>
          <cell r="W2783">
            <v>2450</v>
          </cell>
          <cell r="X2783">
            <v>3260</v>
          </cell>
          <cell r="Z2783">
            <v>17</v>
          </cell>
          <cell r="AB2783" t="str">
            <v>B4</v>
          </cell>
        </row>
        <row r="2784">
          <cell r="A2784">
            <v>13811</v>
          </cell>
          <cell r="B2784" t="str">
            <v>AUTOLAMPS2742</v>
          </cell>
          <cell r="C2784" t="str">
            <v>AUTOLAMPS2742</v>
          </cell>
          <cell r="D2784" t="b">
            <v>1</v>
          </cell>
          <cell r="E2784" t="str">
            <v xml:space="preserve">TOYOTA VITZ SC30 (13-) - TAIL LAMP (LED) (212-19W2-A) - LH</v>
          </cell>
          <cell r="F2784" t="str">
            <v>TOYOTA</v>
          </cell>
          <cell r="G2784" t="str">
            <v xml:space="preserve">VITZ/13 TLALED LH</v>
          </cell>
          <cell r="H2784" t="str">
            <v>TY18-0402B-L</v>
          </cell>
          <cell r="J2784">
            <v>0.04</v>
          </cell>
          <cell r="K2784" t="str">
            <v>SUPPLIER0002</v>
          </cell>
          <cell r="L2784" t="str">
            <v xml:space="preserve">ANHUI TINCAI SILK CO. LTD</v>
          </cell>
          <cell r="M2784">
            <v>0</v>
          </cell>
          <cell r="N2784">
            <v>0</v>
          </cell>
          <cell r="O2784">
            <v>0</v>
          </cell>
          <cell r="R2784">
            <v>3</v>
          </cell>
          <cell r="S2784">
            <v>10</v>
          </cell>
          <cell r="T2784" t="str">
            <v xml:space="preserve">Yuan Purchase Pricelist (CNY)</v>
          </cell>
          <cell r="U2784">
            <v>100</v>
          </cell>
          <cell r="V2784">
            <v>2720</v>
          </cell>
          <cell r="W2784">
            <v>4080</v>
          </cell>
          <cell r="X2784">
            <v>5440</v>
          </cell>
        </row>
        <row r="2785">
          <cell r="A2785">
            <v>13810</v>
          </cell>
          <cell r="B2785" t="str">
            <v>AUTOLAMPS2743</v>
          </cell>
          <cell r="C2785" t="str">
            <v>AUTOLAMPS2743</v>
          </cell>
          <cell r="D2785" t="b">
            <v>1</v>
          </cell>
          <cell r="E2785" t="str">
            <v xml:space="preserve">TOYOTA VITZ SC30 (13-) - TAIL LAMP (LED) (212-19W2-A) - RH</v>
          </cell>
          <cell r="F2785" t="str">
            <v>TOYOTA</v>
          </cell>
          <cell r="G2785" t="str">
            <v xml:space="preserve">VITZ/13 TLALED RH</v>
          </cell>
          <cell r="H2785" t="str">
            <v>TY18-0402B-R</v>
          </cell>
          <cell r="J2785">
            <v>0.04</v>
          </cell>
          <cell r="K2785" t="str">
            <v>SUPPLIER0002</v>
          </cell>
          <cell r="L2785" t="str">
            <v xml:space="preserve">ANHUI TINCAI SILK CO. LTD</v>
          </cell>
          <cell r="M2785">
            <v>1</v>
          </cell>
          <cell r="N2785">
            <v>4</v>
          </cell>
          <cell r="O2785">
            <v>5</v>
          </cell>
          <cell r="R2785">
            <v>3</v>
          </cell>
          <cell r="S2785">
            <v>10</v>
          </cell>
          <cell r="T2785" t="str">
            <v xml:space="preserve">Yuan Purchase Pricelist (CNY)</v>
          </cell>
          <cell r="U2785">
            <v>100</v>
          </cell>
          <cell r="V2785">
            <v>2720</v>
          </cell>
          <cell r="W2785">
            <v>4080</v>
          </cell>
          <cell r="X2785">
            <v>5440</v>
          </cell>
        </row>
        <row r="2786">
          <cell r="A2786">
            <v>13638</v>
          </cell>
          <cell r="B2786" t="str">
            <v>AUTOLAMPS2696</v>
          </cell>
          <cell r="C2786" t="str">
            <v>AUTOLAMPS2696</v>
          </cell>
          <cell r="D2786" t="b">
            <v>1</v>
          </cell>
          <cell r="E2786" t="str">
            <v xml:space="preserve">TOYOTA VITZ XP10 (03-04) - FRONT BUMPER</v>
          </cell>
          <cell r="F2786" t="str">
            <v>TOYOTA</v>
          </cell>
          <cell r="G2786" t="str">
            <v xml:space="preserve">VITZ/03 BPRF</v>
          </cell>
          <cell r="H2786" t="str">
            <v>TY18-0207</v>
          </cell>
          <cell r="J2786">
            <v>0.04</v>
          </cell>
          <cell r="K2786" t="str">
            <v>SUPPLIER0002</v>
          </cell>
          <cell r="L2786" t="str">
            <v xml:space="preserve">ANHUI TINCAI SILK CO. LTD</v>
          </cell>
          <cell r="M2786">
            <v>1</v>
          </cell>
          <cell r="N2786">
            <v>4</v>
          </cell>
          <cell r="O2786">
            <v>5</v>
          </cell>
          <cell r="R2786">
            <v>2</v>
          </cell>
          <cell r="S2786">
            <v>3</v>
          </cell>
          <cell r="T2786" t="str">
            <v xml:space="preserve">Yuan Purchase Pricelist (CNY)</v>
          </cell>
          <cell r="U2786">
            <v>85</v>
          </cell>
          <cell r="V2786">
            <v>2168</v>
          </cell>
          <cell r="W2786">
            <v>3300</v>
          </cell>
          <cell r="X2786">
            <v>5700</v>
          </cell>
        </row>
        <row r="2787">
          <cell r="A2787">
            <v>13639</v>
          </cell>
          <cell r="B2787" t="str">
            <v>AUTOLAMPS2697</v>
          </cell>
          <cell r="C2787" t="str">
            <v>AUTOLAMPS2697</v>
          </cell>
          <cell r="D2787" t="b">
            <v>1</v>
          </cell>
          <cell r="E2787" t="str">
            <v xml:space="preserve">TOYOTA VITZ XP10 (03-04) - FRONT BUMPER GRILL</v>
          </cell>
          <cell r="F2787" t="str">
            <v>TOYOTA</v>
          </cell>
          <cell r="G2787" t="str">
            <v xml:space="preserve">VITZ/03 BPRGRL</v>
          </cell>
          <cell r="H2787" t="str">
            <v>TY18-0207-1</v>
          </cell>
          <cell r="J2787">
            <v>0.04</v>
          </cell>
          <cell r="K2787" t="str">
            <v>SUPPLIER0002</v>
          </cell>
          <cell r="L2787" t="str">
            <v xml:space="preserve">ANHUI TINCAI SILK CO. LTD</v>
          </cell>
          <cell r="M2787">
            <v>0</v>
          </cell>
          <cell r="N2787">
            <v>0</v>
          </cell>
          <cell r="O2787">
            <v>0</v>
          </cell>
          <cell r="R2787">
            <v>2</v>
          </cell>
          <cell r="S2787">
            <v>3</v>
          </cell>
          <cell r="T2787" t="str">
            <v xml:space="preserve">Yuan Purchase Pricelist (CNY)</v>
          </cell>
          <cell r="U2787">
            <v>25</v>
          </cell>
          <cell r="V2787">
            <v>563</v>
          </cell>
          <cell r="W2787">
            <v>870</v>
          </cell>
          <cell r="X2787">
            <v>1200</v>
          </cell>
        </row>
        <row r="2788">
          <cell r="A2788">
            <v>13640</v>
          </cell>
          <cell r="B2788" t="str">
            <v>AUTOLAMPS2700</v>
          </cell>
          <cell r="C2788" t="str">
            <v>AUTOLAMPS2700</v>
          </cell>
          <cell r="D2788" t="b">
            <v>1</v>
          </cell>
          <cell r="E2788" t="str">
            <v xml:space="preserve">TOYOTA VITZ XP10 (03-04) - FRONT GRILL</v>
          </cell>
          <cell r="F2788" t="str">
            <v>TOYOTA</v>
          </cell>
          <cell r="G2788" t="str">
            <v xml:space="preserve">VITZ/03 GRL</v>
          </cell>
          <cell r="H2788" t="str">
            <v>TY18-0211</v>
          </cell>
          <cell r="J2788">
            <v>0.04</v>
          </cell>
          <cell r="K2788" t="str">
            <v>SUPPLIER0002</v>
          </cell>
          <cell r="L2788" t="str">
            <v xml:space="preserve">ANHUI TINCAI SILK CO. LTD</v>
          </cell>
          <cell r="M2788">
            <v>0</v>
          </cell>
          <cell r="N2788">
            <v>0</v>
          </cell>
          <cell r="O2788">
            <v>0</v>
          </cell>
          <cell r="R2788">
            <v>2</v>
          </cell>
          <cell r="S2788">
            <v>3</v>
          </cell>
          <cell r="T2788" t="str">
            <v xml:space="preserve">Yuan Purchase Pricelist (CNY)</v>
          </cell>
          <cell r="U2788">
            <v>40</v>
          </cell>
          <cell r="V2788">
            <v>1020</v>
          </cell>
          <cell r="W2788">
            <v>1500</v>
          </cell>
          <cell r="X2788">
            <v>2600</v>
          </cell>
          <cell r="Z2788">
            <v>18</v>
          </cell>
          <cell r="AB2788" t="str">
            <v>G4B</v>
          </cell>
        </row>
        <row r="2789">
          <cell r="A2789">
            <v>13642</v>
          </cell>
          <cell r="B2789" t="str">
            <v>AUTOLAMPS2698</v>
          </cell>
          <cell r="C2789" t="str">
            <v>AUTOLAMPS2698</v>
          </cell>
          <cell r="D2789" t="b">
            <v>1</v>
          </cell>
          <cell r="E2789" t="str">
            <v xml:space="preserve">TOYOTA VITZ XP10 (03-04) - SIDE BUMPER - LH</v>
          </cell>
          <cell r="F2789" t="str">
            <v>TOYOTA</v>
          </cell>
          <cell r="G2789" t="str">
            <v xml:space="preserve">VITZ/03 SBPR LH</v>
          </cell>
          <cell r="H2789" t="str">
            <v>TY18-0207-2-L</v>
          </cell>
          <cell r="J2789">
            <v>0.04</v>
          </cell>
          <cell r="K2789" t="str">
            <v>SUPPLIER0002</v>
          </cell>
          <cell r="L2789" t="str">
            <v xml:space="preserve">ANHUI TINCAI SILK CO. LTD</v>
          </cell>
          <cell r="M2789">
            <v>0</v>
          </cell>
          <cell r="N2789">
            <v>0</v>
          </cell>
          <cell r="O2789">
            <v>0</v>
          </cell>
          <cell r="R2789">
            <v>2</v>
          </cell>
          <cell r="S2789">
            <v>3</v>
          </cell>
          <cell r="T2789" t="str">
            <v xml:space="preserve">Yuan Purchase Pricelist (CNY)</v>
          </cell>
          <cell r="U2789">
            <v>8</v>
          </cell>
          <cell r="V2789">
            <v>180</v>
          </cell>
          <cell r="W2789">
            <v>280</v>
          </cell>
          <cell r="X2789">
            <v>380</v>
          </cell>
        </row>
        <row r="2790">
          <cell r="A2790">
            <v>13641</v>
          </cell>
          <cell r="B2790" t="str">
            <v>AUTOLAMPS2699</v>
          </cell>
          <cell r="C2790" t="str">
            <v>AUTOLAMPS2699</v>
          </cell>
          <cell r="D2790" t="b">
            <v>1</v>
          </cell>
          <cell r="E2790" t="str">
            <v xml:space="preserve">TOYOTA VITZ XP10 (03-04) - SIDE BUMPER - RH</v>
          </cell>
          <cell r="F2790" t="str">
            <v>TOYOTA</v>
          </cell>
          <cell r="G2790" t="str">
            <v xml:space="preserve">VITZ/03 SBPR RH</v>
          </cell>
          <cell r="H2790" t="str">
            <v>TY18-0207-2-R</v>
          </cell>
          <cell r="J2790">
            <v>0.04</v>
          </cell>
          <cell r="K2790" t="str">
            <v>SUPPLIER0002</v>
          </cell>
          <cell r="L2790" t="str">
            <v xml:space="preserve">ANHUI TINCAI SILK CO. LTD</v>
          </cell>
          <cell r="M2790">
            <v>0</v>
          </cell>
          <cell r="N2790">
            <v>0</v>
          </cell>
          <cell r="O2790">
            <v>0</v>
          </cell>
          <cell r="R2790">
            <v>2</v>
          </cell>
          <cell r="S2790">
            <v>3</v>
          </cell>
          <cell r="T2790" t="str">
            <v xml:space="preserve">Yuan Purchase Pricelist (CNY)</v>
          </cell>
          <cell r="U2790">
            <v>8</v>
          </cell>
          <cell r="V2790">
            <v>180</v>
          </cell>
          <cell r="W2790">
            <v>280</v>
          </cell>
          <cell r="X2790">
            <v>380</v>
          </cell>
        </row>
        <row r="2791">
          <cell r="A2791">
            <v>13804</v>
          </cell>
          <cell r="B2791" t="str">
            <v>AUTOLAMPS2862</v>
          </cell>
          <cell r="C2791" t="str">
            <v>AUTOLAMPS2862</v>
          </cell>
          <cell r="D2791" t="b">
            <v>1</v>
          </cell>
          <cell r="E2791" t="str">
            <v xml:space="preserve">TOYOTA VITZ/YARIS (03-04) - HEAD LENS - LH</v>
          </cell>
          <cell r="F2791" t="str">
            <v xml:space="preserve">TOYOTA </v>
          </cell>
          <cell r="G2791" t="str">
            <v>VITZ/03-HLS-LH</v>
          </cell>
          <cell r="H2791" t="str">
            <v>TY18-0201-00</v>
          </cell>
          <cell r="J2791">
            <v>0.04</v>
          </cell>
          <cell r="K2791" t="str">
            <v>SUPPLIER0002</v>
          </cell>
          <cell r="L2791" t="str">
            <v xml:space="preserve">ANHUI TINCAI SILK CO. LTD</v>
          </cell>
          <cell r="M2791">
            <v>2</v>
          </cell>
          <cell r="N2791">
            <v>8</v>
          </cell>
          <cell r="O2791">
            <v>10</v>
          </cell>
          <cell r="R2791">
            <v>5</v>
          </cell>
          <cell r="S2791">
            <v>10</v>
          </cell>
          <cell r="T2791" t="str">
            <v xml:space="preserve">Yuan Purchase Pricelist (CNY)</v>
          </cell>
          <cell r="U2791">
            <v>38</v>
          </cell>
          <cell r="V2791">
            <v>855</v>
          </cell>
          <cell r="W2791">
            <v>1330</v>
          </cell>
          <cell r="X2791">
            <v>1840</v>
          </cell>
        </row>
        <row r="2792">
          <cell r="A2792">
            <v>13805</v>
          </cell>
          <cell r="B2792" t="str">
            <v>AUTOLAMPS2863</v>
          </cell>
          <cell r="C2792" t="str">
            <v>AUTOLAMPS2863</v>
          </cell>
          <cell r="D2792" t="b">
            <v>1</v>
          </cell>
          <cell r="E2792" t="str">
            <v xml:space="preserve">TOYOTA VITZ/YARIS (03-04) - HEAD LENS - RH</v>
          </cell>
          <cell r="F2792" t="str">
            <v xml:space="preserve">TOYOTA </v>
          </cell>
          <cell r="G2792" t="str">
            <v>VITZ/03-HLS-RH</v>
          </cell>
          <cell r="H2792" t="str">
            <v>TY18-0201-00</v>
          </cell>
          <cell r="J2792">
            <v>0.04</v>
          </cell>
          <cell r="K2792" t="str">
            <v>SUPPLIER0002</v>
          </cell>
          <cell r="L2792" t="str">
            <v xml:space="preserve">ANHUI TINCAI SILK CO. LTD</v>
          </cell>
          <cell r="M2792">
            <v>2</v>
          </cell>
          <cell r="N2792">
            <v>8</v>
          </cell>
          <cell r="O2792">
            <v>10</v>
          </cell>
          <cell r="R2792">
            <v>5</v>
          </cell>
          <cell r="S2792">
            <v>10</v>
          </cell>
          <cell r="T2792" t="str">
            <v xml:space="preserve">Yuan Purchase Pricelist (CNY)</v>
          </cell>
          <cell r="U2792">
            <v>38</v>
          </cell>
          <cell r="V2792">
            <v>855</v>
          </cell>
          <cell r="W2792">
            <v>1330</v>
          </cell>
          <cell r="X2792">
            <v>1840</v>
          </cell>
        </row>
        <row r="2793">
          <cell r="A2793">
            <v>12711</v>
          </cell>
          <cell r="B2793" t="str">
            <v>AUTOLAMPS2744</v>
          </cell>
          <cell r="C2793" t="str">
            <v>AUTOLAMPS2744</v>
          </cell>
          <cell r="D2793" t="b">
            <v>1</v>
          </cell>
          <cell r="E2793" t="str">
            <v xml:space="preserve">TOYOTA VITZ/YARIS/BELTA (05 -10)  - FRONT INNER FENDER - LH</v>
          </cell>
          <cell r="F2793" t="str">
            <v>TOYOTA</v>
          </cell>
          <cell r="G2793" t="str">
            <v xml:space="preserve">VITZ/BELTA/05 IF LH</v>
          </cell>
          <cell r="H2793" t="str">
            <v>53876-52180/0D080</v>
          </cell>
          <cell r="J2793">
            <v>0.04</v>
          </cell>
          <cell r="K2793" t="str">
            <v>SUPPLIER0002</v>
          </cell>
          <cell r="L2793" t="str">
            <v xml:space="preserve">ANHUI TINCAI SILK CO. LTD</v>
          </cell>
          <cell r="M2793">
            <v>4</v>
          </cell>
          <cell r="N2793">
            <v>16</v>
          </cell>
          <cell r="O2793">
            <v>20</v>
          </cell>
          <cell r="R2793">
            <v>3</v>
          </cell>
          <cell r="S2793">
            <v>10</v>
          </cell>
          <cell r="T2793" t="str">
            <v xml:space="preserve">Yuan Purchase Pricelist (CNY)</v>
          </cell>
          <cell r="U2793">
            <v>12</v>
          </cell>
          <cell r="V2793">
            <v>326</v>
          </cell>
          <cell r="W2793">
            <v>490</v>
          </cell>
          <cell r="X2793">
            <v>650</v>
          </cell>
          <cell r="Z2793">
            <v>30</v>
          </cell>
          <cell r="AB2793" t="str">
            <v>H1</v>
          </cell>
        </row>
        <row r="2794">
          <cell r="A2794">
            <v>12710</v>
          </cell>
          <cell r="B2794" t="str">
            <v>AUTOLAMPS2745</v>
          </cell>
          <cell r="C2794" t="str">
            <v>AUTOLAMPS2745</v>
          </cell>
          <cell r="D2794" t="b">
            <v>1</v>
          </cell>
          <cell r="E2794" t="str">
            <v xml:space="preserve">TOYOTA VITZ/YARIS/BELTA (05 -10) - FRONT INNER FENDER - RH</v>
          </cell>
          <cell r="F2794" t="str">
            <v>TOYOTA</v>
          </cell>
          <cell r="G2794" t="str">
            <v xml:space="preserve">VITZ/BELTA/05 IF RH</v>
          </cell>
          <cell r="H2794" t="str">
            <v>53875-52180/0D080</v>
          </cell>
          <cell r="J2794">
            <v>0.04</v>
          </cell>
          <cell r="K2794" t="str">
            <v>SUPPLIER0002</v>
          </cell>
          <cell r="L2794" t="str">
            <v xml:space="preserve">ANHUI TINCAI SILK CO. LTD</v>
          </cell>
          <cell r="M2794">
            <v>4</v>
          </cell>
          <cell r="N2794">
            <v>16</v>
          </cell>
          <cell r="O2794">
            <v>20</v>
          </cell>
          <cell r="R2794">
            <v>3</v>
          </cell>
          <cell r="S2794">
            <v>10</v>
          </cell>
          <cell r="T2794" t="str">
            <v xml:space="preserve">Yuan Purchase Pricelist (CNY)</v>
          </cell>
          <cell r="U2794">
            <v>12</v>
          </cell>
          <cell r="V2794">
            <v>326</v>
          </cell>
          <cell r="W2794">
            <v>490</v>
          </cell>
          <cell r="X2794">
            <v>650</v>
          </cell>
          <cell r="Z2794">
            <v>40</v>
          </cell>
          <cell r="AB2794" t="str">
            <v>H1</v>
          </cell>
        </row>
        <row r="2795">
          <cell r="A2795">
            <v>12068</v>
          </cell>
          <cell r="B2795" t="str">
            <v>AUTOLAMPS2746</v>
          </cell>
          <cell r="C2795" t="str">
            <v>AUTOLAMPS2746</v>
          </cell>
          <cell r="D2795" t="b">
            <v>1</v>
          </cell>
          <cell r="E2795" t="str">
            <v xml:space="preserve">TOYOTA VOXY AZR60 (01-06) - HEAD LAMP - LH</v>
          </cell>
          <cell r="F2795" t="str">
            <v>TOYOTA</v>
          </cell>
          <cell r="G2795" t="str">
            <v xml:space="preserve">VOXY/01 HLA LH</v>
          </cell>
          <cell r="H2795" t="str">
            <v>TY26-0501-L</v>
          </cell>
          <cell r="J2795">
            <v>0.04</v>
          </cell>
          <cell r="K2795" t="str">
            <v>SUPPLIER0002</v>
          </cell>
          <cell r="L2795" t="str">
            <v xml:space="preserve">ANHUI TINCAI SILK CO. LTD</v>
          </cell>
          <cell r="M2795">
            <v>0</v>
          </cell>
          <cell r="N2795">
            <v>0</v>
          </cell>
          <cell r="O2795">
            <v>0</v>
          </cell>
          <cell r="R2795">
            <v>3</v>
          </cell>
          <cell r="S2795">
            <v>10</v>
          </cell>
          <cell r="T2795" t="str">
            <v xml:space="preserve">Yuan Purchase Pricelist (CNY)</v>
          </cell>
          <cell r="U2795">
            <v>29</v>
          </cell>
          <cell r="V2795">
            <v>4533</v>
          </cell>
          <cell r="W2795">
            <v>5000</v>
          </cell>
          <cell r="X2795">
            <v>7000</v>
          </cell>
          <cell r="Z2795">
            <v>36</v>
          </cell>
          <cell r="AB2795" t="str">
            <v>B9</v>
          </cell>
        </row>
        <row r="2796">
          <cell r="A2796">
            <v>12067</v>
          </cell>
          <cell r="B2796" t="str">
            <v>AUTOLAMPS2747</v>
          </cell>
          <cell r="C2796" t="str">
            <v>AUTOLAMPS2747</v>
          </cell>
          <cell r="D2796" t="b">
            <v>1</v>
          </cell>
          <cell r="E2796" t="str">
            <v xml:space="preserve">TOYOTA VOXY AZR60 (01-06) - HEAD LAMP - RH</v>
          </cell>
          <cell r="F2796" t="str">
            <v>TOYOTA</v>
          </cell>
          <cell r="G2796" t="str">
            <v xml:space="preserve">VOXY/01 HLA RH</v>
          </cell>
          <cell r="H2796" t="str">
            <v>TY26-0501-R</v>
          </cell>
          <cell r="J2796">
            <v>0.04</v>
          </cell>
          <cell r="K2796" t="str">
            <v>SUPPLIER0002</v>
          </cell>
          <cell r="L2796" t="str">
            <v xml:space="preserve">ANHUI TINCAI SILK CO. LTD</v>
          </cell>
          <cell r="M2796">
            <v>0</v>
          </cell>
          <cell r="N2796">
            <v>0</v>
          </cell>
          <cell r="O2796">
            <v>0</v>
          </cell>
          <cell r="R2796">
            <v>3</v>
          </cell>
          <cell r="S2796">
            <v>10</v>
          </cell>
          <cell r="T2796" t="str">
            <v xml:space="preserve">Yuan Purchase Pricelist (CNY)</v>
          </cell>
          <cell r="U2796">
            <v>29</v>
          </cell>
          <cell r="V2796">
            <v>4533</v>
          </cell>
          <cell r="W2796">
            <v>5000</v>
          </cell>
          <cell r="X2796">
            <v>7000</v>
          </cell>
          <cell r="Z2796">
            <v>38</v>
          </cell>
          <cell r="AB2796" t="str">
            <v>B9</v>
          </cell>
        </row>
        <row r="2797">
          <cell r="A2797">
            <v>12724</v>
          </cell>
          <cell r="B2797" t="str">
            <v>AUTOLAMPS2748</v>
          </cell>
          <cell r="C2797" t="str">
            <v>AUTOLAMPS2748</v>
          </cell>
          <cell r="D2797" t="b">
            <v>1</v>
          </cell>
          <cell r="E2797" t="str">
            <v xml:space="preserve">TOYOTA WISH (01-04) - FOG LAMP W/HOUSING - LH</v>
          </cell>
          <cell r="F2797" t="str">
            <v>TOYOTA</v>
          </cell>
          <cell r="G2797" t="str">
            <v xml:space="preserve">WISH/01 FLAWH LH</v>
          </cell>
          <cell r="H2797" t="str">
            <v>TY43-0204-L</v>
          </cell>
          <cell r="J2797">
            <v>0.04</v>
          </cell>
          <cell r="K2797" t="str">
            <v>SUPPLIER0002</v>
          </cell>
          <cell r="L2797" t="str">
            <v xml:space="preserve">ANHUI TINCAI SILK CO. LTD</v>
          </cell>
          <cell r="M2797">
            <v>2</v>
          </cell>
          <cell r="N2797">
            <v>8</v>
          </cell>
          <cell r="O2797">
            <v>10</v>
          </cell>
          <cell r="P2797">
            <v>3</v>
          </cell>
          <cell r="Q2797">
            <v>5</v>
          </cell>
          <cell r="T2797" t="str">
            <v xml:space="preserve">Yuan Purchase Pricelist (CNY)</v>
          </cell>
          <cell r="U2797">
            <v>30</v>
          </cell>
          <cell r="V2797">
            <v>765</v>
          </cell>
          <cell r="W2797">
            <v>1080</v>
          </cell>
          <cell r="X2797">
            <v>1490</v>
          </cell>
          <cell r="Z2797">
            <v>14</v>
          </cell>
          <cell r="AB2797" t="str">
            <v>B18</v>
          </cell>
        </row>
        <row r="2798">
          <cell r="A2798">
            <v>12723</v>
          </cell>
          <cell r="B2798" t="str">
            <v>AUTOLAMPS2749</v>
          </cell>
          <cell r="C2798" t="str">
            <v>AUTOLAMPS2749</v>
          </cell>
          <cell r="D2798" t="b">
            <v>1</v>
          </cell>
          <cell r="E2798" t="str">
            <v xml:space="preserve">TOYOTA WISH (01-04) - FOG LAMP W/HOUSING - RH</v>
          </cell>
          <cell r="F2798" t="str">
            <v>TOYOTA</v>
          </cell>
          <cell r="G2798" t="str">
            <v xml:space="preserve">WISH/01 FLAWH RH</v>
          </cell>
          <cell r="H2798" t="str">
            <v>TY43-0204-R</v>
          </cell>
          <cell r="J2798">
            <v>0.04</v>
          </cell>
          <cell r="K2798" t="str">
            <v>SUPPLIER0002</v>
          </cell>
          <cell r="L2798" t="str">
            <v xml:space="preserve">ANHUI TINCAI SILK CO. LTD</v>
          </cell>
          <cell r="M2798">
            <v>2</v>
          </cell>
          <cell r="N2798">
            <v>8</v>
          </cell>
          <cell r="O2798">
            <v>10</v>
          </cell>
          <cell r="P2798">
            <v>3</v>
          </cell>
          <cell r="Q2798">
            <v>5</v>
          </cell>
          <cell r="T2798" t="str">
            <v xml:space="preserve">Yuan Purchase Pricelist (CNY)</v>
          </cell>
          <cell r="U2798">
            <v>30</v>
          </cell>
          <cell r="V2798">
            <v>765</v>
          </cell>
          <cell r="W2798">
            <v>1150</v>
          </cell>
          <cell r="X2798">
            <v>1530</v>
          </cell>
          <cell r="Z2798">
            <v>14</v>
          </cell>
          <cell r="AB2798" t="str">
            <v>B18</v>
          </cell>
        </row>
        <row r="2799">
          <cell r="A2799">
            <v>11721</v>
          </cell>
          <cell r="B2799" t="str">
            <v>AUTOLAMPS2750</v>
          </cell>
          <cell r="C2799" t="str">
            <v>AUTOLAMPS2750</v>
          </cell>
          <cell r="D2799" t="b">
            <v>1</v>
          </cell>
          <cell r="E2799" t="str">
            <v xml:space="preserve">TOYOTA WISH (01-04) - HEAD LAMP - LH</v>
          </cell>
          <cell r="F2799" t="str">
            <v>TOYOTA</v>
          </cell>
          <cell r="G2799" t="str">
            <v xml:space="preserve">WISH/01 HLA LH</v>
          </cell>
          <cell r="H2799" t="str">
            <v>TY43-0201A-L</v>
          </cell>
          <cell r="J2799">
            <v>0.04</v>
          </cell>
          <cell r="K2799" t="str">
            <v>SUPPLIER0002</v>
          </cell>
          <cell r="L2799" t="str">
            <v xml:space="preserve">ANHUI TINCAI SILK CO. LTD</v>
          </cell>
          <cell r="M2799">
            <v>0</v>
          </cell>
          <cell r="N2799">
            <v>0</v>
          </cell>
          <cell r="O2799">
            <v>0</v>
          </cell>
          <cell r="R2799">
            <v>3</v>
          </cell>
          <cell r="S2799">
            <v>5</v>
          </cell>
          <cell r="T2799" t="str">
            <v xml:space="preserve">Yuan Purchase Pricelist (CNY)</v>
          </cell>
          <cell r="U2799">
            <v>220</v>
          </cell>
          <cell r="V2799">
            <v>5115</v>
          </cell>
          <cell r="W2799">
            <v>6700</v>
          </cell>
          <cell r="X2799">
            <v>10940</v>
          </cell>
        </row>
        <row r="2800">
          <cell r="A2800">
            <v>11720</v>
          </cell>
          <cell r="B2800" t="str">
            <v>AUTOLAMPS2751</v>
          </cell>
          <cell r="C2800" t="str">
            <v>AUTOLAMPS2751</v>
          </cell>
          <cell r="D2800" t="b">
            <v>1</v>
          </cell>
          <cell r="E2800" t="str">
            <v xml:space="preserve">TOYOTA WISH (01-04) - HEAD LAMP - RH</v>
          </cell>
          <cell r="F2800" t="str">
            <v>TOYOTA</v>
          </cell>
          <cell r="G2800" t="str">
            <v xml:space="preserve">WISH/01 HLA RH</v>
          </cell>
          <cell r="H2800" t="str">
            <v>TY43-0201A-R</v>
          </cell>
          <cell r="J2800">
            <v>0.04</v>
          </cell>
          <cell r="K2800" t="str">
            <v>SUPPLIER0002</v>
          </cell>
          <cell r="L2800" t="str">
            <v xml:space="preserve">ANHUI TINCAI SILK CO. LTD</v>
          </cell>
          <cell r="M2800">
            <v>0</v>
          </cell>
          <cell r="N2800">
            <v>0</v>
          </cell>
          <cell r="O2800">
            <v>0</v>
          </cell>
          <cell r="R2800">
            <v>3</v>
          </cell>
          <cell r="S2800">
            <v>5</v>
          </cell>
          <cell r="T2800" t="str">
            <v xml:space="preserve">Yuan Purchase Pricelist (CNY)</v>
          </cell>
          <cell r="U2800">
            <v>220</v>
          </cell>
          <cell r="V2800">
            <v>5115</v>
          </cell>
          <cell r="W2800">
            <v>6700</v>
          </cell>
          <cell r="X2800">
            <v>10940</v>
          </cell>
        </row>
        <row r="2801">
          <cell r="A2801">
            <v>11479</v>
          </cell>
          <cell r="B2801" t="str">
            <v>AUTOLAMPS2754</v>
          </cell>
          <cell r="C2801" t="str">
            <v>AUTOLAMPS2754</v>
          </cell>
          <cell r="D2801" t="b">
            <v>1</v>
          </cell>
          <cell r="E2801" t="str">
            <v xml:space="preserve">TOYOTA WISH (01-04) - TAIL LAMP - LH</v>
          </cell>
          <cell r="F2801" t="str">
            <v>TOYOTA</v>
          </cell>
          <cell r="G2801" t="str">
            <v xml:space="preserve">WISH/01 TLA LH</v>
          </cell>
          <cell r="H2801" t="str">
            <v>TY43-0202-L</v>
          </cell>
          <cell r="J2801">
            <v>0.04</v>
          </cell>
          <cell r="K2801" t="str">
            <v>SUPPLIER0002</v>
          </cell>
          <cell r="L2801" t="str">
            <v xml:space="preserve">ANHUI TINCAI SILK CO. LTD</v>
          </cell>
          <cell r="M2801">
            <v>0</v>
          </cell>
          <cell r="N2801">
            <v>0</v>
          </cell>
          <cell r="O2801">
            <v>0</v>
          </cell>
          <cell r="R2801">
            <v>3</v>
          </cell>
          <cell r="S2801">
            <v>5</v>
          </cell>
          <cell r="T2801" t="str">
            <v xml:space="preserve">Yuan Purchase Pricelist (CNY)</v>
          </cell>
          <cell r="U2801">
            <v>19.97</v>
          </cell>
          <cell r="V2801">
            <v>3121</v>
          </cell>
          <cell r="W2801">
            <v>4000</v>
          </cell>
          <cell r="X2801">
            <v>5520</v>
          </cell>
          <cell r="Z2801">
            <v>11</v>
          </cell>
          <cell r="AB2801" t="str">
            <v>B1</v>
          </cell>
        </row>
        <row r="2802">
          <cell r="A2802">
            <v>11478</v>
          </cell>
          <cell r="B2802" t="str">
            <v>AUTOLAMPS2755</v>
          </cell>
          <cell r="C2802" t="str">
            <v>AUTOLAMPS2755</v>
          </cell>
          <cell r="D2802" t="b">
            <v>1</v>
          </cell>
          <cell r="E2802" t="str">
            <v xml:space="preserve">TOYOTA WISH (01-04) - TAIL LAMP - RH</v>
          </cell>
          <cell r="F2802" t="str">
            <v>TOYOTA</v>
          </cell>
          <cell r="G2802" t="str">
            <v xml:space="preserve">WISH/01 TLA RH</v>
          </cell>
          <cell r="H2802" t="str">
            <v>TY43-0202-R</v>
          </cell>
          <cell r="J2802">
            <v>0.04</v>
          </cell>
          <cell r="K2802" t="str">
            <v>SUPPLIER0002</v>
          </cell>
          <cell r="L2802" t="str">
            <v xml:space="preserve">ANHUI TINCAI SILK CO. LTD</v>
          </cell>
          <cell r="M2802">
            <v>0</v>
          </cell>
          <cell r="N2802">
            <v>0</v>
          </cell>
          <cell r="O2802">
            <v>0</v>
          </cell>
          <cell r="R2802">
            <v>3</v>
          </cell>
          <cell r="S2802">
            <v>5</v>
          </cell>
          <cell r="T2802" t="str">
            <v xml:space="preserve">Yuan Purchase Pricelist (CNY)</v>
          </cell>
          <cell r="U2802">
            <v>19.97</v>
          </cell>
          <cell r="V2802">
            <v>4400</v>
          </cell>
          <cell r="W2802">
            <v>4000</v>
          </cell>
          <cell r="X2802">
            <v>5520</v>
          </cell>
          <cell r="Z2802">
            <v>0</v>
          </cell>
          <cell r="AB2802" t="str">
            <v>B1</v>
          </cell>
        </row>
        <row r="2803">
          <cell r="A2803">
            <v>13800</v>
          </cell>
          <cell r="B2803" t="str">
            <v>AUTOLAMPS2752</v>
          </cell>
          <cell r="C2803" t="str">
            <v>AUTOLAMPS2752</v>
          </cell>
          <cell r="D2803" t="b">
            <v>1</v>
          </cell>
          <cell r="E2803" t="str">
            <v xml:space="preserve">TOYOTA WISH (01-04) - TAIL LENS - LH</v>
          </cell>
          <cell r="F2803" t="str">
            <v>TOYOTA</v>
          </cell>
          <cell r="G2803" t="str">
            <v xml:space="preserve">WISH/01 TLS LH</v>
          </cell>
          <cell r="H2803" t="str">
            <v>TY43-0202-00-L</v>
          </cell>
          <cell r="J2803">
            <v>0.04</v>
          </cell>
          <cell r="K2803" t="str">
            <v>SUPPLIER0002</v>
          </cell>
          <cell r="L2803" t="str">
            <v xml:space="preserve">ANHUI TINCAI SILK CO. LTD</v>
          </cell>
          <cell r="M2803">
            <v>4</v>
          </cell>
          <cell r="N2803">
            <v>16</v>
          </cell>
          <cell r="O2803">
            <v>20</v>
          </cell>
          <cell r="R2803">
            <v>5</v>
          </cell>
          <cell r="S2803">
            <v>10</v>
          </cell>
          <cell r="T2803" t="str">
            <v xml:space="preserve">Yuan Purchase Pricelist (CNY)</v>
          </cell>
          <cell r="U2803">
            <v>38</v>
          </cell>
          <cell r="V2803">
            <v>855</v>
          </cell>
          <cell r="W2803">
            <v>1200</v>
          </cell>
          <cell r="X2803">
            <v>1650</v>
          </cell>
        </row>
        <row r="2804">
          <cell r="A2804">
            <v>13801</v>
          </cell>
          <cell r="B2804" t="str">
            <v>AUTOLAMPS2753</v>
          </cell>
          <cell r="C2804" t="str">
            <v>AUTOLAMPS2753</v>
          </cell>
          <cell r="D2804" t="b">
            <v>1</v>
          </cell>
          <cell r="E2804" t="str">
            <v xml:space="preserve">TOYOTA WISH (01-04) - TAIL LENS - RH</v>
          </cell>
          <cell r="F2804" t="str">
            <v>TOYOTA</v>
          </cell>
          <cell r="G2804" t="str">
            <v xml:space="preserve">WISH/01 TLS RH</v>
          </cell>
          <cell r="H2804" t="str">
            <v>TY43-0202-00-R</v>
          </cell>
          <cell r="J2804">
            <v>0.04</v>
          </cell>
          <cell r="K2804" t="str">
            <v>SUPPLIER0002</v>
          </cell>
          <cell r="L2804" t="str">
            <v xml:space="preserve">ANHUI TINCAI SILK CO. LTD</v>
          </cell>
          <cell r="M2804">
            <v>3</v>
          </cell>
          <cell r="N2804">
            <v>12</v>
          </cell>
          <cell r="O2804">
            <v>15</v>
          </cell>
          <cell r="R2804">
            <v>5</v>
          </cell>
          <cell r="S2804">
            <v>10</v>
          </cell>
          <cell r="T2804" t="str">
            <v xml:space="preserve">Yuan Purchase Pricelist (CNY)</v>
          </cell>
          <cell r="U2804">
            <v>38</v>
          </cell>
          <cell r="V2804">
            <v>855</v>
          </cell>
          <cell r="W2804">
            <v>1200</v>
          </cell>
          <cell r="X2804">
            <v>1650</v>
          </cell>
        </row>
        <row r="2805">
          <cell r="A2805">
            <v>12221</v>
          </cell>
          <cell r="B2805" t="str">
            <v>AUTOLAMPS2757</v>
          </cell>
          <cell r="C2805" t="str">
            <v>AUTOLAMPS2757</v>
          </cell>
          <cell r="D2805" t="b">
            <v>1</v>
          </cell>
          <cell r="E2805" t="str">
            <v xml:space="preserve">TOYOTA WISH (05-08) - HEAD LAMP (212-11K3RD) - LH</v>
          </cell>
          <cell r="F2805" t="str">
            <v>TOYOTA</v>
          </cell>
          <cell r="G2805" t="str">
            <v xml:space="preserve">WISH/05 HLA LH</v>
          </cell>
          <cell r="H2805" t="str">
            <v>TY43-0301-L</v>
          </cell>
          <cell r="J2805">
            <v>0.04</v>
          </cell>
          <cell r="K2805" t="str">
            <v>SUPPLIER0002</v>
          </cell>
          <cell r="L2805" t="str">
            <v xml:space="preserve">ANHUI TINCAI SILK CO. LTD</v>
          </cell>
          <cell r="M2805">
            <v>0</v>
          </cell>
          <cell r="N2805">
            <v>0</v>
          </cell>
          <cell r="O2805">
            <v>0</v>
          </cell>
          <cell r="R2805">
            <v>2</v>
          </cell>
          <cell r="S2805">
            <v>5</v>
          </cell>
          <cell r="T2805" t="str">
            <v xml:space="preserve">Yuan Purchase Pricelist (CNY)</v>
          </cell>
          <cell r="U2805">
            <v>200</v>
          </cell>
          <cell r="V2805">
            <v>4500</v>
          </cell>
          <cell r="W2805">
            <v>6980</v>
          </cell>
          <cell r="X2805">
            <v>9640</v>
          </cell>
          <cell r="Z2805">
            <v>5</v>
          </cell>
          <cell r="AB2805" t="str">
            <v>A3</v>
          </cell>
        </row>
        <row r="2806">
          <cell r="A2806">
            <v>12220</v>
          </cell>
          <cell r="B2806" t="str">
            <v>AUTOLAMPS2758</v>
          </cell>
          <cell r="C2806" t="str">
            <v>AUTOLAMPS2758</v>
          </cell>
          <cell r="D2806" t="b">
            <v>1</v>
          </cell>
          <cell r="E2806" t="str">
            <v xml:space="preserve">TOYOTA WISH (05-08) - HEAD LAMP (212-11K3RD) - RH</v>
          </cell>
          <cell r="F2806" t="str">
            <v>TOYOTA</v>
          </cell>
          <cell r="G2806" t="str">
            <v xml:space="preserve">WISH/05 HLA RH</v>
          </cell>
          <cell r="H2806" t="str">
            <v>TY43-0301-R</v>
          </cell>
          <cell r="J2806">
            <v>0.04</v>
          </cell>
          <cell r="K2806" t="str">
            <v>SUPPLIER0002</v>
          </cell>
          <cell r="L2806" t="str">
            <v xml:space="preserve">ANHUI TINCAI SILK CO. LTD</v>
          </cell>
          <cell r="M2806">
            <v>0</v>
          </cell>
          <cell r="N2806">
            <v>0</v>
          </cell>
          <cell r="O2806">
            <v>0</v>
          </cell>
          <cell r="R2806">
            <v>2</v>
          </cell>
          <cell r="S2806">
            <v>5</v>
          </cell>
          <cell r="T2806" t="str">
            <v xml:space="preserve">Yuan Purchase Pricelist (CNY)</v>
          </cell>
          <cell r="U2806">
            <v>200</v>
          </cell>
          <cell r="V2806">
            <v>4500</v>
          </cell>
          <cell r="W2806">
            <v>6980</v>
          </cell>
          <cell r="X2806">
            <v>9640</v>
          </cell>
          <cell r="Z2806">
            <v>7</v>
          </cell>
          <cell r="AB2806" t="str">
            <v>A3</v>
          </cell>
        </row>
        <row r="2807">
          <cell r="A2807">
            <v>12587</v>
          </cell>
          <cell r="B2807" t="str">
            <v>AUTOLAMPS2761</v>
          </cell>
          <cell r="C2807" t="str">
            <v>AUTOLAMPS2761</v>
          </cell>
          <cell r="D2807" t="b">
            <v>1</v>
          </cell>
          <cell r="E2807" t="str">
            <v xml:space="preserve">TOYOTA WISH (05-08) - TAIL LAMP (212-19M9) - LH</v>
          </cell>
          <cell r="F2807" t="str">
            <v>TOYOTA</v>
          </cell>
          <cell r="G2807" t="str">
            <v xml:space="preserve">WISH/05 TLA LH</v>
          </cell>
          <cell r="H2807" t="str">
            <v>TY43-0302-L</v>
          </cell>
          <cell r="J2807">
            <v>0.04</v>
          </cell>
          <cell r="K2807" t="str">
            <v>SUPPLIER0002</v>
          </cell>
          <cell r="L2807" t="str">
            <v xml:space="preserve">ANHUI TINCAI SILK CO. LTD</v>
          </cell>
          <cell r="M2807">
            <v>0</v>
          </cell>
          <cell r="N2807">
            <v>0</v>
          </cell>
          <cell r="O2807">
            <v>0</v>
          </cell>
          <cell r="R2807">
            <v>2</v>
          </cell>
          <cell r="S2807">
            <v>5</v>
          </cell>
          <cell r="T2807" t="str">
            <v xml:space="preserve">Yuan Purchase Pricelist (CNY)</v>
          </cell>
          <cell r="U2807">
            <v>22.56</v>
          </cell>
          <cell r="V2807">
            <v>3526</v>
          </cell>
          <cell r="W2807">
            <v>5470</v>
          </cell>
          <cell r="X2807">
            <v>7550</v>
          </cell>
        </row>
        <row r="2808">
          <cell r="A2808">
            <v>12586</v>
          </cell>
          <cell r="B2808" t="str">
            <v>AUTOLAMPS2762</v>
          </cell>
          <cell r="C2808" t="str">
            <v>AUTOLAMPS2762</v>
          </cell>
          <cell r="D2808" t="b">
            <v>1</v>
          </cell>
          <cell r="E2808" t="str">
            <v xml:space="preserve">TOYOTA WISH (05-08) - TAIL LAMP (212-19M9) - LH</v>
          </cell>
          <cell r="F2808" t="str">
            <v>TOYOTA</v>
          </cell>
          <cell r="G2808" t="str">
            <v xml:space="preserve">WISH/05 TLA RH</v>
          </cell>
          <cell r="H2808" t="str">
            <v>TY43-0302-L</v>
          </cell>
          <cell r="J2808">
            <v>0.04</v>
          </cell>
          <cell r="K2808" t="str">
            <v>SUPPLIER0002</v>
          </cell>
          <cell r="L2808" t="str">
            <v xml:space="preserve">ANHUI TINCAI SILK CO. LTD</v>
          </cell>
          <cell r="M2808">
            <v>-1</v>
          </cell>
          <cell r="N2808">
            <v>-4</v>
          </cell>
          <cell r="O2808">
            <v>-5</v>
          </cell>
          <cell r="R2808">
            <v>2</v>
          </cell>
          <cell r="S2808">
            <v>5</v>
          </cell>
          <cell r="T2808" t="str">
            <v xml:space="preserve">Yuan Purchase Pricelist (CNY)</v>
          </cell>
          <cell r="U2808">
            <v>22.56</v>
          </cell>
          <cell r="V2808">
            <v>3526</v>
          </cell>
          <cell r="W2808">
            <v>5470</v>
          </cell>
          <cell r="X2808">
            <v>7550</v>
          </cell>
        </row>
        <row r="2809">
          <cell r="A2809">
            <v>13842</v>
          </cell>
          <cell r="B2809" t="str">
            <v>AUTOLAMPS2759</v>
          </cell>
          <cell r="C2809" t="str">
            <v>AUTOLAMPS2759</v>
          </cell>
          <cell r="D2809" t="b">
            <v>1</v>
          </cell>
          <cell r="E2809" t="str">
            <v xml:space="preserve">TOYOTA WISH (05-08) - TAIL LENS (212-19M9-00) - LH</v>
          </cell>
          <cell r="F2809" t="str">
            <v>TOYOTA</v>
          </cell>
          <cell r="G2809" t="str">
            <v xml:space="preserve">WISH/05 TLS LH</v>
          </cell>
          <cell r="H2809" t="str">
            <v>TY43-0302-00-L</v>
          </cell>
          <cell r="J2809">
            <v>0.04</v>
          </cell>
          <cell r="K2809" t="str">
            <v>SUPPLIER0002</v>
          </cell>
          <cell r="L2809" t="str">
            <v xml:space="preserve">ANHUI TINCAI SILK CO. LTD</v>
          </cell>
          <cell r="M2809">
            <v>6</v>
          </cell>
          <cell r="N2809">
            <v>24</v>
          </cell>
          <cell r="O2809">
            <v>30</v>
          </cell>
          <cell r="R2809">
            <v>5</v>
          </cell>
          <cell r="S2809">
            <v>10</v>
          </cell>
          <cell r="T2809" t="str">
            <v xml:space="preserve">Yuan Purchase Pricelist (CNY)</v>
          </cell>
          <cell r="U2809">
            <v>38</v>
          </cell>
          <cell r="V2809">
            <v>883.5</v>
          </cell>
          <cell r="W2809">
            <v>1200</v>
          </cell>
          <cell r="X2809">
            <v>1650</v>
          </cell>
          <cell r="Z2809">
            <v>24</v>
          </cell>
          <cell r="AB2809" t="str">
            <v>2C</v>
          </cell>
        </row>
        <row r="2810">
          <cell r="A2810">
            <v>13841</v>
          </cell>
          <cell r="B2810" t="str">
            <v>AUTOLAMPS2760</v>
          </cell>
          <cell r="C2810" t="str">
            <v>AUTOLAMPS2760</v>
          </cell>
          <cell r="D2810" t="b">
            <v>1</v>
          </cell>
          <cell r="E2810" t="str">
            <v xml:space="preserve">TOYOTA WISH (05-08) - TAIL LENS (212-19M9-00) - RH</v>
          </cell>
          <cell r="F2810" t="str">
            <v>TOYOTA</v>
          </cell>
          <cell r="G2810" t="str">
            <v xml:space="preserve">WISH/05 TLS RH</v>
          </cell>
          <cell r="H2810" t="str">
            <v>TY43-0302-00-R</v>
          </cell>
          <cell r="J2810">
            <v>0.04</v>
          </cell>
          <cell r="K2810" t="str">
            <v>SUPPLIER0002</v>
          </cell>
          <cell r="L2810" t="str">
            <v xml:space="preserve">ANHUI TINCAI SILK CO. LTD</v>
          </cell>
          <cell r="M2810">
            <v>6</v>
          </cell>
          <cell r="N2810">
            <v>24</v>
          </cell>
          <cell r="O2810">
            <v>30</v>
          </cell>
          <cell r="R2810">
            <v>5</v>
          </cell>
          <cell r="S2810">
            <v>10</v>
          </cell>
          <cell r="T2810" t="str">
            <v xml:space="preserve">Yuan Purchase Pricelist (CNY)</v>
          </cell>
          <cell r="U2810">
            <v>38</v>
          </cell>
          <cell r="V2810">
            <v>883.5</v>
          </cell>
          <cell r="W2810">
            <v>1200</v>
          </cell>
          <cell r="X2810">
            <v>1650</v>
          </cell>
          <cell r="Z2810">
            <v>12</v>
          </cell>
          <cell r="AB2810" t="str">
            <v>2C</v>
          </cell>
        </row>
        <row r="2811">
          <cell r="A2811">
            <v>13644</v>
          </cell>
          <cell r="B2811" t="str">
            <v>AUTOLAMPS2756</v>
          </cell>
          <cell r="C2811" t="str">
            <v>AUTOLAMPS2756</v>
          </cell>
          <cell r="D2811" t="b">
            <v>1</v>
          </cell>
          <cell r="E2811" t="str">
            <v xml:space="preserve">TOYOTA WISH (09-) - FOG LAMP SET</v>
          </cell>
          <cell r="F2811" t="str">
            <v>TOYOTA</v>
          </cell>
          <cell r="G2811" t="str">
            <v xml:space="preserve">WISH/09 FLASET</v>
          </cell>
          <cell r="H2811" t="str">
            <v>TY43-0404A</v>
          </cell>
          <cell r="J2811">
            <v>0.04</v>
          </cell>
          <cell r="K2811" t="str">
            <v>SUPPLIER0002</v>
          </cell>
          <cell r="L2811" t="str">
            <v xml:space="preserve">ANHUI TINCAI SILK CO. LTD</v>
          </cell>
          <cell r="M2811">
            <v>1</v>
          </cell>
          <cell r="N2811">
            <v>4</v>
          </cell>
          <cell r="O2811">
            <v>5</v>
          </cell>
          <cell r="P2811">
            <v>5</v>
          </cell>
          <cell r="Q2811">
            <v>10</v>
          </cell>
          <cell r="T2811" t="str">
            <v xml:space="preserve">Yuan Purchase Pricelist (CNY)</v>
          </cell>
          <cell r="U2811">
            <v>90</v>
          </cell>
          <cell r="V2811">
            <v>2025</v>
          </cell>
          <cell r="W2811">
            <v>3140</v>
          </cell>
          <cell r="X2811">
            <v>4330</v>
          </cell>
        </row>
        <row r="2812">
          <cell r="A2812">
            <v>11966</v>
          </cell>
          <cell r="B2812" t="str">
            <v>AUTOLAMPS2763</v>
          </cell>
          <cell r="C2812" t="str">
            <v>AUTOLAMPS2763</v>
          </cell>
          <cell r="D2812" t="b">
            <v>1</v>
          </cell>
          <cell r="E2812" t="str">
            <v xml:space="preserve">TOYOTA WISH 5D WAGON (01-09) - LAMINATED FRONT WINDSCREEN</v>
          </cell>
          <cell r="F2812" t="str">
            <v>TOYOTA</v>
          </cell>
          <cell r="G2812" t="str">
            <v xml:space="preserve">WISH R CP LFW/X</v>
          </cell>
          <cell r="H2812" t="str">
            <v xml:space="preserve">WISH-R CP LFW/X</v>
          </cell>
          <cell r="I2812" t="str">
            <v>1366*1081</v>
          </cell>
          <cell r="J2812">
            <v>0.02</v>
          </cell>
          <cell r="K2812" t="str">
            <v>SUPPLIER0015</v>
          </cell>
          <cell r="L2812" t="str">
            <v xml:space="preserve">XINYI AUTOMOBILE GLASS (SHENZHEN) CO., LTD</v>
          </cell>
          <cell r="M2812">
            <v>10</v>
          </cell>
          <cell r="N2812">
            <v>40</v>
          </cell>
          <cell r="O2812">
            <v>50</v>
          </cell>
          <cell r="R2812">
            <v>6</v>
          </cell>
          <cell r="S2812">
            <v>24</v>
          </cell>
          <cell r="T2812" t="str">
            <v xml:space="preserve">USD Purchase Pricelist (USD)</v>
          </cell>
          <cell r="U2812">
            <v>17.63</v>
          </cell>
          <cell r="V2812">
            <v>2750</v>
          </cell>
          <cell r="W2812">
            <v>3500</v>
          </cell>
          <cell r="X2812">
            <v>6000</v>
          </cell>
        </row>
        <row r="2813">
          <cell r="A2813">
            <v>13935</v>
          </cell>
          <cell r="B2813" t="str">
            <v>AUTOLAMPS2764</v>
          </cell>
          <cell r="C2813" t="str">
            <v>AUTOLAMPS2764</v>
          </cell>
          <cell r="D2813" t="b">
            <v>1</v>
          </cell>
          <cell r="E2813" t="str">
            <v xml:space="preserve">TOYOTA WISH 5D WAGON (01-09) - REAR HEATED WINDSCREEN</v>
          </cell>
          <cell r="F2813" t="str">
            <v>TOYOTA</v>
          </cell>
          <cell r="G2813" t="str">
            <v xml:space="preserve">WISH RW/H/X</v>
          </cell>
          <cell r="H2813" t="str">
            <v xml:space="preserve">WISH RW/H/X</v>
          </cell>
          <cell r="I2813" t="str">
            <v>1485*535</v>
          </cell>
          <cell r="J2813">
            <v>0.02</v>
          </cell>
          <cell r="K2813" t="str">
            <v>SUPPLIER0015</v>
          </cell>
          <cell r="L2813" t="str">
            <v xml:space="preserve">XINYI AUTOMOBILE GLASS (SHENZHEN) CO., LTD</v>
          </cell>
          <cell r="M2813">
            <v>0</v>
          </cell>
          <cell r="N2813">
            <v>0</v>
          </cell>
          <cell r="O2813">
            <v>0</v>
          </cell>
          <cell r="R2813">
            <v>4</v>
          </cell>
          <cell r="S2813">
            <v>16</v>
          </cell>
          <cell r="T2813" t="str">
            <v xml:space="preserve">USD Purchase Pricelist (USD)</v>
          </cell>
          <cell r="U2813">
            <v>16</v>
          </cell>
          <cell r="V2813">
            <v>2867.2</v>
          </cell>
          <cell r="W2813">
            <v>3700</v>
          </cell>
          <cell r="X2813">
            <v>4600</v>
          </cell>
          <cell r="Z2813">
            <v>4</v>
          </cell>
          <cell r="AB2813" t="str">
            <v>6B</v>
          </cell>
        </row>
        <row r="2814">
          <cell r="A2814">
            <v>13851</v>
          </cell>
          <cell r="B2814" t="str">
            <v>AUTOLAMPS2765</v>
          </cell>
          <cell r="C2814" t="str">
            <v>AUTOLAMPS2765</v>
          </cell>
          <cell r="D2814" t="b">
            <v>1</v>
          </cell>
          <cell r="E2814" t="str">
            <v xml:space="preserve">TOYOTA WISH AE20 5D WAGON (09-) - LAMINATED FRONT WINDSCREEN</v>
          </cell>
          <cell r="F2814" t="str">
            <v>TOYOTA</v>
          </cell>
          <cell r="G2814" t="str">
            <v xml:space="preserve">TY RV2 R CP LFW/X</v>
          </cell>
          <cell r="H2814" t="str">
            <v xml:space="preserve">TY-RV2-R-CP LFW/X</v>
          </cell>
          <cell r="I2814" t="str">
            <v>1370*989</v>
          </cell>
          <cell r="J2814">
            <v>0.02</v>
          </cell>
          <cell r="K2814" t="str">
            <v>SUPPLIER0015</v>
          </cell>
          <cell r="L2814" t="str">
            <v xml:space="preserve">XINYI AUTOMOBILE GLASS (SHENZHEN) CO., LTD</v>
          </cell>
          <cell r="M2814">
            <v>12</v>
          </cell>
          <cell r="N2814">
            <v>48</v>
          </cell>
          <cell r="O2814">
            <v>60</v>
          </cell>
          <cell r="R2814">
            <v>3</v>
          </cell>
          <cell r="S2814">
            <v>12</v>
          </cell>
          <cell r="T2814" t="str">
            <v xml:space="preserve">USD Purchase Pricelist (USD)</v>
          </cell>
          <cell r="U2814">
            <v>16.239999999999998</v>
          </cell>
          <cell r="V2814">
            <v>2236.25</v>
          </cell>
          <cell r="W2814">
            <v>3300</v>
          </cell>
          <cell r="X2814">
            <v>4550</v>
          </cell>
        </row>
        <row r="2815">
          <cell r="A2815">
            <v>13936</v>
          </cell>
          <cell r="B2815" t="str">
            <v>AUTOLAMPS2766</v>
          </cell>
          <cell r="C2815" t="str">
            <v>AUTOLAMPS2766</v>
          </cell>
          <cell r="D2815" t="b">
            <v>1</v>
          </cell>
          <cell r="E2815" t="str">
            <v xml:space="preserve">TOYOTA WISH AE20 5D WAGON (09-) - LAMINATED FRONT WINDSCREEN</v>
          </cell>
          <cell r="F2815" t="str">
            <v>TOYOTA</v>
          </cell>
          <cell r="G2815" t="str">
            <v xml:space="preserve">TY RV2 RW/H/X</v>
          </cell>
          <cell r="H2815" t="str">
            <v xml:space="preserve">TY-RV2 RW/H/X</v>
          </cell>
          <cell r="I2815" t="str">
            <v>1395*506</v>
          </cell>
          <cell r="J2815">
            <v>0.02</v>
          </cell>
          <cell r="K2815" t="str">
            <v>SUPPLIER0015</v>
          </cell>
          <cell r="L2815" t="str">
            <v xml:space="preserve">XINYI AUTOMOBILE GLASS (SHENZHEN) CO., LTD</v>
          </cell>
          <cell r="M2815">
            <v>0</v>
          </cell>
          <cell r="N2815">
            <v>0</v>
          </cell>
          <cell r="O2815">
            <v>0</v>
          </cell>
          <cell r="R2815">
            <v>3</v>
          </cell>
          <cell r="S2815">
            <v>12</v>
          </cell>
          <cell r="T2815" t="str">
            <v xml:space="preserve">USD Purchase Pricelist (USD)</v>
          </cell>
          <cell r="U2815">
            <v>12</v>
          </cell>
          <cell r="V2815">
            <v>2150.4</v>
          </cell>
          <cell r="W2815">
            <v>2800</v>
          </cell>
          <cell r="X2815">
            <v>3500</v>
          </cell>
          <cell r="Z2815">
            <v>11</v>
          </cell>
          <cell r="AB2815" t="str">
            <v>6A</v>
          </cell>
        </row>
        <row r="2816">
          <cell r="A2816">
            <v>13521</v>
          </cell>
          <cell r="B2816" t="str">
            <v>AUTOLAMPS2861</v>
          </cell>
          <cell r="C2816" t="str">
            <v>AUTOLAMPS2861</v>
          </cell>
          <cell r="D2816" t="b">
            <v>1</v>
          </cell>
          <cell r="E2816" t="str">
            <v xml:space="preserve">TOYOTA YARIS/VITZ 3D/5D HATCHBACK (05-10) - REAR WINDSCREEN</v>
          </cell>
          <cell r="F2816" t="str">
            <v>TOYOTA</v>
          </cell>
          <cell r="G2816" t="str">
            <v xml:space="preserve">LK20 RW/H/X</v>
          </cell>
          <cell r="H2816" t="str">
            <v xml:space="preserve">LK20 RW/H/X</v>
          </cell>
          <cell r="I2816" t="str">
            <v>1286*520</v>
          </cell>
          <cell r="J2816">
            <v>0.02</v>
          </cell>
          <cell r="K2816" t="str">
            <v>SUPPLIER0015</v>
          </cell>
          <cell r="L2816" t="str">
            <v xml:space="preserve">XINYI AUTOMOBILE GLASS (SHENZHEN) CO., LTD</v>
          </cell>
          <cell r="M2816">
            <v>0</v>
          </cell>
          <cell r="N2816">
            <v>0</v>
          </cell>
          <cell r="O2816">
            <v>0</v>
          </cell>
          <cell r="R2816">
            <v>3</v>
          </cell>
          <cell r="S2816">
            <v>12</v>
          </cell>
          <cell r="T2816" t="str">
            <v xml:space="preserve">USD Purchase Pricelist (USD)</v>
          </cell>
          <cell r="U2816">
            <v>12</v>
          </cell>
          <cell r="V2816">
            <v>2150.4</v>
          </cell>
          <cell r="W2816">
            <v>2800</v>
          </cell>
          <cell r="X2816">
            <v>3500</v>
          </cell>
          <cell r="Z2816">
            <v>58</v>
          </cell>
          <cell r="AB2816" t="str">
            <v>5B</v>
          </cell>
        </row>
        <row r="2817">
          <cell r="A2817">
            <v>12016</v>
          </cell>
          <cell r="B2817" t="str">
            <v>AUTOLAMPS2767</v>
          </cell>
          <cell r="C2817" t="str">
            <v>AUTOLAMPS2767</v>
          </cell>
          <cell r="D2817" t="b">
            <v>1</v>
          </cell>
          <cell r="E2817" t="str">
            <v xml:space="preserve">TOYOTA YARIS/VITZ 5D HATCHBACK,PLATZ 4D SEDAN (99-05) - LAMINATED FRONT WINDSCREEN</v>
          </cell>
          <cell r="F2817" t="str">
            <v>TOYOTA</v>
          </cell>
          <cell r="G2817" t="str">
            <v xml:space="preserve">LK10 LFW/X</v>
          </cell>
          <cell r="H2817" t="str">
            <v xml:space="preserve">LK10 LFW/X</v>
          </cell>
          <cell r="I2817" t="str">
            <v>1328*875</v>
          </cell>
          <cell r="J2817">
            <v>0.02</v>
          </cell>
          <cell r="K2817" t="str">
            <v>SUPPLIER0015</v>
          </cell>
          <cell r="L2817" t="str">
            <v xml:space="preserve">XINYI AUTOMOBILE GLASS (SHENZHEN) CO., LTD</v>
          </cell>
          <cell r="M2817">
            <v>6</v>
          </cell>
          <cell r="N2817">
            <v>24</v>
          </cell>
          <cell r="O2817">
            <v>30</v>
          </cell>
          <cell r="R2817">
            <v>4</v>
          </cell>
          <cell r="S2817">
            <v>16</v>
          </cell>
          <cell r="T2817" t="str">
            <v xml:space="preserve">USD Purchase Pricelist (USD)</v>
          </cell>
          <cell r="U2817">
            <v>14.53</v>
          </cell>
          <cell r="V2817">
            <v>2421.06</v>
          </cell>
          <cell r="W2817">
            <v>3000</v>
          </cell>
          <cell r="X2817">
            <v>4900</v>
          </cell>
          <cell r="Z2817">
            <v>20</v>
          </cell>
          <cell r="AB2817" t="str">
            <v>2C</v>
          </cell>
        </row>
        <row r="2818">
          <cell r="A2818">
            <v>11946</v>
          </cell>
          <cell r="B2818" t="str">
            <v>AUTOLAMPS1840</v>
          </cell>
          <cell r="C2818" t="str">
            <v>AUTOLAMPS1840</v>
          </cell>
          <cell r="D2818" t="b">
            <v>1</v>
          </cell>
          <cell r="E2818" t="str">
            <v xml:space="preserve">TOYOYA HIACE VAN RH200 STANDARD CAB (05-05) - LAMINATED FRONT WINDSCREEN</v>
          </cell>
          <cell r="F2818" t="str">
            <v>TOYOTA</v>
          </cell>
          <cell r="G2818" t="str">
            <v xml:space="preserve">RH200 LFW/X</v>
          </cell>
          <cell r="H2818" t="str">
            <v xml:space="preserve">RH200 LFW/X</v>
          </cell>
          <cell r="I2818" t="str">
            <v>1481*789</v>
          </cell>
          <cell r="J2818">
            <v>0.02</v>
          </cell>
          <cell r="K2818" t="str">
            <v>SUPPLIER0015</v>
          </cell>
          <cell r="L2818" t="str">
            <v xml:space="preserve">XINYI AUTOMOBILE GLASS (SHENZHEN) CO., LTD</v>
          </cell>
          <cell r="M2818">
            <v>49</v>
          </cell>
          <cell r="N2818">
            <v>196</v>
          </cell>
          <cell r="O2818">
            <v>245</v>
          </cell>
          <cell r="R2818">
            <v>6</v>
          </cell>
          <cell r="S2818">
            <v>24</v>
          </cell>
          <cell r="T2818" t="str">
            <v xml:space="preserve">USD Purchase Pricelist (USD)</v>
          </cell>
          <cell r="U2818">
            <v>13.92</v>
          </cell>
          <cell r="V2818">
            <v>2494.46</v>
          </cell>
          <cell r="W2818">
            <v>3200</v>
          </cell>
          <cell r="X2818">
            <v>4000</v>
          </cell>
          <cell r="Z2818">
            <v>22</v>
          </cell>
          <cell r="AB2818" t="str">
            <v>5C</v>
          </cell>
        </row>
        <row r="2819">
          <cell r="A2819">
            <v>11690</v>
          </cell>
          <cell r="B2819" t="str">
            <v>AUTOLAMPS0604</v>
          </cell>
          <cell r="C2819" t="str">
            <v>AUTOLAMPS0604</v>
          </cell>
          <cell r="D2819" t="b">
            <v>1</v>
          </cell>
          <cell r="E2819" t="str">
            <v xml:space="preserve">LICENCE LAMP - TRUCK</v>
          </cell>
          <cell r="F2819" t="str">
            <v>UNIVERSAL</v>
          </cell>
          <cell r="G2819" t="str">
            <v xml:space="preserve">TRUCK LL</v>
          </cell>
          <cell r="H2819" t="str">
            <v>MT05-0206C</v>
          </cell>
          <cell r="J2819">
            <v>0.04</v>
          </cell>
          <cell r="K2819" t="str">
            <v>SUPPLIER0002</v>
          </cell>
          <cell r="L2819" t="str">
            <v xml:space="preserve">ANHUI TINCAI SILK CO. LTD</v>
          </cell>
          <cell r="M2819">
            <v>14</v>
          </cell>
          <cell r="N2819">
            <v>56</v>
          </cell>
          <cell r="O2819">
            <v>70</v>
          </cell>
          <cell r="P2819">
            <v>5</v>
          </cell>
          <cell r="Q2819">
            <v>20</v>
          </cell>
          <cell r="T2819" t="str">
            <v xml:space="preserve">Yuan Purchase Pricelist (CNY)</v>
          </cell>
          <cell r="U2819">
            <v>7.5</v>
          </cell>
          <cell r="V2819">
            <v>112</v>
          </cell>
          <cell r="W2819">
            <v>260</v>
          </cell>
          <cell r="X2819">
            <v>360</v>
          </cell>
        </row>
        <row r="2820">
          <cell r="A2820">
            <v>10081</v>
          </cell>
          <cell r="B2820" t="str">
            <v>AUTOLAMPS2774</v>
          </cell>
          <cell r="C2820" t="str">
            <v>AUTOLAMPS2774</v>
          </cell>
          <cell r="D2820" t="b">
            <v>1</v>
          </cell>
          <cell r="E2820" t="str">
            <v xml:space="preserve">BUS TRUCK SIDE MIRROR</v>
          </cell>
          <cell r="F2820" t="str">
            <v>UNIVERSAL</v>
          </cell>
          <cell r="G2820" t="str">
            <v xml:space="preserve">B/T SM</v>
          </cell>
          <cell r="H2820" t="str">
            <v xml:space="preserve">B/T SM</v>
          </cell>
          <cell r="J2820">
            <v>0.04</v>
          </cell>
          <cell r="K2820" t="str">
            <v>SUPPLIER0009</v>
          </cell>
          <cell r="L2820" t="str">
            <v xml:space="preserve">JIANGSU L.L TRUCK MIRROR CO.,LTD</v>
          </cell>
          <cell r="M2820">
            <v>64</v>
          </cell>
          <cell r="N2820">
            <v>256</v>
          </cell>
          <cell r="O2820">
            <v>320</v>
          </cell>
          <cell r="P2820">
            <v>5</v>
          </cell>
          <cell r="Q2820">
            <v>20</v>
          </cell>
          <cell r="T2820" t="str">
            <v xml:space="preserve">Yuan Purchase Pricelist (CNY)</v>
          </cell>
          <cell r="U2820">
            <v>7.9</v>
          </cell>
          <cell r="V2820">
            <v>201.45</v>
          </cell>
          <cell r="W2820">
            <v>320</v>
          </cell>
          <cell r="X2820">
            <v>400</v>
          </cell>
          <cell r="Z2820">
            <v>525</v>
          </cell>
          <cell r="AB2820" t="str">
            <v>TMF</v>
          </cell>
        </row>
        <row r="2821">
          <cell r="A2821">
            <v>13026</v>
          </cell>
          <cell r="B2821" t="str">
            <v>AUTOLAMPS2864</v>
          </cell>
          <cell r="C2821" t="str">
            <v>AUTOLAMPS2864</v>
          </cell>
          <cell r="D2821" t="b">
            <v>1</v>
          </cell>
          <cell r="E2821" t="str">
            <v xml:space="preserve">BUS &amp; TRUCK -  MIRROR GLASS</v>
          </cell>
          <cell r="F2821" t="str">
            <v>UNIVERSAL</v>
          </cell>
          <cell r="G2821" t="str">
            <v>B/T-SMG</v>
          </cell>
          <cell r="H2821" t="str">
            <v>LL-006-00</v>
          </cell>
          <cell r="J2821">
            <v>0.04</v>
          </cell>
          <cell r="K2821" t="str">
            <v>SUPPLIER0009</v>
          </cell>
          <cell r="L2821" t="str">
            <v xml:space="preserve">JIANGSU L.L TRUCK MIRROR CO.,LTD</v>
          </cell>
          <cell r="M2821">
            <v>0</v>
          </cell>
          <cell r="N2821">
            <v>0</v>
          </cell>
          <cell r="O2821">
            <v>0</v>
          </cell>
          <cell r="R2821">
            <v>0</v>
          </cell>
          <cell r="S2821">
            <v>0</v>
          </cell>
          <cell r="T2821" t="str">
            <v xml:space="preserve">USD Purchase Pricelist (USD)</v>
          </cell>
          <cell r="U2821">
            <v>0.39</v>
          </cell>
          <cell r="V2821">
            <v>61</v>
          </cell>
          <cell r="W2821">
            <v>90</v>
          </cell>
          <cell r="X2821">
            <v>120</v>
          </cell>
          <cell r="Z2821">
            <v>17</v>
          </cell>
          <cell r="AB2821" t="str">
            <v>TMF</v>
          </cell>
        </row>
      </sheetData>
      <sheetData sheetId="6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utoman"/>
      <sheetName val="STOCK TAKE - ALL"/>
      <sheetName val="ODOO"/>
      <sheetName val="Final Reorder levels + Comm (3)"/>
      <sheetName val="UPSHOP STOCK TO BE"/>
    </sheetNames>
    <sheetDataSet>
      <sheetData sheetId="0">
        <row r="2">
          <cell r="A2">
            <v>13776</v>
          </cell>
          <cell r="B2">
            <v>13776</v>
          </cell>
          <cell r="C2" t="str">
            <v xml:space="preserve">DAIHATSU MIRA ES LA300 D75 5D HATCHBACK (12-) - LAMINATED FRONT WINDSCREEN</v>
          </cell>
          <cell r="D2" t="str">
            <v xml:space="preserve">DA-LA300 LFW/X</v>
          </cell>
          <cell r="E2" t="str">
            <v>1213*850</v>
          </cell>
          <cell r="F2" t="str">
            <v>DAIHATSU</v>
          </cell>
          <cell r="G2" t="str">
            <v>DAIHATSU</v>
          </cell>
          <cell r="H2" t="str">
            <v xml:space="preserve">XINYI AUTOMOBILE GLASS (SHENZHEN) CO. LTD</v>
          </cell>
          <cell r="I2" t="str">
            <v>AUTOGLASS</v>
          </cell>
          <cell r="J2" t="str">
            <v>AUTOGLASS</v>
          </cell>
          <cell r="K2">
            <v>13.47</v>
          </cell>
          <cell r="L2">
            <v>2244.44</v>
          </cell>
          <cell r="M2">
            <v>3200</v>
          </cell>
        </row>
        <row r="3">
          <cell r="A3">
            <v>13928</v>
          </cell>
          <cell r="B3">
            <v>13928</v>
          </cell>
          <cell r="C3" t="str">
            <v xml:space="preserve">DAIHATSU MOVE 5D HATCHBACK (10-) - FRONT DOOR GLASS - LH</v>
          </cell>
          <cell r="D3" t="str">
            <v xml:space="preserve">DA-LA100 FD/LH</v>
          </cell>
          <cell r="E3" t="str">
            <v>906*473</v>
          </cell>
          <cell r="F3" t="str">
            <v xml:space="preserve">DAIHATSU MOVE 10-</v>
          </cell>
          <cell r="G3" t="str">
            <v>DAIHATSU</v>
          </cell>
          <cell r="H3" t="str">
            <v xml:space="preserve">XINYI AUTOMOBILE GLASS (SHENZHEN) CO. LTD</v>
          </cell>
          <cell r="I3" t="str">
            <v>AUTOGLASS</v>
          </cell>
          <cell r="J3" t="str">
            <v>AUTOGLASS</v>
          </cell>
          <cell r="K3">
            <v>3.01</v>
          </cell>
          <cell r="L3">
            <v>539.39</v>
          </cell>
          <cell r="M3">
            <v>700</v>
          </cell>
        </row>
        <row r="4">
          <cell r="A4">
            <v>13929</v>
          </cell>
          <cell r="B4">
            <v>13929</v>
          </cell>
          <cell r="C4" t="str">
            <v xml:space="preserve">DAIHATSU MOVE 5D HATCHBACK (10-) - FRONT DOOR GLASS - RH</v>
          </cell>
          <cell r="D4" t="str">
            <v xml:space="preserve">DA-LA100 FD/RH</v>
          </cell>
          <cell r="E4" t="str">
            <v>906*473</v>
          </cell>
          <cell r="F4" t="str">
            <v xml:space="preserve">DAIHATSU MOVE 10-</v>
          </cell>
          <cell r="G4" t="str">
            <v>DAIHATSU</v>
          </cell>
          <cell r="H4" t="str">
            <v xml:space="preserve">XINYI AUTOMOBILE GLASS (SHENZHEN) CO. LTD</v>
          </cell>
          <cell r="I4" t="str">
            <v>AUTOGLASS</v>
          </cell>
          <cell r="J4" t="str">
            <v>AUTOGLASS</v>
          </cell>
          <cell r="K4">
            <v>3.01</v>
          </cell>
          <cell r="L4">
            <v>539.39</v>
          </cell>
          <cell r="M4">
            <v>700</v>
          </cell>
        </row>
        <row r="5">
          <cell r="A5">
            <v>13926</v>
          </cell>
          <cell r="B5">
            <v>13926</v>
          </cell>
          <cell r="C5" t="str">
            <v xml:space="preserve">DAIHATSU MOVE 5D HATCHBACK (10-) - LAMINATED FRONT WINDSCREEN</v>
          </cell>
          <cell r="D5" t="str">
            <v xml:space="preserve">DA-LA100-R LFW/X</v>
          </cell>
          <cell r="E5" t="str">
            <v>1271*934</v>
          </cell>
          <cell r="F5" t="str">
            <v xml:space="preserve">DAIHATSU MOVE 10-</v>
          </cell>
          <cell r="G5" t="str">
            <v>DAIHATSU</v>
          </cell>
          <cell r="H5" t="str">
            <v xml:space="preserve">XINYI AUTOMOBILE GLASS (SHENZHEN) CO. LTD</v>
          </cell>
          <cell r="I5" t="str">
            <v>AUTOGLASS</v>
          </cell>
          <cell r="J5" t="str">
            <v>AUTOGLASS</v>
          </cell>
          <cell r="K5">
            <v>14.9</v>
          </cell>
          <cell r="L5">
            <v>2670.08</v>
          </cell>
          <cell r="M5">
            <v>3500</v>
          </cell>
        </row>
        <row r="6">
          <cell r="A6">
            <v>13927</v>
          </cell>
          <cell r="B6">
            <v>13927</v>
          </cell>
          <cell r="C6" t="str">
            <v xml:space="preserve">DAIHATSU MOVE 5D HATCHBACK (10-) - REAR WINDSCREEN</v>
          </cell>
          <cell r="D6" t="str">
            <v xml:space="preserve">DA-LA100 RW/H/X</v>
          </cell>
          <cell r="E6" t="str">
            <v>1141*495</v>
          </cell>
          <cell r="F6" t="str">
            <v xml:space="preserve">DAIHATSU MOVE 10-</v>
          </cell>
          <cell r="G6" t="str">
            <v>DAIHATSU</v>
          </cell>
          <cell r="H6" t="str">
            <v xml:space="preserve">XINYI AUTOMOBILE GLASS (SHENZHEN) CO. LTD</v>
          </cell>
          <cell r="I6" t="str">
            <v>AUTOGLASS</v>
          </cell>
          <cell r="J6" t="str">
            <v>AUTOGLASS</v>
          </cell>
          <cell r="K6">
            <v>12</v>
          </cell>
          <cell r="L6">
            <v>2150.4</v>
          </cell>
          <cell r="M6">
            <v>2800</v>
          </cell>
        </row>
        <row r="7">
          <cell r="A7">
            <v>13777</v>
          </cell>
          <cell r="B7">
            <v>13777</v>
          </cell>
          <cell r="C7" t="str">
            <v xml:space="preserve">DAIHATSU MOVE CONTE L575/L25/TOYOTA PIXIS 5D HATCHBACK (10-) - LAMINATED FRONT WINDSCREEN</v>
          </cell>
          <cell r="D7" t="str">
            <v xml:space="preserve">DA-L575-R LFW/X</v>
          </cell>
          <cell r="E7" t="str">
            <v>1287*710</v>
          </cell>
          <cell r="F7" t="str">
            <v>DAIHATSU</v>
          </cell>
          <cell r="G7" t="str">
            <v>DAIHATSU</v>
          </cell>
          <cell r="H7" t="str">
            <v xml:space="preserve">XINYI AUTOMOBILE GLASS (SHENZHEN) CO. LTD</v>
          </cell>
          <cell r="I7" t="str">
            <v>AUTOGLASS</v>
          </cell>
          <cell r="J7" t="str">
            <v>AUTOGLASS</v>
          </cell>
          <cell r="K7">
            <v>11.94</v>
          </cell>
          <cell r="L7">
            <v>1989.5</v>
          </cell>
          <cell r="M7">
            <v>2900</v>
          </cell>
        </row>
        <row r="8">
          <cell r="A8">
            <v>11697</v>
          </cell>
          <cell r="B8">
            <v>11697</v>
          </cell>
          <cell r="C8" t="str">
            <v xml:space="preserve">FORD RANGER (02-05) - CORNER LAMP (231-1523) - LH</v>
          </cell>
          <cell r="D8" t="str">
            <v>RANGER/02-CLA-LH</v>
          </cell>
          <cell r="E8" t="str">
            <v>FD06-0303</v>
          </cell>
          <cell r="F8" t="str">
            <v xml:space="preserve">RANGER (02-05)</v>
          </cell>
          <cell r="G8" t="str">
            <v>FORD</v>
          </cell>
          <cell r="H8" t="str">
            <v xml:space="preserve">ANCHUI TINCAI SILK CO. LTD</v>
          </cell>
          <cell r="I8" t="str">
            <v xml:space="preserve">CORNER LAMP</v>
          </cell>
          <cell r="J8" t="str">
            <v xml:space="preserve">CORNER LAMP</v>
          </cell>
          <cell r="K8">
            <v>24</v>
          </cell>
          <cell r="L8">
            <v>558</v>
          </cell>
          <cell r="M8">
            <v>840</v>
          </cell>
        </row>
        <row r="9">
          <cell r="A9">
            <v>12096</v>
          </cell>
          <cell r="B9">
            <v>12096</v>
          </cell>
          <cell r="C9" t="str">
            <v xml:space="preserve">FORD RANGER (02-05) - CORNER LAMP (231-1523) - RH</v>
          </cell>
          <cell r="D9" t="str">
            <v>RANGER/02-CLA-RH</v>
          </cell>
          <cell r="E9" t="str">
            <v>FD06-0303</v>
          </cell>
          <cell r="F9" t="str">
            <v xml:space="preserve">RANGER (02-05)</v>
          </cell>
          <cell r="G9" t="str">
            <v>FORD</v>
          </cell>
          <cell r="H9" t="str">
            <v xml:space="preserve">ANCHUI TINCAI SILK CO. LTD</v>
          </cell>
          <cell r="I9" t="str">
            <v xml:space="preserve">CORNER LAMP</v>
          </cell>
          <cell r="J9" t="str">
            <v xml:space="preserve">CORNER LAMP</v>
          </cell>
          <cell r="K9">
            <v>24</v>
          </cell>
          <cell r="L9">
            <v>558</v>
          </cell>
          <cell r="M9">
            <v>840</v>
          </cell>
        </row>
        <row r="10">
          <cell r="A10">
            <v>12130</v>
          </cell>
          <cell r="B10">
            <v>12130</v>
          </cell>
          <cell r="C10" t="str">
            <v xml:space="preserve">FORD RANGER (02-05) - HEAD LAMP (231-1951) - LH</v>
          </cell>
          <cell r="D10" t="str">
            <v xml:space="preserve">RANGER/02 -HLA-LH</v>
          </cell>
          <cell r="E10" t="str">
            <v>FD06-0301</v>
          </cell>
          <cell r="F10" t="str">
            <v xml:space="preserve">RANGER (02-05)</v>
          </cell>
          <cell r="G10" t="str">
            <v>FORD</v>
          </cell>
          <cell r="H10" t="str">
            <v xml:space="preserve">ANCHUI TINCAI SILK CO. LTD</v>
          </cell>
          <cell r="I10" t="str">
            <v xml:space="preserve">HEAD LAMP</v>
          </cell>
          <cell r="J10" t="str">
            <v xml:space="preserve">HEAD LAMP</v>
          </cell>
          <cell r="K10">
            <v>68</v>
          </cell>
          <cell r="L10">
            <v>1530</v>
          </cell>
          <cell r="M10">
            <v>2370</v>
          </cell>
        </row>
        <row r="11">
          <cell r="A11">
            <v>12129</v>
          </cell>
          <cell r="B11">
            <v>12129</v>
          </cell>
          <cell r="C11" t="str">
            <v xml:space="preserve">FORD RANGER (02-05) - HEAD LAMP (231-1951) - RH</v>
          </cell>
          <cell r="D11" t="str">
            <v>RANGER/02-HLA-RH</v>
          </cell>
          <cell r="E11" t="str">
            <v>FD06-0301</v>
          </cell>
          <cell r="F11" t="str">
            <v xml:space="preserve">RANGER (02-05)</v>
          </cell>
          <cell r="G11" t="str">
            <v>FORD</v>
          </cell>
          <cell r="H11" t="str">
            <v xml:space="preserve">ANCHUI TINCAI SILK CO. LTD</v>
          </cell>
          <cell r="I11" t="str">
            <v xml:space="preserve">HEAD LAMP</v>
          </cell>
          <cell r="J11" t="str">
            <v xml:space="preserve">HEAD LAMP</v>
          </cell>
          <cell r="K11">
            <v>68</v>
          </cell>
          <cell r="L11">
            <v>1530</v>
          </cell>
          <cell r="M11">
            <v>2370</v>
          </cell>
        </row>
        <row r="12">
          <cell r="A12">
            <v>12100</v>
          </cell>
          <cell r="B12">
            <v>12100</v>
          </cell>
          <cell r="C12" t="str">
            <v xml:space="preserve">FORD RANGER (02-05) - TAIL LAMP (231-1951) - LH</v>
          </cell>
          <cell r="D12" t="str">
            <v>RANGER/02-TLA-LH</v>
          </cell>
          <cell r="E12" t="str">
            <v>FD06-0302</v>
          </cell>
          <cell r="F12" t="str">
            <v xml:space="preserve">RANGER (02-05)</v>
          </cell>
          <cell r="G12" t="str">
            <v>FORD</v>
          </cell>
          <cell r="H12" t="str">
            <v xml:space="preserve">ANCHUI TINCAI SILK CO. LTD</v>
          </cell>
          <cell r="I12" t="str">
            <v xml:space="preserve">TAIL LAMP</v>
          </cell>
          <cell r="J12" t="str">
            <v xml:space="preserve">TAIL LAMP</v>
          </cell>
          <cell r="K12">
            <v>73</v>
          </cell>
          <cell r="L12">
            <v>1643</v>
          </cell>
          <cell r="M12">
            <v>2550</v>
          </cell>
        </row>
        <row r="13">
          <cell r="A13">
            <v>12099</v>
          </cell>
          <cell r="B13">
            <v>12099</v>
          </cell>
          <cell r="C13" t="str">
            <v xml:space="preserve">FORD RANGER (02-05) - TAIL LAMP (231-1951) - RH</v>
          </cell>
          <cell r="D13" t="str">
            <v>RANGER/02-TLA-RH</v>
          </cell>
          <cell r="E13" t="str">
            <v>FD06-0302</v>
          </cell>
          <cell r="F13" t="str">
            <v xml:space="preserve">RANGER (02-05)</v>
          </cell>
          <cell r="G13" t="str">
            <v>FORD</v>
          </cell>
          <cell r="H13" t="str">
            <v xml:space="preserve">ANCHUI TINCAI SILK CO. LTD</v>
          </cell>
          <cell r="I13" t="str">
            <v xml:space="preserve">TAIL LAMP</v>
          </cell>
          <cell r="J13" t="str">
            <v xml:space="preserve">TAIL LAMP</v>
          </cell>
          <cell r="K13">
            <v>73</v>
          </cell>
          <cell r="L13">
            <v>1643</v>
          </cell>
          <cell r="M13">
            <v>2550</v>
          </cell>
        </row>
        <row r="14">
          <cell r="A14">
            <v>12102</v>
          </cell>
          <cell r="B14">
            <v>12102</v>
          </cell>
          <cell r="C14" t="str">
            <v xml:space="preserve">FORD RANGER (06-07) - HEAD LAMP (231-1135) - LH</v>
          </cell>
          <cell r="D14" t="str">
            <v>RANGER/06-HLA-LH</v>
          </cell>
          <cell r="E14" t="str">
            <v>FD06-0401</v>
          </cell>
          <cell r="F14" t="str">
            <v xml:space="preserve">RANGER (06-07)</v>
          </cell>
          <cell r="G14" t="str">
            <v>FORD</v>
          </cell>
          <cell r="H14" t="str">
            <v xml:space="preserve">ANCHUI TINCAI SILK CO. LTD</v>
          </cell>
          <cell r="I14" t="str">
            <v xml:space="preserve">HEAD LAMP</v>
          </cell>
          <cell r="J14" t="str">
            <v xml:space="preserve">HEAD LAMP</v>
          </cell>
          <cell r="K14">
            <v>80</v>
          </cell>
          <cell r="L14">
            <v>1800</v>
          </cell>
          <cell r="M14">
            <v>2790</v>
          </cell>
        </row>
        <row r="15">
          <cell r="A15">
            <v>12101</v>
          </cell>
          <cell r="B15">
            <v>12101</v>
          </cell>
          <cell r="C15" t="str">
            <v xml:space="preserve">FORD RANGER (06-07) - HEAD LAMP (231-1135) - RH</v>
          </cell>
          <cell r="D15" t="str">
            <v>RANGER/06-HLA-RH</v>
          </cell>
          <cell r="E15" t="str">
            <v>FD06-0401</v>
          </cell>
          <cell r="F15" t="str">
            <v xml:space="preserve">RANGER (02-05)</v>
          </cell>
          <cell r="G15" t="str">
            <v>FORD</v>
          </cell>
          <cell r="H15" t="str">
            <v xml:space="preserve">ANCHUI TINCAI SILK CO. LTD</v>
          </cell>
          <cell r="I15" t="str">
            <v xml:space="preserve">HEAD LAMP</v>
          </cell>
          <cell r="J15" t="str">
            <v xml:space="preserve">HEAD LAMP</v>
          </cell>
          <cell r="K15">
            <v>80</v>
          </cell>
          <cell r="L15">
            <v>1800</v>
          </cell>
          <cell r="M15">
            <v>2790</v>
          </cell>
        </row>
        <row r="16">
          <cell r="A16">
            <v>13399</v>
          </cell>
          <cell r="B16" t="e">
            <v>#N/A</v>
          </cell>
          <cell r="C16" t="str">
            <v xml:space="preserve">FORD RANGER (06-07) - SIDE MIRROR BLACK/MANUAL - LH</v>
          </cell>
          <cell r="D16" t="str">
            <v>RANGER/06-SMM-LH</v>
          </cell>
          <cell r="E16" t="str">
            <v>FD06-</v>
          </cell>
          <cell r="F16" t="str">
            <v xml:space="preserve">RANGER (02-05)</v>
          </cell>
          <cell r="G16" t="str">
            <v>FORD</v>
          </cell>
          <cell r="H16" t="str">
            <v xml:space="preserve">ANCHUI TINCAI SILK CO. LTD</v>
          </cell>
          <cell r="I16" t="str">
            <v xml:space="preserve">SIDE MIRROR</v>
          </cell>
          <cell r="J16" t="str">
            <v xml:space="preserve">SIDE MIRROR</v>
          </cell>
          <cell r="K16">
            <v>0</v>
          </cell>
          <cell r="L16">
            <v>0</v>
          </cell>
          <cell r="M16">
            <v>4500</v>
          </cell>
        </row>
        <row r="17">
          <cell r="A17">
            <v>13398</v>
          </cell>
          <cell r="B17" t="e">
            <v>#N/A</v>
          </cell>
          <cell r="C17" t="str">
            <v xml:space="preserve">FORD RANGER (06-07) - SIDE MIRROR BLACK/MANUAL - RH</v>
          </cell>
          <cell r="D17" t="str">
            <v>RANGER/06-SMM-RH</v>
          </cell>
          <cell r="E17" t="str">
            <v>FD06-</v>
          </cell>
          <cell r="F17" t="str">
            <v xml:space="preserve">RANGER (02-05)</v>
          </cell>
          <cell r="G17" t="str">
            <v>FORD</v>
          </cell>
          <cell r="H17" t="str">
            <v xml:space="preserve">ANCHUI TINCAI SILK CO. LTD</v>
          </cell>
          <cell r="I17" t="str">
            <v xml:space="preserve">SIDE MIRROR</v>
          </cell>
          <cell r="J17" t="str">
            <v xml:space="preserve">SIDE MIRROR</v>
          </cell>
          <cell r="K17">
            <v>0</v>
          </cell>
          <cell r="L17">
            <v>0</v>
          </cell>
          <cell r="M17">
            <v>4500</v>
          </cell>
        </row>
        <row r="18">
          <cell r="A18">
            <v>12104</v>
          </cell>
          <cell r="B18">
            <v>12104</v>
          </cell>
          <cell r="C18" t="str">
            <v xml:space="preserve">FORD RANGER (06-07) - TAIL LAMP (231-1952) - LH</v>
          </cell>
          <cell r="D18" t="str">
            <v>RANGER/06-TLA-LH</v>
          </cell>
          <cell r="E18" t="str">
            <v>FD06-0402</v>
          </cell>
          <cell r="F18" t="str">
            <v xml:space="preserve">RANGER (06-07)</v>
          </cell>
          <cell r="G18" t="str">
            <v>FORD</v>
          </cell>
          <cell r="H18" t="str">
            <v xml:space="preserve">ANCHUI TINCAI SILK CO. LTD</v>
          </cell>
          <cell r="I18" t="str">
            <v xml:space="preserve">TAIL LAMP</v>
          </cell>
          <cell r="J18" t="str">
            <v xml:space="preserve">TAIL LAMP</v>
          </cell>
          <cell r="K18">
            <v>65</v>
          </cell>
          <cell r="L18">
            <v>1652.82</v>
          </cell>
          <cell r="M18">
            <v>2500</v>
          </cell>
        </row>
        <row r="19">
          <cell r="A19">
            <v>12103</v>
          </cell>
          <cell r="B19">
            <v>12103</v>
          </cell>
          <cell r="C19" t="str">
            <v xml:space="preserve">FORD RANGER (06-07) - TAIL LAMP (231-1952) - RH</v>
          </cell>
          <cell r="D19" t="str">
            <v>RANGER/06-TLA-RH</v>
          </cell>
          <cell r="E19" t="str">
            <v>FD06-0402</v>
          </cell>
          <cell r="F19" t="str">
            <v xml:space="preserve">RANGER (06-07)</v>
          </cell>
          <cell r="G19" t="str">
            <v>FORD</v>
          </cell>
          <cell r="H19" t="str">
            <v xml:space="preserve">ANCHUI TINCAI SILK CO. LTD</v>
          </cell>
          <cell r="I19" t="str">
            <v xml:space="preserve">TAIL LAMP</v>
          </cell>
          <cell r="J19" t="str">
            <v xml:space="preserve">TAIL LAMP</v>
          </cell>
          <cell r="K19">
            <v>65</v>
          </cell>
          <cell r="L19">
            <v>1652.82</v>
          </cell>
          <cell r="M19">
            <v>2500</v>
          </cell>
        </row>
        <row r="20">
          <cell r="A20">
            <v>12106</v>
          </cell>
          <cell r="B20">
            <v>12106</v>
          </cell>
          <cell r="C20" t="str">
            <v xml:space="preserve">FORD RANGER (08-11) - HEAD LAMP (231-1137) - LH</v>
          </cell>
          <cell r="D20" t="str">
            <v>RANGER/08-HLA-LH</v>
          </cell>
          <cell r="E20" t="str">
            <v>FD06-0601</v>
          </cell>
          <cell r="F20" t="str">
            <v xml:space="preserve">RANGER (06-07)</v>
          </cell>
          <cell r="G20" t="str">
            <v>FORD</v>
          </cell>
          <cell r="H20" t="str">
            <v xml:space="preserve">ANCHUI TINCAI SILK CO. LTD</v>
          </cell>
          <cell r="I20" t="str">
            <v xml:space="preserve">HEAD LAMP</v>
          </cell>
          <cell r="J20" t="str">
            <v xml:space="preserve">HEAD LAMP</v>
          </cell>
          <cell r="K20">
            <v>21.11</v>
          </cell>
          <cell r="L20">
            <v>3299</v>
          </cell>
          <cell r="M20">
            <v>5110</v>
          </cell>
        </row>
        <row r="21">
          <cell r="A21">
            <v>12105</v>
          </cell>
          <cell r="B21">
            <v>12105</v>
          </cell>
          <cell r="C21" t="str">
            <v xml:space="preserve">FORD RANGER (08-11) - HEAD LAMP (231-1137) - RH</v>
          </cell>
          <cell r="D21" t="str">
            <v>RANGER/08-HLA-RH</v>
          </cell>
          <cell r="E21" t="str">
            <v>FD06-0601</v>
          </cell>
          <cell r="F21" t="str">
            <v xml:space="preserve">RANGER (06-07)</v>
          </cell>
          <cell r="G21" t="str">
            <v>FORD</v>
          </cell>
          <cell r="H21" t="str">
            <v xml:space="preserve">ANCHUI TINCAI SILK CO. LTD</v>
          </cell>
          <cell r="I21" t="str">
            <v xml:space="preserve">HEAD LAMP</v>
          </cell>
          <cell r="J21" t="str">
            <v xml:space="preserve">HEAD LAMP</v>
          </cell>
          <cell r="K21">
            <v>21.11</v>
          </cell>
          <cell r="L21">
            <v>3299</v>
          </cell>
          <cell r="M21">
            <v>5110</v>
          </cell>
        </row>
        <row r="22">
          <cell r="A22">
            <v>12108</v>
          </cell>
          <cell r="B22">
            <v>12108</v>
          </cell>
          <cell r="C22" t="str">
            <v xml:space="preserve">FORD RANGER (08-11) - TAIL LAMP (231-1955) - LH</v>
          </cell>
          <cell r="D22" t="str">
            <v>RANGER/08-TLA-LH</v>
          </cell>
          <cell r="E22" t="str">
            <v>FD06-0602</v>
          </cell>
          <cell r="F22" t="str">
            <v xml:space="preserve">RANGER (06-07)</v>
          </cell>
          <cell r="G22" t="str">
            <v>FORD</v>
          </cell>
          <cell r="H22" t="str">
            <v xml:space="preserve">ANCHUI TINCAI SILK CO. LTD</v>
          </cell>
          <cell r="I22" t="str">
            <v xml:space="preserve">TAIL LAMP</v>
          </cell>
          <cell r="J22" t="str">
            <v xml:space="preserve">TAIL LAMP</v>
          </cell>
          <cell r="K22">
            <v>65</v>
          </cell>
          <cell r="L22">
            <v>1463</v>
          </cell>
          <cell r="M22">
            <v>2350</v>
          </cell>
        </row>
        <row r="23">
          <cell r="A23">
            <v>12107</v>
          </cell>
          <cell r="B23">
            <v>12107</v>
          </cell>
          <cell r="C23" t="str">
            <v xml:space="preserve">FORD RANGER (08-11) - TAIL LAMP (231-1955) - RH</v>
          </cell>
          <cell r="D23" t="str">
            <v>RANGER/08-TLA-RH</v>
          </cell>
          <cell r="E23" t="str">
            <v>FD06-0602</v>
          </cell>
          <cell r="F23" t="str">
            <v xml:space="preserve">RANGER (06-07)</v>
          </cell>
          <cell r="G23" t="str">
            <v>FORD</v>
          </cell>
          <cell r="H23" t="str">
            <v xml:space="preserve">ANCHUI TINCAI SILK CO. LTD</v>
          </cell>
          <cell r="I23" t="str">
            <v xml:space="preserve">TAIL LAMP</v>
          </cell>
          <cell r="J23" t="str">
            <v xml:space="preserve">TAIL LAMP</v>
          </cell>
          <cell r="K23">
            <v>65</v>
          </cell>
          <cell r="L23">
            <v>1570</v>
          </cell>
          <cell r="M23">
            <v>2350</v>
          </cell>
        </row>
        <row r="24">
          <cell r="A24">
            <v>12125</v>
          </cell>
          <cell r="B24">
            <v>12125</v>
          </cell>
          <cell r="C24" t="str">
            <v xml:space="preserve">FORD RANGER (12-) - FOG LAMP CASE (CHROME) - LH</v>
          </cell>
          <cell r="D24" t="str">
            <v xml:space="preserve">RANGER/12-FLCC - LH</v>
          </cell>
          <cell r="E24" t="str">
            <v>FD06-0804-1</v>
          </cell>
          <cell r="F24" t="str">
            <v xml:space="preserve">RANGER (12-)</v>
          </cell>
          <cell r="G24" t="str">
            <v>FORD</v>
          </cell>
          <cell r="H24" t="str">
            <v xml:space="preserve">ANCHUI TINCAI SILK CO. LTD</v>
          </cell>
          <cell r="I24" t="str">
            <v xml:space="preserve">FOG LAMP</v>
          </cell>
          <cell r="J24" t="str">
            <v xml:space="preserve">FOG LAMP</v>
          </cell>
          <cell r="K24">
            <v>1.56</v>
          </cell>
          <cell r="L24">
            <v>244</v>
          </cell>
          <cell r="M24">
            <v>380</v>
          </cell>
        </row>
        <row r="25">
          <cell r="A25">
            <v>12119</v>
          </cell>
          <cell r="B25">
            <v>12119</v>
          </cell>
          <cell r="C25" t="str">
            <v xml:space="preserve">FORD RANGER (12-) - FOG LAMP CASE (CHROME) - RH</v>
          </cell>
          <cell r="D25" t="str">
            <v xml:space="preserve">RANGER/12-FLCC - RH</v>
          </cell>
          <cell r="E25" t="str">
            <v>FD06-0804-1</v>
          </cell>
          <cell r="F25" t="str">
            <v xml:space="preserve">RANGER (12-)</v>
          </cell>
          <cell r="G25" t="str">
            <v>FORD</v>
          </cell>
          <cell r="H25" t="str">
            <v xml:space="preserve">ANCHUI TINCAI SILK CO. LTD</v>
          </cell>
          <cell r="I25" t="str">
            <v xml:space="preserve">FOG LAMP</v>
          </cell>
          <cell r="J25" t="str">
            <v xml:space="preserve">FOG LAMP</v>
          </cell>
          <cell r="K25">
            <v>1.56</v>
          </cell>
          <cell r="L25">
            <v>244</v>
          </cell>
          <cell r="M25">
            <v>380</v>
          </cell>
        </row>
        <row r="26">
          <cell r="A26">
            <v>12118</v>
          </cell>
          <cell r="B26">
            <v>12118</v>
          </cell>
          <cell r="C26" t="str">
            <v xml:space="preserve">FORD RANGER (12-) - FOG LAMP SET</v>
          </cell>
          <cell r="D26" t="str">
            <v>RANGER/12-FLAS</v>
          </cell>
          <cell r="E26" t="str">
            <v>FD06-0804A</v>
          </cell>
          <cell r="F26" t="str">
            <v xml:space="preserve">RANGER (12-)</v>
          </cell>
          <cell r="G26" t="str">
            <v>FORD</v>
          </cell>
          <cell r="H26" t="str">
            <v xml:space="preserve">ANCHUI TINCAI SILK CO. LTD</v>
          </cell>
          <cell r="I26" t="str">
            <v xml:space="preserve">FOG LAMP</v>
          </cell>
          <cell r="J26" t="str">
            <v xml:space="preserve">FOG LAMP</v>
          </cell>
          <cell r="K26">
            <v>15.63</v>
          </cell>
          <cell r="L26">
            <v>2443</v>
          </cell>
          <cell r="M26">
            <v>3790</v>
          </cell>
        </row>
        <row r="27">
          <cell r="A27">
            <v>12120</v>
          </cell>
          <cell r="B27">
            <v>12120</v>
          </cell>
          <cell r="C27" t="str">
            <v xml:space="preserve">FORD RANGER (12-) - FRONT BUMPER</v>
          </cell>
          <cell r="D27" t="str">
            <v>RANGER/12-BPRF</v>
          </cell>
          <cell r="E27" t="str">
            <v>FD06-0807</v>
          </cell>
          <cell r="F27" t="str">
            <v xml:space="preserve">RANGER (12-)</v>
          </cell>
          <cell r="G27" t="str">
            <v>FORD</v>
          </cell>
          <cell r="H27" t="str">
            <v xml:space="preserve">ANCHUI TINCAI SILK CO. LTD</v>
          </cell>
          <cell r="I27" t="str">
            <v>BUMPER</v>
          </cell>
          <cell r="J27" t="str">
            <v>BUMPER</v>
          </cell>
          <cell r="K27">
            <v>26.2</v>
          </cell>
          <cell r="L27">
            <v>4095</v>
          </cell>
          <cell r="M27">
            <v>6350</v>
          </cell>
        </row>
        <row r="28">
          <cell r="A28">
            <v>12126</v>
          </cell>
          <cell r="B28">
            <v>12126</v>
          </cell>
          <cell r="C28" t="str">
            <v xml:space="preserve">FORD RANGER (12-) - FRONT BUMPER BRACKET - LH</v>
          </cell>
          <cell r="D28" t="str">
            <v>RANGER/12-BPRFB-LH</v>
          </cell>
          <cell r="E28" t="str">
            <v>FD06-0807-1</v>
          </cell>
          <cell r="F28" t="str">
            <v xml:space="preserve">RANGER (12-)</v>
          </cell>
          <cell r="G28" t="str">
            <v>FORD</v>
          </cell>
          <cell r="H28" t="str">
            <v xml:space="preserve">ANCHUI TINCAI SILK CO. LTD</v>
          </cell>
          <cell r="I28" t="str">
            <v>BUMPER</v>
          </cell>
          <cell r="J28" t="str">
            <v>BUMPER</v>
          </cell>
          <cell r="K28">
            <v>3.91</v>
          </cell>
          <cell r="L28">
            <v>611</v>
          </cell>
          <cell r="M28">
            <v>950</v>
          </cell>
        </row>
        <row r="29">
          <cell r="A29">
            <v>12121</v>
          </cell>
          <cell r="B29">
            <v>12121</v>
          </cell>
          <cell r="C29" t="str">
            <v xml:space="preserve">FORD RANGER (12-) - FRONT BUMPER BRACKET - RH</v>
          </cell>
          <cell r="D29" t="str">
            <v>RANGER/12-BPRFB-RH</v>
          </cell>
          <cell r="E29" t="str">
            <v>FD06-0807-1</v>
          </cell>
          <cell r="F29" t="str">
            <v xml:space="preserve">RANGER (12-)</v>
          </cell>
          <cell r="G29" t="str">
            <v>FORD</v>
          </cell>
          <cell r="H29" t="str">
            <v xml:space="preserve">ANCHUI TINCAI SILK CO. LTD</v>
          </cell>
          <cell r="I29" t="str">
            <v>BUMPER</v>
          </cell>
          <cell r="J29" t="str">
            <v>BUMPER</v>
          </cell>
          <cell r="K29">
            <v>3.91</v>
          </cell>
          <cell r="L29">
            <v>611</v>
          </cell>
          <cell r="M29">
            <v>950</v>
          </cell>
        </row>
        <row r="30">
          <cell r="A30">
            <v>12122</v>
          </cell>
          <cell r="B30">
            <v>12122</v>
          </cell>
          <cell r="C30" t="str">
            <v xml:space="preserve">FORD RANGER (12-) - FRONT GRILL (BLACK)</v>
          </cell>
          <cell r="D30" t="str">
            <v>RANGER/12-BPRFB</v>
          </cell>
          <cell r="E30" t="str">
            <v>FD06-0811</v>
          </cell>
          <cell r="F30" t="str">
            <v xml:space="preserve">RANGER (12-)</v>
          </cell>
          <cell r="G30" t="str">
            <v>FORD</v>
          </cell>
          <cell r="H30" t="str">
            <v xml:space="preserve">ANCHUI TINCAI SILK CO. LTD</v>
          </cell>
          <cell r="I30" t="str">
            <v>GRILL</v>
          </cell>
          <cell r="J30" t="str">
            <v>GRILL</v>
          </cell>
          <cell r="K30">
            <v>170.69</v>
          </cell>
          <cell r="L30">
            <v>3841</v>
          </cell>
          <cell r="M30">
            <v>5950</v>
          </cell>
        </row>
        <row r="31">
          <cell r="A31">
            <v>12123</v>
          </cell>
          <cell r="B31">
            <v>12123</v>
          </cell>
          <cell r="C31" t="str">
            <v xml:space="preserve">FORD RANGER (12-) - FRONT GRILL (CHROME)</v>
          </cell>
          <cell r="D31" t="str">
            <v>RANGER/12-BPRFC</v>
          </cell>
          <cell r="E31" t="str">
            <v>FD06-0811-C</v>
          </cell>
          <cell r="F31" t="str">
            <v xml:space="preserve">RANGER (12-)</v>
          </cell>
          <cell r="G31" t="str">
            <v>FORD</v>
          </cell>
          <cell r="H31" t="str">
            <v xml:space="preserve">ANCHUI TINCAI SILK CO. LTD</v>
          </cell>
          <cell r="I31" t="str">
            <v>GRILL</v>
          </cell>
          <cell r="J31" t="str">
            <v>GRILL</v>
          </cell>
          <cell r="K31">
            <v>29.76</v>
          </cell>
          <cell r="L31">
            <v>4651</v>
          </cell>
          <cell r="M31">
            <v>7210</v>
          </cell>
        </row>
        <row r="32">
          <cell r="A32">
            <v>12110</v>
          </cell>
          <cell r="B32">
            <v>12110</v>
          </cell>
          <cell r="C32" t="str">
            <v xml:space="preserve">FORD RANGER (12-) - HEAD LAMP (231-1139) - LH</v>
          </cell>
          <cell r="D32" t="str">
            <v>RANGER/12-HLA-LH</v>
          </cell>
          <cell r="E32" t="str">
            <v>FD06-0801</v>
          </cell>
          <cell r="F32" t="str">
            <v xml:space="preserve">RANGER (12-)</v>
          </cell>
          <cell r="G32" t="str">
            <v>FORD</v>
          </cell>
          <cell r="H32" t="str">
            <v xml:space="preserve">ANCHUI TINCAI SILK CO. LTD</v>
          </cell>
          <cell r="I32" t="str">
            <v xml:space="preserve">HEAD LAMP</v>
          </cell>
          <cell r="J32" t="str">
            <v xml:space="preserve">HEAD LAMP</v>
          </cell>
          <cell r="K32">
            <v>24.58</v>
          </cell>
          <cell r="L32">
            <v>3842</v>
          </cell>
          <cell r="M32">
            <v>5950</v>
          </cell>
        </row>
        <row r="33">
          <cell r="A33">
            <v>12109</v>
          </cell>
          <cell r="B33">
            <v>12109</v>
          </cell>
          <cell r="C33" t="str">
            <v xml:space="preserve">FORD RANGER (12-) - HEAD LAMP (231-1139) - RH</v>
          </cell>
          <cell r="D33" t="str">
            <v>RANGER/12-HLA-RH</v>
          </cell>
          <cell r="E33" t="str">
            <v>FD06-0801</v>
          </cell>
          <cell r="F33" t="str">
            <v xml:space="preserve">RANGER (12-)</v>
          </cell>
          <cell r="G33" t="str">
            <v>FORD</v>
          </cell>
          <cell r="H33" t="str">
            <v xml:space="preserve">ANCHUI TINCAI SILK CO. LTD</v>
          </cell>
          <cell r="I33" t="str">
            <v xml:space="preserve">HEAD LAMP</v>
          </cell>
          <cell r="J33" t="str">
            <v xml:space="preserve">HEAD LAMP</v>
          </cell>
          <cell r="K33">
            <v>24.58</v>
          </cell>
          <cell r="L33">
            <v>3842</v>
          </cell>
          <cell r="M33">
            <v>5950</v>
          </cell>
        </row>
        <row r="34">
          <cell r="A34">
            <v>13401</v>
          </cell>
          <cell r="B34" t="e">
            <v>#N/A</v>
          </cell>
          <cell r="C34" t="str">
            <v xml:space="preserve">FORD RANGER (12-) - SIDE MIRROR CHROME/ELECTRIC (W/LIGHT) - LH</v>
          </cell>
          <cell r="D34" t="str">
            <v>RANGER/12-SMCEWL-LH</v>
          </cell>
          <cell r="E34" t="str">
            <v>FD06-</v>
          </cell>
          <cell r="F34" t="str">
            <v xml:space="preserve">RANGER (12-)</v>
          </cell>
          <cell r="G34" t="str">
            <v>FORD</v>
          </cell>
          <cell r="H34" t="str">
            <v xml:space="preserve">ANCHUI TINCAI SILK CO. LTD</v>
          </cell>
          <cell r="I34" t="str">
            <v xml:space="preserve">SIDE MIRROR</v>
          </cell>
          <cell r="J34" t="str">
            <v xml:space="preserve">SIDE MIRROR</v>
          </cell>
          <cell r="K34">
            <v>0</v>
          </cell>
          <cell r="L34">
            <v>3635.38</v>
          </cell>
          <cell r="M34">
            <v>5630</v>
          </cell>
        </row>
        <row r="35">
          <cell r="A35">
            <v>13400</v>
          </cell>
          <cell r="B35" t="e">
            <v>#N/A</v>
          </cell>
          <cell r="C35" t="str">
            <v xml:space="preserve">FORD RANGER (12-) - SIDE MIRROR CHROME/ELECTRIC (W/LIGHT) - RH</v>
          </cell>
          <cell r="D35" t="str">
            <v>RANGER/12-SMCEWL-RH</v>
          </cell>
          <cell r="E35" t="str">
            <v>FD06-</v>
          </cell>
          <cell r="F35" t="str">
            <v xml:space="preserve">RANGER (12-)</v>
          </cell>
          <cell r="G35" t="str">
            <v>FORD</v>
          </cell>
          <cell r="H35" t="str">
            <v xml:space="preserve">ANCHUI TINCAI SILK CO. LTD</v>
          </cell>
          <cell r="I35" t="str">
            <v xml:space="preserve">SIDE MIRROR</v>
          </cell>
          <cell r="J35" t="str">
            <v xml:space="preserve">SIDE MIRROR</v>
          </cell>
          <cell r="K35">
            <v>0</v>
          </cell>
          <cell r="L35">
            <v>3635.38</v>
          </cell>
          <cell r="M35">
            <v>5630</v>
          </cell>
        </row>
        <row r="36">
          <cell r="A36">
            <v>12114</v>
          </cell>
          <cell r="B36">
            <v>12114</v>
          </cell>
          <cell r="C36" t="str">
            <v xml:space="preserve">FORD RANGER (12-) - TAIL LAMP (231-1139) - LH</v>
          </cell>
          <cell r="D36" t="str">
            <v>RANGER/12-TLA-LH</v>
          </cell>
          <cell r="E36" t="str">
            <v>FD06-0802</v>
          </cell>
          <cell r="F36" t="str">
            <v xml:space="preserve">RANGER (12-)</v>
          </cell>
          <cell r="G36" t="str">
            <v>FORD</v>
          </cell>
          <cell r="H36" t="str">
            <v xml:space="preserve">ANCHUI TINCAI SILK CO. LTD</v>
          </cell>
          <cell r="I36" t="str">
            <v xml:space="preserve">TAIL LAMP</v>
          </cell>
          <cell r="J36" t="str">
            <v xml:space="preserve">TAIL LAMP</v>
          </cell>
          <cell r="K36">
            <v>90</v>
          </cell>
          <cell r="L36">
            <v>2173</v>
          </cell>
          <cell r="M36">
            <v>3260</v>
          </cell>
        </row>
        <row r="37">
          <cell r="A37">
            <v>12111</v>
          </cell>
          <cell r="B37">
            <v>12111</v>
          </cell>
          <cell r="C37" t="str">
            <v xml:space="preserve">FORD RANGER (12-) - TAIL LAMP (231-1139) - RH</v>
          </cell>
          <cell r="D37" t="str">
            <v>RANGER/12-TLA-RH</v>
          </cell>
          <cell r="E37" t="str">
            <v>FD06-0802</v>
          </cell>
          <cell r="F37" t="str">
            <v xml:space="preserve">RANGER (12-)</v>
          </cell>
          <cell r="G37" t="str">
            <v>FORD</v>
          </cell>
          <cell r="H37" t="str">
            <v xml:space="preserve">ANCHUI TINCAI SILK CO. LTD</v>
          </cell>
          <cell r="I37" t="str">
            <v xml:space="preserve">TAIL LAMP</v>
          </cell>
          <cell r="J37" t="str">
            <v xml:space="preserve">TAIL LAMP</v>
          </cell>
          <cell r="K37">
            <v>90</v>
          </cell>
          <cell r="L37">
            <v>2173</v>
          </cell>
          <cell r="M37">
            <v>3260</v>
          </cell>
        </row>
        <row r="38">
          <cell r="A38">
            <v>14217</v>
          </cell>
          <cell r="B38">
            <v>14217</v>
          </cell>
          <cell r="C38" t="str">
            <v xml:space="preserve">FORD RANGER (12-) - TAIL LAMP (231-1139) (SLIGHLY CRACKED) - RH</v>
          </cell>
          <cell r="D38" t="str">
            <v>RANGER/12-TLA-RH</v>
          </cell>
          <cell r="E38" t="str">
            <v>FD06-0802</v>
          </cell>
          <cell r="F38" t="str">
            <v xml:space="preserve">RANGER (12-)</v>
          </cell>
          <cell r="G38" t="str">
            <v>FORD</v>
          </cell>
          <cell r="H38" t="str">
            <v xml:space="preserve">ANCHUI TINCAI SILK CO. LTD</v>
          </cell>
          <cell r="I38" t="str">
            <v xml:space="preserve">TAIL LAMP</v>
          </cell>
          <cell r="J38" t="str">
            <v xml:space="preserve">TAIL LAMP</v>
          </cell>
          <cell r="K38">
            <v>73</v>
          </cell>
          <cell r="L38">
            <v>1697.25</v>
          </cell>
          <cell r="M38">
            <v>2800</v>
          </cell>
        </row>
        <row r="39">
          <cell r="A39">
            <v>11621</v>
          </cell>
          <cell r="B39">
            <v>11621</v>
          </cell>
          <cell r="C39" t="str">
            <v xml:space="preserve">HINO 500 - HEAD LAMP - RH</v>
          </cell>
          <cell r="D39" t="str">
            <v>HINO/500-HLA-RH</v>
          </cell>
          <cell r="E39" t="str">
            <v>HN03-0101A</v>
          </cell>
          <cell r="F39" t="str">
            <v>HINO</v>
          </cell>
          <cell r="G39" t="str">
            <v>HINO</v>
          </cell>
          <cell r="H39" t="str">
            <v xml:space="preserve">ANCHUI TINCAI SILK CO. LTD</v>
          </cell>
          <cell r="I39" t="str">
            <v xml:space="preserve">HEAD LAMP</v>
          </cell>
          <cell r="J39" t="str">
            <v xml:space="preserve">HEAD LAMP</v>
          </cell>
          <cell r="K39">
            <v>120</v>
          </cell>
          <cell r="L39">
            <v>3264</v>
          </cell>
          <cell r="M39">
            <v>4900</v>
          </cell>
        </row>
        <row r="40">
          <cell r="A40">
            <v>13888</v>
          </cell>
          <cell r="B40">
            <v>13888</v>
          </cell>
          <cell r="C40" t="str">
            <v xml:space="preserve">HINO 300/500 -  SHELL</v>
          </cell>
          <cell r="D40" t="str">
            <v>HINO/500-SM-RH</v>
          </cell>
          <cell r="E40" t="str">
            <v>LL-233</v>
          </cell>
          <cell r="F40" t="str">
            <v xml:space="preserve">HINO 500</v>
          </cell>
          <cell r="G40" t="str">
            <v>HINO</v>
          </cell>
          <cell r="H40" t="str">
            <v xml:space="preserve">L.L TRUCK MIRROR CO.,LTD</v>
          </cell>
          <cell r="I40" t="str">
            <v xml:space="preserve">TRUCK MIRRORS</v>
          </cell>
          <cell r="J40" t="str">
            <v xml:space="preserve">TRUCK MIRRORS</v>
          </cell>
          <cell r="K40">
            <v>16</v>
          </cell>
          <cell r="L40">
            <v>372</v>
          </cell>
          <cell r="M40">
            <v>580</v>
          </cell>
        </row>
        <row r="41">
          <cell r="A41">
            <v>13678</v>
          </cell>
          <cell r="B41">
            <v>13678</v>
          </cell>
          <cell r="C41" t="str">
            <v xml:space="preserve">HINO 300/500 -  SIDE MIRROR - LH</v>
          </cell>
          <cell r="D41" t="str">
            <v>HINO/500-SM-LH</v>
          </cell>
          <cell r="E41" t="str">
            <v>LL-234</v>
          </cell>
          <cell r="F41" t="str">
            <v xml:space="preserve">HINO 500</v>
          </cell>
          <cell r="G41" t="str">
            <v>HINO</v>
          </cell>
          <cell r="H41" t="str">
            <v xml:space="preserve">L.L TRUCK MIRROR CO.,LTD</v>
          </cell>
          <cell r="I41" t="str">
            <v xml:space="preserve">TRUCK MIRRORS</v>
          </cell>
          <cell r="J41" t="str">
            <v xml:space="preserve">TRUCK MIRRORS</v>
          </cell>
          <cell r="K41">
            <v>16</v>
          </cell>
          <cell r="L41">
            <v>408</v>
          </cell>
          <cell r="M41">
            <v>700</v>
          </cell>
        </row>
        <row r="42">
          <cell r="A42">
            <v>13677</v>
          </cell>
          <cell r="B42">
            <v>13677</v>
          </cell>
          <cell r="C42" t="str">
            <v xml:space="preserve">HINO 300/500 -  SIDE MIRROR - RH</v>
          </cell>
          <cell r="D42" t="str">
            <v>HINO/500-SM-RH</v>
          </cell>
          <cell r="E42" t="str">
            <v>LL-233</v>
          </cell>
          <cell r="F42" t="str">
            <v xml:space="preserve">HINO 500</v>
          </cell>
          <cell r="G42" t="str">
            <v>HINO</v>
          </cell>
          <cell r="H42" t="str">
            <v xml:space="preserve">L.L TRUCK MIRROR CO.,LTD</v>
          </cell>
          <cell r="I42" t="str">
            <v xml:space="preserve">TRUCK MIRRORS</v>
          </cell>
          <cell r="J42" t="str">
            <v xml:space="preserve">TRUCK MIRRORS</v>
          </cell>
          <cell r="K42">
            <v>16</v>
          </cell>
          <cell r="L42">
            <v>408</v>
          </cell>
          <cell r="M42">
            <v>700</v>
          </cell>
        </row>
        <row r="43">
          <cell r="A43">
            <v>11630</v>
          </cell>
          <cell r="B43">
            <v>11630</v>
          </cell>
          <cell r="C43" t="str">
            <v xml:space="preserve">HINO 500 - CORNER LAMP (WHITE) - LH</v>
          </cell>
          <cell r="D43" t="str">
            <v>HINO/500-CLAW-LH</v>
          </cell>
          <cell r="E43" t="str">
            <v>HN03-0103B</v>
          </cell>
          <cell r="F43" t="str">
            <v xml:space="preserve">HINO 500</v>
          </cell>
          <cell r="G43" t="str">
            <v>HINO</v>
          </cell>
          <cell r="H43" t="str">
            <v xml:space="preserve">ANCHUI TINCAI SILK CO. LTD</v>
          </cell>
          <cell r="I43" t="str">
            <v xml:space="preserve">CORNER LAMP</v>
          </cell>
          <cell r="J43" t="str">
            <v xml:space="preserve">CORNER LAMP</v>
          </cell>
          <cell r="K43">
            <v>4.5</v>
          </cell>
          <cell r="L43">
            <v>703</v>
          </cell>
          <cell r="M43">
            <v>1090</v>
          </cell>
        </row>
        <row r="44">
          <cell r="A44">
            <v>11629</v>
          </cell>
          <cell r="B44">
            <v>11629</v>
          </cell>
          <cell r="C44" t="str">
            <v xml:space="preserve">HINO 500 - CORNER LAMP (WHITE) - RH</v>
          </cell>
          <cell r="D44" t="str">
            <v>HINO/500-CLAW-RH</v>
          </cell>
          <cell r="E44" t="str">
            <v>HN03-0103B</v>
          </cell>
          <cell r="F44" t="str">
            <v xml:space="preserve">HINO 500</v>
          </cell>
          <cell r="G44" t="str">
            <v>HINO</v>
          </cell>
          <cell r="H44" t="str">
            <v xml:space="preserve">ANCHUI TINCAI SILK CO. LTD</v>
          </cell>
          <cell r="I44" t="str">
            <v xml:space="preserve">CORNER LAMP</v>
          </cell>
          <cell r="J44" t="str">
            <v xml:space="preserve">CORNER LAMP</v>
          </cell>
          <cell r="K44">
            <v>4.5</v>
          </cell>
          <cell r="L44">
            <v>703</v>
          </cell>
          <cell r="M44">
            <v>1090</v>
          </cell>
        </row>
        <row r="45">
          <cell r="A45">
            <v>11628</v>
          </cell>
          <cell r="B45">
            <v>11628</v>
          </cell>
          <cell r="C45" t="str">
            <v xml:space="preserve">HINO 500 - CORNER LAMP (YELLOW) - LH</v>
          </cell>
          <cell r="D45" t="str">
            <v>HINO/500-CLAY-LH</v>
          </cell>
          <cell r="E45" t="str">
            <v>HN03-0103A</v>
          </cell>
          <cell r="F45" t="str">
            <v xml:space="preserve">HINO 500</v>
          </cell>
          <cell r="G45" t="str">
            <v>HINO</v>
          </cell>
          <cell r="H45" t="str">
            <v xml:space="preserve">ANCHUI TINCAI SILK CO. LTD</v>
          </cell>
          <cell r="I45" t="str">
            <v xml:space="preserve">CORNER LAMP</v>
          </cell>
          <cell r="J45" t="str">
            <v xml:space="preserve">CORNER LAMP</v>
          </cell>
          <cell r="K45">
            <v>30</v>
          </cell>
          <cell r="L45">
            <v>697.5</v>
          </cell>
          <cell r="M45">
            <v>1050</v>
          </cell>
        </row>
        <row r="46">
          <cell r="A46">
            <v>11627</v>
          </cell>
          <cell r="B46">
            <v>11627</v>
          </cell>
          <cell r="C46" t="str">
            <v xml:space="preserve">HINO 500 - CORNER LAMP (YELLOW) - RH</v>
          </cell>
          <cell r="D46" t="str">
            <v>HINO/500-CLAY-RH</v>
          </cell>
          <cell r="E46" t="str">
            <v>HN03-0103A</v>
          </cell>
          <cell r="F46" t="str">
            <v xml:space="preserve">HINO 500</v>
          </cell>
          <cell r="G46" t="str">
            <v>HINO</v>
          </cell>
          <cell r="H46" t="str">
            <v xml:space="preserve">ANCHUI TINCAI SILK CO. LTD</v>
          </cell>
          <cell r="I46" t="str">
            <v xml:space="preserve">CORNER LAMP</v>
          </cell>
          <cell r="J46" t="str">
            <v xml:space="preserve">CORNER LAMP</v>
          </cell>
          <cell r="K46">
            <v>30</v>
          </cell>
          <cell r="L46">
            <v>697.5</v>
          </cell>
          <cell r="M46">
            <v>1050</v>
          </cell>
        </row>
        <row r="47">
          <cell r="A47">
            <v>12743</v>
          </cell>
          <cell r="B47">
            <v>12743</v>
          </cell>
          <cell r="C47" t="str">
            <v xml:space="preserve">HINO 500 - CORNER PANEL - LH</v>
          </cell>
          <cell r="D47" t="str">
            <v>HINO/500-CP-LH</v>
          </cell>
          <cell r="E47" t="str">
            <v>HN03-0109B</v>
          </cell>
          <cell r="F47" t="str">
            <v>HINO</v>
          </cell>
          <cell r="G47" t="str">
            <v>HINO</v>
          </cell>
          <cell r="H47" t="str">
            <v xml:space="preserve">ANCHUI TINCAI SILK CO. LTD</v>
          </cell>
          <cell r="I47" t="str">
            <v xml:space="preserve">CORNER PANELS &amp; DOOR GARNISH</v>
          </cell>
          <cell r="J47" t="str">
            <v xml:space="preserve">CORNER PANELS &amp; DOOR GARNISH</v>
          </cell>
          <cell r="K47">
            <v>6.91</v>
          </cell>
          <cell r="L47">
            <v>1080</v>
          </cell>
          <cell r="M47">
            <v>1670</v>
          </cell>
        </row>
        <row r="48">
          <cell r="A48">
            <v>12742</v>
          </cell>
          <cell r="B48">
            <v>12742</v>
          </cell>
          <cell r="C48" t="str">
            <v xml:space="preserve">HINO 500 - CORNER PANEL - RH</v>
          </cell>
          <cell r="D48" t="str">
            <v>HINO/500-CP-RH</v>
          </cell>
          <cell r="E48" t="str">
            <v>HN03-0109B</v>
          </cell>
          <cell r="F48" t="str">
            <v>HINO</v>
          </cell>
          <cell r="G48" t="str">
            <v>HINO</v>
          </cell>
          <cell r="H48" t="str">
            <v xml:space="preserve">ANCHUI TINCAI SILK CO. LTD</v>
          </cell>
          <cell r="I48" t="str">
            <v xml:space="preserve">CORNER PANELS &amp; DOOR GARNISH</v>
          </cell>
          <cell r="J48" t="str">
            <v xml:space="preserve">CORNER PANELS &amp; DOOR GARNISH</v>
          </cell>
          <cell r="K48">
            <v>30</v>
          </cell>
          <cell r="L48">
            <v>765</v>
          </cell>
          <cell r="M48">
            <v>1150</v>
          </cell>
        </row>
        <row r="49">
          <cell r="A49">
            <v>12741</v>
          </cell>
          <cell r="B49">
            <v>12741</v>
          </cell>
          <cell r="C49" t="str">
            <v xml:space="preserve">HINO 500 - FRONT GRILL</v>
          </cell>
          <cell r="D49" t="str">
            <v>HINO/500-GRL</v>
          </cell>
          <cell r="E49" t="str">
            <v>HN03-0111</v>
          </cell>
          <cell r="F49" t="str">
            <v>HINO</v>
          </cell>
          <cell r="G49" t="str">
            <v>HINO</v>
          </cell>
          <cell r="H49" t="str">
            <v xml:space="preserve">ANCHUI TINCAI SILK CO. LTD</v>
          </cell>
          <cell r="I49" t="str">
            <v>GRILL</v>
          </cell>
          <cell r="J49" t="str">
            <v>GRILL</v>
          </cell>
          <cell r="K49">
            <v>13.06</v>
          </cell>
          <cell r="L49">
            <v>2041</v>
          </cell>
          <cell r="M49">
            <v>3160</v>
          </cell>
        </row>
        <row r="50">
          <cell r="A50">
            <v>11622</v>
          </cell>
          <cell r="B50">
            <v>11622</v>
          </cell>
          <cell r="C50" t="str">
            <v xml:space="preserve">HINO 500 - HEAD LAMP - LH</v>
          </cell>
          <cell r="D50" t="str">
            <v>HINO/500-HLA-LH</v>
          </cell>
          <cell r="E50" t="str">
            <v>HN03-0101A</v>
          </cell>
          <cell r="F50" t="str">
            <v>HINO</v>
          </cell>
          <cell r="G50" t="str">
            <v>HINO</v>
          </cell>
          <cell r="H50" t="str">
            <v xml:space="preserve">ANCHUI TINCAI SILK CO. LTD</v>
          </cell>
          <cell r="I50" t="str">
            <v xml:space="preserve">HEAD LAMP</v>
          </cell>
          <cell r="J50" t="str">
            <v xml:space="preserve">HEAD LAMP</v>
          </cell>
          <cell r="K50">
            <v>120</v>
          </cell>
          <cell r="L50">
            <v>3264</v>
          </cell>
          <cell r="M50">
            <v>4900</v>
          </cell>
        </row>
        <row r="51">
          <cell r="A51">
            <v>11683</v>
          </cell>
          <cell r="B51">
            <v>11683</v>
          </cell>
          <cell r="C51" t="str">
            <v xml:space="preserve">HINO 500 - SIDE LAMP (BLACK/YELLOW)</v>
          </cell>
          <cell r="D51" t="str">
            <v>HINO/500-SLAB</v>
          </cell>
          <cell r="E51" t="str">
            <v>HN03-0106D</v>
          </cell>
          <cell r="F51" t="str">
            <v xml:space="preserve">HINO 500</v>
          </cell>
          <cell r="G51" t="str">
            <v>HINO</v>
          </cell>
          <cell r="H51" t="str">
            <v xml:space="preserve">ANCHUI TINCAI SILK CO. LTD</v>
          </cell>
          <cell r="I51" t="str">
            <v xml:space="preserve">SIDE LAMPS &amp; LOGO</v>
          </cell>
          <cell r="J51" t="str">
            <v xml:space="preserve">SIDE LAMPS &amp; LOGO</v>
          </cell>
          <cell r="K51">
            <v>1.6</v>
          </cell>
          <cell r="L51">
            <v>250</v>
          </cell>
          <cell r="M51">
            <v>390</v>
          </cell>
        </row>
        <row r="52">
          <cell r="A52">
            <v>11682</v>
          </cell>
          <cell r="B52">
            <v>11682</v>
          </cell>
          <cell r="C52" t="str">
            <v xml:space="preserve">HINO 500 - SIDE LAMP (CHROME/CLEAR)</v>
          </cell>
          <cell r="D52" t="str">
            <v>HINO/500-SLAC</v>
          </cell>
          <cell r="E52" t="str">
            <v>HN03-0106B</v>
          </cell>
          <cell r="F52" t="str">
            <v xml:space="preserve">HINO 500</v>
          </cell>
          <cell r="G52" t="str">
            <v>HINO</v>
          </cell>
          <cell r="H52" t="str">
            <v xml:space="preserve">ANCHUI TINCAI SILK CO. LTD</v>
          </cell>
          <cell r="I52" t="str">
            <v xml:space="preserve">SIDE LAMPS &amp; LOGO</v>
          </cell>
          <cell r="J52" t="str">
            <v xml:space="preserve">SIDE LAMPS &amp; LOGO</v>
          </cell>
          <cell r="K52">
            <v>2.0499999999999998</v>
          </cell>
          <cell r="L52">
            <v>320</v>
          </cell>
          <cell r="M52">
            <v>500</v>
          </cell>
        </row>
        <row r="53">
          <cell r="A53">
            <v>11731</v>
          </cell>
          <cell r="B53">
            <v>11731</v>
          </cell>
          <cell r="C53" t="str">
            <v xml:space="preserve">HINO 500 - SIDE LAMP (CLEAR)</v>
          </cell>
          <cell r="D53" t="str">
            <v>HINO/500-SLAC</v>
          </cell>
          <cell r="E53" t="str">
            <v>HN03-0106B</v>
          </cell>
          <cell r="F53" t="str">
            <v xml:space="preserve">HINO 500</v>
          </cell>
          <cell r="G53" t="str">
            <v>HINO</v>
          </cell>
          <cell r="H53" t="str">
            <v xml:space="preserve">ANCHUI TINCAI SILK CO. LTD</v>
          </cell>
          <cell r="I53" t="str">
            <v xml:space="preserve">SIDE LAMPS &amp; LOGO</v>
          </cell>
          <cell r="J53" t="str">
            <v xml:space="preserve">SIDE LAMPS &amp; LOGO</v>
          </cell>
          <cell r="K53">
            <v>12.7</v>
          </cell>
          <cell r="L53">
            <v>286</v>
          </cell>
          <cell r="M53">
            <v>440</v>
          </cell>
        </row>
        <row r="54">
          <cell r="A54">
            <v>11730</v>
          </cell>
          <cell r="B54">
            <v>11730</v>
          </cell>
          <cell r="C54" t="str">
            <v xml:space="preserve">HINO 500 - SIDE LAMP (ORANGE)</v>
          </cell>
          <cell r="D54" t="str">
            <v>HINO/500-SLAY</v>
          </cell>
          <cell r="E54" t="str">
            <v>HN03-0106A</v>
          </cell>
          <cell r="F54" t="str">
            <v xml:space="preserve">HINO 500</v>
          </cell>
          <cell r="G54" t="str">
            <v>HINO</v>
          </cell>
          <cell r="H54" t="str">
            <v xml:space="preserve">ANCHUI TINCAI SILK CO. LTD</v>
          </cell>
          <cell r="I54" t="str">
            <v xml:space="preserve">SIDE LAMPS &amp; LOGO</v>
          </cell>
          <cell r="J54" t="str">
            <v xml:space="preserve">SIDE LAMPS &amp; LOGO</v>
          </cell>
          <cell r="K54">
            <v>12.7</v>
          </cell>
          <cell r="L54">
            <v>345</v>
          </cell>
          <cell r="M54">
            <v>520</v>
          </cell>
        </row>
        <row r="55">
          <cell r="A55">
            <v>11124</v>
          </cell>
          <cell r="B55">
            <v>11124</v>
          </cell>
          <cell r="C55" t="str">
            <v xml:space="preserve">CRV RD2 - (96 -01) - FRONT FENDER - RH</v>
          </cell>
          <cell r="D55" t="str">
            <v>CRV/96-FEN-RH</v>
          </cell>
          <cell r="G55" t="str">
            <v>HONDA</v>
          </cell>
          <cell r="I55" t="str">
            <v>FENDERS</v>
          </cell>
          <cell r="J55" t="str">
            <v>FENDERS</v>
          </cell>
          <cell r="K55">
            <v>0</v>
          </cell>
          <cell r="L55">
            <v>0</v>
          </cell>
          <cell r="M55">
            <v>2800</v>
          </cell>
        </row>
        <row r="56">
          <cell r="A56">
            <v>13502</v>
          </cell>
          <cell r="B56" t="e">
            <v>#N/A</v>
          </cell>
          <cell r="C56" t="str">
            <v xml:space="preserve">CR-V RD5 WAGON 2002-2006 RD4–RD7 BROKEN</v>
          </cell>
          <cell r="D56" t="str">
            <v xml:space="preserve">RD5 LFW/X</v>
          </cell>
          <cell r="E56" t="str">
            <v xml:space="preserve">130157 LFWVCPX</v>
          </cell>
          <cell r="F56" t="str">
            <v xml:space="preserve">CR-V RD5 WAGON 02-06 RD4–RD7</v>
          </cell>
          <cell r="G56" t="str">
            <v>HONDA</v>
          </cell>
          <cell r="H56" t="str">
            <v xml:space="preserve">ZHEJIANG DAKE SAFETY GLASS CO.LTD</v>
          </cell>
          <cell r="I56" t="str">
            <v>AUTOGLASS</v>
          </cell>
          <cell r="J56" t="str">
            <v>AUTOGLASS</v>
          </cell>
          <cell r="K56">
            <v>17.34</v>
          </cell>
          <cell r="L56">
            <v>2700</v>
          </cell>
          <cell r="M56">
            <v>4190</v>
          </cell>
        </row>
        <row r="57">
          <cell r="A57">
            <v>11125</v>
          </cell>
          <cell r="B57">
            <v>11125</v>
          </cell>
          <cell r="C57" t="str">
            <v xml:space="preserve">CRV RD2 - (96 -01) - FRONT FENDER - LH</v>
          </cell>
          <cell r="D57" t="str">
            <v>CRV/96-FEN-LH</v>
          </cell>
          <cell r="G57" t="str">
            <v>HONDA</v>
          </cell>
          <cell r="I57" t="str">
            <v>FENDERS</v>
          </cell>
          <cell r="J57" t="str">
            <v>FENDERS</v>
          </cell>
          <cell r="K57">
            <v>0</v>
          </cell>
          <cell r="L57">
            <v>0</v>
          </cell>
          <cell r="M57">
            <v>2800</v>
          </cell>
        </row>
        <row r="58">
          <cell r="A58">
            <v>11126</v>
          </cell>
          <cell r="B58">
            <v>11126</v>
          </cell>
          <cell r="C58" t="str">
            <v xml:space="preserve">CRV RD2 - (96-01) - FRONT BUMPER</v>
          </cell>
          <cell r="D58" t="str">
            <v>CRV/96-BPRF</v>
          </cell>
          <cell r="G58" t="str">
            <v>HONDA</v>
          </cell>
          <cell r="I58" t="str">
            <v>BUMPER</v>
          </cell>
          <cell r="J58" t="str">
            <v>BUMPER</v>
          </cell>
          <cell r="K58">
            <v>0</v>
          </cell>
          <cell r="L58">
            <v>0</v>
          </cell>
          <cell r="M58">
            <v>4000</v>
          </cell>
        </row>
        <row r="59">
          <cell r="A59">
            <v>11127</v>
          </cell>
          <cell r="B59">
            <v>11127</v>
          </cell>
          <cell r="C59" t="str">
            <v xml:space="preserve">CRV RD2 - (96-01) - REAR BUMPER</v>
          </cell>
          <cell r="D59" t="str">
            <v>CRV/96-BPRR</v>
          </cell>
          <cell r="G59" t="str">
            <v>HONDA</v>
          </cell>
          <cell r="I59" t="str">
            <v>BUMPER</v>
          </cell>
          <cell r="J59" t="str">
            <v>BUMPER</v>
          </cell>
          <cell r="K59">
            <v>0</v>
          </cell>
          <cell r="L59">
            <v>0</v>
          </cell>
          <cell r="M59">
            <v>5500</v>
          </cell>
        </row>
        <row r="60">
          <cell r="A60">
            <v>11128</v>
          </cell>
          <cell r="B60">
            <v>11128</v>
          </cell>
          <cell r="C60" t="str">
            <v xml:space="preserve">CRV RD4 - (02-04) - REAR BUMPER</v>
          </cell>
          <cell r="D60" t="str">
            <v>CRV/02-BPRR</v>
          </cell>
          <cell r="G60" t="str">
            <v>HONDA</v>
          </cell>
          <cell r="I60" t="str">
            <v>BUMPER</v>
          </cell>
          <cell r="J60" t="str">
            <v>BUMPER</v>
          </cell>
          <cell r="K60">
            <v>0</v>
          </cell>
          <cell r="L60">
            <v>0</v>
          </cell>
          <cell r="M60">
            <v>5000</v>
          </cell>
        </row>
        <row r="61">
          <cell r="A61">
            <v>12167</v>
          </cell>
          <cell r="B61" t="e">
            <v>#N/A</v>
          </cell>
          <cell r="C61" t="str">
            <v xml:space="preserve">CRV RD6/7 - (02-04) - HEAD LAMP (217-1154L-RD-E)</v>
          </cell>
          <cell r="D61" t="str">
            <v>CRV/02-BPRR</v>
          </cell>
          <cell r="F61" t="str">
            <v xml:space="preserve">CRV - RD6/7</v>
          </cell>
          <cell r="G61" t="str">
            <v>HONDA</v>
          </cell>
          <cell r="H61" t="str">
            <v xml:space="preserve">AMEX AUTO &amp; HARDWARE LTD</v>
          </cell>
          <cell r="I61" t="str">
            <v xml:space="preserve">HEAD LAMP</v>
          </cell>
          <cell r="J61" t="str">
            <v xml:space="preserve">HEAD LAMP</v>
          </cell>
          <cell r="K61">
            <v>0</v>
          </cell>
          <cell r="L61">
            <v>0</v>
          </cell>
          <cell r="M61">
            <v>7700</v>
          </cell>
        </row>
        <row r="62">
          <cell r="A62">
            <v>13919</v>
          </cell>
          <cell r="B62">
            <v>13919</v>
          </cell>
          <cell r="C62" t="str">
            <v xml:space="preserve">FIT/JAZZ 2007-2010 - FRONT BUMPER </v>
          </cell>
          <cell r="D62" t="str">
            <v>FIT/07-BPRF-LH</v>
          </cell>
          <cell r="E62" t="str">
            <v>HD03-0407</v>
          </cell>
          <cell r="F62" t="str">
            <v xml:space="preserve">FIT/JAZZ 2007-2010</v>
          </cell>
          <cell r="G62" t="str">
            <v>HONDA</v>
          </cell>
          <cell r="H62" t="str">
            <v xml:space="preserve">ANCHUI TINCAI SILK CO. LTD</v>
          </cell>
          <cell r="I62" t="str">
            <v>BUMPER</v>
          </cell>
          <cell r="J62" t="str">
            <v>BUMPER</v>
          </cell>
          <cell r="K62">
            <v>100</v>
          </cell>
          <cell r="L62">
            <v>2551</v>
          </cell>
          <cell r="M62">
            <v>3800</v>
          </cell>
        </row>
        <row r="63">
          <cell r="A63">
            <v>13921</v>
          </cell>
          <cell r="B63">
            <v>13921</v>
          </cell>
          <cell r="C63" t="str">
            <v xml:space="preserve">FIT/JAZZ 2007-2010 - FRONT BUMPER GRILL LOWER</v>
          </cell>
          <cell r="D63" t="str">
            <v>FIT/07-GRL-LWR</v>
          </cell>
          <cell r="E63" t="str">
            <v>HD03-0407-2</v>
          </cell>
          <cell r="F63" t="str">
            <v xml:space="preserve">FIT/JAZZ 2007-2010</v>
          </cell>
          <cell r="G63" t="str">
            <v>HONDA</v>
          </cell>
          <cell r="H63" t="str">
            <v xml:space="preserve">ANCHUI TINCAI SILK CO. LTD</v>
          </cell>
          <cell r="I63" t="str">
            <v>GRILL</v>
          </cell>
          <cell r="J63" t="str">
            <v>GRILL</v>
          </cell>
          <cell r="K63">
            <v>36</v>
          </cell>
          <cell r="L63">
            <v>918</v>
          </cell>
          <cell r="M63">
            <v>1400</v>
          </cell>
        </row>
        <row r="64">
          <cell r="A64">
            <v>13920</v>
          </cell>
          <cell r="B64">
            <v>13920</v>
          </cell>
          <cell r="C64" t="str">
            <v xml:space="preserve">FIT/JAZZ 2007-2010 - FRONT BUMPER GRILL UPPER</v>
          </cell>
          <cell r="D64" t="str">
            <v>FIT/07-GRL-UPR</v>
          </cell>
          <cell r="E64" t="str">
            <v>HD03-0407-1</v>
          </cell>
          <cell r="F64" t="str">
            <v xml:space="preserve">FIT/JAZZ 2007-2010</v>
          </cell>
          <cell r="G64" t="str">
            <v>HONDA</v>
          </cell>
          <cell r="H64" t="str">
            <v xml:space="preserve">ANCHUI TINCAI SILK CO. LTD</v>
          </cell>
          <cell r="I64" t="str">
            <v>GRILL</v>
          </cell>
          <cell r="J64" t="str">
            <v>GRILL</v>
          </cell>
          <cell r="K64">
            <v>30</v>
          </cell>
          <cell r="L64">
            <v>765</v>
          </cell>
          <cell r="M64">
            <v>1100</v>
          </cell>
        </row>
        <row r="65">
          <cell r="A65">
            <v>12736</v>
          </cell>
          <cell r="B65">
            <v>12736</v>
          </cell>
          <cell r="C65" t="str">
            <v xml:space="preserve">FIT/JAZZ 2007-2010 - HEAD LAMP - LH</v>
          </cell>
          <cell r="D65" t="str">
            <v>FIT/07-HLA-LH</v>
          </cell>
          <cell r="E65" t="str">
            <v>HD03-0401</v>
          </cell>
          <cell r="F65" t="str">
            <v xml:space="preserve">FIT/JAZZ 2007-2010</v>
          </cell>
          <cell r="G65" t="str">
            <v>HONDA</v>
          </cell>
          <cell r="H65" t="str">
            <v xml:space="preserve">ANCHUI TINCAI SILK CO. LTD</v>
          </cell>
          <cell r="I65" t="str">
            <v xml:space="preserve">HEAD LAMP</v>
          </cell>
          <cell r="J65" t="str">
            <v xml:space="preserve">HEAD LAMP</v>
          </cell>
          <cell r="K65">
            <v>190</v>
          </cell>
          <cell r="L65">
            <v>4846</v>
          </cell>
          <cell r="M65">
            <v>7300</v>
          </cell>
        </row>
        <row r="66">
          <cell r="A66">
            <v>12737</v>
          </cell>
          <cell r="B66">
            <v>12737</v>
          </cell>
          <cell r="C66" t="str">
            <v xml:space="preserve">FIT/JAZZ 2007-2010 - HEAD LAMP - RH</v>
          </cell>
          <cell r="D66" t="str">
            <v>FIT/07-HLA-RH</v>
          </cell>
          <cell r="E66" t="str">
            <v>HD03-0401</v>
          </cell>
          <cell r="F66" t="str">
            <v xml:space="preserve">FIT/JAZZ 2007-2010</v>
          </cell>
          <cell r="G66" t="str">
            <v>HONDA</v>
          </cell>
          <cell r="H66" t="str">
            <v xml:space="preserve">ANCHUI TINCAI SILK CO. LTD</v>
          </cell>
          <cell r="I66" t="str">
            <v xml:space="preserve">HEAD LAMP</v>
          </cell>
          <cell r="J66" t="str">
            <v xml:space="preserve">HEAD LAMP</v>
          </cell>
          <cell r="K66">
            <v>190</v>
          </cell>
          <cell r="L66">
            <v>4846</v>
          </cell>
          <cell r="M66">
            <v>7300</v>
          </cell>
        </row>
        <row r="67">
          <cell r="A67">
            <v>13918</v>
          </cell>
          <cell r="B67">
            <v>13918</v>
          </cell>
          <cell r="C67" t="str">
            <v xml:space="preserve">FIT/JAZZ 2007-2010 - TAIL LAMP - LH</v>
          </cell>
          <cell r="D67" t="str">
            <v>FIT/07-TLA-LH</v>
          </cell>
          <cell r="E67" t="str">
            <v>HD03-0402A</v>
          </cell>
          <cell r="F67" t="str">
            <v xml:space="preserve">FIT/JAZZ 2007-2010</v>
          </cell>
          <cell r="G67" t="str">
            <v>HONDA</v>
          </cell>
          <cell r="H67" t="str">
            <v xml:space="preserve">ANCHUI TINCAI SILK CO. LTD</v>
          </cell>
          <cell r="I67" t="str">
            <v xml:space="preserve">TAIL LAMP</v>
          </cell>
          <cell r="J67" t="str">
            <v xml:space="preserve">TAIL LAMP</v>
          </cell>
          <cell r="K67">
            <v>105</v>
          </cell>
          <cell r="L67">
            <v>2678</v>
          </cell>
          <cell r="M67">
            <v>4000</v>
          </cell>
        </row>
        <row r="68">
          <cell r="A68">
            <v>13917</v>
          </cell>
          <cell r="B68">
            <v>13917</v>
          </cell>
          <cell r="C68" t="str">
            <v xml:space="preserve">FIT/JAZZ 2007-2010 - TAIL LAMP - RH</v>
          </cell>
          <cell r="D68" t="str">
            <v>FIT/07-TLA-RH</v>
          </cell>
          <cell r="E68" t="str">
            <v>HD03-0402A</v>
          </cell>
          <cell r="F68" t="str">
            <v xml:space="preserve">FIT/JAZZ 2007-2010</v>
          </cell>
          <cell r="G68" t="str">
            <v>HONDA</v>
          </cell>
          <cell r="H68" t="str">
            <v xml:space="preserve">ANCHUI TINCAI SILK CO. LTD</v>
          </cell>
          <cell r="I68" t="str">
            <v xml:space="preserve">TAIL LAMP</v>
          </cell>
          <cell r="J68" t="str">
            <v xml:space="preserve">TAIL LAMP</v>
          </cell>
          <cell r="K68">
            <v>105</v>
          </cell>
          <cell r="L68">
            <v>2678</v>
          </cell>
          <cell r="M68">
            <v>4000</v>
          </cell>
        </row>
        <row r="69">
          <cell r="A69">
            <v>13675</v>
          </cell>
          <cell r="B69">
            <v>13675</v>
          </cell>
          <cell r="C69" t="str">
            <v xml:space="preserve">HONDA CRV (RD5) 5D SUV (02-06) - LAMINATED FRONT WINDSCREEN</v>
          </cell>
          <cell r="D69" t="str">
            <v xml:space="preserve">RD5 LFW/X</v>
          </cell>
          <cell r="E69" t="str">
            <v xml:space="preserve">130157 LFWVCPX</v>
          </cell>
          <cell r="F69" t="str">
            <v xml:space="preserve">CR-V RD5 WAGON (02-06) (RD4-RD7)</v>
          </cell>
          <cell r="G69" t="str">
            <v>HONDA</v>
          </cell>
          <cell r="H69" t="str">
            <v xml:space="preserve">ZHEJIANG DAKE SAFETY GLASS CO. LTD</v>
          </cell>
          <cell r="I69" t="str">
            <v>AUTOGLASS</v>
          </cell>
          <cell r="J69" t="str">
            <v>AUTOGLASS</v>
          </cell>
          <cell r="K69">
            <v>17.47</v>
          </cell>
          <cell r="L69">
            <v>2910.94</v>
          </cell>
          <cell r="M69">
            <v>3600</v>
          </cell>
        </row>
        <row r="70">
          <cell r="A70">
            <v>13766</v>
          </cell>
          <cell r="B70">
            <v>13766</v>
          </cell>
          <cell r="C70" t="str">
            <v xml:space="preserve">HONDA CRV (RE3,RE7) 5D SUV (06-12) - LAMINATED FRONT WINDSCREEN</v>
          </cell>
          <cell r="D70" t="str">
            <v xml:space="preserve">4000AGNBIVW6N-R LFW/X</v>
          </cell>
          <cell r="E70" t="str">
            <v>1494*1039</v>
          </cell>
          <cell r="F70" t="str">
            <v>HONDA</v>
          </cell>
          <cell r="G70" t="str">
            <v>HONDA</v>
          </cell>
          <cell r="H70" t="str">
            <v xml:space="preserve">XINYI AUTOMOBILE GLASS (SHENZHEN) CO. LTD</v>
          </cell>
          <cell r="I70" t="str">
            <v>AUTOGLASS</v>
          </cell>
          <cell r="J70" t="str">
            <v>AUTOGLASS</v>
          </cell>
          <cell r="K70">
            <v>20.28</v>
          </cell>
          <cell r="L70">
            <v>3379.16</v>
          </cell>
          <cell r="M70">
            <v>4200</v>
          </cell>
        </row>
        <row r="71">
          <cell r="A71">
            <v>14071</v>
          </cell>
          <cell r="B71">
            <v>14071</v>
          </cell>
          <cell r="C71" t="str">
            <v xml:space="preserve">HONDA CRV WAGON (95-) - LAMINATED FRONT WINDSCREEN</v>
          </cell>
          <cell r="D71" t="str">
            <v xml:space="preserve">S10 LFW/X</v>
          </cell>
          <cell r="E71" t="str">
            <v>1468*825</v>
          </cell>
          <cell r="F71" t="str">
            <v xml:space="preserve">CRV WAGON (95-</v>
          </cell>
          <cell r="G71" t="str">
            <v>HONDA</v>
          </cell>
          <cell r="H71" t="str">
            <v xml:space="preserve">XINYI AUTOMOBILE GLASS (SHENZHEN) CO. LTD.</v>
          </cell>
          <cell r="I71" t="str">
            <v>AUTOGLASS</v>
          </cell>
          <cell r="J71" t="str">
            <v>AUTOGLASS</v>
          </cell>
          <cell r="K71">
            <v>15.82</v>
          </cell>
          <cell r="L71">
            <v>2834.94</v>
          </cell>
          <cell r="M71">
            <v>3700</v>
          </cell>
        </row>
        <row r="72">
          <cell r="A72">
            <v>12989</v>
          </cell>
          <cell r="B72">
            <v>12989</v>
          </cell>
          <cell r="C72" t="str">
            <v xml:space="preserve">HONDA FIT JAZZ/GD1 WAGON (02-) - LAMINATED FRONT WINDSCREEN</v>
          </cell>
          <cell r="D72" t="str">
            <v xml:space="preserve">SAA-VC LFW/X</v>
          </cell>
          <cell r="E72" t="str">
            <v>1348*942</v>
          </cell>
          <cell r="F72" t="str">
            <v xml:space="preserve">HONDA FIT JAZZ/GD1 WAGON (02-)</v>
          </cell>
          <cell r="G72" t="str">
            <v>HONDA</v>
          </cell>
          <cell r="H72" t="str">
            <v xml:space="preserve">NANJING YUNHAI AUTOMOBILE GLASS &amp; EQUIPMENT MANUFACTURING CO., LTD</v>
          </cell>
          <cell r="I72" t="str">
            <v>AUTOGLASS</v>
          </cell>
          <cell r="J72" t="str">
            <v>AUTOGLASS</v>
          </cell>
          <cell r="K72">
            <v>15.94</v>
          </cell>
          <cell r="L72">
            <v>2856.45</v>
          </cell>
          <cell r="M72">
            <v>3700</v>
          </cell>
        </row>
        <row r="73">
          <cell r="A73">
            <v>13503</v>
          </cell>
          <cell r="B73">
            <v>13503</v>
          </cell>
          <cell r="C73" t="str">
            <v xml:space="preserve">HONDA FIT JAZZ/GD1 WAGON (02-) - REAR HEATED WINDSCREEN</v>
          </cell>
          <cell r="D73" t="str">
            <v xml:space="preserve">SAA RWHX 1HL</v>
          </cell>
          <cell r="E73" t="str">
            <v xml:space="preserve">130163 RW</v>
          </cell>
          <cell r="F73" t="str">
            <v xml:space="preserve">FIT JAZZ/GD1 WAGON (02-)</v>
          </cell>
          <cell r="G73" t="str">
            <v>HONDA</v>
          </cell>
          <cell r="H73" t="str">
            <v xml:space="preserve">ZHEJIANG DAKE SAFETY GLASS CO.,LTD</v>
          </cell>
          <cell r="I73" t="str">
            <v>AUTOGLASS</v>
          </cell>
          <cell r="J73" t="str">
            <v>AUTOGLASS</v>
          </cell>
          <cell r="K73">
            <v>10.039999999999999</v>
          </cell>
          <cell r="L73">
            <v>1</v>
          </cell>
          <cell r="M73">
            <v>2000</v>
          </cell>
        </row>
        <row r="74">
          <cell r="A74">
            <v>13930</v>
          </cell>
          <cell r="B74">
            <v>13930</v>
          </cell>
          <cell r="C74" t="str">
            <v xml:space="preserve">HONDA FIT/JAZZ (TFO) 5D HATCHBACK (08-) - REAR WINDSCREEN</v>
          </cell>
          <cell r="D74" t="str">
            <v xml:space="preserve">TFO RW/H/X</v>
          </cell>
          <cell r="E74" t="str">
            <v>1370*440</v>
          </cell>
          <cell r="F74" t="str">
            <v xml:space="preserve">HONDA FIT/JAZZ 08-</v>
          </cell>
          <cell r="G74" t="str">
            <v>HONDA</v>
          </cell>
          <cell r="H74" t="str">
            <v xml:space="preserve">XINYI AUTOMOBILE GLASS (SHENZHEN) CO. LTD</v>
          </cell>
          <cell r="I74" t="str">
            <v>AUTOGLASS</v>
          </cell>
          <cell r="J74" t="str">
            <v>AUTOGLASS</v>
          </cell>
          <cell r="K74">
            <v>11</v>
          </cell>
          <cell r="L74">
            <v>1971.2</v>
          </cell>
          <cell r="M74">
            <v>2600</v>
          </cell>
        </row>
        <row r="75">
          <cell r="A75">
            <v>13504</v>
          </cell>
          <cell r="B75">
            <v>13504</v>
          </cell>
          <cell r="C75" t="str">
            <v xml:space="preserve">HONDA FIT/JAZZ JE6 JE8 (07-10) - LAMINATED FRONT WINDSCREEN</v>
          </cell>
          <cell r="D75" t="str">
            <v xml:space="preserve">FIT-07 LFW/X</v>
          </cell>
          <cell r="E75" t="str">
            <v xml:space="preserve">130164 LFW</v>
          </cell>
          <cell r="F75" t="str">
            <v xml:space="preserve">FIT/JAZZ JE6 JE8 (07-10)</v>
          </cell>
          <cell r="G75" t="str">
            <v>HONDA</v>
          </cell>
          <cell r="H75" t="str">
            <v xml:space="preserve">ZHEJIANG DAKE SAFETY GLASS CO.,LTD</v>
          </cell>
          <cell r="I75" t="str">
            <v>AUTOGLASS</v>
          </cell>
          <cell r="J75" t="str">
            <v>AUTOGLASS</v>
          </cell>
          <cell r="K75">
            <v>18.82</v>
          </cell>
          <cell r="L75">
            <v>2997.32</v>
          </cell>
          <cell r="M75">
            <v>3800</v>
          </cell>
        </row>
        <row r="76">
          <cell r="A76">
            <v>13764</v>
          </cell>
          <cell r="B76">
            <v>13764</v>
          </cell>
          <cell r="C76" t="str">
            <v xml:space="preserve">HONDA PARTNER/AIRWAVE MPV SLC (06-) - LAMINATED FRONT WINDSCREEN</v>
          </cell>
          <cell r="D76" t="str">
            <v xml:space="preserve">SLA LFW/X</v>
          </cell>
          <cell r="E76" t="str">
            <v>1349*937</v>
          </cell>
          <cell r="F76" t="str">
            <v>HONDA</v>
          </cell>
          <cell r="G76" t="str">
            <v>HONDA</v>
          </cell>
          <cell r="H76" t="str">
            <v xml:space="preserve">XINYI AUTOMOBILE GLASS (SHENZHEN) CO. LTD</v>
          </cell>
          <cell r="I76" t="str">
            <v>AUTOGLASS</v>
          </cell>
          <cell r="K76">
            <v>15.88</v>
          </cell>
          <cell r="L76">
            <v>2646.01</v>
          </cell>
          <cell r="M76">
            <v>3300</v>
          </cell>
        </row>
        <row r="77">
          <cell r="A77">
            <v>13943</v>
          </cell>
          <cell r="B77">
            <v>13943</v>
          </cell>
          <cell r="C77" t="str">
            <v xml:space="preserve">HONDA STREAM SMA MPV (06-) - LAMINATED FRONT WINDSCREEN</v>
          </cell>
          <cell r="D77" t="str">
            <v xml:space="preserve">SMA-R-CP LFW/X</v>
          </cell>
          <cell r="E77" t="str">
            <v>1405*1045</v>
          </cell>
          <cell r="F77" t="str">
            <v xml:space="preserve">HONDA STREAM MPV 06-</v>
          </cell>
          <cell r="G77" t="str">
            <v>HONDA</v>
          </cell>
          <cell r="H77" t="str">
            <v xml:space="preserve">XINYI AUTOMOBILE GLASS (SHENZHEN) CO. LTD</v>
          </cell>
          <cell r="I77" t="str">
            <v>AUTOGLASS</v>
          </cell>
          <cell r="J77" t="str">
            <v>AUTOGLASS</v>
          </cell>
          <cell r="K77">
            <v>19.239999999999998</v>
          </cell>
          <cell r="L77">
            <v>3447.81</v>
          </cell>
          <cell r="M77">
            <v>4500</v>
          </cell>
        </row>
        <row r="78">
          <cell r="A78">
            <v>13942</v>
          </cell>
          <cell r="B78">
            <v>13942</v>
          </cell>
          <cell r="C78" t="str">
            <v xml:space="preserve">HONDA STREAM SMA MPV (06-) - LAMINATED FRONT WINDSCREEN (HEATED)</v>
          </cell>
          <cell r="D78" t="str">
            <v xml:space="preserve">SMA-R-CPH LFW/H/X</v>
          </cell>
          <cell r="E78" t="str">
            <v>1405*1045</v>
          </cell>
          <cell r="F78" t="str">
            <v xml:space="preserve">HONDA STREAM MPV 06-</v>
          </cell>
          <cell r="G78" t="str">
            <v>HONDA</v>
          </cell>
          <cell r="H78" t="str">
            <v xml:space="preserve">XINYI AUTOMOBILE GLASS (SHENZHEN) CO. LTD</v>
          </cell>
          <cell r="I78" t="str">
            <v>AUTOGLASS</v>
          </cell>
          <cell r="J78" t="str">
            <v>AUTOGLASS</v>
          </cell>
          <cell r="K78">
            <v>23.24</v>
          </cell>
          <cell r="L78">
            <v>4164.6099999999997</v>
          </cell>
          <cell r="M78">
            <v>5400</v>
          </cell>
        </row>
        <row r="79">
          <cell r="A79">
            <v>11326</v>
          </cell>
          <cell r="B79">
            <v>11326</v>
          </cell>
          <cell r="C79" t="str">
            <v xml:space="preserve">CXZ - CORNER PANEL - LH</v>
          </cell>
          <cell r="D79" t="str">
            <v xml:space="preserve">CXZ -CP-LH</v>
          </cell>
          <cell r="E79" t="str">
            <v>IZ08-0110</v>
          </cell>
          <cell r="G79" t="str">
            <v>ISUZU</v>
          </cell>
          <cell r="H79" t="str">
            <v xml:space="preserve">ANCHUI TINCAI SILK CO. LTD</v>
          </cell>
          <cell r="I79" t="str">
            <v xml:space="preserve">CORNER PANELS &amp; DOOR GARNISH</v>
          </cell>
          <cell r="J79" t="str">
            <v xml:space="preserve">CORNER PANELS &amp; DOOR GARNISH</v>
          </cell>
          <cell r="K79">
            <v>14.5</v>
          </cell>
          <cell r="L79">
            <v>2266</v>
          </cell>
          <cell r="M79">
            <v>3510</v>
          </cell>
        </row>
        <row r="80">
          <cell r="A80">
            <v>11325</v>
          </cell>
          <cell r="B80">
            <v>11325</v>
          </cell>
          <cell r="C80" t="str">
            <v xml:space="preserve">CXZ - CORNER PANEL - RH</v>
          </cell>
          <cell r="D80" t="str">
            <v>CXZ-CP-RH</v>
          </cell>
          <cell r="E80" t="str">
            <v>IZ08-0109</v>
          </cell>
          <cell r="G80" t="str">
            <v>ISUZU</v>
          </cell>
          <cell r="H80" t="str">
            <v xml:space="preserve">ANCHUI TINCAI SILK CO. LTD</v>
          </cell>
          <cell r="I80" t="str">
            <v xml:space="preserve">CORNER PANELS &amp; DOOR GARNISH</v>
          </cell>
          <cell r="J80" t="str">
            <v xml:space="preserve">CORNER PANELS &amp; DOOR GARNISH</v>
          </cell>
          <cell r="K80">
            <v>14.5</v>
          </cell>
          <cell r="L80">
            <v>2266</v>
          </cell>
          <cell r="M80">
            <v>3510</v>
          </cell>
        </row>
        <row r="81">
          <cell r="A81">
            <v>11696</v>
          </cell>
          <cell r="B81">
            <v>11696</v>
          </cell>
          <cell r="C81" t="str">
            <v xml:space="preserve">CXZ - DOOR GARNISH LOWER - LH</v>
          </cell>
          <cell r="D81" t="str">
            <v>CXZ-DGL-LH</v>
          </cell>
          <cell r="E81" t="str">
            <v>IZ08-0316A</v>
          </cell>
          <cell r="G81" t="str">
            <v>ISUZU</v>
          </cell>
          <cell r="H81" t="str">
            <v xml:space="preserve">ANCHUI TINCAI SILK CO. LTD</v>
          </cell>
          <cell r="I81" t="str">
            <v xml:space="preserve">CORNER PANELS &amp; DOOR GARNISH</v>
          </cell>
          <cell r="J81" t="str">
            <v xml:space="preserve">CORNER PANELS &amp; DOOR GARNISH</v>
          </cell>
          <cell r="K81">
            <v>14.5</v>
          </cell>
          <cell r="L81">
            <v>2266</v>
          </cell>
          <cell r="M81">
            <v>3510</v>
          </cell>
        </row>
        <row r="82">
          <cell r="A82">
            <v>11695</v>
          </cell>
          <cell r="B82">
            <v>11695</v>
          </cell>
          <cell r="C82" t="str">
            <v xml:space="preserve">CXZ - DOOR GARNISH LOWER - RH</v>
          </cell>
          <cell r="D82" t="str">
            <v>CXZ-DGL-RH</v>
          </cell>
          <cell r="E82" t="str">
            <v>IZ08-0316A</v>
          </cell>
          <cell r="G82" t="str">
            <v>ISUZU</v>
          </cell>
          <cell r="H82" t="str">
            <v xml:space="preserve">ANCHUI TINCAI SILK CO. LTD</v>
          </cell>
          <cell r="I82" t="str">
            <v xml:space="preserve">CORNER PANELS &amp; DOOR GARNISH</v>
          </cell>
          <cell r="J82" t="str">
            <v xml:space="preserve">CORNER PANELS &amp; DOOR GARNISH</v>
          </cell>
          <cell r="K82">
            <v>14.5</v>
          </cell>
          <cell r="L82">
            <v>2266</v>
          </cell>
          <cell r="M82">
            <v>3510</v>
          </cell>
        </row>
        <row r="83">
          <cell r="A83">
            <v>11693</v>
          </cell>
          <cell r="B83">
            <v>11693</v>
          </cell>
          <cell r="C83" t="str">
            <v xml:space="preserve">CXZ - FRONT BUMPER</v>
          </cell>
          <cell r="D83" t="str">
            <v>CXZ-BPRF</v>
          </cell>
          <cell r="E83" t="str">
            <v>IZ08-0207</v>
          </cell>
          <cell r="G83" t="str">
            <v>ISUZU</v>
          </cell>
          <cell r="H83" t="str">
            <v xml:space="preserve">ANCHUI TINCAI SILK CO. LTD</v>
          </cell>
          <cell r="I83" t="str">
            <v>BUMPER</v>
          </cell>
          <cell r="J83" t="str">
            <v>BUMPER</v>
          </cell>
          <cell r="K83">
            <v>65</v>
          </cell>
          <cell r="L83">
            <v>10160</v>
          </cell>
          <cell r="M83">
            <v>15750</v>
          </cell>
        </row>
        <row r="84">
          <cell r="A84">
            <v>11694</v>
          </cell>
          <cell r="B84" t="e">
            <v>#N/A</v>
          </cell>
          <cell r="C84" t="str">
            <v xml:space="preserve">CXZ - FRONT GRILL</v>
          </cell>
          <cell r="D84" t="str">
            <v>CXZ-GRL</v>
          </cell>
          <cell r="E84" t="str">
            <v>IZ08-0111</v>
          </cell>
          <cell r="G84" t="str">
            <v>ISUZU</v>
          </cell>
          <cell r="H84" t="str">
            <v xml:space="preserve">ANCHUI TINCAI SILK CO. LTD</v>
          </cell>
          <cell r="I84" t="str">
            <v>GRILL</v>
          </cell>
          <cell r="J84" t="str">
            <v>GRILL</v>
          </cell>
          <cell r="K84">
            <v>16</v>
          </cell>
          <cell r="L84">
            <v>2501</v>
          </cell>
          <cell r="M84">
            <v>3880</v>
          </cell>
        </row>
        <row r="85">
          <cell r="A85">
            <v>12990</v>
          </cell>
          <cell r="B85" t="e">
            <v>#N/A</v>
          </cell>
          <cell r="C85" t="str">
            <v xml:space="preserve">DMAX (02-05)  (BROKEN)- FOG LAMP - LH</v>
          </cell>
          <cell r="D85" t="str">
            <v>DMAX/02-FLA-LH</v>
          </cell>
          <cell r="E85" t="str">
            <v>IZ05-0405</v>
          </cell>
          <cell r="G85" t="str">
            <v>ISUZU</v>
          </cell>
          <cell r="H85" t="str">
            <v xml:space="preserve">ANCHUI TINCAI SILK CO. LTD</v>
          </cell>
          <cell r="I85" t="str">
            <v xml:space="preserve">FOG LAMP</v>
          </cell>
          <cell r="J85" t="str">
            <v xml:space="preserve">FOG LAMP</v>
          </cell>
          <cell r="K85">
            <v>3</v>
          </cell>
          <cell r="L85">
            <v>448</v>
          </cell>
          <cell r="M85">
            <v>690</v>
          </cell>
        </row>
        <row r="86">
          <cell r="A86">
            <v>10132</v>
          </cell>
          <cell r="B86" t="e">
            <v>#N/A</v>
          </cell>
          <cell r="C86" t="str">
            <v xml:space="preserve">DMAX (02-05) - FOG LAMP - LH</v>
          </cell>
          <cell r="D86" t="str">
            <v>DMAX/02-FLA-LH</v>
          </cell>
          <cell r="E86" t="str">
            <v>IZ05-0405</v>
          </cell>
          <cell r="G86" t="str">
            <v>ISUZU</v>
          </cell>
          <cell r="H86" t="str">
            <v xml:space="preserve">ANCHUI TINCAI SILK CO. LTD</v>
          </cell>
          <cell r="I86" t="str">
            <v xml:space="preserve">FOG LAMP</v>
          </cell>
          <cell r="J86" t="str">
            <v xml:space="preserve">FOG LAMP</v>
          </cell>
          <cell r="K86">
            <v>16</v>
          </cell>
          <cell r="L86">
            <v>408</v>
          </cell>
          <cell r="M86">
            <v>610</v>
          </cell>
        </row>
        <row r="87">
          <cell r="A87">
            <v>10131</v>
          </cell>
          <cell r="B87" t="e">
            <v>#N/A</v>
          </cell>
          <cell r="C87" t="str">
            <v xml:space="preserve">DMAX (02-05) - FOG LAMP - RH</v>
          </cell>
          <cell r="D87" t="str">
            <v>DMAX/02-FLA-RH</v>
          </cell>
          <cell r="E87" t="str">
            <v>IZ05-0405</v>
          </cell>
          <cell r="G87" t="str">
            <v>ISUZU</v>
          </cell>
          <cell r="H87" t="str">
            <v xml:space="preserve">ANCHUI TINCAI SILK CO. LTD</v>
          </cell>
          <cell r="I87" t="str">
            <v xml:space="preserve">FOG LAMP</v>
          </cell>
          <cell r="J87" t="str">
            <v xml:space="preserve">FOG LAMP</v>
          </cell>
          <cell r="K87">
            <v>16</v>
          </cell>
          <cell r="L87">
            <v>408</v>
          </cell>
          <cell r="M87">
            <v>610</v>
          </cell>
        </row>
        <row r="88">
          <cell r="A88">
            <v>12150</v>
          </cell>
          <cell r="B88">
            <v>12150</v>
          </cell>
          <cell r="C88" t="str">
            <v xml:space="preserve">DMAX (02-05) - FRONT BUMPER (BLACK)</v>
          </cell>
          <cell r="D88" t="str">
            <v>DMAX/02-BPRFB</v>
          </cell>
          <cell r="E88" t="str">
            <v>IZ05-0407</v>
          </cell>
          <cell r="G88" t="str">
            <v>ISUZU</v>
          </cell>
          <cell r="H88" t="str">
            <v xml:space="preserve">ANCHUI TINCAI SILK CO. LTD</v>
          </cell>
          <cell r="I88" t="str">
            <v>BUMPER</v>
          </cell>
          <cell r="J88" t="str">
            <v>BUMPER</v>
          </cell>
          <cell r="K88">
            <v>21.98</v>
          </cell>
          <cell r="L88">
            <v>0</v>
          </cell>
          <cell r="M88">
            <v>3000</v>
          </cell>
        </row>
        <row r="89">
          <cell r="A89">
            <v>10133</v>
          </cell>
          <cell r="B89">
            <v>10133</v>
          </cell>
          <cell r="C89" t="str">
            <v xml:space="preserve">DMAX (02-05) - FRONT BUMPER (GREY)</v>
          </cell>
          <cell r="D89" t="str">
            <v>DMAX/02-BPRF</v>
          </cell>
          <cell r="E89" t="str">
            <v>IZ05-0407</v>
          </cell>
          <cell r="G89" t="str">
            <v>ISUZU</v>
          </cell>
          <cell r="H89" t="str">
            <v xml:space="preserve">ANCHUI TINCAI SILK CO. LTD</v>
          </cell>
          <cell r="I89" t="str">
            <v>BUMPER</v>
          </cell>
          <cell r="J89" t="str">
            <v>BUMPER</v>
          </cell>
          <cell r="K89">
            <v>105</v>
          </cell>
          <cell r="L89">
            <v>2678</v>
          </cell>
          <cell r="M89">
            <v>4000</v>
          </cell>
        </row>
        <row r="90">
          <cell r="A90">
            <v>10139</v>
          </cell>
          <cell r="B90" t="e">
            <v>#N/A</v>
          </cell>
          <cell r="C90" t="str">
            <v xml:space="preserve">DMAX (02-05) - GRILL (CHROME)</v>
          </cell>
          <cell r="D90" t="str">
            <v>DMAX/02-GRLC</v>
          </cell>
          <cell r="E90" t="str">
            <v>IZ05-0411B</v>
          </cell>
          <cell r="G90" t="str">
            <v>ISUZU</v>
          </cell>
          <cell r="H90" t="str">
            <v xml:space="preserve">ANCHUI TINCAI SILK CO. LTD</v>
          </cell>
          <cell r="I90" t="str">
            <v>GRILL</v>
          </cell>
          <cell r="J90" t="str">
            <v>GRILL</v>
          </cell>
          <cell r="K90">
            <v>13.85</v>
          </cell>
          <cell r="L90">
            <v>2165</v>
          </cell>
          <cell r="M90">
            <v>3360</v>
          </cell>
        </row>
        <row r="91">
          <cell r="A91">
            <v>12132</v>
          </cell>
          <cell r="B91" t="e">
            <v>#N/A</v>
          </cell>
          <cell r="C91" t="str">
            <v xml:space="preserve">DMAX (02-05) - GRILL (GREY W/CHROME MIDDLE)</v>
          </cell>
          <cell r="D91" t="str">
            <v>DMAX/02-GRLG</v>
          </cell>
          <cell r="E91" t="str">
            <v>IZ05-0411A</v>
          </cell>
          <cell r="G91" t="str">
            <v>ISUZU</v>
          </cell>
          <cell r="H91" t="str">
            <v xml:space="preserve">ANCHUI TINCAI SILK CO. LTD</v>
          </cell>
          <cell r="I91" t="str">
            <v>GRILL</v>
          </cell>
          <cell r="J91" t="str">
            <v>GRILL</v>
          </cell>
          <cell r="K91">
            <v>15.63</v>
          </cell>
          <cell r="L91">
            <v>2443</v>
          </cell>
          <cell r="M91">
            <v>3790</v>
          </cell>
        </row>
        <row r="92">
          <cell r="A92">
            <v>10126</v>
          </cell>
          <cell r="B92" t="e">
            <v>#N/A</v>
          </cell>
          <cell r="C92" t="str">
            <v xml:space="preserve">DMAX (02-05) - HEAD LAMP - LH</v>
          </cell>
          <cell r="D92" t="str">
            <v>DMAX/02-HLA-LH</v>
          </cell>
          <cell r="E92" t="str">
            <v>GL-024-030</v>
          </cell>
          <cell r="G92" t="str">
            <v>ISUZU</v>
          </cell>
          <cell r="H92" t="str">
            <v xml:space="preserve">JIANGSU GELING AUTO PARTS CO.,LTD</v>
          </cell>
          <cell r="I92" t="str">
            <v xml:space="preserve">HEAD LAMP</v>
          </cell>
          <cell r="J92" t="str">
            <v xml:space="preserve">HEAD LAMP</v>
          </cell>
          <cell r="K92">
            <v>55</v>
          </cell>
          <cell r="L92">
            <v>1403</v>
          </cell>
          <cell r="M92">
            <v>2100</v>
          </cell>
        </row>
        <row r="93">
          <cell r="A93">
            <v>10125</v>
          </cell>
          <cell r="B93" t="e">
            <v>#N/A</v>
          </cell>
          <cell r="C93" t="str">
            <v xml:space="preserve">DMAX (02-05) - HEAD LAMP - RH</v>
          </cell>
          <cell r="D93" t="str">
            <v>DMAX/02-HLA-RH</v>
          </cell>
          <cell r="E93" t="str">
            <v>GL-024-030</v>
          </cell>
          <cell r="G93" t="str">
            <v>ISUZU</v>
          </cell>
          <cell r="H93" t="str">
            <v xml:space="preserve">JIANGSU GELING AUTO PARTS CO.,LTD</v>
          </cell>
          <cell r="I93" t="str">
            <v xml:space="preserve">HEAD LAMP</v>
          </cell>
          <cell r="J93" t="str">
            <v xml:space="preserve">HEAD LAMP</v>
          </cell>
          <cell r="K93">
            <v>55</v>
          </cell>
          <cell r="L93">
            <v>1403</v>
          </cell>
          <cell r="M93">
            <v>2100</v>
          </cell>
        </row>
        <row r="94">
          <cell r="A94">
            <v>12579</v>
          </cell>
          <cell r="B94" t="e">
            <v>#N/A</v>
          </cell>
          <cell r="C94" t="str">
            <v xml:space="preserve">DMAX (02-05) - HEAD LAMP (BROKEN) - LH</v>
          </cell>
          <cell r="D94" t="str">
            <v>DMAX/02-HLA-LH/B</v>
          </cell>
          <cell r="E94" t="str">
            <v>IZ05-0401B</v>
          </cell>
          <cell r="G94" t="str">
            <v>ISUZU</v>
          </cell>
          <cell r="H94" t="str">
            <v xml:space="preserve">ANCHUI TINCAI SILK CO. LTD</v>
          </cell>
          <cell r="I94" t="str">
            <v xml:space="preserve">HEAD LAMP</v>
          </cell>
          <cell r="J94" t="str">
            <v xml:space="preserve">HEAD LAMP</v>
          </cell>
          <cell r="K94">
            <v>7.3</v>
          </cell>
          <cell r="L94">
            <v>762.8</v>
          </cell>
          <cell r="M94">
            <v>1180</v>
          </cell>
        </row>
        <row r="95">
          <cell r="A95">
            <v>12300</v>
          </cell>
          <cell r="B95" t="e">
            <v>#N/A</v>
          </cell>
          <cell r="C95" t="str">
            <v xml:space="preserve">DMAX (02-05) - HEAD LAMP (BROKEN) - RH</v>
          </cell>
          <cell r="D95" t="str">
            <v>DMAX/02-HLA-RH</v>
          </cell>
          <cell r="E95" t="str">
            <v>IZ05-0401B</v>
          </cell>
          <cell r="G95" t="str">
            <v>ISUZU</v>
          </cell>
          <cell r="H95" t="str">
            <v xml:space="preserve">ANCHUI TINCAI SILK CO. LTD</v>
          </cell>
          <cell r="I95" t="str">
            <v xml:space="preserve">HEAD LAMP</v>
          </cell>
          <cell r="J95" t="str">
            <v xml:space="preserve">HEAD LAMP</v>
          </cell>
          <cell r="K95">
            <v>7.5</v>
          </cell>
          <cell r="L95">
            <v>1120</v>
          </cell>
          <cell r="M95">
            <v>1740</v>
          </cell>
        </row>
        <row r="96">
          <cell r="A96">
            <v>10141</v>
          </cell>
          <cell r="B96">
            <v>10141</v>
          </cell>
          <cell r="C96" t="str">
            <v xml:space="preserve">DMAX (02-05) - INNER FENDER - LH</v>
          </cell>
          <cell r="D96" t="str">
            <v>DMAX/02-IF-LH</v>
          </cell>
          <cell r="E96" t="str">
            <v>IZ05-0416B</v>
          </cell>
          <cell r="G96" t="str">
            <v>ISUZU</v>
          </cell>
          <cell r="H96" t="str">
            <v xml:space="preserve">ANCHUI TINCAI SILK CO. LTD</v>
          </cell>
          <cell r="I96" t="str">
            <v>FENDERS</v>
          </cell>
          <cell r="J96" t="str">
            <v>FENDERS</v>
          </cell>
          <cell r="K96">
            <v>15.5</v>
          </cell>
          <cell r="L96">
            <v>349</v>
          </cell>
          <cell r="M96">
            <v>540</v>
          </cell>
        </row>
        <row r="97">
          <cell r="A97">
            <v>10140</v>
          </cell>
          <cell r="B97">
            <v>10140</v>
          </cell>
          <cell r="C97" t="str">
            <v xml:space="preserve">DMAX (02-05) - INNER FENDER - RH</v>
          </cell>
          <cell r="D97" t="str">
            <v>DMAX/02-IF-RH</v>
          </cell>
          <cell r="E97" t="str">
            <v>IZ05-0416B</v>
          </cell>
          <cell r="G97" t="str">
            <v>ISUZU</v>
          </cell>
          <cell r="H97" t="str">
            <v xml:space="preserve">ANCHUI TINCAI SILK CO. LTD</v>
          </cell>
          <cell r="I97" t="str">
            <v>FENDERS</v>
          </cell>
          <cell r="J97" t="str">
            <v>FENDERS</v>
          </cell>
          <cell r="K97">
            <v>15.5</v>
          </cell>
          <cell r="L97">
            <v>349</v>
          </cell>
          <cell r="M97">
            <v>540</v>
          </cell>
        </row>
        <row r="98">
          <cell r="A98">
            <v>11201</v>
          </cell>
          <cell r="B98">
            <v>11201</v>
          </cell>
          <cell r="C98" t="str">
            <v xml:space="preserve">DMAX (02-05) - SIDE LAMP</v>
          </cell>
          <cell r="D98" t="str">
            <v>DMAX/02-SLA</v>
          </cell>
          <cell r="E98" t="str">
            <v>IZ05-0438A</v>
          </cell>
          <cell r="G98" t="str">
            <v>ISUZU</v>
          </cell>
          <cell r="H98" t="str">
            <v xml:space="preserve">ANCHUI TINCAI SILK CO. LTD</v>
          </cell>
          <cell r="I98" t="str">
            <v xml:space="preserve">SIDE LAMPS &amp; LOGO</v>
          </cell>
          <cell r="J98" t="str">
            <v xml:space="preserve">SIDE LAMPS &amp; LOGO</v>
          </cell>
          <cell r="K98">
            <v>0.7</v>
          </cell>
          <cell r="L98">
            <v>109</v>
          </cell>
          <cell r="M98">
            <v>170</v>
          </cell>
        </row>
        <row r="99">
          <cell r="A99">
            <v>10128</v>
          </cell>
          <cell r="B99">
            <v>10128</v>
          </cell>
          <cell r="C99" t="str">
            <v xml:space="preserve">DMAX (02-05) - TAIL LAMP - LH</v>
          </cell>
          <cell r="D99" t="str">
            <v>DMAX/02-TLA-LH</v>
          </cell>
          <cell r="E99" t="str">
            <v>IZ05-0402</v>
          </cell>
          <cell r="G99" t="str">
            <v>ISUZU</v>
          </cell>
          <cell r="H99" t="str">
            <v xml:space="preserve">ANCHUI TINCAI SILK CO. LTD</v>
          </cell>
          <cell r="I99" t="str">
            <v xml:space="preserve">TAIL LAMP</v>
          </cell>
          <cell r="J99" t="str">
            <v xml:space="preserve">TAIL LAMP</v>
          </cell>
          <cell r="K99">
            <v>24</v>
          </cell>
          <cell r="L99">
            <v>610.27</v>
          </cell>
          <cell r="M99">
            <v>1000</v>
          </cell>
        </row>
        <row r="100">
          <cell r="A100">
            <v>10127</v>
          </cell>
          <cell r="B100">
            <v>10127</v>
          </cell>
          <cell r="C100" t="str">
            <v xml:space="preserve">DMAX (02-05) - TAIL LAMP - RH</v>
          </cell>
          <cell r="D100" t="str">
            <v>DMAX/02-TLA-RH</v>
          </cell>
          <cell r="E100" t="str">
            <v>IZ05-0402</v>
          </cell>
          <cell r="G100" t="str">
            <v>ISUZU</v>
          </cell>
          <cell r="H100" t="str">
            <v xml:space="preserve">ANCHUI TINCAI SILK CO. LTD</v>
          </cell>
          <cell r="I100" t="str">
            <v xml:space="preserve">TAIL LAMP</v>
          </cell>
          <cell r="J100" t="str">
            <v xml:space="preserve">TAIL LAMP</v>
          </cell>
          <cell r="K100">
            <v>24</v>
          </cell>
          <cell r="L100">
            <v>610.27</v>
          </cell>
          <cell r="M100">
            <v>1000</v>
          </cell>
        </row>
        <row r="101">
          <cell r="A101">
            <v>10130</v>
          </cell>
          <cell r="B101" t="e">
            <v>#N/A</v>
          </cell>
          <cell r="C101" t="str">
            <v xml:space="preserve">DMAX (02-05) - TAIL LENS - LH</v>
          </cell>
          <cell r="D101" t="str">
            <v>DMAX/02-TLS-LH</v>
          </cell>
          <cell r="E101" t="str">
            <v>IZ05-0402-00</v>
          </cell>
          <cell r="G101" t="str">
            <v>ISUZU</v>
          </cell>
          <cell r="H101" t="str">
            <v xml:space="preserve">ANCHUI TINCAI SILK CO. LTD</v>
          </cell>
          <cell r="I101" t="str">
            <v>LENS</v>
          </cell>
          <cell r="J101" t="str">
            <v>LENS</v>
          </cell>
          <cell r="K101">
            <v>11</v>
          </cell>
          <cell r="L101">
            <v>281</v>
          </cell>
          <cell r="M101">
            <v>420</v>
          </cell>
        </row>
        <row r="102">
          <cell r="A102">
            <v>10129</v>
          </cell>
          <cell r="B102" t="e">
            <v>#N/A</v>
          </cell>
          <cell r="C102" t="str">
            <v xml:space="preserve">DMAX (02-05) - TAIL LENS - RH</v>
          </cell>
          <cell r="D102" t="str">
            <v>DMAX/02-TLS-RH</v>
          </cell>
          <cell r="E102" t="str">
            <v>IZ05-0402-00</v>
          </cell>
          <cell r="G102" t="str">
            <v>ISUZU</v>
          </cell>
          <cell r="H102" t="str">
            <v xml:space="preserve">ANCHUI TINCAI SILK CO. LTD</v>
          </cell>
          <cell r="I102" t="str">
            <v>LENS</v>
          </cell>
          <cell r="J102" t="str">
            <v>LENS</v>
          </cell>
          <cell r="K102">
            <v>11</v>
          </cell>
          <cell r="L102">
            <v>281</v>
          </cell>
          <cell r="M102">
            <v>420</v>
          </cell>
        </row>
        <row r="103">
          <cell r="A103">
            <v>12975</v>
          </cell>
          <cell r="B103" t="e">
            <v>#N/A</v>
          </cell>
          <cell r="C103" t="str">
            <v xml:space="preserve">DMAX (02-05) (BROKEN) - GRILL (CHROME)</v>
          </cell>
          <cell r="D103" t="str">
            <v>DMAX/02-GRLC</v>
          </cell>
          <cell r="E103" t="str">
            <v>IZ05-0411B</v>
          </cell>
          <cell r="G103" t="str">
            <v>ISUZU</v>
          </cell>
          <cell r="H103" t="str">
            <v xml:space="preserve">ANCHUI TINCAI SILK CO. LTD</v>
          </cell>
          <cell r="I103" t="str">
            <v>GRILL</v>
          </cell>
          <cell r="J103" t="str">
            <v>GRILL</v>
          </cell>
          <cell r="K103">
            <v>13.85</v>
          </cell>
          <cell r="L103">
            <v>2068</v>
          </cell>
          <cell r="M103">
            <v>3210</v>
          </cell>
        </row>
        <row r="104">
          <cell r="A104">
            <v>12215</v>
          </cell>
          <cell r="B104" t="e">
            <v>#N/A</v>
          </cell>
          <cell r="C104" t="str">
            <v xml:space="preserve">DMAX (02-07) - AC RADIATOR</v>
          </cell>
          <cell r="D104" t="str">
            <v>DMAX/02-ACRAD</v>
          </cell>
          <cell r="E104" t="str">
            <v>IZ05-0442</v>
          </cell>
          <cell r="F104" t="str">
            <v xml:space="preserve">DMAX (02-07)</v>
          </cell>
          <cell r="G104" t="str">
            <v>ISUZU</v>
          </cell>
          <cell r="H104" t="str">
            <v xml:space="preserve">TAISHO PARTS AND ACCESSORIES LTD</v>
          </cell>
          <cell r="I104" t="str">
            <v xml:space="preserve">RADIATOR PANEL</v>
          </cell>
          <cell r="J104" t="str">
            <v xml:space="preserve">RADIATOR PANEL</v>
          </cell>
          <cell r="K104">
            <v>0</v>
          </cell>
          <cell r="L104">
            <v>0</v>
          </cell>
          <cell r="M104">
            <v>7500</v>
          </cell>
        </row>
        <row r="105">
          <cell r="A105">
            <v>12214</v>
          </cell>
          <cell r="B105" t="e">
            <v>#N/A</v>
          </cell>
          <cell r="C105" t="str">
            <v xml:space="preserve">DMAX (02-07) - RADIATOR</v>
          </cell>
          <cell r="D105" t="str">
            <v>DMAX/02-RAD</v>
          </cell>
          <cell r="E105" t="str">
            <v>IZ05-0831</v>
          </cell>
          <cell r="F105" t="str">
            <v xml:space="preserve">DMAX (02-07)</v>
          </cell>
          <cell r="G105" t="str">
            <v>ISUZU</v>
          </cell>
          <cell r="H105" t="str">
            <v xml:space="preserve">TAISHO PARTS AND ACCESSORIES LTD</v>
          </cell>
          <cell r="I105" t="str">
            <v xml:space="preserve">RADIATOR PANEL</v>
          </cell>
          <cell r="J105" t="str">
            <v xml:space="preserve">RADIATOR PANEL</v>
          </cell>
          <cell r="K105">
            <v>0</v>
          </cell>
          <cell r="L105">
            <v>0</v>
          </cell>
          <cell r="M105">
            <v>9000</v>
          </cell>
        </row>
        <row r="106">
          <cell r="A106">
            <v>10160</v>
          </cell>
          <cell r="B106">
            <v>10160</v>
          </cell>
          <cell r="C106" t="str">
            <v xml:space="preserve">DMAX (02-11) - SIDE MIRROR (ELECTRIC-CHROME) - LH</v>
          </cell>
          <cell r="D106" t="str">
            <v>DMAX/06-SMEC-LH</v>
          </cell>
          <cell r="E106" t="str">
            <v>IZ05-0412C-1</v>
          </cell>
          <cell r="G106" t="str">
            <v>ISUZU</v>
          </cell>
          <cell r="H106" t="str">
            <v xml:space="preserve">ANCHUI TINCAI SILK CO. LTD</v>
          </cell>
          <cell r="I106" t="str">
            <v xml:space="preserve">SIDE MIRROR</v>
          </cell>
          <cell r="J106" t="str">
            <v xml:space="preserve">SIDE MIRROR</v>
          </cell>
          <cell r="K106">
            <v>10</v>
          </cell>
          <cell r="L106">
            <v>1563</v>
          </cell>
          <cell r="M106">
            <v>2420</v>
          </cell>
        </row>
        <row r="107">
          <cell r="A107">
            <v>10159</v>
          </cell>
          <cell r="B107">
            <v>10159</v>
          </cell>
          <cell r="C107" t="str">
            <v xml:space="preserve">DMAX (02-11) - SIDE MIRROR (ELECTRIC-CHROME) - RH</v>
          </cell>
          <cell r="D107" t="str">
            <v>DMAX/06-SMEC-RH</v>
          </cell>
          <cell r="E107" t="str">
            <v>IZ05-0412C-1</v>
          </cell>
          <cell r="G107" t="str">
            <v>ISUZU</v>
          </cell>
          <cell r="H107" t="str">
            <v xml:space="preserve">ANCHUI TINCAI SILK CO. LTD</v>
          </cell>
          <cell r="I107" t="str">
            <v xml:space="preserve">SIDE MIRROR</v>
          </cell>
          <cell r="J107" t="str">
            <v xml:space="preserve">SIDE MIRROR</v>
          </cell>
          <cell r="K107">
            <v>10</v>
          </cell>
          <cell r="L107">
            <v>1563</v>
          </cell>
          <cell r="M107">
            <v>2420</v>
          </cell>
        </row>
        <row r="108">
          <cell r="A108">
            <v>10162</v>
          </cell>
          <cell r="B108">
            <v>10162</v>
          </cell>
          <cell r="C108" t="str">
            <v xml:space="preserve">DMAX (02-11) - SIDE MIRROR (ELECTRIC/BLACK) - LH</v>
          </cell>
          <cell r="D108" t="str">
            <v>DMAX/06-SMEB-LH</v>
          </cell>
          <cell r="E108" t="str">
            <v>IZ05-0412C</v>
          </cell>
          <cell r="G108" t="str">
            <v>ISUZU</v>
          </cell>
          <cell r="H108" t="str">
            <v xml:space="preserve">ANCHUI TINCAI SILK CO. LTD</v>
          </cell>
          <cell r="I108" t="str">
            <v xml:space="preserve">SIDE MIRROR</v>
          </cell>
          <cell r="J108" t="str">
            <v xml:space="preserve">SIDE MIRROR</v>
          </cell>
          <cell r="K108">
            <v>8.73</v>
          </cell>
          <cell r="L108">
            <v>1364</v>
          </cell>
          <cell r="M108">
            <v>2110</v>
          </cell>
        </row>
        <row r="109">
          <cell r="A109">
            <v>10161</v>
          </cell>
          <cell r="B109">
            <v>10161</v>
          </cell>
          <cell r="C109" t="str">
            <v xml:space="preserve">DMAX (02-11) - SIDE MIRROR (ELECTRIC/BLACK) - RH</v>
          </cell>
          <cell r="D109" t="str">
            <v>DMAX/06-SMEB-RH</v>
          </cell>
          <cell r="E109" t="str">
            <v>IZ05-0412C</v>
          </cell>
          <cell r="G109" t="str">
            <v>ISUZU</v>
          </cell>
          <cell r="H109" t="str">
            <v xml:space="preserve">ANCHUI TINCAI SILK CO. LTD</v>
          </cell>
          <cell r="I109" t="str">
            <v xml:space="preserve">SIDE MIRROR</v>
          </cell>
          <cell r="J109" t="str">
            <v xml:space="preserve">SIDE MIRROR</v>
          </cell>
          <cell r="K109">
            <v>8.73</v>
          </cell>
          <cell r="L109">
            <v>1364</v>
          </cell>
          <cell r="M109">
            <v>2110</v>
          </cell>
        </row>
        <row r="110">
          <cell r="A110">
            <v>10136</v>
          </cell>
          <cell r="B110">
            <v>10136</v>
          </cell>
          <cell r="C110" t="str">
            <v xml:space="preserve">DMAX (02-11) - SIDE MIRROR (MANUAL-BLACK) - LH</v>
          </cell>
          <cell r="D110" t="str">
            <v>DMAX/02-SMMB-LH</v>
          </cell>
          <cell r="E110" t="str">
            <v>IZ05-0412B</v>
          </cell>
          <cell r="G110" t="str">
            <v>ISUZU</v>
          </cell>
          <cell r="H110" t="str">
            <v xml:space="preserve">ANCHUI TINCAI SILK CO. LTD</v>
          </cell>
          <cell r="I110" t="str">
            <v xml:space="preserve">SIDE MIRROR</v>
          </cell>
          <cell r="J110" t="str">
            <v xml:space="preserve">SIDE MIRROR</v>
          </cell>
          <cell r="K110">
            <v>55</v>
          </cell>
          <cell r="L110">
            <v>1496</v>
          </cell>
          <cell r="M110">
            <v>2240</v>
          </cell>
        </row>
        <row r="111">
          <cell r="A111">
            <v>10135</v>
          </cell>
          <cell r="B111">
            <v>10135</v>
          </cell>
          <cell r="C111" t="str">
            <v xml:space="preserve">DMAX (02-11) - SIDE MIRROR (MANUAL-BLACK) - RH</v>
          </cell>
          <cell r="D111" t="str">
            <v>DMAX/02-SMMB-RH</v>
          </cell>
          <cell r="E111" t="str">
            <v>IZ05-0412B</v>
          </cell>
          <cell r="G111" t="str">
            <v>ISUZU</v>
          </cell>
          <cell r="H111" t="str">
            <v xml:space="preserve">ANCHUI TINCAI SILK CO. LTD</v>
          </cell>
          <cell r="I111" t="str">
            <v xml:space="preserve">SIDE MIRROR</v>
          </cell>
          <cell r="J111" t="str">
            <v xml:space="preserve">SIDE MIRROR</v>
          </cell>
          <cell r="K111">
            <v>55</v>
          </cell>
          <cell r="L111">
            <v>1496</v>
          </cell>
          <cell r="M111">
            <v>2240</v>
          </cell>
        </row>
        <row r="112">
          <cell r="A112">
            <v>12527</v>
          </cell>
          <cell r="B112" t="e">
            <v>#N/A</v>
          </cell>
          <cell r="C112" t="str">
            <v xml:space="preserve">DMAX (02-11) - SIDE MIRROR (MANUAL-BLACK) (BROKEN) - LH</v>
          </cell>
          <cell r="D112" t="str">
            <v>DMAX/02-SMMB-LH/B</v>
          </cell>
          <cell r="E112" t="str">
            <v>IZ05-0412B</v>
          </cell>
          <cell r="G112" t="str">
            <v>ISUZU</v>
          </cell>
          <cell r="H112" t="str">
            <v xml:space="preserve">ANCHUI TINCAI SILK CO. LTD</v>
          </cell>
          <cell r="I112" t="str">
            <v xml:space="preserve">SIDE MIRROR</v>
          </cell>
          <cell r="J112" t="str">
            <v xml:space="preserve">SIDE MIRROR</v>
          </cell>
          <cell r="K112">
            <v>7.9</v>
          </cell>
          <cell r="L112">
            <v>1180</v>
          </cell>
          <cell r="M112">
            <v>1830</v>
          </cell>
        </row>
        <row r="113">
          <cell r="A113">
            <v>10158</v>
          </cell>
          <cell r="B113">
            <v>10158</v>
          </cell>
          <cell r="C113" t="str">
            <v xml:space="preserve">DMAX (02-11) - SIDE MIRROR (MANUAL-CHROME) - LH</v>
          </cell>
          <cell r="D113" t="str">
            <v>DMAX/06-SMMC-LH</v>
          </cell>
          <cell r="E113" t="str">
            <v>IZ05-0412B-C</v>
          </cell>
          <cell r="G113" t="str">
            <v>ISUZU</v>
          </cell>
          <cell r="H113" t="str">
            <v xml:space="preserve">ANCHUI TINCAI SILK CO. LTD</v>
          </cell>
          <cell r="I113" t="str">
            <v xml:space="preserve">SIDE MIRROR</v>
          </cell>
          <cell r="J113" t="str">
            <v xml:space="preserve">SIDE MIRROR</v>
          </cell>
          <cell r="K113">
            <v>9.3000000000000007</v>
          </cell>
          <cell r="L113">
            <v>1454</v>
          </cell>
          <cell r="M113">
            <v>2250</v>
          </cell>
        </row>
        <row r="114">
          <cell r="A114">
            <v>10157</v>
          </cell>
          <cell r="B114">
            <v>10157</v>
          </cell>
          <cell r="C114" t="str">
            <v xml:space="preserve">DMAX (02-11) - SIDE MIRROR (MANUAL-CHROME) - RH</v>
          </cell>
          <cell r="D114" t="str">
            <v>DMAX/06-SMMC-RH</v>
          </cell>
          <cell r="E114" t="str">
            <v>IZ05-0412B-C</v>
          </cell>
          <cell r="G114" t="str">
            <v>ISUZU</v>
          </cell>
          <cell r="H114" t="str">
            <v xml:space="preserve">ANCHUI TINCAI SILK CO. LTD</v>
          </cell>
          <cell r="I114" t="str">
            <v xml:space="preserve">SIDE MIRROR</v>
          </cell>
          <cell r="J114" t="str">
            <v xml:space="preserve">SIDE MIRROR</v>
          </cell>
          <cell r="K114">
            <v>9.3000000000000007</v>
          </cell>
          <cell r="L114">
            <v>1454</v>
          </cell>
          <cell r="M114">
            <v>2250</v>
          </cell>
        </row>
        <row r="115">
          <cell r="A115">
            <v>12156</v>
          </cell>
          <cell r="B115">
            <v>12156</v>
          </cell>
          <cell r="C115" t="str">
            <v xml:space="preserve">DMAX (06-07) - SIDE LAMP (CLEAR)</v>
          </cell>
          <cell r="D115" t="str">
            <v>DMAX/06-SLAC</v>
          </cell>
          <cell r="E115" t="str">
            <v>IZ05-0438B</v>
          </cell>
          <cell r="F115" t="str">
            <v xml:space="preserve">DMAX (06-07)</v>
          </cell>
          <cell r="G115" t="str">
            <v>ISUZU</v>
          </cell>
          <cell r="H115" t="str">
            <v xml:space="preserve">ANCHUI TINCAI SILK CO. LTD</v>
          </cell>
          <cell r="I115" t="str">
            <v xml:space="preserve">SIDE LAMPS &amp; LOGO</v>
          </cell>
          <cell r="J115" t="str">
            <v xml:space="preserve">SIDE LAMPS &amp; LOGO</v>
          </cell>
          <cell r="K115">
            <v>4</v>
          </cell>
          <cell r="L115">
            <v>90</v>
          </cell>
          <cell r="M115">
            <v>140</v>
          </cell>
        </row>
        <row r="116">
          <cell r="A116">
            <v>10145</v>
          </cell>
          <cell r="B116">
            <v>10145</v>
          </cell>
          <cell r="C116" t="str">
            <v xml:space="preserve">DMAX (06-07) - TAIL LAMP (BRIGHT RED) - LH</v>
          </cell>
          <cell r="D116" t="str">
            <v>DMAX/06-TLA-LH</v>
          </cell>
          <cell r="E116" t="str">
            <v>IZ05-0602</v>
          </cell>
          <cell r="G116" t="str">
            <v>ISUZU</v>
          </cell>
          <cell r="H116" t="str">
            <v xml:space="preserve">ANCHUI TINCAI SILK CO. LTD</v>
          </cell>
          <cell r="I116" t="str">
            <v xml:space="preserve">TAIL LAMP</v>
          </cell>
          <cell r="J116" t="str">
            <v xml:space="preserve">TAIL LAMP</v>
          </cell>
          <cell r="K116">
            <v>28</v>
          </cell>
          <cell r="L116">
            <v>714</v>
          </cell>
          <cell r="M116">
            <v>1070</v>
          </cell>
        </row>
        <row r="117">
          <cell r="A117">
            <v>10144</v>
          </cell>
          <cell r="B117">
            <v>10144</v>
          </cell>
          <cell r="C117" t="str">
            <v xml:space="preserve">DMAX (06-07) - TAIL LAMP (BRIGHT RED) - RH</v>
          </cell>
          <cell r="D117" t="str">
            <v>DMAX/06-TLA-RH</v>
          </cell>
          <cell r="E117" t="str">
            <v>IZ05-0602</v>
          </cell>
          <cell r="G117" t="str">
            <v>ISUZU</v>
          </cell>
          <cell r="H117" t="str">
            <v xml:space="preserve">ANCHUI TINCAI SILK CO. LTD</v>
          </cell>
          <cell r="I117" t="str">
            <v xml:space="preserve">TAIL LAMP</v>
          </cell>
          <cell r="J117" t="str">
            <v xml:space="preserve">TAIL LAMP</v>
          </cell>
          <cell r="K117">
            <v>28</v>
          </cell>
          <cell r="L117">
            <v>714</v>
          </cell>
          <cell r="M117">
            <v>1070</v>
          </cell>
        </row>
        <row r="118">
          <cell r="A118">
            <v>10149</v>
          </cell>
          <cell r="B118">
            <v>10149</v>
          </cell>
          <cell r="C118" t="str">
            <v xml:space="preserve">DMAX (06-07) - TAIL LAMP (DARK RED) - LH</v>
          </cell>
          <cell r="D118" t="str">
            <v>DMAX/06-TLA-LH</v>
          </cell>
          <cell r="G118" t="str">
            <v>ISUZU</v>
          </cell>
          <cell r="H118" t="str">
            <v xml:space="preserve">ANCHUI TINCAI SILK CO. LTD</v>
          </cell>
          <cell r="I118" t="str">
            <v xml:space="preserve">TAIL LAMP</v>
          </cell>
          <cell r="J118" t="str">
            <v xml:space="preserve">TAIL LAMP</v>
          </cell>
          <cell r="K118">
            <v>4.0999999999999996</v>
          </cell>
          <cell r="L118">
            <v>641</v>
          </cell>
          <cell r="M118">
            <v>990</v>
          </cell>
        </row>
        <row r="119">
          <cell r="A119">
            <v>10148</v>
          </cell>
          <cell r="B119">
            <v>10148</v>
          </cell>
          <cell r="C119" t="str">
            <v xml:space="preserve">DMAX (06-07) - TAIL LAMP (DARK RED) - RH</v>
          </cell>
          <cell r="D119" t="str">
            <v>DMAX/06-TLA-RH</v>
          </cell>
          <cell r="G119" t="str">
            <v>ISUZU</v>
          </cell>
          <cell r="H119" t="str">
            <v xml:space="preserve">ANCHUI TINCAI SILK CO. LTD</v>
          </cell>
          <cell r="I119" t="str">
            <v xml:space="preserve">TAIL LAMP</v>
          </cell>
          <cell r="J119" t="str">
            <v xml:space="preserve">TAIL LAMP</v>
          </cell>
          <cell r="K119">
            <v>4.0999999999999996</v>
          </cell>
          <cell r="L119">
            <v>641</v>
          </cell>
          <cell r="M119">
            <v>990</v>
          </cell>
        </row>
        <row r="120">
          <cell r="A120">
            <v>10147</v>
          </cell>
          <cell r="B120" t="e">
            <v>#N/A</v>
          </cell>
          <cell r="C120" t="str">
            <v xml:space="preserve">DMAX (06-07) - TAIL LENS (BRIGHT RED) - LH</v>
          </cell>
          <cell r="D120" t="str">
            <v>DMAX/06-TLS-LH</v>
          </cell>
          <cell r="E120" t="str">
            <v>IZ05-0602-00</v>
          </cell>
          <cell r="G120" t="str">
            <v>ISUZU</v>
          </cell>
          <cell r="H120" t="str">
            <v xml:space="preserve">ANCHUI TINCAI SILK CO. LTD</v>
          </cell>
          <cell r="I120" t="str">
            <v>LENS</v>
          </cell>
          <cell r="J120" t="str">
            <v>LENS</v>
          </cell>
          <cell r="K120">
            <v>12.5</v>
          </cell>
          <cell r="L120">
            <v>291</v>
          </cell>
          <cell r="M120">
            <v>450</v>
          </cell>
        </row>
        <row r="121">
          <cell r="A121">
            <v>10146</v>
          </cell>
          <cell r="B121">
            <v>10146</v>
          </cell>
          <cell r="C121" t="str">
            <v xml:space="preserve">DMAX (06-07) - TAIL LENS (BRIGHT RED) - RH</v>
          </cell>
          <cell r="D121" t="str">
            <v>DMAX/06-TLS-RH</v>
          </cell>
          <cell r="E121" t="str">
            <v>IZ05-0602-00</v>
          </cell>
          <cell r="G121" t="str">
            <v>ISUZU</v>
          </cell>
          <cell r="H121" t="str">
            <v xml:space="preserve">ANCHUI TINCAI SILK CO. LTD</v>
          </cell>
          <cell r="I121" t="str">
            <v>LENS</v>
          </cell>
          <cell r="J121" t="str">
            <v>LENS</v>
          </cell>
          <cell r="K121">
            <v>12.5</v>
          </cell>
          <cell r="L121">
            <v>291</v>
          </cell>
          <cell r="M121">
            <v>450</v>
          </cell>
        </row>
        <row r="122">
          <cell r="A122">
            <v>10151</v>
          </cell>
          <cell r="B122">
            <v>10151</v>
          </cell>
          <cell r="C122" t="str">
            <v xml:space="preserve">DMAX (06-07) - TAIL LENS (DARK RED) - LH</v>
          </cell>
          <cell r="D122" t="str">
            <v>DMAX/06-TLS-LH</v>
          </cell>
          <cell r="G122" t="str">
            <v>ISUZU</v>
          </cell>
          <cell r="H122" t="str">
            <v xml:space="preserve">ANCHUI TINCAI SILK CO. LTD</v>
          </cell>
          <cell r="I122" t="str">
            <v>LENS</v>
          </cell>
          <cell r="J122" t="str">
            <v>LENS</v>
          </cell>
          <cell r="K122">
            <v>1.29</v>
          </cell>
          <cell r="L122">
            <v>202</v>
          </cell>
          <cell r="M122">
            <v>310</v>
          </cell>
        </row>
        <row r="123">
          <cell r="A123">
            <v>10150</v>
          </cell>
          <cell r="B123">
            <v>10150</v>
          </cell>
          <cell r="C123" t="str">
            <v xml:space="preserve">DMAX (06-07) - TAIL LENS (DARK RED) - RH</v>
          </cell>
          <cell r="D123" t="str">
            <v>DMAX/06-TLS-RH</v>
          </cell>
          <cell r="G123" t="str">
            <v>ISUZU</v>
          </cell>
          <cell r="H123" t="str">
            <v xml:space="preserve">ANCHUI TINCAI SILK CO. LTD</v>
          </cell>
          <cell r="I123" t="str">
            <v>LENS</v>
          </cell>
          <cell r="J123" t="str">
            <v>LENS</v>
          </cell>
          <cell r="K123">
            <v>1.29</v>
          </cell>
          <cell r="L123">
            <v>202</v>
          </cell>
          <cell r="M123">
            <v>310</v>
          </cell>
        </row>
        <row r="124">
          <cell r="A124">
            <v>11333</v>
          </cell>
          <cell r="B124">
            <v>11333</v>
          </cell>
          <cell r="C124" t="str">
            <v xml:space="preserve">DMAX (06-11) - FOG LAMP - LH</v>
          </cell>
          <cell r="D124" t="str">
            <v>DMAX/06-FLA-LH</v>
          </cell>
          <cell r="E124" t="str">
            <v>IZ05-0605</v>
          </cell>
          <cell r="G124" t="str">
            <v>ISUZU</v>
          </cell>
          <cell r="H124" t="str">
            <v xml:space="preserve">ANCHUI TINCAI SILK CO. LTD</v>
          </cell>
          <cell r="I124" t="str">
            <v xml:space="preserve">FOG LAMP</v>
          </cell>
          <cell r="J124" t="str">
            <v xml:space="preserve">FOG LAMP</v>
          </cell>
          <cell r="K124">
            <v>20.5</v>
          </cell>
          <cell r="L124">
            <v>558</v>
          </cell>
          <cell r="M124">
            <v>840</v>
          </cell>
        </row>
        <row r="125">
          <cell r="A125">
            <v>11332</v>
          </cell>
          <cell r="B125">
            <v>11332</v>
          </cell>
          <cell r="C125" t="str">
            <v xml:space="preserve">DMAX (06-11) - FOG LAMP - RH</v>
          </cell>
          <cell r="D125" t="str">
            <v>DMAX/06-FLA-RH</v>
          </cell>
          <cell r="E125" t="str">
            <v>IZ05-0605</v>
          </cell>
          <cell r="G125" t="str">
            <v>ISUZU</v>
          </cell>
          <cell r="H125" t="str">
            <v xml:space="preserve">ANCHUI TINCAI SILK CO. LTD</v>
          </cell>
          <cell r="I125" t="str">
            <v xml:space="preserve">FOG LAMP</v>
          </cell>
          <cell r="J125" t="str">
            <v xml:space="preserve">FOG LAMP</v>
          </cell>
          <cell r="K125">
            <v>20.5</v>
          </cell>
          <cell r="L125">
            <v>558</v>
          </cell>
          <cell r="M125">
            <v>840</v>
          </cell>
        </row>
        <row r="126">
          <cell r="A126">
            <v>10154</v>
          </cell>
          <cell r="B126">
            <v>10154</v>
          </cell>
          <cell r="C126" t="str">
            <v xml:space="preserve">DMAX (06-11) - FRONT BUMPER 2WD</v>
          </cell>
          <cell r="D126" t="str">
            <v>DMAX/06-BPRF</v>
          </cell>
          <cell r="E126" t="str">
            <v>IZ05-0607</v>
          </cell>
          <cell r="G126" t="str">
            <v>ISUZU</v>
          </cell>
          <cell r="H126" t="str">
            <v xml:space="preserve">ANCHUI TINCAI SILK CO. LTD</v>
          </cell>
          <cell r="I126" t="str">
            <v>BUMPER</v>
          </cell>
          <cell r="J126" t="str">
            <v>BUMPER</v>
          </cell>
          <cell r="K126">
            <v>80</v>
          </cell>
          <cell r="L126">
            <v>2040</v>
          </cell>
          <cell r="M126">
            <v>3100</v>
          </cell>
        </row>
        <row r="127">
          <cell r="A127">
            <v>12217</v>
          </cell>
          <cell r="B127" t="e">
            <v>#N/A</v>
          </cell>
          <cell r="C127" t="str">
            <v xml:space="preserve">DMAX (06-11) - FRONT FENDER - LH</v>
          </cell>
          <cell r="D127" t="str">
            <v>DMAX/06-FF-LH</v>
          </cell>
          <cell r="F127" t="str">
            <v xml:space="preserve">DMAX (06-07)</v>
          </cell>
          <cell r="G127" t="str">
            <v>ISUZU</v>
          </cell>
          <cell r="I127" t="str">
            <v>FENDERS</v>
          </cell>
          <cell r="J127" t="str">
            <v>FENDERS</v>
          </cell>
          <cell r="K127">
            <v>0</v>
          </cell>
          <cell r="L127">
            <v>0</v>
          </cell>
          <cell r="M127">
            <v>7880</v>
          </cell>
        </row>
        <row r="128">
          <cell r="A128">
            <v>12216</v>
          </cell>
          <cell r="B128" t="e">
            <v>#N/A</v>
          </cell>
          <cell r="C128" t="str">
            <v xml:space="preserve">DMAX (06-11) - FRONT FENDER - RH</v>
          </cell>
          <cell r="D128" t="str">
            <v>DMAX/06-FF-RH</v>
          </cell>
          <cell r="F128" t="str">
            <v xml:space="preserve">DMAX (06-07)</v>
          </cell>
          <cell r="G128" t="str">
            <v>ISUZU</v>
          </cell>
          <cell r="I128" t="str">
            <v>FENDERS</v>
          </cell>
          <cell r="J128" t="str">
            <v>FENDERS</v>
          </cell>
          <cell r="K128">
            <v>0</v>
          </cell>
          <cell r="L128">
            <v>0</v>
          </cell>
          <cell r="M128">
            <v>7880</v>
          </cell>
        </row>
        <row r="129">
          <cell r="A129">
            <v>10152</v>
          </cell>
          <cell r="B129">
            <v>10152</v>
          </cell>
          <cell r="C129" t="str">
            <v xml:space="preserve">DMAX (06-11) - FRONT GRILL (GREY)</v>
          </cell>
          <cell r="D129" t="str">
            <v>DMAX/06-GRLG</v>
          </cell>
          <cell r="E129" t="str">
            <v>IZ05-0611A</v>
          </cell>
          <cell r="G129" t="str">
            <v>ISUZU</v>
          </cell>
          <cell r="H129" t="str">
            <v xml:space="preserve">ANCHUI TINCAI SILK CO. LTD</v>
          </cell>
          <cell r="I129" t="str">
            <v>GRILL</v>
          </cell>
          <cell r="J129" t="str">
            <v>GRILL</v>
          </cell>
          <cell r="K129">
            <v>12</v>
          </cell>
          <cell r="L129">
            <v>1876</v>
          </cell>
          <cell r="M129">
            <v>2910</v>
          </cell>
        </row>
        <row r="130">
          <cell r="A130">
            <v>10153</v>
          </cell>
          <cell r="B130">
            <v>10153</v>
          </cell>
          <cell r="C130" t="str">
            <v xml:space="preserve">DMAX (06-11) - GRILL (CHROME)</v>
          </cell>
          <cell r="D130" t="str">
            <v>DMAX/06-GRLC</v>
          </cell>
          <cell r="E130" t="str">
            <v>IZ05-0611A-C</v>
          </cell>
          <cell r="G130" t="str">
            <v>ISUZU</v>
          </cell>
          <cell r="H130" t="str">
            <v xml:space="preserve">ANCHUI TINCAI SILK CO. LTD</v>
          </cell>
          <cell r="I130" t="str">
            <v>GRILL</v>
          </cell>
          <cell r="J130" t="str">
            <v>GRILL</v>
          </cell>
          <cell r="K130">
            <v>30</v>
          </cell>
          <cell r="L130">
            <v>4689</v>
          </cell>
          <cell r="M130">
            <v>7270</v>
          </cell>
        </row>
        <row r="131">
          <cell r="A131">
            <v>10143</v>
          </cell>
          <cell r="B131">
            <v>10143</v>
          </cell>
          <cell r="C131" t="str">
            <v xml:space="preserve">DMAX (06-11) - HEAD LAMP - LH</v>
          </cell>
          <cell r="D131" t="str">
            <v>DMAX/06-HLA-LH</v>
          </cell>
          <cell r="E131" t="str">
            <v>GL-017-001</v>
          </cell>
          <cell r="G131" t="str">
            <v>ISUZU</v>
          </cell>
          <cell r="H131" t="str">
            <v xml:space="preserve">JIANGSU GELING AUTO PARTS CO.,LTD</v>
          </cell>
          <cell r="I131" t="str">
            <v xml:space="preserve">HEAD LAMP</v>
          </cell>
          <cell r="J131" t="str">
            <v xml:space="preserve">HEAD LAMP</v>
          </cell>
          <cell r="K131">
            <v>8.9</v>
          </cell>
          <cell r="L131">
            <v>1391</v>
          </cell>
          <cell r="M131">
            <v>2160</v>
          </cell>
        </row>
        <row r="132">
          <cell r="A132">
            <v>10142</v>
          </cell>
          <cell r="B132">
            <v>10142</v>
          </cell>
          <cell r="C132" t="str">
            <v xml:space="preserve">DMAX (06-11) - HEAD LAMP - RH</v>
          </cell>
          <cell r="D132" t="str">
            <v>DMAX/06-HLA-RH</v>
          </cell>
          <cell r="E132" t="str">
            <v>GL-017-001</v>
          </cell>
          <cell r="G132" t="str">
            <v>ISUZU</v>
          </cell>
          <cell r="H132" t="str">
            <v xml:space="preserve">JIANGSU GELING AUTO PARTS CO.,LTD</v>
          </cell>
          <cell r="I132" t="str">
            <v xml:space="preserve">HEAD LAMP</v>
          </cell>
          <cell r="J132" t="str">
            <v xml:space="preserve">HEAD LAMP</v>
          </cell>
          <cell r="K132">
            <v>8.9</v>
          </cell>
          <cell r="L132">
            <v>1391</v>
          </cell>
          <cell r="M132">
            <v>2160</v>
          </cell>
        </row>
        <row r="133">
          <cell r="A133">
            <v>12204</v>
          </cell>
          <cell r="B133" t="e">
            <v>#N/A</v>
          </cell>
          <cell r="C133" t="str">
            <v xml:space="preserve">DMAX (06-11) - HOOD (BONNET)</v>
          </cell>
          <cell r="D133" t="str">
            <v>DMAX/06-HOOD</v>
          </cell>
          <cell r="F133" t="str">
            <v xml:space="preserve">DMAX (06-07)</v>
          </cell>
          <cell r="G133" t="str">
            <v>ISUZU</v>
          </cell>
          <cell r="H133" t="str">
            <v xml:space="preserve">BEIN PARTS LIMITED</v>
          </cell>
          <cell r="I133" t="str">
            <v xml:space="preserve">BODY PARTS</v>
          </cell>
          <cell r="J133" t="str">
            <v xml:space="preserve">BODY PARTS</v>
          </cell>
          <cell r="K133">
            <v>0</v>
          </cell>
          <cell r="L133">
            <v>0</v>
          </cell>
          <cell r="M133">
            <v>12300</v>
          </cell>
        </row>
        <row r="134">
          <cell r="A134">
            <v>12205</v>
          </cell>
          <cell r="B134" t="e">
            <v>#N/A</v>
          </cell>
          <cell r="C134" t="str">
            <v xml:space="preserve">DMAX (06-11) - RADIATOR PANEL</v>
          </cell>
          <cell r="D134" t="str">
            <v>DMAX/06-RP</v>
          </cell>
          <cell r="F134" t="str">
            <v xml:space="preserve">DMAX (06-07)</v>
          </cell>
          <cell r="G134" t="str">
            <v>ISUZU</v>
          </cell>
          <cell r="H134" t="str">
            <v xml:space="preserve">BEIN PARTS LIMITED</v>
          </cell>
          <cell r="I134" t="str">
            <v xml:space="preserve">RADIATOR PANEL</v>
          </cell>
          <cell r="J134" t="str">
            <v xml:space="preserve">RADIATOR PANEL</v>
          </cell>
          <cell r="K134">
            <v>0</v>
          </cell>
          <cell r="L134">
            <v>0</v>
          </cell>
          <cell r="M134">
            <v>7900</v>
          </cell>
        </row>
        <row r="135">
          <cell r="A135">
            <v>11334</v>
          </cell>
          <cell r="B135">
            <v>11334</v>
          </cell>
          <cell r="C135" t="str">
            <v xml:space="preserve">DMAX (10-11) - GRILL (CHROME/GREY)</v>
          </cell>
          <cell r="D135" t="str">
            <v>DMAX/10-GRLC</v>
          </cell>
          <cell r="E135" t="str">
            <v>IZ05-0611B</v>
          </cell>
          <cell r="G135" t="str">
            <v>ISUZU</v>
          </cell>
          <cell r="H135" t="str">
            <v xml:space="preserve">ANCHUI TINCAI SILK CO. LTD</v>
          </cell>
          <cell r="I135" t="str">
            <v>GRILL</v>
          </cell>
          <cell r="J135" t="str">
            <v>GRILL</v>
          </cell>
          <cell r="K135">
            <v>14</v>
          </cell>
          <cell r="L135">
            <v>2188</v>
          </cell>
          <cell r="M135">
            <v>3390</v>
          </cell>
        </row>
        <row r="136">
          <cell r="A136">
            <v>11340</v>
          </cell>
          <cell r="B136">
            <v>11340</v>
          </cell>
          <cell r="C136" t="str">
            <v xml:space="preserve">DMAX (12-15) - FOG LAMP W/HOUSING - LH</v>
          </cell>
          <cell r="D136" t="str">
            <v>DMAX/12-FLAWH-LH</v>
          </cell>
          <cell r="E136" t="str">
            <v>IZ05-0804A</v>
          </cell>
          <cell r="G136" t="str">
            <v>ISUZU</v>
          </cell>
          <cell r="H136" t="str">
            <v xml:space="preserve">ANCHUI TINCAI SILK CO. LTD</v>
          </cell>
          <cell r="I136" t="str">
            <v xml:space="preserve">FOG LAMP</v>
          </cell>
          <cell r="J136" t="str">
            <v xml:space="preserve">FOG LAMP</v>
          </cell>
          <cell r="K136">
            <v>37.5</v>
          </cell>
          <cell r="L136">
            <v>872</v>
          </cell>
          <cell r="M136">
            <v>1400</v>
          </cell>
        </row>
        <row r="137">
          <cell r="A137">
            <v>11339</v>
          </cell>
          <cell r="B137">
            <v>11339</v>
          </cell>
          <cell r="C137" t="str">
            <v xml:space="preserve">DMAX (12-15) - FOG LAMP W/HOUSING - RH</v>
          </cell>
          <cell r="D137" t="str">
            <v>DMAX/12-FLAWH-RH</v>
          </cell>
          <cell r="E137" t="str">
            <v>IZ05-0804A</v>
          </cell>
          <cell r="G137" t="str">
            <v>ISUZU</v>
          </cell>
          <cell r="H137" t="str">
            <v xml:space="preserve">ANCHUI TINCAI SILK CO. LTD</v>
          </cell>
          <cell r="I137" t="str">
            <v xml:space="preserve">FOG LAMP</v>
          </cell>
          <cell r="J137" t="str">
            <v xml:space="preserve">FOG LAMP</v>
          </cell>
          <cell r="K137">
            <v>37.5</v>
          </cell>
          <cell r="L137">
            <v>872</v>
          </cell>
          <cell r="M137">
            <v>1400</v>
          </cell>
        </row>
        <row r="138">
          <cell r="A138">
            <v>11341</v>
          </cell>
          <cell r="B138">
            <v>11341</v>
          </cell>
          <cell r="C138" t="str">
            <v xml:space="preserve">DMAX (12-15) - FRONT BUMPER (4WD)</v>
          </cell>
          <cell r="D138" t="str">
            <v>DMAX/12-BPRF-4WD</v>
          </cell>
          <cell r="E138" t="str">
            <v>IZ05-0807B</v>
          </cell>
          <cell r="G138" t="str">
            <v>ISUZU</v>
          </cell>
          <cell r="H138" t="str">
            <v xml:space="preserve">ANCHUI TINCAI SILK CO. LTD</v>
          </cell>
          <cell r="I138" t="str">
            <v>BUMPER</v>
          </cell>
          <cell r="J138" t="str">
            <v>BUMPER</v>
          </cell>
          <cell r="K138">
            <v>140</v>
          </cell>
          <cell r="L138">
            <v>3150</v>
          </cell>
          <cell r="M138">
            <v>4880</v>
          </cell>
        </row>
        <row r="139">
          <cell r="A139">
            <v>11342</v>
          </cell>
          <cell r="B139">
            <v>11342</v>
          </cell>
          <cell r="C139" t="str">
            <v xml:space="preserve">DMAX (12-15) - FRONT GRILL</v>
          </cell>
          <cell r="D139" t="str">
            <v>DMAX/12-GRL</v>
          </cell>
          <cell r="E139" t="str">
            <v>IZ05-0811A</v>
          </cell>
          <cell r="G139" t="str">
            <v>ISUZU</v>
          </cell>
          <cell r="H139" t="str">
            <v xml:space="preserve">ANCHUI TINCAI SILK CO. LTD</v>
          </cell>
          <cell r="I139" t="str">
            <v>GRILL</v>
          </cell>
          <cell r="J139" t="str">
            <v>GRILL</v>
          </cell>
          <cell r="K139">
            <v>21.9</v>
          </cell>
          <cell r="L139">
            <v>3423</v>
          </cell>
          <cell r="M139">
            <v>5310</v>
          </cell>
        </row>
        <row r="140">
          <cell r="A140">
            <v>11336</v>
          </cell>
          <cell r="B140">
            <v>11336</v>
          </cell>
          <cell r="C140" t="str">
            <v xml:space="preserve">DMAX (12-15) - HEAD LAMP - LH</v>
          </cell>
          <cell r="D140" t="str">
            <v>DMAX/12-HLA-LH</v>
          </cell>
          <cell r="E140" t="str">
            <v>IZ05-0801A</v>
          </cell>
          <cell r="G140" t="str">
            <v>ISUZU</v>
          </cell>
          <cell r="H140" t="str">
            <v xml:space="preserve">ANCHUI TINCAI SILK CO. LTD</v>
          </cell>
          <cell r="I140" t="str">
            <v xml:space="preserve">HEAD LAMP</v>
          </cell>
          <cell r="J140" t="str">
            <v xml:space="preserve">HEAD LAMP</v>
          </cell>
          <cell r="K140">
            <v>110</v>
          </cell>
          <cell r="L140">
            <v>2805</v>
          </cell>
          <cell r="M140">
            <v>4210</v>
          </cell>
        </row>
        <row r="141">
          <cell r="A141">
            <v>11335</v>
          </cell>
          <cell r="B141">
            <v>11335</v>
          </cell>
          <cell r="C141" t="str">
            <v xml:space="preserve">DMAX (12-15) - HEAD LAMP - RH</v>
          </cell>
          <cell r="D141" t="str">
            <v>DMAX/12-HLA-RH</v>
          </cell>
          <cell r="E141" t="str">
            <v>IZ05-0801A</v>
          </cell>
          <cell r="G141" t="str">
            <v>ISUZU</v>
          </cell>
          <cell r="H141" t="str">
            <v xml:space="preserve">ANCHUI TINCAI SILK CO. LTD</v>
          </cell>
          <cell r="I141" t="str">
            <v xml:space="preserve">HEAD LAMP</v>
          </cell>
          <cell r="J141" t="str">
            <v xml:space="preserve">HEAD LAMP</v>
          </cell>
          <cell r="K141">
            <v>110</v>
          </cell>
          <cell r="L141">
            <v>2805</v>
          </cell>
          <cell r="M141">
            <v>4210</v>
          </cell>
        </row>
        <row r="142">
          <cell r="A142">
            <v>11829</v>
          </cell>
          <cell r="B142">
            <v>11829</v>
          </cell>
          <cell r="C142" t="str">
            <v xml:space="preserve">DMAX (12-15) - SIDE MIRROR (MANUAL) - LH</v>
          </cell>
          <cell r="D142" t="str">
            <v>DMAX/12-SMM-LH</v>
          </cell>
          <cell r="E142" t="str">
            <v>GL-017-007</v>
          </cell>
          <cell r="F142" t="str">
            <v xml:space="preserve">ISUZU DMAX (14-)</v>
          </cell>
          <cell r="G142" t="str">
            <v>ISUZU</v>
          </cell>
          <cell r="H142" t="str">
            <v xml:space="preserve">JIANGSU GELING AUTO PARTS CO.,LTD</v>
          </cell>
          <cell r="I142" t="str">
            <v xml:space="preserve">SIDE MIRROR</v>
          </cell>
          <cell r="J142" t="str">
            <v xml:space="preserve">SIDE MIRROR</v>
          </cell>
          <cell r="K142">
            <v>65</v>
          </cell>
          <cell r="L142">
            <v>1658</v>
          </cell>
          <cell r="M142">
            <v>2500</v>
          </cell>
        </row>
        <row r="143">
          <cell r="A143">
            <v>11828</v>
          </cell>
          <cell r="B143">
            <v>11828</v>
          </cell>
          <cell r="C143" t="str">
            <v xml:space="preserve">DMAX (12-15) - SIDE MIRROR (MANUAL) - RH</v>
          </cell>
          <cell r="D143" t="str">
            <v>DMAX/12-SMM-RH</v>
          </cell>
          <cell r="E143" t="str">
            <v>GL-017-007</v>
          </cell>
          <cell r="F143" t="str">
            <v xml:space="preserve">ISUZU DMAX (14-)</v>
          </cell>
          <cell r="G143" t="str">
            <v>ISUZU</v>
          </cell>
          <cell r="H143" t="str">
            <v xml:space="preserve">JIANGSU GELING AUTO PARTS CO.,LTD</v>
          </cell>
          <cell r="I143" t="str">
            <v xml:space="preserve">SIDE MIRROR</v>
          </cell>
          <cell r="J143" t="str">
            <v xml:space="preserve">SIDE MIRROR</v>
          </cell>
          <cell r="K143">
            <v>65</v>
          </cell>
          <cell r="L143">
            <v>1658</v>
          </cell>
          <cell r="M143">
            <v>2500</v>
          </cell>
        </row>
        <row r="144">
          <cell r="A144">
            <v>11338</v>
          </cell>
          <cell r="B144">
            <v>11338</v>
          </cell>
          <cell r="C144" t="str">
            <v xml:space="preserve">DMAX (12-15) - TAIL LAMP - LH</v>
          </cell>
          <cell r="D144" t="str">
            <v>DMAX/12-TLA-LH</v>
          </cell>
          <cell r="E144" t="str">
            <v>IZ05-0802A</v>
          </cell>
          <cell r="G144" t="str">
            <v>ISUZU</v>
          </cell>
          <cell r="H144" t="str">
            <v xml:space="preserve">ANCHUI TINCAI SILK CO. LTD</v>
          </cell>
          <cell r="I144" t="str">
            <v xml:space="preserve">TAIL LAMP</v>
          </cell>
          <cell r="J144" t="str">
            <v xml:space="preserve">TAIL LAMP</v>
          </cell>
          <cell r="K144">
            <v>58</v>
          </cell>
          <cell r="L144">
            <v>1474.82</v>
          </cell>
          <cell r="M144">
            <v>2200</v>
          </cell>
        </row>
        <row r="145">
          <cell r="A145">
            <v>11337</v>
          </cell>
          <cell r="B145">
            <v>11337</v>
          </cell>
          <cell r="C145" t="str">
            <v xml:space="preserve">DMAX (12-15) - TAIL LAMP - RH</v>
          </cell>
          <cell r="D145" t="str">
            <v>DMAX/12-TLA-RH</v>
          </cell>
          <cell r="E145" t="str">
            <v>IZ05-0802A</v>
          </cell>
          <cell r="G145" t="str">
            <v>ISUZU</v>
          </cell>
          <cell r="H145" t="str">
            <v xml:space="preserve">ANCHUI TINCAI SILK CO. LTD</v>
          </cell>
          <cell r="I145" t="str">
            <v xml:space="preserve">TAIL LAMP</v>
          </cell>
          <cell r="J145" t="str">
            <v xml:space="preserve">TAIL LAMP</v>
          </cell>
          <cell r="K145">
            <v>58</v>
          </cell>
          <cell r="L145">
            <v>1474.82</v>
          </cell>
          <cell r="M145">
            <v>2200</v>
          </cell>
        </row>
        <row r="146">
          <cell r="A146">
            <v>13509</v>
          </cell>
          <cell r="B146">
            <v>13509</v>
          </cell>
          <cell r="C146" t="str">
            <v xml:space="preserve">DMAX D/CAB (12-) - FRONT DOOR GLASS - LH</v>
          </cell>
          <cell r="D146" t="str">
            <v xml:space="preserve">DMAX/12 FD/LH</v>
          </cell>
          <cell r="F146" t="str">
            <v xml:space="preserve">DMAX D/CAB (14-)</v>
          </cell>
          <cell r="G146" t="str">
            <v>ISUZU</v>
          </cell>
          <cell r="H146" t="str">
            <v xml:space="preserve">ZHEJIANG DAKE SAFETY GLASS CO.,LTD</v>
          </cell>
          <cell r="I146" t="str">
            <v>AUTOGLASS</v>
          </cell>
          <cell r="J146" t="str">
            <v>AUTOGLASS</v>
          </cell>
          <cell r="K146">
            <v>2.97</v>
          </cell>
          <cell r="L146">
            <v>461.09</v>
          </cell>
          <cell r="M146">
            <v>600</v>
          </cell>
        </row>
        <row r="147">
          <cell r="A147">
            <v>13511</v>
          </cell>
          <cell r="B147">
            <v>13511</v>
          </cell>
          <cell r="C147" t="str">
            <v xml:space="preserve">DMAX D/CAB (12-) - REAR DOOR GLASS - LH</v>
          </cell>
          <cell r="D147" t="str">
            <v xml:space="preserve">DMAX/12 RD/LH</v>
          </cell>
          <cell r="E147" t="str">
            <v xml:space="preserve">1701429 RD</v>
          </cell>
          <cell r="F147" t="str">
            <v xml:space="preserve">DMAX D/CAB (14-)</v>
          </cell>
          <cell r="G147" t="str">
            <v>ISUZU</v>
          </cell>
          <cell r="H147" t="str">
            <v xml:space="preserve">ZHEJIANG DAKE SAFETY GLASS CO.,LTD</v>
          </cell>
          <cell r="I147" t="str">
            <v>AUTOGLASS</v>
          </cell>
          <cell r="J147" t="str">
            <v>AUTOGLASS</v>
          </cell>
          <cell r="K147">
            <v>2.5</v>
          </cell>
          <cell r="L147">
            <v>388.13</v>
          </cell>
          <cell r="M147">
            <v>500</v>
          </cell>
        </row>
        <row r="148">
          <cell r="A148">
            <v>13512</v>
          </cell>
          <cell r="B148">
            <v>13512</v>
          </cell>
          <cell r="C148" t="str">
            <v xml:space="preserve">DMAX D/CAB (12-) - REAR DOOR GLASS - RH</v>
          </cell>
          <cell r="D148" t="str">
            <v xml:space="preserve">DMAX/12 RD/RH</v>
          </cell>
          <cell r="E148" t="str">
            <v xml:space="preserve">1701429 RD</v>
          </cell>
          <cell r="F148" t="str">
            <v xml:space="preserve">DMAX D/CAB (14-)</v>
          </cell>
          <cell r="G148" t="str">
            <v>ISUZU</v>
          </cell>
          <cell r="H148" t="str">
            <v xml:space="preserve">ZHEJIANG DAKE SAFETY GLASS CO.,LTD</v>
          </cell>
          <cell r="I148" t="str">
            <v>AUTOGLASS</v>
          </cell>
          <cell r="J148" t="str">
            <v>AUTOGLASS</v>
          </cell>
          <cell r="K148">
            <v>2.5</v>
          </cell>
          <cell r="L148">
            <v>388.13</v>
          </cell>
          <cell r="M148">
            <v>500</v>
          </cell>
        </row>
        <row r="149">
          <cell r="A149">
            <v>13830</v>
          </cell>
          <cell r="B149">
            <v>13830</v>
          </cell>
          <cell r="C149" t="str">
            <v xml:space="preserve">ELF CAB OVER TRUCK WIDE CAB/ NPR 4.3  - LAMINATED FRONT WINDSCREEN</v>
          </cell>
          <cell r="D149" t="str">
            <v xml:space="preserve">NPR 4.3 LFW/X</v>
          </cell>
          <cell r="E149" t="str">
            <v>IS877-000-0L-</v>
          </cell>
          <cell r="F149" t="str">
            <v xml:space="preserve">NPR 4.3</v>
          </cell>
          <cell r="G149" t="str">
            <v>ISUZU</v>
          </cell>
          <cell r="H149" t="str">
            <v xml:space="preserve">BSG AUTO GLASS CO. LTD</v>
          </cell>
          <cell r="I149" t="str">
            <v>AUTOGLASS</v>
          </cell>
          <cell r="J149" t="str">
            <v>AUTOGLASS</v>
          </cell>
          <cell r="K149">
            <v>20.41</v>
          </cell>
          <cell r="L149">
            <v>3324</v>
          </cell>
          <cell r="M149">
            <v>4300</v>
          </cell>
        </row>
        <row r="150">
          <cell r="A150">
            <v>12961</v>
          </cell>
          <cell r="B150" t="e">
            <v>#N/A</v>
          </cell>
          <cell r="C150" t="str">
            <v xml:space="preserve">ELF NPR93 CABOVER TRUCK (93-) (BROKEN)- LAMINATED FRONT WINDSCREEN</v>
          </cell>
          <cell r="D150" t="str">
            <v xml:space="preserve">NKR66E LFW/X</v>
          </cell>
          <cell r="E150" t="str">
            <v xml:space="preserve">1701059 LFW</v>
          </cell>
          <cell r="F150" t="str">
            <v xml:space="preserve">ELF NPR93 CABOVER TRUCK 93-</v>
          </cell>
          <cell r="G150" t="str">
            <v>ISUZU</v>
          </cell>
          <cell r="H150" t="str">
            <v xml:space="preserve">ZHEJIANG DAKE SAFETY GLASS CO.,LTD</v>
          </cell>
          <cell r="I150" t="str">
            <v>AUTOGLASS</v>
          </cell>
          <cell r="J150" t="str">
            <v>AUTOGLASS</v>
          </cell>
          <cell r="K150">
            <v>14.91</v>
          </cell>
          <cell r="L150">
            <v>2270</v>
          </cell>
          <cell r="M150">
            <v>3520</v>
          </cell>
        </row>
        <row r="151">
          <cell r="A151">
            <v>11877</v>
          </cell>
          <cell r="B151">
            <v>11877</v>
          </cell>
          <cell r="C151" t="str">
            <v xml:space="preserve">ELF NPR93H TRUCK HI-CAB (93-04) - LAMINATED FRONT WINDSCREEN</v>
          </cell>
          <cell r="D151" t="str">
            <v xml:space="preserve">NHR-94 LFW/X</v>
          </cell>
          <cell r="E151" t="str">
            <v>1536*790</v>
          </cell>
          <cell r="F151" t="str">
            <v xml:space="preserve">ELF HI-CAB 93</v>
          </cell>
          <cell r="G151" t="str">
            <v>ISUZU</v>
          </cell>
          <cell r="H151" t="str">
            <v xml:space="preserve">XINYI AUTOMOBILE GLASS (SHENZHEN) CO. LTD</v>
          </cell>
          <cell r="I151" t="str">
            <v>AUTOGLASS</v>
          </cell>
          <cell r="J151" t="str">
            <v>AUTOGLASS</v>
          </cell>
          <cell r="K151">
            <v>14.56</v>
          </cell>
          <cell r="L151">
            <v>2</v>
          </cell>
          <cell r="M151">
            <v>3100</v>
          </cell>
        </row>
        <row r="152">
          <cell r="A152">
            <v>12395</v>
          </cell>
          <cell r="B152" t="e">
            <v>#N/A</v>
          </cell>
          <cell r="C152" t="str">
            <v xml:space="preserve">ELF NPR93H TRUCK HI-CAB (93-04) - LAMINATED FRONT WINDSCREEN - (BROKEN)</v>
          </cell>
          <cell r="D152" t="str">
            <v xml:space="preserve">NHR-94 LFW/X</v>
          </cell>
          <cell r="E152" t="str">
            <v>IS767-000-0L</v>
          </cell>
          <cell r="F152" t="str">
            <v xml:space="preserve">ELF HI-CAB 93</v>
          </cell>
          <cell r="G152" t="str">
            <v>ISUZU</v>
          </cell>
          <cell r="H152" t="str">
            <v xml:space="preserve">BSG AUTO GLASS CO. LTD</v>
          </cell>
          <cell r="I152" t="str">
            <v>AUTOGLASS</v>
          </cell>
          <cell r="J152" t="str">
            <v>AUTOGLASS</v>
          </cell>
          <cell r="K152">
            <v>14.56</v>
          </cell>
          <cell r="L152">
            <v>2258</v>
          </cell>
          <cell r="M152">
            <v>3500</v>
          </cell>
        </row>
        <row r="153">
          <cell r="A153">
            <v>11982</v>
          </cell>
          <cell r="B153" t="e">
            <v>#N/A</v>
          </cell>
          <cell r="C153" t="str">
            <v xml:space="preserve">ELF NPR93H TRUCK HI-CAB (93-04) - REAR DOOR GLASS - LH</v>
          </cell>
          <cell r="D153" t="str">
            <v xml:space="preserve">NHR-94 FD-LH-2HL</v>
          </cell>
          <cell r="E153" t="str">
            <v xml:space="preserve">170299 FD</v>
          </cell>
          <cell r="F153" t="str">
            <v xml:space="preserve">ELF HI-CAB 93</v>
          </cell>
          <cell r="G153" t="str">
            <v>ISUZU</v>
          </cell>
          <cell r="H153" t="str">
            <v xml:space="preserve">ZHEJIANG DAKE SAFETY GLASS CO.,LTD</v>
          </cell>
          <cell r="I153" t="str">
            <v>AUTOGLASS</v>
          </cell>
          <cell r="J153" t="str">
            <v>AUTOGLASS</v>
          </cell>
          <cell r="K153">
            <v>4.96</v>
          </cell>
          <cell r="L153">
            <v>770.04</v>
          </cell>
          <cell r="M153">
            <v>1000</v>
          </cell>
        </row>
        <row r="154">
          <cell r="A154">
            <v>11983</v>
          </cell>
          <cell r="B154">
            <v>11983</v>
          </cell>
          <cell r="C154" t="str">
            <v xml:space="preserve">ELF350 CABOVER TRUCK (STANDARD BODY) 84-93 - LAMINATED FRONT WINDSCREEN</v>
          </cell>
          <cell r="D154" t="str">
            <v xml:space="preserve">NHR-88 LFW</v>
          </cell>
          <cell r="E154" t="str">
            <v xml:space="preserve">170297 LFW</v>
          </cell>
          <cell r="F154" t="str">
            <v xml:space="preserve">ISUZU ELF350 CABOVER TRUCK (STANDARD BODY) 84-94</v>
          </cell>
          <cell r="G154" t="str">
            <v>ISUZU</v>
          </cell>
          <cell r="H154" t="str">
            <v xml:space="preserve">ZHEJIANG DAKE SAFETY GLASS CO.,LTD</v>
          </cell>
          <cell r="I154" t="str">
            <v>AUTOGLASS</v>
          </cell>
          <cell r="J154" t="str">
            <v>AUTOGLASS</v>
          </cell>
          <cell r="K154">
            <v>14.45</v>
          </cell>
          <cell r="L154">
            <v>2</v>
          </cell>
          <cell r="M154">
            <v>2900</v>
          </cell>
        </row>
        <row r="155">
          <cell r="A155">
            <v>13887</v>
          </cell>
          <cell r="B155">
            <v>13887</v>
          </cell>
          <cell r="C155" t="str">
            <v xml:space="preserve">FSR SHELL</v>
          </cell>
          <cell r="D155" t="str">
            <v>FSR-SM</v>
          </cell>
          <cell r="E155" t="str">
            <v>LL-047</v>
          </cell>
          <cell r="G155" t="str">
            <v>ISUZU</v>
          </cell>
          <cell r="H155" t="str">
            <v xml:space="preserve">JIANGSU L.L TRUCK MIRROR CO.,LTD</v>
          </cell>
          <cell r="I155" t="str">
            <v xml:space="preserve">TRUCK MIRRORS</v>
          </cell>
          <cell r="J155" t="str">
            <v xml:space="preserve">TRUCK MIRRORS</v>
          </cell>
          <cell r="K155">
            <v>9.6</v>
          </cell>
          <cell r="L155">
            <v>8.2799999999999994</v>
          </cell>
          <cell r="M155">
            <v>350</v>
          </cell>
        </row>
        <row r="156">
          <cell r="A156">
            <v>10079</v>
          </cell>
          <cell r="B156">
            <v>10079</v>
          </cell>
          <cell r="C156" t="str">
            <v xml:space="preserve">FSR SIDE MIRROR</v>
          </cell>
          <cell r="D156" t="str">
            <v>FSR-SM</v>
          </cell>
          <cell r="E156" t="str">
            <v>LL-047</v>
          </cell>
          <cell r="G156" t="str">
            <v>ISUZU</v>
          </cell>
          <cell r="H156" t="str">
            <v xml:space="preserve">JIANGSU L.L TRUCK MIRROR CO.,LTD</v>
          </cell>
          <cell r="I156" t="str">
            <v xml:space="preserve">TRUCK MIRRORS</v>
          </cell>
          <cell r="J156" t="str">
            <v xml:space="preserve">TRUCK MIRRORS</v>
          </cell>
          <cell r="K156">
            <v>9.6</v>
          </cell>
          <cell r="L156">
            <v>244.8</v>
          </cell>
          <cell r="M156">
            <v>390</v>
          </cell>
        </row>
        <row r="157">
          <cell r="A157">
            <v>11324</v>
          </cell>
          <cell r="B157">
            <v>11324</v>
          </cell>
          <cell r="C157" t="str">
            <v xml:space="preserve">FSR/FVR - BUMPER LAMP - LH</v>
          </cell>
          <cell r="D157" t="str">
            <v>FSR-BLA-LH</v>
          </cell>
          <cell r="E157" t="str">
            <v>IZ10-0105</v>
          </cell>
          <cell r="G157" t="str">
            <v>ISUZU</v>
          </cell>
          <cell r="H157" t="str">
            <v xml:space="preserve">ANCHUI TINCAI SILK CO. LTD</v>
          </cell>
          <cell r="I157" t="str">
            <v xml:space="preserve">BUMPER LAMP</v>
          </cell>
          <cell r="J157" t="str">
            <v xml:space="preserve">BUMPER LAMP</v>
          </cell>
          <cell r="K157">
            <v>21</v>
          </cell>
          <cell r="L157">
            <v>571</v>
          </cell>
          <cell r="M157">
            <v>860</v>
          </cell>
        </row>
        <row r="158">
          <cell r="A158">
            <v>11323</v>
          </cell>
          <cell r="B158">
            <v>11323</v>
          </cell>
          <cell r="C158" t="str">
            <v xml:space="preserve">FSR/FVR - BUMPER LAMP - RH</v>
          </cell>
          <cell r="D158" t="str">
            <v>FSR-BLA-RH</v>
          </cell>
          <cell r="E158" t="str">
            <v>IZ10-0105</v>
          </cell>
          <cell r="G158" t="str">
            <v>ISUZU</v>
          </cell>
          <cell r="H158" t="str">
            <v xml:space="preserve">ANCHUI TINCAI SILK CO. LTD</v>
          </cell>
          <cell r="I158" t="str">
            <v xml:space="preserve">BUMPER LAMP</v>
          </cell>
          <cell r="J158" t="str">
            <v xml:space="preserve">BUMPER LAMP</v>
          </cell>
          <cell r="K158">
            <v>21</v>
          </cell>
          <cell r="L158">
            <v>571</v>
          </cell>
          <cell r="M158">
            <v>860</v>
          </cell>
        </row>
        <row r="159">
          <cell r="A159">
            <v>13781</v>
          </cell>
          <cell r="B159" t="e">
            <v>#N/A</v>
          </cell>
          <cell r="C159" t="str">
            <v xml:space="preserve">FSR/FVR - HEAD GLASS  - LH</v>
          </cell>
          <cell r="D159" t="str">
            <v>FSR-HGS-LH</v>
          </cell>
          <cell r="E159" t="str">
            <v>GL-024-029</v>
          </cell>
          <cell r="G159" t="str">
            <v xml:space="preserve">ISUZU </v>
          </cell>
          <cell r="H159" t="str">
            <v xml:space="preserve">JIANGSU GELING AUTO PARTS CO.,LTD</v>
          </cell>
          <cell r="I159" t="str">
            <v xml:space="preserve">HEAD GLASS</v>
          </cell>
          <cell r="J159" t="str">
            <v xml:space="preserve">HEAD GLASS</v>
          </cell>
          <cell r="K159">
            <v>3.7</v>
          </cell>
          <cell r="L159">
            <v>578</v>
          </cell>
          <cell r="M159">
            <v>900</v>
          </cell>
        </row>
        <row r="160">
          <cell r="A160">
            <v>13780</v>
          </cell>
          <cell r="B160" t="e">
            <v>#N/A</v>
          </cell>
          <cell r="C160" t="str">
            <v xml:space="preserve">FSR/FVR - HEAD GLASS  - RH</v>
          </cell>
          <cell r="D160" t="str">
            <v>FSR-HGS-RH</v>
          </cell>
          <cell r="E160" t="str">
            <v>GL-017-007</v>
          </cell>
          <cell r="G160" t="str">
            <v xml:space="preserve">ISUZU </v>
          </cell>
          <cell r="H160" t="str">
            <v xml:space="preserve">JIANGSU GELING AUTO PARTS CO.,LTD</v>
          </cell>
          <cell r="I160" t="str">
            <v xml:space="preserve">HEAD GLASS</v>
          </cell>
          <cell r="J160" t="str">
            <v xml:space="preserve">HEAD GLASS</v>
          </cell>
          <cell r="K160">
            <v>3.7</v>
          </cell>
          <cell r="L160">
            <v>578</v>
          </cell>
          <cell r="M160">
            <v>900</v>
          </cell>
        </row>
        <row r="161">
          <cell r="A161">
            <v>10072</v>
          </cell>
          <cell r="B161">
            <v>10072</v>
          </cell>
          <cell r="C161" t="str">
            <v xml:space="preserve">FSR/FVR - HEAD GLASS (CHINA) - LH</v>
          </cell>
          <cell r="D161" t="str">
            <v>FSR-HGS-LH</v>
          </cell>
          <cell r="E161" t="str">
            <v>GL-024-029</v>
          </cell>
          <cell r="G161" t="str">
            <v xml:space="preserve">ISUZU </v>
          </cell>
          <cell r="H161" t="str">
            <v xml:space="preserve">JIANGSU GELING AUTO PARTS CO.,LTD</v>
          </cell>
          <cell r="I161" t="str">
            <v xml:space="preserve">HEAD GLASS</v>
          </cell>
          <cell r="J161" t="str">
            <v xml:space="preserve">HEAD GLASS</v>
          </cell>
          <cell r="K161">
            <v>1.22</v>
          </cell>
          <cell r="L161">
            <v>204.96</v>
          </cell>
          <cell r="M161">
            <v>1220</v>
          </cell>
        </row>
        <row r="162">
          <cell r="A162">
            <v>10071</v>
          </cell>
          <cell r="B162">
            <v>10071</v>
          </cell>
          <cell r="C162" t="str">
            <v xml:space="preserve">FSR/FVR - HEAD GLASS (CHINA) - RH</v>
          </cell>
          <cell r="D162" t="str">
            <v>FSR-HGS-RH</v>
          </cell>
          <cell r="E162" t="str">
            <v>GL-017-007</v>
          </cell>
          <cell r="G162" t="str">
            <v xml:space="preserve">ISUZU </v>
          </cell>
          <cell r="H162" t="str">
            <v xml:space="preserve">JIANGSU GELING AUTO PARTS CO.,LTD</v>
          </cell>
          <cell r="I162" t="str">
            <v xml:space="preserve">HEAD GLASS</v>
          </cell>
          <cell r="J162" t="str">
            <v xml:space="preserve">HEAD GLASS</v>
          </cell>
          <cell r="K162">
            <v>30</v>
          </cell>
          <cell r="L162">
            <v>816</v>
          </cell>
          <cell r="M162">
            <v>1220</v>
          </cell>
        </row>
        <row r="163">
          <cell r="A163">
            <v>10070</v>
          </cell>
          <cell r="B163">
            <v>10070</v>
          </cell>
          <cell r="C163" t="str">
            <v xml:space="preserve">FSR/FVR - HEAD LAMP - LH</v>
          </cell>
          <cell r="D163" t="str">
            <v>FVR-HLA-LH</v>
          </cell>
          <cell r="E163" t="str">
            <v>GL-017-007</v>
          </cell>
          <cell r="G163" t="str">
            <v>ISUZU</v>
          </cell>
          <cell r="H163" t="str">
            <v xml:space="preserve">JIANGSU GELING AUTO PARTS CO.,LTD</v>
          </cell>
          <cell r="I163" t="str">
            <v xml:space="preserve">HEAD LAMP</v>
          </cell>
          <cell r="J163" t="str">
            <v xml:space="preserve">HEAD LAMP</v>
          </cell>
          <cell r="K163">
            <v>110</v>
          </cell>
          <cell r="L163">
            <v>2806</v>
          </cell>
          <cell r="M163">
            <v>4200</v>
          </cell>
        </row>
        <row r="164">
          <cell r="A164">
            <v>10069</v>
          </cell>
          <cell r="B164">
            <v>10069</v>
          </cell>
          <cell r="C164" t="str">
            <v xml:space="preserve">FSR/FVR - HEAD LAMP - RH</v>
          </cell>
          <cell r="D164" t="str">
            <v>FVR-HLA-RH</v>
          </cell>
          <cell r="E164" t="str">
            <v>GL-024-029</v>
          </cell>
          <cell r="G164" t="str">
            <v>ISUZU</v>
          </cell>
          <cell r="H164" t="str">
            <v xml:space="preserve">JIANGSU GELING AUTO PARTS CO.,LTD</v>
          </cell>
          <cell r="I164" t="str">
            <v xml:space="preserve">HEAD LAMP</v>
          </cell>
          <cell r="J164" t="str">
            <v xml:space="preserve">HEAD LAMP</v>
          </cell>
          <cell r="K164">
            <v>110</v>
          </cell>
          <cell r="L164">
            <v>2806</v>
          </cell>
          <cell r="M164">
            <v>4200</v>
          </cell>
        </row>
        <row r="165">
          <cell r="A165">
            <v>10074</v>
          </cell>
          <cell r="B165">
            <v>10074</v>
          </cell>
          <cell r="C165" t="str">
            <v xml:space="preserve">FSR/FVR - SIDE LAMP - LH</v>
          </cell>
          <cell r="D165" t="str">
            <v>FVR-SLA-LH</v>
          </cell>
          <cell r="E165" t="str">
            <v>GL-05-001</v>
          </cell>
          <cell r="G165" t="str">
            <v>ISUZU</v>
          </cell>
          <cell r="H165" t="str">
            <v xml:space="preserve">JIANGSU GELING AUTO PARTS CO.,LTD</v>
          </cell>
          <cell r="I165" t="str">
            <v xml:space="preserve">SIDE LAMPS &amp; LOGO</v>
          </cell>
          <cell r="J165" t="str">
            <v xml:space="preserve">SIDE LAMPS &amp; LOGO</v>
          </cell>
          <cell r="K165">
            <v>10</v>
          </cell>
          <cell r="L165">
            <v>255</v>
          </cell>
          <cell r="M165">
            <v>380</v>
          </cell>
        </row>
        <row r="166">
          <cell r="A166">
            <v>10073</v>
          </cell>
          <cell r="B166">
            <v>10073</v>
          </cell>
          <cell r="C166" t="str">
            <v xml:space="preserve">FSR/FVR - SIDE LAMP - RH</v>
          </cell>
          <cell r="D166" t="str">
            <v>FVR-SLA-RH</v>
          </cell>
          <cell r="E166" t="str">
            <v>GL-05-001</v>
          </cell>
          <cell r="G166" t="str">
            <v>ISUZU</v>
          </cell>
          <cell r="H166" t="str">
            <v xml:space="preserve">JIANGSU GELING AUTO PARTS CO.,LTD</v>
          </cell>
          <cell r="I166" t="str">
            <v xml:space="preserve">SIDE LAMPS &amp; LOGO</v>
          </cell>
          <cell r="J166" t="str">
            <v xml:space="preserve">SIDE LAMPS &amp; LOGO</v>
          </cell>
          <cell r="K166">
            <v>1.22</v>
          </cell>
          <cell r="L166">
            <v>204.96</v>
          </cell>
          <cell r="M166">
            <v>380</v>
          </cell>
        </row>
        <row r="167">
          <cell r="A167">
            <v>11166</v>
          </cell>
          <cell r="B167">
            <v>11166</v>
          </cell>
          <cell r="C167" t="str">
            <v xml:space="preserve">FSR/FVR - SIDE MIRROR GLASS</v>
          </cell>
          <cell r="D167" t="str">
            <v>FSR-MG</v>
          </cell>
          <cell r="E167" t="str">
            <v>LL-047-00</v>
          </cell>
          <cell r="G167" t="str">
            <v>ISUZU</v>
          </cell>
          <cell r="H167" t="str">
            <v xml:space="preserve">JIANGSU L.L TRUCK MIRROR CO.,LTD</v>
          </cell>
          <cell r="I167" t="str">
            <v xml:space="preserve">TRUCK MIRRORS</v>
          </cell>
          <cell r="J167" t="str">
            <v xml:space="preserve">TRUCK MIRRORS</v>
          </cell>
          <cell r="K167">
            <v>0.39</v>
          </cell>
          <cell r="L167">
            <v>61</v>
          </cell>
          <cell r="M167">
            <v>90</v>
          </cell>
        </row>
        <row r="168">
          <cell r="A168">
            <v>12981</v>
          </cell>
          <cell r="B168" t="e">
            <v>#N/A</v>
          </cell>
          <cell r="C168" t="str">
            <v xml:space="preserve">FSR/FVR HEAD LAMP (BROKEN) - LH</v>
          </cell>
          <cell r="D168" t="str">
            <v>FVR-HLA-LH</v>
          </cell>
          <cell r="E168" t="str">
            <v>IZ10-0101</v>
          </cell>
          <cell r="G168" t="str">
            <v>ISUZU</v>
          </cell>
          <cell r="H168" t="str">
            <v xml:space="preserve">ANCHUI TINCAI SILK CO. LTD</v>
          </cell>
          <cell r="I168" t="str">
            <v xml:space="preserve">HEAD LAMP</v>
          </cell>
          <cell r="J168" t="str">
            <v xml:space="preserve">HEAD LAMP</v>
          </cell>
          <cell r="K168">
            <v>17.5</v>
          </cell>
          <cell r="L168">
            <v>2614</v>
          </cell>
          <cell r="M168">
            <v>4050</v>
          </cell>
        </row>
        <row r="169">
          <cell r="A169">
            <v>12973</v>
          </cell>
          <cell r="B169" t="e">
            <v>#N/A</v>
          </cell>
          <cell r="C169" t="str">
            <v xml:space="preserve">FSR/FVR HEAD LAMP (BROKEN) - RH</v>
          </cell>
          <cell r="D169" t="str">
            <v>FVR-HLA-RH</v>
          </cell>
          <cell r="E169" t="str">
            <v>IZ10-0101</v>
          </cell>
          <cell r="G169" t="str">
            <v>ISUZU</v>
          </cell>
          <cell r="H169" t="str">
            <v xml:space="preserve">ANCHUI TINCAI SILK CO. LTD</v>
          </cell>
          <cell r="I169" t="str">
            <v xml:space="preserve">HEAD LAMP</v>
          </cell>
          <cell r="J169" t="str">
            <v xml:space="preserve">HEAD LAMP</v>
          </cell>
          <cell r="K169">
            <v>17.5</v>
          </cell>
          <cell r="L169">
            <v>2614</v>
          </cell>
          <cell r="M169">
            <v>4050</v>
          </cell>
        </row>
        <row r="170">
          <cell r="A170">
            <v>11328</v>
          </cell>
          <cell r="B170">
            <v>11328</v>
          </cell>
          <cell r="C170" t="str">
            <v xml:space="preserve">FSR/FVR/TX - CORNER LAMP - LH</v>
          </cell>
          <cell r="D170" t="str">
            <v>FSR-CLAWY-LH</v>
          </cell>
          <cell r="E170" t="str">
            <v>IZ01-0104</v>
          </cell>
          <cell r="G170" t="str">
            <v>ISUZU</v>
          </cell>
          <cell r="H170" t="str">
            <v xml:space="preserve">ANCHUI TINCAI SILK CO. LTD</v>
          </cell>
          <cell r="I170" t="str">
            <v xml:space="preserve">CORNER LAMP</v>
          </cell>
          <cell r="J170" t="str">
            <v xml:space="preserve">CORNER LAMP</v>
          </cell>
          <cell r="K170">
            <v>17</v>
          </cell>
          <cell r="L170">
            <v>462</v>
          </cell>
          <cell r="M170">
            <v>690</v>
          </cell>
        </row>
        <row r="171">
          <cell r="A171">
            <v>11327</v>
          </cell>
          <cell r="B171">
            <v>11327</v>
          </cell>
          <cell r="C171" t="str">
            <v xml:space="preserve">FSR/FVR/TX - CORNER LAMP - RH</v>
          </cell>
          <cell r="D171" t="str">
            <v>FSR-CLAWY-RH</v>
          </cell>
          <cell r="E171" t="str">
            <v>IZ01-0104</v>
          </cell>
          <cell r="G171" t="str">
            <v>ISUZU</v>
          </cell>
          <cell r="H171" t="str">
            <v xml:space="preserve">ANCHUI TINCAI SILK CO. LTD</v>
          </cell>
          <cell r="I171" t="str">
            <v xml:space="preserve">CORNER LAMP</v>
          </cell>
          <cell r="J171" t="str">
            <v xml:space="preserve">CORNER LAMP</v>
          </cell>
          <cell r="K171">
            <v>17</v>
          </cell>
          <cell r="L171">
            <v>462</v>
          </cell>
          <cell r="M171">
            <v>690</v>
          </cell>
        </row>
        <row r="172">
          <cell r="A172">
            <v>10077</v>
          </cell>
          <cell r="B172" t="e">
            <v>#N/A</v>
          </cell>
          <cell r="C172" t="str">
            <v xml:space="preserve">FSR/FVR/TX/FUSO - TAIL LENS (RED) </v>
          </cell>
          <cell r="D172" t="str">
            <v>FVR-TLSR-RH</v>
          </cell>
          <cell r="E172" t="str">
            <v>IZ01-0102B-00</v>
          </cell>
          <cell r="G172" t="str">
            <v>ISUZU</v>
          </cell>
          <cell r="H172" t="str">
            <v xml:space="preserve">ANCHUI TINCAI SILK CO. LTD</v>
          </cell>
          <cell r="I172" t="str">
            <v>LENS</v>
          </cell>
          <cell r="J172" t="str">
            <v>LENS</v>
          </cell>
          <cell r="K172">
            <v>1.6</v>
          </cell>
          <cell r="L172">
            <v>37</v>
          </cell>
          <cell r="M172">
            <v>60</v>
          </cell>
        </row>
        <row r="173">
          <cell r="A173">
            <v>10078</v>
          </cell>
          <cell r="B173" t="e">
            <v>#N/A</v>
          </cell>
          <cell r="C173" t="str">
            <v xml:space="preserve">FSR/FVR/TX/FUSO - TAIL LENS (YELLOW) </v>
          </cell>
          <cell r="D173" t="str">
            <v>FVR-TLSY-RH</v>
          </cell>
          <cell r="E173" t="str">
            <v>IZ01-0102B-00</v>
          </cell>
          <cell r="G173" t="str">
            <v>ISUZU</v>
          </cell>
          <cell r="H173" t="str">
            <v xml:space="preserve">ANCHUI TINCAI SILK CO. LTD</v>
          </cell>
          <cell r="I173" t="str">
            <v>LENS</v>
          </cell>
          <cell r="J173" t="str">
            <v>LENS</v>
          </cell>
          <cell r="K173">
            <v>1.6</v>
          </cell>
          <cell r="L173">
            <v>37</v>
          </cell>
          <cell r="M173">
            <v>60</v>
          </cell>
        </row>
        <row r="174">
          <cell r="A174">
            <v>13765</v>
          </cell>
          <cell r="B174">
            <v>13765</v>
          </cell>
          <cell r="C174" t="str">
            <v xml:space="preserve">ISUZU CXZ/GIGA/APX CABOVER TRUCK (94-) - LAMINATED FRONT WINDSCREEN</v>
          </cell>
          <cell r="D174" t="str">
            <v xml:space="preserve">CYH50 LFW</v>
          </cell>
          <cell r="E174" t="str">
            <v>2302*866</v>
          </cell>
          <cell r="F174" t="str">
            <v>ISUZU</v>
          </cell>
          <cell r="G174" t="str">
            <v>ISUZU</v>
          </cell>
          <cell r="H174" t="str">
            <v xml:space="preserve">XINYI AUTOMOBILE GLASS (SHENZHEN) CO. LTD</v>
          </cell>
          <cell r="I174" t="str">
            <v>AUTOGLASS</v>
          </cell>
          <cell r="J174" t="str">
            <v>AUTOGLASS</v>
          </cell>
          <cell r="K174">
            <v>28.63</v>
          </cell>
          <cell r="L174">
            <v>4770.47</v>
          </cell>
          <cell r="M174">
            <v>5700</v>
          </cell>
        </row>
        <row r="175">
          <cell r="A175">
            <v>11876</v>
          </cell>
          <cell r="B175">
            <v>11876</v>
          </cell>
          <cell r="C175" t="str">
            <v xml:space="preserve">ISUZU D-MAX PICK-UP (02-) - LAMINATED FRONT WINDSCREEN</v>
          </cell>
          <cell r="D175" t="str">
            <v xml:space="preserve">D-MAX-VP LFW/X</v>
          </cell>
          <cell r="E175" t="str">
            <v>IS0028-LFW01</v>
          </cell>
          <cell r="F175" t="str">
            <v xml:space="preserve">DMAX (02-13)</v>
          </cell>
          <cell r="G175" t="str">
            <v>ISUZU</v>
          </cell>
          <cell r="H175" t="str">
            <v xml:space="preserve">NANJING YUNHAI AUTOMOBILE GLASS &amp; EQUIPMENT MANUFACTURING CO., LTD</v>
          </cell>
          <cell r="I175" t="str">
            <v>AUTOGLASS</v>
          </cell>
          <cell r="J175" t="str">
            <v>AUTOGLASS</v>
          </cell>
          <cell r="K175">
            <v>14.38</v>
          </cell>
          <cell r="L175">
            <v>2396.0700000000002</v>
          </cell>
          <cell r="M175">
            <v>3000</v>
          </cell>
        </row>
        <row r="176">
          <cell r="A176">
            <v>13508</v>
          </cell>
          <cell r="B176">
            <v>13508</v>
          </cell>
          <cell r="C176" t="str">
            <v xml:space="preserve">ISUZU DMAX - 5D SUV&amp;PICKUP (12-16) - LAMINATED FRONT WINDSCREEN</v>
          </cell>
          <cell r="D176" t="str">
            <v xml:space="preserve">DMAX/12 LFW/X</v>
          </cell>
          <cell r="E176" t="str">
            <v xml:space="preserve">1701429 LFWVCPX</v>
          </cell>
          <cell r="F176" t="str">
            <v xml:space="preserve">DMAX (14-)</v>
          </cell>
          <cell r="G176" t="str">
            <v>ISUZU</v>
          </cell>
          <cell r="H176" t="str">
            <v xml:space="preserve">ZHEJIANG DAKE SAFETY GLASS CO.,LTD</v>
          </cell>
          <cell r="I176" t="str">
            <v>AUTOGLASS</v>
          </cell>
          <cell r="J176" t="str">
            <v>AUTOGLASS</v>
          </cell>
          <cell r="K176">
            <v>15.38</v>
          </cell>
          <cell r="L176">
            <v>2562.69</v>
          </cell>
          <cell r="M176">
            <v>3200</v>
          </cell>
        </row>
        <row r="177">
          <cell r="A177">
            <v>13513</v>
          </cell>
          <cell r="B177">
            <v>13513</v>
          </cell>
          <cell r="C177" t="str">
            <v xml:space="preserve">ISUZU DMAX (12-) - REAR HEATED WINDSCREEN</v>
          </cell>
          <cell r="D177" t="str">
            <v xml:space="preserve">DMAX/12 RWHX</v>
          </cell>
          <cell r="E177" t="str">
            <v xml:space="preserve">1701429 RW</v>
          </cell>
          <cell r="F177" t="str">
            <v xml:space="preserve">DMAX (14-)</v>
          </cell>
          <cell r="G177" t="str">
            <v>ISUZU</v>
          </cell>
          <cell r="H177" t="str">
            <v xml:space="preserve">ZHEJIANG DAKE SAFETY GLASS CO.,LTD</v>
          </cell>
          <cell r="I177" t="str">
            <v>AUTOGLASS</v>
          </cell>
          <cell r="J177" t="str">
            <v>AUTOGLASS</v>
          </cell>
          <cell r="K177">
            <v>10</v>
          </cell>
          <cell r="L177">
            <v>1</v>
          </cell>
          <cell r="M177">
            <v>2000</v>
          </cell>
        </row>
        <row r="178">
          <cell r="A178">
            <v>13510</v>
          </cell>
          <cell r="B178">
            <v>13510</v>
          </cell>
          <cell r="C178" t="str">
            <v xml:space="preserve">ISUZU DMAX D/CAB (12-) - FRONT DOOR GLASS - RH</v>
          </cell>
          <cell r="D178" t="str">
            <v xml:space="preserve">DMAX/12 FD/RH</v>
          </cell>
          <cell r="E178" t="str">
            <v xml:space="preserve">1701429 FD</v>
          </cell>
          <cell r="F178" t="str">
            <v xml:space="preserve">DMAX D/CAB (14-)</v>
          </cell>
          <cell r="G178" t="str">
            <v>ISUZU</v>
          </cell>
          <cell r="H178" t="str">
            <v xml:space="preserve">ZHEJIANG DAKE SAFETY GLASS CO.,LTD</v>
          </cell>
          <cell r="I178" t="str">
            <v>AUTOGLASS</v>
          </cell>
          <cell r="J178" t="str">
            <v>AUTOGLASS</v>
          </cell>
          <cell r="K178">
            <v>2.97</v>
          </cell>
          <cell r="L178">
            <v>461.09</v>
          </cell>
          <cell r="M178">
            <v>600</v>
          </cell>
        </row>
        <row r="179">
          <cell r="A179">
            <v>13514</v>
          </cell>
          <cell r="B179">
            <v>13514</v>
          </cell>
          <cell r="C179" t="str">
            <v xml:space="preserve">ISUZU DMAX D/CAB (12-) - SIDE FIX WINDOW - LH</v>
          </cell>
          <cell r="D179" t="str">
            <v xml:space="preserve">DMAX/12 SW/LHX 1HL</v>
          </cell>
          <cell r="E179" t="str">
            <v xml:space="preserve">1701429 SW</v>
          </cell>
          <cell r="F179" t="str">
            <v xml:space="preserve">DMAX D/CAB (14-)</v>
          </cell>
          <cell r="G179" t="str">
            <v>ISUZU</v>
          </cell>
          <cell r="H179" t="str">
            <v xml:space="preserve">ZHEJIANG DAKE SAFETY GLASS CO.,LTD</v>
          </cell>
          <cell r="I179" t="str">
            <v>AUTOGLASS</v>
          </cell>
          <cell r="J179" t="str">
            <v>AUTOGLASS</v>
          </cell>
          <cell r="K179">
            <v>4</v>
          </cell>
          <cell r="L179">
            <v>621</v>
          </cell>
          <cell r="M179">
            <v>800</v>
          </cell>
        </row>
        <row r="180">
          <cell r="A180">
            <v>13515</v>
          </cell>
          <cell r="B180">
            <v>13515</v>
          </cell>
          <cell r="C180" t="str">
            <v xml:space="preserve">ISUZU DMAX D/CAB (12-) - SIDE FIX WINDOW - RH</v>
          </cell>
          <cell r="D180" t="str">
            <v xml:space="preserve">DMAX/12 SW/RHX 1HL</v>
          </cell>
          <cell r="E180" t="str">
            <v xml:space="preserve">1701429 SW</v>
          </cell>
          <cell r="F180" t="str">
            <v xml:space="preserve">DMAX D/CAB (14-)</v>
          </cell>
          <cell r="G180" t="str">
            <v>ISUZU</v>
          </cell>
          <cell r="H180" t="str">
            <v xml:space="preserve">ZHEJIANG DAKE SAFETY GLASS CO.,LTD</v>
          </cell>
          <cell r="I180" t="str">
            <v>AUTOGLASS</v>
          </cell>
          <cell r="J180" t="str">
            <v>AUTOGLASS</v>
          </cell>
          <cell r="K180">
            <v>4</v>
          </cell>
          <cell r="L180">
            <v>621</v>
          </cell>
          <cell r="M180">
            <v>800</v>
          </cell>
        </row>
        <row r="181">
          <cell r="A181">
            <v>11972</v>
          </cell>
          <cell r="B181">
            <v>11972</v>
          </cell>
          <cell r="C181" t="str">
            <v xml:space="preserve">ISUZU ELF NR93 CABOVER TRUCK LOW CAB (93-) - LAMINATED FRONT WINDSCREEN</v>
          </cell>
          <cell r="D181" t="str">
            <v xml:space="preserve">NKR66E LFW/X</v>
          </cell>
          <cell r="E181" t="str">
            <v>1536*747</v>
          </cell>
          <cell r="F181" t="str">
            <v xml:space="preserve">ELF NPR93 CABOVER TRUCK 93-</v>
          </cell>
          <cell r="G181" t="str">
            <v>ISUZU</v>
          </cell>
          <cell r="H181" t="str">
            <v xml:space="preserve">XINYI AUTOMOBILE GLASS (SHENZHEN) CO. LTD</v>
          </cell>
          <cell r="I181" t="str">
            <v>AUTOGLASS</v>
          </cell>
          <cell r="J181" t="str">
            <v>AUTOGLASS</v>
          </cell>
          <cell r="K181">
            <v>14.41</v>
          </cell>
          <cell r="L181">
            <v>2401.0700000000002</v>
          </cell>
          <cell r="M181">
            <v>3000</v>
          </cell>
        </row>
        <row r="182">
          <cell r="A182">
            <v>13832</v>
          </cell>
          <cell r="B182" t="e">
            <v>#N/A</v>
          </cell>
          <cell r="C182" t="str">
            <v xml:space="preserve">ISUZU ELF NR93H CABOVER TRUCK HI-CAB (93-) - LAMINATED FRONT WINDSCREEN</v>
          </cell>
          <cell r="D182" t="str">
            <v xml:space="preserve">NHR-94 LFW/X</v>
          </cell>
          <cell r="E182" t="str">
            <v>IS887-000-0L</v>
          </cell>
          <cell r="F182" t="str">
            <v xml:space="preserve">NPR 4.3</v>
          </cell>
          <cell r="G182" t="str">
            <v>ISUZU</v>
          </cell>
          <cell r="H182" t="str">
            <v xml:space="preserve">BSG AUTO GLASS CO.,LTD</v>
          </cell>
          <cell r="I182" t="str">
            <v>AUTOGLASS</v>
          </cell>
          <cell r="J182" t="str">
            <v>AUTOGLASS</v>
          </cell>
          <cell r="K182">
            <v>14.63</v>
          </cell>
          <cell r="L182">
            <v>2437.7199999999998</v>
          </cell>
          <cell r="M182">
            <v>3100</v>
          </cell>
        </row>
        <row r="183">
          <cell r="A183">
            <v>13940</v>
          </cell>
          <cell r="B183">
            <v>13940</v>
          </cell>
          <cell r="C183" t="str">
            <v xml:space="preserve">ISUZU FASTER PICK-UP (81-) - LAMINATED FRONT WINDSCREEN</v>
          </cell>
          <cell r="D183" t="str">
            <v xml:space="preserve">KB81 LFW</v>
          </cell>
          <cell r="E183" t="str">
            <v>1364*649</v>
          </cell>
          <cell r="F183" t="str">
            <v xml:space="preserve">ISUZU TOUGHER KB81 81-</v>
          </cell>
          <cell r="G183" t="str">
            <v>ISUZU</v>
          </cell>
          <cell r="H183" t="str">
            <v xml:space="preserve">XINYI AUTOMOBILE GLASS (SHENZHEN) CO. LTD</v>
          </cell>
          <cell r="I183" t="str">
            <v>AUTOGLASS</v>
          </cell>
          <cell r="J183" t="str">
            <v>AUTOGLASS</v>
          </cell>
          <cell r="K183">
            <v>11.57</v>
          </cell>
          <cell r="L183">
            <v>2073.34</v>
          </cell>
          <cell r="M183">
            <v>2700</v>
          </cell>
        </row>
        <row r="184">
          <cell r="A184">
            <v>13669</v>
          </cell>
          <cell r="B184">
            <v>13669</v>
          </cell>
          <cell r="C184" t="str">
            <v xml:space="preserve">ISUZU FORWARD OOP TRUCK (94-)  - LAMINATED FRONT WINDSCREEN</v>
          </cell>
          <cell r="D184" t="str">
            <v xml:space="preserve">FTR-94 LFW/X</v>
          </cell>
          <cell r="E184" t="str">
            <v>IS867-000-0L</v>
          </cell>
          <cell r="F184" t="str">
            <v xml:space="preserve">FVR/FSR/FTR FORWARD TRUCK 94</v>
          </cell>
          <cell r="G184" t="str">
            <v>ISUZU</v>
          </cell>
          <cell r="H184" t="str">
            <v xml:space="preserve">BSG AUTO GLASS CO. LTD</v>
          </cell>
          <cell r="I184" t="str">
            <v>AUTOGLASS</v>
          </cell>
          <cell r="J184" t="str">
            <v>AUTOGLASS</v>
          </cell>
          <cell r="K184">
            <v>24.81</v>
          </cell>
          <cell r="L184">
            <v>4133.97</v>
          </cell>
          <cell r="M184">
            <v>4800</v>
          </cell>
        </row>
        <row r="185">
          <cell r="A185">
            <v>11878</v>
          </cell>
          <cell r="B185">
            <v>11878</v>
          </cell>
          <cell r="C185" t="str">
            <v xml:space="preserve">ISUZU TROOPER UB9 2/5D UTILITY (91-) - LAMINATED FRONT WINDSCREEN</v>
          </cell>
          <cell r="D185" t="str">
            <v xml:space="preserve">UBSV17 LFW/X</v>
          </cell>
          <cell r="E185" t="str">
            <v>1580*744</v>
          </cell>
          <cell r="F185" t="str">
            <v xml:space="preserve">ELF HI-CAB 93</v>
          </cell>
          <cell r="G185" t="str">
            <v>ISUZU</v>
          </cell>
          <cell r="H185" t="str">
            <v xml:space="preserve">ZHEJIANG DAKE SAFETY GLASS CO.,LTD</v>
          </cell>
          <cell r="I185" t="str">
            <v>AUTOGLASS</v>
          </cell>
          <cell r="J185" t="str">
            <v>AUTOGLASS</v>
          </cell>
          <cell r="K185">
            <v>15.35</v>
          </cell>
          <cell r="L185">
            <v>2750.72</v>
          </cell>
          <cell r="M185">
            <v>3600</v>
          </cell>
        </row>
        <row r="186">
          <cell r="A186">
            <v>12177</v>
          </cell>
          <cell r="B186" t="e">
            <v>#N/A</v>
          </cell>
          <cell r="C186" t="str">
            <v xml:space="preserve">KB21/26 - TAIL LAMP - LH</v>
          </cell>
          <cell r="D186" t="str">
            <v>KB21-TLA-LH</v>
          </cell>
          <cell r="E186" t="str">
            <v>IZ03-0202A</v>
          </cell>
          <cell r="G186" t="str">
            <v>ISUZU</v>
          </cell>
          <cell r="H186" t="str">
            <v xml:space="preserve">BEIN PARTS LIMITED</v>
          </cell>
          <cell r="I186" t="str">
            <v xml:space="preserve">TAIL LAMP</v>
          </cell>
          <cell r="J186" t="str">
            <v xml:space="preserve">TAIL LAMP</v>
          </cell>
          <cell r="K186">
            <v>0</v>
          </cell>
          <cell r="L186">
            <v>0</v>
          </cell>
          <cell r="M186">
            <v>0</v>
          </cell>
        </row>
        <row r="187">
          <cell r="A187">
            <v>12183</v>
          </cell>
          <cell r="B187" t="e">
            <v>#N/A</v>
          </cell>
          <cell r="C187" t="str">
            <v xml:space="preserve">KB21/26 - TAIL LAMP - RH</v>
          </cell>
          <cell r="D187" t="str">
            <v>KB21-TLA-RH</v>
          </cell>
          <cell r="E187" t="str">
            <v>IZ03-0202A</v>
          </cell>
          <cell r="G187" t="str">
            <v>ISUZU</v>
          </cell>
          <cell r="H187" t="str">
            <v xml:space="preserve">BEIN PARTS LIMITED</v>
          </cell>
          <cell r="I187" t="str">
            <v xml:space="preserve">TAIL LAMP</v>
          </cell>
          <cell r="J187" t="str">
            <v xml:space="preserve">TAIL LAMP</v>
          </cell>
          <cell r="K187">
            <v>0</v>
          </cell>
          <cell r="L187">
            <v>0</v>
          </cell>
          <cell r="M187">
            <v>0</v>
          </cell>
        </row>
        <row r="188">
          <cell r="A188">
            <v>12179</v>
          </cell>
          <cell r="B188" t="e">
            <v>#N/A</v>
          </cell>
          <cell r="C188" t="str">
            <v xml:space="preserve">KB21/26 - TAIL LENS - LH</v>
          </cell>
          <cell r="D188" t="str">
            <v>KB21-TLS-LH</v>
          </cell>
          <cell r="E188" t="str">
            <v>00-IZ03-0202A</v>
          </cell>
          <cell r="G188" t="str">
            <v>ISUZU</v>
          </cell>
          <cell r="H188" t="str">
            <v xml:space="preserve">BEIN PARTS LIMITED</v>
          </cell>
          <cell r="I188" t="str">
            <v>LENS</v>
          </cell>
          <cell r="J188" t="str">
            <v>LENS</v>
          </cell>
          <cell r="K188">
            <v>0</v>
          </cell>
          <cell r="L188">
            <v>0</v>
          </cell>
          <cell r="M188">
            <v>0</v>
          </cell>
        </row>
        <row r="189">
          <cell r="A189">
            <v>12178</v>
          </cell>
          <cell r="B189" t="e">
            <v>#N/A</v>
          </cell>
          <cell r="C189" t="str">
            <v xml:space="preserve">KB21/26 - TAIL LENS - RH</v>
          </cell>
          <cell r="D189" t="str">
            <v>KB21-TLS-RH</v>
          </cell>
          <cell r="E189" t="str">
            <v>00-IZ03-0202A</v>
          </cell>
          <cell r="G189" t="str">
            <v>ISUZU</v>
          </cell>
          <cell r="H189" t="str">
            <v xml:space="preserve">BEIN PARTS LIMITED</v>
          </cell>
          <cell r="I189" t="str">
            <v>LENS</v>
          </cell>
          <cell r="J189" t="str">
            <v>LENS</v>
          </cell>
          <cell r="K189">
            <v>0</v>
          </cell>
          <cell r="L189">
            <v>0</v>
          </cell>
          <cell r="M189">
            <v>0</v>
          </cell>
        </row>
        <row r="190">
          <cell r="A190">
            <v>10018</v>
          </cell>
          <cell r="B190">
            <v>10018</v>
          </cell>
          <cell r="C190" t="str">
            <v xml:space="preserve">NHR 3.6 (93-03) - FRONT GRILL (SMALL)</v>
          </cell>
          <cell r="D190" t="str">
            <v>NHR3.6-GRL</v>
          </cell>
          <cell r="E190" t="str">
            <v>IZ02-0114</v>
          </cell>
          <cell r="G190" t="str">
            <v>ISUZU</v>
          </cell>
          <cell r="H190" t="str">
            <v xml:space="preserve">ANCHUI TINCAI SILK CO. LTD</v>
          </cell>
          <cell r="I190" t="str">
            <v>GRILL</v>
          </cell>
          <cell r="J190" t="str">
            <v>GRILL</v>
          </cell>
          <cell r="K190">
            <v>14</v>
          </cell>
          <cell r="L190">
            <v>381</v>
          </cell>
          <cell r="M190">
            <v>570</v>
          </cell>
        </row>
        <row r="191">
          <cell r="A191">
            <v>13873</v>
          </cell>
          <cell r="B191" t="e">
            <v>#N/A</v>
          </cell>
          <cell r="C191" t="str">
            <v xml:space="preserve">NHR 3.6 (93-03) - FRONT GRILL BLACK(SHORT)</v>
          </cell>
          <cell r="D191" t="str">
            <v>NHR3.6-GRL</v>
          </cell>
          <cell r="G191" t="str">
            <v>ISUZU</v>
          </cell>
          <cell r="H191" t="str">
            <v xml:space="preserve">ANCHUI TINCAI SILK CO. LTD</v>
          </cell>
          <cell r="I191" t="str">
            <v>GRILL</v>
          </cell>
          <cell r="J191" t="str">
            <v>GRILL</v>
          </cell>
          <cell r="K191">
            <v>14</v>
          </cell>
          <cell r="L191">
            <v>750</v>
          </cell>
          <cell r="M191">
            <v>900</v>
          </cell>
        </row>
        <row r="192">
          <cell r="A192">
            <v>10025</v>
          </cell>
          <cell r="B192">
            <v>10025</v>
          </cell>
          <cell r="C192" t="str">
            <v xml:space="preserve">NHR 4.3 (04-05) - FRONT GRILL(SHORT)</v>
          </cell>
          <cell r="D192" t="str">
            <v>NHR4.3-GRL</v>
          </cell>
          <cell r="E192" t="str">
            <v>IZ07-0114A</v>
          </cell>
          <cell r="G192" t="str">
            <v>ISUZU</v>
          </cell>
          <cell r="H192" t="str">
            <v xml:space="preserve">ANCHUI TINCAI SILK CO. LTD</v>
          </cell>
          <cell r="I192" t="str">
            <v>GRILL</v>
          </cell>
          <cell r="J192" t="str">
            <v>GRILL</v>
          </cell>
          <cell r="K192">
            <v>34</v>
          </cell>
          <cell r="L192">
            <v>925</v>
          </cell>
          <cell r="M192">
            <v>1390</v>
          </cell>
        </row>
        <row r="193">
          <cell r="A193">
            <v>10017</v>
          </cell>
          <cell r="B193">
            <v>10017</v>
          </cell>
          <cell r="C193" t="str">
            <v xml:space="preserve">NHR 4.3 (04-14) - FRONT WIPER PANEL </v>
          </cell>
          <cell r="D193" t="str">
            <v xml:space="preserve">NPR4.3- FWP</v>
          </cell>
          <cell r="E193" t="str">
            <v>IZ07-0115B</v>
          </cell>
          <cell r="G193" t="str">
            <v>ISUZU</v>
          </cell>
          <cell r="H193" t="str">
            <v xml:space="preserve">ANCHUI TINCAI SILK CO. LTD</v>
          </cell>
          <cell r="I193" t="str">
            <v xml:space="preserve">CORNER PANELS &amp; DOOR GARNISH</v>
          </cell>
          <cell r="J193" t="str">
            <v xml:space="preserve">CORNER PANELS &amp; DOOR GARNISH</v>
          </cell>
          <cell r="K193">
            <v>8.1999999999999993</v>
          </cell>
          <cell r="L193">
            <v>1282</v>
          </cell>
          <cell r="M193">
            <v>1990</v>
          </cell>
        </row>
        <row r="194">
          <cell r="A194">
            <v>12252</v>
          </cell>
          <cell r="B194">
            <v>12252</v>
          </cell>
          <cell r="C194" t="str">
            <v xml:space="preserve">NKR 3.3 -  MIRROR GLASS</v>
          </cell>
          <cell r="D194" t="str">
            <v>NKR3.3-MG</v>
          </cell>
          <cell r="E194" t="str">
            <v>LL-050</v>
          </cell>
          <cell r="G194" t="str">
            <v>ISUZU</v>
          </cell>
          <cell r="H194" t="str">
            <v xml:space="preserve">JIANGSU L.L TRUCK MIRROR CO.,LTD</v>
          </cell>
          <cell r="I194" t="str">
            <v xml:space="preserve">TRUCK MIRRORS</v>
          </cell>
          <cell r="J194" t="str">
            <v xml:space="preserve">TRUCK MIRRORS</v>
          </cell>
          <cell r="K194">
            <v>0.81</v>
          </cell>
          <cell r="L194">
            <v>127</v>
          </cell>
          <cell r="M194">
            <v>200</v>
          </cell>
        </row>
        <row r="195">
          <cell r="A195">
            <v>11223</v>
          </cell>
          <cell r="B195">
            <v>11223</v>
          </cell>
          <cell r="C195" t="str">
            <v xml:space="preserve">NKR 3.3 - CORNER LAMP - LH</v>
          </cell>
          <cell r="D195" t="str">
            <v>NKR3.3-CLA-LH</v>
          </cell>
          <cell r="E195" t="str">
            <v>IZ01-0103</v>
          </cell>
          <cell r="G195" t="str">
            <v>ISUZU</v>
          </cell>
          <cell r="H195" t="str">
            <v xml:space="preserve">ANCHUI TINCAI SILK CO. LTD</v>
          </cell>
          <cell r="I195" t="str">
            <v xml:space="preserve">CORNER LAMP</v>
          </cell>
          <cell r="J195" t="str">
            <v xml:space="preserve">CORNER LAMP</v>
          </cell>
          <cell r="K195">
            <v>6.5</v>
          </cell>
          <cell r="L195">
            <v>166</v>
          </cell>
          <cell r="M195">
            <v>250</v>
          </cell>
        </row>
        <row r="196">
          <cell r="A196">
            <v>10057</v>
          </cell>
          <cell r="B196">
            <v>10057</v>
          </cell>
          <cell r="C196" t="str">
            <v xml:space="preserve">NKR 3.3 - CORNER LAMP - RH</v>
          </cell>
          <cell r="D196" t="str">
            <v>NKR3.3-CLA-RH</v>
          </cell>
          <cell r="E196" t="str">
            <v>IZ01-0103</v>
          </cell>
          <cell r="G196" t="str">
            <v>ISUZU</v>
          </cell>
          <cell r="H196" t="str">
            <v xml:space="preserve">ANCHUI TINCAI SILK CO. LTD</v>
          </cell>
          <cell r="I196" t="str">
            <v xml:space="preserve">CORNER LAMP</v>
          </cell>
          <cell r="J196" t="str">
            <v xml:space="preserve">CORNER LAMP</v>
          </cell>
          <cell r="K196">
            <v>6.5</v>
          </cell>
          <cell r="L196">
            <v>166</v>
          </cell>
          <cell r="M196">
            <v>250</v>
          </cell>
        </row>
        <row r="197">
          <cell r="A197">
            <v>10058</v>
          </cell>
          <cell r="B197">
            <v>10058</v>
          </cell>
          <cell r="C197" t="str">
            <v xml:space="preserve">NKR 3.3 - CORNER LENS</v>
          </cell>
          <cell r="D197" t="str">
            <v>NKR3.3-CLS</v>
          </cell>
          <cell r="E197" t="str">
            <v>IZ01-0103</v>
          </cell>
          <cell r="G197" t="str">
            <v>ISUZU</v>
          </cell>
          <cell r="H197" t="str">
            <v xml:space="preserve">ANCHUI TINCAI SILK CO. LTD</v>
          </cell>
          <cell r="I197" t="str">
            <v>LENS</v>
          </cell>
          <cell r="J197" t="str">
            <v>LENS</v>
          </cell>
          <cell r="K197">
            <v>2.5</v>
          </cell>
          <cell r="L197">
            <v>153</v>
          </cell>
          <cell r="M197">
            <v>100</v>
          </cell>
        </row>
        <row r="198">
          <cell r="A198">
            <v>12302</v>
          </cell>
          <cell r="B198" t="e">
            <v>#N/A</v>
          </cell>
          <cell r="C198" t="str">
            <v xml:space="preserve">NKR 3.3 - CORNER LENS (BROKEN)</v>
          </cell>
          <cell r="D198" t="str">
            <v>NKR3.3-CLS/B</v>
          </cell>
          <cell r="E198" t="str">
            <v>IZ01-0103-00</v>
          </cell>
          <cell r="G198" t="str">
            <v>ISUZU</v>
          </cell>
          <cell r="H198" t="str">
            <v xml:space="preserve">ANCHUI TINCAI SILK CO. LTD</v>
          </cell>
          <cell r="I198" t="str">
            <v>LENS</v>
          </cell>
          <cell r="J198" t="str">
            <v>LENS</v>
          </cell>
          <cell r="K198">
            <v>2.5</v>
          </cell>
          <cell r="L198">
            <v>64</v>
          </cell>
          <cell r="M198">
            <v>100</v>
          </cell>
        </row>
        <row r="199">
          <cell r="A199">
            <v>10059</v>
          </cell>
          <cell r="B199">
            <v>10059</v>
          </cell>
          <cell r="C199" t="str">
            <v xml:space="preserve">NKR 3.3 - FOG LAMP</v>
          </cell>
          <cell r="D199" t="str">
            <v>NKR3.3-FLA</v>
          </cell>
          <cell r="E199" t="str">
            <v>IZ01-0105</v>
          </cell>
          <cell r="G199" t="str">
            <v>ISUZU</v>
          </cell>
          <cell r="H199" t="str">
            <v xml:space="preserve">JIANGSU GELING AUTO PARTS CO.,LTD</v>
          </cell>
          <cell r="I199" t="str">
            <v xml:space="preserve">FOG LAMP</v>
          </cell>
          <cell r="J199" t="str">
            <v xml:space="preserve">FOG LAMP</v>
          </cell>
          <cell r="K199">
            <v>7</v>
          </cell>
          <cell r="L199">
            <v>190</v>
          </cell>
          <cell r="M199">
            <v>290</v>
          </cell>
        </row>
        <row r="200">
          <cell r="A200">
            <v>10060</v>
          </cell>
          <cell r="B200">
            <v>10060</v>
          </cell>
          <cell r="C200" t="str">
            <v xml:space="preserve">NKR 3.3 - FOG LENS</v>
          </cell>
          <cell r="D200" t="str">
            <v>NKR3.3-FLS</v>
          </cell>
          <cell r="E200" t="str">
            <v>IZ01-0105-00</v>
          </cell>
          <cell r="G200" t="str">
            <v>ISUZU</v>
          </cell>
          <cell r="H200" t="str">
            <v xml:space="preserve">ANCHUI TINCAI SILK CO. LTD</v>
          </cell>
          <cell r="I200" t="str">
            <v>LENS</v>
          </cell>
          <cell r="J200" t="str">
            <v>LENS</v>
          </cell>
          <cell r="K200">
            <v>3</v>
          </cell>
          <cell r="L200">
            <v>82</v>
          </cell>
          <cell r="M200">
            <v>120</v>
          </cell>
        </row>
        <row r="201">
          <cell r="A201">
            <v>10063</v>
          </cell>
          <cell r="B201">
            <v>10063</v>
          </cell>
          <cell r="C201" t="str">
            <v xml:space="preserve">NKR 3.3 - FRONT BUMPER W/O FOG LAMP HOLE, W/PLATE (1680MM)</v>
          </cell>
          <cell r="D201" t="str">
            <v>NKR3.3-BPRFWOH</v>
          </cell>
          <cell r="E201" t="str">
            <v>IZ01-0108</v>
          </cell>
          <cell r="G201" t="str">
            <v>ISUZU</v>
          </cell>
          <cell r="H201" t="str">
            <v xml:space="preserve">ANCHUI TINCAI SILK CO. LTD</v>
          </cell>
          <cell r="I201" t="str">
            <v>BUMPER</v>
          </cell>
          <cell r="J201" t="str">
            <v>BUMPER</v>
          </cell>
          <cell r="K201">
            <v>58</v>
          </cell>
          <cell r="L201">
            <v>1305</v>
          </cell>
          <cell r="M201">
            <v>2020</v>
          </cell>
        </row>
        <row r="202">
          <cell r="A202">
            <v>10068</v>
          </cell>
          <cell r="B202">
            <v>10068</v>
          </cell>
          <cell r="C202" t="str">
            <v xml:space="preserve">NKR 3.3 - FRONT GRILL (BLUE)</v>
          </cell>
          <cell r="D202" t="str">
            <v>NKR3.3-GRL</v>
          </cell>
          <cell r="E202" t="str">
            <v>GL-017-043</v>
          </cell>
          <cell r="G202" t="str">
            <v>ISUZU</v>
          </cell>
          <cell r="H202" t="str">
            <v xml:space="preserve">JIANGSU GELING AUTO PARTS CO.,LTD</v>
          </cell>
          <cell r="I202" t="str">
            <v>GRILL</v>
          </cell>
          <cell r="J202" t="str">
            <v>GRILL</v>
          </cell>
          <cell r="K202">
            <v>8.82</v>
          </cell>
          <cell r="L202">
            <v>1379</v>
          </cell>
          <cell r="M202">
            <v>2140</v>
          </cell>
        </row>
        <row r="203">
          <cell r="A203">
            <v>10052</v>
          </cell>
          <cell r="B203">
            <v>10052</v>
          </cell>
          <cell r="C203" t="str">
            <v xml:space="preserve">NKR 3.3 - HEAD LAMP - LH</v>
          </cell>
          <cell r="D203" t="str">
            <v>NKR3.3-HLA-LH</v>
          </cell>
          <cell r="E203" t="str">
            <v>IZ01-0101</v>
          </cell>
          <cell r="G203" t="str">
            <v>ISUZU</v>
          </cell>
          <cell r="H203" t="str">
            <v xml:space="preserve">ANCHUI TINCAI SILK CO. LTD</v>
          </cell>
          <cell r="I203" t="str">
            <v xml:space="preserve">HEAD LAMP</v>
          </cell>
          <cell r="J203" t="str">
            <v xml:space="preserve">HEAD LAMP</v>
          </cell>
          <cell r="K203">
            <v>35</v>
          </cell>
          <cell r="L203">
            <v>813.75</v>
          </cell>
          <cell r="M203">
            <v>1220</v>
          </cell>
        </row>
        <row r="204">
          <cell r="A204">
            <v>10051</v>
          </cell>
          <cell r="B204">
            <v>10051</v>
          </cell>
          <cell r="C204" t="str">
            <v xml:space="preserve">NKR 3.3 - HEAD LAMP - RH</v>
          </cell>
          <cell r="D204" t="str">
            <v>NKR3.3-HLA-RH</v>
          </cell>
          <cell r="E204" t="str">
            <v>IZ01-0101</v>
          </cell>
          <cell r="G204" t="str">
            <v>ISUZU</v>
          </cell>
          <cell r="H204" t="str">
            <v xml:space="preserve">ANCHUI TINCAI SILK CO. LTD</v>
          </cell>
          <cell r="I204" t="str">
            <v xml:space="preserve">HEAD LAMP</v>
          </cell>
          <cell r="J204" t="str">
            <v xml:space="preserve">HEAD LAMP</v>
          </cell>
          <cell r="K204">
            <v>35</v>
          </cell>
          <cell r="L204">
            <v>813.75</v>
          </cell>
          <cell r="M204">
            <v>1220</v>
          </cell>
        </row>
        <row r="205">
          <cell r="A205">
            <v>10054</v>
          </cell>
          <cell r="B205">
            <v>10054</v>
          </cell>
          <cell r="C205" t="str">
            <v xml:space="preserve">NKR 3.3 - HEAD LAMP BRACKET - LH</v>
          </cell>
          <cell r="D205" t="str">
            <v>NKR3.3-HLB-LH</v>
          </cell>
          <cell r="E205" t="str">
            <v>IZ01-0101-1</v>
          </cell>
          <cell r="G205" t="str">
            <v>ISUZU</v>
          </cell>
          <cell r="H205" t="str">
            <v xml:space="preserve">ANCHUI TINCAI SILK CO. LTD</v>
          </cell>
          <cell r="I205" t="str">
            <v xml:space="preserve">HEAD LAMP</v>
          </cell>
          <cell r="J205" t="str">
            <v xml:space="preserve">HEAD LAMP</v>
          </cell>
          <cell r="K205">
            <v>18</v>
          </cell>
          <cell r="L205">
            <v>490</v>
          </cell>
          <cell r="M205">
            <v>730</v>
          </cell>
        </row>
        <row r="206">
          <cell r="A206">
            <v>10053</v>
          </cell>
          <cell r="B206">
            <v>10053</v>
          </cell>
          <cell r="C206" t="str">
            <v xml:space="preserve">NKR 3.3 - HEAD LAMP BRACKET - RH</v>
          </cell>
          <cell r="D206" t="str">
            <v>NKR3.3-HLB-RH</v>
          </cell>
          <cell r="E206" t="str">
            <v>IZ01-0101-1</v>
          </cell>
          <cell r="G206" t="str">
            <v>ISUZU</v>
          </cell>
          <cell r="H206" t="str">
            <v xml:space="preserve">ANCHUI TINCAI SILK CO. LTD</v>
          </cell>
          <cell r="I206" t="str">
            <v xml:space="preserve">HEAD LAMP</v>
          </cell>
          <cell r="J206" t="str">
            <v xml:space="preserve">HEAD LAMP</v>
          </cell>
          <cell r="K206">
            <v>18</v>
          </cell>
          <cell r="L206">
            <v>490</v>
          </cell>
          <cell r="M206">
            <v>730</v>
          </cell>
        </row>
        <row r="207">
          <cell r="A207">
            <v>10062</v>
          </cell>
          <cell r="B207">
            <v>10062</v>
          </cell>
          <cell r="C207" t="str">
            <v xml:space="preserve">NKR 3.3 - SIDE GRILL (BLUE) - LH</v>
          </cell>
          <cell r="D207" t="str">
            <v>NKR3.3-SGL-LH</v>
          </cell>
          <cell r="E207" t="str">
            <v>IZ01-0214-02</v>
          </cell>
          <cell r="G207" t="str">
            <v>ISUZU</v>
          </cell>
          <cell r="H207" t="str">
            <v xml:space="preserve">ANCHUI TINCAI SILK CO. LTD</v>
          </cell>
          <cell r="I207" t="str">
            <v>GRILL</v>
          </cell>
          <cell r="J207" t="str">
            <v>GRILL</v>
          </cell>
          <cell r="K207">
            <v>8.5</v>
          </cell>
          <cell r="L207">
            <v>198</v>
          </cell>
          <cell r="M207">
            <v>310</v>
          </cell>
        </row>
        <row r="208">
          <cell r="A208">
            <v>10061</v>
          </cell>
          <cell r="B208">
            <v>10061</v>
          </cell>
          <cell r="C208" t="str">
            <v xml:space="preserve">NKR 3.3 - SIDE GRILL (BLUE) - RH </v>
          </cell>
          <cell r="D208" t="str">
            <v>NKR3.3-SGL-RH</v>
          </cell>
          <cell r="E208" t="str">
            <v>IZ01-0214-02</v>
          </cell>
          <cell r="G208" t="str">
            <v>ISUZU</v>
          </cell>
          <cell r="H208" t="str">
            <v xml:space="preserve">ANCHUI TINCAI SILK CO. LTD</v>
          </cell>
          <cell r="I208" t="str">
            <v>GRILL</v>
          </cell>
          <cell r="J208" t="str">
            <v>GRILL</v>
          </cell>
          <cell r="K208">
            <v>8.5</v>
          </cell>
          <cell r="L208">
            <v>198</v>
          </cell>
          <cell r="M208">
            <v>310</v>
          </cell>
        </row>
        <row r="209">
          <cell r="A209">
            <v>12326</v>
          </cell>
          <cell r="B209" t="e">
            <v>#N/A</v>
          </cell>
          <cell r="C209" t="str">
            <v xml:space="preserve">NKR 3.3 - SIDE GRILL (BLUE) (BROKEN) - LH</v>
          </cell>
          <cell r="D209" t="str">
            <v>NKR3.3-SGL-LH</v>
          </cell>
          <cell r="E209" t="str">
            <v>IZ01-0214-02</v>
          </cell>
          <cell r="G209" t="str">
            <v>ISUZU</v>
          </cell>
          <cell r="H209" t="str">
            <v xml:space="preserve">ANCHUI TINCAI SILK CO. LTD</v>
          </cell>
          <cell r="I209" t="str">
            <v>GRILL</v>
          </cell>
          <cell r="J209" t="str">
            <v>GRILL</v>
          </cell>
          <cell r="K209">
            <v>0.85</v>
          </cell>
          <cell r="L209">
            <v>127</v>
          </cell>
          <cell r="M209">
            <v>200</v>
          </cell>
        </row>
        <row r="210">
          <cell r="A210">
            <v>12325</v>
          </cell>
          <cell r="B210" t="e">
            <v>#N/A</v>
          </cell>
          <cell r="C210" t="str">
            <v xml:space="preserve">NKR 3.3 - SIDE GRILL (BLUE) (BROKEN) - RH </v>
          </cell>
          <cell r="D210" t="str">
            <v>NKR3.3-SGL-RH</v>
          </cell>
          <cell r="E210" t="str">
            <v>IZ01-0214-02</v>
          </cell>
          <cell r="G210" t="str">
            <v>ISUZU</v>
          </cell>
          <cell r="H210" t="str">
            <v xml:space="preserve">ANCHUI TINCAI SILK CO. LTD</v>
          </cell>
          <cell r="I210" t="str">
            <v>GRILL</v>
          </cell>
          <cell r="J210" t="str">
            <v>GRILL</v>
          </cell>
          <cell r="K210">
            <v>0.85</v>
          </cell>
          <cell r="L210">
            <v>127</v>
          </cell>
          <cell r="M210">
            <v>200</v>
          </cell>
        </row>
        <row r="211">
          <cell r="A211">
            <v>10050</v>
          </cell>
          <cell r="B211">
            <v>10050</v>
          </cell>
          <cell r="C211" t="str">
            <v xml:space="preserve">NKR 3.3 SIDE MIRROR</v>
          </cell>
          <cell r="D211" t="str">
            <v>NKR3.3-SM</v>
          </cell>
          <cell r="E211" t="str">
            <v>LL-050</v>
          </cell>
          <cell r="G211" t="str">
            <v>ISUZU</v>
          </cell>
          <cell r="H211" t="str">
            <v xml:space="preserve">JIANGSU L.L TRUCK MIRROR CO.,LTD</v>
          </cell>
          <cell r="I211" t="str">
            <v xml:space="preserve">TRUCK MIRRORS</v>
          </cell>
          <cell r="J211" t="str">
            <v xml:space="preserve">TRUCK MIRRORS</v>
          </cell>
          <cell r="K211">
            <v>5.3</v>
          </cell>
          <cell r="L211">
            <v>135.15</v>
          </cell>
          <cell r="M211">
            <v>220</v>
          </cell>
        </row>
        <row r="212">
          <cell r="A212">
            <v>10031</v>
          </cell>
          <cell r="B212" t="e">
            <v>#N/A</v>
          </cell>
          <cell r="C212" t="str">
            <v xml:space="preserve">NKR 3.6 - MIRROR GLASS - 3MM</v>
          </cell>
          <cell r="D212" t="str">
            <v>NKR3.6-SMB</v>
          </cell>
          <cell r="E212" t="str">
            <v>LL-042-00</v>
          </cell>
          <cell r="G212" t="str">
            <v>ISUZU</v>
          </cell>
          <cell r="H212" t="str">
            <v xml:space="preserve">JIANGSU L.L TRUCK MIRROR CO.,LTD</v>
          </cell>
          <cell r="I212" t="str">
            <v xml:space="preserve">TRUCK MIRRORS</v>
          </cell>
          <cell r="J212" t="str">
            <v xml:space="preserve">TRUCK MIRRORS</v>
          </cell>
          <cell r="K212">
            <v>0.46</v>
          </cell>
          <cell r="L212">
            <v>72</v>
          </cell>
          <cell r="M212">
            <v>110</v>
          </cell>
        </row>
        <row r="213">
          <cell r="A213">
            <v>10030</v>
          </cell>
          <cell r="B213">
            <v>10030</v>
          </cell>
          <cell r="C213" t="str">
            <v xml:space="preserve">NKR 3.6 - SIDE MIRROR</v>
          </cell>
          <cell r="D213" t="str">
            <v>NKR3.6-SM</v>
          </cell>
          <cell r="E213" t="str">
            <v>LL-042</v>
          </cell>
          <cell r="G213" t="str">
            <v>ISUZU</v>
          </cell>
          <cell r="H213" t="str">
            <v xml:space="preserve">JIANGSU L.L TRUCK MIRROR CO.,LTD</v>
          </cell>
          <cell r="I213" t="str">
            <v xml:space="preserve">TRUCK MIRRORS</v>
          </cell>
          <cell r="J213" t="str">
            <v xml:space="preserve">TRUCK MIRRORS</v>
          </cell>
          <cell r="K213">
            <v>7</v>
          </cell>
          <cell r="L213">
            <v>110</v>
          </cell>
          <cell r="M213">
            <v>170</v>
          </cell>
        </row>
        <row r="214">
          <cell r="A214">
            <v>12230</v>
          </cell>
          <cell r="B214" t="e">
            <v>#N/A</v>
          </cell>
          <cell r="C214" t="str">
            <v xml:space="preserve">NKR 3.6 - SIDE MIRROR (BROKEN)</v>
          </cell>
          <cell r="D214" t="str">
            <v>NKR3.6-SM-B</v>
          </cell>
          <cell r="E214" t="str">
            <v>LL-042</v>
          </cell>
          <cell r="G214" t="str">
            <v>ISUZU</v>
          </cell>
          <cell r="H214" t="str">
            <v xml:space="preserve">JIANGSU L.L TRUCK MIRROR CO.,LTD</v>
          </cell>
          <cell r="I214" t="str">
            <v xml:space="preserve">TRUCK MIRRORS</v>
          </cell>
          <cell r="J214" t="str">
            <v xml:space="preserve">TRUCK MIRRORS</v>
          </cell>
          <cell r="K214">
            <v>1.1299999999999999</v>
          </cell>
          <cell r="L214">
            <v>169</v>
          </cell>
          <cell r="M214">
            <v>260</v>
          </cell>
        </row>
        <row r="215">
          <cell r="A215">
            <v>10019</v>
          </cell>
          <cell r="B215">
            <v>10019</v>
          </cell>
          <cell r="C215" t="str">
            <v xml:space="preserve">NKR 3.6/4.3 - FRONT BUMPER WITH FOG LAMP HOLE (1680MM)</v>
          </cell>
          <cell r="D215" t="str">
            <v>NKR3.6/4.3-BPRF</v>
          </cell>
          <cell r="E215" t="str">
            <v>IZ02-0108B</v>
          </cell>
          <cell r="G215" t="str">
            <v>ISUZU</v>
          </cell>
          <cell r="H215" t="str">
            <v xml:space="preserve">ANCHUI TINCAI SILK CO. LTD</v>
          </cell>
          <cell r="I215" t="str">
            <v xml:space="preserve">FOG LAMP</v>
          </cell>
          <cell r="J215" t="str">
            <v xml:space="preserve">FOG LAMP</v>
          </cell>
          <cell r="K215">
            <v>46</v>
          </cell>
          <cell r="L215">
            <v>1035</v>
          </cell>
          <cell r="M215">
            <v>1600</v>
          </cell>
        </row>
        <row r="216">
          <cell r="A216">
            <v>10024</v>
          </cell>
          <cell r="B216">
            <v>10024</v>
          </cell>
          <cell r="C216" t="str">
            <v xml:space="preserve">NKR 4.3 (04-05) - FRONT BUMPER W/OUT FOG LAMP (1680MM)</v>
          </cell>
          <cell r="D216" t="str">
            <v>NKR4.3-BPRF</v>
          </cell>
          <cell r="E216" t="str">
            <v>IZ07-0108B</v>
          </cell>
          <cell r="G216" t="str">
            <v>ISUZU</v>
          </cell>
          <cell r="H216" t="str">
            <v xml:space="preserve">ANCHUI TINCAI SILK CO. LTD</v>
          </cell>
          <cell r="I216" t="str">
            <v xml:space="preserve">FOG LAMP</v>
          </cell>
          <cell r="J216" t="str">
            <v xml:space="preserve">FOG LAMP</v>
          </cell>
          <cell r="K216">
            <v>8.52</v>
          </cell>
          <cell r="L216">
            <v>1332</v>
          </cell>
          <cell r="M216">
            <v>2060</v>
          </cell>
        </row>
        <row r="217">
          <cell r="A217">
            <v>13749</v>
          </cell>
          <cell r="B217" t="e">
            <v>#N/A</v>
          </cell>
          <cell r="C217" t="str">
            <v xml:space="preserve">NKR ELF (93-03) - HEAD GLASS - LH</v>
          </cell>
          <cell r="D217" t="str">
            <v>ELF/93-HGS-LH</v>
          </cell>
          <cell r="E217" t="str">
            <v xml:space="preserve">SI 9630</v>
          </cell>
          <cell r="G217" t="str">
            <v xml:space="preserve">ISUZU </v>
          </cell>
          <cell r="H217" t="str">
            <v xml:space="preserve">SUN IMPEX </v>
          </cell>
          <cell r="I217" t="str">
            <v xml:space="preserve">HEAD GLASS</v>
          </cell>
          <cell r="J217" t="str">
            <v xml:space="preserve">HEAD GLASS</v>
          </cell>
          <cell r="K217">
            <v>2.25</v>
          </cell>
          <cell r="L217">
            <v>352</v>
          </cell>
          <cell r="M217">
            <v>550</v>
          </cell>
        </row>
        <row r="218">
          <cell r="A218">
            <v>13748</v>
          </cell>
          <cell r="B218" t="e">
            <v>#N/A</v>
          </cell>
          <cell r="C218" t="str">
            <v xml:space="preserve">NKR ELF (93-03) - HEAD GLASS - RH</v>
          </cell>
          <cell r="D218" t="str">
            <v>ELF/93-HGS-RH</v>
          </cell>
          <cell r="E218" t="str">
            <v xml:space="preserve">SI 9630</v>
          </cell>
          <cell r="G218" t="str">
            <v xml:space="preserve">ISUZU </v>
          </cell>
          <cell r="H218" t="str">
            <v xml:space="preserve">SUN IMPEX </v>
          </cell>
          <cell r="I218" t="str">
            <v xml:space="preserve">HEAD GLASS</v>
          </cell>
          <cell r="J218" t="str">
            <v xml:space="preserve">HEAD GLASS</v>
          </cell>
          <cell r="K218">
            <v>2.25</v>
          </cell>
          <cell r="L218">
            <v>352</v>
          </cell>
          <cell r="M218">
            <v>550</v>
          </cell>
        </row>
        <row r="219">
          <cell r="A219">
            <v>10021</v>
          </cell>
          <cell r="B219">
            <v>10021</v>
          </cell>
          <cell r="C219" t="str">
            <v xml:space="preserve">NKR ELF (93-03) - HEAD LAMP - LH</v>
          </cell>
          <cell r="D219" t="str">
            <v>ELF-HLA-LH</v>
          </cell>
          <cell r="E219" t="str">
            <v>IZ02-0201</v>
          </cell>
          <cell r="G219" t="str">
            <v>ISUZU</v>
          </cell>
          <cell r="H219" t="str">
            <v xml:space="preserve">ANCHUI TINCAI SILK CO. LTD</v>
          </cell>
          <cell r="I219" t="str">
            <v xml:space="preserve">HEAD LAMP</v>
          </cell>
          <cell r="J219" t="str">
            <v xml:space="preserve">HEAD LAMP</v>
          </cell>
          <cell r="K219">
            <v>43</v>
          </cell>
          <cell r="L219">
            <v>1170</v>
          </cell>
          <cell r="M219">
            <v>1750</v>
          </cell>
        </row>
        <row r="220">
          <cell r="A220">
            <v>10020</v>
          </cell>
          <cell r="B220">
            <v>10020</v>
          </cell>
          <cell r="C220" t="str">
            <v xml:space="preserve">NKR ELF (93-03) - HEAD LAMP - RH</v>
          </cell>
          <cell r="D220" t="str">
            <v>ELF-HLA-RH</v>
          </cell>
          <cell r="E220" t="str">
            <v>IZ02-0201</v>
          </cell>
          <cell r="G220" t="str">
            <v>ISUZU</v>
          </cell>
          <cell r="H220" t="str">
            <v xml:space="preserve">ANCHUI TINCAI SILK CO. LTD</v>
          </cell>
          <cell r="I220" t="str">
            <v xml:space="preserve">HEAD LAMP</v>
          </cell>
          <cell r="J220" t="str">
            <v xml:space="preserve">HEAD LAMP</v>
          </cell>
          <cell r="K220">
            <v>43</v>
          </cell>
          <cell r="L220">
            <v>1170</v>
          </cell>
          <cell r="M220">
            <v>1750</v>
          </cell>
        </row>
        <row r="221">
          <cell r="A221">
            <v>12343</v>
          </cell>
          <cell r="B221" t="e">
            <v>#N/A</v>
          </cell>
          <cell r="C221" t="str">
            <v xml:space="preserve">NKR ELF (93-03) - HEAD LAMP (BROKEN) - LH</v>
          </cell>
          <cell r="D221" t="str">
            <v>ELF-HLA-LH</v>
          </cell>
          <cell r="E221" t="str">
            <v>IZ02-0201</v>
          </cell>
          <cell r="G221" t="str">
            <v>ISUZU</v>
          </cell>
          <cell r="H221" t="str">
            <v xml:space="preserve">ANCHUI TINCAI SILK CO. LTD</v>
          </cell>
          <cell r="I221" t="str">
            <v xml:space="preserve">HEAD LAMP</v>
          </cell>
          <cell r="J221" t="str">
            <v xml:space="preserve">HEAD LAMP</v>
          </cell>
          <cell r="K221">
            <v>7</v>
          </cell>
          <cell r="L221">
            <v>1045</v>
          </cell>
          <cell r="M221">
            <v>1620</v>
          </cell>
        </row>
        <row r="222">
          <cell r="A222">
            <v>12257</v>
          </cell>
          <cell r="B222" t="e">
            <v>#N/A</v>
          </cell>
          <cell r="C222" t="str">
            <v xml:space="preserve">NKR ELF (93-03) - HEAD LAMP (BROKEN) - RH</v>
          </cell>
          <cell r="D222" t="str">
            <v>ELF-HLA-RH</v>
          </cell>
          <cell r="E222" t="str">
            <v>IZ02-0201</v>
          </cell>
          <cell r="G222" t="str">
            <v>ISUZU</v>
          </cell>
          <cell r="H222" t="str">
            <v xml:space="preserve">ANCHUI TINCAI SILK CO. LTD</v>
          </cell>
          <cell r="I222" t="str">
            <v xml:space="preserve">HEAD LAMP</v>
          </cell>
          <cell r="J222" t="str">
            <v xml:space="preserve">HEAD LAMP</v>
          </cell>
          <cell r="K222">
            <v>7</v>
          </cell>
          <cell r="L222">
            <v>1045</v>
          </cell>
          <cell r="M222">
            <v>1620</v>
          </cell>
        </row>
        <row r="223">
          <cell r="A223">
            <v>11206</v>
          </cell>
          <cell r="B223">
            <v>11206</v>
          </cell>
          <cell r="C223" t="str">
            <v xml:space="preserve">NKR4.3T - CORNER LAMP - LH</v>
          </cell>
          <cell r="D223" t="str">
            <v>NKR4.3T-CLA-LH</v>
          </cell>
          <cell r="E223" t="str">
            <v>IZ01-0203</v>
          </cell>
          <cell r="F223" t="str">
            <v>ISUZU</v>
          </cell>
          <cell r="G223" t="str">
            <v>ISUZU</v>
          </cell>
          <cell r="H223" t="str">
            <v xml:space="preserve">ANCHUI TINCAI SILK CO. LTD</v>
          </cell>
          <cell r="I223" t="str">
            <v xml:space="preserve">CORNER LAMP</v>
          </cell>
          <cell r="J223" t="str">
            <v xml:space="preserve">CORNER LAMP</v>
          </cell>
          <cell r="K223">
            <v>8</v>
          </cell>
          <cell r="L223">
            <v>186</v>
          </cell>
          <cell r="M223">
            <v>280</v>
          </cell>
        </row>
        <row r="224">
          <cell r="A224">
            <v>11205</v>
          </cell>
          <cell r="B224">
            <v>11205</v>
          </cell>
          <cell r="C224" t="str">
            <v xml:space="preserve">NKR4.3T - CORNER LAMP - RH</v>
          </cell>
          <cell r="D224" t="str">
            <v>NKR4.3T-CLA-RH</v>
          </cell>
          <cell r="E224" t="str">
            <v>IZ01-0203</v>
          </cell>
          <cell r="F224" t="str">
            <v>ISUZU</v>
          </cell>
          <cell r="G224" t="str">
            <v>ISUZU</v>
          </cell>
          <cell r="H224" t="str">
            <v xml:space="preserve">ANCHUI TINCAI SILK CO. LTD</v>
          </cell>
          <cell r="I224" t="str">
            <v xml:space="preserve">CORNER LAMP</v>
          </cell>
          <cell r="J224" t="str">
            <v xml:space="preserve">CORNER LAMP</v>
          </cell>
          <cell r="K224">
            <v>8</v>
          </cell>
          <cell r="L224">
            <v>180</v>
          </cell>
          <cell r="M224">
            <v>280</v>
          </cell>
        </row>
        <row r="225">
          <cell r="A225">
            <v>14234</v>
          </cell>
          <cell r="B225">
            <v>14234</v>
          </cell>
          <cell r="C225" t="str">
            <v xml:space="preserve">NKR4.3T - CORNER LENS- LH</v>
          </cell>
          <cell r="D225" t="str">
            <v>NKR4.3T-CLS-LH</v>
          </cell>
          <cell r="E225" t="str">
            <v>IZ01-0203-00</v>
          </cell>
          <cell r="F225" t="str">
            <v>ISUZU</v>
          </cell>
          <cell r="G225" t="str">
            <v>ISUZU</v>
          </cell>
          <cell r="H225" t="str">
            <v xml:space="preserve">ANCHUI TINCAI SILK CO. LTD</v>
          </cell>
          <cell r="I225" t="str">
            <v xml:space="preserve">CORNER LENS</v>
          </cell>
          <cell r="J225" t="str">
            <v xml:space="preserve">CORNER LAMP</v>
          </cell>
          <cell r="K225">
            <v>3.5</v>
          </cell>
          <cell r="L225">
            <v>87</v>
          </cell>
          <cell r="M225">
            <v>130</v>
          </cell>
        </row>
        <row r="226">
          <cell r="A226">
            <v>14233</v>
          </cell>
          <cell r="B226">
            <v>14233</v>
          </cell>
          <cell r="C226" t="str">
            <v xml:space="preserve">NKR4.3T - CORNER LENS- RH</v>
          </cell>
          <cell r="D226" t="str">
            <v>NKR4.3T-CLS-RH</v>
          </cell>
          <cell r="E226" t="str">
            <v>IZ01-0203-00</v>
          </cell>
          <cell r="F226" t="str">
            <v>ISUZU</v>
          </cell>
          <cell r="G226" t="str">
            <v>ISUZU</v>
          </cell>
          <cell r="H226" t="str">
            <v xml:space="preserve">ANCHUI TINCAI SILK CO. LTD</v>
          </cell>
          <cell r="I226" t="str">
            <v xml:space="preserve">CORNER LENS</v>
          </cell>
          <cell r="J226" t="str">
            <v xml:space="preserve">CORNER LAMP</v>
          </cell>
          <cell r="K226">
            <v>3.5</v>
          </cell>
          <cell r="L226">
            <v>87</v>
          </cell>
          <cell r="M226">
            <v>130</v>
          </cell>
        </row>
        <row r="227">
          <cell r="A227">
            <v>11155</v>
          </cell>
          <cell r="B227">
            <v>11155</v>
          </cell>
          <cell r="C227" t="str">
            <v xml:space="preserve">NKR4.3T - HEAD LAMP - LH</v>
          </cell>
          <cell r="D227" t="str">
            <v>NKR4.3T-HLA-LH</v>
          </cell>
          <cell r="E227" t="str">
            <v>00-GL-01-004</v>
          </cell>
          <cell r="G227" t="str">
            <v>ISUZU</v>
          </cell>
          <cell r="H227" t="str">
            <v xml:space="preserve">JIANGSU GELING AUTO PARTS CO.,LTD</v>
          </cell>
          <cell r="I227" t="str">
            <v xml:space="preserve">HEAD LAMP</v>
          </cell>
          <cell r="J227" t="str">
            <v xml:space="preserve">HEAD LAMP</v>
          </cell>
          <cell r="K227">
            <v>45</v>
          </cell>
          <cell r="L227">
            <v>1148</v>
          </cell>
          <cell r="M227">
            <v>1700</v>
          </cell>
        </row>
        <row r="228">
          <cell r="A228">
            <v>11154</v>
          </cell>
          <cell r="B228">
            <v>11154</v>
          </cell>
          <cell r="C228" t="str">
            <v xml:space="preserve">NKR4.3T - HEAD LAMP - RH</v>
          </cell>
          <cell r="D228" t="str">
            <v>NKR4.3T-HLA-RH</v>
          </cell>
          <cell r="E228" t="str">
            <v>00-GL-01-004</v>
          </cell>
          <cell r="G228" t="str">
            <v>ISUZU</v>
          </cell>
          <cell r="H228" t="str">
            <v xml:space="preserve">JIANGSU GELING AUTO PARTS CO.,LTD</v>
          </cell>
          <cell r="I228" t="str">
            <v xml:space="preserve">HEAD LAMP</v>
          </cell>
          <cell r="J228" t="str">
            <v xml:space="preserve">HEAD LAMP</v>
          </cell>
          <cell r="K228">
            <v>45</v>
          </cell>
          <cell r="L228">
            <v>1148</v>
          </cell>
          <cell r="M228">
            <v>1700</v>
          </cell>
        </row>
        <row r="229">
          <cell r="A229">
            <v>12523</v>
          </cell>
          <cell r="B229" t="e">
            <v>#N/A</v>
          </cell>
          <cell r="C229" t="str">
            <v xml:space="preserve">NKR4.3T - HEAD LAMP (BROKEN) - LH</v>
          </cell>
          <cell r="D229" t="str">
            <v>NKR4.3T-HLA-LH/B</v>
          </cell>
          <cell r="E229" t="str">
            <v>IZ01-0201</v>
          </cell>
          <cell r="G229" t="str">
            <v>ISUZU</v>
          </cell>
          <cell r="H229" t="str">
            <v xml:space="preserve">ANCHUI TINCAI SILK CO. LTD</v>
          </cell>
          <cell r="I229" t="str">
            <v xml:space="preserve">HEAD LAMP</v>
          </cell>
          <cell r="J229" t="str">
            <v xml:space="preserve">HEAD LAMP</v>
          </cell>
          <cell r="K229">
            <v>6.7</v>
          </cell>
          <cell r="L229">
            <v>1001</v>
          </cell>
          <cell r="M229">
            <v>1550</v>
          </cell>
        </row>
        <row r="230">
          <cell r="A230">
            <v>12997</v>
          </cell>
          <cell r="B230" t="e">
            <v>#N/A</v>
          </cell>
          <cell r="C230" t="str">
            <v xml:space="preserve">NKR4.3T - HEAD LAMP (BROKEN) - RH</v>
          </cell>
          <cell r="D230" t="str">
            <v>NKR4.3T-HLA-RH/B</v>
          </cell>
          <cell r="E230" t="str">
            <v>IZ01-0201</v>
          </cell>
          <cell r="F230" t="str">
            <v>NKR4.3T</v>
          </cell>
          <cell r="G230" t="str">
            <v>ISUZU</v>
          </cell>
          <cell r="H230" t="str">
            <v xml:space="preserve">ANCHUI TINCAI SILK CO. LTD</v>
          </cell>
          <cell r="I230" t="str">
            <v xml:space="preserve">HEAD LAMP</v>
          </cell>
          <cell r="J230" t="str">
            <v xml:space="preserve">HEAD LAMP</v>
          </cell>
          <cell r="K230">
            <v>6.7</v>
          </cell>
          <cell r="L230">
            <v>1001</v>
          </cell>
          <cell r="M230">
            <v>1550</v>
          </cell>
        </row>
        <row r="231">
          <cell r="A231">
            <v>12913</v>
          </cell>
          <cell r="B231" t="e">
            <v>#N/A</v>
          </cell>
          <cell r="C231" t="str">
            <v xml:space="preserve">NPR - FRONT BUMPER W/OUT FOG LAMP HOLE (1980MM) - (BROKEN)</v>
          </cell>
          <cell r="D231" t="str">
            <v>NPR3.6/4.3-BPRF</v>
          </cell>
          <cell r="E231" t="str">
            <v xml:space="preserve">IZ07-0108A (W/O FOG HOLE)</v>
          </cell>
          <cell r="G231" t="str">
            <v>ISUZU</v>
          </cell>
          <cell r="H231" t="str">
            <v xml:space="preserve">ANCHUI TINCAI SILK CO. LTD</v>
          </cell>
          <cell r="I231" t="str">
            <v xml:space="preserve">FOG LAMP</v>
          </cell>
          <cell r="J231" t="str">
            <v xml:space="preserve">FOG LAMP</v>
          </cell>
          <cell r="K231">
            <v>10.8</v>
          </cell>
          <cell r="L231">
            <v>1613</v>
          </cell>
          <cell r="M231">
            <v>2500</v>
          </cell>
        </row>
        <row r="232">
          <cell r="A232">
            <v>12908</v>
          </cell>
          <cell r="B232" t="e">
            <v>#N/A</v>
          </cell>
          <cell r="C232" t="str">
            <v xml:space="preserve">NPR 3.6 (93-03) - CORNER LAMP  (BROKEN) - RH</v>
          </cell>
          <cell r="D232" t="str">
            <v>NPR3.6-CLA-RH</v>
          </cell>
          <cell r="E232" t="str">
            <v>IZ02-0103A</v>
          </cell>
          <cell r="G232" t="str">
            <v>ISUZU</v>
          </cell>
          <cell r="H232" t="str">
            <v xml:space="preserve">ANCHUI TINCAI SILK CO. LTD</v>
          </cell>
          <cell r="I232" t="str">
            <v xml:space="preserve">CORNER LAMP</v>
          </cell>
          <cell r="J232" t="str">
            <v xml:space="preserve">CORNER LAMP</v>
          </cell>
          <cell r="K232">
            <v>1.2</v>
          </cell>
          <cell r="L232">
            <v>178.35</v>
          </cell>
          <cell r="M232">
            <v>280</v>
          </cell>
        </row>
        <row r="233">
          <cell r="A233">
            <v>10038</v>
          </cell>
          <cell r="B233">
            <v>10038</v>
          </cell>
          <cell r="C233" t="str">
            <v xml:space="preserve">NPR 3.6 (93-03) - CORNER LAMP - LH</v>
          </cell>
          <cell r="D233" t="str">
            <v>NPR3.6-CLA-LH</v>
          </cell>
          <cell r="E233" t="str">
            <v xml:space="preserve">GL-01-004/ IZ02-0203B</v>
          </cell>
          <cell r="G233" t="str">
            <v>ISUZU</v>
          </cell>
          <cell r="H233" t="str">
            <v xml:space="preserve">JIANGSU GELING AUTO PARTS CO.,LTD</v>
          </cell>
          <cell r="I233" t="str">
            <v xml:space="preserve">CORNER LAMP</v>
          </cell>
          <cell r="J233" t="str">
            <v xml:space="preserve">CORNER LAMP</v>
          </cell>
          <cell r="K233">
            <v>8</v>
          </cell>
          <cell r="L233">
            <v>204</v>
          </cell>
          <cell r="M233">
            <v>310</v>
          </cell>
        </row>
        <row r="234">
          <cell r="A234">
            <v>10033</v>
          </cell>
          <cell r="B234">
            <v>10033</v>
          </cell>
          <cell r="C234" t="str">
            <v xml:space="preserve">NPR 3.6 (93-03) - CORNER LAMP - RH</v>
          </cell>
          <cell r="D234" t="str">
            <v>NPR3.6-CLA-RH</v>
          </cell>
          <cell r="E234" t="str">
            <v xml:space="preserve">GL-01-004/ IZ02-0203B</v>
          </cell>
          <cell r="G234" t="str">
            <v>ISUZU</v>
          </cell>
          <cell r="H234" t="str">
            <v xml:space="preserve">JIANGSU GELING AUTO PARTS CO.,LTD</v>
          </cell>
          <cell r="I234" t="str">
            <v xml:space="preserve">CORNER LAMP</v>
          </cell>
          <cell r="J234" t="str">
            <v xml:space="preserve">CORNER LAMP</v>
          </cell>
          <cell r="K234">
            <v>8</v>
          </cell>
          <cell r="L234">
            <v>204</v>
          </cell>
          <cell r="M234">
            <v>310</v>
          </cell>
        </row>
        <row r="235">
          <cell r="A235">
            <v>12307</v>
          </cell>
          <cell r="B235">
            <v>12307</v>
          </cell>
          <cell r="C235" t="str">
            <v xml:space="preserve">NPR 3.6 (93-03) - CORNER LENS  - LH</v>
          </cell>
          <cell r="D235" t="str">
            <v>NPR3.6-CLS-LH</v>
          </cell>
          <cell r="E235" t="str">
            <v>00-GL-01-004</v>
          </cell>
          <cell r="G235" t="str">
            <v>ISUZU</v>
          </cell>
          <cell r="H235" t="str">
            <v xml:space="preserve">JIANGSU GELING AUTO PARTS CO.,LTD</v>
          </cell>
          <cell r="I235" t="str">
            <v>LENS</v>
          </cell>
          <cell r="J235" t="str">
            <v>LENS</v>
          </cell>
          <cell r="K235">
            <v>3.5</v>
          </cell>
          <cell r="L235">
            <v>89</v>
          </cell>
          <cell r="M235">
            <v>130</v>
          </cell>
        </row>
        <row r="236">
          <cell r="A236">
            <v>12306</v>
          </cell>
          <cell r="B236">
            <v>12306</v>
          </cell>
          <cell r="C236" t="str">
            <v xml:space="preserve">NPR 3.6 (93-03) - CORNER LENS  - RH</v>
          </cell>
          <cell r="D236" t="str">
            <v>NPR3.6-CLS-RH</v>
          </cell>
          <cell r="E236" t="str">
            <v>00-GL-01-004</v>
          </cell>
          <cell r="G236" t="str">
            <v>ISUZU</v>
          </cell>
          <cell r="H236" t="str">
            <v xml:space="preserve">JIANGSU GELING AUTO PARTS CO.,LTD</v>
          </cell>
          <cell r="I236" t="str">
            <v>LENS</v>
          </cell>
          <cell r="J236" t="str">
            <v>LENS</v>
          </cell>
          <cell r="K236">
            <v>3.5</v>
          </cell>
          <cell r="L236">
            <v>89</v>
          </cell>
          <cell r="M236">
            <v>130</v>
          </cell>
        </row>
        <row r="237">
          <cell r="A237">
            <v>12477</v>
          </cell>
          <cell r="B237" t="e">
            <v>#N/A</v>
          </cell>
          <cell r="C237" t="str">
            <v xml:space="preserve">NPR 3.6 (93-03) - CORNER LENS - RH</v>
          </cell>
          <cell r="D237" t="str">
            <v>NPR3.6-CLS-RH</v>
          </cell>
          <cell r="E237" t="str">
            <v>00-IZ02-0103B</v>
          </cell>
          <cell r="G237" t="str">
            <v>ISUZU</v>
          </cell>
          <cell r="H237" t="str">
            <v xml:space="preserve">ANCHUI TINCAI SILK CO. LTD</v>
          </cell>
          <cell r="I237" t="str">
            <v>LENS</v>
          </cell>
          <cell r="J237" t="str">
            <v>LENS</v>
          </cell>
          <cell r="K237">
            <v>0.43</v>
          </cell>
          <cell r="L237">
            <v>67</v>
          </cell>
          <cell r="M237">
            <v>100</v>
          </cell>
        </row>
        <row r="238">
          <cell r="A238">
            <v>12478</v>
          </cell>
          <cell r="B238" t="e">
            <v>#N/A</v>
          </cell>
          <cell r="C238" t="str">
            <v xml:space="preserve">NPR 3.6 (93-03) - CORNER LENS (BROKEN) - LH</v>
          </cell>
          <cell r="D238" t="str">
            <v>NPR3.6-CLS-LH/B</v>
          </cell>
          <cell r="E238" t="str">
            <v>00-IZ02-0103A</v>
          </cell>
          <cell r="G238" t="str">
            <v>ISUZU</v>
          </cell>
          <cell r="H238" t="str">
            <v xml:space="preserve">ANCHUI TINCAI SILK CO. LTD</v>
          </cell>
          <cell r="I238" t="str">
            <v>LENS</v>
          </cell>
          <cell r="J238" t="str">
            <v>LENS</v>
          </cell>
          <cell r="K238">
            <v>0.46</v>
          </cell>
          <cell r="L238">
            <v>69</v>
          </cell>
          <cell r="M238">
            <v>110</v>
          </cell>
        </row>
        <row r="239">
          <cell r="A239">
            <v>10035</v>
          </cell>
          <cell r="B239" t="e">
            <v>#N/A</v>
          </cell>
          <cell r="C239" t="str">
            <v xml:space="preserve">NPR 3.6 (93-03) - CORNER LENS (BROKEN) - RH</v>
          </cell>
          <cell r="D239" t="str">
            <v>NPR3.6-CLS-RH/B</v>
          </cell>
          <cell r="E239" t="str">
            <v>00-IZ02-0103A</v>
          </cell>
          <cell r="G239" t="str">
            <v>ISUZU</v>
          </cell>
          <cell r="H239" t="str">
            <v xml:space="preserve">ANCHUI TINCAI SILK CO. LTD</v>
          </cell>
          <cell r="I239" t="str">
            <v>LENS</v>
          </cell>
          <cell r="J239" t="str">
            <v>LENS</v>
          </cell>
          <cell r="K239">
            <v>0.46</v>
          </cell>
          <cell r="L239">
            <v>69</v>
          </cell>
          <cell r="M239">
            <v>110</v>
          </cell>
        </row>
        <row r="240">
          <cell r="A240">
            <v>11320</v>
          </cell>
          <cell r="B240">
            <v>11320</v>
          </cell>
          <cell r="C240" t="str">
            <v xml:space="preserve">NPR 3.6 (93-03) - CORNER PANEL - LH</v>
          </cell>
          <cell r="D240" t="str">
            <v>NPR3.6-CP-LH</v>
          </cell>
          <cell r="E240" t="str">
            <v>IZ02-0128</v>
          </cell>
          <cell r="G240" t="str">
            <v>ISUZU</v>
          </cell>
          <cell r="H240" t="str">
            <v xml:space="preserve">ANCHUI TINCAI SILK CO. LTD</v>
          </cell>
          <cell r="I240" t="str">
            <v xml:space="preserve">CORNER PANELS &amp; DOOR GARNISH</v>
          </cell>
          <cell r="J240" t="str">
            <v xml:space="preserve">CORNER PANELS &amp; DOOR GARNISH</v>
          </cell>
          <cell r="K240">
            <v>4</v>
          </cell>
          <cell r="L240">
            <v>625</v>
          </cell>
          <cell r="M240">
            <v>970</v>
          </cell>
        </row>
        <row r="241">
          <cell r="A241">
            <v>11319</v>
          </cell>
          <cell r="B241">
            <v>11319</v>
          </cell>
          <cell r="C241" t="str">
            <v xml:space="preserve">NPR 3.6 (93-03) - CORNER PANEL - RH</v>
          </cell>
          <cell r="D241" t="str">
            <v>NPR3.6-CP-RH</v>
          </cell>
          <cell r="E241" t="str">
            <v>IZ02-0128</v>
          </cell>
          <cell r="G241" t="str">
            <v>ISUZU</v>
          </cell>
          <cell r="H241" t="str">
            <v xml:space="preserve">ANCHUI TINCAI SILK CO. LTD</v>
          </cell>
          <cell r="I241" t="str">
            <v xml:space="preserve">CORNER PANELS &amp; DOOR GARNISH</v>
          </cell>
          <cell r="J241" t="str">
            <v xml:space="preserve">CORNER PANELS &amp; DOOR GARNISH</v>
          </cell>
          <cell r="K241">
            <v>4</v>
          </cell>
          <cell r="L241">
            <v>625</v>
          </cell>
          <cell r="M241">
            <v>970</v>
          </cell>
        </row>
        <row r="242">
          <cell r="A242">
            <v>10045</v>
          </cell>
          <cell r="B242">
            <v>10045</v>
          </cell>
          <cell r="C242" t="str">
            <v xml:space="preserve">NPR 3.6 (93-03) - FOG LAMP</v>
          </cell>
          <cell r="D242" t="str">
            <v>NPR3.6-FLA</v>
          </cell>
          <cell r="E242" t="str">
            <v>IZ02-0105B</v>
          </cell>
          <cell r="G242" t="str">
            <v>ISUZU</v>
          </cell>
          <cell r="H242" t="str">
            <v xml:space="preserve">ANCHUI TINCAI SILK CO. LTD</v>
          </cell>
          <cell r="I242" t="str">
            <v xml:space="preserve">FOG LAMP</v>
          </cell>
          <cell r="J242" t="str">
            <v xml:space="preserve">FOG LAMP</v>
          </cell>
          <cell r="K242">
            <v>20</v>
          </cell>
          <cell r="L242">
            <v>510</v>
          </cell>
          <cell r="M242">
            <v>770</v>
          </cell>
        </row>
        <row r="243">
          <cell r="A243">
            <v>10046</v>
          </cell>
          <cell r="B243">
            <v>10046</v>
          </cell>
          <cell r="C243" t="str">
            <v xml:space="preserve">NPR 3.6 (93-03) - FRONT GRILL - LONG (BLUE)</v>
          </cell>
          <cell r="D243" t="str">
            <v>NPR3.6-GRLL</v>
          </cell>
          <cell r="E243" t="str">
            <v>IZ02-0214-B</v>
          </cell>
          <cell r="F243" t="str">
            <v xml:space="preserve">NPR (93-03)</v>
          </cell>
          <cell r="G243" t="str">
            <v>ISUZU</v>
          </cell>
          <cell r="H243" t="str">
            <v xml:space="preserve">ANCHUI TINCAI SILK CO. LTD</v>
          </cell>
          <cell r="I243" t="str">
            <v>GRILL</v>
          </cell>
          <cell r="J243" t="str">
            <v>GRILL</v>
          </cell>
          <cell r="K243">
            <v>4.07</v>
          </cell>
          <cell r="L243">
            <v>636</v>
          </cell>
          <cell r="M243">
            <v>990</v>
          </cell>
        </row>
        <row r="244">
          <cell r="A244">
            <v>13821</v>
          </cell>
          <cell r="B244">
            <v>13821</v>
          </cell>
          <cell r="C244" t="str">
            <v xml:space="preserve">NPR 3.6 (93-03) - FRONT GRILL - LONG (WHITE)</v>
          </cell>
          <cell r="D244" t="str">
            <v>NPR3.6-GRLL-W</v>
          </cell>
          <cell r="E244" t="str">
            <v>IZ02-0214-W</v>
          </cell>
          <cell r="F244" t="str">
            <v xml:space="preserve">NPR (93-03)</v>
          </cell>
          <cell r="G244" t="str">
            <v>ISUZU</v>
          </cell>
          <cell r="H244" t="str">
            <v xml:space="preserve">ANCHUI TINCAI SILK CO. LTD</v>
          </cell>
          <cell r="I244" t="str">
            <v>GRILL</v>
          </cell>
          <cell r="J244" t="str">
            <v>GRILL</v>
          </cell>
          <cell r="K244">
            <v>4.07</v>
          </cell>
          <cell r="L244">
            <v>636</v>
          </cell>
          <cell r="M244">
            <v>990</v>
          </cell>
        </row>
        <row r="245">
          <cell r="A245">
            <v>10032</v>
          </cell>
          <cell r="B245" t="e">
            <v>#N/A</v>
          </cell>
          <cell r="C245" t="str">
            <v xml:space="preserve">NPR 3.6 (93-03) - FRONT GRILL (MEDIUM)</v>
          </cell>
          <cell r="D245" t="str">
            <v>NKR3.6-GRLM</v>
          </cell>
          <cell r="G245" t="str">
            <v>ISUZU</v>
          </cell>
          <cell r="I245" t="str">
            <v>GRILL</v>
          </cell>
          <cell r="J245" t="str">
            <v>GRILL</v>
          </cell>
          <cell r="K245">
            <v>3.9</v>
          </cell>
          <cell r="L245">
            <v>610</v>
          </cell>
          <cell r="M245">
            <v>940</v>
          </cell>
        </row>
        <row r="246">
          <cell r="A246">
            <v>10027</v>
          </cell>
          <cell r="B246">
            <v>10027</v>
          </cell>
          <cell r="C246" t="str">
            <v xml:space="preserve">NPR 3.6 (93-03) - HEAD LAMP - LH</v>
          </cell>
          <cell r="D246" t="str">
            <v>NPR3.6-HLA-LH</v>
          </cell>
          <cell r="E246" t="str">
            <v>IZ02-0101</v>
          </cell>
          <cell r="G246" t="str">
            <v>ISUZU</v>
          </cell>
          <cell r="H246" t="str">
            <v xml:space="preserve">ANCHUI TINCAI SILK CO. LTD</v>
          </cell>
          <cell r="I246" t="str">
            <v xml:space="preserve">HEAD LAMP</v>
          </cell>
          <cell r="J246" t="str">
            <v xml:space="preserve">HEAD LAMP</v>
          </cell>
          <cell r="K246">
            <v>4.5</v>
          </cell>
          <cell r="L246">
            <v>703</v>
          </cell>
          <cell r="M246">
            <v>1090</v>
          </cell>
        </row>
        <row r="247">
          <cell r="A247">
            <v>10026</v>
          </cell>
          <cell r="B247">
            <v>10026</v>
          </cell>
          <cell r="C247" t="str">
            <v xml:space="preserve">NPR 3.6 (93-03) - HEAD LAMP - RH</v>
          </cell>
          <cell r="D247" t="str">
            <v>NPR3.6-HLA-RH</v>
          </cell>
          <cell r="E247" t="str">
            <v>IZ02-0101</v>
          </cell>
          <cell r="G247" t="str">
            <v>ISUZU</v>
          </cell>
          <cell r="H247" t="str">
            <v xml:space="preserve">ANCHUI TINCAI SILK CO. LTD</v>
          </cell>
          <cell r="I247" t="str">
            <v xml:space="preserve">HEAD LAMP</v>
          </cell>
          <cell r="J247" t="str">
            <v xml:space="preserve">HEAD LAMP</v>
          </cell>
          <cell r="K247">
            <v>4.5</v>
          </cell>
          <cell r="L247">
            <v>703</v>
          </cell>
          <cell r="M247">
            <v>1090</v>
          </cell>
        </row>
        <row r="248">
          <cell r="A248">
            <v>10029</v>
          </cell>
          <cell r="B248">
            <v>10029</v>
          </cell>
          <cell r="C248" t="str">
            <v xml:space="preserve">NPR 3.6 (93-03) - HEAD LAMP HOUSING - LH</v>
          </cell>
          <cell r="D248" t="str">
            <v>NPR3.6-HLH-LH</v>
          </cell>
          <cell r="E248" t="str">
            <v>GL-02-001</v>
          </cell>
          <cell r="G248" t="str">
            <v>ISUZU</v>
          </cell>
          <cell r="H248" t="str">
            <v xml:space="preserve">JIANGSU GELING AUTO PARTS CO.,LTD</v>
          </cell>
          <cell r="I248" t="str">
            <v xml:space="preserve">HEAD LAMP</v>
          </cell>
          <cell r="J248" t="str">
            <v xml:space="preserve">HEAD LAMP</v>
          </cell>
          <cell r="K248">
            <v>2.94</v>
          </cell>
          <cell r="L248">
            <v>460</v>
          </cell>
          <cell r="M248">
            <v>710</v>
          </cell>
        </row>
        <row r="249">
          <cell r="A249">
            <v>10028</v>
          </cell>
          <cell r="B249">
            <v>10028</v>
          </cell>
          <cell r="C249" t="str">
            <v xml:space="preserve">NPR 3.6 (93-03) - HEAD LAMP HOUSING - RH</v>
          </cell>
          <cell r="D249" t="str">
            <v>NPR3.6-HLH-RH</v>
          </cell>
          <cell r="E249" t="str">
            <v>GL-02-001</v>
          </cell>
          <cell r="G249" t="str">
            <v>ISUZU</v>
          </cell>
          <cell r="H249" t="str">
            <v xml:space="preserve">JIANGSU GELING AUTO PARTS CO.,LTD</v>
          </cell>
          <cell r="I249" t="str">
            <v xml:space="preserve">HEAD LAMP</v>
          </cell>
          <cell r="J249" t="str">
            <v xml:space="preserve">HEAD LAMP</v>
          </cell>
          <cell r="K249">
            <v>2.94</v>
          </cell>
          <cell r="L249">
            <v>460</v>
          </cell>
          <cell r="M249">
            <v>710</v>
          </cell>
        </row>
        <row r="250">
          <cell r="A250">
            <v>10023</v>
          </cell>
          <cell r="B250">
            <v>10023</v>
          </cell>
          <cell r="C250" t="str">
            <v xml:space="preserve">NPR 3.6 (93-03) - HEAD LAMP MOULDING - LH</v>
          </cell>
          <cell r="D250" t="str">
            <v>NPR3.6-HLM-LH</v>
          </cell>
          <cell r="E250" t="str">
            <v>IZ02-0126</v>
          </cell>
          <cell r="G250" t="str">
            <v>ISUZU</v>
          </cell>
          <cell r="H250" t="str">
            <v xml:space="preserve">ANCHUI TINCAI SILK CO. LTD</v>
          </cell>
          <cell r="I250" t="str">
            <v xml:space="preserve">HEAD LAMP</v>
          </cell>
          <cell r="J250" t="str">
            <v xml:space="preserve">HEAD LAMP</v>
          </cell>
          <cell r="K250">
            <v>1</v>
          </cell>
          <cell r="L250">
            <v>156</v>
          </cell>
          <cell r="M250">
            <v>240</v>
          </cell>
        </row>
        <row r="251">
          <cell r="A251">
            <v>10022</v>
          </cell>
          <cell r="B251">
            <v>10022</v>
          </cell>
          <cell r="C251" t="str">
            <v xml:space="preserve">NPR 3.6 (93-03) - HEAD LAMP MOULDING - RH</v>
          </cell>
          <cell r="D251" t="str">
            <v>NPR3.6-HLM-RH</v>
          </cell>
          <cell r="E251" t="str">
            <v>IZ02-0126</v>
          </cell>
          <cell r="G251" t="str">
            <v>ISUZU</v>
          </cell>
          <cell r="H251" t="str">
            <v xml:space="preserve">ANCHUI TINCAI SILK CO. LTD</v>
          </cell>
          <cell r="I251" t="str">
            <v xml:space="preserve">HEAD LAMP</v>
          </cell>
          <cell r="J251" t="str">
            <v xml:space="preserve">HEAD LAMP</v>
          </cell>
          <cell r="K251">
            <v>1</v>
          </cell>
          <cell r="L251">
            <v>156</v>
          </cell>
          <cell r="M251">
            <v>240</v>
          </cell>
        </row>
        <row r="252">
          <cell r="A252">
            <v>10049</v>
          </cell>
          <cell r="B252">
            <v>10049</v>
          </cell>
          <cell r="C252" t="str">
            <v xml:space="preserve">NPR 3.6 (93-03) - INNER MIRROR WITH LIGHT</v>
          </cell>
          <cell r="D252" t="str">
            <v>NPR3.6-IM</v>
          </cell>
          <cell r="E252" t="str">
            <v>IZ01-0129</v>
          </cell>
          <cell r="G252" t="str">
            <v>ISUZU</v>
          </cell>
          <cell r="H252" t="str">
            <v xml:space="preserve">ANCHUI TINCAI SILK CO. LTD</v>
          </cell>
          <cell r="I252" t="str">
            <v xml:space="preserve">SIDE MIRROR</v>
          </cell>
          <cell r="J252" t="str">
            <v xml:space="preserve">SIDE MIRROR</v>
          </cell>
          <cell r="K252">
            <v>1.71</v>
          </cell>
          <cell r="L252">
            <v>267</v>
          </cell>
          <cell r="M252">
            <v>410</v>
          </cell>
        </row>
        <row r="253">
          <cell r="A253">
            <v>10056</v>
          </cell>
          <cell r="B253">
            <v>10056</v>
          </cell>
          <cell r="C253" t="str">
            <v xml:space="preserve">NPR 3.6 (93-03) - LIGHT CASE - LH</v>
          </cell>
          <cell r="D253" t="str">
            <v>NPR3.6-LCS-LH</v>
          </cell>
          <cell r="E253" t="str">
            <v>IZ02-0101-2</v>
          </cell>
          <cell r="G253" t="str">
            <v>ISUZU</v>
          </cell>
          <cell r="H253" t="str">
            <v xml:space="preserve">ANCHUI TINCAI SILK CO. LTD</v>
          </cell>
          <cell r="I253" t="str">
            <v xml:space="preserve">LIGHT CASE</v>
          </cell>
          <cell r="J253" t="str">
            <v xml:space="preserve">LIGHT CASE</v>
          </cell>
          <cell r="K253">
            <v>6</v>
          </cell>
          <cell r="L253">
            <v>135</v>
          </cell>
          <cell r="M253">
            <v>210</v>
          </cell>
        </row>
        <row r="254">
          <cell r="A254">
            <v>10055</v>
          </cell>
          <cell r="B254">
            <v>10055</v>
          </cell>
          <cell r="C254" t="str">
            <v xml:space="preserve">NPR 3.6 (93-03) - LIGHT CASE - RH</v>
          </cell>
          <cell r="D254" t="str">
            <v>NPR3.6-LCS-RH</v>
          </cell>
          <cell r="E254" t="str">
            <v>IZ02-0101-2</v>
          </cell>
          <cell r="G254" t="str">
            <v>ISUZU</v>
          </cell>
          <cell r="H254" t="str">
            <v xml:space="preserve">ANCHUI TINCAI SILK CO. LTD</v>
          </cell>
          <cell r="I254" t="str">
            <v xml:space="preserve">LIGHT CASE</v>
          </cell>
          <cell r="J254" t="str">
            <v xml:space="preserve">LIGHT CASE</v>
          </cell>
          <cell r="K254">
            <v>6</v>
          </cell>
          <cell r="L254">
            <v>135</v>
          </cell>
          <cell r="M254">
            <v>210</v>
          </cell>
        </row>
        <row r="255">
          <cell r="A255">
            <v>12569</v>
          </cell>
          <cell r="B255" t="e">
            <v>#N/A</v>
          </cell>
          <cell r="C255" t="str">
            <v xml:space="preserve">NPR 3.6 (93-03) - LIGHT CASE (BROKEN) - RH</v>
          </cell>
          <cell r="D255" t="str">
            <v>NPR3.6-LCS-RH/B</v>
          </cell>
          <cell r="E255" t="str">
            <v>IZ02-0101-2</v>
          </cell>
          <cell r="G255" t="str">
            <v>ISUZU</v>
          </cell>
          <cell r="H255" t="str">
            <v xml:space="preserve">ANCHUI TINCAI SILK CO. LTD</v>
          </cell>
          <cell r="I255" t="str">
            <v xml:space="preserve">LIGHT CASE</v>
          </cell>
          <cell r="J255" t="str">
            <v xml:space="preserve">LIGHT CASE</v>
          </cell>
          <cell r="K255">
            <v>0.8</v>
          </cell>
          <cell r="L255">
            <v>119</v>
          </cell>
          <cell r="M255">
            <v>180</v>
          </cell>
        </row>
        <row r="256">
          <cell r="A256">
            <v>11741</v>
          </cell>
          <cell r="B256">
            <v>11741</v>
          </cell>
          <cell r="C256" t="str">
            <v xml:space="preserve">NPR 3.6 (93-03) - LOWER DEFLECTOR - LH</v>
          </cell>
          <cell r="D256" t="str">
            <v>NPR3.6-LD-LH</v>
          </cell>
          <cell r="E256" t="str">
            <v>IZ02-0143</v>
          </cell>
          <cell r="F256" t="str">
            <v xml:space="preserve">NPR (93-03)</v>
          </cell>
          <cell r="G256" t="str">
            <v>ISUZU</v>
          </cell>
          <cell r="H256" t="str">
            <v xml:space="preserve">ANCHUI TINCAI SILK CO. LTD</v>
          </cell>
          <cell r="I256" t="str">
            <v xml:space="preserve">BODY PARTS</v>
          </cell>
          <cell r="J256" t="str">
            <v xml:space="preserve">BODY PARTS</v>
          </cell>
          <cell r="K256">
            <v>5</v>
          </cell>
          <cell r="L256">
            <v>782</v>
          </cell>
          <cell r="M256">
            <v>1210</v>
          </cell>
        </row>
        <row r="257">
          <cell r="A257">
            <v>11740</v>
          </cell>
          <cell r="B257">
            <v>11740</v>
          </cell>
          <cell r="C257" t="str">
            <v xml:space="preserve">NPR 3.6 (93-03) - LOWER DEFLECTOR - RH</v>
          </cell>
          <cell r="D257" t="str">
            <v>NPR3.6-LD-RH</v>
          </cell>
          <cell r="E257" t="str">
            <v>IZ02-0143</v>
          </cell>
          <cell r="F257" t="str">
            <v xml:space="preserve">NPR (93-03)</v>
          </cell>
          <cell r="G257" t="str">
            <v>ISUZU</v>
          </cell>
          <cell r="H257" t="str">
            <v xml:space="preserve">ANCHUI TINCAI SILK CO. LTD</v>
          </cell>
          <cell r="I257" t="str">
            <v xml:space="preserve">BODY PARTS</v>
          </cell>
          <cell r="J257" t="str">
            <v xml:space="preserve">BODY PARTS</v>
          </cell>
          <cell r="K257">
            <v>5</v>
          </cell>
          <cell r="L257">
            <v>782</v>
          </cell>
          <cell r="M257">
            <v>1210</v>
          </cell>
        </row>
        <row r="258">
          <cell r="A258">
            <v>10048</v>
          </cell>
          <cell r="B258">
            <v>10048</v>
          </cell>
          <cell r="C258" t="str">
            <v xml:space="preserve">NPR 3.6 (93-03) - MIRROR BRACKET - LH</v>
          </cell>
          <cell r="D258" t="str">
            <v>NPR3.6-MB-LH</v>
          </cell>
          <cell r="E258" t="str">
            <v>IZ02-0212-1</v>
          </cell>
          <cell r="G258" t="str">
            <v>ISUZU</v>
          </cell>
          <cell r="H258" t="str">
            <v xml:space="preserve">ANCHUI TINCAI SILK CO. LTD</v>
          </cell>
          <cell r="I258" t="str">
            <v xml:space="preserve">TRUCK MIRRORS</v>
          </cell>
          <cell r="J258" t="str">
            <v xml:space="preserve">TRUCK MIRRORS</v>
          </cell>
          <cell r="K258">
            <v>6.8</v>
          </cell>
          <cell r="L258">
            <v>1063</v>
          </cell>
          <cell r="M258">
            <v>1650</v>
          </cell>
        </row>
        <row r="259">
          <cell r="A259">
            <v>10047</v>
          </cell>
          <cell r="B259">
            <v>10047</v>
          </cell>
          <cell r="C259" t="str">
            <v xml:space="preserve">NPR 3.6 (93-03) - MIRROR BRACKET - RH</v>
          </cell>
          <cell r="D259" t="str">
            <v>NPR3.6-MB-RH</v>
          </cell>
          <cell r="E259" t="str">
            <v>IZ02-0212-1</v>
          </cell>
          <cell r="G259" t="str">
            <v>ISUZU</v>
          </cell>
          <cell r="H259" t="str">
            <v xml:space="preserve">ANCHUI TINCAI SILK CO. LTD</v>
          </cell>
          <cell r="I259" t="str">
            <v xml:space="preserve">TRUCK MIRRORS</v>
          </cell>
          <cell r="J259" t="str">
            <v xml:space="preserve">TRUCK MIRRORS</v>
          </cell>
          <cell r="K259">
            <v>6.8</v>
          </cell>
          <cell r="L259">
            <v>1063</v>
          </cell>
          <cell r="M259">
            <v>1650</v>
          </cell>
        </row>
        <row r="260">
          <cell r="A260">
            <v>10067</v>
          </cell>
          <cell r="B260">
            <v>10067</v>
          </cell>
          <cell r="C260" t="str">
            <v xml:space="preserve">NPR 3.6 (93-03) - ORNAMENT PLATE MOULDING (GREY) - LH</v>
          </cell>
          <cell r="D260" t="str">
            <v>NPR/93-OPMG-LH</v>
          </cell>
          <cell r="E260" t="str">
            <v>IZ02-0104B</v>
          </cell>
          <cell r="G260" t="str">
            <v>ISUZU</v>
          </cell>
          <cell r="H260" t="str">
            <v xml:space="preserve">ANCHUI TINCAI SILK CO. LTD</v>
          </cell>
          <cell r="I260" t="str">
            <v xml:space="preserve">HEAD LAMP</v>
          </cell>
          <cell r="J260" t="str">
            <v xml:space="preserve">HEAD LAMP</v>
          </cell>
          <cell r="K260">
            <v>7</v>
          </cell>
          <cell r="L260">
            <v>190</v>
          </cell>
          <cell r="M260">
            <v>290</v>
          </cell>
        </row>
        <row r="261">
          <cell r="A261">
            <v>10066</v>
          </cell>
          <cell r="B261">
            <v>10066</v>
          </cell>
          <cell r="C261" t="str">
            <v xml:space="preserve">NPR 3.6 (93-03) - ORNAMENT PLATE MOULDING (GREY) - RH</v>
          </cell>
          <cell r="D261" t="str">
            <v>NPR/93-OPMG-RH</v>
          </cell>
          <cell r="E261" t="str">
            <v>IZ02-0104B</v>
          </cell>
          <cell r="G261" t="str">
            <v>ISUZU</v>
          </cell>
          <cell r="H261" t="str">
            <v xml:space="preserve">ANCHUI TINCAI SILK CO. LTD</v>
          </cell>
          <cell r="I261" t="str">
            <v xml:space="preserve">HEAD LAMP</v>
          </cell>
          <cell r="J261" t="str">
            <v xml:space="preserve">HEAD LAMP</v>
          </cell>
          <cell r="K261">
            <v>7</v>
          </cell>
          <cell r="L261">
            <v>190</v>
          </cell>
          <cell r="M261">
            <v>290</v>
          </cell>
        </row>
        <row r="262">
          <cell r="A262">
            <v>10065</v>
          </cell>
          <cell r="B262" t="e">
            <v>#N/A</v>
          </cell>
          <cell r="C262" t="str">
            <v xml:space="preserve">NPR 3.6 (93-03) - ORNAMENT PLATE MOULDING (ORANGE) - LH</v>
          </cell>
          <cell r="D262" t="str">
            <v>NPR/93-OPMO-LH</v>
          </cell>
          <cell r="E262" t="str">
            <v>IZ02-0104</v>
          </cell>
          <cell r="G262" t="str">
            <v>ISUZU</v>
          </cell>
          <cell r="H262" t="str">
            <v xml:space="preserve">ANCHUI TINCAI SILK CO. LTD</v>
          </cell>
          <cell r="I262" t="str">
            <v xml:space="preserve">HEAD LAMP</v>
          </cell>
          <cell r="J262" t="str">
            <v xml:space="preserve">HEAD LAMP</v>
          </cell>
          <cell r="K262">
            <v>7</v>
          </cell>
          <cell r="L262">
            <v>190</v>
          </cell>
          <cell r="M262">
            <v>290</v>
          </cell>
        </row>
        <row r="263">
          <cell r="A263">
            <v>10064</v>
          </cell>
          <cell r="B263">
            <v>10064</v>
          </cell>
          <cell r="C263" t="str">
            <v xml:space="preserve">NPR 3.6 (93-03) - ORNAMENT PLATE MOULDING (ORANGE) - RH</v>
          </cell>
          <cell r="D263" t="str">
            <v>NPR/93-OPMO-RH</v>
          </cell>
          <cell r="E263" t="str">
            <v>IZ02-0104</v>
          </cell>
          <cell r="G263" t="str">
            <v>ISUZU</v>
          </cell>
          <cell r="H263" t="str">
            <v xml:space="preserve">ANCHUI TINCAI SILK CO. LTD</v>
          </cell>
          <cell r="I263" t="str">
            <v xml:space="preserve">HEAD LAMP</v>
          </cell>
          <cell r="J263" t="str">
            <v xml:space="preserve">HEAD LAMP</v>
          </cell>
          <cell r="K263">
            <v>7</v>
          </cell>
          <cell r="L263">
            <v>190</v>
          </cell>
          <cell r="M263">
            <v>290</v>
          </cell>
        </row>
        <row r="264">
          <cell r="A264">
            <v>10042</v>
          </cell>
          <cell r="B264">
            <v>10042</v>
          </cell>
          <cell r="C264" t="str">
            <v xml:space="preserve">NPR 3.6 (93-03) - TAIL LAMP - LH</v>
          </cell>
          <cell r="D264" t="str">
            <v>NPR3.6-TLA-LH</v>
          </cell>
          <cell r="E264" t="str">
            <v>IZ01-0102</v>
          </cell>
          <cell r="G264" t="str">
            <v>ISUZU</v>
          </cell>
          <cell r="H264" t="str">
            <v xml:space="preserve">ANCHUI TINCAI SILK CO. LTD</v>
          </cell>
          <cell r="I264" t="str">
            <v xml:space="preserve">TAIL LAMP</v>
          </cell>
          <cell r="J264" t="str">
            <v xml:space="preserve">TAIL LAMP</v>
          </cell>
          <cell r="K264">
            <v>13</v>
          </cell>
          <cell r="L264">
            <v>332</v>
          </cell>
          <cell r="M264">
            <v>500</v>
          </cell>
        </row>
        <row r="265">
          <cell r="A265">
            <v>10041</v>
          </cell>
          <cell r="B265">
            <v>10041</v>
          </cell>
          <cell r="C265" t="str">
            <v xml:space="preserve">NPR 3.6 (93-03) - TAIL LAMP - RH</v>
          </cell>
          <cell r="D265" t="str">
            <v>NPR3.6-TLA-RH</v>
          </cell>
          <cell r="E265" t="str">
            <v>IZ01-0102</v>
          </cell>
          <cell r="G265" t="str">
            <v>ISUZU</v>
          </cell>
          <cell r="H265" t="str">
            <v xml:space="preserve">ANCHUI TINCAI SILK CO. LTD</v>
          </cell>
          <cell r="I265" t="str">
            <v xml:space="preserve">TAIL LAMP</v>
          </cell>
          <cell r="J265" t="str">
            <v xml:space="preserve">TAIL LAMP</v>
          </cell>
          <cell r="K265">
            <v>13</v>
          </cell>
          <cell r="L265">
            <v>332</v>
          </cell>
          <cell r="M265">
            <v>500</v>
          </cell>
        </row>
        <row r="266">
          <cell r="A266">
            <v>10044</v>
          </cell>
          <cell r="B266">
            <v>10044</v>
          </cell>
          <cell r="C266" t="str">
            <v xml:space="preserve">NPR 3.6 (93-03) - TAIL LENS - LH</v>
          </cell>
          <cell r="D266" t="str">
            <v>NPR3.6-TLS-LH</v>
          </cell>
          <cell r="E266" t="str">
            <v>IZ01-0102-00</v>
          </cell>
          <cell r="G266" t="str">
            <v>ISUZU</v>
          </cell>
          <cell r="H266" t="str">
            <v xml:space="preserve">ANCHUI TINCAI SILK CO. LTD</v>
          </cell>
          <cell r="I266" t="str">
            <v>LENS</v>
          </cell>
          <cell r="J266" t="str">
            <v>LENS</v>
          </cell>
          <cell r="K266">
            <v>4</v>
          </cell>
          <cell r="L266">
            <v>102</v>
          </cell>
          <cell r="M266">
            <v>150</v>
          </cell>
        </row>
        <row r="267">
          <cell r="A267">
            <v>10043</v>
          </cell>
          <cell r="B267">
            <v>10043</v>
          </cell>
          <cell r="C267" t="str">
            <v xml:space="preserve">NPR 3.6 (93-03) - TAIL LENS - RH</v>
          </cell>
          <cell r="D267" t="str">
            <v>NPR3.6-TLS-RH</v>
          </cell>
          <cell r="E267" t="str">
            <v>IZ01-0102-00</v>
          </cell>
          <cell r="G267" t="str">
            <v>ISUZU</v>
          </cell>
          <cell r="H267" t="str">
            <v xml:space="preserve">ANCHUI TINCAI SILK CO. LTD</v>
          </cell>
          <cell r="I267" t="str">
            <v>LENS</v>
          </cell>
          <cell r="J267" t="str">
            <v>LENS</v>
          </cell>
          <cell r="K267">
            <v>4</v>
          </cell>
          <cell r="L267">
            <v>102</v>
          </cell>
          <cell r="M267">
            <v>150</v>
          </cell>
        </row>
        <row r="268">
          <cell r="A268">
            <v>12942</v>
          </cell>
          <cell r="B268" t="e">
            <v>#N/A</v>
          </cell>
          <cell r="C268" t="str">
            <v xml:space="preserve">NPR 3.6 (93-03) - TAIL LENS (BROKEN) - LH</v>
          </cell>
          <cell r="D268" t="str">
            <v>NPR3.6-TLS-LH/B</v>
          </cell>
          <cell r="E268" t="str">
            <v>00-IZ01-0102</v>
          </cell>
          <cell r="G268" t="str">
            <v>ISUZU</v>
          </cell>
          <cell r="H268" t="str">
            <v xml:space="preserve">ANCHUI TINCAI SILK CO. LTD</v>
          </cell>
          <cell r="I268" t="str">
            <v>LENS</v>
          </cell>
          <cell r="J268" t="str">
            <v>LENS</v>
          </cell>
          <cell r="K268">
            <v>0.3</v>
          </cell>
          <cell r="L268">
            <v>44.59</v>
          </cell>
          <cell r="M268">
            <v>70</v>
          </cell>
        </row>
        <row r="269">
          <cell r="A269">
            <v>10040</v>
          </cell>
          <cell r="B269" t="e">
            <v>#N/A</v>
          </cell>
          <cell r="C269" t="str">
            <v xml:space="preserve">NPR 3.6 (93-03) -CORNER LENS - LH</v>
          </cell>
          <cell r="D269" t="str">
            <v>NPR3.6-CLS-LH</v>
          </cell>
          <cell r="E269" t="str">
            <v>00-IZ02-0103B</v>
          </cell>
          <cell r="G269" t="str">
            <v>ISUZU</v>
          </cell>
          <cell r="H269" t="str">
            <v xml:space="preserve">ANCHUI TINCAI SILK CO. LTD</v>
          </cell>
          <cell r="I269" t="str">
            <v>LENS</v>
          </cell>
          <cell r="J269" t="str">
            <v>LENS</v>
          </cell>
          <cell r="K269">
            <v>0.43</v>
          </cell>
          <cell r="L269">
            <v>67</v>
          </cell>
          <cell r="M269">
            <v>100</v>
          </cell>
        </row>
        <row r="270">
          <cell r="A270">
            <v>10008</v>
          </cell>
          <cell r="B270">
            <v>10008</v>
          </cell>
          <cell r="C270" t="str">
            <v xml:space="preserve">NPR 3.6/4.3 - FRONT BUMPER W/OUT FOG LAMP HOLE (1980MM)</v>
          </cell>
          <cell r="D270" t="str">
            <v>NPR3.6/4.3-BPRF</v>
          </cell>
          <cell r="E270" t="str">
            <v xml:space="preserve">IZ07-0108A (W/O FOG HOLE)</v>
          </cell>
          <cell r="G270" t="str">
            <v>ISUZU</v>
          </cell>
          <cell r="H270" t="str">
            <v xml:space="preserve">ANCHUI TINCAI SILK CO. LTD</v>
          </cell>
          <cell r="I270" t="str">
            <v xml:space="preserve">FOG LAMP</v>
          </cell>
          <cell r="J270" t="str">
            <v xml:space="preserve">FOG LAMP</v>
          </cell>
          <cell r="K270">
            <v>85</v>
          </cell>
          <cell r="L270">
            <v>2168</v>
          </cell>
          <cell r="M270">
            <v>3300</v>
          </cell>
        </row>
        <row r="271">
          <cell r="A271">
            <v>11195</v>
          </cell>
          <cell r="B271">
            <v>11195</v>
          </cell>
          <cell r="C271" t="str">
            <v xml:space="preserve">NPR 4.3 (04-05) - WHEEL ARC - LH</v>
          </cell>
          <cell r="D271" t="str">
            <v>NPR4.3-WA-LH</v>
          </cell>
          <cell r="E271" t="str">
            <v>IZ07-0126</v>
          </cell>
          <cell r="G271" t="str">
            <v>ISUZU</v>
          </cell>
          <cell r="H271" t="str">
            <v xml:space="preserve">ANCHUI TINCAI SILK CO. LTD</v>
          </cell>
          <cell r="I271" t="str">
            <v xml:space="preserve">BODY PARTS</v>
          </cell>
          <cell r="J271" t="str">
            <v xml:space="preserve">BODY PARTS</v>
          </cell>
          <cell r="K271">
            <v>3.54</v>
          </cell>
          <cell r="L271">
            <v>553</v>
          </cell>
          <cell r="M271">
            <v>860</v>
          </cell>
        </row>
        <row r="272">
          <cell r="A272">
            <v>11194</v>
          </cell>
          <cell r="B272">
            <v>11194</v>
          </cell>
          <cell r="C272" t="str">
            <v xml:space="preserve">NPR 4.3 (04-05) - WHEEL ARC - RH</v>
          </cell>
          <cell r="D272" t="str">
            <v>NPR4.3-WA-RH</v>
          </cell>
          <cell r="E272" t="str">
            <v>IZ07-0126</v>
          </cell>
          <cell r="G272" t="str">
            <v>ISUZU</v>
          </cell>
          <cell r="H272" t="str">
            <v xml:space="preserve">ANCHUI TINCAI SILK CO. LTD</v>
          </cell>
          <cell r="I272" t="str">
            <v xml:space="preserve">BODY PARTS</v>
          </cell>
          <cell r="J272" t="str">
            <v xml:space="preserve">BODY PARTS</v>
          </cell>
          <cell r="K272">
            <v>3.54</v>
          </cell>
          <cell r="L272">
            <v>553</v>
          </cell>
          <cell r="M272">
            <v>860</v>
          </cell>
        </row>
        <row r="273">
          <cell r="A273">
            <v>10005</v>
          </cell>
          <cell r="B273">
            <v>10005</v>
          </cell>
          <cell r="C273" t="str">
            <v xml:space="preserve">NPR 4.3 (04-14) - CORNER LAMP - LH</v>
          </cell>
          <cell r="D273" t="str">
            <v>NPR4.3-CLA-LH</v>
          </cell>
          <cell r="E273" t="str">
            <v>IZ07-0103</v>
          </cell>
          <cell r="G273" t="str">
            <v>ISUZU</v>
          </cell>
          <cell r="H273" t="str">
            <v xml:space="preserve">ANCHUI TINCAI SILK CO. LTD</v>
          </cell>
          <cell r="I273" t="str">
            <v xml:space="preserve">CORNER LAMP</v>
          </cell>
          <cell r="J273" t="str">
            <v xml:space="preserve">CORNER LAMP</v>
          </cell>
          <cell r="K273">
            <v>19</v>
          </cell>
          <cell r="L273">
            <v>485</v>
          </cell>
          <cell r="M273">
            <v>730</v>
          </cell>
        </row>
        <row r="274">
          <cell r="A274">
            <v>10004</v>
          </cell>
          <cell r="B274">
            <v>10004</v>
          </cell>
          <cell r="C274" t="str">
            <v xml:space="preserve">NPR 4.3 (04-14) - CORNER LAMP - RH</v>
          </cell>
          <cell r="D274" t="str">
            <v>NPR4.3-CLA-RH</v>
          </cell>
          <cell r="E274" t="str">
            <v>IZ07-0103</v>
          </cell>
          <cell r="G274" t="str">
            <v>ISUZU</v>
          </cell>
          <cell r="H274" t="str">
            <v xml:space="preserve">ANCHUI TINCAI SILK CO. LTD</v>
          </cell>
          <cell r="I274" t="str">
            <v xml:space="preserve">CORNER LAMP</v>
          </cell>
          <cell r="J274" t="str">
            <v xml:space="preserve">CORNER LAMP</v>
          </cell>
          <cell r="K274">
            <v>19</v>
          </cell>
          <cell r="L274">
            <v>485</v>
          </cell>
          <cell r="M274">
            <v>730</v>
          </cell>
        </row>
        <row r="275">
          <cell r="A275">
            <v>10007</v>
          </cell>
          <cell r="B275">
            <v>10007</v>
          </cell>
          <cell r="C275" t="str">
            <v xml:space="preserve">NPR 4.3 (04-14) - CORNER LENS - LH</v>
          </cell>
          <cell r="D275" t="str">
            <v>NPR4.3-CLS-LH</v>
          </cell>
          <cell r="E275" t="str">
            <v>IZ07-0103-00</v>
          </cell>
          <cell r="G275" t="str">
            <v>ISUZU</v>
          </cell>
          <cell r="H275" t="str">
            <v xml:space="preserve">ANCHUI TINCAI SILK CO. LTD</v>
          </cell>
          <cell r="I275" t="str">
            <v>LENS</v>
          </cell>
          <cell r="J275" t="str">
            <v>LENS</v>
          </cell>
          <cell r="K275">
            <v>7</v>
          </cell>
          <cell r="L275">
            <v>178</v>
          </cell>
          <cell r="M275">
            <v>220</v>
          </cell>
        </row>
        <row r="276">
          <cell r="A276">
            <v>10006</v>
          </cell>
          <cell r="B276">
            <v>10006</v>
          </cell>
          <cell r="C276" t="str">
            <v xml:space="preserve">NPR 4.3 (04-14) - CORNER LENS - RH</v>
          </cell>
          <cell r="D276" t="str">
            <v>NPR4.3-CLS-RH</v>
          </cell>
          <cell r="E276" t="str">
            <v>IZ07-0103-00</v>
          </cell>
          <cell r="G276" t="str">
            <v>ISUZU</v>
          </cell>
          <cell r="H276" t="str">
            <v xml:space="preserve">ANCHUI TINCAI SILK CO. LTD</v>
          </cell>
          <cell r="I276" t="str">
            <v>LENS</v>
          </cell>
          <cell r="J276" t="str">
            <v>LENS</v>
          </cell>
          <cell r="K276">
            <v>7</v>
          </cell>
          <cell r="L276">
            <v>178</v>
          </cell>
          <cell r="M276">
            <v>220</v>
          </cell>
        </row>
        <row r="277">
          <cell r="A277">
            <v>12298</v>
          </cell>
          <cell r="B277" t="e">
            <v>#N/A</v>
          </cell>
          <cell r="C277" t="str">
            <v xml:space="preserve">NPR 4.3 (04-14) - CORNER LENS (BROKEN) - LH</v>
          </cell>
          <cell r="D277" t="str">
            <v>NPR4.3-CLS-LH/B</v>
          </cell>
          <cell r="E277" t="str">
            <v>00-IZ07-0103</v>
          </cell>
          <cell r="G277" t="str">
            <v>ISUZU</v>
          </cell>
          <cell r="H277" t="str">
            <v xml:space="preserve">ANCHUI TINCAI SILK CO. LTD</v>
          </cell>
          <cell r="I277" t="str">
            <v>LENS</v>
          </cell>
          <cell r="J277" t="str">
            <v>LENS</v>
          </cell>
          <cell r="K277">
            <v>0.8</v>
          </cell>
          <cell r="L277">
            <v>119</v>
          </cell>
          <cell r="M277">
            <v>180</v>
          </cell>
        </row>
        <row r="278">
          <cell r="A278">
            <v>12297</v>
          </cell>
          <cell r="B278" t="e">
            <v>#N/A</v>
          </cell>
          <cell r="C278" t="str">
            <v xml:space="preserve">NPR 4.3 (04-14) - CORNER LENS (BROKEN) - RH</v>
          </cell>
          <cell r="D278" t="str">
            <v>NPR4.3-CLS-RH</v>
          </cell>
          <cell r="E278" t="str">
            <v>00-IZ07-0103</v>
          </cell>
          <cell r="G278" t="str">
            <v>ISUZU</v>
          </cell>
          <cell r="H278" t="str">
            <v xml:space="preserve">ANCHUI TINCAI SILK CO. LTD</v>
          </cell>
          <cell r="I278" t="str">
            <v>LENS</v>
          </cell>
          <cell r="J278" t="str">
            <v>LENS</v>
          </cell>
          <cell r="K278">
            <v>0.8</v>
          </cell>
          <cell r="L278">
            <v>119</v>
          </cell>
          <cell r="M278">
            <v>180</v>
          </cell>
        </row>
        <row r="279">
          <cell r="A279">
            <v>10016</v>
          </cell>
          <cell r="B279">
            <v>10016</v>
          </cell>
          <cell r="C279" t="str">
            <v xml:space="preserve">NPR 4.3 (04-14) - CORNER PANEL - LH</v>
          </cell>
          <cell r="D279" t="str">
            <v>NPR4.3-CP-LH</v>
          </cell>
          <cell r="E279" t="str">
            <v>IZ07-0108-01</v>
          </cell>
          <cell r="G279" t="str">
            <v>ISUZU</v>
          </cell>
          <cell r="H279" t="str">
            <v xml:space="preserve">ANCHUI TINCAI SILK CO. LTD</v>
          </cell>
          <cell r="I279" t="str">
            <v xml:space="preserve">CORNER PANELS &amp; DOOR GARNISH</v>
          </cell>
          <cell r="J279" t="str">
            <v xml:space="preserve">CORNER PANELS &amp; DOOR GARNISH</v>
          </cell>
          <cell r="K279">
            <v>33</v>
          </cell>
          <cell r="L279">
            <v>842</v>
          </cell>
          <cell r="M279">
            <v>1300</v>
          </cell>
        </row>
        <row r="280">
          <cell r="A280">
            <v>10015</v>
          </cell>
          <cell r="B280">
            <v>10015</v>
          </cell>
          <cell r="C280" t="str">
            <v xml:space="preserve">NPR 4.3 (04-14) - CORNER PANEL - RH</v>
          </cell>
          <cell r="D280" t="str">
            <v>NPR4.3-CP-RH</v>
          </cell>
          <cell r="E280" t="str">
            <v>IZ07-0108-01</v>
          </cell>
          <cell r="G280" t="str">
            <v>ISUZU</v>
          </cell>
          <cell r="H280" t="str">
            <v xml:space="preserve">ANCHUI TINCAI SILK CO. LTD</v>
          </cell>
          <cell r="I280" t="str">
            <v xml:space="preserve">CORNER PANELS &amp; DOOR GARNISH</v>
          </cell>
          <cell r="J280" t="str">
            <v xml:space="preserve">CORNER PANELS &amp; DOOR GARNISH</v>
          </cell>
          <cell r="K280">
            <v>33</v>
          </cell>
          <cell r="L280">
            <v>743</v>
          </cell>
          <cell r="M280">
            <v>1150</v>
          </cell>
        </row>
        <row r="281">
          <cell r="A281">
            <v>10014</v>
          </cell>
          <cell r="B281">
            <v>10014</v>
          </cell>
          <cell r="C281" t="str">
            <v xml:space="preserve">NPR 4.3 (04-14) - FRONT GRILL LONG</v>
          </cell>
          <cell r="D281" t="str">
            <v>NPR4.3-GRL</v>
          </cell>
          <cell r="E281" t="str">
            <v>IZ07-0114B</v>
          </cell>
          <cell r="G281" t="str">
            <v>ISUZU</v>
          </cell>
          <cell r="H281" t="str">
            <v xml:space="preserve">ANCHUI TINCAI SILK CO. LTD</v>
          </cell>
          <cell r="I281" t="str">
            <v>GRILL</v>
          </cell>
          <cell r="J281" t="str">
            <v>GRILL</v>
          </cell>
          <cell r="K281">
            <v>35</v>
          </cell>
          <cell r="L281">
            <v>893</v>
          </cell>
          <cell r="M281">
            <v>1300</v>
          </cell>
        </row>
        <row r="282">
          <cell r="A282">
            <v>12289</v>
          </cell>
          <cell r="B282" t="e">
            <v>#N/A</v>
          </cell>
          <cell r="C282" t="str">
            <v xml:space="preserve">NPR 4.3 (04-14) - FRONT GRILL LONG (BROKEN)</v>
          </cell>
          <cell r="D282" t="str">
            <v>NPR4.3-GRL</v>
          </cell>
          <cell r="E282" t="str">
            <v>IZ07-0114B</v>
          </cell>
          <cell r="G282" t="str">
            <v>ISUZU</v>
          </cell>
          <cell r="H282" t="str">
            <v xml:space="preserve">ANCHUI TINCAI SILK CO. LTD</v>
          </cell>
          <cell r="I282" t="str">
            <v>GRILL</v>
          </cell>
          <cell r="J282" t="str">
            <v>GRILL</v>
          </cell>
          <cell r="K282">
            <v>5.3</v>
          </cell>
          <cell r="L282">
            <v>792</v>
          </cell>
          <cell r="M282">
            <v>1230</v>
          </cell>
        </row>
        <row r="283">
          <cell r="A283">
            <v>10001</v>
          </cell>
          <cell r="B283">
            <v>10001</v>
          </cell>
          <cell r="C283" t="str">
            <v xml:space="preserve">NPR 4.3 (04-14) - HEAD LAMP - LH</v>
          </cell>
          <cell r="D283" t="str">
            <v>NPR4.3-HLA-LH</v>
          </cell>
          <cell r="E283" t="str">
            <v>IZ07-0101</v>
          </cell>
          <cell r="G283" t="str">
            <v>ISUZU</v>
          </cell>
          <cell r="H283" t="str">
            <v xml:space="preserve">ANCHUI TINCAI SILK CO. LTD</v>
          </cell>
          <cell r="I283" t="str">
            <v xml:space="preserve">HEAD LAMP</v>
          </cell>
          <cell r="J283" t="str">
            <v xml:space="preserve">HEAD LAMP</v>
          </cell>
          <cell r="K283">
            <v>47</v>
          </cell>
          <cell r="L283">
            <v>1199</v>
          </cell>
          <cell r="M283">
            <v>1800</v>
          </cell>
        </row>
        <row r="284">
          <cell r="A284">
            <v>10000</v>
          </cell>
          <cell r="B284">
            <v>10000</v>
          </cell>
          <cell r="C284" t="str">
            <v xml:space="preserve">NPR 4.3 (04-14) - HEAD LAMP - RH</v>
          </cell>
          <cell r="D284" t="str">
            <v>NPR4.3-HLA-RH</v>
          </cell>
          <cell r="E284" t="str">
            <v>IZ07-0101</v>
          </cell>
          <cell r="G284" t="str">
            <v>ISUZU</v>
          </cell>
          <cell r="H284" t="str">
            <v xml:space="preserve">ANCHUI TINCAI SILK CO. LTD</v>
          </cell>
          <cell r="I284" t="str">
            <v xml:space="preserve">HEAD LAMP</v>
          </cell>
          <cell r="J284" t="str">
            <v xml:space="preserve">HEAD LAMP</v>
          </cell>
          <cell r="K284">
            <v>47</v>
          </cell>
          <cell r="L284">
            <v>1199</v>
          </cell>
          <cell r="M284">
            <v>1800</v>
          </cell>
        </row>
        <row r="285">
          <cell r="A285">
            <v>10003</v>
          </cell>
          <cell r="B285">
            <v>10003</v>
          </cell>
          <cell r="C285" t="str">
            <v xml:space="preserve">NPR 4.3 (04-14) - HEAD LENS - LH</v>
          </cell>
          <cell r="D285" t="str">
            <v>NPR4.3-HLS-LH</v>
          </cell>
          <cell r="E285" t="str">
            <v>00-IZ07-0101</v>
          </cell>
          <cell r="G285" t="str">
            <v>ISUZU</v>
          </cell>
          <cell r="H285" t="str">
            <v xml:space="preserve">ANCHUI TINCAI SILK CO. LTD</v>
          </cell>
          <cell r="I285" t="str">
            <v>LENS</v>
          </cell>
          <cell r="J285" t="str">
            <v>LENS</v>
          </cell>
          <cell r="K285">
            <v>20</v>
          </cell>
          <cell r="L285">
            <v>508.56</v>
          </cell>
          <cell r="M285">
            <v>700</v>
          </cell>
        </row>
        <row r="286">
          <cell r="A286">
            <v>10002</v>
          </cell>
          <cell r="B286">
            <v>10002</v>
          </cell>
          <cell r="C286" t="str">
            <v xml:space="preserve">NPR 4.3 (04-14) - HEAD LENS - RH</v>
          </cell>
          <cell r="D286" t="str">
            <v>NPR4.3-HLS-RH</v>
          </cell>
          <cell r="E286" t="str">
            <v>00-IZ07-0101</v>
          </cell>
          <cell r="G286" t="str">
            <v>ISUZU</v>
          </cell>
          <cell r="H286" t="str">
            <v xml:space="preserve">ANCHUI TINCAI SILK CO. LTD</v>
          </cell>
          <cell r="I286" t="str">
            <v>LENS</v>
          </cell>
          <cell r="J286" t="str">
            <v>LENS</v>
          </cell>
          <cell r="K286">
            <v>20</v>
          </cell>
          <cell r="L286">
            <v>483</v>
          </cell>
          <cell r="M286">
            <v>700</v>
          </cell>
        </row>
        <row r="287">
          <cell r="A287">
            <v>10010</v>
          </cell>
          <cell r="B287">
            <v>10010</v>
          </cell>
          <cell r="C287" t="str">
            <v xml:space="preserve">NPR 4.3 (04-14) - MIRROR GLASS 3MM</v>
          </cell>
          <cell r="D287" t="str">
            <v>NPR4.3-MG</v>
          </cell>
          <cell r="E287" t="str">
            <v>LL-041-00</v>
          </cell>
          <cell r="G287" t="str">
            <v>ISUZU</v>
          </cell>
          <cell r="H287" t="str">
            <v xml:space="preserve">JIANGSU L.L TRUCK MIRROR CO.,LTD</v>
          </cell>
          <cell r="I287" t="str">
            <v xml:space="preserve">TRUCK MIRRORS</v>
          </cell>
          <cell r="J287" t="str">
            <v xml:space="preserve">TRUCK MIRRORS</v>
          </cell>
          <cell r="K287">
            <v>0.46</v>
          </cell>
          <cell r="L287">
            <v>72</v>
          </cell>
          <cell r="M287">
            <v>110</v>
          </cell>
        </row>
        <row r="288">
          <cell r="A288">
            <v>10012</v>
          </cell>
          <cell r="B288">
            <v>10012</v>
          </cell>
          <cell r="C288" t="str">
            <v xml:space="preserve">NPR 4.3 (04-14) - MIRROR POLE - LH</v>
          </cell>
          <cell r="D288" t="str">
            <v>NPR4.3-MP-LH</v>
          </cell>
          <cell r="E288" t="str">
            <v>IZ07-0107-01</v>
          </cell>
          <cell r="G288" t="str">
            <v>ISUZU</v>
          </cell>
          <cell r="H288" t="str">
            <v xml:space="preserve">ANCHUI TINCAI SILK CO. LTD</v>
          </cell>
          <cell r="I288" t="str">
            <v xml:space="preserve">TRUCK MIRRORS</v>
          </cell>
          <cell r="J288" t="str">
            <v xml:space="preserve">TRUCK MIRRORS</v>
          </cell>
          <cell r="K288">
            <v>6.6</v>
          </cell>
          <cell r="L288">
            <v>1032</v>
          </cell>
          <cell r="M288">
            <v>1600</v>
          </cell>
        </row>
        <row r="289">
          <cell r="A289">
            <v>10011</v>
          </cell>
          <cell r="B289">
            <v>10011</v>
          </cell>
          <cell r="C289" t="str">
            <v xml:space="preserve">NPR 4.3 (04-14) - MIRROR POLE - RH</v>
          </cell>
          <cell r="D289" t="str">
            <v>NPR4.3-MP-RH</v>
          </cell>
          <cell r="E289" t="str">
            <v>IZ07-0107-02</v>
          </cell>
          <cell r="G289" t="str">
            <v>ISUZU</v>
          </cell>
          <cell r="H289" t="str">
            <v xml:space="preserve">ANCHUI TINCAI SILK CO. LTD</v>
          </cell>
          <cell r="I289" t="str">
            <v xml:space="preserve">TRUCK MIRRORS</v>
          </cell>
          <cell r="J289" t="str">
            <v xml:space="preserve">TRUCK MIRRORS</v>
          </cell>
          <cell r="K289">
            <v>6.6</v>
          </cell>
          <cell r="L289">
            <v>1032</v>
          </cell>
          <cell r="M289">
            <v>1600</v>
          </cell>
        </row>
        <row r="290">
          <cell r="A290">
            <v>12228</v>
          </cell>
          <cell r="B290" t="e">
            <v>#N/A</v>
          </cell>
          <cell r="C290" t="str">
            <v xml:space="preserve">NPR 4.3 (04-14) - SIDE MIRROR (BROKEN)</v>
          </cell>
          <cell r="D290" t="str">
            <v>NPR4.3-SMB-B</v>
          </cell>
          <cell r="E290" t="str">
            <v>LL-041</v>
          </cell>
          <cell r="G290" t="str">
            <v>ISUZU</v>
          </cell>
          <cell r="H290" t="str">
            <v xml:space="preserve">JIANGSU L.L TRUCK MIRROR CO.,LTD</v>
          </cell>
          <cell r="I290" t="str">
            <v xml:space="preserve">TRUCK MIRRORS</v>
          </cell>
          <cell r="J290" t="str">
            <v xml:space="preserve">TRUCK MIRRORS</v>
          </cell>
          <cell r="K290">
            <v>1.1200000000000001</v>
          </cell>
          <cell r="L290">
            <v>181</v>
          </cell>
          <cell r="M290">
            <v>280</v>
          </cell>
        </row>
        <row r="291">
          <cell r="A291">
            <v>10013</v>
          </cell>
          <cell r="B291" t="e">
            <v>#N/A</v>
          </cell>
          <cell r="C291" t="str">
            <v xml:space="preserve">NPR 4.3 (04-14) - SPTILE ROUND GLOBE</v>
          </cell>
          <cell r="D291" t="str">
            <v>NPR4.3-SRG</v>
          </cell>
          <cell r="E291" t="str">
            <v>IZ07-0118</v>
          </cell>
          <cell r="G291" t="str">
            <v>ISUZU</v>
          </cell>
          <cell r="H291" t="str">
            <v xml:space="preserve">ANCHUI TINCAI SILK CO. LTD</v>
          </cell>
          <cell r="I291" t="str">
            <v xml:space="preserve">TRUCK MIRRORS</v>
          </cell>
          <cell r="J291" t="str">
            <v xml:space="preserve">TRUCK MIRRORS</v>
          </cell>
          <cell r="K291">
            <v>0.45</v>
          </cell>
          <cell r="L291">
            <v>70</v>
          </cell>
          <cell r="M291">
            <v>110</v>
          </cell>
        </row>
        <row r="292">
          <cell r="A292">
            <v>10009</v>
          </cell>
          <cell r="B292">
            <v>10009</v>
          </cell>
          <cell r="C292" t="str">
            <v xml:space="preserve">NPR 4.3 SIDE MIRROR</v>
          </cell>
          <cell r="D292" t="str">
            <v>NPR4.3-SMB</v>
          </cell>
          <cell r="E292" t="str">
            <v>LL-041</v>
          </cell>
          <cell r="G292" t="str">
            <v>ISUZU</v>
          </cell>
          <cell r="H292" t="str">
            <v xml:space="preserve">JIANGSU L.L TRUCK MIRROR CO.,LTD</v>
          </cell>
          <cell r="I292" t="str">
            <v xml:space="preserve">TRUCK MIRRORS</v>
          </cell>
          <cell r="J292" t="str">
            <v xml:space="preserve">TRUCK MIRRORS</v>
          </cell>
          <cell r="K292">
            <v>7.8</v>
          </cell>
          <cell r="L292">
            <v>198.9</v>
          </cell>
          <cell r="M292">
            <v>320</v>
          </cell>
        </row>
        <row r="293">
          <cell r="A293">
            <v>13653</v>
          </cell>
          <cell r="B293">
            <v>13653</v>
          </cell>
          <cell r="C293" t="str">
            <v xml:space="preserve">NPR ELF 100P NEW - GRILL</v>
          </cell>
          <cell r="D293" t="str">
            <v>NPR100P-GRL</v>
          </cell>
          <cell r="E293" t="str">
            <v>GL-01-063</v>
          </cell>
          <cell r="G293" t="str">
            <v>ISUZU</v>
          </cell>
          <cell r="H293" t="str">
            <v xml:space="preserve">JIANGSU GELING AUTO PARTS CO.,LTD</v>
          </cell>
          <cell r="I293" t="str">
            <v>GRILL</v>
          </cell>
          <cell r="J293" t="str">
            <v>GRILL</v>
          </cell>
          <cell r="K293">
            <v>9.0500000000000007</v>
          </cell>
          <cell r="L293">
            <v>1415</v>
          </cell>
          <cell r="M293">
            <v>2190</v>
          </cell>
        </row>
        <row r="294">
          <cell r="A294">
            <v>11310</v>
          </cell>
          <cell r="B294">
            <v>11310</v>
          </cell>
          <cell r="C294" t="str">
            <v xml:space="preserve">NPR MAX 700P (14-) - CORNER LAMP - LH</v>
          </cell>
          <cell r="D294" t="str">
            <v>NPR700P-CLA-LH</v>
          </cell>
          <cell r="E294" t="str">
            <v>IZ07-0203</v>
          </cell>
          <cell r="G294" t="str">
            <v>ISUZU</v>
          </cell>
          <cell r="H294" t="str">
            <v xml:space="preserve">ANCHUI TINCAI SILK CO. LTD</v>
          </cell>
          <cell r="I294" t="str">
            <v xml:space="preserve">CORNER LAMP</v>
          </cell>
          <cell r="J294" t="str">
            <v xml:space="preserve">CORNER LAMP</v>
          </cell>
          <cell r="K294">
            <v>25</v>
          </cell>
          <cell r="L294">
            <v>604</v>
          </cell>
          <cell r="M294">
            <v>910</v>
          </cell>
        </row>
        <row r="295">
          <cell r="A295">
            <v>11309</v>
          </cell>
          <cell r="B295">
            <v>11309</v>
          </cell>
          <cell r="C295" t="str">
            <v xml:space="preserve">NPR MAX 700P (14-) - CORNER LAMP - RH</v>
          </cell>
          <cell r="D295" t="str">
            <v>NPR700P-CLA-RH</v>
          </cell>
          <cell r="E295" t="str">
            <v>IZ07-0203</v>
          </cell>
          <cell r="G295" t="str">
            <v>ISUZU</v>
          </cell>
          <cell r="H295" t="str">
            <v xml:space="preserve">ANCHUI TINCAI SILK CO. LTD</v>
          </cell>
          <cell r="I295" t="str">
            <v xml:space="preserve">CORNER LAMP</v>
          </cell>
          <cell r="J295" t="str">
            <v xml:space="preserve">CORNER LAMP</v>
          </cell>
          <cell r="K295">
            <v>25</v>
          </cell>
          <cell r="L295">
            <v>604</v>
          </cell>
          <cell r="M295">
            <v>910</v>
          </cell>
        </row>
        <row r="296">
          <cell r="A296">
            <v>14219</v>
          </cell>
          <cell r="B296">
            <v>14219</v>
          </cell>
          <cell r="C296" t="str">
            <v xml:space="preserve">NPR MAX 700P (14-) - CORNER LAMP (SLIGHTLY CRACKED) - RH</v>
          </cell>
          <cell r="D296" t="str">
            <v>NPR700P-CLA-RH/B</v>
          </cell>
          <cell r="E296" t="str">
            <v>IZ07-0203</v>
          </cell>
          <cell r="G296" t="str">
            <v>ISUZU</v>
          </cell>
          <cell r="H296" t="str">
            <v xml:space="preserve">ANCHUI TINCAI SILK CO. LTD</v>
          </cell>
          <cell r="I296" t="str">
            <v xml:space="preserve">CORNER LAMP</v>
          </cell>
          <cell r="J296" t="str">
            <v xml:space="preserve">CORNER LAMP</v>
          </cell>
          <cell r="K296">
            <v>25</v>
          </cell>
          <cell r="L296">
            <v>581.25</v>
          </cell>
          <cell r="M296">
            <v>910</v>
          </cell>
        </row>
        <row r="297">
          <cell r="A297">
            <v>11315</v>
          </cell>
          <cell r="B297">
            <v>11315</v>
          </cell>
          <cell r="C297" t="str">
            <v xml:space="preserve">NPR MAX 700P (14-) - DOOR STEP - LH</v>
          </cell>
          <cell r="D297" t="str">
            <v>NPR700P-DS-LH</v>
          </cell>
          <cell r="E297" t="str">
            <v>IZ07-0259</v>
          </cell>
          <cell r="G297" t="str">
            <v>ISUZU</v>
          </cell>
          <cell r="H297" t="str">
            <v xml:space="preserve">ANCHUI TINCAI SILK CO. LTD</v>
          </cell>
          <cell r="I297" t="str">
            <v xml:space="preserve">CORNER PANELS &amp; DOOR GARNISH</v>
          </cell>
          <cell r="J297" t="str">
            <v xml:space="preserve">CORNER PANELS &amp; DOOR GARNISH</v>
          </cell>
          <cell r="K297">
            <v>4.5999999999999996</v>
          </cell>
          <cell r="L297">
            <v>719</v>
          </cell>
          <cell r="M297">
            <v>1110</v>
          </cell>
        </row>
        <row r="298">
          <cell r="A298">
            <v>11314</v>
          </cell>
          <cell r="B298">
            <v>11314</v>
          </cell>
          <cell r="C298" t="str">
            <v xml:space="preserve">NPR MAX 700P (14-) - DOOR STEP - RH</v>
          </cell>
          <cell r="D298" t="str">
            <v>NPR700P-DS-RH</v>
          </cell>
          <cell r="E298" t="str">
            <v>IZ07-0259</v>
          </cell>
          <cell r="G298" t="str">
            <v>ISUZU</v>
          </cell>
          <cell r="H298" t="str">
            <v xml:space="preserve">ANCHUI TINCAI SILK CO. LTD</v>
          </cell>
          <cell r="I298" t="str">
            <v xml:space="preserve">CORNER PANELS &amp; DOOR GARNISH</v>
          </cell>
          <cell r="J298" t="str">
            <v xml:space="preserve">CORNER PANELS &amp; DOOR GARNISH</v>
          </cell>
          <cell r="K298">
            <v>4.5999999999999996</v>
          </cell>
          <cell r="L298">
            <v>719</v>
          </cell>
          <cell r="M298">
            <v>1110</v>
          </cell>
        </row>
        <row r="299">
          <cell r="A299">
            <v>11313</v>
          </cell>
          <cell r="B299">
            <v>11313</v>
          </cell>
          <cell r="C299" t="str">
            <v xml:space="preserve">NPR MAX 700P (14-) - FRONT BUMPER</v>
          </cell>
          <cell r="D299" t="str">
            <v>NPR700P-BPRF</v>
          </cell>
          <cell r="E299" t="str">
            <v>IZ07-0208B</v>
          </cell>
          <cell r="G299" t="str">
            <v>ISUZU</v>
          </cell>
          <cell r="H299" t="str">
            <v xml:space="preserve">ANCHUI TINCAI SILK CO. LTD</v>
          </cell>
          <cell r="I299" t="str">
            <v>BUMPER</v>
          </cell>
          <cell r="J299" t="str">
            <v>BUMPER</v>
          </cell>
          <cell r="K299">
            <v>18</v>
          </cell>
          <cell r="L299">
            <v>2813</v>
          </cell>
          <cell r="M299">
            <v>4360</v>
          </cell>
        </row>
        <row r="300">
          <cell r="A300">
            <v>11311</v>
          </cell>
          <cell r="B300">
            <v>11311</v>
          </cell>
          <cell r="C300" t="str">
            <v xml:space="preserve">NPR MAX 700P (14-) - FRONT GRILL</v>
          </cell>
          <cell r="D300" t="str">
            <v>NPR700P-GRL</v>
          </cell>
          <cell r="E300" t="str">
            <v>IZ07-0214B</v>
          </cell>
          <cell r="G300" t="str">
            <v>ISUZU</v>
          </cell>
          <cell r="H300" t="str">
            <v xml:space="preserve">ANCHUI TINCAI SILK CO. LTD</v>
          </cell>
          <cell r="I300" t="str">
            <v>GRILL</v>
          </cell>
          <cell r="J300" t="str">
            <v>GRILL</v>
          </cell>
          <cell r="K300">
            <v>55</v>
          </cell>
          <cell r="L300">
            <v>1278.75</v>
          </cell>
          <cell r="M300">
            <v>2110</v>
          </cell>
        </row>
        <row r="301">
          <cell r="A301">
            <v>11308</v>
          </cell>
          <cell r="B301">
            <v>11308</v>
          </cell>
          <cell r="C301" t="str">
            <v xml:space="preserve">NPR MAX 700P (14-) - HEAD LAMP - LH</v>
          </cell>
          <cell r="D301" t="str">
            <v>NPR700P-HLA-LH</v>
          </cell>
          <cell r="E301" t="str">
            <v>IZ07-0201</v>
          </cell>
          <cell r="G301" t="str">
            <v>ISUZU</v>
          </cell>
          <cell r="H301" t="str">
            <v xml:space="preserve">ANCHUI TINCAI SILK CO. LTD</v>
          </cell>
          <cell r="I301" t="str">
            <v xml:space="preserve">HEAD LAMP</v>
          </cell>
          <cell r="J301" t="str">
            <v xml:space="preserve">HEAD LAMP</v>
          </cell>
          <cell r="K301">
            <v>55</v>
          </cell>
          <cell r="L301">
            <v>1328</v>
          </cell>
          <cell r="M301">
            <v>1990</v>
          </cell>
        </row>
        <row r="302">
          <cell r="A302">
            <v>11307</v>
          </cell>
          <cell r="B302">
            <v>11307</v>
          </cell>
          <cell r="C302" t="str">
            <v xml:space="preserve">NPR MAX 700P (14-) - HEAD LAMP - RH</v>
          </cell>
          <cell r="D302" t="str">
            <v>NPR700P-HLA-RH</v>
          </cell>
          <cell r="E302" t="str">
            <v>IZ07-0201</v>
          </cell>
          <cell r="G302" t="str">
            <v>ISUZU</v>
          </cell>
          <cell r="H302" t="str">
            <v xml:space="preserve">ANCHUI TINCAI SILK CO. LTD</v>
          </cell>
          <cell r="I302" t="str">
            <v xml:space="preserve">HEAD LAMP</v>
          </cell>
          <cell r="J302" t="str">
            <v xml:space="preserve">HEAD LAMP</v>
          </cell>
          <cell r="K302">
            <v>55</v>
          </cell>
          <cell r="L302">
            <v>1328</v>
          </cell>
          <cell r="M302">
            <v>1990</v>
          </cell>
        </row>
        <row r="303">
          <cell r="A303">
            <v>11312</v>
          </cell>
          <cell r="B303">
            <v>11312</v>
          </cell>
          <cell r="C303" t="str">
            <v xml:space="preserve">NPR MAX 700P (14-) - HOOD METAL NARROW - 113 CMS</v>
          </cell>
          <cell r="D303" t="str">
            <v>NPR700P-HOOD-N</v>
          </cell>
          <cell r="E303" t="str">
            <v>IZ07-0215</v>
          </cell>
          <cell r="F303" t="str">
            <v xml:space="preserve">NPR MAX 700P (14-)</v>
          </cell>
          <cell r="G303" t="str">
            <v>ISUZU</v>
          </cell>
          <cell r="H303" t="str">
            <v xml:space="preserve">ANCHUI TINCAI SILK CO. LTD</v>
          </cell>
          <cell r="I303" t="str">
            <v xml:space="preserve">CORNER PANELS &amp; DOOR GARNISH</v>
          </cell>
          <cell r="J303" t="str">
            <v xml:space="preserve">CORNER PANELS &amp; DOOR GARNISH</v>
          </cell>
          <cell r="K303">
            <v>165</v>
          </cell>
          <cell r="L303">
            <v>3713</v>
          </cell>
          <cell r="M303">
            <v>5750</v>
          </cell>
        </row>
        <row r="304">
          <cell r="A304">
            <v>11317</v>
          </cell>
          <cell r="B304">
            <v>11317</v>
          </cell>
          <cell r="C304" t="str">
            <v xml:space="preserve">NPR MAX 700P (14-) - INNER DOOR HANDLE - LH</v>
          </cell>
          <cell r="D304" t="str">
            <v>NPR700P-IDH-LH</v>
          </cell>
          <cell r="E304" t="str">
            <v>IZ07-0234</v>
          </cell>
          <cell r="G304" t="str">
            <v>ISUZU</v>
          </cell>
          <cell r="H304" t="str">
            <v xml:space="preserve">ANCHUI TINCAI SILK CO. LTD</v>
          </cell>
          <cell r="I304" t="str">
            <v>HANDLES</v>
          </cell>
          <cell r="J304" t="str">
            <v>HANDLES</v>
          </cell>
          <cell r="K304">
            <v>2.5</v>
          </cell>
          <cell r="L304">
            <v>391</v>
          </cell>
          <cell r="M304">
            <v>610</v>
          </cell>
        </row>
        <row r="305">
          <cell r="A305">
            <v>11316</v>
          </cell>
          <cell r="B305">
            <v>11316</v>
          </cell>
          <cell r="C305" t="str">
            <v xml:space="preserve">NPR MAX 700P (14-) - INNER DOOR HANDLE - RH</v>
          </cell>
          <cell r="D305" t="str">
            <v>NPR700P-IDH-RH</v>
          </cell>
          <cell r="E305" t="str">
            <v>IZ07-0234</v>
          </cell>
          <cell r="G305" t="str">
            <v>ISUZU</v>
          </cell>
          <cell r="H305" t="str">
            <v xml:space="preserve">ANCHUI TINCAI SILK CO. LTD</v>
          </cell>
          <cell r="I305" t="str">
            <v>HANDLES</v>
          </cell>
          <cell r="J305" t="str">
            <v>HANDLES</v>
          </cell>
          <cell r="K305">
            <v>2.5</v>
          </cell>
          <cell r="L305">
            <v>391</v>
          </cell>
          <cell r="M305">
            <v>610</v>
          </cell>
        </row>
        <row r="306">
          <cell r="A306">
            <v>13654</v>
          </cell>
          <cell r="B306">
            <v>13654</v>
          </cell>
          <cell r="C306" t="str">
            <v xml:space="preserve">NPR100P CORNER PANEL</v>
          </cell>
          <cell r="D306" t="str">
            <v>NPR100P-CP</v>
          </cell>
          <cell r="E306" t="str">
            <v>GL-01-64</v>
          </cell>
          <cell r="F306" t="str">
            <v>ISUZU</v>
          </cell>
          <cell r="G306" t="str">
            <v>ISUZU</v>
          </cell>
          <cell r="H306" t="str">
            <v xml:space="preserve">JIANGSU GELING AUTO PARTS CO.,LTD</v>
          </cell>
          <cell r="I306" t="str">
            <v xml:space="preserve">CORNER PANELS &amp; DOOR GARNISH</v>
          </cell>
          <cell r="J306" t="str">
            <v xml:space="preserve">CORNER PANELS &amp; DOOR GARNISH</v>
          </cell>
          <cell r="K306">
            <v>9.0500000000000007</v>
          </cell>
          <cell r="L306">
            <v>1415</v>
          </cell>
          <cell r="M306">
            <v>2190</v>
          </cell>
        </row>
        <row r="307">
          <cell r="A307">
            <v>10124</v>
          </cell>
          <cell r="B307">
            <v>10124</v>
          </cell>
          <cell r="C307" t="str">
            <v xml:space="preserve">TFR - INNER FENDER - LH</v>
          </cell>
          <cell r="D307" t="str">
            <v>TFR-IF-LH</v>
          </cell>
          <cell r="E307" t="str">
            <v>IZ05-0116-1</v>
          </cell>
          <cell r="G307" t="str">
            <v>ISUZU</v>
          </cell>
          <cell r="H307" t="str">
            <v xml:space="preserve">ANCHUI TINCAI SILK CO. LTD</v>
          </cell>
          <cell r="I307" t="str">
            <v>FENDERS</v>
          </cell>
          <cell r="J307" t="str">
            <v>FENDERS</v>
          </cell>
          <cell r="K307">
            <v>2.5</v>
          </cell>
          <cell r="L307">
            <v>391</v>
          </cell>
          <cell r="M307">
            <v>610</v>
          </cell>
        </row>
        <row r="308">
          <cell r="A308">
            <v>10123</v>
          </cell>
          <cell r="B308">
            <v>10123</v>
          </cell>
          <cell r="C308" t="str">
            <v xml:space="preserve">TFR - INNER FENDER - RH</v>
          </cell>
          <cell r="D308" t="str">
            <v>TFR-IF-RH</v>
          </cell>
          <cell r="E308" t="str">
            <v>IZ05-0116-1</v>
          </cell>
          <cell r="G308" t="str">
            <v>ISUZU</v>
          </cell>
          <cell r="H308" t="str">
            <v xml:space="preserve">ANCHUI TINCAI SILK CO. LTD</v>
          </cell>
          <cell r="I308" t="str">
            <v>FENDERS</v>
          </cell>
          <cell r="J308" t="str">
            <v>FENDERS</v>
          </cell>
          <cell r="K308">
            <v>2.5</v>
          </cell>
          <cell r="L308">
            <v>391</v>
          </cell>
          <cell r="M308">
            <v>610</v>
          </cell>
        </row>
        <row r="309">
          <cell r="A309">
            <v>12131</v>
          </cell>
          <cell r="B309">
            <v>12131</v>
          </cell>
          <cell r="C309" t="str">
            <v xml:space="preserve">TFR (89-93) - FRONT BUMPER VALANCE</v>
          </cell>
          <cell r="D309" t="str">
            <v>TFR89/93-BPRV</v>
          </cell>
          <cell r="E309" t="str">
            <v>IZ04-0142</v>
          </cell>
          <cell r="F309" t="str">
            <v xml:space="preserve">TFR (89-93) </v>
          </cell>
          <cell r="G309" t="str">
            <v>ISUZU</v>
          </cell>
          <cell r="H309" t="str">
            <v xml:space="preserve">ANCHUI TINCAI SILK CO. LTD</v>
          </cell>
          <cell r="I309" t="str">
            <v>BUMPER</v>
          </cell>
          <cell r="J309" t="str">
            <v>BUMPER</v>
          </cell>
          <cell r="K309">
            <v>5.2</v>
          </cell>
          <cell r="L309">
            <v>813</v>
          </cell>
          <cell r="M309">
            <v>1260</v>
          </cell>
        </row>
        <row r="310">
          <cell r="A310">
            <v>10114</v>
          </cell>
          <cell r="B310">
            <v>10114</v>
          </cell>
          <cell r="C310" t="str">
            <v xml:space="preserve">TFR/89 - BUMPER LAMP (ORANGE/WHITE) - LH</v>
          </cell>
          <cell r="D310" t="str">
            <v>TFR/89-BLA-LH</v>
          </cell>
          <cell r="E310" t="str">
            <v>IZ04-0105A</v>
          </cell>
          <cell r="G310" t="str">
            <v>ISUZU</v>
          </cell>
          <cell r="H310" t="str">
            <v xml:space="preserve">ANCHUI TINCAI SILK CO. LTD</v>
          </cell>
          <cell r="I310" t="str">
            <v xml:space="preserve">BUMPER LAMP</v>
          </cell>
          <cell r="J310" t="str">
            <v xml:space="preserve">BUMPER LAMP</v>
          </cell>
          <cell r="K310">
            <v>6.2</v>
          </cell>
          <cell r="L310">
            <v>158</v>
          </cell>
          <cell r="M310">
            <v>240</v>
          </cell>
        </row>
        <row r="311">
          <cell r="A311">
            <v>10113</v>
          </cell>
          <cell r="B311">
            <v>10113</v>
          </cell>
          <cell r="C311" t="str">
            <v xml:space="preserve">TFR/89 - BUMPER LAMP (ORANGE/WHITE) - RH</v>
          </cell>
          <cell r="D311" t="str">
            <v>TFR/89-BLA-RH</v>
          </cell>
          <cell r="E311" t="str">
            <v>IZ04-0105A</v>
          </cell>
          <cell r="G311" t="str">
            <v>ISUZU</v>
          </cell>
          <cell r="H311" t="str">
            <v xml:space="preserve">ANCHUI TINCAI SILK CO. LTD</v>
          </cell>
          <cell r="I311" t="str">
            <v xml:space="preserve">BUMPER LAMP</v>
          </cell>
          <cell r="J311" t="str">
            <v xml:space="preserve">BUMPER LAMP</v>
          </cell>
          <cell r="K311">
            <v>6.2</v>
          </cell>
          <cell r="L311">
            <v>158</v>
          </cell>
          <cell r="M311">
            <v>240</v>
          </cell>
        </row>
        <row r="312">
          <cell r="A312">
            <v>10115</v>
          </cell>
          <cell r="B312">
            <v>10115</v>
          </cell>
          <cell r="C312" t="str">
            <v xml:space="preserve">TFR/89 - BUMPER LENS (ORANGE/WHITE)</v>
          </cell>
          <cell r="D312" t="str">
            <v>TFR/89-BLS</v>
          </cell>
          <cell r="E312" t="str">
            <v>00-IZ04-0105A</v>
          </cell>
          <cell r="G312" t="str">
            <v>ISUZU</v>
          </cell>
          <cell r="H312" t="str">
            <v xml:space="preserve">ANCHUI TINCAI SILK CO. LTD</v>
          </cell>
          <cell r="I312" t="str">
            <v>LENS</v>
          </cell>
          <cell r="J312" t="str">
            <v>LENS</v>
          </cell>
          <cell r="K312">
            <v>0.24</v>
          </cell>
          <cell r="L312">
            <v>38</v>
          </cell>
          <cell r="M312">
            <v>60</v>
          </cell>
        </row>
        <row r="313">
          <cell r="A313">
            <v>10110</v>
          </cell>
          <cell r="B313">
            <v>10110</v>
          </cell>
          <cell r="C313" t="str">
            <v xml:space="preserve">TFR/89 - CORNER LAMP (ORANGE) - LH</v>
          </cell>
          <cell r="D313" t="str">
            <v>TFR/89-CLAO-LH</v>
          </cell>
          <cell r="E313" t="str">
            <v>IZ04-0103A</v>
          </cell>
          <cell r="G313" t="str">
            <v>ISUZU</v>
          </cell>
          <cell r="H313" t="str">
            <v xml:space="preserve">ANCHUI TINCAI SILK CO. LTD</v>
          </cell>
          <cell r="I313" t="str">
            <v xml:space="preserve">CORNER LAMP</v>
          </cell>
          <cell r="J313" t="str">
            <v xml:space="preserve">CORNER LAMP</v>
          </cell>
          <cell r="K313">
            <v>8</v>
          </cell>
          <cell r="L313">
            <v>203.42</v>
          </cell>
          <cell r="M313">
            <v>310</v>
          </cell>
        </row>
        <row r="314">
          <cell r="A314">
            <v>10109</v>
          </cell>
          <cell r="B314">
            <v>10109</v>
          </cell>
          <cell r="C314" t="str">
            <v xml:space="preserve">TFR/89 - CORNER LAMP (ORANGE) - RH</v>
          </cell>
          <cell r="D314" t="str">
            <v>TFR/89-CLAO-RH</v>
          </cell>
          <cell r="E314" t="str">
            <v>IZ04-0103A</v>
          </cell>
          <cell r="G314" t="str">
            <v>ISUZU</v>
          </cell>
          <cell r="H314" t="str">
            <v xml:space="preserve">ANCHUI TINCAI SILK CO. LTD</v>
          </cell>
          <cell r="I314" t="str">
            <v xml:space="preserve">CORNER LAMP</v>
          </cell>
          <cell r="J314" t="str">
            <v xml:space="preserve">CORNER LAMP</v>
          </cell>
          <cell r="K314">
            <v>8</v>
          </cell>
          <cell r="L314">
            <v>203.42</v>
          </cell>
          <cell r="M314">
            <v>310</v>
          </cell>
        </row>
        <row r="315">
          <cell r="A315">
            <v>12993</v>
          </cell>
          <cell r="B315" t="e">
            <v>#N/A</v>
          </cell>
          <cell r="C315" t="str">
            <v xml:space="preserve">TFR/89 - CORNER LAMP (WHITE)  (BROKEN) - LH</v>
          </cell>
          <cell r="D315" t="str">
            <v>TFR/89-CLAW-LH</v>
          </cell>
          <cell r="E315" t="str">
            <v xml:space="preserve"> IZ04-0103B</v>
          </cell>
          <cell r="G315" t="str">
            <v>ISUZU</v>
          </cell>
          <cell r="H315" t="str">
            <v xml:space="preserve">ANCHUI TINCAI SILK CO. LTD</v>
          </cell>
          <cell r="I315" t="str">
            <v xml:space="preserve">CORNER LAMP</v>
          </cell>
          <cell r="J315" t="str">
            <v xml:space="preserve">CORNER LAMP</v>
          </cell>
          <cell r="K315">
            <v>0.93</v>
          </cell>
          <cell r="L315">
            <v>138.22</v>
          </cell>
          <cell r="M315">
            <v>210</v>
          </cell>
        </row>
        <row r="316">
          <cell r="A316">
            <v>10112</v>
          </cell>
          <cell r="B316">
            <v>10112</v>
          </cell>
          <cell r="C316" t="str">
            <v xml:space="preserve">TFR/89 - CORNER LAMP (WHITE) - LH</v>
          </cell>
          <cell r="D316" t="str">
            <v>TFR/89-CLAW-LH</v>
          </cell>
          <cell r="E316" t="str">
            <v>IZ04-0103B</v>
          </cell>
          <cell r="G316" t="str">
            <v>ISUZU</v>
          </cell>
          <cell r="H316" t="str">
            <v xml:space="preserve">ANCHUI TINCAI SILK CO. LTD</v>
          </cell>
          <cell r="I316" t="str">
            <v xml:space="preserve">CORNER LAMP</v>
          </cell>
          <cell r="J316" t="str">
            <v xml:space="preserve">CORNER LAMP</v>
          </cell>
          <cell r="K316">
            <v>8</v>
          </cell>
          <cell r="L316">
            <v>186</v>
          </cell>
          <cell r="M316">
            <v>290</v>
          </cell>
        </row>
        <row r="317">
          <cell r="A317">
            <v>10111</v>
          </cell>
          <cell r="B317">
            <v>10111</v>
          </cell>
          <cell r="C317" t="str">
            <v xml:space="preserve">TFR/89 - CORNER LAMP (WHITE) - RH</v>
          </cell>
          <cell r="D317" t="str">
            <v>TFR/89-CLAW-RH</v>
          </cell>
          <cell r="E317" t="str">
            <v>IZ04-0102A</v>
          </cell>
          <cell r="G317" t="str">
            <v>ISUZU</v>
          </cell>
          <cell r="H317" t="str">
            <v xml:space="preserve">ANCHUI TINCAI SILK CO. LTD</v>
          </cell>
          <cell r="I317" t="str">
            <v xml:space="preserve">CORNER LAMP</v>
          </cell>
          <cell r="J317" t="str">
            <v xml:space="preserve">CORNER LAMP</v>
          </cell>
          <cell r="K317">
            <v>15</v>
          </cell>
          <cell r="L317">
            <v>261</v>
          </cell>
          <cell r="M317">
            <v>290</v>
          </cell>
        </row>
        <row r="318">
          <cell r="A318">
            <v>10100</v>
          </cell>
          <cell r="B318">
            <v>10100</v>
          </cell>
          <cell r="C318" t="str">
            <v xml:space="preserve">TFR/89 - HEAD LAMP - LH</v>
          </cell>
          <cell r="D318" t="str">
            <v>TFR/89-HLA-LH</v>
          </cell>
          <cell r="E318" t="str">
            <v>IZ04-0101</v>
          </cell>
          <cell r="G318" t="str">
            <v>ISUZU</v>
          </cell>
          <cell r="H318" t="str">
            <v xml:space="preserve">ANCHUI TINCAI SILK CO. LTD</v>
          </cell>
          <cell r="I318" t="str">
            <v xml:space="preserve">HEAD LAMP</v>
          </cell>
          <cell r="J318" t="str">
            <v xml:space="preserve">HEAD LAMP</v>
          </cell>
          <cell r="K318">
            <v>3.75</v>
          </cell>
          <cell r="L318">
            <v>586</v>
          </cell>
          <cell r="M318">
            <v>910</v>
          </cell>
        </row>
        <row r="319">
          <cell r="A319">
            <v>10099</v>
          </cell>
          <cell r="B319">
            <v>10099</v>
          </cell>
          <cell r="C319" t="str">
            <v xml:space="preserve">TFR/89 - HEAD LAMP - RH</v>
          </cell>
          <cell r="D319" t="str">
            <v>TFR/89-HLA-RH</v>
          </cell>
          <cell r="E319" t="str">
            <v>IZ04-0101</v>
          </cell>
          <cell r="G319" t="str">
            <v>ISUZU</v>
          </cell>
          <cell r="H319" t="str">
            <v xml:space="preserve">ANCHUI TINCAI SILK CO. LTD</v>
          </cell>
          <cell r="I319" t="str">
            <v xml:space="preserve">HEAD LAMP</v>
          </cell>
          <cell r="J319" t="str">
            <v xml:space="preserve">HEAD LAMP</v>
          </cell>
          <cell r="K319">
            <v>3.75</v>
          </cell>
          <cell r="L319">
            <v>586</v>
          </cell>
          <cell r="M319">
            <v>910</v>
          </cell>
        </row>
        <row r="320">
          <cell r="A320">
            <v>10102</v>
          </cell>
          <cell r="B320">
            <v>10102</v>
          </cell>
          <cell r="C320" t="str">
            <v xml:space="preserve">TFR/89 - HEAD LAMP BRACKET - LH</v>
          </cell>
          <cell r="D320" t="str">
            <v>TFR/89-HLB-LH</v>
          </cell>
          <cell r="E320" t="str">
            <v>IZ04-0101-1</v>
          </cell>
          <cell r="G320" t="str">
            <v>ISUZU</v>
          </cell>
          <cell r="H320" t="str">
            <v xml:space="preserve">ANCHUI TINCAI SILK CO. LTD</v>
          </cell>
          <cell r="I320" t="str">
            <v xml:space="preserve">HEAD LAMP</v>
          </cell>
          <cell r="J320" t="str">
            <v xml:space="preserve">HEAD LAMP</v>
          </cell>
          <cell r="K320">
            <v>2.1</v>
          </cell>
          <cell r="L320">
            <v>328</v>
          </cell>
          <cell r="M320">
            <v>510</v>
          </cell>
        </row>
        <row r="321">
          <cell r="A321">
            <v>10101</v>
          </cell>
          <cell r="B321">
            <v>10101</v>
          </cell>
          <cell r="C321" t="str">
            <v xml:space="preserve">TFR/89 - HEAD LAMP BRACKET - RH</v>
          </cell>
          <cell r="D321" t="str">
            <v>TFR/89-HLB-RH</v>
          </cell>
          <cell r="E321" t="str">
            <v>IZ04-0101-1</v>
          </cell>
          <cell r="G321" t="str">
            <v>ISUZU</v>
          </cell>
          <cell r="H321" t="str">
            <v xml:space="preserve">ANCHUI TINCAI SILK CO. LTD</v>
          </cell>
          <cell r="I321" t="str">
            <v xml:space="preserve">HEAD LAMP</v>
          </cell>
          <cell r="J321" t="str">
            <v xml:space="preserve">HEAD LAMP</v>
          </cell>
          <cell r="K321">
            <v>2.1</v>
          </cell>
          <cell r="L321">
            <v>328</v>
          </cell>
          <cell r="M321">
            <v>510</v>
          </cell>
        </row>
        <row r="322">
          <cell r="A322">
            <v>10104</v>
          </cell>
          <cell r="B322">
            <v>10104</v>
          </cell>
          <cell r="C322" t="str">
            <v xml:space="preserve">TFR/89 - TAIL LAMP (BLACK) - LH</v>
          </cell>
          <cell r="D322" t="str">
            <v>TFR/89-TLAB-LH</v>
          </cell>
          <cell r="E322" t="str">
            <v>IZ04-0102A</v>
          </cell>
          <cell r="G322" t="str">
            <v>ISUZU</v>
          </cell>
          <cell r="H322" t="str">
            <v xml:space="preserve">ANCHUI TINCAI SILK CO. LTD</v>
          </cell>
          <cell r="I322" t="str">
            <v xml:space="preserve">TAIL LAMP</v>
          </cell>
          <cell r="J322" t="str">
            <v xml:space="preserve">TAIL LAMP</v>
          </cell>
          <cell r="K322">
            <v>15</v>
          </cell>
          <cell r="L322">
            <v>383</v>
          </cell>
          <cell r="M322">
            <v>570</v>
          </cell>
        </row>
        <row r="323">
          <cell r="A323">
            <v>10103</v>
          </cell>
          <cell r="B323">
            <v>10103</v>
          </cell>
          <cell r="C323" t="str">
            <v xml:space="preserve">TFR/89 - TAIL LAMP (BLACK) - RH</v>
          </cell>
          <cell r="D323" t="str">
            <v>TFR/89-TLAB-RH</v>
          </cell>
          <cell r="E323" t="str">
            <v>IZ04-0102A</v>
          </cell>
          <cell r="G323" t="str">
            <v>ISUZU</v>
          </cell>
          <cell r="H323" t="str">
            <v xml:space="preserve">ANCHUI TINCAI SILK CO. LTD</v>
          </cell>
          <cell r="I323" t="str">
            <v xml:space="preserve">TAIL LAMP</v>
          </cell>
          <cell r="J323" t="str">
            <v xml:space="preserve">TAIL LAMP</v>
          </cell>
          <cell r="K323">
            <v>15</v>
          </cell>
          <cell r="L323">
            <v>383</v>
          </cell>
          <cell r="M323">
            <v>570</v>
          </cell>
        </row>
        <row r="324">
          <cell r="A324">
            <v>10106</v>
          </cell>
          <cell r="B324">
            <v>10106</v>
          </cell>
          <cell r="C324" t="str">
            <v xml:space="preserve">TFR/89 - TAIL LAMP (CHROME) - LH</v>
          </cell>
          <cell r="D324" t="str">
            <v>TFR/89-TLAC-LH</v>
          </cell>
          <cell r="E324" t="str">
            <v>IZ04-0102B</v>
          </cell>
          <cell r="G324" t="str">
            <v>ISUZU</v>
          </cell>
          <cell r="H324" t="str">
            <v xml:space="preserve">ANCHUI TINCAI SILK CO. LTD</v>
          </cell>
          <cell r="I324" t="str">
            <v xml:space="preserve">TAIL LAMP</v>
          </cell>
          <cell r="J324" t="str">
            <v xml:space="preserve">TAIL LAMP</v>
          </cell>
          <cell r="K324">
            <v>18.600000000000001</v>
          </cell>
          <cell r="L324">
            <v>419</v>
          </cell>
          <cell r="M324">
            <v>650</v>
          </cell>
        </row>
        <row r="325">
          <cell r="A325">
            <v>10105</v>
          </cell>
          <cell r="B325">
            <v>10105</v>
          </cell>
          <cell r="C325" t="str">
            <v xml:space="preserve">TFR/89 - TAIL LAMP (CHROME) - RH</v>
          </cell>
          <cell r="D325" t="str">
            <v>TFR/89-TLAC-RH</v>
          </cell>
          <cell r="E325" t="str">
            <v>IZ04-0102B</v>
          </cell>
          <cell r="G325" t="str">
            <v>ISUZU</v>
          </cell>
          <cell r="H325" t="str">
            <v xml:space="preserve">ANCHUI TINCAI SILK CO. LTD</v>
          </cell>
          <cell r="I325" t="str">
            <v xml:space="preserve">TAIL LAMP</v>
          </cell>
          <cell r="J325" t="str">
            <v xml:space="preserve">TAIL LAMP</v>
          </cell>
          <cell r="K325">
            <v>18.600000000000001</v>
          </cell>
          <cell r="L325">
            <v>419</v>
          </cell>
          <cell r="M325">
            <v>650</v>
          </cell>
        </row>
        <row r="326">
          <cell r="A326">
            <v>10108</v>
          </cell>
          <cell r="B326">
            <v>10108</v>
          </cell>
          <cell r="C326" t="str">
            <v xml:space="preserve">TFR/89 - TAIL LENS  - LH</v>
          </cell>
          <cell r="D326" t="str">
            <v>TFR/89-TLS-LH</v>
          </cell>
          <cell r="E326" t="str">
            <v>00-IZ04-0102</v>
          </cell>
          <cell r="G326" t="str">
            <v>ISUZU</v>
          </cell>
          <cell r="H326" t="str">
            <v xml:space="preserve">ANCHUI TINCAI SILK CO. LTD</v>
          </cell>
          <cell r="I326" t="str">
            <v>LENS</v>
          </cell>
          <cell r="J326" t="str">
            <v>LENS</v>
          </cell>
          <cell r="K326">
            <v>5</v>
          </cell>
          <cell r="L326">
            <v>127.14</v>
          </cell>
          <cell r="M326">
            <v>190</v>
          </cell>
        </row>
        <row r="327">
          <cell r="A327">
            <v>10107</v>
          </cell>
          <cell r="B327">
            <v>10107</v>
          </cell>
          <cell r="C327" t="str">
            <v xml:space="preserve">TFR/89 - TAIL LENS - RH</v>
          </cell>
          <cell r="D327" t="str">
            <v>TFR/89-TLS-RH</v>
          </cell>
          <cell r="E327" t="str">
            <v>IZ04-0102-00</v>
          </cell>
          <cell r="G327" t="str">
            <v>ISUZU</v>
          </cell>
          <cell r="H327" t="str">
            <v xml:space="preserve">ANCHUI TINCAI SILK CO. LTD</v>
          </cell>
          <cell r="I327" t="str">
            <v>LENS</v>
          </cell>
          <cell r="J327" t="str">
            <v>LENS</v>
          </cell>
          <cell r="K327">
            <v>5</v>
          </cell>
          <cell r="L327">
            <v>127.14</v>
          </cell>
          <cell r="M327">
            <v>190</v>
          </cell>
        </row>
        <row r="328">
          <cell r="A328">
            <v>10121</v>
          </cell>
          <cell r="B328">
            <v>10121</v>
          </cell>
          <cell r="C328" t="str">
            <v xml:space="preserve">TFR/93 - GRILL</v>
          </cell>
          <cell r="D328" t="str">
            <v>TFR/93-GRL</v>
          </cell>
          <cell r="E328" t="str">
            <v>IZ04-0114A</v>
          </cell>
          <cell r="G328" t="str">
            <v>ISUZU</v>
          </cell>
          <cell r="H328" t="str">
            <v xml:space="preserve">ANCHUI TINCAI SILK CO. LTD</v>
          </cell>
          <cell r="I328" t="str">
            <v>GRILL</v>
          </cell>
          <cell r="J328" t="str">
            <v>GRILL</v>
          </cell>
          <cell r="K328">
            <v>6.5</v>
          </cell>
          <cell r="L328">
            <v>1016</v>
          </cell>
          <cell r="M328">
            <v>1570</v>
          </cell>
        </row>
        <row r="329">
          <cell r="A329">
            <v>12974</v>
          </cell>
          <cell r="B329" t="e">
            <v>#N/A</v>
          </cell>
          <cell r="C329" t="str">
            <v xml:space="preserve">TFR/93(BROKEN) - GRILL</v>
          </cell>
          <cell r="D329" t="str">
            <v>TFR/93-GRL</v>
          </cell>
          <cell r="E329" t="str">
            <v>IZ04-0114A</v>
          </cell>
          <cell r="G329" t="str">
            <v>ISUZU</v>
          </cell>
          <cell r="H329" t="str">
            <v xml:space="preserve">ANCHUI TINCAI SILK CO. LTD</v>
          </cell>
          <cell r="I329" t="str">
            <v>GRILL</v>
          </cell>
          <cell r="J329" t="str">
            <v>GRILL</v>
          </cell>
          <cell r="K329">
            <v>6.5</v>
          </cell>
          <cell r="L329">
            <v>971</v>
          </cell>
          <cell r="M329">
            <v>1510</v>
          </cell>
        </row>
        <row r="330">
          <cell r="A330">
            <v>10122</v>
          </cell>
          <cell r="B330">
            <v>10122</v>
          </cell>
          <cell r="C330" t="str">
            <v xml:space="preserve">TFR/95 - GRILL</v>
          </cell>
          <cell r="D330" t="str">
            <v>TFR/95-GRL</v>
          </cell>
          <cell r="E330" t="str">
            <v>IZ05-0114C</v>
          </cell>
          <cell r="G330" t="str">
            <v>ISUZU</v>
          </cell>
          <cell r="H330" t="str">
            <v xml:space="preserve">ANCHUI TINCAI SILK CO. LTD</v>
          </cell>
          <cell r="I330" t="str">
            <v>GRILL</v>
          </cell>
          <cell r="J330" t="str">
            <v>GRILL</v>
          </cell>
          <cell r="K330">
            <v>72</v>
          </cell>
          <cell r="L330">
            <v>1620</v>
          </cell>
          <cell r="M330">
            <v>2510</v>
          </cell>
        </row>
        <row r="331">
          <cell r="A331">
            <v>10120</v>
          </cell>
          <cell r="B331">
            <v>10120</v>
          </cell>
          <cell r="C331" t="str">
            <v xml:space="preserve">TFR/95 - SIDE MIRROR - LH</v>
          </cell>
          <cell r="D331" t="str">
            <v>TFR/95-SM-LH</v>
          </cell>
          <cell r="E331" t="str">
            <v>IZ04-0107</v>
          </cell>
          <cell r="G331" t="str">
            <v>ISUZU</v>
          </cell>
          <cell r="H331" t="str">
            <v xml:space="preserve">ANCHUI TINCAI SILK CO. LTD</v>
          </cell>
          <cell r="I331" t="str">
            <v xml:space="preserve">SIDE MIRROR</v>
          </cell>
          <cell r="J331" t="str">
            <v xml:space="preserve">SIDE MIRROR</v>
          </cell>
          <cell r="K331">
            <v>17</v>
          </cell>
          <cell r="L331">
            <v>395</v>
          </cell>
          <cell r="M331">
            <v>610</v>
          </cell>
        </row>
        <row r="332">
          <cell r="A332">
            <v>10119</v>
          </cell>
          <cell r="B332">
            <v>10119</v>
          </cell>
          <cell r="C332" t="str">
            <v xml:space="preserve">TFR/95 - SIDE MIRROR - RH</v>
          </cell>
          <cell r="D332" t="str">
            <v>TFR/95-SM-RH</v>
          </cell>
          <cell r="E332" t="str">
            <v>IZ04-0107</v>
          </cell>
          <cell r="G332" t="str">
            <v>ISUZU</v>
          </cell>
          <cell r="H332" t="str">
            <v xml:space="preserve">ANCHUI TINCAI SILK CO. LTD</v>
          </cell>
          <cell r="I332" t="str">
            <v xml:space="preserve">SIDE MIRROR</v>
          </cell>
          <cell r="J332" t="str">
            <v xml:space="preserve">SIDE MIRROR</v>
          </cell>
          <cell r="K332">
            <v>17</v>
          </cell>
          <cell r="L332">
            <v>395</v>
          </cell>
          <cell r="M332">
            <v>610</v>
          </cell>
        </row>
        <row r="333">
          <cell r="A333">
            <v>12251</v>
          </cell>
          <cell r="B333" t="e">
            <v>#N/A</v>
          </cell>
          <cell r="C333" t="str">
            <v xml:space="preserve">TFR/95 - SIDE MIRROR (BROKEN) - LH</v>
          </cell>
          <cell r="D333" t="str">
            <v>TFR/95-SM-LH</v>
          </cell>
          <cell r="E333" t="str">
            <v>IZ04-0107</v>
          </cell>
          <cell r="G333" t="str">
            <v>ISUZU</v>
          </cell>
          <cell r="H333" t="str">
            <v xml:space="preserve">ANCHUI TINCAI SILK CO. LTD</v>
          </cell>
          <cell r="I333" t="str">
            <v xml:space="preserve">SIDE MIRROR</v>
          </cell>
          <cell r="J333" t="str">
            <v xml:space="preserve">SIDE MIRROR</v>
          </cell>
          <cell r="K333">
            <v>2</v>
          </cell>
          <cell r="L333">
            <v>299</v>
          </cell>
          <cell r="M333">
            <v>460</v>
          </cell>
        </row>
        <row r="334">
          <cell r="A334">
            <v>12292</v>
          </cell>
          <cell r="B334" t="e">
            <v>#N/A</v>
          </cell>
          <cell r="C334" t="str">
            <v xml:space="preserve">TFR/95 - SIDE MIRROR (BROKEN) - RH</v>
          </cell>
          <cell r="D334" t="str">
            <v>TFR/95-SM-RH</v>
          </cell>
          <cell r="E334" t="str">
            <v>IZ04-0107</v>
          </cell>
          <cell r="G334" t="str">
            <v>ISUZU</v>
          </cell>
          <cell r="H334" t="str">
            <v xml:space="preserve">ANCHUI TINCAI SILK CO. LTD</v>
          </cell>
          <cell r="I334" t="str">
            <v xml:space="preserve">SIDE MIRROR</v>
          </cell>
          <cell r="J334" t="str">
            <v xml:space="preserve">SIDE MIRROR</v>
          </cell>
          <cell r="K334">
            <v>2</v>
          </cell>
          <cell r="L334">
            <v>299</v>
          </cell>
          <cell r="M334">
            <v>460</v>
          </cell>
        </row>
        <row r="335">
          <cell r="A335">
            <v>11331</v>
          </cell>
          <cell r="B335">
            <v>11331</v>
          </cell>
          <cell r="C335" t="str">
            <v xml:space="preserve">TFR/97 - BUMPER (METAL-CHROME)</v>
          </cell>
          <cell r="D335" t="str">
            <v>TFR/97-BPRC</v>
          </cell>
          <cell r="E335" t="str">
            <v>IZ04-0108</v>
          </cell>
          <cell r="G335" t="str">
            <v>ISUZU</v>
          </cell>
          <cell r="H335" t="str">
            <v xml:space="preserve">ANCHUI TINCAI SILK CO. LTD</v>
          </cell>
          <cell r="I335" t="str">
            <v>BUMPER</v>
          </cell>
          <cell r="J335" t="str">
            <v>BUMPER</v>
          </cell>
          <cell r="K335">
            <v>26</v>
          </cell>
          <cell r="L335">
            <v>4064</v>
          </cell>
          <cell r="M335">
            <v>6300</v>
          </cell>
        </row>
        <row r="336">
          <cell r="A336">
            <v>11213</v>
          </cell>
          <cell r="B336">
            <v>11213</v>
          </cell>
          <cell r="C336" t="str">
            <v xml:space="preserve">TFR/97 - HEAD LAMP - LH</v>
          </cell>
          <cell r="D336" t="str">
            <v>TFR/97-HLA-RH</v>
          </cell>
          <cell r="E336" t="str">
            <v>IZ05-0101</v>
          </cell>
          <cell r="F336" t="str">
            <v>ISUZU</v>
          </cell>
          <cell r="G336" t="str">
            <v>ISUZU</v>
          </cell>
          <cell r="H336" t="str">
            <v xml:space="preserve">ANCHUI TINCAI SILK CO. LTD</v>
          </cell>
          <cell r="I336" t="str">
            <v xml:space="preserve">HEAD LAMP</v>
          </cell>
          <cell r="J336" t="str">
            <v xml:space="preserve">HEAD LAMP</v>
          </cell>
          <cell r="K336">
            <v>52.5</v>
          </cell>
          <cell r="L336">
            <v>1181</v>
          </cell>
          <cell r="M336">
            <v>1830</v>
          </cell>
        </row>
        <row r="337">
          <cell r="A337">
            <v>11212</v>
          </cell>
          <cell r="B337">
            <v>11212</v>
          </cell>
          <cell r="C337" t="str">
            <v xml:space="preserve">TFR/97 - HEAD LAMP - RH</v>
          </cell>
          <cell r="D337" t="str">
            <v>TFR/97-HLA-RH</v>
          </cell>
          <cell r="E337" t="str">
            <v>IZ05-0101</v>
          </cell>
          <cell r="F337" t="str">
            <v>ISUZU</v>
          </cell>
          <cell r="G337" t="str">
            <v>ISUZU</v>
          </cell>
          <cell r="H337" t="str">
            <v xml:space="preserve">ANCHUI TINCAI SILK CO. LTD</v>
          </cell>
          <cell r="I337" t="str">
            <v xml:space="preserve">HEAD LAMP</v>
          </cell>
          <cell r="J337" t="str">
            <v xml:space="preserve">HEAD LAMP</v>
          </cell>
          <cell r="K337">
            <v>52.5</v>
          </cell>
          <cell r="L337">
            <v>1181</v>
          </cell>
          <cell r="M337">
            <v>1830</v>
          </cell>
        </row>
        <row r="338">
          <cell r="A338">
            <v>12713</v>
          </cell>
          <cell r="B338" t="e">
            <v>#N/A</v>
          </cell>
          <cell r="C338" t="str">
            <v xml:space="preserve">TFR/97 - HEAD LAMP (BROKEN) - LH</v>
          </cell>
          <cell r="D338" t="str">
            <v>TFR/97-HLA-RH/B</v>
          </cell>
          <cell r="E338" t="str">
            <v>IZ05-0101</v>
          </cell>
          <cell r="F338" t="str">
            <v>ISUZU</v>
          </cell>
          <cell r="G338" t="str">
            <v>ISUZU</v>
          </cell>
          <cell r="H338" t="str">
            <v xml:space="preserve">ANCHUI TINCAI SILK CO. LTD</v>
          </cell>
          <cell r="I338" t="str">
            <v xml:space="preserve">HEAD LAMP</v>
          </cell>
          <cell r="J338" t="str">
            <v xml:space="preserve">HEAD LAMP</v>
          </cell>
          <cell r="K338">
            <v>6.45</v>
          </cell>
          <cell r="L338">
            <v>963</v>
          </cell>
          <cell r="M338">
            <v>1490</v>
          </cell>
        </row>
        <row r="339">
          <cell r="A339">
            <v>12712</v>
          </cell>
          <cell r="B339" t="e">
            <v>#N/A</v>
          </cell>
          <cell r="C339" t="str">
            <v xml:space="preserve">TFR/97 - HEAD LAMP (BROKEN) - RH</v>
          </cell>
          <cell r="D339" t="str">
            <v>TFR/97-HLA-RH/B</v>
          </cell>
          <cell r="E339" t="str">
            <v>IZ05-0101</v>
          </cell>
          <cell r="F339" t="str">
            <v>ISUZU</v>
          </cell>
          <cell r="G339" t="str">
            <v>ISUZU</v>
          </cell>
          <cell r="H339" t="str">
            <v xml:space="preserve">ANCHUI TINCAI SILK CO. LTD</v>
          </cell>
          <cell r="I339" t="str">
            <v xml:space="preserve">HEAD LAMP</v>
          </cell>
          <cell r="J339" t="str">
            <v xml:space="preserve">HEAD LAMP</v>
          </cell>
          <cell r="K339">
            <v>6.45</v>
          </cell>
          <cell r="L339">
            <v>963</v>
          </cell>
          <cell r="M339">
            <v>1490</v>
          </cell>
        </row>
        <row r="340">
          <cell r="A340">
            <v>10088</v>
          </cell>
          <cell r="B340">
            <v>10088</v>
          </cell>
          <cell r="C340" t="str">
            <v xml:space="preserve">TFR/97 - SIDE LAMP</v>
          </cell>
          <cell r="D340" t="str">
            <v>TFR/97-SLA</v>
          </cell>
          <cell r="E340" t="str">
            <v>IZ05-0138A</v>
          </cell>
          <cell r="G340" t="str">
            <v>ISUZU</v>
          </cell>
          <cell r="H340" t="str">
            <v xml:space="preserve">ANCHUI TINCAI SILK CO. LTD</v>
          </cell>
          <cell r="I340" t="str">
            <v xml:space="preserve">SIDE LAMPS &amp; LOGO</v>
          </cell>
          <cell r="J340" t="str">
            <v xml:space="preserve">SIDE LAMPS &amp; LOGO</v>
          </cell>
          <cell r="K340">
            <v>0.6</v>
          </cell>
          <cell r="L340">
            <v>94</v>
          </cell>
          <cell r="M340">
            <v>150</v>
          </cell>
        </row>
        <row r="341">
          <cell r="A341">
            <v>10094</v>
          </cell>
          <cell r="B341">
            <v>10094</v>
          </cell>
          <cell r="C341" t="str">
            <v xml:space="preserve">TFR/97 - SIDE MIRROR (BLACK) - LH</v>
          </cell>
          <cell r="D341" t="str">
            <v>TFR/97-SM-LH</v>
          </cell>
          <cell r="E341" t="str">
            <v>IZ05-0107</v>
          </cell>
          <cell r="G341" t="str">
            <v>ISUZU</v>
          </cell>
          <cell r="H341" t="str">
            <v xml:space="preserve">ANCHUI TINCAI SILK CO. LTD</v>
          </cell>
          <cell r="I341" t="str">
            <v xml:space="preserve">SIDE MIRROR</v>
          </cell>
          <cell r="J341" t="str">
            <v xml:space="preserve">SIDE MIRROR</v>
          </cell>
          <cell r="K341">
            <v>23</v>
          </cell>
          <cell r="L341">
            <v>626</v>
          </cell>
          <cell r="M341">
            <v>940</v>
          </cell>
        </row>
        <row r="342">
          <cell r="A342">
            <v>10093</v>
          </cell>
          <cell r="B342">
            <v>10093</v>
          </cell>
          <cell r="C342" t="str">
            <v xml:space="preserve">TFR/97 - SIDE MIRROR (BLACK) - RH</v>
          </cell>
          <cell r="D342" t="str">
            <v>TFR/97-SM-RH</v>
          </cell>
          <cell r="E342" t="str">
            <v>IZ05-0107</v>
          </cell>
          <cell r="G342" t="str">
            <v>ISUZU</v>
          </cell>
          <cell r="H342" t="str">
            <v xml:space="preserve">ANCHUI TINCAI SILK CO. LTD</v>
          </cell>
          <cell r="I342" t="str">
            <v xml:space="preserve">SIDE MIRROR</v>
          </cell>
          <cell r="J342" t="str">
            <v xml:space="preserve">SIDE MIRROR</v>
          </cell>
          <cell r="K342">
            <v>23</v>
          </cell>
          <cell r="L342">
            <v>626</v>
          </cell>
          <cell r="M342">
            <v>940</v>
          </cell>
        </row>
        <row r="343">
          <cell r="A343">
            <v>10090</v>
          </cell>
          <cell r="B343">
            <v>10090</v>
          </cell>
          <cell r="C343" t="str">
            <v xml:space="preserve">TFR/97 - TAIL LAMP (3 COLOUR) - LH</v>
          </cell>
          <cell r="D343" t="str">
            <v>TFR/97-TLA-LH</v>
          </cell>
          <cell r="E343" t="str">
            <v>IZ05-0102A</v>
          </cell>
          <cell r="G343" t="str">
            <v>ISUZU</v>
          </cell>
          <cell r="H343" t="str">
            <v xml:space="preserve">ANCHUI TINCAI SILK CO. LTD</v>
          </cell>
          <cell r="I343" t="str">
            <v xml:space="preserve">TAIL LAMP</v>
          </cell>
          <cell r="J343" t="str">
            <v xml:space="preserve">TAIL LAMP</v>
          </cell>
          <cell r="K343">
            <v>18</v>
          </cell>
          <cell r="L343">
            <v>459</v>
          </cell>
          <cell r="M343">
            <v>690</v>
          </cell>
        </row>
        <row r="344">
          <cell r="A344">
            <v>10089</v>
          </cell>
          <cell r="B344">
            <v>10089</v>
          </cell>
          <cell r="C344" t="str">
            <v xml:space="preserve">TFR/97 - TAIL LAMP (3 COLOUR) - RH</v>
          </cell>
          <cell r="D344" t="str">
            <v>TFR/97-TLA-RH</v>
          </cell>
          <cell r="E344" t="str">
            <v>IZ05-0102A</v>
          </cell>
          <cell r="G344" t="str">
            <v>ISUZU</v>
          </cell>
          <cell r="H344" t="str">
            <v xml:space="preserve">ANCHUI TINCAI SILK CO. LTD</v>
          </cell>
          <cell r="I344" t="str">
            <v xml:space="preserve">TAIL LAMP</v>
          </cell>
          <cell r="J344" t="str">
            <v xml:space="preserve">TAIL LAMP</v>
          </cell>
          <cell r="K344">
            <v>18</v>
          </cell>
          <cell r="L344">
            <v>459</v>
          </cell>
          <cell r="M344">
            <v>690</v>
          </cell>
        </row>
        <row r="345">
          <cell r="A345">
            <v>10092</v>
          </cell>
          <cell r="B345">
            <v>10092</v>
          </cell>
          <cell r="C345" t="str">
            <v xml:space="preserve">TFR/97 - TAIL LENS - LH</v>
          </cell>
          <cell r="D345" t="str">
            <v>TFR/97-TLS-LH</v>
          </cell>
          <cell r="E345" t="str">
            <v>00-IZ05-0102A</v>
          </cell>
          <cell r="G345" t="str">
            <v>ISUZU</v>
          </cell>
          <cell r="H345" t="str">
            <v xml:space="preserve">ANCHUI TINCAI SILK CO. LTD</v>
          </cell>
          <cell r="I345" t="str">
            <v>LENS</v>
          </cell>
          <cell r="J345" t="str">
            <v>LENS</v>
          </cell>
          <cell r="K345">
            <v>7.5</v>
          </cell>
          <cell r="L345">
            <v>174.38</v>
          </cell>
          <cell r="M345">
            <v>190</v>
          </cell>
        </row>
        <row r="346">
          <cell r="A346">
            <v>10091</v>
          </cell>
          <cell r="B346">
            <v>10091</v>
          </cell>
          <cell r="C346" t="str">
            <v xml:space="preserve">TFR/97 - TAIL LENS - RH</v>
          </cell>
          <cell r="D346" t="str">
            <v>TFR/97-TLS-RH</v>
          </cell>
          <cell r="E346" t="str">
            <v>00-IZ05-0102A</v>
          </cell>
          <cell r="G346" t="str">
            <v>ISUZU</v>
          </cell>
          <cell r="H346" t="str">
            <v xml:space="preserve">ANCHUI TINCAI SILK CO. LTD</v>
          </cell>
          <cell r="I346" t="str">
            <v>LENS</v>
          </cell>
          <cell r="J346" t="str">
            <v>LENS</v>
          </cell>
          <cell r="K346">
            <v>7.5</v>
          </cell>
          <cell r="L346">
            <v>174.38</v>
          </cell>
          <cell r="M346">
            <v>190</v>
          </cell>
        </row>
        <row r="347">
          <cell r="A347">
            <v>10117</v>
          </cell>
          <cell r="B347">
            <v>10117</v>
          </cell>
          <cell r="C347" t="str">
            <v xml:space="preserve">TFR/99 - BUMPER LAMP (ORANGE) - LH</v>
          </cell>
          <cell r="D347" t="str">
            <v>TFR/99-BLA-LH</v>
          </cell>
          <cell r="E347" t="str">
            <v>IZ05-0205A</v>
          </cell>
          <cell r="G347" t="str">
            <v>ISUZU</v>
          </cell>
          <cell r="H347" t="str">
            <v xml:space="preserve">ANCHUI TINCAI SILK CO. LTD</v>
          </cell>
          <cell r="I347" t="str">
            <v xml:space="preserve">BUMPER LAMP</v>
          </cell>
          <cell r="J347" t="str">
            <v xml:space="preserve">BUMPER LAMP</v>
          </cell>
          <cell r="K347">
            <v>0.65</v>
          </cell>
          <cell r="L347">
            <v>102</v>
          </cell>
          <cell r="M347">
            <v>160</v>
          </cell>
        </row>
        <row r="348">
          <cell r="A348">
            <v>10116</v>
          </cell>
          <cell r="B348">
            <v>10116</v>
          </cell>
          <cell r="C348" t="str">
            <v xml:space="preserve">TFR/99 - BUMPER LAMP (ORANGE) - RH</v>
          </cell>
          <cell r="D348" t="str">
            <v>TFR/99-BLA-RH</v>
          </cell>
          <cell r="E348" t="str">
            <v>IZ05-0205A</v>
          </cell>
          <cell r="G348" t="str">
            <v>ISUZU</v>
          </cell>
          <cell r="H348" t="str">
            <v xml:space="preserve">ANCHUI TINCAI SILK CO. LTD</v>
          </cell>
          <cell r="I348" t="str">
            <v xml:space="preserve">BUMPER LAMP</v>
          </cell>
          <cell r="J348" t="str">
            <v xml:space="preserve">BUMPER LAMP</v>
          </cell>
          <cell r="K348">
            <v>0.65</v>
          </cell>
          <cell r="L348">
            <v>102</v>
          </cell>
          <cell r="M348">
            <v>160</v>
          </cell>
        </row>
        <row r="349">
          <cell r="A349">
            <v>10118</v>
          </cell>
          <cell r="B349">
            <v>10118</v>
          </cell>
          <cell r="C349" t="str">
            <v xml:space="preserve">TFR/99 - BUMPER LENS (ORANGE)</v>
          </cell>
          <cell r="D349" t="str">
            <v>TFR/99-BLS</v>
          </cell>
          <cell r="E349" t="str">
            <v>00-1Z05-0205A</v>
          </cell>
          <cell r="G349" t="str">
            <v>ISUZU</v>
          </cell>
          <cell r="H349" t="str">
            <v xml:space="preserve">ANCHUI TINCAI SILK CO. LTD</v>
          </cell>
          <cell r="I349" t="str">
            <v>LENS</v>
          </cell>
          <cell r="J349" t="str">
            <v>LENS</v>
          </cell>
          <cell r="K349">
            <v>0.19</v>
          </cell>
          <cell r="L349">
            <v>30</v>
          </cell>
          <cell r="M349">
            <v>50</v>
          </cell>
        </row>
        <row r="350">
          <cell r="A350">
            <v>10085</v>
          </cell>
          <cell r="B350">
            <v>10085</v>
          </cell>
          <cell r="C350" t="str">
            <v xml:space="preserve">TFR/99 - CORNER LAMP (CLEAR) - LH</v>
          </cell>
          <cell r="D350" t="str">
            <v>TFR/99-CLA-LH</v>
          </cell>
          <cell r="E350" t="str">
            <v>IZ05-0103</v>
          </cell>
          <cell r="G350" t="str">
            <v>ISUZU</v>
          </cell>
          <cell r="H350" t="str">
            <v xml:space="preserve">ANCHUI TINCAI SILK CO. LTD</v>
          </cell>
          <cell r="I350" t="str">
            <v xml:space="preserve">CORNER LAMP</v>
          </cell>
          <cell r="J350" t="str">
            <v xml:space="preserve">CORNER LAMP</v>
          </cell>
          <cell r="K350">
            <v>8</v>
          </cell>
          <cell r="L350">
            <v>203.42</v>
          </cell>
          <cell r="M350">
            <v>310</v>
          </cell>
        </row>
        <row r="351">
          <cell r="A351">
            <v>10084</v>
          </cell>
          <cell r="B351">
            <v>10084</v>
          </cell>
          <cell r="C351" t="str">
            <v xml:space="preserve">TFR/99 - CORNER LAMP (CLEAR) - RH</v>
          </cell>
          <cell r="D351" t="str">
            <v>TFR/99-CLA-RH</v>
          </cell>
          <cell r="E351" t="str">
            <v>IZ05-0103</v>
          </cell>
          <cell r="G351" t="str">
            <v>ISUZU</v>
          </cell>
          <cell r="H351" t="str">
            <v xml:space="preserve">ANCHUI TINCAI SILK CO. LTD</v>
          </cell>
          <cell r="I351" t="str">
            <v xml:space="preserve">CORNER LAMP</v>
          </cell>
          <cell r="J351" t="str">
            <v xml:space="preserve">CORNER LAMP</v>
          </cell>
          <cell r="K351">
            <v>8</v>
          </cell>
          <cell r="L351">
            <v>203.42</v>
          </cell>
          <cell r="M351">
            <v>310</v>
          </cell>
        </row>
        <row r="352">
          <cell r="A352">
            <v>10098</v>
          </cell>
          <cell r="B352">
            <v>10098</v>
          </cell>
          <cell r="C352" t="str">
            <v xml:space="preserve">TFR/99 - FRONT BUMPER (WHITE)</v>
          </cell>
          <cell r="D352" t="str">
            <v>TFR/99-BPR</v>
          </cell>
          <cell r="E352" t="str">
            <v>IZ05-0108</v>
          </cell>
          <cell r="G352" t="str">
            <v>ISUZU</v>
          </cell>
          <cell r="H352" t="str">
            <v xml:space="preserve">ANCHUI TINCAI SILK CO. LTD</v>
          </cell>
          <cell r="I352" t="str">
            <v>BUMPER</v>
          </cell>
          <cell r="J352" t="str">
            <v>BUMPER</v>
          </cell>
          <cell r="K352">
            <v>12.3</v>
          </cell>
          <cell r="L352">
            <v>1922</v>
          </cell>
          <cell r="M352">
            <v>2980</v>
          </cell>
        </row>
        <row r="353">
          <cell r="A353">
            <v>10097</v>
          </cell>
          <cell r="B353">
            <v>10097</v>
          </cell>
          <cell r="C353" t="str">
            <v xml:space="preserve">TFR/99 - GRILL - SEAL BEAM TYPE</v>
          </cell>
          <cell r="D353" t="str">
            <v>TFR/99-GRL</v>
          </cell>
          <cell r="E353" t="str">
            <v>IZ05-0114B</v>
          </cell>
          <cell r="G353" t="str">
            <v>ISUZU</v>
          </cell>
          <cell r="H353" t="str">
            <v xml:space="preserve">ANCHUI TINCAI SILK CO. LTD</v>
          </cell>
          <cell r="I353" t="str">
            <v>GRILL</v>
          </cell>
          <cell r="J353" t="str">
            <v>GRILL</v>
          </cell>
          <cell r="K353">
            <v>11.5</v>
          </cell>
          <cell r="L353">
            <v>1797</v>
          </cell>
          <cell r="M353">
            <v>2790</v>
          </cell>
        </row>
        <row r="354">
          <cell r="A354">
            <v>10096</v>
          </cell>
          <cell r="B354">
            <v>10096</v>
          </cell>
          <cell r="C354" t="str">
            <v xml:space="preserve">TFR/99 - GRILL (HEAD LAMP TYPE)</v>
          </cell>
          <cell r="D354" t="str">
            <v>TFR/99-GRL</v>
          </cell>
          <cell r="E354" t="str">
            <v>IZ05-0314A</v>
          </cell>
          <cell r="G354" t="str">
            <v>ISUZU</v>
          </cell>
          <cell r="H354" t="str">
            <v xml:space="preserve">ANCHUI TINCAI SILK CO. LTD</v>
          </cell>
          <cell r="I354" t="str">
            <v>GRILL</v>
          </cell>
          <cell r="J354" t="str">
            <v>GRILL</v>
          </cell>
          <cell r="K354">
            <v>9.48</v>
          </cell>
          <cell r="L354">
            <v>1482</v>
          </cell>
          <cell r="M354">
            <v>2300</v>
          </cell>
        </row>
        <row r="355">
          <cell r="A355">
            <v>10083</v>
          </cell>
          <cell r="B355">
            <v>10083</v>
          </cell>
          <cell r="C355" t="str">
            <v xml:space="preserve">TFR/99 - HEAD LAMP - LH</v>
          </cell>
          <cell r="D355" t="str">
            <v>TFR/99-HLA-LH</v>
          </cell>
          <cell r="E355" t="str">
            <v>IZ05-0201</v>
          </cell>
          <cell r="G355" t="str">
            <v>ISUZU</v>
          </cell>
          <cell r="H355" t="str">
            <v xml:space="preserve">JIANGSU GELING AUTO PARTS CO.,LTD</v>
          </cell>
          <cell r="I355" t="str">
            <v xml:space="preserve">HEAD LAMP</v>
          </cell>
          <cell r="J355" t="str">
            <v xml:space="preserve">HEAD LAMP</v>
          </cell>
          <cell r="K355">
            <v>6.03</v>
          </cell>
          <cell r="L355">
            <v>942</v>
          </cell>
          <cell r="M355">
            <v>1460</v>
          </cell>
        </row>
        <row r="356">
          <cell r="A356">
            <v>10082</v>
          </cell>
          <cell r="B356">
            <v>10082</v>
          </cell>
          <cell r="C356" t="str">
            <v xml:space="preserve">TFR/99 - HEAD LAMP - RH</v>
          </cell>
          <cell r="D356" t="str">
            <v>TFR/99-HLA-RH</v>
          </cell>
          <cell r="E356" t="str">
            <v>IZ05-0201</v>
          </cell>
          <cell r="G356" t="str">
            <v>ISUZU</v>
          </cell>
          <cell r="H356" t="str">
            <v xml:space="preserve">JIANGSU GELING AUTO PARTS CO.,LTD</v>
          </cell>
          <cell r="I356" t="str">
            <v xml:space="preserve">HEAD LAMP</v>
          </cell>
          <cell r="J356" t="str">
            <v xml:space="preserve">HEAD LAMP</v>
          </cell>
          <cell r="K356">
            <v>6.03</v>
          </cell>
          <cell r="L356">
            <v>942</v>
          </cell>
          <cell r="M356">
            <v>1460</v>
          </cell>
        </row>
        <row r="357">
          <cell r="A357">
            <v>10087</v>
          </cell>
          <cell r="B357">
            <v>10087</v>
          </cell>
          <cell r="C357" t="str">
            <v xml:space="preserve">TFR/99 - TAIL LAMP (2 COLOUR) - LH</v>
          </cell>
          <cell r="D357" t="str">
            <v>TFR/99-TLA-LH</v>
          </cell>
          <cell r="E357" t="str">
            <v>IZ05-202A</v>
          </cell>
          <cell r="G357" t="str">
            <v>ISUZU</v>
          </cell>
          <cell r="H357" t="str">
            <v xml:space="preserve">ANCHUI TINCAI SILK CO. LTD</v>
          </cell>
          <cell r="I357" t="str">
            <v xml:space="preserve">TAIL LAMP</v>
          </cell>
          <cell r="J357" t="str">
            <v xml:space="preserve">TAIL LAMP</v>
          </cell>
          <cell r="K357">
            <v>18</v>
          </cell>
          <cell r="L357">
            <v>405</v>
          </cell>
          <cell r="M357">
            <v>630</v>
          </cell>
        </row>
        <row r="358">
          <cell r="A358">
            <v>10086</v>
          </cell>
          <cell r="B358">
            <v>10086</v>
          </cell>
          <cell r="C358" t="str">
            <v xml:space="preserve">TFR/99 - TAIL LAMP (2 COLOUR) - RH</v>
          </cell>
          <cell r="D358" t="str">
            <v>TFR/99-TLA-RH</v>
          </cell>
          <cell r="E358" t="str">
            <v>IZ05-202A</v>
          </cell>
          <cell r="G358" t="str">
            <v>ISUZU</v>
          </cell>
          <cell r="H358" t="str">
            <v xml:space="preserve">ANCHUI TINCAI SILK CO. LTD</v>
          </cell>
          <cell r="I358" t="str">
            <v xml:space="preserve">TAIL LAMP</v>
          </cell>
          <cell r="J358" t="str">
            <v xml:space="preserve">TAIL LAMP</v>
          </cell>
          <cell r="K358">
            <v>2.58</v>
          </cell>
          <cell r="L358">
            <v>403</v>
          </cell>
          <cell r="M358">
            <v>630</v>
          </cell>
        </row>
        <row r="359">
          <cell r="A359">
            <v>11330</v>
          </cell>
          <cell r="B359">
            <v>11330</v>
          </cell>
          <cell r="C359" t="str">
            <v xml:space="preserve">TFR/99 - TAIL LENS - LH</v>
          </cell>
          <cell r="D359" t="str">
            <v>TFR/99-TLS-LH</v>
          </cell>
          <cell r="E359" t="str">
            <v>00-IZ05-202A</v>
          </cell>
          <cell r="G359" t="str">
            <v>ISUZU</v>
          </cell>
          <cell r="H359" t="str">
            <v xml:space="preserve">ANCHUI TINCAI SILK CO. LTD</v>
          </cell>
          <cell r="I359" t="str">
            <v>LENS</v>
          </cell>
          <cell r="J359" t="str">
            <v>LENS</v>
          </cell>
          <cell r="K359">
            <v>0.8</v>
          </cell>
          <cell r="L359">
            <v>125</v>
          </cell>
          <cell r="M359">
            <v>190</v>
          </cell>
        </row>
        <row r="360">
          <cell r="A360">
            <v>11329</v>
          </cell>
          <cell r="B360">
            <v>11329</v>
          </cell>
          <cell r="C360" t="str">
            <v xml:space="preserve">TFR/99 - TAIL LENS - RH</v>
          </cell>
          <cell r="D360" t="str">
            <v>TFR/99-TLS-RH</v>
          </cell>
          <cell r="E360" t="str">
            <v>00-IZ05-202A</v>
          </cell>
          <cell r="G360" t="str">
            <v>ISUZU</v>
          </cell>
          <cell r="H360" t="str">
            <v xml:space="preserve">ANCHUI TINCAI SILK CO. LTD</v>
          </cell>
          <cell r="I360" t="str">
            <v>LENS</v>
          </cell>
          <cell r="J360" t="str">
            <v>LENS</v>
          </cell>
          <cell r="K360">
            <v>0.8</v>
          </cell>
          <cell r="L360">
            <v>125</v>
          </cell>
          <cell r="M360">
            <v>190</v>
          </cell>
        </row>
        <row r="361">
          <cell r="A361">
            <v>10095</v>
          </cell>
          <cell r="B361">
            <v>10095</v>
          </cell>
          <cell r="C361" t="str">
            <v xml:space="preserve">TFR97/99 - FRONT BUMPER VALANCE</v>
          </cell>
          <cell r="D361" t="str">
            <v>TFR97/99-BPRV</v>
          </cell>
          <cell r="E361" t="str">
            <v>IZ04-0142</v>
          </cell>
          <cell r="G361" t="str">
            <v>ISUZU</v>
          </cell>
          <cell r="H361" t="str">
            <v xml:space="preserve">ANCHUI TINCAI SILK CO. LTD</v>
          </cell>
          <cell r="I361" t="str">
            <v>BUMPER</v>
          </cell>
          <cell r="J361" t="str">
            <v>BUMPER</v>
          </cell>
          <cell r="K361">
            <v>5.2</v>
          </cell>
          <cell r="L361">
            <v>813</v>
          </cell>
          <cell r="M361">
            <v>1260</v>
          </cell>
        </row>
        <row r="362">
          <cell r="A362">
            <v>10080</v>
          </cell>
          <cell r="B362">
            <v>10080</v>
          </cell>
          <cell r="C362" t="str">
            <v xml:space="preserve">TX 55 - INDICATOR LAMP</v>
          </cell>
          <cell r="D362" t="str">
            <v>TX-IL</v>
          </cell>
          <cell r="E362" t="str">
            <v>IZ06-0138-1</v>
          </cell>
          <cell r="G362" t="str">
            <v>ISUZU</v>
          </cell>
          <cell r="H362" t="str">
            <v xml:space="preserve">ANCHUI TINCAI SILK CO. LTD</v>
          </cell>
          <cell r="I362" t="str">
            <v xml:space="preserve">CORNER LAMP</v>
          </cell>
          <cell r="J362" t="str">
            <v xml:space="preserve">CORNER LAMP</v>
          </cell>
          <cell r="K362">
            <v>1.81</v>
          </cell>
          <cell r="L362">
            <v>283</v>
          </cell>
          <cell r="M362">
            <v>440</v>
          </cell>
        </row>
        <row r="363">
          <cell r="A363">
            <v>11784</v>
          </cell>
          <cell r="B363" t="e">
            <v>#N/A</v>
          </cell>
          <cell r="C363" t="str">
            <v xml:space="preserve">TX 55 - SIDE MIRROR</v>
          </cell>
          <cell r="D363" t="str">
            <v>TX-SM</v>
          </cell>
          <cell r="G363" t="str">
            <v>ISUZU</v>
          </cell>
          <cell r="H363" t="str">
            <v xml:space="preserve">BEIN PARTS LIMITED</v>
          </cell>
          <cell r="I363" t="str">
            <v xml:space="preserve">SIDE MIRROR</v>
          </cell>
          <cell r="J363" t="str">
            <v xml:space="preserve">SIDE MIRROR</v>
          </cell>
          <cell r="K363">
            <v>1.8</v>
          </cell>
          <cell r="L363">
            <v>281</v>
          </cell>
          <cell r="M363">
            <v>440</v>
          </cell>
        </row>
        <row r="364">
          <cell r="A364">
            <v>12389</v>
          </cell>
          <cell r="B364" t="e">
            <v>#N/A</v>
          </cell>
          <cell r="C364" t="str">
            <v xml:space="preserve">IVECO EUROTECH/EUROTRAKKER (91-) - LAMINATED FRONT WINDSCREEN - (BROKEN)</v>
          </cell>
          <cell r="D364" t="str">
            <v xml:space="preserve">400E-93 LFW</v>
          </cell>
          <cell r="E364" t="str">
            <v xml:space="preserve">400E-93 LFW</v>
          </cell>
          <cell r="F364" t="str">
            <v xml:space="preserve">IVECO EUROTECH/EUROTRAKKER (91-)</v>
          </cell>
          <cell r="G364" t="str">
            <v>IVECO</v>
          </cell>
          <cell r="H364" t="str">
            <v xml:space="preserve">ZHEJIANG DAKE SAFETY GLASS CO.,LTD</v>
          </cell>
          <cell r="I364" t="str">
            <v>AUTOGLASS</v>
          </cell>
          <cell r="J364" t="str">
            <v>AUTOGLASS</v>
          </cell>
          <cell r="K364">
            <v>28.88</v>
          </cell>
          <cell r="L364">
            <v>4454</v>
          </cell>
          <cell r="M364">
            <v>6900</v>
          </cell>
        </row>
        <row r="365">
          <cell r="A365">
            <v>12479</v>
          </cell>
          <cell r="B365">
            <v>12479</v>
          </cell>
          <cell r="C365" t="str">
            <v xml:space="preserve">IVECO EUROTECH/EUROTRAKKER (91-) - LAMINATED FRONT WINDSCREEN</v>
          </cell>
          <cell r="D365" t="str">
            <v xml:space="preserve">400E-93 LFW</v>
          </cell>
          <cell r="E365" t="str">
            <v xml:space="preserve">470495 LFW</v>
          </cell>
          <cell r="F365" t="str">
            <v xml:space="preserve">IVECO EUROTECH/EUROTRAKKER (91-)</v>
          </cell>
          <cell r="G365" t="str">
            <v>IVECO</v>
          </cell>
          <cell r="H365" t="str">
            <v xml:space="preserve">ZHEJIANG DAKE SAFETY GLASS CO.,LTD</v>
          </cell>
          <cell r="I365" t="str">
            <v>AUTOGLASS</v>
          </cell>
          <cell r="J365" t="str">
            <v>AUTOGLASS</v>
          </cell>
          <cell r="K365">
            <v>27.08</v>
          </cell>
          <cell r="L365">
            <v>4</v>
          </cell>
          <cell r="M365">
            <v>5500</v>
          </cell>
        </row>
        <row r="366">
          <cell r="A366">
            <v>12893</v>
          </cell>
          <cell r="B366" t="e">
            <v>#N/A</v>
          </cell>
          <cell r="C366" t="str">
            <v xml:space="preserve">LAND ROVER / RANGE ROVER 4D UNTILITY (13-) - LAMINATED FRONT WINDSCREEN (BROKEN)</v>
          </cell>
          <cell r="D366" t="str">
            <v xml:space="preserve">RR-SPORT 2013 LFW/B</v>
          </cell>
          <cell r="E366" t="str">
            <v xml:space="preserve">6901265 LFW</v>
          </cell>
          <cell r="F366" t="str">
            <v xml:space="preserve">LAND ROVER / RANGE ROVER 4D UNTILITY (13-)</v>
          </cell>
          <cell r="G366" t="str">
            <v xml:space="preserve">LAND ROVER</v>
          </cell>
          <cell r="H366" t="str">
            <v xml:space="preserve">ZHEJIANG DAKE SAFETY GLASS CO.,LTD</v>
          </cell>
          <cell r="I366" t="str">
            <v>AUTOGLASS</v>
          </cell>
          <cell r="J366" t="str">
            <v>AUTOGLASS</v>
          </cell>
          <cell r="K366">
            <v>23.87</v>
          </cell>
          <cell r="L366">
            <v>3530.37</v>
          </cell>
          <cell r="M366">
            <v>5470</v>
          </cell>
        </row>
        <row r="367">
          <cell r="A367">
            <v>13983</v>
          </cell>
          <cell r="B367">
            <v>13983</v>
          </cell>
          <cell r="C367" t="str">
            <v xml:space="preserve">LEXUS RX330/RX350 4D UILITY (09-) - LAMINATED FRONT WINDSCREEN (HEATED)</v>
          </cell>
          <cell r="D367" t="str">
            <v xml:space="preserve">RX-09-R-VCPSH LFW/H/X</v>
          </cell>
          <cell r="E367" t="str">
            <v>1465*1110</v>
          </cell>
          <cell r="F367" t="str">
            <v xml:space="preserve">LEXUS RX330/RX350 - 09-</v>
          </cell>
          <cell r="G367" t="str">
            <v>LEXUS</v>
          </cell>
          <cell r="H367" t="str">
            <v xml:space="preserve">XINYI AUTOMOBILE GLASS (SHENZHEN) CO. LTD</v>
          </cell>
          <cell r="I367" t="str">
            <v>AUTOGLASS</v>
          </cell>
          <cell r="J367" t="str">
            <v>AUTOGLASS</v>
          </cell>
          <cell r="K367">
            <v>26.86</v>
          </cell>
          <cell r="L367">
            <v>4813.3100000000004</v>
          </cell>
          <cell r="M367">
            <v>6300</v>
          </cell>
        </row>
        <row r="368">
          <cell r="A368">
            <v>13752</v>
          </cell>
          <cell r="B368">
            <v>13752</v>
          </cell>
          <cell r="C368" t="str">
            <v xml:space="preserve">DEMIO (96-) - CORNER LAMP (P1000) - LH</v>
          </cell>
          <cell r="D368" t="str">
            <v>DEMIO/96-CLA-LH</v>
          </cell>
          <cell r="E368" t="str">
            <v>MZ14-0103</v>
          </cell>
          <cell r="F368" t="str">
            <v xml:space="preserve">DEMIO (96-)</v>
          </cell>
          <cell r="G368" t="str">
            <v>MAZDA</v>
          </cell>
          <cell r="H368" t="str">
            <v xml:space="preserve">ANCHUI TINCAI SILK CO. LTD</v>
          </cell>
          <cell r="I368" t="str">
            <v xml:space="preserve">CORNER LAMP</v>
          </cell>
          <cell r="J368" t="str">
            <v xml:space="preserve">CORNER LAMP</v>
          </cell>
          <cell r="K368">
            <v>15</v>
          </cell>
          <cell r="L368">
            <v>362</v>
          </cell>
          <cell r="M368">
            <v>540</v>
          </cell>
        </row>
        <row r="369">
          <cell r="A369">
            <v>13751</v>
          </cell>
          <cell r="B369">
            <v>13751</v>
          </cell>
          <cell r="C369" t="str">
            <v xml:space="preserve">DEMIO (96-) - CORNER LAMP (P1000) - RH</v>
          </cell>
          <cell r="D369" t="str">
            <v>DEMIO/96-CLA-RH</v>
          </cell>
          <cell r="E369" t="str">
            <v>MZ14-0103</v>
          </cell>
          <cell r="F369" t="str">
            <v xml:space="preserve">DEMIO (96-)</v>
          </cell>
          <cell r="G369" t="str">
            <v>MAZDA</v>
          </cell>
          <cell r="H369" t="str">
            <v xml:space="preserve">ANCHUI TINCAI SILK CO. LTD</v>
          </cell>
          <cell r="I369" t="str">
            <v xml:space="preserve">CORNER LAMP</v>
          </cell>
          <cell r="J369" t="str">
            <v xml:space="preserve">CORNER LAMP</v>
          </cell>
          <cell r="K369">
            <v>15</v>
          </cell>
          <cell r="L369">
            <v>362</v>
          </cell>
          <cell r="M369">
            <v>540</v>
          </cell>
        </row>
        <row r="370">
          <cell r="A370">
            <v>12647</v>
          </cell>
          <cell r="B370" t="e">
            <v>#N/A</v>
          </cell>
          <cell r="C370" t="str">
            <v xml:space="preserve">MAZDA (01-03) - GRILL (WHITE)</v>
          </cell>
          <cell r="D370" t="str">
            <v>323/01-GRL-W</v>
          </cell>
          <cell r="E370" t="str">
            <v>MZ01-0411-1</v>
          </cell>
          <cell r="F370" t="str">
            <v xml:space="preserve">MAZDA 323 (01-03)</v>
          </cell>
          <cell r="G370" t="str">
            <v>MAZDA</v>
          </cell>
          <cell r="H370" t="str">
            <v xml:space="preserve">ANCHUI TINCAI SILK CO. LTD</v>
          </cell>
          <cell r="I370" t="str">
            <v>GRILL</v>
          </cell>
          <cell r="J370" t="str">
            <v>GRILL</v>
          </cell>
          <cell r="K370">
            <v>6.7</v>
          </cell>
          <cell r="L370">
            <v>1047</v>
          </cell>
          <cell r="M370">
            <v>1620</v>
          </cell>
        </row>
        <row r="371">
          <cell r="A371">
            <v>11817</v>
          </cell>
          <cell r="B371">
            <v>11817</v>
          </cell>
          <cell r="C371" t="str">
            <v xml:space="preserve">MAZDA 2 - DEMIO (07-08) - FOG LAMP HOUSING - LH</v>
          </cell>
          <cell r="D371" t="str">
            <v>DEMIO/07-FLC-LH</v>
          </cell>
          <cell r="E371" t="str">
            <v>MZ04-0104-1</v>
          </cell>
          <cell r="F371" t="str">
            <v xml:space="preserve">MAZDA 2 (07-08) DEMIO</v>
          </cell>
          <cell r="G371" t="str">
            <v>MAZDA</v>
          </cell>
          <cell r="H371" t="str">
            <v xml:space="preserve">ANCHUI TINCAI SILK CO. LTD</v>
          </cell>
          <cell r="I371" t="str">
            <v xml:space="preserve">FOG LAMP</v>
          </cell>
          <cell r="J371" t="str">
            <v xml:space="preserve">FOG LAMP</v>
          </cell>
          <cell r="K371">
            <v>2.4700000000000002</v>
          </cell>
          <cell r="L371">
            <v>386</v>
          </cell>
          <cell r="M371">
            <v>600</v>
          </cell>
        </row>
        <row r="372">
          <cell r="A372">
            <v>11816</v>
          </cell>
          <cell r="B372">
            <v>11816</v>
          </cell>
          <cell r="C372" t="str">
            <v xml:space="preserve">MAZDA 2 - DEMIO (07-08) - FOG LAMP HOUSING - RH</v>
          </cell>
          <cell r="D372" t="str">
            <v>DEMIO/07-FLC-RH</v>
          </cell>
          <cell r="E372" t="str">
            <v>MZ04-0104-1</v>
          </cell>
          <cell r="F372" t="str">
            <v xml:space="preserve">MAZDA 2 (07-08) DEMIO</v>
          </cell>
          <cell r="G372" t="str">
            <v>MAZDA</v>
          </cell>
          <cell r="H372" t="str">
            <v xml:space="preserve">ANCHUI TINCAI SILK CO. LTD</v>
          </cell>
          <cell r="I372" t="str">
            <v xml:space="preserve">FOG LAMP</v>
          </cell>
          <cell r="J372" t="str">
            <v xml:space="preserve">FOG LAMP</v>
          </cell>
          <cell r="K372">
            <v>2.4700000000000002</v>
          </cell>
          <cell r="L372">
            <v>386</v>
          </cell>
          <cell r="M372">
            <v>600</v>
          </cell>
        </row>
        <row r="373">
          <cell r="A373">
            <v>11820</v>
          </cell>
          <cell r="B373">
            <v>11820</v>
          </cell>
          <cell r="C373" t="str">
            <v xml:space="preserve">MAZDA 2 - DEMIO (07-08) - FRONT BUMPER</v>
          </cell>
          <cell r="D373" t="str">
            <v>DEMIO/07-BPRF</v>
          </cell>
          <cell r="E373" t="str">
            <v>MZ04-0107</v>
          </cell>
          <cell r="F373" t="str">
            <v xml:space="preserve">MAZDA 2 (07-08) DEMIO</v>
          </cell>
          <cell r="G373" t="str">
            <v>MAZDA</v>
          </cell>
          <cell r="H373" t="str">
            <v xml:space="preserve">ANCHUI TINCAI SILK CO. LTD</v>
          </cell>
          <cell r="I373" t="str">
            <v>BUMPER</v>
          </cell>
          <cell r="J373" t="str">
            <v>BUMPER</v>
          </cell>
          <cell r="K373">
            <v>133.80000000000001</v>
          </cell>
          <cell r="L373">
            <v>3011</v>
          </cell>
          <cell r="M373">
            <v>4670</v>
          </cell>
        </row>
        <row r="374">
          <cell r="A374">
            <v>11821</v>
          </cell>
          <cell r="B374">
            <v>11821</v>
          </cell>
          <cell r="C374" t="str">
            <v xml:space="preserve">MAZDA 2 - DEMIO (07-08) - FRONT BUMPER GRILL</v>
          </cell>
          <cell r="D374" t="str">
            <v>DEMIO/07-BGRL</v>
          </cell>
          <cell r="E374" t="str">
            <v>MZ04-0107-1</v>
          </cell>
          <cell r="F374" t="str">
            <v xml:space="preserve">MAZDA 2 (07-08) DEMIO</v>
          </cell>
          <cell r="G374" t="str">
            <v>MAZDA</v>
          </cell>
          <cell r="H374" t="str">
            <v xml:space="preserve">ANCHUI TINCAI SILK CO. LTD</v>
          </cell>
          <cell r="I374" t="str">
            <v>GRILL</v>
          </cell>
          <cell r="J374" t="str">
            <v>GRILL</v>
          </cell>
          <cell r="K374">
            <v>5.95</v>
          </cell>
          <cell r="L374">
            <v>930</v>
          </cell>
          <cell r="M374">
            <v>1440</v>
          </cell>
        </row>
        <row r="375">
          <cell r="A375">
            <v>11818</v>
          </cell>
          <cell r="B375">
            <v>11818</v>
          </cell>
          <cell r="C375" t="str">
            <v xml:space="preserve">MAZDA 2 - DEMIO (07-08) - FRONT GRILL</v>
          </cell>
          <cell r="D375" t="str">
            <v>DEMIO/07-GRL</v>
          </cell>
          <cell r="E375" t="str">
            <v>MZ04-0111</v>
          </cell>
          <cell r="F375" t="str">
            <v xml:space="preserve">MAZDA 2 (07-08) DEMIO</v>
          </cell>
          <cell r="G375" t="str">
            <v>MAZDA</v>
          </cell>
          <cell r="H375" t="str">
            <v xml:space="preserve">ANCHUI TINCAI SILK CO. LTD</v>
          </cell>
          <cell r="I375" t="str">
            <v>GRILL</v>
          </cell>
          <cell r="J375" t="str">
            <v>GRILL</v>
          </cell>
          <cell r="K375">
            <v>62.3</v>
          </cell>
          <cell r="L375">
            <v>1402</v>
          </cell>
          <cell r="M375">
            <v>2170</v>
          </cell>
        </row>
        <row r="376">
          <cell r="A376">
            <v>11811</v>
          </cell>
          <cell r="B376">
            <v>11811</v>
          </cell>
          <cell r="C376" t="str">
            <v xml:space="preserve">MAZDA 2 - DEMIO (07-08) - HEAD LAMP - LH</v>
          </cell>
          <cell r="D376" t="str">
            <v>DEMIO/07-HLA-LH</v>
          </cell>
          <cell r="E376" t="str">
            <v>MZ04-0101</v>
          </cell>
          <cell r="F376" t="str">
            <v xml:space="preserve">MAZDA 2 (07-08) DEMIO</v>
          </cell>
          <cell r="G376" t="str">
            <v>MAZDA</v>
          </cell>
          <cell r="H376" t="str">
            <v xml:space="preserve">ANCHUI TINCAI SILK CO. LTD</v>
          </cell>
          <cell r="I376" t="str">
            <v xml:space="preserve">HEAD LAMP</v>
          </cell>
          <cell r="J376" t="str">
            <v xml:space="preserve">HEAD LAMP</v>
          </cell>
          <cell r="K376">
            <v>285</v>
          </cell>
          <cell r="L376">
            <v>7752</v>
          </cell>
          <cell r="M376">
            <v>11630</v>
          </cell>
        </row>
        <row r="377">
          <cell r="A377">
            <v>11810</v>
          </cell>
          <cell r="B377">
            <v>11810</v>
          </cell>
          <cell r="C377" t="str">
            <v xml:space="preserve">MAZDA 2 - DEMIO (07-08) - HEAD LAMP - RH</v>
          </cell>
          <cell r="D377" t="str">
            <v>DEMIO/07-HLA-RH</v>
          </cell>
          <cell r="E377" t="str">
            <v>MZ04-0101</v>
          </cell>
          <cell r="F377" t="str">
            <v xml:space="preserve">MAZDA 2 (07-08) DEMIO</v>
          </cell>
          <cell r="G377" t="str">
            <v>MAZDA</v>
          </cell>
          <cell r="H377" t="str">
            <v xml:space="preserve">ANCHUI TINCAI SILK CO. LTD</v>
          </cell>
          <cell r="I377" t="str">
            <v xml:space="preserve">HEAD LAMP</v>
          </cell>
          <cell r="J377" t="str">
            <v xml:space="preserve">HEAD LAMP</v>
          </cell>
          <cell r="K377">
            <v>285</v>
          </cell>
          <cell r="L377">
            <v>6626.25</v>
          </cell>
          <cell r="M377">
            <v>9940</v>
          </cell>
        </row>
        <row r="378">
          <cell r="A378">
            <v>11822</v>
          </cell>
          <cell r="B378">
            <v>11822</v>
          </cell>
          <cell r="C378" t="str">
            <v xml:space="preserve">MAZDA 2 - DEMIO (07-08) - REAR BUMPER</v>
          </cell>
          <cell r="D378" t="str">
            <v>DEMIO/07-BPRR</v>
          </cell>
          <cell r="E378" t="str">
            <v>MZ04-0108</v>
          </cell>
          <cell r="F378" t="str">
            <v xml:space="preserve">MAZDA 2 (07-08) DEMIO</v>
          </cell>
          <cell r="G378" t="str">
            <v>MAZDA</v>
          </cell>
          <cell r="H378" t="str">
            <v xml:space="preserve">ANCHUI TINCAI SILK CO. LTD</v>
          </cell>
          <cell r="I378" t="str">
            <v>BUMPER</v>
          </cell>
          <cell r="J378" t="str">
            <v>BUMPER</v>
          </cell>
          <cell r="K378">
            <v>23.81</v>
          </cell>
          <cell r="L378">
            <v>3722</v>
          </cell>
          <cell r="M378">
            <v>5770</v>
          </cell>
        </row>
        <row r="379">
          <cell r="A379">
            <v>11819</v>
          </cell>
          <cell r="B379">
            <v>11819</v>
          </cell>
          <cell r="C379" t="str">
            <v xml:space="preserve">MAZDA 2 - DEMIO (07-08) - SIDE LAMP (CLEAR)</v>
          </cell>
          <cell r="D379" t="str">
            <v>DEMIO/07-SLAC</v>
          </cell>
          <cell r="E379" t="str">
            <v>MZ04-0106</v>
          </cell>
          <cell r="F379" t="str">
            <v xml:space="preserve">MAZDA 2 (07-08) DEMIO</v>
          </cell>
          <cell r="G379" t="str">
            <v>MAZDA</v>
          </cell>
          <cell r="H379" t="str">
            <v xml:space="preserve">ANCHUI TINCAI SILK CO. LTD</v>
          </cell>
          <cell r="I379" t="str">
            <v xml:space="preserve">SIDE LAMPS &amp; LOGO</v>
          </cell>
          <cell r="J379" t="str">
            <v xml:space="preserve">SIDE LAMPS &amp; LOGO</v>
          </cell>
          <cell r="K379">
            <v>1.88</v>
          </cell>
          <cell r="L379">
            <v>294</v>
          </cell>
          <cell r="M379">
            <v>460</v>
          </cell>
        </row>
        <row r="380">
          <cell r="A380">
            <v>11813</v>
          </cell>
          <cell r="B380">
            <v>11813</v>
          </cell>
          <cell r="C380" t="str">
            <v xml:space="preserve">MAZDA 2 - DEMIO (07-08) - TAIL LAMP - LH</v>
          </cell>
          <cell r="D380" t="str">
            <v>DEMIO/07-TLA-LH</v>
          </cell>
          <cell r="E380" t="str">
            <v>MZ04-0102</v>
          </cell>
          <cell r="F380" t="str">
            <v xml:space="preserve">MAZDA 2 (07-08) DEMIO</v>
          </cell>
          <cell r="G380" t="str">
            <v>MAZDA</v>
          </cell>
          <cell r="H380" t="str">
            <v xml:space="preserve">ANCHUI TINCAI SILK CO. LTD</v>
          </cell>
          <cell r="I380" t="str">
            <v xml:space="preserve">TAIL LAMP</v>
          </cell>
          <cell r="J380" t="str">
            <v xml:space="preserve">TAIL LAMP</v>
          </cell>
          <cell r="K380">
            <v>18.75</v>
          </cell>
          <cell r="L380">
            <v>2931</v>
          </cell>
          <cell r="M380">
            <v>4540</v>
          </cell>
        </row>
        <row r="381">
          <cell r="A381">
            <v>11812</v>
          </cell>
          <cell r="B381">
            <v>11812</v>
          </cell>
          <cell r="C381" t="str">
            <v xml:space="preserve">MAZDA 2 - DEMIO (07-08) - TAIL LAMP - RH</v>
          </cell>
          <cell r="D381" t="str">
            <v>DEMIO/07-TLA-RH</v>
          </cell>
          <cell r="E381" t="str">
            <v>MZ04-0102</v>
          </cell>
          <cell r="F381" t="str">
            <v xml:space="preserve">MAZDA 2 (07-08) DEMIO</v>
          </cell>
          <cell r="G381" t="str">
            <v>MAZDA</v>
          </cell>
          <cell r="H381" t="str">
            <v xml:space="preserve">ANCHUI TINCAI SILK CO. LTD</v>
          </cell>
          <cell r="I381" t="str">
            <v xml:space="preserve">TAIL LAMP</v>
          </cell>
          <cell r="J381" t="str">
            <v xml:space="preserve">TAIL LAMP</v>
          </cell>
          <cell r="K381">
            <v>18.75</v>
          </cell>
          <cell r="L381">
            <v>2931</v>
          </cell>
          <cell r="M381">
            <v>4540</v>
          </cell>
        </row>
        <row r="382">
          <cell r="A382">
            <v>11815</v>
          </cell>
          <cell r="B382">
            <v>11815</v>
          </cell>
          <cell r="C382" t="str">
            <v xml:space="preserve">MAZDA 2 - DEMIO (07-08) FOG LAMP W/BRACKET - LH</v>
          </cell>
          <cell r="D382" t="str">
            <v>DEMIO/07-FLAWB-LH</v>
          </cell>
          <cell r="E382" t="str">
            <v>MZ04-0104</v>
          </cell>
          <cell r="F382" t="str">
            <v xml:space="preserve">MAZDA 2 (07-08) DEMIO</v>
          </cell>
          <cell r="G382" t="str">
            <v>MAZDA</v>
          </cell>
          <cell r="H382" t="str">
            <v xml:space="preserve">ANCHUI TINCAI SILK CO. LTD</v>
          </cell>
          <cell r="I382" t="str">
            <v xml:space="preserve">FOG LAMP</v>
          </cell>
          <cell r="J382" t="str">
            <v xml:space="preserve">FOG LAMP</v>
          </cell>
          <cell r="K382">
            <v>8.73</v>
          </cell>
          <cell r="L382">
            <v>1364</v>
          </cell>
          <cell r="M382">
            <v>2110</v>
          </cell>
        </row>
        <row r="383">
          <cell r="A383">
            <v>11814</v>
          </cell>
          <cell r="B383">
            <v>11814</v>
          </cell>
          <cell r="C383" t="str">
            <v xml:space="preserve">MAZDA 2 - DEMIO (07-08) FOG LAMP W/BRACKET - RH</v>
          </cell>
          <cell r="D383" t="str">
            <v>DEMIO/07-FLAWB-RH</v>
          </cell>
          <cell r="E383" t="str">
            <v>MZ04-0104</v>
          </cell>
          <cell r="F383" t="str">
            <v xml:space="preserve">MAZDA 2 (07-08) DEMIO</v>
          </cell>
          <cell r="G383" t="str">
            <v>MAZDA</v>
          </cell>
          <cell r="H383" t="str">
            <v xml:space="preserve">ANCHUI TINCAI SILK CO. LTD</v>
          </cell>
          <cell r="I383" t="str">
            <v xml:space="preserve">FOG LAMP</v>
          </cell>
          <cell r="J383" t="str">
            <v xml:space="preserve">FOG LAMP</v>
          </cell>
          <cell r="K383">
            <v>8.73</v>
          </cell>
          <cell r="L383">
            <v>1364</v>
          </cell>
          <cell r="M383">
            <v>2110</v>
          </cell>
        </row>
        <row r="384">
          <cell r="A384">
            <v>13932</v>
          </cell>
          <cell r="B384">
            <v>13932</v>
          </cell>
          <cell r="C384" t="str">
            <v xml:space="preserve">MAZDA 2 DEMIO (DE) 3D/5D HATCHBACK (07-) - REAR WINDSCREEN</v>
          </cell>
          <cell r="D384" t="str">
            <v xml:space="preserve">D651 RW/H/X</v>
          </cell>
          <cell r="E384" t="str">
            <v>1301*630</v>
          </cell>
          <cell r="F384" t="str">
            <v xml:space="preserve">MAZDA 2 DEMIO (DE) 07-</v>
          </cell>
          <cell r="G384" t="str">
            <v>MAZDA</v>
          </cell>
          <cell r="H384" t="str">
            <v xml:space="preserve">XINYI AUTOMOBILE GLASS (SHENZHEN) CO. LTD</v>
          </cell>
          <cell r="I384" t="str">
            <v>AUTOGLASS</v>
          </cell>
          <cell r="J384" t="str">
            <v>AUTOGLASS</v>
          </cell>
          <cell r="K384">
            <v>12</v>
          </cell>
          <cell r="L384">
            <v>2150.4</v>
          </cell>
          <cell r="M384">
            <v>2800</v>
          </cell>
        </row>
        <row r="385">
          <cell r="A385">
            <v>12782</v>
          </cell>
          <cell r="B385">
            <v>12782</v>
          </cell>
          <cell r="C385" t="str">
            <v xml:space="preserve">MAZDA 2 DEMIO (DE) SEDAN/HATCHBACK (07-) - LAMINATED FRONT WINDSCREEN</v>
          </cell>
          <cell r="D385" t="str">
            <v xml:space="preserve">D651-R LFW/X</v>
          </cell>
          <cell r="E385" t="str">
            <v xml:space="preserve">150254 LFW</v>
          </cell>
          <cell r="F385" t="str">
            <v xml:space="preserve">MAZDA 2/DEMIO D651 5D HBK (07-10)</v>
          </cell>
          <cell r="G385" t="str">
            <v>MAZDA</v>
          </cell>
          <cell r="H385" t="str">
            <v xml:space="preserve">ZHEJIANG DAKE SAFETY GLASS CO.,LTD</v>
          </cell>
          <cell r="I385" t="str">
            <v>AUTOGLASS</v>
          </cell>
          <cell r="J385" t="str">
            <v>AUTOGLASS</v>
          </cell>
          <cell r="K385">
            <v>15.82</v>
          </cell>
          <cell r="L385">
            <v>2636.01</v>
          </cell>
          <cell r="M385">
            <v>3400</v>
          </cell>
        </row>
        <row r="386">
          <cell r="A386">
            <v>12781</v>
          </cell>
          <cell r="B386">
            <v>12781</v>
          </cell>
          <cell r="C386" t="str">
            <v xml:space="preserve">MAZDA 2 DEMIO 5D WAGON (03-06) - LAMINATED FRONT WINDSCREEN</v>
          </cell>
          <cell r="D386" t="str">
            <v xml:space="preserve">D350-R LFW/X</v>
          </cell>
          <cell r="E386" t="str">
            <v xml:space="preserve">150719 LFWPX</v>
          </cell>
          <cell r="F386" t="str">
            <v xml:space="preserve">MAZDA 2 DEMIO 5D WAGON (03-06)</v>
          </cell>
          <cell r="G386" t="str">
            <v>MAZDA</v>
          </cell>
          <cell r="H386" t="str">
            <v xml:space="preserve">ZHEJIANG DAKE SAFETY GLASS CO.,LTD</v>
          </cell>
          <cell r="I386" t="str">
            <v>AUTOGLASS</v>
          </cell>
          <cell r="J386" t="str">
            <v>AUTOGLASS</v>
          </cell>
          <cell r="K386">
            <v>16.02</v>
          </cell>
          <cell r="L386">
            <v>2205.9499999999998</v>
          </cell>
          <cell r="M386">
            <v>3500</v>
          </cell>
        </row>
        <row r="387">
          <cell r="A387">
            <v>12883</v>
          </cell>
          <cell r="B387" t="e">
            <v>#N/A</v>
          </cell>
          <cell r="C387" t="str">
            <v xml:space="preserve">MAZDA 2/DEMIO D651 5D HBK (07-10) - LAMINATED FRONT WINDSCREEN (BROKEN)</v>
          </cell>
          <cell r="D387" t="str">
            <v>D651-R-LFW/B</v>
          </cell>
          <cell r="E387" t="str">
            <v xml:space="preserve">150254 LFW</v>
          </cell>
          <cell r="F387" t="str">
            <v xml:space="preserve">MAZDA 2/DEMIO D651 5D HBK (07-10)</v>
          </cell>
          <cell r="G387" t="str">
            <v>MAZDA</v>
          </cell>
          <cell r="H387" t="str">
            <v xml:space="preserve">ZHEJIANG DAKE SAFETY GLASS CO.,LTD</v>
          </cell>
          <cell r="I387" t="str">
            <v>AUTOGLASS</v>
          </cell>
          <cell r="J387" t="str">
            <v>AUTOGLASS</v>
          </cell>
          <cell r="K387">
            <v>17.07</v>
          </cell>
          <cell r="L387">
            <v>2524.65</v>
          </cell>
          <cell r="M387">
            <v>3910</v>
          </cell>
        </row>
        <row r="388">
          <cell r="A388">
            <v>12651</v>
          </cell>
          <cell r="B388">
            <v>12651</v>
          </cell>
          <cell r="C388" t="str">
            <v xml:space="preserve">MAZDA 323 (01-03) - DOOR MIRROR (5 WIRE) - LH</v>
          </cell>
          <cell r="D388" t="str">
            <v>323/01-SME5W-LH</v>
          </cell>
          <cell r="E388" t="str">
            <v>MZ01-0412A</v>
          </cell>
          <cell r="F388" t="str">
            <v xml:space="preserve">MAZDA 323 (01-03)</v>
          </cell>
          <cell r="G388" t="str">
            <v>MAZDA</v>
          </cell>
          <cell r="H388" t="str">
            <v xml:space="preserve">ANCHUI TINCAI SILK CO. LTD</v>
          </cell>
          <cell r="I388" t="str">
            <v xml:space="preserve">SIDE MIRROR</v>
          </cell>
          <cell r="J388" t="str">
            <v xml:space="preserve">SIDE MIRROR</v>
          </cell>
          <cell r="K388">
            <v>12.65</v>
          </cell>
          <cell r="L388">
            <v>1977</v>
          </cell>
          <cell r="M388">
            <v>3060</v>
          </cell>
        </row>
        <row r="389">
          <cell r="A389">
            <v>12652</v>
          </cell>
          <cell r="B389">
            <v>12652</v>
          </cell>
          <cell r="C389" t="str">
            <v xml:space="preserve">MAZDA 323 (01-03) - DOOR MIRROR (5 WIRE) - RH</v>
          </cell>
          <cell r="D389" t="str">
            <v>323/01-SME5W-RH</v>
          </cell>
          <cell r="E389" t="str">
            <v>MZ01-0412A</v>
          </cell>
          <cell r="F389" t="str">
            <v xml:space="preserve">MAZDA 323 (01-03)</v>
          </cell>
          <cell r="G389" t="str">
            <v>MAZDA</v>
          </cell>
          <cell r="H389" t="str">
            <v xml:space="preserve">ANCHUI TINCAI SILK CO. LTD</v>
          </cell>
          <cell r="I389" t="str">
            <v xml:space="preserve">SIDE MIRROR</v>
          </cell>
          <cell r="J389" t="str">
            <v xml:space="preserve">SIDE MIRROR</v>
          </cell>
          <cell r="K389">
            <v>12.65</v>
          </cell>
          <cell r="L389">
            <v>1977</v>
          </cell>
          <cell r="M389">
            <v>3060</v>
          </cell>
        </row>
        <row r="390">
          <cell r="A390">
            <v>12740</v>
          </cell>
          <cell r="B390">
            <v>12740</v>
          </cell>
          <cell r="C390" t="str">
            <v xml:space="preserve">MAZDA 323 (01-03) - FOG  LAMP (W/BRACKET) - LH</v>
          </cell>
          <cell r="D390" t="str">
            <v>323/01-FLAWB-LH</v>
          </cell>
          <cell r="E390" t="str">
            <v>MZ01-0404</v>
          </cell>
          <cell r="F390" t="str">
            <v xml:space="preserve">MAZDA 323 (01-03)</v>
          </cell>
          <cell r="G390" t="str">
            <v>MAZDA</v>
          </cell>
          <cell r="H390" t="str">
            <v xml:space="preserve">ANCHUI TINCAI SILK CO. LTD</v>
          </cell>
          <cell r="I390" t="str">
            <v xml:space="preserve">FOG LAMP</v>
          </cell>
          <cell r="J390" t="str">
            <v xml:space="preserve">FOG LAMP</v>
          </cell>
          <cell r="K390">
            <v>4.47</v>
          </cell>
          <cell r="L390">
            <v>699</v>
          </cell>
          <cell r="M390">
            <v>1080</v>
          </cell>
        </row>
        <row r="391">
          <cell r="A391">
            <v>12729</v>
          </cell>
          <cell r="B391">
            <v>12729</v>
          </cell>
          <cell r="C391" t="str">
            <v xml:space="preserve">MAZDA 323 (01-03) - FOG  LAMP (W/BRACKET) - RH</v>
          </cell>
          <cell r="D391" t="str">
            <v>323/01-FLAWB-RH</v>
          </cell>
          <cell r="E391" t="str">
            <v>MZ01-0404</v>
          </cell>
          <cell r="F391" t="str">
            <v xml:space="preserve">MAZDA 323 (01-03)</v>
          </cell>
          <cell r="G391" t="str">
            <v>MAZDA</v>
          </cell>
          <cell r="H391" t="str">
            <v xml:space="preserve">ANCHUI TINCAI SILK CO. LTD</v>
          </cell>
          <cell r="I391" t="str">
            <v xml:space="preserve">FOG LAMP</v>
          </cell>
          <cell r="J391" t="str">
            <v xml:space="preserve">FOG LAMP</v>
          </cell>
          <cell r="K391">
            <v>4.47</v>
          </cell>
          <cell r="L391">
            <v>699</v>
          </cell>
          <cell r="M391">
            <v>1080</v>
          </cell>
        </row>
        <row r="392">
          <cell r="A392">
            <v>11129</v>
          </cell>
          <cell r="B392">
            <v>11129</v>
          </cell>
          <cell r="C392" t="str">
            <v xml:space="preserve">MAZDA 323 (01-03) - FRONT BUMPER</v>
          </cell>
          <cell r="D392" t="str">
            <v>323/01-BPRF</v>
          </cell>
          <cell r="E392" t="str">
            <v>MZ01-0407</v>
          </cell>
          <cell r="G392" t="str">
            <v>MAZDA</v>
          </cell>
          <cell r="H392" t="str">
            <v xml:space="preserve">ANCHUI TINCAI SILK CO. LTD</v>
          </cell>
          <cell r="I392" t="str">
            <v>BUMPER</v>
          </cell>
          <cell r="J392" t="str">
            <v>BUMPER</v>
          </cell>
          <cell r="K392">
            <v>12.65</v>
          </cell>
          <cell r="L392">
            <v>1977</v>
          </cell>
          <cell r="M392">
            <v>3060</v>
          </cell>
        </row>
        <row r="393">
          <cell r="A393">
            <v>12646</v>
          </cell>
          <cell r="B393">
            <v>12646</v>
          </cell>
          <cell r="C393" t="str">
            <v xml:space="preserve">MAZDA 323 (01-03) - GRILL (BLACK/CHROME)</v>
          </cell>
          <cell r="D393" t="str">
            <v>323/01-GRL-W</v>
          </cell>
          <cell r="E393" t="str">
            <v>MZ01-0411</v>
          </cell>
          <cell r="F393" t="str">
            <v xml:space="preserve">MAZDA 323 (01-03)</v>
          </cell>
          <cell r="G393" t="str">
            <v>MAZDA</v>
          </cell>
          <cell r="H393" t="str">
            <v xml:space="preserve">ANCHUI TINCAI SILK CO. LTD</v>
          </cell>
          <cell r="I393" t="str">
            <v>GRILL</v>
          </cell>
          <cell r="J393" t="str">
            <v>GRILL</v>
          </cell>
          <cell r="K393">
            <v>10.42</v>
          </cell>
          <cell r="L393">
            <v>1629</v>
          </cell>
          <cell r="M393">
            <v>2520</v>
          </cell>
        </row>
        <row r="394">
          <cell r="A394">
            <v>12644</v>
          </cell>
          <cell r="B394">
            <v>12644</v>
          </cell>
          <cell r="C394" t="str">
            <v xml:space="preserve">MAZDA 323 (01-03) - HEAD LAMP - LH</v>
          </cell>
          <cell r="D394" t="str">
            <v xml:space="preserve">323/01-HLA- LH</v>
          </cell>
          <cell r="E394" t="str">
            <v>MZ01-0401</v>
          </cell>
          <cell r="F394" t="str">
            <v xml:space="preserve">MAZDA 323 (01-03)</v>
          </cell>
          <cell r="G394" t="str">
            <v>MAZDA</v>
          </cell>
          <cell r="H394" t="str">
            <v xml:space="preserve">ANCHUI TINCAI SILK CO. LTD</v>
          </cell>
          <cell r="I394" t="str">
            <v xml:space="preserve">HEAD LAMP</v>
          </cell>
          <cell r="J394" t="str">
            <v xml:space="preserve">HEAD LAMP</v>
          </cell>
          <cell r="K394">
            <v>16.37</v>
          </cell>
          <cell r="L394">
            <v>2559</v>
          </cell>
          <cell r="M394">
            <v>3970</v>
          </cell>
        </row>
        <row r="395">
          <cell r="A395">
            <v>12643</v>
          </cell>
          <cell r="B395">
            <v>12643</v>
          </cell>
          <cell r="C395" t="str">
            <v xml:space="preserve">MAZDA 323 (01-03) - HEAD LAMP - RH</v>
          </cell>
          <cell r="D395" t="str">
            <v>323/01-HLA-RH</v>
          </cell>
          <cell r="E395" t="str">
            <v>MZ01-0401</v>
          </cell>
          <cell r="F395" t="str">
            <v xml:space="preserve">MAZDA 323 (01-03)</v>
          </cell>
          <cell r="G395" t="str">
            <v>MAZDA</v>
          </cell>
          <cell r="H395" t="str">
            <v xml:space="preserve">ANCHUI TINCAI SILK CO. LTD</v>
          </cell>
          <cell r="I395" t="str">
            <v xml:space="preserve">HEAD LAMP</v>
          </cell>
          <cell r="J395" t="str">
            <v xml:space="preserve">HEAD LAMP</v>
          </cell>
          <cell r="K395">
            <v>16.37</v>
          </cell>
          <cell r="L395">
            <v>2559</v>
          </cell>
          <cell r="M395">
            <v>3970</v>
          </cell>
        </row>
        <row r="396">
          <cell r="A396">
            <v>11130</v>
          </cell>
          <cell r="B396">
            <v>11130</v>
          </cell>
          <cell r="C396" t="str">
            <v xml:space="preserve">MAZDA 323 (01-03) - REAR BUMPER</v>
          </cell>
          <cell r="D396" t="str">
            <v>323/01-BPRR</v>
          </cell>
          <cell r="E396" t="str">
            <v>MZ01-0408</v>
          </cell>
          <cell r="G396" t="str">
            <v>MAZDA</v>
          </cell>
          <cell r="H396" t="str">
            <v xml:space="preserve">ANCHUI TINCAI SILK CO. LTD</v>
          </cell>
          <cell r="I396" t="str">
            <v>BUMPER</v>
          </cell>
          <cell r="J396" t="str">
            <v>BUMPER</v>
          </cell>
          <cell r="K396">
            <v>100</v>
          </cell>
          <cell r="L396">
            <v>2250</v>
          </cell>
          <cell r="M396">
            <v>3490</v>
          </cell>
        </row>
        <row r="397">
          <cell r="A397">
            <v>12645</v>
          </cell>
          <cell r="B397">
            <v>12645</v>
          </cell>
          <cell r="C397" t="str">
            <v xml:space="preserve">MAZDA 323 (01-03) - SIDE LAMP (ORANGE)</v>
          </cell>
          <cell r="D397" t="str">
            <v>323/01-SLAO</v>
          </cell>
          <cell r="E397" t="str">
            <v>MZ04-0406</v>
          </cell>
          <cell r="F397" t="str">
            <v xml:space="preserve">MAZDA 323 (01-03)</v>
          </cell>
          <cell r="G397" t="str">
            <v>MAZDA</v>
          </cell>
          <cell r="H397" t="str">
            <v xml:space="preserve">ANCHUI TINCAI SILK CO. LTD</v>
          </cell>
          <cell r="I397" t="str">
            <v xml:space="preserve">SIDE LAMPS &amp; LOGO</v>
          </cell>
          <cell r="J397" t="str">
            <v xml:space="preserve">SIDE LAMPS &amp; LOGO</v>
          </cell>
          <cell r="K397">
            <v>6.2</v>
          </cell>
          <cell r="L397">
            <v>140</v>
          </cell>
          <cell r="M397">
            <v>220</v>
          </cell>
        </row>
        <row r="398">
          <cell r="A398">
            <v>12609</v>
          </cell>
          <cell r="B398">
            <v>12609</v>
          </cell>
          <cell r="C398" t="str">
            <v xml:space="preserve">MAZDA 323 (88-89) - BUMPER LAMP (216-1610) - LH</v>
          </cell>
          <cell r="D398" t="str">
            <v>323/88-BLA-LH</v>
          </cell>
          <cell r="E398" t="str">
            <v>MZ01-0205</v>
          </cell>
          <cell r="F398" t="str">
            <v xml:space="preserve">MAZDA 323 (88-89)</v>
          </cell>
          <cell r="G398" t="str">
            <v>MAZDA</v>
          </cell>
          <cell r="H398" t="str">
            <v xml:space="preserve">ANCHUI TINCAI SILK CO. LTD</v>
          </cell>
          <cell r="I398" t="str">
            <v xml:space="preserve">BUMPER LAMP</v>
          </cell>
          <cell r="J398" t="str">
            <v xml:space="preserve">BUMPER LAMP</v>
          </cell>
          <cell r="K398">
            <v>4</v>
          </cell>
          <cell r="L398">
            <v>101.71</v>
          </cell>
          <cell r="M398">
            <v>150</v>
          </cell>
        </row>
        <row r="399">
          <cell r="A399">
            <v>12608</v>
          </cell>
          <cell r="B399">
            <v>12608</v>
          </cell>
          <cell r="C399" t="str">
            <v xml:space="preserve">MAZDA 323 (88-89) - BUMPER LAMP (216-1610) - RH</v>
          </cell>
          <cell r="D399" t="str">
            <v>323/88-BLA-RH</v>
          </cell>
          <cell r="E399" t="str">
            <v>MZ01-0205</v>
          </cell>
          <cell r="F399" t="str">
            <v xml:space="preserve">MAZDA 323 (88-89)</v>
          </cell>
          <cell r="G399" t="str">
            <v>MAZDA</v>
          </cell>
          <cell r="H399" t="str">
            <v xml:space="preserve">ANCHUI TINCAI SILK CO. LTD</v>
          </cell>
          <cell r="I399" t="str">
            <v xml:space="preserve">BUMPER LAMP</v>
          </cell>
          <cell r="J399" t="str">
            <v xml:space="preserve">BUMPER LAMP</v>
          </cell>
          <cell r="K399">
            <v>4</v>
          </cell>
          <cell r="L399">
            <v>101.71</v>
          </cell>
          <cell r="M399">
            <v>150</v>
          </cell>
        </row>
        <row r="400">
          <cell r="A400">
            <v>12612</v>
          </cell>
          <cell r="B400">
            <v>12612</v>
          </cell>
          <cell r="C400" t="str">
            <v xml:space="preserve">MAZDA 323 (88-89) - CORNER LAMP (216-1511) - LH</v>
          </cell>
          <cell r="D400" t="str">
            <v>323/88-CLA-LH</v>
          </cell>
          <cell r="E400" t="str">
            <v>MZ01-0203</v>
          </cell>
          <cell r="F400" t="str">
            <v xml:space="preserve">MAZDA 323 (88-89)</v>
          </cell>
          <cell r="G400" t="str">
            <v>MAZDA</v>
          </cell>
          <cell r="H400" t="str">
            <v xml:space="preserve">ANCHUI TINCAI SILK CO. LTD</v>
          </cell>
          <cell r="I400" t="str">
            <v xml:space="preserve">CORNER LAMP</v>
          </cell>
          <cell r="J400" t="str">
            <v xml:space="preserve">CORNER LAMP</v>
          </cell>
          <cell r="K400">
            <v>13</v>
          </cell>
          <cell r="L400">
            <v>330.56</v>
          </cell>
          <cell r="M400">
            <v>500</v>
          </cell>
        </row>
        <row r="401">
          <cell r="A401">
            <v>12607</v>
          </cell>
          <cell r="B401">
            <v>12607</v>
          </cell>
          <cell r="C401" t="str">
            <v xml:space="preserve">MAZDA 323 (88-89) - CORNER LAMP (216-1511) - RH</v>
          </cell>
          <cell r="D401" t="str">
            <v>323/88-CLA-RH</v>
          </cell>
          <cell r="E401" t="str">
            <v>MZ01-0203</v>
          </cell>
          <cell r="F401" t="str">
            <v xml:space="preserve">MAZDA 323 (88-89)</v>
          </cell>
          <cell r="G401" t="str">
            <v>MAZDA</v>
          </cell>
          <cell r="H401" t="str">
            <v xml:space="preserve">ANCHUI TINCAI SILK CO. LTD</v>
          </cell>
          <cell r="I401" t="str">
            <v xml:space="preserve">CORNER LAMP</v>
          </cell>
          <cell r="J401" t="str">
            <v xml:space="preserve">CORNER LAMP</v>
          </cell>
          <cell r="K401">
            <v>13</v>
          </cell>
          <cell r="L401">
            <v>330.56</v>
          </cell>
          <cell r="M401">
            <v>500</v>
          </cell>
        </row>
        <row r="402">
          <cell r="A402">
            <v>12505</v>
          </cell>
          <cell r="B402">
            <v>12505</v>
          </cell>
          <cell r="C402" t="str">
            <v xml:space="preserve">MAZDA 323 (88-89) - HEAD LAMP (216-1107) - LH</v>
          </cell>
          <cell r="D402" t="str">
            <v>323/88-HLA-LH</v>
          </cell>
          <cell r="E402" t="str">
            <v>MZ01-0201</v>
          </cell>
          <cell r="F402" t="str">
            <v xml:space="preserve">MAZDA 323 (88-89)</v>
          </cell>
          <cell r="G402" t="str">
            <v>MAZDA</v>
          </cell>
          <cell r="H402" t="str">
            <v xml:space="preserve">ANCHUI TINCAI SILK CO. LTD</v>
          </cell>
          <cell r="I402" t="str">
            <v xml:space="preserve">HEAD LAMP</v>
          </cell>
          <cell r="J402" t="str">
            <v xml:space="preserve">HEAD LAMP</v>
          </cell>
          <cell r="K402">
            <v>7.28</v>
          </cell>
          <cell r="L402">
            <v>1138</v>
          </cell>
          <cell r="M402">
            <v>1760</v>
          </cell>
        </row>
        <row r="403">
          <cell r="A403">
            <v>12504</v>
          </cell>
          <cell r="B403">
            <v>12504</v>
          </cell>
          <cell r="C403" t="str">
            <v xml:space="preserve">MAZDA 323 (88-89) - HEAD LAMP (216-1107) - RH</v>
          </cell>
          <cell r="D403" t="str">
            <v>323/88-HLA-RH</v>
          </cell>
          <cell r="E403" t="str">
            <v>MZ01-0201</v>
          </cell>
          <cell r="F403" t="str">
            <v xml:space="preserve">MAZDA 323 (88-89)</v>
          </cell>
          <cell r="G403" t="str">
            <v>MAZDA</v>
          </cell>
          <cell r="H403" t="str">
            <v xml:space="preserve">ANCHUI TINCAI SILK CO. LTD</v>
          </cell>
          <cell r="I403" t="str">
            <v xml:space="preserve">HEAD LAMP</v>
          </cell>
          <cell r="J403" t="str">
            <v xml:space="preserve">HEAD LAMP</v>
          </cell>
          <cell r="K403">
            <v>52</v>
          </cell>
          <cell r="L403">
            <v>1170</v>
          </cell>
          <cell r="M403">
            <v>1810</v>
          </cell>
        </row>
        <row r="404">
          <cell r="A404">
            <v>12614</v>
          </cell>
          <cell r="B404">
            <v>12614</v>
          </cell>
          <cell r="C404" t="str">
            <v xml:space="preserve">MAZDA 323 (96-) - CORNER LAMP (216-1644) - LH</v>
          </cell>
          <cell r="D404" t="str">
            <v>323/96-CLA-LH</v>
          </cell>
          <cell r="E404" t="str">
            <v>MZ01-0703</v>
          </cell>
          <cell r="F404" t="str">
            <v xml:space="preserve">MAZDA 323 (96-)</v>
          </cell>
          <cell r="G404" t="str">
            <v>MAZDA</v>
          </cell>
          <cell r="H404" t="str">
            <v xml:space="preserve">ANCHUI TINCAI SILK CO. LTD</v>
          </cell>
          <cell r="I404" t="str">
            <v xml:space="preserve">CORNER LAMP</v>
          </cell>
          <cell r="J404" t="str">
            <v xml:space="preserve">CORNER LAMP</v>
          </cell>
          <cell r="K404">
            <v>18</v>
          </cell>
          <cell r="L404">
            <v>457.7</v>
          </cell>
          <cell r="M404">
            <v>690</v>
          </cell>
        </row>
        <row r="405">
          <cell r="A405">
            <v>12613</v>
          </cell>
          <cell r="B405">
            <v>12613</v>
          </cell>
          <cell r="C405" t="str">
            <v xml:space="preserve">MAZDA 323 (96-) - CORNER LAMP (216-1644) - RH</v>
          </cell>
          <cell r="D405" t="str">
            <v>323/96-CLA-RH</v>
          </cell>
          <cell r="E405" t="str">
            <v>MZ01-0703</v>
          </cell>
          <cell r="F405" t="str">
            <v xml:space="preserve">MAZDA 323 (96-)</v>
          </cell>
          <cell r="G405" t="str">
            <v>MAZDA</v>
          </cell>
          <cell r="H405" t="str">
            <v xml:space="preserve">ANCHUI TINCAI SILK CO. LTD</v>
          </cell>
          <cell r="I405" t="str">
            <v xml:space="preserve">CORNER LAMP</v>
          </cell>
          <cell r="J405" t="str">
            <v xml:space="preserve">CORNER LAMP</v>
          </cell>
          <cell r="K405">
            <v>18</v>
          </cell>
          <cell r="L405">
            <v>457.7</v>
          </cell>
          <cell r="M405">
            <v>690</v>
          </cell>
        </row>
        <row r="406">
          <cell r="A406">
            <v>12904</v>
          </cell>
          <cell r="B406">
            <v>12904</v>
          </cell>
          <cell r="C406" t="str">
            <v xml:space="preserve">MAZDA B SERIES/FORD RANGER PICKUP (98-07) - LAMINATED FRONT WINDSCREEN</v>
          </cell>
          <cell r="D406" t="str">
            <v>UB88-LFW</v>
          </cell>
          <cell r="E406" t="str">
            <v>MZ0048-LFW</v>
          </cell>
          <cell r="F406" t="str">
            <v xml:space="preserve">NISSAN PICK UP 720 (79-83)</v>
          </cell>
          <cell r="G406" t="str">
            <v>MAZDA/FORD</v>
          </cell>
          <cell r="H406" t="str">
            <v xml:space="preserve">NANJING YUNHAI AUTOMOBILE GLASS &amp; EQUIPMENT MANUFACTURING CO., LTD</v>
          </cell>
          <cell r="I406" t="str">
            <v>AUTOGLASS</v>
          </cell>
          <cell r="J406" t="str">
            <v>AUTOGLASS</v>
          </cell>
          <cell r="K406">
            <v>14.56</v>
          </cell>
          <cell r="L406">
            <v>2426.06</v>
          </cell>
          <cell r="M406">
            <v>3000</v>
          </cell>
        </row>
        <row r="407">
          <cell r="A407">
            <v>12606</v>
          </cell>
          <cell r="B407">
            <v>12606</v>
          </cell>
          <cell r="C407" t="str">
            <v xml:space="preserve">MAZDA B1600,B1800, B2000 (85-) - BUMPER LAMP (216-1606) - LH</v>
          </cell>
          <cell r="D407" t="str">
            <v>B1600-BLA-LH</v>
          </cell>
          <cell r="E407" t="str">
            <v>MZ08-0105</v>
          </cell>
          <cell r="F407" t="str">
            <v xml:space="preserve">MAZDA B1600,B1800, B2000 (85-)</v>
          </cell>
          <cell r="G407" t="str">
            <v>MAZDA</v>
          </cell>
          <cell r="H407" t="str">
            <v xml:space="preserve">ANCHUI TINCAI SILK CO. LTD</v>
          </cell>
          <cell r="I407" t="str">
            <v xml:space="preserve">BUMPER LAMP</v>
          </cell>
          <cell r="J407" t="str">
            <v xml:space="preserve">BUMPER LAMP</v>
          </cell>
          <cell r="K407">
            <v>5</v>
          </cell>
          <cell r="L407">
            <v>113</v>
          </cell>
          <cell r="M407">
            <v>170</v>
          </cell>
        </row>
        <row r="408">
          <cell r="A408">
            <v>12605</v>
          </cell>
          <cell r="B408">
            <v>12605</v>
          </cell>
          <cell r="C408" t="str">
            <v xml:space="preserve">MAZDA B1600,B1800, B2000 (85-) - BUMPER LAMP (216-1606) - RH</v>
          </cell>
          <cell r="D408" t="str">
            <v>B1600-BLA-RH</v>
          </cell>
          <cell r="E408" t="str">
            <v>MZ08-0105</v>
          </cell>
          <cell r="F408" t="str">
            <v xml:space="preserve">MAZDA B1600,B1800, B2000 (85-)</v>
          </cell>
          <cell r="G408" t="str">
            <v>MAZDA</v>
          </cell>
          <cell r="H408" t="str">
            <v xml:space="preserve">ANCHUI TINCAI SILK CO. LTD</v>
          </cell>
          <cell r="I408" t="str">
            <v xml:space="preserve">BUMPER LAMP</v>
          </cell>
          <cell r="J408" t="str">
            <v xml:space="preserve">BUMPER LAMP</v>
          </cell>
          <cell r="K408">
            <v>5</v>
          </cell>
          <cell r="L408">
            <v>113</v>
          </cell>
          <cell r="M408">
            <v>170</v>
          </cell>
        </row>
        <row r="409">
          <cell r="A409">
            <v>12414</v>
          </cell>
          <cell r="B409">
            <v>12414</v>
          </cell>
          <cell r="C409" t="str">
            <v xml:space="preserve">MAZDA B1600,B1800, B2000 (85-) - CORNER LAMP CLEAR (216-1508C) - LH</v>
          </cell>
          <cell r="D409" t="str">
            <v>B1600-CLAC-LH</v>
          </cell>
          <cell r="E409" t="str">
            <v>MZ08-0103A</v>
          </cell>
          <cell r="F409" t="str">
            <v xml:space="preserve">MAZDA B1600,B1800, B2000 (85-)</v>
          </cell>
          <cell r="G409" t="str">
            <v>MAZDA</v>
          </cell>
          <cell r="H409" t="str">
            <v xml:space="preserve">ANCHUI TINCAI SILK CO. LTD</v>
          </cell>
          <cell r="I409" t="str">
            <v xml:space="preserve">CORNER LAMP</v>
          </cell>
          <cell r="J409" t="str">
            <v xml:space="preserve">CORNER LAMP</v>
          </cell>
          <cell r="K409">
            <v>10</v>
          </cell>
          <cell r="L409">
            <v>254.28</v>
          </cell>
          <cell r="M409">
            <v>380</v>
          </cell>
        </row>
        <row r="410">
          <cell r="A410">
            <v>12413</v>
          </cell>
          <cell r="B410">
            <v>12413</v>
          </cell>
          <cell r="C410" t="str">
            <v xml:space="preserve">MAZDA B1600,B1800, B2000 (85-) - CORNER LAMP CLEAR (216-1508C) - RH</v>
          </cell>
          <cell r="D410" t="str">
            <v>B1600-CLAC-RH</v>
          </cell>
          <cell r="E410" t="str">
            <v>MZ08-0103A</v>
          </cell>
          <cell r="F410" t="str">
            <v xml:space="preserve">MAZDA B1600,B1800, B2000 (85-)</v>
          </cell>
          <cell r="G410" t="str">
            <v>MAZDA</v>
          </cell>
          <cell r="H410" t="str">
            <v xml:space="preserve">ANCHUI TINCAI SILK CO. LTD</v>
          </cell>
          <cell r="I410" t="str">
            <v xml:space="preserve">CORNER LAMP</v>
          </cell>
          <cell r="J410" t="str">
            <v xml:space="preserve">CORNER LAMP</v>
          </cell>
          <cell r="K410">
            <v>10</v>
          </cell>
          <cell r="L410">
            <v>254.28</v>
          </cell>
          <cell r="M410">
            <v>380</v>
          </cell>
        </row>
        <row r="411">
          <cell r="A411">
            <v>12604</v>
          </cell>
          <cell r="B411">
            <v>12604</v>
          </cell>
          <cell r="C411" t="str">
            <v xml:space="preserve">MAZDA B1600,B1800, B2000 (85-) - CORNER LAMP YELLOW (216-1508Y) - LH</v>
          </cell>
          <cell r="D411" t="str">
            <v>B1600-CLAY-LH</v>
          </cell>
          <cell r="E411" t="str">
            <v>MZ08-0103</v>
          </cell>
          <cell r="F411" t="str">
            <v xml:space="preserve">MAZDA B1600,B1800, B2000 (85-)</v>
          </cell>
          <cell r="G411" t="str">
            <v>MAZDA</v>
          </cell>
          <cell r="H411" t="str">
            <v xml:space="preserve">ANCHUI TINCAI SILK CO. LTD</v>
          </cell>
          <cell r="I411" t="str">
            <v xml:space="preserve">CORNER LAMP</v>
          </cell>
          <cell r="J411" t="str">
            <v xml:space="preserve">CORNER LAMP</v>
          </cell>
          <cell r="K411">
            <v>9</v>
          </cell>
          <cell r="L411">
            <v>203</v>
          </cell>
          <cell r="M411">
            <v>310</v>
          </cell>
        </row>
        <row r="412">
          <cell r="A412">
            <v>12603</v>
          </cell>
          <cell r="B412">
            <v>12603</v>
          </cell>
          <cell r="C412" t="str">
            <v xml:space="preserve">MAZDA B1600,B1800, B2000 (85-) - CORNER LAMP YELLOW (216-1508Y) - RH</v>
          </cell>
          <cell r="D412" t="str">
            <v>B1600-CLAY-RH</v>
          </cell>
          <cell r="E412" t="str">
            <v>MZ08-0103</v>
          </cell>
          <cell r="F412" t="str">
            <v xml:space="preserve">MAZDA B1600,B1800, B2000 (85-)</v>
          </cell>
          <cell r="G412" t="str">
            <v>MAZDA</v>
          </cell>
          <cell r="H412" t="str">
            <v xml:space="preserve">ANCHUI TINCAI SILK CO. LTD</v>
          </cell>
          <cell r="I412" t="str">
            <v xml:space="preserve">CORNER LAMP</v>
          </cell>
          <cell r="J412" t="str">
            <v xml:space="preserve">CORNER LAMP</v>
          </cell>
          <cell r="K412">
            <v>9</v>
          </cell>
          <cell r="L412">
            <v>203</v>
          </cell>
          <cell r="M412">
            <v>310</v>
          </cell>
        </row>
        <row r="413">
          <cell r="A413">
            <v>11710</v>
          </cell>
          <cell r="B413">
            <v>11710</v>
          </cell>
          <cell r="C413" t="str">
            <v xml:space="preserve">MAZDA B1600,B1800, B2000 (85-) - TAIL LAMP - LH</v>
          </cell>
          <cell r="D413" t="str">
            <v>B1600-TLA-LH</v>
          </cell>
          <cell r="E413" t="str">
            <v>MZ08-0102A</v>
          </cell>
          <cell r="F413" t="str">
            <v>MAZDA</v>
          </cell>
          <cell r="G413" t="str">
            <v>MAZDA</v>
          </cell>
          <cell r="H413" t="str">
            <v xml:space="preserve">ANCHUI TINCAI SILK CO. LTD</v>
          </cell>
          <cell r="I413" t="str">
            <v xml:space="preserve">TAIL LAMP</v>
          </cell>
          <cell r="J413" t="str">
            <v xml:space="preserve">TAIL LAMP</v>
          </cell>
          <cell r="K413">
            <v>14.5</v>
          </cell>
          <cell r="L413">
            <v>368.71</v>
          </cell>
          <cell r="M413">
            <v>560</v>
          </cell>
        </row>
        <row r="414">
          <cell r="A414">
            <v>11709</v>
          </cell>
          <cell r="B414">
            <v>11709</v>
          </cell>
          <cell r="C414" t="str">
            <v xml:space="preserve">MAZDA B1600,B1800, B2000 (85-) - TAIL LAMP - RH</v>
          </cell>
          <cell r="D414" t="str">
            <v>B1600-TLA-RH</v>
          </cell>
          <cell r="E414" t="str">
            <v>MZ08-0102A</v>
          </cell>
          <cell r="F414" t="str">
            <v>MAZDA</v>
          </cell>
          <cell r="G414" t="str">
            <v>MAZDA</v>
          </cell>
          <cell r="H414" t="str">
            <v xml:space="preserve">ANCHUI TINCAI SILK CO. LTD</v>
          </cell>
          <cell r="I414" t="str">
            <v xml:space="preserve">TAIL LAMP</v>
          </cell>
          <cell r="J414" t="str">
            <v xml:space="preserve">TAIL LAMP</v>
          </cell>
          <cell r="K414">
            <v>14.5</v>
          </cell>
          <cell r="L414">
            <v>368.71</v>
          </cell>
          <cell r="M414">
            <v>560</v>
          </cell>
        </row>
        <row r="415">
          <cell r="A415">
            <v>12166</v>
          </cell>
          <cell r="B415" t="e">
            <v>#N/A</v>
          </cell>
          <cell r="C415" t="str">
            <v xml:space="preserve">MAZDA B1600,B1800, B2000 (85-) - TAIL LENS - LH</v>
          </cell>
          <cell r="D415" t="str">
            <v>B1600-TLS-LH</v>
          </cell>
          <cell r="E415" t="str">
            <v>00-MZ08-0102A</v>
          </cell>
          <cell r="F415" t="str">
            <v>MAZDA</v>
          </cell>
          <cell r="G415" t="str">
            <v>MAZDA</v>
          </cell>
          <cell r="H415" t="str">
            <v xml:space="preserve">CROWN AUTO PARTS LTD</v>
          </cell>
          <cell r="I415" t="str">
            <v>LENS</v>
          </cell>
          <cell r="J415" t="str">
            <v>LENS</v>
          </cell>
          <cell r="K415">
            <v>0</v>
          </cell>
          <cell r="L415">
            <v>0</v>
          </cell>
          <cell r="M415">
            <v>340</v>
          </cell>
        </row>
        <row r="416">
          <cell r="A416">
            <v>12165</v>
          </cell>
          <cell r="B416" t="e">
            <v>#N/A</v>
          </cell>
          <cell r="C416" t="str">
            <v xml:space="preserve">MAZDA B1600,B1800, B2000 (85-) - TAIL LENS - RH</v>
          </cell>
          <cell r="D416" t="str">
            <v>B1600-TLS-RH</v>
          </cell>
          <cell r="E416" t="str">
            <v>00-MZ08-0102A</v>
          </cell>
          <cell r="F416" t="str">
            <v>MAZDA</v>
          </cell>
          <cell r="G416" t="str">
            <v>MAZDA</v>
          </cell>
          <cell r="H416" t="str">
            <v xml:space="preserve">CROWN AUTO PARTS LTD</v>
          </cell>
          <cell r="I416" t="str">
            <v>LENS</v>
          </cell>
          <cell r="J416" t="str">
            <v>LENS</v>
          </cell>
          <cell r="K416">
            <v>0</v>
          </cell>
          <cell r="L416">
            <v>0</v>
          </cell>
          <cell r="M416">
            <v>340</v>
          </cell>
        </row>
        <row r="417">
          <cell r="A417">
            <v>12784</v>
          </cell>
          <cell r="B417">
            <v>12784</v>
          </cell>
          <cell r="C417" t="str">
            <v xml:space="preserve">MAZDA BONGO / BRAWNY VAN WAGON E2000 - REAR WINDSCREEN</v>
          </cell>
          <cell r="D417" t="str">
            <v>E2000-RW</v>
          </cell>
          <cell r="E417" t="str">
            <v>MZ0059-RW</v>
          </cell>
          <cell r="F417" t="str">
            <v xml:space="preserve">MAZDA BONGO, BRAWNY VAN WAGON 2000</v>
          </cell>
          <cell r="G417" t="str">
            <v>MAZDA</v>
          </cell>
          <cell r="H417" t="str">
            <v xml:space="preserve">ZHEJIANG DAKE SAFETY GLASS CO.,LTD</v>
          </cell>
          <cell r="I417" t="str">
            <v>AUTOGLASS</v>
          </cell>
          <cell r="J417" t="str">
            <v>AUTOGLASS</v>
          </cell>
          <cell r="K417">
            <v>11.97</v>
          </cell>
          <cell r="L417">
            <v>1</v>
          </cell>
          <cell r="M417">
            <v>2400</v>
          </cell>
        </row>
        <row r="418">
          <cell r="A418">
            <v>13984</v>
          </cell>
          <cell r="B418">
            <v>13984</v>
          </cell>
          <cell r="C418" t="str">
            <v xml:space="preserve">MAZDA PREMACY 5 MPV (05-) - LAMINATED FRONT WINDSCREEN</v>
          </cell>
          <cell r="D418" t="str">
            <v xml:space="preserve">MAZDA-5-R-VCP LFW/X</v>
          </cell>
          <cell r="E418" t="str">
            <v>1426*1011</v>
          </cell>
          <cell r="F418" t="str">
            <v xml:space="preserve">MAZDA 5/PREMACY 5 MPV 05</v>
          </cell>
          <cell r="G418" t="str">
            <v>MAZDA</v>
          </cell>
          <cell r="H418" t="str">
            <v xml:space="preserve">XINYI AUTOMOBILE GLASS (SHENZHEN) CO. LTD</v>
          </cell>
          <cell r="I418" t="str">
            <v>AUTOGLASS</v>
          </cell>
          <cell r="J418" t="str">
            <v>AUTOGLASS</v>
          </cell>
          <cell r="K418">
            <v>18.84</v>
          </cell>
          <cell r="L418">
            <v>3376.13</v>
          </cell>
          <cell r="M418">
            <v>4400</v>
          </cell>
        </row>
        <row r="419">
          <cell r="A419">
            <v>12783</v>
          </cell>
          <cell r="B419">
            <v>12783</v>
          </cell>
          <cell r="C419" t="str">
            <v xml:space="preserve">NISSAN VANETTE (SV48)/ MAZDA BUNGO - LAMINATED FRONT WINDSCREEN</v>
          </cell>
          <cell r="D419" t="str">
            <v>SV48-LFW</v>
          </cell>
          <cell r="E419" t="str">
            <v>MZ0059-LFW</v>
          </cell>
          <cell r="F419" t="str">
            <v xml:space="preserve">MAZDA BONGO, BRAWNY VAN WAGON 2000 / NISSAN VANETTE -</v>
          </cell>
          <cell r="G419" t="str">
            <v xml:space="preserve">MAZDA/ NISSAN</v>
          </cell>
          <cell r="H419" t="str">
            <v xml:space="preserve">NANJING YUNHAI AUTOMOBILE GLASS &amp; EQUIPMENT MANUFACTURING CO., LTD</v>
          </cell>
          <cell r="I419" t="str">
            <v>AUTOGLASS</v>
          </cell>
          <cell r="J419" t="str">
            <v>AUTOGLASS</v>
          </cell>
          <cell r="K419">
            <v>12.85</v>
          </cell>
          <cell r="L419">
            <v>2046.52</v>
          </cell>
          <cell r="M419">
            <v>2600</v>
          </cell>
        </row>
        <row r="420">
          <cell r="A420">
            <v>13532</v>
          </cell>
          <cell r="B420">
            <v>13532</v>
          </cell>
          <cell r="C420" t="str">
            <v xml:space="preserve">NISSAN VANETTE (SV48)/ MAZDA BUNGO - REAR WINDSCREEN</v>
          </cell>
          <cell r="D420" t="str">
            <v>SV48-RW</v>
          </cell>
          <cell r="E420" t="str">
            <v>MZ0059-RW</v>
          </cell>
          <cell r="F420" t="str">
            <v xml:space="preserve">MAZDA BONGO, BRAWNY VAN WAGON 2000</v>
          </cell>
          <cell r="G420" t="str">
            <v xml:space="preserve">MAZDA/ NISSAN</v>
          </cell>
          <cell r="H420" t="str">
            <v xml:space="preserve">ZHEJIANG DAKE SAFETY GLASS CO.,LTD</v>
          </cell>
          <cell r="I420" t="str">
            <v>AUTOGLASS</v>
          </cell>
          <cell r="J420" t="str">
            <v>AUTOGLASS</v>
          </cell>
          <cell r="K420">
            <v>11.96</v>
          </cell>
          <cell r="L420">
            <v>1</v>
          </cell>
          <cell r="M420">
            <v>2400</v>
          </cell>
        </row>
        <row r="421">
          <cell r="A421">
            <v>13770</v>
          </cell>
          <cell r="B421">
            <v>13770</v>
          </cell>
          <cell r="C421" t="str">
            <v xml:space="preserve">MERCEDES BENZ ACTROS II  W960 STANDARD CAB TRUCK (14-) - LAMINATED FRONT WINDSCREEN</v>
          </cell>
          <cell r="D421" t="str">
            <v xml:space="preserve">W960-ST LFW/X</v>
          </cell>
          <cell r="E421" t="str">
            <v>2104*933</v>
          </cell>
          <cell r="F421" t="str">
            <v xml:space="preserve">MERCEDES BENZ</v>
          </cell>
          <cell r="G421" t="str">
            <v xml:space="preserve">MERCEDES </v>
          </cell>
          <cell r="H421" t="str">
            <v xml:space="preserve">XINYI AUTOMOBILE GLASS (SHENZHEN) CO. LTD</v>
          </cell>
          <cell r="I421" t="str">
            <v>AUTOGLASS</v>
          </cell>
          <cell r="J421" t="str">
            <v>AUTOGLASS</v>
          </cell>
          <cell r="K421">
            <v>28.2</v>
          </cell>
          <cell r="L421">
            <v>4698.83</v>
          </cell>
          <cell r="M421">
            <v>5900</v>
          </cell>
        </row>
        <row r="422">
          <cell r="A422">
            <v>11986</v>
          </cell>
          <cell r="B422">
            <v>11986</v>
          </cell>
          <cell r="C422" t="str">
            <v xml:space="preserve">MERCEDES BENZ ACTROS TRUCK (1996-) - LAMINATED FRONT WINDSCREEN</v>
          </cell>
          <cell r="D422" t="str">
            <v xml:space="preserve">ACTROS LFW</v>
          </cell>
          <cell r="E422" t="str">
            <v xml:space="preserve">5101072 LFW</v>
          </cell>
          <cell r="F422" t="str">
            <v xml:space="preserve">MERCEDES BENZ ACTROS TRUCK (1996-)</v>
          </cell>
          <cell r="G422" t="str">
            <v xml:space="preserve">MERCEDES </v>
          </cell>
          <cell r="H422" t="str">
            <v xml:space="preserve">ZHEJIANG DAKE SAFETY GLASS CO.,LTD</v>
          </cell>
          <cell r="I422" t="str">
            <v>AUTOGLASS</v>
          </cell>
          <cell r="J422" t="str">
            <v>AUTOGLASS</v>
          </cell>
          <cell r="K422">
            <v>30.17</v>
          </cell>
          <cell r="L422">
            <v>4</v>
          </cell>
          <cell r="M422">
            <v>6100</v>
          </cell>
        </row>
        <row r="423">
          <cell r="A423">
            <v>11988</v>
          </cell>
          <cell r="B423">
            <v>11988</v>
          </cell>
          <cell r="C423" t="str">
            <v xml:space="preserve">MERCEDES BENZ TRUCK 1617-2632 W381 (74-) - LAMINATED FRONT WINDSCREEN</v>
          </cell>
          <cell r="D423" t="str">
            <v xml:space="preserve">1926 LFW</v>
          </cell>
          <cell r="E423" t="str">
            <v xml:space="preserve">5101073 LFW</v>
          </cell>
          <cell r="F423" t="str">
            <v xml:space="preserve">MERCEDES BENZ TRUCK 1617-2632 W381 (74-)</v>
          </cell>
          <cell r="G423" t="str">
            <v xml:space="preserve">MERCEDES </v>
          </cell>
          <cell r="H423" t="str">
            <v xml:space="preserve">ZHEJIANG DAKE SAFETY GLASS CO.,LTD</v>
          </cell>
          <cell r="I423" t="str">
            <v>AUTOGLASS</v>
          </cell>
          <cell r="J423" t="str">
            <v>AUTOGLASS</v>
          </cell>
          <cell r="K423">
            <v>23.82</v>
          </cell>
          <cell r="L423">
            <v>3</v>
          </cell>
          <cell r="M423">
            <v>4800</v>
          </cell>
        </row>
        <row r="424">
          <cell r="A424">
            <v>13743</v>
          </cell>
          <cell r="B424">
            <v>13743</v>
          </cell>
          <cell r="C424" t="str">
            <v xml:space="preserve">MERCEDES W-123 (I)  (77-80) - HEAD GLASS - LH</v>
          </cell>
          <cell r="D424" t="str">
            <v>W123/77-HGS-LH</v>
          </cell>
          <cell r="E424" t="str">
            <v xml:space="preserve">SI 9012</v>
          </cell>
          <cell r="G424" t="str">
            <v xml:space="preserve">MERCEDES </v>
          </cell>
          <cell r="H424" t="str">
            <v xml:space="preserve">SUN IMPEX </v>
          </cell>
          <cell r="I424" t="str">
            <v xml:space="preserve">HEAD GLASS</v>
          </cell>
          <cell r="J424" t="str">
            <v xml:space="preserve">HEAD GLASS</v>
          </cell>
          <cell r="K424">
            <v>1.75</v>
          </cell>
          <cell r="L424">
            <v>274</v>
          </cell>
          <cell r="M424">
            <v>420</v>
          </cell>
        </row>
        <row r="425">
          <cell r="A425">
            <v>13742</v>
          </cell>
          <cell r="B425">
            <v>13742</v>
          </cell>
          <cell r="C425" t="str">
            <v xml:space="preserve">MERCEDES W-123 (I)  (77-80) - HEAD GLASS - RH</v>
          </cell>
          <cell r="D425" t="str">
            <v>W123/77-HGS-RH</v>
          </cell>
          <cell r="E425" t="str">
            <v xml:space="preserve">SI 9012</v>
          </cell>
          <cell r="G425" t="str">
            <v xml:space="preserve">MERCEDES </v>
          </cell>
          <cell r="H425" t="str">
            <v xml:space="preserve">SUN IMPEX </v>
          </cell>
          <cell r="I425" t="str">
            <v xml:space="preserve">HEAD GLASS</v>
          </cell>
          <cell r="J425" t="str">
            <v xml:space="preserve">HEAD GLASS</v>
          </cell>
          <cell r="K425">
            <v>1.75</v>
          </cell>
          <cell r="L425">
            <v>274</v>
          </cell>
          <cell r="M425">
            <v>420</v>
          </cell>
        </row>
        <row r="426">
          <cell r="A426">
            <v>13745</v>
          </cell>
          <cell r="B426">
            <v>13745</v>
          </cell>
          <cell r="C426" t="str">
            <v xml:space="preserve">MERCEDES W-123 (II)  (81-85) - HEAD GLASS - LH</v>
          </cell>
          <cell r="D426" t="str">
            <v>W123/81-HGS-LH</v>
          </cell>
          <cell r="E426" t="str">
            <v xml:space="preserve">SI 9013</v>
          </cell>
          <cell r="G426" t="str">
            <v xml:space="preserve">MERCEDES </v>
          </cell>
          <cell r="H426" t="str">
            <v xml:space="preserve">SUN IMPEX </v>
          </cell>
          <cell r="I426" t="str">
            <v xml:space="preserve">HEAD GLASS</v>
          </cell>
          <cell r="J426" t="str">
            <v xml:space="preserve">HEAD GLASS</v>
          </cell>
          <cell r="K426">
            <v>1.75</v>
          </cell>
          <cell r="L426">
            <v>274</v>
          </cell>
          <cell r="M426">
            <v>420</v>
          </cell>
        </row>
        <row r="427">
          <cell r="A427">
            <v>13744</v>
          </cell>
          <cell r="B427">
            <v>13744</v>
          </cell>
          <cell r="C427" t="str">
            <v xml:space="preserve">MERCEDES W-123 (II)  (81-85) - HEAD GLASS - RH</v>
          </cell>
          <cell r="D427" t="str">
            <v>W123/81-HGS-RH</v>
          </cell>
          <cell r="E427" t="str">
            <v xml:space="preserve">SI 9013</v>
          </cell>
          <cell r="G427" t="str">
            <v xml:space="preserve">MERCEDES </v>
          </cell>
          <cell r="H427" t="str">
            <v xml:space="preserve">SUN IMPEX </v>
          </cell>
          <cell r="I427" t="str">
            <v xml:space="preserve">HEAD GLASS</v>
          </cell>
          <cell r="J427" t="str">
            <v xml:space="preserve">HEAD GLASS</v>
          </cell>
          <cell r="K427">
            <v>1.75</v>
          </cell>
          <cell r="L427">
            <v>274</v>
          </cell>
          <cell r="M427">
            <v>420</v>
          </cell>
        </row>
        <row r="428">
          <cell r="A428">
            <v>13747</v>
          </cell>
          <cell r="B428">
            <v>13747</v>
          </cell>
          <cell r="C428" t="str">
            <v xml:space="preserve">MERCEDES W-124  (85-93) - HEAD GLASS - LH</v>
          </cell>
          <cell r="D428" t="str">
            <v>W124/85-HGS-LH</v>
          </cell>
          <cell r="E428" t="str">
            <v xml:space="preserve">SI 9014</v>
          </cell>
          <cell r="G428" t="str">
            <v xml:space="preserve">MERCEDES </v>
          </cell>
          <cell r="H428" t="str">
            <v xml:space="preserve">SUN IMPEX </v>
          </cell>
          <cell r="I428" t="str">
            <v xml:space="preserve">HEAD GLASS</v>
          </cell>
          <cell r="J428" t="str">
            <v xml:space="preserve">HEAD GLASS</v>
          </cell>
          <cell r="K428">
            <v>1.75</v>
          </cell>
          <cell r="L428">
            <v>274</v>
          </cell>
          <cell r="M428">
            <v>420</v>
          </cell>
        </row>
        <row r="429">
          <cell r="A429">
            <v>13746</v>
          </cell>
          <cell r="B429">
            <v>13746</v>
          </cell>
          <cell r="C429" t="str">
            <v xml:space="preserve">MERCEDES W-124  (85-93) - HEAD GLASS - RH</v>
          </cell>
          <cell r="D429" t="str">
            <v>W124/85-HGS-RH</v>
          </cell>
          <cell r="E429" t="str">
            <v xml:space="preserve">SI 9014</v>
          </cell>
          <cell r="G429" t="str">
            <v xml:space="preserve">MERCEDES </v>
          </cell>
          <cell r="H429" t="str">
            <v xml:space="preserve">SUN IMPEX </v>
          </cell>
          <cell r="I429" t="str">
            <v xml:space="preserve">HEAD GLASS</v>
          </cell>
          <cell r="J429" t="str">
            <v xml:space="preserve">HEAD GLASS</v>
          </cell>
          <cell r="K429">
            <v>1.75</v>
          </cell>
          <cell r="L429">
            <v>274</v>
          </cell>
          <cell r="M429">
            <v>420</v>
          </cell>
        </row>
        <row r="430">
          <cell r="A430">
            <v>11987</v>
          </cell>
          <cell r="B430">
            <v>11987</v>
          </cell>
          <cell r="C430" t="str">
            <v xml:space="preserve">MERCEDES-BENZ ATEGO/AXOR TRUCK (98-) - LAMINATED FRONT WINDSCREEN</v>
          </cell>
          <cell r="D430" t="str">
            <v xml:space="preserve">ATEGO LFW/X</v>
          </cell>
          <cell r="E430" t="str">
            <v xml:space="preserve">5101073 LFW</v>
          </cell>
          <cell r="F430" t="str">
            <v xml:space="preserve">MERCEDES BENZ ATEGO/AXOR TRUCK (1998-)</v>
          </cell>
          <cell r="G430" t="str">
            <v xml:space="preserve">MERCEDES </v>
          </cell>
          <cell r="H430" t="str">
            <v xml:space="preserve">ZHEJIANG DAKE SAFETY GLASS CO.,LTD</v>
          </cell>
          <cell r="I430" t="str">
            <v>AUTOGLASS</v>
          </cell>
          <cell r="J430" t="str">
            <v>AUTOGLASS</v>
          </cell>
          <cell r="K430">
            <v>24.5</v>
          </cell>
          <cell r="L430">
            <v>4082.31</v>
          </cell>
          <cell r="M430">
            <v>5000</v>
          </cell>
        </row>
        <row r="431">
          <cell r="A431">
            <v>12246</v>
          </cell>
          <cell r="B431" t="e">
            <v>#N/A</v>
          </cell>
          <cell r="C431" t="str">
            <v xml:space="preserve">4D31 - SIDE SHELL</v>
          </cell>
          <cell r="D431" t="str">
            <v>4D31-SM</v>
          </cell>
          <cell r="E431" t="str">
            <v>LL-068</v>
          </cell>
          <cell r="G431" t="str">
            <v>MITSUBISHI</v>
          </cell>
          <cell r="H431" t="str">
            <v xml:space="preserve">JIANGSU L.L TRUCK MIRROR CO.,LTD</v>
          </cell>
          <cell r="I431" t="str">
            <v xml:space="preserve">TRUCK MIRRORS</v>
          </cell>
          <cell r="J431" t="str">
            <v xml:space="preserve">TRUCK MIRRORS</v>
          </cell>
          <cell r="K431">
            <v>0.73</v>
          </cell>
          <cell r="L431">
            <v>114</v>
          </cell>
          <cell r="M431">
            <v>180</v>
          </cell>
        </row>
        <row r="432">
          <cell r="A432">
            <v>10901</v>
          </cell>
          <cell r="B432">
            <v>10901</v>
          </cell>
          <cell r="C432" t="str">
            <v xml:space="preserve">4D31 SIDE MIRROR</v>
          </cell>
          <cell r="D432" t="str">
            <v>4D31-SM</v>
          </cell>
          <cell r="E432" t="str">
            <v>LL-068</v>
          </cell>
          <cell r="G432" t="str">
            <v>MITSUBISHI</v>
          </cell>
          <cell r="H432" t="str">
            <v xml:space="preserve">JIANGSU L.L TRUCK MIRROR CO.,LTD</v>
          </cell>
          <cell r="I432" t="str">
            <v xml:space="preserve">TRUCK MIRRORS</v>
          </cell>
          <cell r="J432" t="str">
            <v xml:space="preserve">TRUCK MIRRORS</v>
          </cell>
          <cell r="K432">
            <v>4.9000000000000004</v>
          </cell>
          <cell r="L432">
            <v>124.95</v>
          </cell>
          <cell r="M432">
            <v>200</v>
          </cell>
        </row>
        <row r="433">
          <cell r="A433">
            <v>13539</v>
          </cell>
          <cell r="B433">
            <v>13539</v>
          </cell>
          <cell r="C433" t="str">
            <v xml:space="preserve">4D31 SIDE MIRROR GLASS</v>
          </cell>
          <cell r="D433" t="str">
            <v>4D31-SMG</v>
          </cell>
          <cell r="E433" t="str">
            <v xml:space="preserve">LL-068 GLASS</v>
          </cell>
          <cell r="G433" t="str">
            <v>MITSUBISHI</v>
          </cell>
          <cell r="H433" t="str">
            <v xml:space="preserve">JIANGSU L.L TRUCK MIRROR CO.,LTD</v>
          </cell>
          <cell r="I433" t="str">
            <v xml:space="preserve">TRUCK MIRRORS</v>
          </cell>
          <cell r="J433" t="str">
            <v xml:space="preserve">TRUCK MIRRORS</v>
          </cell>
          <cell r="K433">
            <v>0.3</v>
          </cell>
          <cell r="L433">
            <v>47</v>
          </cell>
          <cell r="M433">
            <v>70</v>
          </cell>
        </row>
        <row r="434">
          <cell r="A434">
            <v>12245</v>
          </cell>
          <cell r="B434">
            <v>12245</v>
          </cell>
          <cell r="C434" t="str">
            <v xml:space="preserve">4D32 - MIRROR GLASS</v>
          </cell>
          <cell r="D434" t="str">
            <v>4D32-SM</v>
          </cell>
          <cell r="E434" t="str">
            <v>LL-040</v>
          </cell>
          <cell r="G434" t="str">
            <v>MITSUBISHI</v>
          </cell>
          <cell r="H434" t="str">
            <v xml:space="preserve">JIANGSU L.L TRUCK MIRROR CO.,LTD</v>
          </cell>
          <cell r="I434" t="str">
            <v xml:space="preserve">TRUCK MIRRORS</v>
          </cell>
          <cell r="J434" t="str">
            <v xml:space="preserve">TRUCK MIRRORS</v>
          </cell>
          <cell r="K434">
            <v>1.21</v>
          </cell>
          <cell r="L434">
            <v>189</v>
          </cell>
          <cell r="M434">
            <v>290</v>
          </cell>
        </row>
        <row r="435">
          <cell r="A435">
            <v>11167</v>
          </cell>
          <cell r="B435" t="e">
            <v>#N/A</v>
          </cell>
          <cell r="C435" t="str">
            <v xml:space="preserve">4D32 - SIDE MIRROR (SHELL)</v>
          </cell>
          <cell r="D435" t="str">
            <v>4D32-MG</v>
          </cell>
          <cell r="E435" t="str">
            <v xml:space="preserve">LL-040 GLASS</v>
          </cell>
          <cell r="G435" t="str">
            <v>MITSUBISHI</v>
          </cell>
          <cell r="H435" t="str">
            <v xml:space="preserve">JIANGSU L.L TRUCK MIRROR CO.,LTD</v>
          </cell>
          <cell r="I435" t="str">
            <v xml:space="preserve">TRUCK MIRRORS</v>
          </cell>
          <cell r="J435" t="str">
            <v xml:space="preserve">TRUCK MIRRORS</v>
          </cell>
          <cell r="K435">
            <v>0.36</v>
          </cell>
          <cell r="L435">
            <v>56</v>
          </cell>
          <cell r="M435">
            <v>90</v>
          </cell>
        </row>
        <row r="436">
          <cell r="A436">
            <v>10902</v>
          </cell>
          <cell r="B436">
            <v>10902</v>
          </cell>
          <cell r="C436" t="str">
            <v xml:space="preserve">4D32 SIDE MIRROR</v>
          </cell>
          <cell r="D436" t="str">
            <v>4D32-SM</v>
          </cell>
          <cell r="E436" t="str">
            <v>LL-040</v>
          </cell>
          <cell r="G436" t="str">
            <v>MITSUBISHI</v>
          </cell>
          <cell r="H436" t="str">
            <v xml:space="preserve">JIANGSU L.L TRUCK MIRROR CO.,LTD</v>
          </cell>
          <cell r="I436" t="str">
            <v xml:space="preserve">TRUCK MIRRORS</v>
          </cell>
          <cell r="J436" t="str">
            <v xml:space="preserve">TRUCK MIRRORS</v>
          </cell>
          <cell r="K436">
            <v>7.9</v>
          </cell>
          <cell r="L436">
            <v>201.45</v>
          </cell>
          <cell r="M436">
            <v>320</v>
          </cell>
        </row>
        <row r="437">
          <cell r="A437">
            <v>10925</v>
          </cell>
          <cell r="B437">
            <v>10925</v>
          </cell>
          <cell r="C437" t="str">
            <v xml:space="preserve">CANTER (05-11) - CORNER  LAMP - LH</v>
          </cell>
          <cell r="D437" t="str">
            <v>CANTER/05-CLA-LH</v>
          </cell>
          <cell r="E437" t="str">
            <v>MT04-0503</v>
          </cell>
          <cell r="G437" t="str">
            <v>MITSUBISHI</v>
          </cell>
          <cell r="H437" t="str">
            <v xml:space="preserve">ANCHUI TINCAI SILK CO. LTD</v>
          </cell>
          <cell r="I437" t="str">
            <v xml:space="preserve">CORNER LAMP</v>
          </cell>
          <cell r="J437" t="str">
            <v xml:space="preserve">CORNER LAMP</v>
          </cell>
          <cell r="K437">
            <v>15</v>
          </cell>
          <cell r="L437">
            <v>383</v>
          </cell>
          <cell r="M437">
            <v>570</v>
          </cell>
        </row>
        <row r="438">
          <cell r="A438">
            <v>10924</v>
          </cell>
          <cell r="B438">
            <v>10924</v>
          </cell>
          <cell r="C438" t="str">
            <v xml:space="preserve">CANTER (05-11) - CORNER  LAMP - RH</v>
          </cell>
          <cell r="D438" t="str">
            <v>CANTER/05-CLA-RH</v>
          </cell>
          <cell r="E438" t="str">
            <v>MT04-0503</v>
          </cell>
          <cell r="G438" t="str">
            <v>MITSUBISHI</v>
          </cell>
          <cell r="H438" t="str">
            <v xml:space="preserve">ANCHUI TINCAI SILK CO. LTD</v>
          </cell>
          <cell r="I438" t="str">
            <v xml:space="preserve">CORNER LAMP</v>
          </cell>
          <cell r="J438" t="str">
            <v xml:space="preserve">CORNER LAMP</v>
          </cell>
          <cell r="K438">
            <v>15</v>
          </cell>
          <cell r="L438">
            <v>383</v>
          </cell>
          <cell r="M438">
            <v>570</v>
          </cell>
        </row>
        <row r="439">
          <cell r="A439">
            <v>11685</v>
          </cell>
          <cell r="B439">
            <v>11685</v>
          </cell>
          <cell r="C439" t="str">
            <v xml:space="preserve">CANTER (05-11) - CORNER PANEL - LH</v>
          </cell>
          <cell r="D439" t="str">
            <v>CANTER/05-CP-LH</v>
          </cell>
          <cell r="E439" t="str">
            <v>MT04-0513</v>
          </cell>
          <cell r="F439" t="str">
            <v xml:space="preserve">CANTER (05-11)</v>
          </cell>
          <cell r="G439" t="str">
            <v>MITSUBISHI</v>
          </cell>
          <cell r="H439" t="str">
            <v xml:space="preserve">ANCHUI TINCAI SILK CO. LTD</v>
          </cell>
          <cell r="I439" t="str">
            <v xml:space="preserve">CORNER PANELS &amp; DOOR GARNISH</v>
          </cell>
          <cell r="J439" t="str">
            <v xml:space="preserve">CORNER PANELS &amp; DOOR GARNISH</v>
          </cell>
          <cell r="K439">
            <v>3.72</v>
          </cell>
          <cell r="L439">
            <v>581</v>
          </cell>
          <cell r="M439">
            <v>900</v>
          </cell>
        </row>
        <row r="440">
          <cell r="A440">
            <v>11684</v>
          </cell>
          <cell r="B440">
            <v>11684</v>
          </cell>
          <cell r="C440" t="str">
            <v xml:space="preserve">CANTER (05-11) - CORNER PANEL - RH</v>
          </cell>
          <cell r="D440" t="str">
            <v>CANTER/05-CP-RH</v>
          </cell>
          <cell r="E440" t="str">
            <v>MT04-0513</v>
          </cell>
          <cell r="F440" t="str">
            <v xml:space="preserve">CANTER (05-11)</v>
          </cell>
          <cell r="G440" t="str">
            <v>MITSUBISHI</v>
          </cell>
          <cell r="H440" t="str">
            <v xml:space="preserve">ANCHUI TINCAI SILK CO. LTD</v>
          </cell>
          <cell r="I440" t="str">
            <v xml:space="preserve">CORNER PANELS &amp; DOOR GARNISH</v>
          </cell>
          <cell r="J440" t="str">
            <v xml:space="preserve">CORNER PANELS &amp; DOOR GARNISH</v>
          </cell>
          <cell r="K440">
            <v>3.72</v>
          </cell>
          <cell r="L440">
            <v>581</v>
          </cell>
          <cell r="M440">
            <v>900</v>
          </cell>
        </row>
        <row r="441">
          <cell r="A441">
            <v>13773</v>
          </cell>
          <cell r="B441">
            <v>13773</v>
          </cell>
          <cell r="C441" t="str">
            <v xml:space="preserve">CANTER (05-11) - FACE PANEL </v>
          </cell>
          <cell r="D441" t="str">
            <v>CANTER/05-FP-N</v>
          </cell>
          <cell r="E441" t="str">
            <v>MT04-0514-1</v>
          </cell>
          <cell r="F441" t="str">
            <v xml:space="preserve">CANTER (05-11)</v>
          </cell>
          <cell r="G441" t="str">
            <v>MITSUBISHI</v>
          </cell>
          <cell r="H441" t="str">
            <v xml:space="preserve">ANCHUI TINCAI SILK CO. LTD</v>
          </cell>
          <cell r="I441" t="str">
            <v xml:space="preserve">BODY PARTS</v>
          </cell>
          <cell r="J441" t="str">
            <v xml:space="preserve">BODY PARTS</v>
          </cell>
          <cell r="K441">
            <v>100</v>
          </cell>
          <cell r="L441">
            <v>15630</v>
          </cell>
          <cell r="M441">
            <v>24230</v>
          </cell>
        </row>
        <row r="442">
          <cell r="A442">
            <v>10930</v>
          </cell>
          <cell r="B442">
            <v>10930</v>
          </cell>
          <cell r="C442" t="str">
            <v xml:space="preserve">CANTER (05-11) - FOG LAMP - LH</v>
          </cell>
          <cell r="D442" t="str">
            <v>CANTER/05-FLA-LH</v>
          </cell>
          <cell r="E442" t="str">
            <v>MT04-0504</v>
          </cell>
          <cell r="G442" t="str">
            <v>MITSUBISHI</v>
          </cell>
          <cell r="H442" t="str">
            <v xml:space="preserve">ANCHUI TINCAI SILK CO. LTD</v>
          </cell>
          <cell r="I442" t="str">
            <v xml:space="preserve">FOG LAMP</v>
          </cell>
          <cell r="J442" t="str">
            <v xml:space="preserve">FOG LAMP</v>
          </cell>
          <cell r="K442">
            <v>4.5</v>
          </cell>
          <cell r="L442">
            <v>703</v>
          </cell>
          <cell r="M442">
            <v>1090</v>
          </cell>
        </row>
        <row r="443">
          <cell r="A443">
            <v>10929</v>
          </cell>
          <cell r="B443">
            <v>10929</v>
          </cell>
          <cell r="C443" t="str">
            <v xml:space="preserve">CANTER (05-11) - FOG LAMP - RH</v>
          </cell>
          <cell r="D443" t="str">
            <v>CANTER/05-FLA-RH</v>
          </cell>
          <cell r="E443" t="str">
            <v>MT04-0504</v>
          </cell>
          <cell r="F443" t="str">
            <v xml:space="preserve">CANTER (05-11)</v>
          </cell>
          <cell r="G443" t="str">
            <v>MITSUBISHI</v>
          </cell>
          <cell r="H443" t="str">
            <v xml:space="preserve">ANCHUI TINCAI SILK CO. LTD</v>
          </cell>
          <cell r="I443" t="str">
            <v xml:space="preserve">FOG LAMP</v>
          </cell>
          <cell r="J443" t="str">
            <v xml:space="preserve">FOG LAMP</v>
          </cell>
          <cell r="K443">
            <v>4.5</v>
          </cell>
          <cell r="L443">
            <v>703</v>
          </cell>
          <cell r="M443">
            <v>1090</v>
          </cell>
        </row>
        <row r="444">
          <cell r="A444">
            <v>12336</v>
          </cell>
          <cell r="B444" t="e">
            <v>#N/A</v>
          </cell>
          <cell r="C444" t="str">
            <v xml:space="preserve">CANTER (05-11) - FOG LAMP (BROKEN) - LH</v>
          </cell>
          <cell r="D444" t="str">
            <v>CANTER/05-FLA-LH</v>
          </cell>
          <cell r="E444" t="str">
            <v>MT04-0504</v>
          </cell>
          <cell r="G444" t="str">
            <v>MITSUBISHI</v>
          </cell>
          <cell r="H444" t="str">
            <v xml:space="preserve">ANCHUI TINCAI SILK CO. LTD</v>
          </cell>
          <cell r="I444" t="str">
            <v xml:space="preserve">FOG LAMP</v>
          </cell>
          <cell r="J444" t="str">
            <v xml:space="preserve">FOG LAMP</v>
          </cell>
          <cell r="K444">
            <v>4.5</v>
          </cell>
          <cell r="L444">
            <v>672</v>
          </cell>
          <cell r="M444">
            <v>1040</v>
          </cell>
        </row>
        <row r="445">
          <cell r="A445">
            <v>12335</v>
          </cell>
          <cell r="B445" t="e">
            <v>#N/A</v>
          </cell>
          <cell r="C445" t="str">
            <v xml:space="preserve">CANTER (05-11) - FOG LAMP (BROKEN) - RH</v>
          </cell>
          <cell r="D445" t="str">
            <v>CANTER/05-FLA-RH</v>
          </cell>
          <cell r="E445" t="str">
            <v>MT04-0504</v>
          </cell>
          <cell r="F445" t="str">
            <v xml:space="preserve">CANTER (05-11)</v>
          </cell>
          <cell r="G445" t="str">
            <v>MITSUBISHI</v>
          </cell>
          <cell r="H445" t="str">
            <v xml:space="preserve">ANCHUI TINCAI SILK CO. LTD</v>
          </cell>
          <cell r="I445" t="str">
            <v xml:space="preserve">FOG LAMP</v>
          </cell>
          <cell r="J445" t="str">
            <v xml:space="preserve">FOG LAMP</v>
          </cell>
          <cell r="K445">
            <v>4.5</v>
          </cell>
          <cell r="L445">
            <v>672</v>
          </cell>
          <cell r="M445">
            <v>1040</v>
          </cell>
        </row>
        <row r="446">
          <cell r="A446">
            <v>11625</v>
          </cell>
          <cell r="B446">
            <v>11625</v>
          </cell>
          <cell r="C446" t="str">
            <v xml:space="preserve">CANTER (05-11) - FRONT BUMPER</v>
          </cell>
          <cell r="D446" t="str">
            <v>CANTER/05-BPRF</v>
          </cell>
          <cell r="E446" t="str">
            <v>MT04-0507</v>
          </cell>
          <cell r="F446" t="str">
            <v xml:space="preserve">CANTER (05-15)</v>
          </cell>
          <cell r="G446" t="str">
            <v>MITSUBISHI</v>
          </cell>
          <cell r="H446" t="str">
            <v xml:space="preserve">ANCHUI TINCAI SILK CO. LTD</v>
          </cell>
          <cell r="I446" t="str">
            <v>BUMPER</v>
          </cell>
          <cell r="J446" t="str">
            <v>BUMPER</v>
          </cell>
          <cell r="K446">
            <v>15.38</v>
          </cell>
          <cell r="L446">
            <v>2404</v>
          </cell>
          <cell r="M446">
            <v>3730</v>
          </cell>
        </row>
        <row r="447">
          <cell r="A447">
            <v>10927</v>
          </cell>
          <cell r="B447">
            <v>10927</v>
          </cell>
          <cell r="C447" t="str">
            <v xml:space="preserve">CANTER (05-11) - FRONT LAMP (214-1648) - LH </v>
          </cell>
          <cell r="D447" t="str">
            <v>CANTER/05-FALA-LH</v>
          </cell>
          <cell r="E447" t="str">
            <v>MT04-0505</v>
          </cell>
          <cell r="G447" t="str">
            <v>MITSUBISHI</v>
          </cell>
          <cell r="H447" t="str">
            <v xml:space="preserve">ANCHUI TINCAI SILK CO. LTD</v>
          </cell>
          <cell r="I447" t="str">
            <v xml:space="preserve">BUMPER LAMP</v>
          </cell>
          <cell r="J447" t="str">
            <v xml:space="preserve">BUMPER LAMP</v>
          </cell>
          <cell r="K447">
            <v>22</v>
          </cell>
          <cell r="L447">
            <v>561</v>
          </cell>
          <cell r="M447">
            <v>840</v>
          </cell>
        </row>
        <row r="448">
          <cell r="A448">
            <v>10926</v>
          </cell>
          <cell r="B448">
            <v>10926</v>
          </cell>
          <cell r="C448" t="str">
            <v xml:space="preserve">CANTER (05-11) - FRONT LAMP (214-1648) - RH </v>
          </cell>
          <cell r="D448" t="str">
            <v>CANTER/05-FALA-RH</v>
          </cell>
          <cell r="E448" t="str">
            <v>MT04-0505</v>
          </cell>
          <cell r="G448" t="str">
            <v>MITSUBISHI</v>
          </cell>
          <cell r="H448" t="str">
            <v xml:space="preserve">ANCHUI TINCAI SILK CO. LTD</v>
          </cell>
          <cell r="I448" t="str">
            <v xml:space="preserve">BUMPER LAMP</v>
          </cell>
          <cell r="J448" t="str">
            <v xml:space="preserve">BUMPER LAMP</v>
          </cell>
          <cell r="K448">
            <v>22</v>
          </cell>
          <cell r="L448">
            <v>561</v>
          </cell>
          <cell r="M448">
            <v>840</v>
          </cell>
        </row>
        <row r="449">
          <cell r="A449">
            <v>11616</v>
          </cell>
          <cell r="B449">
            <v>11616</v>
          </cell>
          <cell r="C449" t="str">
            <v xml:space="preserve">CANTER (05-11) - GRILL (NARROW)</v>
          </cell>
          <cell r="D449" t="str">
            <v>CANTER/05-GRLN</v>
          </cell>
          <cell r="E449" t="str">
            <v>MT04-0511</v>
          </cell>
          <cell r="G449" t="str">
            <v>MITSUBISHI</v>
          </cell>
          <cell r="H449" t="str">
            <v xml:space="preserve">ANCHUI TINCAI SILK CO. LTD</v>
          </cell>
          <cell r="I449" t="str">
            <v>GRILL</v>
          </cell>
          <cell r="J449" t="str">
            <v>GRILL</v>
          </cell>
          <cell r="K449">
            <v>70</v>
          </cell>
          <cell r="L449">
            <v>1575</v>
          </cell>
          <cell r="M449">
            <v>2440</v>
          </cell>
        </row>
        <row r="450">
          <cell r="A450">
            <v>11617</v>
          </cell>
          <cell r="B450">
            <v>11617</v>
          </cell>
          <cell r="C450" t="str">
            <v xml:space="preserve">CANTER (05-11) - GRILL (WIDE)</v>
          </cell>
          <cell r="D450" t="str">
            <v>CANTER/05-GRLW</v>
          </cell>
          <cell r="E450" t="str">
            <v>MT05-0511B</v>
          </cell>
          <cell r="G450" t="str">
            <v>MITSUBISHI</v>
          </cell>
          <cell r="H450" t="str">
            <v xml:space="preserve">ANCHUI TINCAI SILK CO. LTD</v>
          </cell>
          <cell r="I450" t="str">
            <v>GRILL</v>
          </cell>
          <cell r="J450" t="str">
            <v>GRILL</v>
          </cell>
          <cell r="K450">
            <v>76</v>
          </cell>
          <cell r="L450">
            <v>1938</v>
          </cell>
          <cell r="M450">
            <v>2900</v>
          </cell>
        </row>
        <row r="451">
          <cell r="A451">
            <v>13739</v>
          </cell>
          <cell r="B451" t="e">
            <v>#N/A</v>
          </cell>
          <cell r="C451" t="str">
            <v xml:space="preserve">CANTER (05-11) - HEAD GLASS - LH</v>
          </cell>
          <cell r="D451" t="str">
            <v>CANTER/05-HGS-LH</v>
          </cell>
          <cell r="E451" t="str">
            <v xml:space="preserve">SI 9623</v>
          </cell>
          <cell r="G451" t="str">
            <v xml:space="preserve">MITSUBISHI </v>
          </cell>
          <cell r="H451" t="str">
            <v xml:space="preserve">SUN IMPEX </v>
          </cell>
          <cell r="I451" t="str">
            <v xml:space="preserve">HEAD GLASS</v>
          </cell>
          <cell r="J451" t="str">
            <v xml:space="preserve">HEAD GLASS</v>
          </cell>
          <cell r="K451">
            <v>2.2000000000000002</v>
          </cell>
          <cell r="L451">
            <v>344</v>
          </cell>
          <cell r="M451">
            <v>530</v>
          </cell>
        </row>
        <row r="452">
          <cell r="A452">
            <v>13738</v>
          </cell>
          <cell r="B452" t="e">
            <v>#N/A</v>
          </cell>
          <cell r="C452" t="str">
            <v xml:space="preserve">CANTER (05-11) - HEAD GLASS - RH</v>
          </cell>
          <cell r="D452" t="str">
            <v>CANTER/05-HGS-RH</v>
          </cell>
          <cell r="E452" t="str">
            <v xml:space="preserve">SI 9623</v>
          </cell>
          <cell r="G452" t="str">
            <v xml:space="preserve">MITSUBISHI </v>
          </cell>
          <cell r="H452" t="str">
            <v xml:space="preserve">SUN IMPEX </v>
          </cell>
          <cell r="I452" t="str">
            <v xml:space="preserve">HEAD GLASS</v>
          </cell>
          <cell r="J452" t="str">
            <v xml:space="preserve">HEAD GLASS</v>
          </cell>
          <cell r="K452">
            <v>2.2000000000000002</v>
          </cell>
          <cell r="L452">
            <v>344</v>
          </cell>
          <cell r="M452">
            <v>530</v>
          </cell>
        </row>
        <row r="453">
          <cell r="A453">
            <v>10923</v>
          </cell>
          <cell r="B453">
            <v>10923</v>
          </cell>
          <cell r="C453" t="str">
            <v xml:space="preserve">CANTER (05-11) - HEAD LAMP - LH</v>
          </cell>
          <cell r="D453" t="str">
            <v>CANTER/05-HLA-LH</v>
          </cell>
          <cell r="E453" t="str">
            <v>MT04-0501</v>
          </cell>
          <cell r="G453" t="str">
            <v>MITSUBISHI</v>
          </cell>
          <cell r="H453" t="str">
            <v xml:space="preserve">ANCHUI TINCAI SILK CO. LTD</v>
          </cell>
          <cell r="I453" t="str">
            <v xml:space="preserve">HEAD LAMP</v>
          </cell>
          <cell r="J453" t="str">
            <v xml:space="preserve">HEAD LAMP</v>
          </cell>
          <cell r="K453">
            <v>68</v>
          </cell>
          <cell r="L453">
            <v>1734</v>
          </cell>
          <cell r="M453">
            <v>2600</v>
          </cell>
        </row>
        <row r="454">
          <cell r="A454">
            <v>10922</v>
          </cell>
          <cell r="B454">
            <v>10922</v>
          </cell>
          <cell r="C454" t="str">
            <v xml:space="preserve">CANTER (05-11) - HEAD LAMP - RH</v>
          </cell>
          <cell r="D454" t="str">
            <v>CANTER/05-HLA-RH</v>
          </cell>
          <cell r="E454" t="str">
            <v>MT04-0501</v>
          </cell>
          <cell r="G454" t="str">
            <v>MITSUBISHI</v>
          </cell>
          <cell r="H454" t="str">
            <v xml:space="preserve">ANCHUI TINCAI SILK CO. LTD</v>
          </cell>
          <cell r="I454" t="str">
            <v xml:space="preserve">HEAD LAMP</v>
          </cell>
          <cell r="J454" t="str">
            <v xml:space="preserve">HEAD LAMP</v>
          </cell>
          <cell r="K454">
            <v>68</v>
          </cell>
          <cell r="L454">
            <v>1734</v>
          </cell>
          <cell r="M454">
            <v>2600</v>
          </cell>
        </row>
        <row r="455">
          <cell r="A455">
            <v>12944</v>
          </cell>
          <cell r="B455" t="e">
            <v>#N/A</v>
          </cell>
          <cell r="C455" t="str">
            <v xml:space="preserve">CANTER (05-11) - HEAD LAMP (BROKEN) - LH</v>
          </cell>
          <cell r="D455" t="str">
            <v>CANTER/05-HLA-LH</v>
          </cell>
          <cell r="E455" t="str">
            <v>MT04-0501</v>
          </cell>
          <cell r="G455" t="str">
            <v>MITSUBISHI</v>
          </cell>
          <cell r="H455" t="str">
            <v xml:space="preserve">ANCHUI TINCAI SILK CO. LTD</v>
          </cell>
          <cell r="I455" t="str">
            <v xml:space="preserve">HEAD LAMP</v>
          </cell>
          <cell r="J455" t="str">
            <v xml:space="preserve">HEAD LAMP</v>
          </cell>
          <cell r="K455">
            <v>9.91</v>
          </cell>
          <cell r="L455">
            <v>1472.87</v>
          </cell>
          <cell r="M455">
            <v>2280</v>
          </cell>
        </row>
        <row r="456">
          <cell r="A456">
            <v>12943</v>
          </cell>
          <cell r="B456" t="e">
            <v>#N/A</v>
          </cell>
          <cell r="C456" t="str">
            <v xml:space="preserve">CANTER (05-11) - HEAD LAMP (BROKEN) - RH</v>
          </cell>
          <cell r="D456" t="str">
            <v>CANTER/05-HLA-LH</v>
          </cell>
          <cell r="E456" t="str">
            <v>MT04-0501</v>
          </cell>
          <cell r="G456" t="str">
            <v>MITSUBISHI</v>
          </cell>
          <cell r="H456" t="str">
            <v xml:space="preserve">ANCHUI TINCAI SILK CO. LTD</v>
          </cell>
          <cell r="I456" t="str">
            <v xml:space="preserve">HEAD LAMP</v>
          </cell>
          <cell r="J456" t="str">
            <v xml:space="preserve">HEAD LAMP</v>
          </cell>
          <cell r="K456">
            <v>9.91</v>
          </cell>
          <cell r="L456">
            <v>1472.87</v>
          </cell>
          <cell r="M456">
            <v>2280</v>
          </cell>
        </row>
        <row r="457">
          <cell r="A457">
            <v>11736</v>
          </cell>
          <cell r="B457">
            <v>11736</v>
          </cell>
          <cell r="C457" t="str">
            <v xml:space="preserve">CANTER (05-11) - HOOD (NARROW) - 143CMS</v>
          </cell>
          <cell r="D457" t="str">
            <v>CANTER/05-HOOD-N</v>
          </cell>
          <cell r="E457" t="str">
            <v>MT04-0514</v>
          </cell>
          <cell r="F457" t="str">
            <v xml:space="preserve">CANTER (05-11)</v>
          </cell>
          <cell r="G457" t="str">
            <v>MITSUBISHI</v>
          </cell>
          <cell r="H457" t="str">
            <v xml:space="preserve">ANCHUI TINCAI SILK CO. LTD</v>
          </cell>
          <cell r="I457" t="str">
            <v xml:space="preserve">BODY PARTS</v>
          </cell>
          <cell r="J457" t="str">
            <v xml:space="preserve">BODY PARTS</v>
          </cell>
          <cell r="K457">
            <v>130</v>
          </cell>
          <cell r="L457">
            <v>2925</v>
          </cell>
          <cell r="M457">
            <v>4530</v>
          </cell>
        </row>
        <row r="458">
          <cell r="A458">
            <v>12565</v>
          </cell>
          <cell r="B458">
            <v>12565</v>
          </cell>
          <cell r="C458" t="str">
            <v xml:space="preserve">CANTER (05-11) - SHELL</v>
          </cell>
          <cell r="D458" t="str">
            <v>CANTER/05-SM/B</v>
          </cell>
          <cell r="E458" t="str">
            <v>MT04-0512A</v>
          </cell>
          <cell r="G458" t="str">
            <v>MITSUBISHI</v>
          </cell>
          <cell r="H458" t="str">
            <v xml:space="preserve">ANCHUI TINCAI SILK CO. LTD</v>
          </cell>
          <cell r="I458" t="str">
            <v xml:space="preserve">TRUCK MIRRORS</v>
          </cell>
          <cell r="J458" t="str">
            <v xml:space="preserve">TRUCK MIRRORS</v>
          </cell>
          <cell r="K458">
            <v>1.3</v>
          </cell>
          <cell r="L458">
            <v>203</v>
          </cell>
          <cell r="M458">
            <v>310</v>
          </cell>
        </row>
        <row r="459">
          <cell r="A459">
            <v>11653</v>
          </cell>
          <cell r="B459">
            <v>11653</v>
          </cell>
          <cell r="C459" t="str">
            <v xml:space="preserve">CANTER (05-11) - TAIL LAMP (214-1988-A) - LH</v>
          </cell>
          <cell r="D459" t="str">
            <v>CANTER/05-TLA-LH</v>
          </cell>
          <cell r="E459" t="str">
            <v>MT04-0502A</v>
          </cell>
          <cell r="G459" t="str">
            <v>MITSUBISHI</v>
          </cell>
          <cell r="H459" t="str">
            <v xml:space="preserve">ANCHUI TINCAI SILK CO. LTD</v>
          </cell>
          <cell r="I459" t="str">
            <v xml:space="preserve">TAIL LAMP</v>
          </cell>
          <cell r="J459" t="str">
            <v xml:space="preserve">TAIL LAMP</v>
          </cell>
          <cell r="K459">
            <v>1.97</v>
          </cell>
          <cell r="L459">
            <v>308</v>
          </cell>
          <cell r="M459">
            <v>480</v>
          </cell>
        </row>
        <row r="460">
          <cell r="A460">
            <v>11652</v>
          </cell>
          <cell r="B460">
            <v>11652</v>
          </cell>
          <cell r="C460" t="str">
            <v xml:space="preserve">CANTER (05-11) - TAIL LAMP (214-1988-A) - RH</v>
          </cell>
          <cell r="D460" t="str">
            <v>CANTER/05-TLA-RH</v>
          </cell>
          <cell r="E460" t="str">
            <v>MT04-0502A</v>
          </cell>
          <cell r="G460" t="str">
            <v>MITSUBISHI</v>
          </cell>
          <cell r="H460" t="str">
            <v xml:space="preserve">ANCHUI TINCAI SILK CO. LTD</v>
          </cell>
          <cell r="I460" t="str">
            <v xml:space="preserve">TAIL LAMP</v>
          </cell>
          <cell r="J460" t="str">
            <v xml:space="preserve">TAIL LAMP</v>
          </cell>
          <cell r="K460">
            <v>1.97</v>
          </cell>
          <cell r="L460">
            <v>308</v>
          </cell>
          <cell r="M460">
            <v>480</v>
          </cell>
        </row>
        <row r="461">
          <cell r="A461">
            <v>11737</v>
          </cell>
          <cell r="B461">
            <v>11737</v>
          </cell>
          <cell r="C461" t="str">
            <v xml:space="preserve">CANTER (05-11) - WIPER PANEL (NARROW) - 122 CMS</v>
          </cell>
          <cell r="D461" t="str">
            <v>CANTER/05-FP-N</v>
          </cell>
          <cell r="E461" t="str">
            <v>MT04-0514-1C</v>
          </cell>
          <cell r="F461" t="str">
            <v xml:space="preserve">CANTER (05-11)</v>
          </cell>
          <cell r="G461" t="str">
            <v>MITSUBISHI</v>
          </cell>
          <cell r="H461" t="str">
            <v xml:space="preserve">ANCHUI TINCAI SILK CO. LTD</v>
          </cell>
          <cell r="I461" t="str">
            <v xml:space="preserve">BODY PARTS</v>
          </cell>
          <cell r="J461" t="str">
            <v xml:space="preserve">BODY PARTS</v>
          </cell>
          <cell r="K461">
            <v>100</v>
          </cell>
          <cell r="L461">
            <v>2250</v>
          </cell>
          <cell r="M461">
            <v>3490</v>
          </cell>
        </row>
        <row r="462">
          <cell r="A462">
            <v>11884</v>
          </cell>
          <cell r="B462">
            <v>11884</v>
          </cell>
          <cell r="C462" t="str">
            <v xml:space="preserve">CANTER (4D31) FE300 (85-) - LAMINATED FRONT WINDSCREEN</v>
          </cell>
          <cell r="D462" t="str">
            <v xml:space="preserve">FE300 LFW</v>
          </cell>
          <cell r="E462" t="str">
            <v xml:space="preserve">160290 LFW</v>
          </cell>
          <cell r="F462" t="str">
            <v xml:space="preserve">MITSUBISHI CANTER (4D31) FE300 (85-)</v>
          </cell>
          <cell r="G462" t="str">
            <v>MITSUBISHI</v>
          </cell>
          <cell r="H462" t="str">
            <v xml:space="preserve">ZHEJIANG DAKE SAFETY GLASS CO.,LTD</v>
          </cell>
          <cell r="I462" t="str">
            <v>AUTOGLASS</v>
          </cell>
          <cell r="J462" t="str">
            <v>AUTOGLASS</v>
          </cell>
          <cell r="K462">
            <v>13.47</v>
          </cell>
          <cell r="L462">
            <v>2</v>
          </cell>
          <cell r="M462">
            <v>2700</v>
          </cell>
        </row>
        <row r="463">
          <cell r="A463">
            <v>10890</v>
          </cell>
          <cell r="B463">
            <v>10890</v>
          </cell>
          <cell r="C463" t="str">
            <v xml:space="preserve">CANTER (91-93) - CORNER LAMP (4D31) - LH</v>
          </cell>
          <cell r="D463" t="str">
            <v xml:space="preserve">CANTER/91-CLA-LH </v>
          </cell>
          <cell r="E463" t="str">
            <v>MT04-0103</v>
          </cell>
          <cell r="G463" t="str">
            <v>MITSUBISHI</v>
          </cell>
          <cell r="H463" t="str">
            <v xml:space="preserve">ANCHUI TINCAI SILK CO. LTD</v>
          </cell>
          <cell r="I463" t="str">
            <v xml:space="preserve">CORNER LAMP</v>
          </cell>
          <cell r="J463" t="str">
            <v xml:space="preserve">CORNER LAMP</v>
          </cell>
          <cell r="K463">
            <v>8.5</v>
          </cell>
          <cell r="L463">
            <v>198</v>
          </cell>
          <cell r="M463">
            <v>310</v>
          </cell>
        </row>
        <row r="464">
          <cell r="A464">
            <v>10889</v>
          </cell>
          <cell r="B464">
            <v>10889</v>
          </cell>
          <cell r="C464" t="str">
            <v xml:space="preserve">CANTER (91-93) - CORNER LAMP (4D31) - RH</v>
          </cell>
          <cell r="D464" t="str">
            <v xml:space="preserve">CANTER/91-CLA-RH </v>
          </cell>
          <cell r="E464" t="str">
            <v>MT04-0103</v>
          </cell>
          <cell r="G464" t="str">
            <v>MITSUBISHI</v>
          </cell>
          <cell r="H464" t="str">
            <v xml:space="preserve">ANCHUI TINCAI SILK CO. LTD</v>
          </cell>
          <cell r="I464" t="str">
            <v xml:space="preserve">CORNER LAMP</v>
          </cell>
          <cell r="J464" t="str">
            <v xml:space="preserve">CORNER LAMP</v>
          </cell>
          <cell r="K464">
            <v>8.5</v>
          </cell>
          <cell r="L464">
            <v>198</v>
          </cell>
          <cell r="M464">
            <v>310</v>
          </cell>
        </row>
        <row r="465">
          <cell r="A465">
            <v>10892</v>
          </cell>
          <cell r="B465">
            <v>10892</v>
          </cell>
          <cell r="C465" t="str">
            <v xml:space="preserve">CANTER (91-93) - CORNER LENS (4D31) - LH</v>
          </cell>
          <cell r="D465" t="str">
            <v>CANTER/91-CLS-LH</v>
          </cell>
          <cell r="E465" t="str">
            <v>MT04-0103-00</v>
          </cell>
          <cell r="G465" t="str">
            <v>MITSUBISHI</v>
          </cell>
          <cell r="H465" t="str">
            <v xml:space="preserve">ANCHUI TINCAI SILK CO. LTD</v>
          </cell>
          <cell r="I465" t="str">
            <v>LENS</v>
          </cell>
          <cell r="J465" t="str">
            <v>LENS</v>
          </cell>
          <cell r="K465">
            <v>3.5</v>
          </cell>
          <cell r="L465">
            <v>81.38</v>
          </cell>
          <cell r="M465">
            <v>130</v>
          </cell>
        </row>
        <row r="466">
          <cell r="A466">
            <v>10891</v>
          </cell>
          <cell r="B466">
            <v>10891</v>
          </cell>
          <cell r="C466" t="str">
            <v xml:space="preserve">CANTER (91-93) - CORNER LENS (4D31) - RH</v>
          </cell>
          <cell r="D466" t="str">
            <v>CANTER/91-CLS-RH</v>
          </cell>
          <cell r="E466" t="str">
            <v>MT04-0103-00</v>
          </cell>
          <cell r="G466" t="str">
            <v>MITSUBISHI</v>
          </cell>
          <cell r="H466" t="str">
            <v xml:space="preserve">ANCHUI TINCAI SILK CO. LTD</v>
          </cell>
          <cell r="I466" t="str">
            <v>LENS</v>
          </cell>
          <cell r="J466" t="str">
            <v>LENS</v>
          </cell>
          <cell r="K466">
            <v>3.5</v>
          </cell>
          <cell r="L466">
            <v>89</v>
          </cell>
          <cell r="M466">
            <v>130</v>
          </cell>
        </row>
        <row r="467">
          <cell r="A467">
            <v>11216</v>
          </cell>
          <cell r="B467">
            <v>11216</v>
          </cell>
          <cell r="C467" t="str">
            <v xml:space="preserve">CANTER (91-93) - FOG LAMP (214-2006) - LH</v>
          </cell>
          <cell r="D467" t="str">
            <v>CANTER/91-FLA-LH</v>
          </cell>
          <cell r="E467" t="str">
            <v>MT04-0104</v>
          </cell>
          <cell r="F467" t="str">
            <v>MITSUBISHI</v>
          </cell>
          <cell r="G467" t="str">
            <v>MITSUBISHI</v>
          </cell>
          <cell r="H467" t="str">
            <v xml:space="preserve">ANCHUI TINCAI SILK CO. LTD</v>
          </cell>
          <cell r="I467" t="str">
            <v xml:space="preserve">FOG LAMP</v>
          </cell>
          <cell r="J467" t="str">
            <v xml:space="preserve">FOG LAMP</v>
          </cell>
          <cell r="K467">
            <v>10</v>
          </cell>
          <cell r="L467">
            <v>131.58000000000001</v>
          </cell>
          <cell r="M467">
            <v>200</v>
          </cell>
        </row>
        <row r="468">
          <cell r="A468">
            <v>10885</v>
          </cell>
          <cell r="B468">
            <v>10885</v>
          </cell>
          <cell r="C468" t="str">
            <v xml:space="preserve">CANTER (91-93) - FOG LAMP (214-2006) - RH</v>
          </cell>
          <cell r="D468" t="str">
            <v>CANTER/91-FLA-RH</v>
          </cell>
          <cell r="E468" t="str">
            <v>MT04-0104</v>
          </cell>
          <cell r="F468" t="str">
            <v>MITSUBISHI</v>
          </cell>
          <cell r="G468" t="str">
            <v>MITSUBISHI</v>
          </cell>
          <cell r="H468" t="str">
            <v xml:space="preserve">ANCHUI TINCAI SILK CO. LTD</v>
          </cell>
          <cell r="I468" t="str">
            <v xml:space="preserve">FOG LAMP</v>
          </cell>
          <cell r="J468" t="str">
            <v xml:space="preserve">FOG LAMP</v>
          </cell>
          <cell r="K468">
            <v>10</v>
          </cell>
          <cell r="L468">
            <v>232.5</v>
          </cell>
          <cell r="M468">
            <v>200</v>
          </cell>
        </row>
        <row r="469">
          <cell r="A469">
            <v>11218</v>
          </cell>
          <cell r="B469" t="e">
            <v>#N/A</v>
          </cell>
          <cell r="C469" t="str">
            <v xml:space="preserve">CANTER (91-93) - FOG LENS (00-214-2006) - LH</v>
          </cell>
          <cell r="D469" t="str">
            <v>CANTER/91-FLS-LH</v>
          </cell>
          <cell r="E469" t="str">
            <v>00-MT04-0104</v>
          </cell>
          <cell r="F469" t="str">
            <v>MITSUBISHI</v>
          </cell>
          <cell r="G469" t="str">
            <v>MITSUBISHI</v>
          </cell>
          <cell r="H469" t="str">
            <v xml:space="preserve">ANCHUI TINCAI SILK CO. LTD</v>
          </cell>
          <cell r="I469" t="str">
            <v>LENS</v>
          </cell>
          <cell r="J469" t="str">
            <v>LENS</v>
          </cell>
          <cell r="K469">
            <v>0</v>
          </cell>
          <cell r="L469">
            <v>0</v>
          </cell>
          <cell r="M469">
            <v>0</v>
          </cell>
        </row>
        <row r="470">
          <cell r="A470">
            <v>11217</v>
          </cell>
          <cell r="B470" t="e">
            <v>#N/A</v>
          </cell>
          <cell r="C470" t="str">
            <v xml:space="preserve">CANTER (91-93) - FOG LENS (00-214-2006) - RH</v>
          </cell>
          <cell r="D470" t="str">
            <v>CANTER/91-FLS-RH</v>
          </cell>
          <cell r="E470" t="str">
            <v>00-MT04-0104</v>
          </cell>
          <cell r="F470" t="str">
            <v>MITSUBISHI</v>
          </cell>
          <cell r="G470" t="str">
            <v>MITSUBISHI</v>
          </cell>
          <cell r="H470" t="str">
            <v xml:space="preserve">ANCHUI TINCAI SILK CO. LTD</v>
          </cell>
          <cell r="I470" t="str">
            <v>LENS</v>
          </cell>
          <cell r="J470" t="str">
            <v>LENS</v>
          </cell>
          <cell r="K470">
            <v>0</v>
          </cell>
          <cell r="L470">
            <v>0</v>
          </cell>
          <cell r="M470">
            <v>0</v>
          </cell>
        </row>
        <row r="471">
          <cell r="A471">
            <v>11870</v>
          </cell>
          <cell r="B471">
            <v>11870</v>
          </cell>
          <cell r="C471" t="str">
            <v xml:space="preserve">CANTER (91-93) - FOG LENS (4D31)</v>
          </cell>
          <cell r="D471" t="str">
            <v>CANTER/91-FLS</v>
          </cell>
          <cell r="E471" t="str">
            <v>00-MT04-0104</v>
          </cell>
          <cell r="G471" t="str">
            <v>MITSUBISHI</v>
          </cell>
          <cell r="H471" t="str">
            <v xml:space="preserve">ANCHUI TINCAI SILK CO. LTD</v>
          </cell>
          <cell r="I471" t="str">
            <v>LENS</v>
          </cell>
          <cell r="J471" t="str">
            <v>LENS</v>
          </cell>
          <cell r="K471">
            <v>18</v>
          </cell>
          <cell r="L471">
            <v>405</v>
          </cell>
          <cell r="M471">
            <v>630</v>
          </cell>
        </row>
        <row r="472">
          <cell r="A472">
            <v>10888</v>
          </cell>
          <cell r="B472">
            <v>10888</v>
          </cell>
          <cell r="C472" t="str">
            <v xml:space="preserve">CANTER (91-93) - HEAD GLASS (4D31) - LH</v>
          </cell>
          <cell r="D472" t="str">
            <v>CANTER/91-HGS-LH</v>
          </cell>
          <cell r="E472" t="str">
            <v>MT04-0101-00</v>
          </cell>
          <cell r="G472" t="str">
            <v>MITSUBISHI</v>
          </cell>
          <cell r="H472" t="str">
            <v xml:space="preserve">ANCHUI TINCAI SILK CO. LTD</v>
          </cell>
          <cell r="I472" t="str">
            <v xml:space="preserve">HEAD GLASS</v>
          </cell>
          <cell r="J472" t="str">
            <v xml:space="preserve">HEAD GLASS</v>
          </cell>
          <cell r="K472">
            <v>11</v>
          </cell>
          <cell r="L472">
            <v>255.75</v>
          </cell>
          <cell r="M472">
            <v>400</v>
          </cell>
        </row>
        <row r="473">
          <cell r="A473">
            <v>10887</v>
          </cell>
          <cell r="B473">
            <v>10887</v>
          </cell>
          <cell r="C473" t="str">
            <v xml:space="preserve">CANTER (91-93) - HEAD GLASS (4D31) - RH</v>
          </cell>
          <cell r="D473" t="str">
            <v>CANTER/91-HGS-RH</v>
          </cell>
          <cell r="E473" t="str">
            <v>MT04-0101-00</v>
          </cell>
          <cell r="G473" t="str">
            <v>MITSUBISHI</v>
          </cell>
          <cell r="H473" t="str">
            <v xml:space="preserve">ANCHUI TINCAI SILK CO. LTD</v>
          </cell>
          <cell r="I473" t="str">
            <v xml:space="preserve">HEAD GLASS</v>
          </cell>
          <cell r="J473" t="str">
            <v xml:space="preserve">HEAD GLASS</v>
          </cell>
          <cell r="K473">
            <v>11</v>
          </cell>
          <cell r="L473">
            <v>255.75</v>
          </cell>
          <cell r="M473">
            <v>400</v>
          </cell>
        </row>
        <row r="474">
          <cell r="A474">
            <v>10886</v>
          </cell>
          <cell r="B474">
            <v>10886</v>
          </cell>
          <cell r="C474" t="str">
            <v xml:space="preserve">CANTER (91-93) - HEAD LAMP (4D31) - LH</v>
          </cell>
          <cell r="D474" t="str">
            <v>CANTER/91-HLA-LH</v>
          </cell>
          <cell r="E474" t="str">
            <v>MT04-0101</v>
          </cell>
          <cell r="G474" t="str">
            <v>MITSUBISHI</v>
          </cell>
          <cell r="H474" t="str">
            <v xml:space="preserve">ANCHUI TINCAI SILK CO. LTD</v>
          </cell>
          <cell r="I474" t="str">
            <v xml:space="preserve">HEAD LAMP</v>
          </cell>
          <cell r="J474" t="str">
            <v xml:space="preserve">HEAD LAMP</v>
          </cell>
          <cell r="K474">
            <v>38</v>
          </cell>
          <cell r="L474">
            <v>969</v>
          </cell>
          <cell r="M474">
            <v>1450</v>
          </cell>
        </row>
        <row r="475">
          <cell r="A475">
            <v>11509</v>
          </cell>
          <cell r="B475">
            <v>11509</v>
          </cell>
          <cell r="C475" t="str">
            <v xml:space="preserve">CANTER (91-93) - HEAD LAMP (4D31) - RH</v>
          </cell>
          <cell r="D475" t="str">
            <v>CANTER/91-HLA-RH</v>
          </cell>
          <cell r="E475" t="str">
            <v>MT04-0101</v>
          </cell>
          <cell r="G475" t="str">
            <v>MITSUBISHI</v>
          </cell>
          <cell r="H475" t="str">
            <v xml:space="preserve">ANCHUI TINCAI SILK CO. LTD</v>
          </cell>
          <cell r="I475" t="str">
            <v xml:space="preserve">HEAD LAMP</v>
          </cell>
          <cell r="J475" t="str">
            <v xml:space="preserve">HEAD LAMP</v>
          </cell>
          <cell r="K475">
            <v>38</v>
          </cell>
          <cell r="L475">
            <v>966.26</v>
          </cell>
          <cell r="M475">
            <v>1500</v>
          </cell>
        </row>
        <row r="476">
          <cell r="A476">
            <v>10894</v>
          </cell>
          <cell r="B476">
            <v>10894</v>
          </cell>
          <cell r="C476" t="str">
            <v xml:space="preserve">CANTER (91-93) - TAIL LAMP (4D31-214-1903) - LH</v>
          </cell>
          <cell r="D476" t="str">
            <v>CANTER/91-TLA-LH</v>
          </cell>
          <cell r="E476" t="str">
            <v>MT04-0102</v>
          </cell>
          <cell r="G476" t="str">
            <v>MITSUBISHI</v>
          </cell>
          <cell r="H476" t="str">
            <v xml:space="preserve">ANCHUI TINCAI SILK CO. LTD</v>
          </cell>
          <cell r="I476" t="str">
            <v xml:space="preserve">TAIL LAMP</v>
          </cell>
          <cell r="J476" t="str">
            <v xml:space="preserve">TAIL LAMP</v>
          </cell>
          <cell r="K476">
            <v>14</v>
          </cell>
          <cell r="L476">
            <v>357</v>
          </cell>
          <cell r="M476">
            <v>540</v>
          </cell>
        </row>
        <row r="477">
          <cell r="A477">
            <v>10893</v>
          </cell>
          <cell r="B477">
            <v>10893</v>
          </cell>
          <cell r="C477" t="str">
            <v xml:space="preserve">CANTER (91-93) - TAIL LAMP (4D31-214-1903) - RH</v>
          </cell>
          <cell r="D477" t="str">
            <v>CANTER/91-TLA-RH</v>
          </cell>
          <cell r="E477" t="str">
            <v>MT04-0102</v>
          </cell>
          <cell r="G477" t="str">
            <v>MITSUBISHI</v>
          </cell>
          <cell r="H477" t="str">
            <v xml:space="preserve">ANCHUI TINCAI SILK CO. LTD</v>
          </cell>
          <cell r="I477" t="str">
            <v xml:space="preserve">TAIL LAMP</v>
          </cell>
          <cell r="J477" t="str">
            <v xml:space="preserve">TAIL LAMP</v>
          </cell>
          <cell r="K477">
            <v>14</v>
          </cell>
          <cell r="L477">
            <v>357</v>
          </cell>
          <cell r="M477">
            <v>540</v>
          </cell>
        </row>
        <row r="478">
          <cell r="A478">
            <v>14216</v>
          </cell>
          <cell r="B478" t="e">
            <v>#N/A</v>
          </cell>
          <cell r="C478" t="str">
            <v xml:space="preserve">CANTER (91-93) - TAIL LAMP (4D31-214-1903) (SLIGHTLY BROKEN) - RH</v>
          </cell>
          <cell r="D478" t="str">
            <v>CANTER/91-TLA-RH</v>
          </cell>
          <cell r="E478" t="str">
            <v>MT04-0102</v>
          </cell>
          <cell r="G478" t="str">
            <v>MITSUBISHI</v>
          </cell>
          <cell r="H478" t="str">
            <v xml:space="preserve">ANCHUI TINCAI SILK CO. LTD</v>
          </cell>
          <cell r="I478" t="str">
            <v xml:space="preserve">TAIL LAMP</v>
          </cell>
          <cell r="J478" t="str">
            <v xml:space="preserve">TAIL LAMP</v>
          </cell>
          <cell r="K478">
            <v>14</v>
          </cell>
          <cell r="L478">
            <v>338</v>
          </cell>
          <cell r="M478">
            <v>400</v>
          </cell>
        </row>
        <row r="479">
          <cell r="A479">
            <v>10896</v>
          </cell>
          <cell r="B479">
            <v>10896</v>
          </cell>
          <cell r="C479" t="str">
            <v xml:space="preserve">CANTER (91-93) - TAIL LENS (4D31-214-1903-00) - LH</v>
          </cell>
          <cell r="D479" t="str">
            <v>CANTER/91-TLS-LH</v>
          </cell>
          <cell r="E479" t="str">
            <v>MT04-0102-00</v>
          </cell>
          <cell r="G479" t="str">
            <v>MITSUBISHI</v>
          </cell>
          <cell r="H479" t="str">
            <v xml:space="preserve">ANCHUI TINCAI SILK CO. LTD</v>
          </cell>
          <cell r="I479" t="str">
            <v>LENS</v>
          </cell>
          <cell r="J479" t="str">
            <v>LENS</v>
          </cell>
          <cell r="K479">
            <v>5</v>
          </cell>
          <cell r="L479">
            <v>128</v>
          </cell>
          <cell r="M479">
            <v>190</v>
          </cell>
        </row>
        <row r="480">
          <cell r="A480">
            <v>10895</v>
          </cell>
          <cell r="B480">
            <v>10895</v>
          </cell>
          <cell r="C480" t="str">
            <v xml:space="preserve">CANTER (91-93) - TAIL LENS(4D31-214-1903-00) - RH</v>
          </cell>
          <cell r="D480" t="str">
            <v>CANTER/91-TLS-RH</v>
          </cell>
          <cell r="E480" t="str">
            <v>MT04-0102-00</v>
          </cell>
          <cell r="G480" t="str">
            <v>MITSUBISHI</v>
          </cell>
          <cell r="H480" t="str">
            <v xml:space="preserve">ANCHUI TINCAI SILK CO. LTD</v>
          </cell>
          <cell r="I480" t="str">
            <v>LENS</v>
          </cell>
          <cell r="J480" t="str">
            <v>LENS</v>
          </cell>
          <cell r="K480">
            <v>5</v>
          </cell>
          <cell r="L480">
            <v>128</v>
          </cell>
          <cell r="M480">
            <v>190</v>
          </cell>
        </row>
        <row r="481">
          <cell r="A481">
            <v>10921</v>
          </cell>
          <cell r="B481">
            <v>10921</v>
          </cell>
          <cell r="C481" t="str">
            <v xml:space="preserve">CANTER (94-98)  - 4D32 - GRILL (NARROW) </v>
          </cell>
          <cell r="D481" t="str">
            <v>CANTER/94-GRLN</v>
          </cell>
          <cell r="E481" t="str">
            <v>MT04-0311</v>
          </cell>
          <cell r="G481" t="str">
            <v>MITSUBISHI</v>
          </cell>
          <cell r="H481" t="str">
            <v xml:space="preserve">ANCHUI TINCAI SILK CO. LTD</v>
          </cell>
          <cell r="I481" t="str">
            <v>GRILL</v>
          </cell>
          <cell r="J481" t="str">
            <v>GRILL</v>
          </cell>
          <cell r="K481">
            <v>90</v>
          </cell>
          <cell r="L481">
            <v>2092.5</v>
          </cell>
          <cell r="M481">
            <v>3140</v>
          </cell>
        </row>
        <row r="482">
          <cell r="A482">
            <v>11618</v>
          </cell>
          <cell r="B482">
            <v>11618</v>
          </cell>
          <cell r="C482" t="str">
            <v xml:space="preserve">CANTER (94-98)  - 4D32 - GRILL (WIDE)</v>
          </cell>
          <cell r="D482" t="str">
            <v>CANTER/94-GRLW</v>
          </cell>
          <cell r="E482" t="str">
            <v>MT04-0311B</v>
          </cell>
          <cell r="G482" t="str">
            <v>MITSUBISHI</v>
          </cell>
          <cell r="H482" t="str">
            <v xml:space="preserve">ANCHUI TINCAI SILK CO. LTD</v>
          </cell>
          <cell r="I482" t="str">
            <v>GRILL</v>
          </cell>
          <cell r="J482" t="str">
            <v>GRILL</v>
          </cell>
          <cell r="K482">
            <v>120</v>
          </cell>
          <cell r="L482">
            <v>3061</v>
          </cell>
          <cell r="M482">
            <v>4600</v>
          </cell>
        </row>
        <row r="483">
          <cell r="A483">
            <v>11738</v>
          </cell>
          <cell r="B483">
            <v>11738</v>
          </cell>
          <cell r="C483" t="str">
            <v xml:space="preserve">CANTER (94-98)  - 4D32 - HOOD (WIDE)</v>
          </cell>
          <cell r="D483" t="str">
            <v>CANTER/94-HOOD-W</v>
          </cell>
          <cell r="E483" t="str">
            <v>MT04-0314B</v>
          </cell>
          <cell r="F483" t="str">
            <v xml:space="preserve">CANTER (94-98)  - 4D32</v>
          </cell>
          <cell r="G483" t="str">
            <v>MITSUBISHI</v>
          </cell>
          <cell r="H483" t="str">
            <v xml:space="preserve">ANCHUI TINCAI SILK CO. LTD</v>
          </cell>
          <cell r="I483" t="str">
            <v xml:space="preserve">BODY PARTS</v>
          </cell>
          <cell r="J483" t="str">
            <v xml:space="preserve">BODY PARTS</v>
          </cell>
          <cell r="K483">
            <v>21</v>
          </cell>
          <cell r="L483">
            <v>3282</v>
          </cell>
          <cell r="M483">
            <v>5090</v>
          </cell>
        </row>
        <row r="484">
          <cell r="A484">
            <v>13774</v>
          </cell>
          <cell r="B484">
            <v>13774</v>
          </cell>
          <cell r="C484" t="str">
            <v xml:space="preserve">CANTER (94-98) - 4D32 - FACE PANEL</v>
          </cell>
          <cell r="D484" t="str">
            <v>CANTER/94-FP-W</v>
          </cell>
          <cell r="E484" t="str">
            <v>MT04-0314B-1</v>
          </cell>
          <cell r="F484" t="str">
            <v xml:space="preserve">CANTER (94-98)  - 4D32</v>
          </cell>
          <cell r="G484" t="str">
            <v>MITSUBISHI</v>
          </cell>
          <cell r="H484" t="str">
            <v xml:space="preserve">ANCHUI TINCAI SILK CO. LTD</v>
          </cell>
          <cell r="I484" t="str">
            <v xml:space="preserve">CORNER PANELS &amp; DOOR GARNISH</v>
          </cell>
          <cell r="J484" t="str">
            <v xml:space="preserve">CORNER PANELS &amp; DOOR GARNISH</v>
          </cell>
          <cell r="K484">
            <v>110</v>
          </cell>
          <cell r="L484">
            <v>2475</v>
          </cell>
          <cell r="M484">
            <v>3840</v>
          </cell>
        </row>
        <row r="485">
          <cell r="A485">
            <v>11626</v>
          </cell>
          <cell r="B485">
            <v>11626</v>
          </cell>
          <cell r="C485" t="str">
            <v xml:space="preserve">CANTER (94-98) - 4D32 - FRONT BUMPER (WIDE)</v>
          </cell>
          <cell r="D485" t="str">
            <v>CANTER/94-BPRFW</v>
          </cell>
          <cell r="E485" t="str">
            <v>MT04-0307B</v>
          </cell>
          <cell r="F485" t="str">
            <v xml:space="preserve">CANTER (94-98)</v>
          </cell>
          <cell r="G485" t="str">
            <v>MITSUBISHI</v>
          </cell>
          <cell r="H485" t="str">
            <v xml:space="preserve">ANCHUI TINCAI SILK CO. LTD</v>
          </cell>
          <cell r="I485" t="str">
            <v>BUMPER</v>
          </cell>
          <cell r="J485" t="str">
            <v>BUMPER</v>
          </cell>
          <cell r="K485">
            <v>15.38</v>
          </cell>
          <cell r="L485">
            <v>2404</v>
          </cell>
          <cell r="M485">
            <v>3730</v>
          </cell>
        </row>
        <row r="486">
          <cell r="A486">
            <v>11739</v>
          </cell>
          <cell r="B486">
            <v>11739</v>
          </cell>
          <cell r="C486" t="str">
            <v xml:space="preserve">CANTER (94-98) - 4D32 - FRONT PANEL (NARROW)- 156CMS</v>
          </cell>
          <cell r="D486" t="str">
            <v>CANTER/94-FP-W</v>
          </cell>
          <cell r="E486" t="str">
            <v>MT04-0314-1</v>
          </cell>
          <cell r="F486" t="str">
            <v xml:space="preserve">CANTER (94-98)  - 4D32</v>
          </cell>
          <cell r="G486" t="str">
            <v>MITSUBISHI</v>
          </cell>
          <cell r="H486" t="str">
            <v xml:space="preserve">ANCHUI TINCAI SILK CO. LTD</v>
          </cell>
          <cell r="I486" t="str">
            <v xml:space="preserve">CORNER PANELS &amp; DOOR GARNISH</v>
          </cell>
          <cell r="J486" t="str">
            <v xml:space="preserve">CORNER PANELS &amp; DOOR GARNISH</v>
          </cell>
          <cell r="K486">
            <v>110</v>
          </cell>
          <cell r="L486">
            <v>2475</v>
          </cell>
          <cell r="M486">
            <v>3840</v>
          </cell>
        </row>
        <row r="487">
          <cell r="A487">
            <v>10912</v>
          </cell>
          <cell r="B487">
            <v>10912</v>
          </cell>
          <cell r="C487" t="str">
            <v xml:space="preserve">CANTER (94-98) - CORNER LAMP (4D32) - LH</v>
          </cell>
          <cell r="D487" t="str">
            <v>CANTER/94-CLA-LH</v>
          </cell>
          <cell r="E487" t="str">
            <v>MT04-0303</v>
          </cell>
          <cell r="G487" t="str">
            <v>MITSUBISHI</v>
          </cell>
          <cell r="H487" t="str">
            <v xml:space="preserve">ANCHUI TINCAI SILK CO. LTD</v>
          </cell>
          <cell r="I487" t="str">
            <v xml:space="preserve">CORNER LAMP</v>
          </cell>
          <cell r="J487" t="str">
            <v xml:space="preserve">CORNER LAMP</v>
          </cell>
          <cell r="K487">
            <v>9.5</v>
          </cell>
          <cell r="L487">
            <v>242</v>
          </cell>
          <cell r="M487">
            <v>360</v>
          </cell>
        </row>
        <row r="488">
          <cell r="A488">
            <v>10911</v>
          </cell>
          <cell r="B488">
            <v>10911</v>
          </cell>
          <cell r="C488" t="str">
            <v xml:space="preserve">CANTER (94-98) - CORNER LAMP (4D32) - RH</v>
          </cell>
          <cell r="D488" t="str">
            <v>CANTER/94-CLA-RH</v>
          </cell>
          <cell r="E488" t="str">
            <v>MT04-0303</v>
          </cell>
          <cell r="G488" t="str">
            <v>MITSUBISHI</v>
          </cell>
          <cell r="H488" t="str">
            <v xml:space="preserve">ANCHUI TINCAI SILK CO. LTD</v>
          </cell>
          <cell r="I488" t="str">
            <v xml:space="preserve">CORNER LAMP</v>
          </cell>
          <cell r="J488" t="str">
            <v xml:space="preserve">CORNER LAMP</v>
          </cell>
          <cell r="K488">
            <v>9.5</v>
          </cell>
          <cell r="L488">
            <v>242</v>
          </cell>
          <cell r="M488">
            <v>360</v>
          </cell>
        </row>
        <row r="489">
          <cell r="A489">
            <v>10914</v>
          </cell>
          <cell r="B489">
            <v>10914</v>
          </cell>
          <cell r="C489" t="str">
            <v xml:space="preserve">CANTER (94-98) - CORNER LENS (4D32) - LH</v>
          </cell>
          <cell r="D489" t="str">
            <v>CANTER/94-CLS-LH</v>
          </cell>
          <cell r="E489" t="str">
            <v>00-MT04-0303</v>
          </cell>
          <cell r="G489" t="str">
            <v>MITSUBISHI</v>
          </cell>
          <cell r="H489" t="str">
            <v xml:space="preserve">ANCHUI TINCAI SILK CO. LTD</v>
          </cell>
          <cell r="I489" t="str">
            <v>LENS</v>
          </cell>
          <cell r="J489" t="str">
            <v>LENS</v>
          </cell>
          <cell r="K489">
            <v>3</v>
          </cell>
          <cell r="L489">
            <v>68</v>
          </cell>
          <cell r="M489">
            <v>100</v>
          </cell>
        </row>
        <row r="490">
          <cell r="A490">
            <v>10913</v>
          </cell>
          <cell r="B490">
            <v>10913</v>
          </cell>
          <cell r="C490" t="str">
            <v xml:space="preserve">CANTER (94-98) - CORNER LENS (4D32) - RH</v>
          </cell>
          <cell r="D490" t="str">
            <v>CANTER/94-CLS-RH</v>
          </cell>
          <cell r="E490" t="str">
            <v>00-MT04-0303</v>
          </cell>
          <cell r="G490" t="str">
            <v>MITSUBISHI</v>
          </cell>
          <cell r="H490" t="str">
            <v xml:space="preserve">ANCHUI TINCAI SILK CO. LTD</v>
          </cell>
          <cell r="I490" t="str">
            <v>LENS</v>
          </cell>
          <cell r="J490" t="str">
            <v>LENS</v>
          </cell>
          <cell r="K490">
            <v>3</v>
          </cell>
          <cell r="L490">
            <v>68</v>
          </cell>
          <cell r="M490">
            <v>100</v>
          </cell>
        </row>
        <row r="491">
          <cell r="A491">
            <v>11619</v>
          </cell>
          <cell r="B491">
            <v>11619</v>
          </cell>
          <cell r="C491" t="str">
            <v xml:space="preserve">CANTER (94-98) - CORNER PANEL - LH</v>
          </cell>
          <cell r="D491" t="str">
            <v>CANTER/94-CP-LH</v>
          </cell>
          <cell r="E491" t="str">
            <v>MT04-0313</v>
          </cell>
          <cell r="G491" t="str">
            <v>MITSUBISHI</v>
          </cell>
          <cell r="H491" t="str">
            <v xml:space="preserve">ANCHUI TINCAI SILK CO. LTD</v>
          </cell>
          <cell r="I491" t="str">
            <v xml:space="preserve">CORNER PANELS &amp; DOOR GARNISH</v>
          </cell>
          <cell r="J491" t="str">
            <v xml:space="preserve">CORNER PANELS &amp; DOOR GARNISH</v>
          </cell>
          <cell r="K491">
            <v>4</v>
          </cell>
          <cell r="L491">
            <v>625</v>
          </cell>
          <cell r="M491">
            <v>970</v>
          </cell>
        </row>
        <row r="492">
          <cell r="A492">
            <v>11620</v>
          </cell>
          <cell r="B492">
            <v>11620</v>
          </cell>
          <cell r="C492" t="str">
            <v xml:space="preserve">CANTER (94-98) - CORNER PANEL - RH</v>
          </cell>
          <cell r="D492" t="str">
            <v>CANTER/94-CP-RH</v>
          </cell>
          <cell r="E492" t="str">
            <v>MT04-0313</v>
          </cell>
          <cell r="G492" t="str">
            <v>MITSUBISHI</v>
          </cell>
          <cell r="H492" t="str">
            <v xml:space="preserve">ANCHUI TINCAI SILK CO. LTD</v>
          </cell>
          <cell r="I492" t="str">
            <v xml:space="preserve">CORNER PANELS &amp; DOOR GARNISH</v>
          </cell>
          <cell r="J492" t="str">
            <v xml:space="preserve">CORNER PANELS &amp; DOOR GARNISH</v>
          </cell>
          <cell r="K492">
            <v>4</v>
          </cell>
          <cell r="L492">
            <v>625</v>
          </cell>
          <cell r="M492">
            <v>970</v>
          </cell>
        </row>
        <row r="493">
          <cell r="A493">
            <v>11636</v>
          </cell>
          <cell r="B493">
            <v>11636</v>
          </cell>
          <cell r="C493" t="str">
            <v xml:space="preserve">CANTER (94-98) - FOG LAMP (WHITE) - LH</v>
          </cell>
          <cell r="D493" t="str">
            <v>CANTER/94-FLAW-LH</v>
          </cell>
          <cell r="E493" t="str">
            <v>MT04-0304A</v>
          </cell>
          <cell r="G493" t="str">
            <v>MITSUBISHI</v>
          </cell>
          <cell r="H493" t="str">
            <v xml:space="preserve">ANCHUI TINCAI SILK CO. LTD</v>
          </cell>
          <cell r="I493" t="str">
            <v xml:space="preserve">FOG LAMP</v>
          </cell>
          <cell r="J493" t="str">
            <v xml:space="preserve">FOG LAMP</v>
          </cell>
          <cell r="K493">
            <v>2.5</v>
          </cell>
          <cell r="L493">
            <v>391</v>
          </cell>
          <cell r="M493">
            <v>610</v>
          </cell>
        </row>
        <row r="494">
          <cell r="A494">
            <v>11635</v>
          </cell>
          <cell r="B494">
            <v>11635</v>
          </cell>
          <cell r="C494" t="str">
            <v xml:space="preserve">CANTER (94-98) - FOG LAMP (WHITE) - RH</v>
          </cell>
          <cell r="D494" t="str">
            <v>CANTER/94-FLAW-RH</v>
          </cell>
          <cell r="E494" t="str">
            <v>MT04-0304A</v>
          </cell>
          <cell r="G494" t="str">
            <v>MITSUBISHI</v>
          </cell>
          <cell r="H494" t="str">
            <v xml:space="preserve">ANCHUI TINCAI SILK CO. LTD</v>
          </cell>
          <cell r="I494" t="str">
            <v xml:space="preserve">FOG LAMP</v>
          </cell>
          <cell r="J494" t="str">
            <v xml:space="preserve">FOG LAMP</v>
          </cell>
          <cell r="K494">
            <v>2.5</v>
          </cell>
          <cell r="L494">
            <v>391</v>
          </cell>
          <cell r="M494">
            <v>610</v>
          </cell>
        </row>
        <row r="495">
          <cell r="A495">
            <v>11634</v>
          </cell>
          <cell r="B495">
            <v>11634</v>
          </cell>
          <cell r="C495" t="str">
            <v xml:space="preserve">CANTER (94-98) - FOG LAMP (YELLOW) - LH</v>
          </cell>
          <cell r="D495" t="str">
            <v>CANTER/94-FLAY-LH</v>
          </cell>
          <cell r="E495" t="str">
            <v>MT04-0304</v>
          </cell>
          <cell r="G495" t="str">
            <v>MITSUBISHI</v>
          </cell>
          <cell r="H495" t="str">
            <v xml:space="preserve">ANCHUI TINCAI SILK CO. LTD</v>
          </cell>
          <cell r="I495" t="str">
            <v xml:space="preserve">FOG LAMP</v>
          </cell>
          <cell r="J495" t="str">
            <v xml:space="preserve">FOG LAMP</v>
          </cell>
          <cell r="K495">
            <v>16</v>
          </cell>
          <cell r="L495">
            <v>435</v>
          </cell>
          <cell r="M495">
            <v>650</v>
          </cell>
        </row>
        <row r="496">
          <cell r="A496">
            <v>11633</v>
          </cell>
          <cell r="B496">
            <v>11633</v>
          </cell>
          <cell r="C496" t="str">
            <v xml:space="preserve">CANTER (94-98) - FOG LAMP (YELLOW) - RH</v>
          </cell>
          <cell r="D496" t="str">
            <v>CANTER/94-FLAY-RH</v>
          </cell>
          <cell r="E496" t="str">
            <v>MT04-0304</v>
          </cell>
          <cell r="G496" t="str">
            <v>MITSUBISHI</v>
          </cell>
          <cell r="H496" t="str">
            <v xml:space="preserve">ANCHUI TINCAI SILK CO. LTD</v>
          </cell>
          <cell r="I496" t="str">
            <v xml:space="preserve">FOG LAMP</v>
          </cell>
          <cell r="J496" t="str">
            <v xml:space="preserve">FOG LAMP</v>
          </cell>
          <cell r="K496">
            <v>16</v>
          </cell>
          <cell r="L496">
            <v>435</v>
          </cell>
          <cell r="M496">
            <v>650</v>
          </cell>
        </row>
        <row r="497">
          <cell r="A497">
            <v>10916</v>
          </cell>
          <cell r="B497">
            <v>10916</v>
          </cell>
          <cell r="C497" t="str">
            <v xml:space="preserve">CANTER (94-98) - FRONT LAMP (214-1637) YELLOW - LH</v>
          </cell>
          <cell r="D497" t="str">
            <v>CANTER/94-FLA-LH</v>
          </cell>
          <cell r="E497" t="str">
            <v>MT04-0305</v>
          </cell>
          <cell r="G497" t="str">
            <v>MITSUBISHI</v>
          </cell>
          <cell r="H497" t="str">
            <v xml:space="preserve">ANCHUI TINCAI SILK CO. LTD</v>
          </cell>
          <cell r="I497" t="str">
            <v xml:space="preserve">BUMPER LAMP</v>
          </cell>
          <cell r="J497" t="str">
            <v xml:space="preserve">BUMPER LAMP</v>
          </cell>
          <cell r="K497">
            <v>16</v>
          </cell>
          <cell r="L497">
            <v>435</v>
          </cell>
          <cell r="M497">
            <v>650</v>
          </cell>
        </row>
        <row r="498">
          <cell r="A498">
            <v>10915</v>
          </cell>
          <cell r="B498">
            <v>10915</v>
          </cell>
          <cell r="C498" t="str">
            <v xml:space="preserve">CANTER (94-98) - FRONT LAMP (214-1637) YELLOW - RH</v>
          </cell>
          <cell r="D498" t="str">
            <v>CANTER/94-FLAY-RH</v>
          </cell>
          <cell r="E498" t="str">
            <v>MT04-0305</v>
          </cell>
          <cell r="G498" t="str">
            <v>MITSUBISHI</v>
          </cell>
          <cell r="H498" t="str">
            <v xml:space="preserve">ANCHUI TINCAI SILK CO. LTD</v>
          </cell>
          <cell r="I498" t="str">
            <v xml:space="preserve">BUMPER LAMP</v>
          </cell>
          <cell r="J498" t="str">
            <v xml:space="preserve">BUMPER LAMP</v>
          </cell>
          <cell r="K498">
            <v>16</v>
          </cell>
          <cell r="L498">
            <v>435</v>
          </cell>
          <cell r="M498">
            <v>650</v>
          </cell>
        </row>
        <row r="499">
          <cell r="A499">
            <v>12517</v>
          </cell>
          <cell r="B499">
            <v>12517</v>
          </cell>
          <cell r="C499" t="str">
            <v xml:space="preserve">CANTER (94-98) - FRONT LAMP (WHITE) - LH</v>
          </cell>
          <cell r="D499" t="str">
            <v>CANTER/94-FLAW-LH</v>
          </cell>
          <cell r="E499" t="str">
            <v>MT04-0305A</v>
          </cell>
          <cell r="G499" t="str">
            <v>MITSUBISHI</v>
          </cell>
          <cell r="H499" t="str">
            <v xml:space="preserve">ANCHUI TINCAI SILK CO. LTD</v>
          </cell>
          <cell r="I499" t="str">
            <v xml:space="preserve">BUMPER LAMP</v>
          </cell>
          <cell r="J499" t="str">
            <v xml:space="preserve">BUMPER LAMP</v>
          </cell>
          <cell r="K499">
            <v>2.46</v>
          </cell>
          <cell r="L499">
            <v>384</v>
          </cell>
          <cell r="M499">
            <v>600</v>
          </cell>
        </row>
        <row r="500">
          <cell r="A500">
            <v>12518</v>
          </cell>
          <cell r="B500">
            <v>12518</v>
          </cell>
          <cell r="C500" t="str">
            <v xml:space="preserve">CANTER (94-98) - FRONT LAMP (WHITE) - RH</v>
          </cell>
          <cell r="D500" t="str">
            <v>CANTER/94-FLAW-RH</v>
          </cell>
          <cell r="E500" t="str">
            <v>MT04-0305A</v>
          </cell>
          <cell r="G500" t="str">
            <v>MITSUBISHI</v>
          </cell>
          <cell r="H500" t="str">
            <v xml:space="preserve">ANCHUI TINCAI SILK CO. LTD</v>
          </cell>
          <cell r="I500" t="str">
            <v xml:space="preserve">BUMPER LAMP</v>
          </cell>
          <cell r="J500" t="str">
            <v xml:space="preserve">BUMPER LAMP</v>
          </cell>
          <cell r="K500">
            <v>2.46</v>
          </cell>
          <cell r="L500">
            <v>384</v>
          </cell>
          <cell r="M500">
            <v>600</v>
          </cell>
        </row>
        <row r="501">
          <cell r="A501">
            <v>10918</v>
          </cell>
          <cell r="B501">
            <v>10918</v>
          </cell>
          <cell r="C501" t="str">
            <v xml:space="preserve">CANTER (94-98) - SIDE LAMP - YELLOW (214-1407) - LH</v>
          </cell>
          <cell r="D501" t="str">
            <v>CANTER/94-SLA-LH</v>
          </cell>
          <cell r="E501" t="str">
            <v>MT04-0306</v>
          </cell>
          <cell r="G501" t="str">
            <v>MITSUBISHI</v>
          </cell>
          <cell r="H501" t="str">
            <v xml:space="preserve">ANCHUI TINCAI SILK CO. LTD</v>
          </cell>
          <cell r="I501" t="str">
            <v xml:space="preserve">SIDE LAMPS &amp; LOGO</v>
          </cell>
          <cell r="J501" t="str">
            <v xml:space="preserve">SIDE LAMPS &amp; LOGO</v>
          </cell>
          <cell r="K501">
            <v>16</v>
          </cell>
          <cell r="L501">
            <v>273</v>
          </cell>
          <cell r="M501">
            <v>580</v>
          </cell>
        </row>
        <row r="502">
          <cell r="A502">
            <v>10917</v>
          </cell>
          <cell r="B502">
            <v>10917</v>
          </cell>
          <cell r="C502" t="str">
            <v xml:space="preserve">CANTER (94-98) - SIDE LAMP - YELLOW (214-1407) - RH</v>
          </cell>
          <cell r="D502" t="str">
            <v>CANTER/94-SLA-RH</v>
          </cell>
          <cell r="E502" t="str">
            <v>MT04-0306</v>
          </cell>
          <cell r="G502" t="str">
            <v>MITSUBISHI</v>
          </cell>
          <cell r="H502" t="str">
            <v xml:space="preserve">ANCHUI TINCAI SILK CO. LTD</v>
          </cell>
          <cell r="I502" t="str">
            <v xml:space="preserve">SIDE LAMPS &amp; LOGO</v>
          </cell>
          <cell r="J502" t="str">
            <v xml:space="preserve">SIDE LAMPS &amp; LOGO</v>
          </cell>
          <cell r="K502">
            <v>16</v>
          </cell>
          <cell r="L502">
            <v>372</v>
          </cell>
          <cell r="M502">
            <v>580</v>
          </cell>
        </row>
        <row r="503">
          <cell r="A503">
            <v>10920</v>
          </cell>
          <cell r="B503">
            <v>10920</v>
          </cell>
          <cell r="C503" t="str">
            <v xml:space="preserve">CANTER (94-98) - SIDE LAMP YELLOW/WHITE (214-1408) - LH</v>
          </cell>
          <cell r="D503" t="str">
            <v>CANTER/95-SLA-LH</v>
          </cell>
          <cell r="E503" t="str">
            <v>MT04-0306A</v>
          </cell>
          <cell r="G503" t="str">
            <v>MITSUBISHI</v>
          </cell>
          <cell r="H503" t="str">
            <v xml:space="preserve">ANCHUI TINCAI SILK CO. LTD</v>
          </cell>
          <cell r="I503" t="str">
            <v xml:space="preserve">SIDE LAMPS &amp; LOGO</v>
          </cell>
          <cell r="J503" t="str">
            <v xml:space="preserve">SIDE LAMPS &amp; LOGO</v>
          </cell>
          <cell r="K503">
            <v>16</v>
          </cell>
          <cell r="L503">
            <v>360</v>
          </cell>
          <cell r="M503">
            <v>560</v>
          </cell>
        </row>
        <row r="504">
          <cell r="A504">
            <v>10919</v>
          </cell>
          <cell r="B504">
            <v>10919</v>
          </cell>
          <cell r="C504" t="str">
            <v xml:space="preserve">CANTER (94-98) - SIDE LAMP YELLOW/WHITE (214-1408) - RH</v>
          </cell>
          <cell r="D504" t="str">
            <v>CANTER/95-SLA-RH</v>
          </cell>
          <cell r="E504" t="str">
            <v>MT04-0306A</v>
          </cell>
          <cell r="G504" t="str">
            <v>MITSUBISHI</v>
          </cell>
          <cell r="H504" t="str">
            <v xml:space="preserve">ANCHUI TINCAI SILK CO. LTD</v>
          </cell>
          <cell r="I504" t="str">
            <v xml:space="preserve">SIDE LAMPS &amp; LOGO</v>
          </cell>
          <cell r="J504" t="str">
            <v xml:space="preserve">SIDE LAMPS &amp; LOGO</v>
          </cell>
          <cell r="K504">
            <v>16</v>
          </cell>
          <cell r="L504">
            <v>360</v>
          </cell>
          <cell r="M504">
            <v>560</v>
          </cell>
        </row>
        <row r="505">
          <cell r="A505">
            <v>11692</v>
          </cell>
          <cell r="B505">
            <v>11692</v>
          </cell>
          <cell r="C505" t="str">
            <v xml:space="preserve">CANTER (94-98) - STEP REFLECTOR LAMP - LH</v>
          </cell>
          <cell r="D505" t="str">
            <v>CANTER/94-SRL-LH</v>
          </cell>
          <cell r="E505" t="str">
            <v>214-2907</v>
          </cell>
          <cell r="G505" t="str">
            <v>MITSUBISHI</v>
          </cell>
          <cell r="H505" t="str">
            <v xml:space="preserve">ANCHUI TINCAI SILK CO. LTD</v>
          </cell>
          <cell r="I505" t="str">
            <v>REFLECTORS</v>
          </cell>
          <cell r="J505" t="str">
            <v>REFLECTORS</v>
          </cell>
          <cell r="K505">
            <v>0.77</v>
          </cell>
          <cell r="L505">
            <v>120</v>
          </cell>
          <cell r="M505">
            <v>190</v>
          </cell>
        </row>
        <row r="506">
          <cell r="A506">
            <v>11691</v>
          </cell>
          <cell r="B506">
            <v>11691</v>
          </cell>
          <cell r="C506" t="str">
            <v xml:space="preserve">CANTER (94-98) - STEP REFLECTOR LAMP - RH</v>
          </cell>
          <cell r="D506" t="str">
            <v>CANTER/94-SRL-RH</v>
          </cell>
          <cell r="E506" t="str">
            <v>214-2907</v>
          </cell>
          <cell r="G506" t="str">
            <v>MITSUBISHI</v>
          </cell>
          <cell r="H506" t="str">
            <v xml:space="preserve">ANCHUI TINCAI SILK CO. LTD</v>
          </cell>
          <cell r="I506" t="str">
            <v>REFLECTORS</v>
          </cell>
          <cell r="J506" t="str">
            <v>REFLECTORS</v>
          </cell>
          <cell r="K506">
            <v>0.77</v>
          </cell>
          <cell r="L506">
            <v>120</v>
          </cell>
          <cell r="M506">
            <v>190</v>
          </cell>
        </row>
        <row r="507">
          <cell r="A507">
            <v>11668</v>
          </cell>
          <cell r="B507">
            <v>11668</v>
          </cell>
          <cell r="C507" t="str">
            <v xml:space="preserve">CANTER (94-98) - TAIL  LENS (214-1988-00) CLEAR - LH</v>
          </cell>
          <cell r="D507" t="str">
            <v>CANTER/94-TLS-LH</v>
          </cell>
          <cell r="E507" t="str">
            <v>MT04-0302-00</v>
          </cell>
          <cell r="F507" t="str">
            <v xml:space="preserve">CANTER (94-98)</v>
          </cell>
          <cell r="G507" t="str">
            <v>MITSUBISHI</v>
          </cell>
          <cell r="H507" t="str">
            <v xml:space="preserve">ANCHUI TINCAI SILK CO. LTD</v>
          </cell>
          <cell r="I507" t="str">
            <v>LENS</v>
          </cell>
          <cell r="J507" t="str">
            <v>LENS</v>
          </cell>
          <cell r="K507">
            <v>6.5</v>
          </cell>
          <cell r="L507">
            <v>130</v>
          </cell>
          <cell r="M507">
            <v>230</v>
          </cell>
        </row>
        <row r="508">
          <cell r="A508">
            <v>11667</v>
          </cell>
          <cell r="B508">
            <v>11667</v>
          </cell>
          <cell r="C508" t="str">
            <v xml:space="preserve">CANTER (94-98) - TAIL  LENS (214-1988-00) CLEAR - RH</v>
          </cell>
          <cell r="D508" t="str">
            <v>CANTER/94-TLS-RH</v>
          </cell>
          <cell r="E508" t="str">
            <v>MT04-0302-00</v>
          </cell>
          <cell r="F508" t="str">
            <v xml:space="preserve">CANTER (94-98)</v>
          </cell>
          <cell r="G508" t="str">
            <v>MITSUBISHI</v>
          </cell>
          <cell r="H508" t="str">
            <v xml:space="preserve">ANCHUI TINCAI SILK CO. LTD</v>
          </cell>
          <cell r="I508" t="str">
            <v>LENS</v>
          </cell>
          <cell r="J508" t="str">
            <v>LENS</v>
          </cell>
          <cell r="K508">
            <v>6.5</v>
          </cell>
          <cell r="L508">
            <v>130</v>
          </cell>
          <cell r="M508">
            <v>230</v>
          </cell>
        </row>
        <row r="509">
          <cell r="A509">
            <v>11723</v>
          </cell>
          <cell r="B509">
            <v>11723</v>
          </cell>
          <cell r="C509" t="str">
            <v xml:space="preserve">CANTER (94-98) - TAIL LAMP (214-1906) - LH</v>
          </cell>
          <cell r="D509" t="str">
            <v>4D32-TLA-LH</v>
          </cell>
          <cell r="E509" t="str">
            <v>MT04-0102C</v>
          </cell>
          <cell r="F509" t="str">
            <v xml:space="preserve">CANTER (94-98)</v>
          </cell>
          <cell r="G509" t="str">
            <v>MITSUBISHI</v>
          </cell>
          <cell r="H509" t="str">
            <v xml:space="preserve">ANCHUI TINCAI SILK CO. LTD</v>
          </cell>
          <cell r="I509" t="str">
            <v xml:space="preserve">TAIL LAMP</v>
          </cell>
          <cell r="J509" t="str">
            <v xml:space="preserve">TAIL LAMP</v>
          </cell>
          <cell r="K509">
            <v>15</v>
          </cell>
          <cell r="L509">
            <v>383</v>
          </cell>
          <cell r="M509">
            <v>570</v>
          </cell>
        </row>
        <row r="510">
          <cell r="A510">
            <v>11722</v>
          </cell>
          <cell r="B510">
            <v>11722</v>
          </cell>
          <cell r="C510" t="str">
            <v xml:space="preserve">CANTER (94-98) - TAIL LAMP (214-1906) - RH</v>
          </cell>
          <cell r="D510" t="str">
            <v>4D32-TLA-RH</v>
          </cell>
          <cell r="E510" t="str">
            <v>MT04-0102C</v>
          </cell>
          <cell r="F510" t="str">
            <v xml:space="preserve">CANTER (94-98)</v>
          </cell>
          <cell r="G510" t="str">
            <v>MITSUBISHI</v>
          </cell>
          <cell r="H510" t="str">
            <v xml:space="preserve">ANCHUI TINCAI SILK CO. LTD</v>
          </cell>
          <cell r="I510" t="str">
            <v xml:space="preserve">TAIL LAMP</v>
          </cell>
          <cell r="J510" t="str">
            <v xml:space="preserve">TAIL LAMP</v>
          </cell>
          <cell r="K510">
            <v>15</v>
          </cell>
          <cell r="L510">
            <v>383</v>
          </cell>
          <cell r="M510">
            <v>570</v>
          </cell>
        </row>
        <row r="511">
          <cell r="A511">
            <v>11655</v>
          </cell>
          <cell r="B511">
            <v>11655</v>
          </cell>
          <cell r="C511" t="str">
            <v xml:space="preserve">CANTER (94-98) - TAIL LAMP (214-1957) - LH</v>
          </cell>
          <cell r="D511" t="str">
            <v>CANTER/94-TLA-LH</v>
          </cell>
          <cell r="E511" t="str">
            <v>MT04-0302</v>
          </cell>
          <cell r="G511" t="str">
            <v>MITSUBISHI</v>
          </cell>
          <cell r="H511" t="str">
            <v xml:space="preserve">ANCHUI TINCAI SILK CO. LTD</v>
          </cell>
          <cell r="I511" t="str">
            <v xml:space="preserve">TAIL LAMP</v>
          </cell>
          <cell r="J511" t="str">
            <v xml:space="preserve">TAIL LAMP</v>
          </cell>
          <cell r="K511">
            <v>1.97</v>
          </cell>
          <cell r="L511">
            <v>308</v>
          </cell>
          <cell r="M511">
            <v>480</v>
          </cell>
        </row>
        <row r="512">
          <cell r="A512">
            <v>11654</v>
          </cell>
          <cell r="B512">
            <v>11654</v>
          </cell>
          <cell r="C512" t="str">
            <v xml:space="preserve">CANTER (94-98) - TAIL LAMP (214-1957) - RH</v>
          </cell>
          <cell r="D512" t="str">
            <v>CANTER/94-TLA-RH</v>
          </cell>
          <cell r="E512" t="str">
            <v>MT04-0302</v>
          </cell>
          <cell r="G512" t="str">
            <v>MITSUBISHI</v>
          </cell>
          <cell r="H512" t="str">
            <v xml:space="preserve">ANCHUI TINCAI SILK CO. LTD</v>
          </cell>
          <cell r="I512" t="str">
            <v xml:space="preserve">TAIL LAMP</v>
          </cell>
          <cell r="J512" t="str">
            <v xml:space="preserve">TAIL LAMP</v>
          </cell>
          <cell r="K512">
            <v>1.97</v>
          </cell>
          <cell r="L512">
            <v>308</v>
          </cell>
          <cell r="M512">
            <v>480</v>
          </cell>
        </row>
        <row r="513">
          <cell r="A513">
            <v>11735</v>
          </cell>
          <cell r="B513">
            <v>11735</v>
          </cell>
          <cell r="C513" t="str">
            <v xml:space="preserve">CANTER (94-98) - TAIL LAMP W/HOUSING (214-1906-HA) - LH</v>
          </cell>
          <cell r="D513" t="str">
            <v>4D32-TLAWH-LH</v>
          </cell>
          <cell r="E513" t="str">
            <v>MT04-0102B</v>
          </cell>
          <cell r="F513" t="str">
            <v xml:space="preserve">CANTER (94-98)</v>
          </cell>
          <cell r="G513" t="str">
            <v>MITSUBISHI</v>
          </cell>
          <cell r="H513" t="str">
            <v xml:space="preserve">ANCHUI TINCAI SILK CO. LTD</v>
          </cell>
          <cell r="I513" t="str">
            <v xml:space="preserve">TAIL LAMP</v>
          </cell>
          <cell r="J513" t="str">
            <v xml:space="preserve">TAIL LAMP</v>
          </cell>
          <cell r="K513">
            <v>21.9</v>
          </cell>
          <cell r="L513">
            <v>596</v>
          </cell>
          <cell r="M513">
            <v>890</v>
          </cell>
        </row>
        <row r="514">
          <cell r="A514">
            <v>11734</v>
          </cell>
          <cell r="B514">
            <v>11734</v>
          </cell>
          <cell r="C514" t="str">
            <v xml:space="preserve">CANTER (94-98) - TAIL LAMP W/HOUSING (214-1906-HA) - RH</v>
          </cell>
          <cell r="D514" t="str">
            <v>4D32-TLAWH-RH</v>
          </cell>
          <cell r="E514" t="str">
            <v>MT04-0102B</v>
          </cell>
          <cell r="F514" t="str">
            <v xml:space="preserve">CANTER (94-98)</v>
          </cell>
          <cell r="G514" t="str">
            <v>MITSUBISHI</v>
          </cell>
          <cell r="H514" t="str">
            <v xml:space="preserve">ANCHUI TINCAI SILK CO. LTD</v>
          </cell>
          <cell r="I514" t="str">
            <v xml:space="preserve">TAIL LAMP</v>
          </cell>
          <cell r="J514" t="str">
            <v xml:space="preserve">TAIL LAMP</v>
          </cell>
          <cell r="K514">
            <v>21.9</v>
          </cell>
          <cell r="L514">
            <v>596</v>
          </cell>
          <cell r="M514">
            <v>890</v>
          </cell>
        </row>
        <row r="515">
          <cell r="A515">
            <v>11725</v>
          </cell>
          <cell r="B515">
            <v>11725</v>
          </cell>
          <cell r="C515" t="str">
            <v xml:space="preserve">CANTER (94-98) - TAIL LENS (00-214-1906) - LH</v>
          </cell>
          <cell r="D515" t="str">
            <v>4D32-TLS-LH</v>
          </cell>
          <cell r="E515" t="str">
            <v>MT04-0102C-00</v>
          </cell>
          <cell r="F515" t="str">
            <v xml:space="preserve">CANTER (94-98)</v>
          </cell>
          <cell r="G515" t="str">
            <v>MITSUBISHI</v>
          </cell>
          <cell r="H515" t="str">
            <v xml:space="preserve">ANCHUI TINCAI SILK CO. LTD</v>
          </cell>
          <cell r="I515" t="str">
            <v>LENS</v>
          </cell>
          <cell r="J515" t="str">
            <v>LENS</v>
          </cell>
          <cell r="K515">
            <v>5.5</v>
          </cell>
          <cell r="L515">
            <v>133</v>
          </cell>
          <cell r="M515">
            <v>200</v>
          </cell>
        </row>
        <row r="516">
          <cell r="A516">
            <v>11724</v>
          </cell>
          <cell r="B516">
            <v>11724</v>
          </cell>
          <cell r="C516" t="str">
            <v xml:space="preserve">CANTER (94-98) - TAIL LENS (00-214-1906) - RH</v>
          </cell>
          <cell r="D516" t="str">
            <v>4D32-TLS-RH</v>
          </cell>
          <cell r="E516" t="str">
            <v>MT04-0102C-00</v>
          </cell>
          <cell r="F516" t="str">
            <v xml:space="preserve">CANTER (94-98)</v>
          </cell>
          <cell r="G516" t="str">
            <v>MITSUBISHI</v>
          </cell>
          <cell r="H516" t="str">
            <v xml:space="preserve">ANCHUI TINCAI SILK CO. LTD</v>
          </cell>
          <cell r="I516" t="str">
            <v>LENS</v>
          </cell>
          <cell r="J516" t="str">
            <v>LENS</v>
          </cell>
          <cell r="K516">
            <v>5.5</v>
          </cell>
          <cell r="L516">
            <v>133</v>
          </cell>
          <cell r="M516">
            <v>200</v>
          </cell>
        </row>
        <row r="517">
          <cell r="A517">
            <v>10906</v>
          </cell>
          <cell r="B517">
            <v>10906</v>
          </cell>
          <cell r="C517" t="str">
            <v xml:space="preserve">CANTER (94) - HEAD GLASS (214-1131) - LH</v>
          </cell>
          <cell r="D517" t="str">
            <v>CANTER/94-HGS-LH</v>
          </cell>
          <cell r="E517" t="str">
            <v>MT04-0301-00</v>
          </cell>
          <cell r="G517" t="str">
            <v>MITSUBISHI</v>
          </cell>
          <cell r="H517" t="str">
            <v xml:space="preserve">ANCHUI TINCAI SILK CO. LTD</v>
          </cell>
          <cell r="I517" t="str">
            <v xml:space="preserve">HEAD GLASS</v>
          </cell>
          <cell r="J517" t="str">
            <v xml:space="preserve">HEAD GLASS</v>
          </cell>
          <cell r="K517">
            <v>25</v>
          </cell>
          <cell r="L517">
            <v>581</v>
          </cell>
          <cell r="M517">
            <v>900</v>
          </cell>
        </row>
        <row r="518">
          <cell r="A518">
            <v>10905</v>
          </cell>
          <cell r="B518">
            <v>10905</v>
          </cell>
          <cell r="C518" t="str">
            <v xml:space="preserve">CANTER (94) - HEAD GLASS (214-1131) - RH</v>
          </cell>
          <cell r="D518" t="str">
            <v>CANTER/94-HGS-RH</v>
          </cell>
          <cell r="E518" t="str">
            <v>MT04-0301-00</v>
          </cell>
          <cell r="G518" t="str">
            <v>MITSUBISHI</v>
          </cell>
          <cell r="H518" t="str">
            <v xml:space="preserve">ANCHUI TINCAI SILK CO. LTD</v>
          </cell>
          <cell r="I518" t="str">
            <v xml:space="preserve">HEAD GLASS</v>
          </cell>
          <cell r="J518" t="str">
            <v xml:space="preserve">HEAD GLASS</v>
          </cell>
          <cell r="K518">
            <v>25</v>
          </cell>
          <cell r="L518">
            <v>581</v>
          </cell>
          <cell r="M518">
            <v>900</v>
          </cell>
        </row>
        <row r="519">
          <cell r="A519">
            <v>10904</v>
          </cell>
          <cell r="B519">
            <v>10904</v>
          </cell>
          <cell r="C519" t="str">
            <v xml:space="preserve">CANTER (94) - HEAD LAMP (214-1131) - LH</v>
          </cell>
          <cell r="D519" t="str">
            <v>CANTER/94-HLA-LH</v>
          </cell>
          <cell r="E519" t="str">
            <v>MT04-0301</v>
          </cell>
          <cell r="G519" t="str">
            <v>MITSUBISHI</v>
          </cell>
          <cell r="H519" t="str">
            <v xml:space="preserve">ANCHUI TINCAI SILK CO. LTD</v>
          </cell>
          <cell r="I519" t="str">
            <v xml:space="preserve">HEAD LAMP</v>
          </cell>
          <cell r="J519" t="str">
            <v xml:space="preserve">HEAD LAMP</v>
          </cell>
          <cell r="K519">
            <v>80.599999999999994</v>
          </cell>
          <cell r="L519">
            <v>2192</v>
          </cell>
          <cell r="M519">
            <v>3290</v>
          </cell>
        </row>
        <row r="520">
          <cell r="A520">
            <v>10903</v>
          </cell>
          <cell r="B520">
            <v>10903</v>
          </cell>
          <cell r="C520" t="str">
            <v xml:space="preserve">CANTER (94) - HEAD LAMP (214-1131) - RH</v>
          </cell>
          <cell r="D520" t="str">
            <v>CANTER/94-HLA-RH</v>
          </cell>
          <cell r="E520" t="str">
            <v>MT04-0301</v>
          </cell>
          <cell r="G520" t="str">
            <v>MITSUBISHI</v>
          </cell>
          <cell r="H520" t="str">
            <v xml:space="preserve">ANCHUI TINCAI SILK CO. LTD</v>
          </cell>
          <cell r="I520" t="str">
            <v xml:space="preserve">HEAD LAMP</v>
          </cell>
          <cell r="J520" t="str">
            <v xml:space="preserve">HEAD LAMP</v>
          </cell>
          <cell r="K520">
            <v>80.599999999999994</v>
          </cell>
          <cell r="L520">
            <v>2192</v>
          </cell>
          <cell r="M520">
            <v>3290</v>
          </cell>
        </row>
        <row r="521">
          <cell r="A521">
            <v>12542</v>
          </cell>
          <cell r="B521" t="e">
            <v>#N/A</v>
          </cell>
          <cell r="C521" t="str">
            <v xml:space="preserve">CANTER (94) - HEAD LAMP (214-1131) (BROKEN) - LH</v>
          </cell>
          <cell r="D521" t="str">
            <v>CANTER/94-HLA-LH/B</v>
          </cell>
          <cell r="E521" t="str">
            <v>MT04-0301A</v>
          </cell>
          <cell r="G521" t="str">
            <v>MITSUBISHI</v>
          </cell>
          <cell r="H521" t="str">
            <v xml:space="preserve">ANCHUI TINCAI SILK CO. LTD</v>
          </cell>
          <cell r="I521" t="str">
            <v xml:space="preserve">HEAD LAMP</v>
          </cell>
          <cell r="J521" t="str">
            <v xml:space="preserve">HEAD LAMP</v>
          </cell>
          <cell r="K521">
            <v>13</v>
          </cell>
          <cell r="L521">
            <v>1942</v>
          </cell>
          <cell r="M521">
            <v>3010</v>
          </cell>
        </row>
        <row r="522">
          <cell r="A522">
            <v>12541</v>
          </cell>
          <cell r="B522" t="e">
            <v>#N/A</v>
          </cell>
          <cell r="C522" t="str">
            <v xml:space="preserve">CANTER (94) - HEAD LAMP (214-1131) (BROKEN) - RH</v>
          </cell>
          <cell r="D522" t="str">
            <v>CANTER/94-HLA-RH/B</v>
          </cell>
          <cell r="E522" t="str">
            <v>MT04-0301A</v>
          </cell>
          <cell r="G522" t="str">
            <v>MITSUBISHI</v>
          </cell>
          <cell r="H522" t="str">
            <v xml:space="preserve">ANCHUI TINCAI SILK CO. LTD</v>
          </cell>
          <cell r="I522" t="str">
            <v xml:space="preserve">HEAD LAMP</v>
          </cell>
          <cell r="J522" t="str">
            <v xml:space="preserve">HEAD LAMP</v>
          </cell>
          <cell r="K522">
            <v>13</v>
          </cell>
          <cell r="L522">
            <v>1942</v>
          </cell>
          <cell r="M522">
            <v>3010</v>
          </cell>
        </row>
        <row r="523">
          <cell r="A523">
            <v>12616</v>
          </cell>
          <cell r="B523">
            <v>12616</v>
          </cell>
          <cell r="C523" t="str">
            <v xml:space="preserve">CANTER (94) - HEAD LAMP LOCAL (214-1168) - LH</v>
          </cell>
          <cell r="D523" t="str">
            <v>CANTER/94-HLAL-LH</v>
          </cell>
          <cell r="E523" t="str">
            <v>MT04-0301B</v>
          </cell>
          <cell r="G523" t="str">
            <v>MITSUBISHI</v>
          </cell>
          <cell r="H523" t="str">
            <v xml:space="preserve">ANCHUI TINCAI SILK CO. LTD</v>
          </cell>
          <cell r="I523" t="str">
            <v xml:space="preserve">HEAD LAMP</v>
          </cell>
          <cell r="J523" t="str">
            <v xml:space="preserve">HEAD LAMP</v>
          </cell>
          <cell r="K523">
            <v>117</v>
          </cell>
          <cell r="L523">
            <v>2720.25</v>
          </cell>
          <cell r="M523">
            <v>4080</v>
          </cell>
        </row>
        <row r="524">
          <cell r="A524">
            <v>12615</v>
          </cell>
          <cell r="B524">
            <v>12615</v>
          </cell>
          <cell r="C524" t="str">
            <v xml:space="preserve">CANTER (94) - HEAD LAMP LOCAL (214-1168) - RH</v>
          </cell>
          <cell r="D524" t="str">
            <v>CANTER/94-HLAL-RH</v>
          </cell>
          <cell r="E524" t="str">
            <v>MT04-0301B</v>
          </cell>
          <cell r="G524" t="str">
            <v>MITSUBISHI</v>
          </cell>
          <cell r="H524" t="str">
            <v xml:space="preserve">ANCHUI TINCAI SILK CO. LTD</v>
          </cell>
          <cell r="I524" t="str">
            <v xml:space="preserve">HEAD LAMP</v>
          </cell>
          <cell r="J524" t="str">
            <v xml:space="preserve">HEAD LAMP</v>
          </cell>
          <cell r="K524">
            <v>117</v>
          </cell>
          <cell r="L524">
            <v>2720.25</v>
          </cell>
          <cell r="M524">
            <v>4080</v>
          </cell>
        </row>
        <row r="525">
          <cell r="A525">
            <v>12620</v>
          </cell>
          <cell r="B525" t="e">
            <v>#N/A</v>
          </cell>
          <cell r="C525" t="str">
            <v xml:space="preserve">CANTER (94) - HEAD LAMP LOCAL CASE (217-1219) - LH</v>
          </cell>
          <cell r="D525" t="str">
            <v>CANTER/94-HLH-LH</v>
          </cell>
          <cell r="E525" t="str">
            <v>MT04-0301B-2</v>
          </cell>
          <cell r="G525" t="str">
            <v>MITSUBISHI</v>
          </cell>
          <cell r="H525" t="str">
            <v xml:space="preserve">ANCHUI TINCAI SILK CO. LTD</v>
          </cell>
          <cell r="I525" t="str">
            <v xml:space="preserve">HEAD LAMP</v>
          </cell>
          <cell r="J525" t="str">
            <v xml:space="preserve">HEAD LAMP</v>
          </cell>
          <cell r="K525">
            <v>22.3</v>
          </cell>
          <cell r="L525">
            <v>569</v>
          </cell>
          <cell r="M525">
            <v>850</v>
          </cell>
        </row>
        <row r="526">
          <cell r="A526">
            <v>12619</v>
          </cell>
          <cell r="B526">
            <v>12619</v>
          </cell>
          <cell r="C526" t="str">
            <v xml:space="preserve">CANTER (94) - HEAD LAMP LOCAL CASE (217-1219) - RH</v>
          </cell>
          <cell r="D526" t="str">
            <v>CANTER/94-HLH-RH</v>
          </cell>
          <cell r="E526" t="str">
            <v>MT04-0301B-2</v>
          </cell>
          <cell r="G526" t="str">
            <v>MITSUBISHI</v>
          </cell>
          <cell r="H526" t="str">
            <v xml:space="preserve">ANCHUI TINCAI SILK CO. LTD</v>
          </cell>
          <cell r="I526" t="str">
            <v xml:space="preserve">HEAD LAMP</v>
          </cell>
          <cell r="J526" t="str">
            <v xml:space="preserve">HEAD LAMP</v>
          </cell>
          <cell r="K526">
            <v>22.3</v>
          </cell>
          <cell r="L526">
            <v>569</v>
          </cell>
          <cell r="M526">
            <v>850</v>
          </cell>
        </row>
        <row r="527">
          <cell r="A527">
            <v>12618</v>
          </cell>
          <cell r="B527">
            <v>12618</v>
          </cell>
          <cell r="C527" t="str">
            <v xml:space="preserve">CANTER (94) - HEAD LAMP LOCAL HOUSING (214-1711) - LH</v>
          </cell>
          <cell r="D527" t="str">
            <v>CANTER/94-HLH-LH</v>
          </cell>
          <cell r="E527" t="str">
            <v>MT04-0301B-1</v>
          </cell>
          <cell r="G527" t="str">
            <v>MITSUBISHI</v>
          </cell>
          <cell r="H527" t="str">
            <v xml:space="preserve">ANCHUI TINCAI SILK CO. LTD</v>
          </cell>
          <cell r="I527" t="str">
            <v xml:space="preserve">HEAD LAMP</v>
          </cell>
          <cell r="J527" t="str">
            <v xml:space="preserve">HEAD LAMP</v>
          </cell>
          <cell r="K527">
            <v>80</v>
          </cell>
          <cell r="L527">
            <v>1860</v>
          </cell>
          <cell r="M527">
            <v>2790</v>
          </cell>
        </row>
        <row r="528">
          <cell r="A528">
            <v>12617</v>
          </cell>
          <cell r="B528">
            <v>12617</v>
          </cell>
          <cell r="C528" t="str">
            <v xml:space="preserve">CANTER (94) - HEAD LAMP LOCAL HOUSING (214-1711) - RH</v>
          </cell>
          <cell r="D528" t="str">
            <v>CANTER/94-HLH-RH</v>
          </cell>
          <cell r="E528" t="str">
            <v>MT04-0301B-1</v>
          </cell>
          <cell r="G528" t="str">
            <v>MITSUBISHI</v>
          </cell>
          <cell r="H528" t="str">
            <v xml:space="preserve">ANCHUI TINCAI SILK CO. LTD</v>
          </cell>
          <cell r="I528" t="str">
            <v xml:space="preserve">HEAD LAMP</v>
          </cell>
          <cell r="J528" t="str">
            <v xml:space="preserve">HEAD LAMP</v>
          </cell>
          <cell r="K528">
            <v>80</v>
          </cell>
          <cell r="L528">
            <v>1860</v>
          </cell>
          <cell r="M528">
            <v>2790</v>
          </cell>
        </row>
        <row r="529">
          <cell r="A529">
            <v>11687</v>
          </cell>
          <cell r="B529">
            <v>11687</v>
          </cell>
          <cell r="C529" t="str">
            <v xml:space="preserve">CANTER (94) - HEAD LAMP MOULDING - LH</v>
          </cell>
          <cell r="D529" t="str">
            <v>CANTER/94-HLM-LH</v>
          </cell>
          <cell r="E529" t="str">
            <v>GS-B-104</v>
          </cell>
          <cell r="F529" t="str">
            <v xml:space="preserve">CANTER (94)</v>
          </cell>
          <cell r="G529" t="str">
            <v>MITSUBISHI</v>
          </cell>
          <cell r="H529" t="str">
            <v xml:space="preserve">ANCHUI TINCAI SILK CO. LTD</v>
          </cell>
          <cell r="I529" t="str">
            <v xml:space="preserve">HEAD LAMP</v>
          </cell>
          <cell r="J529" t="str">
            <v xml:space="preserve">HEAD LAMP</v>
          </cell>
          <cell r="K529">
            <v>2.2999999999999998</v>
          </cell>
          <cell r="L529">
            <v>359</v>
          </cell>
          <cell r="M529">
            <v>560</v>
          </cell>
        </row>
        <row r="530">
          <cell r="A530">
            <v>11686</v>
          </cell>
          <cell r="B530">
            <v>11686</v>
          </cell>
          <cell r="C530" t="str">
            <v xml:space="preserve">CANTER (94) - HEAD LAMP MOULDING - RH</v>
          </cell>
          <cell r="D530" t="str">
            <v>CANTER/94-HLM-RH</v>
          </cell>
          <cell r="E530" t="str">
            <v>GS-B-104</v>
          </cell>
          <cell r="F530" t="str">
            <v xml:space="preserve">CANTER (94)</v>
          </cell>
          <cell r="G530" t="str">
            <v>MITSUBISHI</v>
          </cell>
          <cell r="H530" t="str">
            <v xml:space="preserve">ANCHUI TINCAI SILK CO. LTD</v>
          </cell>
          <cell r="I530" t="str">
            <v xml:space="preserve">HEAD LAMP</v>
          </cell>
          <cell r="J530" t="str">
            <v xml:space="preserve">HEAD LAMP</v>
          </cell>
          <cell r="K530">
            <v>2.2999999999999998</v>
          </cell>
          <cell r="L530">
            <v>359</v>
          </cell>
          <cell r="M530">
            <v>560</v>
          </cell>
        </row>
        <row r="531">
          <cell r="A531">
            <v>13741</v>
          </cell>
          <cell r="B531" t="e">
            <v>#N/A</v>
          </cell>
          <cell r="C531" t="str">
            <v xml:space="preserve">CANTER (95) - HEAD GLASS (00-214-1137) - LH</v>
          </cell>
          <cell r="D531" t="str">
            <v>CANTER/95-HGS-LH</v>
          </cell>
          <cell r="E531" t="str">
            <v xml:space="preserve">SI 9631</v>
          </cell>
          <cell r="G531" t="str">
            <v xml:space="preserve">MITSUBISHI </v>
          </cell>
          <cell r="H531" t="str">
            <v xml:space="preserve">SUN IMPEX </v>
          </cell>
          <cell r="I531" t="str">
            <v xml:space="preserve">HEAD GLASS</v>
          </cell>
          <cell r="J531" t="str">
            <v xml:space="preserve">HEAD GLASS</v>
          </cell>
          <cell r="K531">
            <v>1.5</v>
          </cell>
          <cell r="L531">
            <v>234</v>
          </cell>
          <cell r="M531">
            <v>360</v>
          </cell>
        </row>
        <row r="532">
          <cell r="A532">
            <v>13740</v>
          </cell>
          <cell r="B532" t="e">
            <v>#N/A</v>
          </cell>
          <cell r="C532" t="str">
            <v xml:space="preserve">CANTER (95) - HEAD GLASS (00-214-1137) - RH</v>
          </cell>
          <cell r="D532" t="str">
            <v>CANTER/95-HGS-RH</v>
          </cell>
          <cell r="E532" t="str">
            <v xml:space="preserve">SI 9631</v>
          </cell>
          <cell r="G532" t="str">
            <v xml:space="preserve">MITSUBISHI </v>
          </cell>
          <cell r="H532" t="str">
            <v xml:space="preserve">SUN IMPEX </v>
          </cell>
          <cell r="I532" t="str">
            <v xml:space="preserve">HEAD GLASS</v>
          </cell>
          <cell r="J532" t="str">
            <v xml:space="preserve">HEAD GLASS</v>
          </cell>
          <cell r="K532">
            <v>1.5</v>
          </cell>
          <cell r="L532">
            <v>234</v>
          </cell>
          <cell r="M532">
            <v>360</v>
          </cell>
        </row>
        <row r="533">
          <cell r="A533">
            <v>13687</v>
          </cell>
          <cell r="B533">
            <v>13687</v>
          </cell>
          <cell r="C533" t="str">
            <v xml:space="preserve">CANTER (95) - HEAD GLASS (PROJECTION) (00-214-1131) - LH</v>
          </cell>
          <cell r="D533" t="str">
            <v>CANTER/94-HGS-LH</v>
          </cell>
          <cell r="E533" t="str">
            <v>00-MT04-0301A</v>
          </cell>
          <cell r="G533" t="str">
            <v>MITSUBISHI</v>
          </cell>
          <cell r="H533" t="str">
            <v xml:space="preserve">ANCHUI TINCAI SILK CO. LTD</v>
          </cell>
          <cell r="I533" t="str">
            <v xml:space="preserve">HEAD GLASS</v>
          </cell>
          <cell r="J533" t="str">
            <v xml:space="preserve">HEAD GLASS</v>
          </cell>
          <cell r="K533">
            <v>5.7</v>
          </cell>
          <cell r="L533">
            <v>891</v>
          </cell>
          <cell r="M533">
            <v>1380</v>
          </cell>
        </row>
        <row r="534">
          <cell r="A534">
            <v>13686</v>
          </cell>
          <cell r="B534">
            <v>13686</v>
          </cell>
          <cell r="C534" t="str">
            <v xml:space="preserve">CANTER (95) - HEAD GLASS (PROJECTION) (00-214-1131) - RH</v>
          </cell>
          <cell r="D534" t="str">
            <v>CANTER/94-HGS-RH</v>
          </cell>
          <cell r="E534" t="str">
            <v>00-MT04-0301A</v>
          </cell>
          <cell r="G534" t="str">
            <v>MITSUBISHI</v>
          </cell>
          <cell r="H534" t="str">
            <v xml:space="preserve">ANCHUI TINCAI SILK CO. LTD</v>
          </cell>
          <cell r="I534" t="str">
            <v xml:space="preserve">HEAD GLASS</v>
          </cell>
          <cell r="J534" t="str">
            <v xml:space="preserve">HEAD GLASS</v>
          </cell>
          <cell r="K534">
            <v>5.7</v>
          </cell>
          <cell r="L534">
            <v>891</v>
          </cell>
          <cell r="M534">
            <v>1380</v>
          </cell>
        </row>
        <row r="535">
          <cell r="A535">
            <v>10908</v>
          </cell>
          <cell r="B535">
            <v>10908</v>
          </cell>
          <cell r="C535" t="str">
            <v xml:space="preserve">CANTER (95) - HEAD LAMP (214-1137) - LH</v>
          </cell>
          <cell r="D535" t="str">
            <v>CANTER/95-HLA-LH</v>
          </cell>
          <cell r="E535" t="str">
            <v>MT04-0301A</v>
          </cell>
          <cell r="G535" t="str">
            <v>MITSUBISHI</v>
          </cell>
          <cell r="H535" t="str">
            <v xml:space="preserve">ANCHUI TINCAI SILK CO. LTD</v>
          </cell>
          <cell r="I535" t="str">
            <v xml:space="preserve">HEAD LAMP</v>
          </cell>
          <cell r="J535" t="str">
            <v xml:space="preserve">HEAD LAMP</v>
          </cell>
          <cell r="K535">
            <v>130</v>
          </cell>
          <cell r="L535">
            <v>3316</v>
          </cell>
          <cell r="M535">
            <v>5000</v>
          </cell>
        </row>
        <row r="536">
          <cell r="A536">
            <v>10907</v>
          </cell>
          <cell r="B536">
            <v>10907</v>
          </cell>
          <cell r="C536" t="str">
            <v xml:space="preserve">CANTER (95) - HEAD LAMP (214-1137) - RH</v>
          </cell>
          <cell r="D536" t="str">
            <v>CANTER/95-HLA-RH</v>
          </cell>
          <cell r="E536" t="str">
            <v>MT04-0301A</v>
          </cell>
          <cell r="G536" t="str">
            <v>MITSUBISHI</v>
          </cell>
          <cell r="H536" t="str">
            <v xml:space="preserve">ANCHUI TINCAI SILK CO. LTD</v>
          </cell>
          <cell r="I536" t="str">
            <v xml:space="preserve">HEAD LAMP</v>
          </cell>
          <cell r="J536" t="str">
            <v xml:space="preserve">HEAD LAMP</v>
          </cell>
          <cell r="K536">
            <v>130</v>
          </cell>
          <cell r="L536">
            <v>3316</v>
          </cell>
          <cell r="M536">
            <v>5000</v>
          </cell>
        </row>
        <row r="537">
          <cell r="A537">
            <v>12512</v>
          </cell>
          <cell r="B537" t="e">
            <v>#N/A</v>
          </cell>
          <cell r="C537" t="str">
            <v xml:space="preserve">CANTER (FH215/4D32) WIDE-BODY (93-) - LAMINATED FRONT WINDSCREEN - (BROKEN)</v>
          </cell>
          <cell r="D537" t="str">
            <v xml:space="preserve">FE600 LFW/B</v>
          </cell>
          <cell r="E537" t="str">
            <v xml:space="preserve">FE600 LFW/B</v>
          </cell>
          <cell r="F537" t="str">
            <v xml:space="preserve">MITSUBISHI CANTER (FH215/4D32) WIDE-BODY (93-)</v>
          </cell>
          <cell r="G537" t="str">
            <v>MITSUBISHI</v>
          </cell>
          <cell r="H537" t="str">
            <v xml:space="preserve">ZHEJIANG DAKE SAFETY GLASS CO.,LTD</v>
          </cell>
          <cell r="I537" t="str">
            <v>AUTOGLASS</v>
          </cell>
          <cell r="J537" t="str">
            <v>AUTOGLASS</v>
          </cell>
          <cell r="K537">
            <v>19.489999999999998</v>
          </cell>
          <cell r="L537">
            <v>3006</v>
          </cell>
          <cell r="M537">
            <v>4660</v>
          </cell>
        </row>
        <row r="538">
          <cell r="A538">
            <v>10928</v>
          </cell>
          <cell r="B538">
            <v>10928</v>
          </cell>
          <cell r="C538" t="str">
            <v xml:space="preserve">CANTER 4M51 MIRROR WITH FITTINGS</v>
          </cell>
          <cell r="D538" t="str">
            <v>CANTER/05-SM</v>
          </cell>
          <cell r="E538" t="str">
            <v>LL-255</v>
          </cell>
          <cell r="G538" t="str">
            <v>MITSUBISHI</v>
          </cell>
          <cell r="H538" t="str">
            <v xml:space="preserve">JIANGSU L.L TRUCK MIRROR CO.,LTD</v>
          </cell>
          <cell r="I538" t="str">
            <v xml:space="preserve">TRUCK MIRRORS</v>
          </cell>
          <cell r="J538" t="str">
            <v xml:space="preserve">TRUCK MIRRORS</v>
          </cell>
          <cell r="K538">
            <v>8.6</v>
          </cell>
          <cell r="L538">
            <v>219.3</v>
          </cell>
          <cell r="M538">
            <v>350</v>
          </cell>
        </row>
        <row r="539">
          <cell r="A539">
            <v>11989</v>
          </cell>
          <cell r="B539">
            <v>11989</v>
          </cell>
          <cell r="C539" t="str">
            <v xml:space="preserve">CANTER WIDE (4D31) FE400 (85-) - LAMINATED FRONT WINDSCREEN</v>
          </cell>
          <cell r="D539" t="str">
            <v xml:space="preserve">FE400 LFW</v>
          </cell>
          <cell r="E539" t="str">
            <v xml:space="preserve">160291 LFW</v>
          </cell>
          <cell r="F539" t="str">
            <v xml:space="preserve">MITSUBISHI CANTER WIDE (4D31) FE400 (85-)</v>
          </cell>
          <cell r="G539" t="str">
            <v>MITSUBISHI</v>
          </cell>
          <cell r="H539" t="str">
            <v xml:space="preserve">ZHEJIANG DAKE SAFETY GLASS CO.,LTD</v>
          </cell>
          <cell r="I539" t="str">
            <v>AUTOGLASS</v>
          </cell>
          <cell r="J539" t="str">
            <v>AUTOGLASS</v>
          </cell>
          <cell r="K539">
            <v>17.27</v>
          </cell>
          <cell r="L539">
            <v>2</v>
          </cell>
          <cell r="M539">
            <v>3500</v>
          </cell>
        </row>
        <row r="540">
          <cell r="A540">
            <v>10952</v>
          </cell>
          <cell r="B540">
            <v>10952</v>
          </cell>
          <cell r="C540" t="str">
            <v xml:space="preserve">FH SIDE MIRROR</v>
          </cell>
          <cell r="D540" t="str">
            <v>FH-SM</v>
          </cell>
          <cell r="E540" t="str">
            <v xml:space="preserve">LL-065 </v>
          </cell>
          <cell r="G540" t="str">
            <v>MITSUBISHI</v>
          </cell>
          <cell r="H540" t="str">
            <v xml:space="preserve">JIANGSU L.L TRUCK MIRROR CO.,LTD</v>
          </cell>
          <cell r="I540" t="str">
            <v xml:space="preserve">TRUCK MIRRORS</v>
          </cell>
          <cell r="J540" t="str">
            <v xml:space="preserve">TRUCK MIRRORS</v>
          </cell>
          <cell r="K540">
            <v>6.5</v>
          </cell>
          <cell r="L540">
            <v>165.75</v>
          </cell>
          <cell r="M540">
            <v>270</v>
          </cell>
        </row>
        <row r="541">
          <cell r="A541">
            <v>10953</v>
          </cell>
          <cell r="B541" t="e">
            <v>#N/A</v>
          </cell>
          <cell r="C541" t="str">
            <v xml:space="preserve">FH215 - MIRROR GLASS - 2MM</v>
          </cell>
          <cell r="D541" t="str">
            <v>FH-MG</v>
          </cell>
          <cell r="E541" t="str">
            <v>LL-065-00</v>
          </cell>
          <cell r="G541" t="str">
            <v>MITSUBISHI</v>
          </cell>
          <cell r="H541" t="str">
            <v xml:space="preserve">JIANGSU L.L TRUCK MIRROR CO.,LTD</v>
          </cell>
          <cell r="I541" t="str">
            <v xml:space="preserve">TRUCK MIRRORS</v>
          </cell>
          <cell r="J541" t="str">
            <v xml:space="preserve">TRUCK MIRRORS</v>
          </cell>
          <cell r="K541">
            <v>0.39</v>
          </cell>
          <cell r="L541">
            <v>61</v>
          </cell>
          <cell r="M541">
            <v>90</v>
          </cell>
        </row>
        <row r="542">
          <cell r="A542">
            <v>12226</v>
          </cell>
          <cell r="B542" t="e">
            <v>#N/A</v>
          </cell>
          <cell r="C542" t="str">
            <v xml:space="preserve">FH215 - SIDE MIRROR (BROKEN)</v>
          </cell>
          <cell r="D542" t="str">
            <v>FH-SM</v>
          </cell>
          <cell r="E542" t="str">
            <v>LL-065</v>
          </cell>
          <cell r="G542" t="str">
            <v>MITSUBISHI</v>
          </cell>
          <cell r="H542" t="str">
            <v xml:space="preserve">JIANGSU L.L TRUCK MIRROR CO.,LTD</v>
          </cell>
          <cell r="I542" t="str">
            <v xml:space="preserve">TRUCK MIRRORS</v>
          </cell>
          <cell r="J542" t="str">
            <v xml:space="preserve">TRUCK MIRRORS</v>
          </cell>
          <cell r="K542">
            <v>0.98</v>
          </cell>
          <cell r="L542">
            <v>146</v>
          </cell>
          <cell r="M542">
            <v>220</v>
          </cell>
        </row>
        <row r="543">
          <cell r="A543">
            <v>10956</v>
          </cell>
          <cell r="B543">
            <v>10956</v>
          </cell>
          <cell r="C543" t="str">
            <v xml:space="preserve">FSR/FVR/TX/FUSO/FV87/FM80 - (87-93) - TAIL LENS RED</v>
          </cell>
          <cell r="D543" t="str">
            <v>FUSO-TLSR</v>
          </cell>
          <cell r="E543" t="str">
            <v>00-MT05-0202A-R</v>
          </cell>
          <cell r="G543" t="str">
            <v>MITSUBISHI</v>
          </cell>
          <cell r="H543" t="str">
            <v xml:space="preserve">ANCHUI TINCAI SILK CO. LTD</v>
          </cell>
          <cell r="I543" t="str">
            <v>LENS</v>
          </cell>
          <cell r="J543" t="str">
            <v>LENS</v>
          </cell>
          <cell r="K543">
            <v>0.19</v>
          </cell>
          <cell r="L543">
            <v>30</v>
          </cell>
          <cell r="M543">
            <v>50</v>
          </cell>
        </row>
        <row r="544">
          <cell r="A544">
            <v>10957</v>
          </cell>
          <cell r="B544">
            <v>10957</v>
          </cell>
          <cell r="C544" t="str">
            <v xml:space="preserve">FSR/FVR/TX/FUSO/FV87/FM80 - (87-93) - TAIL LENS YELLOW</v>
          </cell>
          <cell r="D544" t="str">
            <v>FUSO-TLSY</v>
          </cell>
          <cell r="E544" t="str">
            <v>00-MT05-0202A-Y</v>
          </cell>
          <cell r="G544" t="str">
            <v>MITSUBISHI</v>
          </cell>
          <cell r="H544" t="str">
            <v xml:space="preserve">ANCHUI TINCAI SILK CO. LTD</v>
          </cell>
          <cell r="I544" t="str">
            <v>LENS</v>
          </cell>
          <cell r="J544" t="str">
            <v>LENS</v>
          </cell>
          <cell r="K544">
            <v>0.19</v>
          </cell>
          <cell r="L544">
            <v>30</v>
          </cell>
          <cell r="M544">
            <v>50</v>
          </cell>
        </row>
        <row r="545">
          <cell r="A545">
            <v>11680</v>
          </cell>
          <cell r="B545">
            <v>11680</v>
          </cell>
          <cell r="C545" t="str">
            <v xml:space="preserve">FUSO - LOGO</v>
          </cell>
          <cell r="D545" t="str">
            <v>FUSO-LOGO</v>
          </cell>
          <cell r="E545" t="str">
            <v>MT05-0219A</v>
          </cell>
          <cell r="F545" t="str">
            <v>FUSO</v>
          </cell>
          <cell r="G545" t="str">
            <v>MITSUBISHI</v>
          </cell>
          <cell r="H545" t="str">
            <v xml:space="preserve">ANCHUI TINCAI SILK CO. LTD</v>
          </cell>
          <cell r="I545" t="str">
            <v xml:space="preserve">SIDE LAMPS &amp; LOGO</v>
          </cell>
          <cell r="J545" t="str">
            <v xml:space="preserve">SIDE LAMPS &amp; LOGO</v>
          </cell>
          <cell r="K545">
            <v>4.5999999999999996</v>
          </cell>
          <cell r="L545">
            <v>719</v>
          </cell>
          <cell r="M545">
            <v>1110</v>
          </cell>
        </row>
        <row r="546">
          <cell r="A546">
            <v>12233</v>
          </cell>
          <cell r="B546" t="e">
            <v>#N/A</v>
          </cell>
          <cell r="C546" t="str">
            <v xml:space="preserve">FUSO - SIDE MIRROR (BROKEN)</v>
          </cell>
          <cell r="D546" t="str">
            <v>FUSO-SM-B</v>
          </cell>
          <cell r="E546" t="str">
            <v>LL-059</v>
          </cell>
          <cell r="G546" t="str">
            <v>MITSUBISHI</v>
          </cell>
          <cell r="H546" t="str">
            <v xml:space="preserve">JIANGSU L.L TRUCK MIRROR CO.,LTD</v>
          </cell>
          <cell r="I546" t="str">
            <v xml:space="preserve">TRUCK MIRRORS</v>
          </cell>
          <cell r="J546" t="str">
            <v xml:space="preserve">TRUCK MIRRORS</v>
          </cell>
          <cell r="K546">
            <v>1.29</v>
          </cell>
          <cell r="L546">
            <v>193</v>
          </cell>
          <cell r="M546">
            <v>300</v>
          </cell>
        </row>
        <row r="547">
          <cell r="A547">
            <v>11624</v>
          </cell>
          <cell r="B547">
            <v>11624</v>
          </cell>
          <cell r="C547" t="str">
            <v xml:space="preserve">FUSO (11-) - HEAD LAMP (TWO SEAL BEAM SQ TYPE) - LH</v>
          </cell>
          <cell r="D547" t="str">
            <v>FUSO/11-HLA-LH</v>
          </cell>
          <cell r="E547" t="str">
            <v>MT05-0201A</v>
          </cell>
          <cell r="F547" t="str">
            <v xml:space="preserve">MITSUBISHI FUSO 355 (11-)</v>
          </cell>
          <cell r="G547" t="str">
            <v>MITSUBISHI</v>
          </cell>
          <cell r="H547" t="str">
            <v xml:space="preserve">ANCHUI TINCAI SILK CO. LTD</v>
          </cell>
          <cell r="I547" t="str">
            <v xml:space="preserve">HEAD LAMP</v>
          </cell>
          <cell r="J547" t="str">
            <v xml:space="preserve">HEAD LAMP</v>
          </cell>
          <cell r="K547">
            <v>12</v>
          </cell>
          <cell r="L547">
            <v>1876</v>
          </cell>
          <cell r="M547">
            <v>2910</v>
          </cell>
        </row>
        <row r="548">
          <cell r="A548">
            <v>11623</v>
          </cell>
          <cell r="B548">
            <v>11623</v>
          </cell>
          <cell r="C548" t="str">
            <v xml:space="preserve">FUSO (11-) - HEAD LAMP (TWO SEAL BEAM SQ TYPE) - RH</v>
          </cell>
          <cell r="D548" t="str">
            <v>FUSO/11-HLA-RH</v>
          </cell>
          <cell r="E548" t="str">
            <v>MT05-0201A</v>
          </cell>
          <cell r="F548" t="str">
            <v xml:space="preserve">MITSUBISHI FUSO 355 (11-)</v>
          </cell>
          <cell r="G548" t="str">
            <v>MITSUBISHI</v>
          </cell>
          <cell r="H548" t="str">
            <v xml:space="preserve">ANCHUI TINCAI SILK CO. LTD</v>
          </cell>
          <cell r="I548" t="str">
            <v xml:space="preserve">HEAD LAMP</v>
          </cell>
          <cell r="J548" t="str">
            <v xml:space="preserve">HEAD LAMP</v>
          </cell>
          <cell r="K548">
            <v>12</v>
          </cell>
          <cell r="L548">
            <v>1876</v>
          </cell>
          <cell r="M548">
            <v>2910</v>
          </cell>
        </row>
        <row r="549">
          <cell r="A549">
            <v>11679</v>
          </cell>
          <cell r="B549">
            <v>11679</v>
          </cell>
          <cell r="C549" t="str">
            <v xml:space="preserve">FUSO (97-) - LIGHT CASE (TWO SEAL BEAM SQ TYPE) - LH</v>
          </cell>
          <cell r="D549" t="str">
            <v>FUSO/97-LCS-LH</v>
          </cell>
          <cell r="E549" t="str">
            <v>MT05-0401B-1</v>
          </cell>
          <cell r="F549" t="str">
            <v xml:space="preserve">MITSUBISHI FUSO 355 (11-)</v>
          </cell>
          <cell r="G549" t="str">
            <v>MITSUBISHI</v>
          </cell>
          <cell r="H549" t="str">
            <v xml:space="preserve">ANCHUI TINCAI SILK CO. LTD</v>
          </cell>
          <cell r="I549" t="str">
            <v xml:space="preserve">LIGHT CASE</v>
          </cell>
          <cell r="J549" t="str">
            <v xml:space="preserve">LIGHT CASE</v>
          </cell>
          <cell r="K549">
            <v>2.68</v>
          </cell>
          <cell r="L549">
            <v>419</v>
          </cell>
          <cell r="M549">
            <v>650</v>
          </cell>
        </row>
        <row r="550">
          <cell r="A550">
            <v>11678</v>
          </cell>
          <cell r="B550">
            <v>11678</v>
          </cell>
          <cell r="C550" t="str">
            <v xml:space="preserve">FUSO (97-) - LIGHT CASE (TWO SEAL BEAM SQ TYPE) - RH</v>
          </cell>
          <cell r="D550" t="str">
            <v>FUSO/97-LCS-RH</v>
          </cell>
          <cell r="E550" t="str">
            <v>MT05-0401B-1</v>
          </cell>
          <cell r="F550" t="str">
            <v xml:space="preserve">MITSUBISHI FUSO 355 (11-)</v>
          </cell>
          <cell r="G550" t="str">
            <v>MITSUBISHI</v>
          </cell>
          <cell r="H550" t="str">
            <v xml:space="preserve">ANCHUI TINCAI SILK CO. LTD</v>
          </cell>
          <cell r="I550" t="str">
            <v xml:space="preserve">LIGHT CASE</v>
          </cell>
          <cell r="J550" t="str">
            <v xml:space="preserve">LIGHT CASE</v>
          </cell>
          <cell r="K550">
            <v>2.68</v>
          </cell>
          <cell r="L550">
            <v>419</v>
          </cell>
          <cell r="M550">
            <v>650</v>
          </cell>
        </row>
        <row r="551">
          <cell r="A551">
            <v>10947</v>
          </cell>
          <cell r="B551">
            <v>10947</v>
          </cell>
          <cell r="C551" t="str">
            <v xml:space="preserve">FUSO 355 (93) - CORNER LAMP - LH</v>
          </cell>
          <cell r="D551" t="str">
            <v>FUSO/93-CLA-RH</v>
          </cell>
          <cell r="E551" t="str">
            <v>MT05-0303</v>
          </cell>
          <cell r="G551" t="str">
            <v>MITSUBISHI</v>
          </cell>
          <cell r="H551" t="str">
            <v xml:space="preserve">ANCHUI TINCAI SILK CO. LTD</v>
          </cell>
          <cell r="I551" t="str">
            <v xml:space="preserve">CORNER LAMP</v>
          </cell>
          <cell r="J551" t="str">
            <v xml:space="preserve">CORNER LAMP</v>
          </cell>
          <cell r="K551">
            <v>15</v>
          </cell>
          <cell r="L551">
            <v>408</v>
          </cell>
          <cell r="M551">
            <v>610</v>
          </cell>
        </row>
        <row r="552">
          <cell r="A552">
            <v>10946</v>
          </cell>
          <cell r="B552">
            <v>10946</v>
          </cell>
          <cell r="C552" t="str">
            <v xml:space="preserve">FUSO 355 (93) - CORNER LAMP - RH</v>
          </cell>
          <cell r="D552" t="str">
            <v>FUSO/93-CLA-RH</v>
          </cell>
          <cell r="E552" t="str">
            <v>MT05-0303</v>
          </cell>
          <cell r="G552" t="str">
            <v>MITSUBISHI</v>
          </cell>
          <cell r="H552" t="str">
            <v xml:space="preserve">ANCHUI TINCAI SILK CO. LTD</v>
          </cell>
          <cell r="I552" t="str">
            <v xml:space="preserve">CORNER LAMP</v>
          </cell>
          <cell r="J552" t="str">
            <v xml:space="preserve">CORNER LAMP</v>
          </cell>
          <cell r="K552">
            <v>15</v>
          </cell>
          <cell r="L552">
            <v>408</v>
          </cell>
          <cell r="M552">
            <v>610</v>
          </cell>
        </row>
        <row r="553">
          <cell r="A553">
            <v>11827</v>
          </cell>
          <cell r="B553">
            <v>11827</v>
          </cell>
          <cell r="C553" t="str">
            <v xml:space="preserve">FUSO 355 (93) - FOG LAMP - CLEAR (214-2008-U-C) - LH</v>
          </cell>
          <cell r="D553" t="str">
            <v>FUSO/93-FLAC-LH</v>
          </cell>
          <cell r="E553" t="str">
            <v>MT05-0304B</v>
          </cell>
          <cell r="F553" t="str">
            <v xml:space="preserve">FUSO 355 (93)</v>
          </cell>
          <cell r="G553" t="str">
            <v>MITSUBISHI</v>
          </cell>
          <cell r="H553" t="str">
            <v xml:space="preserve">ANCHUI TINCAI SILK CO. LTD</v>
          </cell>
          <cell r="I553" t="str">
            <v xml:space="preserve">FOG LAMP</v>
          </cell>
          <cell r="J553" t="str">
            <v xml:space="preserve">FOG LAMP</v>
          </cell>
          <cell r="K553">
            <v>16</v>
          </cell>
          <cell r="L553">
            <v>435</v>
          </cell>
          <cell r="M553">
            <v>650</v>
          </cell>
        </row>
        <row r="554">
          <cell r="A554">
            <v>11826</v>
          </cell>
          <cell r="B554">
            <v>11826</v>
          </cell>
          <cell r="C554" t="str">
            <v xml:space="preserve">FUSO 355 (93) - FOG LAMP - CLEAR (214-2008-U-C) - RH</v>
          </cell>
          <cell r="D554" t="str">
            <v>FUSO/93-FLAC-RH</v>
          </cell>
          <cell r="E554" t="str">
            <v>MT05-0304B</v>
          </cell>
          <cell r="F554" t="str">
            <v xml:space="preserve">FUSO 355 (93)</v>
          </cell>
          <cell r="G554" t="str">
            <v>MITSUBISHI</v>
          </cell>
          <cell r="H554" t="str">
            <v xml:space="preserve">ANCHUI TINCAI SILK CO. LTD</v>
          </cell>
          <cell r="I554" t="str">
            <v xml:space="preserve">FOG LAMP</v>
          </cell>
          <cell r="J554" t="str">
            <v xml:space="preserve">FOG LAMP</v>
          </cell>
          <cell r="K554">
            <v>16</v>
          </cell>
          <cell r="L554">
            <v>435</v>
          </cell>
          <cell r="M554">
            <v>650</v>
          </cell>
        </row>
        <row r="555">
          <cell r="A555">
            <v>11825</v>
          </cell>
          <cell r="B555">
            <v>11825</v>
          </cell>
          <cell r="C555" t="str">
            <v xml:space="preserve">FUSO 355 (93) - FOG LAMP - YELLOW (214-2008) - LH</v>
          </cell>
          <cell r="D555" t="str">
            <v>FUSO/93-FLAY-LH</v>
          </cell>
          <cell r="E555" t="str">
            <v>MT05-0304A</v>
          </cell>
          <cell r="F555" t="str">
            <v xml:space="preserve">FUSO 355 (93)</v>
          </cell>
          <cell r="G555" t="str">
            <v>MITSUBISHI</v>
          </cell>
          <cell r="H555" t="str">
            <v xml:space="preserve">ANCHUI TINCAI SILK CO. LTD</v>
          </cell>
          <cell r="I555" t="str">
            <v xml:space="preserve">FOG LAMP</v>
          </cell>
          <cell r="J555" t="str">
            <v xml:space="preserve">FOG LAMP</v>
          </cell>
          <cell r="K555">
            <v>16</v>
          </cell>
          <cell r="L555">
            <v>435</v>
          </cell>
          <cell r="M555">
            <v>650</v>
          </cell>
        </row>
        <row r="556">
          <cell r="A556">
            <v>11824</v>
          </cell>
          <cell r="B556">
            <v>11824</v>
          </cell>
          <cell r="C556" t="str">
            <v xml:space="preserve">FUSO 355 (93) - FOG LAMP - YELLOW (214-2008) - RH</v>
          </cell>
          <cell r="D556" t="str">
            <v>FUSO/93-FLAY-RH</v>
          </cell>
          <cell r="E556" t="str">
            <v>MT05-0304A</v>
          </cell>
          <cell r="F556" t="str">
            <v xml:space="preserve">FUSO 355 (93)</v>
          </cell>
          <cell r="G556" t="str">
            <v>MITSUBISHI</v>
          </cell>
          <cell r="H556" t="str">
            <v xml:space="preserve">ANCHUI TINCAI SILK CO. LTD</v>
          </cell>
          <cell r="I556" t="str">
            <v xml:space="preserve">FOG LAMP</v>
          </cell>
          <cell r="J556" t="str">
            <v xml:space="preserve">FOG LAMP</v>
          </cell>
          <cell r="K556">
            <v>16</v>
          </cell>
          <cell r="L556">
            <v>435</v>
          </cell>
          <cell r="M556">
            <v>650</v>
          </cell>
        </row>
        <row r="557">
          <cell r="A557">
            <v>10951</v>
          </cell>
          <cell r="B557">
            <v>10951</v>
          </cell>
          <cell r="C557" t="str">
            <v xml:space="preserve">FUSO 355 (93) - FRONT LAMP (WHITE) - LH</v>
          </cell>
          <cell r="D557" t="str">
            <v>FUSO/93-FLAW-LH</v>
          </cell>
          <cell r="E557" t="str">
            <v>MT05-0305A</v>
          </cell>
          <cell r="G557" t="str">
            <v>MITSUBISHI</v>
          </cell>
          <cell r="H557" t="str">
            <v xml:space="preserve">ANCHUI TINCAI SILK CO. LTD</v>
          </cell>
          <cell r="I557" t="str">
            <v xml:space="preserve">BUMPER LAMP</v>
          </cell>
          <cell r="J557" t="str">
            <v xml:space="preserve">BUMPER LAMP</v>
          </cell>
          <cell r="K557">
            <v>2.46</v>
          </cell>
          <cell r="L557">
            <v>384</v>
          </cell>
          <cell r="M557">
            <v>600</v>
          </cell>
        </row>
        <row r="558">
          <cell r="A558">
            <v>10950</v>
          </cell>
          <cell r="B558">
            <v>10950</v>
          </cell>
          <cell r="C558" t="str">
            <v xml:space="preserve">FUSO 355 (93) - FRONT LAMP (WHITE) - RH</v>
          </cell>
          <cell r="D558" t="str">
            <v>FUSO/93-FLAW-RH</v>
          </cell>
          <cell r="E558" t="str">
            <v>MT05-0305A</v>
          </cell>
          <cell r="G558" t="str">
            <v>MITSUBISHI</v>
          </cell>
          <cell r="H558" t="str">
            <v xml:space="preserve">ANCHUI TINCAI SILK CO. LTD</v>
          </cell>
          <cell r="I558" t="str">
            <v xml:space="preserve">BUMPER LAMP</v>
          </cell>
          <cell r="J558" t="str">
            <v xml:space="preserve">BUMPER LAMP</v>
          </cell>
          <cell r="K558">
            <v>2.46</v>
          </cell>
          <cell r="L558">
            <v>384</v>
          </cell>
          <cell r="M558">
            <v>600</v>
          </cell>
        </row>
        <row r="559">
          <cell r="A559">
            <v>12547</v>
          </cell>
          <cell r="B559" t="e">
            <v>#N/A</v>
          </cell>
          <cell r="C559" t="str">
            <v xml:space="preserve">FUSO 355 (93) - FRONT LAMP (WHITE) (BROKEN) - LH</v>
          </cell>
          <cell r="D559" t="str">
            <v>FUSO/93-FLAW-LH/B</v>
          </cell>
          <cell r="E559" t="str">
            <v>MT05-0305A</v>
          </cell>
          <cell r="G559" t="str">
            <v>MITSUBISHI</v>
          </cell>
          <cell r="H559" t="str">
            <v xml:space="preserve">ANCHUI TINCAI SILK CO. LTD</v>
          </cell>
          <cell r="I559" t="str">
            <v xml:space="preserve">BUMPER LAMP</v>
          </cell>
          <cell r="J559" t="str">
            <v xml:space="preserve">BUMPER LAMP</v>
          </cell>
          <cell r="K559">
            <v>2.29</v>
          </cell>
          <cell r="L559">
            <v>340.35</v>
          </cell>
          <cell r="M559">
            <v>530</v>
          </cell>
        </row>
        <row r="560">
          <cell r="A560">
            <v>12546</v>
          </cell>
          <cell r="B560" t="e">
            <v>#N/A</v>
          </cell>
          <cell r="C560" t="str">
            <v xml:space="preserve">FUSO 355 (93) - FRONT LAMP (WHITE) (BROKEN) - RH</v>
          </cell>
          <cell r="D560" t="str">
            <v>FUSO/93-FLAW-RH/B</v>
          </cell>
          <cell r="E560" t="str">
            <v>MT05-0305A</v>
          </cell>
          <cell r="G560" t="str">
            <v>MITSUBISHI</v>
          </cell>
          <cell r="H560" t="str">
            <v xml:space="preserve">ANCHUI TINCAI SILK CO. LTD</v>
          </cell>
          <cell r="I560" t="str">
            <v xml:space="preserve">BUMPER LAMP</v>
          </cell>
          <cell r="J560" t="str">
            <v xml:space="preserve">BUMPER LAMP</v>
          </cell>
          <cell r="K560">
            <v>2.29</v>
          </cell>
          <cell r="L560">
            <v>340.35</v>
          </cell>
          <cell r="M560">
            <v>530</v>
          </cell>
        </row>
        <row r="561">
          <cell r="A561">
            <v>10949</v>
          </cell>
          <cell r="B561">
            <v>10949</v>
          </cell>
          <cell r="C561" t="str">
            <v xml:space="preserve">FUSO 355 (93) - FRONT LAMP (YELLOW) - LH</v>
          </cell>
          <cell r="D561" t="str">
            <v>FUSO/93-FLAY-LH</v>
          </cell>
          <cell r="E561" t="str">
            <v>MT05-0305</v>
          </cell>
          <cell r="G561" t="str">
            <v>MITSUBISHI</v>
          </cell>
          <cell r="H561" t="str">
            <v xml:space="preserve">ANCHUI TINCAI SILK CO. LTD</v>
          </cell>
          <cell r="I561" t="str">
            <v xml:space="preserve">BUMPER LAMP</v>
          </cell>
          <cell r="J561" t="str">
            <v xml:space="preserve">BUMPER LAMP</v>
          </cell>
          <cell r="K561">
            <v>16</v>
          </cell>
          <cell r="L561">
            <v>408</v>
          </cell>
          <cell r="M561">
            <v>610</v>
          </cell>
        </row>
        <row r="562">
          <cell r="A562">
            <v>10948</v>
          </cell>
          <cell r="B562">
            <v>10948</v>
          </cell>
          <cell r="C562" t="str">
            <v xml:space="preserve">FUSO 355 (93) - FRONT LAMP (YELLOW) - RH</v>
          </cell>
          <cell r="D562" t="str">
            <v>FUSO/93-FLAY-RH</v>
          </cell>
          <cell r="E562" t="str">
            <v>MT05-0305</v>
          </cell>
          <cell r="G562" t="str">
            <v>MITSUBISHI</v>
          </cell>
          <cell r="H562" t="str">
            <v xml:space="preserve">ANCHUI TINCAI SILK CO. LTD</v>
          </cell>
          <cell r="I562" t="str">
            <v xml:space="preserve">BUMPER LAMP</v>
          </cell>
          <cell r="J562" t="str">
            <v xml:space="preserve">BUMPER LAMP</v>
          </cell>
          <cell r="K562">
            <v>16</v>
          </cell>
          <cell r="L562">
            <v>408</v>
          </cell>
          <cell r="M562">
            <v>610</v>
          </cell>
        </row>
        <row r="563">
          <cell r="A563">
            <v>12988</v>
          </cell>
          <cell r="B563" t="e">
            <v>#N/A</v>
          </cell>
          <cell r="C563" t="str">
            <v xml:space="preserve">FUSO 355 (93) - FRONT LAMP (YELLOW) (BROKEN) - RH</v>
          </cell>
          <cell r="D563" t="str">
            <v>FUSO/93-FLAY-RH</v>
          </cell>
          <cell r="E563" t="str">
            <v>MT05-0305</v>
          </cell>
          <cell r="G563" t="str">
            <v>MITSUBISHI</v>
          </cell>
          <cell r="H563" t="str">
            <v xml:space="preserve">ANCHUI TINCAI SILK CO. LTD</v>
          </cell>
          <cell r="I563" t="str">
            <v xml:space="preserve">BUMPER LAMP</v>
          </cell>
          <cell r="J563" t="str">
            <v xml:space="preserve">BUMPER LAMP</v>
          </cell>
          <cell r="K563">
            <v>2.29</v>
          </cell>
          <cell r="L563">
            <v>340.35</v>
          </cell>
          <cell r="M563">
            <v>530</v>
          </cell>
        </row>
        <row r="564">
          <cell r="A564">
            <v>11708</v>
          </cell>
          <cell r="B564" t="e">
            <v>#N/A</v>
          </cell>
          <cell r="C564" t="str">
            <v xml:space="preserve">FUSO 355 (93) - HEAD GLASS - LH</v>
          </cell>
          <cell r="D564" t="str">
            <v>FUSO/93-HGS-LH</v>
          </cell>
          <cell r="E564" t="str">
            <v xml:space="preserve">SI 9480</v>
          </cell>
          <cell r="G564" t="str">
            <v xml:space="preserve">MITSUBISHI </v>
          </cell>
          <cell r="H564" t="str">
            <v xml:space="preserve">SUN IMPEX </v>
          </cell>
          <cell r="I564" t="str">
            <v xml:space="preserve">HEAD GLASS</v>
          </cell>
          <cell r="J564" t="str">
            <v xml:space="preserve">HEAD GLASS</v>
          </cell>
          <cell r="K564">
            <v>1.5</v>
          </cell>
          <cell r="L564">
            <v>234</v>
          </cell>
          <cell r="M564">
            <v>360</v>
          </cell>
        </row>
        <row r="565">
          <cell r="A565">
            <v>11707</v>
          </cell>
          <cell r="B565" t="e">
            <v>#N/A</v>
          </cell>
          <cell r="C565" t="str">
            <v xml:space="preserve">FUSO 355 (93) - HEAD GLASS - RH</v>
          </cell>
          <cell r="D565" t="str">
            <v>FUSO/93-HGS-RH</v>
          </cell>
          <cell r="E565" t="str">
            <v xml:space="preserve">SI 9480</v>
          </cell>
          <cell r="G565" t="str">
            <v xml:space="preserve">MITSUBISHI </v>
          </cell>
          <cell r="H565" t="str">
            <v xml:space="preserve">SUN IMPEX </v>
          </cell>
          <cell r="I565" t="str">
            <v xml:space="preserve">HEAD GLASS</v>
          </cell>
          <cell r="J565" t="str">
            <v xml:space="preserve">HEAD GLASS</v>
          </cell>
          <cell r="K565">
            <v>1.5</v>
          </cell>
          <cell r="L565">
            <v>234</v>
          </cell>
          <cell r="M565">
            <v>360</v>
          </cell>
        </row>
        <row r="566">
          <cell r="A566">
            <v>10945</v>
          </cell>
          <cell r="B566">
            <v>10945</v>
          </cell>
          <cell r="C566" t="str">
            <v xml:space="preserve">FUSO 355 (93) - HEAD LAMP - LH</v>
          </cell>
          <cell r="D566" t="str">
            <v>FUSO/93-HLA-LH</v>
          </cell>
          <cell r="E566" t="str">
            <v>MT05-0301</v>
          </cell>
          <cell r="G566" t="str">
            <v>MITSUBISHI</v>
          </cell>
          <cell r="H566" t="str">
            <v xml:space="preserve">ANCHUI TINCAI SILK CO. LTD</v>
          </cell>
          <cell r="I566" t="str">
            <v xml:space="preserve">HEAD LAMP</v>
          </cell>
          <cell r="J566" t="str">
            <v xml:space="preserve">HEAD LAMP</v>
          </cell>
          <cell r="K566">
            <v>90</v>
          </cell>
          <cell r="L566">
            <v>2288.52</v>
          </cell>
          <cell r="M566">
            <v>3400</v>
          </cell>
        </row>
        <row r="567">
          <cell r="A567">
            <v>10944</v>
          </cell>
          <cell r="B567">
            <v>10944</v>
          </cell>
          <cell r="C567" t="str">
            <v xml:space="preserve">FUSO 355 (93) - HEAD LAMP - RH</v>
          </cell>
          <cell r="D567" t="str">
            <v>FUSO/93-HLA-RH</v>
          </cell>
          <cell r="E567" t="str">
            <v>MT05-0301</v>
          </cell>
          <cell r="G567" t="str">
            <v>MITSUBISHI</v>
          </cell>
          <cell r="H567" t="str">
            <v xml:space="preserve">ANCHUI TINCAI SILK CO. LTD</v>
          </cell>
          <cell r="I567" t="str">
            <v xml:space="preserve">HEAD LAMP</v>
          </cell>
          <cell r="J567" t="str">
            <v xml:space="preserve">HEAD LAMP</v>
          </cell>
          <cell r="K567">
            <v>90</v>
          </cell>
          <cell r="L567">
            <v>2288.52</v>
          </cell>
          <cell r="M567">
            <v>3400</v>
          </cell>
        </row>
        <row r="568">
          <cell r="A568">
            <v>12977</v>
          </cell>
          <cell r="B568" t="e">
            <v>#N/A</v>
          </cell>
          <cell r="C568" t="str">
            <v xml:space="preserve">FUSO 355 (93) - HEAD LAMP (BROKEN) - RH</v>
          </cell>
          <cell r="D568" t="str">
            <v>FUSO/93-HLA-RH</v>
          </cell>
          <cell r="E568" t="str">
            <v>MT05-0301</v>
          </cell>
          <cell r="G568" t="str">
            <v>MITSUBISHI</v>
          </cell>
          <cell r="H568" t="str">
            <v xml:space="preserve">ANCHUI TINCAI SILK CO. LTD</v>
          </cell>
          <cell r="I568" t="str">
            <v xml:space="preserve">HEAD LAMP</v>
          </cell>
          <cell r="J568" t="str">
            <v xml:space="preserve">HEAD LAMP</v>
          </cell>
          <cell r="K568">
            <v>13.71</v>
          </cell>
          <cell r="L568">
            <v>2037.65</v>
          </cell>
          <cell r="M568">
            <v>3160</v>
          </cell>
        </row>
        <row r="569">
          <cell r="A569">
            <v>11639</v>
          </cell>
          <cell r="B569">
            <v>11639</v>
          </cell>
          <cell r="C569" t="str">
            <v xml:space="preserve">FUSO 355 (93) - ORNAMENTAL PLATE - LH</v>
          </cell>
          <cell r="D569" t="str">
            <v>FUSO/93-OP-LH</v>
          </cell>
          <cell r="E569" t="str">
            <v>214-2509</v>
          </cell>
          <cell r="G569" t="str">
            <v>MITSUBISHI</v>
          </cell>
          <cell r="H569" t="str">
            <v xml:space="preserve">ANCHUI TINCAI SILK CO. LTD</v>
          </cell>
          <cell r="I569" t="str">
            <v xml:space="preserve">BODY PARTS</v>
          </cell>
          <cell r="J569" t="str">
            <v xml:space="preserve">BODY PARTS</v>
          </cell>
          <cell r="K569">
            <v>1.3</v>
          </cell>
          <cell r="L569">
            <v>203</v>
          </cell>
          <cell r="M569">
            <v>310</v>
          </cell>
        </row>
        <row r="570">
          <cell r="A570">
            <v>11638</v>
          </cell>
          <cell r="B570">
            <v>11638</v>
          </cell>
          <cell r="C570" t="str">
            <v xml:space="preserve">FUSO 355 (93) - ORNAMENTAL PLATE - RH</v>
          </cell>
          <cell r="D570" t="str">
            <v>FUSO/93-OP-RH</v>
          </cell>
          <cell r="E570" t="str">
            <v>214-2509</v>
          </cell>
          <cell r="G570" t="str">
            <v>MITSUBISHI</v>
          </cell>
          <cell r="H570" t="str">
            <v xml:space="preserve">ANCHUI TINCAI SILK CO. LTD</v>
          </cell>
          <cell r="I570" t="str">
            <v xml:space="preserve">BODY PARTS</v>
          </cell>
          <cell r="J570" t="str">
            <v xml:space="preserve">BODY PARTS</v>
          </cell>
          <cell r="K570">
            <v>1.3</v>
          </cell>
          <cell r="L570">
            <v>203</v>
          </cell>
          <cell r="M570">
            <v>310</v>
          </cell>
        </row>
        <row r="571">
          <cell r="A571">
            <v>11510</v>
          </cell>
          <cell r="B571">
            <v>11510</v>
          </cell>
          <cell r="C571" t="str">
            <v xml:space="preserve">FUSO 355 (93) - SIDE LAMP</v>
          </cell>
          <cell r="D571" t="str">
            <v>FUSO/93-SLA</v>
          </cell>
          <cell r="E571" t="str">
            <v>MT05-0306</v>
          </cell>
          <cell r="G571" t="str">
            <v>MITSUBISHI</v>
          </cell>
          <cell r="H571" t="str">
            <v xml:space="preserve">ANCHUI TINCAI SILK CO. LTD</v>
          </cell>
          <cell r="I571" t="str">
            <v xml:space="preserve">SIDE LAMPS &amp; LOGO</v>
          </cell>
          <cell r="J571" t="str">
            <v xml:space="preserve">SIDE LAMPS &amp; LOGO</v>
          </cell>
          <cell r="K571">
            <v>9</v>
          </cell>
          <cell r="L571">
            <v>245</v>
          </cell>
          <cell r="M571">
            <v>370</v>
          </cell>
        </row>
        <row r="572">
          <cell r="A572">
            <v>11732</v>
          </cell>
          <cell r="B572">
            <v>11732</v>
          </cell>
          <cell r="C572" t="str">
            <v xml:space="preserve">FUSO 355 (97-07) - CORNER LAMP - RH</v>
          </cell>
          <cell r="D572" t="str">
            <v>FUSO/97-CLA-RH</v>
          </cell>
          <cell r="E572" t="str">
            <v>MT05-0403</v>
          </cell>
          <cell r="F572" t="str">
            <v xml:space="preserve">MITSUBISHI FUSO 355 (97-07)</v>
          </cell>
          <cell r="G572" t="str">
            <v>MITSUBISHI</v>
          </cell>
          <cell r="H572" t="str">
            <v xml:space="preserve">ANCHUI TINCAI SILK CO. LTD</v>
          </cell>
          <cell r="I572" t="str">
            <v xml:space="preserve">CORNER LAMP</v>
          </cell>
          <cell r="J572" t="str">
            <v xml:space="preserve">CORNER LAMP</v>
          </cell>
          <cell r="K572">
            <v>25</v>
          </cell>
          <cell r="L572">
            <v>680</v>
          </cell>
          <cell r="M572">
            <v>1020</v>
          </cell>
        </row>
        <row r="573">
          <cell r="A573">
            <v>11733</v>
          </cell>
          <cell r="B573">
            <v>11733</v>
          </cell>
          <cell r="C573" t="str">
            <v xml:space="preserve">FUSO 355 (97-07) - CORNER LAMP -LH</v>
          </cell>
          <cell r="D573" t="str">
            <v>FUSO/97-CLA-LH</v>
          </cell>
          <cell r="E573" t="str">
            <v>MT05-0403</v>
          </cell>
          <cell r="F573" t="str">
            <v xml:space="preserve">MITSUBISHI FUSO 355 (97-07)</v>
          </cell>
          <cell r="G573" t="str">
            <v>MITSUBISHI</v>
          </cell>
          <cell r="H573" t="str">
            <v xml:space="preserve">ANCHUI TINCAI SILK CO. LTD</v>
          </cell>
          <cell r="I573" t="str">
            <v xml:space="preserve">CORNER LAMP</v>
          </cell>
          <cell r="J573" t="str">
            <v xml:space="preserve">CORNER LAMP</v>
          </cell>
          <cell r="K573">
            <v>25</v>
          </cell>
          <cell r="L573">
            <v>680</v>
          </cell>
          <cell r="M573">
            <v>1020</v>
          </cell>
        </row>
        <row r="574">
          <cell r="A574">
            <v>11674</v>
          </cell>
          <cell r="B574">
            <v>11674</v>
          </cell>
          <cell r="C574" t="str">
            <v xml:space="preserve">FUSO 355 (97-07) - GRILL ASSEMBLY</v>
          </cell>
          <cell r="D574" t="str">
            <v>FUSO/97-GRL</v>
          </cell>
          <cell r="E574" t="str">
            <v>MT05-0411</v>
          </cell>
          <cell r="F574" t="str">
            <v xml:space="preserve">FUSO 355 (97-07)</v>
          </cell>
          <cell r="G574" t="str">
            <v>MITSUBISHI</v>
          </cell>
          <cell r="H574" t="str">
            <v xml:space="preserve">ANCHUI TINCAI SILK CO. LTD</v>
          </cell>
          <cell r="I574" t="str">
            <v>GRILL</v>
          </cell>
          <cell r="J574" t="str">
            <v>GRILL</v>
          </cell>
          <cell r="K574">
            <v>17</v>
          </cell>
          <cell r="L574">
            <v>2657</v>
          </cell>
          <cell r="M574">
            <v>4120</v>
          </cell>
        </row>
        <row r="575">
          <cell r="A575">
            <v>11512</v>
          </cell>
          <cell r="B575">
            <v>11512</v>
          </cell>
          <cell r="C575" t="str">
            <v xml:space="preserve">FUSO 355 (97-07) - HEAD LAMP (PROJECTOR) - LH</v>
          </cell>
          <cell r="D575" t="str">
            <v>FUSO/97-HLAP-LH</v>
          </cell>
          <cell r="E575" t="str">
            <v>MT05-0401</v>
          </cell>
          <cell r="G575" t="str">
            <v>MITSUBISHI</v>
          </cell>
          <cell r="H575" t="str">
            <v xml:space="preserve">ANCHUI TINCAI SILK CO. LTD</v>
          </cell>
          <cell r="I575" t="str">
            <v xml:space="preserve">HEAD LAMP</v>
          </cell>
          <cell r="J575" t="str">
            <v xml:space="preserve">HEAD LAMP</v>
          </cell>
          <cell r="K575">
            <v>23.54</v>
          </cell>
          <cell r="L575">
            <v>3679</v>
          </cell>
          <cell r="M575">
            <v>5700</v>
          </cell>
        </row>
        <row r="576">
          <cell r="A576">
            <v>11511</v>
          </cell>
          <cell r="B576">
            <v>11511</v>
          </cell>
          <cell r="C576" t="str">
            <v xml:space="preserve">FUSO 355 (97-07) - HEAD LAMP (PROJECTOR) - RH</v>
          </cell>
          <cell r="D576" t="str">
            <v>FUSO/97-HLAP-RH</v>
          </cell>
          <cell r="E576" t="str">
            <v>MT05-0401</v>
          </cell>
          <cell r="G576" t="str">
            <v>MITSUBISHI</v>
          </cell>
          <cell r="H576" t="str">
            <v xml:space="preserve">ANCHUI TINCAI SILK CO. LTD</v>
          </cell>
          <cell r="I576" t="str">
            <v xml:space="preserve">HEAD LAMP</v>
          </cell>
          <cell r="J576" t="str">
            <v xml:space="preserve">HEAD LAMP</v>
          </cell>
          <cell r="K576">
            <v>23.54</v>
          </cell>
          <cell r="L576">
            <v>3679</v>
          </cell>
          <cell r="M576">
            <v>5700</v>
          </cell>
        </row>
        <row r="577">
          <cell r="A577">
            <v>12830</v>
          </cell>
          <cell r="B577">
            <v>12830</v>
          </cell>
          <cell r="C577" t="str">
            <v xml:space="preserve">FUSO 355 (97-07) - HEAD LAMP (SEAL BEAM TYPE) - RH</v>
          </cell>
          <cell r="D577" t="str">
            <v>FUSO/97-HLASB-RH</v>
          </cell>
          <cell r="E577" t="str">
            <v>MT05-0401B</v>
          </cell>
          <cell r="G577" t="str">
            <v>MITSUBISHI</v>
          </cell>
          <cell r="H577" t="str">
            <v xml:space="preserve">ANCHUI TINCAI SILK CO. LTD</v>
          </cell>
          <cell r="I577" t="str">
            <v xml:space="preserve">HEAD LAMP</v>
          </cell>
          <cell r="J577" t="str">
            <v xml:space="preserve">HEAD LAMP</v>
          </cell>
          <cell r="K577">
            <v>23.54</v>
          </cell>
          <cell r="L577">
            <v>3679</v>
          </cell>
          <cell r="M577">
            <v>5700</v>
          </cell>
        </row>
        <row r="578">
          <cell r="A578">
            <v>11675</v>
          </cell>
          <cell r="B578">
            <v>11675</v>
          </cell>
          <cell r="C578" t="str">
            <v xml:space="preserve">FUSO 355 (97-07) - LOWER GRILL</v>
          </cell>
          <cell r="D578" t="str">
            <v>FUSO/97-LGRL</v>
          </cell>
          <cell r="E578" t="str">
            <v>MT05-0407B-1</v>
          </cell>
          <cell r="F578" t="str">
            <v xml:space="preserve">FUSO 355 (97-07)</v>
          </cell>
          <cell r="G578" t="str">
            <v>MITSUBISHI</v>
          </cell>
          <cell r="H578" t="str">
            <v xml:space="preserve">ANCHUI TINCAI SILK CO. LTD</v>
          </cell>
          <cell r="I578" t="str">
            <v>GRILL</v>
          </cell>
          <cell r="J578" t="str">
            <v>GRILL</v>
          </cell>
          <cell r="K578">
            <v>3</v>
          </cell>
          <cell r="L578">
            <v>469</v>
          </cell>
          <cell r="M578">
            <v>730</v>
          </cell>
        </row>
        <row r="579">
          <cell r="A579">
            <v>11677</v>
          </cell>
          <cell r="B579">
            <v>11677</v>
          </cell>
          <cell r="C579" t="str">
            <v xml:space="preserve">FUSO 355 (97-07) - SIDE GRILL - LH</v>
          </cell>
          <cell r="D579" t="str">
            <v>FUSO/97-SGRL-LH</v>
          </cell>
          <cell r="E579" t="str">
            <v>MT05-0403-1</v>
          </cell>
          <cell r="F579" t="str">
            <v xml:space="preserve">FUSO 355 (97-07)</v>
          </cell>
          <cell r="G579" t="str">
            <v>MITSUBISHI</v>
          </cell>
          <cell r="H579" t="str">
            <v xml:space="preserve">ANCHUI TINCAI SILK CO. LTD</v>
          </cell>
          <cell r="I579" t="str">
            <v>GRILL</v>
          </cell>
          <cell r="J579" t="str">
            <v>GRILL</v>
          </cell>
          <cell r="K579">
            <v>4</v>
          </cell>
          <cell r="L579">
            <v>625</v>
          </cell>
          <cell r="M579">
            <v>970</v>
          </cell>
        </row>
        <row r="580">
          <cell r="A580">
            <v>11676</v>
          </cell>
          <cell r="B580">
            <v>11676</v>
          </cell>
          <cell r="C580" t="str">
            <v xml:space="preserve">FUSO 355 (97-07) - SIDE GRILL - RH</v>
          </cell>
          <cell r="D580" t="str">
            <v>FUSO/97-SGRL-RH</v>
          </cell>
          <cell r="E580" t="str">
            <v>MT05-0403-1</v>
          </cell>
          <cell r="F580" t="str">
            <v xml:space="preserve">FUSO 355 (97-07)</v>
          </cell>
          <cell r="G580" t="str">
            <v>MITSUBISHI</v>
          </cell>
          <cell r="H580" t="str">
            <v xml:space="preserve">ANCHUI TINCAI SILK CO. LTD</v>
          </cell>
          <cell r="I580" t="str">
            <v>GRILL</v>
          </cell>
          <cell r="J580" t="str">
            <v>GRILL</v>
          </cell>
          <cell r="K580">
            <v>4</v>
          </cell>
          <cell r="L580">
            <v>625</v>
          </cell>
          <cell r="M580">
            <v>970</v>
          </cell>
        </row>
        <row r="581">
          <cell r="A581">
            <v>11513</v>
          </cell>
          <cell r="B581">
            <v>11513</v>
          </cell>
          <cell r="C581" t="str">
            <v xml:space="preserve">FUSO 355 (97-07) - SIDE LAMP</v>
          </cell>
          <cell r="D581" t="str">
            <v>FUSO/97-SLA</v>
          </cell>
          <cell r="E581" t="str">
            <v>MT05-0406A</v>
          </cell>
          <cell r="G581" t="str">
            <v>MITSUBISHI</v>
          </cell>
          <cell r="H581" t="str">
            <v xml:space="preserve">ANCHUI TINCAI SILK CO. LTD</v>
          </cell>
          <cell r="I581" t="str">
            <v xml:space="preserve">SIDE LAMPS &amp; LOGO</v>
          </cell>
          <cell r="J581" t="str">
            <v xml:space="preserve">SIDE LAMPS &amp; LOGO</v>
          </cell>
          <cell r="K581">
            <v>1.5</v>
          </cell>
          <cell r="L581">
            <v>234</v>
          </cell>
          <cell r="M581">
            <v>360</v>
          </cell>
        </row>
        <row r="582">
          <cell r="A582">
            <v>11514</v>
          </cell>
          <cell r="B582">
            <v>11514</v>
          </cell>
          <cell r="C582" t="str">
            <v xml:space="preserve">FUSO 355 (97-07) - UPPER GRILL</v>
          </cell>
          <cell r="D582" t="str">
            <v>FUSO/97-UGRL</v>
          </cell>
          <cell r="E582" t="str">
            <v>MT05-0414-1</v>
          </cell>
          <cell r="F582" t="str">
            <v xml:space="preserve">FUSO 355 (97-07)</v>
          </cell>
          <cell r="G582" t="str">
            <v>MITSUBISHI</v>
          </cell>
          <cell r="H582" t="str">
            <v xml:space="preserve">ANCHUI TINCAI SILK CO. LTD</v>
          </cell>
          <cell r="I582" t="str">
            <v>GRILL</v>
          </cell>
          <cell r="J582" t="str">
            <v>GRILL</v>
          </cell>
          <cell r="K582">
            <v>3.5</v>
          </cell>
          <cell r="L582">
            <v>547</v>
          </cell>
          <cell r="M582">
            <v>850</v>
          </cell>
        </row>
        <row r="583">
          <cell r="A583">
            <v>11729</v>
          </cell>
          <cell r="B583">
            <v>11729</v>
          </cell>
          <cell r="C583" t="str">
            <v xml:space="preserve">FUSO FIGHTER (03) - CORNER LAMP (214-1565-UE-Y) - LH</v>
          </cell>
          <cell r="D583" t="str">
            <v>FUSO/03-CLA-LH</v>
          </cell>
          <cell r="E583" t="str">
            <v>MT05-0303A</v>
          </cell>
          <cell r="F583" t="str">
            <v xml:space="preserve">FUSO FIGHTER (03)</v>
          </cell>
          <cell r="G583" t="str">
            <v>MITSUBISHI</v>
          </cell>
          <cell r="H583" t="str">
            <v xml:space="preserve">ANCHUI TINCAI SILK CO. LTD</v>
          </cell>
          <cell r="I583" t="str">
            <v xml:space="preserve">CORNER LAMP</v>
          </cell>
          <cell r="J583" t="str">
            <v xml:space="preserve">CORNER LAMP</v>
          </cell>
          <cell r="K583">
            <v>35</v>
          </cell>
          <cell r="L583">
            <v>952</v>
          </cell>
          <cell r="M583">
            <v>1430</v>
          </cell>
        </row>
        <row r="584">
          <cell r="A584">
            <v>11728</v>
          </cell>
          <cell r="B584">
            <v>11728</v>
          </cell>
          <cell r="C584" t="str">
            <v xml:space="preserve">FUSO FIGHTER (03) - CORNER LAMP (214-1565-UE-Y) - RH</v>
          </cell>
          <cell r="D584" t="str">
            <v>FUSO/03-CLA-RH</v>
          </cell>
          <cell r="E584" t="str">
            <v>MT05-0303A</v>
          </cell>
          <cell r="F584" t="str">
            <v xml:space="preserve">FUSO FIGHTER (03)</v>
          </cell>
          <cell r="G584" t="str">
            <v>MITSUBISHI</v>
          </cell>
          <cell r="H584" t="str">
            <v xml:space="preserve">ANCHUI TINCAI SILK CO. LTD</v>
          </cell>
          <cell r="I584" t="str">
            <v xml:space="preserve">CORNER LAMP</v>
          </cell>
          <cell r="J584" t="str">
            <v xml:space="preserve">CORNER LAMP</v>
          </cell>
          <cell r="K584">
            <v>35</v>
          </cell>
          <cell r="L584">
            <v>952</v>
          </cell>
          <cell r="M584">
            <v>1430</v>
          </cell>
        </row>
        <row r="585">
          <cell r="A585">
            <v>11673</v>
          </cell>
          <cell r="B585">
            <v>11673</v>
          </cell>
          <cell r="C585" t="str">
            <v xml:space="preserve">FUSO FIGHTER (03) - HEAD LAMP (214-1174) - LH</v>
          </cell>
          <cell r="D585" t="str">
            <v>FUSO/03-HLA-LH</v>
          </cell>
          <cell r="E585" t="str">
            <v>MT05-0301A</v>
          </cell>
          <cell r="F585" t="str">
            <v xml:space="preserve">FUSO FIGHTER (03)</v>
          </cell>
          <cell r="G585" t="str">
            <v>MITSUBISHI</v>
          </cell>
          <cell r="H585" t="str">
            <v xml:space="preserve">ANCHUI TINCAI SILK CO. LTD</v>
          </cell>
          <cell r="I585" t="str">
            <v xml:space="preserve">HEAD LAMP</v>
          </cell>
          <cell r="J585" t="str">
            <v xml:space="preserve">HEAD LAMP</v>
          </cell>
          <cell r="K585">
            <v>300</v>
          </cell>
          <cell r="L585">
            <v>6750</v>
          </cell>
          <cell r="M585">
            <v>10460</v>
          </cell>
        </row>
        <row r="586">
          <cell r="A586">
            <v>11672</v>
          </cell>
          <cell r="B586">
            <v>11672</v>
          </cell>
          <cell r="C586" t="str">
            <v xml:space="preserve">FUSO FIGHTER (03) - HEAD LAMP (214-1174) - RH</v>
          </cell>
          <cell r="D586" t="str">
            <v>FUSO/03-HLA-RH</v>
          </cell>
          <cell r="E586" t="str">
            <v>MT05-0301A</v>
          </cell>
          <cell r="F586" t="str">
            <v xml:space="preserve">FUSO FIGHTER (03)</v>
          </cell>
          <cell r="G586" t="str">
            <v>MITSUBISHI</v>
          </cell>
          <cell r="H586" t="str">
            <v xml:space="preserve">ANCHUI TINCAI SILK CO. LTD</v>
          </cell>
          <cell r="I586" t="str">
            <v xml:space="preserve">HEAD LAMP</v>
          </cell>
          <cell r="J586" t="str">
            <v xml:space="preserve">HEAD LAMP</v>
          </cell>
          <cell r="K586">
            <v>48</v>
          </cell>
          <cell r="L586">
            <v>7502</v>
          </cell>
          <cell r="M586">
            <v>10460</v>
          </cell>
        </row>
        <row r="587">
          <cell r="A587">
            <v>10936</v>
          </cell>
          <cell r="B587">
            <v>10936</v>
          </cell>
          <cell r="C587" t="str">
            <v xml:space="preserve">FUSO FV87/FM80 - (87-93) - CORNER LAMP - LH</v>
          </cell>
          <cell r="D587" t="str">
            <v>FUSO/87-CLA-LH</v>
          </cell>
          <cell r="E587" t="str">
            <v>MT05-0103</v>
          </cell>
          <cell r="G587" t="str">
            <v>MITSUBISHI</v>
          </cell>
          <cell r="H587" t="str">
            <v xml:space="preserve">ANCHUI TINCAI SILK CO. LTD</v>
          </cell>
          <cell r="I587" t="str">
            <v xml:space="preserve">CORNER LAMP</v>
          </cell>
          <cell r="J587" t="str">
            <v xml:space="preserve">CORNER LAMP</v>
          </cell>
          <cell r="K587">
            <v>12</v>
          </cell>
          <cell r="L587">
            <v>306</v>
          </cell>
          <cell r="M587">
            <v>460</v>
          </cell>
        </row>
        <row r="588">
          <cell r="A588">
            <v>10935</v>
          </cell>
          <cell r="B588">
            <v>10935</v>
          </cell>
          <cell r="C588" t="str">
            <v xml:space="preserve">FUSO FV87/FM80 - (87-93) - CORNER LAMP - RH</v>
          </cell>
          <cell r="D588" t="str">
            <v>FUSO/87-CLA-RH</v>
          </cell>
          <cell r="E588" t="str">
            <v>MT05-0103</v>
          </cell>
          <cell r="G588" t="str">
            <v>MITSUBISHI</v>
          </cell>
          <cell r="H588" t="str">
            <v xml:space="preserve">ANCHUI TINCAI SILK CO. LTD</v>
          </cell>
          <cell r="I588" t="str">
            <v xml:space="preserve">CORNER LAMP</v>
          </cell>
          <cell r="J588" t="str">
            <v xml:space="preserve">CORNER LAMP</v>
          </cell>
          <cell r="K588">
            <v>12</v>
          </cell>
          <cell r="L588">
            <v>305.14</v>
          </cell>
          <cell r="M588">
            <v>460</v>
          </cell>
        </row>
        <row r="589">
          <cell r="A589">
            <v>12347</v>
          </cell>
          <cell r="B589" t="e">
            <v>#N/A</v>
          </cell>
          <cell r="C589" t="str">
            <v xml:space="preserve">FUSO FV87/FM80 - (87-93) - CORNER LAMP (BROKEN) - LH</v>
          </cell>
          <cell r="D589" t="str">
            <v>FUSO/87-CLA-LH</v>
          </cell>
          <cell r="E589" t="str">
            <v>MT05-0103</v>
          </cell>
          <cell r="G589" t="str">
            <v>MITSUBISHI</v>
          </cell>
          <cell r="H589" t="str">
            <v xml:space="preserve">ANCHUI TINCAI SILK CO. LTD</v>
          </cell>
          <cell r="I589" t="str">
            <v xml:space="preserve">CORNER LAMP</v>
          </cell>
          <cell r="J589" t="str">
            <v xml:space="preserve">CORNER LAMP</v>
          </cell>
          <cell r="K589">
            <v>1.29</v>
          </cell>
          <cell r="L589">
            <v>193</v>
          </cell>
          <cell r="M589">
            <v>300</v>
          </cell>
        </row>
        <row r="590">
          <cell r="A590">
            <v>12346</v>
          </cell>
          <cell r="B590" t="e">
            <v>#N/A</v>
          </cell>
          <cell r="C590" t="str">
            <v xml:space="preserve">FUSO FV87/FM80 - (87-93) - CORNER LAMP (BROKEN) - RH</v>
          </cell>
          <cell r="D590" t="str">
            <v>FUSO/87-CLA-RH</v>
          </cell>
          <cell r="E590" t="str">
            <v>MT05-0103</v>
          </cell>
          <cell r="G590" t="str">
            <v>MITSUBISHI</v>
          </cell>
          <cell r="H590" t="str">
            <v xml:space="preserve">ANCHUI TINCAI SILK CO. LTD</v>
          </cell>
          <cell r="I590" t="str">
            <v xml:space="preserve">CORNER LAMP</v>
          </cell>
          <cell r="J590" t="str">
            <v xml:space="preserve">CORNER LAMP</v>
          </cell>
          <cell r="K590">
            <v>1.29</v>
          </cell>
          <cell r="L590">
            <v>193</v>
          </cell>
          <cell r="M590">
            <v>300</v>
          </cell>
        </row>
        <row r="591">
          <cell r="A591">
            <v>10938</v>
          </cell>
          <cell r="B591">
            <v>10938</v>
          </cell>
          <cell r="C591" t="str">
            <v xml:space="preserve">FUSO FV87/FM80 - (87-93) - CORNER LENS - LH</v>
          </cell>
          <cell r="D591" t="str">
            <v>FUSO/87-CLS-LH</v>
          </cell>
          <cell r="E591" t="str">
            <v>MT05-0103-00</v>
          </cell>
          <cell r="G591" t="str">
            <v>MITSUBISHI</v>
          </cell>
          <cell r="H591" t="str">
            <v xml:space="preserve">ANCHUI TINCAI SILK CO. LTD</v>
          </cell>
          <cell r="I591" t="str">
            <v>LENS</v>
          </cell>
          <cell r="J591" t="str">
            <v>LENS</v>
          </cell>
          <cell r="K591">
            <v>4.5</v>
          </cell>
          <cell r="L591">
            <v>115</v>
          </cell>
          <cell r="M591">
            <v>170</v>
          </cell>
        </row>
        <row r="592">
          <cell r="A592">
            <v>10937</v>
          </cell>
          <cell r="B592">
            <v>10937</v>
          </cell>
          <cell r="C592" t="str">
            <v xml:space="preserve">FUSO FV87/FM80 - (87-93) - CORNER LENS - RH</v>
          </cell>
          <cell r="D592" t="str">
            <v>FUSO/87-CLS-RH</v>
          </cell>
          <cell r="E592" t="str">
            <v>MT05-0103-00</v>
          </cell>
          <cell r="G592" t="str">
            <v>MITSUBISHI</v>
          </cell>
          <cell r="H592" t="str">
            <v xml:space="preserve">ANCHUI TINCAI SILK CO. LTD</v>
          </cell>
          <cell r="I592" t="str">
            <v>LENS</v>
          </cell>
          <cell r="J592" t="str">
            <v>LENS</v>
          </cell>
          <cell r="K592">
            <v>4.5</v>
          </cell>
          <cell r="L592">
            <v>115</v>
          </cell>
          <cell r="M592">
            <v>170</v>
          </cell>
        </row>
        <row r="593">
          <cell r="A593">
            <v>12360</v>
          </cell>
          <cell r="B593" t="e">
            <v>#N/A</v>
          </cell>
          <cell r="C593" t="str">
            <v xml:space="preserve">FUSO FV87/FM80 - (87-93) - CORNER LENS (BROKEN) - LH</v>
          </cell>
          <cell r="D593" t="str">
            <v>FUSO/87-CLS-LH</v>
          </cell>
          <cell r="E593" t="str">
            <v>00-MT05-0103</v>
          </cell>
          <cell r="G593" t="str">
            <v>MITSUBISHI</v>
          </cell>
          <cell r="H593" t="str">
            <v xml:space="preserve">ANCHUI TINCAI SILK CO. LTD</v>
          </cell>
          <cell r="I593" t="str">
            <v>LENS</v>
          </cell>
          <cell r="J593" t="str">
            <v>LENS</v>
          </cell>
          <cell r="K593">
            <v>0.48</v>
          </cell>
          <cell r="L593">
            <v>72</v>
          </cell>
          <cell r="M593">
            <v>110</v>
          </cell>
        </row>
        <row r="594">
          <cell r="A594">
            <v>12359</v>
          </cell>
          <cell r="B594" t="e">
            <v>#N/A</v>
          </cell>
          <cell r="C594" t="str">
            <v xml:space="preserve">FUSO FV87/FM80 - (87-93) - CORNER LENS (BROKEN) - RH</v>
          </cell>
          <cell r="D594" t="str">
            <v>FUSO/87-CLS-RH</v>
          </cell>
          <cell r="E594" t="str">
            <v>00-MT05-0103</v>
          </cell>
          <cell r="G594" t="str">
            <v>MITSUBISHI</v>
          </cell>
          <cell r="H594" t="str">
            <v xml:space="preserve">ANCHUI TINCAI SILK CO. LTD</v>
          </cell>
          <cell r="I594" t="str">
            <v>LENS</v>
          </cell>
          <cell r="J594" t="str">
            <v>LENS</v>
          </cell>
          <cell r="K594">
            <v>0.48</v>
          </cell>
          <cell r="L594">
            <v>72</v>
          </cell>
          <cell r="M594">
            <v>110</v>
          </cell>
        </row>
        <row r="595">
          <cell r="A595">
            <v>10940</v>
          </cell>
          <cell r="B595">
            <v>10940</v>
          </cell>
          <cell r="C595" t="str">
            <v xml:space="preserve">FUSO FV87/FM80 - (87-93) - FOG LAMP - LH</v>
          </cell>
          <cell r="D595" t="str">
            <v>FUSO/87-FLA-LH</v>
          </cell>
          <cell r="E595" t="str">
            <v>MT05-0205</v>
          </cell>
          <cell r="G595" t="str">
            <v>MITSUBISHI</v>
          </cell>
          <cell r="H595" t="str">
            <v xml:space="preserve">ANCHUI TINCAI SILK CO. LTD</v>
          </cell>
          <cell r="I595" t="str">
            <v xml:space="preserve">FOG LAMP</v>
          </cell>
          <cell r="J595" t="str">
            <v xml:space="preserve">FOG LAMP</v>
          </cell>
          <cell r="K595">
            <v>14</v>
          </cell>
          <cell r="L595">
            <v>381</v>
          </cell>
          <cell r="M595">
            <v>570</v>
          </cell>
        </row>
        <row r="596">
          <cell r="A596">
            <v>10939</v>
          </cell>
          <cell r="B596">
            <v>10939</v>
          </cell>
          <cell r="C596" t="str">
            <v xml:space="preserve">FUSO FV87/FM80 - (87-93) - FOG LAMP - RH</v>
          </cell>
          <cell r="D596" t="str">
            <v>FUSO/87-FLA-RH</v>
          </cell>
          <cell r="E596" t="str">
            <v>MT05-0205</v>
          </cell>
          <cell r="G596" t="str">
            <v>MITSUBISHI</v>
          </cell>
          <cell r="H596" t="str">
            <v xml:space="preserve">ANCHUI TINCAI SILK CO. LTD</v>
          </cell>
          <cell r="I596" t="str">
            <v xml:space="preserve">FOG LAMP</v>
          </cell>
          <cell r="J596" t="str">
            <v xml:space="preserve">FOG LAMP</v>
          </cell>
          <cell r="K596">
            <v>14</v>
          </cell>
          <cell r="L596">
            <v>381</v>
          </cell>
          <cell r="M596">
            <v>570</v>
          </cell>
        </row>
        <row r="597">
          <cell r="A597">
            <v>10942</v>
          </cell>
          <cell r="B597">
            <v>10942</v>
          </cell>
          <cell r="C597" t="str">
            <v xml:space="preserve">FUSO FV87/FM80 - (87-93) - FOG LENS - LH</v>
          </cell>
          <cell r="D597" t="str">
            <v>FUSO/87-FLS-LH</v>
          </cell>
          <cell r="E597" t="str">
            <v>00-MT05-0205</v>
          </cell>
          <cell r="G597" t="str">
            <v>MITSUBISHI</v>
          </cell>
          <cell r="H597" t="str">
            <v xml:space="preserve">ANCHUI TINCAI SILK CO. LTD</v>
          </cell>
          <cell r="I597" t="str">
            <v>LENS</v>
          </cell>
          <cell r="J597" t="str">
            <v>LENS</v>
          </cell>
          <cell r="K597">
            <v>0.65</v>
          </cell>
          <cell r="L597">
            <v>102</v>
          </cell>
          <cell r="M597">
            <v>160</v>
          </cell>
        </row>
        <row r="598">
          <cell r="A598">
            <v>10941</v>
          </cell>
          <cell r="B598">
            <v>10941</v>
          </cell>
          <cell r="C598" t="str">
            <v xml:space="preserve">FUSO FV87/FM80 - (87-93) - FOG LENS - RH</v>
          </cell>
          <cell r="D598" t="str">
            <v>FUSO/87-FLS-RH</v>
          </cell>
          <cell r="E598" t="str">
            <v>00-MT05-0205</v>
          </cell>
          <cell r="G598" t="str">
            <v>MITSUBISHI</v>
          </cell>
          <cell r="H598" t="str">
            <v xml:space="preserve">ANCHUI TINCAI SILK CO. LTD</v>
          </cell>
          <cell r="I598" t="str">
            <v>LENS</v>
          </cell>
          <cell r="J598" t="str">
            <v>LENS</v>
          </cell>
          <cell r="K598">
            <v>0.65</v>
          </cell>
          <cell r="L598">
            <v>102</v>
          </cell>
          <cell r="M598">
            <v>160</v>
          </cell>
        </row>
        <row r="599">
          <cell r="A599">
            <v>11669</v>
          </cell>
          <cell r="B599">
            <v>11669</v>
          </cell>
          <cell r="C599" t="str">
            <v xml:space="preserve">FUSO FV87/FM80 - (87-93) - FRONT GRILL</v>
          </cell>
          <cell r="D599" t="str">
            <v>FUSO/87-GRL</v>
          </cell>
          <cell r="E599" t="str">
            <v>MT05-0211A</v>
          </cell>
          <cell r="F599" t="str">
            <v xml:space="preserve">FUSO FV87/FM80 - (87-93)</v>
          </cell>
          <cell r="G599" t="str">
            <v>MITSUBISHI</v>
          </cell>
          <cell r="H599" t="str">
            <v xml:space="preserve">ANCHUI TINCAI SILK CO. LTD</v>
          </cell>
          <cell r="I599" t="str">
            <v>GRILL</v>
          </cell>
          <cell r="J599" t="str">
            <v>GRILL</v>
          </cell>
          <cell r="K599">
            <v>16</v>
          </cell>
          <cell r="L599">
            <v>2501</v>
          </cell>
          <cell r="M599">
            <v>3880</v>
          </cell>
        </row>
        <row r="600">
          <cell r="A600">
            <v>10934</v>
          </cell>
          <cell r="B600">
            <v>10934</v>
          </cell>
          <cell r="C600" t="str">
            <v xml:space="preserve">FUSO FV87/FM80 - (87-93) - HEAD GLASS - LH</v>
          </cell>
          <cell r="D600" t="str">
            <v>FV87-HGS-LH</v>
          </cell>
          <cell r="E600" t="str">
            <v>MT05-0101-00</v>
          </cell>
          <cell r="G600" t="str">
            <v xml:space="preserve">MITSUBISHI </v>
          </cell>
          <cell r="H600" t="str">
            <v xml:space="preserve">SUN IMPEX </v>
          </cell>
          <cell r="I600" t="str">
            <v xml:space="preserve">HEAD GLASS</v>
          </cell>
          <cell r="J600" t="str">
            <v xml:space="preserve">HEAD GLASS</v>
          </cell>
          <cell r="K600">
            <v>10</v>
          </cell>
          <cell r="L600">
            <v>255</v>
          </cell>
          <cell r="M600">
            <v>380</v>
          </cell>
        </row>
        <row r="601">
          <cell r="A601">
            <v>10933</v>
          </cell>
          <cell r="B601">
            <v>10933</v>
          </cell>
          <cell r="C601" t="str">
            <v xml:space="preserve">FUSO FV87/FM80 - (87-93) - HEAD GLASS - RH</v>
          </cell>
          <cell r="D601" t="str">
            <v>FV87-HGS-RH</v>
          </cell>
          <cell r="E601" t="str">
            <v xml:space="preserve">SI 9071</v>
          </cell>
          <cell r="G601" t="str">
            <v xml:space="preserve">MITSUBISHI </v>
          </cell>
          <cell r="H601" t="str">
            <v xml:space="preserve">SUN IMPEX </v>
          </cell>
          <cell r="I601" t="str">
            <v xml:space="preserve">HEAD GLASS</v>
          </cell>
          <cell r="J601" t="str">
            <v xml:space="preserve">HEAD GLASS</v>
          </cell>
          <cell r="K601">
            <v>10</v>
          </cell>
          <cell r="L601">
            <v>255</v>
          </cell>
          <cell r="M601">
            <v>380</v>
          </cell>
        </row>
        <row r="602">
          <cell r="A602">
            <v>12333</v>
          </cell>
          <cell r="B602" t="e">
            <v>#N/A</v>
          </cell>
          <cell r="C602" t="str">
            <v xml:space="preserve">FUSO FV87/FM80 - (87-93) - HEAD GLASS (BROKEN) - LH</v>
          </cell>
          <cell r="D602" t="str">
            <v>FUSO/87-HGS-LH</v>
          </cell>
          <cell r="E602" t="str">
            <v>00-MT05-0101</v>
          </cell>
          <cell r="G602" t="str">
            <v>MITSUBISHI</v>
          </cell>
          <cell r="H602" t="str">
            <v xml:space="preserve">ANCHUI TINCAI SILK CO. LTD</v>
          </cell>
          <cell r="I602" t="str">
            <v xml:space="preserve">HEAD GLASS</v>
          </cell>
          <cell r="J602" t="str">
            <v xml:space="preserve">HEAD GLASS</v>
          </cell>
          <cell r="K602">
            <v>1.54</v>
          </cell>
          <cell r="L602">
            <v>230</v>
          </cell>
          <cell r="M602">
            <v>360</v>
          </cell>
        </row>
        <row r="603">
          <cell r="A603">
            <v>12332</v>
          </cell>
          <cell r="B603" t="e">
            <v>#N/A</v>
          </cell>
          <cell r="C603" t="str">
            <v xml:space="preserve">FUSO FV87/FM80 - (87-93) - HEAD GLASS (BROKEN) - RH</v>
          </cell>
          <cell r="D603" t="str">
            <v>FUSO/87-HGS-RH</v>
          </cell>
          <cell r="E603" t="str">
            <v>00-MT05-0101</v>
          </cell>
          <cell r="G603" t="str">
            <v>MITSUBISHI</v>
          </cell>
          <cell r="H603" t="str">
            <v xml:space="preserve">ANCHUI TINCAI SILK CO. LTD</v>
          </cell>
          <cell r="I603" t="str">
            <v xml:space="preserve">HEAD GLASS</v>
          </cell>
          <cell r="J603" t="str">
            <v xml:space="preserve">HEAD GLASS</v>
          </cell>
          <cell r="K603">
            <v>1.54</v>
          </cell>
          <cell r="L603">
            <v>230</v>
          </cell>
          <cell r="M603">
            <v>360</v>
          </cell>
        </row>
        <row r="604">
          <cell r="A604">
            <v>10932</v>
          </cell>
          <cell r="B604">
            <v>10932</v>
          </cell>
          <cell r="C604" t="str">
            <v xml:space="preserve">FUSO FV87/FM80 - (87-93) - HEAD LAMP - LH</v>
          </cell>
          <cell r="D604" t="str">
            <v>FUSO/87-HLA-LH</v>
          </cell>
          <cell r="E604" t="str">
            <v>MT05-0101</v>
          </cell>
          <cell r="G604" t="str">
            <v>MITSUBISHI</v>
          </cell>
          <cell r="H604" t="str">
            <v xml:space="preserve">ANCHUI TINCAI SILK CO. LTD</v>
          </cell>
          <cell r="I604" t="str">
            <v xml:space="preserve">HEAD LAMP</v>
          </cell>
          <cell r="J604" t="str">
            <v xml:space="preserve">HEAD LAMP</v>
          </cell>
          <cell r="K604">
            <v>35</v>
          </cell>
          <cell r="L604">
            <v>893</v>
          </cell>
          <cell r="M604">
            <v>1340</v>
          </cell>
        </row>
        <row r="605">
          <cell r="A605">
            <v>10931</v>
          </cell>
          <cell r="B605">
            <v>10931</v>
          </cell>
          <cell r="C605" t="str">
            <v xml:space="preserve">FUSO FV87/FM80 - (87-93) - HEAD LAMP - RH</v>
          </cell>
          <cell r="D605" t="str">
            <v>FUSO/87-HLA-RH</v>
          </cell>
          <cell r="E605" t="str">
            <v>MT05-0101</v>
          </cell>
          <cell r="G605" t="str">
            <v>MITSUBISHI</v>
          </cell>
          <cell r="H605" t="str">
            <v xml:space="preserve">ANCHUI TINCAI SILK CO. LTD</v>
          </cell>
          <cell r="I605" t="str">
            <v xml:space="preserve">HEAD LAMP</v>
          </cell>
          <cell r="J605" t="str">
            <v xml:space="preserve">HEAD LAMP</v>
          </cell>
          <cell r="K605">
            <v>35</v>
          </cell>
          <cell r="L605">
            <v>893</v>
          </cell>
          <cell r="M605">
            <v>1340</v>
          </cell>
        </row>
        <row r="606">
          <cell r="A606">
            <v>12524</v>
          </cell>
          <cell r="B606" t="e">
            <v>#N/A</v>
          </cell>
          <cell r="C606" t="str">
            <v xml:space="preserve">FUSO FV87/FM80 - (87-93) - HEAD LAMP (BROKEN) - LH</v>
          </cell>
          <cell r="D606" t="str">
            <v>FUSO/87-HLA-LH/B</v>
          </cell>
          <cell r="E606" t="str">
            <v>MT05-0101</v>
          </cell>
          <cell r="G606" t="str">
            <v>MITSUBISHI</v>
          </cell>
          <cell r="H606" t="str">
            <v xml:space="preserve">ANCHUI TINCAI SILK CO. LTD</v>
          </cell>
          <cell r="I606" t="str">
            <v xml:space="preserve">HEAD LAMP</v>
          </cell>
          <cell r="J606" t="str">
            <v xml:space="preserve">HEAD LAMP</v>
          </cell>
          <cell r="K606">
            <v>5.38</v>
          </cell>
          <cell r="L606">
            <v>804</v>
          </cell>
          <cell r="M606">
            <v>1250</v>
          </cell>
        </row>
        <row r="607">
          <cell r="A607">
            <v>12255</v>
          </cell>
          <cell r="B607" t="e">
            <v>#N/A</v>
          </cell>
          <cell r="C607" t="str">
            <v xml:space="preserve">FUSO FV87/FM80 - (87-93) - HEAD LAMP (BROKEN) - RH</v>
          </cell>
          <cell r="D607" t="str">
            <v>FUSO/87-HLA-RH/B</v>
          </cell>
          <cell r="E607" t="str">
            <v>MT05-0101</v>
          </cell>
          <cell r="G607" t="str">
            <v>MITSUBISHI</v>
          </cell>
          <cell r="H607" t="str">
            <v xml:space="preserve">ANCHUI TINCAI SILK CO. LTD</v>
          </cell>
          <cell r="I607" t="str">
            <v xml:space="preserve">HEAD LAMP</v>
          </cell>
          <cell r="J607" t="str">
            <v xml:space="preserve">HEAD LAMP</v>
          </cell>
          <cell r="K607">
            <v>5.38</v>
          </cell>
          <cell r="L607">
            <v>804</v>
          </cell>
          <cell r="M607">
            <v>1250</v>
          </cell>
        </row>
        <row r="608">
          <cell r="A608">
            <v>11671</v>
          </cell>
          <cell r="B608" t="e">
            <v>#N/A</v>
          </cell>
          <cell r="C608" t="str">
            <v xml:space="preserve">FUSO FV87/FM80 - (87-93) - TOP LAMP - LH</v>
          </cell>
          <cell r="D608" t="str">
            <v>FUSO/87-TOLA-LH</v>
          </cell>
          <cell r="E608" t="str">
            <v>MT05-0206B</v>
          </cell>
          <cell r="G608" t="str">
            <v>MITSUBISHI</v>
          </cell>
          <cell r="H608" t="str">
            <v xml:space="preserve">ANCHUI TINCAI SILK CO. LTD</v>
          </cell>
          <cell r="I608" t="str">
            <v xml:space="preserve">FOG LAMP</v>
          </cell>
          <cell r="J608" t="str">
            <v xml:space="preserve">FOG LAMP</v>
          </cell>
          <cell r="K608">
            <v>1.6</v>
          </cell>
          <cell r="L608">
            <v>250</v>
          </cell>
          <cell r="M608">
            <v>390</v>
          </cell>
        </row>
        <row r="609">
          <cell r="A609">
            <v>11670</v>
          </cell>
          <cell r="B609">
            <v>11670</v>
          </cell>
          <cell r="C609" t="str">
            <v xml:space="preserve">FUSO FV87/FM80 - (87-93) - TOP LAMP - RH</v>
          </cell>
          <cell r="D609" t="str">
            <v>FUSO/87-TOLA-RH</v>
          </cell>
          <cell r="E609" t="str">
            <v>MT05-0206B</v>
          </cell>
          <cell r="G609" t="str">
            <v>MITSUBISHI</v>
          </cell>
          <cell r="H609" t="str">
            <v xml:space="preserve">ANCHUI TINCAI SILK CO. LTD</v>
          </cell>
          <cell r="I609" t="str">
            <v xml:space="preserve">FOG LAMP</v>
          </cell>
          <cell r="J609" t="str">
            <v xml:space="preserve">FOG LAMP</v>
          </cell>
          <cell r="K609">
            <v>1.6</v>
          </cell>
          <cell r="L609">
            <v>250</v>
          </cell>
          <cell r="M609">
            <v>390</v>
          </cell>
        </row>
        <row r="610">
          <cell r="A610">
            <v>10943</v>
          </cell>
          <cell r="B610">
            <v>10943</v>
          </cell>
          <cell r="C610" t="str">
            <v xml:space="preserve">FUSO SIDE MIRROR</v>
          </cell>
          <cell r="D610" t="str">
            <v>FUSO-SM</v>
          </cell>
          <cell r="E610" t="str">
            <v>LL-059</v>
          </cell>
          <cell r="G610" t="str">
            <v>MITSUBISHI</v>
          </cell>
          <cell r="H610" t="str">
            <v xml:space="preserve">JIANGSU L.L TRUCK MIRROR CO.,LTD</v>
          </cell>
          <cell r="I610" t="str">
            <v xml:space="preserve">TRUCK MIRRORS</v>
          </cell>
          <cell r="J610" t="str">
            <v xml:space="preserve">TRUCK MIRRORS</v>
          </cell>
          <cell r="K610">
            <v>8.3000000000000007</v>
          </cell>
          <cell r="L610">
            <v>186</v>
          </cell>
          <cell r="M610">
            <v>240</v>
          </cell>
        </row>
        <row r="611">
          <cell r="A611">
            <v>11277</v>
          </cell>
          <cell r="B611" t="e">
            <v>#N/A</v>
          </cell>
          <cell r="C611" t="str">
            <v xml:space="preserve">FUSO SIDE MIRROR GLASS</v>
          </cell>
          <cell r="D611" t="str">
            <v>FUSO-SMGS</v>
          </cell>
          <cell r="E611" t="str">
            <v xml:space="preserve">LL-059 GLASS</v>
          </cell>
          <cell r="G611" t="str">
            <v>MITSUBISHI</v>
          </cell>
          <cell r="H611" t="str">
            <v xml:space="preserve">JIANGSU L.L TRUCK MIRROR CO.,LTD</v>
          </cell>
          <cell r="I611" t="str">
            <v xml:space="preserve">TRUCK MIRRORS</v>
          </cell>
          <cell r="J611" t="str">
            <v xml:space="preserve">TRUCK MIRRORS</v>
          </cell>
          <cell r="K611">
            <v>0.44</v>
          </cell>
          <cell r="L611">
            <v>69</v>
          </cell>
          <cell r="M611">
            <v>110</v>
          </cell>
        </row>
        <row r="612">
          <cell r="A612">
            <v>11506</v>
          </cell>
          <cell r="B612">
            <v>11506</v>
          </cell>
          <cell r="C612" t="str">
            <v xml:space="preserve">L200 - D50 - (87-92) - CORNER LAMP  (BLACK) - LH</v>
          </cell>
          <cell r="D612" t="str">
            <v>L200/87-CLAB-LH</v>
          </cell>
          <cell r="E612" t="str">
            <v>MT01-0103A</v>
          </cell>
          <cell r="G612" t="str">
            <v>MITSUBISHI</v>
          </cell>
          <cell r="H612" t="str">
            <v xml:space="preserve">ANCHUI TINCAI SILK CO. LTD</v>
          </cell>
          <cell r="I612" t="str">
            <v xml:space="preserve">CORNER LAMP</v>
          </cell>
          <cell r="J612" t="str">
            <v xml:space="preserve">CORNER LAMP</v>
          </cell>
          <cell r="K612">
            <v>11</v>
          </cell>
          <cell r="L612">
            <v>279.70999999999998</v>
          </cell>
          <cell r="M612">
            <v>420</v>
          </cell>
        </row>
        <row r="613">
          <cell r="A613">
            <v>11505</v>
          </cell>
          <cell r="B613">
            <v>11505</v>
          </cell>
          <cell r="C613" t="str">
            <v xml:space="preserve">L200 - D50 - (87-92) - CORNER LAMP  (BLACK) - RH</v>
          </cell>
          <cell r="D613" t="str">
            <v>L200/87-CLAB-RH</v>
          </cell>
          <cell r="E613" t="str">
            <v>MT01-0103A</v>
          </cell>
          <cell r="G613" t="str">
            <v>MITSUBISHI</v>
          </cell>
          <cell r="H613" t="str">
            <v xml:space="preserve">ANCHUI TINCAI SILK CO. LTD</v>
          </cell>
          <cell r="I613" t="str">
            <v xml:space="preserve">CORNER LAMP</v>
          </cell>
          <cell r="J613" t="str">
            <v xml:space="preserve">CORNER LAMP</v>
          </cell>
          <cell r="K613">
            <v>11</v>
          </cell>
          <cell r="L613">
            <v>279.70999999999998</v>
          </cell>
          <cell r="M613">
            <v>420</v>
          </cell>
        </row>
        <row r="614">
          <cell r="A614">
            <v>11179</v>
          </cell>
          <cell r="B614">
            <v>11179</v>
          </cell>
          <cell r="C614" t="str">
            <v xml:space="preserve">L200 - D50 - (87-92) - CORNER LAMP  (CHROME) - LH</v>
          </cell>
          <cell r="D614" t="str">
            <v>L200/87-CLAC-LH</v>
          </cell>
          <cell r="E614" t="str">
            <v>MT01-0103</v>
          </cell>
          <cell r="G614" t="str">
            <v>MITSUBISHI</v>
          </cell>
          <cell r="H614" t="str">
            <v xml:space="preserve">ANCHUI TINCAI SILK CO. LTD</v>
          </cell>
          <cell r="I614" t="str">
            <v xml:space="preserve">CORNER LAMP</v>
          </cell>
          <cell r="J614" t="str">
            <v xml:space="preserve">CORNER LAMP</v>
          </cell>
          <cell r="K614">
            <v>9</v>
          </cell>
          <cell r="L614">
            <v>209</v>
          </cell>
          <cell r="M614">
            <v>400</v>
          </cell>
        </row>
        <row r="615">
          <cell r="A615">
            <v>12159</v>
          </cell>
          <cell r="B615">
            <v>12159</v>
          </cell>
          <cell r="C615" t="str">
            <v xml:space="preserve">L200 - D50 - (87-92) - CORNER LAMP  (CHROME) - RH</v>
          </cell>
          <cell r="D615" t="str">
            <v>L200/87-CLAC-RH</v>
          </cell>
          <cell r="E615" t="str">
            <v>MT01-0103</v>
          </cell>
          <cell r="G615" t="str">
            <v>MITSUBISHI</v>
          </cell>
          <cell r="H615" t="str">
            <v xml:space="preserve">ANCHUI TINCAI SILK CO. LTD</v>
          </cell>
          <cell r="I615" t="str">
            <v xml:space="preserve">CORNER LAMP</v>
          </cell>
          <cell r="J615" t="str">
            <v xml:space="preserve">CORNER LAMP</v>
          </cell>
          <cell r="K615">
            <v>9</v>
          </cell>
          <cell r="L615">
            <v>209</v>
          </cell>
          <cell r="M615">
            <v>400</v>
          </cell>
        </row>
        <row r="616">
          <cell r="A616">
            <v>11508</v>
          </cell>
          <cell r="B616">
            <v>11508</v>
          </cell>
          <cell r="C616" t="str">
            <v xml:space="preserve">L200 - D50 - (87-92) - CORNER LENS - LH</v>
          </cell>
          <cell r="D616" t="str">
            <v>L200/87-CLS-LH</v>
          </cell>
          <cell r="E616" t="str">
            <v>00-MT01-0103A</v>
          </cell>
          <cell r="G616" t="str">
            <v>MITSUBISHI</v>
          </cell>
          <cell r="H616" t="str">
            <v xml:space="preserve">ANCHUI TINCAI SILK CO. LTD</v>
          </cell>
          <cell r="I616" t="str">
            <v>LENS</v>
          </cell>
          <cell r="J616" t="str">
            <v>LENS</v>
          </cell>
          <cell r="K616">
            <v>0.41</v>
          </cell>
          <cell r="L616">
            <v>64</v>
          </cell>
          <cell r="M616">
            <v>100</v>
          </cell>
        </row>
        <row r="617">
          <cell r="A617">
            <v>11507</v>
          </cell>
          <cell r="B617">
            <v>11507</v>
          </cell>
          <cell r="C617" t="str">
            <v xml:space="preserve">L200 - D50 - (87-92) - CORNER LENS - RH</v>
          </cell>
          <cell r="D617" t="str">
            <v>L200/87-CLS-RH</v>
          </cell>
          <cell r="E617" t="str">
            <v>00-MT01-0103A</v>
          </cell>
          <cell r="G617" t="str">
            <v>MITSUBISHI</v>
          </cell>
          <cell r="H617" t="str">
            <v xml:space="preserve">ANCHUI TINCAI SILK CO. LTD</v>
          </cell>
          <cell r="I617" t="str">
            <v>LENS</v>
          </cell>
          <cell r="J617" t="str">
            <v>LENS</v>
          </cell>
          <cell r="K617">
            <v>0.41</v>
          </cell>
          <cell r="L617">
            <v>64</v>
          </cell>
          <cell r="M617">
            <v>100</v>
          </cell>
        </row>
        <row r="618">
          <cell r="A618">
            <v>11843</v>
          </cell>
          <cell r="B618" t="e">
            <v>#N/A</v>
          </cell>
          <cell r="C618" t="str">
            <v xml:space="preserve">L200 - D50 - (87-92) - FRONT GRILL (BLACK)</v>
          </cell>
          <cell r="D618" t="str">
            <v>L200/87-GRLB</v>
          </cell>
          <cell r="G618" t="str">
            <v>MITSUBISHI</v>
          </cell>
          <cell r="I618" t="str">
            <v>GRILL</v>
          </cell>
          <cell r="J618" t="str">
            <v>GRILL</v>
          </cell>
          <cell r="K618">
            <v>0</v>
          </cell>
          <cell r="L618">
            <v>0</v>
          </cell>
          <cell r="M618">
            <v>0</v>
          </cell>
        </row>
        <row r="619">
          <cell r="A619">
            <v>10853</v>
          </cell>
          <cell r="B619">
            <v>10853</v>
          </cell>
          <cell r="C619" t="str">
            <v xml:space="preserve">L200 - D50 - (87-92) - TAIL LAMP  CHROME (214-1923-1) - LH</v>
          </cell>
          <cell r="D619" t="str">
            <v>L200/87-TLA1-LH</v>
          </cell>
          <cell r="E619" t="str">
            <v>MT01-0102</v>
          </cell>
          <cell r="G619" t="str">
            <v>MITSUBISHI</v>
          </cell>
          <cell r="H619" t="str">
            <v xml:space="preserve">ANCHUI TINCAI SILK CO. LTD</v>
          </cell>
          <cell r="I619" t="str">
            <v xml:space="preserve">TAIL LAMP</v>
          </cell>
          <cell r="J619" t="str">
            <v xml:space="preserve">TAIL LAMP</v>
          </cell>
          <cell r="K619">
            <v>1.85</v>
          </cell>
          <cell r="L619">
            <v>289</v>
          </cell>
          <cell r="M619">
            <v>450</v>
          </cell>
        </row>
        <row r="620">
          <cell r="A620">
            <v>10855</v>
          </cell>
          <cell r="B620">
            <v>10855</v>
          </cell>
          <cell r="C620" t="str">
            <v xml:space="preserve">L200 - D50 - (87-92) - TAIL LAMP BLACK (214-1923-2) - LH</v>
          </cell>
          <cell r="D620" t="str">
            <v>L200/87-TLA-LH</v>
          </cell>
          <cell r="E620" t="str">
            <v>MT01-0102A</v>
          </cell>
          <cell r="G620" t="str">
            <v>MITSUBISHI</v>
          </cell>
          <cell r="H620" t="str">
            <v xml:space="preserve">ANCHUI TINCAI SILK CO. LTD</v>
          </cell>
          <cell r="I620" t="str">
            <v xml:space="preserve">TAIL LAMP</v>
          </cell>
          <cell r="J620" t="str">
            <v xml:space="preserve">TAIL LAMP</v>
          </cell>
          <cell r="K620">
            <v>14</v>
          </cell>
          <cell r="L620">
            <v>357</v>
          </cell>
          <cell r="M620">
            <v>540</v>
          </cell>
        </row>
        <row r="621">
          <cell r="A621">
            <v>10854</v>
          </cell>
          <cell r="B621">
            <v>10854</v>
          </cell>
          <cell r="C621" t="str">
            <v xml:space="preserve">L200 - D50 - (87-92) - TAIL LAMP BLACK (214-1923-2) - RH</v>
          </cell>
          <cell r="D621" t="str">
            <v>L200/87-TLA-RH</v>
          </cell>
          <cell r="E621" t="str">
            <v>MT01-0102A</v>
          </cell>
          <cell r="G621" t="str">
            <v>MITSUBISHI</v>
          </cell>
          <cell r="H621" t="str">
            <v xml:space="preserve">ANCHUI TINCAI SILK CO. LTD</v>
          </cell>
          <cell r="I621" t="str">
            <v xml:space="preserve">TAIL LAMP</v>
          </cell>
          <cell r="J621" t="str">
            <v xml:space="preserve">TAIL LAMP</v>
          </cell>
          <cell r="K621">
            <v>14</v>
          </cell>
          <cell r="L621">
            <v>357</v>
          </cell>
          <cell r="M621">
            <v>540</v>
          </cell>
        </row>
        <row r="622">
          <cell r="A622">
            <v>10852</v>
          </cell>
          <cell r="B622">
            <v>10852</v>
          </cell>
          <cell r="C622" t="str">
            <v xml:space="preserve">L200 - D50 - (87-92) - TAIL LAMP CHROME (214-1923-1) - RH</v>
          </cell>
          <cell r="D622" t="str">
            <v>L200/87-TLA1-RH</v>
          </cell>
          <cell r="E622" t="str">
            <v>MT01-0102</v>
          </cell>
          <cell r="G622" t="str">
            <v>MITSUBISHI</v>
          </cell>
          <cell r="H622" t="str">
            <v xml:space="preserve">ANCHUI TINCAI SILK CO. LTD</v>
          </cell>
          <cell r="I622" t="str">
            <v xml:space="preserve">TAIL LAMP</v>
          </cell>
          <cell r="J622" t="str">
            <v xml:space="preserve">TAIL LAMP</v>
          </cell>
          <cell r="K622">
            <v>12</v>
          </cell>
          <cell r="L622">
            <v>270</v>
          </cell>
          <cell r="M622">
            <v>420</v>
          </cell>
        </row>
        <row r="623">
          <cell r="A623">
            <v>11227</v>
          </cell>
          <cell r="B623">
            <v>11227</v>
          </cell>
          <cell r="C623" t="str">
            <v xml:space="preserve">L200 - D50 - (87-92) - TAIL LENS  (00-214-1923) - LH</v>
          </cell>
          <cell r="D623" t="str">
            <v>L200/87-TLS1-LH</v>
          </cell>
          <cell r="E623" t="str">
            <v>MT01-0102-00</v>
          </cell>
          <cell r="G623" t="str">
            <v>MITSUBISHI</v>
          </cell>
          <cell r="H623" t="str">
            <v xml:space="preserve">ANCHUI TINCAI SILK CO. LTD</v>
          </cell>
          <cell r="I623" t="str">
            <v>LENS</v>
          </cell>
          <cell r="J623" t="str">
            <v>LENS</v>
          </cell>
          <cell r="K623">
            <v>6</v>
          </cell>
          <cell r="L623">
            <v>139.5</v>
          </cell>
          <cell r="M623">
            <v>170</v>
          </cell>
        </row>
        <row r="624">
          <cell r="A624">
            <v>11226</v>
          </cell>
          <cell r="B624">
            <v>11226</v>
          </cell>
          <cell r="C624" t="str">
            <v xml:space="preserve">L200 - D50 - (87-92) - TAIL LENS  (00-214-1923) - RH</v>
          </cell>
          <cell r="D624" t="str">
            <v>L200/87-TLS1-RH</v>
          </cell>
          <cell r="E624" t="str">
            <v>MT01-0102-00</v>
          </cell>
          <cell r="G624" t="str">
            <v>MITSUBISHI</v>
          </cell>
          <cell r="H624" t="str">
            <v xml:space="preserve">ANCHUI TINCAI SILK CO. LTD</v>
          </cell>
          <cell r="I624" t="str">
            <v>LENS</v>
          </cell>
          <cell r="J624" t="str">
            <v>LENS</v>
          </cell>
          <cell r="K624">
            <v>6</v>
          </cell>
          <cell r="L624">
            <v>139.5</v>
          </cell>
          <cell r="M624">
            <v>170</v>
          </cell>
        </row>
        <row r="625">
          <cell r="A625">
            <v>12314</v>
          </cell>
          <cell r="B625" t="e">
            <v>#N/A</v>
          </cell>
          <cell r="C625" t="str">
            <v xml:space="preserve">L200 - D50 - (87-92) - TAIL LENS  (00-214-1923) (BROKEN) - RH</v>
          </cell>
          <cell r="D625" t="str">
            <v>L200/87-TLS1-RH/B</v>
          </cell>
          <cell r="E625" t="str">
            <v>00-MT01-0102</v>
          </cell>
          <cell r="G625" t="str">
            <v>MITSUBISHI</v>
          </cell>
          <cell r="H625" t="str">
            <v xml:space="preserve">ANCHUI TINCAI SILK CO. LTD</v>
          </cell>
          <cell r="I625" t="str">
            <v>LENS</v>
          </cell>
          <cell r="J625" t="str">
            <v>LENS</v>
          </cell>
          <cell r="K625">
            <v>0.61</v>
          </cell>
          <cell r="L625">
            <v>91</v>
          </cell>
          <cell r="M625">
            <v>140</v>
          </cell>
        </row>
        <row r="626">
          <cell r="A626">
            <v>12315</v>
          </cell>
          <cell r="B626" t="e">
            <v>#N/A</v>
          </cell>
          <cell r="C626" t="str">
            <v xml:space="preserve">L200 - D50 - (87-92) - TAIL LENS  (00-214-1923) (BROKEN) - RH</v>
          </cell>
          <cell r="D626" t="str">
            <v>L200/87-TLS1-RH/B</v>
          </cell>
          <cell r="E626" t="str">
            <v>00-MT01-0102</v>
          </cell>
          <cell r="G626" t="str">
            <v>MITSUBISHI</v>
          </cell>
          <cell r="H626" t="str">
            <v xml:space="preserve">ANCHUI TINCAI SILK CO. LTD</v>
          </cell>
          <cell r="I626" t="str">
            <v>LENS</v>
          </cell>
          <cell r="J626" t="str">
            <v>LENS</v>
          </cell>
          <cell r="K626">
            <v>0.61</v>
          </cell>
          <cell r="L626">
            <v>91</v>
          </cell>
          <cell r="M626">
            <v>140</v>
          </cell>
        </row>
        <row r="627">
          <cell r="A627">
            <v>10857</v>
          </cell>
          <cell r="B627">
            <v>10857</v>
          </cell>
          <cell r="C627" t="str">
            <v xml:space="preserve">L200 - D50 - (95) - TAIL LAMP  (214-1952) - LH</v>
          </cell>
          <cell r="D627" t="str">
            <v>L200/95-TLA-LH</v>
          </cell>
          <cell r="E627" t="str">
            <v>MT01-0102B</v>
          </cell>
          <cell r="G627" t="str">
            <v>MITSUBISHI</v>
          </cell>
          <cell r="H627" t="str">
            <v xml:space="preserve">ANCHUI TINCAI SILK CO. LTD</v>
          </cell>
          <cell r="I627" t="str">
            <v xml:space="preserve">TAIL LAMP</v>
          </cell>
          <cell r="J627" t="str">
            <v xml:space="preserve">TAIL LAMP</v>
          </cell>
          <cell r="K627">
            <v>2.62</v>
          </cell>
          <cell r="L627">
            <v>410</v>
          </cell>
          <cell r="M627">
            <v>630</v>
          </cell>
        </row>
        <row r="628">
          <cell r="A628">
            <v>10856</v>
          </cell>
          <cell r="B628">
            <v>10856</v>
          </cell>
          <cell r="C628" t="str">
            <v xml:space="preserve">L200 - D50 - (95) - TAIL LAMP  (214-1952) - RH</v>
          </cell>
          <cell r="D628" t="str">
            <v>L200/95-TLA-RH</v>
          </cell>
          <cell r="E628" t="str">
            <v>MT01-0102B</v>
          </cell>
          <cell r="G628" t="str">
            <v>MITSUBISHI</v>
          </cell>
          <cell r="H628" t="str">
            <v xml:space="preserve">ANCHUI TINCAI SILK CO. LTD</v>
          </cell>
          <cell r="I628" t="str">
            <v xml:space="preserve">TAIL LAMP</v>
          </cell>
          <cell r="J628" t="str">
            <v xml:space="preserve">TAIL LAMP</v>
          </cell>
          <cell r="K628">
            <v>2.62</v>
          </cell>
          <cell r="L628">
            <v>410</v>
          </cell>
          <cell r="M628">
            <v>630</v>
          </cell>
        </row>
        <row r="629">
          <cell r="A629">
            <v>10859</v>
          </cell>
          <cell r="B629">
            <v>10859</v>
          </cell>
          <cell r="C629" t="str">
            <v xml:space="preserve">L200 - D50 - (95) - TAIL LENS  (00-214-1952) - LH</v>
          </cell>
          <cell r="D629" t="str">
            <v>L200/95-TLS-LH</v>
          </cell>
          <cell r="E629" t="str">
            <v>00-MT01-0102B</v>
          </cell>
          <cell r="G629" t="str">
            <v>MITSUBISHI</v>
          </cell>
          <cell r="H629" t="str">
            <v xml:space="preserve">ANCHUI TINCAI SILK CO. LTD</v>
          </cell>
          <cell r="I629" t="str">
            <v>LENS</v>
          </cell>
          <cell r="J629" t="str">
            <v>LENS</v>
          </cell>
          <cell r="K629">
            <v>0.69</v>
          </cell>
          <cell r="L629">
            <v>108</v>
          </cell>
          <cell r="M629">
            <v>170</v>
          </cell>
        </row>
        <row r="630">
          <cell r="A630">
            <v>10858</v>
          </cell>
          <cell r="B630">
            <v>10858</v>
          </cell>
          <cell r="C630" t="str">
            <v xml:space="preserve">L200 - D50 - (95) - TAIL LENS  (00-214-1952) - RH</v>
          </cell>
          <cell r="D630" t="str">
            <v>L200/95-TLS-RH</v>
          </cell>
          <cell r="E630" t="str">
            <v>00-MT01-0102B</v>
          </cell>
          <cell r="G630" t="str">
            <v>MITSUBISHI</v>
          </cell>
          <cell r="H630" t="str">
            <v xml:space="preserve">ANCHUI TINCAI SILK CO. LTD</v>
          </cell>
          <cell r="I630" t="str">
            <v>LENS</v>
          </cell>
          <cell r="J630" t="str">
            <v>LENS</v>
          </cell>
          <cell r="K630">
            <v>0.64</v>
          </cell>
          <cell r="L630">
            <v>100</v>
          </cell>
          <cell r="M630">
            <v>170</v>
          </cell>
        </row>
        <row r="631">
          <cell r="A631">
            <v>12387</v>
          </cell>
          <cell r="B631" t="e">
            <v>#N/A</v>
          </cell>
          <cell r="C631" t="str">
            <v xml:space="preserve">L200 (D50) (87-97) - LAMINATED FRONT WINDSCREEN - (BROKEN)</v>
          </cell>
          <cell r="D631" t="str">
            <v xml:space="preserve">L200 LFW/X/B</v>
          </cell>
          <cell r="E631" t="str">
            <v xml:space="preserve">L200 LFW/X</v>
          </cell>
          <cell r="F631" t="str">
            <v xml:space="preserve">MITSUBISHI L200 (D50) (87-97)</v>
          </cell>
          <cell r="G631" t="str">
            <v>MITSUBISHI</v>
          </cell>
          <cell r="H631" t="str">
            <v xml:space="preserve">ZHEJIANG DAKE SAFETY GLASS CO.,LTD</v>
          </cell>
          <cell r="I631" t="str">
            <v>AUTOGLASS</v>
          </cell>
          <cell r="J631" t="str">
            <v>AUTOGLASS</v>
          </cell>
          <cell r="K631">
            <v>13.15</v>
          </cell>
          <cell r="L631">
            <v>2028</v>
          </cell>
          <cell r="M631">
            <v>3140</v>
          </cell>
        </row>
        <row r="632">
          <cell r="A632">
            <v>11164</v>
          </cell>
          <cell r="B632" t="e">
            <v>#N/A</v>
          </cell>
          <cell r="C632" t="str">
            <v xml:space="preserve">L200 KB4/KB7 TRITON (05-11) - FRONT BUMPER - EX JAPAN MODEL</v>
          </cell>
          <cell r="D632" t="str">
            <v>L200/05-BPR</v>
          </cell>
          <cell r="G632" t="str">
            <v>MITSUBISHI</v>
          </cell>
          <cell r="I632" t="str">
            <v>BUMPER</v>
          </cell>
          <cell r="J632" t="str">
            <v>BUMPER</v>
          </cell>
          <cell r="K632">
            <v>0</v>
          </cell>
          <cell r="L632">
            <v>0</v>
          </cell>
          <cell r="M632">
            <v>6000</v>
          </cell>
        </row>
        <row r="633">
          <cell r="A633">
            <v>11744</v>
          </cell>
          <cell r="B633">
            <v>11744</v>
          </cell>
          <cell r="C633" t="str">
            <v xml:space="preserve">L200 KB4/KB7 TRITON (05-11) - GRILL</v>
          </cell>
          <cell r="D633" t="str">
            <v>L200/05-GRL</v>
          </cell>
          <cell r="E633" t="str">
            <v>MT01-0311</v>
          </cell>
          <cell r="F633" t="str">
            <v xml:space="preserve">L200 KB4/KB7 TRITON (05-11)</v>
          </cell>
          <cell r="G633" t="str">
            <v>MITSUBISHI</v>
          </cell>
          <cell r="H633" t="str">
            <v xml:space="preserve">ANCHUI TINCAI SILK CO. LTD</v>
          </cell>
          <cell r="I633" t="str">
            <v>GRILL</v>
          </cell>
          <cell r="J633" t="str">
            <v>GRILL</v>
          </cell>
          <cell r="K633">
            <v>20</v>
          </cell>
          <cell r="L633">
            <v>3126</v>
          </cell>
          <cell r="M633">
            <v>4850</v>
          </cell>
        </row>
        <row r="634">
          <cell r="A634">
            <v>12731</v>
          </cell>
          <cell r="B634">
            <v>12731</v>
          </cell>
          <cell r="C634" t="str">
            <v xml:space="preserve">L200 KB4/KB7 TRITON (05-11) - GRILL (GREY/CHROME) - LH</v>
          </cell>
          <cell r="D634" t="str">
            <v>L200/05-GRLGC-LH</v>
          </cell>
          <cell r="E634" t="str">
            <v>MT01-0311D</v>
          </cell>
          <cell r="F634" t="str">
            <v xml:space="preserve">L200 KB4/KB7 TRITON (05-11)</v>
          </cell>
          <cell r="G634" t="str">
            <v>MITSUBISHI</v>
          </cell>
          <cell r="H634" t="str">
            <v xml:space="preserve">ANCHUI TINCAI SILK CO. LTD</v>
          </cell>
          <cell r="I634" t="str">
            <v>GRILL</v>
          </cell>
          <cell r="J634" t="str">
            <v>GRILL</v>
          </cell>
          <cell r="K634">
            <v>0</v>
          </cell>
          <cell r="L634">
            <v>0</v>
          </cell>
          <cell r="M634">
            <v>2000</v>
          </cell>
        </row>
        <row r="635">
          <cell r="A635">
            <v>12363</v>
          </cell>
          <cell r="B635">
            <v>12363</v>
          </cell>
          <cell r="C635" t="str">
            <v xml:space="preserve">L200 KB4/KB7 TRITON (05-11) - HEAD LAMP - DOUBLE CABIN (WHITE) - LH</v>
          </cell>
          <cell r="D635" t="str">
            <v>L200/05-HLA-DC-LH</v>
          </cell>
          <cell r="E635" t="str">
            <v>MT01-0301A</v>
          </cell>
          <cell r="G635" t="str">
            <v>MITSUBISHI</v>
          </cell>
          <cell r="H635" t="str">
            <v xml:space="preserve">ANCHUI TINCAI SILK CO. LTD</v>
          </cell>
          <cell r="I635" t="str">
            <v xml:space="preserve">HEAD LAMP</v>
          </cell>
          <cell r="J635" t="str">
            <v xml:space="preserve">HEAD LAMP</v>
          </cell>
          <cell r="K635">
            <v>79.98</v>
          </cell>
          <cell r="L635">
            <v>1800</v>
          </cell>
          <cell r="M635">
            <v>2790</v>
          </cell>
        </row>
        <row r="636">
          <cell r="A636">
            <v>12362</v>
          </cell>
          <cell r="B636">
            <v>12362</v>
          </cell>
          <cell r="C636" t="str">
            <v xml:space="preserve">L200 KB4/KB7 TRITON (05-11) - HEAD LAMP - DOUBLE CABIN (WHITE) - RH</v>
          </cell>
          <cell r="D636" t="str">
            <v>L200/05-HLA-DC-RH</v>
          </cell>
          <cell r="E636" t="str">
            <v>MT01-0301A</v>
          </cell>
          <cell r="G636" t="str">
            <v>MITSUBISHI</v>
          </cell>
          <cell r="H636" t="str">
            <v xml:space="preserve">ANCHUI TINCAI SILK CO. LTD</v>
          </cell>
          <cell r="I636" t="str">
            <v xml:space="preserve">HEAD LAMP</v>
          </cell>
          <cell r="J636" t="str">
            <v xml:space="preserve">HEAD LAMP</v>
          </cell>
          <cell r="K636">
            <v>79.98</v>
          </cell>
          <cell r="L636">
            <v>1800</v>
          </cell>
          <cell r="M636">
            <v>2790</v>
          </cell>
        </row>
        <row r="637">
          <cell r="A637">
            <v>10861</v>
          </cell>
          <cell r="B637">
            <v>10861</v>
          </cell>
          <cell r="C637" t="str">
            <v xml:space="preserve">L200 KB4/KB7 TRITON (05-11) - HEAD LAMP - DOUBLE CABIN (YELLOW) - LH</v>
          </cell>
          <cell r="D637" t="str">
            <v>L200/05-HLA-DC-LH</v>
          </cell>
          <cell r="E637" t="str">
            <v>MT01-0301</v>
          </cell>
          <cell r="G637" t="str">
            <v>MITSUBISHI</v>
          </cell>
          <cell r="H637" t="str">
            <v xml:space="preserve">ANCHUI TINCAI SILK CO. LTD</v>
          </cell>
          <cell r="I637" t="str">
            <v xml:space="preserve">HEAD LAMP</v>
          </cell>
          <cell r="J637" t="str">
            <v xml:space="preserve">HEAD LAMP</v>
          </cell>
          <cell r="K637">
            <v>79.98</v>
          </cell>
          <cell r="L637">
            <v>1800</v>
          </cell>
          <cell r="M637">
            <v>2790</v>
          </cell>
        </row>
        <row r="638">
          <cell r="A638">
            <v>10860</v>
          </cell>
          <cell r="B638">
            <v>10860</v>
          </cell>
          <cell r="C638" t="str">
            <v xml:space="preserve">L200 KB4/KB7 TRITON (05-11) - HEAD LAMP - DOUBLE CABIN (YELLOW) - RH</v>
          </cell>
          <cell r="D638" t="str">
            <v>L200/05-HLA-DC-RH</v>
          </cell>
          <cell r="E638" t="str">
            <v>MT01-0301</v>
          </cell>
          <cell r="G638" t="str">
            <v>MITSUBISHI</v>
          </cell>
          <cell r="H638" t="str">
            <v xml:space="preserve">ANCHUI TINCAI SILK CO. LTD</v>
          </cell>
          <cell r="I638" t="str">
            <v xml:space="preserve">HEAD LAMP</v>
          </cell>
          <cell r="J638" t="str">
            <v xml:space="preserve">HEAD LAMP</v>
          </cell>
          <cell r="K638">
            <v>79.98</v>
          </cell>
          <cell r="L638">
            <v>1800</v>
          </cell>
          <cell r="M638">
            <v>2790</v>
          </cell>
        </row>
        <row r="639">
          <cell r="A639">
            <v>10863</v>
          </cell>
          <cell r="B639">
            <v>10863</v>
          </cell>
          <cell r="C639" t="str">
            <v xml:space="preserve">L200 KB4/KB7 TRITON (05-11) - HEAD LAMP - SINGLE CABIN - LH</v>
          </cell>
          <cell r="D639" t="str">
            <v>L200/05-HLA-SC-LH</v>
          </cell>
          <cell r="E639" t="str">
            <v>MT01-0301B</v>
          </cell>
          <cell r="G639" t="str">
            <v>MITSUBISHI</v>
          </cell>
          <cell r="H639" t="str">
            <v xml:space="preserve">ANCHUI TINCAI SILK CO. LTD</v>
          </cell>
          <cell r="I639" t="str">
            <v xml:space="preserve">HEAD LAMP</v>
          </cell>
          <cell r="J639" t="str">
            <v xml:space="preserve">HEAD LAMP</v>
          </cell>
          <cell r="K639">
            <v>20</v>
          </cell>
          <cell r="L639">
            <v>3126</v>
          </cell>
          <cell r="M639">
            <v>4850</v>
          </cell>
        </row>
        <row r="640">
          <cell r="A640">
            <v>10862</v>
          </cell>
          <cell r="B640">
            <v>10862</v>
          </cell>
          <cell r="C640" t="str">
            <v xml:space="preserve">L200 KB4/KB7 TRITON (05-11) - HEAD LAMP - SINGLE CABIN - RH</v>
          </cell>
          <cell r="D640" t="str">
            <v>L200/05-HLA-SC-RH</v>
          </cell>
          <cell r="E640" t="str">
            <v>MT01-0301B</v>
          </cell>
          <cell r="G640" t="str">
            <v>MITSUBISHI</v>
          </cell>
          <cell r="H640" t="str">
            <v xml:space="preserve">ANCHUI TINCAI SILK CO. LTD</v>
          </cell>
          <cell r="I640" t="str">
            <v xml:space="preserve">HEAD LAMP</v>
          </cell>
          <cell r="J640" t="str">
            <v xml:space="preserve">HEAD LAMP</v>
          </cell>
          <cell r="K640">
            <v>20</v>
          </cell>
          <cell r="L640">
            <v>3126</v>
          </cell>
          <cell r="M640">
            <v>4850</v>
          </cell>
        </row>
        <row r="641">
          <cell r="A641">
            <v>10865</v>
          </cell>
          <cell r="B641">
            <v>10865</v>
          </cell>
          <cell r="C641" t="str">
            <v xml:space="preserve">L200 KB4/KB7 TRITON (05-11) - TAIL LAMP - LH</v>
          </cell>
          <cell r="D641" t="str">
            <v>L200/05-TLA-LH</v>
          </cell>
          <cell r="E641" t="str">
            <v>MT01-0302</v>
          </cell>
          <cell r="G641" t="str">
            <v>MITSUBISHI</v>
          </cell>
          <cell r="H641" t="str">
            <v xml:space="preserve">ANCHUI TINCAI SILK CO. LTD</v>
          </cell>
          <cell r="I641" t="str">
            <v xml:space="preserve">TAIL LAMP</v>
          </cell>
          <cell r="J641" t="str">
            <v xml:space="preserve">TAIL LAMP</v>
          </cell>
          <cell r="K641">
            <v>40</v>
          </cell>
          <cell r="L641">
            <v>966</v>
          </cell>
          <cell r="M641">
            <v>1450</v>
          </cell>
        </row>
        <row r="642">
          <cell r="A642">
            <v>10864</v>
          </cell>
          <cell r="B642">
            <v>10864</v>
          </cell>
          <cell r="C642" t="str">
            <v xml:space="preserve">L200 KB4/KB7 TRITON (05-11) - TAIL LAMP - RH</v>
          </cell>
          <cell r="D642" t="str">
            <v>L200/05-TLA-RH</v>
          </cell>
          <cell r="E642" t="str">
            <v>MT01-0302</v>
          </cell>
          <cell r="G642" t="str">
            <v>MITSUBISHI</v>
          </cell>
          <cell r="H642" t="str">
            <v xml:space="preserve">ANCHUI TINCAI SILK CO. LTD</v>
          </cell>
          <cell r="I642" t="str">
            <v xml:space="preserve">TAIL LAMP</v>
          </cell>
          <cell r="J642" t="str">
            <v xml:space="preserve">TAIL LAMP</v>
          </cell>
          <cell r="K642">
            <v>40</v>
          </cell>
          <cell r="L642">
            <v>966</v>
          </cell>
          <cell r="M642">
            <v>1450</v>
          </cell>
        </row>
        <row r="643">
          <cell r="A643">
            <v>11746</v>
          </cell>
          <cell r="B643">
            <v>11746</v>
          </cell>
          <cell r="C643" t="str">
            <v xml:space="preserve">L200 TRITON (05-11) - REAR REFLECTOR (214-2905-E) - LH</v>
          </cell>
          <cell r="D643" t="str">
            <v>L200/05-RR-LH</v>
          </cell>
          <cell r="E643" t="str">
            <v>MT01-0305</v>
          </cell>
          <cell r="F643" t="str">
            <v xml:space="preserve">L200 KB4/KB7 TRITON (05-11)</v>
          </cell>
          <cell r="G643" t="str">
            <v>MITSUBISHI</v>
          </cell>
          <cell r="H643" t="str">
            <v xml:space="preserve">ANCHUI TINCAI SILK CO. LTD</v>
          </cell>
          <cell r="I643" t="str">
            <v>REFLECTORS</v>
          </cell>
          <cell r="J643" t="str">
            <v>REFLECTORS</v>
          </cell>
          <cell r="K643">
            <v>13</v>
          </cell>
          <cell r="L643">
            <v>293</v>
          </cell>
          <cell r="M643">
            <v>450</v>
          </cell>
        </row>
        <row r="644">
          <cell r="A644">
            <v>11745</v>
          </cell>
          <cell r="B644">
            <v>11745</v>
          </cell>
          <cell r="C644" t="str">
            <v xml:space="preserve">L200 TRITON (05-11) - REAR REFLECTOR (214-2905-E) - RH</v>
          </cell>
          <cell r="D644" t="str">
            <v>L200/05-RR-RH</v>
          </cell>
          <cell r="E644" t="str">
            <v>MT01-0305</v>
          </cell>
          <cell r="F644" t="str">
            <v xml:space="preserve">L200 KB4/KB7 TRITON (05-11)</v>
          </cell>
          <cell r="G644" t="str">
            <v>MITSUBISHI</v>
          </cell>
          <cell r="H644" t="str">
            <v xml:space="preserve">ANCHUI TINCAI SILK CO. LTD</v>
          </cell>
          <cell r="I644" t="str">
            <v>REFLECTORS</v>
          </cell>
          <cell r="J644" t="str">
            <v>REFLECTORS</v>
          </cell>
          <cell r="K644">
            <v>13</v>
          </cell>
          <cell r="L644">
            <v>293</v>
          </cell>
          <cell r="M644">
            <v>450</v>
          </cell>
        </row>
        <row r="645">
          <cell r="A645">
            <v>12388</v>
          </cell>
          <cell r="B645" t="e">
            <v>#N/A</v>
          </cell>
          <cell r="C645" t="str">
            <v xml:space="preserve">L200/PB27/K14 PICK UP/SPORT/NATIVA/CHALLENGER SUV 97-2003 - LAMINATED FRONT WINDSCREEN - (BROKEN)</v>
          </cell>
          <cell r="D645" t="str">
            <v xml:space="preserve">L200-97 LFW/X/B</v>
          </cell>
          <cell r="E645" t="str">
            <v xml:space="preserve">160278 LFW</v>
          </cell>
          <cell r="F645" t="str">
            <v xml:space="preserve">LEXUS RX330 (03-08)</v>
          </cell>
          <cell r="G645" t="str">
            <v>MITSUBISHI</v>
          </cell>
          <cell r="H645" t="str">
            <v xml:space="preserve">ZHEJIANG DAKE SAFETY GLASS CO.,LTD</v>
          </cell>
          <cell r="I645" t="str">
            <v>AUTOGLASS</v>
          </cell>
          <cell r="J645" t="str">
            <v>AUTOGLASS</v>
          </cell>
          <cell r="K645">
            <v>13.64</v>
          </cell>
          <cell r="L645">
            <v>2281</v>
          </cell>
          <cell r="M645">
            <v>3540</v>
          </cell>
        </row>
        <row r="646">
          <cell r="A646">
            <v>12224</v>
          </cell>
          <cell r="B646">
            <v>12224</v>
          </cell>
          <cell r="C646" t="str">
            <v xml:space="preserve">L200/TRITON/SPORTERO SUV (05-14) - LAMINATED FRONT WINDSCREEN</v>
          </cell>
          <cell r="D646" t="str">
            <v xml:space="preserve">L200-05 LFW/X</v>
          </cell>
          <cell r="F646" t="str">
            <v xml:space="preserve">MITSUBISHI L200/TRITON/SPORTERO SUV (05-14)</v>
          </cell>
          <cell r="G646" t="str">
            <v>MITSUBISHI</v>
          </cell>
          <cell r="H646" t="str">
            <v xml:space="preserve">CROWN AUTO PARTS LTD</v>
          </cell>
          <cell r="I646" t="str">
            <v>AUTOGLASS</v>
          </cell>
          <cell r="J646" t="str">
            <v>AUTOGLASS</v>
          </cell>
          <cell r="K646">
            <v>0</v>
          </cell>
          <cell r="L646">
            <v>5</v>
          </cell>
          <cell r="M646">
            <v>5200</v>
          </cell>
        </row>
        <row r="647">
          <cell r="A647">
            <v>11306</v>
          </cell>
          <cell r="B647" t="e">
            <v>#N/A</v>
          </cell>
          <cell r="C647" t="str">
            <v xml:space="preserve">LANCER - (03-06) - FRONT BUMPER</v>
          </cell>
          <cell r="D647" t="str">
            <v>LANCER/03-BPRF</v>
          </cell>
          <cell r="E647" t="str">
            <v>MT06-0807</v>
          </cell>
          <cell r="G647" t="str">
            <v>MITSUBISHI</v>
          </cell>
          <cell r="I647" t="str">
            <v>BUMPER</v>
          </cell>
          <cell r="J647" t="str">
            <v>BUMPER</v>
          </cell>
          <cell r="K647">
            <v>0</v>
          </cell>
          <cell r="L647">
            <v>0</v>
          </cell>
          <cell r="M647">
            <v>3000</v>
          </cell>
        </row>
        <row r="648">
          <cell r="A648">
            <v>11189</v>
          </cell>
          <cell r="B648">
            <v>11189</v>
          </cell>
          <cell r="C648" t="str">
            <v xml:space="preserve">LANCER - (03-06) - FRONT FENDER - LH</v>
          </cell>
          <cell r="D648" t="str">
            <v>LANCER/03-FF-LH</v>
          </cell>
          <cell r="G648" t="str">
            <v>MITSUBISHI</v>
          </cell>
          <cell r="H648" t="str">
            <v xml:space="preserve">ANCHUI TINCAI SILK CO. LTD</v>
          </cell>
          <cell r="I648" t="str">
            <v>FENDERS</v>
          </cell>
          <cell r="J648" t="str">
            <v>FENDERS</v>
          </cell>
          <cell r="K648">
            <v>12.93</v>
          </cell>
          <cell r="L648">
            <v>2021</v>
          </cell>
          <cell r="M648">
            <v>3130</v>
          </cell>
        </row>
        <row r="649">
          <cell r="A649">
            <v>10834</v>
          </cell>
          <cell r="B649">
            <v>10834</v>
          </cell>
          <cell r="C649" t="str">
            <v xml:space="preserve">LANCER - (03-06) - FRONT FENDER - RH</v>
          </cell>
          <cell r="D649" t="str">
            <v>LANCER/03-FF-RH</v>
          </cell>
          <cell r="G649" t="str">
            <v>MITSUBISHI</v>
          </cell>
          <cell r="H649" t="str">
            <v xml:space="preserve">ANCHUI TINCAI SILK CO. LTD</v>
          </cell>
          <cell r="I649" t="str">
            <v>FENDERS</v>
          </cell>
          <cell r="J649" t="str">
            <v>FENDERS</v>
          </cell>
          <cell r="K649">
            <v>12.93</v>
          </cell>
          <cell r="L649">
            <v>2021</v>
          </cell>
          <cell r="M649">
            <v>3130</v>
          </cell>
        </row>
        <row r="650">
          <cell r="A650">
            <v>10832</v>
          </cell>
          <cell r="B650">
            <v>10832</v>
          </cell>
          <cell r="C650" t="str">
            <v xml:space="preserve">LANCER - (03-06) - GRILL - LH</v>
          </cell>
          <cell r="D650" t="str">
            <v>LANCER/03-GRL-LH</v>
          </cell>
          <cell r="E650" t="str">
            <v>MT06-0811</v>
          </cell>
          <cell r="G650" t="str">
            <v>MITSUBISHI</v>
          </cell>
          <cell r="H650" t="str">
            <v xml:space="preserve">ANCHUI TINCAI SILK CO. LTD</v>
          </cell>
          <cell r="I650" t="str">
            <v>GRILL</v>
          </cell>
          <cell r="J650" t="str">
            <v>GRILL</v>
          </cell>
          <cell r="K650">
            <v>2.5</v>
          </cell>
          <cell r="L650">
            <v>391</v>
          </cell>
          <cell r="M650">
            <v>610</v>
          </cell>
        </row>
        <row r="651">
          <cell r="A651">
            <v>10831</v>
          </cell>
          <cell r="B651">
            <v>10831</v>
          </cell>
          <cell r="C651" t="str">
            <v xml:space="preserve">LANCER - (03-06) - GRILL - RH</v>
          </cell>
          <cell r="D651" t="str">
            <v>LANCER/03-GRL-RH</v>
          </cell>
          <cell r="E651" t="str">
            <v>MT06-0811</v>
          </cell>
          <cell r="G651" t="str">
            <v>MITSUBISHI</v>
          </cell>
          <cell r="H651" t="str">
            <v xml:space="preserve">ANCHUI TINCAI SILK CO. LTD</v>
          </cell>
          <cell r="I651" t="str">
            <v>GRILL</v>
          </cell>
          <cell r="J651" t="str">
            <v>GRILL</v>
          </cell>
          <cell r="K651">
            <v>2.5</v>
          </cell>
          <cell r="L651">
            <v>391</v>
          </cell>
          <cell r="M651">
            <v>610</v>
          </cell>
        </row>
        <row r="652">
          <cell r="A652">
            <v>10828</v>
          </cell>
          <cell r="B652" t="e">
            <v>#N/A</v>
          </cell>
          <cell r="C652" t="str">
            <v xml:space="preserve">LANCER - (03-06) - HEAD LAMP - LH</v>
          </cell>
          <cell r="D652" t="str">
            <v>LANCER/03-HLA-LH</v>
          </cell>
          <cell r="E652" t="str">
            <v>MT06-0801</v>
          </cell>
          <cell r="G652" t="str">
            <v>MITSUBISHI</v>
          </cell>
          <cell r="H652" t="str">
            <v xml:space="preserve">ANCHUI TINCAI SILK CO. LTD</v>
          </cell>
          <cell r="I652" t="str">
            <v xml:space="preserve">HEAD LAMP</v>
          </cell>
          <cell r="J652" t="str">
            <v xml:space="preserve">HEAD LAMP</v>
          </cell>
          <cell r="K652">
            <v>24.5</v>
          </cell>
          <cell r="L652">
            <v>3829</v>
          </cell>
          <cell r="M652">
            <v>5940</v>
          </cell>
        </row>
        <row r="653">
          <cell r="A653">
            <v>10827</v>
          </cell>
          <cell r="B653" t="e">
            <v>#N/A</v>
          </cell>
          <cell r="C653" t="str">
            <v xml:space="preserve">LANCER - (03-06) - HEAD LAMP - RH</v>
          </cell>
          <cell r="D653" t="str">
            <v>LANCER/03-HLA-RH</v>
          </cell>
          <cell r="E653" t="str">
            <v>MT06-0801</v>
          </cell>
          <cell r="G653" t="str">
            <v>MITSUBISHI</v>
          </cell>
          <cell r="H653" t="str">
            <v xml:space="preserve">ANCHUI TINCAI SILK CO. LTD</v>
          </cell>
          <cell r="I653" t="str">
            <v xml:space="preserve">HEAD LAMP</v>
          </cell>
          <cell r="J653" t="str">
            <v xml:space="preserve">HEAD LAMP</v>
          </cell>
          <cell r="K653">
            <v>24.5</v>
          </cell>
          <cell r="L653">
            <v>3829</v>
          </cell>
          <cell r="M653">
            <v>5940</v>
          </cell>
        </row>
        <row r="654">
          <cell r="A654">
            <v>10833</v>
          </cell>
          <cell r="B654" t="e">
            <v>#N/A</v>
          </cell>
          <cell r="C654" t="str">
            <v xml:space="preserve">LANCER - (03-06) - SIDE MIRROR (ELECTRIC - BLACK) - RH</v>
          </cell>
          <cell r="D654" t="str">
            <v>LANCER/03-GRL-LH</v>
          </cell>
          <cell r="E654" t="str">
            <v>MT06-0812</v>
          </cell>
          <cell r="G654" t="str">
            <v>MITSUBISHI</v>
          </cell>
          <cell r="H654" t="str">
            <v xml:space="preserve">ANCHUI TINCAI SILK CO. LTD</v>
          </cell>
          <cell r="I654" t="str">
            <v xml:space="preserve">SIDE MIRROR</v>
          </cell>
          <cell r="J654" t="str">
            <v xml:space="preserve">SIDE MIRROR</v>
          </cell>
          <cell r="K654">
            <v>12.36</v>
          </cell>
          <cell r="L654">
            <v>1932</v>
          </cell>
          <cell r="M654">
            <v>2990</v>
          </cell>
        </row>
        <row r="655">
          <cell r="A655">
            <v>10830</v>
          </cell>
          <cell r="B655" t="e">
            <v>#N/A</v>
          </cell>
          <cell r="C655" t="str">
            <v xml:space="preserve">LANCER - (03-06) - TAIL LAMP - LH</v>
          </cell>
          <cell r="D655" t="str">
            <v>LANCER/03-TLA-LH</v>
          </cell>
          <cell r="E655" t="str">
            <v>MT06-0802</v>
          </cell>
          <cell r="G655" t="str">
            <v>MITSUBISHI</v>
          </cell>
          <cell r="H655" t="str">
            <v xml:space="preserve">ANCHUI TINCAI SILK CO. LTD</v>
          </cell>
          <cell r="I655" t="str">
            <v xml:space="preserve">TAIL LAMP</v>
          </cell>
          <cell r="J655" t="str">
            <v xml:space="preserve">TAIL LAMP</v>
          </cell>
          <cell r="K655">
            <v>9.36</v>
          </cell>
          <cell r="L655">
            <v>1463</v>
          </cell>
          <cell r="M655">
            <v>2270</v>
          </cell>
        </row>
        <row r="656">
          <cell r="A656">
            <v>10829</v>
          </cell>
          <cell r="B656" t="e">
            <v>#N/A</v>
          </cell>
          <cell r="C656" t="str">
            <v xml:space="preserve">LANCER - (03-06) - TAIL LAMP - RH</v>
          </cell>
          <cell r="D656" t="str">
            <v>LANCER/03-TLA-RH</v>
          </cell>
          <cell r="E656" t="str">
            <v>MT06-0802</v>
          </cell>
          <cell r="G656" t="str">
            <v>MITSUBISHI</v>
          </cell>
          <cell r="H656" t="str">
            <v xml:space="preserve">ANCHUI TINCAI SILK CO. LTD</v>
          </cell>
          <cell r="I656" t="str">
            <v xml:space="preserve">TAIL LAMP</v>
          </cell>
          <cell r="J656" t="str">
            <v xml:space="preserve">TAIL LAMP</v>
          </cell>
          <cell r="K656">
            <v>9.36</v>
          </cell>
          <cell r="L656">
            <v>1463</v>
          </cell>
          <cell r="M656">
            <v>2270</v>
          </cell>
        </row>
        <row r="657">
          <cell r="A657">
            <v>10840</v>
          </cell>
          <cell r="B657">
            <v>10840</v>
          </cell>
          <cell r="C657" t="str">
            <v xml:space="preserve">LANCER - (07 -11) - BACK LAMP - LH</v>
          </cell>
          <cell r="D657" t="str">
            <v>LANCER/07-BALA-LH</v>
          </cell>
          <cell r="E657" t="str">
            <v>MT06-0902A</v>
          </cell>
          <cell r="G657" t="str">
            <v>MITSUBISHI</v>
          </cell>
          <cell r="H657" t="str">
            <v xml:space="preserve">ANCHUI TINCAI SILK CO. LTD</v>
          </cell>
          <cell r="I657" t="str">
            <v xml:space="preserve">BACK LAMP</v>
          </cell>
          <cell r="J657" t="str">
            <v xml:space="preserve">BACK LAMP</v>
          </cell>
          <cell r="K657">
            <v>10.29</v>
          </cell>
          <cell r="L657">
            <v>1608</v>
          </cell>
          <cell r="M657">
            <v>2490</v>
          </cell>
        </row>
        <row r="658">
          <cell r="A658">
            <v>10839</v>
          </cell>
          <cell r="B658">
            <v>10839</v>
          </cell>
          <cell r="C658" t="str">
            <v xml:space="preserve">LANCER - (07 -11) - BACK LAMP - RH</v>
          </cell>
          <cell r="D658" t="str">
            <v>LANCER/07-BALA-RH</v>
          </cell>
          <cell r="E658" t="str">
            <v>MT06-0902A</v>
          </cell>
          <cell r="G658" t="str">
            <v>MITSUBISHI</v>
          </cell>
          <cell r="H658" t="str">
            <v xml:space="preserve">ANCHUI TINCAI SILK CO. LTD</v>
          </cell>
          <cell r="I658" t="str">
            <v xml:space="preserve">BACK LAMP</v>
          </cell>
          <cell r="J658" t="str">
            <v xml:space="preserve">BACK LAMP</v>
          </cell>
          <cell r="K658">
            <v>10.29</v>
          </cell>
          <cell r="L658">
            <v>1608</v>
          </cell>
          <cell r="M658">
            <v>2490</v>
          </cell>
        </row>
        <row r="659">
          <cell r="A659">
            <v>10836</v>
          </cell>
          <cell r="B659">
            <v>10836</v>
          </cell>
          <cell r="C659" t="str">
            <v xml:space="preserve">LANCER - (07 -11) - HEAD LAMP - LH</v>
          </cell>
          <cell r="D659" t="str">
            <v>LANCER/07-HLA-LH</v>
          </cell>
          <cell r="E659" t="str">
            <v>MT06-0901</v>
          </cell>
          <cell r="G659" t="str">
            <v>MITSUBISHI</v>
          </cell>
          <cell r="H659" t="str">
            <v xml:space="preserve">ANCHUI TINCAI SILK CO. LTD</v>
          </cell>
          <cell r="I659" t="str">
            <v xml:space="preserve">HEAD LAMP</v>
          </cell>
          <cell r="J659" t="str">
            <v xml:space="preserve">HEAD LAMP</v>
          </cell>
          <cell r="K659">
            <v>35.29</v>
          </cell>
          <cell r="L659">
            <v>5516</v>
          </cell>
          <cell r="M659">
            <v>8550</v>
          </cell>
        </row>
        <row r="660">
          <cell r="A660">
            <v>10835</v>
          </cell>
          <cell r="B660">
            <v>10835</v>
          </cell>
          <cell r="C660" t="str">
            <v xml:space="preserve">LANCER - (07 -11) - HEAD LAMP - RH</v>
          </cell>
          <cell r="D660" t="str">
            <v>LANCER/07-HLA-RH</v>
          </cell>
          <cell r="E660" t="str">
            <v>MT06-0901</v>
          </cell>
          <cell r="G660" t="str">
            <v>MITSUBISHI</v>
          </cell>
          <cell r="H660" t="str">
            <v xml:space="preserve">ANCHUI TINCAI SILK CO. LTD</v>
          </cell>
          <cell r="I660" t="str">
            <v xml:space="preserve">HEAD LAMP</v>
          </cell>
          <cell r="J660" t="str">
            <v xml:space="preserve">HEAD LAMP</v>
          </cell>
          <cell r="K660">
            <v>35.29</v>
          </cell>
          <cell r="L660">
            <v>5516</v>
          </cell>
          <cell r="M660">
            <v>8550</v>
          </cell>
        </row>
        <row r="661">
          <cell r="A661">
            <v>10842</v>
          </cell>
          <cell r="B661">
            <v>10842</v>
          </cell>
          <cell r="C661" t="str">
            <v xml:space="preserve">LANCER - (07 -11) - REAR BUMPER REFLECTOR - RH</v>
          </cell>
          <cell r="D661" t="str">
            <v>LANCER/07-RBR-RH</v>
          </cell>
          <cell r="E661" t="str">
            <v>MT06-0905A</v>
          </cell>
          <cell r="G661" t="str">
            <v>MITSUBISHI</v>
          </cell>
          <cell r="H661" t="str">
            <v xml:space="preserve">ANCHUI TINCAI SILK CO. LTD</v>
          </cell>
          <cell r="I661" t="str">
            <v>REFLECTORS</v>
          </cell>
          <cell r="J661" t="str">
            <v>REFLECTORS</v>
          </cell>
          <cell r="K661">
            <v>5.88</v>
          </cell>
          <cell r="L661">
            <v>919</v>
          </cell>
          <cell r="M661">
            <v>1420</v>
          </cell>
        </row>
        <row r="662">
          <cell r="A662">
            <v>10838</v>
          </cell>
          <cell r="B662">
            <v>10838</v>
          </cell>
          <cell r="C662" t="str">
            <v xml:space="preserve">LANCER - (07 -11) - TAIL LAMP - LH</v>
          </cell>
          <cell r="D662" t="str">
            <v>LANCER/07-TLA-LH</v>
          </cell>
          <cell r="E662" t="str">
            <v>MT06-0902</v>
          </cell>
          <cell r="G662" t="str">
            <v>MITSUBISHI</v>
          </cell>
          <cell r="H662" t="str">
            <v xml:space="preserve">ANCHUI TINCAI SILK CO. LTD</v>
          </cell>
          <cell r="I662" t="str">
            <v xml:space="preserve">TAIL LAMP</v>
          </cell>
          <cell r="J662" t="str">
            <v xml:space="preserve">TAIL LAMP</v>
          </cell>
          <cell r="K662">
            <v>14.71</v>
          </cell>
          <cell r="L662">
            <v>2299</v>
          </cell>
          <cell r="M662">
            <v>3560</v>
          </cell>
        </row>
        <row r="663">
          <cell r="A663">
            <v>10837</v>
          </cell>
          <cell r="B663">
            <v>10837</v>
          </cell>
          <cell r="C663" t="str">
            <v xml:space="preserve">LANCER - (07 -11) - TAIL LAMP - RH</v>
          </cell>
          <cell r="D663" t="str">
            <v>LANCER/07-TLA-RH</v>
          </cell>
          <cell r="E663" t="str">
            <v>MT06-0902</v>
          </cell>
          <cell r="G663" t="str">
            <v>MITSUBISHI</v>
          </cell>
          <cell r="H663" t="str">
            <v xml:space="preserve">ANCHUI TINCAI SILK CO. LTD</v>
          </cell>
          <cell r="I663" t="str">
            <v xml:space="preserve">TAIL LAMP</v>
          </cell>
          <cell r="J663" t="str">
            <v xml:space="preserve">TAIL LAMP</v>
          </cell>
          <cell r="K663">
            <v>14.71</v>
          </cell>
          <cell r="L663">
            <v>2299</v>
          </cell>
          <cell r="M663">
            <v>3560</v>
          </cell>
        </row>
        <row r="664">
          <cell r="A664">
            <v>10841</v>
          </cell>
          <cell r="B664">
            <v>10841</v>
          </cell>
          <cell r="C664" t="str">
            <v xml:space="preserve">LANCER - (07 -11) - THIRD BRAKE LAMP - RH</v>
          </cell>
          <cell r="D664" t="str">
            <v>LANCER/07-TBLA-RH</v>
          </cell>
          <cell r="G664" t="str">
            <v>MITSUBISHI</v>
          </cell>
          <cell r="H664" t="str">
            <v xml:space="preserve">ANCHUI TINCAI SILK CO. LTD</v>
          </cell>
          <cell r="I664" t="str">
            <v>ACCESSORIES</v>
          </cell>
          <cell r="J664" t="str">
            <v>ACCESSORIES</v>
          </cell>
          <cell r="K664">
            <v>5.88</v>
          </cell>
          <cell r="L664">
            <v>878</v>
          </cell>
          <cell r="M664">
            <v>1360</v>
          </cell>
        </row>
        <row r="665">
          <cell r="A665">
            <v>11863</v>
          </cell>
          <cell r="B665">
            <v>11863</v>
          </cell>
          <cell r="C665" t="str">
            <v xml:space="preserve">LANCER CK2 (94-97) - CORNER LAMP (214-1548) - LH</v>
          </cell>
          <cell r="D665" t="str">
            <v>LANCER/94-HLA-LH</v>
          </cell>
          <cell r="E665" t="str">
            <v>MT06-0503A</v>
          </cell>
          <cell r="F665" t="str">
            <v xml:space="preserve">LANCER CK2 - (94)</v>
          </cell>
          <cell r="G665" t="str">
            <v>MITSUBISHI</v>
          </cell>
          <cell r="H665" t="str">
            <v xml:space="preserve">ANCHUI TINCAI SILK CO. LTD</v>
          </cell>
          <cell r="I665" t="str">
            <v xml:space="preserve">CORNER LAMP</v>
          </cell>
          <cell r="J665" t="str">
            <v xml:space="preserve">CORNER LAMP</v>
          </cell>
          <cell r="K665">
            <v>1.84</v>
          </cell>
          <cell r="L665">
            <v>288</v>
          </cell>
          <cell r="M665">
            <v>450</v>
          </cell>
        </row>
        <row r="666">
          <cell r="A666">
            <v>11862</v>
          </cell>
          <cell r="B666">
            <v>11862</v>
          </cell>
          <cell r="C666" t="str">
            <v xml:space="preserve">LANCER CK2 (94-97) - CORNER LAMP (214-1548) - RH</v>
          </cell>
          <cell r="D666" t="str">
            <v>LANCER/94-HLA-RH</v>
          </cell>
          <cell r="E666" t="str">
            <v>MT06-0503A</v>
          </cell>
          <cell r="F666" t="str">
            <v xml:space="preserve">LANCER CK2 - (94)</v>
          </cell>
          <cell r="G666" t="str">
            <v>MITSUBISHI</v>
          </cell>
          <cell r="H666" t="str">
            <v xml:space="preserve">ANCHUI TINCAI SILK CO. LTD</v>
          </cell>
          <cell r="I666" t="str">
            <v xml:space="preserve">CORNER LAMP</v>
          </cell>
          <cell r="J666" t="str">
            <v xml:space="preserve">CORNER LAMP</v>
          </cell>
          <cell r="K666">
            <v>1.84</v>
          </cell>
          <cell r="L666">
            <v>288</v>
          </cell>
          <cell r="M666">
            <v>450</v>
          </cell>
        </row>
        <row r="667">
          <cell r="A667">
            <v>11831</v>
          </cell>
          <cell r="B667">
            <v>11831</v>
          </cell>
          <cell r="C667" t="str">
            <v xml:space="preserve">LANCER CK4 - (98) - CORNER LAMP (214-1557-AE) - LH</v>
          </cell>
          <cell r="D667" t="str">
            <v>LANCER/98-CLA-LH</v>
          </cell>
          <cell r="E667" t="str">
            <v>MT06-0603</v>
          </cell>
          <cell r="F667" t="str">
            <v xml:space="preserve">LANCER CK4 - (98)</v>
          </cell>
          <cell r="G667" t="str">
            <v>MITSUBISHI</v>
          </cell>
          <cell r="H667" t="str">
            <v xml:space="preserve">ANCHUI TINCAI SILK CO. LTD</v>
          </cell>
          <cell r="I667" t="str">
            <v xml:space="preserve">CORNER LAMP</v>
          </cell>
          <cell r="J667" t="str">
            <v xml:space="preserve">CORNER LAMP</v>
          </cell>
          <cell r="K667">
            <v>13.5</v>
          </cell>
          <cell r="L667">
            <v>314</v>
          </cell>
          <cell r="M667">
            <v>490</v>
          </cell>
        </row>
        <row r="668">
          <cell r="A668">
            <v>11830</v>
          </cell>
          <cell r="B668">
            <v>11830</v>
          </cell>
          <cell r="C668" t="str">
            <v xml:space="preserve">LANCER CK4 - (98) - CORNER LAMP (214-1557-AE) - RH</v>
          </cell>
          <cell r="D668" t="str">
            <v>LANCER/98-CLA-RH</v>
          </cell>
          <cell r="E668" t="str">
            <v>MT06-0603</v>
          </cell>
          <cell r="F668" t="str">
            <v xml:space="preserve">LANCER CK4 - (98)</v>
          </cell>
          <cell r="G668" t="str">
            <v>MITSUBISHI</v>
          </cell>
          <cell r="H668" t="str">
            <v xml:space="preserve">ANCHUI TINCAI SILK CO. LTD</v>
          </cell>
          <cell r="I668" t="str">
            <v xml:space="preserve">CORNER LAMP</v>
          </cell>
          <cell r="J668" t="str">
            <v xml:space="preserve">CORNER LAMP</v>
          </cell>
          <cell r="K668">
            <v>13.5</v>
          </cell>
          <cell r="L668">
            <v>314</v>
          </cell>
          <cell r="M668">
            <v>490</v>
          </cell>
        </row>
        <row r="669">
          <cell r="A669">
            <v>11873</v>
          </cell>
          <cell r="B669">
            <v>11873</v>
          </cell>
          <cell r="C669" t="str">
            <v xml:space="preserve">LANCER CK4 - (98) - HEAD LAMP (214-1148-AE) - LH</v>
          </cell>
          <cell r="D669" t="str">
            <v>LANCER/98-HLA-LH</v>
          </cell>
          <cell r="E669" t="str">
            <v>MT06-0601</v>
          </cell>
          <cell r="F669" t="str">
            <v xml:space="preserve">LANCER CK4 - (98)</v>
          </cell>
          <cell r="G669" t="str">
            <v>MITSUBISHI</v>
          </cell>
          <cell r="H669" t="str">
            <v xml:space="preserve">ANCHUI TINCAI SILK CO. LTD</v>
          </cell>
          <cell r="I669" t="str">
            <v xml:space="preserve">HEAD LAMP</v>
          </cell>
          <cell r="J669" t="str">
            <v xml:space="preserve">HEAD LAMP</v>
          </cell>
          <cell r="K669">
            <v>52</v>
          </cell>
          <cell r="L669">
            <v>1322.26</v>
          </cell>
          <cell r="M669">
            <v>2000</v>
          </cell>
        </row>
        <row r="670">
          <cell r="A670">
            <v>11872</v>
          </cell>
          <cell r="B670">
            <v>11872</v>
          </cell>
          <cell r="C670" t="str">
            <v xml:space="preserve">LANCER CK4 - (98) - HEAD LAMP (214-1148-AE) - RH</v>
          </cell>
          <cell r="D670" t="str">
            <v>LANCER/98-HLA-RH</v>
          </cell>
          <cell r="E670" t="str">
            <v>MT06-0601</v>
          </cell>
          <cell r="F670" t="str">
            <v xml:space="preserve">LANCER CK4 - (98)</v>
          </cell>
          <cell r="G670" t="str">
            <v>MITSUBISHI</v>
          </cell>
          <cell r="H670" t="str">
            <v xml:space="preserve">ANCHUI TINCAI SILK CO. LTD</v>
          </cell>
          <cell r="I670" t="str">
            <v xml:space="preserve">HEAD LAMP</v>
          </cell>
          <cell r="J670" t="str">
            <v xml:space="preserve">HEAD LAMP</v>
          </cell>
          <cell r="K670">
            <v>52</v>
          </cell>
          <cell r="L670">
            <v>1322.26</v>
          </cell>
          <cell r="M670">
            <v>2000</v>
          </cell>
        </row>
        <row r="671">
          <cell r="A671">
            <v>12602</v>
          </cell>
          <cell r="B671">
            <v>12602</v>
          </cell>
          <cell r="C671" t="str">
            <v xml:space="preserve">LANCER CK4 - (98) - TAIL LAMP (214-1962-AE/UE) - LH</v>
          </cell>
          <cell r="D671" t="str">
            <v>LANCER/98-TLA-LH</v>
          </cell>
          <cell r="E671" t="str">
            <v>MT06-0602</v>
          </cell>
          <cell r="F671" t="str">
            <v xml:space="preserve">LANCER CK4 - (98)</v>
          </cell>
          <cell r="G671" t="str">
            <v>MITSUBISHI</v>
          </cell>
          <cell r="H671" t="str">
            <v xml:space="preserve">ANCHUI TINCAI SILK CO. LTD</v>
          </cell>
          <cell r="I671" t="str">
            <v xml:space="preserve">TAIL LAMP</v>
          </cell>
          <cell r="J671" t="str">
            <v xml:space="preserve">TAIL LAMP</v>
          </cell>
          <cell r="K671">
            <v>60</v>
          </cell>
          <cell r="L671">
            <v>1395</v>
          </cell>
          <cell r="M671">
            <v>2160</v>
          </cell>
        </row>
        <row r="672">
          <cell r="A672">
            <v>12601</v>
          </cell>
          <cell r="B672">
            <v>12601</v>
          </cell>
          <cell r="C672" t="str">
            <v xml:space="preserve">LANCER CK4 - (98) - TAIL LAMP (214-1962-AE/UE) - RH</v>
          </cell>
          <cell r="D672" t="str">
            <v>LANCER/98-TLA-RH</v>
          </cell>
          <cell r="E672" t="str">
            <v>MT06-0602</v>
          </cell>
          <cell r="F672" t="str">
            <v xml:space="preserve">LANCER CK4 - (98)</v>
          </cell>
          <cell r="G672" t="str">
            <v>MITSUBISHI</v>
          </cell>
          <cell r="H672" t="str">
            <v xml:space="preserve">ANCHUI TINCAI SILK CO. LTD</v>
          </cell>
          <cell r="I672" t="str">
            <v xml:space="preserve">TAIL LAMP</v>
          </cell>
          <cell r="J672" t="str">
            <v xml:space="preserve">TAIL LAMP</v>
          </cell>
          <cell r="K672">
            <v>60</v>
          </cell>
          <cell r="L672">
            <v>1395</v>
          </cell>
          <cell r="M672">
            <v>2160</v>
          </cell>
        </row>
        <row r="673">
          <cell r="A673">
            <v>11993</v>
          </cell>
          <cell r="B673">
            <v>11993</v>
          </cell>
          <cell r="C673" t="str">
            <v xml:space="preserve">LANCER/MIRAGE SEDAN (95-00) - REAR HEATED WINDSCREEN</v>
          </cell>
          <cell r="D673" t="str">
            <v xml:space="preserve">LG41 RW/H/X</v>
          </cell>
          <cell r="E673" t="str">
            <v xml:space="preserve">160267 RW</v>
          </cell>
          <cell r="F673" t="str">
            <v xml:space="preserve">MITSUBISHI LANCER/MIRAGE SEDAN (95-00)</v>
          </cell>
          <cell r="G673" t="str">
            <v>MITSUBISHI</v>
          </cell>
          <cell r="H673" t="str">
            <v xml:space="preserve">ZHEJIANG DAKE SAFETY GLASS CO.,LTD</v>
          </cell>
          <cell r="I673" t="str">
            <v>AUTOGLASS</v>
          </cell>
          <cell r="J673" t="str">
            <v>AUTOGLASS</v>
          </cell>
          <cell r="K673">
            <v>11.79</v>
          </cell>
          <cell r="L673">
            <v>1</v>
          </cell>
          <cell r="M673">
            <v>2400</v>
          </cell>
        </row>
        <row r="674">
          <cell r="A674">
            <v>12396</v>
          </cell>
          <cell r="B674" t="e">
            <v>#N/A</v>
          </cell>
          <cell r="C674" t="str">
            <v xml:space="preserve">LANCER/MIRAGE SEDAN 95-00 - LAMINATED FRONT WINDSCREEN - (BROKEN)</v>
          </cell>
          <cell r="D674" t="str">
            <v xml:space="preserve"> LG41 LFW/X/B</v>
          </cell>
          <cell r="E674" t="str">
            <v xml:space="preserve">LG41 LFW/X</v>
          </cell>
          <cell r="F674" t="str">
            <v xml:space="preserve">MITSUBISHI LANCER/MIRAGE SEDAN (95-00)</v>
          </cell>
          <cell r="G674" t="str">
            <v>MITSUBISHI</v>
          </cell>
          <cell r="H674" t="str">
            <v xml:space="preserve">ZHEJIANG DAKE SAFETY GLASS CO.,LTD</v>
          </cell>
          <cell r="I674" t="str">
            <v>AUTOGLASS</v>
          </cell>
          <cell r="J674" t="str">
            <v>AUTOGLASS</v>
          </cell>
          <cell r="K674">
            <v>18.04</v>
          </cell>
          <cell r="L674">
            <v>2782</v>
          </cell>
          <cell r="M674">
            <v>4310</v>
          </cell>
        </row>
        <row r="675">
          <cell r="A675">
            <v>11690</v>
          </cell>
          <cell r="B675">
            <v>11690</v>
          </cell>
          <cell r="C675" t="str">
            <v xml:space="preserve">LICENCE LAMP - TRUCK</v>
          </cell>
          <cell r="D675" t="str">
            <v>TRUCK-LL</v>
          </cell>
          <cell r="E675" t="str">
            <v>MT05-0206C</v>
          </cell>
          <cell r="G675" t="str">
            <v>MITSUBISHI</v>
          </cell>
          <cell r="H675" t="str">
            <v xml:space="preserve">ANCHUI TINCAI SILK CO. LTD</v>
          </cell>
          <cell r="I675" t="str">
            <v xml:space="preserve">LICENCE PLATE</v>
          </cell>
          <cell r="J675" t="str">
            <v xml:space="preserve">LICENCE PLATE</v>
          </cell>
          <cell r="K675">
            <v>7.5</v>
          </cell>
          <cell r="L675">
            <v>112</v>
          </cell>
          <cell r="M675">
            <v>260</v>
          </cell>
        </row>
        <row r="676">
          <cell r="A676">
            <v>11881</v>
          </cell>
          <cell r="B676">
            <v>11881</v>
          </cell>
          <cell r="C676" t="str">
            <v xml:space="preserve">MIT L200/PB27/K14 PICK UP/SPORT/NATIVA/CHALLENGER SUV (97-03) - LAMINATED FRONT WINDSCREEN</v>
          </cell>
          <cell r="D676" t="str">
            <v xml:space="preserve">L200-97 LFW/X</v>
          </cell>
          <cell r="E676" t="str">
            <v>1445*731</v>
          </cell>
          <cell r="F676" t="str">
            <v xml:space="preserve">LEXUS RX330 (03-08)</v>
          </cell>
          <cell r="G676" t="str">
            <v>MITSUBISHI</v>
          </cell>
          <cell r="H676" t="str">
            <v xml:space="preserve">ZHEJIANG DAKE SAFETY GLASS CO.,LTD</v>
          </cell>
          <cell r="I676" t="str">
            <v>AUTOGLASS</v>
          </cell>
          <cell r="J676" t="str">
            <v>AUTOGLASS</v>
          </cell>
          <cell r="K676">
            <v>13.25</v>
          </cell>
          <cell r="L676">
            <v>2374.4</v>
          </cell>
          <cell r="M676">
            <v>3100</v>
          </cell>
        </row>
        <row r="677">
          <cell r="A677">
            <v>11681</v>
          </cell>
          <cell r="B677">
            <v>11681</v>
          </cell>
          <cell r="C677" t="str">
            <v xml:space="preserve">MITSUBISHI - LOGO</v>
          </cell>
          <cell r="D677" t="str">
            <v>MITSUBISHI-LOGO</v>
          </cell>
          <cell r="E677" t="str">
            <v>MT05-0219B</v>
          </cell>
          <cell r="F677" t="str">
            <v>FUSO</v>
          </cell>
          <cell r="G677" t="str">
            <v>MITSUBISHI</v>
          </cell>
          <cell r="H677" t="str">
            <v xml:space="preserve">ANCHUI TINCAI SILK CO. LTD</v>
          </cell>
          <cell r="I677" t="str">
            <v xml:space="preserve">SIDE LAMPS &amp; LOGO</v>
          </cell>
          <cell r="J677" t="str">
            <v xml:space="preserve">SIDE LAMPS &amp; LOGO</v>
          </cell>
          <cell r="K677">
            <v>9</v>
          </cell>
          <cell r="L677">
            <v>203</v>
          </cell>
          <cell r="M677">
            <v>310</v>
          </cell>
        </row>
        <row r="678">
          <cell r="A678">
            <v>13989</v>
          </cell>
          <cell r="B678">
            <v>13989</v>
          </cell>
          <cell r="C678" t="str">
            <v xml:space="preserve">MITSUBISHI ASX/ RVR (10-) - LAMINATED FRONT WINDSCREEN</v>
          </cell>
          <cell r="D678" t="str">
            <v xml:space="preserve">MIT-GA3W-R-VCP LFW/X</v>
          </cell>
          <cell r="E678" t="str">
            <v>1493*1025</v>
          </cell>
          <cell r="F678" t="str">
            <v xml:space="preserve">MITSUBISHI ASX/ RVR (10-)</v>
          </cell>
          <cell r="G678" t="str">
            <v>MITSUBISHI</v>
          </cell>
          <cell r="H678" t="str">
            <v xml:space="preserve">XINYI AUTOMOBILE GLASS (SHENZHEN) CO. LTD</v>
          </cell>
          <cell r="I678" t="str">
            <v>AUTOGLASS</v>
          </cell>
          <cell r="J678" t="str">
            <v>AUTOGLASS</v>
          </cell>
          <cell r="K678">
            <v>19.25</v>
          </cell>
          <cell r="L678">
            <v>3449.6</v>
          </cell>
          <cell r="M678">
            <v>3400</v>
          </cell>
        </row>
        <row r="679">
          <cell r="A679">
            <v>11885</v>
          </cell>
          <cell r="B679">
            <v>11885</v>
          </cell>
          <cell r="C679" t="str">
            <v xml:space="preserve">MITSUBISHI CANTER FE500 TRUCK (93-) - LAMINATED FRONT WINDSCREEN</v>
          </cell>
          <cell r="D679" t="str">
            <v xml:space="preserve">FE500 LFW</v>
          </cell>
          <cell r="E679" t="str">
            <v xml:space="preserve">160292 LFW</v>
          </cell>
          <cell r="F679" t="str">
            <v xml:space="preserve">MITSUBISHI CANTER (4D32) STANDARD-BODY (93-)</v>
          </cell>
          <cell r="G679" t="str">
            <v>MITSUBISHI</v>
          </cell>
          <cell r="H679" t="str">
            <v xml:space="preserve">ZHEJIANG DAKE SAFETY GLASS CO.,LTD</v>
          </cell>
          <cell r="I679" t="str">
            <v>AUTOGLASS</v>
          </cell>
          <cell r="J679" t="str">
            <v>AUTOGLASS</v>
          </cell>
          <cell r="K679">
            <v>14.46</v>
          </cell>
          <cell r="L679">
            <v>2409.4</v>
          </cell>
          <cell r="M679">
            <v>3000</v>
          </cell>
        </row>
        <row r="680">
          <cell r="A680">
            <v>13759</v>
          </cell>
          <cell r="B680">
            <v>13759</v>
          </cell>
          <cell r="C680" t="str">
            <v xml:space="preserve">MITSUBISHI CANTER FE510 HI-ROOF TRUCK (93-) - LAMINATED FRONT WINDSCREEN</v>
          </cell>
          <cell r="D680" t="str">
            <v xml:space="preserve">FE510 LFW</v>
          </cell>
          <cell r="E680" t="str">
            <v>1543*761</v>
          </cell>
          <cell r="F680" t="str">
            <v>MITSUBISHI</v>
          </cell>
          <cell r="G680" t="str">
            <v>MITSUBISHI</v>
          </cell>
          <cell r="H680" t="str">
            <v xml:space="preserve">XINYI AUTOMOBILE GLASS (SHENZHEN) CO. LTD</v>
          </cell>
          <cell r="I680" t="str">
            <v>AUTOGLASS</v>
          </cell>
          <cell r="J680" t="str">
            <v>AUTOGLASS</v>
          </cell>
          <cell r="K680">
            <v>15.33</v>
          </cell>
          <cell r="L680">
            <v>2554.36</v>
          </cell>
          <cell r="M680">
            <v>4600</v>
          </cell>
        </row>
        <row r="681">
          <cell r="A681">
            <v>11990</v>
          </cell>
          <cell r="B681">
            <v>11990</v>
          </cell>
          <cell r="C681" t="str">
            <v xml:space="preserve">MITSUBISHI CANTER FE600 WIDE TRUCK (93-) - LAMINATED FRONT WINDSCREEN</v>
          </cell>
          <cell r="D681" t="str">
            <v xml:space="preserve">FE600 LFW</v>
          </cell>
          <cell r="E681" t="str">
            <v>1837*758</v>
          </cell>
          <cell r="F681" t="str">
            <v xml:space="preserve">MITSUBISHI CANTER (FH215/4D32) WIDE-BODY (93-)</v>
          </cell>
          <cell r="G681" t="str">
            <v>MITSUBISHI</v>
          </cell>
          <cell r="H681" t="str">
            <v xml:space="preserve">BSG AUTO GLASS CO. LTD</v>
          </cell>
          <cell r="I681" t="str">
            <v>AUTOGLASS</v>
          </cell>
          <cell r="J681" t="str">
            <v>AUTOGLASS</v>
          </cell>
          <cell r="K681">
            <v>18.899999999999999</v>
          </cell>
          <cell r="L681">
            <v>3386.88</v>
          </cell>
          <cell r="M681">
            <v>4400</v>
          </cell>
        </row>
        <row r="682">
          <cell r="A682">
            <v>13767</v>
          </cell>
          <cell r="B682">
            <v>13767</v>
          </cell>
          <cell r="C682" t="str">
            <v xml:space="preserve">MITSUBISHI CANTER FE700 STANDARD TRUCK (01-) - LAMINATED FRONT WINDSCREEN</v>
          </cell>
          <cell r="D682" t="str">
            <v xml:space="preserve">FE700 LFW</v>
          </cell>
          <cell r="E682" t="str">
            <v>1525*683</v>
          </cell>
          <cell r="F682" t="str">
            <v>MITSUBISHI</v>
          </cell>
          <cell r="G682" t="str">
            <v>MITSUBISHI</v>
          </cell>
          <cell r="H682" t="str">
            <v xml:space="preserve">XINYI AUTOMOBILE GLASS (SHENZHEN) CO. LTD</v>
          </cell>
          <cell r="I682" t="str">
            <v>AUTOGLASS</v>
          </cell>
          <cell r="J682" t="str">
            <v>AUTOGLASS</v>
          </cell>
          <cell r="K682">
            <v>13.61</v>
          </cell>
          <cell r="L682">
            <v>2267.77</v>
          </cell>
          <cell r="M682">
            <v>3500</v>
          </cell>
        </row>
        <row r="683">
          <cell r="A683">
            <v>13893</v>
          </cell>
          <cell r="B683">
            <v>13893</v>
          </cell>
          <cell r="C683" t="str">
            <v xml:space="preserve">MITSUBISHI CANTER FE800 WIDE TRUCK (01-) - LAMINATED FRONT WINDSCREEN</v>
          </cell>
          <cell r="D683" t="str">
            <v xml:space="preserve">FE800 LFW</v>
          </cell>
          <cell r="E683" t="str">
            <v>1825*740</v>
          </cell>
          <cell r="F683" t="str">
            <v xml:space="preserve">CANTER FE800</v>
          </cell>
          <cell r="G683" t="str">
            <v>MITSUBISHI</v>
          </cell>
          <cell r="H683" t="str">
            <v xml:space="preserve">BSG AUTO GLASS CO. LTD</v>
          </cell>
          <cell r="I683" t="str">
            <v>AUTOGLASS</v>
          </cell>
          <cell r="J683" t="str">
            <v>AUTOGLASS</v>
          </cell>
          <cell r="K683">
            <v>18.36</v>
          </cell>
          <cell r="L683">
            <v>3290.11</v>
          </cell>
          <cell r="M683">
            <v>4300</v>
          </cell>
        </row>
        <row r="684">
          <cell r="A684">
            <v>13816</v>
          </cell>
          <cell r="B684">
            <v>13816</v>
          </cell>
          <cell r="C684" t="str">
            <v xml:space="preserve">MITSUBISHI FUSO FIGHTER  FK40 CABOVER TRUCK (84-92) - LAMINATED FRONT WINDSCREEN</v>
          </cell>
          <cell r="D684" t="str">
            <v xml:space="preserve">FK415 LFW</v>
          </cell>
          <cell r="E684" t="str">
            <v>1836*795</v>
          </cell>
          <cell r="F684" t="str">
            <v>MITSUBISHI</v>
          </cell>
          <cell r="G684" t="str">
            <v>MITSUBISHI</v>
          </cell>
          <cell r="H684" t="str">
            <v xml:space="preserve">XINYI AUTOMOBILE GLASS (SHENZHEN) CO. LTD</v>
          </cell>
          <cell r="I684" t="str">
            <v>AUTOGLASS</v>
          </cell>
          <cell r="J684" t="str">
            <v>AUTOGLASS</v>
          </cell>
          <cell r="K684">
            <v>20.96</v>
          </cell>
          <cell r="L684">
            <v>3492.46</v>
          </cell>
          <cell r="M684">
            <v>4400</v>
          </cell>
        </row>
        <row r="685">
          <cell r="A685">
            <v>13908</v>
          </cell>
          <cell r="B685">
            <v>13908</v>
          </cell>
          <cell r="C685" t="str">
            <v xml:space="preserve">MITSUBISHI FUSO FIGHTER FK60 CABOVER TRUCK (92-) - LAMINATED FRONT WINDSCREEN</v>
          </cell>
          <cell r="D685" t="str">
            <v xml:space="preserve">FK60 LFW</v>
          </cell>
          <cell r="E685" t="str">
            <v>1921*857</v>
          </cell>
          <cell r="F685" t="str">
            <v>MITSUBISHI</v>
          </cell>
          <cell r="G685" t="str">
            <v>MITSUBISHI</v>
          </cell>
          <cell r="H685" t="str">
            <v xml:space="preserve">XINYI AUTOMOBILE GLASS (SHENZHEN) CO. LTD</v>
          </cell>
          <cell r="I685" t="str">
            <v>AUTOGLASS</v>
          </cell>
          <cell r="J685" t="str">
            <v>AUTOGLASS</v>
          </cell>
          <cell r="K685">
            <v>23.63</v>
          </cell>
          <cell r="L685">
            <v>3937.35</v>
          </cell>
          <cell r="M685">
            <v>4900</v>
          </cell>
        </row>
        <row r="686">
          <cell r="A686">
            <v>11991</v>
          </cell>
          <cell r="B686">
            <v>11991</v>
          </cell>
          <cell r="C686" t="str">
            <v xml:space="preserve">MITSUBISHI L200 (D50) (87-97) - FRONT DOOR GLASS - LH</v>
          </cell>
          <cell r="D686" t="str">
            <v xml:space="preserve">L200 FD/LH</v>
          </cell>
          <cell r="E686" t="str">
            <v xml:space="preserve">160277 FD</v>
          </cell>
          <cell r="F686" t="str">
            <v xml:space="preserve">MITSUBISHI L200 (D50) (87-97)</v>
          </cell>
          <cell r="G686" t="str">
            <v>MITSUBISHI</v>
          </cell>
          <cell r="H686" t="str">
            <v xml:space="preserve">ZHEJIANG DAKE SAFETY GLASS CO.,LTD</v>
          </cell>
          <cell r="I686" t="str">
            <v>AUTOGLASS</v>
          </cell>
          <cell r="J686" t="str">
            <v>AUTOGLASS</v>
          </cell>
          <cell r="K686">
            <v>2.88</v>
          </cell>
          <cell r="L686">
            <v>447.12</v>
          </cell>
          <cell r="M686">
            <v>600</v>
          </cell>
        </row>
        <row r="687">
          <cell r="A687">
            <v>11887</v>
          </cell>
          <cell r="B687">
            <v>11887</v>
          </cell>
          <cell r="C687" t="str">
            <v xml:space="preserve">MITSUBISHI l200 D50 PICK UP (87-97) - LAMINATED FRONT WINDSCREEN</v>
          </cell>
          <cell r="D687" t="str">
            <v xml:space="preserve">L200/87 LFW/X</v>
          </cell>
          <cell r="E687" t="str">
            <v>MS0009-LFW</v>
          </cell>
          <cell r="F687" t="str">
            <v xml:space="preserve">MITSUBISHI L200 (D50) (87-97)</v>
          </cell>
          <cell r="G687" t="str">
            <v>MITSUBISHI</v>
          </cell>
          <cell r="H687" t="str">
            <v xml:space="preserve">NANJING YUNHAI AUTOMOBILE GLASS &amp; EQUIPMENT MANUFACTURING CO., LTD</v>
          </cell>
          <cell r="I687" t="str">
            <v>AUTOGLASS</v>
          </cell>
          <cell r="J687" t="str">
            <v>AUTOGLASS</v>
          </cell>
          <cell r="K687">
            <v>12.27</v>
          </cell>
          <cell r="L687">
            <v>2044.49</v>
          </cell>
          <cell r="M687">
            <v>2600</v>
          </cell>
        </row>
        <row r="688">
          <cell r="A688">
            <v>11992</v>
          </cell>
          <cell r="B688">
            <v>11992</v>
          </cell>
          <cell r="C688" t="str">
            <v xml:space="preserve">MITSUBISHI LANCER/MIRAGE SEDAN (95-00) - LAMINATED FRONT WINDSCREEN</v>
          </cell>
          <cell r="D688" t="str">
            <v xml:space="preserve">LG41 LFW/X</v>
          </cell>
          <cell r="E688" t="str">
            <v xml:space="preserve">160267 LFW</v>
          </cell>
          <cell r="F688" t="str">
            <v xml:space="preserve">MITSUBISHI LANCER/MIRAGE SEDAN (95-00)</v>
          </cell>
          <cell r="G688" t="str">
            <v>MITSUBISHI</v>
          </cell>
          <cell r="H688" t="str">
            <v xml:space="preserve">ZHEJIANG DAKE SAFETY GLASS CO.,LTD</v>
          </cell>
          <cell r="I688" t="str">
            <v>AUTOGLASS</v>
          </cell>
          <cell r="J688" t="str">
            <v>AUTOGLASS</v>
          </cell>
          <cell r="K688">
            <v>16.82</v>
          </cell>
          <cell r="L688">
            <v>2802.63</v>
          </cell>
          <cell r="M688">
            <v>3500</v>
          </cell>
        </row>
        <row r="689">
          <cell r="A689">
            <v>11882</v>
          </cell>
          <cell r="B689">
            <v>11882</v>
          </cell>
          <cell r="C689" t="str">
            <v xml:space="preserve">MITSUBISHI PAJERO (V32/V43) 5D  91-00 - LAMINATED FRONT WINDSCREEN</v>
          </cell>
          <cell r="D689" t="str">
            <v xml:space="preserve">V32 LFW/X</v>
          </cell>
          <cell r="E689" t="str">
            <v xml:space="preserve">160273 LFWX</v>
          </cell>
          <cell r="F689" t="str">
            <v xml:space="preserve">LEXUS RX330 (03-08)</v>
          </cell>
          <cell r="G689" t="str">
            <v>MITSUBISHI</v>
          </cell>
          <cell r="H689" t="str">
            <v xml:space="preserve">ZHEJIANG DAKE SAFETY GLASS CO.,LTD</v>
          </cell>
          <cell r="I689" t="str">
            <v>AUTOGLASS</v>
          </cell>
          <cell r="J689" t="str">
            <v>AUTOGLASS</v>
          </cell>
          <cell r="K689">
            <v>11.73</v>
          </cell>
          <cell r="L689">
            <v>1954.51</v>
          </cell>
          <cell r="M689">
            <v>2600</v>
          </cell>
        </row>
        <row r="690">
          <cell r="A690">
            <v>11886</v>
          </cell>
          <cell r="B690">
            <v>11886</v>
          </cell>
          <cell r="C690" t="str">
            <v xml:space="preserve">MITSUBISHI PAJERO IO/PAJERO PININ 3D/5D MINISUV (98-) - LAMINATED FRONT WINDSCREEN</v>
          </cell>
          <cell r="D690" t="str">
            <v xml:space="preserve">IO-99 LFW/X</v>
          </cell>
          <cell r="E690" t="str">
            <v xml:space="preserve">160288 LFW</v>
          </cell>
          <cell r="F690" t="str">
            <v xml:space="preserve">MITSUBISHI IO/PAJERO PININ 3/5-DOOR (98-)</v>
          </cell>
          <cell r="G690" t="str">
            <v>MITSUBISHI</v>
          </cell>
          <cell r="H690" t="str">
            <v xml:space="preserve">ZHEJIANG DAKE SAFETY GLASS CO.,LTD</v>
          </cell>
          <cell r="I690" t="str">
            <v>AUTOGLASS</v>
          </cell>
          <cell r="J690" t="str">
            <v>AUTOGLASS</v>
          </cell>
          <cell r="K690">
            <v>12.08</v>
          </cell>
          <cell r="L690">
            <v>2012.83</v>
          </cell>
          <cell r="M690">
            <v>2500</v>
          </cell>
        </row>
        <row r="691">
          <cell r="A691">
            <v>13760</v>
          </cell>
          <cell r="B691">
            <v>13760</v>
          </cell>
          <cell r="C691" t="str">
            <v xml:space="preserve">MITSUBISHI PAJERO V93 3/5-DOOR JEEP (07-) - LAMINATED FRONT WINDSCREEN</v>
          </cell>
          <cell r="D691" t="str">
            <v xml:space="preserve">V93-CP LFW/X</v>
          </cell>
          <cell r="E691" t="str">
            <v>1500*768</v>
          </cell>
          <cell r="F691" t="str">
            <v>MITSUBISHI</v>
          </cell>
          <cell r="G691" t="str">
            <v>MITSUBISHI</v>
          </cell>
          <cell r="H691" t="str">
            <v xml:space="preserve">XINYI AUTOMOBILE GLASS (SHENZHEN) CO. LTD</v>
          </cell>
          <cell r="I691" t="str">
            <v>AUTOGLASS</v>
          </cell>
          <cell r="J691" t="str">
            <v>AUTOGLASS</v>
          </cell>
          <cell r="K691">
            <v>14.46</v>
          </cell>
          <cell r="L691">
            <v>2409.4</v>
          </cell>
          <cell r="M691">
            <v>3100</v>
          </cell>
        </row>
        <row r="692">
          <cell r="A692">
            <v>11994</v>
          </cell>
          <cell r="B692">
            <v>11994</v>
          </cell>
          <cell r="C692" t="str">
            <v xml:space="preserve">MITSUBISHI PAJERO/MONTERO 3/5-DOOR JEEP (00-) - LAMINATED FRONT WINDSCREEN</v>
          </cell>
          <cell r="D692" t="str">
            <v xml:space="preserve">V70 LFW/X</v>
          </cell>
          <cell r="E692" t="str">
            <v xml:space="preserve">160274 LFW</v>
          </cell>
          <cell r="F692" t="str">
            <v xml:space="preserve">MITSUBISHI PAJERO V70 3/5-DOOR (00-07)</v>
          </cell>
          <cell r="G692" t="str">
            <v>MITSUBISHI</v>
          </cell>
          <cell r="H692" t="str">
            <v xml:space="preserve">ZHEJIANG DAKE SAFETY GLASS CO.,LTD</v>
          </cell>
          <cell r="I692" t="str">
            <v>AUTOGLASS</v>
          </cell>
          <cell r="J692" t="str">
            <v>AUTOGLASS</v>
          </cell>
          <cell r="K692">
            <v>15.04</v>
          </cell>
          <cell r="L692">
            <v>2506.04</v>
          </cell>
          <cell r="M692">
            <v>3100</v>
          </cell>
        </row>
        <row r="693">
          <cell r="A693">
            <v>11883</v>
          </cell>
          <cell r="B693">
            <v>11883</v>
          </cell>
          <cell r="C693" t="str">
            <v xml:space="preserve">MITSUBISHI PAJERO/MONTERO L047 JEEP (84-90) - LAMINATED FRONT WINDSCREEN</v>
          </cell>
          <cell r="D693" t="str">
            <v xml:space="preserve">L047 LFW</v>
          </cell>
          <cell r="E693" t="str">
            <v xml:space="preserve">160276 LFW</v>
          </cell>
          <cell r="F693" t="str">
            <v xml:space="preserve">MITSUBISHI PAJERO L047  84-90</v>
          </cell>
          <cell r="G693" t="str">
            <v>MITSUBISHI</v>
          </cell>
          <cell r="H693" t="str">
            <v xml:space="preserve">ZHEJIANG DAKE SAFETY GLASS CO.,LTD</v>
          </cell>
          <cell r="I693" t="str">
            <v>AUTOGLASS</v>
          </cell>
          <cell r="J693" t="str">
            <v>AUTOGLASS</v>
          </cell>
          <cell r="K693">
            <v>10.73</v>
          </cell>
          <cell r="L693">
            <v>1787.89</v>
          </cell>
          <cell r="M693">
            <v>2200</v>
          </cell>
        </row>
        <row r="694">
          <cell r="A694">
            <v>12900</v>
          </cell>
          <cell r="B694" t="e">
            <v>#N/A</v>
          </cell>
          <cell r="C694" t="str">
            <v xml:space="preserve">PAJERO (V32/V43) 5D  91-00 - LAMINATED FRONT WINDSCREEN (BROKEN)</v>
          </cell>
          <cell r="D694" t="str">
            <v xml:space="preserve">V32 LFW/X/B</v>
          </cell>
          <cell r="E694" t="str">
            <v xml:space="preserve">160273 LFW</v>
          </cell>
          <cell r="F694" t="str">
            <v xml:space="preserve">LEXUS RX330 (03-08)</v>
          </cell>
          <cell r="G694" t="str">
            <v>MITSUBISHI</v>
          </cell>
          <cell r="H694" t="str">
            <v xml:space="preserve">ZHEJIANG DAKE SAFETY GLASS CO.,LTD</v>
          </cell>
          <cell r="I694" t="str">
            <v>AUTOGLASS</v>
          </cell>
          <cell r="J694" t="str">
            <v>AUTOGLASS</v>
          </cell>
          <cell r="K694">
            <v>12.67</v>
          </cell>
          <cell r="L694">
            <v>2107</v>
          </cell>
          <cell r="M694">
            <v>3270</v>
          </cell>
        </row>
        <row r="695">
          <cell r="A695">
            <v>11270</v>
          </cell>
          <cell r="B695" t="e">
            <v>#N/A</v>
          </cell>
          <cell r="C695" t="str">
            <v xml:space="preserve">PAJERO HEAD LAMP NM RHD TYC</v>
          </cell>
          <cell r="D695">
            <v>0</v>
          </cell>
          <cell r="G695" t="str">
            <v>MITSUBISHI</v>
          </cell>
          <cell r="I695" t="str">
            <v xml:space="preserve">HEAD LAMP</v>
          </cell>
          <cell r="J695" t="str">
            <v xml:space="preserve">HEAD LAMP</v>
          </cell>
          <cell r="K695">
            <v>0</v>
          </cell>
          <cell r="L695">
            <v>0</v>
          </cell>
          <cell r="M695">
            <v>0</v>
          </cell>
        </row>
        <row r="696">
          <cell r="A696">
            <v>10846</v>
          </cell>
          <cell r="B696">
            <v>10846</v>
          </cell>
          <cell r="C696" t="str">
            <v xml:space="preserve">PAJERO IO H76/77 (02-06) - FOG LAMP (214-2027) - LH</v>
          </cell>
          <cell r="D696" t="str">
            <v>IO-FLA-LH</v>
          </cell>
          <cell r="E696" t="str">
            <v>MT03-0504</v>
          </cell>
          <cell r="G696" t="str">
            <v>MITSUBISHI</v>
          </cell>
          <cell r="H696" t="str">
            <v xml:space="preserve">ANCHUI TINCAI SILK CO. LTD</v>
          </cell>
          <cell r="I696" t="str">
            <v xml:space="preserve">FOG LAMP</v>
          </cell>
          <cell r="J696" t="str">
            <v xml:space="preserve">FOG LAMP</v>
          </cell>
          <cell r="K696">
            <v>10.29</v>
          </cell>
          <cell r="L696">
            <v>1608</v>
          </cell>
          <cell r="M696">
            <v>2490</v>
          </cell>
        </row>
        <row r="697">
          <cell r="A697">
            <v>10845</v>
          </cell>
          <cell r="B697">
            <v>10845</v>
          </cell>
          <cell r="C697" t="str">
            <v xml:space="preserve">PAJERO IO H76/77 (02-06) - FOG LAMP (214-2027) - RH</v>
          </cell>
          <cell r="D697" t="str">
            <v>IO-FLA-RH</v>
          </cell>
          <cell r="E697" t="str">
            <v>MT03-0504</v>
          </cell>
          <cell r="G697" t="str">
            <v>MITSUBISHI</v>
          </cell>
          <cell r="H697" t="str">
            <v xml:space="preserve">ANCHUI TINCAI SILK CO. LTD</v>
          </cell>
          <cell r="I697" t="str">
            <v xml:space="preserve">FOG LAMP</v>
          </cell>
          <cell r="J697" t="str">
            <v xml:space="preserve">FOG LAMP</v>
          </cell>
          <cell r="K697">
            <v>10.29</v>
          </cell>
          <cell r="L697">
            <v>1608</v>
          </cell>
          <cell r="M697">
            <v>2490</v>
          </cell>
        </row>
        <row r="698">
          <cell r="A698">
            <v>10850</v>
          </cell>
          <cell r="B698">
            <v>10850</v>
          </cell>
          <cell r="C698" t="str">
            <v xml:space="preserve">PAJERO IO H76/77 (02-06) - FRONT BUMPER</v>
          </cell>
          <cell r="D698" t="str">
            <v>IO-BPRF</v>
          </cell>
          <cell r="E698" t="str">
            <v>MT03-0507</v>
          </cell>
          <cell r="F698" t="str">
            <v xml:space="preserve">MITSUBISHI </v>
          </cell>
          <cell r="G698" t="str">
            <v>MITSUBISHI</v>
          </cell>
          <cell r="H698" t="str">
            <v xml:space="preserve">ANCHUI TINCAI SILK CO. LTD</v>
          </cell>
          <cell r="I698" t="str">
            <v>BUMPER</v>
          </cell>
          <cell r="J698" t="str">
            <v>BUMPER</v>
          </cell>
          <cell r="K698">
            <v>26.47</v>
          </cell>
          <cell r="L698">
            <v>4137</v>
          </cell>
          <cell r="M698">
            <v>6410</v>
          </cell>
        </row>
        <row r="699">
          <cell r="A699">
            <v>10849</v>
          </cell>
          <cell r="B699">
            <v>10849</v>
          </cell>
          <cell r="C699" t="str">
            <v xml:space="preserve">PAJERO IO H76/77 (02-06) - GRILL</v>
          </cell>
          <cell r="D699" t="str">
            <v>IO-GRL</v>
          </cell>
          <cell r="E699" t="str">
            <v>MT03-0511A</v>
          </cell>
          <cell r="G699" t="str">
            <v>MITSUBISHI</v>
          </cell>
          <cell r="H699" t="str">
            <v xml:space="preserve">ANCHUI TINCAI SILK CO. LTD</v>
          </cell>
          <cell r="I699" t="str">
            <v>GRILL</v>
          </cell>
          <cell r="J699" t="str">
            <v>GRILL</v>
          </cell>
          <cell r="K699">
            <v>22.06</v>
          </cell>
          <cell r="L699">
            <v>3448</v>
          </cell>
          <cell r="M699">
            <v>5340</v>
          </cell>
        </row>
        <row r="700">
          <cell r="A700">
            <v>10844</v>
          </cell>
          <cell r="B700">
            <v>10844</v>
          </cell>
          <cell r="C700" t="str">
            <v xml:space="preserve">PAJERO IO H76/77 (02-06) - HEAD LAMP - LH</v>
          </cell>
          <cell r="D700" t="str">
            <v>IO-HLA-LH</v>
          </cell>
          <cell r="E700" t="str">
            <v>MT03-0501</v>
          </cell>
          <cell r="G700" t="str">
            <v>MITSUBISHI</v>
          </cell>
          <cell r="H700" t="str">
            <v xml:space="preserve">ANCHUI TINCAI SILK CO. LTD</v>
          </cell>
          <cell r="I700" t="str">
            <v xml:space="preserve">HEAD LAMP</v>
          </cell>
          <cell r="J700" t="str">
            <v xml:space="preserve">HEAD LAMP</v>
          </cell>
          <cell r="K700">
            <v>23.53</v>
          </cell>
          <cell r="L700">
            <v>3678</v>
          </cell>
          <cell r="M700">
            <v>5700</v>
          </cell>
        </row>
        <row r="701">
          <cell r="A701">
            <v>10843</v>
          </cell>
          <cell r="B701">
            <v>10843</v>
          </cell>
          <cell r="C701" t="str">
            <v xml:space="preserve">PAJERO IO H76/77 (02-06) - HEAD LAMP - RH</v>
          </cell>
          <cell r="D701" t="str">
            <v>IO-HLA-RH</v>
          </cell>
          <cell r="E701" t="str">
            <v>MT03-0501</v>
          </cell>
          <cell r="G701" t="str">
            <v>MITSUBISHI</v>
          </cell>
          <cell r="H701" t="str">
            <v xml:space="preserve">ANCHUI TINCAI SILK CO. LTD</v>
          </cell>
          <cell r="I701" t="str">
            <v xml:space="preserve">HEAD LAMP</v>
          </cell>
          <cell r="J701" t="str">
            <v xml:space="preserve">HEAD LAMP</v>
          </cell>
          <cell r="K701">
            <v>23.53</v>
          </cell>
          <cell r="L701">
            <v>3678</v>
          </cell>
          <cell r="M701">
            <v>5700</v>
          </cell>
        </row>
        <row r="702">
          <cell r="A702">
            <v>10851</v>
          </cell>
          <cell r="B702">
            <v>10851</v>
          </cell>
          <cell r="C702" t="str">
            <v xml:space="preserve">PAJERO IO H76/77 (02-06) - REAR BUMPER</v>
          </cell>
          <cell r="D702" t="str">
            <v>IO-BPRR</v>
          </cell>
          <cell r="E702" t="str">
            <v>MT03-0508</v>
          </cell>
          <cell r="G702" t="str">
            <v>MITSUBISHI</v>
          </cell>
          <cell r="H702" t="str">
            <v xml:space="preserve">ANCHUI TINCAI SILK CO. LTD</v>
          </cell>
          <cell r="I702" t="str">
            <v>BUMPER</v>
          </cell>
          <cell r="J702" t="str">
            <v>BUMPER</v>
          </cell>
          <cell r="K702">
            <v>140</v>
          </cell>
          <cell r="L702">
            <v>3150</v>
          </cell>
          <cell r="M702">
            <v>4880</v>
          </cell>
        </row>
        <row r="703">
          <cell r="A703">
            <v>10848</v>
          </cell>
          <cell r="B703">
            <v>10848</v>
          </cell>
          <cell r="C703" t="str">
            <v xml:space="preserve">PAJERO IO H76/77 (02-06) - TAIL LAMP - LH</v>
          </cell>
          <cell r="D703" t="str">
            <v>IO-TLA-LH</v>
          </cell>
          <cell r="E703" t="str">
            <v>MT03-0502</v>
          </cell>
          <cell r="G703" t="str">
            <v>MITSUBISHI</v>
          </cell>
          <cell r="H703" t="str">
            <v xml:space="preserve">ANCHUI TINCAI SILK CO. LTD</v>
          </cell>
          <cell r="I703" t="str">
            <v xml:space="preserve">TAIL LAMP</v>
          </cell>
          <cell r="J703" t="str">
            <v xml:space="preserve">TAIL LAMP</v>
          </cell>
          <cell r="K703">
            <v>80</v>
          </cell>
          <cell r="L703">
            <v>1800</v>
          </cell>
          <cell r="M703">
            <v>2790</v>
          </cell>
        </row>
        <row r="704">
          <cell r="A704">
            <v>10847</v>
          </cell>
          <cell r="B704">
            <v>10847</v>
          </cell>
          <cell r="C704" t="str">
            <v xml:space="preserve">PAJERO IO H76/77 (02-06) - TAIL LAMP - RH</v>
          </cell>
          <cell r="D704" t="str">
            <v>IO-TLA-RH</v>
          </cell>
          <cell r="E704" t="str">
            <v>MT03-0502</v>
          </cell>
          <cell r="G704" t="str">
            <v>MITSUBISHI</v>
          </cell>
          <cell r="H704" t="str">
            <v xml:space="preserve">ANCHUI TINCAI SILK CO. LTD</v>
          </cell>
          <cell r="I704" t="str">
            <v xml:space="preserve">TAIL LAMP</v>
          </cell>
          <cell r="J704" t="str">
            <v xml:space="preserve">TAIL LAMP</v>
          </cell>
          <cell r="K704">
            <v>80</v>
          </cell>
          <cell r="L704">
            <v>1800</v>
          </cell>
          <cell r="M704">
            <v>2790</v>
          </cell>
        </row>
        <row r="705">
          <cell r="A705">
            <v>12394</v>
          </cell>
          <cell r="B705" t="e">
            <v>#N/A</v>
          </cell>
          <cell r="C705" t="str">
            <v xml:space="preserve">PAJERO L047  84-90 - LAMINATED FRONT WINDSCREEN - (BROKEN)</v>
          </cell>
          <cell r="D705" t="str">
            <v>L047/LFW</v>
          </cell>
          <cell r="E705" t="str">
            <v>L047/LFW</v>
          </cell>
          <cell r="F705" t="str">
            <v xml:space="preserve">MITSUBISHI PAJERO L047  84-90</v>
          </cell>
          <cell r="G705" t="str">
            <v>MITSUBISHI</v>
          </cell>
          <cell r="H705" t="str">
            <v xml:space="preserve">ZHEJIANG DAKE SAFETY GLASS CO.,LTD</v>
          </cell>
          <cell r="I705" t="str">
            <v>AUTOGLASS</v>
          </cell>
          <cell r="J705" t="str">
            <v>AUTOGLASS</v>
          </cell>
          <cell r="K705">
            <v>11.49</v>
          </cell>
          <cell r="L705">
            <v>1772</v>
          </cell>
          <cell r="M705">
            <v>2750</v>
          </cell>
        </row>
        <row r="706">
          <cell r="A706">
            <v>10875</v>
          </cell>
          <cell r="B706" t="e">
            <v>#N/A</v>
          </cell>
          <cell r="C706" t="str">
            <v xml:space="preserve">PAJERO V73 (00-02) - FOG LAMP - LH</v>
          </cell>
          <cell r="D706" t="str">
            <v>V73/00-FLA-LH</v>
          </cell>
          <cell r="E706" t="str">
            <v>MT03-0304</v>
          </cell>
          <cell r="G706" t="str">
            <v>MITSUBISHI</v>
          </cell>
          <cell r="H706" t="str">
            <v xml:space="preserve">ANCHUI TINCAI SILK CO. LTD</v>
          </cell>
          <cell r="I706" t="str">
            <v xml:space="preserve">FOG LAMP</v>
          </cell>
          <cell r="J706" t="str">
            <v xml:space="preserve">FOG LAMP</v>
          </cell>
          <cell r="K706">
            <v>11.76</v>
          </cell>
          <cell r="L706">
            <v>1838</v>
          </cell>
          <cell r="M706">
            <v>2850</v>
          </cell>
        </row>
        <row r="707">
          <cell r="A707">
            <v>10874</v>
          </cell>
          <cell r="B707" t="e">
            <v>#N/A</v>
          </cell>
          <cell r="C707" t="str">
            <v xml:space="preserve">PAJERO V73 (00-02) - FOG LAMP - RH</v>
          </cell>
          <cell r="D707" t="str">
            <v>V73/00-FLA-RH</v>
          </cell>
          <cell r="E707" t="str">
            <v>MT03-0304</v>
          </cell>
          <cell r="G707" t="str">
            <v>MITSUBISHI</v>
          </cell>
          <cell r="H707" t="str">
            <v xml:space="preserve">ANCHUI TINCAI SILK CO. LTD</v>
          </cell>
          <cell r="I707" t="str">
            <v xml:space="preserve">FOG LAMP</v>
          </cell>
          <cell r="J707" t="str">
            <v xml:space="preserve">FOG LAMP</v>
          </cell>
          <cell r="K707">
            <v>11.76</v>
          </cell>
          <cell r="L707">
            <v>1838</v>
          </cell>
          <cell r="M707">
            <v>2850</v>
          </cell>
        </row>
        <row r="708">
          <cell r="A708">
            <v>10878</v>
          </cell>
          <cell r="B708">
            <v>10878</v>
          </cell>
          <cell r="C708" t="str">
            <v xml:space="preserve">PAJERO V73 (00-02) - FRONT BUMPER</v>
          </cell>
          <cell r="D708" t="str">
            <v>V73/00-BPRF</v>
          </cell>
          <cell r="E708" t="str">
            <v>MT03-0307</v>
          </cell>
          <cell r="G708" t="str">
            <v>MITSUBISHI</v>
          </cell>
          <cell r="H708" t="str">
            <v xml:space="preserve">ANCHUI TINCAI SILK CO. LTD</v>
          </cell>
          <cell r="I708" t="str">
            <v>BUMPER</v>
          </cell>
          <cell r="J708" t="str">
            <v>BUMPER</v>
          </cell>
          <cell r="K708">
            <v>45.68</v>
          </cell>
          <cell r="L708">
            <v>7140</v>
          </cell>
          <cell r="M708">
            <v>11070</v>
          </cell>
        </row>
        <row r="709">
          <cell r="A709">
            <v>10877</v>
          </cell>
          <cell r="B709">
            <v>10877</v>
          </cell>
          <cell r="C709" t="str">
            <v xml:space="preserve">PAJERO V73 (00-02) - TAIL LAMP - LH</v>
          </cell>
          <cell r="D709" t="str">
            <v>V73/00-TLA-LH</v>
          </cell>
          <cell r="E709" t="str">
            <v>MT03-0302A</v>
          </cell>
          <cell r="G709" t="str">
            <v>MITSUBISHI</v>
          </cell>
          <cell r="H709" t="str">
            <v xml:space="preserve">ANCHUI TINCAI SILK CO. LTD</v>
          </cell>
          <cell r="I709" t="str">
            <v xml:space="preserve">TAIL LAMP</v>
          </cell>
          <cell r="J709" t="str">
            <v xml:space="preserve">TAIL LAMP</v>
          </cell>
          <cell r="K709">
            <v>22</v>
          </cell>
          <cell r="L709">
            <v>3439</v>
          </cell>
          <cell r="M709">
            <v>5330</v>
          </cell>
        </row>
        <row r="710">
          <cell r="A710">
            <v>10884</v>
          </cell>
          <cell r="B710">
            <v>10884</v>
          </cell>
          <cell r="C710" t="str">
            <v xml:space="preserve">PAJERO V73 (00-02) - TAIL LAMP - LH</v>
          </cell>
          <cell r="D710" t="str">
            <v>V73/03-TLA-LH</v>
          </cell>
          <cell r="E710" t="str">
            <v>MT03-0302A</v>
          </cell>
          <cell r="G710" t="str">
            <v>MITSUBISHI</v>
          </cell>
          <cell r="H710" t="str">
            <v xml:space="preserve">ANCHUI TINCAI SILK CO. LTD</v>
          </cell>
          <cell r="I710" t="str">
            <v xml:space="preserve">TAIL LAMP</v>
          </cell>
          <cell r="J710" t="str">
            <v xml:space="preserve">TAIL LAMP</v>
          </cell>
          <cell r="K710">
            <v>22</v>
          </cell>
          <cell r="L710">
            <v>3439</v>
          </cell>
          <cell r="M710">
            <v>5330</v>
          </cell>
        </row>
        <row r="711">
          <cell r="A711">
            <v>10882</v>
          </cell>
          <cell r="B711">
            <v>10882</v>
          </cell>
          <cell r="C711" t="str">
            <v xml:space="preserve">PAJERO V73 (00-07) - REAR BUMPER LAMP - LH</v>
          </cell>
          <cell r="D711" t="str">
            <v>V73/00-RBLA-LH</v>
          </cell>
          <cell r="E711" t="str">
            <v>MT03-0305</v>
          </cell>
          <cell r="G711" t="str">
            <v>MITSUBISHI</v>
          </cell>
          <cell r="H711" t="str">
            <v xml:space="preserve">ANCHUI TINCAI SILK CO. LTD</v>
          </cell>
          <cell r="I711" t="str">
            <v xml:space="preserve">BUMPER LAMP</v>
          </cell>
          <cell r="J711" t="str">
            <v xml:space="preserve">BUMPER LAMP</v>
          </cell>
          <cell r="K711">
            <v>4.59</v>
          </cell>
          <cell r="L711">
            <v>717</v>
          </cell>
          <cell r="M711">
            <v>1110</v>
          </cell>
        </row>
        <row r="712">
          <cell r="A712">
            <v>10881</v>
          </cell>
          <cell r="B712">
            <v>10881</v>
          </cell>
          <cell r="C712" t="str">
            <v xml:space="preserve">PAJERO V73 (00-07) - REAR BUMPER LAMP - RH</v>
          </cell>
          <cell r="D712" t="str">
            <v>V73/00-RBLA-RH</v>
          </cell>
          <cell r="E712" t="str">
            <v>MT03-0305</v>
          </cell>
          <cell r="G712" t="str">
            <v>MITSUBISHI</v>
          </cell>
          <cell r="H712" t="str">
            <v xml:space="preserve">ANCHUI TINCAI SILK CO. LTD</v>
          </cell>
          <cell r="I712" t="str">
            <v xml:space="preserve">BUMPER LAMP</v>
          </cell>
          <cell r="J712" t="str">
            <v xml:space="preserve">BUMPER LAMP</v>
          </cell>
          <cell r="K712">
            <v>4.59</v>
          </cell>
          <cell r="L712">
            <v>717</v>
          </cell>
          <cell r="M712">
            <v>1110</v>
          </cell>
        </row>
        <row r="713">
          <cell r="A713">
            <v>10880</v>
          </cell>
          <cell r="B713">
            <v>10880</v>
          </cell>
          <cell r="C713" t="str">
            <v xml:space="preserve">PAJERO V73 (00-07) - REAR SIDE BUMPER - LH</v>
          </cell>
          <cell r="D713" t="str">
            <v>V73/00-BPRE-LH</v>
          </cell>
          <cell r="E713" t="str">
            <v>MT03-0308-1</v>
          </cell>
          <cell r="G713" t="str">
            <v>MITSUBISHI</v>
          </cell>
          <cell r="H713" t="str">
            <v xml:space="preserve">ANCHUI TINCAI SILK CO. LTD</v>
          </cell>
          <cell r="I713" t="str">
            <v>BUMPER</v>
          </cell>
          <cell r="J713" t="str">
            <v>BUMPER</v>
          </cell>
          <cell r="K713">
            <v>17.649999999999999</v>
          </cell>
          <cell r="L713">
            <v>2759</v>
          </cell>
          <cell r="M713">
            <v>4280</v>
          </cell>
        </row>
        <row r="714">
          <cell r="A714">
            <v>10879</v>
          </cell>
          <cell r="B714">
            <v>10879</v>
          </cell>
          <cell r="C714" t="str">
            <v xml:space="preserve">PAJERO V73 (00-07) - REAR SIDE BUMPER - RH</v>
          </cell>
          <cell r="D714" t="str">
            <v>V73/00-BPRE-RH</v>
          </cell>
          <cell r="E714" t="str">
            <v>MT03-0308-1</v>
          </cell>
          <cell r="G714" t="str">
            <v>MITSUBISHI</v>
          </cell>
          <cell r="H714" t="str">
            <v xml:space="preserve">ANCHUI TINCAI SILK CO. LTD</v>
          </cell>
          <cell r="I714" t="str">
            <v>BUMPER</v>
          </cell>
          <cell r="J714" t="str">
            <v>BUMPER</v>
          </cell>
          <cell r="K714">
            <v>17.649999999999999</v>
          </cell>
          <cell r="L714">
            <v>2759</v>
          </cell>
          <cell r="M714">
            <v>4280</v>
          </cell>
        </row>
        <row r="715">
          <cell r="A715">
            <v>10873</v>
          </cell>
          <cell r="B715">
            <v>10873</v>
          </cell>
          <cell r="C715" t="str">
            <v xml:space="preserve">PAJERO V73 (03-07) - HEAD LAMP - LH</v>
          </cell>
          <cell r="D715" t="str">
            <v>V73/00-HLA-LH</v>
          </cell>
          <cell r="E715" t="str">
            <v>MT03-0301</v>
          </cell>
          <cell r="G715" t="str">
            <v>MITSUBISHI</v>
          </cell>
          <cell r="H715" t="str">
            <v xml:space="preserve">ANCHUI TINCAI SILK CO. LTD</v>
          </cell>
          <cell r="I715" t="str">
            <v xml:space="preserve">HEAD LAMP</v>
          </cell>
          <cell r="J715" t="str">
            <v xml:space="preserve">HEAD LAMP</v>
          </cell>
          <cell r="K715">
            <v>32.35</v>
          </cell>
          <cell r="L715">
            <v>5056</v>
          </cell>
          <cell r="M715">
            <v>7840</v>
          </cell>
        </row>
        <row r="716">
          <cell r="A716">
            <v>10872</v>
          </cell>
          <cell r="B716">
            <v>10872</v>
          </cell>
          <cell r="C716" t="str">
            <v xml:space="preserve">PAJERO V73 (03-07) - HEAD LAMP - RH</v>
          </cell>
          <cell r="D716" t="str">
            <v>V73/00-HLA-RH</v>
          </cell>
          <cell r="E716" t="str">
            <v>MT03-0301</v>
          </cell>
          <cell r="G716" t="str">
            <v>MITSUBISHI</v>
          </cell>
          <cell r="H716" t="str">
            <v xml:space="preserve">ANCHUI TINCAI SILK CO. LTD</v>
          </cell>
          <cell r="I716" t="str">
            <v xml:space="preserve">HEAD LAMP</v>
          </cell>
          <cell r="J716" t="str">
            <v xml:space="preserve">HEAD LAMP</v>
          </cell>
          <cell r="K716">
            <v>32.35</v>
          </cell>
          <cell r="L716">
            <v>5056</v>
          </cell>
          <cell r="M716">
            <v>7840</v>
          </cell>
        </row>
        <row r="717">
          <cell r="A717">
            <v>10883</v>
          </cell>
          <cell r="B717">
            <v>10883</v>
          </cell>
          <cell r="C717" t="str">
            <v xml:space="preserve">PAJERO V73 (03-07) - TAIL LAMP - LH</v>
          </cell>
          <cell r="D717" t="str">
            <v>V73/03-TLA-LH</v>
          </cell>
          <cell r="E717" t="str">
            <v>MT03-0402A</v>
          </cell>
          <cell r="G717" t="str">
            <v>MITSUBISHI</v>
          </cell>
          <cell r="H717" t="str">
            <v xml:space="preserve">ANCHUI TINCAI SILK CO. LTD</v>
          </cell>
          <cell r="I717" t="str">
            <v xml:space="preserve">TAIL LAMP</v>
          </cell>
          <cell r="J717" t="str">
            <v xml:space="preserve">TAIL LAMP</v>
          </cell>
          <cell r="K717">
            <v>22</v>
          </cell>
          <cell r="L717">
            <v>3439</v>
          </cell>
          <cell r="M717">
            <v>5330</v>
          </cell>
        </row>
        <row r="718">
          <cell r="A718">
            <v>10876</v>
          </cell>
          <cell r="B718">
            <v>10876</v>
          </cell>
          <cell r="C718" t="str">
            <v xml:space="preserve">PAJERO V73 (03-07) - TAIL LAMP - RH</v>
          </cell>
          <cell r="D718" t="str">
            <v>V73/00-TLA-RH</v>
          </cell>
          <cell r="E718" t="str">
            <v>MT03-0402A</v>
          </cell>
          <cell r="G718" t="str">
            <v>MITSUBISHI</v>
          </cell>
          <cell r="H718" t="str">
            <v xml:space="preserve">ANCHUI TINCAI SILK CO. LTD</v>
          </cell>
          <cell r="I718" t="str">
            <v xml:space="preserve">TAIL LAMP</v>
          </cell>
          <cell r="J718" t="str">
            <v xml:space="preserve">TAIL LAMP</v>
          </cell>
          <cell r="K718">
            <v>22</v>
          </cell>
          <cell r="L718">
            <v>3439</v>
          </cell>
          <cell r="M718">
            <v>5330</v>
          </cell>
        </row>
        <row r="719">
          <cell r="A719">
            <v>10869</v>
          </cell>
          <cell r="B719">
            <v>10869</v>
          </cell>
          <cell r="C719" t="str">
            <v xml:space="preserve">PAJERO V93/96 (07-11) - FOG LAMP - LH</v>
          </cell>
          <cell r="D719" t="str">
            <v>V93-FLA-LH</v>
          </cell>
          <cell r="E719" t="str">
            <v>MT03-0804</v>
          </cell>
          <cell r="G719" t="str">
            <v>MITSUBISHI</v>
          </cell>
          <cell r="H719" t="str">
            <v xml:space="preserve">ANCHUI TINCAI SILK CO. LTD</v>
          </cell>
          <cell r="I719" t="str">
            <v xml:space="preserve">FOG LAMP</v>
          </cell>
          <cell r="J719" t="str">
            <v xml:space="preserve">FOG LAMP</v>
          </cell>
          <cell r="K719">
            <v>5.88</v>
          </cell>
          <cell r="L719">
            <v>919</v>
          </cell>
          <cell r="M719">
            <v>1420</v>
          </cell>
        </row>
        <row r="720">
          <cell r="A720">
            <v>10868</v>
          </cell>
          <cell r="B720">
            <v>10868</v>
          </cell>
          <cell r="C720" t="str">
            <v xml:space="preserve">PAJERO V93/96 (07-11) - FOG LAMP - RH</v>
          </cell>
          <cell r="D720" t="str">
            <v>V93-FLA-RH</v>
          </cell>
          <cell r="E720" t="str">
            <v>MT03-0804</v>
          </cell>
          <cell r="G720" t="str">
            <v>MITSUBISHI</v>
          </cell>
          <cell r="H720" t="str">
            <v xml:space="preserve">ANCHUI TINCAI SILK CO. LTD</v>
          </cell>
          <cell r="I720" t="str">
            <v xml:space="preserve">FOG LAMP</v>
          </cell>
          <cell r="J720" t="str">
            <v xml:space="preserve">FOG LAMP</v>
          </cell>
          <cell r="K720">
            <v>40</v>
          </cell>
          <cell r="L720">
            <v>900</v>
          </cell>
          <cell r="M720">
            <v>1400</v>
          </cell>
        </row>
        <row r="721">
          <cell r="A721">
            <v>10867</v>
          </cell>
          <cell r="B721">
            <v>10867</v>
          </cell>
          <cell r="C721" t="str">
            <v xml:space="preserve">PAJERO V93/96 (07-11) - HEAD LAMP - LH</v>
          </cell>
          <cell r="D721" t="str">
            <v>V93-HLA-LH</v>
          </cell>
          <cell r="E721" t="str">
            <v>MT03-0801</v>
          </cell>
          <cell r="G721" t="str">
            <v>MITSUBISHI</v>
          </cell>
          <cell r="H721" t="str">
            <v xml:space="preserve">ANCHUI TINCAI SILK CO. LTD</v>
          </cell>
          <cell r="I721" t="str">
            <v xml:space="preserve">HEAD LAMP</v>
          </cell>
          <cell r="J721" t="str">
            <v xml:space="preserve">HEAD LAMP</v>
          </cell>
          <cell r="K721">
            <v>41.18</v>
          </cell>
          <cell r="L721">
            <v>6436</v>
          </cell>
          <cell r="M721">
            <v>9980</v>
          </cell>
        </row>
        <row r="722">
          <cell r="A722">
            <v>10866</v>
          </cell>
          <cell r="B722">
            <v>10866</v>
          </cell>
          <cell r="C722" t="str">
            <v xml:space="preserve">PAJERO V93/96 (07-11) - HEAD LAMP - RH</v>
          </cell>
          <cell r="D722" t="str">
            <v>V93-HLA-RH</v>
          </cell>
          <cell r="E722" t="str">
            <v>MT03-0801</v>
          </cell>
          <cell r="G722" t="str">
            <v>MITSUBISHI</v>
          </cell>
          <cell r="H722" t="str">
            <v xml:space="preserve">ANCHUI TINCAI SILK CO. LTD</v>
          </cell>
          <cell r="I722" t="str">
            <v xml:space="preserve">HEAD LAMP</v>
          </cell>
          <cell r="J722" t="str">
            <v xml:space="preserve">HEAD LAMP</v>
          </cell>
          <cell r="K722">
            <v>41.18</v>
          </cell>
          <cell r="L722">
            <v>6436</v>
          </cell>
          <cell r="M722">
            <v>9980</v>
          </cell>
        </row>
        <row r="723">
          <cell r="A723">
            <v>10871</v>
          </cell>
          <cell r="B723">
            <v>10871</v>
          </cell>
          <cell r="C723" t="str">
            <v xml:space="preserve">PAJERO V93/96 (07-11) - TAIL LAMP - LH</v>
          </cell>
          <cell r="D723" t="str">
            <v>V93-TLA-LH</v>
          </cell>
          <cell r="E723" t="str">
            <v>MT03-0802</v>
          </cell>
          <cell r="G723" t="str">
            <v>MITSUBISHI</v>
          </cell>
          <cell r="H723" t="str">
            <v xml:space="preserve">ANCHUI TINCAI SILK CO. LTD</v>
          </cell>
          <cell r="I723" t="str">
            <v xml:space="preserve">TAIL LAMP</v>
          </cell>
          <cell r="J723" t="str">
            <v xml:space="preserve">TAIL LAMP</v>
          </cell>
          <cell r="K723">
            <v>180</v>
          </cell>
          <cell r="L723">
            <v>4050</v>
          </cell>
          <cell r="M723">
            <v>6280</v>
          </cell>
        </row>
        <row r="724">
          <cell r="A724">
            <v>10870</v>
          </cell>
          <cell r="B724">
            <v>10870</v>
          </cell>
          <cell r="C724" t="str">
            <v xml:space="preserve">PAJERO V93/96 (07-11) - TAIL LAMP - RH</v>
          </cell>
          <cell r="D724" t="str">
            <v>V93-TLA-RH</v>
          </cell>
          <cell r="E724" t="str">
            <v>MT03-0802</v>
          </cell>
          <cell r="G724" t="str">
            <v>MITSUBISHI</v>
          </cell>
          <cell r="H724" t="str">
            <v xml:space="preserve">ANCHUI TINCAI SILK CO. LTD</v>
          </cell>
          <cell r="I724" t="str">
            <v xml:space="preserve">TAIL LAMP</v>
          </cell>
          <cell r="J724" t="str">
            <v xml:space="preserve">TAIL LAMP</v>
          </cell>
          <cell r="K724">
            <v>180</v>
          </cell>
          <cell r="L724">
            <v>4050</v>
          </cell>
          <cell r="M724">
            <v>6280</v>
          </cell>
        </row>
        <row r="725">
          <cell r="A725">
            <v>10898</v>
          </cell>
          <cell r="B725">
            <v>10898</v>
          </cell>
          <cell r="C725" t="str">
            <v xml:space="preserve">ROSA (91-93) - FRONT LAMP (214-1640) - LH</v>
          </cell>
          <cell r="D725" t="str">
            <v>CANTER/91-FLA-LH</v>
          </cell>
          <cell r="E725" t="str">
            <v>MT04-0105A</v>
          </cell>
          <cell r="G725" t="str">
            <v>MITSUBISHI</v>
          </cell>
          <cell r="H725" t="str">
            <v xml:space="preserve">ANCHUI TINCAI SILK CO. LTD</v>
          </cell>
          <cell r="I725" t="str">
            <v xml:space="preserve">BUMPER LAMP</v>
          </cell>
          <cell r="J725" t="str">
            <v xml:space="preserve">BUMPER LAMP</v>
          </cell>
          <cell r="K725">
            <v>0.97</v>
          </cell>
          <cell r="L725">
            <v>152</v>
          </cell>
          <cell r="M725">
            <v>230</v>
          </cell>
        </row>
        <row r="726">
          <cell r="A726">
            <v>10897</v>
          </cell>
          <cell r="B726">
            <v>10897</v>
          </cell>
          <cell r="C726" t="str">
            <v xml:space="preserve">ROSA (91-93) - FRONT LAMP (214-1640) - RH</v>
          </cell>
          <cell r="D726" t="str">
            <v>CANTER/91-FLA-RH</v>
          </cell>
          <cell r="E726" t="str">
            <v>MT04-0105A</v>
          </cell>
          <cell r="G726" t="str">
            <v>MITSUBISHI</v>
          </cell>
          <cell r="H726" t="str">
            <v xml:space="preserve">ANCHUI TINCAI SILK CO. LTD</v>
          </cell>
          <cell r="I726" t="str">
            <v xml:space="preserve">BUMPER LAMP</v>
          </cell>
          <cell r="J726" t="str">
            <v xml:space="preserve">BUMPER LAMP</v>
          </cell>
          <cell r="K726">
            <v>0.97</v>
          </cell>
          <cell r="L726">
            <v>152</v>
          </cell>
          <cell r="M726">
            <v>230</v>
          </cell>
        </row>
        <row r="727">
          <cell r="A727">
            <v>10900</v>
          </cell>
          <cell r="B727">
            <v>10900</v>
          </cell>
          <cell r="C727" t="str">
            <v xml:space="preserve">ROSA (91-93) - FRONT LENS (214-1640) - LH</v>
          </cell>
          <cell r="D727" t="str">
            <v>CANTER/91-FLS-LH</v>
          </cell>
          <cell r="E727" t="str">
            <v>00-MT04-0105A</v>
          </cell>
          <cell r="G727" t="str">
            <v>MITSUBISHI</v>
          </cell>
          <cell r="H727" t="str">
            <v xml:space="preserve">ANCHUI TINCAI SILK CO. LTD</v>
          </cell>
          <cell r="I727" t="str">
            <v>LENS</v>
          </cell>
          <cell r="J727" t="str">
            <v>LENS</v>
          </cell>
          <cell r="K727">
            <v>0.4</v>
          </cell>
          <cell r="L727">
            <v>63</v>
          </cell>
          <cell r="M727">
            <v>100</v>
          </cell>
        </row>
        <row r="728">
          <cell r="A728">
            <v>10899</v>
          </cell>
          <cell r="B728">
            <v>10899</v>
          </cell>
          <cell r="C728" t="str">
            <v xml:space="preserve">ROSA (91-93) - FRONT LENS (214-1640) - RH</v>
          </cell>
          <cell r="D728" t="str">
            <v>CANTER/91-FLS-RH</v>
          </cell>
          <cell r="E728" t="str">
            <v>00-MT04-0105A</v>
          </cell>
          <cell r="G728" t="str">
            <v>MITSUBISHI</v>
          </cell>
          <cell r="H728" t="str">
            <v xml:space="preserve">ANCHUI TINCAI SILK CO. LTD</v>
          </cell>
          <cell r="I728" t="str">
            <v>LENS</v>
          </cell>
          <cell r="J728" t="str">
            <v>LENS</v>
          </cell>
          <cell r="K728">
            <v>0.4</v>
          </cell>
          <cell r="L728">
            <v>63</v>
          </cell>
          <cell r="M728">
            <v>100</v>
          </cell>
        </row>
        <row r="729">
          <cell r="A729">
            <v>12164</v>
          </cell>
          <cell r="B729">
            <v>12164</v>
          </cell>
          <cell r="C729" t="str">
            <v xml:space="preserve">B110/1200 P/UP (A12) (71-83) - BUMPER LENS - LH</v>
          </cell>
          <cell r="D729" t="str">
            <v>B110-BLS-LH</v>
          </cell>
          <cell r="E729" t="str">
            <v>00-NS01-0105B</v>
          </cell>
          <cell r="G729" t="str">
            <v>NISSAN</v>
          </cell>
          <cell r="H729" t="str">
            <v xml:space="preserve">CROWN AUTO PARTS LTD</v>
          </cell>
          <cell r="I729" t="str">
            <v>LENS</v>
          </cell>
          <cell r="J729" t="str">
            <v>LENS</v>
          </cell>
          <cell r="K729">
            <v>0.24</v>
          </cell>
          <cell r="L729">
            <v>38</v>
          </cell>
          <cell r="M729">
            <v>60</v>
          </cell>
        </row>
        <row r="730">
          <cell r="A730">
            <v>12163</v>
          </cell>
          <cell r="B730">
            <v>12163</v>
          </cell>
          <cell r="C730" t="str">
            <v xml:space="preserve">B110/1200 P/UP (A12) (71-83) - BUMPER LENS - RH</v>
          </cell>
          <cell r="D730" t="str">
            <v>B110-BLS-RH</v>
          </cell>
          <cell r="E730" t="str">
            <v>00-NS01-0105B</v>
          </cell>
          <cell r="G730" t="str">
            <v>NISSAN</v>
          </cell>
          <cell r="H730" t="str">
            <v xml:space="preserve">CROWN AUTO PARTS LTD</v>
          </cell>
          <cell r="I730" t="str">
            <v>LENS</v>
          </cell>
          <cell r="J730" t="str">
            <v>LENS</v>
          </cell>
          <cell r="K730">
            <v>0.24</v>
          </cell>
          <cell r="L730">
            <v>38</v>
          </cell>
          <cell r="M730">
            <v>60</v>
          </cell>
        </row>
        <row r="731">
          <cell r="A731">
            <v>10977</v>
          </cell>
          <cell r="B731">
            <v>10977</v>
          </cell>
          <cell r="C731" t="str">
            <v xml:space="preserve">B110/1200 P/UP (A12) (71-83) - GRILL (ROUND SEAL BEAM)</v>
          </cell>
          <cell r="D731" t="str">
            <v>B110-GRL-ROUND</v>
          </cell>
          <cell r="E731" t="str">
            <v>NS99-0106</v>
          </cell>
          <cell r="G731" t="str">
            <v>NISSAN</v>
          </cell>
          <cell r="H731" t="str">
            <v xml:space="preserve">ANCHUI TINCAI SILK CO. LTD</v>
          </cell>
          <cell r="I731" t="str">
            <v>GRILL</v>
          </cell>
          <cell r="J731" t="str">
            <v>GRILL</v>
          </cell>
          <cell r="K731">
            <v>6.45</v>
          </cell>
          <cell r="L731">
            <v>1008</v>
          </cell>
          <cell r="M731">
            <v>1560</v>
          </cell>
        </row>
        <row r="732">
          <cell r="A732">
            <v>10978</v>
          </cell>
          <cell r="B732">
            <v>10978</v>
          </cell>
          <cell r="C732" t="str">
            <v xml:space="preserve">B110/1200 P/UP (A12) (71-83) - GRILL (SQUARE SEAL BEAM)</v>
          </cell>
          <cell r="D732" t="str">
            <v>B110-GRL-SQUARE</v>
          </cell>
          <cell r="E732" t="str">
            <v>NS99-0105</v>
          </cell>
          <cell r="G732" t="str">
            <v>NISSAN</v>
          </cell>
          <cell r="H732" t="str">
            <v xml:space="preserve">ANCHUI TINCAI SILK CO. LTD</v>
          </cell>
          <cell r="I732" t="str">
            <v>GRILL</v>
          </cell>
          <cell r="J732" t="str">
            <v>GRILL</v>
          </cell>
          <cell r="K732">
            <v>6.45</v>
          </cell>
          <cell r="L732">
            <v>1008</v>
          </cell>
          <cell r="M732">
            <v>1560</v>
          </cell>
        </row>
        <row r="733">
          <cell r="A733">
            <v>12548</v>
          </cell>
          <cell r="B733" t="e">
            <v>#N/A</v>
          </cell>
          <cell r="C733" t="str">
            <v xml:space="preserve">B110/1200 P/UP (A12) (71-83) - INDICATOR SWITCH</v>
          </cell>
          <cell r="D733" t="str">
            <v>B110-IS</v>
          </cell>
          <cell r="E733" t="str">
            <v>00-NS01-0105B</v>
          </cell>
          <cell r="F733" t="str">
            <v xml:space="preserve">B110/1200 P/UP (A12) (71-83)</v>
          </cell>
          <cell r="G733" t="str">
            <v>NISSAN</v>
          </cell>
          <cell r="H733" t="str">
            <v xml:space="preserve">KAJAL AUTO SPARES LTD</v>
          </cell>
          <cell r="I733" t="str">
            <v>MECHANICAL</v>
          </cell>
          <cell r="J733" t="str">
            <v>MECHANICAL</v>
          </cell>
          <cell r="K733">
            <v>0</v>
          </cell>
          <cell r="L733">
            <v>700</v>
          </cell>
          <cell r="M733">
            <v>1090</v>
          </cell>
        </row>
        <row r="734">
          <cell r="A734">
            <v>10979</v>
          </cell>
          <cell r="B734">
            <v>10979</v>
          </cell>
          <cell r="C734" t="str">
            <v xml:space="preserve">B110/1200 P/UP (A12) (71-83) - TAIL LAMP - LH</v>
          </cell>
          <cell r="D734" t="str">
            <v>B110-TLA-LH</v>
          </cell>
          <cell r="E734" t="str">
            <v>NS01-0102A</v>
          </cell>
          <cell r="G734" t="str">
            <v>NISSAN</v>
          </cell>
          <cell r="H734" t="str">
            <v xml:space="preserve">ANCHUI TINCAI SILK CO. LTD</v>
          </cell>
          <cell r="I734" t="str">
            <v xml:space="preserve">TAIL LAMP</v>
          </cell>
          <cell r="J734" t="str">
            <v xml:space="preserve">TAIL LAMP</v>
          </cell>
          <cell r="K734">
            <v>12.5</v>
          </cell>
          <cell r="L734">
            <v>319</v>
          </cell>
          <cell r="M734">
            <v>480</v>
          </cell>
        </row>
        <row r="735">
          <cell r="A735">
            <v>10980</v>
          </cell>
          <cell r="B735">
            <v>10980</v>
          </cell>
          <cell r="C735" t="str">
            <v xml:space="preserve">B110/1200 P/UP (A12) (71-83) - TAIL LAMP - RH</v>
          </cell>
          <cell r="D735" t="str">
            <v>B110-TLA-RH</v>
          </cell>
          <cell r="E735" t="str">
            <v>NS01-0102A</v>
          </cell>
          <cell r="G735" t="str">
            <v>NISSAN</v>
          </cell>
          <cell r="H735" t="str">
            <v xml:space="preserve">ANCHUI TINCAI SILK CO. LTD</v>
          </cell>
          <cell r="I735" t="str">
            <v xml:space="preserve">TAIL LAMP</v>
          </cell>
          <cell r="J735" t="str">
            <v xml:space="preserve">TAIL LAMP</v>
          </cell>
          <cell r="K735">
            <v>12.5</v>
          </cell>
          <cell r="L735">
            <v>319</v>
          </cell>
          <cell r="M735">
            <v>480</v>
          </cell>
        </row>
        <row r="736">
          <cell r="A736">
            <v>10981</v>
          </cell>
          <cell r="B736">
            <v>10981</v>
          </cell>
          <cell r="C736" t="str">
            <v xml:space="preserve">B110/1200 P/UP (A12) (71-83) - TAIL LENS - LH</v>
          </cell>
          <cell r="D736" t="str">
            <v>B110-TLS-LH</v>
          </cell>
          <cell r="E736" t="str">
            <v>00-NS01-0102A</v>
          </cell>
          <cell r="G736" t="str">
            <v>NISSAN</v>
          </cell>
          <cell r="H736" t="str">
            <v xml:space="preserve">ANCHUI TINCAI SILK CO. LTD</v>
          </cell>
          <cell r="I736" t="str">
            <v>LENS</v>
          </cell>
          <cell r="J736" t="str">
            <v>LENS</v>
          </cell>
          <cell r="K736">
            <v>5</v>
          </cell>
          <cell r="L736">
            <v>116.25</v>
          </cell>
          <cell r="M736">
            <v>180</v>
          </cell>
        </row>
        <row r="737">
          <cell r="A737">
            <v>10982</v>
          </cell>
          <cell r="B737">
            <v>10982</v>
          </cell>
          <cell r="C737" t="str">
            <v xml:space="preserve">B110/1200 P/UP (A12) (71-83) - TAIL LENS - RH</v>
          </cell>
          <cell r="D737" t="str">
            <v>B110-TLS-RH</v>
          </cell>
          <cell r="E737" t="str">
            <v>NS01-0102A-00</v>
          </cell>
          <cell r="G737" t="str">
            <v>NISSAN</v>
          </cell>
          <cell r="H737" t="str">
            <v xml:space="preserve">ANCHUI TINCAI SILK CO. LTD</v>
          </cell>
          <cell r="I737" t="str">
            <v>LENS</v>
          </cell>
          <cell r="J737" t="str">
            <v>LENS</v>
          </cell>
          <cell r="K737">
            <v>5</v>
          </cell>
          <cell r="L737">
            <v>116.25</v>
          </cell>
          <cell r="M737">
            <v>180</v>
          </cell>
        </row>
        <row r="738">
          <cell r="A738">
            <v>12915</v>
          </cell>
          <cell r="B738" t="e">
            <v>#N/A</v>
          </cell>
          <cell r="C738" t="str">
            <v xml:space="preserve">B110/1200 P/UP (A12) (71-83) (BROKEN) - GRILL (ROUND SEAL BEAM)</v>
          </cell>
          <cell r="D738" t="str">
            <v>B110-GRL-ROUND</v>
          </cell>
          <cell r="E738" t="str">
            <v>NS99-0106</v>
          </cell>
          <cell r="G738" t="str">
            <v>NISSAN</v>
          </cell>
          <cell r="H738" t="str">
            <v xml:space="preserve">ANCHUI TINCAI SILK CO. LTD</v>
          </cell>
          <cell r="I738" t="str">
            <v>GRILL</v>
          </cell>
          <cell r="J738" t="str">
            <v>GRILL</v>
          </cell>
          <cell r="K738">
            <v>6.45</v>
          </cell>
          <cell r="L738">
            <v>963</v>
          </cell>
          <cell r="M738">
            <v>1490</v>
          </cell>
        </row>
        <row r="739">
          <cell r="A739">
            <v>10983</v>
          </cell>
          <cell r="B739">
            <v>10983</v>
          </cell>
          <cell r="C739" t="str">
            <v xml:space="preserve">B110/1200 P/UP (A12/A14) (71-83) - SIDE LAMP</v>
          </cell>
          <cell r="D739" t="str">
            <v>B110-SLA</v>
          </cell>
          <cell r="E739" t="str">
            <v>NS01-0106</v>
          </cell>
          <cell r="G739" t="str">
            <v>NISSAN</v>
          </cell>
          <cell r="H739" t="str">
            <v xml:space="preserve">ANCHUI TINCAI SILK CO. LTD</v>
          </cell>
          <cell r="I739" t="str">
            <v xml:space="preserve">SIDE LAMPS &amp; LOGO</v>
          </cell>
          <cell r="J739" t="str">
            <v xml:space="preserve">SIDE LAMPS &amp; LOGO</v>
          </cell>
          <cell r="K739">
            <v>3</v>
          </cell>
          <cell r="L739">
            <v>77</v>
          </cell>
          <cell r="M739">
            <v>110</v>
          </cell>
        </row>
        <row r="740">
          <cell r="A740">
            <v>10984</v>
          </cell>
          <cell r="B740">
            <v>10984</v>
          </cell>
          <cell r="C740" t="str">
            <v xml:space="preserve">B140/1400 P/UP (A14) (71-83) - BUMPER LAMP - LH</v>
          </cell>
          <cell r="D740" t="str">
            <v>B140-BLA-LH</v>
          </cell>
          <cell r="E740" t="str">
            <v>NS01-0105</v>
          </cell>
          <cell r="G740" t="str">
            <v>NISSAN</v>
          </cell>
          <cell r="H740" t="str">
            <v xml:space="preserve">ANCHUI TINCAI SILK CO. LTD</v>
          </cell>
          <cell r="I740" t="str">
            <v xml:space="preserve">BUMPER LAMP</v>
          </cell>
          <cell r="J740" t="str">
            <v xml:space="preserve">BUMPER LAMP</v>
          </cell>
          <cell r="K740">
            <v>6</v>
          </cell>
          <cell r="L740">
            <v>145</v>
          </cell>
          <cell r="M740">
            <v>220</v>
          </cell>
        </row>
        <row r="741">
          <cell r="A741">
            <v>10985</v>
          </cell>
          <cell r="B741">
            <v>10985</v>
          </cell>
          <cell r="C741" t="str">
            <v xml:space="preserve">B140/1400 P/UP (A14) (71-83) - BUMPER LAMP - RH</v>
          </cell>
          <cell r="D741" t="str">
            <v>B140-BLA-RH</v>
          </cell>
          <cell r="E741" t="str">
            <v>NS01-0105</v>
          </cell>
          <cell r="G741" t="str">
            <v>NISSAN</v>
          </cell>
          <cell r="H741" t="str">
            <v xml:space="preserve">ANCHUI TINCAI SILK CO. LTD</v>
          </cell>
          <cell r="I741" t="str">
            <v xml:space="preserve">BUMPER LAMP</v>
          </cell>
          <cell r="J741" t="str">
            <v xml:space="preserve">BUMPER LAMP</v>
          </cell>
          <cell r="K741">
            <v>6</v>
          </cell>
          <cell r="L741">
            <v>145</v>
          </cell>
          <cell r="M741">
            <v>220</v>
          </cell>
        </row>
        <row r="742">
          <cell r="A742">
            <v>10986</v>
          </cell>
          <cell r="B742">
            <v>10986</v>
          </cell>
          <cell r="C742" t="str">
            <v xml:space="preserve">B140/1400 P/UP (A14) (71-83) - BUMPER LENS - LH</v>
          </cell>
          <cell r="D742" t="str">
            <v>B140-BLS-LH</v>
          </cell>
          <cell r="E742" t="str">
            <v>NS01-0105-00</v>
          </cell>
          <cell r="G742" t="str">
            <v>NISSAN</v>
          </cell>
          <cell r="H742" t="str">
            <v xml:space="preserve">ANCHUI TINCAI SILK CO. LTD</v>
          </cell>
          <cell r="I742" t="str">
            <v>LENS</v>
          </cell>
          <cell r="J742" t="str">
            <v>LENS</v>
          </cell>
          <cell r="K742">
            <v>0.22</v>
          </cell>
          <cell r="L742">
            <v>34</v>
          </cell>
          <cell r="M742">
            <v>50</v>
          </cell>
        </row>
        <row r="743">
          <cell r="A743">
            <v>10987</v>
          </cell>
          <cell r="B743">
            <v>10987</v>
          </cell>
          <cell r="C743" t="str">
            <v xml:space="preserve">B140/1400 P/UP (A14) (71-83) - BUMPER LENS - RH</v>
          </cell>
          <cell r="D743" t="str">
            <v>B140-BLS-RH</v>
          </cell>
          <cell r="E743" t="str">
            <v>NS01-0105-00</v>
          </cell>
          <cell r="G743" t="str">
            <v>NISSAN</v>
          </cell>
          <cell r="H743" t="str">
            <v xml:space="preserve">ANCHUI TINCAI SILK CO. LTD</v>
          </cell>
          <cell r="I743" t="str">
            <v>LENS</v>
          </cell>
          <cell r="J743" t="str">
            <v>LENS</v>
          </cell>
          <cell r="K743">
            <v>0.22</v>
          </cell>
          <cell r="L743">
            <v>34</v>
          </cell>
          <cell r="M743">
            <v>50</v>
          </cell>
        </row>
        <row r="744">
          <cell r="A744">
            <v>10988</v>
          </cell>
          <cell r="B744">
            <v>10988</v>
          </cell>
          <cell r="C744" t="str">
            <v xml:space="preserve">CABSTAR- CB31 - (94) - HEAD LAMP - LH</v>
          </cell>
          <cell r="D744" t="str">
            <v>CB31-HLA-LH</v>
          </cell>
          <cell r="E744" t="str">
            <v>NS15-0201</v>
          </cell>
          <cell r="G744" t="str">
            <v>NISSAN</v>
          </cell>
          <cell r="H744" t="str">
            <v xml:space="preserve">ANCHUI TINCAI SILK CO. LTD</v>
          </cell>
          <cell r="I744" t="str">
            <v xml:space="preserve">HEAD LAMP</v>
          </cell>
          <cell r="J744" t="str">
            <v xml:space="preserve">HEAD LAMP</v>
          </cell>
          <cell r="K744">
            <v>58</v>
          </cell>
          <cell r="L744">
            <v>1305</v>
          </cell>
          <cell r="M744">
            <v>2020</v>
          </cell>
        </row>
        <row r="745">
          <cell r="A745">
            <v>10989</v>
          </cell>
          <cell r="B745">
            <v>10989</v>
          </cell>
          <cell r="C745" t="str">
            <v xml:space="preserve">CABSTAR- CB31 - (94) - HEAD LAMP - RH</v>
          </cell>
          <cell r="D745" t="str">
            <v>CB31-HLA-RH</v>
          </cell>
          <cell r="E745" t="str">
            <v>NS15-0201</v>
          </cell>
          <cell r="G745" t="str">
            <v>NISSAN</v>
          </cell>
          <cell r="H745" t="str">
            <v xml:space="preserve">ANCHUI TINCAI SILK CO. LTD</v>
          </cell>
          <cell r="I745" t="str">
            <v xml:space="preserve">HEAD LAMP</v>
          </cell>
          <cell r="J745" t="str">
            <v xml:space="preserve">HEAD LAMP</v>
          </cell>
          <cell r="K745">
            <v>58</v>
          </cell>
          <cell r="L745">
            <v>1305</v>
          </cell>
          <cell r="M745">
            <v>2020</v>
          </cell>
        </row>
        <row r="746">
          <cell r="A746">
            <v>10990</v>
          </cell>
          <cell r="B746">
            <v>10990</v>
          </cell>
          <cell r="C746" t="str">
            <v xml:space="preserve">CABSTAR- CB31 - 94 - CORNER LAMP - LH</v>
          </cell>
          <cell r="D746" t="str">
            <v>CB31-CLA-LH</v>
          </cell>
          <cell r="E746" t="str">
            <v>NS15-0203</v>
          </cell>
          <cell r="G746" t="str">
            <v>NISSAN</v>
          </cell>
          <cell r="H746" t="str">
            <v xml:space="preserve">ANCHUI TINCAI SILK CO. LTD</v>
          </cell>
          <cell r="I746" t="str">
            <v xml:space="preserve">CORNER LAMP</v>
          </cell>
          <cell r="J746" t="str">
            <v xml:space="preserve">CORNER LAMP</v>
          </cell>
          <cell r="K746">
            <v>1.29</v>
          </cell>
          <cell r="L746">
            <v>202</v>
          </cell>
          <cell r="M746">
            <v>310</v>
          </cell>
        </row>
        <row r="747">
          <cell r="A747">
            <v>10991</v>
          </cell>
          <cell r="B747">
            <v>10991</v>
          </cell>
          <cell r="C747" t="str">
            <v xml:space="preserve">CABSTAR- CB31 - 94 - CORNER LAMP - RH</v>
          </cell>
          <cell r="D747" t="str">
            <v>CB31-CLA-RH</v>
          </cell>
          <cell r="E747" t="str">
            <v>NS15-0203</v>
          </cell>
          <cell r="G747" t="str">
            <v>NISSAN</v>
          </cell>
          <cell r="H747" t="str">
            <v xml:space="preserve">ANCHUI TINCAI SILK CO. LTD</v>
          </cell>
          <cell r="I747" t="str">
            <v xml:space="preserve">CORNER LAMP</v>
          </cell>
          <cell r="J747" t="str">
            <v xml:space="preserve">CORNER LAMP</v>
          </cell>
          <cell r="K747">
            <v>1.29</v>
          </cell>
          <cell r="L747">
            <v>202</v>
          </cell>
          <cell r="M747">
            <v>310</v>
          </cell>
        </row>
        <row r="748">
          <cell r="A748">
            <v>10992</v>
          </cell>
          <cell r="B748" t="e">
            <v>#N/A</v>
          </cell>
          <cell r="C748" t="str">
            <v xml:space="preserve">CABSTAR- CB31 - 94 - CORNER LENS - LH</v>
          </cell>
          <cell r="D748" t="str">
            <v>CB31-CLS-LH</v>
          </cell>
          <cell r="E748" t="str">
            <v>00-NS15-0203</v>
          </cell>
          <cell r="G748" t="str">
            <v>NISSAN</v>
          </cell>
          <cell r="H748" t="str">
            <v xml:space="preserve">ANCHUI TINCAI SILK CO. LTD</v>
          </cell>
          <cell r="I748" t="str">
            <v>LENS</v>
          </cell>
          <cell r="J748" t="str">
            <v>LENS</v>
          </cell>
          <cell r="K748">
            <v>0.48</v>
          </cell>
          <cell r="L748">
            <v>75</v>
          </cell>
          <cell r="M748">
            <v>120</v>
          </cell>
        </row>
        <row r="749">
          <cell r="A749">
            <v>10993</v>
          </cell>
          <cell r="B749" t="e">
            <v>#N/A</v>
          </cell>
          <cell r="C749" t="str">
            <v xml:space="preserve">CABSTAR- CB31 - 94 - CORNER LENS - RH</v>
          </cell>
          <cell r="D749" t="str">
            <v>CB31-CLS-RH</v>
          </cell>
          <cell r="E749" t="str">
            <v>00-NS15-0203</v>
          </cell>
          <cell r="G749" t="str">
            <v>NISSAN</v>
          </cell>
          <cell r="H749" t="str">
            <v xml:space="preserve">ANCHUI TINCAI SILK CO. LTD</v>
          </cell>
          <cell r="I749" t="str">
            <v>LENS</v>
          </cell>
          <cell r="J749" t="str">
            <v>LENS</v>
          </cell>
          <cell r="K749">
            <v>0.48</v>
          </cell>
          <cell r="L749">
            <v>75</v>
          </cell>
          <cell r="M749">
            <v>120</v>
          </cell>
        </row>
        <row r="750">
          <cell r="A750">
            <v>12895</v>
          </cell>
          <cell r="B750" t="e">
            <v>#N/A</v>
          </cell>
          <cell r="C750" t="str">
            <v xml:space="preserve">CARAVAN/URVAN (E24/QD32) 86-97 - LAMINATED FRONT WINDSCREEN (BROKEN)</v>
          </cell>
          <cell r="D750" t="str">
            <v xml:space="preserve">E24 LFW/B</v>
          </cell>
          <cell r="E750" t="str">
            <v xml:space="preserve">140194 LFW</v>
          </cell>
          <cell r="F750" t="str">
            <v xml:space="preserve">NISSAN CARAVAN/URVAN (E24/QD32) 86-97</v>
          </cell>
          <cell r="G750" t="str">
            <v>NISSAN</v>
          </cell>
          <cell r="H750" t="str">
            <v xml:space="preserve">ZHEJIANG DAKE SAFETY GLASS CO.,LTD</v>
          </cell>
          <cell r="I750" t="str">
            <v>AUTOGLASS</v>
          </cell>
          <cell r="J750" t="str">
            <v>AUTOGLASS</v>
          </cell>
          <cell r="K750">
            <v>17.02</v>
          </cell>
          <cell r="L750">
            <v>2421.12</v>
          </cell>
          <cell r="M750">
            <v>3750</v>
          </cell>
        </row>
        <row r="751">
          <cell r="A751">
            <v>12896</v>
          </cell>
          <cell r="B751" t="e">
            <v>#N/A</v>
          </cell>
          <cell r="C751" t="str">
            <v xml:space="preserve">CARAVAN/URVAN (E24/QD32) 86-97 - LAMINATED REAR WINDSCREEN (BROKEN)</v>
          </cell>
          <cell r="D751" t="str">
            <v xml:space="preserve">E24 LRW/B</v>
          </cell>
          <cell r="E751" t="str">
            <v xml:space="preserve">140901-1 RW</v>
          </cell>
          <cell r="F751" t="str">
            <v xml:space="preserve">NISSAN CARAVAN/URVAN (E24/QD32) 86-97</v>
          </cell>
          <cell r="G751" t="str">
            <v>NISSAN</v>
          </cell>
          <cell r="H751" t="str">
            <v xml:space="preserve">ZHEJIANG DAKE SAFETY GLASS CO.,LTD</v>
          </cell>
          <cell r="I751" t="str">
            <v>AUTOGLASS</v>
          </cell>
          <cell r="J751" t="str">
            <v>AUTOGLASS</v>
          </cell>
          <cell r="K751">
            <v>10</v>
          </cell>
          <cell r="L751">
            <v>1479</v>
          </cell>
          <cell r="M751">
            <v>2290</v>
          </cell>
        </row>
        <row r="752">
          <cell r="A752">
            <v>12786</v>
          </cell>
          <cell r="B752" t="e">
            <v>#N/A</v>
          </cell>
          <cell r="C752" t="str">
            <v xml:space="preserve">CARAVAN/URVAN (E24/QD32) 86-97 - REAR FRAME - LH</v>
          </cell>
          <cell r="D752" t="str">
            <v>E24-R-FR-LH</v>
          </cell>
          <cell r="E752" t="str">
            <v xml:space="preserve">140901-1 RW</v>
          </cell>
          <cell r="F752" t="str">
            <v xml:space="preserve">NISSAN CARAVAN/URVAN (E24/QD32) 86-97</v>
          </cell>
          <cell r="G752" t="str">
            <v>NISSAN</v>
          </cell>
          <cell r="H752" t="str">
            <v xml:space="preserve">ZHEJIANG DAKE SAFETY GLASS CO.,LTD</v>
          </cell>
          <cell r="I752" t="str">
            <v>AUTOGLASS</v>
          </cell>
          <cell r="J752" t="str">
            <v>AUTOGLASS</v>
          </cell>
          <cell r="K752">
            <v>15</v>
          </cell>
          <cell r="L752">
            <v>2</v>
          </cell>
          <cell r="M752">
            <v>2500</v>
          </cell>
        </row>
        <row r="753">
          <cell r="A753">
            <v>12787</v>
          </cell>
          <cell r="B753" t="e">
            <v>#N/A</v>
          </cell>
          <cell r="C753" t="str">
            <v xml:space="preserve">CARAVAN/URVAN (E24/QD32) 86-97 - REAR FRAME - RH</v>
          </cell>
          <cell r="D753" t="str">
            <v>E24-R-FR-RH</v>
          </cell>
          <cell r="E753" t="str">
            <v xml:space="preserve">140901-1 RW</v>
          </cell>
          <cell r="F753" t="str">
            <v xml:space="preserve">NISSAN CARAVAN/URVAN (E24/QD32) 86-97</v>
          </cell>
          <cell r="G753" t="str">
            <v>NISSAN</v>
          </cell>
          <cell r="H753" t="str">
            <v xml:space="preserve">ZHEJIANG DAKE SAFETY GLASS CO.,LTD</v>
          </cell>
          <cell r="I753" t="str">
            <v>AUTOGLASS</v>
          </cell>
          <cell r="J753" t="str">
            <v>AUTOGLASS</v>
          </cell>
          <cell r="K753">
            <v>15</v>
          </cell>
          <cell r="L753">
            <v>2</v>
          </cell>
          <cell r="M753">
            <v>2500</v>
          </cell>
        </row>
        <row r="754">
          <cell r="A754">
            <v>12087</v>
          </cell>
          <cell r="B754">
            <v>12087</v>
          </cell>
          <cell r="C754" t="str">
            <v xml:space="preserve">E23 (84-86) - BUMPER LAMP - LH</v>
          </cell>
          <cell r="D754" t="str">
            <v>E23-BLA-LH</v>
          </cell>
          <cell r="E754" t="str">
            <v>NS08-0205</v>
          </cell>
          <cell r="F754" t="str">
            <v xml:space="preserve">E23 (84-86)</v>
          </cell>
          <cell r="G754" t="str">
            <v>NISSAN</v>
          </cell>
          <cell r="H754" t="str">
            <v xml:space="preserve">ANCHUI TINCAI SILK CO. LTD</v>
          </cell>
          <cell r="I754" t="str">
            <v xml:space="preserve">BUMPER LAMP</v>
          </cell>
          <cell r="J754" t="str">
            <v xml:space="preserve">BUMPER LAMP</v>
          </cell>
          <cell r="K754">
            <v>5.5</v>
          </cell>
          <cell r="L754">
            <v>140</v>
          </cell>
          <cell r="M754">
            <v>210</v>
          </cell>
        </row>
        <row r="755">
          <cell r="A755">
            <v>12184</v>
          </cell>
          <cell r="B755">
            <v>12184</v>
          </cell>
          <cell r="C755" t="str">
            <v xml:space="preserve">E23 (84-86) - BUMPER LAMP - RH</v>
          </cell>
          <cell r="D755" t="str">
            <v>E23-BLA-RH</v>
          </cell>
          <cell r="E755" t="str">
            <v>NS08-0205</v>
          </cell>
          <cell r="F755" t="str">
            <v xml:space="preserve">E23 (84-86)</v>
          </cell>
          <cell r="G755" t="str">
            <v>NISSAN</v>
          </cell>
          <cell r="H755" t="str">
            <v xml:space="preserve">ANCHUI TINCAI SILK CO. LTD</v>
          </cell>
          <cell r="I755" t="str">
            <v xml:space="preserve">BUMPER LAMP</v>
          </cell>
          <cell r="J755" t="str">
            <v xml:space="preserve">BUMPER LAMP</v>
          </cell>
          <cell r="K755">
            <v>5.5</v>
          </cell>
          <cell r="L755">
            <v>139.85</v>
          </cell>
          <cell r="M755">
            <v>210</v>
          </cell>
        </row>
        <row r="756">
          <cell r="A756">
            <v>10994</v>
          </cell>
          <cell r="B756">
            <v>10994</v>
          </cell>
          <cell r="C756" t="str">
            <v xml:space="preserve">E24 (87-) - CORNER LAMP - LH</v>
          </cell>
          <cell r="D756" t="str">
            <v>E24-CLA-LH</v>
          </cell>
          <cell r="E756" t="str">
            <v>NS08-0303</v>
          </cell>
          <cell r="G756" t="str">
            <v>NISSAN</v>
          </cell>
          <cell r="H756" t="str">
            <v xml:space="preserve">ANCHUI TINCAI SILK CO. LTD</v>
          </cell>
          <cell r="I756" t="str">
            <v xml:space="preserve">CORNER LAMP</v>
          </cell>
          <cell r="J756" t="str">
            <v xml:space="preserve">CORNER LAMP</v>
          </cell>
          <cell r="K756">
            <v>9</v>
          </cell>
          <cell r="L756">
            <v>230</v>
          </cell>
          <cell r="M756">
            <v>340</v>
          </cell>
        </row>
        <row r="757">
          <cell r="A757">
            <v>10995</v>
          </cell>
          <cell r="B757">
            <v>10995</v>
          </cell>
          <cell r="C757" t="str">
            <v xml:space="preserve">E24 (87-) - CORNER LAMP - RH</v>
          </cell>
          <cell r="D757" t="str">
            <v>E24-CLA-RH</v>
          </cell>
          <cell r="E757" t="str">
            <v>NS08-0303</v>
          </cell>
          <cell r="G757" t="str">
            <v>NISSAN</v>
          </cell>
          <cell r="H757" t="str">
            <v xml:space="preserve">ANCHUI TINCAI SILK CO. LTD</v>
          </cell>
          <cell r="I757" t="str">
            <v xml:space="preserve">CORNER LAMP</v>
          </cell>
          <cell r="J757" t="str">
            <v xml:space="preserve">CORNER LAMP</v>
          </cell>
          <cell r="K757">
            <v>9</v>
          </cell>
          <cell r="L757">
            <v>230</v>
          </cell>
          <cell r="M757">
            <v>340</v>
          </cell>
        </row>
        <row r="758">
          <cell r="A758">
            <v>10996</v>
          </cell>
          <cell r="B758">
            <v>10996</v>
          </cell>
          <cell r="C758" t="str">
            <v xml:space="preserve">E24 (87-) - CORNER LENS - LH</v>
          </cell>
          <cell r="D758" t="str">
            <v>E24-CLS-LH</v>
          </cell>
          <cell r="E758" t="str">
            <v>NS08-0303-00</v>
          </cell>
          <cell r="G758" t="str">
            <v>NISSAN</v>
          </cell>
          <cell r="H758" t="str">
            <v xml:space="preserve">ANCHUI TINCAI SILK CO. LTD</v>
          </cell>
          <cell r="I758" t="str">
            <v>LENS</v>
          </cell>
          <cell r="J758" t="str">
            <v>LENS</v>
          </cell>
          <cell r="K758">
            <v>3.5</v>
          </cell>
          <cell r="L758">
            <v>81.38</v>
          </cell>
          <cell r="M758">
            <v>100</v>
          </cell>
        </row>
        <row r="759">
          <cell r="A759">
            <v>10997</v>
          </cell>
          <cell r="B759">
            <v>10997</v>
          </cell>
          <cell r="C759" t="str">
            <v xml:space="preserve">E24 (87-) - CORNER LENS - RH</v>
          </cell>
          <cell r="D759" t="str">
            <v>E24-CLS-RH</v>
          </cell>
          <cell r="E759" t="str">
            <v>NS08-0303-00</v>
          </cell>
          <cell r="G759" t="str">
            <v>NISSAN</v>
          </cell>
          <cell r="H759" t="str">
            <v xml:space="preserve">ANCHUI TINCAI SILK CO. LTD</v>
          </cell>
          <cell r="I759" t="str">
            <v>LENS</v>
          </cell>
          <cell r="J759" t="str">
            <v>LENS</v>
          </cell>
          <cell r="K759">
            <v>3.5</v>
          </cell>
          <cell r="L759">
            <v>81.38</v>
          </cell>
          <cell r="M759">
            <v>100</v>
          </cell>
        </row>
        <row r="760">
          <cell r="A760">
            <v>10998</v>
          </cell>
          <cell r="B760">
            <v>10998</v>
          </cell>
          <cell r="C760" t="str">
            <v xml:space="preserve">E24 (87-) - FRONT SIDE BUMPER - LH</v>
          </cell>
          <cell r="D760" t="str">
            <v>E24-FSB-LH</v>
          </cell>
          <cell r="E760" t="str">
            <v>NS08-0307A</v>
          </cell>
          <cell r="G760" t="str">
            <v>NISSAN</v>
          </cell>
          <cell r="H760" t="str">
            <v xml:space="preserve">ANCHUI TINCAI SILK CO. LTD</v>
          </cell>
          <cell r="I760" t="str">
            <v>BUMPER</v>
          </cell>
          <cell r="J760" t="str">
            <v>BUMPER</v>
          </cell>
          <cell r="K760">
            <v>8.5</v>
          </cell>
          <cell r="L760">
            <v>197.63</v>
          </cell>
          <cell r="M760">
            <v>300</v>
          </cell>
        </row>
        <row r="761">
          <cell r="A761">
            <v>10999</v>
          </cell>
          <cell r="B761">
            <v>10999</v>
          </cell>
          <cell r="C761" t="str">
            <v xml:space="preserve">E24 (87-) - FRONT SIDE BUMPER - RH</v>
          </cell>
          <cell r="D761" t="str">
            <v>E24-FSB-RH</v>
          </cell>
          <cell r="E761" t="str">
            <v>NS08-0307A</v>
          </cell>
          <cell r="G761" t="str">
            <v>NISSAN</v>
          </cell>
          <cell r="H761" t="str">
            <v xml:space="preserve">ANCHUI TINCAI SILK CO. LTD</v>
          </cell>
          <cell r="I761" t="str">
            <v>BUMPER</v>
          </cell>
          <cell r="J761" t="str">
            <v>BUMPER</v>
          </cell>
          <cell r="K761">
            <v>8.5</v>
          </cell>
          <cell r="L761">
            <v>191</v>
          </cell>
          <cell r="M761">
            <v>300</v>
          </cell>
        </row>
        <row r="762">
          <cell r="A762">
            <v>11000</v>
          </cell>
          <cell r="B762">
            <v>11000</v>
          </cell>
          <cell r="C762" t="str">
            <v xml:space="preserve">E24 (87-) - GRILL</v>
          </cell>
          <cell r="D762" t="str">
            <v>E24-GRL</v>
          </cell>
          <cell r="E762" t="str">
            <v>NS08-0311</v>
          </cell>
          <cell r="G762" t="str">
            <v>NISSAN</v>
          </cell>
          <cell r="H762" t="str">
            <v xml:space="preserve">ANCHUI TINCAI SILK CO. LTD</v>
          </cell>
          <cell r="I762" t="str">
            <v>GRILL</v>
          </cell>
          <cell r="J762" t="str">
            <v>GRILL</v>
          </cell>
          <cell r="K762">
            <v>25</v>
          </cell>
          <cell r="L762">
            <v>638</v>
          </cell>
          <cell r="M762">
            <v>1000</v>
          </cell>
        </row>
        <row r="763">
          <cell r="A763">
            <v>12531</v>
          </cell>
          <cell r="B763" t="e">
            <v>#N/A</v>
          </cell>
          <cell r="C763" t="str">
            <v xml:space="preserve">E24 (87-) - GRILL (BROKEN)</v>
          </cell>
          <cell r="D763" t="str">
            <v>E24-GRL/B</v>
          </cell>
          <cell r="E763" t="str">
            <v>NS08-0311</v>
          </cell>
          <cell r="G763" t="str">
            <v>NISSAN</v>
          </cell>
          <cell r="H763" t="str">
            <v xml:space="preserve">ANCHUI TINCAI SILK CO. LTD</v>
          </cell>
          <cell r="I763" t="str">
            <v>GRILL</v>
          </cell>
          <cell r="J763" t="str">
            <v>GRILL</v>
          </cell>
          <cell r="K763">
            <v>4</v>
          </cell>
          <cell r="L763">
            <v>597</v>
          </cell>
          <cell r="M763">
            <v>930</v>
          </cell>
        </row>
        <row r="764">
          <cell r="A764">
            <v>11867</v>
          </cell>
          <cell r="B764">
            <v>11867</v>
          </cell>
          <cell r="C764" t="str">
            <v xml:space="preserve">E24 (87-) - GRILL (CHROME)</v>
          </cell>
          <cell r="D764" t="str">
            <v>E24-GRLC</v>
          </cell>
          <cell r="E764" t="str">
            <v xml:space="preserve">NS08-0311 CHROME</v>
          </cell>
          <cell r="G764" t="str">
            <v>NISSAN</v>
          </cell>
          <cell r="H764" t="str">
            <v xml:space="preserve">ANCHUI TINCAI SILK CO. LTD</v>
          </cell>
          <cell r="I764" t="str">
            <v>GRILL</v>
          </cell>
          <cell r="J764" t="str">
            <v>GRILL</v>
          </cell>
          <cell r="K764">
            <v>4.28</v>
          </cell>
          <cell r="L764">
            <v>669</v>
          </cell>
          <cell r="M764">
            <v>1040</v>
          </cell>
        </row>
        <row r="765">
          <cell r="A765">
            <v>11001</v>
          </cell>
          <cell r="B765">
            <v>11001</v>
          </cell>
          <cell r="C765" t="str">
            <v xml:space="preserve">E24 (87-) - LIGHT CASE - LH</v>
          </cell>
          <cell r="D765" t="str">
            <v>E24-LCS-LH</v>
          </cell>
          <cell r="E765" t="str">
            <v>MX-291</v>
          </cell>
          <cell r="G765" t="str">
            <v>NISSAN</v>
          </cell>
          <cell r="H765" t="str">
            <v xml:space="preserve"> JIANGSU HAISHI AUTOMOTIVE COMPONENTS CO.,LTD</v>
          </cell>
          <cell r="I765" t="str">
            <v xml:space="preserve">LIGHT CASE</v>
          </cell>
          <cell r="J765" t="str">
            <v xml:space="preserve">LIGHT CASE</v>
          </cell>
          <cell r="K765">
            <v>11</v>
          </cell>
          <cell r="L765">
            <v>281</v>
          </cell>
          <cell r="M765">
            <v>420</v>
          </cell>
        </row>
        <row r="766">
          <cell r="A766">
            <v>11002</v>
          </cell>
          <cell r="B766">
            <v>11002</v>
          </cell>
          <cell r="C766" t="str">
            <v xml:space="preserve">E24 (87-) - LIGHT CASE - RH</v>
          </cell>
          <cell r="D766" t="str">
            <v>E24-LCS-RH</v>
          </cell>
          <cell r="E766" t="str">
            <v>MX-291</v>
          </cell>
          <cell r="G766" t="str">
            <v>NISSAN</v>
          </cell>
          <cell r="H766" t="str">
            <v xml:space="preserve"> JIANGSU HAISHI AUTOMOTIVE COMPONENTS CO.,LTD</v>
          </cell>
          <cell r="I766" t="str">
            <v xml:space="preserve">LIGHT CASE</v>
          </cell>
          <cell r="J766" t="str">
            <v xml:space="preserve">LIGHT CASE</v>
          </cell>
          <cell r="K766">
            <v>11</v>
          </cell>
          <cell r="L766">
            <v>281</v>
          </cell>
          <cell r="M766">
            <v>420</v>
          </cell>
        </row>
        <row r="767">
          <cell r="A767">
            <v>12266</v>
          </cell>
          <cell r="B767" t="e">
            <v>#N/A</v>
          </cell>
          <cell r="C767" t="str">
            <v xml:space="preserve">E24 (87-) - LIGHT CASE (BROKEN) - LH</v>
          </cell>
          <cell r="D767" t="str">
            <v>E24-LCS-LH</v>
          </cell>
          <cell r="E767" t="str">
            <v>MX-291</v>
          </cell>
          <cell r="G767" t="str">
            <v>NISSAN</v>
          </cell>
          <cell r="H767" t="str">
            <v xml:space="preserve"> JIANGSU HAISHI AUTOMOTIVE COMPONENTS CO.,LTD</v>
          </cell>
          <cell r="I767" t="str">
            <v xml:space="preserve">LIGHT CASE</v>
          </cell>
          <cell r="J767" t="str">
            <v xml:space="preserve">LIGHT CASE</v>
          </cell>
          <cell r="K767">
            <v>1.66</v>
          </cell>
          <cell r="L767">
            <v>248</v>
          </cell>
          <cell r="M767">
            <v>380</v>
          </cell>
        </row>
        <row r="768">
          <cell r="A768">
            <v>12267</v>
          </cell>
          <cell r="B768" t="e">
            <v>#N/A</v>
          </cell>
          <cell r="C768" t="str">
            <v xml:space="preserve">E24 (87-) - LIGHT CASE (BROKEN) - RH</v>
          </cell>
          <cell r="D768" t="str">
            <v>E24-LCS-RH</v>
          </cell>
          <cell r="E768" t="str">
            <v>MX-291</v>
          </cell>
          <cell r="G768" t="str">
            <v>NISSAN</v>
          </cell>
          <cell r="H768" t="str">
            <v xml:space="preserve"> JIANGSU HAISHI AUTOMOTIVE COMPONENTS CO.,LTD</v>
          </cell>
          <cell r="I768" t="str">
            <v xml:space="preserve">LIGHT CASE</v>
          </cell>
          <cell r="J768" t="str">
            <v xml:space="preserve">LIGHT CASE</v>
          </cell>
          <cell r="K768">
            <v>1.29</v>
          </cell>
          <cell r="L768">
            <v>193</v>
          </cell>
          <cell r="M768">
            <v>300</v>
          </cell>
        </row>
        <row r="769">
          <cell r="A769">
            <v>11003</v>
          </cell>
          <cell r="B769">
            <v>11003</v>
          </cell>
          <cell r="C769" t="str">
            <v xml:space="preserve">E24 (87-) - REAR SIDE BUMPER - LH</v>
          </cell>
          <cell r="D769" t="str">
            <v>E24-RSB-LH</v>
          </cell>
          <cell r="E769" t="str">
            <v>NS08-0307B</v>
          </cell>
          <cell r="G769" t="str">
            <v>NISSAN</v>
          </cell>
          <cell r="H769" t="str">
            <v xml:space="preserve">ANCHUI TINCAI SILK CO. LTD</v>
          </cell>
          <cell r="I769" t="str">
            <v>BUMPER</v>
          </cell>
          <cell r="J769" t="str">
            <v>BUMPER</v>
          </cell>
          <cell r="K769">
            <v>7</v>
          </cell>
          <cell r="L769">
            <v>158</v>
          </cell>
          <cell r="M769">
            <v>240</v>
          </cell>
        </row>
        <row r="770">
          <cell r="A770">
            <v>11004</v>
          </cell>
          <cell r="B770">
            <v>11004</v>
          </cell>
          <cell r="C770" t="str">
            <v xml:space="preserve">E24 (87-) - REAR SIDE BUMPER - RH</v>
          </cell>
          <cell r="D770" t="str">
            <v>E24-RSB-RH</v>
          </cell>
          <cell r="E770" t="str">
            <v>NS08-0307B</v>
          </cell>
          <cell r="G770" t="str">
            <v>NISSAN</v>
          </cell>
          <cell r="H770" t="str">
            <v xml:space="preserve">ANCHUI TINCAI SILK CO. LTD</v>
          </cell>
          <cell r="I770" t="str">
            <v>BUMPER</v>
          </cell>
          <cell r="J770" t="str">
            <v>BUMPER</v>
          </cell>
          <cell r="K770">
            <v>7</v>
          </cell>
          <cell r="L770">
            <v>158</v>
          </cell>
          <cell r="M770">
            <v>240</v>
          </cell>
        </row>
        <row r="771">
          <cell r="A771">
            <v>11005</v>
          </cell>
          <cell r="B771">
            <v>11005</v>
          </cell>
          <cell r="C771" t="str">
            <v xml:space="preserve">E24 (87-) - SIDE MIRROR (W/METAL SOCKET) - LH</v>
          </cell>
          <cell r="D771" t="str">
            <v xml:space="preserve">E24-SMB - LH</v>
          </cell>
          <cell r="E771" t="str">
            <v>NS08-0312</v>
          </cell>
          <cell r="G771" t="str">
            <v>NISSAN</v>
          </cell>
          <cell r="H771" t="str">
            <v xml:space="preserve">JIANGSU HAISHI AUTOMOTIVE COMPONENTS CO.,LTD</v>
          </cell>
          <cell r="I771" t="str">
            <v xml:space="preserve">SIDE MIRROR</v>
          </cell>
          <cell r="J771" t="str">
            <v xml:space="preserve">SIDE MIRROR</v>
          </cell>
          <cell r="K771">
            <v>12.2</v>
          </cell>
          <cell r="L771">
            <v>275</v>
          </cell>
          <cell r="M771">
            <v>350</v>
          </cell>
        </row>
        <row r="772">
          <cell r="A772">
            <v>11006</v>
          </cell>
          <cell r="B772">
            <v>11006</v>
          </cell>
          <cell r="C772" t="str">
            <v xml:space="preserve">E24 (87-) - SIDE MIRROR (W/METAL SOCKET) - RH</v>
          </cell>
          <cell r="D772" t="str">
            <v xml:space="preserve">E24-SMB - RH</v>
          </cell>
          <cell r="E772" t="str">
            <v>NS08-0312</v>
          </cell>
          <cell r="G772" t="str">
            <v>NISSAN</v>
          </cell>
          <cell r="H772" t="str">
            <v xml:space="preserve">JIANGSU HAISHI AUTOMOTIVE COMPONENTS CO.,LTD</v>
          </cell>
          <cell r="I772" t="str">
            <v xml:space="preserve">SIDE MIRROR</v>
          </cell>
          <cell r="J772" t="str">
            <v xml:space="preserve">SIDE MIRROR</v>
          </cell>
          <cell r="K772">
            <v>12.2</v>
          </cell>
          <cell r="L772">
            <v>332</v>
          </cell>
          <cell r="M772">
            <v>500</v>
          </cell>
        </row>
        <row r="773">
          <cell r="A773">
            <v>12247</v>
          </cell>
          <cell r="B773" t="e">
            <v>#N/A</v>
          </cell>
          <cell r="C773" t="str">
            <v xml:space="preserve">E24 (87-) - SIDE MIRROR (W/METAL SOCKET) (BROKEN) - LH</v>
          </cell>
          <cell r="D773" t="str">
            <v xml:space="preserve">E24-SMB - LH</v>
          </cell>
          <cell r="E773" t="str">
            <v>MX-166-1</v>
          </cell>
          <cell r="G773" t="str">
            <v>NISSAN</v>
          </cell>
          <cell r="H773" t="str">
            <v xml:space="preserve"> JIANGSU HAISHI AUTOMOTIVE COMPONENTS CO.,LTD</v>
          </cell>
          <cell r="I773" t="str">
            <v xml:space="preserve">SIDE MIRROR</v>
          </cell>
          <cell r="J773" t="str">
            <v xml:space="preserve">SIDE MIRROR</v>
          </cell>
          <cell r="K773">
            <v>1.21</v>
          </cell>
          <cell r="L773">
            <v>181</v>
          </cell>
          <cell r="M773">
            <v>280</v>
          </cell>
        </row>
        <row r="774">
          <cell r="A774">
            <v>11009</v>
          </cell>
          <cell r="B774" t="e">
            <v>#N/A</v>
          </cell>
          <cell r="C774" t="str">
            <v xml:space="preserve">E24 (87-) - TAIL LENS - LH</v>
          </cell>
          <cell r="D774" t="str">
            <v>E24-TLS-LH</v>
          </cell>
          <cell r="E774" t="str">
            <v>00-NS08-0302</v>
          </cell>
          <cell r="G774" t="str">
            <v>NISSAN</v>
          </cell>
          <cell r="H774" t="str">
            <v xml:space="preserve">ANCHUI TINCAI SILK CO. LTD</v>
          </cell>
          <cell r="I774" t="str">
            <v>LENS</v>
          </cell>
          <cell r="J774" t="str">
            <v>LENS</v>
          </cell>
          <cell r="K774">
            <v>3.5</v>
          </cell>
          <cell r="L774">
            <v>140</v>
          </cell>
          <cell r="M774">
            <v>220</v>
          </cell>
        </row>
        <row r="775">
          <cell r="A775">
            <v>11010</v>
          </cell>
          <cell r="B775" t="e">
            <v>#N/A</v>
          </cell>
          <cell r="C775" t="str">
            <v xml:space="preserve">E24 (87-) - TAIL LENS - RH</v>
          </cell>
          <cell r="D775" t="str">
            <v>E24-TLS-RH</v>
          </cell>
          <cell r="E775" t="str">
            <v>00-NS08-0302</v>
          </cell>
          <cell r="G775" t="str">
            <v>NISSAN</v>
          </cell>
          <cell r="H775" t="str">
            <v xml:space="preserve">ANCHUI TINCAI SILK CO. LTD</v>
          </cell>
          <cell r="I775" t="str">
            <v>LENS</v>
          </cell>
          <cell r="J775" t="str">
            <v>LENS</v>
          </cell>
          <cell r="K775">
            <v>3.5</v>
          </cell>
          <cell r="L775">
            <v>140</v>
          </cell>
          <cell r="M775">
            <v>220</v>
          </cell>
        </row>
        <row r="776">
          <cell r="A776">
            <v>12932</v>
          </cell>
          <cell r="B776" t="e">
            <v>#N/A</v>
          </cell>
          <cell r="C776" t="str">
            <v xml:space="preserve">E24 (87-) - TAIL LENS (BROKEN)- LH</v>
          </cell>
          <cell r="D776" t="str">
            <v>E24-TLS-LH</v>
          </cell>
          <cell r="E776" t="str">
            <v>00-NS08-0302</v>
          </cell>
          <cell r="G776" t="str">
            <v>NISSAN</v>
          </cell>
          <cell r="H776" t="str">
            <v xml:space="preserve">ANCHUI TINCAI SILK CO. LTD</v>
          </cell>
          <cell r="I776" t="str">
            <v>LENS</v>
          </cell>
          <cell r="J776" t="str">
            <v>LENS</v>
          </cell>
          <cell r="K776">
            <v>0.75</v>
          </cell>
          <cell r="L776">
            <v>111.47</v>
          </cell>
          <cell r="M776">
            <v>170</v>
          </cell>
        </row>
        <row r="777">
          <cell r="A777">
            <v>12933</v>
          </cell>
          <cell r="B777" t="e">
            <v>#N/A</v>
          </cell>
          <cell r="C777" t="str">
            <v xml:space="preserve">E24 (87-) - TAIL LENS (BROKEN)- RH</v>
          </cell>
          <cell r="D777" t="str">
            <v>E24-TLS-RH</v>
          </cell>
          <cell r="E777" t="str">
            <v>00-NS08-0302</v>
          </cell>
          <cell r="G777" t="str">
            <v>NISSAN</v>
          </cell>
          <cell r="H777" t="str">
            <v xml:space="preserve">ANCHUI TINCAI SILK CO. LTD</v>
          </cell>
          <cell r="I777" t="str">
            <v>LENS</v>
          </cell>
          <cell r="J777" t="str">
            <v>LENS</v>
          </cell>
          <cell r="K777">
            <v>0.75</v>
          </cell>
          <cell r="L777">
            <v>111.47</v>
          </cell>
          <cell r="M777">
            <v>170</v>
          </cell>
        </row>
        <row r="778">
          <cell r="A778">
            <v>12201</v>
          </cell>
          <cell r="B778">
            <v>12201</v>
          </cell>
          <cell r="C778" t="str">
            <v xml:space="preserve">E24/QD32 (87-) - REAR VENT- LH</v>
          </cell>
          <cell r="D778" t="str">
            <v>E24-RV-LH</v>
          </cell>
          <cell r="E778" t="str">
            <v>TYJ-JT-26-PP</v>
          </cell>
          <cell r="F778" t="str">
            <v xml:space="preserve">E24/QD32 (87-)</v>
          </cell>
          <cell r="G778" t="str">
            <v>NISSAN</v>
          </cell>
          <cell r="H778" t="str">
            <v xml:space="preserve">ANCHUI TINCAI SILK CO. LTD</v>
          </cell>
          <cell r="I778" t="str">
            <v>VENT</v>
          </cell>
          <cell r="J778" t="str">
            <v>VENT</v>
          </cell>
          <cell r="K778">
            <v>4.3</v>
          </cell>
          <cell r="L778">
            <v>96.75</v>
          </cell>
          <cell r="M778">
            <v>150</v>
          </cell>
        </row>
        <row r="779">
          <cell r="A779">
            <v>12124</v>
          </cell>
          <cell r="B779">
            <v>12124</v>
          </cell>
          <cell r="C779" t="str">
            <v xml:space="preserve">E24/QD32 (87-) - REAR VENT- RH</v>
          </cell>
          <cell r="D779" t="str">
            <v>E24-RV-RH</v>
          </cell>
          <cell r="E779" t="str">
            <v>TYJ-JT-26-PP</v>
          </cell>
          <cell r="F779" t="str">
            <v xml:space="preserve">E24/QD32 (87-)</v>
          </cell>
          <cell r="G779" t="str">
            <v>NISSAN</v>
          </cell>
          <cell r="H779" t="str">
            <v xml:space="preserve">ANCHUI TINCAI SILK CO. LTD</v>
          </cell>
          <cell r="I779" t="str">
            <v>VENT</v>
          </cell>
          <cell r="J779" t="str">
            <v>VENT</v>
          </cell>
          <cell r="K779">
            <v>4.3</v>
          </cell>
          <cell r="L779">
            <v>96.75</v>
          </cell>
          <cell r="M779">
            <v>150</v>
          </cell>
        </row>
        <row r="780">
          <cell r="A780">
            <v>12482</v>
          </cell>
          <cell r="B780">
            <v>12482</v>
          </cell>
          <cell r="C780" t="str">
            <v xml:space="preserve">E24/QD32 (87-) - TAIL LAMP - LH</v>
          </cell>
          <cell r="D780" t="str">
            <v>QD32-TLA-LH</v>
          </cell>
          <cell r="E780" t="str">
            <v>NS08-0302</v>
          </cell>
          <cell r="G780" t="str">
            <v>NISSAN</v>
          </cell>
          <cell r="H780" t="str">
            <v xml:space="preserve">ANCHUI TINCAI SILK CO. LTD</v>
          </cell>
          <cell r="I780" t="str">
            <v xml:space="preserve">TAIL LAMP</v>
          </cell>
          <cell r="J780" t="str">
            <v xml:space="preserve">TAIL LAMP</v>
          </cell>
          <cell r="K780">
            <v>16</v>
          </cell>
          <cell r="L780">
            <v>286.25</v>
          </cell>
          <cell r="M780">
            <v>500</v>
          </cell>
        </row>
        <row r="781">
          <cell r="A781">
            <v>12483</v>
          </cell>
          <cell r="B781">
            <v>12483</v>
          </cell>
          <cell r="C781" t="str">
            <v xml:space="preserve">E24/QD32 (87-) - TAIL LAMP - RH</v>
          </cell>
          <cell r="D781" t="str">
            <v>QD32-TLA-RH</v>
          </cell>
          <cell r="E781" t="str">
            <v>NS08-0302</v>
          </cell>
          <cell r="G781" t="str">
            <v>NISSAN</v>
          </cell>
          <cell r="H781" t="str">
            <v xml:space="preserve">ANCHUI TINCAI SILK CO. LTD</v>
          </cell>
          <cell r="I781" t="str">
            <v xml:space="preserve">TAIL LAMP</v>
          </cell>
          <cell r="J781" t="str">
            <v xml:space="preserve">TAIL LAMP</v>
          </cell>
          <cell r="K781">
            <v>16</v>
          </cell>
          <cell r="L781">
            <v>307.79000000000002</v>
          </cell>
          <cell r="M781">
            <v>500</v>
          </cell>
        </row>
        <row r="782">
          <cell r="A782">
            <v>12484</v>
          </cell>
          <cell r="B782">
            <v>12484</v>
          </cell>
          <cell r="C782" t="str">
            <v xml:space="preserve">E24/QD32 (87-) - TAIL LENS - LH</v>
          </cell>
          <cell r="D782" t="str">
            <v>QD32-TLS-LH</v>
          </cell>
          <cell r="E782" t="str">
            <v>00-NS08-0302</v>
          </cell>
          <cell r="G782" t="str">
            <v>NISSAN</v>
          </cell>
          <cell r="H782" t="str">
            <v xml:space="preserve">ANCHUI TINCAI SILK CO. LTD</v>
          </cell>
          <cell r="I782" t="str">
            <v>LENS</v>
          </cell>
          <cell r="J782" t="str">
            <v>LENS</v>
          </cell>
          <cell r="K782">
            <v>0.56000000000000005</v>
          </cell>
          <cell r="L782">
            <v>150</v>
          </cell>
          <cell r="M782">
            <v>220</v>
          </cell>
        </row>
        <row r="783">
          <cell r="A783">
            <v>12485</v>
          </cell>
          <cell r="B783">
            <v>12485</v>
          </cell>
          <cell r="C783" t="str">
            <v xml:space="preserve">E24/QD32 (87-) - TAIL LENS - RH</v>
          </cell>
          <cell r="D783" t="str">
            <v>QD32-TLS-LH</v>
          </cell>
          <cell r="E783" t="str">
            <v>00-NS08-0302</v>
          </cell>
          <cell r="G783" t="str">
            <v>NISSAN</v>
          </cell>
          <cell r="H783" t="str">
            <v xml:space="preserve">ANCHUI TINCAI SILK CO. LTD</v>
          </cell>
          <cell r="I783" t="str">
            <v>LENS</v>
          </cell>
          <cell r="J783" t="str">
            <v>LENS</v>
          </cell>
          <cell r="K783">
            <v>0.56000000000000005</v>
          </cell>
          <cell r="L783">
            <v>150</v>
          </cell>
          <cell r="M783">
            <v>220</v>
          </cell>
        </row>
        <row r="784">
          <cell r="A784">
            <v>11011</v>
          </cell>
          <cell r="B784">
            <v>11011</v>
          </cell>
          <cell r="C784" t="str">
            <v xml:space="preserve">E25 (02-06) - CORNER LAMP -LH</v>
          </cell>
          <cell r="D784" t="str">
            <v>E25/02-CLA-LH</v>
          </cell>
          <cell r="E784" t="str">
            <v>NS08-0403</v>
          </cell>
          <cell r="G784" t="str">
            <v>NISSAN</v>
          </cell>
          <cell r="H784" t="str">
            <v xml:space="preserve">ANCHUI TINCAI SILK CO. LTD</v>
          </cell>
          <cell r="I784" t="str">
            <v xml:space="preserve">CORNER LAMP</v>
          </cell>
          <cell r="J784" t="str">
            <v xml:space="preserve">CORNER LAMP</v>
          </cell>
          <cell r="K784">
            <v>20</v>
          </cell>
          <cell r="L784">
            <v>483</v>
          </cell>
          <cell r="M784">
            <v>720</v>
          </cell>
        </row>
        <row r="785">
          <cell r="A785">
            <v>11012</v>
          </cell>
          <cell r="B785">
            <v>11012</v>
          </cell>
          <cell r="C785" t="str">
            <v xml:space="preserve">E25 (02-06) - CORNER LAMP -RH</v>
          </cell>
          <cell r="D785" t="str">
            <v>E25/02-CLA-RH</v>
          </cell>
          <cell r="E785" t="str">
            <v>NS08-0403</v>
          </cell>
          <cell r="G785" t="str">
            <v>NISSAN</v>
          </cell>
          <cell r="H785" t="str">
            <v xml:space="preserve">ANCHUI TINCAI SILK CO. LTD</v>
          </cell>
          <cell r="I785" t="str">
            <v xml:space="preserve">CORNER LAMP</v>
          </cell>
          <cell r="J785" t="str">
            <v xml:space="preserve">CORNER LAMP</v>
          </cell>
          <cell r="K785">
            <v>20</v>
          </cell>
          <cell r="L785">
            <v>465</v>
          </cell>
          <cell r="M785">
            <v>720</v>
          </cell>
        </row>
        <row r="786">
          <cell r="A786">
            <v>12875</v>
          </cell>
          <cell r="B786" t="e">
            <v>#N/A</v>
          </cell>
          <cell r="C786" t="str">
            <v xml:space="preserve">E25 (02-06) - CORNER LAMP (BROKEN) - LH</v>
          </cell>
          <cell r="D786" t="str">
            <v>E25/02-CLA-LH/B</v>
          </cell>
          <cell r="E786" t="str">
            <v>NS08-0403</v>
          </cell>
          <cell r="G786" t="str">
            <v>NISSAN</v>
          </cell>
          <cell r="H786" t="str">
            <v xml:space="preserve">ANCHUI TINCAI SILK CO. LTD</v>
          </cell>
          <cell r="I786" t="str">
            <v xml:space="preserve">CORNER LAMP</v>
          </cell>
          <cell r="J786" t="str">
            <v xml:space="preserve">CORNER LAMP</v>
          </cell>
          <cell r="K786">
            <v>2.33</v>
          </cell>
          <cell r="L786">
            <v>237.66</v>
          </cell>
          <cell r="M786">
            <v>370</v>
          </cell>
        </row>
        <row r="787">
          <cell r="A787">
            <v>12874</v>
          </cell>
          <cell r="B787" t="e">
            <v>#N/A</v>
          </cell>
          <cell r="C787" t="str">
            <v xml:space="preserve">E25 (02-06) - CORNER LAMP (BROKEN) - RH</v>
          </cell>
          <cell r="D787" t="str">
            <v>E25/02-CLA-RH/B</v>
          </cell>
          <cell r="E787" t="str">
            <v>NS08-0403</v>
          </cell>
          <cell r="G787" t="str">
            <v>NISSAN</v>
          </cell>
          <cell r="H787" t="str">
            <v xml:space="preserve">ANCHUI TINCAI SILK CO. LTD</v>
          </cell>
          <cell r="I787" t="str">
            <v xml:space="preserve">CORNER LAMP</v>
          </cell>
          <cell r="J787" t="str">
            <v xml:space="preserve">CORNER LAMP</v>
          </cell>
          <cell r="K787">
            <v>2.33</v>
          </cell>
          <cell r="L787">
            <v>237.66</v>
          </cell>
          <cell r="M787">
            <v>370</v>
          </cell>
        </row>
        <row r="788">
          <cell r="A788">
            <v>11013</v>
          </cell>
          <cell r="B788">
            <v>11013</v>
          </cell>
          <cell r="C788" t="str">
            <v xml:space="preserve">E25 (02-06) - CORNER LENS - LH</v>
          </cell>
          <cell r="D788" t="str">
            <v>E25/02-CLS-LH</v>
          </cell>
          <cell r="E788" t="str">
            <v>00-NS08-0502</v>
          </cell>
          <cell r="G788" t="str">
            <v>NISSAN</v>
          </cell>
          <cell r="H788" t="str">
            <v xml:space="preserve">ANCHUI TINCAI SILK CO. LTD</v>
          </cell>
          <cell r="I788" t="str">
            <v>LENS</v>
          </cell>
          <cell r="J788" t="str">
            <v>LENS</v>
          </cell>
          <cell r="K788">
            <v>9</v>
          </cell>
          <cell r="L788">
            <v>230</v>
          </cell>
          <cell r="M788">
            <v>340</v>
          </cell>
        </row>
        <row r="789">
          <cell r="A789">
            <v>11014</v>
          </cell>
          <cell r="B789">
            <v>11014</v>
          </cell>
          <cell r="C789" t="str">
            <v xml:space="preserve">E25 (02-06) - CORNER LENS - RH</v>
          </cell>
          <cell r="D789" t="str">
            <v>E25/02-CLS-RH</v>
          </cell>
          <cell r="E789" t="str">
            <v>00-NS08-0403</v>
          </cell>
          <cell r="G789" t="str">
            <v>NISSAN</v>
          </cell>
          <cell r="H789" t="str">
            <v xml:space="preserve">ANCHUI TINCAI SILK CO. LTD</v>
          </cell>
          <cell r="I789" t="str">
            <v>LENS</v>
          </cell>
          <cell r="J789" t="str">
            <v>LENS</v>
          </cell>
          <cell r="K789">
            <v>9</v>
          </cell>
          <cell r="L789">
            <v>230</v>
          </cell>
          <cell r="M789">
            <v>340</v>
          </cell>
        </row>
        <row r="790">
          <cell r="A790">
            <v>12976</v>
          </cell>
          <cell r="B790" t="e">
            <v>#N/A</v>
          </cell>
          <cell r="C790" t="str">
            <v xml:space="preserve">E25 (02-06) - CORNER LENS (BROKEN) - RH</v>
          </cell>
          <cell r="D790" t="str">
            <v>E25/02-CLS-RH</v>
          </cell>
          <cell r="E790" t="str">
            <v>00-NS08-0403</v>
          </cell>
          <cell r="G790" t="str">
            <v>NISSAN</v>
          </cell>
          <cell r="H790" t="str">
            <v xml:space="preserve">ANCHUI TINCAI SILK CO. LTD</v>
          </cell>
          <cell r="I790" t="str">
            <v>LENS</v>
          </cell>
          <cell r="J790" t="str">
            <v>LENS</v>
          </cell>
          <cell r="K790">
            <v>0.75</v>
          </cell>
          <cell r="L790">
            <v>111.47</v>
          </cell>
          <cell r="M790">
            <v>170</v>
          </cell>
        </row>
        <row r="791">
          <cell r="A791">
            <v>12480</v>
          </cell>
          <cell r="B791">
            <v>12480</v>
          </cell>
          <cell r="C791" t="str">
            <v xml:space="preserve">E25 (02-06) - CORNER PANEL - LH</v>
          </cell>
          <cell r="D791" t="str">
            <v>E25/02-CP-LH</v>
          </cell>
          <cell r="E791" t="str">
            <v>NS08-0416</v>
          </cell>
          <cell r="G791" t="str">
            <v>NISSAN</v>
          </cell>
          <cell r="H791" t="str">
            <v xml:space="preserve">ANCHUI TINCAI SILK CO. LTD</v>
          </cell>
          <cell r="I791" t="str">
            <v xml:space="preserve">CORNER PANELS &amp; DOOR GARNISH</v>
          </cell>
          <cell r="J791" t="str">
            <v xml:space="preserve">CORNER PANELS &amp; DOOR GARNISH</v>
          </cell>
          <cell r="K791">
            <v>5</v>
          </cell>
          <cell r="L791">
            <v>782</v>
          </cell>
          <cell r="M791">
            <v>1210</v>
          </cell>
        </row>
        <row r="792">
          <cell r="A792">
            <v>12481</v>
          </cell>
          <cell r="B792">
            <v>12481</v>
          </cell>
          <cell r="C792" t="str">
            <v xml:space="preserve">E25 (02-06) - CORNER PANEL - RH</v>
          </cell>
          <cell r="D792" t="str">
            <v>E25/02-CP-RH</v>
          </cell>
          <cell r="E792" t="str">
            <v>NS08-0416</v>
          </cell>
          <cell r="G792" t="str">
            <v>NISSAN</v>
          </cell>
          <cell r="H792" t="str">
            <v xml:space="preserve">ANCHUI TINCAI SILK CO. LTD</v>
          </cell>
          <cell r="I792" t="str">
            <v xml:space="preserve">CORNER PANELS &amp; DOOR GARNISH</v>
          </cell>
          <cell r="J792" t="str">
            <v xml:space="preserve">CORNER PANELS &amp; DOOR GARNISH</v>
          </cell>
          <cell r="K792">
            <v>5</v>
          </cell>
          <cell r="L792">
            <v>782</v>
          </cell>
          <cell r="M792">
            <v>1210</v>
          </cell>
        </row>
        <row r="793">
          <cell r="A793">
            <v>11017</v>
          </cell>
          <cell r="B793">
            <v>11017</v>
          </cell>
          <cell r="C793" t="str">
            <v xml:space="preserve">E25 (02-06) - FRONT BUMPER</v>
          </cell>
          <cell r="D793" t="str">
            <v>E25/02-BPRF</v>
          </cell>
          <cell r="E793" t="str">
            <v>NS08-0407</v>
          </cell>
          <cell r="G793" t="str">
            <v>NISSAN</v>
          </cell>
          <cell r="H793" t="str">
            <v xml:space="preserve">ANCHUI TINCAI SILK CO. LTD</v>
          </cell>
          <cell r="I793" t="str">
            <v>BUMPER</v>
          </cell>
          <cell r="J793" t="str">
            <v>BUMPER</v>
          </cell>
          <cell r="K793">
            <v>98</v>
          </cell>
          <cell r="L793">
            <v>2500</v>
          </cell>
          <cell r="M793">
            <v>3800</v>
          </cell>
        </row>
        <row r="794">
          <cell r="A794">
            <v>11018</v>
          </cell>
          <cell r="B794">
            <v>11018</v>
          </cell>
          <cell r="C794" t="str">
            <v xml:space="preserve">E25 (02-06) - FRONT FENDER - LH</v>
          </cell>
          <cell r="D794" t="str">
            <v>E25/02-FF-LH</v>
          </cell>
          <cell r="E794" t="str">
            <v>NS08-0416</v>
          </cell>
          <cell r="G794" t="str">
            <v>NISSAN</v>
          </cell>
          <cell r="H794" t="str">
            <v xml:space="preserve">ANCHUI TINCAI SILK CO. LTD</v>
          </cell>
          <cell r="I794" t="str">
            <v>FENDERS</v>
          </cell>
          <cell r="J794" t="str">
            <v>FENDERS</v>
          </cell>
          <cell r="K794">
            <v>5</v>
          </cell>
          <cell r="L794">
            <v>782</v>
          </cell>
          <cell r="M794">
            <v>1210</v>
          </cell>
        </row>
        <row r="795">
          <cell r="A795">
            <v>11019</v>
          </cell>
          <cell r="B795">
            <v>11019</v>
          </cell>
          <cell r="C795" t="str">
            <v xml:space="preserve">E25 (02-06) - FRONT FENDER - RH</v>
          </cell>
          <cell r="D795" t="str">
            <v>E25/02-FF-RH</v>
          </cell>
          <cell r="E795" t="str">
            <v>NS08-0416</v>
          </cell>
          <cell r="G795" t="str">
            <v>NISSAN</v>
          </cell>
          <cell r="H795" t="str">
            <v xml:space="preserve">ANCHUI TINCAI SILK CO. LTD</v>
          </cell>
          <cell r="I795" t="str">
            <v>FENDERS</v>
          </cell>
          <cell r="J795" t="str">
            <v>FENDERS</v>
          </cell>
          <cell r="K795">
            <v>5</v>
          </cell>
          <cell r="L795">
            <v>782</v>
          </cell>
          <cell r="M795">
            <v>1210</v>
          </cell>
        </row>
        <row r="796">
          <cell r="A796">
            <v>11020</v>
          </cell>
          <cell r="B796">
            <v>11020</v>
          </cell>
          <cell r="C796" t="str">
            <v xml:space="preserve">E25 (02-06) - GRILL</v>
          </cell>
          <cell r="D796" t="str">
            <v>E25/02-GRL</v>
          </cell>
          <cell r="E796" t="str">
            <v>NS08-0411</v>
          </cell>
          <cell r="G796" t="str">
            <v>NISSAN</v>
          </cell>
          <cell r="H796" t="str">
            <v xml:space="preserve">ANCHUI TINCAI SILK CO. LTD</v>
          </cell>
          <cell r="I796" t="str">
            <v>GRILL</v>
          </cell>
          <cell r="J796" t="str">
            <v>GRILL</v>
          </cell>
          <cell r="K796">
            <v>10.48</v>
          </cell>
          <cell r="L796">
            <v>1638</v>
          </cell>
          <cell r="M796">
            <v>2540</v>
          </cell>
        </row>
        <row r="797">
          <cell r="A797">
            <v>11021</v>
          </cell>
          <cell r="B797">
            <v>11021</v>
          </cell>
          <cell r="C797" t="str">
            <v xml:space="preserve">E25 (02-06) - HEAD LAMP - LH</v>
          </cell>
          <cell r="D797" t="str">
            <v>E25/02-HLA-LH</v>
          </cell>
          <cell r="E797" t="str">
            <v>NS08-0401</v>
          </cell>
          <cell r="G797" t="str">
            <v>NISSAN</v>
          </cell>
          <cell r="H797" t="str">
            <v xml:space="preserve">ANCHUI TINCAI SILK CO. LTD</v>
          </cell>
          <cell r="I797" t="str">
            <v xml:space="preserve">HEAD LAMP</v>
          </cell>
          <cell r="J797" t="str">
            <v xml:space="preserve">HEAD LAMP</v>
          </cell>
          <cell r="K797">
            <v>60</v>
          </cell>
          <cell r="L797">
            <v>1395</v>
          </cell>
          <cell r="M797">
            <v>2090</v>
          </cell>
        </row>
        <row r="798">
          <cell r="A798">
            <v>11022</v>
          </cell>
          <cell r="B798">
            <v>11022</v>
          </cell>
          <cell r="C798" t="str">
            <v xml:space="preserve">E25 (02-06) - HEAD LAMP - RH</v>
          </cell>
          <cell r="D798" t="str">
            <v>E25/02-HLA-RH</v>
          </cell>
          <cell r="E798" t="str">
            <v>NS08-0401</v>
          </cell>
          <cell r="G798" t="str">
            <v>NISSAN</v>
          </cell>
          <cell r="H798" t="str">
            <v xml:space="preserve">ANCHUI TINCAI SILK CO. LTD</v>
          </cell>
          <cell r="I798" t="str">
            <v xml:space="preserve">HEAD LAMP</v>
          </cell>
          <cell r="J798" t="str">
            <v xml:space="preserve">HEAD LAMP</v>
          </cell>
          <cell r="K798">
            <v>60</v>
          </cell>
          <cell r="L798">
            <v>1395</v>
          </cell>
          <cell r="M798">
            <v>2090</v>
          </cell>
        </row>
        <row r="799">
          <cell r="A799">
            <v>11023</v>
          </cell>
          <cell r="B799">
            <v>11023</v>
          </cell>
          <cell r="C799" t="str">
            <v xml:space="preserve">E25 (02-06) - HEAD LENS - LH</v>
          </cell>
          <cell r="D799" t="str">
            <v>E25/02-HLS-LH</v>
          </cell>
          <cell r="E799" t="str">
            <v>00-NS08-0401</v>
          </cell>
          <cell r="G799" t="str">
            <v>NISSAN</v>
          </cell>
          <cell r="H799" t="str">
            <v xml:space="preserve">ANCHUI TINCAI SILK CO. LTD</v>
          </cell>
          <cell r="I799" t="str">
            <v>LENS</v>
          </cell>
          <cell r="J799" t="str">
            <v>LENS</v>
          </cell>
          <cell r="K799">
            <v>22</v>
          </cell>
          <cell r="L799">
            <v>598</v>
          </cell>
          <cell r="M799">
            <v>900</v>
          </cell>
        </row>
        <row r="800">
          <cell r="A800">
            <v>11198</v>
          </cell>
          <cell r="B800">
            <v>11198</v>
          </cell>
          <cell r="C800" t="str">
            <v xml:space="preserve">E25 (02-06) - HEAD LENS - RH</v>
          </cell>
          <cell r="D800" t="str">
            <v>E25/02-HLS-RH</v>
          </cell>
          <cell r="E800" t="str">
            <v>00-NS08-0401</v>
          </cell>
          <cell r="G800" t="str">
            <v>NISSAN</v>
          </cell>
          <cell r="H800" t="str">
            <v xml:space="preserve">ANCHUI TINCAI SILK CO. LTD</v>
          </cell>
          <cell r="I800" t="str">
            <v>LENS</v>
          </cell>
          <cell r="J800" t="str">
            <v>LENS</v>
          </cell>
          <cell r="K800">
            <v>4.3499999999999996</v>
          </cell>
          <cell r="L800">
            <v>680</v>
          </cell>
          <cell r="M800">
            <v>1050</v>
          </cell>
        </row>
        <row r="801">
          <cell r="A801">
            <v>11027</v>
          </cell>
          <cell r="B801">
            <v>11027</v>
          </cell>
          <cell r="C801" t="str">
            <v xml:space="preserve">E25 (02-06) - SIDE MIRROR (BLACK) - LH</v>
          </cell>
          <cell r="D801" t="str">
            <v xml:space="preserve">E25/02-SMMB - LH</v>
          </cell>
          <cell r="E801" t="str">
            <v>NS08-0512</v>
          </cell>
          <cell r="G801" t="str">
            <v>NISSAN</v>
          </cell>
          <cell r="H801" t="str">
            <v xml:space="preserve">ANCHUI TINCAI SILK CO. LTD</v>
          </cell>
          <cell r="I801" t="str">
            <v xml:space="preserve">SIDE MIRROR</v>
          </cell>
          <cell r="J801" t="str">
            <v xml:space="preserve">SIDE MIRROR</v>
          </cell>
          <cell r="K801">
            <v>0</v>
          </cell>
          <cell r="L801">
            <v>0</v>
          </cell>
          <cell r="M801">
            <v>0</v>
          </cell>
        </row>
        <row r="802">
          <cell r="A802">
            <v>11028</v>
          </cell>
          <cell r="B802">
            <v>11028</v>
          </cell>
          <cell r="C802" t="str">
            <v xml:space="preserve">E25 (02-06) - SIDE MIRROR (BLACK) - RH</v>
          </cell>
          <cell r="D802" t="str">
            <v xml:space="preserve">E25/02-SMMB - RH</v>
          </cell>
          <cell r="E802" t="str">
            <v>NS08-0512</v>
          </cell>
          <cell r="G802" t="str">
            <v>NISSAN</v>
          </cell>
          <cell r="H802" t="str">
            <v xml:space="preserve">ANCHUI TINCAI SILK CO. LTD</v>
          </cell>
          <cell r="I802" t="str">
            <v xml:space="preserve">SIDE MIRROR</v>
          </cell>
          <cell r="J802" t="str">
            <v xml:space="preserve">SIDE MIRROR</v>
          </cell>
          <cell r="K802">
            <v>28</v>
          </cell>
          <cell r="L802">
            <v>651</v>
          </cell>
          <cell r="M802">
            <v>980</v>
          </cell>
        </row>
        <row r="803">
          <cell r="A803">
            <v>12928</v>
          </cell>
          <cell r="B803" t="e">
            <v>#N/A</v>
          </cell>
          <cell r="C803" t="str">
            <v xml:space="preserve">E25 (02-06) - TAIL LENS  (BROKEN) - LH</v>
          </cell>
          <cell r="D803" t="str">
            <v>E25/02-TLS-LH</v>
          </cell>
          <cell r="E803" t="str">
            <v>NS08-0502-00</v>
          </cell>
          <cell r="G803" t="str">
            <v>NISSAN</v>
          </cell>
          <cell r="H803" t="str">
            <v xml:space="preserve">ANCHUI TINCAI SILK CO. LTD</v>
          </cell>
          <cell r="I803" t="str">
            <v>LENS</v>
          </cell>
          <cell r="J803" t="str">
            <v>LENS</v>
          </cell>
          <cell r="K803">
            <v>0.9</v>
          </cell>
          <cell r="L803">
            <v>133.76</v>
          </cell>
          <cell r="M803">
            <v>210</v>
          </cell>
        </row>
        <row r="804">
          <cell r="A804">
            <v>12929</v>
          </cell>
          <cell r="B804" t="e">
            <v>#N/A</v>
          </cell>
          <cell r="C804" t="str">
            <v xml:space="preserve">E25 (02-06) - TAIL LENS  (BROKEN) - RH</v>
          </cell>
          <cell r="D804" t="str">
            <v>E25/02-TLS-RH</v>
          </cell>
          <cell r="E804" t="str">
            <v>NS08-0502-00</v>
          </cell>
          <cell r="G804" t="str">
            <v>NISSAN</v>
          </cell>
          <cell r="H804" t="str">
            <v xml:space="preserve">ANCHUI TINCAI SILK CO. LTD</v>
          </cell>
          <cell r="I804" t="str">
            <v>LENS</v>
          </cell>
          <cell r="J804" t="str">
            <v>LENS</v>
          </cell>
          <cell r="K804">
            <v>0.9</v>
          </cell>
          <cell r="L804">
            <v>133.76</v>
          </cell>
          <cell r="M804">
            <v>210</v>
          </cell>
        </row>
        <row r="805">
          <cell r="A805">
            <v>11031</v>
          </cell>
          <cell r="B805">
            <v>11031</v>
          </cell>
          <cell r="C805" t="str">
            <v xml:space="preserve">E25 (02-06) - TAIL LENS - LH</v>
          </cell>
          <cell r="D805" t="str">
            <v>E25/02-TLS-LH</v>
          </cell>
          <cell r="E805" t="str">
            <v>NS08-0502-00</v>
          </cell>
          <cell r="G805" t="str">
            <v>NISSAN</v>
          </cell>
          <cell r="H805" t="str">
            <v xml:space="preserve">ANCHUI TINCAI SILK CO. LTD</v>
          </cell>
          <cell r="I805" t="str">
            <v>LENS</v>
          </cell>
          <cell r="J805" t="str">
            <v>LENS</v>
          </cell>
          <cell r="K805">
            <v>9</v>
          </cell>
          <cell r="L805">
            <v>118.42</v>
          </cell>
          <cell r="M805">
            <v>320</v>
          </cell>
        </row>
        <row r="806">
          <cell r="A806">
            <v>11032</v>
          </cell>
          <cell r="B806">
            <v>11032</v>
          </cell>
          <cell r="C806" t="str">
            <v xml:space="preserve">E25 (02-06) - TAIL LENS - RH</v>
          </cell>
          <cell r="D806" t="str">
            <v>E25/02-TLS-RH</v>
          </cell>
          <cell r="E806" t="str">
            <v>NS08-0502-00</v>
          </cell>
          <cell r="G806" t="str">
            <v>NISSAN</v>
          </cell>
          <cell r="H806" t="str">
            <v xml:space="preserve">ANCHUI TINCAI SILK CO. LTD</v>
          </cell>
          <cell r="I806" t="str">
            <v>LENS</v>
          </cell>
          <cell r="J806" t="str">
            <v>LENS</v>
          </cell>
          <cell r="K806">
            <v>9</v>
          </cell>
          <cell r="L806">
            <v>118.42</v>
          </cell>
          <cell r="M806">
            <v>320</v>
          </cell>
        </row>
        <row r="807">
          <cell r="A807">
            <v>11026</v>
          </cell>
          <cell r="B807">
            <v>11026</v>
          </cell>
          <cell r="C807" t="str">
            <v xml:space="preserve">E25 (02-09) - REAR BUMPER</v>
          </cell>
          <cell r="D807" t="str">
            <v>E25/02-BPRR</v>
          </cell>
          <cell r="E807" t="str">
            <v>NS08-0508</v>
          </cell>
          <cell r="F807" t="str">
            <v xml:space="preserve">E25 (02-06)</v>
          </cell>
          <cell r="G807" t="str">
            <v>NISSAN</v>
          </cell>
          <cell r="H807" t="str">
            <v xml:space="preserve">ANCHUI TINCAI SILK CO. LTD</v>
          </cell>
          <cell r="I807" t="str">
            <v>BUMPER</v>
          </cell>
          <cell r="J807" t="str">
            <v>BUMPER</v>
          </cell>
          <cell r="K807">
            <v>76</v>
          </cell>
          <cell r="L807">
            <v>2067</v>
          </cell>
          <cell r="M807">
            <v>3100</v>
          </cell>
        </row>
        <row r="808">
          <cell r="A808">
            <v>11029</v>
          </cell>
          <cell r="B808">
            <v>11029</v>
          </cell>
          <cell r="C808" t="str">
            <v xml:space="preserve">E25 (02-09) - TAIL LAMP - LH</v>
          </cell>
          <cell r="D808" t="str">
            <v>E25/02-TLA-LH</v>
          </cell>
          <cell r="E808" t="str">
            <v>NS08-0502</v>
          </cell>
          <cell r="G808" t="str">
            <v>NISSAN</v>
          </cell>
          <cell r="H808" t="str">
            <v xml:space="preserve">ANCHUI TINCAI SILK CO. LTD</v>
          </cell>
          <cell r="I808" t="str">
            <v xml:space="preserve">TAIL LAMP</v>
          </cell>
          <cell r="J808" t="str">
            <v xml:space="preserve">TAIL LAMP</v>
          </cell>
          <cell r="K808">
            <v>30</v>
          </cell>
          <cell r="L808">
            <v>765</v>
          </cell>
          <cell r="M808">
            <v>1150</v>
          </cell>
        </row>
        <row r="809">
          <cell r="A809">
            <v>11030</v>
          </cell>
          <cell r="B809">
            <v>11030</v>
          </cell>
          <cell r="C809" t="str">
            <v xml:space="preserve">E25 (02-09) - TAIL LAMP - RH</v>
          </cell>
          <cell r="D809" t="str">
            <v>E25/02-TLA-RH</v>
          </cell>
          <cell r="E809" t="str">
            <v>NS08-0502</v>
          </cell>
          <cell r="G809" t="str">
            <v>NISSAN</v>
          </cell>
          <cell r="H809" t="str">
            <v xml:space="preserve">ANCHUI TINCAI SILK CO. LTD</v>
          </cell>
          <cell r="I809" t="str">
            <v xml:space="preserve">TAIL LAMP</v>
          </cell>
          <cell r="J809" t="str">
            <v xml:space="preserve">TAIL LAMP</v>
          </cell>
          <cell r="K809">
            <v>30</v>
          </cell>
          <cell r="L809">
            <v>765</v>
          </cell>
          <cell r="M809">
            <v>1150</v>
          </cell>
        </row>
        <row r="810">
          <cell r="A810">
            <v>11875</v>
          </cell>
          <cell r="B810">
            <v>11875</v>
          </cell>
          <cell r="C810" t="str">
            <v xml:space="preserve">E25 (07-09) - CORNER LAMP (215-15A1) - LH</v>
          </cell>
          <cell r="D810" t="str">
            <v>E25/07-CLA-LH</v>
          </cell>
          <cell r="E810" t="str">
            <v>NS08-0503</v>
          </cell>
          <cell r="G810" t="str">
            <v>NISSAN</v>
          </cell>
          <cell r="H810" t="str">
            <v xml:space="preserve">ANCHUI TINCAI SILK CO. LTD</v>
          </cell>
          <cell r="I810" t="str">
            <v xml:space="preserve">CORNER LAMP</v>
          </cell>
          <cell r="J810" t="str">
            <v xml:space="preserve">CORNER LAMP</v>
          </cell>
          <cell r="K810">
            <v>20</v>
          </cell>
          <cell r="L810">
            <v>513.39</v>
          </cell>
          <cell r="M810">
            <v>960</v>
          </cell>
        </row>
        <row r="811">
          <cell r="A811">
            <v>11874</v>
          </cell>
          <cell r="B811">
            <v>11874</v>
          </cell>
          <cell r="C811" t="str">
            <v xml:space="preserve">E25 (07-09) - CORNER LAMP (215-15A1) - RH</v>
          </cell>
          <cell r="D811" t="str">
            <v>E25/07-CLA-RH</v>
          </cell>
          <cell r="E811" t="str">
            <v>NS08-0503</v>
          </cell>
          <cell r="G811" t="str">
            <v>NISSAN</v>
          </cell>
          <cell r="H811" t="str">
            <v xml:space="preserve">ANCHUI TINCAI SILK CO. LTD</v>
          </cell>
          <cell r="I811" t="str">
            <v xml:space="preserve">CORNER LAMP</v>
          </cell>
          <cell r="J811" t="str">
            <v xml:space="preserve">CORNER LAMP</v>
          </cell>
          <cell r="K811">
            <v>25</v>
          </cell>
          <cell r="L811">
            <v>635.70000000000005</v>
          </cell>
          <cell r="M811">
            <v>960</v>
          </cell>
        </row>
        <row r="812">
          <cell r="A812">
            <v>12877</v>
          </cell>
          <cell r="B812" t="e">
            <v>#N/A</v>
          </cell>
          <cell r="C812" t="str">
            <v xml:space="preserve">E25 (07-09) - CORNER LAMP (215-15A1) (BROKEN) - LH</v>
          </cell>
          <cell r="D812" t="str">
            <v>E25/07-CLA-LH/B</v>
          </cell>
          <cell r="E812" t="str">
            <v>NS08-0503</v>
          </cell>
          <cell r="G812" t="str">
            <v>NISSAN</v>
          </cell>
          <cell r="H812" t="str">
            <v xml:space="preserve">ANCHUI TINCAI SILK CO. LTD</v>
          </cell>
          <cell r="I812" t="str">
            <v xml:space="preserve">CORNER LAMP</v>
          </cell>
          <cell r="J812" t="str">
            <v xml:space="preserve">CORNER LAMP</v>
          </cell>
          <cell r="K812">
            <v>3.84</v>
          </cell>
          <cell r="L812">
            <v>543</v>
          </cell>
          <cell r="M812">
            <v>840</v>
          </cell>
        </row>
        <row r="813">
          <cell r="A813">
            <v>12876</v>
          </cell>
          <cell r="B813" t="e">
            <v>#N/A</v>
          </cell>
          <cell r="C813" t="str">
            <v xml:space="preserve">E25 (07-09) - CORNER LAMP (215-15A1) (BROKEN) - RH</v>
          </cell>
          <cell r="D813" t="str">
            <v>E25/07-CLA-RH/B</v>
          </cell>
          <cell r="E813" t="str">
            <v>NS08-0503</v>
          </cell>
          <cell r="G813" t="str">
            <v>NISSAN</v>
          </cell>
          <cell r="H813" t="str">
            <v xml:space="preserve">ANCHUI TINCAI SILK CO. LTD</v>
          </cell>
          <cell r="I813" t="str">
            <v xml:space="preserve">CORNER LAMP</v>
          </cell>
          <cell r="J813" t="str">
            <v xml:space="preserve">CORNER LAMP</v>
          </cell>
          <cell r="K813">
            <v>3.84</v>
          </cell>
          <cell r="L813">
            <v>543</v>
          </cell>
          <cell r="M813">
            <v>840</v>
          </cell>
        </row>
        <row r="814">
          <cell r="A814">
            <v>12416</v>
          </cell>
          <cell r="B814">
            <v>12416</v>
          </cell>
          <cell r="C814" t="str">
            <v xml:space="preserve">E25 (07-09) - CORNER LENS - LH</v>
          </cell>
          <cell r="D814" t="str">
            <v>E25/07-CLS-LH</v>
          </cell>
          <cell r="E814" t="str">
            <v>NS08-0503-00</v>
          </cell>
          <cell r="F814" t="str">
            <v xml:space="preserve">E25 (07-09)</v>
          </cell>
          <cell r="G814" t="str">
            <v>NISSAN</v>
          </cell>
          <cell r="H814" t="str">
            <v xml:space="preserve">ANCHUI TINCAI SILK CO. LTD</v>
          </cell>
          <cell r="I814" t="str">
            <v>LENS</v>
          </cell>
          <cell r="J814" t="str">
            <v>LENS</v>
          </cell>
          <cell r="K814">
            <v>8</v>
          </cell>
          <cell r="L814">
            <v>204</v>
          </cell>
          <cell r="M814">
            <v>310</v>
          </cell>
        </row>
        <row r="815">
          <cell r="A815">
            <v>12417</v>
          </cell>
          <cell r="B815">
            <v>12417</v>
          </cell>
          <cell r="C815" t="str">
            <v xml:space="preserve">E25 (07-09) - CORNER LENS - RH</v>
          </cell>
          <cell r="D815" t="str">
            <v>E25/07-CLS-RH</v>
          </cell>
          <cell r="E815" t="str">
            <v>NS08-0503-00</v>
          </cell>
          <cell r="F815" t="str">
            <v xml:space="preserve">E25 (07-09)</v>
          </cell>
          <cell r="G815" t="str">
            <v>NISSAN</v>
          </cell>
          <cell r="H815" t="str">
            <v xml:space="preserve">ANCHUI TINCAI SILK CO. LTD</v>
          </cell>
          <cell r="I815" t="str">
            <v>LENS</v>
          </cell>
          <cell r="J815" t="str">
            <v>LENS</v>
          </cell>
          <cell r="K815">
            <v>8</v>
          </cell>
          <cell r="L815">
            <v>204</v>
          </cell>
          <cell r="M815">
            <v>310</v>
          </cell>
        </row>
        <row r="816">
          <cell r="A816">
            <v>11846</v>
          </cell>
          <cell r="B816">
            <v>11846</v>
          </cell>
          <cell r="C816" t="str">
            <v xml:space="preserve">E25 (07-09) - FRONT BUMPER</v>
          </cell>
          <cell r="D816" t="str">
            <v>E25/07-BPRF</v>
          </cell>
          <cell r="E816" t="str">
            <v>NS08-0507</v>
          </cell>
          <cell r="F816" t="str">
            <v xml:space="preserve">E25 (07-09)</v>
          </cell>
          <cell r="G816" t="str">
            <v>NISSAN</v>
          </cell>
          <cell r="H816" t="str">
            <v xml:space="preserve">ANCHUI TINCAI SILK CO. LTD</v>
          </cell>
          <cell r="I816" t="str">
            <v>BUMPER</v>
          </cell>
          <cell r="J816" t="str">
            <v>BUMPER</v>
          </cell>
          <cell r="K816">
            <v>90</v>
          </cell>
          <cell r="L816">
            <v>2448</v>
          </cell>
          <cell r="M816">
            <v>3670</v>
          </cell>
        </row>
        <row r="817">
          <cell r="A817">
            <v>12194</v>
          </cell>
          <cell r="B817">
            <v>12194</v>
          </cell>
          <cell r="C817" t="str">
            <v xml:space="preserve">E25 (07-09) - FRONT FOG LAMP CASE - LH</v>
          </cell>
          <cell r="D817" t="str">
            <v>E27/07-FLAC-LH</v>
          </cell>
          <cell r="E817" t="str">
            <v>NS08-0504-01</v>
          </cell>
          <cell r="F817" t="str">
            <v xml:space="preserve">E25 (07-09)</v>
          </cell>
          <cell r="G817" t="str">
            <v>NISSAN</v>
          </cell>
          <cell r="H817" t="str">
            <v xml:space="preserve">ANCHUI TINCAI SILK CO. LTD</v>
          </cell>
          <cell r="I817" t="str">
            <v xml:space="preserve">FOG LAMP</v>
          </cell>
          <cell r="J817" t="str">
            <v xml:space="preserve">FOG LAMP</v>
          </cell>
          <cell r="K817">
            <v>1.1000000000000001</v>
          </cell>
          <cell r="L817">
            <v>172</v>
          </cell>
          <cell r="M817">
            <v>270</v>
          </cell>
        </row>
        <row r="818">
          <cell r="A818">
            <v>12193</v>
          </cell>
          <cell r="B818">
            <v>12193</v>
          </cell>
          <cell r="C818" t="str">
            <v xml:space="preserve">E25 (07-09) - FRONT FOG LAMP CASE - RH</v>
          </cell>
          <cell r="D818" t="str">
            <v>E27/07-FLAC-RH</v>
          </cell>
          <cell r="E818" t="str">
            <v>NS08-0504-01</v>
          </cell>
          <cell r="F818" t="str">
            <v xml:space="preserve">E25 (07-09)</v>
          </cell>
          <cell r="G818" t="str">
            <v>NISSAN</v>
          </cell>
          <cell r="H818" t="str">
            <v xml:space="preserve">ANCHUI TINCAI SILK CO. LTD</v>
          </cell>
          <cell r="I818" t="str">
            <v xml:space="preserve">FOG LAMP</v>
          </cell>
          <cell r="J818" t="str">
            <v xml:space="preserve">FOG LAMP</v>
          </cell>
          <cell r="K818">
            <v>1.1000000000000001</v>
          </cell>
          <cell r="L818">
            <v>172</v>
          </cell>
          <cell r="M818">
            <v>270</v>
          </cell>
        </row>
        <row r="819">
          <cell r="A819">
            <v>12143</v>
          </cell>
          <cell r="B819">
            <v>12143</v>
          </cell>
          <cell r="C819" t="str">
            <v xml:space="preserve">E25 (07-09) - HEAD LAMP - LH</v>
          </cell>
          <cell r="D819" t="str">
            <v>E27/07-HLA-LH</v>
          </cell>
          <cell r="E819" t="str">
            <v>NS08-0501</v>
          </cell>
          <cell r="F819" t="str">
            <v xml:space="preserve">E25 (07-09)</v>
          </cell>
          <cell r="G819" t="str">
            <v>NISSAN</v>
          </cell>
          <cell r="H819" t="str">
            <v xml:space="preserve">ANCHUI TINCAI SILK CO. LTD</v>
          </cell>
          <cell r="I819" t="str">
            <v xml:space="preserve">HEAD LAMP</v>
          </cell>
          <cell r="J819" t="str">
            <v xml:space="preserve">HEAD LAMP</v>
          </cell>
          <cell r="K819">
            <v>82</v>
          </cell>
          <cell r="L819">
            <v>2230</v>
          </cell>
          <cell r="M819">
            <v>3350</v>
          </cell>
        </row>
        <row r="820">
          <cell r="A820">
            <v>12142</v>
          </cell>
          <cell r="B820">
            <v>12142</v>
          </cell>
          <cell r="C820" t="str">
            <v xml:space="preserve">E25 (07-09) - HEAD LAMP - RH</v>
          </cell>
          <cell r="D820" t="str">
            <v>E27/07-HLA-RH</v>
          </cell>
          <cell r="E820" t="str">
            <v>NS08-0501</v>
          </cell>
          <cell r="F820" t="str">
            <v xml:space="preserve">E25 (07-09)</v>
          </cell>
          <cell r="G820" t="str">
            <v>NISSAN</v>
          </cell>
          <cell r="H820" t="str">
            <v xml:space="preserve">ANCHUI TINCAI SILK CO. LTD</v>
          </cell>
          <cell r="I820" t="str">
            <v xml:space="preserve">HEAD LAMP</v>
          </cell>
          <cell r="J820" t="str">
            <v xml:space="preserve">HEAD LAMP</v>
          </cell>
          <cell r="K820">
            <v>82</v>
          </cell>
          <cell r="L820">
            <v>2230</v>
          </cell>
          <cell r="M820">
            <v>3350</v>
          </cell>
        </row>
        <row r="821">
          <cell r="A821">
            <v>12419</v>
          </cell>
          <cell r="B821">
            <v>12419</v>
          </cell>
          <cell r="C821" t="str">
            <v xml:space="preserve">E25 (07-09) - HEAD LENS - LH</v>
          </cell>
          <cell r="D821" t="str">
            <v>E25/07-HLS-LH</v>
          </cell>
          <cell r="E821" t="str">
            <v>NS08-0501-00</v>
          </cell>
          <cell r="F821" t="str">
            <v xml:space="preserve">E25 (07-09)</v>
          </cell>
          <cell r="G821" t="str">
            <v>NISSAN</v>
          </cell>
          <cell r="H821" t="str">
            <v xml:space="preserve">ANCHUI TINCAI SILK CO. LTD</v>
          </cell>
          <cell r="I821" t="str">
            <v>LENS</v>
          </cell>
          <cell r="J821" t="str">
            <v>LENS</v>
          </cell>
          <cell r="K821">
            <v>25</v>
          </cell>
          <cell r="L821">
            <v>638</v>
          </cell>
          <cell r="M821">
            <v>960</v>
          </cell>
        </row>
        <row r="822">
          <cell r="A822">
            <v>12418</v>
          </cell>
          <cell r="B822">
            <v>12418</v>
          </cell>
          <cell r="C822" t="str">
            <v xml:space="preserve">E25 (07-09) - HEAD LENS - RH</v>
          </cell>
          <cell r="D822" t="str">
            <v>E25/07-HLS-RH</v>
          </cell>
          <cell r="E822" t="str">
            <v>NS08-0501-00</v>
          </cell>
          <cell r="F822" t="str">
            <v xml:space="preserve">E25 (07-09)</v>
          </cell>
          <cell r="G822" t="str">
            <v>NISSAN</v>
          </cell>
          <cell r="H822" t="str">
            <v xml:space="preserve">ANCHUI TINCAI SILK CO. LTD</v>
          </cell>
          <cell r="I822" t="str">
            <v>LENS</v>
          </cell>
          <cell r="J822" t="str">
            <v>LENS</v>
          </cell>
          <cell r="K822">
            <v>25</v>
          </cell>
          <cell r="L822">
            <v>638</v>
          </cell>
          <cell r="M822">
            <v>960</v>
          </cell>
        </row>
        <row r="823">
          <cell r="A823">
            <v>11847</v>
          </cell>
          <cell r="B823">
            <v>11847</v>
          </cell>
          <cell r="C823" t="str">
            <v xml:space="preserve">E25 (07-10) - FRONT GRILL (BLACK)</v>
          </cell>
          <cell r="D823" t="str">
            <v>E25/07-GRLB</v>
          </cell>
          <cell r="E823" t="str">
            <v>NS08-0511</v>
          </cell>
          <cell r="G823" t="str">
            <v>NISSAN</v>
          </cell>
          <cell r="H823" t="str">
            <v xml:space="preserve">ANCHUI TINCAI SILK CO. LTD</v>
          </cell>
          <cell r="I823" t="str">
            <v>GRILL</v>
          </cell>
          <cell r="J823" t="str">
            <v>GRILL</v>
          </cell>
          <cell r="K823">
            <v>75</v>
          </cell>
          <cell r="L823">
            <v>1743.75</v>
          </cell>
          <cell r="M823">
            <v>2620</v>
          </cell>
        </row>
        <row r="824">
          <cell r="A824">
            <v>12195</v>
          </cell>
          <cell r="B824" t="e">
            <v>#N/A</v>
          </cell>
          <cell r="C824" t="str">
            <v xml:space="preserve">E25 (10-12) - REAR BUMPER</v>
          </cell>
          <cell r="D824" t="str">
            <v>E25/07-BPRR</v>
          </cell>
          <cell r="E824" t="str">
            <v>NS08-0508</v>
          </cell>
          <cell r="F824" t="str">
            <v xml:space="preserve">E25 (07-09)</v>
          </cell>
          <cell r="G824" t="str">
            <v>NISSAN</v>
          </cell>
          <cell r="H824" t="str">
            <v xml:space="preserve">ANCHUI TINCAI SILK CO. LTD</v>
          </cell>
          <cell r="I824" t="str">
            <v>BUMPER</v>
          </cell>
          <cell r="J824" t="str">
            <v>BUMPER</v>
          </cell>
          <cell r="K824">
            <v>12.26</v>
          </cell>
          <cell r="L824">
            <v>1916</v>
          </cell>
          <cell r="M824">
            <v>2970</v>
          </cell>
        </row>
        <row r="825">
          <cell r="A825">
            <v>12411</v>
          </cell>
          <cell r="B825" t="e">
            <v>#N/A</v>
          </cell>
          <cell r="C825" t="str">
            <v xml:space="preserve">FSR/FVR/TX/FUSO/FV87/FM80/UD/MK210 (95-) -  TAIL LAMP - LH</v>
          </cell>
          <cell r="D825" t="str">
            <v>MK210-TLA-RH</v>
          </cell>
          <cell r="E825" t="str">
            <v>NS33-0502</v>
          </cell>
          <cell r="F825" t="str">
            <v xml:space="preserve">CONDOR/TRUCK PK250/PK212 (95-)</v>
          </cell>
          <cell r="G825" t="str">
            <v>NISSAN</v>
          </cell>
          <cell r="H825" t="str">
            <v xml:space="preserve">ANCHUI TINCAI SILK CO. LTD</v>
          </cell>
          <cell r="I825" t="str">
            <v xml:space="preserve">TAIL LAMP</v>
          </cell>
          <cell r="J825" t="str">
            <v xml:space="preserve">TAIL LAMP</v>
          </cell>
          <cell r="K825">
            <v>12</v>
          </cell>
          <cell r="L825">
            <v>290</v>
          </cell>
          <cell r="M825">
            <v>430</v>
          </cell>
        </row>
        <row r="826">
          <cell r="A826">
            <v>12412</v>
          </cell>
          <cell r="B826" t="e">
            <v>#N/A</v>
          </cell>
          <cell r="C826" t="str">
            <v xml:space="preserve">FSR/FVR/TX/FUSO/FV87/FM80/UD/MK210 (95-) - TAIL LAMP - RH</v>
          </cell>
          <cell r="D826" t="str">
            <v>MK210-TLA-LH</v>
          </cell>
          <cell r="E826" t="str">
            <v>NS33-0502</v>
          </cell>
          <cell r="F826" t="str">
            <v xml:space="preserve">CONDOR/TRUCK PK250/PK212 (95-)</v>
          </cell>
          <cell r="G826" t="str">
            <v>NISSAN</v>
          </cell>
          <cell r="H826" t="str">
            <v xml:space="preserve">ANCHUI TINCAI SILK CO. LTD</v>
          </cell>
          <cell r="I826" t="str">
            <v xml:space="preserve">TAIL LAMP</v>
          </cell>
          <cell r="J826" t="str">
            <v xml:space="preserve">TAIL LAMP</v>
          </cell>
          <cell r="K826">
            <v>12</v>
          </cell>
          <cell r="L826">
            <v>290</v>
          </cell>
          <cell r="M826">
            <v>430</v>
          </cell>
        </row>
        <row r="827">
          <cell r="A827">
            <v>11033</v>
          </cell>
          <cell r="B827" t="e">
            <v>#N/A</v>
          </cell>
          <cell r="C827" t="str">
            <v xml:space="preserve">HARDBODY D23 J85 NP300 (05-14) - BUMPER - 2WD</v>
          </cell>
          <cell r="D827" t="str">
            <v>D23/05-BPRF-2WD</v>
          </cell>
          <cell r="E827" t="str">
            <v>NS01-1007-2WD</v>
          </cell>
          <cell r="G827" t="str">
            <v>NISSAN</v>
          </cell>
          <cell r="H827" t="str">
            <v xml:space="preserve">ANCHUI TINCAI SILK CO. LTD</v>
          </cell>
          <cell r="I827" t="str">
            <v>BUMPER</v>
          </cell>
          <cell r="J827" t="str">
            <v>BUMPER</v>
          </cell>
          <cell r="K827">
            <v>14.71</v>
          </cell>
          <cell r="L827">
            <v>2299</v>
          </cell>
          <cell r="M827">
            <v>3560</v>
          </cell>
        </row>
        <row r="828">
          <cell r="A828">
            <v>11034</v>
          </cell>
          <cell r="B828">
            <v>11034</v>
          </cell>
          <cell r="C828" t="str">
            <v xml:space="preserve">HARDBODY D23 J85 NP300 (05-14) - BUMPER - 4WD</v>
          </cell>
          <cell r="D828" t="str">
            <v>D23/05-BPRF-4WD</v>
          </cell>
          <cell r="E828" t="str">
            <v>NS01-1007-4WD</v>
          </cell>
          <cell r="G828" t="str">
            <v>NISSAN</v>
          </cell>
          <cell r="H828" t="str">
            <v xml:space="preserve">ANCHUI TINCAI SILK CO. LTD</v>
          </cell>
          <cell r="I828" t="str">
            <v>BUMPER</v>
          </cell>
          <cell r="J828" t="str">
            <v>BUMPER</v>
          </cell>
          <cell r="K828">
            <v>14.43</v>
          </cell>
          <cell r="L828">
            <v>2255</v>
          </cell>
          <cell r="M828">
            <v>3500</v>
          </cell>
        </row>
        <row r="829">
          <cell r="A829">
            <v>12914</v>
          </cell>
          <cell r="B829" t="e">
            <v>#N/A</v>
          </cell>
          <cell r="C829" t="str">
            <v xml:space="preserve">HARDBODY D23 J85 NP300 (05-14) - BUMPER (BROKEN) - 4WD</v>
          </cell>
          <cell r="D829" t="str">
            <v>D23/05-BPRF-4WD</v>
          </cell>
          <cell r="E829" t="str">
            <v>NS01-1007-4WD</v>
          </cell>
          <cell r="G829" t="str">
            <v>NISSAN</v>
          </cell>
          <cell r="H829" t="str">
            <v xml:space="preserve">ANCHUI TINCAI SILK CO. LTD</v>
          </cell>
          <cell r="I829" t="str">
            <v>BUMPER</v>
          </cell>
          <cell r="J829" t="str">
            <v>BUMPER</v>
          </cell>
          <cell r="K829">
            <v>14.43</v>
          </cell>
          <cell r="L829">
            <v>2134.1999999999998</v>
          </cell>
          <cell r="M829">
            <v>3310</v>
          </cell>
        </row>
        <row r="830">
          <cell r="A830">
            <v>11035</v>
          </cell>
          <cell r="B830">
            <v>11035</v>
          </cell>
          <cell r="C830" t="str">
            <v xml:space="preserve">HARDBODY D23 J85 NP300 (05-14) - DOOR MIRROR BK (ELECTRIC)  - LH</v>
          </cell>
          <cell r="D830" t="str">
            <v>D23/05-SMEB-LH</v>
          </cell>
          <cell r="E830" t="str">
            <v>NS01-1012-B</v>
          </cell>
          <cell r="G830" t="str">
            <v>NISSAN</v>
          </cell>
          <cell r="H830" t="str">
            <v xml:space="preserve">ANCHUI TINCAI SILK CO. LTD</v>
          </cell>
          <cell r="I830" t="str">
            <v xml:space="preserve">SIDE MIRROR</v>
          </cell>
          <cell r="J830" t="str">
            <v xml:space="preserve">SIDE MIRROR</v>
          </cell>
          <cell r="K830">
            <v>13</v>
          </cell>
          <cell r="L830">
            <v>2032</v>
          </cell>
          <cell r="M830">
            <v>3150</v>
          </cell>
        </row>
        <row r="831">
          <cell r="A831">
            <v>11036</v>
          </cell>
          <cell r="B831">
            <v>11036</v>
          </cell>
          <cell r="C831" t="str">
            <v xml:space="preserve">HARDBODY D23 J85 NP300 (05-14) - DOOR MIRROR BK (ELECTRIC)  - RH</v>
          </cell>
          <cell r="D831" t="str">
            <v>D23/05-SMEB-RH</v>
          </cell>
          <cell r="E831" t="str">
            <v>NS01-1012-B</v>
          </cell>
          <cell r="G831" t="str">
            <v>NISSAN</v>
          </cell>
          <cell r="H831" t="str">
            <v xml:space="preserve">ANCHUI TINCAI SILK CO. LTD</v>
          </cell>
          <cell r="I831" t="str">
            <v xml:space="preserve">SIDE MIRROR</v>
          </cell>
          <cell r="J831" t="str">
            <v xml:space="preserve">SIDE MIRROR</v>
          </cell>
          <cell r="K831">
            <v>13</v>
          </cell>
          <cell r="L831">
            <v>2032</v>
          </cell>
          <cell r="M831">
            <v>3150</v>
          </cell>
        </row>
        <row r="832">
          <cell r="A832">
            <v>11037</v>
          </cell>
          <cell r="B832">
            <v>11037</v>
          </cell>
          <cell r="C832" t="str">
            <v xml:space="preserve">HARDBODY D23 J85 NP300 (05-14) - DOOR MIRROR CP (ELECTRIC)  - LH</v>
          </cell>
          <cell r="D832" t="str">
            <v>D23/05-SMEC-LH</v>
          </cell>
          <cell r="E832" t="str">
            <v>NS01-1012-C</v>
          </cell>
          <cell r="G832" t="str">
            <v>NISSAN</v>
          </cell>
          <cell r="H832" t="str">
            <v xml:space="preserve">ANCHUI TINCAI SILK CO. LTD</v>
          </cell>
          <cell r="I832" t="str">
            <v xml:space="preserve">SIDE MIRROR</v>
          </cell>
          <cell r="J832" t="str">
            <v xml:space="preserve">SIDE MIRROR</v>
          </cell>
          <cell r="K832">
            <v>14.17</v>
          </cell>
          <cell r="L832">
            <v>2215</v>
          </cell>
          <cell r="M832">
            <v>3430</v>
          </cell>
        </row>
        <row r="833">
          <cell r="A833">
            <v>11038</v>
          </cell>
          <cell r="B833">
            <v>11038</v>
          </cell>
          <cell r="C833" t="str">
            <v xml:space="preserve">HARDBODY D23 J85 NP300 (05-14) - DOOR MIRROR CP (ELECTRIC)  - RH</v>
          </cell>
          <cell r="D833" t="str">
            <v>D23/05-SMEC-RH</v>
          </cell>
          <cell r="E833" t="str">
            <v>NS01-1012-C</v>
          </cell>
          <cell r="G833" t="str">
            <v>NISSAN</v>
          </cell>
          <cell r="H833" t="str">
            <v xml:space="preserve">ANCHUI TINCAI SILK CO. LTD</v>
          </cell>
          <cell r="I833" t="str">
            <v xml:space="preserve">SIDE MIRROR</v>
          </cell>
          <cell r="J833" t="str">
            <v xml:space="preserve">SIDE MIRROR</v>
          </cell>
          <cell r="K833">
            <v>14.17</v>
          </cell>
          <cell r="L833">
            <v>2215</v>
          </cell>
          <cell r="M833">
            <v>3430</v>
          </cell>
        </row>
        <row r="834">
          <cell r="A834">
            <v>11039</v>
          </cell>
          <cell r="B834">
            <v>11039</v>
          </cell>
          <cell r="C834" t="str">
            <v xml:space="preserve">HARDBODY D23 J85 NP300 (05-14) - FOG LAMP - LH</v>
          </cell>
          <cell r="D834" t="str">
            <v>D23/05-FLA-LH</v>
          </cell>
          <cell r="E834" t="str">
            <v>NS01-1004</v>
          </cell>
          <cell r="G834" t="str">
            <v>NISSAN</v>
          </cell>
          <cell r="H834" t="str">
            <v xml:space="preserve">ANCHUI TINCAI SILK CO. LTD</v>
          </cell>
          <cell r="I834" t="str">
            <v xml:space="preserve">FOG LAMP</v>
          </cell>
          <cell r="J834" t="str">
            <v xml:space="preserve">FOG LAMP</v>
          </cell>
          <cell r="K834">
            <v>5.72</v>
          </cell>
          <cell r="L834">
            <v>894</v>
          </cell>
          <cell r="M834">
            <v>1390</v>
          </cell>
        </row>
        <row r="835">
          <cell r="A835">
            <v>11040</v>
          </cell>
          <cell r="B835">
            <v>11040</v>
          </cell>
          <cell r="C835" t="str">
            <v xml:space="preserve">HARDBODY D23 J85 NP300 (05-14) - FOG LAMP - RH</v>
          </cell>
          <cell r="D835" t="str">
            <v>D23/05-FLA-RH</v>
          </cell>
          <cell r="E835" t="str">
            <v>NS01-1004</v>
          </cell>
          <cell r="G835" t="str">
            <v>NISSAN</v>
          </cell>
          <cell r="H835" t="str">
            <v xml:space="preserve">ANCHUI TINCAI SILK CO. LTD</v>
          </cell>
          <cell r="I835" t="str">
            <v xml:space="preserve">FOG LAMP</v>
          </cell>
          <cell r="J835" t="str">
            <v xml:space="preserve">FOG LAMP</v>
          </cell>
          <cell r="K835">
            <v>5.72</v>
          </cell>
          <cell r="L835">
            <v>894</v>
          </cell>
          <cell r="M835">
            <v>1390</v>
          </cell>
        </row>
        <row r="836">
          <cell r="A836">
            <v>13001</v>
          </cell>
          <cell r="B836">
            <v>13001</v>
          </cell>
          <cell r="C836" t="str">
            <v xml:space="preserve">HARDBODY D23 J85 NP300 (05-14) - FOG LAMP COVER - LH</v>
          </cell>
          <cell r="D836" t="str">
            <v>D23/05-FLAC-LH</v>
          </cell>
          <cell r="G836" t="str">
            <v>NISSAN</v>
          </cell>
          <cell r="H836" t="str">
            <v xml:space="preserve">ANCHUI TINCAI SILK CO. LTD</v>
          </cell>
          <cell r="I836" t="str">
            <v xml:space="preserve">FOG LAMP</v>
          </cell>
          <cell r="J836" t="str">
            <v xml:space="preserve">FOG LAMP</v>
          </cell>
          <cell r="K836">
            <v>1</v>
          </cell>
          <cell r="L836">
            <v>156</v>
          </cell>
          <cell r="M836">
            <v>240</v>
          </cell>
        </row>
        <row r="837">
          <cell r="A837">
            <v>13002</v>
          </cell>
          <cell r="B837">
            <v>13002</v>
          </cell>
          <cell r="C837" t="str">
            <v xml:space="preserve">HARDBODY D23 J85 NP300 (05-14) - FOG LAMP COVER - RH</v>
          </cell>
          <cell r="D837" t="str">
            <v>D23/05-FLAC-RH</v>
          </cell>
          <cell r="G837" t="str">
            <v>NISSAN</v>
          </cell>
          <cell r="H837" t="str">
            <v xml:space="preserve">ANCHUI TINCAI SILK CO. LTD</v>
          </cell>
          <cell r="I837" t="str">
            <v xml:space="preserve">FOG LAMP</v>
          </cell>
          <cell r="J837" t="str">
            <v xml:space="preserve">FOG LAMP</v>
          </cell>
          <cell r="K837">
            <v>1</v>
          </cell>
          <cell r="L837">
            <v>156</v>
          </cell>
          <cell r="M837">
            <v>240</v>
          </cell>
        </row>
        <row r="838">
          <cell r="A838">
            <v>11041</v>
          </cell>
          <cell r="B838">
            <v>11041</v>
          </cell>
          <cell r="C838" t="str">
            <v xml:space="preserve">HARDBODY D23 J85 NP300 (05-14) - FRONT FENDER - LH</v>
          </cell>
          <cell r="D838" t="str">
            <v>D23/05-FF-LH</v>
          </cell>
          <cell r="E838" t="str">
            <v>NS01-1016</v>
          </cell>
          <cell r="G838" t="str">
            <v>NISSAN</v>
          </cell>
          <cell r="H838" t="str">
            <v xml:space="preserve">ANCHUI TINCAI SILK CO. LTD</v>
          </cell>
          <cell r="I838" t="str">
            <v>FENDERS</v>
          </cell>
          <cell r="J838" t="str">
            <v>FENDERS</v>
          </cell>
          <cell r="K838">
            <v>23.08</v>
          </cell>
          <cell r="L838">
            <v>3607</v>
          </cell>
          <cell r="M838">
            <v>5590</v>
          </cell>
        </row>
        <row r="839">
          <cell r="A839">
            <v>11042</v>
          </cell>
          <cell r="B839">
            <v>11042</v>
          </cell>
          <cell r="C839" t="str">
            <v xml:space="preserve">HARDBODY D23 J85 NP300 (05-14) - FRONT FENDER - RH</v>
          </cell>
          <cell r="D839" t="str">
            <v>D23/05-FF-RH</v>
          </cell>
          <cell r="E839" t="str">
            <v>NS01-1016</v>
          </cell>
          <cell r="G839" t="str">
            <v>NISSAN</v>
          </cell>
          <cell r="H839" t="str">
            <v xml:space="preserve">ANCHUI TINCAI SILK CO. LTD</v>
          </cell>
          <cell r="I839" t="str">
            <v>FENDERS</v>
          </cell>
          <cell r="J839" t="str">
            <v>FENDERS</v>
          </cell>
          <cell r="K839">
            <v>23.08</v>
          </cell>
          <cell r="L839">
            <v>3607</v>
          </cell>
          <cell r="M839">
            <v>5590</v>
          </cell>
        </row>
        <row r="840">
          <cell r="A840">
            <v>13823</v>
          </cell>
          <cell r="B840">
            <v>13823</v>
          </cell>
          <cell r="C840" t="str">
            <v xml:space="preserve">HARDBODY D23 J85 NP300 (05-14) - FRONT FENDER 4WD (W/HOLE) - LH</v>
          </cell>
          <cell r="D840" t="str">
            <v>D23/05-FF4WD-LH</v>
          </cell>
          <cell r="E840" t="str">
            <v>NS01-1016</v>
          </cell>
          <cell r="G840" t="str">
            <v>NISSAN</v>
          </cell>
          <cell r="H840" t="str">
            <v xml:space="preserve">ANCHUI TINCAI SILK CO. LTD</v>
          </cell>
          <cell r="I840" t="str">
            <v>FENDERS</v>
          </cell>
          <cell r="J840" t="str">
            <v>FENDERS</v>
          </cell>
          <cell r="K840">
            <v>23.08</v>
          </cell>
          <cell r="L840">
            <v>3607</v>
          </cell>
          <cell r="M840">
            <v>5590</v>
          </cell>
        </row>
        <row r="841">
          <cell r="A841">
            <v>13824</v>
          </cell>
          <cell r="B841">
            <v>13824</v>
          </cell>
          <cell r="C841" t="str">
            <v xml:space="preserve">HARDBODY D23 J85 NP300 (05-14) - FRONT FENDER 4WD (W/HOLE) - RH</v>
          </cell>
          <cell r="D841" t="str">
            <v>D23/05-FF4WD-RH</v>
          </cell>
          <cell r="E841" t="str">
            <v>NS01-1016</v>
          </cell>
          <cell r="G841" t="str">
            <v>NISSAN</v>
          </cell>
          <cell r="H841" t="str">
            <v xml:space="preserve">ANCHUI TINCAI SILK CO. LTD</v>
          </cell>
          <cell r="I841" t="str">
            <v>FENDERS</v>
          </cell>
          <cell r="J841" t="str">
            <v>FENDERS</v>
          </cell>
          <cell r="K841">
            <v>23.08</v>
          </cell>
          <cell r="L841">
            <v>3607</v>
          </cell>
          <cell r="M841">
            <v>5590</v>
          </cell>
        </row>
        <row r="842">
          <cell r="A842">
            <v>11043</v>
          </cell>
          <cell r="B842">
            <v>11043</v>
          </cell>
          <cell r="C842" t="str">
            <v xml:space="preserve">HARDBODY D23 J85 NP300 (05-14) - FRONT FENDER FLARE  - LH</v>
          </cell>
          <cell r="D842" t="str">
            <v>D23/05-FFF-LH</v>
          </cell>
          <cell r="E842" t="str">
            <v>NS01-1018</v>
          </cell>
          <cell r="G842" t="str">
            <v>NISSAN</v>
          </cell>
          <cell r="H842" t="str">
            <v xml:space="preserve">ANCHUI TINCAI SILK CO. LTD</v>
          </cell>
          <cell r="I842" t="str">
            <v>FENDERS</v>
          </cell>
          <cell r="J842" t="str">
            <v>FENDERS</v>
          </cell>
          <cell r="K842">
            <v>5</v>
          </cell>
          <cell r="L842">
            <v>782</v>
          </cell>
          <cell r="M842">
            <v>1210</v>
          </cell>
        </row>
        <row r="843">
          <cell r="A843">
            <v>11044</v>
          </cell>
          <cell r="B843">
            <v>11044</v>
          </cell>
          <cell r="C843" t="str">
            <v xml:space="preserve">HARDBODY D23 J85 NP300 (05-14) - FRONT FENDER FLARE  - RH</v>
          </cell>
          <cell r="D843" t="str">
            <v>D23/05-FFF-RH</v>
          </cell>
          <cell r="E843" t="str">
            <v>NS01-1018</v>
          </cell>
          <cell r="G843" t="str">
            <v>NISSAN</v>
          </cell>
          <cell r="H843" t="str">
            <v xml:space="preserve">ANCHUI TINCAI SILK CO. LTD</v>
          </cell>
          <cell r="I843" t="str">
            <v>FENDERS</v>
          </cell>
          <cell r="J843" t="str">
            <v>FENDERS</v>
          </cell>
          <cell r="K843">
            <v>5</v>
          </cell>
          <cell r="L843">
            <v>782</v>
          </cell>
          <cell r="M843">
            <v>1210</v>
          </cell>
        </row>
        <row r="844">
          <cell r="A844">
            <v>12168</v>
          </cell>
          <cell r="B844">
            <v>12168</v>
          </cell>
          <cell r="C844" t="str">
            <v xml:space="preserve">HARDBODY D23 J85 NP300 (05-14) - FRONT MUDFLAP - LH</v>
          </cell>
          <cell r="D844" t="str">
            <v>D23/05-FMF-LH</v>
          </cell>
          <cell r="G844" t="str">
            <v>NISSAN</v>
          </cell>
          <cell r="H844" t="str">
            <v xml:space="preserve">ANCHUI TINCAI SILK CO. LTD</v>
          </cell>
          <cell r="I844" t="str">
            <v xml:space="preserve">MUD FLAPS</v>
          </cell>
          <cell r="J844" t="str">
            <v xml:space="preserve">MUD FLAPS</v>
          </cell>
          <cell r="K844">
            <v>1.34</v>
          </cell>
          <cell r="L844">
            <v>209</v>
          </cell>
          <cell r="M844">
            <v>320</v>
          </cell>
        </row>
        <row r="845">
          <cell r="A845">
            <v>12169</v>
          </cell>
          <cell r="B845">
            <v>12169</v>
          </cell>
          <cell r="C845" t="str">
            <v xml:space="preserve">HARDBODY D23 J85 NP300 (05-14) - FRONT MUDFLAP - RH</v>
          </cell>
          <cell r="D845" t="str">
            <v>D23/05-FMF-RH</v>
          </cell>
          <cell r="G845" t="str">
            <v>NISSAN</v>
          </cell>
          <cell r="H845" t="str">
            <v xml:space="preserve">ANCHUI TINCAI SILK CO. LTD</v>
          </cell>
          <cell r="I845" t="str">
            <v xml:space="preserve">MUD FLAPS</v>
          </cell>
          <cell r="J845" t="str">
            <v xml:space="preserve">MUD FLAPS</v>
          </cell>
          <cell r="K845">
            <v>1.34</v>
          </cell>
          <cell r="L845">
            <v>209</v>
          </cell>
          <cell r="M845">
            <v>320</v>
          </cell>
        </row>
        <row r="846">
          <cell r="A846">
            <v>11046</v>
          </cell>
          <cell r="B846">
            <v>11046</v>
          </cell>
          <cell r="C846" t="str">
            <v xml:space="preserve">HARDBODY D23 J85 NP300 (05-14) - GRILL (BLACK)</v>
          </cell>
          <cell r="D846" t="str">
            <v>D23/05-GRLB</v>
          </cell>
          <cell r="E846" t="str">
            <v>NS01-1011B</v>
          </cell>
          <cell r="G846" t="str">
            <v>NISSAN</v>
          </cell>
          <cell r="H846" t="str">
            <v xml:space="preserve">ANCHUI TINCAI SILK CO. LTD</v>
          </cell>
          <cell r="I846" t="str">
            <v>GRILL</v>
          </cell>
          <cell r="J846" t="str">
            <v>GRILL</v>
          </cell>
          <cell r="K846">
            <v>10.85</v>
          </cell>
          <cell r="L846">
            <v>1696</v>
          </cell>
          <cell r="M846">
            <v>2630</v>
          </cell>
        </row>
        <row r="847">
          <cell r="A847">
            <v>11045</v>
          </cell>
          <cell r="B847">
            <v>11045</v>
          </cell>
          <cell r="C847" t="str">
            <v xml:space="preserve">HARDBODY D23 J85 NP300 (05-14) - GRILL (CHROME/GREY)</v>
          </cell>
          <cell r="D847" t="str">
            <v>D23/05-GRLBC</v>
          </cell>
          <cell r="E847" t="str">
            <v>NS01-1011A</v>
          </cell>
          <cell r="G847" t="str">
            <v>NISSAN</v>
          </cell>
          <cell r="H847" t="str">
            <v xml:space="preserve">ANCHUI TINCAI SILK CO. LTD</v>
          </cell>
          <cell r="I847" t="str">
            <v>GRILL</v>
          </cell>
          <cell r="J847" t="str">
            <v>GRILL</v>
          </cell>
          <cell r="K847">
            <v>12.98</v>
          </cell>
          <cell r="L847">
            <v>2029</v>
          </cell>
          <cell r="M847">
            <v>3140</v>
          </cell>
        </row>
        <row r="848">
          <cell r="A848">
            <v>11047</v>
          </cell>
          <cell r="B848">
            <v>11047</v>
          </cell>
          <cell r="C848" t="str">
            <v xml:space="preserve">HARDBODY D23 J85 NP300 (05-14) - HEAD LAMP - LH</v>
          </cell>
          <cell r="D848" t="str">
            <v>D23/05-HLA-LH</v>
          </cell>
          <cell r="E848" t="str">
            <v>NS01-1001A</v>
          </cell>
          <cell r="G848" t="str">
            <v>NISSAN</v>
          </cell>
          <cell r="H848" t="str">
            <v xml:space="preserve">ANCHUI TINCAI SILK CO. LTD</v>
          </cell>
          <cell r="I848" t="str">
            <v xml:space="preserve">HEAD LAMP</v>
          </cell>
          <cell r="J848" t="str">
            <v xml:space="preserve">HEAD LAMP</v>
          </cell>
          <cell r="K848">
            <v>90</v>
          </cell>
          <cell r="L848">
            <v>2295</v>
          </cell>
          <cell r="M848">
            <v>3440</v>
          </cell>
        </row>
        <row r="849">
          <cell r="A849">
            <v>11048</v>
          </cell>
          <cell r="B849">
            <v>11048</v>
          </cell>
          <cell r="C849" t="str">
            <v xml:space="preserve">HARDBODY D23 J85 NP300 (05-14) - HEAD LAMP - RH</v>
          </cell>
          <cell r="D849" t="str">
            <v>D23/05-HLA-RH</v>
          </cell>
          <cell r="E849" t="str">
            <v>NS01-1001A</v>
          </cell>
          <cell r="G849" t="str">
            <v>NISSAN</v>
          </cell>
          <cell r="H849" t="str">
            <v xml:space="preserve">ANCHUI TINCAI SILK CO. LTD</v>
          </cell>
          <cell r="I849" t="str">
            <v xml:space="preserve">HEAD LAMP</v>
          </cell>
          <cell r="J849" t="str">
            <v xml:space="preserve">HEAD LAMP</v>
          </cell>
          <cell r="K849">
            <v>90</v>
          </cell>
          <cell r="L849">
            <v>2295</v>
          </cell>
          <cell r="M849">
            <v>3440</v>
          </cell>
        </row>
        <row r="850">
          <cell r="A850">
            <v>12946</v>
          </cell>
          <cell r="B850" t="e">
            <v>#N/A</v>
          </cell>
          <cell r="C850" t="str">
            <v xml:space="preserve">HARDBODY D23 J85 NP300 (05-14) - HEAD LAMP (BROKEN) - LH</v>
          </cell>
          <cell r="D850" t="str">
            <v>D23/05-HLA-RH</v>
          </cell>
          <cell r="E850" t="str">
            <v>NS01-1001A</v>
          </cell>
          <cell r="G850" t="str">
            <v>NISSAN</v>
          </cell>
          <cell r="H850" t="str">
            <v xml:space="preserve">ANCHUI TINCAI SILK CO. LTD</v>
          </cell>
          <cell r="I850" t="str">
            <v xml:space="preserve">HEAD LAMP</v>
          </cell>
          <cell r="J850" t="str">
            <v xml:space="preserve">HEAD LAMP</v>
          </cell>
          <cell r="K850">
            <v>12.55</v>
          </cell>
          <cell r="L850">
            <v>1865.24</v>
          </cell>
          <cell r="M850">
            <v>2890</v>
          </cell>
        </row>
        <row r="851">
          <cell r="A851">
            <v>11049</v>
          </cell>
          <cell r="B851">
            <v>11049</v>
          </cell>
          <cell r="C851" t="str">
            <v xml:space="preserve">HARDBODY D23 J85 NP300 (05-14) - HOOD</v>
          </cell>
          <cell r="D851" t="str">
            <v>D23/05-DOOD</v>
          </cell>
          <cell r="E851" t="str">
            <v>NS01-1015</v>
          </cell>
          <cell r="G851" t="str">
            <v>NISSAN</v>
          </cell>
          <cell r="H851" t="str">
            <v xml:space="preserve">ANCHUI TINCAI SILK CO. LTD</v>
          </cell>
          <cell r="I851" t="str">
            <v xml:space="preserve">BODY PARTS</v>
          </cell>
          <cell r="J851" t="str">
            <v xml:space="preserve">BODY PARTS</v>
          </cell>
          <cell r="K851">
            <v>53.85</v>
          </cell>
          <cell r="L851">
            <v>8417</v>
          </cell>
          <cell r="M851">
            <v>13050</v>
          </cell>
        </row>
        <row r="852">
          <cell r="A852">
            <v>11052</v>
          </cell>
          <cell r="B852">
            <v>11052</v>
          </cell>
          <cell r="C852" t="str">
            <v xml:space="preserve">HARDBODY D23 J85 NP300 (05-14) - RADIATOR PANEL</v>
          </cell>
          <cell r="D852" t="str">
            <v>D23/05-RP</v>
          </cell>
          <cell r="E852" t="str">
            <v>NS01-1123</v>
          </cell>
          <cell r="G852" t="str">
            <v>NISSAN</v>
          </cell>
          <cell r="H852" t="str">
            <v xml:space="preserve">ANCHUI TINCAI SILK CO. LTD</v>
          </cell>
          <cell r="I852" t="str">
            <v xml:space="preserve">RADIATOR PANEL</v>
          </cell>
          <cell r="J852" t="str">
            <v xml:space="preserve">RADIATOR PANEL</v>
          </cell>
          <cell r="K852">
            <v>36.67</v>
          </cell>
          <cell r="L852">
            <v>5732</v>
          </cell>
          <cell r="M852">
            <v>8880</v>
          </cell>
        </row>
        <row r="853">
          <cell r="A853">
            <v>11053</v>
          </cell>
          <cell r="B853">
            <v>11053</v>
          </cell>
          <cell r="C853" t="str">
            <v xml:space="preserve">HARDBODY D23 J85 NP300 (05-14) - REAR FENDER FLARE  - LH</v>
          </cell>
          <cell r="D853" t="str">
            <v>D23/05-RFF-LH</v>
          </cell>
          <cell r="E853" t="str">
            <v>NS01-1018</v>
          </cell>
          <cell r="G853" t="str">
            <v>NISSAN</v>
          </cell>
          <cell r="H853" t="str">
            <v xml:space="preserve">ANCHUI TINCAI SILK CO. LTD</v>
          </cell>
          <cell r="I853" t="str">
            <v>FENDERS</v>
          </cell>
          <cell r="J853" t="str">
            <v>FENDERS</v>
          </cell>
          <cell r="K853">
            <v>4.17</v>
          </cell>
          <cell r="L853">
            <v>652</v>
          </cell>
          <cell r="M853">
            <v>1010</v>
          </cell>
        </row>
        <row r="854">
          <cell r="A854">
            <v>11054</v>
          </cell>
          <cell r="B854">
            <v>11054</v>
          </cell>
          <cell r="C854" t="str">
            <v xml:space="preserve">HARDBODY D23 J85 NP300 (05-14) - REAR FENDER FLARE  - RH</v>
          </cell>
          <cell r="D854" t="str">
            <v>D23/05-RFF-RH</v>
          </cell>
          <cell r="E854" t="str">
            <v>NS01-1018</v>
          </cell>
          <cell r="G854" t="str">
            <v>NISSAN</v>
          </cell>
          <cell r="H854" t="str">
            <v xml:space="preserve">ANCHUI TINCAI SILK CO. LTD</v>
          </cell>
          <cell r="I854" t="str">
            <v>FENDERS</v>
          </cell>
          <cell r="J854" t="str">
            <v>FENDERS</v>
          </cell>
          <cell r="K854">
            <v>4.17</v>
          </cell>
          <cell r="L854">
            <v>652</v>
          </cell>
          <cell r="M854">
            <v>1010</v>
          </cell>
        </row>
        <row r="855">
          <cell r="A855">
            <v>11050</v>
          </cell>
          <cell r="B855">
            <v>11050</v>
          </cell>
          <cell r="C855" t="str">
            <v xml:space="preserve">HARDBODY D23 J85 NP300 (05-14) - REAR MUDFLAP - LH</v>
          </cell>
          <cell r="D855" t="str">
            <v>D23/05-RMF-LH</v>
          </cell>
          <cell r="G855" t="str">
            <v>NISSAN</v>
          </cell>
          <cell r="H855" t="str">
            <v xml:space="preserve">ANCHUI TINCAI SILK CO. LTD</v>
          </cell>
          <cell r="I855" t="str">
            <v xml:space="preserve">MUD FLAPS</v>
          </cell>
          <cell r="J855" t="str">
            <v xml:space="preserve">MUD FLAPS</v>
          </cell>
          <cell r="K855">
            <v>1.34</v>
          </cell>
          <cell r="L855">
            <v>209</v>
          </cell>
          <cell r="M855">
            <v>320</v>
          </cell>
        </row>
        <row r="856">
          <cell r="A856">
            <v>11051</v>
          </cell>
          <cell r="B856">
            <v>11051</v>
          </cell>
          <cell r="C856" t="str">
            <v xml:space="preserve">HARDBODY D23 J85 NP300 (05-14) - REAR MUDFLAP - RH</v>
          </cell>
          <cell r="D856" t="str">
            <v>D23/05-RMF-RH</v>
          </cell>
          <cell r="G856" t="str">
            <v>NISSAN</v>
          </cell>
          <cell r="H856" t="str">
            <v xml:space="preserve">ANCHUI TINCAI SILK CO. LTD</v>
          </cell>
          <cell r="I856" t="str">
            <v xml:space="preserve">MUD FLAPS</v>
          </cell>
          <cell r="J856" t="str">
            <v xml:space="preserve">MUD FLAPS</v>
          </cell>
          <cell r="K856">
            <v>1.34</v>
          </cell>
          <cell r="L856">
            <v>209</v>
          </cell>
          <cell r="M856">
            <v>320</v>
          </cell>
        </row>
        <row r="857">
          <cell r="A857">
            <v>11055</v>
          </cell>
          <cell r="B857">
            <v>11055</v>
          </cell>
          <cell r="C857" t="str">
            <v xml:space="preserve">HARDBODY D23 J85 NP300 (05-14) - SIDE LAMP</v>
          </cell>
          <cell r="D857" t="str">
            <v>D23/05-SLA</v>
          </cell>
          <cell r="E857" t="str">
            <v>NS01-1006</v>
          </cell>
          <cell r="G857" t="str">
            <v>NISSAN</v>
          </cell>
          <cell r="H857" t="str">
            <v xml:space="preserve">ANCHUI TINCAI SILK CO. LTD</v>
          </cell>
          <cell r="I857" t="str">
            <v xml:space="preserve">SIDE LAMPS &amp; LOGO</v>
          </cell>
          <cell r="J857" t="str">
            <v xml:space="preserve">SIDE LAMPS &amp; LOGO</v>
          </cell>
          <cell r="K857">
            <v>1.08</v>
          </cell>
          <cell r="L857">
            <v>169</v>
          </cell>
          <cell r="M857">
            <v>260</v>
          </cell>
        </row>
        <row r="858">
          <cell r="A858">
            <v>11056</v>
          </cell>
          <cell r="B858">
            <v>11056</v>
          </cell>
          <cell r="C858" t="str">
            <v xml:space="preserve">HARDBODY D23 J85 NP300 (05-14) - TAIL LAMP (SHORT FITTING) - LH</v>
          </cell>
          <cell r="D858" t="str">
            <v>D23/05-TLA-LH</v>
          </cell>
          <cell r="E858" t="str">
            <v>NS01-1102</v>
          </cell>
          <cell r="G858" t="str">
            <v>NISSAN</v>
          </cell>
          <cell r="H858" t="str">
            <v xml:space="preserve">ANCHUI TINCAI SILK CO. LTD</v>
          </cell>
          <cell r="I858" t="str">
            <v xml:space="preserve">TAIL LAMP</v>
          </cell>
          <cell r="J858" t="str">
            <v xml:space="preserve">TAIL LAMP</v>
          </cell>
          <cell r="K858">
            <v>30</v>
          </cell>
          <cell r="L858">
            <v>765</v>
          </cell>
          <cell r="M858">
            <v>1150</v>
          </cell>
        </row>
        <row r="859">
          <cell r="A859">
            <v>11057</v>
          </cell>
          <cell r="B859">
            <v>11057</v>
          </cell>
          <cell r="C859" t="str">
            <v xml:space="preserve">HARDBODY D23 J85 NP300 (05-14) - TAIL LAMP (SHORT FITTING) - RH</v>
          </cell>
          <cell r="D859" t="str">
            <v>D23/05-TLA-RH</v>
          </cell>
          <cell r="E859" t="str">
            <v>NS01-1102</v>
          </cell>
          <cell r="G859" t="str">
            <v>NISSAN</v>
          </cell>
          <cell r="H859" t="str">
            <v xml:space="preserve">ANCHUI TINCAI SILK CO. LTD</v>
          </cell>
          <cell r="I859" t="str">
            <v xml:space="preserve">TAIL LAMP</v>
          </cell>
          <cell r="J859" t="str">
            <v xml:space="preserve">TAIL LAMP</v>
          </cell>
          <cell r="K859">
            <v>30</v>
          </cell>
          <cell r="L859">
            <v>765</v>
          </cell>
          <cell r="M859">
            <v>1150</v>
          </cell>
        </row>
        <row r="860">
          <cell r="A860">
            <v>10965</v>
          </cell>
          <cell r="B860">
            <v>10965</v>
          </cell>
          <cell r="C860" t="str">
            <v xml:space="preserve">HARDBODY D23 J85 NP300 (05-14) - TAIL LENS - LH</v>
          </cell>
          <cell r="D860" t="str">
            <v>D23/05-TLS-LH</v>
          </cell>
          <cell r="E860" t="str">
            <v>00-NS01-1102</v>
          </cell>
          <cell r="G860" t="str">
            <v>NISSAN</v>
          </cell>
          <cell r="H860" t="str">
            <v xml:space="preserve">ANCHUI TINCAI SILK CO. LTD</v>
          </cell>
          <cell r="I860" t="str">
            <v>LENS</v>
          </cell>
          <cell r="J860" t="str">
            <v>LENS</v>
          </cell>
          <cell r="K860">
            <v>12</v>
          </cell>
          <cell r="L860">
            <v>305.14</v>
          </cell>
          <cell r="M860">
            <v>460</v>
          </cell>
        </row>
        <row r="861">
          <cell r="A861">
            <v>10966</v>
          </cell>
          <cell r="B861">
            <v>10966</v>
          </cell>
          <cell r="C861" t="str">
            <v xml:space="preserve">HARDBODY D23 J85 NP300 (05-14) - TAIL LENS - RH</v>
          </cell>
          <cell r="D861" t="str">
            <v>D23/05-TLS-RH</v>
          </cell>
          <cell r="E861" t="str">
            <v>00-NS01-1102</v>
          </cell>
          <cell r="G861" t="str">
            <v>NISSAN</v>
          </cell>
          <cell r="H861" t="str">
            <v xml:space="preserve">ANCHUI TINCAI SILK CO. LTD</v>
          </cell>
          <cell r="I861" t="str">
            <v>LENS</v>
          </cell>
          <cell r="J861" t="str">
            <v>LENS</v>
          </cell>
          <cell r="K861">
            <v>12</v>
          </cell>
          <cell r="L861">
            <v>305.14</v>
          </cell>
          <cell r="M861">
            <v>460</v>
          </cell>
        </row>
        <row r="862">
          <cell r="A862">
            <v>14103</v>
          </cell>
          <cell r="B862" t="e">
            <v>#N/A</v>
          </cell>
          <cell r="C862" t="str">
            <v xml:space="preserve">MARCH K13 (10-) FOG LAMP - LH</v>
          </cell>
          <cell r="D862" t="str">
            <v>MARCH/10-FLA-LH</v>
          </cell>
          <cell r="E862" t="str">
            <v>NS32-0304</v>
          </cell>
          <cell r="F862" t="str">
            <v xml:space="preserve">MARCH K13 (10-)</v>
          </cell>
          <cell r="G862" t="str">
            <v>NISSAN</v>
          </cell>
          <cell r="H862" t="str">
            <v xml:space="preserve">ANCHUI TINCAI SILK CO. LTD</v>
          </cell>
          <cell r="I862" t="str">
            <v xml:space="preserve">FOG LAMP</v>
          </cell>
          <cell r="J862" t="str">
            <v xml:space="preserve">FOG LAMP</v>
          </cell>
          <cell r="K862">
            <v>20</v>
          </cell>
          <cell r="L862">
            <v>544</v>
          </cell>
          <cell r="M862">
            <v>800</v>
          </cell>
        </row>
        <row r="863">
          <cell r="A863">
            <v>14102</v>
          </cell>
          <cell r="B863" t="e">
            <v>#N/A</v>
          </cell>
          <cell r="C863" t="str">
            <v xml:space="preserve">MARCH K13 (10-) FOG LAMP - RH</v>
          </cell>
          <cell r="D863" t="str">
            <v>MARCH/10-FLA-RH</v>
          </cell>
          <cell r="E863" t="str">
            <v>NS32-0304</v>
          </cell>
          <cell r="F863" t="str">
            <v xml:space="preserve">MARCH K13 (10-)</v>
          </cell>
          <cell r="G863" t="str">
            <v>NISSAN</v>
          </cell>
          <cell r="H863" t="str">
            <v xml:space="preserve">ANCHUI TINCAI SILK CO. LTD</v>
          </cell>
          <cell r="I863" t="str">
            <v xml:space="preserve">FOG L AMP</v>
          </cell>
          <cell r="J863" t="str">
            <v xml:space="preserve">FOG L AMP</v>
          </cell>
          <cell r="K863">
            <v>20</v>
          </cell>
          <cell r="L863">
            <v>544</v>
          </cell>
          <cell r="M863">
            <v>800</v>
          </cell>
        </row>
        <row r="864">
          <cell r="A864">
            <v>14104</v>
          </cell>
          <cell r="B864" t="e">
            <v>#N/A</v>
          </cell>
          <cell r="C864" t="str">
            <v xml:space="preserve">MARCH K13 (10-) FRONT BUMPER </v>
          </cell>
          <cell r="D864" t="str">
            <v>MARCH/10-BPRF</v>
          </cell>
          <cell r="E864" t="str">
            <v>NS32-0307</v>
          </cell>
          <cell r="F864" t="str">
            <v xml:space="preserve">MARCH K13 (10-)</v>
          </cell>
          <cell r="G864" t="str">
            <v>NISSAN</v>
          </cell>
          <cell r="H864" t="str">
            <v xml:space="preserve">ANCHUI TINCAI SILK CO. LTD</v>
          </cell>
          <cell r="I864" t="str">
            <v>BUMPER</v>
          </cell>
          <cell r="J864" t="str">
            <v>BUMPER</v>
          </cell>
          <cell r="K864">
            <v>100</v>
          </cell>
          <cell r="L864">
            <v>2720</v>
          </cell>
          <cell r="M864">
            <v>4100</v>
          </cell>
        </row>
        <row r="865">
          <cell r="A865">
            <v>14106</v>
          </cell>
          <cell r="B865" t="e">
            <v>#N/A</v>
          </cell>
          <cell r="C865" t="str">
            <v xml:space="preserve">MARCH K13 (10-) GRILL</v>
          </cell>
          <cell r="D865" t="str">
            <v>MARCH/10-GRL</v>
          </cell>
          <cell r="E865" t="str">
            <v>NS32-0311</v>
          </cell>
          <cell r="F865" t="str">
            <v xml:space="preserve">MARCH K13 (10-)</v>
          </cell>
          <cell r="G865" t="str">
            <v>NISSAN</v>
          </cell>
          <cell r="H865" t="str">
            <v xml:space="preserve">ANCHUI TINCAI SILK CO. LTD</v>
          </cell>
          <cell r="I865" t="str">
            <v>GRILL</v>
          </cell>
          <cell r="J865" t="str">
            <v>GRILL</v>
          </cell>
          <cell r="K865">
            <v>50</v>
          </cell>
          <cell r="L865">
            <v>1360</v>
          </cell>
          <cell r="M865">
            <v>2000</v>
          </cell>
        </row>
        <row r="866">
          <cell r="A866">
            <v>14099</v>
          </cell>
          <cell r="B866" t="e">
            <v>#N/A</v>
          </cell>
          <cell r="C866" t="str">
            <v xml:space="preserve">MARCH K13 (10-) HEAD LAMP - LH</v>
          </cell>
          <cell r="D866" t="str">
            <v>MARCH/10-HLA-LH</v>
          </cell>
          <cell r="E866" t="str">
            <v>NS32-0301</v>
          </cell>
          <cell r="F866" t="str">
            <v xml:space="preserve">MARCH K13 (10-)</v>
          </cell>
          <cell r="G866" t="str">
            <v>NISSAN</v>
          </cell>
          <cell r="H866" t="str">
            <v xml:space="preserve">ANCHUI TINCAI SILK CO. LTD</v>
          </cell>
          <cell r="I866" t="str">
            <v xml:space="preserve">HEAD LAMP</v>
          </cell>
          <cell r="J866" t="str">
            <v xml:space="preserve">HEAD LAMP</v>
          </cell>
          <cell r="K866">
            <v>130</v>
          </cell>
          <cell r="L866">
            <v>3536</v>
          </cell>
          <cell r="M866">
            <v>5300</v>
          </cell>
        </row>
        <row r="867">
          <cell r="A867">
            <v>14098</v>
          </cell>
          <cell r="B867" t="e">
            <v>#N/A</v>
          </cell>
          <cell r="C867" t="str">
            <v xml:space="preserve">MARCH K13 (10-) HEAD LAMP - RH</v>
          </cell>
          <cell r="D867" t="str">
            <v>MARCH/10-HLA-RH</v>
          </cell>
          <cell r="E867" t="str">
            <v>NS32-0301</v>
          </cell>
          <cell r="F867" t="str">
            <v xml:space="preserve">MARCH K13 (10-)</v>
          </cell>
          <cell r="G867" t="str">
            <v>NISSAN</v>
          </cell>
          <cell r="H867" t="str">
            <v xml:space="preserve">ANCHUI TINCAI SILK CO. LTD</v>
          </cell>
          <cell r="I867" t="str">
            <v xml:space="preserve">HEAD LAMP</v>
          </cell>
          <cell r="J867" t="str">
            <v xml:space="preserve">HEAD LAMP</v>
          </cell>
          <cell r="K867">
            <v>130</v>
          </cell>
          <cell r="L867">
            <v>3536</v>
          </cell>
          <cell r="M867">
            <v>5300</v>
          </cell>
        </row>
        <row r="868">
          <cell r="A868">
            <v>14112</v>
          </cell>
          <cell r="B868" t="e">
            <v>#N/A</v>
          </cell>
          <cell r="C868" t="str">
            <v xml:space="preserve">MARCH K13 (10-) INNER FENDER - LH</v>
          </cell>
          <cell r="D868" t="str">
            <v>MARCH/10-IF-LH</v>
          </cell>
          <cell r="E868" t="str">
            <v>NS32-0316-1</v>
          </cell>
          <cell r="F868" t="str">
            <v xml:space="preserve">MARCH K13 (10-)</v>
          </cell>
          <cell r="G868" t="str">
            <v>NISSAN</v>
          </cell>
          <cell r="H868" t="str">
            <v xml:space="preserve">ANCHUI TINCAI SILK CO. LTD</v>
          </cell>
          <cell r="I868" t="str">
            <v>FENDER</v>
          </cell>
          <cell r="J868" t="str">
            <v>FENDER</v>
          </cell>
          <cell r="K868">
            <v>15</v>
          </cell>
          <cell r="L868">
            <v>408</v>
          </cell>
          <cell r="M868">
            <v>600</v>
          </cell>
        </row>
        <row r="869">
          <cell r="A869">
            <v>14111</v>
          </cell>
          <cell r="B869" t="e">
            <v>#N/A</v>
          </cell>
          <cell r="C869" t="str">
            <v xml:space="preserve">MARCH K13 (10-) INNER FENDER - RH</v>
          </cell>
          <cell r="D869" t="str">
            <v>MARCH/10-IF-RH</v>
          </cell>
          <cell r="E869" t="str">
            <v>NS32-0316-1</v>
          </cell>
          <cell r="F869" t="str">
            <v xml:space="preserve">MARCH K13 (10-)</v>
          </cell>
          <cell r="G869" t="str">
            <v>NISSAN</v>
          </cell>
          <cell r="H869" t="str">
            <v xml:space="preserve">ANCHUI TINCAI SILK CO. LTD</v>
          </cell>
          <cell r="I869" t="str">
            <v>FENDER</v>
          </cell>
          <cell r="J869" t="str">
            <v>FENDER</v>
          </cell>
          <cell r="K869">
            <v>15</v>
          </cell>
          <cell r="L869">
            <v>408</v>
          </cell>
          <cell r="M869">
            <v>600</v>
          </cell>
        </row>
        <row r="870">
          <cell r="A870">
            <v>14105</v>
          </cell>
          <cell r="B870" t="e">
            <v>#N/A</v>
          </cell>
          <cell r="C870" t="str">
            <v xml:space="preserve">MARCH K13 (10-) REAR BUMPER </v>
          </cell>
          <cell r="D870" t="str">
            <v>MARCH/10-BPRR</v>
          </cell>
          <cell r="E870" t="str">
            <v>NS32-0308</v>
          </cell>
          <cell r="F870" t="str">
            <v xml:space="preserve">MARCH K13 (10-)</v>
          </cell>
          <cell r="G870" t="str">
            <v>NISSAN</v>
          </cell>
          <cell r="H870" t="str">
            <v xml:space="preserve">ANCHUI TINCAI SILK CO. LTD</v>
          </cell>
          <cell r="I870" t="str">
            <v>BUMPER</v>
          </cell>
          <cell r="J870" t="str">
            <v>BUMPER</v>
          </cell>
          <cell r="K870">
            <v>100</v>
          </cell>
          <cell r="L870">
            <v>2720</v>
          </cell>
          <cell r="M870">
            <v>4100</v>
          </cell>
        </row>
        <row r="871">
          <cell r="A871">
            <v>14110</v>
          </cell>
          <cell r="B871" t="e">
            <v>#N/A</v>
          </cell>
          <cell r="C871" t="str">
            <v xml:space="preserve">MARCH K13 (10-) SIDE MIRROR ELECTRIC - LH</v>
          </cell>
          <cell r="D871" t="str">
            <v>MARCH/10-SME-LH</v>
          </cell>
          <cell r="E871" t="str">
            <v>NS32-0312</v>
          </cell>
          <cell r="F871" t="str">
            <v xml:space="preserve">MARCH K13 (10-)</v>
          </cell>
          <cell r="G871" t="str">
            <v>NISSAN</v>
          </cell>
          <cell r="H871" t="str">
            <v xml:space="preserve">ANCHUI TINCAI SILK CO. LTD</v>
          </cell>
          <cell r="I871" t="str">
            <v>MIRROR</v>
          </cell>
          <cell r="J871" t="str">
            <v>MIRROR</v>
          </cell>
          <cell r="K871">
            <v>110</v>
          </cell>
          <cell r="L871">
            <v>2992</v>
          </cell>
          <cell r="M871">
            <v>4500</v>
          </cell>
        </row>
        <row r="872">
          <cell r="A872">
            <v>14109</v>
          </cell>
          <cell r="B872" t="e">
            <v>#N/A</v>
          </cell>
          <cell r="C872" t="str">
            <v xml:space="preserve">MARCH K13 (10-) SIDE MIRROR ELECTRIC - RH</v>
          </cell>
          <cell r="D872" t="str">
            <v>MARCH/10-SME-RH</v>
          </cell>
          <cell r="E872" t="str">
            <v>NS32-0312</v>
          </cell>
          <cell r="F872" t="str">
            <v xml:space="preserve">MARCH K13 (10-)</v>
          </cell>
          <cell r="G872" t="str">
            <v>NISSAN</v>
          </cell>
          <cell r="H872" t="str">
            <v xml:space="preserve">ANCHUI TINCAI SILK CO. LTD</v>
          </cell>
          <cell r="I872" t="str">
            <v>MIRROR</v>
          </cell>
          <cell r="J872" t="str">
            <v>MIRROR</v>
          </cell>
          <cell r="K872">
            <v>110</v>
          </cell>
          <cell r="L872">
            <v>2992</v>
          </cell>
          <cell r="M872">
            <v>4500</v>
          </cell>
        </row>
        <row r="873">
          <cell r="A873">
            <v>14108</v>
          </cell>
          <cell r="B873" t="e">
            <v>#N/A</v>
          </cell>
          <cell r="C873" t="str">
            <v xml:space="preserve">MARCH K13 (10-) SIDE MIRROR MANUAL - LH</v>
          </cell>
          <cell r="D873" t="str">
            <v>MARCH/10-SMM-LH</v>
          </cell>
          <cell r="E873" t="str">
            <v>NS32-0312</v>
          </cell>
          <cell r="F873" t="str">
            <v xml:space="preserve">MARCH K13 (10-)</v>
          </cell>
          <cell r="G873" t="str">
            <v>NISSAN</v>
          </cell>
          <cell r="H873" t="str">
            <v xml:space="preserve">ANCHUI TINCAI SILK CO. LTD</v>
          </cell>
          <cell r="I873" t="str">
            <v>MIRROR</v>
          </cell>
          <cell r="J873" t="str">
            <v>MIRROR</v>
          </cell>
          <cell r="K873">
            <v>90</v>
          </cell>
          <cell r="L873">
            <v>2448</v>
          </cell>
          <cell r="M873">
            <v>3700</v>
          </cell>
        </row>
        <row r="874">
          <cell r="A874">
            <v>14107</v>
          </cell>
          <cell r="B874" t="e">
            <v>#N/A</v>
          </cell>
          <cell r="C874" t="str">
            <v xml:space="preserve">MARCH K13 (10-) SIDE MIRROR MANUAL - RH</v>
          </cell>
          <cell r="D874" t="str">
            <v>MARCH/10-SMM-RH</v>
          </cell>
          <cell r="E874" t="str">
            <v>NS32-0312</v>
          </cell>
          <cell r="F874" t="str">
            <v xml:space="preserve">MARCH K13 (10-)</v>
          </cell>
          <cell r="G874" t="str">
            <v>NISSAN</v>
          </cell>
          <cell r="H874" t="str">
            <v xml:space="preserve">ANCHUI TINCAI SILK CO. LTD</v>
          </cell>
          <cell r="I874" t="str">
            <v>MIRROR</v>
          </cell>
          <cell r="J874" t="str">
            <v>MIRROR</v>
          </cell>
          <cell r="K874">
            <v>90</v>
          </cell>
          <cell r="L874">
            <v>2448</v>
          </cell>
          <cell r="M874">
            <v>3700</v>
          </cell>
        </row>
        <row r="875">
          <cell r="A875">
            <v>14101</v>
          </cell>
          <cell r="B875" t="e">
            <v>#N/A</v>
          </cell>
          <cell r="C875" t="str">
            <v xml:space="preserve">MARCH K13 (10-) TAIL LAMP - LH</v>
          </cell>
          <cell r="D875" t="str">
            <v>MARCH/10-TLA-LH</v>
          </cell>
          <cell r="E875" t="str">
            <v>NS32-0302</v>
          </cell>
          <cell r="F875" t="str">
            <v xml:space="preserve">MARCH K13 (10-)</v>
          </cell>
          <cell r="G875" t="str">
            <v>NISSAN</v>
          </cell>
          <cell r="H875" t="str">
            <v xml:space="preserve">ANCHUI TINCAI SILK CO. LTD</v>
          </cell>
          <cell r="I875" t="str">
            <v xml:space="preserve">TAIL LAMP</v>
          </cell>
          <cell r="J875" t="str">
            <v xml:space="preserve">TAIL LAMP</v>
          </cell>
          <cell r="K875">
            <v>70</v>
          </cell>
          <cell r="L875">
            <v>1904</v>
          </cell>
          <cell r="M875">
            <v>2900</v>
          </cell>
        </row>
        <row r="876">
          <cell r="A876">
            <v>14100</v>
          </cell>
          <cell r="B876" t="e">
            <v>#N/A</v>
          </cell>
          <cell r="C876" t="str">
            <v xml:space="preserve">MARCH K13 (10-) TAIL LAMP - RH</v>
          </cell>
          <cell r="D876" t="str">
            <v>MARCH/10-TLA-RH</v>
          </cell>
          <cell r="E876" t="str">
            <v>NS32-0302</v>
          </cell>
          <cell r="F876" t="str">
            <v xml:space="preserve">MARCH K13 (10-)</v>
          </cell>
          <cell r="G876" t="str">
            <v>NISSAN</v>
          </cell>
          <cell r="H876" t="str">
            <v xml:space="preserve">ANCHUI TINCAI SILK CO. LTD</v>
          </cell>
          <cell r="I876" t="str">
            <v xml:space="preserve">TAIL LAMP</v>
          </cell>
          <cell r="J876" t="str">
            <v xml:space="preserve">TAIL LAMP</v>
          </cell>
          <cell r="K876">
            <v>70</v>
          </cell>
          <cell r="L876">
            <v>1904</v>
          </cell>
          <cell r="M876">
            <v>2900</v>
          </cell>
        </row>
        <row r="877">
          <cell r="A877">
            <v>11064</v>
          </cell>
          <cell r="B877" t="e">
            <v>#N/A</v>
          </cell>
          <cell r="C877" t="str">
            <v xml:space="preserve">NAVARA (05-10) - FOG LAMP W/COVER - LH</v>
          </cell>
          <cell r="D877" t="str">
            <v>NAVARA-FLA-LH</v>
          </cell>
          <cell r="E877" t="str">
            <v>NS01-1204</v>
          </cell>
          <cell r="G877" t="str">
            <v>NISSAN</v>
          </cell>
          <cell r="H877" t="str">
            <v xml:space="preserve">ANCHUI TINCAI SILK CO. LTD</v>
          </cell>
          <cell r="I877" t="str">
            <v xml:space="preserve">FOG LAMP</v>
          </cell>
          <cell r="J877" t="str">
            <v xml:space="preserve">FOG LAMP</v>
          </cell>
          <cell r="K877">
            <v>5.94</v>
          </cell>
          <cell r="L877">
            <v>928</v>
          </cell>
          <cell r="M877">
            <v>1440</v>
          </cell>
        </row>
        <row r="878">
          <cell r="A878">
            <v>11063</v>
          </cell>
          <cell r="B878" t="e">
            <v>#N/A</v>
          </cell>
          <cell r="C878" t="str">
            <v xml:space="preserve">NAVARA (05-10) - FOG LAMP W/COVER - RH</v>
          </cell>
          <cell r="D878" t="str">
            <v>NAVARA-FLA-RH</v>
          </cell>
          <cell r="E878" t="str">
            <v>NS01-1204</v>
          </cell>
          <cell r="G878" t="str">
            <v>NISSAN</v>
          </cell>
          <cell r="H878" t="str">
            <v xml:space="preserve">ANCHUI TINCAI SILK CO. LTD</v>
          </cell>
          <cell r="I878" t="str">
            <v xml:space="preserve">FOG LAMP</v>
          </cell>
          <cell r="J878" t="str">
            <v xml:space="preserve">FOG LAMP</v>
          </cell>
          <cell r="K878">
            <v>5.94</v>
          </cell>
          <cell r="L878">
            <v>928</v>
          </cell>
          <cell r="M878">
            <v>1440</v>
          </cell>
        </row>
        <row r="879">
          <cell r="A879">
            <v>12597</v>
          </cell>
          <cell r="B879" t="e">
            <v>#N/A</v>
          </cell>
          <cell r="C879" t="str">
            <v xml:space="preserve">NAVARA (05-10) - HEAD LAMP (215-11B2) - LH</v>
          </cell>
          <cell r="D879" t="str">
            <v>NAVARA-HLA-LH</v>
          </cell>
          <cell r="E879" t="str">
            <v>NS01-1201</v>
          </cell>
          <cell r="F879" t="str">
            <v xml:space="preserve">NAVARA (05-10)</v>
          </cell>
          <cell r="G879" t="str">
            <v>NISSAN</v>
          </cell>
          <cell r="H879" t="str">
            <v xml:space="preserve">ANCHUI TINCAI SILK CO. LTD</v>
          </cell>
          <cell r="I879" t="str">
            <v xml:space="preserve">HEAD LAMP</v>
          </cell>
          <cell r="J879" t="str">
            <v xml:space="preserve">HEAD LAMP</v>
          </cell>
          <cell r="K879">
            <v>87</v>
          </cell>
          <cell r="L879">
            <v>2101</v>
          </cell>
          <cell r="M879">
            <v>3150</v>
          </cell>
        </row>
        <row r="880">
          <cell r="A880">
            <v>12596</v>
          </cell>
          <cell r="B880" t="e">
            <v>#N/A</v>
          </cell>
          <cell r="C880" t="str">
            <v xml:space="preserve">NAVARA (05-10) - HEAD LAMP (215-11B2) - RH</v>
          </cell>
          <cell r="D880" t="str">
            <v>NAVARA-HLA-RH</v>
          </cell>
          <cell r="E880" t="str">
            <v>NS01-1201</v>
          </cell>
          <cell r="F880" t="str">
            <v xml:space="preserve">NAVARA (05-10)</v>
          </cell>
          <cell r="G880" t="str">
            <v>NISSAN</v>
          </cell>
          <cell r="H880" t="str">
            <v xml:space="preserve">ANCHUI TINCAI SILK CO. LTD</v>
          </cell>
          <cell r="I880" t="str">
            <v xml:space="preserve">HEAD LAMP</v>
          </cell>
          <cell r="J880" t="str">
            <v xml:space="preserve">HEAD LAMP</v>
          </cell>
          <cell r="K880">
            <v>87</v>
          </cell>
          <cell r="L880">
            <v>2101</v>
          </cell>
          <cell r="M880">
            <v>3150</v>
          </cell>
        </row>
        <row r="881">
          <cell r="A881">
            <v>12598</v>
          </cell>
          <cell r="B881" t="e">
            <v>#N/A</v>
          </cell>
          <cell r="C881" t="str">
            <v xml:space="preserve">NAVARA (05-10) - TAIL LAMP (215-19K6) - LH</v>
          </cell>
          <cell r="D881" t="str">
            <v>NAVARA-TLA-LH</v>
          </cell>
          <cell r="E881" t="str">
            <v>NS01-1202</v>
          </cell>
          <cell r="F881" t="str">
            <v xml:space="preserve">NAVARA (05-10)</v>
          </cell>
          <cell r="G881" t="str">
            <v>NISSAN</v>
          </cell>
          <cell r="H881" t="str">
            <v xml:space="preserve">ANCHUI TINCAI SILK CO. LTD</v>
          </cell>
          <cell r="I881" t="str">
            <v xml:space="preserve">TAIL LAMP</v>
          </cell>
          <cell r="J881" t="str">
            <v xml:space="preserve">TAIL LAMP</v>
          </cell>
          <cell r="K881">
            <v>45</v>
          </cell>
          <cell r="L881">
            <v>1148</v>
          </cell>
          <cell r="M881">
            <v>1720</v>
          </cell>
        </row>
        <row r="882">
          <cell r="A882">
            <v>12599</v>
          </cell>
          <cell r="B882" t="e">
            <v>#N/A</v>
          </cell>
          <cell r="C882" t="str">
            <v xml:space="preserve">NAVARA (05-10) - TAIL LAMP (215-19K6) - RH</v>
          </cell>
          <cell r="D882" t="str">
            <v>NAVARA-TLA-RH</v>
          </cell>
          <cell r="E882" t="str">
            <v>NS01-1202</v>
          </cell>
          <cell r="F882" t="str">
            <v xml:space="preserve">NAVARA (05-10)</v>
          </cell>
          <cell r="G882" t="str">
            <v>NISSAN</v>
          </cell>
          <cell r="H882" t="str">
            <v xml:space="preserve">ANCHUI TINCAI SILK CO. LTD</v>
          </cell>
          <cell r="I882" t="str">
            <v xml:space="preserve">TAIL LAMP</v>
          </cell>
          <cell r="J882" t="str">
            <v xml:space="preserve">TAIL LAMP</v>
          </cell>
          <cell r="K882">
            <v>45</v>
          </cell>
          <cell r="L882">
            <v>1148</v>
          </cell>
          <cell r="M882">
            <v>1720</v>
          </cell>
        </row>
        <row r="883">
          <cell r="A883">
            <v>11059</v>
          </cell>
          <cell r="B883" t="e">
            <v>#N/A</v>
          </cell>
          <cell r="C883" t="str">
            <v xml:space="preserve">NAVARA (07-) - HOOD</v>
          </cell>
          <cell r="D883" t="str">
            <v>NAVARA/07-HOOD</v>
          </cell>
          <cell r="G883" t="str">
            <v>NISSAN</v>
          </cell>
          <cell r="I883" t="str">
            <v xml:space="preserve">BODY PARTS</v>
          </cell>
          <cell r="J883" t="str">
            <v xml:space="preserve">BODY PARTS</v>
          </cell>
          <cell r="K883">
            <v>0</v>
          </cell>
          <cell r="L883">
            <v>0</v>
          </cell>
          <cell r="M883">
            <v>0</v>
          </cell>
        </row>
        <row r="884">
          <cell r="A884">
            <v>13507</v>
          </cell>
          <cell r="B884" t="e">
            <v>#N/A</v>
          </cell>
          <cell r="C884" t="str">
            <v xml:space="preserve">NIS PATHFINDER/XTERRA SUV/NAVARA/FRONTIER PICKUP (05-) - LAMINATED FRONT WINDSCREEN</v>
          </cell>
          <cell r="D884" t="str">
            <v xml:space="preserve">NAVARA-VCP LFW/X</v>
          </cell>
          <cell r="E884" t="str">
            <v>1524*844</v>
          </cell>
          <cell r="F884" t="str">
            <v xml:space="preserve">NAVARA D40 (05-10)</v>
          </cell>
          <cell r="G884" t="str">
            <v>NISSAN</v>
          </cell>
          <cell r="H884" t="str">
            <v xml:space="preserve">ZHEJIANG DAKE SAFETY GLASS CO.,LTD</v>
          </cell>
          <cell r="I884" t="str">
            <v>AUTOGLASS</v>
          </cell>
          <cell r="J884" t="str">
            <v>AUTOGLASS</v>
          </cell>
          <cell r="K884">
            <v>16.78</v>
          </cell>
          <cell r="L884">
            <v>3006.98</v>
          </cell>
          <cell r="M884">
            <v>3900</v>
          </cell>
        </row>
        <row r="885">
          <cell r="A885">
            <v>13991</v>
          </cell>
          <cell r="B885" t="e">
            <v>#N/A</v>
          </cell>
          <cell r="C885" t="str">
            <v xml:space="preserve">NIS PATHFINDER/XTERRA SUV/NAVARA/FRONTIER PICKUP (05-) - LAMINATED FRONT WINDSCREEN</v>
          </cell>
          <cell r="D885" t="str">
            <v xml:space="preserve">R51-VSCP LFW/X</v>
          </cell>
          <cell r="E885" t="str">
            <v>1533*850</v>
          </cell>
          <cell r="F885" t="str">
            <v xml:space="preserve">NISSAN NAVARA N50 05-</v>
          </cell>
          <cell r="G885" t="str">
            <v>NISSAN</v>
          </cell>
          <cell r="H885" t="str">
            <v xml:space="preserve">XINYI AUTOMOBILE GLASS (SHENZHEN) CO. LTD</v>
          </cell>
          <cell r="I885" t="str">
            <v>AUTOGLASS</v>
          </cell>
          <cell r="J885" t="str">
            <v>AUTOGLASS</v>
          </cell>
          <cell r="K885">
            <v>17.03</v>
          </cell>
          <cell r="L885">
            <v>3051.78</v>
          </cell>
          <cell r="M885">
            <v>4000</v>
          </cell>
        </row>
        <row r="886">
          <cell r="A886">
            <v>13986</v>
          </cell>
          <cell r="B886">
            <v>13986</v>
          </cell>
          <cell r="C886" t="str">
            <v xml:space="preserve">NIS TEANA J31 SEDAN/SAMSUNG SM7 03-08 /RENAULT SAFRANE (09-) - LAMINATED FRONT WINDSCREEN</v>
          </cell>
          <cell r="D886" t="str">
            <v xml:space="preserve">NI-J31-CP LFW/X</v>
          </cell>
          <cell r="E886" t="str">
            <v>1505*968</v>
          </cell>
          <cell r="F886" t="str">
            <v xml:space="preserve">NISSAN TEANA J31 4D SEDAN 03-</v>
          </cell>
          <cell r="G886" t="str">
            <v>NISSAN</v>
          </cell>
          <cell r="H886" t="str">
            <v xml:space="preserve">XINYI AUTOMOBILE GLASS (SHENZHEN) CO. LTD</v>
          </cell>
          <cell r="I886" t="str">
            <v>AUTOGLASS</v>
          </cell>
          <cell r="J886" t="str">
            <v>AUTOGLASS</v>
          </cell>
          <cell r="K886">
            <v>19.02</v>
          </cell>
          <cell r="L886">
            <v>3408.38</v>
          </cell>
          <cell r="M886">
            <v>4400</v>
          </cell>
        </row>
        <row r="887">
          <cell r="A887">
            <v>11973</v>
          </cell>
          <cell r="B887">
            <v>11973</v>
          </cell>
          <cell r="C887" t="str">
            <v xml:space="preserve">NISSAN CARAVAN/URVAN (E24/QD32) 86-97 - LAMINATED REAR WINDSCREEN</v>
          </cell>
          <cell r="D887" t="str">
            <v xml:space="preserve">E24 LRW</v>
          </cell>
          <cell r="E887" t="str">
            <v xml:space="preserve">140194-1 RW</v>
          </cell>
          <cell r="F887" t="str">
            <v xml:space="preserve">NISSAN CARAVAN/URVAN (E24/QD32) 86-97</v>
          </cell>
          <cell r="G887" t="str">
            <v>NISSAN</v>
          </cell>
          <cell r="H887" t="str">
            <v xml:space="preserve">ZHEJIANG DAKE SAFETY GLASS CO.,LTD</v>
          </cell>
          <cell r="I887" t="str">
            <v>AUTOGLASS</v>
          </cell>
          <cell r="J887" t="str">
            <v>AUTOGLASS</v>
          </cell>
          <cell r="K887">
            <v>9.86</v>
          </cell>
          <cell r="L887">
            <v>1</v>
          </cell>
          <cell r="M887">
            <v>1550</v>
          </cell>
        </row>
        <row r="888">
          <cell r="A888">
            <v>13946</v>
          </cell>
          <cell r="B888">
            <v>13946</v>
          </cell>
          <cell r="C888" t="str">
            <v xml:space="preserve">NISSAN CARAVAN/URVAN E24 VAN (86-) - FRONT DOOR GLASS - LH</v>
          </cell>
          <cell r="D888" t="str">
            <v xml:space="preserve">E24 FD/LH</v>
          </cell>
          <cell r="E888" t="str">
            <v>925*717</v>
          </cell>
          <cell r="F888" t="str">
            <v xml:space="preserve">NISSAN CARAVAN/URVAN E24 86-</v>
          </cell>
          <cell r="G888" t="str">
            <v>NISSAN</v>
          </cell>
          <cell r="H888" t="str">
            <v xml:space="preserve">XINYI AUTOMOBILE GLASS (SHENZHEN) CO. LTD</v>
          </cell>
          <cell r="I888" t="str">
            <v>AUTOGLASS</v>
          </cell>
          <cell r="J888" t="str">
            <v>AUTOGLASS</v>
          </cell>
          <cell r="K888">
            <v>4.6399999999999997</v>
          </cell>
          <cell r="L888">
            <v>831.49</v>
          </cell>
          <cell r="M888">
            <v>1100</v>
          </cell>
        </row>
        <row r="889">
          <cell r="A889">
            <v>13947</v>
          </cell>
          <cell r="B889">
            <v>13947</v>
          </cell>
          <cell r="C889" t="str">
            <v xml:space="preserve">NISSAN CARAVAN/URVAN E24 VAN (86-) - FRONT DOOR GLASS - RH</v>
          </cell>
          <cell r="D889" t="str">
            <v xml:space="preserve">E24 FD/RH</v>
          </cell>
          <cell r="E889" t="str">
            <v>925*717</v>
          </cell>
          <cell r="F889" t="str">
            <v xml:space="preserve">NISSAN CARAVAN/URVAN E24 86-</v>
          </cell>
          <cell r="G889" t="str">
            <v>NISSAN</v>
          </cell>
          <cell r="H889" t="str">
            <v xml:space="preserve">XINYI AUTOMOBILE GLASS (SHENZHEN) CO. LTD</v>
          </cell>
          <cell r="I889" t="str">
            <v>AUTOGLASS</v>
          </cell>
          <cell r="J889" t="str">
            <v>AUTOGLASS</v>
          </cell>
          <cell r="K889">
            <v>4.6399999999999997</v>
          </cell>
          <cell r="L889">
            <v>831.49</v>
          </cell>
          <cell r="M889">
            <v>1100</v>
          </cell>
        </row>
        <row r="890">
          <cell r="A890">
            <v>13980</v>
          </cell>
          <cell r="B890">
            <v>13980</v>
          </cell>
          <cell r="C890" t="str">
            <v xml:space="preserve">NISSAN CARAVAN/URVAN E24 VAN (86-) - REAR DOOR GLASS - LH (L1)</v>
          </cell>
          <cell r="D890" t="str">
            <v xml:space="preserve">E24 RD/LH1</v>
          </cell>
          <cell r="E890" t="str">
            <v>575*520</v>
          </cell>
          <cell r="F890" t="str">
            <v xml:space="preserve">NISSAN CARAVAN/URVAN E24 86-</v>
          </cell>
          <cell r="G890" t="str">
            <v>NISSAN</v>
          </cell>
          <cell r="H890" t="str">
            <v xml:space="preserve">XINYI AUTOMOBILE GLASS (SHENZHEN) CO. LTD</v>
          </cell>
          <cell r="I890" t="str">
            <v>AUTOGLASS</v>
          </cell>
          <cell r="J890" t="str">
            <v>AUTOGLASS</v>
          </cell>
          <cell r="K890">
            <v>2.6</v>
          </cell>
          <cell r="L890">
            <v>465.92</v>
          </cell>
          <cell r="M890">
            <v>600</v>
          </cell>
        </row>
        <row r="891">
          <cell r="A891">
            <v>13981</v>
          </cell>
          <cell r="B891">
            <v>13981</v>
          </cell>
          <cell r="C891" t="str">
            <v xml:space="preserve">NISSAN CARAVAN/URVAN E24 VAN (86-) - REAR DOOR GLASS - LH (L2)</v>
          </cell>
          <cell r="D891" t="str">
            <v xml:space="preserve">E24 RD/LH2</v>
          </cell>
          <cell r="E891" t="str">
            <v>575*520</v>
          </cell>
          <cell r="F891" t="str">
            <v xml:space="preserve">NISSAN CARAVAN/URVAN E24 86-</v>
          </cell>
          <cell r="G891" t="str">
            <v>NISSAN</v>
          </cell>
          <cell r="H891" t="str">
            <v xml:space="preserve">XINYI AUTOMOBILE GLASS (SHENZHEN) CO. LTD</v>
          </cell>
          <cell r="I891" t="str">
            <v>AUTOGLASS</v>
          </cell>
          <cell r="J891" t="str">
            <v>AUTOGLASS</v>
          </cell>
          <cell r="K891">
            <v>2.6</v>
          </cell>
          <cell r="L891">
            <v>465.92</v>
          </cell>
          <cell r="M891">
            <v>600</v>
          </cell>
        </row>
        <row r="892">
          <cell r="A892">
            <v>13982</v>
          </cell>
          <cell r="B892">
            <v>13982</v>
          </cell>
          <cell r="C892" t="str">
            <v xml:space="preserve">NISSAN CARAVAN/URVAN E24 VAN (86-) - SIDE FIX REAR - LH (L3)</v>
          </cell>
          <cell r="D892" t="str">
            <v xml:space="preserve">E24 SR/LH3</v>
          </cell>
          <cell r="E892" t="str">
            <v>605*520</v>
          </cell>
          <cell r="F892" t="str">
            <v xml:space="preserve">NISSAN CARAVAN/URVAN E24 86-</v>
          </cell>
          <cell r="G892" t="str">
            <v>NISSAN</v>
          </cell>
          <cell r="H892" t="str">
            <v xml:space="preserve">XINYI AUTOMOBILE GLASS (SHENZHEN) CO. LTD</v>
          </cell>
          <cell r="I892" t="str">
            <v>AUTOGLASS</v>
          </cell>
          <cell r="J892" t="str">
            <v>AUTOGLASS</v>
          </cell>
          <cell r="K892">
            <v>2.8</v>
          </cell>
          <cell r="L892">
            <v>501.76</v>
          </cell>
          <cell r="M892">
            <v>650</v>
          </cell>
        </row>
        <row r="893">
          <cell r="A893">
            <v>11889</v>
          </cell>
          <cell r="B893">
            <v>11889</v>
          </cell>
          <cell r="C893" t="str">
            <v xml:space="preserve">NISSAN CARAVAN/URVAN E24/QD32 VAN (86-) - LAMINATED FRONT WINDSCREEN</v>
          </cell>
          <cell r="D893" t="str">
            <v xml:space="preserve">E24 LFW</v>
          </cell>
          <cell r="E893" t="str">
            <v>NS0123-LFW</v>
          </cell>
          <cell r="F893" t="str">
            <v xml:space="preserve">NISSAN CARAVAN/URVAN (E24/QD32) 86-97</v>
          </cell>
          <cell r="G893" t="str">
            <v>NISSAN</v>
          </cell>
          <cell r="H893" t="str">
            <v xml:space="preserve">NANJING YUNHAI AUTOMOBILE GLASS &amp; EQUIPMENT MANUFACTURING CO., LTD</v>
          </cell>
          <cell r="I893" t="str">
            <v>AUTOGLASS</v>
          </cell>
          <cell r="J893" t="str">
            <v>AUTOGLASS</v>
          </cell>
          <cell r="K893">
            <v>15.32</v>
          </cell>
          <cell r="L893">
            <v>2552.6999999999998</v>
          </cell>
          <cell r="M893">
            <v>3000</v>
          </cell>
        </row>
        <row r="894">
          <cell r="A894">
            <v>11888</v>
          </cell>
          <cell r="B894">
            <v>11888</v>
          </cell>
          <cell r="C894" t="str">
            <v xml:space="preserve">NISSAN CARAVAN/URVAN E25 VAN (02-) - LAMINATED FRONT WINDSCREEN</v>
          </cell>
          <cell r="D894" t="str">
            <v xml:space="preserve">E25 LFW</v>
          </cell>
          <cell r="E894" t="str">
            <v>NS0124-LFW</v>
          </cell>
          <cell r="F894" t="str">
            <v xml:space="preserve">NISSAN URVAN / CARAVAN (E25) (02-)</v>
          </cell>
          <cell r="G894" t="str">
            <v>NISSAN</v>
          </cell>
          <cell r="H894" t="str">
            <v xml:space="preserve">NANJING YUNHAI AUTOMOBILE GLASS &amp; EQUIPMENT MANUFACTURING CO., LTD</v>
          </cell>
          <cell r="I894" t="str">
            <v>AUTOGLASS</v>
          </cell>
          <cell r="J894" t="str">
            <v>AUTOGLASS</v>
          </cell>
          <cell r="K894">
            <v>15.2</v>
          </cell>
          <cell r="L894">
            <v>2532.6999999999998</v>
          </cell>
          <cell r="M894">
            <v>2900</v>
          </cell>
        </row>
        <row r="895">
          <cell r="A895">
            <v>13944</v>
          </cell>
          <cell r="B895" t="e">
            <v>#N/A</v>
          </cell>
          <cell r="C895" t="str">
            <v xml:space="preserve">NISSAN CARAVAN/URVAN/NV350 E26 VAN (12-) - LAMINATED FRONT WINDSCREEN</v>
          </cell>
          <cell r="D895" t="str">
            <v xml:space="preserve">NI-E26-VCP LFW/X</v>
          </cell>
          <cell r="E895" t="str">
            <v>1483*854</v>
          </cell>
          <cell r="F895" t="str">
            <v xml:space="preserve">NISSAN NV350 CARAVAN/URVAN E26 12-</v>
          </cell>
          <cell r="G895" t="str">
            <v>NISSAN</v>
          </cell>
          <cell r="H895" t="str">
            <v xml:space="preserve">XINYI AUTOMOBILE GLASS (SHENZHEN) CO. LTD</v>
          </cell>
          <cell r="I895" t="str">
            <v>AUTOGLASS</v>
          </cell>
          <cell r="J895" t="str">
            <v>AUTOGLASS</v>
          </cell>
          <cell r="K895">
            <v>16.46</v>
          </cell>
          <cell r="L895">
            <v>2</v>
          </cell>
          <cell r="M895">
            <v>3600</v>
          </cell>
        </row>
        <row r="896">
          <cell r="A896">
            <v>13938</v>
          </cell>
          <cell r="B896" t="e">
            <v>#N/A</v>
          </cell>
          <cell r="C896" t="str">
            <v xml:space="preserve">NISSAN CARAVAN/URVAN/NV350 E26 VAN (12-) - REAR WINDSCREEN (NO HOLE)</v>
          </cell>
          <cell r="D896" t="str">
            <v xml:space="preserve">NI-E26-NH RW/H/X</v>
          </cell>
          <cell r="E896" t="str">
            <v>1437*593</v>
          </cell>
          <cell r="F896" t="str">
            <v xml:space="preserve">NISSAN CARAVAN/URVAN/NV350 E26</v>
          </cell>
          <cell r="G896" t="str">
            <v>NISSAN</v>
          </cell>
          <cell r="H896" t="str">
            <v xml:space="preserve">XINYI AUTOMOBILE GLASS (SHENZHEN) CO. LTD</v>
          </cell>
          <cell r="I896" t="str">
            <v>AUTOGLASS</v>
          </cell>
          <cell r="J896" t="str">
            <v>AUTOGLASS</v>
          </cell>
          <cell r="K896">
            <v>12.33</v>
          </cell>
          <cell r="L896">
            <v>2209.54</v>
          </cell>
          <cell r="M896">
            <v>2900</v>
          </cell>
        </row>
        <row r="897">
          <cell r="A897">
            <v>12788</v>
          </cell>
          <cell r="B897" t="e">
            <v>#N/A</v>
          </cell>
          <cell r="C897" t="str">
            <v xml:space="preserve">NISSAN DUALIS/QASHQAI 5D SUV (06-) - LAMINATED FRONT WINDSCREEN</v>
          </cell>
          <cell r="D897" t="str">
            <v xml:space="preserve">NI-J10-VCP LFW/X</v>
          </cell>
          <cell r="E897" t="str">
            <v>1400*1004</v>
          </cell>
          <cell r="F897" t="str">
            <v xml:space="preserve">QASHQAI / DUALIS 5D SUV J10/NJO (07-) - NE11</v>
          </cell>
          <cell r="G897" t="str">
            <v>NISSAN</v>
          </cell>
          <cell r="H897" t="str">
            <v xml:space="preserve">ZHEJIANG DAKE SAFETY GLASS CO.,LTD</v>
          </cell>
          <cell r="I897" t="str">
            <v>AUTOGLASS</v>
          </cell>
          <cell r="J897" t="str">
            <v>AUTOGLASS</v>
          </cell>
          <cell r="K897">
            <v>18.37</v>
          </cell>
          <cell r="L897">
            <v>3291.9</v>
          </cell>
          <cell r="M897">
            <v>4300</v>
          </cell>
        </row>
        <row r="898">
          <cell r="A898">
            <v>13985</v>
          </cell>
          <cell r="B898" t="e">
            <v>#N/A</v>
          </cell>
          <cell r="C898" t="str">
            <v xml:space="preserve">NISSAN JUKE F15/INFINITI ESQ 5D HATCHBACK (11-) - LAMINATED FRONT WINDSCREEN</v>
          </cell>
          <cell r="D898" t="str">
            <v xml:space="preserve">NI-F15-L-VCP LFW/X</v>
          </cell>
          <cell r="E898" t="str">
            <v>1339*922</v>
          </cell>
          <cell r="F898" t="str">
            <v xml:space="preserve">NISSAN JUKE F15 HATCHBACK 11-</v>
          </cell>
          <cell r="G898" t="str">
            <v>NISSAN</v>
          </cell>
          <cell r="H898" t="str">
            <v xml:space="preserve">XINYI AUTOMOBILE GLASS (SHENZHEN) CO. LTD</v>
          </cell>
          <cell r="I898" t="str">
            <v>AUTOGLASS</v>
          </cell>
          <cell r="J898" t="str">
            <v>AUTOGLASS</v>
          </cell>
          <cell r="K898">
            <v>16.12</v>
          </cell>
          <cell r="L898">
            <v>2888.7</v>
          </cell>
          <cell r="M898">
            <v>3800</v>
          </cell>
        </row>
        <row r="899">
          <cell r="A899">
            <v>13990</v>
          </cell>
          <cell r="B899" t="e">
            <v>#N/A</v>
          </cell>
          <cell r="C899" t="str">
            <v xml:space="preserve">NISSAN MICRA/MARCH 3D/5D HATCHBACK (02-) - LAMINATED FRONT WINDSCREEN</v>
          </cell>
          <cell r="D899" t="str">
            <v xml:space="preserve">K12-VCP LFW/X</v>
          </cell>
          <cell r="E899" t="str">
            <v>1315*875</v>
          </cell>
          <cell r="F899" t="str">
            <v xml:space="preserve">NISSAN MARCH K12 HATCHBACK 02-</v>
          </cell>
          <cell r="G899" t="str">
            <v>NISSAN</v>
          </cell>
          <cell r="H899" t="str">
            <v xml:space="preserve">XINYI AUTOMOBILE GLASS (SHENZHEN) CO. LTD</v>
          </cell>
          <cell r="I899" t="str">
            <v>AUTOGLASS</v>
          </cell>
          <cell r="J899" t="str">
            <v>AUTOGLASS</v>
          </cell>
          <cell r="K899">
            <v>15.08</v>
          </cell>
          <cell r="L899">
            <v>2702</v>
          </cell>
          <cell r="M899">
            <v>3500</v>
          </cell>
        </row>
        <row r="900">
          <cell r="A900">
            <v>13939</v>
          </cell>
          <cell r="B900">
            <v>13939</v>
          </cell>
          <cell r="C900" t="str">
            <v xml:space="preserve">NISSAN MICRA/MARCH K13 5D HATCHBACK (11-) - LAMINATED FRONT WINDSCREEN</v>
          </cell>
          <cell r="D900" t="str">
            <v xml:space="preserve">NI-K13-VCP LFW/X</v>
          </cell>
          <cell r="E900" t="str">
            <v>1302*909</v>
          </cell>
          <cell r="F900" t="str">
            <v xml:space="preserve">NISSAN MICRA/MARCH K13 HATCHBACK 11-</v>
          </cell>
          <cell r="G900" t="str">
            <v>NISSAN</v>
          </cell>
          <cell r="H900" t="str">
            <v xml:space="preserve">XINYI AUTOMOBILE GLASS (SHENZHEN) CO. LTD</v>
          </cell>
          <cell r="I900" t="str">
            <v>AUTOGLASS</v>
          </cell>
          <cell r="J900" t="str">
            <v>AUTOGLASS</v>
          </cell>
          <cell r="K900">
            <v>14.75</v>
          </cell>
          <cell r="L900">
            <v>2643.2</v>
          </cell>
          <cell r="M900">
            <v>3300</v>
          </cell>
        </row>
        <row r="901">
          <cell r="A901">
            <v>13505</v>
          </cell>
          <cell r="B901" t="e">
            <v>#N/A</v>
          </cell>
          <cell r="C901" t="str">
            <v xml:space="preserve">NISSAN NOTE 5D MPV (05-10) - REAR HEATED WINDSCREEN</v>
          </cell>
          <cell r="D901" t="str">
            <v xml:space="preserve">E11 RW/H/X</v>
          </cell>
          <cell r="E901" t="str">
            <v>1168*453</v>
          </cell>
          <cell r="F901" t="str">
            <v xml:space="preserve">NOTE 5D MPV (07-10) - REAR HEATED WINDSCREEN</v>
          </cell>
          <cell r="G901" t="str">
            <v>NISSAN</v>
          </cell>
          <cell r="H901" t="str">
            <v xml:space="preserve">ZHEJIANG DAKE SAFETY GLASS CO.,LTD</v>
          </cell>
          <cell r="I901" t="str">
            <v>AUTOGLASS</v>
          </cell>
          <cell r="J901" t="str">
            <v>AUTOGLASS</v>
          </cell>
          <cell r="K901">
            <v>0.01</v>
          </cell>
          <cell r="L901">
            <v>1.79</v>
          </cell>
          <cell r="M901">
            <v>2800</v>
          </cell>
        </row>
        <row r="902">
          <cell r="A902">
            <v>12785</v>
          </cell>
          <cell r="B902" t="e">
            <v>#N/A</v>
          </cell>
          <cell r="C902" t="str">
            <v xml:space="preserve">NISSAN NOTE E11 5D HATCHBACK (05-) - LAMINATED FRONT WINDSCREEN</v>
          </cell>
          <cell r="D902" t="str">
            <v xml:space="preserve">E11-R LFW/X</v>
          </cell>
          <cell r="E902" t="str">
            <v>1303*885</v>
          </cell>
          <cell r="F902" t="str">
            <v xml:space="preserve">NISSAN NOTE 5D MPV (07-10)</v>
          </cell>
          <cell r="G902" t="str">
            <v>NISSAN</v>
          </cell>
          <cell r="H902" t="str">
            <v xml:space="preserve">NANJING YUNHAI AUTOMOBILE GLASS &amp; EQUIPMENT MANUFACTURING CO., LTD</v>
          </cell>
          <cell r="I902" t="str">
            <v>AUTOGLASS</v>
          </cell>
          <cell r="J902" t="str">
            <v>AUTOGLASS</v>
          </cell>
          <cell r="K902">
            <v>12</v>
          </cell>
          <cell r="L902">
            <v>2150.4</v>
          </cell>
          <cell r="M902">
            <v>2800</v>
          </cell>
        </row>
        <row r="903">
          <cell r="A903">
            <v>13831</v>
          </cell>
          <cell r="B903" t="e">
            <v>#N/A</v>
          </cell>
          <cell r="C903" t="str">
            <v xml:space="preserve">NISSAN NV200 (07-) - LAMINATED FRONT WINDSCREEN</v>
          </cell>
          <cell r="D903" t="str">
            <v>NV200-LFW/X</v>
          </cell>
          <cell r="E903" t="str">
            <v>NS014-000-0L</v>
          </cell>
          <cell r="F903" t="str">
            <v>NV200(07-)</v>
          </cell>
          <cell r="G903" t="str">
            <v>NISSAN</v>
          </cell>
          <cell r="H903" t="str">
            <v xml:space="preserve">BSG AUTO GLASS CO. LTD</v>
          </cell>
          <cell r="I903" t="str">
            <v>AUTOGLASS</v>
          </cell>
          <cell r="J903" t="str">
            <v>AUTOGLASS</v>
          </cell>
          <cell r="K903">
            <v>16.46</v>
          </cell>
          <cell r="L903">
            <v>2621.46</v>
          </cell>
          <cell r="M903">
            <v>3300</v>
          </cell>
        </row>
        <row r="904">
          <cell r="A904">
            <v>13937</v>
          </cell>
          <cell r="B904" t="e">
            <v>#N/A</v>
          </cell>
          <cell r="C904" t="str">
            <v xml:space="preserve">NISSAN NV350 CARAVAN/URVAN E26 VAN (12-) - REAR WINDSCREEN (01 HOLE)</v>
          </cell>
          <cell r="D904" t="str">
            <v xml:space="preserve">NI-E26 RW/H/X</v>
          </cell>
          <cell r="E904" t="str">
            <v>1437*593</v>
          </cell>
          <cell r="F904" t="str">
            <v xml:space="preserve">NISSAN NV350 CARAVAN/URVAN E26 12-</v>
          </cell>
          <cell r="G904" t="str">
            <v>NISSAN</v>
          </cell>
          <cell r="H904" t="str">
            <v xml:space="preserve">XINYI AUTOMOBILE GLASS (SHENZHEN) CO. LTD</v>
          </cell>
          <cell r="I904" t="str">
            <v>AUTOGLASS</v>
          </cell>
          <cell r="J904" t="str">
            <v>AUTOGLASS</v>
          </cell>
          <cell r="K904">
            <v>12.33</v>
          </cell>
          <cell r="L904">
            <v>2209.54</v>
          </cell>
          <cell r="M904">
            <v>2900</v>
          </cell>
        </row>
        <row r="905">
          <cell r="A905">
            <v>13757</v>
          </cell>
          <cell r="B905" t="e">
            <v>#N/A</v>
          </cell>
          <cell r="C905" t="str">
            <v xml:space="preserve">NISSAN SERENA C25/SUZUKI LANDY VAN (05-) - LAMINATED FRONT WINDSCREEN05-</v>
          </cell>
          <cell r="D905" t="str">
            <v xml:space="preserve">C25-R LFW/X</v>
          </cell>
          <cell r="E905" t="str">
            <v>1418*1085</v>
          </cell>
          <cell r="F905" t="str">
            <v>NISSAN</v>
          </cell>
          <cell r="G905" t="str">
            <v>NISSAN</v>
          </cell>
          <cell r="H905" t="str">
            <v xml:space="preserve">XINYI AUTOMOBILE GLASS (SHENZHEN) CO. LTD</v>
          </cell>
          <cell r="I905" t="str">
            <v>AUTOGLASS</v>
          </cell>
          <cell r="J905" t="str">
            <v>AUTOGLASS</v>
          </cell>
          <cell r="K905">
            <v>20.100000000000001</v>
          </cell>
          <cell r="L905">
            <v>3349.16</v>
          </cell>
          <cell r="M905">
            <v>4200</v>
          </cell>
        </row>
        <row r="906">
          <cell r="A906">
            <v>13769</v>
          </cell>
          <cell r="B906" t="e">
            <v>#N/A</v>
          </cell>
          <cell r="C906" t="str">
            <v xml:space="preserve">NISSAN SERENA C26 VAN MPV (11-) - LAMINATED FRONT WINDSCREEN</v>
          </cell>
          <cell r="D906" t="str">
            <v xml:space="preserve">NI-C26-R-P LFW/X</v>
          </cell>
          <cell r="E906" t="str">
            <v>1406*1202</v>
          </cell>
          <cell r="F906" t="str">
            <v>NISSAN</v>
          </cell>
          <cell r="G906" t="str">
            <v>NISSAN</v>
          </cell>
          <cell r="H906" t="str">
            <v xml:space="preserve">XINYI AUTOMOBILE GLASS (SHENZHEN) CO. LTD</v>
          </cell>
          <cell r="I906" t="str">
            <v>AUTOGLASS</v>
          </cell>
          <cell r="J906" t="str">
            <v>AUTOGLASS</v>
          </cell>
          <cell r="K906">
            <v>25.47</v>
          </cell>
          <cell r="L906">
            <v>4243.9399999999996</v>
          </cell>
          <cell r="M906">
            <v>5300</v>
          </cell>
        </row>
        <row r="907">
          <cell r="A907">
            <v>12905</v>
          </cell>
          <cell r="B907">
            <v>12905</v>
          </cell>
          <cell r="C907" t="str">
            <v xml:space="preserve">NISSAN SUNNY B110 SEDAN/WAGON (70-73) - LAMINATED FRONT WINDSCREEN</v>
          </cell>
          <cell r="D907" t="str">
            <v xml:space="preserve">B110 LFW</v>
          </cell>
          <cell r="E907" t="str">
            <v>1313*571</v>
          </cell>
          <cell r="F907" t="str">
            <v xml:space="preserve">NISSAN PICK UP 720 (79-83)</v>
          </cell>
          <cell r="G907" t="str">
            <v>NISSAN</v>
          </cell>
          <cell r="H907" t="str">
            <v xml:space="preserve">BSG AUTO GLASS  CO. LTD</v>
          </cell>
          <cell r="I907" t="str">
            <v>AUTOGLASS</v>
          </cell>
          <cell r="J907" t="str">
            <v>AUTOGLASS</v>
          </cell>
          <cell r="K907">
            <v>10</v>
          </cell>
          <cell r="L907">
            <v>1792</v>
          </cell>
          <cell r="M907">
            <v>2300</v>
          </cell>
        </row>
        <row r="908">
          <cell r="A908">
            <v>11296</v>
          </cell>
          <cell r="B908" t="e">
            <v>#N/A</v>
          </cell>
          <cell r="C908" t="str">
            <v xml:space="preserve">NISSAN SUNNY B14/ALMERA,PULSAR N15 SEDAN HATCHBACK (94-) - LAMINATED FRONT WINDSCREEN</v>
          </cell>
          <cell r="D908" t="str">
            <v xml:space="preserve">B14 LFW/X</v>
          </cell>
          <cell r="E908" t="str">
            <v xml:space="preserve">140181 LFWX</v>
          </cell>
          <cell r="F908" t="str">
            <v xml:space="preserve">SUNNY FB14 - (94-00)</v>
          </cell>
          <cell r="G908" t="str">
            <v>NISSAN</v>
          </cell>
          <cell r="H908" t="str">
            <v xml:space="preserve">ZHEJIANG DAKE SAFETY GLASS CO.,LTD</v>
          </cell>
          <cell r="I908" t="str">
            <v>AUTOGLASS</v>
          </cell>
          <cell r="J908" t="str">
            <v>AUTOGLASS</v>
          </cell>
          <cell r="K908">
            <v>15.05</v>
          </cell>
          <cell r="L908">
            <v>2507.71</v>
          </cell>
          <cell r="M908">
            <v>3100</v>
          </cell>
        </row>
        <row r="909">
          <cell r="A909">
            <v>13948</v>
          </cell>
          <cell r="B909" t="e">
            <v>#N/A</v>
          </cell>
          <cell r="C909" t="str">
            <v xml:space="preserve">NISSAN SUNNY B15 4D SEDAN (98-06) - REAR QUARTER GLASS - LH</v>
          </cell>
          <cell r="D909" t="str">
            <v xml:space="preserve">B15 RQ/LH</v>
          </cell>
          <cell r="E909" t="str">
            <v>290*330</v>
          </cell>
          <cell r="F909" t="str">
            <v xml:space="preserve">NISSAN SUNNY B15 98-</v>
          </cell>
          <cell r="G909" t="str">
            <v>NISSAN</v>
          </cell>
          <cell r="H909" t="str">
            <v xml:space="preserve">XINYI AUTOMOBILE GLASS (SHENZHEN) CO. LTD</v>
          </cell>
          <cell r="I909" t="str">
            <v>AUTOGLASS</v>
          </cell>
          <cell r="J909" t="str">
            <v>AUTOGLASS</v>
          </cell>
          <cell r="K909">
            <v>1.5</v>
          </cell>
          <cell r="L909">
            <v>268.8</v>
          </cell>
          <cell r="M909">
            <v>350</v>
          </cell>
        </row>
        <row r="910">
          <cell r="A910">
            <v>13949</v>
          </cell>
          <cell r="B910" t="e">
            <v>#N/A</v>
          </cell>
          <cell r="C910" t="str">
            <v xml:space="preserve">NISSAN SUNNY B15 4D SEDAN (98-06) - REAR QUARTER GLASS - RH</v>
          </cell>
          <cell r="D910" t="str">
            <v xml:space="preserve">B15 RQ/RH</v>
          </cell>
          <cell r="E910" t="str">
            <v>290*330</v>
          </cell>
          <cell r="F910" t="str">
            <v xml:space="preserve">NISSAN SUNNY B15 98-</v>
          </cell>
          <cell r="G910" t="str">
            <v>NISSAN</v>
          </cell>
          <cell r="H910" t="str">
            <v xml:space="preserve">XINYI AUTOMOBILE GLASS (SHENZHEN) CO. LTD</v>
          </cell>
          <cell r="I910" t="str">
            <v>AUTOGLASS</v>
          </cell>
          <cell r="J910" t="str">
            <v>AUTOGLASS</v>
          </cell>
          <cell r="K910">
            <v>1.5</v>
          </cell>
          <cell r="L910">
            <v>268.8</v>
          </cell>
          <cell r="M910">
            <v>350</v>
          </cell>
        </row>
        <row r="911">
          <cell r="A911">
            <v>11893</v>
          </cell>
          <cell r="B911" t="e">
            <v>#N/A</v>
          </cell>
          <cell r="C911" t="str">
            <v xml:space="preserve">NISSAN SUNNY B15 4D SEDAN (98-06) - REAR WINDSCREEN</v>
          </cell>
          <cell r="D911" t="str">
            <v xml:space="preserve">B15 RW/H/X</v>
          </cell>
          <cell r="E911" t="str">
            <v>1322*770</v>
          </cell>
          <cell r="F911" t="str">
            <v xml:space="preserve">SUNNY FB15 - (00-05)</v>
          </cell>
          <cell r="G911" t="str">
            <v>NISSAN</v>
          </cell>
          <cell r="H911" t="str">
            <v xml:space="preserve">XINYI AUTOMOBILE GLASS (SHENZHEN) CO. LTD</v>
          </cell>
          <cell r="I911" t="str">
            <v>AUTOGLASS</v>
          </cell>
          <cell r="J911" t="str">
            <v>AUTOGLASS</v>
          </cell>
          <cell r="K911">
            <v>14.76</v>
          </cell>
          <cell r="L911">
            <v>2644.99</v>
          </cell>
          <cell r="M911">
            <v>3400</v>
          </cell>
        </row>
        <row r="912">
          <cell r="A912">
            <v>11995</v>
          </cell>
          <cell r="B912" t="e">
            <v>#N/A</v>
          </cell>
          <cell r="C912" t="str">
            <v xml:space="preserve">NISSAN SUNNY FB14 - (94-00) - REAR HEATED WINDSCREEN</v>
          </cell>
          <cell r="D912" t="str">
            <v xml:space="preserve">B14 RW/H/X</v>
          </cell>
          <cell r="E912" t="str">
            <v xml:space="preserve">140181 RW</v>
          </cell>
          <cell r="F912" t="str">
            <v xml:space="preserve">SUNNY FB14 - (94-00)</v>
          </cell>
          <cell r="G912" t="str">
            <v>NISSAN</v>
          </cell>
          <cell r="H912" t="str">
            <v xml:space="preserve">ZHEJIANG DAKE SAFETY GLASS CO.,LTD</v>
          </cell>
          <cell r="I912" t="str">
            <v>AUTOGLASS</v>
          </cell>
          <cell r="J912" t="str">
            <v>AUTOGLASS</v>
          </cell>
          <cell r="K912">
            <v>15.96</v>
          </cell>
          <cell r="L912">
            <v>2</v>
          </cell>
          <cell r="M912">
            <v>3200</v>
          </cell>
        </row>
        <row r="913">
          <cell r="A913">
            <v>11892</v>
          </cell>
          <cell r="B913" t="e">
            <v>#N/A</v>
          </cell>
          <cell r="C913" t="str">
            <v xml:space="preserve">NISSAN SUNNY FB15 - (00-05) - LAMINATED  FRONT WINDSCREEN</v>
          </cell>
          <cell r="D913" t="str">
            <v xml:space="preserve">B15 LFW-CPX</v>
          </cell>
          <cell r="E913" t="str">
            <v>NS0007-LFW01</v>
          </cell>
          <cell r="F913" t="str">
            <v xml:space="preserve">SUNNY FB15 - (00-05)</v>
          </cell>
          <cell r="G913" t="str">
            <v>NISSAN</v>
          </cell>
          <cell r="H913" t="str">
            <v xml:space="preserve">NANJING YUNHAI AUTOMOBILE GLASS &amp; EQUIPMENT MANUFACTURING CO., LTD</v>
          </cell>
          <cell r="I913" t="str">
            <v>AUTOGLASS</v>
          </cell>
          <cell r="J913" t="str">
            <v>AUTOGLASS</v>
          </cell>
          <cell r="K913">
            <v>15.7</v>
          </cell>
          <cell r="L913">
            <v>2161.89</v>
          </cell>
          <cell r="M913">
            <v>3400</v>
          </cell>
        </row>
        <row r="914">
          <cell r="A914">
            <v>13709</v>
          </cell>
          <cell r="B914" t="e">
            <v>#N/A</v>
          </cell>
          <cell r="C914" t="str">
            <v xml:space="preserve">NISSAN SUNNY SENTRA 4D HATCHBACK WAGON (85-) - LAMINATED FRONT WINDSCREEN</v>
          </cell>
          <cell r="D914" t="str">
            <v xml:space="preserve">SB12 LFW/X</v>
          </cell>
          <cell r="E914" t="str">
            <v>1438*767</v>
          </cell>
          <cell r="G914" t="str">
            <v>NISSAN</v>
          </cell>
          <cell r="I914" t="str">
            <v>AUTOGLASS</v>
          </cell>
          <cell r="J914" t="str">
            <v>AUTOGLASS</v>
          </cell>
          <cell r="K914">
            <v>13.88</v>
          </cell>
          <cell r="L914">
            <v>2487.3000000000002</v>
          </cell>
          <cell r="M914">
            <v>3200</v>
          </cell>
        </row>
        <row r="915">
          <cell r="A915">
            <v>11894</v>
          </cell>
          <cell r="B915">
            <v>11894</v>
          </cell>
          <cell r="C915" t="str">
            <v xml:space="preserve">NISSAN T30 X-TRAIL WAGON (01-) - LAMINATED FRONT WINDSCREEN</v>
          </cell>
          <cell r="D915" t="str">
            <v xml:space="preserve">T30-R LFW/X</v>
          </cell>
          <cell r="E915" t="str">
            <v>NS0100-LFW01</v>
          </cell>
          <cell r="F915" t="str">
            <v xml:space="preserve">NISSAN X-TRAIL T30 (01-06)</v>
          </cell>
          <cell r="G915" t="str">
            <v>NISSAN</v>
          </cell>
          <cell r="H915" t="str">
            <v xml:space="preserve">BSG AUTO GLASS  CO. LTD</v>
          </cell>
          <cell r="I915" t="str">
            <v>AUTOGLASS</v>
          </cell>
          <cell r="J915" t="str">
            <v>AUTOGLASS</v>
          </cell>
          <cell r="K915">
            <v>18.239999999999998</v>
          </cell>
          <cell r="L915">
            <v>3039.24</v>
          </cell>
          <cell r="M915">
            <v>3700</v>
          </cell>
        </row>
        <row r="916">
          <cell r="A916">
            <v>11895</v>
          </cell>
          <cell r="B916">
            <v>11895</v>
          </cell>
          <cell r="C916" t="str">
            <v xml:space="preserve">NISSAN T31 X-TRAIL 4WD 9/(07-)  - LAMINATED FRONT WINDSCREEN</v>
          </cell>
          <cell r="D916" t="str">
            <v>T31-R-LFW</v>
          </cell>
          <cell r="E916" t="str">
            <v xml:space="preserve">140213 LFW</v>
          </cell>
          <cell r="F916" t="str">
            <v xml:space="preserve">NISSAN X-TRAIL T31 (07-14)</v>
          </cell>
          <cell r="G916" t="str">
            <v>NISSAN</v>
          </cell>
          <cell r="H916" t="str">
            <v xml:space="preserve">ZHEJIANG DAKE SAFETY GLASS CO.,LTD</v>
          </cell>
          <cell r="I916" t="str">
            <v>AUTOGLASS</v>
          </cell>
          <cell r="J916" t="str">
            <v>AUTOGLASS</v>
          </cell>
          <cell r="K916">
            <v>17.53</v>
          </cell>
          <cell r="L916">
            <v>2920.94</v>
          </cell>
          <cell r="M916">
            <v>3700</v>
          </cell>
        </row>
        <row r="917">
          <cell r="A917">
            <v>12135</v>
          </cell>
          <cell r="B917">
            <v>12135</v>
          </cell>
          <cell r="C917" t="str">
            <v xml:space="preserve">NISSAN TIIDA 5D/HBK 4D/SED (05-) - LAMINATED FRONT WINDSCREEN</v>
          </cell>
          <cell r="D917" t="str">
            <v xml:space="preserve">TIIDA/05 LFW</v>
          </cell>
          <cell r="E917" t="str">
            <v xml:space="preserve">140206 LFW</v>
          </cell>
          <cell r="F917" t="str">
            <v xml:space="preserve">TIIDA SALOON/ HATCHBACK (05-08)</v>
          </cell>
          <cell r="G917" t="str">
            <v>NISSAN</v>
          </cell>
          <cell r="H917" t="str">
            <v xml:space="preserve">ZHEJIANG DAKE SAFETY GLASS CO.,LTD</v>
          </cell>
          <cell r="I917" t="str">
            <v>AUTOGLASS</v>
          </cell>
          <cell r="J917" t="str">
            <v>AUTOGLASS</v>
          </cell>
          <cell r="K917">
            <v>17.02</v>
          </cell>
          <cell r="L917">
            <v>2835.96</v>
          </cell>
          <cell r="M917">
            <v>3400</v>
          </cell>
        </row>
        <row r="918">
          <cell r="A918">
            <v>13700</v>
          </cell>
          <cell r="B918">
            <v>13700</v>
          </cell>
          <cell r="C918" t="str">
            <v xml:space="preserve">NISSAN UD- MIRROR GLASS</v>
          </cell>
          <cell r="D918" t="str">
            <v>UD-SM</v>
          </cell>
          <cell r="E918" t="str">
            <v>LL-025</v>
          </cell>
          <cell r="G918" t="str">
            <v>NISSAN</v>
          </cell>
          <cell r="H918" t="str">
            <v xml:space="preserve">JIANGSU L.L TRUCK MIRROR CO.,LTD</v>
          </cell>
          <cell r="I918" t="str">
            <v xml:space="preserve">TRUCK MIRRORS</v>
          </cell>
          <cell r="J918" t="str">
            <v xml:space="preserve">TRUCK MIRRORS</v>
          </cell>
          <cell r="K918">
            <v>8.6</v>
          </cell>
          <cell r="L918">
            <v>194</v>
          </cell>
          <cell r="M918">
            <v>300</v>
          </cell>
        </row>
        <row r="919">
          <cell r="A919">
            <v>13701</v>
          </cell>
          <cell r="B919">
            <v>13701</v>
          </cell>
          <cell r="C919" t="str">
            <v xml:space="preserve">NISSAN UD-SIDEMIRROR (SHELL)</v>
          </cell>
          <cell r="D919" t="str">
            <v>UD-SM</v>
          </cell>
          <cell r="E919" t="str">
            <v>LL-025</v>
          </cell>
          <cell r="G919" t="str">
            <v>NISSAN</v>
          </cell>
          <cell r="H919" t="str">
            <v xml:space="preserve">JIANGSU L.L TRUCK MIRROR CO.,LTD</v>
          </cell>
          <cell r="I919" t="str">
            <v xml:space="preserve">TRUCK MIRRORS</v>
          </cell>
          <cell r="J919" t="str">
            <v xml:space="preserve">TRUCK MIRRORS</v>
          </cell>
          <cell r="K919">
            <v>8.6</v>
          </cell>
          <cell r="L919">
            <v>194</v>
          </cell>
          <cell r="M919">
            <v>300</v>
          </cell>
        </row>
        <row r="920">
          <cell r="A920">
            <v>11548</v>
          </cell>
          <cell r="B920">
            <v>11548</v>
          </cell>
          <cell r="C920" t="str">
            <v xml:space="preserve">NISSAN UD-SIDEMIRROR WITH FITTINGS</v>
          </cell>
          <cell r="D920" t="str">
            <v>UD-SM</v>
          </cell>
          <cell r="E920" t="str">
            <v>LL-025</v>
          </cell>
          <cell r="G920" t="str">
            <v>NISSAN</v>
          </cell>
          <cell r="H920" t="str">
            <v xml:space="preserve">JIANGSU L.L TRUCK MIRROR CO.,LTD</v>
          </cell>
          <cell r="I920" t="str">
            <v xml:space="preserve">TRUCK MIRRORS</v>
          </cell>
          <cell r="J920" t="str">
            <v xml:space="preserve">TRUCK MIRRORS</v>
          </cell>
          <cell r="K920">
            <v>8.6</v>
          </cell>
          <cell r="L920">
            <v>219.3</v>
          </cell>
          <cell r="M920">
            <v>300</v>
          </cell>
        </row>
        <row r="921">
          <cell r="A921">
            <v>13856</v>
          </cell>
          <cell r="B921">
            <v>13856</v>
          </cell>
          <cell r="C921" t="str">
            <v xml:space="preserve">NISSAN URVAN / CARAVAN (E24) (87-) - FRONT SIDE FRAME - LH</v>
          </cell>
          <cell r="D921" t="str">
            <v xml:space="preserve">E24 FSF-LH</v>
          </cell>
          <cell r="E921" t="str">
            <v xml:space="preserve"> 1150*545 </v>
          </cell>
          <cell r="F921" t="str">
            <v xml:space="preserve">URVAN / CARAVAN (E24) (87-)</v>
          </cell>
          <cell r="G921" t="str">
            <v>NISSAN</v>
          </cell>
          <cell r="H921" t="str">
            <v xml:space="preserve">TAIZHOU QIANLIMA AUTO PARTS CO. LTD.</v>
          </cell>
          <cell r="I921" t="str">
            <v>AUTOGLASS</v>
          </cell>
          <cell r="J921" t="str">
            <v>AUTOGLASS</v>
          </cell>
          <cell r="K921">
            <v>83</v>
          </cell>
          <cell r="L921">
            <v>1930</v>
          </cell>
          <cell r="M921">
            <v>2500</v>
          </cell>
        </row>
        <row r="922">
          <cell r="A922">
            <v>13855</v>
          </cell>
          <cell r="B922">
            <v>13855</v>
          </cell>
          <cell r="C922" t="str">
            <v xml:space="preserve">NISSAN URVAN / CARAVAN (E24) (87-) - FRONT SIDE FRAME - RH</v>
          </cell>
          <cell r="D922" t="str">
            <v xml:space="preserve">E24 FSF-RH</v>
          </cell>
          <cell r="E922" t="str">
            <v xml:space="preserve"> 1150*545 </v>
          </cell>
          <cell r="F922" t="str">
            <v xml:space="preserve">URVAN / CARAVAN (E24) (87-)</v>
          </cell>
          <cell r="G922" t="str">
            <v>NISSAN</v>
          </cell>
          <cell r="H922" t="str">
            <v xml:space="preserve">TAIZHOU QIANLIMA AUTO PARTS CO. LTD.</v>
          </cell>
          <cell r="I922" t="str">
            <v>AUTOGLASS</v>
          </cell>
          <cell r="J922" t="str">
            <v>AUTOGLASS</v>
          </cell>
          <cell r="K922">
            <v>83</v>
          </cell>
          <cell r="L922">
            <v>1930</v>
          </cell>
          <cell r="M922">
            <v>2500</v>
          </cell>
        </row>
        <row r="923">
          <cell r="A923">
            <v>14210</v>
          </cell>
          <cell r="B923" t="e">
            <v>#N/A</v>
          </cell>
          <cell r="C923" t="str">
            <v xml:space="preserve">NISSAN URVAN / CARAVAN (E24) (87-) - REAR SIDE FRAME - RH</v>
          </cell>
          <cell r="D923" t="str">
            <v xml:space="preserve">E24 RSF - RH</v>
          </cell>
          <cell r="G923" t="str">
            <v>NISSAN</v>
          </cell>
          <cell r="I923" t="str">
            <v>AUTOGLASS</v>
          </cell>
          <cell r="J923" t="str">
            <v>AUTOGLASS</v>
          </cell>
          <cell r="K923">
            <v>0</v>
          </cell>
          <cell r="L923">
            <v>0</v>
          </cell>
          <cell r="M923">
            <v>2500</v>
          </cell>
        </row>
        <row r="924">
          <cell r="A924">
            <v>13527</v>
          </cell>
          <cell r="B924">
            <v>13527</v>
          </cell>
          <cell r="C924" t="str">
            <v xml:space="preserve">NISSAN URVAN / CARAVAN (E25) (02-) - FRONT SIDE FRAME (STANDARD) - LH</v>
          </cell>
          <cell r="D924" t="str">
            <v xml:space="preserve">E25 FSFS-LH</v>
          </cell>
          <cell r="E924" t="str">
            <v>1110*514</v>
          </cell>
          <cell r="F924" t="str">
            <v xml:space="preserve">URVAN / CARAVAN (E24) (87-)</v>
          </cell>
          <cell r="G924" t="str">
            <v>NISSAN</v>
          </cell>
          <cell r="H924" t="str">
            <v xml:space="preserve">TAIZHOU QIANLIMA AUTO PARTS CO. LTD.</v>
          </cell>
          <cell r="I924" t="str">
            <v>AUTOGLASS</v>
          </cell>
          <cell r="J924" t="str">
            <v>AUTOGLASS</v>
          </cell>
          <cell r="K924">
            <v>83</v>
          </cell>
          <cell r="L924">
            <v>1930</v>
          </cell>
          <cell r="M924">
            <v>2500</v>
          </cell>
        </row>
        <row r="925">
          <cell r="A925">
            <v>13528</v>
          </cell>
          <cell r="B925">
            <v>13528</v>
          </cell>
          <cell r="C925" t="str">
            <v xml:space="preserve">NISSAN URVAN / CARAVAN (E25) (02-) - FRONT SIDE FRAME (STANDARD) - RH</v>
          </cell>
          <cell r="D925" t="str">
            <v xml:space="preserve">E25 FSF-RH</v>
          </cell>
          <cell r="E925" t="str">
            <v>1110*514</v>
          </cell>
          <cell r="F925" t="str">
            <v xml:space="preserve">NISSAN URVAN / CARAVAN (E25) (02-)</v>
          </cell>
          <cell r="G925" t="str">
            <v>NISSAN</v>
          </cell>
          <cell r="H925" t="str">
            <v xml:space="preserve">NANJING YUNHAI AUTOMOBILE GLASS &amp; EQUIPMENT MANUFACTURING CO., LTD</v>
          </cell>
          <cell r="I925" t="str">
            <v>AUTOGLASS</v>
          </cell>
          <cell r="J925" t="str">
            <v>AUTOGLASS</v>
          </cell>
          <cell r="K925">
            <v>83</v>
          </cell>
          <cell r="L925">
            <v>1930</v>
          </cell>
          <cell r="M925">
            <v>2500</v>
          </cell>
        </row>
        <row r="926">
          <cell r="A926">
            <v>13529</v>
          </cell>
          <cell r="B926">
            <v>13529</v>
          </cell>
          <cell r="C926" t="str">
            <v xml:space="preserve">NISSAN URVAN / CARAVAN (E25) (02-) - REAR SIDE FRAME (STANDARD) - LH</v>
          </cell>
          <cell r="D926" t="str">
            <v xml:space="preserve">E25 RSF-LH</v>
          </cell>
          <cell r="E926" t="str">
            <v>1200*514</v>
          </cell>
          <cell r="F926" t="str">
            <v xml:space="preserve">NISSAN URVAN / CARAVAN (E25) (02-)</v>
          </cell>
          <cell r="G926" t="str">
            <v>NISSAN</v>
          </cell>
          <cell r="H926" t="str">
            <v xml:space="preserve">NANJING YUNHAI AUTOMOBILE GLASS &amp; EQUIPMENT MANUFACTURING CO., LTD</v>
          </cell>
          <cell r="I926" t="str">
            <v>AUTOGLASS</v>
          </cell>
          <cell r="J926" t="str">
            <v>AUTOGLASS</v>
          </cell>
          <cell r="K926">
            <v>83</v>
          </cell>
          <cell r="L926">
            <v>1930</v>
          </cell>
          <cell r="M926">
            <v>2500</v>
          </cell>
        </row>
        <row r="927">
          <cell r="A927">
            <v>13530</v>
          </cell>
          <cell r="B927">
            <v>13530</v>
          </cell>
          <cell r="C927" t="str">
            <v xml:space="preserve">NISSAN URVAN / CARAVAN (E25) (02-) - REAR SIDE FRAME (STANDARD) - RH</v>
          </cell>
          <cell r="D927" t="str">
            <v xml:space="preserve">E25 RSF-RH</v>
          </cell>
          <cell r="E927" t="str">
            <v>1200*514</v>
          </cell>
          <cell r="F927" t="str">
            <v xml:space="preserve">NISSAN URVAN / CARAVAN (E25) (02-)</v>
          </cell>
          <cell r="G927" t="str">
            <v>NISSAN</v>
          </cell>
          <cell r="H927" t="str">
            <v xml:space="preserve">NANJING YUNHAI AUTOMOBILE GLASS &amp; EQUIPMENT MANUFACTURING CO., LTD</v>
          </cell>
          <cell r="I927" t="str">
            <v>AUTOGLASS</v>
          </cell>
          <cell r="J927" t="str">
            <v>AUTOGLASS</v>
          </cell>
          <cell r="K927">
            <v>83</v>
          </cell>
          <cell r="L927">
            <v>1930</v>
          </cell>
          <cell r="M927">
            <v>2500</v>
          </cell>
        </row>
        <row r="928">
          <cell r="A928">
            <v>14222</v>
          </cell>
          <cell r="B928">
            <v>14222</v>
          </cell>
          <cell r="C928" t="str">
            <v xml:space="preserve">NISSAN URVAN/CARAVAN E26 (13-) TAIL LAMP - LH</v>
          </cell>
          <cell r="D928" t="str">
            <v>E26/NV350-TLA-LH</v>
          </cell>
          <cell r="E928" t="str">
            <v>NS08-0702</v>
          </cell>
          <cell r="G928" t="str">
            <v>NISSAN</v>
          </cell>
          <cell r="H928" t="str">
            <v xml:space="preserve">AMEX AUTOPARTS LTD</v>
          </cell>
          <cell r="I928" t="str">
            <v xml:space="preserve">TAIL LAMP</v>
          </cell>
          <cell r="K928">
            <v>0</v>
          </cell>
          <cell r="L928">
            <v>4200</v>
          </cell>
          <cell r="M928">
            <v>4200</v>
          </cell>
        </row>
        <row r="929">
          <cell r="A929">
            <v>13861</v>
          </cell>
          <cell r="B929">
            <v>13861</v>
          </cell>
          <cell r="C929" t="str">
            <v xml:space="preserve">NISSAN VANETTE/MAZDA BUNGO - REAR SIDE FRAME - LH</v>
          </cell>
          <cell r="D929" t="str">
            <v xml:space="preserve">SV48 RSF-LH</v>
          </cell>
          <cell r="E929" t="str">
            <v xml:space="preserve"> 936.9*492 </v>
          </cell>
          <cell r="F929" t="str">
            <v xml:space="preserve">NISSAN VANETTE/MAZDA BUNGO</v>
          </cell>
          <cell r="G929" t="str">
            <v>NISSAN</v>
          </cell>
          <cell r="H929" t="str">
            <v xml:space="preserve">TAIZHOU QIANLIMA AUTO PARTS CO. LTD.</v>
          </cell>
          <cell r="I929" t="str">
            <v>AUTOGLASS</v>
          </cell>
          <cell r="J929" t="str">
            <v>AUTOGLASS</v>
          </cell>
          <cell r="K929">
            <v>83</v>
          </cell>
          <cell r="L929">
            <v>1930</v>
          </cell>
          <cell r="M929">
            <v>2500</v>
          </cell>
        </row>
        <row r="930">
          <cell r="A930">
            <v>13860</v>
          </cell>
          <cell r="B930">
            <v>13860</v>
          </cell>
          <cell r="C930" t="str">
            <v xml:space="preserve">NISSAN VANETTE/MAZDA BUNGO - REAR SIDE FRAME - RH</v>
          </cell>
          <cell r="D930" t="str">
            <v xml:space="preserve">SV48 RSF-RH</v>
          </cell>
          <cell r="E930" t="str">
            <v xml:space="preserve"> 936.9*492 </v>
          </cell>
          <cell r="F930" t="str">
            <v xml:space="preserve">NISSAN VANETTE/MAZDA BUNGO</v>
          </cell>
          <cell r="G930" t="str">
            <v>NISSAN</v>
          </cell>
          <cell r="H930" t="str">
            <v xml:space="preserve">TAIZHOU QIANLIMA AUTO PARTS CO. LTD.</v>
          </cell>
          <cell r="I930" t="str">
            <v>AUTOGLASS</v>
          </cell>
          <cell r="J930" t="str">
            <v>AUTOGLASS</v>
          </cell>
          <cell r="K930">
            <v>83</v>
          </cell>
          <cell r="L930">
            <v>1930</v>
          </cell>
          <cell r="M930">
            <v>2500</v>
          </cell>
        </row>
        <row r="931">
          <cell r="A931">
            <v>13945</v>
          </cell>
          <cell r="B931" t="e">
            <v>#N/A</v>
          </cell>
          <cell r="C931" t="str">
            <v xml:space="preserve">NISSAN VERSA NOTE 5D HATCHBACK (13-) - LAMINATED FRONT WINDSCREEN</v>
          </cell>
          <cell r="D931" t="str">
            <v xml:space="preserve">NI-E12-R-VCP LFW/X</v>
          </cell>
          <cell r="E931" t="str">
            <v>1320*1022</v>
          </cell>
          <cell r="F931" t="str">
            <v xml:space="preserve">NISSAN NOTE E12 13-</v>
          </cell>
          <cell r="G931" t="str">
            <v>NISSAN</v>
          </cell>
          <cell r="H931" t="str">
            <v xml:space="preserve">XINYI AUTOMOBILE GLASS (SHENZHEN) CO. LTD</v>
          </cell>
          <cell r="I931" t="str">
            <v>AUTOGLASS</v>
          </cell>
          <cell r="J931" t="str">
            <v>AUTOGLASS</v>
          </cell>
          <cell r="K931">
            <v>17.63</v>
          </cell>
          <cell r="L931">
            <v>3159.3</v>
          </cell>
          <cell r="M931">
            <v>4100</v>
          </cell>
        </row>
        <row r="932">
          <cell r="A932">
            <v>11896</v>
          </cell>
          <cell r="B932">
            <v>11896</v>
          </cell>
          <cell r="C932" t="str">
            <v xml:space="preserve">NISSAN WINGROAD Y11 (99-06) - LAMINATED FRONT WINDSCREEN</v>
          </cell>
          <cell r="D932" t="str">
            <v xml:space="preserve">Y11 LFW/X</v>
          </cell>
          <cell r="E932" t="str">
            <v>NS0091-LFW</v>
          </cell>
          <cell r="F932" t="str">
            <v xml:space="preserve">WINGROAD Y11 (99-06)</v>
          </cell>
          <cell r="G932" t="str">
            <v>NISSAN</v>
          </cell>
          <cell r="H932" t="str">
            <v xml:space="preserve">NANJING YUNHAI AUTOMOBILE GLASS &amp; EQUIPMENT MANUFACTURING CO., LTD</v>
          </cell>
          <cell r="I932" t="str">
            <v>AUTOGLASS</v>
          </cell>
          <cell r="J932" t="str">
            <v>AUTOGLASS</v>
          </cell>
          <cell r="K932">
            <v>16.22</v>
          </cell>
          <cell r="L932">
            <v>2233.4899999999998</v>
          </cell>
          <cell r="M932">
            <v>3500</v>
          </cell>
        </row>
        <row r="933">
          <cell r="A933">
            <v>11998</v>
          </cell>
          <cell r="B933">
            <v>11998</v>
          </cell>
          <cell r="C933" t="str">
            <v xml:space="preserve">NISSAN WINGROAD Y11 (99-06) - REAR HEATED WINDSCREEN</v>
          </cell>
          <cell r="D933" t="str">
            <v>Y11-RW</v>
          </cell>
          <cell r="E933" t="str">
            <v>NS0091-RW</v>
          </cell>
          <cell r="F933" t="str">
            <v xml:space="preserve">WINGROAD Y11 (99-06)</v>
          </cell>
          <cell r="G933" t="str">
            <v>NISSAN</v>
          </cell>
          <cell r="H933" t="str">
            <v xml:space="preserve">NANJING YUNHAI AUTOMOBILE GLASS &amp; EQUIPMENT MANUFACTURING CO., LTD</v>
          </cell>
          <cell r="I933" t="str">
            <v>AUTOGLASS</v>
          </cell>
          <cell r="J933" t="str">
            <v>AUTOGLASS</v>
          </cell>
          <cell r="K933">
            <v>10.29</v>
          </cell>
          <cell r="L933">
            <v>1638.81</v>
          </cell>
          <cell r="M933">
            <v>2100</v>
          </cell>
        </row>
        <row r="934">
          <cell r="A934">
            <v>12790</v>
          </cell>
          <cell r="B934">
            <v>12790</v>
          </cell>
          <cell r="C934" t="str">
            <v xml:space="preserve">NISSAN WINGROAD Y12 (06-10) - FRONT LAMINATED WINDSCREEN</v>
          </cell>
          <cell r="D934" t="str">
            <v>Y12-LFW/X</v>
          </cell>
          <cell r="E934" t="str">
            <v>NS0148-LFW</v>
          </cell>
          <cell r="F934" t="str">
            <v xml:space="preserve">NISSAN WINGROAD Y12 (06-10)</v>
          </cell>
          <cell r="G934" t="str">
            <v>NISSAN</v>
          </cell>
          <cell r="H934" t="str">
            <v xml:space="preserve">BSG AUTO GLASS  CO. LTD</v>
          </cell>
          <cell r="I934" t="str">
            <v>AUTOGLASS</v>
          </cell>
          <cell r="J934" t="str">
            <v>AUTOGLASS</v>
          </cell>
          <cell r="K934">
            <v>16.39</v>
          </cell>
          <cell r="L934">
            <v>2557</v>
          </cell>
          <cell r="M934">
            <v>3200</v>
          </cell>
        </row>
        <row r="935">
          <cell r="A935">
            <v>12879</v>
          </cell>
          <cell r="B935" t="e">
            <v>#N/A</v>
          </cell>
          <cell r="C935" t="str">
            <v xml:space="preserve">NISSAN WINGROAD Y12 (06-10) - FRONT LAMINATED WINDSCREEN (BROKEN)</v>
          </cell>
          <cell r="D935" t="str">
            <v>Y12-LFW/X/B</v>
          </cell>
          <cell r="E935" t="str">
            <v xml:space="preserve">1401011 LFW</v>
          </cell>
          <cell r="F935" t="str">
            <v xml:space="preserve">NISSAN WINGROAD Y12 (06-10)</v>
          </cell>
          <cell r="G935" t="str">
            <v>NISSAN</v>
          </cell>
          <cell r="H935" t="str">
            <v xml:space="preserve">ZHEJIANG DAKE SAFETY GLASS CO.,LTD</v>
          </cell>
          <cell r="I935" t="str">
            <v>AUTOGLASS</v>
          </cell>
          <cell r="J935" t="str">
            <v>AUTOGLASS</v>
          </cell>
          <cell r="K935">
            <v>17.73</v>
          </cell>
          <cell r="L935">
            <v>2713</v>
          </cell>
          <cell r="M935">
            <v>4210</v>
          </cell>
        </row>
        <row r="936">
          <cell r="A936">
            <v>12789</v>
          </cell>
          <cell r="B936">
            <v>12789</v>
          </cell>
          <cell r="C936" t="str">
            <v xml:space="preserve">NISSAN WINGROAD Y12 5D WAGON (06-) - REAR WINDSCREEN</v>
          </cell>
          <cell r="D936" t="str">
            <v xml:space="preserve">NI-Y12 RW/H/X</v>
          </cell>
          <cell r="E936" t="str">
            <v>1267*552</v>
          </cell>
          <cell r="F936" t="str">
            <v xml:space="preserve">WINGROAD Y12 - (07-)</v>
          </cell>
          <cell r="G936" t="str">
            <v>NISSAN</v>
          </cell>
          <cell r="H936" t="str">
            <v xml:space="preserve">XINYI AUTOMOBILE GLASS (SHENZHEN) CO. LTD</v>
          </cell>
          <cell r="I936" t="str">
            <v>AUTOGLASS</v>
          </cell>
          <cell r="J936" t="str">
            <v>AUTOGLASS</v>
          </cell>
          <cell r="K936">
            <v>12</v>
          </cell>
          <cell r="L936">
            <v>2150.4</v>
          </cell>
          <cell r="M936">
            <v>2800</v>
          </cell>
        </row>
        <row r="937">
          <cell r="A937">
            <v>12375</v>
          </cell>
          <cell r="B937">
            <v>12375</v>
          </cell>
          <cell r="C937" t="str">
            <v xml:space="preserve">NISSAN X-TRAIL T30 (01-06) - LAMINATED FRONT WINDSCREEN - (LHD)</v>
          </cell>
          <cell r="D937" t="str">
            <v xml:space="preserve">T30-L LFW/X</v>
          </cell>
          <cell r="E937" t="str">
            <v xml:space="preserve">T30-L LFW/X</v>
          </cell>
          <cell r="F937" t="str">
            <v xml:space="preserve">NISSAN X-TRAIL T30 (01-06)</v>
          </cell>
          <cell r="G937" t="str">
            <v>NISSAN</v>
          </cell>
          <cell r="H937" t="str">
            <v xml:space="preserve">ZHEJIANG DAKE SAFETY GLASS CO.,LTD</v>
          </cell>
          <cell r="I937" t="str">
            <v>AUTOGLASS</v>
          </cell>
          <cell r="J937" t="str">
            <v>AUTOGLASS</v>
          </cell>
          <cell r="K937">
            <v>19.57</v>
          </cell>
          <cell r="L937">
            <v>2923</v>
          </cell>
          <cell r="M937">
            <v>4530</v>
          </cell>
        </row>
        <row r="938">
          <cell r="A938">
            <v>12001</v>
          </cell>
          <cell r="B938">
            <v>12001</v>
          </cell>
          <cell r="C938" t="str">
            <v xml:space="preserve">NISSAN X-TRAIL T31 5D SUV (07-) - REAR WINDSCREEN</v>
          </cell>
          <cell r="D938" t="str">
            <v xml:space="preserve">T31 RWHX</v>
          </cell>
          <cell r="E938" t="str">
            <v xml:space="preserve">140213 RW</v>
          </cell>
          <cell r="F938" t="str">
            <v xml:space="preserve">NISSAN X-TRAIL T31 (07-14)</v>
          </cell>
          <cell r="G938" t="str">
            <v>NISSAN</v>
          </cell>
          <cell r="H938" t="str">
            <v xml:space="preserve">ZHEJIANG DAKE SAFETY GLASS CO.,LTD</v>
          </cell>
          <cell r="I938" t="str">
            <v>AUTOGLASS</v>
          </cell>
          <cell r="J938" t="str">
            <v>AUTOGLASS</v>
          </cell>
          <cell r="K938">
            <v>12</v>
          </cell>
          <cell r="L938">
            <v>1999.5</v>
          </cell>
          <cell r="M938">
            <v>2500</v>
          </cell>
        </row>
        <row r="939">
          <cell r="A939">
            <v>11797</v>
          </cell>
          <cell r="B939" t="e">
            <v>#N/A</v>
          </cell>
          <cell r="C939" t="str">
            <v xml:space="preserve">NP200 - HEAD LAMP - LH (551-1174L-LD-EM)</v>
          </cell>
          <cell r="D939" t="str">
            <v xml:space="preserve">NP200-HLA-LH -NM</v>
          </cell>
          <cell r="F939" t="str">
            <v xml:space="preserve">NP200 PICK UP</v>
          </cell>
          <cell r="G939" t="str">
            <v>NISSAN</v>
          </cell>
          <cell r="H939" t="str">
            <v xml:space="preserve">AMEX AUTO &amp; HARDWARE LTD</v>
          </cell>
          <cell r="I939" t="str">
            <v xml:space="preserve">HEAD LAMP</v>
          </cell>
          <cell r="J939" t="str">
            <v xml:space="preserve">HEAD LAMP</v>
          </cell>
          <cell r="K939">
            <v>0</v>
          </cell>
          <cell r="L939">
            <v>0</v>
          </cell>
          <cell r="M939">
            <v>0</v>
          </cell>
        </row>
        <row r="940">
          <cell r="A940">
            <v>11796</v>
          </cell>
          <cell r="B940" t="e">
            <v>#N/A</v>
          </cell>
          <cell r="C940" t="str">
            <v xml:space="preserve">NP200 - HEAD LAMP - RH (551-1174R-RD-EM)</v>
          </cell>
          <cell r="D940" t="str">
            <v>NP200-HLA-RH-NM</v>
          </cell>
          <cell r="F940" t="str">
            <v xml:space="preserve">NP200 PICK UP</v>
          </cell>
          <cell r="G940" t="str">
            <v>NISSAN</v>
          </cell>
          <cell r="H940" t="str">
            <v xml:space="preserve">AMEX AUTO &amp; HARDWARE LTD</v>
          </cell>
          <cell r="I940" t="str">
            <v xml:space="preserve">HEAD LAMP</v>
          </cell>
          <cell r="J940" t="str">
            <v xml:space="preserve">HEAD LAMP</v>
          </cell>
          <cell r="K940">
            <v>0</v>
          </cell>
          <cell r="L940">
            <v>0</v>
          </cell>
          <cell r="M940">
            <v>0</v>
          </cell>
        </row>
        <row r="941">
          <cell r="A941">
            <v>12141</v>
          </cell>
          <cell r="B941" t="e">
            <v>#N/A</v>
          </cell>
          <cell r="C941" t="str">
            <v xml:space="preserve">NP200 - TAIL LAMP - RH (551-11978L-RD-UE)</v>
          </cell>
          <cell r="D941" t="str">
            <v>NP200-TLA-LH-NM</v>
          </cell>
          <cell r="F941" t="str">
            <v xml:space="preserve">NP200 PICK UP</v>
          </cell>
          <cell r="G941" t="str">
            <v>NISSAN</v>
          </cell>
          <cell r="H941" t="str">
            <v xml:space="preserve">AMEX AUTO &amp; HARDWARE LTD</v>
          </cell>
          <cell r="I941" t="str">
            <v xml:space="preserve">TAIL LAMP</v>
          </cell>
          <cell r="J941" t="str">
            <v xml:space="preserve">TAIL LAMP</v>
          </cell>
          <cell r="K941">
            <v>0</v>
          </cell>
          <cell r="L941">
            <v>0</v>
          </cell>
          <cell r="M941">
            <v>3500</v>
          </cell>
        </row>
        <row r="942">
          <cell r="A942">
            <v>13652</v>
          </cell>
          <cell r="B942">
            <v>13652</v>
          </cell>
          <cell r="C942" t="str">
            <v xml:space="preserve">NPR ELF 100P NEW - CORNER LAMP - LH</v>
          </cell>
          <cell r="D942" t="str">
            <v>NPR100PNEW-CLA-LH</v>
          </cell>
          <cell r="E942" t="str">
            <v>IZ02-0303</v>
          </cell>
          <cell r="G942" t="str">
            <v>NISSAN</v>
          </cell>
          <cell r="H942" t="str">
            <v xml:space="preserve">JIANGSU GELING AUTO PARTS CO.,LTD</v>
          </cell>
          <cell r="I942" t="str">
            <v xml:space="preserve">CORNER LAMP</v>
          </cell>
          <cell r="J942" t="str">
            <v xml:space="preserve">CORNER LAMP</v>
          </cell>
          <cell r="K942">
            <v>45</v>
          </cell>
          <cell r="L942">
            <v>1224</v>
          </cell>
          <cell r="M942">
            <v>1840</v>
          </cell>
        </row>
        <row r="943">
          <cell r="A943">
            <v>13651</v>
          </cell>
          <cell r="B943">
            <v>13651</v>
          </cell>
          <cell r="C943" t="str">
            <v xml:space="preserve">NPR ELF 100P NEW - CORNER LAMP - RH</v>
          </cell>
          <cell r="D943" t="str">
            <v>NPR100PNEW-CLA-RH</v>
          </cell>
          <cell r="E943" t="str">
            <v>IZ02-0303</v>
          </cell>
          <cell r="G943" t="str">
            <v>NISSAN</v>
          </cell>
          <cell r="H943" t="str">
            <v xml:space="preserve">JIANGSU GELING AUTO PARTS CO.,LTD</v>
          </cell>
          <cell r="I943" t="str">
            <v xml:space="preserve">CORNER LAMP</v>
          </cell>
          <cell r="J943" t="str">
            <v xml:space="preserve">CORNER LAMP</v>
          </cell>
          <cell r="K943">
            <v>45</v>
          </cell>
          <cell r="L943">
            <v>1224</v>
          </cell>
          <cell r="M943">
            <v>1840</v>
          </cell>
        </row>
        <row r="944">
          <cell r="A944">
            <v>13650</v>
          </cell>
          <cell r="B944">
            <v>13650</v>
          </cell>
          <cell r="C944" t="str">
            <v xml:space="preserve">NPR ELF 100P NEW - HEAD LAMP - LH</v>
          </cell>
          <cell r="D944" t="str">
            <v>NPR100NEW-HLA-LH</v>
          </cell>
          <cell r="E944" t="str">
            <v>GL-01-061</v>
          </cell>
          <cell r="G944" t="str">
            <v>NISSAN</v>
          </cell>
          <cell r="H944" t="str">
            <v xml:space="preserve">JIANGSU GELING AUTO PARTS CO.,LTD</v>
          </cell>
          <cell r="I944" t="str">
            <v xml:space="preserve">HEAD LAMP</v>
          </cell>
          <cell r="J944" t="str">
            <v xml:space="preserve">HEAD LAMP</v>
          </cell>
          <cell r="K944">
            <v>90</v>
          </cell>
          <cell r="L944">
            <v>2296</v>
          </cell>
          <cell r="M944">
            <v>3400</v>
          </cell>
        </row>
        <row r="945">
          <cell r="A945">
            <v>13649</v>
          </cell>
          <cell r="B945">
            <v>13649</v>
          </cell>
          <cell r="C945" t="str">
            <v xml:space="preserve">NPR ELF 100P NEW - HEAD LAMP - RH</v>
          </cell>
          <cell r="D945" t="str">
            <v>NPR100NEW-HLA-RH</v>
          </cell>
          <cell r="E945" t="str">
            <v>GL-01-061</v>
          </cell>
          <cell r="G945" t="str">
            <v>NISSAN</v>
          </cell>
          <cell r="H945" t="str">
            <v xml:space="preserve">JIANGSU GELING AUTO PARTS CO.,LTD</v>
          </cell>
          <cell r="I945" t="str">
            <v xml:space="preserve">HEAD LAMP</v>
          </cell>
          <cell r="J945" t="str">
            <v xml:space="preserve">HEAD LAMP</v>
          </cell>
          <cell r="K945">
            <v>90</v>
          </cell>
          <cell r="L945">
            <v>2296</v>
          </cell>
          <cell r="M945">
            <v>3400</v>
          </cell>
        </row>
        <row r="946">
          <cell r="A946">
            <v>14083</v>
          </cell>
          <cell r="B946" t="e">
            <v>#N/A</v>
          </cell>
          <cell r="C946" t="str">
            <v xml:space="preserve">NV200 (07-) BACK LAMP - LH</v>
          </cell>
          <cell r="D946" t="str">
            <v>NV200/07-BALA-LH</v>
          </cell>
          <cell r="E946" t="str">
            <v>NS35-0102B</v>
          </cell>
          <cell r="F946" t="str">
            <v>NV200/10</v>
          </cell>
          <cell r="G946" t="str">
            <v>NISSAN</v>
          </cell>
          <cell r="H946" t="str">
            <v xml:space="preserve">ANCHUI TINCAI SILK CO. LTD</v>
          </cell>
          <cell r="I946" t="str">
            <v xml:space="preserve">BACK LAMP</v>
          </cell>
          <cell r="J946" t="str">
            <v xml:space="preserve">BACK LAMP</v>
          </cell>
          <cell r="K946">
            <v>60</v>
          </cell>
          <cell r="L946">
            <v>1632</v>
          </cell>
          <cell r="M946">
            <v>2400</v>
          </cell>
        </row>
        <row r="947">
          <cell r="A947">
            <v>14082</v>
          </cell>
          <cell r="B947" t="e">
            <v>#N/A</v>
          </cell>
          <cell r="C947" t="str">
            <v xml:space="preserve">NV200 (07-) BACK LAMP - RH</v>
          </cell>
          <cell r="D947" t="str">
            <v>NV200/07-BALA-RH</v>
          </cell>
          <cell r="E947" t="str">
            <v>NS35-0102B</v>
          </cell>
          <cell r="F947" t="str">
            <v>NV200/09</v>
          </cell>
          <cell r="G947" t="str">
            <v>NISSAN</v>
          </cell>
          <cell r="H947" t="str">
            <v xml:space="preserve">ANCHUI TINCAI SILK CO. LTD</v>
          </cell>
          <cell r="I947" t="str">
            <v xml:space="preserve">BACK LAMP</v>
          </cell>
          <cell r="J947" t="str">
            <v xml:space="preserve">BACK LAMP</v>
          </cell>
          <cell r="K947">
            <v>60</v>
          </cell>
          <cell r="L947">
            <v>1632</v>
          </cell>
          <cell r="M947">
            <v>2400</v>
          </cell>
        </row>
        <row r="948">
          <cell r="A948">
            <v>13576</v>
          </cell>
          <cell r="B948" t="e">
            <v>#N/A</v>
          </cell>
          <cell r="C948" t="str">
            <v xml:space="preserve">NV200 (07-) DOOR MIRROR (ELECTRIC) - LH</v>
          </cell>
          <cell r="D948" t="str">
            <v>NV200/07-SME-LH</v>
          </cell>
          <cell r="E948" t="str">
            <v>NS35-0112</v>
          </cell>
          <cell r="G948" t="str">
            <v>NISSAN</v>
          </cell>
          <cell r="H948" t="str">
            <v xml:space="preserve">ANCHUI TINCAI SILK CO. LTD</v>
          </cell>
          <cell r="I948" t="str">
            <v xml:space="preserve">SIDE MIRROR</v>
          </cell>
          <cell r="J948" t="str">
            <v xml:space="preserve">SIDE MIRROR</v>
          </cell>
          <cell r="K948">
            <v>100</v>
          </cell>
          <cell r="L948">
            <v>2720</v>
          </cell>
          <cell r="M948">
            <v>4080</v>
          </cell>
        </row>
        <row r="949">
          <cell r="A949">
            <v>13575</v>
          </cell>
          <cell r="B949" t="e">
            <v>#N/A</v>
          </cell>
          <cell r="C949" t="str">
            <v xml:space="preserve">NV200 (07-) DOOR MIRROR (ELECTRIC) - RH</v>
          </cell>
          <cell r="D949" t="str">
            <v>NV200/07-SME-RH</v>
          </cell>
          <cell r="E949" t="str">
            <v>NS35-0112</v>
          </cell>
          <cell r="G949" t="str">
            <v>NISSAN</v>
          </cell>
          <cell r="H949" t="str">
            <v xml:space="preserve">ANCHUI TINCAI SILK CO. LTD</v>
          </cell>
          <cell r="I949" t="str">
            <v xml:space="preserve">SIDE MIRROR</v>
          </cell>
          <cell r="J949" t="str">
            <v xml:space="preserve">SIDE MIRROR</v>
          </cell>
          <cell r="K949">
            <v>100</v>
          </cell>
          <cell r="L949">
            <v>2720</v>
          </cell>
          <cell r="M949">
            <v>4080</v>
          </cell>
        </row>
        <row r="950">
          <cell r="A950">
            <v>13577</v>
          </cell>
          <cell r="B950" t="e">
            <v>#N/A</v>
          </cell>
          <cell r="C950" t="str">
            <v xml:space="preserve">NV200 (07-) FRONT BUMPER</v>
          </cell>
          <cell r="D950" t="str">
            <v>NV200-BPRF</v>
          </cell>
          <cell r="E950" t="str">
            <v>NS35-0107</v>
          </cell>
          <cell r="G950" t="str">
            <v>NISSAN</v>
          </cell>
          <cell r="H950" t="str">
            <v xml:space="preserve">ANCHUI TINCAI SILK CO. LTD</v>
          </cell>
          <cell r="I950" t="str">
            <v>BUMPER</v>
          </cell>
          <cell r="J950" t="str">
            <v>BUMPER</v>
          </cell>
          <cell r="K950">
            <v>130</v>
          </cell>
          <cell r="L950">
            <v>3316</v>
          </cell>
          <cell r="M950">
            <v>5000</v>
          </cell>
        </row>
        <row r="951">
          <cell r="A951">
            <v>13578</v>
          </cell>
          <cell r="B951" t="e">
            <v>#N/A</v>
          </cell>
          <cell r="C951" t="str">
            <v xml:space="preserve">NV200 (07-) GRILL</v>
          </cell>
          <cell r="D951" t="str">
            <v>NV200-GRL</v>
          </cell>
          <cell r="E951" t="str">
            <v>NS35-0111</v>
          </cell>
          <cell r="G951" t="str">
            <v>NISSAN</v>
          </cell>
          <cell r="H951" t="str">
            <v xml:space="preserve">ANCHUI TINCAI SILK CO. LTD</v>
          </cell>
          <cell r="I951" t="str">
            <v>GRILL</v>
          </cell>
          <cell r="J951" t="str">
            <v>GRILL</v>
          </cell>
          <cell r="K951">
            <v>115</v>
          </cell>
          <cell r="L951">
            <v>2933</v>
          </cell>
          <cell r="M951">
            <v>4400</v>
          </cell>
        </row>
        <row r="952">
          <cell r="A952">
            <v>14081</v>
          </cell>
          <cell r="B952" t="e">
            <v>#N/A</v>
          </cell>
          <cell r="C952" t="str">
            <v xml:space="preserve">NV200 (07-) HEAD LAMP - LH</v>
          </cell>
          <cell r="D952" t="str">
            <v>NV200/07-HLA-LH</v>
          </cell>
          <cell r="E952" t="str">
            <v>NS35-0101</v>
          </cell>
          <cell r="F952" t="str">
            <v>NV200/08</v>
          </cell>
          <cell r="G952" t="str">
            <v>NISSAN</v>
          </cell>
          <cell r="H952" t="str">
            <v xml:space="preserve">ANCHUI TINCAI SILK CO. LTD</v>
          </cell>
          <cell r="I952" t="str">
            <v xml:space="preserve">HEAD LAMP</v>
          </cell>
          <cell r="J952" t="str">
            <v xml:space="preserve">HEAD LAMP</v>
          </cell>
          <cell r="K952">
            <v>180</v>
          </cell>
          <cell r="L952">
            <v>4896</v>
          </cell>
          <cell r="M952">
            <v>7300</v>
          </cell>
        </row>
        <row r="953">
          <cell r="A953">
            <v>14080</v>
          </cell>
          <cell r="B953" t="e">
            <v>#N/A</v>
          </cell>
          <cell r="C953" t="str">
            <v xml:space="preserve">NV200 (07-) HEAD LAMP - RH</v>
          </cell>
          <cell r="D953" t="str">
            <v>NV200/07-HLA-RH</v>
          </cell>
          <cell r="E953" t="str">
            <v>NS35-0101</v>
          </cell>
          <cell r="F953" t="str">
            <v>NV200/07</v>
          </cell>
          <cell r="G953" t="str">
            <v>NISSAN</v>
          </cell>
          <cell r="H953" t="str">
            <v xml:space="preserve">ANCHUI TINCAI SILK CO. LTD</v>
          </cell>
          <cell r="I953" t="str">
            <v xml:space="preserve">HEAD LAMP</v>
          </cell>
          <cell r="J953" t="str">
            <v xml:space="preserve">HEAD LAMP</v>
          </cell>
          <cell r="K953">
            <v>180</v>
          </cell>
          <cell r="L953">
            <v>4896</v>
          </cell>
          <cell r="M953">
            <v>7300</v>
          </cell>
        </row>
        <row r="954">
          <cell r="A954">
            <v>13579</v>
          </cell>
          <cell r="B954" t="e">
            <v>#N/A</v>
          </cell>
          <cell r="C954" t="str">
            <v xml:space="preserve">NV200 (07-) REAR BUMPER</v>
          </cell>
          <cell r="D954" t="str">
            <v>NV200-BPRR</v>
          </cell>
          <cell r="E954" t="str">
            <v>NS35-0108</v>
          </cell>
          <cell r="G954" t="str">
            <v>NISSAN</v>
          </cell>
          <cell r="H954" t="str">
            <v xml:space="preserve">ANCHUI TINCAI SILK CO. LTD</v>
          </cell>
          <cell r="I954" t="str">
            <v>BUMPER</v>
          </cell>
          <cell r="J954" t="str">
            <v>BUMPER</v>
          </cell>
          <cell r="K954">
            <v>90</v>
          </cell>
          <cell r="L954">
            <v>2448</v>
          </cell>
          <cell r="M954">
            <v>3670</v>
          </cell>
        </row>
        <row r="955">
          <cell r="A955">
            <v>13581</v>
          </cell>
          <cell r="B955" t="e">
            <v>#N/A</v>
          </cell>
          <cell r="C955" t="str">
            <v xml:space="preserve">NV200 (07-) TAIL LAMP - LH</v>
          </cell>
          <cell r="D955" t="str">
            <v>NV200-TLA-LH</v>
          </cell>
          <cell r="E955" t="str">
            <v>NS35-0102A</v>
          </cell>
          <cell r="G955" t="str">
            <v>NISSAN</v>
          </cell>
          <cell r="H955" t="str">
            <v xml:space="preserve">ANCHUI TINCAI SILK CO. LTD</v>
          </cell>
          <cell r="I955" t="str">
            <v xml:space="preserve">TAIL LAMP</v>
          </cell>
          <cell r="J955" t="str">
            <v xml:space="preserve">TAIL LAMP</v>
          </cell>
          <cell r="K955">
            <v>80</v>
          </cell>
          <cell r="L955">
            <v>2176</v>
          </cell>
          <cell r="M955">
            <v>3260</v>
          </cell>
        </row>
        <row r="956">
          <cell r="A956">
            <v>13580</v>
          </cell>
          <cell r="B956" t="e">
            <v>#N/A</v>
          </cell>
          <cell r="C956" t="str">
            <v xml:space="preserve">NV200 (07-) TAIL LAMP - RH</v>
          </cell>
          <cell r="D956" t="str">
            <v>NV200-TLA-RH</v>
          </cell>
          <cell r="E956" t="str">
            <v>NS35-0102A</v>
          </cell>
          <cell r="F956" t="str">
            <v xml:space="preserve">NV200 (07-)</v>
          </cell>
          <cell r="G956" t="str">
            <v>NISSAN</v>
          </cell>
          <cell r="H956" t="str">
            <v xml:space="preserve">ANHUI TINCAI</v>
          </cell>
          <cell r="I956" t="str">
            <v xml:space="preserve">TAIL LAMP</v>
          </cell>
          <cell r="K956">
            <v>80</v>
          </cell>
          <cell r="L956">
            <v>2176</v>
          </cell>
          <cell r="M956">
            <v>3260</v>
          </cell>
        </row>
        <row r="957">
          <cell r="A957">
            <v>12176</v>
          </cell>
          <cell r="B957" t="e">
            <v>#N/A</v>
          </cell>
          <cell r="C957" t="str">
            <v xml:space="preserve">PICK UP 620 (72-79) - GRILL</v>
          </cell>
          <cell r="D957" t="str">
            <v>620/72-GRL</v>
          </cell>
          <cell r="G957" t="str">
            <v>NISSAN</v>
          </cell>
          <cell r="H957" t="str">
            <v xml:space="preserve">BEIN PARTS LIMITED</v>
          </cell>
          <cell r="I957" t="str">
            <v>GRILL</v>
          </cell>
          <cell r="J957" t="str">
            <v>GRILL</v>
          </cell>
          <cell r="K957">
            <v>0</v>
          </cell>
          <cell r="L957">
            <v>0</v>
          </cell>
          <cell r="M957">
            <v>2500</v>
          </cell>
        </row>
        <row r="958">
          <cell r="A958">
            <v>11065</v>
          </cell>
          <cell r="B958">
            <v>11065</v>
          </cell>
          <cell r="C958" t="str">
            <v xml:space="preserve">PICK UP 720 (79-83) - BUMPER LAMP - LH</v>
          </cell>
          <cell r="D958" t="str">
            <v>720/79-BLA-LH</v>
          </cell>
          <cell r="E958" t="str">
            <v>NS01-0205A</v>
          </cell>
          <cell r="G958" t="str">
            <v>NISSAN</v>
          </cell>
          <cell r="H958" t="str">
            <v xml:space="preserve">ANCHUI TINCAI SILK CO. LTD</v>
          </cell>
          <cell r="I958" t="str">
            <v xml:space="preserve">BUMPER LAMP</v>
          </cell>
          <cell r="J958" t="str">
            <v xml:space="preserve">BUMPER LAMP</v>
          </cell>
          <cell r="K958">
            <v>7</v>
          </cell>
          <cell r="L958">
            <v>178</v>
          </cell>
          <cell r="M958">
            <v>270</v>
          </cell>
        </row>
        <row r="959">
          <cell r="A959">
            <v>11066</v>
          </cell>
          <cell r="B959">
            <v>11066</v>
          </cell>
          <cell r="C959" t="str">
            <v xml:space="preserve">PICK UP 720 (79-83) - BUMPER LAMP - RH</v>
          </cell>
          <cell r="D959" t="str">
            <v>720/79-BLA-RH</v>
          </cell>
          <cell r="E959" t="str">
            <v>NS01-0205A</v>
          </cell>
          <cell r="G959" t="str">
            <v>NISSAN</v>
          </cell>
          <cell r="H959" t="str">
            <v xml:space="preserve">ANCHUI TINCAI SILK CO. LTD</v>
          </cell>
          <cell r="I959" t="str">
            <v xml:space="preserve">BUMPER LAMP</v>
          </cell>
          <cell r="J959" t="str">
            <v xml:space="preserve">BUMPER LAMP</v>
          </cell>
          <cell r="K959">
            <v>7</v>
          </cell>
          <cell r="L959">
            <v>178</v>
          </cell>
          <cell r="M959">
            <v>270</v>
          </cell>
        </row>
        <row r="960">
          <cell r="A960">
            <v>11809</v>
          </cell>
          <cell r="B960">
            <v>11809</v>
          </cell>
          <cell r="C960" t="str">
            <v xml:space="preserve">PICK UP 720 (79-83) - BUMPER LENS - LH</v>
          </cell>
          <cell r="D960" t="str">
            <v>720/79-BLS-LH</v>
          </cell>
          <cell r="E960" t="str">
            <v>00-NS01-0205A</v>
          </cell>
          <cell r="F960" t="str">
            <v xml:space="preserve">NISSAN PICK UP 720 (79-83)</v>
          </cell>
          <cell r="G960" t="str">
            <v>NISSAN</v>
          </cell>
          <cell r="H960" t="str">
            <v xml:space="preserve">ANCHUI TINCAI SILK CO. LTD</v>
          </cell>
          <cell r="I960" t="str">
            <v>LENS</v>
          </cell>
          <cell r="J960" t="str">
            <v>LENS</v>
          </cell>
          <cell r="K960">
            <v>0.33</v>
          </cell>
          <cell r="L960">
            <v>52</v>
          </cell>
          <cell r="M960">
            <v>80</v>
          </cell>
        </row>
        <row r="961">
          <cell r="A961">
            <v>11808</v>
          </cell>
          <cell r="B961">
            <v>11808</v>
          </cell>
          <cell r="C961" t="str">
            <v xml:space="preserve">PICK UP 720 (79-83) - BUMPER LENS - RH</v>
          </cell>
          <cell r="D961" t="str">
            <v>720/79-BLS-RH</v>
          </cell>
          <cell r="E961" t="str">
            <v>00-NS01-0205A</v>
          </cell>
          <cell r="F961" t="str">
            <v xml:space="preserve">NISSAN PICK UP 720 (79-83)</v>
          </cell>
          <cell r="G961" t="str">
            <v>NISSAN</v>
          </cell>
          <cell r="H961" t="str">
            <v xml:space="preserve">ANCHUI TINCAI SILK CO. LTD</v>
          </cell>
          <cell r="I961" t="str">
            <v>LENS</v>
          </cell>
          <cell r="J961" t="str">
            <v>LENS</v>
          </cell>
          <cell r="K961">
            <v>0.33</v>
          </cell>
          <cell r="L961">
            <v>52</v>
          </cell>
          <cell r="M961">
            <v>80</v>
          </cell>
        </row>
        <row r="962">
          <cell r="A962">
            <v>11067</v>
          </cell>
          <cell r="B962" t="e">
            <v>#N/A</v>
          </cell>
          <cell r="C962" t="str">
            <v xml:space="preserve">PICK UP 720 (79-83) - CORNER LAMP (BLACK) - LH</v>
          </cell>
          <cell r="D962" t="str">
            <v>720/79-CLAB-LH</v>
          </cell>
          <cell r="E962" t="str">
            <v>NS01-0203</v>
          </cell>
          <cell r="G962" t="str">
            <v>NISSAN</v>
          </cell>
          <cell r="H962" t="str">
            <v xml:space="preserve">ANCHUI TINCAI SILK CO. LTD</v>
          </cell>
          <cell r="I962" t="str">
            <v xml:space="preserve">CORNER LAMP</v>
          </cell>
          <cell r="J962" t="str">
            <v xml:space="preserve">CORNER LAMP</v>
          </cell>
          <cell r="K962">
            <v>0.93</v>
          </cell>
          <cell r="L962">
            <v>145</v>
          </cell>
          <cell r="M962">
            <v>230</v>
          </cell>
        </row>
        <row r="963">
          <cell r="A963">
            <v>11068</v>
          </cell>
          <cell r="B963">
            <v>11068</v>
          </cell>
          <cell r="C963" t="str">
            <v xml:space="preserve">PICK UP 720 (79-83) - CORNER LAMP (BLACK) - RH</v>
          </cell>
          <cell r="D963" t="str">
            <v>720/79-CLAB-RH</v>
          </cell>
          <cell r="E963" t="str">
            <v>NS01-0203</v>
          </cell>
          <cell r="G963" t="str">
            <v>NISSAN</v>
          </cell>
          <cell r="H963" t="str">
            <v xml:space="preserve">ANCHUI TINCAI SILK CO. LTD</v>
          </cell>
          <cell r="I963" t="str">
            <v xml:space="preserve">CORNER LAMP</v>
          </cell>
          <cell r="J963" t="str">
            <v xml:space="preserve">CORNER LAMP</v>
          </cell>
          <cell r="K963">
            <v>0.93</v>
          </cell>
          <cell r="L963">
            <v>145</v>
          </cell>
          <cell r="M963">
            <v>230</v>
          </cell>
        </row>
        <row r="964">
          <cell r="A964">
            <v>12513</v>
          </cell>
          <cell r="B964">
            <v>12513</v>
          </cell>
          <cell r="C964" t="str">
            <v xml:space="preserve">PICK UP 720 (79-83) - CORNER LAMP (CHROME) - LH</v>
          </cell>
          <cell r="D964" t="str">
            <v>720/79-CLAC-LH</v>
          </cell>
          <cell r="E964" t="str">
            <v>NS01-0203A</v>
          </cell>
          <cell r="G964" t="str">
            <v>NISSAN</v>
          </cell>
          <cell r="H964" t="str">
            <v xml:space="preserve">ANCHUI TINCAI SILK CO. LTD</v>
          </cell>
          <cell r="I964" t="str">
            <v xml:space="preserve">CORNER LAMP</v>
          </cell>
          <cell r="J964" t="str">
            <v xml:space="preserve">CORNER LAMP</v>
          </cell>
          <cell r="K964">
            <v>0</v>
          </cell>
          <cell r="L964">
            <v>0</v>
          </cell>
          <cell r="M964">
            <v>150</v>
          </cell>
        </row>
        <row r="965">
          <cell r="A965">
            <v>11643</v>
          </cell>
          <cell r="B965">
            <v>11643</v>
          </cell>
          <cell r="C965" t="str">
            <v xml:space="preserve">PICK UP 720 (79-83) - CORNER LAMP (CHROME) - RH</v>
          </cell>
          <cell r="D965" t="str">
            <v>720/79-CLAC-RH</v>
          </cell>
          <cell r="E965" t="str">
            <v>NS01-0203A</v>
          </cell>
          <cell r="G965" t="str">
            <v>NISSAN</v>
          </cell>
          <cell r="H965" t="str">
            <v xml:space="preserve">ANCHUI TINCAI SILK CO. LTD</v>
          </cell>
          <cell r="I965" t="str">
            <v xml:space="preserve">CORNER LAMP</v>
          </cell>
          <cell r="J965" t="str">
            <v xml:space="preserve">CORNER LAMP</v>
          </cell>
          <cell r="K965">
            <v>1.1100000000000001</v>
          </cell>
          <cell r="L965">
            <v>173</v>
          </cell>
          <cell r="M965">
            <v>270</v>
          </cell>
        </row>
        <row r="966">
          <cell r="A966">
            <v>11069</v>
          </cell>
          <cell r="B966">
            <v>11069</v>
          </cell>
          <cell r="C966" t="str">
            <v xml:space="preserve">PICK UP 720 (79-83) - CORNER LENS - LH</v>
          </cell>
          <cell r="D966" t="str">
            <v>720/79-CLS-LH</v>
          </cell>
          <cell r="E966" t="str">
            <v>00-NS01-0203</v>
          </cell>
          <cell r="G966" t="str">
            <v>NISSAN</v>
          </cell>
          <cell r="H966" t="str">
            <v xml:space="preserve">ANCHUI TINCAI SILK CO. LTD</v>
          </cell>
          <cell r="I966" t="str">
            <v>LENS</v>
          </cell>
          <cell r="J966" t="str">
            <v>LENS</v>
          </cell>
          <cell r="K966">
            <v>0.28000000000000003</v>
          </cell>
          <cell r="L966">
            <v>44</v>
          </cell>
          <cell r="M966">
            <v>70</v>
          </cell>
        </row>
        <row r="967">
          <cell r="A967">
            <v>11070</v>
          </cell>
          <cell r="B967">
            <v>11070</v>
          </cell>
          <cell r="C967" t="str">
            <v xml:space="preserve">PICK UP 720 (79-83) - CORNER LENS - RH</v>
          </cell>
          <cell r="D967" t="str">
            <v>720/79-CLS-RH</v>
          </cell>
          <cell r="E967" t="str">
            <v>00-NS01-0203</v>
          </cell>
          <cell r="G967" t="str">
            <v>NISSAN</v>
          </cell>
          <cell r="H967" t="str">
            <v xml:space="preserve">ANCHUI TINCAI SILK CO. LTD</v>
          </cell>
          <cell r="I967" t="str">
            <v>LENS</v>
          </cell>
          <cell r="J967" t="str">
            <v>LENS</v>
          </cell>
          <cell r="K967">
            <v>0.28000000000000003</v>
          </cell>
          <cell r="L967">
            <v>44</v>
          </cell>
          <cell r="M967">
            <v>70</v>
          </cell>
        </row>
        <row r="968">
          <cell r="A968">
            <v>11840</v>
          </cell>
          <cell r="B968" t="e">
            <v>#N/A</v>
          </cell>
          <cell r="C968" t="str">
            <v xml:space="preserve">PICK UP 720 (79-83) - FRONT GRILL D/SQ</v>
          </cell>
          <cell r="D968" t="str">
            <v>720/79-GRL</v>
          </cell>
          <cell r="G968" t="str">
            <v>NISSAN</v>
          </cell>
          <cell r="I968" t="str">
            <v>GRILL</v>
          </cell>
          <cell r="J968" t="str">
            <v>GRILL</v>
          </cell>
          <cell r="K968">
            <v>0</v>
          </cell>
          <cell r="L968">
            <v>0</v>
          </cell>
          <cell r="M968">
            <v>1700</v>
          </cell>
        </row>
        <row r="969">
          <cell r="A969">
            <v>12075</v>
          </cell>
          <cell r="B969">
            <v>12075</v>
          </cell>
          <cell r="C969" t="str">
            <v xml:space="preserve">PICK UP 720 (79-83) - SIDE MIRROR (BLACK) - LH</v>
          </cell>
          <cell r="D969" t="str">
            <v>720/79-SMB-LH</v>
          </cell>
          <cell r="E969" t="str">
            <v>H-0295</v>
          </cell>
          <cell r="F969" t="str">
            <v xml:space="preserve">NISSAN PICK UP 720 (79-83)</v>
          </cell>
          <cell r="G969" t="str">
            <v>NISSAN</v>
          </cell>
          <cell r="H969" t="str">
            <v xml:space="preserve">KINGMIRROR CHINA</v>
          </cell>
          <cell r="I969" t="str">
            <v xml:space="preserve">SIDE MIRROR</v>
          </cell>
          <cell r="J969" t="str">
            <v xml:space="preserve">SIDE MIRROR</v>
          </cell>
          <cell r="K969">
            <v>0.92</v>
          </cell>
          <cell r="L969">
            <v>154.56</v>
          </cell>
          <cell r="M969">
            <v>210</v>
          </cell>
        </row>
        <row r="970">
          <cell r="A970">
            <v>12074</v>
          </cell>
          <cell r="B970">
            <v>12074</v>
          </cell>
          <cell r="C970" t="str">
            <v xml:space="preserve">PICK UP 720 (79-83) - SIDE MIRROR (BLACK) - RH</v>
          </cell>
          <cell r="D970" t="str">
            <v>720/79-SMB-RH</v>
          </cell>
          <cell r="E970" t="str">
            <v>H-0295</v>
          </cell>
          <cell r="F970" t="str">
            <v xml:space="preserve">NISSAN PICK UP 720 (79-83)</v>
          </cell>
          <cell r="G970" t="str">
            <v>NISSAN</v>
          </cell>
          <cell r="H970" t="str">
            <v xml:space="preserve">KINGMIRROR CHINA</v>
          </cell>
          <cell r="I970" t="str">
            <v xml:space="preserve">SIDE MIRROR</v>
          </cell>
          <cell r="J970" t="str">
            <v xml:space="preserve">SIDE MIRROR</v>
          </cell>
          <cell r="K970">
            <v>0.92</v>
          </cell>
          <cell r="L970">
            <v>154.56</v>
          </cell>
          <cell r="M970">
            <v>210</v>
          </cell>
        </row>
        <row r="971">
          <cell r="A971">
            <v>12073</v>
          </cell>
          <cell r="B971">
            <v>12073</v>
          </cell>
          <cell r="C971" t="str">
            <v xml:space="preserve">PICK UP 720 (79-83) - SIDE MIRROR (CHROME) - LH</v>
          </cell>
          <cell r="D971" t="str">
            <v>720/79-SMC-LH</v>
          </cell>
          <cell r="E971" t="str">
            <v>H-0297</v>
          </cell>
          <cell r="F971" t="str">
            <v xml:space="preserve">NISSAN PICK UP 720 (79-83)</v>
          </cell>
          <cell r="G971" t="str">
            <v>NISSAN</v>
          </cell>
          <cell r="H971" t="str">
            <v xml:space="preserve">KINGMIRROR CHINA</v>
          </cell>
          <cell r="I971" t="str">
            <v xml:space="preserve">SIDE MIRROR</v>
          </cell>
          <cell r="J971" t="str">
            <v xml:space="preserve">SIDE MIRROR</v>
          </cell>
          <cell r="K971">
            <v>8.06</v>
          </cell>
          <cell r="L971">
            <v>158.77000000000001</v>
          </cell>
          <cell r="M971">
            <v>280</v>
          </cell>
        </row>
        <row r="972">
          <cell r="A972">
            <v>12072</v>
          </cell>
          <cell r="B972">
            <v>12072</v>
          </cell>
          <cell r="C972" t="str">
            <v xml:space="preserve">PICK UP 720 (79-83) - SIDE MIRROR (CHROME) - RH</v>
          </cell>
          <cell r="D972" t="str">
            <v>720/79-SMC-RH</v>
          </cell>
          <cell r="E972" t="str">
            <v>H-0297</v>
          </cell>
          <cell r="F972" t="str">
            <v xml:space="preserve">NISSAN PICK UP 720 (79-83)</v>
          </cell>
          <cell r="G972" t="str">
            <v>NISSAN</v>
          </cell>
          <cell r="H972" t="str">
            <v xml:space="preserve">KINGMIRROR CHINA</v>
          </cell>
          <cell r="I972" t="str">
            <v xml:space="preserve">SIDE MIRROR</v>
          </cell>
          <cell r="J972" t="str">
            <v xml:space="preserve">SIDE MIRROR</v>
          </cell>
          <cell r="K972">
            <v>8.06</v>
          </cell>
          <cell r="L972">
            <v>158.77000000000001</v>
          </cell>
          <cell r="M972">
            <v>280</v>
          </cell>
        </row>
        <row r="973">
          <cell r="A973">
            <v>11071</v>
          </cell>
          <cell r="B973">
            <v>11071</v>
          </cell>
          <cell r="C973" t="str">
            <v xml:space="preserve">PICK UP 720 (84-85) - CORNER LAMP (BLACK) - LH</v>
          </cell>
          <cell r="D973" t="str">
            <v>720/84-CLAB-LH</v>
          </cell>
          <cell r="E973" t="str">
            <v>NS01-0303A</v>
          </cell>
          <cell r="G973" t="str">
            <v>NISSAN</v>
          </cell>
          <cell r="H973" t="str">
            <v xml:space="preserve">ANCHUI TINCAI SILK CO. LTD</v>
          </cell>
          <cell r="I973" t="str">
            <v xml:space="preserve">CORNER LAMP</v>
          </cell>
          <cell r="J973" t="str">
            <v xml:space="preserve">CORNER LAMP</v>
          </cell>
          <cell r="K973">
            <v>12</v>
          </cell>
          <cell r="L973">
            <v>306</v>
          </cell>
          <cell r="M973">
            <v>460</v>
          </cell>
        </row>
        <row r="974">
          <cell r="A974">
            <v>11072</v>
          </cell>
          <cell r="B974">
            <v>11072</v>
          </cell>
          <cell r="C974" t="str">
            <v xml:space="preserve">PICK UP 720 (84-85) - CORNER LAMP (BLACK) - RH</v>
          </cell>
          <cell r="D974" t="str">
            <v>720/84-CLAB-RH</v>
          </cell>
          <cell r="E974" t="str">
            <v>NS01-0303A</v>
          </cell>
          <cell r="G974" t="str">
            <v>NISSAN</v>
          </cell>
          <cell r="H974" t="str">
            <v xml:space="preserve">ANCHUI TINCAI SILK CO. LTD</v>
          </cell>
          <cell r="I974" t="str">
            <v xml:space="preserve">CORNER LAMP</v>
          </cell>
          <cell r="J974" t="str">
            <v xml:space="preserve">CORNER LAMP</v>
          </cell>
          <cell r="K974">
            <v>12</v>
          </cell>
          <cell r="L974">
            <v>306</v>
          </cell>
          <cell r="M974">
            <v>460</v>
          </cell>
        </row>
        <row r="975">
          <cell r="A975">
            <v>11073</v>
          </cell>
          <cell r="B975">
            <v>11073</v>
          </cell>
          <cell r="C975" t="str">
            <v xml:space="preserve">PICK UP 720 (84-85) - CORNER LAMP (CHROME) - LH</v>
          </cell>
          <cell r="D975" t="str">
            <v>720/84-CLAC-LH</v>
          </cell>
          <cell r="E975" t="str">
            <v>NS01-0303</v>
          </cell>
          <cell r="G975" t="str">
            <v>NISSAN</v>
          </cell>
          <cell r="H975" t="str">
            <v xml:space="preserve">ANCHUI TINCAI SILK CO. LTD</v>
          </cell>
          <cell r="I975" t="str">
            <v xml:space="preserve">CORNER LAMP</v>
          </cell>
          <cell r="J975" t="str">
            <v xml:space="preserve">CORNER LAMP</v>
          </cell>
          <cell r="K975">
            <v>1.1100000000000001</v>
          </cell>
          <cell r="L975">
            <v>173</v>
          </cell>
          <cell r="M975">
            <v>270</v>
          </cell>
        </row>
        <row r="976">
          <cell r="A976">
            <v>11074</v>
          </cell>
          <cell r="B976">
            <v>11074</v>
          </cell>
          <cell r="C976" t="str">
            <v xml:space="preserve">PICK UP 720 (84-85) - CORNER LAMP (CHROME) - RH</v>
          </cell>
          <cell r="D976" t="str">
            <v>720/84-CLAC-RH</v>
          </cell>
          <cell r="E976" t="str">
            <v>NS01-0303</v>
          </cell>
          <cell r="G976" t="str">
            <v>NISSAN</v>
          </cell>
          <cell r="H976" t="str">
            <v xml:space="preserve">ANCHUI TINCAI SILK CO. LTD</v>
          </cell>
          <cell r="I976" t="str">
            <v xml:space="preserve">CORNER LAMP</v>
          </cell>
          <cell r="J976" t="str">
            <v xml:space="preserve">CORNER LAMP</v>
          </cell>
          <cell r="K976">
            <v>1.1100000000000001</v>
          </cell>
          <cell r="L976">
            <v>173</v>
          </cell>
          <cell r="M976">
            <v>270</v>
          </cell>
        </row>
        <row r="977">
          <cell r="A977">
            <v>11646</v>
          </cell>
          <cell r="B977">
            <v>11646</v>
          </cell>
          <cell r="C977" t="str">
            <v xml:space="preserve">PICK UP 720 (84-85) - CORNER LENS - LH</v>
          </cell>
          <cell r="D977" t="str">
            <v>720/84-CLS-LH</v>
          </cell>
          <cell r="E977" t="str">
            <v>00-NS01-0303</v>
          </cell>
          <cell r="G977" t="str">
            <v>NISSAN</v>
          </cell>
          <cell r="H977" t="str">
            <v xml:space="preserve">ANCHUI TINCAI SILK CO. LTD</v>
          </cell>
          <cell r="I977" t="str">
            <v>LENS</v>
          </cell>
          <cell r="J977" t="str">
            <v>LENS</v>
          </cell>
          <cell r="K977">
            <v>0.33</v>
          </cell>
          <cell r="L977">
            <v>52</v>
          </cell>
          <cell r="M977">
            <v>80</v>
          </cell>
        </row>
        <row r="978">
          <cell r="A978">
            <v>11647</v>
          </cell>
          <cell r="B978">
            <v>11647</v>
          </cell>
          <cell r="C978" t="str">
            <v xml:space="preserve">PICK UP 720 (84-85) - CORNER LENS - RH</v>
          </cell>
          <cell r="D978" t="str">
            <v>720/84-CLS-RH</v>
          </cell>
          <cell r="E978" t="str">
            <v>00-NS01-0303</v>
          </cell>
          <cell r="G978" t="str">
            <v>NISSAN</v>
          </cell>
          <cell r="H978" t="str">
            <v xml:space="preserve">ANCHUI TINCAI SILK CO. LTD</v>
          </cell>
          <cell r="I978" t="str">
            <v>LENS</v>
          </cell>
          <cell r="J978" t="str">
            <v>LENS</v>
          </cell>
          <cell r="K978">
            <v>0.33</v>
          </cell>
          <cell r="L978">
            <v>52</v>
          </cell>
          <cell r="M978">
            <v>80</v>
          </cell>
        </row>
        <row r="979">
          <cell r="A979">
            <v>11841</v>
          </cell>
          <cell r="B979" t="e">
            <v>#N/A</v>
          </cell>
          <cell r="C979" t="str">
            <v xml:space="preserve">PICK UP 720 (84-85) - FRONT GRILL (4WD)</v>
          </cell>
          <cell r="D979" t="str">
            <v>720/84-GRL-4WD</v>
          </cell>
          <cell r="G979" t="str">
            <v>NISSAN</v>
          </cell>
          <cell r="I979" t="str">
            <v>GRILL</v>
          </cell>
          <cell r="J979" t="str">
            <v>GRILL</v>
          </cell>
          <cell r="K979">
            <v>0</v>
          </cell>
          <cell r="L979">
            <v>0</v>
          </cell>
          <cell r="M979">
            <v>1500</v>
          </cell>
        </row>
        <row r="980">
          <cell r="A980">
            <v>11076</v>
          </cell>
          <cell r="B980">
            <v>11076</v>
          </cell>
          <cell r="C980" t="str">
            <v xml:space="preserve">PICK UP 720 (84-85) - TAIL LAMP (BLACK) - LH</v>
          </cell>
          <cell r="D980" t="str">
            <v>720/84-TLAB-RH</v>
          </cell>
          <cell r="E980" t="str">
            <v>NS01-0302A</v>
          </cell>
          <cell r="G980" t="str">
            <v>NISSAN</v>
          </cell>
          <cell r="H980" t="str">
            <v xml:space="preserve">ANCHUI TINCAI SILK CO. LTD</v>
          </cell>
          <cell r="I980" t="str">
            <v xml:space="preserve">TAIL LAMP</v>
          </cell>
          <cell r="J980" t="str">
            <v xml:space="preserve">TAIL LAMP</v>
          </cell>
          <cell r="K980">
            <v>14</v>
          </cell>
          <cell r="L980">
            <v>357</v>
          </cell>
          <cell r="M980">
            <v>540</v>
          </cell>
        </row>
        <row r="981">
          <cell r="A981">
            <v>11075</v>
          </cell>
          <cell r="B981">
            <v>11075</v>
          </cell>
          <cell r="C981" t="str">
            <v xml:space="preserve">PICK UP 720 (84-85) - TAIL LAMP (BLACK) - RH</v>
          </cell>
          <cell r="D981" t="str">
            <v>720/84-TLAB-RH</v>
          </cell>
          <cell r="E981" t="str">
            <v>NS01-0302A</v>
          </cell>
          <cell r="G981" t="str">
            <v>NISSAN</v>
          </cell>
          <cell r="H981" t="str">
            <v xml:space="preserve">ANCHUI TINCAI SILK CO. LTD</v>
          </cell>
          <cell r="I981" t="str">
            <v xml:space="preserve">TAIL LAMP</v>
          </cell>
          <cell r="J981" t="str">
            <v xml:space="preserve">TAIL LAMP</v>
          </cell>
          <cell r="K981">
            <v>14</v>
          </cell>
          <cell r="L981">
            <v>357</v>
          </cell>
          <cell r="M981">
            <v>540</v>
          </cell>
        </row>
        <row r="982">
          <cell r="A982">
            <v>11078</v>
          </cell>
          <cell r="B982">
            <v>11078</v>
          </cell>
          <cell r="C982" t="str">
            <v xml:space="preserve">PICK UP 720 (84-85) - TAIL LAMP (CHROME) - LH</v>
          </cell>
          <cell r="D982" t="str">
            <v>720/84-TLAC-LH</v>
          </cell>
          <cell r="E982" t="str">
            <v>NS01-0302</v>
          </cell>
          <cell r="G982" t="str">
            <v>NISSAN</v>
          </cell>
          <cell r="H982" t="str">
            <v xml:space="preserve">ANCHUI TINCAI SILK CO. LTD</v>
          </cell>
          <cell r="I982" t="str">
            <v xml:space="preserve">TAIL LAMP</v>
          </cell>
          <cell r="J982" t="str">
            <v xml:space="preserve">TAIL LAMP</v>
          </cell>
          <cell r="K982">
            <v>16</v>
          </cell>
          <cell r="L982">
            <v>408</v>
          </cell>
          <cell r="M982">
            <v>610</v>
          </cell>
        </row>
        <row r="983">
          <cell r="A983">
            <v>11077</v>
          </cell>
          <cell r="B983">
            <v>11077</v>
          </cell>
          <cell r="C983" t="str">
            <v xml:space="preserve">PICK UP 720 (84-85) - TAIL LAMP (CHROME) - RH</v>
          </cell>
          <cell r="D983" t="str">
            <v>720/84-TLAC-RH</v>
          </cell>
          <cell r="E983" t="str">
            <v>NS01-0302</v>
          </cell>
          <cell r="G983" t="str">
            <v>NISSAN</v>
          </cell>
          <cell r="H983" t="str">
            <v xml:space="preserve">ANCHUI TINCAI SILK CO. LTD</v>
          </cell>
          <cell r="I983" t="str">
            <v xml:space="preserve">TAIL LAMP</v>
          </cell>
          <cell r="J983" t="str">
            <v xml:space="preserve">TAIL LAMP</v>
          </cell>
          <cell r="K983">
            <v>16</v>
          </cell>
          <cell r="L983">
            <v>408</v>
          </cell>
          <cell r="M983">
            <v>610</v>
          </cell>
        </row>
        <row r="984">
          <cell r="A984">
            <v>11079</v>
          </cell>
          <cell r="B984">
            <v>11079</v>
          </cell>
          <cell r="C984" t="str">
            <v xml:space="preserve">PICK UP 720 (84-85) - TAIL LENS - LH</v>
          </cell>
          <cell r="D984" t="str">
            <v>720/84-TLS-LH</v>
          </cell>
          <cell r="E984" t="str">
            <v>00-NS01-0302</v>
          </cell>
          <cell r="G984" t="str">
            <v>NISSAN</v>
          </cell>
          <cell r="H984" t="str">
            <v xml:space="preserve">ANCHUI TINCAI SILK CO. LTD</v>
          </cell>
          <cell r="I984" t="str">
            <v>LENS</v>
          </cell>
          <cell r="J984" t="str">
            <v>LENS</v>
          </cell>
          <cell r="K984">
            <v>0.65</v>
          </cell>
          <cell r="L984">
            <v>102</v>
          </cell>
          <cell r="M984">
            <v>160</v>
          </cell>
        </row>
        <row r="985">
          <cell r="A985">
            <v>11080</v>
          </cell>
          <cell r="B985">
            <v>11080</v>
          </cell>
          <cell r="C985" t="str">
            <v xml:space="preserve">PICK UP 720 (84-85) - TAIL LENS - RH</v>
          </cell>
          <cell r="D985" t="str">
            <v>720/84-TLS-RH</v>
          </cell>
          <cell r="E985" t="str">
            <v>00-NS01-0302</v>
          </cell>
          <cell r="G985" t="str">
            <v>NISSAN</v>
          </cell>
          <cell r="H985" t="str">
            <v xml:space="preserve">ANCHUI TINCAI SILK CO. LTD</v>
          </cell>
          <cell r="I985" t="str">
            <v>LENS</v>
          </cell>
          <cell r="J985" t="str">
            <v>LENS</v>
          </cell>
          <cell r="K985">
            <v>0.65</v>
          </cell>
          <cell r="L985">
            <v>102</v>
          </cell>
          <cell r="M985">
            <v>160</v>
          </cell>
        </row>
        <row r="986">
          <cell r="A986">
            <v>11095</v>
          </cell>
          <cell r="B986">
            <v>11095</v>
          </cell>
          <cell r="C986" t="str">
            <v xml:space="preserve">PICK UP 720 (D21) - (86) - CORNER LAMP (BLACK) - LH</v>
          </cell>
          <cell r="D986" t="str">
            <v>D21/86-CLAB-LH</v>
          </cell>
          <cell r="E986" t="str">
            <v>NS01-0403A</v>
          </cell>
          <cell r="G986" t="str">
            <v>NISSAN</v>
          </cell>
          <cell r="H986" t="str">
            <v xml:space="preserve">ANCHUI TINCAI SILK CO. LTD</v>
          </cell>
          <cell r="I986" t="str">
            <v xml:space="preserve">CORNER LAMP</v>
          </cell>
          <cell r="J986" t="str">
            <v xml:space="preserve">CORNER LAMP</v>
          </cell>
          <cell r="K986">
            <v>12</v>
          </cell>
          <cell r="L986">
            <v>306</v>
          </cell>
          <cell r="M986">
            <v>460</v>
          </cell>
        </row>
        <row r="987">
          <cell r="A987">
            <v>11096</v>
          </cell>
          <cell r="B987">
            <v>11096</v>
          </cell>
          <cell r="C987" t="str">
            <v xml:space="preserve">PICK UP 720 (D21) - (86) - CORNER LAMP (BLACK) - RH</v>
          </cell>
          <cell r="D987" t="str">
            <v>D21/86-CLAB-RH</v>
          </cell>
          <cell r="E987" t="str">
            <v>NS01-0403A</v>
          </cell>
          <cell r="G987" t="str">
            <v>NISSAN</v>
          </cell>
          <cell r="H987" t="str">
            <v xml:space="preserve">ANCHUI TINCAI SILK CO. LTD</v>
          </cell>
          <cell r="I987" t="str">
            <v xml:space="preserve">CORNER LAMP</v>
          </cell>
          <cell r="J987" t="str">
            <v xml:space="preserve">CORNER LAMP</v>
          </cell>
          <cell r="K987">
            <v>12</v>
          </cell>
          <cell r="L987">
            <v>306</v>
          </cell>
          <cell r="M987">
            <v>460</v>
          </cell>
        </row>
        <row r="988">
          <cell r="A988">
            <v>11097</v>
          </cell>
          <cell r="B988">
            <v>11097</v>
          </cell>
          <cell r="C988" t="str">
            <v xml:space="preserve">PICK UP 720 (D21) - (86) - CORNER LAMP (CHROME) - LH</v>
          </cell>
          <cell r="D988" t="str">
            <v>D21/86-CLAC-LH</v>
          </cell>
          <cell r="E988" t="str">
            <v>NS01-0403</v>
          </cell>
          <cell r="G988" t="str">
            <v>NISSAN</v>
          </cell>
          <cell r="H988" t="str">
            <v xml:space="preserve">ANCHUI TINCAI SILK CO. LTD</v>
          </cell>
          <cell r="I988" t="str">
            <v xml:space="preserve">CORNER LAMP</v>
          </cell>
          <cell r="J988" t="str">
            <v xml:space="preserve">CORNER LAMP</v>
          </cell>
          <cell r="K988">
            <v>13</v>
          </cell>
          <cell r="L988">
            <v>330.56</v>
          </cell>
          <cell r="M988">
            <v>500</v>
          </cell>
        </row>
        <row r="989">
          <cell r="A989">
            <v>11098</v>
          </cell>
          <cell r="B989">
            <v>11098</v>
          </cell>
          <cell r="C989" t="str">
            <v xml:space="preserve">PICK UP 720 (D21) - (86) - CORNER LAMP (CHROME) - RH</v>
          </cell>
          <cell r="D989" t="str">
            <v>D21/86-CLAC-RH</v>
          </cell>
          <cell r="E989" t="str">
            <v>NS01-0403</v>
          </cell>
          <cell r="G989" t="str">
            <v>NISSAN</v>
          </cell>
          <cell r="H989" t="str">
            <v xml:space="preserve">ANCHUI TINCAI SILK CO. LTD</v>
          </cell>
          <cell r="I989" t="str">
            <v xml:space="preserve">CORNER LAMP</v>
          </cell>
          <cell r="J989" t="str">
            <v xml:space="preserve">CORNER LAMP</v>
          </cell>
          <cell r="K989">
            <v>13</v>
          </cell>
          <cell r="L989">
            <v>330.56</v>
          </cell>
          <cell r="M989">
            <v>500</v>
          </cell>
        </row>
        <row r="990">
          <cell r="A990">
            <v>11099</v>
          </cell>
          <cell r="B990">
            <v>11099</v>
          </cell>
          <cell r="C990" t="str">
            <v xml:space="preserve">PICK UP 720 (D21) - (86) - CORNER LENS - LH</v>
          </cell>
          <cell r="D990" t="str">
            <v>D21/86-CLS-LH</v>
          </cell>
          <cell r="E990" t="str">
            <v>00-NS01-0403</v>
          </cell>
          <cell r="G990" t="str">
            <v>NISSAN</v>
          </cell>
          <cell r="H990" t="str">
            <v xml:space="preserve">ANCHUI TINCAI SILK CO. LTD</v>
          </cell>
          <cell r="I990" t="str">
            <v>LENS</v>
          </cell>
          <cell r="J990" t="str">
            <v>LENS</v>
          </cell>
          <cell r="K990">
            <v>0.46</v>
          </cell>
          <cell r="L990">
            <v>72</v>
          </cell>
          <cell r="M990">
            <v>110</v>
          </cell>
        </row>
        <row r="991">
          <cell r="A991">
            <v>11100</v>
          </cell>
          <cell r="B991">
            <v>11100</v>
          </cell>
          <cell r="C991" t="str">
            <v xml:space="preserve">PICK UP 720 (D21) - (86) - CORNER LENS - RH</v>
          </cell>
          <cell r="D991" t="str">
            <v>D21/86-CLS-RH</v>
          </cell>
          <cell r="E991" t="str">
            <v>00-NS01-0403</v>
          </cell>
          <cell r="G991" t="str">
            <v>NISSAN</v>
          </cell>
          <cell r="H991" t="str">
            <v xml:space="preserve">ANCHUI TINCAI SILK CO. LTD</v>
          </cell>
          <cell r="I991" t="str">
            <v>LENS</v>
          </cell>
          <cell r="J991" t="str">
            <v>LENS</v>
          </cell>
          <cell r="K991">
            <v>18</v>
          </cell>
          <cell r="L991">
            <v>60</v>
          </cell>
          <cell r="M991">
            <v>110</v>
          </cell>
        </row>
        <row r="992">
          <cell r="A992">
            <v>11101</v>
          </cell>
          <cell r="B992">
            <v>11101</v>
          </cell>
          <cell r="C992" t="str">
            <v xml:space="preserve">PICK UP 720 (D21) - (86) - TAIL LAMP - LH</v>
          </cell>
          <cell r="D992" t="str">
            <v>D21/86-TLA-LH</v>
          </cell>
          <cell r="E992" t="str">
            <v>NS01-0402</v>
          </cell>
          <cell r="G992" t="str">
            <v>NISSAN</v>
          </cell>
          <cell r="H992" t="str">
            <v xml:space="preserve">ANCHUI TINCAI SILK CO. LTD</v>
          </cell>
          <cell r="I992" t="str">
            <v xml:space="preserve">TAIL LAMP</v>
          </cell>
          <cell r="J992" t="str">
            <v xml:space="preserve">TAIL LAMP</v>
          </cell>
          <cell r="K992">
            <v>18</v>
          </cell>
          <cell r="L992">
            <v>457.7</v>
          </cell>
          <cell r="M992">
            <v>690</v>
          </cell>
        </row>
        <row r="993">
          <cell r="A993">
            <v>11102</v>
          </cell>
          <cell r="B993">
            <v>11102</v>
          </cell>
          <cell r="C993" t="str">
            <v xml:space="preserve">PICK UP 720 (D21) - (86) - TAIL LAMP - RH</v>
          </cell>
          <cell r="D993" t="str">
            <v>D21/86-TLA-RH</v>
          </cell>
          <cell r="E993" t="str">
            <v>NS01-0402</v>
          </cell>
          <cell r="G993" t="str">
            <v>NISSAN</v>
          </cell>
          <cell r="H993" t="str">
            <v xml:space="preserve">ANCHUI TINCAI SILK CO. LTD</v>
          </cell>
          <cell r="I993" t="str">
            <v xml:space="preserve">TAIL LAMP</v>
          </cell>
          <cell r="J993" t="str">
            <v xml:space="preserve">TAIL LAMP</v>
          </cell>
          <cell r="K993">
            <v>18</v>
          </cell>
          <cell r="L993">
            <v>457.7</v>
          </cell>
          <cell r="M993">
            <v>690</v>
          </cell>
        </row>
        <row r="994">
          <cell r="A994">
            <v>11103</v>
          </cell>
          <cell r="B994">
            <v>11103</v>
          </cell>
          <cell r="C994" t="str">
            <v xml:space="preserve">PICK UP 720 (D21) - (86) - TAIL LENS - LH</v>
          </cell>
          <cell r="D994" t="str">
            <v>D21/86-TLS-LH</v>
          </cell>
          <cell r="E994" t="str">
            <v>00-NS01-0402</v>
          </cell>
          <cell r="G994" t="str">
            <v>NISSAN</v>
          </cell>
          <cell r="H994" t="str">
            <v xml:space="preserve">ANCHUI TINCAI SILK CO. LTD</v>
          </cell>
          <cell r="I994" t="str">
            <v>LENS</v>
          </cell>
          <cell r="J994" t="str">
            <v>LENS</v>
          </cell>
          <cell r="K994">
            <v>8</v>
          </cell>
          <cell r="L994">
            <v>193</v>
          </cell>
          <cell r="M994">
            <v>290</v>
          </cell>
        </row>
        <row r="995">
          <cell r="A995">
            <v>11104</v>
          </cell>
          <cell r="B995">
            <v>11104</v>
          </cell>
          <cell r="C995" t="str">
            <v xml:space="preserve">PICK UP 720 (D21) - (86) - TAIL LENS - RH</v>
          </cell>
          <cell r="D995" t="str">
            <v>D21/86-TLS-RH</v>
          </cell>
          <cell r="E995" t="str">
            <v>00-NS01-0402</v>
          </cell>
          <cell r="G995" t="str">
            <v>NISSAN</v>
          </cell>
          <cell r="H995" t="str">
            <v xml:space="preserve">ANCHUI TINCAI SILK CO. LTD</v>
          </cell>
          <cell r="I995" t="str">
            <v>LENS</v>
          </cell>
          <cell r="J995" t="str">
            <v>LENS</v>
          </cell>
          <cell r="K995">
            <v>8</v>
          </cell>
          <cell r="L995">
            <v>193</v>
          </cell>
          <cell r="M995">
            <v>290</v>
          </cell>
        </row>
        <row r="996">
          <cell r="A996">
            <v>12308</v>
          </cell>
          <cell r="B996" t="e">
            <v>#N/A</v>
          </cell>
          <cell r="C996" t="str">
            <v xml:space="preserve">PICK UP 720 (D21) - (86) - TAIL LENS (BROKEN) - LH</v>
          </cell>
          <cell r="D996" t="str">
            <v>D21/86-TLS-LH</v>
          </cell>
          <cell r="E996" t="str">
            <v>00-NS01-0402</v>
          </cell>
          <cell r="G996" t="str">
            <v>NISSAN</v>
          </cell>
          <cell r="H996" t="str">
            <v xml:space="preserve">ANCHUI TINCAI SILK CO. LTD</v>
          </cell>
          <cell r="I996" t="str">
            <v>LENS</v>
          </cell>
          <cell r="J996" t="str">
            <v>LENS</v>
          </cell>
          <cell r="K996">
            <v>0.6</v>
          </cell>
          <cell r="L996">
            <v>90</v>
          </cell>
          <cell r="M996">
            <v>140</v>
          </cell>
        </row>
        <row r="997">
          <cell r="A997">
            <v>12309</v>
          </cell>
          <cell r="B997" t="e">
            <v>#N/A</v>
          </cell>
          <cell r="C997" t="str">
            <v xml:space="preserve">PICK UP 720 (D21) - (86) - TAIL LENS (BROKEN) - RH</v>
          </cell>
          <cell r="D997" t="str">
            <v>D21/86-TLS-RH</v>
          </cell>
          <cell r="E997" t="str">
            <v>00-NS01-0402</v>
          </cell>
          <cell r="G997" t="str">
            <v>NISSAN</v>
          </cell>
          <cell r="H997" t="str">
            <v xml:space="preserve">ANCHUI TINCAI SILK CO. LTD</v>
          </cell>
          <cell r="I997" t="str">
            <v>LENS</v>
          </cell>
          <cell r="J997" t="str">
            <v>LENS</v>
          </cell>
          <cell r="K997">
            <v>0.6</v>
          </cell>
          <cell r="L997">
            <v>90</v>
          </cell>
          <cell r="M997">
            <v>140</v>
          </cell>
        </row>
        <row r="998">
          <cell r="A998">
            <v>11105</v>
          </cell>
          <cell r="B998">
            <v>11105</v>
          </cell>
          <cell r="C998" t="str">
            <v xml:space="preserve">PICK UP 720 (D21) - (93) - BUMPER (CHROME)</v>
          </cell>
          <cell r="D998" t="str">
            <v>D21/93-BPRFC</v>
          </cell>
          <cell r="E998" t="str">
            <v>NS01-0507</v>
          </cell>
          <cell r="G998" t="str">
            <v>NISSAN</v>
          </cell>
          <cell r="H998" t="str">
            <v xml:space="preserve">ANCHUI TINCAI SILK CO. LTD</v>
          </cell>
          <cell r="I998" t="str">
            <v>BUMPER</v>
          </cell>
          <cell r="J998" t="str">
            <v>BUMPER</v>
          </cell>
          <cell r="K998">
            <v>20.5</v>
          </cell>
          <cell r="L998">
            <v>3204</v>
          </cell>
          <cell r="M998">
            <v>4970</v>
          </cell>
        </row>
        <row r="999">
          <cell r="A999">
            <v>11106</v>
          </cell>
          <cell r="B999">
            <v>11106</v>
          </cell>
          <cell r="C999" t="str">
            <v xml:space="preserve">PICK UP 720 (D21) - (93) - BUMPER LAMP - LH</v>
          </cell>
          <cell r="D999" t="str">
            <v>D21/93-BLA-LH</v>
          </cell>
          <cell r="E999" t="str">
            <v>NS01-0505</v>
          </cell>
          <cell r="G999" t="str">
            <v>NISSAN</v>
          </cell>
          <cell r="H999" t="str">
            <v xml:space="preserve">ANCHUI TINCAI SILK CO. LTD</v>
          </cell>
          <cell r="I999" t="str">
            <v xml:space="preserve">BUMPER LAMP</v>
          </cell>
          <cell r="J999" t="str">
            <v xml:space="preserve">BUMPER LAMP</v>
          </cell>
          <cell r="K999">
            <v>5</v>
          </cell>
          <cell r="L999">
            <v>127.14</v>
          </cell>
          <cell r="M999">
            <v>190</v>
          </cell>
        </row>
        <row r="1000">
          <cell r="A1000">
            <v>11107</v>
          </cell>
          <cell r="B1000">
            <v>11107</v>
          </cell>
          <cell r="C1000" t="str">
            <v xml:space="preserve">PICK UP 720 (D21) - (93) - BUMPER LAMP - RH</v>
          </cell>
          <cell r="D1000" t="str">
            <v>D21/93-BLA-RH</v>
          </cell>
          <cell r="E1000" t="str">
            <v>NS01-0505</v>
          </cell>
          <cell r="G1000" t="str">
            <v>NISSAN</v>
          </cell>
          <cell r="H1000" t="str">
            <v xml:space="preserve">ANCHUI TINCAI SILK CO. LTD</v>
          </cell>
          <cell r="I1000" t="str">
            <v xml:space="preserve">BUMPER LAMP</v>
          </cell>
          <cell r="J1000" t="str">
            <v xml:space="preserve">BUMPER LAMP</v>
          </cell>
          <cell r="K1000">
            <v>5</v>
          </cell>
          <cell r="L1000">
            <v>127.14</v>
          </cell>
          <cell r="M1000">
            <v>190</v>
          </cell>
        </row>
        <row r="1001">
          <cell r="A1001">
            <v>11108</v>
          </cell>
          <cell r="B1001">
            <v>11108</v>
          </cell>
          <cell r="C1001" t="str">
            <v xml:space="preserve">PICK UP 720 (D21) - (93) - CORNER LAMP (CHROME) - LH</v>
          </cell>
          <cell r="D1001" t="str">
            <v>D21/93-CLAC-LH</v>
          </cell>
          <cell r="E1001" t="str">
            <v>NS01-0503</v>
          </cell>
          <cell r="G1001" t="str">
            <v>NISSAN</v>
          </cell>
          <cell r="H1001" t="str">
            <v xml:space="preserve">ANCHUI TINCAI SILK CO. LTD</v>
          </cell>
          <cell r="I1001" t="str">
            <v xml:space="preserve">CORNER LAMP</v>
          </cell>
          <cell r="J1001" t="str">
            <v xml:space="preserve">CORNER LAMP</v>
          </cell>
          <cell r="K1001">
            <v>12</v>
          </cell>
          <cell r="L1001">
            <v>306</v>
          </cell>
          <cell r="M1001">
            <v>460</v>
          </cell>
        </row>
        <row r="1002">
          <cell r="A1002">
            <v>11109</v>
          </cell>
          <cell r="B1002">
            <v>11109</v>
          </cell>
          <cell r="C1002" t="str">
            <v xml:space="preserve">PICK UP 720 (D21) - (93) - CORNER LAMP (CHROME) - RH</v>
          </cell>
          <cell r="D1002" t="str">
            <v>D21/93-CLAC-RH</v>
          </cell>
          <cell r="E1002" t="str">
            <v>NS01-0503</v>
          </cell>
          <cell r="G1002" t="str">
            <v>NISSAN</v>
          </cell>
          <cell r="H1002" t="str">
            <v xml:space="preserve">ANCHUI TINCAI SILK CO. LTD</v>
          </cell>
          <cell r="I1002" t="str">
            <v xml:space="preserve">CORNER LAMP</v>
          </cell>
          <cell r="J1002" t="str">
            <v xml:space="preserve">CORNER LAMP</v>
          </cell>
          <cell r="K1002">
            <v>12</v>
          </cell>
          <cell r="L1002">
            <v>306</v>
          </cell>
          <cell r="M1002">
            <v>460</v>
          </cell>
        </row>
        <row r="1003">
          <cell r="A1003">
            <v>11110</v>
          </cell>
          <cell r="B1003">
            <v>11110</v>
          </cell>
          <cell r="C1003" t="str">
            <v xml:space="preserve">PICK UP 720 (D21) - (93) - CORNER LAMP (GREY) - LH</v>
          </cell>
          <cell r="D1003" t="str">
            <v>D21/93-CLAG-LH</v>
          </cell>
          <cell r="E1003" t="str">
            <v>NS01-0503A</v>
          </cell>
          <cell r="G1003" t="str">
            <v>NISSAN</v>
          </cell>
          <cell r="H1003" t="str">
            <v xml:space="preserve">ANCHUI TINCAI SILK CO. LTD</v>
          </cell>
          <cell r="I1003" t="str">
            <v xml:space="preserve">CORNER LAMP</v>
          </cell>
          <cell r="J1003" t="str">
            <v xml:space="preserve">CORNER LAMP</v>
          </cell>
          <cell r="K1003">
            <v>9</v>
          </cell>
          <cell r="L1003">
            <v>228.85</v>
          </cell>
          <cell r="M1003">
            <v>350</v>
          </cell>
        </row>
        <row r="1004">
          <cell r="A1004">
            <v>11111</v>
          </cell>
          <cell r="B1004">
            <v>11111</v>
          </cell>
          <cell r="C1004" t="str">
            <v xml:space="preserve">PICK UP 720 (D21) - (93) - CORNER LAMP (GREY) - RH</v>
          </cell>
          <cell r="D1004" t="str">
            <v>D21/93-CLAG-RH</v>
          </cell>
          <cell r="E1004" t="str">
            <v>NS01-0503A</v>
          </cell>
          <cell r="G1004" t="str">
            <v>NISSAN</v>
          </cell>
          <cell r="H1004" t="str">
            <v xml:space="preserve">ANCHUI TINCAI SILK CO. LTD</v>
          </cell>
          <cell r="I1004" t="str">
            <v xml:space="preserve">CORNER LAMP</v>
          </cell>
          <cell r="J1004" t="str">
            <v xml:space="preserve">CORNER LAMP</v>
          </cell>
          <cell r="K1004">
            <v>9</v>
          </cell>
          <cell r="L1004">
            <v>228.85</v>
          </cell>
          <cell r="M1004">
            <v>350</v>
          </cell>
        </row>
        <row r="1005">
          <cell r="A1005">
            <v>11112</v>
          </cell>
          <cell r="B1005">
            <v>11112</v>
          </cell>
          <cell r="C1005" t="str">
            <v xml:space="preserve">PICK UP 720 (D21) - (93) - GRILL (CHROME)</v>
          </cell>
          <cell r="D1005" t="str">
            <v>D21/93-GRLC</v>
          </cell>
          <cell r="E1005" t="str">
            <v>NS01-0511B</v>
          </cell>
          <cell r="G1005" t="str">
            <v>NISSAN</v>
          </cell>
          <cell r="H1005" t="str">
            <v xml:space="preserve">ANCHUI TINCAI SILK CO. LTD</v>
          </cell>
          <cell r="I1005" t="str">
            <v>GRILL</v>
          </cell>
          <cell r="J1005" t="str">
            <v>GRILL</v>
          </cell>
          <cell r="K1005">
            <v>17.2</v>
          </cell>
          <cell r="L1005">
            <v>2688</v>
          </cell>
          <cell r="M1005">
            <v>4170</v>
          </cell>
        </row>
        <row r="1006">
          <cell r="A1006">
            <v>11113</v>
          </cell>
          <cell r="B1006">
            <v>11113</v>
          </cell>
          <cell r="C1006" t="str">
            <v xml:space="preserve">PICK UP 720 (D21) - (93) - GRILL (GREY)</v>
          </cell>
          <cell r="D1006" t="str">
            <v>D21/93-GRLG</v>
          </cell>
          <cell r="E1006" t="str">
            <v>NS01-0511A</v>
          </cell>
          <cell r="G1006" t="str">
            <v>NISSAN</v>
          </cell>
          <cell r="H1006" t="str">
            <v xml:space="preserve">ANCHUI TINCAI SILK CO. LTD</v>
          </cell>
          <cell r="I1006" t="str">
            <v>GRILL</v>
          </cell>
          <cell r="J1006" t="str">
            <v>GRILL</v>
          </cell>
          <cell r="K1006">
            <v>9</v>
          </cell>
          <cell r="L1006">
            <v>1407</v>
          </cell>
          <cell r="M1006">
            <v>2180</v>
          </cell>
        </row>
        <row r="1007">
          <cell r="A1007">
            <v>11114</v>
          </cell>
          <cell r="B1007">
            <v>11114</v>
          </cell>
          <cell r="C1007" t="str">
            <v xml:space="preserve">PICK UP 720 (D21) - (93) - INNER FENDER - LH</v>
          </cell>
          <cell r="D1007" t="str">
            <v>D21/93-IF-LH</v>
          </cell>
          <cell r="G1007" t="str">
            <v>NISSAN</v>
          </cell>
          <cell r="I1007" t="str">
            <v>FENDERS</v>
          </cell>
          <cell r="J1007" t="str">
            <v>FENDERS</v>
          </cell>
          <cell r="K1007">
            <v>3.67</v>
          </cell>
          <cell r="L1007">
            <v>574</v>
          </cell>
          <cell r="M1007">
            <v>600</v>
          </cell>
        </row>
        <row r="1008">
          <cell r="A1008">
            <v>11115</v>
          </cell>
          <cell r="B1008">
            <v>11115</v>
          </cell>
          <cell r="C1008" t="str">
            <v xml:space="preserve">PICK UP 720 (D21) - (93) - INNER FENDER - RH</v>
          </cell>
          <cell r="D1008" t="str">
            <v>D21/93-IF-RH</v>
          </cell>
          <cell r="G1008" t="str">
            <v>NISSAN</v>
          </cell>
          <cell r="I1008" t="str">
            <v>FENDERS</v>
          </cell>
          <cell r="J1008" t="str">
            <v>FENDERS</v>
          </cell>
          <cell r="K1008">
            <v>3.67</v>
          </cell>
          <cell r="L1008">
            <v>574</v>
          </cell>
          <cell r="M1008">
            <v>600</v>
          </cell>
        </row>
        <row r="1009">
          <cell r="A1009">
            <v>11116</v>
          </cell>
          <cell r="B1009">
            <v>11116</v>
          </cell>
          <cell r="C1009" t="str">
            <v xml:space="preserve">PICK UP 720 (D21) - (93) - OUTER DOOR HANDLE - LH</v>
          </cell>
          <cell r="D1009" t="str">
            <v>D21/93-ODH-LH</v>
          </cell>
          <cell r="E1009" t="str">
            <v>NS01-0518</v>
          </cell>
          <cell r="G1009" t="str">
            <v>NISSAN</v>
          </cell>
          <cell r="H1009" t="str">
            <v xml:space="preserve">ANCHUI TINCAI SILK CO. LTD</v>
          </cell>
          <cell r="I1009" t="str">
            <v>HANDLES</v>
          </cell>
          <cell r="J1009" t="str">
            <v>HANDLES</v>
          </cell>
          <cell r="K1009">
            <v>1.1000000000000001</v>
          </cell>
          <cell r="L1009">
            <v>172</v>
          </cell>
          <cell r="M1009">
            <v>270</v>
          </cell>
        </row>
        <row r="1010">
          <cell r="A1010">
            <v>11117</v>
          </cell>
          <cell r="B1010">
            <v>11117</v>
          </cell>
          <cell r="C1010" t="str">
            <v xml:space="preserve">PICK UP 720 (D21) - (93) - OUTER DOOR HANDLE - RH</v>
          </cell>
          <cell r="D1010" t="str">
            <v>D21/93-ODH-RH</v>
          </cell>
          <cell r="E1010" t="str">
            <v>NS01-0518</v>
          </cell>
          <cell r="G1010" t="str">
            <v>NISSAN</v>
          </cell>
          <cell r="H1010" t="str">
            <v xml:space="preserve">ANCHUI TINCAI SILK CO. LTD</v>
          </cell>
          <cell r="I1010" t="str">
            <v>HANDLES</v>
          </cell>
          <cell r="J1010" t="str">
            <v>HANDLES</v>
          </cell>
          <cell r="K1010">
            <v>1.1000000000000001</v>
          </cell>
          <cell r="L1010">
            <v>172</v>
          </cell>
          <cell r="M1010">
            <v>270</v>
          </cell>
        </row>
        <row r="1011">
          <cell r="A1011">
            <v>11118</v>
          </cell>
          <cell r="B1011">
            <v>11118</v>
          </cell>
          <cell r="C1011" t="str">
            <v xml:space="preserve">PICK UP 720 (D21) - (93) - SIDE MIRROR (BLACK) - LH</v>
          </cell>
          <cell r="D1011" t="str">
            <v>D21/93-SMB-LH</v>
          </cell>
          <cell r="E1011" t="str">
            <v>H-0272</v>
          </cell>
          <cell r="G1011" t="str">
            <v>NISSAN</v>
          </cell>
          <cell r="H1011" t="str">
            <v xml:space="preserve">KINGMIRROR CHINA</v>
          </cell>
          <cell r="I1011" t="str">
            <v xml:space="preserve">SIDE MIRROR</v>
          </cell>
          <cell r="J1011" t="str">
            <v xml:space="preserve">SIDE MIRROR</v>
          </cell>
          <cell r="K1011">
            <v>1.69</v>
          </cell>
          <cell r="L1011">
            <v>283.92</v>
          </cell>
          <cell r="M1011">
            <v>390</v>
          </cell>
        </row>
        <row r="1012">
          <cell r="A1012">
            <v>11119</v>
          </cell>
          <cell r="B1012">
            <v>11119</v>
          </cell>
          <cell r="C1012" t="str">
            <v xml:space="preserve">PICK UP 720 (D21) - (93) - SIDE MIRROR (BLACK) - RH</v>
          </cell>
          <cell r="D1012" t="str">
            <v>D21/93-SMB-RH</v>
          </cell>
          <cell r="E1012" t="str">
            <v>H-0272</v>
          </cell>
          <cell r="G1012" t="str">
            <v>NISSAN</v>
          </cell>
          <cell r="H1012" t="str">
            <v xml:space="preserve">KINGMIRROR CHINA</v>
          </cell>
          <cell r="I1012" t="str">
            <v xml:space="preserve">SIDE MIRROR</v>
          </cell>
          <cell r="J1012" t="str">
            <v xml:space="preserve">SIDE MIRROR</v>
          </cell>
          <cell r="K1012">
            <v>1.69</v>
          </cell>
          <cell r="L1012">
            <v>283.92</v>
          </cell>
          <cell r="M1012">
            <v>390</v>
          </cell>
        </row>
        <row r="1013">
          <cell r="A1013">
            <v>11202</v>
          </cell>
          <cell r="B1013">
            <v>11202</v>
          </cell>
          <cell r="C1013" t="str">
            <v xml:space="preserve">PICK UP 720 (D22) - (01-04) - CORNER LAMP - LH</v>
          </cell>
          <cell r="D1013" t="str">
            <v>D22/01-CLA-LH</v>
          </cell>
          <cell r="E1013" t="str">
            <v>NS01-0903</v>
          </cell>
          <cell r="F1013" t="str">
            <v>NISSAN</v>
          </cell>
          <cell r="G1013" t="str">
            <v>NISSAN</v>
          </cell>
          <cell r="H1013" t="str">
            <v xml:space="preserve">ANCHUI TINCAI SILK CO. LTD</v>
          </cell>
          <cell r="I1013" t="str">
            <v xml:space="preserve">CORNER LAMP</v>
          </cell>
          <cell r="J1013" t="str">
            <v xml:space="preserve">CORNER LAMP</v>
          </cell>
          <cell r="K1013">
            <v>15</v>
          </cell>
          <cell r="L1013">
            <v>383</v>
          </cell>
          <cell r="M1013">
            <v>570</v>
          </cell>
        </row>
        <row r="1014">
          <cell r="A1014">
            <v>10958</v>
          </cell>
          <cell r="B1014">
            <v>10958</v>
          </cell>
          <cell r="C1014" t="str">
            <v xml:space="preserve">PICK UP 720 (D22) - (01-04) - CORNER LAMP - RH</v>
          </cell>
          <cell r="D1014" t="str">
            <v>D22/01-CLA-RH</v>
          </cell>
          <cell r="E1014" t="str">
            <v>NS01-0903</v>
          </cell>
          <cell r="G1014" t="str">
            <v>NISSAN</v>
          </cell>
          <cell r="H1014" t="str">
            <v xml:space="preserve">ANCHUI TINCAI SILK CO. LTD</v>
          </cell>
          <cell r="I1014" t="str">
            <v xml:space="preserve">CORNER LAMP</v>
          </cell>
          <cell r="J1014" t="str">
            <v xml:space="preserve">CORNER LAMP</v>
          </cell>
          <cell r="K1014">
            <v>15</v>
          </cell>
          <cell r="L1014">
            <v>383</v>
          </cell>
          <cell r="M1014">
            <v>570</v>
          </cell>
        </row>
        <row r="1015">
          <cell r="A1015">
            <v>10959</v>
          </cell>
          <cell r="B1015">
            <v>10959</v>
          </cell>
          <cell r="C1015" t="str">
            <v xml:space="preserve">PICK UP 720 (D22) - (01-04) - GRILL - BLACK</v>
          </cell>
          <cell r="D1015" t="str">
            <v>D22/01-GRL</v>
          </cell>
          <cell r="E1015" t="str">
            <v>NS01-0911-B</v>
          </cell>
          <cell r="G1015" t="str">
            <v>NISSAN</v>
          </cell>
          <cell r="H1015" t="str">
            <v xml:space="preserve">ANCHUI TINCAI SILK CO. LTD</v>
          </cell>
          <cell r="I1015" t="str">
            <v>GRILL</v>
          </cell>
          <cell r="J1015" t="str">
            <v>GRILL</v>
          </cell>
          <cell r="K1015">
            <v>10</v>
          </cell>
          <cell r="L1015">
            <v>1563</v>
          </cell>
          <cell r="M1015">
            <v>2420</v>
          </cell>
        </row>
        <row r="1016">
          <cell r="A1016">
            <v>10960</v>
          </cell>
          <cell r="B1016">
            <v>10960</v>
          </cell>
          <cell r="C1016" t="str">
            <v xml:space="preserve">PICK UP 720 (D22) - (01-04) - GRILL - CHROME/GREY</v>
          </cell>
          <cell r="D1016" t="str">
            <v xml:space="preserve">D22/01 -GRLCG</v>
          </cell>
          <cell r="E1016" t="str">
            <v>NS01-0911-CG</v>
          </cell>
          <cell r="G1016" t="str">
            <v>NISSAN</v>
          </cell>
          <cell r="H1016" t="str">
            <v xml:space="preserve">ANCHUI TINCAI SILK CO. LTD</v>
          </cell>
          <cell r="I1016" t="str">
            <v>GRILL</v>
          </cell>
          <cell r="J1016" t="str">
            <v>GRILL</v>
          </cell>
          <cell r="K1016">
            <v>11.67</v>
          </cell>
          <cell r="L1016">
            <v>1824</v>
          </cell>
          <cell r="M1016">
            <v>2830</v>
          </cell>
        </row>
        <row r="1017">
          <cell r="A1017">
            <v>10961</v>
          </cell>
          <cell r="B1017">
            <v>10961</v>
          </cell>
          <cell r="C1017" t="str">
            <v xml:space="preserve">PICK UP 720 (D22) - (01-04) - HEAD LAMP - LH</v>
          </cell>
          <cell r="D1017" t="str">
            <v>D22/01-HLA-LH</v>
          </cell>
          <cell r="E1017" t="str">
            <v>NS01-0901</v>
          </cell>
          <cell r="G1017" t="str">
            <v>NISSAN</v>
          </cell>
          <cell r="H1017" t="str">
            <v xml:space="preserve">ANCHUI TINCAI SILK CO. LTD</v>
          </cell>
          <cell r="I1017" t="str">
            <v xml:space="preserve">HEAD LAMP</v>
          </cell>
          <cell r="J1017" t="str">
            <v xml:space="preserve">HEAD LAMP</v>
          </cell>
          <cell r="K1017">
            <v>9.5</v>
          </cell>
          <cell r="L1017">
            <v>1485</v>
          </cell>
          <cell r="M1017">
            <v>2300</v>
          </cell>
        </row>
        <row r="1018">
          <cell r="A1018">
            <v>10962</v>
          </cell>
          <cell r="B1018">
            <v>10962</v>
          </cell>
          <cell r="C1018" t="str">
            <v xml:space="preserve">PICK UP 720 (D22) - (01-04) - HEAD LAMP - RH</v>
          </cell>
          <cell r="D1018" t="str">
            <v xml:space="preserve">D22/01 -HLA-RH</v>
          </cell>
          <cell r="E1018" t="str">
            <v>NS01-0901</v>
          </cell>
          <cell r="G1018" t="str">
            <v>NISSAN</v>
          </cell>
          <cell r="H1018" t="str">
            <v xml:space="preserve">ANCHUI TINCAI SILK CO. LTD</v>
          </cell>
          <cell r="I1018" t="str">
            <v xml:space="preserve">HEAD LAMP</v>
          </cell>
          <cell r="J1018" t="str">
            <v xml:space="preserve">HEAD LAMP</v>
          </cell>
          <cell r="K1018">
            <v>9.5</v>
          </cell>
          <cell r="L1018">
            <v>1485</v>
          </cell>
          <cell r="M1018">
            <v>2300</v>
          </cell>
        </row>
        <row r="1019">
          <cell r="A1019">
            <v>10963</v>
          </cell>
          <cell r="B1019">
            <v>10963</v>
          </cell>
          <cell r="C1019" t="str">
            <v xml:space="preserve">PICK UP 720 (D22) - (01-04) - TAIL LAMP - LONG FITTING - LH</v>
          </cell>
          <cell r="D1019" t="str">
            <v>D22/01-TLA-LH</v>
          </cell>
          <cell r="E1019" t="str">
            <v>NS01-0602</v>
          </cell>
          <cell r="G1019" t="str">
            <v>NISSAN</v>
          </cell>
          <cell r="H1019" t="str">
            <v xml:space="preserve">ANCHUI TINCAI SILK CO. LTD</v>
          </cell>
          <cell r="I1019" t="str">
            <v xml:space="preserve">TAIL LAMP</v>
          </cell>
          <cell r="J1019" t="str">
            <v xml:space="preserve">TAIL LAMP</v>
          </cell>
          <cell r="K1019">
            <v>32</v>
          </cell>
          <cell r="L1019">
            <v>816</v>
          </cell>
          <cell r="M1019">
            <v>1220</v>
          </cell>
        </row>
        <row r="1020">
          <cell r="A1020">
            <v>10964</v>
          </cell>
          <cell r="B1020">
            <v>10964</v>
          </cell>
          <cell r="C1020" t="str">
            <v xml:space="preserve">PICK UP 720 (D22) - (01-04) - TAIL LAMP - LONG FITTNG - RH</v>
          </cell>
          <cell r="D1020" t="str">
            <v>D22/01-TLA-RH</v>
          </cell>
          <cell r="E1020" t="str">
            <v>NS01-0602</v>
          </cell>
          <cell r="G1020" t="str">
            <v>NISSAN</v>
          </cell>
          <cell r="H1020" t="str">
            <v xml:space="preserve">ANCHUI TINCAI SILK CO. LTD</v>
          </cell>
          <cell r="I1020" t="str">
            <v xml:space="preserve">TAIL LAMP</v>
          </cell>
          <cell r="J1020" t="str">
            <v xml:space="preserve">TAIL LAMP</v>
          </cell>
          <cell r="K1020">
            <v>32</v>
          </cell>
          <cell r="L1020">
            <v>816</v>
          </cell>
          <cell r="M1020">
            <v>1220</v>
          </cell>
        </row>
        <row r="1021">
          <cell r="A1021">
            <v>12161</v>
          </cell>
          <cell r="B1021">
            <v>12161</v>
          </cell>
          <cell r="C1021" t="str">
            <v xml:space="preserve">PICK UP 720 (D22) - (01-04) - TAIL LENS - LH</v>
          </cell>
          <cell r="D1021" t="str">
            <v xml:space="preserve">D22/01 -TLS-LH</v>
          </cell>
          <cell r="E1021" t="str">
            <v>00-NS01-0902</v>
          </cell>
          <cell r="G1021" t="str">
            <v>NISSAN</v>
          </cell>
          <cell r="H1021" t="str">
            <v xml:space="preserve">ANCHUI TINCAI SILK CO. LTD</v>
          </cell>
          <cell r="I1021" t="str">
            <v>LENS</v>
          </cell>
          <cell r="J1021" t="str">
            <v>LENS</v>
          </cell>
          <cell r="K1021">
            <v>12</v>
          </cell>
          <cell r="L1021">
            <v>270</v>
          </cell>
          <cell r="M1021">
            <v>280</v>
          </cell>
        </row>
        <row r="1022">
          <cell r="A1022">
            <v>12160</v>
          </cell>
          <cell r="B1022">
            <v>12160</v>
          </cell>
          <cell r="C1022" t="str">
            <v xml:space="preserve">PICK UP 720 (D22) - (01-04) - TAIL LENS - RH</v>
          </cell>
          <cell r="D1022" t="str">
            <v xml:space="preserve">D22/01 -TLS-RH</v>
          </cell>
          <cell r="E1022" t="str">
            <v>00-NS01-0902</v>
          </cell>
          <cell r="G1022" t="str">
            <v>NISSAN</v>
          </cell>
          <cell r="H1022" t="str">
            <v xml:space="preserve">ANCHUI TINCAI SILK CO. LTD</v>
          </cell>
          <cell r="I1022" t="str">
            <v>LENS</v>
          </cell>
          <cell r="J1022" t="str">
            <v>LENS</v>
          </cell>
          <cell r="K1022">
            <v>12</v>
          </cell>
          <cell r="L1022">
            <v>270</v>
          </cell>
          <cell r="M1022">
            <v>280</v>
          </cell>
        </row>
        <row r="1023">
          <cell r="A1023">
            <v>12320</v>
          </cell>
          <cell r="B1023" t="e">
            <v>#N/A</v>
          </cell>
          <cell r="C1023" t="str">
            <v xml:space="preserve">PICK UP 720 (D22) - (01-04) - TAIL LENS (BROKEN) - LH</v>
          </cell>
          <cell r="D1023" t="str">
            <v xml:space="preserve">D22/01 -TLS-LH</v>
          </cell>
          <cell r="E1023" t="str">
            <v>00-NS01-0902</v>
          </cell>
          <cell r="G1023" t="str">
            <v>NISSAN</v>
          </cell>
          <cell r="H1023" t="str">
            <v xml:space="preserve">ANCHUI TINCAI SILK CO. LTD</v>
          </cell>
          <cell r="I1023" t="str">
            <v>LENS</v>
          </cell>
          <cell r="J1023" t="str">
            <v>LENS</v>
          </cell>
          <cell r="K1023">
            <v>0.81</v>
          </cell>
          <cell r="L1023">
            <v>121</v>
          </cell>
          <cell r="M1023">
            <v>190</v>
          </cell>
        </row>
        <row r="1024">
          <cell r="A1024">
            <v>12319</v>
          </cell>
          <cell r="B1024" t="e">
            <v>#N/A</v>
          </cell>
          <cell r="C1024" t="str">
            <v xml:space="preserve">PICK UP 720 (D22) - (01-04) - TAIL LENS (BROKEN) - RH</v>
          </cell>
          <cell r="D1024" t="str">
            <v xml:space="preserve">D22/01 -TLS-RH</v>
          </cell>
          <cell r="E1024" t="str">
            <v>00-NS01-0902</v>
          </cell>
          <cell r="G1024" t="str">
            <v>NISSAN</v>
          </cell>
          <cell r="H1024" t="str">
            <v xml:space="preserve">ANCHUI TINCAI SILK CO. LTD</v>
          </cell>
          <cell r="I1024" t="str">
            <v>LENS</v>
          </cell>
          <cell r="J1024" t="str">
            <v>LENS</v>
          </cell>
          <cell r="K1024">
            <v>0.81</v>
          </cell>
          <cell r="L1024">
            <v>121</v>
          </cell>
          <cell r="M1024">
            <v>190</v>
          </cell>
        </row>
        <row r="1025">
          <cell r="A1025">
            <v>11060</v>
          </cell>
          <cell r="B1025">
            <v>11060</v>
          </cell>
          <cell r="C1025" t="str">
            <v xml:space="preserve">PICK UP 720 (D22) - (97 -02) - FRONT BUMPER (CHROME)</v>
          </cell>
          <cell r="D1025" t="str">
            <v>D22/97-04-BPRFC</v>
          </cell>
          <cell r="E1025" t="str">
            <v>NS01-0607-01</v>
          </cell>
          <cell r="G1025" t="str">
            <v>NISSAN</v>
          </cell>
          <cell r="H1025" t="str">
            <v xml:space="preserve">ANCHUI TINCAI SILK CO. LTD</v>
          </cell>
          <cell r="I1025" t="str">
            <v>BUMPER</v>
          </cell>
          <cell r="J1025" t="str">
            <v>BUMPER</v>
          </cell>
          <cell r="K1025">
            <v>20.5</v>
          </cell>
          <cell r="L1025">
            <v>3204</v>
          </cell>
          <cell r="M1025">
            <v>4970</v>
          </cell>
        </row>
        <row r="1026">
          <cell r="A1026">
            <v>11061</v>
          </cell>
          <cell r="B1026">
            <v>11061</v>
          </cell>
          <cell r="C1026" t="str">
            <v xml:space="preserve">PICK UP 720 (D22) - (97 -02) - FRONT BUMPER SIDE (CHROME) - LH</v>
          </cell>
          <cell r="D1026" t="str">
            <v>D22/97-04-FBPRSC-LH</v>
          </cell>
          <cell r="E1026" t="str">
            <v>NS01-0607-02</v>
          </cell>
          <cell r="G1026" t="str">
            <v>NISSAN</v>
          </cell>
          <cell r="H1026" t="str">
            <v xml:space="preserve">ANCHUI TINCAI SILK CO. LTD</v>
          </cell>
          <cell r="I1026" t="str">
            <v>BUMPER</v>
          </cell>
          <cell r="J1026" t="str">
            <v>BUMPER</v>
          </cell>
          <cell r="K1026">
            <v>5</v>
          </cell>
          <cell r="L1026">
            <v>782</v>
          </cell>
          <cell r="M1026">
            <v>1210</v>
          </cell>
        </row>
        <row r="1027">
          <cell r="A1027">
            <v>11062</v>
          </cell>
          <cell r="B1027">
            <v>11062</v>
          </cell>
          <cell r="C1027" t="str">
            <v xml:space="preserve">PICK UP 720 (D22) - (97 -02) - FRONT BUMPER SIDE (CHROME) - RH</v>
          </cell>
          <cell r="D1027" t="str">
            <v>D22/97-04-FBPRSC-RH</v>
          </cell>
          <cell r="E1027" t="str">
            <v>NS01-0607-02</v>
          </cell>
          <cell r="G1027" t="str">
            <v>NISSAN</v>
          </cell>
          <cell r="H1027" t="str">
            <v xml:space="preserve">ANCHUI TINCAI SILK CO. LTD</v>
          </cell>
          <cell r="I1027" t="str">
            <v>BUMPER</v>
          </cell>
          <cell r="J1027" t="str">
            <v>BUMPER</v>
          </cell>
          <cell r="K1027">
            <v>5</v>
          </cell>
          <cell r="L1027">
            <v>782</v>
          </cell>
          <cell r="M1027">
            <v>1210</v>
          </cell>
        </row>
        <row r="1028">
          <cell r="A1028">
            <v>10967</v>
          </cell>
          <cell r="B1028">
            <v>10967</v>
          </cell>
          <cell r="C1028" t="str">
            <v xml:space="preserve">PICK UP 720 (D22) - (97-00) - BUMPER VALANCE</v>
          </cell>
          <cell r="D1028" t="str">
            <v xml:space="preserve">D22/97 -BPRV</v>
          </cell>
          <cell r="E1028" t="str">
            <v>NS01-0607</v>
          </cell>
          <cell r="G1028" t="str">
            <v>NISSAN</v>
          </cell>
          <cell r="H1028" t="str">
            <v xml:space="preserve">ANCHUI TINCAI SILK CO. LTD</v>
          </cell>
          <cell r="I1028" t="str">
            <v>BUMPER</v>
          </cell>
          <cell r="J1028" t="str">
            <v>BUMPER</v>
          </cell>
          <cell r="K1028">
            <v>7.5</v>
          </cell>
          <cell r="L1028">
            <v>1172</v>
          </cell>
          <cell r="M1028">
            <v>1820</v>
          </cell>
        </row>
        <row r="1029">
          <cell r="A1029">
            <v>10968</v>
          </cell>
          <cell r="B1029">
            <v>10968</v>
          </cell>
          <cell r="C1029" t="str">
            <v xml:space="preserve">PICK UP 720 (D22) - (97-00) - CORNER LAMP - LH</v>
          </cell>
          <cell r="D1029" t="str">
            <v xml:space="preserve">D22/97 -CLA-LH</v>
          </cell>
          <cell r="E1029" t="str">
            <v>NS01-0603</v>
          </cell>
          <cell r="G1029" t="str">
            <v>NISSAN</v>
          </cell>
          <cell r="H1029" t="str">
            <v xml:space="preserve">ANCHUI TINCAI SILK CO. LTD</v>
          </cell>
          <cell r="I1029" t="str">
            <v xml:space="preserve">CORNER LAMP</v>
          </cell>
          <cell r="J1029" t="str">
            <v xml:space="preserve">CORNER LAMP</v>
          </cell>
          <cell r="K1029">
            <v>14</v>
          </cell>
          <cell r="L1029">
            <v>355.99</v>
          </cell>
          <cell r="M1029">
            <v>540</v>
          </cell>
        </row>
        <row r="1030">
          <cell r="A1030">
            <v>10969</v>
          </cell>
          <cell r="B1030">
            <v>10969</v>
          </cell>
          <cell r="C1030" t="str">
            <v xml:space="preserve">PICK UP 720 (D22) - (97-00) - CORNER LAMP - RH</v>
          </cell>
          <cell r="D1030" t="str">
            <v xml:space="preserve">D22/97 -CLA-RH</v>
          </cell>
          <cell r="E1030" t="str">
            <v>NS01-0603</v>
          </cell>
          <cell r="G1030" t="str">
            <v>NISSAN</v>
          </cell>
          <cell r="H1030" t="str">
            <v xml:space="preserve">ANCHUI TINCAI SILK CO. LTD</v>
          </cell>
          <cell r="I1030" t="str">
            <v xml:space="preserve">CORNER LAMP</v>
          </cell>
          <cell r="J1030" t="str">
            <v xml:space="preserve">CORNER LAMP</v>
          </cell>
          <cell r="K1030">
            <v>14</v>
          </cell>
          <cell r="L1030">
            <v>355.99</v>
          </cell>
          <cell r="M1030">
            <v>540</v>
          </cell>
        </row>
        <row r="1031">
          <cell r="A1031">
            <v>10970</v>
          </cell>
          <cell r="B1031">
            <v>10970</v>
          </cell>
          <cell r="C1031" t="str">
            <v xml:space="preserve">PICK UP 720 (D22) - (97-00) - GRILL - CHROME/GREY</v>
          </cell>
          <cell r="D1031" t="str">
            <v xml:space="preserve">D22/97 -GRLCG</v>
          </cell>
          <cell r="E1031" t="str">
            <v>NS01-0611B</v>
          </cell>
          <cell r="G1031" t="str">
            <v>NISSAN</v>
          </cell>
          <cell r="H1031" t="str">
            <v xml:space="preserve">ANCHUI TINCAI SILK CO. LTD</v>
          </cell>
          <cell r="I1031" t="str">
            <v>GRILL</v>
          </cell>
          <cell r="J1031" t="str">
            <v>GRILL</v>
          </cell>
          <cell r="K1031">
            <v>15</v>
          </cell>
          <cell r="L1031">
            <v>2345</v>
          </cell>
          <cell r="M1031">
            <v>3630</v>
          </cell>
        </row>
        <row r="1032">
          <cell r="A1032">
            <v>10971</v>
          </cell>
          <cell r="B1032">
            <v>10971</v>
          </cell>
          <cell r="C1032" t="str">
            <v xml:space="preserve">PICK UP 720 (D22) - (97-00) - HEAD LAMP - LH</v>
          </cell>
          <cell r="D1032" t="str">
            <v xml:space="preserve">D22/97 -HLA-LH</v>
          </cell>
          <cell r="E1032" t="str">
            <v>NS01-0601</v>
          </cell>
          <cell r="G1032" t="str">
            <v>NISSAN</v>
          </cell>
          <cell r="H1032" t="str">
            <v xml:space="preserve">ANCHUI TINCAI SILK CO. LTD</v>
          </cell>
          <cell r="I1032" t="str">
            <v xml:space="preserve">HEAD LAMP</v>
          </cell>
          <cell r="J1032" t="str">
            <v xml:space="preserve">HEAD LAMP</v>
          </cell>
          <cell r="K1032">
            <v>48.2</v>
          </cell>
          <cell r="L1032">
            <v>1225.6300000000001</v>
          </cell>
          <cell r="M1032">
            <v>1800</v>
          </cell>
        </row>
        <row r="1033">
          <cell r="A1033">
            <v>10972</v>
          </cell>
          <cell r="B1033">
            <v>10972</v>
          </cell>
          <cell r="C1033" t="str">
            <v xml:space="preserve">PICK UP 720 (D22) - (97-00) - HEAD LAMP - RH</v>
          </cell>
          <cell r="D1033" t="str">
            <v>D22/97-HLA-RH</v>
          </cell>
          <cell r="E1033" t="str">
            <v>NS01-0601</v>
          </cell>
          <cell r="G1033" t="str">
            <v>NISSAN</v>
          </cell>
          <cell r="H1033" t="str">
            <v xml:space="preserve">ANCHUI TINCAI SILK CO. LTD</v>
          </cell>
          <cell r="I1033" t="str">
            <v xml:space="preserve">HEAD LAMP</v>
          </cell>
          <cell r="J1033" t="str">
            <v xml:space="preserve">HEAD LAMP</v>
          </cell>
          <cell r="K1033">
            <v>48.2</v>
          </cell>
          <cell r="L1033">
            <v>1225.6300000000001</v>
          </cell>
          <cell r="M1033">
            <v>1800</v>
          </cell>
        </row>
        <row r="1034">
          <cell r="A1034">
            <v>10973</v>
          </cell>
          <cell r="B1034">
            <v>10973</v>
          </cell>
          <cell r="C1034" t="str">
            <v xml:space="preserve">PICK UP 720 (D22) - (97-00) - TAIL LAMP - LH</v>
          </cell>
          <cell r="D1034" t="str">
            <v xml:space="preserve">D22/97 -TLA-LH</v>
          </cell>
          <cell r="E1034" t="str">
            <v>NS01-0602B</v>
          </cell>
          <cell r="G1034" t="str">
            <v>NISSAN</v>
          </cell>
          <cell r="H1034" t="str">
            <v xml:space="preserve">ANCHUI TINCAI SILK CO. LTD</v>
          </cell>
          <cell r="I1034" t="str">
            <v xml:space="preserve">TAIL LAMP</v>
          </cell>
          <cell r="J1034" t="str">
            <v xml:space="preserve">TAIL LAMP</v>
          </cell>
          <cell r="K1034">
            <v>20</v>
          </cell>
          <cell r="L1034">
            <v>508.56</v>
          </cell>
          <cell r="M1034">
            <v>770</v>
          </cell>
        </row>
        <row r="1035">
          <cell r="A1035">
            <v>10974</v>
          </cell>
          <cell r="B1035">
            <v>10974</v>
          </cell>
          <cell r="C1035" t="str">
            <v xml:space="preserve">PICK UP 720 (D22) - (97-00) - TAIL LAMP - RH</v>
          </cell>
          <cell r="D1035" t="str">
            <v xml:space="preserve">D22/97 -TLA-RH</v>
          </cell>
          <cell r="E1035" t="str">
            <v>NS01-0602B</v>
          </cell>
          <cell r="G1035" t="str">
            <v>NISSAN</v>
          </cell>
          <cell r="H1035" t="str">
            <v xml:space="preserve">ANCHUI TINCAI SILK CO. LTD</v>
          </cell>
          <cell r="I1035" t="str">
            <v xml:space="preserve">TAIL LAMP</v>
          </cell>
          <cell r="J1035" t="str">
            <v xml:space="preserve">TAIL LAMP</v>
          </cell>
          <cell r="K1035">
            <v>20</v>
          </cell>
          <cell r="L1035">
            <v>508.56</v>
          </cell>
          <cell r="M1035">
            <v>770</v>
          </cell>
        </row>
        <row r="1036">
          <cell r="A1036">
            <v>10975</v>
          </cell>
          <cell r="B1036">
            <v>10975</v>
          </cell>
          <cell r="C1036" t="str">
            <v xml:space="preserve">PICK UP 720 (D22) - (97-00) - TAIL LENS (2 COLOUR)  - LH</v>
          </cell>
          <cell r="D1036" t="str">
            <v xml:space="preserve">D22/97 -TLS2C-LH</v>
          </cell>
          <cell r="E1036" t="str">
            <v>00-NS01-0602B</v>
          </cell>
          <cell r="G1036" t="str">
            <v>NISSAN</v>
          </cell>
          <cell r="H1036" t="str">
            <v xml:space="preserve">ANCHUI TINCAI SILK CO. LTD</v>
          </cell>
          <cell r="I1036" t="str">
            <v>LENS</v>
          </cell>
          <cell r="J1036" t="str">
            <v>LENS</v>
          </cell>
          <cell r="K1036">
            <v>0.81</v>
          </cell>
          <cell r="L1036">
            <v>127</v>
          </cell>
          <cell r="M1036">
            <v>200</v>
          </cell>
        </row>
        <row r="1037">
          <cell r="A1037">
            <v>10976</v>
          </cell>
          <cell r="B1037">
            <v>10976</v>
          </cell>
          <cell r="C1037" t="str">
            <v xml:space="preserve">PICK UP 720 (D22) - (97-00) - TAIL LENS (2 COLOUR) - RH</v>
          </cell>
          <cell r="D1037" t="str">
            <v xml:space="preserve">D22/97 -TLS2C-RH</v>
          </cell>
          <cell r="E1037" t="str">
            <v>00-NS01-0602B</v>
          </cell>
          <cell r="G1037" t="str">
            <v>NISSAN</v>
          </cell>
          <cell r="H1037" t="str">
            <v xml:space="preserve">ANCHUI TINCAI SILK CO. LTD</v>
          </cell>
          <cell r="I1037" t="str">
            <v>LENS</v>
          </cell>
          <cell r="J1037" t="str">
            <v>LENS</v>
          </cell>
          <cell r="K1037">
            <v>0.81</v>
          </cell>
          <cell r="L1037">
            <v>127</v>
          </cell>
          <cell r="M1037">
            <v>200</v>
          </cell>
        </row>
        <row r="1038">
          <cell r="A1038">
            <v>12305</v>
          </cell>
          <cell r="B1038" t="e">
            <v>#N/A</v>
          </cell>
          <cell r="C1038" t="str">
            <v xml:space="preserve">PICK UP 720 (D22) - (97-00) - TAIL LENS (BROKEN) - LH</v>
          </cell>
          <cell r="D1038" t="str">
            <v xml:space="preserve">D22/97 -TLS-LH/B</v>
          </cell>
          <cell r="E1038" t="str">
            <v>00-NS01-0602B</v>
          </cell>
          <cell r="G1038" t="str">
            <v>NISSAN</v>
          </cell>
          <cell r="H1038" t="str">
            <v xml:space="preserve">ANCHUI TINCAI SILK CO. LTD</v>
          </cell>
          <cell r="I1038" t="str">
            <v>LENS</v>
          </cell>
          <cell r="J1038" t="str">
            <v>LENS</v>
          </cell>
          <cell r="K1038">
            <v>0.81</v>
          </cell>
          <cell r="L1038">
            <v>121</v>
          </cell>
          <cell r="M1038">
            <v>190</v>
          </cell>
        </row>
        <row r="1039">
          <cell r="A1039">
            <v>12318</v>
          </cell>
          <cell r="B1039" t="e">
            <v>#N/A</v>
          </cell>
          <cell r="C1039" t="str">
            <v xml:space="preserve">PICK UP 720 (D22) - (97-00) - TAIL LENS (BROKEN) - RH</v>
          </cell>
          <cell r="D1039" t="str">
            <v xml:space="preserve">D22/97 -TLS-RH/B</v>
          </cell>
          <cell r="E1039" t="str">
            <v>00-NS01-0602B</v>
          </cell>
          <cell r="G1039" t="str">
            <v>NISSAN</v>
          </cell>
          <cell r="H1039" t="str">
            <v xml:space="preserve">ANCHUI TINCAI SILK CO. LTD</v>
          </cell>
          <cell r="I1039" t="str">
            <v>LENS</v>
          </cell>
          <cell r="J1039" t="str">
            <v>LENS</v>
          </cell>
          <cell r="K1039">
            <v>0.81</v>
          </cell>
          <cell r="L1039">
            <v>121</v>
          </cell>
          <cell r="M1039">
            <v>190</v>
          </cell>
        </row>
        <row r="1040">
          <cell r="A1040">
            <v>11971</v>
          </cell>
          <cell r="B1040">
            <v>11971</v>
          </cell>
          <cell r="C1040" t="str">
            <v xml:space="preserve">PICK UP 720 (D22) - (97-04) - FRONT DOOR GLASS - RH</v>
          </cell>
          <cell r="D1040" t="str">
            <v xml:space="preserve">D22 FD/RH</v>
          </cell>
          <cell r="E1040" t="str">
            <v xml:space="preserve">140192 FD</v>
          </cell>
          <cell r="F1040" t="str">
            <v xml:space="preserve">720 P/UP (D22) - (97-04)</v>
          </cell>
          <cell r="G1040" t="str">
            <v>NISSAN</v>
          </cell>
          <cell r="H1040" t="str">
            <v xml:space="preserve">ZHEJIANG DAKE SAFETY GLASS CO.,LTD</v>
          </cell>
          <cell r="I1040" t="str">
            <v>AUTOGLASS</v>
          </cell>
          <cell r="J1040" t="str">
            <v>AUTOGLASS</v>
          </cell>
          <cell r="K1040">
            <v>2.96</v>
          </cell>
          <cell r="L1040">
            <v>459.54</v>
          </cell>
          <cell r="M1040">
            <v>600</v>
          </cell>
        </row>
        <row r="1041">
          <cell r="A1041">
            <v>11890</v>
          </cell>
          <cell r="B1041">
            <v>11890</v>
          </cell>
          <cell r="C1041" t="str">
            <v xml:space="preserve">PICK UP 720 (D22) - (97-04) - LAMINATED FRONT WINDSCREEN</v>
          </cell>
          <cell r="D1041" t="str">
            <v xml:space="preserve">D22-2 LFW/X</v>
          </cell>
          <cell r="E1041" t="str">
            <v xml:space="preserve">140192 LFW</v>
          </cell>
          <cell r="F1041" t="str">
            <v xml:space="preserve">720 P/UP (D22) - (97-04)</v>
          </cell>
          <cell r="G1041" t="str">
            <v>NISSAN</v>
          </cell>
          <cell r="H1041" t="str">
            <v xml:space="preserve">BSG AUTO GLASS  CO. LTD</v>
          </cell>
          <cell r="I1041" t="str">
            <v>AUTOGLASS</v>
          </cell>
          <cell r="J1041" t="str">
            <v>AUTOGLASS</v>
          </cell>
          <cell r="K1041">
            <v>13.17</v>
          </cell>
          <cell r="L1041">
            <v>2055</v>
          </cell>
          <cell r="M1041">
            <v>2770</v>
          </cell>
        </row>
        <row r="1042">
          <cell r="A1042">
            <v>12370</v>
          </cell>
          <cell r="B1042" t="e">
            <v>#N/A</v>
          </cell>
          <cell r="C1042" t="str">
            <v xml:space="preserve">PICK UP 720 (D22) - (97-04) - LAMINATED FRONT WINDSCREEN - (BROKEN)</v>
          </cell>
          <cell r="D1042" t="str">
            <v xml:space="preserve">D22-2 LFW/X</v>
          </cell>
          <cell r="E1042" t="str">
            <v xml:space="preserve">D22-2 LFW/X</v>
          </cell>
          <cell r="F1042" t="str">
            <v xml:space="preserve">720 P/UP (D22) - (97-04)</v>
          </cell>
          <cell r="G1042" t="str">
            <v>NISSAN</v>
          </cell>
          <cell r="H1042" t="str">
            <v xml:space="preserve">ZHEJIANG DAKE SAFETY GLASS CO.,LTD</v>
          </cell>
          <cell r="I1042" t="str">
            <v>AUTOGLASS</v>
          </cell>
          <cell r="J1042" t="str">
            <v>AUTOGLASS</v>
          </cell>
          <cell r="K1042">
            <v>15.43</v>
          </cell>
          <cell r="L1042">
            <v>2380</v>
          </cell>
          <cell r="M1042">
            <v>3690</v>
          </cell>
        </row>
        <row r="1043">
          <cell r="A1043">
            <v>11549</v>
          </cell>
          <cell r="B1043" t="e">
            <v>#N/A</v>
          </cell>
          <cell r="C1043" t="str">
            <v xml:space="preserve">PRIMERA (02-) - HEAD LAMP (215-1191) - LH</v>
          </cell>
          <cell r="D1043" t="str">
            <v>Y11/03-HLA-LH</v>
          </cell>
          <cell r="E1043" t="str">
            <v>NS20-0501</v>
          </cell>
          <cell r="G1043" t="str">
            <v>NISSAN</v>
          </cell>
          <cell r="H1043" t="str">
            <v xml:space="preserve">ANCHUI TINCAI SILK CO. LTD</v>
          </cell>
          <cell r="I1043" t="str">
            <v xml:space="preserve">HEAD LAMP</v>
          </cell>
          <cell r="J1043" t="str">
            <v xml:space="preserve">HEAD LAMP</v>
          </cell>
          <cell r="K1043">
            <v>25.81</v>
          </cell>
          <cell r="L1043">
            <v>4034</v>
          </cell>
          <cell r="M1043">
            <v>6250</v>
          </cell>
        </row>
        <row r="1044">
          <cell r="A1044">
            <v>11550</v>
          </cell>
          <cell r="B1044" t="e">
            <v>#N/A</v>
          </cell>
          <cell r="C1044" t="str">
            <v xml:space="preserve">PRIMERA (02-) - HEAD LAMP (215-1191) - RH</v>
          </cell>
          <cell r="D1044" t="str">
            <v>Y11/03-HLA-RH</v>
          </cell>
          <cell r="E1044" t="str">
            <v>NS20-0501</v>
          </cell>
          <cell r="G1044" t="str">
            <v>NISSAN</v>
          </cell>
          <cell r="H1044" t="str">
            <v xml:space="preserve">ANCHUI TINCAI SILK CO. LTD</v>
          </cell>
          <cell r="I1044" t="str">
            <v xml:space="preserve">HEAD LAMP</v>
          </cell>
          <cell r="J1044" t="str">
            <v xml:space="preserve">HEAD LAMP</v>
          </cell>
          <cell r="K1044">
            <v>25.81</v>
          </cell>
          <cell r="L1044">
            <v>4034</v>
          </cell>
          <cell r="M1044">
            <v>6250</v>
          </cell>
        </row>
        <row r="1045">
          <cell r="A1045">
            <v>13618</v>
          </cell>
          <cell r="B1045" t="e">
            <v>#N/A</v>
          </cell>
          <cell r="C1045" t="str">
            <v xml:space="preserve">QASHQAI / DUALIS  J10/NJO (07-) NE11 - BACK LAMP - LH</v>
          </cell>
          <cell r="D1045" t="str">
            <v>J10-BALA-LH</v>
          </cell>
          <cell r="E1045" t="str">
            <v>NS30-0102B</v>
          </cell>
          <cell r="G1045" t="str">
            <v>NISSAN</v>
          </cell>
          <cell r="H1045" t="str">
            <v xml:space="preserve">ANCHUI TINCAI SILK CO. LTD</v>
          </cell>
          <cell r="I1045" t="str">
            <v xml:space="preserve">BACK LAMP</v>
          </cell>
          <cell r="J1045" t="str">
            <v xml:space="preserve">BACK LAMP</v>
          </cell>
          <cell r="K1045">
            <v>50</v>
          </cell>
          <cell r="L1045">
            <v>1275</v>
          </cell>
          <cell r="M1045">
            <v>1900</v>
          </cell>
        </row>
        <row r="1046">
          <cell r="A1046">
            <v>13617</v>
          </cell>
          <cell r="B1046" t="e">
            <v>#N/A</v>
          </cell>
          <cell r="C1046" t="str">
            <v xml:space="preserve">QASHQAI / DUALIS  J10/NJO (07-) NE11 - BACK LAMP - RH</v>
          </cell>
          <cell r="D1046" t="str">
            <v>J10-BALA-RH</v>
          </cell>
          <cell r="E1046" t="str">
            <v>NS30-0102B</v>
          </cell>
          <cell r="G1046" t="str">
            <v>NISSAN</v>
          </cell>
          <cell r="H1046" t="str">
            <v xml:space="preserve">ANCHUI TINCAI SILK CO. LTD</v>
          </cell>
          <cell r="I1046" t="str">
            <v xml:space="preserve">BACK LAMP</v>
          </cell>
          <cell r="J1046" t="str">
            <v xml:space="preserve">BACK LAMP</v>
          </cell>
          <cell r="K1046">
            <v>50</v>
          </cell>
          <cell r="L1046">
            <v>1125</v>
          </cell>
          <cell r="M1046">
            <v>1740</v>
          </cell>
        </row>
        <row r="1047">
          <cell r="A1047">
            <v>13620</v>
          </cell>
          <cell r="B1047" t="e">
            <v>#N/A</v>
          </cell>
          <cell r="C1047" t="str">
            <v xml:space="preserve">QASHQAI / DUALIS  J10/NJO (07-) NE11 - HEAD LAMP - LH</v>
          </cell>
          <cell r="D1047" t="str">
            <v>J10-HLA-LH</v>
          </cell>
          <cell r="E1047" t="str">
            <v>NS30-0101</v>
          </cell>
          <cell r="G1047" t="str">
            <v>NISSAN</v>
          </cell>
          <cell r="H1047" t="str">
            <v xml:space="preserve">ANCHUI TINCAI SILK CO. LTD</v>
          </cell>
          <cell r="I1047" t="str">
            <v xml:space="preserve">HEAD LAMP</v>
          </cell>
          <cell r="J1047" t="str">
            <v xml:space="preserve">HEAD LAMP</v>
          </cell>
          <cell r="K1047">
            <v>180</v>
          </cell>
          <cell r="L1047">
            <v>4591</v>
          </cell>
          <cell r="M1047">
            <v>6900</v>
          </cell>
        </row>
        <row r="1048">
          <cell r="A1048">
            <v>13619</v>
          </cell>
          <cell r="B1048" t="e">
            <v>#N/A</v>
          </cell>
          <cell r="C1048" t="str">
            <v xml:space="preserve">QASHQAI / DUALIS  J10/NJO (07-) NE11 - HEAD LAMP - RH</v>
          </cell>
          <cell r="D1048" t="str">
            <v>J10-HLA-RH</v>
          </cell>
          <cell r="E1048" t="str">
            <v>NS30-0101</v>
          </cell>
          <cell r="G1048" t="str">
            <v>NISSAN</v>
          </cell>
          <cell r="H1048" t="str">
            <v xml:space="preserve">ANCHUI TINCAI SILK CO. LTD</v>
          </cell>
          <cell r="I1048" t="str">
            <v xml:space="preserve">HEAD LAMP</v>
          </cell>
          <cell r="J1048" t="str">
            <v xml:space="preserve">HEAD LAMP</v>
          </cell>
          <cell r="K1048">
            <v>180</v>
          </cell>
          <cell r="L1048">
            <v>4591</v>
          </cell>
          <cell r="M1048">
            <v>6900</v>
          </cell>
        </row>
        <row r="1049">
          <cell r="A1049">
            <v>13622</v>
          </cell>
          <cell r="B1049" t="e">
            <v>#N/A</v>
          </cell>
          <cell r="C1049" t="str">
            <v xml:space="preserve">QASHQAI / DUALIS  J10/NJO (07-) NE11 - TAIL LAMP - LH</v>
          </cell>
          <cell r="D1049" t="str">
            <v>J10-TLA-LH</v>
          </cell>
          <cell r="E1049" t="str">
            <v>NS30-0102A</v>
          </cell>
          <cell r="G1049" t="str">
            <v>NISSAN</v>
          </cell>
          <cell r="H1049" t="str">
            <v xml:space="preserve">ANCHUI TINCAI SILK CO. LTD</v>
          </cell>
          <cell r="I1049" t="str">
            <v xml:space="preserve">TAIL LAMP</v>
          </cell>
          <cell r="J1049" t="str">
            <v xml:space="preserve">TAIL LAMP</v>
          </cell>
          <cell r="K1049">
            <v>70</v>
          </cell>
          <cell r="L1049">
            <v>1575</v>
          </cell>
          <cell r="M1049">
            <v>2440</v>
          </cell>
        </row>
        <row r="1050">
          <cell r="A1050">
            <v>13621</v>
          </cell>
          <cell r="B1050" t="e">
            <v>#N/A</v>
          </cell>
          <cell r="C1050" t="str">
            <v xml:space="preserve">QASHQAI / DUALIS  J10/NJO (07-) NE11 - TAIL LAMP - RH</v>
          </cell>
          <cell r="D1050" t="str">
            <v>J10-TLA-RH</v>
          </cell>
          <cell r="E1050" t="str">
            <v>NS30-0102A</v>
          </cell>
          <cell r="G1050" t="str">
            <v>NISSAN</v>
          </cell>
          <cell r="H1050" t="str">
            <v xml:space="preserve">ANCHUI TINCAI SILK CO. LTD</v>
          </cell>
          <cell r="I1050" t="str">
            <v xml:space="preserve">TAIL LAMP</v>
          </cell>
          <cell r="J1050" t="str">
            <v xml:space="preserve">TAIL LAMP</v>
          </cell>
          <cell r="K1050">
            <v>70</v>
          </cell>
          <cell r="L1050">
            <v>1575</v>
          </cell>
          <cell r="M1050">
            <v>2440</v>
          </cell>
        </row>
        <row r="1051">
          <cell r="A1051">
            <v>12887</v>
          </cell>
          <cell r="B1051" t="e">
            <v>#N/A</v>
          </cell>
          <cell r="C1051" t="str">
            <v xml:space="preserve">QASHQAI / DUALIS 5D SUV J10/NJO (07-) - NE11 - LAMINATED FRONT WINDSCREEN (BROKEN)</v>
          </cell>
          <cell r="D1051" t="str">
            <v>J10-R-LFW/B</v>
          </cell>
          <cell r="E1051" t="str">
            <v xml:space="preserve">140211 LFW</v>
          </cell>
          <cell r="F1051" t="str">
            <v xml:space="preserve">QASHQAI / DUALIS 5D SUV J10/NJO (07-) - NE11</v>
          </cell>
          <cell r="G1051" t="str">
            <v>NISSAN</v>
          </cell>
          <cell r="H1051" t="str">
            <v xml:space="preserve">ZHEJIANG DAKE SAFETY GLASS CO.,LTD</v>
          </cell>
          <cell r="I1051" t="str">
            <v>AUTOGLASS</v>
          </cell>
          <cell r="J1051" t="str">
            <v>AUTOGLASS</v>
          </cell>
          <cell r="K1051">
            <v>18.170000000000002</v>
          </cell>
          <cell r="L1051">
            <v>2781</v>
          </cell>
          <cell r="M1051">
            <v>4310</v>
          </cell>
        </row>
        <row r="1052">
          <cell r="A1052">
            <v>13624</v>
          </cell>
          <cell r="B1052" t="e">
            <v>#N/A</v>
          </cell>
          <cell r="C1052" t="str">
            <v xml:space="preserve">QASHQAI / DUALIS J10/NJO (07-) NE11 - FOG LAMP - LH</v>
          </cell>
          <cell r="D1052" t="str">
            <v>J10-FLA-LH</v>
          </cell>
          <cell r="E1052" t="str">
            <v>NS30-0104</v>
          </cell>
          <cell r="G1052" t="str">
            <v>NISSAN</v>
          </cell>
          <cell r="H1052" t="str">
            <v xml:space="preserve">ANCHUI TINCAI SILK CO. LTD</v>
          </cell>
          <cell r="I1052" t="str">
            <v xml:space="preserve">FOG LAMP</v>
          </cell>
          <cell r="J1052" t="str">
            <v xml:space="preserve">FOG LAMP</v>
          </cell>
          <cell r="K1052">
            <v>18</v>
          </cell>
          <cell r="L1052">
            <v>459</v>
          </cell>
          <cell r="M1052">
            <v>700</v>
          </cell>
        </row>
        <row r="1053">
          <cell r="A1053">
            <v>13623</v>
          </cell>
          <cell r="B1053" t="e">
            <v>#N/A</v>
          </cell>
          <cell r="C1053" t="str">
            <v xml:space="preserve">QASHQAI / DUALIS J10/NJO (07-) NE11 - FOG LAMP - RH</v>
          </cell>
          <cell r="D1053" t="str">
            <v>J10-FLA-RH</v>
          </cell>
          <cell r="E1053" t="str">
            <v>NS30-0104</v>
          </cell>
          <cell r="G1053" t="str">
            <v>NISSAN</v>
          </cell>
          <cell r="H1053" t="str">
            <v xml:space="preserve">ANCHUI TINCAI SILK CO. LTD</v>
          </cell>
          <cell r="I1053" t="str">
            <v xml:space="preserve">FOG LAMP</v>
          </cell>
          <cell r="J1053" t="str">
            <v xml:space="preserve">FOG LAMP</v>
          </cell>
          <cell r="K1053">
            <v>18</v>
          </cell>
          <cell r="L1053">
            <v>459</v>
          </cell>
          <cell r="M1053">
            <v>700</v>
          </cell>
        </row>
        <row r="1054">
          <cell r="A1054">
            <v>13626</v>
          </cell>
          <cell r="B1054" t="e">
            <v>#N/A</v>
          </cell>
          <cell r="C1054" t="str">
            <v xml:space="preserve">QASHQAI / DUALIS J10/NJO (07-) NE11 - FOG LAMP CASE - LH</v>
          </cell>
          <cell r="D1054" t="str">
            <v>J10-FLC-LH</v>
          </cell>
          <cell r="E1054" t="str">
            <v>NS30-0104-1</v>
          </cell>
          <cell r="G1054" t="str">
            <v>NISSAN</v>
          </cell>
          <cell r="H1054" t="str">
            <v xml:space="preserve">ANCHUI TINCAI SILK CO. LTD</v>
          </cell>
          <cell r="I1054" t="str">
            <v xml:space="preserve">FOG LAMP</v>
          </cell>
          <cell r="J1054" t="str">
            <v xml:space="preserve">FOG LAMP</v>
          </cell>
          <cell r="K1054">
            <v>0</v>
          </cell>
          <cell r="L1054">
            <v>220</v>
          </cell>
          <cell r="M1054">
            <v>340</v>
          </cell>
        </row>
        <row r="1055">
          <cell r="A1055">
            <v>13625</v>
          </cell>
          <cell r="B1055" t="e">
            <v>#N/A</v>
          </cell>
          <cell r="C1055" t="str">
            <v xml:space="preserve">QASHQAI / DUALIS J10/NJO (07-) NE11 - FOG LAMP CASE - RH</v>
          </cell>
          <cell r="D1055" t="str">
            <v>J10-FLC-RH</v>
          </cell>
          <cell r="E1055" t="str">
            <v>NS30-0104-1</v>
          </cell>
          <cell r="G1055" t="str">
            <v>NISSAN</v>
          </cell>
          <cell r="H1055" t="str">
            <v xml:space="preserve">ANCHUI TINCAI SILK CO. LTD</v>
          </cell>
          <cell r="I1055" t="str">
            <v xml:space="preserve">FOG LAMP</v>
          </cell>
          <cell r="J1055" t="str">
            <v xml:space="preserve">FOG LAMP</v>
          </cell>
          <cell r="K1055">
            <v>0</v>
          </cell>
          <cell r="L1055">
            <v>220</v>
          </cell>
          <cell r="M1055">
            <v>340</v>
          </cell>
        </row>
        <row r="1056">
          <cell r="A1056">
            <v>13627</v>
          </cell>
          <cell r="B1056" t="e">
            <v>#N/A</v>
          </cell>
          <cell r="C1056" t="str">
            <v xml:space="preserve">QASHQAI / DUALIS J10/NJO (07-) NE11 - REFLECTOR (ROUND)</v>
          </cell>
          <cell r="D1056" t="str">
            <v>J10-REFLECTOR-R</v>
          </cell>
          <cell r="E1056" t="str">
            <v>NS30-0105A</v>
          </cell>
          <cell r="G1056" t="str">
            <v>NISSAN</v>
          </cell>
          <cell r="H1056" t="str">
            <v xml:space="preserve">ANCHUI TINCAI SILK CO. LTD</v>
          </cell>
          <cell r="I1056" t="str">
            <v>REFLECTORS</v>
          </cell>
          <cell r="J1056" t="str">
            <v>REFLECTORS</v>
          </cell>
          <cell r="K1056">
            <v>10</v>
          </cell>
          <cell r="L1056">
            <v>225</v>
          </cell>
          <cell r="M1056">
            <v>350</v>
          </cell>
        </row>
        <row r="1057">
          <cell r="A1057">
            <v>11120</v>
          </cell>
          <cell r="B1057" t="e">
            <v>#N/A</v>
          </cell>
          <cell r="C1057" t="str">
            <v xml:space="preserve">QD32 (87-) - CORNER LAMP - LH</v>
          </cell>
          <cell r="D1057" t="str">
            <v>QD32-CLA-LH</v>
          </cell>
          <cell r="E1057" t="str">
            <v>NS08-0303A</v>
          </cell>
          <cell r="G1057" t="str">
            <v>NISSAN</v>
          </cell>
          <cell r="H1057" t="str">
            <v xml:space="preserve">ANCHUI TINCAI SILK CO. LTD</v>
          </cell>
          <cell r="I1057" t="str">
            <v xml:space="preserve">CORNER LAMP</v>
          </cell>
          <cell r="J1057" t="str">
            <v xml:space="preserve">CORNER LAMP</v>
          </cell>
          <cell r="K1057">
            <v>9</v>
          </cell>
          <cell r="L1057">
            <v>230</v>
          </cell>
          <cell r="M1057">
            <v>340</v>
          </cell>
        </row>
        <row r="1058">
          <cell r="A1058">
            <v>11156</v>
          </cell>
          <cell r="B1058" t="e">
            <v>#N/A</v>
          </cell>
          <cell r="C1058" t="str">
            <v xml:space="preserve">QD32 (87-) - CORNER LAMP - RH</v>
          </cell>
          <cell r="D1058" t="str">
            <v>QD32-CLA-RH</v>
          </cell>
          <cell r="E1058" t="str">
            <v>NS08-0303A</v>
          </cell>
          <cell r="G1058" t="str">
            <v>NISSAN</v>
          </cell>
          <cell r="H1058" t="str">
            <v xml:space="preserve">ANCHUI TINCAI SILK CO. LTD</v>
          </cell>
          <cell r="I1058" t="str">
            <v xml:space="preserve">CORNER LAMP</v>
          </cell>
          <cell r="J1058" t="str">
            <v xml:space="preserve">CORNER LAMP</v>
          </cell>
          <cell r="K1058">
            <v>9</v>
          </cell>
          <cell r="L1058">
            <v>230</v>
          </cell>
          <cell r="M1058">
            <v>340</v>
          </cell>
        </row>
        <row r="1059">
          <cell r="A1059">
            <v>11157</v>
          </cell>
          <cell r="B1059" t="e">
            <v>#N/A</v>
          </cell>
          <cell r="C1059" t="str">
            <v xml:space="preserve">QD32 (87-) - CORNER LENS - LH</v>
          </cell>
          <cell r="D1059" t="str">
            <v>QD32-CLS-LH</v>
          </cell>
          <cell r="E1059" t="str">
            <v>NS08-0303A-00</v>
          </cell>
          <cell r="G1059" t="str">
            <v>NISSAN</v>
          </cell>
          <cell r="H1059" t="str">
            <v xml:space="preserve">ANCHUI TINCAI SILK CO. LTD</v>
          </cell>
          <cell r="I1059" t="str">
            <v>LENS</v>
          </cell>
          <cell r="J1059" t="str">
            <v>LENS</v>
          </cell>
          <cell r="K1059">
            <v>9</v>
          </cell>
          <cell r="L1059">
            <v>70</v>
          </cell>
          <cell r="M1059">
            <v>100</v>
          </cell>
        </row>
        <row r="1060">
          <cell r="A1060">
            <v>11158</v>
          </cell>
          <cell r="B1060" t="e">
            <v>#N/A</v>
          </cell>
          <cell r="C1060" t="str">
            <v xml:space="preserve">QD32 (87-) - CORNER LENS - RH</v>
          </cell>
          <cell r="D1060" t="str">
            <v>QD32-CLS-RH</v>
          </cell>
          <cell r="E1060" t="str">
            <v>NS08-0303A-00</v>
          </cell>
          <cell r="G1060" t="str">
            <v>NISSAN</v>
          </cell>
          <cell r="H1060" t="str">
            <v xml:space="preserve">ANCHUI TINCAI SILK CO. LTD</v>
          </cell>
          <cell r="I1060" t="str">
            <v>LENS</v>
          </cell>
          <cell r="J1060" t="str">
            <v>LENS</v>
          </cell>
          <cell r="K1060">
            <v>3.5</v>
          </cell>
          <cell r="L1060">
            <v>81.38</v>
          </cell>
          <cell r="M1060">
            <v>100</v>
          </cell>
        </row>
        <row r="1061">
          <cell r="A1061">
            <v>12917</v>
          </cell>
          <cell r="B1061" t="e">
            <v>#N/A</v>
          </cell>
          <cell r="C1061" t="str">
            <v xml:space="preserve">QD32 (87-) - CORNER LENS (BROKEN) - LH</v>
          </cell>
          <cell r="D1061" t="str">
            <v>QD32-CLS-LH</v>
          </cell>
          <cell r="E1061" t="str">
            <v>NS08-0303A-00</v>
          </cell>
          <cell r="G1061" t="str">
            <v>NISSAN</v>
          </cell>
          <cell r="H1061" t="str">
            <v xml:space="preserve">ANCHUI TINCAI SILK CO. LTD</v>
          </cell>
          <cell r="I1061" t="str">
            <v>LENS</v>
          </cell>
          <cell r="J1061" t="str">
            <v>LENS</v>
          </cell>
          <cell r="K1061">
            <v>0.42</v>
          </cell>
          <cell r="L1061">
            <v>62.42</v>
          </cell>
          <cell r="M1061">
            <v>100</v>
          </cell>
        </row>
        <row r="1062">
          <cell r="A1062">
            <v>12918</v>
          </cell>
          <cell r="B1062" t="e">
            <v>#N/A</v>
          </cell>
          <cell r="C1062" t="str">
            <v xml:space="preserve">QD32 (87-) - CORNER LENS (BROKEN) - RH</v>
          </cell>
          <cell r="D1062" t="str">
            <v>QD32-CLS-RH</v>
          </cell>
          <cell r="E1062" t="str">
            <v>NS08-0303A-00</v>
          </cell>
          <cell r="G1062" t="str">
            <v>NISSAN</v>
          </cell>
          <cell r="H1062" t="str">
            <v xml:space="preserve">ANCHUI TINCAI SILK CO. LTD</v>
          </cell>
          <cell r="I1062" t="str">
            <v>LENS</v>
          </cell>
          <cell r="J1062" t="str">
            <v>LENS</v>
          </cell>
          <cell r="K1062">
            <v>0.42</v>
          </cell>
          <cell r="L1062">
            <v>62.42</v>
          </cell>
          <cell r="M1062">
            <v>100</v>
          </cell>
        </row>
        <row r="1063">
          <cell r="A1063">
            <v>11159</v>
          </cell>
          <cell r="B1063" t="e">
            <v>#N/A</v>
          </cell>
          <cell r="C1063" t="str">
            <v xml:space="preserve">QD32 (87-) - FRONT BUMPER</v>
          </cell>
          <cell r="D1063" t="str">
            <v>QD32-BPRF</v>
          </cell>
          <cell r="E1063" t="str">
            <v>NS08-0307</v>
          </cell>
          <cell r="G1063" t="str">
            <v>NISSAN</v>
          </cell>
          <cell r="H1063" t="str">
            <v xml:space="preserve">ANCHUI TINCAI SILK CO. LTD</v>
          </cell>
          <cell r="I1063" t="str">
            <v>BUMPER</v>
          </cell>
          <cell r="J1063" t="str">
            <v>BUMPER</v>
          </cell>
          <cell r="K1063">
            <v>68</v>
          </cell>
          <cell r="L1063">
            <v>1734</v>
          </cell>
          <cell r="M1063">
            <v>2250</v>
          </cell>
        </row>
        <row r="1064">
          <cell r="A1064">
            <v>11165</v>
          </cell>
          <cell r="B1064" t="e">
            <v>#N/A</v>
          </cell>
          <cell r="C1064" t="str">
            <v xml:space="preserve">QD32 (87-) - GRILL (BLACK)</v>
          </cell>
          <cell r="D1064" t="str">
            <v>QD32-GRLB</v>
          </cell>
          <cell r="E1064" t="str">
            <v>NS08-0311B</v>
          </cell>
          <cell r="G1064" t="str">
            <v>NISSAN</v>
          </cell>
          <cell r="H1064" t="str">
            <v xml:space="preserve">ANCHUI TINCAI SILK CO. LTD</v>
          </cell>
          <cell r="I1064" t="str">
            <v>GRILL</v>
          </cell>
          <cell r="J1064" t="str">
            <v>GRILL</v>
          </cell>
          <cell r="K1064">
            <v>23</v>
          </cell>
          <cell r="L1064">
            <v>587</v>
          </cell>
          <cell r="M1064">
            <v>880</v>
          </cell>
        </row>
        <row r="1065">
          <cell r="A1065">
            <v>12415</v>
          </cell>
          <cell r="B1065" t="e">
            <v>#N/A</v>
          </cell>
          <cell r="C1065" t="str">
            <v xml:space="preserve">QD32 (87-) - GRILL (CHROME)</v>
          </cell>
          <cell r="D1065" t="str">
            <v>QD32-GRLC</v>
          </cell>
          <cell r="E1065" t="str">
            <v>NS08-0311B</v>
          </cell>
          <cell r="F1065" t="str">
            <v xml:space="preserve">QD32 (87-)</v>
          </cell>
          <cell r="G1065" t="str">
            <v>NISSAN</v>
          </cell>
          <cell r="H1065" t="str">
            <v xml:space="preserve">ANCHUI TINCAI SILK CO. LTD</v>
          </cell>
          <cell r="I1065" t="str">
            <v>GRILL</v>
          </cell>
          <cell r="J1065" t="str">
            <v>GRILL</v>
          </cell>
          <cell r="K1065">
            <v>5.84</v>
          </cell>
          <cell r="L1065">
            <v>913</v>
          </cell>
          <cell r="M1065">
            <v>1410</v>
          </cell>
        </row>
        <row r="1066">
          <cell r="A1066">
            <v>13783</v>
          </cell>
          <cell r="B1066">
            <v>13783</v>
          </cell>
          <cell r="C1066" t="str">
            <v xml:space="preserve">QD32 (87-) - HEAD GLASS  - LH</v>
          </cell>
          <cell r="D1066" t="str">
            <v>QD32-HGS-LH</v>
          </cell>
          <cell r="E1066" t="str">
            <v>00-NS08-0301</v>
          </cell>
          <cell r="G1066" t="str">
            <v xml:space="preserve">NISSAN </v>
          </cell>
          <cell r="H1066" t="str">
            <v xml:space="preserve">ANCHUI TINCAI SILK CO. LTD</v>
          </cell>
          <cell r="I1066" t="str">
            <v xml:space="preserve">HEAD GLASS</v>
          </cell>
          <cell r="J1066" t="str">
            <v xml:space="preserve">HEAD GLASS</v>
          </cell>
          <cell r="K1066">
            <v>1.1000000000000001</v>
          </cell>
          <cell r="L1066">
            <v>172</v>
          </cell>
          <cell r="M1066">
            <v>250</v>
          </cell>
        </row>
        <row r="1067">
          <cell r="A1067">
            <v>13782</v>
          </cell>
          <cell r="B1067">
            <v>13782</v>
          </cell>
          <cell r="C1067" t="str">
            <v xml:space="preserve">QD32 (87-) - HEAD GLASS  - RH</v>
          </cell>
          <cell r="D1067" t="str">
            <v>QD32-HGS-RH</v>
          </cell>
          <cell r="E1067" t="str">
            <v>00-NS08-0301</v>
          </cell>
          <cell r="G1067" t="str">
            <v xml:space="preserve">NISSAN </v>
          </cell>
          <cell r="H1067" t="str">
            <v xml:space="preserve">ANCHUI TINCAI SILK CO. LTD</v>
          </cell>
          <cell r="I1067" t="str">
            <v xml:space="preserve">HEAD GLASS</v>
          </cell>
          <cell r="J1067" t="str">
            <v xml:space="preserve">HEAD GLASS</v>
          </cell>
          <cell r="K1067">
            <v>1.1000000000000001</v>
          </cell>
          <cell r="L1067">
            <v>172</v>
          </cell>
          <cell r="M1067">
            <v>250</v>
          </cell>
        </row>
        <row r="1068">
          <cell r="A1068">
            <v>12978</v>
          </cell>
          <cell r="B1068" t="e">
            <v>#N/A</v>
          </cell>
          <cell r="C1068" t="str">
            <v xml:space="preserve">QD32 (87-) - HEAD GLASS (BROKEN) - LH</v>
          </cell>
          <cell r="D1068" t="str">
            <v>QD32-HGS-LH</v>
          </cell>
          <cell r="E1068" t="str">
            <v>00-NS08-0301</v>
          </cell>
          <cell r="G1068" t="str">
            <v>NISSAN</v>
          </cell>
          <cell r="H1068" t="str">
            <v xml:space="preserve">ANCHUI TINCAI SILK CO. LTD</v>
          </cell>
          <cell r="I1068" t="str">
            <v xml:space="preserve">HEAD GLASS</v>
          </cell>
          <cell r="J1068" t="str">
            <v xml:space="preserve">HEAD GLASS</v>
          </cell>
          <cell r="K1068">
            <v>1.26</v>
          </cell>
          <cell r="L1068">
            <v>188</v>
          </cell>
          <cell r="M1068">
            <v>290</v>
          </cell>
        </row>
        <row r="1069">
          <cell r="A1069">
            <v>12979</v>
          </cell>
          <cell r="B1069" t="e">
            <v>#N/A</v>
          </cell>
          <cell r="C1069" t="str">
            <v xml:space="preserve">QD32 (87-) - HEAD GLASS (BROKEN) - RH</v>
          </cell>
          <cell r="D1069" t="str">
            <v>QD32-HGS-RH</v>
          </cell>
          <cell r="E1069" t="str">
            <v>00-NS08-0301</v>
          </cell>
          <cell r="G1069" t="str">
            <v>NISSAN</v>
          </cell>
          <cell r="H1069" t="str">
            <v xml:space="preserve">ANCHUI TINCAI SILK CO. LTD</v>
          </cell>
          <cell r="I1069" t="str">
            <v xml:space="preserve">HEAD GLASS</v>
          </cell>
          <cell r="J1069" t="str">
            <v xml:space="preserve">HEAD GLASS</v>
          </cell>
          <cell r="K1069">
            <v>1.17</v>
          </cell>
          <cell r="L1069">
            <v>173.89</v>
          </cell>
          <cell r="M1069">
            <v>270</v>
          </cell>
        </row>
        <row r="1070">
          <cell r="A1070">
            <v>11185</v>
          </cell>
          <cell r="B1070" t="e">
            <v>#N/A</v>
          </cell>
          <cell r="C1070" t="str">
            <v xml:space="preserve">QD32 (87-) - HEAD GLASS (CHINA) - LH</v>
          </cell>
          <cell r="D1070" t="str">
            <v>QD32-HGS-LH</v>
          </cell>
          <cell r="E1070" t="str">
            <v xml:space="preserve">SI 9515</v>
          </cell>
          <cell r="G1070" t="str">
            <v xml:space="preserve">NISSAN </v>
          </cell>
          <cell r="H1070" t="str">
            <v xml:space="preserve">SUN IMPEX </v>
          </cell>
          <cell r="I1070" t="str">
            <v xml:space="preserve">HEAD GLASS</v>
          </cell>
          <cell r="J1070" t="str">
            <v xml:space="preserve">HEAD GLASS</v>
          </cell>
          <cell r="K1070">
            <v>8</v>
          </cell>
          <cell r="L1070">
            <v>186</v>
          </cell>
          <cell r="M1070">
            <v>290</v>
          </cell>
        </row>
        <row r="1071">
          <cell r="A1071">
            <v>11186</v>
          </cell>
          <cell r="B1071" t="e">
            <v>#N/A</v>
          </cell>
          <cell r="C1071" t="str">
            <v xml:space="preserve">QD32 (87-) - HEAD GLASS (CHINA) - RH</v>
          </cell>
          <cell r="D1071" t="str">
            <v>QD32-HGS-RH</v>
          </cell>
          <cell r="E1071" t="str">
            <v xml:space="preserve">SI 9515</v>
          </cell>
          <cell r="G1071" t="str">
            <v xml:space="preserve">NISSAN </v>
          </cell>
          <cell r="H1071" t="str">
            <v xml:space="preserve">SUN IMPEX </v>
          </cell>
          <cell r="I1071" t="str">
            <v xml:space="preserve">HEAD GLASS</v>
          </cell>
          <cell r="J1071" t="str">
            <v xml:space="preserve">HEAD GLASS</v>
          </cell>
          <cell r="K1071">
            <v>8</v>
          </cell>
          <cell r="L1071">
            <v>186</v>
          </cell>
          <cell r="M1071">
            <v>290</v>
          </cell>
        </row>
        <row r="1072">
          <cell r="A1072">
            <v>11203</v>
          </cell>
          <cell r="B1072" t="e">
            <v>#N/A</v>
          </cell>
          <cell r="C1072" t="str">
            <v xml:space="preserve">QD32 (87-) - HEAD LAMP - QD32 - LH</v>
          </cell>
          <cell r="D1072" t="str">
            <v>QD32-HLA-LH</v>
          </cell>
          <cell r="E1072" t="str">
            <v>NS08-0301</v>
          </cell>
          <cell r="F1072" t="str">
            <v>NISSAN</v>
          </cell>
          <cell r="G1072" t="str">
            <v>NISSAN</v>
          </cell>
          <cell r="H1072" t="str">
            <v xml:space="preserve">ANCHUI TINCAI SILK CO. LTD</v>
          </cell>
          <cell r="I1072" t="str">
            <v xml:space="preserve">HEAD LAMP</v>
          </cell>
          <cell r="J1072" t="str">
            <v xml:space="preserve">HEAD LAMP</v>
          </cell>
          <cell r="K1072">
            <v>38</v>
          </cell>
          <cell r="L1072">
            <v>969</v>
          </cell>
          <cell r="M1072">
            <v>1450</v>
          </cell>
        </row>
        <row r="1073">
          <cell r="A1073">
            <v>11207</v>
          </cell>
          <cell r="B1073" t="e">
            <v>#N/A</v>
          </cell>
          <cell r="C1073" t="str">
            <v xml:space="preserve">QD32 (87-) - HEAD LAMP - QD32 - RH</v>
          </cell>
          <cell r="D1073" t="str">
            <v>QD32-HLA-RH</v>
          </cell>
          <cell r="E1073" t="str">
            <v>NS08-0301</v>
          </cell>
          <cell r="F1073" t="str">
            <v>NISSAN</v>
          </cell>
          <cell r="G1073" t="str">
            <v>NISSAN</v>
          </cell>
          <cell r="H1073" t="str">
            <v xml:space="preserve">ANCHUI TINCAI SILK CO. LTD</v>
          </cell>
          <cell r="I1073" t="str">
            <v xml:space="preserve">HEAD LAMP</v>
          </cell>
          <cell r="J1073" t="str">
            <v xml:space="preserve">HEAD LAMP</v>
          </cell>
          <cell r="K1073">
            <v>38</v>
          </cell>
          <cell r="L1073">
            <v>969</v>
          </cell>
          <cell r="M1073">
            <v>1450</v>
          </cell>
        </row>
        <row r="1074">
          <cell r="A1074">
            <v>12327</v>
          </cell>
          <cell r="B1074" t="e">
            <v>#N/A</v>
          </cell>
          <cell r="C1074" t="str">
            <v xml:space="preserve">QD32 (87-) - HEAD LAMP (BROKEN) - LH</v>
          </cell>
          <cell r="D1074" t="str">
            <v>QD32-HLA-LH</v>
          </cell>
          <cell r="E1074" t="str">
            <v>NS08-0301</v>
          </cell>
          <cell r="F1074" t="str">
            <v>NISSAN</v>
          </cell>
          <cell r="G1074" t="str">
            <v>NISSAN</v>
          </cell>
          <cell r="H1074" t="str">
            <v xml:space="preserve">ANCHUI TINCAI SILK CO. LTD</v>
          </cell>
          <cell r="I1074" t="str">
            <v xml:space="preserve">HEAD LAMP</v>
          </cell>
          <cell r="J1074" t="str">
            <v xml:space="preserve">HEAD LAMP</v>
          </cell>
          <cell r="K1074">
            <v>5.65</v>
          </cell>
          <cell r="L1074">
            <v>844</v>
          </cell>
          <cell r="M1074">
            <v>1310</v>
          </cell>
        </row>
        <row r="1075">
          <cell r="A1075">
            <v>12358</v>
          </cell>
          <cell r="B1075" t="e">
            <v>#N/A</v>
          </cell>
          <cell r="C1075" t="str">
            <v xml:space="preserve">QD32 (87-) - HEAD LAMP (BROKEN) - RH</v>
          </cell>
          <cell r="D1075" t="str">
            <v>QD32-HLA-RH</v>
          </cell>
          <cell r="E1075" t="str">
            <v>NS08-0301</v>
          </cell>
          <cell r="F1075" t="str">
            <v>NISSAN</v>
          </cell>
          <cell r="G1075" t="str">
            <v>NISSAN</v>
          </cell>
          <cell r="H1075" t="str">
            <v xml:space="preserve">ANCHUI TINCAI SILK CO. LTD</v>
          </cell>
          <cell r="I1075" t="str">
            <v xml:space="preserve">HEAD LAMP</v>
          </cell>
          <cell r="J1075" t="str">
            <v xml:space="preserve">HEAD LAMP</v>
          </cell>
          <cell r="K1075">
            <v>5.65</v>
          </cell>
          <cell r="L1075">
            <v>844</v>
          </cell>
          <cell r="M1075">
            <v>1310</v>
          </cell>
        </row>
        <row r="1076">
          <cell r="A1076">
            <v>11208</v>
          </cell>
          <cell r="B1076" t="e">
            <v>#N/A</v>
          </cell>
          <cell r="C1076" t="str">
            <v xml:space="preserve">QD32 (87-) - LIGHT FRAME (BLACK) - LH</v>
          </cell>
          <cell r="D1076" t="str">
            <v>QD32-LFB-LH</v>
          </cell>
          <cell r="E1076" t="str">
            <v>NS08-0301-2</v>
          </cell>
          <cell r="F1076" t="str">
            <v xml:space="preserve">QD32 (87-)</v>
          </cell>
          <cell r="G1076" t="str">
            <v>NISSAN</v>
          </cell>
          <cell r="H1076" t="str">
            <v xml:space="preserve">ANCHUI TINCAI SILK CO. LTD</v>
          </cell>
          <cell r="I1076" t="str">
            <v xml:space="preserve">LIGHT CASE</v>
          </cell>
          <cell r="J1076" t="str">
            <v xml:space="preserve">LIGHT CASE</v>
          </cell>
          <cell r="K1076">
            <v>8</v>
          </cell>
          <cell r="L1076">
            <v>203.42</v>
          </cell>
          <cell r="M1076">
            <v>280</v>
          </cell>
        </row>
        <row r="1077">
          <cell r="A1077">
            <v>11209</v>
          </cell>
          <cell r="B1077" t="e">
            <v>#N/A</v>
          </cell>
          <cell r="C1077" t="str">
            <v xml:space="preserve">QD32 (87-) - LIGHT FRAME (BLACK) - RH</v>
          </cell>
          <cell r="D1077" t="str">
            <v>QD32-LFB-RH</v>
          </cell>
          <cell r="E1077" t="str">
            <v>NS08-0301-2</v>
          </cell>
          <cell r="F1077" t="str">
            <v xml:space="preserve">QD32 (87-)</v>
          </cell>
          <cell r="G1077" t="str">
            <v>NISSAN</v>
          </cell>
          <cell r="H1077" t="str">
            <v xml:space="preserve">ANCHUI TINCAI SILK CO. LTD</v>
          </cell>
          <cell r="I1077" t="str">
            <v xml:space="preserve">LIGHT CASE</v>
          </cell>
          <cell r="J1077" t="str">
            <v xml:space="preserve">LIGHT CASE</v>
          </cell>
          <cell r="K1077">
            <v>8</v>
          </cell>
          <cell r="L1077">
            <v>203.42</v>
          </cell>
          <cell r="M1077">
            <v>280</v>
          </cell>
        </row>
        <row r="1078">
          <cell r="A1078">
            <v>12113</v>
          </cell>
          <cell r="B1078" t="e">
            <v>#N/A</v>
          </cell>
          <cell r="C1078" t="str">
            <v xml:space="preserve">QD32 (87-) - LIGHT FRAME (CHROME) - LH</v>
          </cell>
          <cell r="D1078" t="str">
            <v>QD32-LFC-LH</v>
          </cell>
          <cell r="E1078" t="str">
            <v>NS08-0301-2C</v>
          </cell>
          <cell r="F1078" t="str">
            <v xml:space="preserve">QD32 (87-)</v>
          </cell>
          <cell r="G1078" t="str">
            <v>NISSAN</v>
          </cell>
          <cell r="H1078" t="str">
            <v xml:space="preserve">ANCHUI TINCAI SILK CO. LTD</v>
          </cell>
          <cell r="I1078" t="str">
            <v xml:space="preserve">LIGHT CASE</v>
          </cell>
          <cell r="J1078" t="str">
            <v xml:space="preserve">LIGHT CASE</v>
          </cell>
          <cell r="K1078">
            <v>11</v>
          </cell>
          <cell r="L1078">
            <v>248</v>
          </cell>
          <cell r="M1078">
            <v>400</v>
          </cell>
        </row>
        <row r="1079">
          <cell r="A1079">
            <v>12112</v>
          </cell>
          <cell r="B1079" t="e">
            <v>#N/A</v>
          </cell>
          <cell r="C1079" t="str">
            <v xml:space="preserve">QD32 (87-) - LIGHT FRAME (CHROME) - RH</v>
          </cell>
          <cell r="D1079" t="str">
            <v>QD32-LFC-RH</v>
          </cell>
          <cell r="E1079" t="str">
            <v>NS08-0301-2C</v>
          </cell>
          <cell r="F1079" t="str">
            <v xml:space="preserve">QD32 (87-)</v>
          </cell>
          <cell r="G1079" t="str">
            <v>NISSAN</v>
          </cell>
          <cell r="H1079" t="str">
            <v xml:space="preserve">ANCHUI TINCAI SILK CO. LTD</v>
          </cell>
          <cell r="I1079" t="str">
            <v xml:space="preserve">LIGHT CASE</v>
          </cell>
          <cell r="J1079" t="str">
            <v xml:space="preserve">LIGHT CASE</v>
          </cell>
          <cell r="K1079">
            <v>11</v>
          </cell>
          <cell r="L1079">
            <v>281</v>
          </cell>
          <cell r="M1079">
            <v>420</v>
          </cell>
        </row>
        <row r="1080">
          <cell r="A1080">
            <v>11210</v>
          </cell>
          <cell r="B1080" t="e">
            <v>#N/A</v>
          </cell>
          <cell r="C1080" t="str">
            <v xml:space="preserve">QD32 (87-) - REAR BUMPER WITH STEP</v>
          </cell>
          <cell r="D1080" t="str">
            <v>QD32-BPRR</v>
          </cell>
          <cell r="E1080" t="str">
            <v>NS08-0308</v>
          </cell>
          <cell r="F1080" t="str">
            <v>NISSAN</v>
          </cell>
          <cell r="G1080" t="str">
            <v>NISSAN</v>
          </cell>
          <cell r="H1080" t="str">
            <v xml:space="preserve">ANCHUI TINCAI SILK CO. LTD</v>
          </cell>
          <cell r="I1080" t="str">
            <v>BUMPER</v>
          </cell>
          <cell r="J1080" t="str">
            <v>BUMPER</v>
          </cell>
          <cell r="K1080">
            <v>49</v>
          </cell>
          <cell r="L1080">
            <v>1139.25</v>
          </cell>
          <cell r="M1080">
            <v>1950</v>
          </cell>
        </row>
        <row r="1081">
          <cell r="A1081">
            <v>13664</v>
          </cell>
          <cell r="B1081">
            <v>13664</v>
          </cell>
          <cell r="C1081" t="str">
            <v xml:space="preserve">SUNNY 2005 - SIDE MIRROR ELECTRIC (3 WIRE) - LH</v>
          </cell>
          <cell r="D1081" t="str">
            <v>SUNNY/05-SME3W-LH</v>
          </cell>
          <cell r="E1081" t="str">
            <v>H-0070</v>
          </cell>
          <cell r="G1081" t="str">
            <v>NISSAN</v>
          </cell>
          <cell r="H1081" t="str">
            <v xml:space="preserve">WENZHOU RONGDA AUTOPARTS CO LTD</v>
          </cell>
          <cell r="I1081" t="str">
            <v xml:space="preserve">SIDE MIRROR</v>
          </cell>
          <cell r="J1081" t="str">
            <v xml:space="preserve">SIDE MIRROR</v>
          </cell>
          <cell r="K1081">
            <v>7.07</v>
          </cell>
          <cell r="L1081">
            <v>1105</v>
          </cell>
          <cell r="M1081">
            <v>1710</v>
          </cell>
        </row>
        <row r="1082">
          <cell r="A1082">
            <v>13663</v>
          </cell>
          <cell r="B1082">
            <v>13663</v>
          </cell>
          <cell r="C1082" t="str">
            <v xml:space="preserve">SUNNY 2005 - SIDE MIRROR ELECTRIC (3 WIRE) - RH</v>
          </cell>
          <cell r="D1082" t="str">
            <v>SUNNY/05-SME3W-RH</v>
          </cell>
          <cell r="E1082" t="str">
            <v>H-0070</v>
          </cell>
          <cell r="G1082" t="str">
            <v>NISSAN</v>
          </cell>
          <cell r="H1082" t="str">
            <v xml:space="preserve">WENZHOU RONGDA AUTOPARTS CO LTD</v>
          </cell>
          <cell r="I1082" t="str">
            <v xml:space="preserve">SIDE MIRROR</v>
          </cell>
          <cell r="J1082" t="str">
            <v xml:space="preserve">SIDE MIRROR</v>
          </cell>
          <cell r="K1082">
            <v>7.07</v>
          </cell>
          <cell r="L1082">
            <v>1105</v>
          </cell>
          <cell r="M1082">
            <v>1710</v>
          </cell>
        </row>
        <row r="1083">
          <cell r="A1083">
            <v>12410</v>
          </cell>
          <cell r="B1083" t="e">
            <v>#N/A</v>
          </cell>
          <cell r="C1083" t="str">
            <v xml:space="preserve">SUNNY 302,303,B310 (79-) - CORNER LAMP - LH</v>
          </cell>
          <cell r="D1083" t="str">
            <v>B310-CLA-LH</v>
          </cell>
          <cell r="E1083" t="str">
            <v>NS10-0103</v>
          </cell>
          <cell r="F1083" t="str">
            <v xml:space="preserve">SUNNY 302,303,B310 1979</v>
          </cell>
          <cell r="G1083" t="str">
            <v>NISSAN</v>
          </cell>
          <cell r="H1083" t="str">
            <v xml:space="preserve">ANCHUI TINCAI SILK CO. LTD</v>
          </cell>
          <cell r="I1083" t="str">
            <v xml:space="preserve">CORNER LAMP</v>
          </cell>
          <cell r="J1083" t="str">
            <v xml:space="preserve">CORNER LAMP</v>
          </cell>
          <cell r="K1083">
            <v>0.82</v>
          </cell>
          <cell r="L1083">
            <v>128</v>
          </cell>
          <cell r="M1083">
            <v>200</v>
          </cell>
        </row>
        <row r="1084">
          <cell r="A1084">
            <v>12409</v>
          </cell>
          <cell r="B1084" t="e">
            <v>#N/A</v>
          </cell>
          <cell r="C1084" t="str">
            <v xml:space="preserve">SUNNY 302,303,B310 (79-) - CORNER LAMP - RH</v>
          </cell>
          <cell r="D1084" t="str">
            <v>B310-CLA-RH</v>
          </cell>
          <cell r="E1084" t="str">
            <v>NS10-0103</v>
          </cell>
          <cell r="F1084" t="str">
            <v xml:space="preserve">SUNNY 302,303,B310 1979</v>
          </cell>
          <cell r="G1084" t="str">
            <v>NISSAN</v>
          </cell>
          <cell r="H1084" t="str">
            <v xml:space="preserve">ANCHUI TINCAI SILK CO. LTD</v>
          </cell>
          <cell r="I1084" t="str">
            <v xml:space="preserve">CORNER LAMP</v>
          </cell>
          <cell r="J1084" t="str">
            <v xml:space="preserve">CORNER LAMP</v>
          </cell>
          <cell r="K1084">
            <v>0.82</v>
          </cell>
          <cell r="L1084">
            <v>128</v>
          </cell>
          <cell r="M1084">
            <v>200</v>
          </cell>
        </row>
        <row r="1085">
          <cell r="A1085">
            <v>11838</v>
          </cell>
          <cell r="B1085" t="e">
            <v>#N/A</v>
          </cell>
          <cell r="C1085" t="str">
            <v xml:space="preserve">SUNNY B11 (83-) ST/WAGON - TAIL LAMP - LH</v>
          </cell>
          <cell r="D1085" t="str">
            <v>B11/SW-TLA-LH</v>
          </cell>
          <cell r="G1085" t="str">
            <v>NISSAN</v>
          </cell>
          <cell r="I1085" t="str">
            <v xml:space="preserve">TAIL LAMP</v>
          </cell>
          <cell r="J1085" t="str">
            <v xml:space="preserve">TAIL LAMP</v>
          </cell>
          <cell r="K1085">
            <v>0</v>
          </cell>
          <cell r="L1085">
            <v>0</v>
          </cell>
          <cell r="M1085">
            <v>1800</v>
          </cell>
        </row>
        <row r="1086">
          <cell r="A1086">
            <v>11839</v>
          </cell>
          <cell r="B1086" t="e">
            <v>#N/A</v>
          </cell>
          <cell r="C1086" t="str">
            <v xml:space="preserve">SUNNY B11 (83-) ST/WAGON - TAIL LAMP - RH</v>
          </cell>
          <cell r="D1086" t="str">
            <v>B11/SW-TLA-RH</v>
          </cell>
          <cell r="G1086" t="str">
            <v>NISSAN</v>
          </cell>
          <cell r="I1086" t="str">
            <v xml:space="preserve">TAIL LAMP</v>
          </cell>
          <cell r="J1086" t="str">
            <v xml:space="preserve">TAIL LAMP</v>
          </cell>
          <cell r="K1086">
            <v>0</v>
          </cell>
          <cell r="L1086">
            <v>0</v>
          </cell>
          <cell r="M1086">
            <v>1800</v>
          </cell>
        </row>
        <row r="1087">
          <cell r="A1087">
            <v>11795</v>
          </cell>
          <cell r="B1087" t="e">
            <v>#N/A</v>
          </cell>
          <cell r="C1087" t="str">
            <v xml:space="preserve">SUNNY B12 - OUTER DOOR HANDLE - LH</v>
          </cell>
          <cell r="D1087" t="str">
            <v>B12-ODH-LH</v>
          </cell>
          <cell r="F1087" t="str">
            <v>NISSAN</v>
          </cell>
          <cell r="G1087" t="str">
            <v>NISSAN</v>
          </cell>
          <cell r="H1087" t="str">
            <v xml:space="preserve">KAJAL AUTO SPARES LTD</v>
          </cell>
          <cell r="I1087" t="str">
            <v>HANDLES</v>
          </cell>
          <cell r="J1087" t="str">
            <v>HANDLES</v>
          </cell>
          <cell r="K1087">
            <v>1.5</v>
          </cell>
          <cell r="L1087">
            <v>224</v>
          </cell>
          <cell r="M1087">
            <v>350</v>
          </cell>
        </row>
        <row r="1088">
          <cell r="A1088">
            <v>11794</v>
          </cell>
          <cell r="B1088" t="e">
            <v>#N/A</v>
          </cell>
          <cell r="C1088" t="str">
            <v xml:space="preserve">SUNNY B12 - OUTER DOOR HANDLE - RH</v>
          </cell>
          <cell r="D1088" t="str">
            <v>B12-ODH-RH</v>
          </cell>
          <cell r="F1088" t="str">
            <v>NISSAN</v>
          </cell>
          <cell r="G1088" t="str">
            <v>NISSAN</v>
          </cell>
          <cell r="H1088" t="str">
            <v xml:space="preserve">KAJAL AUTO SPARES LTD</v>
          </cell>
          <cell r="I1088" t="str">
            <v>HANDLES</v>
          </cell>
          <cell r="J1088" t="str">
            <v>HANDLES</v>
          </cell>
          <cell r="K1088">
            <v>1.5</v>
          </cell>
          <cell r="L1088">
            <v>224</v>
          </cell>
          <cell r="M1088">
            <v>350</v>
          </cell>
        </row>
        <row r="1089">
          <cell r="A1089">
            <v>11284</v>
          </cell>
          <cell r="B1089" t="e">
            <v>#N/A</v>
          </cell>
          <cell r="C1089" t="str">
            <v xml:space="preserve">SUNNY B12 NEW MODEL - CORNER LAMP - LH</v>
          </cell>
          <cell r="D1089" t="str">
            <v>B12-CLA-N/M-LH</v>
          </cell>
          <cell r="E1089" t="str">
            <v>NS10-0603</v>
          </cell>
          <cell r="F1089" t="str">
            <v>NISSAN</v>
          </cell>
          <cell r="G1089" t="str">
            <v>NISSAN</v>
          </cell>
          <cell r="H1089" t="str">
            <v xml:space="preserve">ANCHUI TINCAI SILK CO. LTD</v>
          </cell>
          <cell r="I1089" t="str">
            <v xml:space="preserve">CORNER LAMP</v>
          </cell>
          <cell r="J1089" t="str">
            <v xml:space="preserve">CORNER LAMP</v>
          </cell>
          <cell r="K1089">
            <v>12</v>
          </cell>
          <cell r="L1089">
            <v>305.14</v>
          </cell>
          <cell r="M1089">
            <v>460</v>
          </cell>
        </row>
        <row r="1090">
          <cell r="A1090">
            <v>11285</v>
          </cell>
          <cell r="B1090" t="e">
            <v>#N/A</v>
          </cell>
          <cell r="C1090" t="str">
            <v xml:space="preserve">SUNNY B12 NEW MODEL - CORNER LAMP - RH</v>
          </cell>
          <cell r="D1090" t="str">
            <v>B12-CLA-N/M-RH</v>
          </cell>
          <cell r="E1090" t="str">
            <v>NS10-0603</v>
          </cell>
          <cell r="F1090" t="str">
            <v>NISSAN</v>
          </cell>
          <cell r="G1090" t="str">
            <v>NISSAN</v>
          </cell>
          <cell r="H1090" t="str">
            <v xml:space="preserve">ANCHUI TINCAI SILK CO. LTD</v>
          </cell>
          <cell r="I1090" t="str">
            <v xml:space="preserve">CORNER LAMP</v>
          </cell>
          <cell r="J1090" t="str">
            <v xml:space="preserve">CORNER LAMP</v>
          </cell>
          <cell r="K1090">
            <v>12</v>
          </cell>
          <cell r="L1090">
            <v>305.14</v>
          </cell>
          <cell r="M1090">
            <v>460</v>
          </cell>
        </row>
        <row r="1091">
          <cell r="A1091">
            <v>11640</v>
          </cell>
          <cell r="B1091" t="e">
            <v>#N/A</v>
          </cell>
          <cell r="C1091" t="str">
            <v xml:space="preserve">SUNNY B12 NEW MODEL - CORNER LENS - LH</v>
          </cell>
          <cell r="D1091" t="str">
            <v>B12-CLS-N/M-LH</v>
          </cell>
          <cell r="E1091" t="str">
            <v>00-NS10-0603</v>
          </cell>
          <cell r="F1091" t="str">
            <v>NISSAN</v>
          </cell>
          <cell r="G1091" t="str">
            <v>NISSAN</v>
          </cell>
          <cell r="H1091" t="str">
            <v xml:space="preserve">ANCHUI TINCAI SILK CO. LTD</v>
          </cell>
          <cell r="I1091" t="str">
            <v>LENS</v>
          </cell>
          <cell r="J1091" t="str">
            <v>LENS</v>
          </cell>
          <cell r="K1091">
            <v>2.5</v>
          </cell>
          <cell r="L1091">
            <v>56</v>
          </cell>
          <cell r="M1091">
            <v>90</v>
          </cell>
        </row>
        <row r="1092">
          <cell r="A1092">
            <v>11641</v>
          </cell>
          <cell r="B1092" t="e">
            <v>#N/A</v>
          </cell>
          <cell r="C1092" t="str">
            <v xml:space="preserve">SUNNY B12 NEW MODEL - CORNER LENS - RH</v>
          </cell>
          <cell r="D1092" t="str">
            <v>B12-CLS-N/M-RH</v>
          </cell>
          <cell r="E1092" t="str">
            <v>00-NS10-0603</v>
          </cell>
          <cell r="F1092" t="str">
            <v>NISSAN</v>
          </cell>
          <cell r="G1092" t="str">
            <v>NISSAN</v>
          </cell>
          <cell r="H1092" t="str">
            <v xml:space="preserve">ANCHUI TINCAI SILK CO. LTD</v>
          </cell>
          <cell r="I1092" t="str">
            <v>LENS</v>
          </cell>
          <cell r="J1092" t="str">
            <v>LENS</v>
          </cell>
          <cell r="K1092">
            <v>2.5</v>
          </cell>
          <cell r="L1092">
            <v>56</v>
          </cell>
          <cell r="M1092">
            <v>90</v>
          </cell>
        </row>
        <row r="1093">
          <cell r="A1093">
            <v>13737</v>
          </cell>
          <cell r="B1093" t="e">
            <v>#N/A</v>
          </cell>
          <cell r="C1093" t="str">
            <v xml:space="preserve">SUNNY B12 NEW MODEL - HEAD GLASS - LH</v>
          </cell>
          <cell r="D1093" t="str">
            <v>B12-NM-HGS-LH</v>
          </cell>
          <cell r="E1093" t="str">
            <v xml:space="preserve">SI 9073</v>
          </cell>
          <cell r="G1093" t="str">
            <v xml:space="preserve">NISSAN </v>
          </cell>
          <cell r="H1093" t="str">
            <v xml:space="preserve">SUN IMPEX </v>
          </cell>
          <cell r="I1093" t="str">
            <v xml:space="preserve">HEAD GLASS</v>
          </cell>
          <cell r="J1093" t="str">
            <v xml:space="preserve">HEAD GLASS</v>
          </cell>
          <cell r="K1093">
            <v>1.2</v>
          </cell>
          <cell r="L1093">
            <v>188</v>
          </cell>
          <cell r="M1093">
            <v>290</v>
          </cell>
        </row>
        <row r="1094">
          <cell r="A1094">
            <v>13736</v>
          </cell>
          <cell r="B1094" t="e">
            <v>#N/A</v>
          </cell>
          <cell r="C1094" t="str">
            <v xml:space="preserve">SUNNY B12 NEW MODEL - HEAD GLASS - RH</v>
          </cell>
          <cell r="D1094" t="str">
            <v>B12-NM-HGS-RH</v>
          </cell>
          <cell r="E1094" t="str">
            <v xml:space="preserve">SI 9073</v>
          </cell>
          <cell r="G1094" t="str">
            <v xml:space="preserve">NISSAN </v>
          </cell>
          <cell r="H1094" t="str">
            <v xml:space="preserve">SUN IMPEX </v>
          </cell>
          <cell r="I1094" t="str">
            <v xml:space="preserve">HEAD GLASS</v>
          </cell>
          <cell r="J1094" t="str">
            <v xml:space="preserve">HEAD GLASS</v>
          </cell>
          <cell r="K1094">
            <v>1.2</v>
          </cell>
          <cell r="L1094">
            <v>188</v>
          </cell>
          <cell r="M1094">
            <v>290</v>
          </cell>
        </row>
        <row r="1095">
          <cell r="A1095">
            <v>11287</v>
          </cell>
          <cell r="B1095" t="e">
            <v>#N/A</v>
          </cell>
          <cell r="C1095" t="str">
            <v xml:space="preserve">SUNNY B12 NEW MODEL - HEAD LAMP - LH</v>
          </cell>
          <cell r="D1095" t="str">
            <v>B12-HLA-N/M-LH</v>
          </cell>
          <cell r="E1095" t="str">
            <v>NS10-0601</v>
          </cell>
          <cell r="F1095" t="str">
            <v>NISSAN</v>
          </cell>
          <cell r="G1095" t="str">
            <v>NISSAN</v>
          </cell>
          <cell r="H1095" t="str">
            <v xml:space="preserve">KAJAL AUTO SPARES LTD</v>
          </cell>
          <cell r="I1095" t="str">
            <v xml:space="preserve">HEAD LAMP</v>
          </cell>
          <cell r="J1095" t="str">
            <v xml:space="preserve">HEAD LAMP</v>
          </cell>
          <cell r="K1095">
            <v>0</v>
          </cell>
          <cell r="L1095">
            <v>1206.9000000000001</v>
          </cell>
          <cell r="M1095">
            <v>1870</v>
          </cell>
        </row>
        <row r="1096">
          <cell r="A1096">
            <v>11288</v>
          </cell>
          <cell r="B1096" t="e">
            <v>#N/A</v>
          </cell>
          <cell r="C1096" t="str">
            <v xml:space="preserve">SUNNY B12 NEW MODEL - HEAD LAMP - RH</v>
          </cell>
          <cell r="D1096" t="str">
            <v>B12-HLA-N/M-RH</v>
          </cell>
          <cell r="E1096" t="str">
            <v>NS10-0601</v>
          </cell>
          <cell r="F1096" t="str">
            <v>NISSAN</v>
          </cell>
          <cell r="G1096" t="str">
            <v>NISSAN</v>
          </cell>
          <cell r="H1096" t="str">
            <v xml:space="preserve">KAJAL AUTO SPARES LTD</v>
          </cell>
          <cell r="I1096" t="str">
            <v xml:space="preserve">HEAD LAMP</v>
          </cell>
          <cell r="J1096" t="str">
            <v xml:space="preserve">HEAD LAMP</v>
          </cell>
          <cell r="K1096">
            <v>0</v>
          </cell>
          <cell r="L1096">
            <v>1206.9000000000001</v>
          </cell>
          <cell r="M1096">
            <v>1870</v>
          </cell>
        </row>
        <row r="1097">
          <cell r="A1097">
            <v>11290</v>
          </cell>
          <cell r="B1097" t="e">
            <v>#N/A</v>
          </cell>
          <cell r="C1097" t="str">
            <v xml:space="preserve">SUNNY B12 NEW MODEL - TAIL LAMP - LH</v>
          </cell>
          <cell r="D1097" t="str">
            <v>B12-TLA-N/M-LH</v>
          </cell>
          <cell r="E1097" t="str">
            <v>NS10-0602</v>
          </cell>
          <cell r="F1097" t="str">
            <v>NISSAN</v>
          </cell>
          <cell r="G1097" t="str">
            <v>NISSAN</v>
          </cell>
          <cell r="H1097" t="str">
            <v xml:space="preserve">ANCHUI TINCAI SILK CO. LTD</v>
          </cell>
          <cell r="I1097" t="str">
            <v xml:space="preserve">TAIL LAMP</v>
          </cell>
          <cell r="J1097" t="str">
            <v xml:space="preserve">TAIL LAMP</v>
          </cell>
          <cell r="K1097">
            <v>35</v>
          </cell>
          <cell r="L1097">
            <v>889.98</v>
          </cell>
          <cell r="M1097">
            <v>1340</v>
          </cell>
        </row>
        <row r="1098">
          <cell r="A1098">
            <v>11289</v>
          </cell>
          <cell r="B1098" t="e">
            <v>#N/A</v>
          </cell>
          <cell r="C1098" t="str">
            <v xml:space="preserve">SUNNY B12 NEW MODEL - TAIL LAMP - RH</v>
          </cell>
          <cell r="D1098" t="str">
            <v>B12-TLA-N/M-RH</v>
          </cell>
          <cell r="E1098" t="str">
            <v>NS10-0602</v>
          </cell>
          <cell r="F1098" t="str">
            <v>NISSAN</v>
          </cell>
          <cell r="G1098" t="str">
            <v>NISSAN</v>
          </cell>
          <cell r="H1098" t="str">
            <v xml:space="preserve">ANCHUI TINCAI SILK CO. LTD</v>
          </cell>
          <cell r="I1098" t="str">
            <v xml:space="preserve">TAIL LAMP</v>
          </cell>
          <cell r="J1098" t="str">
            <v xml:space="preserve">TAIL LAMP</v>
          </cell>
          <cell r="K1098">
            <v>35</v>
          </cell>
          <cell r="L1098">
            <v>889.98</v>
          </cell>
          <cell r="M1098">
            <v>1340</v>
          </cell>
        </row>
        <row r="1099">
          <cell r="A1099">
            <v>12552</v>
          </cell>
          <cell r="B1099" t="e">
            <v>#N/A</v>
          </cell>
          <cell r="C1099" t="str">
            <v xml:space="preserve">SUNNY B12 NEW MODEL - TAIL LENS - LH</v>
          </cell>
          <cell r="D1099" t="str">
            <v>B12-TLS-N/M-LH</v>
          </cell>
          <cell r="E1099" t="str">
            <v>00-NS10-0602</v>
          </cell>
          <cell r="F1099" t="str">
            <v>NISSAN</v>
          </cell>
          <cell r="G1099" t="str">
            <v>NISSAN</v>
          </cell>
          <cell r="H1099" t="str">
            <v xml:space="preserve">KAJAL AUTO SPARES LTD</v>
          </cell>
          <cell r="I1099" t="str">
            <v>LENS</v>
          </cell>
          <cell r="J1099" t="str">
            <v>LENS</v>
          </cell>
          <cell r="K1099">
            <v>0</v>
          </cell>
          <cell r="L1099">
            <v>370</v>
          </cell>
          <cell r="M1099">
            <v>570</v>
          </cell>
        </row>
        <row r="1100">
          <cell r="A1100">
            <v>12551</v>
          </cell>
          <cell r="B1100" t="e">
            <v>#N/A</v>
          </cell>
          <cell r="C1100" t="str">
            <v xml:space="preserve">SUNNY B12 NEW MODEL - TAIL LENS - RH</v>
          </cell>
          <cell r="D1100" t="str">
            <v>B12-TLS-N/M-RH</v>
          </cell>
          <cell r="E1100" t="str">
            <v>00-NS10-0602</v>
          </cell>
          <cell r="F1100" t="str">
            <v>NISSAN</v>
          </cell>
          <cell r="G1100" t="str">
            <v>NISSAN</v>
          </cell>
          <cell r="H1100" t="str">
            <v xml:space="preserve">KAJAL AUTO SPARES LTD</v>
          </cell>
          <cell r="I1100" t="str">
            <v>LENS</v>
          </cell>
          <cell r="J1100" t="str">
            <v>LENS</v>
          </cell>
          <cell r="K1100">
            <v>0</v>
          </cell>
          <cell r="L1100">
            <v>380</v>
          </cell>
          <cell r="M1100">
            <v>590</v>
          </cell>
        </row>
        <row r="1101">
          <cell r="A1101">
            <v>11789</v>
          </cell>
          <cell r="B1101" t="e">
            <v>#N/A</v>
          </cell>
          <cell r="C1101" t="str">
            <v xml:space="preserve">SUNNY B12 NEW MODEL - TAIL LENS (YELLOW) - LH</v>
          </cell>
          <cell r="D1101" t="str">
            <v>B12-TLSY-N/M-LH</v>
          </cell>
          <cell r="F1101" t="str">
            <v>NISSAN</v>
          </cell>
          <cell r="G1101" t="str">
            <v>NISSAN</v>
          </cell>
          <cell r="H1101" t="str">
            <v xml:space="preserve">KAJAL AUTO SPARES LTD</v>
          </cell>
          <cell r="I1101" t="str">
            <v>LENS</v>
          </cell>
          <cell r="J1101" t="str">
            <v>LENS</v>
          </cell>
          <cell r="K1101">
            <v>0</v>
          </cell>
          <cell r="L1101">
            <v>0</v>
          </cell>
          <cell r="M1101">
            <v>200</v>
          </cell>
        </row>
        <row r="1102">
          <cell r="A1102">
            <v>11788</v>
          </cell>
          <cell r="B1102" t="e">
            <v>#N/A</v>
          </cell>
          <cell r="C1102" t="str">
            <v xml:space="preserve">SUNNY B12 NEW MODEL - TAIL LENS (YELLOW) - RH</v>
          </cell>
          <cell r="D1102" t="str">
            <v>B12-TLSY-N/M-RH</v>
          </cell>
          <cell r="F1102" t="str">
            <v>NISSAN</v>
          </cell>
          <cell r="G1102" t="str">
            <v>NISSAN</v>
          </cell>
          <cell r="H1102" t="str">
            <v xml:space="preserve">KAJAL AUTO SPARES LTD</v>
          </cell>
          <cell r="I1102" t="str">
            <v>LENS</v>
          </cell>
          <cell r="J1102" t="str">
            <v>LENS</v>
          </cell>
          <cell r="K1102">
            <v>0</v>
          </cell>
          <cell r="L1102">
            <v>0</v>
          </cell>
          <cell r="M1102">
            <v>200</v>
          </cell>
        </row>
        <row r="1103">
          <cell r="A1103">
            <v>11849</v>
          </cell>
          <cell r="B1103" t="e">
            <v>#N/A</v>
          </cell>
          <cell r="C1103" t="str">
            <v xml:space="preserve">SUNNY B12 OLD MODEL - CORNER LAMP - LH</v>
          </cell>
          <cell r="D1103" t="str">
            <v>B12-CLA-O/M-LH</v>
          </cell>
          <cell r="E1103" t="str">
            <v>NS10-0503</v>
          </cell>
          <cell r="G1103" t="str">
            <v>NISSAN</v>
          </cell>
          <cell r="H1103" t="str">
            <v xml:space="preserve">KAJAL AUTO SPARES LTD</v>
          </cell>
          <cell r="I1103" t="str">
            <v xml:space="preserve">CORNER LAMP</v>
          </cell>
          <cell r="J1103" t="str">
            <v xml:space="preserve">CORNER LAMP</v>
          </cell>
          <cell r="K1103">
            <v>0</v>
          </cell>
          <cell r="L1103">
            <v>0</v>
          </cell>
          <cell r="M1103">
            <v>400</v>
          </cell>
        </row>
        <row r="1104">
          <cell r="A1104">
            <v>11848</v>
          </cell>
          <cell r="B1104" t="e">
            <v>#N/A</v>
          </cell>
          <cell r="C1104" t="str">
            <v xml:space="preserve">SUNNY B12 OLD MODEL - CORNER LAMP - RH</v>
          </cell>
          <cell r="D1104" t="str">
            <v>B12-CLA-O/M-RH</v>
          </cell>
          <cell r="E1104" t="str">
            <v>NS10-0503</v>
          </cell>
          <cell r="G1104" t="str">
            <v>NISSAN</v>
          </cell>
          <cell r="H1104" t="str">
            <v xml:space="preserve">KAJAL AUTO SPARES LTD</v>
          </cell>
          <cell r="I1104" t="str">
            <v xml:space="preserve">CORNER LAMP</v>
          </cell>
          <cell r="J1104" t="str">
            <v xml:space="preserve">CORNER LAMP</v>
          </cell>
          <cell r="K1104">
            <v>0</v>
          </cell>
          <cell r="L1104">
            <v>0</v>
          </cell>
          <cell r="M1104">
            <v>400</v>
          </cell>
        </row>
        <row r="1105">
          <cell r="A1105">
            <v>11291</v>
          </cell>
          <cell r="B1105" t="e">
            <v>#N/A</v>
          </cell>
          <cell r="C1105" t="str">
            <v xml:space="preserve">SUNNY B12 OLD MODEL - GRILL</v>
          </cell>
          <cell r="D1105" t="str">
            <v>B12-GRL-O/M</v>
          </cell>
          <cell r="F1105" t="str">
            <v>NISSAN</v>
          </cell>
          <cell r="G1105" t="str">
            <v>NISSAN</v>
          </cell>
          <cell r="H1105" t="str">
            <v xml:space="preserve">KAJAL AUTO SPARES LTD</v>
          </cell>
          <cell r="I1105" t="str">
            <v>GRILL</v>
          </cell>
          <cell r="J1105" t="str">
            <v>GRILL</v>
          </cell>
          <cell r="K1105">
            <v>0</v>
          </cell>
          <cell r="L1105">
            <v>0</v>
          </cell>
          <cell r="M1105">
            <v>1200</v>
          </cell>
        </row>
        <row r="1106">
          <cell r="A1106">
            <v>11292</v>
          </cell>
          <cell r="B1106" t="e">
            <v>#N/A</v>
          </cell>
          <cell r="C1106" t="str">
            <v xml:space="preserve">SUNNY B12 OLD MODEL - HEAD LAMP - LH</v>
          </cell>
          <cell r="D1106" t="str">
            <v>B12-HLA-O/M-LH</v>
          </cell>
          <cell r="E1106" t="str">
            <v>NS10-0501</v>
          </cell>
          <cell r="G1106" t="str">
            <v>NISSAN</v>
          </cell>
          <cell r="H1106" t="str">
            <v xml:space="preserve">KAJAL AUTO SPARES LTD</v>
          </cell>
          <cell r="I1106" t="str">
            <v xml:space="preserve">HEAD LAMP</v>
          </cell>
          <cell r="J1106" t="str">
            <v xml:space="preserve">HEAD LAMP</v>
          </cell>
          <cell r="K1106">
            <v>0</v>
          </cell>
          <cell r="L1106">
            <v>1200</v>
          </cell>
          <cell r="M1106">
            <v>1600</v>
          </cell>
        </row>
        <row r="1107">
          <cell r="A1107">
            <v>11293</v>
          </cell>
          <cell r="B1107" t="e">
            <v>#N/A</v>
          </cell>
          <cell r="C1107" t="str">
            <v xml:space="preserve">SUNNY B12 OLD MODEL - HEAD LAMP - RH</v>
          </cell>
          <cell r="D1107" t="str">
            <v>B12-HLA-O/M-RH</v>
          </cell>
          <cell r="E1107" t="str">
            <v>NS10-0501</v>
          </cell>
          <cell r="F1107" t="str">
            <v>NISSAN</v>
          </cell>
          <cell r="G1107" t="str">
            <v>NISSAN</v>
          </cell>
          <cell r="H1107" t="str">
            <v xml:space="preserve">KAJAL AUTO SPARES LTD</v>
          </cell>
          <cell r="I1107" t="str">
            <v xml:space="preserve">HEAD LAMP</v>
          </cell>
          <cell r="J1107" t="str">
            <v xml:space="preserve">HEAD LAMP</v>
          </cell>
          <cell r="K1107">
            <v>0</v>
          </cell>
          <cell r="L1107">
            <v>1200</v>
          </cell>
          <cell r="M1107">
            <v>1600</v>
          </cell>
        </row>
        <row r="1108">
          <cell r="A1108">
            <v>11294</v>
          </cell>
          <cell r="B1108" t="e">
            <v>#N/A</v>
          </cell>
          <cell r="C1108" t="str">
            <v xml:space="preserve">SUNNY B12 OLD MODEL - TAIL LAMP - LH</v>
          </cell>
          <cell r="D1108" t="str">
            <v>B12-TLA-O/M-LH</v>
          </cell>
          <cell r="E1108" t="str">
            <v>NS10-0502</v>
          </cell>
          <cell r="F1108" t="str">
            <v>NISSAN</v>
          </cell>
          <cell r="G1108" t="str">
            <v>NISSAN</v>
          </cell>
          <cell r="H1108" t="str">
            <v xml:space="preserve">KAJAL AUTO SPARES LTD</v>
          </cell>
          <cell r="I1108" t="str">
            <v xml:space="preserve">TAIL LAMP</v>
          </cell>
          <cell r="J1108" t="str">
            <v xml:space="preserve">TAIL LAMP</v>
          </cell>
          <cell r="K1108">
            <v>0</v>
          </cell>
          <cell r="L1108">
            <v>0</v>
          </cell>
          <cell r="M1108">
            <v>1800</v>
          </cell>
        </row>
        <row r="1109">
          <cell r="A1109">
            <v>11295</v>
          </cell>
          <cell r="B1109" t="e">
            <v>#N/A</v>
          </cell>
          <cell r="C1109" t="str">
            <v xml:space="preserve">SUNNY B12 OLD MODEL - TAIL LAMP - RH</v>
          </cell>
          <cell r="D1109" t="str">
            <v>B12-TLA-O/M-RH</v>
          </cell>
          <cell r="E1109" t="str">
            <v>NS10-0502</v>
          </cell>
          <cell r="F1109" t="str">
            <v>NISSAN</v>
          </cell>
          <cell r="G1109" t="str">
            <v>NISSAN</v>
          </cell>
          <cell r="H1109" t="str">
            <v xml:space="preserve">CROWN AUTO PARTS LTD</v>
          </cell>
          <cell r="I1109" t="str">
            <v xml:space="preserve">TAIL LAMP</v>
          </cell>
          <cell r="J1109" t="str">
            <v xml:space="preserve">TAIL LAMP</v>
          </cell>
          <cell r="K1109">
            <v>0</v>
          </cell>
          <cell r="L1109">
            <v>0</v>
          </cell>
          <cell r="M1109">
            <v>1800</v>
          </cell>
        </row>
        <row r="1110">
          <cell r="A1110">
            <v>12727</v>
          </cell>
          <cell r="B1110" t="e">
            <v>#N/A</v>
          </cell>
          <cell r="C1110" t="str">
            <v xml:space="preserve">SUNNY B13 - CORNER LAMP (215-1504-AS/US) - LH</v>
          </cell>
          <cell r="D1110" t="str">
            <v>B13-CLA-LH</v>
          </cell>
          <cell r="E1110" t="str">
            <v>NS10-0703A</v>
          </cell>
          <cell r="F1110" t="str">
            <v xml:space="preserve">SUNNY B13</v>
          </cell>
          <cell r="G1110" t="str">
            <v>NISSAN</v>
          </cell>
          <cell r="H1110" t="str">
            <v xml:space="preserve">ANCHUI TINCAI SILK CO. LTD</v>
          </cell>
          <cell r="I1110" t="str">
            <v xml:space="preserve">CORNER LAMP</v>
          </cell>
          <cell r="J1110" t="str">
            <v xml:space="preserve">CORNER LAMP</v>
          </cell>
          <cell r="K1110">
            <v>11</v>
          </cell>
          <cell r="L1110">
            <v>255.75</v>
          </cell>
          <cell r="M1110">
            <v>380</v>
          </cell>
        </row>
        <row r="1111">
          <cell r="A1111">
            <v>12728</v>
          </cell>
          <cell r="B1111" t="e">
            <v>#N/A</v>
          </cell>
          <cell r="C1111" t="str">
            <v xml:space="preserve">SUNNY B13 - CORNER LAMP (215-1504-AS/US) - RH</v>
          </cell>
          <cell r="D1111" t="str">
            <v>B13-CLA-RH</v>
          </cell>
          <cell r="E1111" t="str">
            <v>NS10-0703A</v>
          </cell>
          <cell r="F1111" t="str">
            <v xml:space="preserve">SUNNY B13</v>
          </cell>
          <cell r="G1111" t="str">
            <v>NISSAN</v>
          </cell>
          <cell r="H1111" t="str">
            <v xml:space="preserve">ANCHUI TINCAI SILK CO. LTD</v>
          </cell>
          <cell r="I1111" t="str">
            <v xml:space="preserve">CORNER LAMP</v>
          </cell>
          <cell r="J1111" t="str">
            <v xml:space="preserve">CORNER LAMP</v>
          </cell>
          <cell r="K1111">
            <v>11</v>
          </cell>
          <cell r="L1111">
            <v>255.75</v>
          </cell>
          <cell r="M1111">
            <v>380</v>
          </cell>
        </row>
        <row r="1112">
          <cell r="A1112">
            <v>12185</v>
          </cell>
          <cell r="B1112" t="e">
            <v>#N/A</v>
          </cell>
          <cell r="C1112" t="str">
            <v xml:space="preserve">SUNNY B13 - CORNER LAMP (215-1542) - LH</v>
          </cell>
          <cell r="D1112" t="str">
            <v>B13-CLA-LH</v>
          </cell>
          <cell r="E1112" t="str">
            <v>NS10-0703</v>
          </cell>
          <cell r="F1112" t="str">
            <v xml:space="preserve">SUNNY B13</v>
          </cell>
          <cell r="G1112" t="str">
            <v>NISSAN</v>
          </cell>
          <cell r="H1112" t="str">
            <v xml:space="preserve">ANCHUI TINCAI SILK CO. LTD</v>
          </cell>
          <cell r="I1112" t="str">
            <v xml:space="preserve">CORNER LAMP</v>
          </cell>
          <cell r="J1112" t="str">
            <v xml:space="preserve">CORNER LAMP</v>
          </cell>
          <cell r="K1112">
            <v>1.75</v>
          </cell>
          <cell r="L1112">
            <v>274</v>
          </cell>
          <cell r="M1112">
            <v>420</v>
          </cell>
        </row>
        <row r="1113">
          <cell r="A1113">
            <v>12186</v>
          </cell>
          <cell r="B1113" t="e">
            <v>#N/A</v>
          </cell>
          <cell r="C1113" t="str">
            <v xml:space="preserve">SUNNY B13 - CORNER LAMP (215-1542) - RH</v>
          </cell>
          <cell r="D1113" t="str">
            <v>B13-CLA-RH</v>
          </cell>
          <cell r="E1113" t="str">
            <v>NS10-0703</v>
          </cell>
          <cell r="F1113" t="str">
            <v xml:space="preserve">SUNNY B13</v>
          </cell>
          <cell r="G1113" t="str">
            <v>NISSAN</v>
          </cell>
          <cell r="H1113" t="str">
            <v xml:space="preserve">ANCHUI TINCAI SILK CO. LTD</v>
          </cell>
          <cell r="I1113" t="str">
            <v xml:space="preserve">CORNER LAMP</v>
          </cell>
          <cell r="J1113" t="str">
            <v xml:space="preserve">CORNER LAMP</v>
          </cell>
          <cell r="K1113">
            <v>1.75</v>
          </cell>
          <cell r="L1113">
            <v>274</v>
          </cell>
          <cell r="M1113">
            <v>420</v>
          </cell>
        </row>
        <row r="1114">
          <cell r="A1114">
            <v>12510</v>
          </cell>
          <cell r="B1114" t="e">
            <v>#N/A</v>
          </cell>
          <cell r="C1114" t="str">
            <v xml:space="preserve">SUNNY FB14 - (94-00) - LAMINATED FRONT WINDSCREEN - (BROKEN)</v>
          </cell>
          <cell r="D1114" t="str">
            <v xml:space="preserve">B14 LFW/X/B</v>
          </cell>
          <cell r="E1114" t="str">
            <v xml:space="preserve">B14 LFW/X/B</v>
          </cell>
          <cell r="F1114" t="str">
            <v xml:space="preserve">SUNNY FB14 - (94-00)</v>
          </cell>
          <cell r="G1114" t="str">
            <v>NISSAN</v>
          </cell>
          <cell r="H1114" t="str">
            <v xml:space="preserve">ZHEJIANG DAKE SAFETY GLASS CO.,LTD</v>
          </cell>
          <cell r="I1114" t="str">
            <v>AUTOGLASS</v>
          </cell>
          <cell r="J1114" t="str">
            <v>AUTOGLASS</v>
          </cell>
          <cell r="K1114">
            <v>16.78</v>
          </cell>
          <cell r="L1114">
            <v>2588</v>
          </cell>
          <cell r="M1114">
            <v>4010</v>
          </cell>
        </row>
        <row r="1115">
          <cell r="A1115">
            <v>11297</v>
          </cell>
          <cell r="B1115" t="e">
            <v>#N/A</v>
          </cell>
          <cell r="C1115" t="str">
            <v xml:space="preserve">SUNNY FB14 - (94-97) - BACK LAMP - RH</v>
          </cell>
          <cell r="D1115" t="str">
            <v>FB14/94-BALA-RH</v>
          </cell>
          <cell r="G1115" t="str">
            <v>NISSAN</v>
          </cell>
          <cell r="I1115" t="str">
            <v xml:space="preserve">BACK LAMP</v>
          </cell>
          <cell r="J1115" t="str">
            <v xml:space="preserve">BACK LAMP</v>
          </cell>
          <cell r="K1115">
            <v>18.93</v>
          </cell>
          <cell r="L1115">
            <v>2959</v>
          </cell>
          <cell r="M1115">
            <v>4590</v>
          </cell>
        </row>
        <row r="1116">
          <cell r="A1116">
            <v>11298</v>
          </cell>
          <cell r="B1116" t="e">
            <v>#N/A</v>
          </cell>
          <cell r="C1116" t="str">
            <v xml:space="preserve">SUNNY FB14 - (94-97) - CORNER LAMP - LH</v>
          </cell>
          <cell r="D1116" t="str">
            <v>FB14/94-CLA-LH</v>
          </cell>
          <cell r="E1116" t="str">
            <v>NS10-1103</v>
          </cell>
          <cell r="G1116" t="str">
            <v>NISSAN</v>
          </cell>
          <cell r="H1116" t="str">
            <v xml:space="preserve">BEIN PARTS LIMITED</v>
          </cell>
          <cell r="I1116" t="str">
            <v xml:space="preserve">CORNER LAMP</v>
          </cell>
          <cell r="J1116" t="str">
            <v xml:space="preserve">CORNER LAMP</v>
          </cell>
          <cell r="K1116">
            <v>2.92</v>
          </cell>
          <cell r="L1116">
            <v>456</v>
          </cell>
          <cell r="M1116">
            <v>710</v>
          </cell>
        </row>
        <row r="1117">
          <cell r="A1117">
            <v>11299</v>
          </cell>
          <cell r="B1117" t="e">
            <v>#N/A</v>
          </cell>
          <cell r="C1117" t="str">
            <v xml:space="preserve">SUNNY FB14 - (94-97) - CORNER LAMP - RH</v>
          </cell>
          <cell r="D1117" t="str">
            <v>FB14/94-CLA-RH</v>
          </cell>
          <cell r="E1117" t="str">
            <v>NS10-1103</v>
          </cell>
          <cell r="G1117" t="str">
            <v>NISSAN</v>
          </cell>
          <cell r="I1117" t="str">
            <v xml:space="preserve">CORNER LAMP</v>
          </cell>
          <cell r="J1117" t="str">
            <v xml:space="preserve">CORNER LAMP</v>
          </cell>
          <cell r="K1117">
            <v>2.92</v>
          </cell>
          <cell r="L1117">
            <v>456</v>
          </cell>
          <cell r="M1117">
            <v>710</v>
          </cell>
        </row>
        <row r="1118">
          <cell r="A1118">
            <v>12278</v>
          </cell>
          <cell r="B1118" t="e">
            <v>#N/A</v>
          </cell>
          <cell r="C1118" t="str">
            <v xml:space="preserve">SUNNY FB14 - (94-97) - CORNER LAMP (BROKEN) - LH</v>
          </cell>
          <cell r="D1118" t="str">
            <v>FB14/94-CLA-LH</v>
          </cell>
          <cell r="E1118" t="str">
            <v>NS10-1103</v>
          </cell>
          <cell r="G1118" t="str">
            <v>NISSAN</v>
          </cell>
          <cell r="H1118" t="str">
            <v xml:space="preserve">BEIN PARTS LIMITED</v>
          </cell>
          <cell r="I1118" t="str">
            <v xml:space="preserve">CORNER LAMP</v>
          </cell>
          <cell r="J1118" t="str">
            <v xml:space="preserve">CORNER LAMP</v>
          </cell>
          <cell r="K1118">
            <v>3</v>
          </cell>
          <cell r="L1118">
            <v>448</v>
          </cell>
          <cell r="M1118">
            <v>690</v>
          </cell>
        </row>
        <row r="1119">
          <cell r="A1119">
            <v>12279</v>
          </cell>
          <cell r="B1119" t="e">
            <v>#N/A</v>
          </cell>
          <cell r="C1119" t="str">
            <v xml:space="preserve">SUNNY FB14 - (94-97) - CORNER LAMP (BROKEN) - RH</v>
          </cell>
          <cell r="D1119" t="str">
            <v>FB14/94-CLA-RH</v>
          </cell>
          <cell r="E1119" t="str">
            <v>NS10-1103</v>
          </cell>
          <cell r="G1119" t="str">
            <v>NISSAN</v>
          </cell>
          <cell r="I1119" t="str">
            <v xml:space="preserve">CORNER LAMP</v>
          </cell>
          <cell r="J1119" t="str">
            <v xml:space="preserve">CORNER LAMP</v>
          </cell>
          <cell r="K1119">
            <v>3</v>
          </cell>
          <cell r="L1119">
            <v>448</v>
          </cell>
          <cell r="M1119">
            <v>690</v>
          </cell>
        </row>
        <row r="1120">
          <cell r="A1120">
            <v>12181</v>
          </cell>
          <cell r="B1120" t="e">
            <v>#N/A</v>
          </cell>
          <cell r="C1120" t="str">
            <v xml:space="preserve">SUNNY FB14 - (94-97) - GRILL (CHROME)</v>
          </cell>
          <cell r="D1120" t="str">
            <v>FB14/94-GRLC</v>
          </cell>
          <cell r="G1120" t="str">
            <v>NISSAN</v>
          </cell>
          <cell r="H1120" t="str">
            <v xml:space="preserve">BEIN PARTS LIMITED</v>
          </cell>
          <cell r="I1120" t="str">
            <v>GRILL</v>
          </cell>
          <cell r="J1120" t="str">
            <v>GRILL</v>
          </cell>
          <cell r="K1120">
            <v>10</v>
          </cell>
          <cell r="L1120">
            <v>1563</v>
          </cell>
          <cell r="M1120">
            <v>2420</v>
          </cell>
        </row>
        <row r="1121">
          <cell r="A1121">
            <v>11300</v>
          </cell>
          <cell r="B1121" t="e">
            <v>#N/A</v>
          </cell>
          <cell r="C1121" t="str">
            <v xml:space="preserve">SUNNY FB14 - (94-97) - TAIL LAMP - RH</v>
          </cell>
          <cell r="D1121" t="str">
            <v>FB14/94-TLA-RH</v>
          </cell>
          <cell r="G1121" t="str">
            <v>NISSAN</v>
          </cell>
          <cell r="I1121" t="str">
            <v xml:space="preserve">TAIL LAMP</v>
          </cell>
          <cell r="J1121" t="str">
            <v xml:space="preserve">TAIL LAMP</v>
          </cell>
          <cell r="K1121">
            <v>15</v>
          </cell>
          <cell r="L1121">
            <v>2345</v>
          </cell>
          <cell r="M1121">
            <v>3630</v>
          </cell>
        </row>
        <row r="1122">
          <cell r="A1122">
            <v>12173</v>
          </cell>
          <cell r="B1122" t="e">
            <v>#N/A</v>
          </cell>
          <cell r="C1122" t="str">
            <v xml:space="preserve">SUNNY FB14 - (94-99) - DOOR MIRROR (MANUAL) FOLDABLE - LH</v>
          </cell>
          <cell r="D1122" t="str">
            <v>FB14/94-SMM-LH</v>
          </cell>
          <cell r="G1122" t="str">
            <v>NISSAN</v>
          </cell>
          <cell r="H1122" t="str">
            <v xml:space="preserve">BEIN PARTS LIMITED</v>
          </cell>
          <cell r="I1122" t="str">
            <v xml:space="preserve">SIDE MIRROR</v>
          </cell>
          <cell r="J1122" t="str">
            <v xml:space="preserve">SIDE MIRROR</v>
          </cell>
          <cell r="K1122">
            <v>18</v>
          </cell>
          <cell r="L1122">
            <v>2813</v>
          </cell>
          <cell r="M1122">
            <v>4360</v>
          </cell>
        </row>
        <row r="1123">
          <cell r="A1123">
            <v>12182</v>
          </cell>
          <cell r="B1123" t="e">
            <v>#N/A</v>
          </cell>
          <cell r="C1123" t="str">
            <v xml:space="preserve">SUNNY FB14 - (94-99) - DOOR MIRROR (MANUAL) FOLDABLE - RH</v>
          </cell>
          <cell r="D1123" t="str">
            <v>FB14/94-SMM-RH</v>
          </cell>
          <cell r="G1123" t="str">
            <v>NISSAN</v>
          </cell>
          <cell r="H1123" t="str">
            <v xml:space="preserve">BEIN PARTS LIMITED</v>
          </cell>
          <cell r="I1123" t="str">
            <v xml:space="preserve">SIDE MIRROR</v>
          </cell>
          <cell r="J1123" t="str">
            <v xml:space="preserve">SIDE MIRROR</v>
          </cell>
          <cell r="K1123">
            <v>18</v>
          </cell>
          <cell r="L1123">
            <v>2813</v>
          </cell>
          <cell r="M1123">
            <v>4360</v>
          </cell>
        </row>
        <row r="1124">
          <cell r="A1124">
            <v>11515</v>
          </cell>
          <cell r="B1124" t="e">
            <v>#N/A</v>
          </cell>
          <cell r="C1124" t="str">
            <v xml:space="preserve">SUNNY FB14 - (98-99) - BACK LAMP - LH</v>
          </cell>
          <cell r="D1124" t="str">
            <v>FB14/98-BALA-LH</v>
          </cell>
          <cell r="E1124" t="str">
            <v>NS10-1302A</v>
          </cell>
          <cell r="G1124" t="str">
            <v>NISSAN</v>
          </cell>
          <cell r="I1124" t="str">
            <v xml:space="preserve">BACK LAMP</v>
          </cell>
          <cell r="J1124" t="str">
            <v xml:space="preserve">BACK LAMP</v>
          </cell>
          <cell r="K1124">
            <v>0</v>
          </cell>
          <cell r="L1124">
            <v>0</v>
          </cell>
          <cell r="M1124">
            <v>0</v>
          </cell>
        </row>
        <row r="1125">
          <cell r="A1125">
            <v>11516</v>
          </cell>
          <cell r="B1125" t="e">
            <v>#N/A</v>
          </cell>
          <cell r="C1125" t="str">
            <v xml:space="preserve">SUNNY FB14 - (98-99) - BACK LAMP - RH</v>
          </cell>
          <cell r="D1125" t="str">
            <v>FB14/98-BALA-RH</v>
          </cell>
          <cell r="E1125" t="str">
            <v>NS10-1302A</v>
          </cell>
          <cell r="G1125" t="str">
            <v>NISSAN</v>
          </cell>
          <cell r="I1125" t="str">
            <v xml:space="preserve">BACK LAMP</v>
          </cell>
          <cell r="J1125" t="str">
            <v xml:space="preserve">BACK LAMP</v>
          </cell>
          <cell r="K1125">
            <v>0</v>
          </cell>
          <cell r="L1125">
            <v>0</v>
          </cell>
          <cell r="M1125">
            <v>0</v>
          </cell>
        </row>
        <row r="1126">
          <cell r="A1126">
            <v>11517</v>
          </cell>
          <cell r="B1126" t="e">
            <v>#N/A</v>
          </cell>
          <cell r="C1126" t="str">
            <v xml:space="preserve">SUNNY FB14 - (98-99) - CORNER LAMP - LH</v>
          </cell>
          <cell r="D1126" t="str">
            <v>FB14/98-CLA-LH</v>
          </cell>
          <cell r="E1126" t="str">
            <v>NS10-1303</v>
          </cell>
          <cell r="G1126" t="str">
            <v>NISSAN</v>
          </cell>
          <cell r="H1126" t="str">
            <v xml:space="preserve">ANCHUI TINCAI SILK CO. LTD</v>
          </cell>
          <cell r="I1126" t="str">
            <v xml:space="preserve">CORNER LAMP</v>
          </cell>
          <cell r="J1126" t="str">
            <v xml:space="preserve">CORNER LAMP</v>
          </cell>
          <cell r="K1126">
            <v>15</v>
          </cell>
          <cell r="L1126">
            <v>338</v>
          </cell>
          <cell r="M1126">
            <v>520</v>
          </cell>
        </row>
        <row r="1127">
          <cell r="A1127">
            <v>11518</v>
          </cell>
          <cell r="B1127" t="e">
            <v>#N/A</v>
          </cell>
          <cell r="C1127" t="str">
            <v xml:space="preserve">SUNNY FB14 - (98-99) - CORNER LAMP - RH</v>
          </cell>
          <cell r="D1127" t="str">
            <v>FB14/98-CLA-RH</v>
          </cell>
          <cell r="E1127" t="str">
            <v>NS10-1303</v>
          </cell>
          <cell r="G1127" t="str">
            <v>NISSAN</v>
          </cell>
          <cell r="H1127" t="str">
            <v xml:space="preserve">ANCHUI TINCAI SILK CO. LTD</v>
          </cell>
          <cell r="I1127" t="str">
            <v xml:space="preserve">CORNER LAMP</v>
          </cell>
          <cell r="J1127" t="str">
            <v xml:space="preserve">CORNER LAMP</v>
          </cell>
          <cell r="K1127">
            <v>15</v>
          </cell>
          <cell r="L1127">
            <v>338</v>
          </cell>
          <cell r="M1127">
            <v>520</v>
          </cell>
        </row>
        <row r="1128">
          <cell r="A1128">
            <v>11519</v>
          </cell>
          <cell r="B1128" t="e">
            <v>#N/A</v>
          </cell>
          <cell r="C1128" t="str">
            <v xml:space="preserve">SUNNY FB14 - (98-99) - FOG LAMP  (212-2021-P-A) - LH</v>
          </cell>
          <cell r="D1128" t="str">
            <v>FB14/98-FLA-LH</v>
          </cell>
          <cell r="E1128" t="str">
            <v>NS10-1304</v>
          </cell>
          <cell r="F1128" t="str">
            <v xml:space="preserve">SUNNY FB14 (98-99)</v>
          </cell>
          <cell r="G1128" t="str">
            <v>NISSAN</v>
          </cell>
          <cell r="I1128" t="str">
            <v xml:space="preserve">FOG LAMP</v>
          </cell>
          <cell r="J1128" t="str">
            <v xml:space="preserve">FOG LAMP</v>
          </cell>
          <cell r="K1128">
            <v>4.84</v>
          </cell>
          <cell r="L1128">
            <v>756</v>
          </cell>
          <cell r="M1128">
            <v>1170</v>
          </cell>
        </row>
        <row r="1129">
          <cell r="A1129">
            <v>11520</v>
          </cell>
          <cell r="B1129" t="e">
            <v>#N/A</v>
          </cell>
          <cell r="C1129" t="str">
            <v xml:space="preserve">SUNNY FB14 - (98-99) - FOG LAMP (212-2021-P-A) - RH</v>
          </cell>
          <cell r="D1129" t="str">
            <v>FB14/98-FLA-RH</v>
          </cell>
          <cell r="E1129" t="str">
            <v>NS10-1304</v>
          </cell>
          <cell r="F1129" t="str">
            <v xml:space="preserve">SUNNY FB14 (98-99)</v>
          </cell>
          <cell r="G1129" t="str">
            <v>NISSAN</v>
          </cell>
          <cell r="I1129" t="str">
            <v xml:space="preserve">FOG LAMP</v>
          </cell>
          <cell r="J1129" t="str">
            <v xml:space="preserve">FOG LAMP</v>
          </cell>
          <cell r="K1129">
            <v>4.84</v>
          </cell>
          <cell r="L1129">
            <v>756</v>
          </cell>
          <cell r="M1129">
            <v>1170</v>
          </cell>
        </row>
        <row r="1130">
          <cell r="A1130">
            <v>11521</v>
          </cell>
          <cell r="B1130" t="e">
            <v>#N/A</v>
          </cell>
          <cell r="C1130" t="str">
            <v xml:space="preserve">SUNNY FB14 - (98-99) - HEAD LAMP - LH</v>
          </cell>
          <cell r="D1130" t="str">
            <v>FB14/98-HLA-LH</v>
          </cell>
          <cell r="E1130" t="str">
            <v>NS10-1301</v>
          </cell>
          <cell r="G1130" t="str">
            <v>NISSAN</v>
          </cell>
          <cell r="I1130" t="str">
            <v xml:space="preserve">HEAD LAMP</v>
          </cell>
          <cell r="J1130" t="str">
            <v xml:space="preserve">HEAD LAMP</v>
          </cell>
          <cell r="K1130">
            <v>13.5</v>
          </cell>
          <cell r="L1130">
            <v>2110</v>
          </cell>
          <cell r="M1130">
            <v>3270</v>
          </cell>
        </row>
        <row r="1131">
          <cell r="A1131">
            <v>11522</v>
          </cell>
          <cell r="B1131" t="e">
            <v>#N/A</v>
          </cell>
          <cell r="C1131" t="str">
            <v xml:space="preserve">SUNNY FB14 - (98-99) - HEAD LAMP - RH</v>
          </cell>
          <cell r="D1131" t="str">
            <v>FB14/98-HLA-RH</v>
          </cell>
          <cell r="E1131" t="str">
            <v>NS10-1301</v>
          </cell>
          <cell r="G1131" t="str">
            <v>NISSAN</v>
          </cell>
          <cell r="I1131" t="str">
            <v xml:space="preserve">HEAD LAMP</v>
          </cell>
          <cell r="J1131" t="str">
            <v xml:space="preserve">HEAD LAMP</v>
          </cell>
          <cell r="K1131">
            <v>13.5</v>
          </cell>
          <cell r="L1131">
            <v>2110</v>
          </cell>
          <cell r="M1131">
            <v>3270</v>
          </cell>
        </row>
        <row r="1132">
          <cell r="A1132">
            <v>11523</v>
          </cell>
          <cell r="B1132" t="e">
            <v>#N/A</v>
          </cell>
          <cell r="C1132" t="str">
            <v xml:space="preserve">SUNNY FB14 - (98-99) - TAIL LAMP - LH</v>
          </cell>
          <cell r="D1132" t="str">
            <v>FB14/98-TLA-LH</v>
          </cell>
          <cell r="E1132" t="str">
            <v>NS10-1302</v>
          </cell>
          <cell r="G1132" t="str">
            <v>NISSAN</v>
          </cell>
          <cell r="I1132" t="str">
            <v xml:space="preserve">TAIL LAMP</v>
          </cell>
          <cell r="J1132" t="str">
            <v xml:space="preserve">TAIL LAMP</v>
          </cell>
          <cell r="K1132">
            <v>0</v>
          </cell>
          <cell r="L1132">
            <v>0</v>
          </cell>
          <cell r="M1132">
            <v>0</v>
          </cell>
        </row>
        <row r="1133">
          <cell r="A1133">
            <v>11524</v>
          </cell>
          <cell r="B1133" t="e">
            <v>#N/A</v>
          </cell>
          <cell r="C1133" t="str">
            <v xml:space="preserve">SUNNY FB14 - (98-99) - TAIL LAMP - RH</v>
          </cell>
          <cell r="D1133" t="str">
            <v>FB14/98-TLA-RH</v>
          </cell>
          <cell r="E1133" t="str">
            <v>NS10-1302</v>
          </cell>
          <cell r="G1133" t="str">
            <v>NISSAN</v>
          </cell>
          <cell r="I1133" t="str">
            <v xml:space="preserve">TAIL LAMP</v>
          </cell>
          <cell r="J1133" t="str">
            <v xml:space="preserve">TAIL LAMP</v>
          </cell>
          <cell r="K1133">
            <v>3.2</v>
          </cell>
          <cell r="L1133">
            <v>500</v>
          </cell>
          <cell r="M1133">
            <v>780</v>
          </cell>
        </row>
        <row r="1134">
          <cell r="A1134">
            <v>11526</v>
          </cell>
          <cell r="B1134" t="e">
            <v>#N/A</v>
          </cell>
          <cell r="C1134" t="str">
            <v xml:space="preserve">SUNNY FB15  - (00-05) - TAIL LENS - LH</v>
          </cell>
          <cell r="D1134" t="str">
            <v>B15-TLS-LH</v>
          </cell>
          <cell r="E1134" t="str">
            <v>XH-01-267-00</v>
          </cell>
          <cell r="G1134" t="str">
            <v>NISSAN</v>
          </cell>
          <cell r="H1134" t="str">
            <v xml:space="preserve">CHANGZHOU XINHANG VEHICLE ACCESSORIES CO.,LTD.</v>
          </cell>
          <cell r="I1134" t="str">
            <v>LENS</v>
          </cell>
          <cell r="J1134" t="str">
            <v>LENS</v>
          </cell>
          <cell r="K1134">
            <v>1.6</v>
          </cell>
          <cell r="L1134">
            <v>266.60000000000002</v>
          </cell>
          <cell r="M1134">
            <v>390</v>
          </cell>
        </row>
        <row r="1135">
          <cell r="A1135">
            <v>11528</v>
          </cell>
          <cell r="B1135" t="e">
            <v>#N/A</v>
          </cell>
          <cell r="C1135" t="str">
            <v xml:space="preserve">SUNNY FB15 - (00-05) - CORNER LAMP - LH</v>
          </cell>
          <cell r="D1135" t="str">
            <v>B15/00-CLA-LH</v>
          </cell>
          <cell r="E1135" t="str">
            <v>NS10-1203B</v>
          </cell>
          <cell r="G1135" t="str">
            <v>NISSAN</v>
          </cell>
          <cell r="H1135" t="str">
            <v xml:space="preserve">ANCHUI TINCAI SILK CO. LTD</v>
          </cell>
          <cell r="I1135" t="str">
            <v xml:space="preserve">CORNER LAMP</v>
          </cell>
          <cell r="J1135" t="str">
            <v xml:space="preserve">CORNER LAMP</v>
          </cell>
          <cell r="K1135">
            <v>14</v>
          </cell>
          <cell r="L1135">
            <v>357</v>
          </cell>
          <cell r="M1135">
            <v>540</v>
          </cell>
        </row>
        <row r="1136">
          <cell r="A1136">
            <v>11529</v>
          </cell>
          <cell r="B1136" t="e">
            <v>#N/A</v>
          </cell>
          <cell r="C1136" t="str">
            <v xml:space="preserve">SUNNY FB15 - (00-05) - CORNER LAMP - RH</v>
          </cell>
          <cell r="D1136" t="str">
            <v>B15/00-CLA-RH</v>
          </cell>
          <cell r="E1136" t="str">
            <v>NS10-1203B</v>
          </cell>
          <cell r="G1136" t="str">
            <v>NISSAN</v>
          </cell>
          <cell r="H1136" t="str">
            <v xml:space="preserve">ANCHUI TINCAI SILK CO. LTD</v>
          </cell>
          <cell r="I1136" t="str">
            <v xml:space="preserve">CORNER LAMP</v>
          </cell>
          <cell r="J1136" t="str">
            <v xml:space="preserve">CORNER LAMP</v>
          </cell>
          <cell r="K1136">
            <v>14</v>
          </cell>
          <cell r="L1136">
            <v>357</v>
          </cell>
          <cell r="M1136">
            <v>540</v>
          </cell>
        </row>
        <row r="1137">
          <cell r="A1137">
            <v>11996</v>
          </cell>
          <cell r="B1137" t="e">
            <v>#N/A</v>
          </cell>
          <cell r="C1137" t="str">
            <v xml:space="preserve">SUNNY FB15 - (00-05) - FRONT DOOR GLASS - LH</v>
          </cell>
          <cell r="D1137" t="str">
            <v xml:space="preserve">B15 FD/LH</v>
          </cell>
          <cell r="E1137" t="str">
            <v xml:space="preserve">140182 FD</v>
          </cell>
          <cell r="F1137" t="str">
            <v xml:space="preserve">SUNNY FB15 - (00-05)</v>
          </cell>
          <cell r="G1137" t="str">
            <v>NISSAN</v>
          </cell>
          <cell r="H1137" t="str">
            <v xml:space="preserve">ZHEJIANG DAKE SAFETY GLASS CO.,LTD</v>
          </cell>
          <cell r="I1137" t="str">
            <v>AUTOGLASS</v>
          </cell>
          <cell r="J1137" t="str">
            <v>AUTOGLASS</v>
          </cell>
          <cell r="K1137">
            <v>3.2</v>
          </cell>
          <cell r="L1137">
            <v>496.8</v>
          </cell>
          <cell r="M1137">
            <v>600</v>
          </cell>
        </row>
        <row r="1138">
          <cell r="A1138">
            <v>11997</v>
          </cell>
          <cell r="B1138" t="e">
            <v>#N/A</v>
          </cell>
          <cell r="C1138" t="str">
            <v xml:space="preserve">SUNNY FB15 - (00-05) - FRONT DOOR GLASS - RH</v>
          </cell>
          <cell r="D1138" t="str">
            <v xml:space="preserve">B15 FD/RH</v>
          </cell>
          <cell r="E1138" t="str">
            <v xml:space="preserve">140182 FD</v>
          </cell>
          <cell r="F1138" t="str">
            <v xml:space="preserve">SUNNY FB15 - (00-05)</v>
          </cell>
          <cell r="G1138" t="str">
            <v>NISSAN</v>
          </cell>
          <cell r="H1138" t="str">
            <v xml:space="preserve">ZHEJIANG DAKE SAFETY GLASS CO.,LTD</v>
          </cell>
          <cell r="I1138" t="str">
            <v>AUTOGLASS</v>
          </cell>
          <cell r="J1138" t="str">
            <v>AUTOGLASS</v>
          </cell>
          <cell r="K1138">
            <v>3.2</v>
          </cell>
          <cell r="L1138">
            <v>496.8</v>
          </cell>
          <cell r="M1138">
            <v>600</v>
          </cell>
        </row>
        <row r="1139">
          <cell r="A1139">
            <v>11530</v>
          </cell>
          <cell r="B1139" t="e">
            <v>#N/A</v>
          </cell>
          <cell r="C1139" t="str">
            <v xml:space="preserve">SUNNY FB15 - (00-05) - HEAD LAMP - LH</v>
          </cell>
          <cell r="D1139" t="str">
            <v>B15/00-HLA-LH</v>
          </cell>
          <cell r="E1139" t="str">
            <v>NS10-1201A</v>
          </cell>
          <cell r="G1139" t="str">
            <v>NISSAN</v>
          </cell>
          <cell r="H1139" t="str">
            <v xml:space="preserve">ANCHUI TINCAI SILK CO. LTD</v>
          </cell>
          <cell r="I1139" t="str">
            <v xml:space="preserve">HEAD LAMP</v>
          </cell>
          <cell r="J1139" t="str">
            <v xml:space="preserve">HEAD LAMP</v>
          </cell>
          <cell r="K1139">
            <v>58</v>
          </cell>
          <cell r="L1139">
            <v>1479</v>
          </cell>
          <cell r="M1139">
            <v>2220</v>
          </cell>
        </row>
        <row r="1140">
          <cell r="A1140">
            <v>11531</v>
          </cell>
          <cell r="B1140" t="e">
            <v>#N/A</v>
          </cell>
          <cell r="C1140" t="str">
            <v xml:space="preserve">SUNNY FB15 - (00-05) - HEAD LAMP - RH</v>
          </cell>
          <cell r="D1140" t="str">
            <v>B15/00-HLA-RH</v>
          </cell>
          <cell r="E1140" t="str">
            <v>NS10-1201A</v>
          </cell>
          <cell r="G1140" t="str">
            <v>NISSAN</v>
          </cell>
          <cell r="H1140" t="str">
            <v xml:space="preserve">ANCHUI TINCAI SILK CO. LTD</v>
          </cell>
          <cell r="I1140" t="str">
            <v xml:space="preserve">HEAD LAMP</v>
          </cell>
          <cell r="J1140" t="str">
            <v xml:space="preserve">HEAD LAMP</v>
          </cell>
          <cell r="K1140">
            <v>58</v>
          </cell>
          <cell r="L1140">
            <v>1479</v>
          </cell>
          <cell r="M1140">
            <v>2220</v>
          </cell>
        </row>
        <row r="1141">
          <cell r="A1141">
            <v>12899</v>
          </cell>
          <cell r="B1141" t="e">
            <v>#N/A</v>
          </cell>
          <cell r="C1141" t="str">
            <v xml:space="preserve">SUNNY FB15 - (00-05) - LAMINATED FRONT WINDSREEN (BROKEN)</v>
          </cell>
          <cell r="D1141" t="str">
            <v xml:space="preserve">B15 LFW-CPX/B</v>
          </cell>
          <cell r="E1141" t="str">
            <v xml:space="preserve">140182 LFW</v>
          </cell>
          <cell r="F1141" t="str">
            <v xml:space="preserve">SUNNY FB15 - (00-05)</v>
          </cell>
          <cell r="G1141" t="str">
            <v>NISSAN</v>
          </cell>
          <cell r="H1141" t="str">
            <v xml:space="preserve">ZHEJIANG DAKE SAFETY GLASS CO.,LTD</v>
          </cell>
          <cell r="I1141" t="str">
            <v>AUTOGLASS</v>
          </cell>
          <cell r="J1141" t="str">
            <v>AUTOGLASS</v>
          </cell>
          <cell r="K1141">
            <v>16.88</v>
          </cell>
          <cell r="L1141">
            <v>2496.5500000000002</v>
          </cell>
          <cell r="M1141">
            <v>3870</v>
          </cell>
        </row>
        <row r="1142">
          <cell r="A1142">
            <v>11534</v>
          </cell>
          <cell r="B1142" t="e">
            <v>#N/A</v>
          </cell>
          <cell r="C1142" t="str">
            <v xml:space="preserve">SUNNY FB15 - (00-05) - TAIL LAMP - LH</v>
          </cell>
          <cell r="D1142" t="str">
            <v>B15-TLA-LH</v>
          </cell>
          <cell r="E1142" t="str">
            <v>XH-01-267</v>
          </cell>
          <cell r="G1142" t="str">
            <v>NISSAN</v>
          </cell>
          <cell r="H1142" t="str">
            <v xml:space="preserve">CHANGZHOU XINHANG VEHICLE ACCESSORIES CO.,LTD.</v>
          </cell>
          <cell r="I1142" t="str">
            <v xml:space="preserve">TAIL LAMP</v>
          </cell>
          <cell r="J1142" t="str">
            <v xml:space="preserve">TAIL LAMP</v>
          </cell>
          <cell r="K1142">
            <v>3.2</v>
          </cell>
          <cell r="L1142">
            <v>500</v>
          </cell>
          <cell r="M1142">
            <v>780</v>
          </cell>
        </row>
        <row r="1143">
          <cell r="A1143">
            <v>11525</v>
          </cell>
          <cell r="B1143" t="e">
            <v>#N/A</v>
          </cell>
          <cell r="C1143" t="str">
            <v xml:space="preserve">SUNNY FB15 - (00-05) - TAIL LAMP - RH</v>
          </cell>
          <cell r="D1143" t="str">
            <v>B15-TLA-RH</v>
          </cell>
          <cell r="E1143" t="str">
            <v>XH-01-267</v>
          </cell>
          <cell r="G1143" t="str">
            <v>NISSAN</v>
          </cell>
          <cell r="H1143" t="str">
            <v xml:space="preserve">CHANGZHOU XINHANG VEHICLE ACCESSORIES CO.,LTD.</v>
          </cell>
          <cell r="I1143" t="str">
            <v xml:space="preserve">TAIL LAMP</v>
          </cell>
          <cell r="J1143" t="str">
            <v xml:space="preserve">TAIL LAMP</v>
          </cell>
          <cell r="K1143">
            <v>3.2</v>
          </cell>
          <cell r="L1143">
            <v>500</v>
          </cell>
          <cell r="M1143">
            <v>780</v>
          </cell>
        </row>
        <row r="1144">
          <cell r="A1144">
            <v>11527</v>
          </cell>
          <cell r="B1144" t="e">
            <v>#N/A</v>
          </cell>
          <cell r="C1144" t="str">
            <v xml:space="preserve">SUNNY FB15 - (00-05) - TAIL LENS - RH</v>
          </cell>
          <cell r="D1144" t="str">
            <v>B15-TLS-RH</v>
          </cell>
          <cell r="E1144" t="str">
            <v>XH-01-267-00</v>
          </cell>
          <cell r="G1144" t="str">
            <v>NISSAN</v>
          </cell>
          <cell r="H1144" t="str">
            <v xml:space="preserve">CHANGZHOU XINHANG VEHICLE ACCESSORIES CO.,LTD.</v>
          </cell>
          <cell r="I1144" t="str">
            <v>LENS</v>
          </cell>
          <cell r="J1144" t="str">
            <v>LENS</v>
          </cell>
          <cell r="K1144">
            <v>1.6</v>
          </cell>
          <cell r="L1144">
            <v>266.60000000000002</v>
          </cell>
          <cell r="M1144">
            <v>390</v>
          </cell>
        </row>
        <row r="1145">
          <cell r="A1145">
            <v>12926</v>
          </cell>
          <cell r="B1145" t="e">
            <v>#N/A</v>
          </cell>
          <cell r="C1145" t="str">
            <v xml:space="preserve">SUNNY FB15 - (00-05) - TAIL LENS (BROKEN) - LH</v>
          </cell>
          <cell r="D1145" t="str">
            <v>B15-TLS-LH</v>
          </cell>
          <cell r="E1145" t="str">
            <v>XH-01-267-00</v>
          </cell>
          <cell r="G1145" t="str">
            <v>NISSAN</v>
          </cell>
          <cell r="H1145" t="str">
            <v xml:space="preserve">CHANGZHOU XINHANG VEHICLE ACCESSORIES CO.,LTD.</v>
          </cell>
          <cell r="I1145" t="str">
            <v>LENS</v>
          </cell>
          <cell r="J1145" t="str">
            <v>LENS</v>
          </cell>
          <cell r="K1145">
            <v>1.6</v>
          </cell>
          <cell r="L1145">
            <v>236.64</v>
          </cell>
          <cell r="M1145">
            <v>370</v>
          </cell>
        </row>
        <row r="1146">
          <cell r="A1146">
            <v>12927</v>
          </cell>
          <cell r="B1146" t="e">
            <v>#N/A</v>
          </cell>
          <cell r="C1146" t="str">
            <v xml:space="preserve">SUNNY FB15 - (00-05) - TAIL LENS (BROKEN) - RH</v>
          </cell>
          <cell r="D1146" t="str">
            <v>B15-TLS-RH</v>
          </cell>
          <cell r="E1146" t="str">
            <v>XH-01-267-00</v>
          </cell>
          <cell r="G1146" t="str">
            <v>NISSAN</v>
          </cell>
          <cell r="H1146" t="str">
            <v xml:space="preserve">CHANGZHOU XINHANG VEHICLE ACCESSORIES CO.,LTD.</v>
          </cell>
          <cell r="I1146" t="str">
            <v>LENS</v>
          </cell>
          <cell r="J1146" t="str">
            <v>LENS</v>
          </cell>
          <cell r="K1146">
            <v>1.6</v>
          </cell>
          <cell r="L1146">
            <v>236.64</v>
          </cell>
          <cell r="M1146">
            <v>370</v>
          </cell>
        </row>
        <row r="1147">
          <cell r="A1147">
            <v>11532</v>
          </cell>
          <cell r="B1147">
            <v>11532</v>
          </cell>
          <cell r="C1147" t="str">
            <v xml:space="preserve">SUNNY FB15/N16 - (00-05) - INNER FENDER - LH</v>
          </cell>
          <cell r="D1147" t="str">
            <v xml:space="preserve">B15/00/N16 -IFF-LH</v>
          </cell>
          <cell r="G1147" t="str">
            <v>NISSAN</v>
          </cell>
          <cell r="H1147" t="str">
            <v xml:space="preserve">ANCHUI TINCAI SILK CO. LTD</v>
          </cell>
          <cell r="I1147" t="str">
            <v>FENDERS</v>
          </cell>
          <cell r="J1147" t="str">
            <v>FENDERS</v>
          </cell>
          <cell r="K1147">
            <v>16</v>
          </cell>
          <cell r="L1147">
            <v>372</v>
          </cell>
          <cell r="M1147">
            <v>630</v>
          </cell>
        </row>
        <row r="1148">
          <cell r="A1148">
            <v>11533</v>
          </cell>
          <cell r="B1148">
            <v>11533</v>
          </cell>
          <cell r="C1148" t="str">
            <v xml:space="preserve">SUNNY FB15/N16 - (00-05) - INNER FENDER - RH</v>
          </cell>
          <cell r="D1148" t="str">
            <v>B15/00/N16-IFF-RH</v>
          </cell>
          <cell r="G1148" t="str">
            <v>NISSAN</v>
          </cell>
          <cell r="H1148" t="str">
            <v xml:space="preserve">ANCHUI TINCAI SILK CO. LTD</v>
          </cell>
          <cell r="I1148" t="str">
            <v>FENDERS</v>
          </cell>
          <cell r="J1148" t="str">
            <v>FENDERS</v>
          </cell>
          <cell r="K1148">
            <v>16</v>
          </cell>
          <cell r="L1148">
            <v>372</v>
          </cell>
          <cell r="M1148">
            <v>630</v>
          </cell>
        </row>
        <row r="1149">
          <cell r="A1149">
            <v>11535</v>
          </cell>
          <cell r="B1149">
            <v>11535</v>
          </cell>
          <cell r="C1149" t="str">
            <v xml:space="preserve">SUNNY N16 - (00-03) - BACK LAMP - LH</v>
          </cell>
          <cell r="D1149" t="str">
            <v>N16/00-BALA-LH</v>
          </cell>
          <cell r="E1149" t="str">
            <v>NS10-1202</v>
          </cell>
          <cell r="G1149" t="str">
            <v>NISSAN</v>
          </cell>
          <cell r="H1149" t="str">
            <v xml:space="preserve">ANCHUI TINCAI SILK CO. LTD</v>
          </cell>
          <cell r="I1149" t="str">
            <v xml:space="preserve">BACK LAMP</v>
          </cell>
          <cell r="J1149" t="str">
            <v xml:space="preserve">BACK LAMP</v>
          </cell>
          <cell r="K1149">
            <v>5.83</v>
          </cell>
          <cell r="L1149">
            <v>911</v>
          </cell>
          <cell r="M1149">
            <v>1410</v>
          </cell>
        </row>
        <row r="1150">
          <cell r="A1150">
            <v>11536</v>
          </cell>
          <cell r="B1150">
            <v>11536</v>
          </cell>
          <cell r="C1150" t="str">
            <v xml:space="preserve">SUNNY N16 - (00-03) - BACK LAMP - RH</v>
          </cell>
          <cell r="D1150" t="str">
            <v>N16/00-BALA-RH</v>
          </cell>
          <cell r="E1150" t="str">
            <v>NS10-1202</v>
          </cell>
          <cell r="G1150" t="str">
            <v>NISSAN</v>
          </cell>
          <cell r="H1150" t="str">
            <v xml:space="preserve">ANCHUI TINCAI SILK CO. LTD</v>
          </cell>
          <cell r="I1150" t="str">
            <v xml:space="preserve">BACK LAMP</v>
          </cell>
          <cell r="J1150" t="str">
            <v xml:space="preserve">BACK LAMP</v>
          </cell>
          <cell r="K1150">
            <v>5.83</v>
          </cell>
          <cell r="L1150">
            <v>911</v>
          </cell>
          <cell r="M1150">
            <v>1410</v>
          </cell>
        </row>
        <row r="1151">
          <cell r="A1151">
            <v>11806</v>
          </cell>
          <cell r="B1151">
            <v>11806</v>
          </cell>
          <cell r="C1151" t="str">
            <v xml:space="preserve">SUNNY N16 - (00-03) - CORNER LAMP - LH</v>
          </cell>
          <cell r="D1151" t="str">
            <v>N16/00-CLA-LH</v>
          </cell>
          <cell r="E1151" t="str">
            <v>NS10-1203</v>
          </cell>
          <cell r="F1151" t="str">
            <v xml:space="preserve">SUNNY N16 - (00-03)</v>
          </cell>
          <cell r="G1151" t="str">
            <v>NISSAN</v>
          </cell>
          <cell r="H1151" t="str">
            <v xml:space="preserve">ANCHUI TINCAI SILK CO. LTD</v>
          </cell>
          <cell r="I1151" t="str">
            <v xml:space="preserve">CORNER LAMP</v>
          </cell>
          <cell r="J1151" t="str">
            <v xml:space="preserve">CORNER LAMP</v>
          </cell>
          <cell r="K1151">
            <v>15</v>
          </cell>
          <cell r="L1151">
            <v>383</v>
          </cell>
          <cell r="M1151">
            <v>570</v>
          </cell>
        </row>
        <row r="1152">
          <cell r="A1152">
            <v>11807</v>
          </cell>
          <cell r="B1152">
            <v>11807</v>
          </cell>
          <cell r="C1152" t="str">
            <v xml:space="preserve">SUNNY N16 - (00-03) - CORNER LAMP - RH</v>
          </cell>
          <cell r="D1152" t="str">
            <v>N16/00-CLA-RH</v>
          </cell>
          <cell r="E1152" t="str">
            <v>NS10-1203</v>
          </cell>
          <cell r="F1152" t="str">
            <v xml:space="preserve">SUNNY N16 - (00-03)</v>
          </cell>
          <cell r="G1152" t="str">
            <v>NISSAN</v>
          </cell>
          <cell r="H1152" t="str">
            <v xml:space="preserve">ANCHUI TINCAI SILK CO. LTD</v>
          </cell>
          <cell r="I1152" t="str">
            <v xml:space="preserve">CORNER LAMP</v>
          </cell>
          <cell r="J1152" t="str">
            <v xml:space="preserve">CORNER LAMP</v>
          </cell>
          <cell r="K1152">
            <v>15</v>
          </cell>
          <cell r="L1152">
            <v>383</v>
          </cell>
          <cell r="M1152">
            <v>570</v>
          </cell>
        </row>
        <row r="1153">
          <cell r="A1153">
            <v>11614</v>
          </cell>
          <cell r="B1153" t="e">
            <v>#N/A</v>
          </cell>
          <cell r="C1153" t="str">
            <v xml:space="preserve">SUNNY N16 - (00-03) - FOG LAMP - LH</v>
          </cell>
          <cell r="D1153" t="str">
            <v>N16/00-FLA-LH</v>
          </cell>
          <cell r="E1153" t="str">
            <v>NS10-1204</v>
          </cell>
          <cell r="G1153" t="str">
            <v>NISSAN</v>
          </cell>
          <cell r="H1153" t="str">
            <v xml:space="preserve">ANCHUI TINCAI SILK CO. LTD</v>
          </cell>
          <cell r="I1153" t="str">
            <v xml:space="preserve">FOG LAMP</v>
          </cell>
          <cell r="J1153" t="str">
            <v xml:space="preserve">FOG LAMP</v>
          </cell>
          <cell r="K1153">
            <v>36</v>
          </cell>
          <cell r="L1153">
            <v>979</v>
          </cell>
          <cell r="M1153">
            <v>1470</v>
          </cell>
        </row>
        <row r="1154">
          <cell r="A1154">
            <v>11615</v>
          </cell>
          <cell r="B1154">
            <v>11615</v>
          </cell>
          <cell r="C1154" t="str">
            <v xml:space="preserve">SUNNY N16 - (00-03) - FOG LAMP - RH</v>
          </cell>
          <cell r="D1154" t="str">
            <v>N16/00-FLA-RH</v>
          </cell>
          <cell r="E1154" t="str">
            <v>NS10-1204</v>
          </cell>
          <cell r="G1154" t="str">
            <v>NISSAN</v>
          </cell>
          <cell r="H1154" t="str">
            <v xml:space="preserve">ANCHUI TINCAI SILK CO. LTD</v>
          </cell>
          <cell r="I1154" t="str">
            <v xml:space="preserve">FOG LAMP</v>
          </cell>
          <cell r="J1154" t="str">
            <v xml:space="preserve">FOG LAMP</v>
          </cell>
          <cell r="K1154">
            <v>36</v>
          </cell>
          <cell r="L1154">
            <v>979</v>
          </cell>
          <cell r="M1154">
            <v>1470</v>
          </cell>
        </row>
        <row r="1155">
          <cell r="A1155">
            <v>11537</v>
          </cell>
          <cell r="B1155">
            <v>11537</v>
          </cell>
          <cell r="C1155" t="str">
            <v xml:space="preserve">SUNNY N16 - (00-03) - FRONT BUMPER</v>
          </cell>
          <cell r="D1155" t="str">
            <v>N16/00-BPRF</v>
          </cell>
          <cell r="E1155" t="str">
            <v>NS16-0707</v>
          </cell>
          <cell r="G1155" t="str">
            <v>NISSAN</v>
          </cell>
          <cell r="H1155" t="str">
            <v xml:space="preserve">ANCHUI TINCAI SILK CO. LTD</v>
          </cell>
          <cell r="I1155" t="str">
            <v>BUMPER</v>
          </cell>
          <cell r="J1155" t="str">
            <v>BUMPER</v>
          </cell>
          <cell r="K1155">
            <v>16.670000000000002</v>
          </cell>
          <cell r="L1155">
            <v>2606</v>
          </cell>
          <cell r="M1155">
            <v>4040</v>
          </cell>
        </row>
        <row r="1156">
          <cell r="A1156">
            <v>11538</v>
          </cell>
          <cell r="B1156">
            <v>11538</v>
          </cell>
          <cell r="C1156" t="str">
            <v xml:space="preserve">SUNNY N16 - (00-03) - GRILL</v>
          </cell>
          <cell r="D1156" t="str">
            <v>N16/00-GRL</v>
          </cell>
          <cell r="E1156" t="str">
            <v>NS10-1211</v>
          </cell>
          <cell r="F1156" t="str">
            <v xml:space="preserve">SUNNY N16 - (00-03)</v>
          </cell>
          <cell r="G1156" t="str">
            <v>NISSAN</v>
          </cell>
          <cell r="H1156" t="str">
            <v xml:space="preserve">ANCHUI TINCAI SILK CO. LTD</v>
          </cell>
          <cell r="I1156" t="str">
            <v>GRILL</v>
          </cell>
          <cell r="J1156" t="str">
            <v>GRILL</v>
          </cell>
          <cell r="K1156">
            <v>10</v>
          </cell>
          <cell r="L1156">
            <v>1563</v>
          </cell>
          <cell r="M1156">
            <v>2420</v>
          </cell>
        </row>
        <row r="1157">
          <cell r="A1157">
            <v>11539</v>
          </cell>
          <cell r="B1157">
            <v>11539</v>
          </cell>
          <cell r="C1157" t="str">
            <v xml:space="preserve">SUNNY N16 - (00-03) - HEAD LAMP - LH</v>
          </cell>
          <cell r="D1157" t="str">
            <v>N16/00-HLA-LH</v>
          </cell>
          <cell r="E1157" t="str">
            <v>NS10-1201</v>
          </cell>
          <cell r="G1157" t="str">
            <v>NISSAN</v>
          </cell>
          <cell r="H1157" t="str">
            <v xml:space="preserve">ANCHUI TINCAI SILK CO. LTD</v>
          </cell>
          <cell r="I1157" t="str">
            <v xml:space="preserve">HEAD LAMP</v>
          </cell>
          <cell r="J1157" t="str">
            <v xml:space="preserve">HEAD LAMP</v>
          </cell>
          <cell r="K1157">
            <v>16.5</v>
          </cell>
          <cell r="L1157">
            <v>2579</v>
          </cell>
          <cell r="M1157">
            <v>4000</v>
          </cell>
        </row>
        <row r="1158">
          <cell r="A1158">
            <v>11540</v>
          </cell>
          <cell r="B1158">
            <v>11540</v>
          </cell>
          <cell r="C1158" t="str">
            <v xml:space="preserve">SUNNY N16 - (00-03) - HEAD LAMP - RH</v>
          </cell>
          <cell r="D1158" t="str">
            <v>N16/00-HLA-RH</v>
          </cell>
          <cell r="E1158" t="str">
            <v>NS10-1201</v>
          </cell>
          <cell r="G1158" t="str">
            <v>NISSAN</v>
          </cell>
          <cell r="H1158" t="str">
            <v xml:space="preserve">ANCHUI TINCAI SILK CO. LTD</v>
          </cell>
          <cell r="I1158" t="str">
            <v xml:space="preserve">HEAD LAMP</v>
          </cell>
          <cell r="J1158" t="str">
            <v xml:space="preserve">HEAD LAMP</v>
          </cell>
          <cell r="K1158">
            <v>16.5</v>
          </cell>
          <cell r="L1158">
            <v>2579</v>
          </cell>
          <cell r="M1158">
            <v>4000</v>
          </cell>
        </row>
        <row r="1159">
          <cell r="A1159">
            <v>11541</v>
          </cell>
          <cell r="B1159">
            <v>11541</v>
          </cell>
          <cell r="C1159" t="str">
            <v xml:space="preserve">SUNNY N16 - (00-03) - REAR BUMPER</v>
          </cell>
          <cell r="D1159" t="str">
            <v>N16/00-BPRR</v>
          </cell>
          <cell r="G1159" t="str">
            <v>NISSAN</v>
          </cell>
          <cell r="H1159" t="str">
            <v xml:space="preserve">ANCHUI TINCAI SILK CO. LTD</v>
          </cell>
          <cell r="I1159" t="str">
            <v>BUMPER</v>
          </cell>
          <cell r="J1159" t="str">
            <v>BUMPER</v>
          </cell>
          <cell r="K1159">
            <v>17</v>
          </cell>
          <cell r="L1159">
            <v>2657</v>
          </cell>
          <cell r="M1159">
            <v>4120</v>
          </cell>
        </row>
        <row r="1160">
          <cell r="A1160">
            <v>11542</v>
          </cell>
          <cell r="B1160">
            <v>11542</v>
          </cell>
          <cell r="C1160" t="str">
            <v xml:space="preserve">SUNNY N16 - (00-03) - TAIL LAMP - LH</v>
          </cell>
          <cell r="D1160" t="str">
            <v>N16/00-TLA-LH</v>
          </cell>
          <cell r="E1160" t="str">
            <v>NS10-1202B</v>
          </cell>
          <cell r="G1160" t="str">
            <v>NISSAN</v>
          </cell>
          <cell r="H1160" t="str">
            <v xml:space="preserve">ANCHUI TINCAI SILK CO. LTD</v>
          </cell>
          <cell r="I1160" t="str">
            <v xml:space="preserve">TAIL LAMP</v>
          </cell>
          <cell r="J1160" t="str">
            <v xml:space="preserve">TAIL LAMP</v>
          </cell>
          <cell r="K1160">
            <v>7.5</v>
          </cell>
          <cell r="L1160">
            <v>1172</v>
          </cell>
          <cell r="M1160">
            <v>1820</v>
          </cell>
        </row>
        <row r="1161">
          <cell r="A1161">
            <v>11543</v>
          </cell>
          <cell r="B1161">
            <v>11543</v>
          </cell>
          <cell r="C1161" t="str">
            <v xml:space="preserve">SUNNY N16 - (00-03) - TAIL LAMP - RH</v>
          </cell>
          <cell r="D1161" t="str">
            <v>N16/00-TLA-RH</v>
          </cell>
          <cell r="E1161" t="str">
            <v>NS10-1202B</v>
          </cell>
          <cell r="G1161" t="str">
            <v>NISSAN</v>
          </cell>
          <cell r="H1161" t="str">
            <v xml:space="preserve">ANCHUI TINCAI SILK CO. LTD</v>
          </cell>
          <cell r="I1161" t="str">
            <v xml:space="preserve">TAIL LAMP</v>
          </cell>
          <cell r="J1161" t="str">
            <v xml:space="preserve">TAIL LAMP</v>
          </cell>
          <cell r="K1161">
            <v>7.5</v>
          </cell>
          <cell r="L1161">
            <v>1172</v>
          </cell>
          <cell r="M1161">
            <v>1820</v>
          </cell>
        </row>
        <row r="1162">
          <cell r="A1162">
            <v>12463</v>
          </cell>
          <cell r="B1162">
            <v>12463</v>
          </cell>
          <cell r="C1162" t="str">
            <v xml:space="preserve">SUNNY N16 - (00-08) - SIDE LAMP</v>
          </cell>
          <cell r="D1162" t="str">
            <v>N16/04-SLA</v>
          </cell>
          <cell r="E1162" t="str">
            <v>NS10-1506</v>
          </cell>
          <cell r="F1162" t="str">
            <v xml:space="preserve">SUNNY N16 - (04-08)</v>
          </cell>
          <cell r="G1162" t="str">
            <v>NISSAN</v>
          </cell>
          <cell r="H1162" t="str">
            <v xml:space="preserve">ANCHUI TINCAI SILK CO. LTD</v>
          </cell>
          <cell r="I1162" t="str">
            <v xml:space="preserve">SIDE LAMPS &amp; LOGO</v>
          </cell>
          <cell r="J1162" t="str">
            <v xml:space="preserve">SIDE LAMPS &amp; LOGO</v>
          </cell>
          <cell r="K1162">
            <v>1</v>
          </cell>
          <cell r="L1162">
            <v>156</v>
          </cell>
          <cell r="M1162">
            <v>240</v>
          </cell>
        </row>
        <row r="1163">
          <cell r="A1163">
            <v>12197</v>
          </cell>
          <cell r="B1163">
            <v>12197</v>
          </cell>
          <cell r="C1163" t="str">
            <v xml:space="preserve">SUNNY N16 - (00-08) INNER FENDER - LH</v>
          </cell>
          <cell r="D1163" t="str">
            <v>N16/00-IF-LH</v>
          </cell>
          <cell r="E1163" t="str">
            <v>NS10-1216-1</v>
          </cell>
          <cell r="F1163" t="str">
            <v xml:space="preserve">SUNNY N16 - (00-08)</v>
          </cell>
          <cell r="G1163" t="str">
            <v>NISSAN</v>
          </cell>
          <cell r="H1163" t="str">
            <v xml:space="preserve">ANCHUI TINCAI SILK CO. LTD</v>
          </cell>
          <cell r="I1163" t="str">
            <v>FENDERS</v>
          </cell>
          <cell r="J1163" t="str">
            <v>FENDERS</v>
          </cell>
          <cell r="K1163">
            <v>2.8</v>
          </cell>
          <cell r="L1163">
            <v>438</v>
          </cell>
          <cell r="M1163">
            <v>680</v>
          </cell>
        </row>
        <row r="1164">
          <cell r="A1164">
            <v>12196</v>
          </cell>
          <cell r="B1164">
            <v>12196</v>
          </cell>
          <cell r="C1164" t="str">
            <v xml:space="preserve">SUNNY N16 - (00-08) INNER FENDER - RH</v>
          </cell>
          <cell r="D1164" t="str">
            <v>N16/00-IF-RH</v>
          </cell>
          <cell r="E1164" t="str">
            <v>NS10-1216-1</v>
          </cell>
          <cell r="F1164" t="str">
            <v xml:space="preserve">SUNNY N16 - (00-08)</v>
          </cell>
          <cell r="G1164" t="str">
            <v>NISSAN</v>
          </cell>
          <cell r="H1164" t="str">
            <v xml:space="preserve">ANCHUI TINCAI SILK CO. LTD</v>
          </cell>
          <cell r="I1164" t="str">
            <v>FENDERS</v>
          </cell>
          <cell r="J1164" t="str">
            <v>FENDERS</v>
          </cell>
          <cell r="K1164">
            <v>2.8</v>
          </cell>
          <cell r="L1164">
            <v>438</v>
          </cell>
          <cell r="M1164">
            <v>680</v>
          </cell>
        </row>
        <row r="1165">
          <cell r="A1165">
            <v>12766</v>
          </cell>
          <cell r="B1165" t="e">
            <v>#N/A</v>
          </cell>
          <cell r="C1165" t="str">
            <v xml:space="preserve">SUNNY N16 - (04-08) - FRONT INNER FENDER - LH</v>
          </cell>
          <cell r="D1165" t="str">
            <v>N16/04-IFF-LH</v>
          </cell>
          <cell r="E1165" t="str">
            <v>63841-6N600</v>
          </cell>
          <cell r="F1165" t="str">
            <v xml:space="preserve">SUNNY N16 (04-08)</v>
          </cell>
          <cell r="G1165" t="str">
            <v>NISSAN</v>
          </cell>
          <cell r="H1165" t="str">
            <v xml:space="preserve">ANCHUI TINCAI SILK CO. LTD</v>
          </cell>
          <cell r="I1165" t="str">
            <v>FENDERS</v>
          </cell>
          <cell r="J1165" t="str">
            <v>FENDERS</v>
          </cell>
          <cell r="K1165">
            <v>1.69</v>
          </cell>
          <cell r="L1165">
            <v>264</v>
          </cell>
          <cell r="M1165">
            <v>410</v>
          </cell>
        </row>
        <row r="1166">
          <cell r="A1166">
            <v>12765</v>
          </cell>
          <cell r="B1166" t="e">
            <v>#N/A</v>
          </cell>
          <cell r="C1166" t="str">
            <v xml:space="preserve">SUNNY N16 - (04-08) - FRONT INNER FENDER - RH</v>
          </cell>
          <cell r="D1166" t="str">
            <v>N16/04-IFF-RH</v>
          </cell>
          <cell r="E1166" t="str">
            <v>63840-6N600</v>
          </cell>
          <cell r="F1166" t="str">
            <v xml:space="preserve">SUNNY N16 (04-08)</v>
          </cell>
          <cell r="G1166" t="str">
            <v>NISSAN</v>
          </cell>
          <cell r="H1166" t="str">
            <v xml:space="preserve">ANCHUI TINCAI SILK CO. LTD</v>
          </cell>
          <cell r="I1166" t="str">
            <v>FENDERS</v>
          </cell>
          <cell r="J1166" t="str">
            <v>FENDERS</v>
          </cell>
          <cell r="K1166">
            <v>1.69</v>
          </cell>
          <cell r="L1166">
            <v>264</v>
          </cell>
          <cell r="M1166">
            <v>410</v>
          </cell>
        </row>
        <row r="1167">
          <cell r="A1167">
            <v>11544</v>
          </cell>
          <cell r="B1167">
            <v>11544</v>
          </cell>
          <cell r="C1167" t="str">
            <v xml:space="preserve">SUNNY N16 - (04-08) - HEAD LAMP - LH</v>
          </cell>
          <cell r="D1167" t="str">
            <v>N16/04-HLA-LH</v>
          </cell>
          <cell r="E1167" t="str">
            <v>NS10-1501</v>
          </cell>
          <cell r="F1167" t="str">
            <v xml:space="preserve">SUNNY N16 - (04-08)</v>
          </cell>
          <cell r="G1167" t="str">
            <v>NISSAN</v>
          </cell>
          <cell r="H1167" t="str">
            <v xml:space="preserve">ANCHUI TINCAI SILK CO. LTD</v>
          </cell>
          <cell r="I1167" t="str">
            <v xml:space="preserve">HEAD LAMP</v>
          </cell>
          <cell r="J1167" t="str">
            <v xml:space="preserve">HEAD LAMP</v>
          </cell>
          <cell r="K1167">
            <v>120</v>
          </cell>
          <cell r="L1167">
            <v>3264</v>
          </cell>
          <cell r="M1167">
            <v>4900</v>
          </cell>
        </row>
        <row r="1168">
          <cell r="A1168">
            <v>11545</v>
          </cell>
          <cell r="B1168">
            <v>11545</v>
          </cell>
          <cell r="C1168" t="str">
            <v xml:space="preserve">SUNNY N16 - (04-08) - HEAD LAMP - RH</v>
          </cell>
          <cell r="D1168" t="str">
            <v>N16/04-HLA-RH</v>
          </cell>
          <cell r="E1168" t="str">
            <v>NS10-1501</v>
          </cell>
          <cell r="G1168" t="str">
            <v>NISSAN</v>
          </cell>
          <cell r="H1168" t="str">
            <v xml:space="preserve">ANCHUI TINCAI SILK CO. LTD</v>
          </cell>
          <cell r="I1168" t="str">
            <v xml:space="preserve">HEAD LAMP</v>
          </cell>
          <cell r="J1168" t="str">
            <v xml:space="preserve">HEAD LAMP</v>
          </cell>
          <cell r="K1168">
            <v>120</v>
          </cell>
          <cell r="L1168">
            <v>3264</v>
          </cell>
          <cell r="M1168">
            <v>4900</v>
          </cell>
        </row>
        <row r="1169">
          <cell r="A1169">
            <v>11546</v>
          </cell>
          <cell r="B1169">
            <v>11546</v>
          </cell>
          <cell r="C1169" t="str">
            <v xml:space="preserve">SUNNY N16 - (04-08) - TAIL LAMP - LH</v>
          </cell>
          <cell r="D1169" t="str">
            <v>N16/04-TLA-LH</v>
          </cell>
          <cell r="E1169" t="str">
            <v>NS10-1502</v>
          </cell>
          <cell r="G1169" t="str">
            <v>NISSAN</v>
          </cell>
          <cell r="H1169" t="str">
            <v xml:space="preserve">ANCHUI TINCAI SILK CO. LTD</v>
          </cell>
          <cell r="I1169" t="str">
            <v xml:space="preserve">TAIL LAMP</v>
          </cell>
          <cell r="J1169" t="str">
            <v xml:space="preserve">TAIL LAMP</v>
          </cell>
          <cell r="K1169">
            <v>75</v>
          </cell>
          <cell r="L1169">
            <v>2040</v>
          </cell>
          <cell r="M1169">
            <v>3060</v>
          </cell>
        </row>
        <row r="1170">
          <cell r="A1170">
            <v>11547</v>
          </cell>
          <cell r="B1170">
            <v>11547</v>
          </cell>
          <cell r="C1170" t="str">
            <v xml:space="preserve">SUNNY N16 - (04-08) - TAIL LAMP - RH</v>
          </cell>
          <cell r="D1170" t="str">
            <v>N16/04-TLA-RH</v>
          </cell>
          <cell r="E1170" t="str">
            <v>NS10-1502</v>
          </cell>
          <cell r="G1170" t="str">
            <v>NISSAN</v>
          </cell>
          <cell r="H1170" t="str">
            <v xml:space="preserve">ANCHUI TINCAI SILK CO. LTD</v>
          </cell>
          <cell r="I1170" t="str">
            <v xml:space="preserve">TAIL LAMP</v>
          </cell>
          <cell r="J1170" t="str">
            <v xml:space="preserve">TAIL LAMP</v>
          </cell>
          <cell r="K1170">
            <v>75</v>
          </cell>
          <cell r="L1170">
            <v>2040</v>
          </cell>
          <cell r="M1170">
            <v>3060</v>
          </cell>
        </row>
        <row r="1171">
          <cell r="A1171">
            <v>12971</v>
          </cell>
          <cell r="B1171" t="e">
            <v>#N/A</v>
          </cell>
          <cell r="C1171" t="str">
            <v xml:space="preserve">SUNNY N16 - (BROKEN)(00-03) - GRILL</v>
          </cell>
          <cell r="D1171" t="str">
            <v>N16/00-GRL</v>
          </cell>
          <cell r="E1171" t="str">
            <v>NS10-1211</v>
          </cell>
          <cell r="F1171" t="str">
            <v xml:space="preserve">SUNNY N16 - (00-03)</v>
          </cell>
          <cell r="G1171" t="str">
            <v>NISSAN</v>
          </cell>
          <cell r="H1171" t="str">
            <v xml:space="preserve">ANCHUI TINCAI SILK CO. LTD</v>
          </cell>
          <cell r="I1171" t="str">
            <v>GRILL</v>
          </cell>
          <cell r="J1171" t="str">
            <v>GRILL</v>
          </cell>
          <cell r="K1171">
            <v>10</v>
          </cell>
          <cell r="L1171">
            <v>1494</v>
          </cell>
          <cell r="M1171">
            <v>2320</v>
          </cell>
        </row>
        <row r="1172">
          <cell r="A1172">
            <v>11081</v>
          </cell>
          <cell r="B1172">
            <v>11081</v>
          </cell>
          <cell r="C1172" t="str">
            <v xml:space="preserve">SYLPHY (06-07) - BACK LAMP - LH</v>
          </cell>
          <cell r="D1172" t="str">
            <v>SLPHY-BALA-LH</v>
          </cell>
          <cell r="E1172" t="str">
            <v>NS29-0102B</v>
          </cell>
          <cell r="G1172" t="str">
            <v>NISSAN</v>
          </cell>
          <cell r="H1172" t="str">
            <v xml:space="preserve">ANCHUI TINCAI SILK CO. LTD</v>
          </cell>
          <cell r="I1172" t="str">
            <v xml:space="preserve">BACK LAMP</v>
          </cell>
          <cell r="J1172" t="str">
            <v xml:space="preserve">BACK LAMP</v>
          </cell>
          <cell r="K1172">
            <v>6.81</v>
          </cell>
          <cell r="L1172">
            <v>1064</v>
          </cell>
          <cell r="M1172">
            <v>1650</v>
          </cell>
        </row>
        <row r="1173">
          <cell r="A1173">
            <v>11082</v>
          </cell>
          <cell r="B1173">
            <v>11082</v>
          </cell>
          <cell r="C1173" t="str">
            <v xml:space="preserve">SYLPHY (06-07) - BACK LAMP - RH</v>
          </cell>
          <cell r="D1173" t="str">
            <v>SLPHY-BALA-RH</v>
          </cell>
          <cell r="E1173" t="str">
            <v>NS29-0102B</v>
          </cell>
          <cell r="G1173" t="str">
            <v>NISSAN</v>
          </cell>
          <cell r="H1173" t="str">
            <v xml:space="preserve">ANCHUI TINCAI SILK CO. LTD</v>
          </cell>
          <cell r="I1173" t="str">
            <v xml:space="preserve">BACK LAMP</v>
          </cell>
          <cell r="J1173" t="str">
            <v xml:space="preserve">BACK LAMP</v>
          </cell>
          <cell r="K1173">
            <v>6.81</v>
          </cell>
          <cell r="L1173">
            <v>1064</v>
          </cell>
          <cell r="M1173">
            <v>1650</v>
          </cell>
        </row>
        <row r="1174">
          <cell r="A1174">
            <v>12200</v>
          </cell>
          <cell r="B1174">
            <v>12200</v>
          </cell>
          <cell r="C1174" t="str">
            <v xml:space="preserve">SYLPHY (06-07) - BOOT STRIP</v>
          </cell>
          <cell r="D1174" t="str">
            <v>SYLPHY-BS-LH</v>
          </cell>
          <cell r="E1174" t="str">
            <v>NS29-0120</v>
          </cell>
          <cell r="F1174" t="str">
            <v xml:space="preserve">NISSAN SYLPHY (06-07)</v>
          </cell>
          <cell r="G1174" t="str">
            <v>NISSAN</v>
          </cell>
          <cell r="H1174" t="str">
            <v xml:space="preserve">ANCHUI TINCAI SILK CO. LTD</v>
          </cell>
          <cell r="I1174" t="str">
            <v xml:space="preserve">CORNER PANELS &amp; DOOR GARNISH</v>
          </cell>
          <cell r="J1174" t="str">
            <v xml:space="preserve">CORNER PANELS &amp; DOOR GARNISH</v>
          </cell>
          <cell r="K1174">
            <v>3.78</v>
          </cell>
          <cell r="L1174">
            <v>591</v>
          </cell>
          <cell r="M1174">
            <v>920</v>
          </cell>
        </row>
        <row r="1175">
          <cell r="A1175">
            <v>12441</v>
          </cell>
          <cell r="B1175">
            <v>12441</v>
          </cell>
          <cell r="C1175" t="str">
            <v xml:space="preserve">SYLPHY (06-07) - DOOR MIRROR (ELECTRIC) - LH</v>
          </cell>
          <cell r="D1175" t="str">
            <v>SLPHY-SME5W-LH</v>
          </cell>
          <cell r="E1175" t="str">
            <v>NS29-0112</v>
          </cell>
          <cell r="F1175" t="str">
            <v xml:space="preserve">NISSAN SYLPHY (06-07)</v>
          </cell>
          <cell r="G1175" t="str">
            <v>NISSAN</v>
          </cell>
          <cell r="H1175" t="str">
            <v xml:space="preserve">ANCHUI TINCAI SILK CO. LTD</v>
          </cell>
          <cell r="I1175" t="str">
            <v xml:space="preserve">SIDE MIRROR</v>
          </cell>
          <cell r="J1175" t="str">
            <v xml:space="preserve">SIDE MIRROR</v>
          </cell>
          <cell r="K1175">
            <v>18.010000000000002</v>
          </cell>
          <cell r="L1175">
            <v>2815</v>
          </cell>
          <cell r="M1175">
            <v>4360</v>
          </cell>
        </row>
        <row r="1176">
          <cell r="A1176">
            <v>12440</v>
          </cell>
          <cell r="B1176">
            <v>12440</v>
          </cell>
          <cell r="C1176" t="str">
            <v xml:space="preserve">SYLPHY (06-07) - DOOR MIRROR (ELECTRIC) - RH</v>
          </cell>
          <cell r="D1176" t="str">
            <v>SLPHY-SME5W-RH</v>
          </cell>
          <cell r="E1176" t="str">
            <v>NS29-0112</v>
          </cell>
          <cell r="F1176" t="str">
            <v xml:space="preserve">NISSAN SYLPHY (06-07)</v>
          </cell>
          <cell r="G1176" t="str">
            <v>NISSAN</v>
          </cell>
          <cell r="H1176" t="str">
            <v xml:space="preserve">ANCHUI TINCAI SILK CO. LTD</v>
          </cell>
          <cell r="I1176" t="str">
            <v xml:space="preserve">SIDE MIRROR</v>
          </cell>
          <cell r="J1176" t="str">
            <v xml:space="preserve">SIDE MIRROR</v>
          </cell>
          <cell r="K1176">
            <v>18.010000000000002</v>
          </cell>
          <cell r="L1176">
            <v>2815</v>
          </cell>
          <cell r="M1176">
            <v>4360</v>
          </cell>
        </row>
        <row r="1177">
          <cell r="A1177">
            <v>11083</v>
          </cell>
          <cell r="B1177">
            <v>11083</v>
          </cell>
          <cell r="C1177" t="str">
            <v xml:space="preserve">SYLPHY (06-07) - FOG LAMP - LH</v>
          </cell>
          <cell r="D1177" t="str">
            <v>SLPHY-FLA-LH</v>
          </cell>
          <cell r="E1177" t="str">
            <v>NS29-0104</v>
          </cell>
          <cell r="G1177" t="str">
            <v>NISSAN</v>
          </cell>
          <cell r="H1177" t="str">
            <v xml:space="preserve">ANCHUI TINCAI SILK CO. LTD</v>
          </cell>
          <cell r="I1177" t="str">
            <v xml:space="preserve">FOG LAMP</v>
          </cell>
          <cell r="J1177" t="str">
            <v xml:space="preserve">FOG LAMP</v>
          </cell>
          <cell r="K1177">
            <v>30</v>
          </cell>
          <cell r="L1177">
            <v>816</v>
          </cell>
          <cell r="M1177">
            <v>1220</v>
          </cell>
        </row>
        <row r="1178">
          <cell r="A1178">
            <v>11084</v>
          </cell>
          <cell r="B1178">
            <v>11084</v>
          </cell>
          <cell r="C1178" t="str">
            <v xml:space="preserve">SYLPHY (06-07) - FOG LAMP - RH</v>
          </cell>
          <cell r="D1178" t="str">
            <v>SLPHY-FLA-RH</v>
          </cell>
          <cell r="E1178" t="str">
            <v>NS29-0104</v>
          </cell>
          <cell r="G1178" t="str">
            <v>NISSAN</v>
          </cell>
          <cell r="H1178" t="str">
            <v xml:space="preserve">ANCHUI TINCAI SILK CO. LTD</v>
          </cell>
          <cell r="I1178" t="str">
            <v xml:space="preserve">FOG LAMP</v>
          </cell>
          <cell r="J1178" t="str">
            <v xml:space="preserve">FOG LAMP</v>
          </cell>
          <cell r="K1178">
            <v>30</v>
          </cell>
          <cell r="L1178">
            <v>816</v>
          </cell>
          <cell r="M1178">
            <v>1220</v>
          </cell>
        </row>
        <row r="1179">
          <cell r="A1179">
            <v>11085</v>
          </cell>
          <cell r="B1179">
            <v>11085</v>
          </cell>
          <cell r="C1179" t="str">
            <v xml:space="preserve">SYLPHY (06-07) - FOG LAMP CASE - LH</v>
          </cell>
          <cell r="D1179" t="str">
            <v>SLPHY-FLC-LH</v>
          </cell>
          <cell r="E1179" t="str">
            <v>NS29-0104-1</v>
          </cell>
          <cell r="G1179" t="str">
            <v>NISSAN</v>
          </cell>
          <cell r="H1179" t="str">
            <v xml:space="preserve">ANCHUI TINCAI SILK CO. LTD</v>
          </cell>
          <cell r="I1179" t="str">
            <v xml:space="preserve">FOG LAMP</v>
          </cell>
          <cell r="J1179" t="str">
            <v xml:space="preserve">FOG LAMP</v>
          </cell>
          <cell r="K1179">
            <v>0.81</v>
          </cell>
          <cell r="L1179">
            <v>127</v>
          </cell>
          <cell r="M1179">
            <v>200</v>
          </cell>
        </row>
        <row r="1180">
          <cell r="A1180">
            <v>11086</v>
          </cell>
          <cell r="B1180">
            <v>11086</v>
          </cell>
          <cell r="C1180" t="str">
            <v xml:space="preserve">SYLPHY (06-07) - FOG LAMP CASE - RH</v>
          </cell>
          <cell r="D1180" t="str">
            <v>SLPHY-FLC-RH</v>
          </cell>
          <cell r="E1180" t="str">
            <v>NS29-0104-1</v>
          </cell>
          <cell r="G1180" t="str">
            <v>NISSAN</v>
          </cell>
          <cell r="H1180" t="str">
            <v xml:space="preserve">ANCHUI TINCAI SILK CO. LTD</v>
          </cell>
          <cell r="I1180" t="str">
            <v xml:space="preserve">FOG LAMP</v>
          </cell>
          <cell r="J1180" t="str">
            <v xml:space="preserve">FOG LAMP</v>
          </cell>
          <cell r="K1180">
            <v>0.81</v>
          </cell>
          <cell r="L1180">
            <v>127</v>
          </cell>
          <cell r="M1180">
            <v>200</v>
          </cell>
        </row>
        <row r="1181">
          <cell r="A1181">
            <v>11612</v>
          </cell>
          <cell r="B1181">
            <v>11612</v>
          </cell>
          <cell r="C1181" t="str">
            <v xml:space="preserve">SYLPHY (06-07) - FRONT BUMPER</v>
          </cell>
          <cell r="D1181" t="str">
            <v>SLPHY-BPRF</v>
          </cell>
          <cell r="E1181" t="str">
            <v>NS29-0107</v>
          </cell>
          <cell r="G1181" t="str">
            <v>NISSAN</v>
          </cell>
          <cell r="H1181" t="str">
            <v xml:space="preserve">ANCHUI TINCAI SILK CO. LTD</v>
          </cell>
          <cell r="I1181" t="str">
            <v>BUMPER</v>
          </cell>
          <cell r="J1181" t="str">
            <v>BUMPER</v>
          </cell>
          <cell r="K1181">
            <v>100</v>
          </cell>
          <cell r="L1181">
            <v>2551</v>
          </cell>
          <cell r="M1181">
            <v>3800</v>
          </cell>
        </row>
        <row r="1182">
          <cell r="A1182">
            <v>12467</v>
          </cell>
          <cell r="B1182">
            <v>12467</v>
          </cell>
          <cell r="C1182" t="str">
            <v xml:space="preserve">SYLPHY (06-07) - GRILL</v>
          </cell>
          <cell r="D1182" t="str">
            <v>SLPHY-GRL</v>
          </cell>
          <cell r="E1182" t="str">
            <v>NS29-0111</v>
          </cell>
          <cell r="F1182" t="str">
            <v xml:space="preserve">SYLPHY (06-07)</v>
          </cell>
          <cell r="G1182" t="str">
            <v>NISSAN</v>
          </cell>
          <cell r="H1182" t="str">
            <v xml:space="preserve">ANCHUI TINCAI SILK CO. LTD</v>
          </cell>
          <cell r="I1182" t="str">
            <v>GRILL</v>
          </cell>
          <cell r="J1182" t="str">
            <v>GRILL</v>
          </cell>
          <cell r="K1182">
            <v>115</v>
          </cell>
          <cell r="L1182">
            <v>2933</v>
          </cell>
          <cell r="M1182">
            <v>4400</v>
          </cell>
        </row>
        <row r="1183">
          <cell r="A1183">
            <v>11089</v>
          </cell>
          <cell r="B1183">
            <v>11089</v>
          </cell>
          <cell r="C1183" t="str">
            <v xml:space="preserve">SYLPHY (06-07) - HEAD LAMP - LH</v>
          </cell>
          <cell r="D1183" t="str">
            <v>SLPHY-HLA-LH</v>
          </cell>
          <cell r="E1183" t="str">
            <v>NS29-0101</v>
          </cell>
          <cell r="G1183" t="str">
            <v>NISSAN</v>
          </cell>
          <cell r="H1183" t="str">
            <v xml:space="preserve">ANCHUI TINCAI SILK CO. LTD</v>
          </cell>
          <cell r="I1183" t="str">
            <v xml:space="preserve">HEAD LAMP</v>
          </cell>
          <cell r="J1183" t="str">
            <v xml:space="preserve">HEAD LAMP</v>
          </cell>
          <cell r="K1183">
            <v>170</v>
          </cell>
          <cell r="L1183">
            <v>3952.5</v>
          </cell>
          <cell r="M1183">
            <v>6490</v>
          </cell>
        </row>
        <row r="1184">
          <cell r="A1184">
            <v>11090</v>
          </cell>
          <cell r="B1184">
            <v>11090</v>
          </cell>
          <cell r="C1184" t="str">
            <v xml:space="preserve">SYLPHY (06-07) - HEAD LAMP - RH</v>
          </cell>
          <cell r="D1184" t="str">
            <v>SLPHY-HLA-RH</v>
          </cell>
          <cell r="E1184" t="str">
            <v>NS29-0101</v>
          </cell>
          <cell r="G1184" t="str">
            <v>NISSAN</v>
          </cell>
          <cell r="H1184" t="str">
            <v xml:space="preserve">ANCHUI TINCAI SILK CO. LTD</v>
          </cell>
          <cell r="I1184" t="str">
            <v xml:space="preserve">HEAD LAMP</v>
          </cell>
          <cell r="J1184" t="str">
            <v xml:space="preserve">HEAD LAMP</v>
          </cell>
          <cell r="K1184">
            <v>26.77</v>
          </cell>
          <cell r="L1184">
            <v>4184</v>
          </cell>
          <cell r="M1184">
            <v>6490</v>
          </cell>
        </row>
        <row r="1185">
          <cell r="A1185">
            <v>12452</v>
          </cell>
          <cell r="B1185">
            <v>12452</v>
          </cell>
          <cell r="C1185" t="str">
            <v xml:space="preserve">SYLPHY (06-07) - HOOD (BONNET) MOULDING</v>
          </cell>
          <cell r="D1185" t="str">
            <v>SYLPHY-HM-LH</v>
          </cell>
          <cell r="E1185" t="str">
            <v>NS29-0115-1</v>
          </cell>
          <cell r="F1185" t="str">
            <v xml:space="preserve">NISSAN SYLPHY (06-07)</v>
          </cell>
          <cell r="G1185" t="str">
            <v>NISSAN</v>
          </cell>
          <cell r="H1185" t="str">
            <v xml:space="preserve">ANCHUI TINCAI SILK CO. LTD</v>
          </cell>
          <cell r="I1185" t="str">
            <v xml:space="preserve">CORNER PANELS &amp; DOOR GARNISH</v>
          </cell>
          <cell r="J1185" t="str">
            <v xml:space="preserve">CORNER PANELS &amp; DOOR GARNISH</v>
          </cell>
          <cell r="K1185">
            <v>3.89</v>
          </cell>
          <cell r="L1185">
            <v>608</v>
          </cell>
          <cell r="M1185">
            <v>940</v>
          </cell>
        </row>
        <row r="1186">
          <cell r="A1186">
            <v>11613</v>
          </cell>
          <cell r="B1186">
            <v>11613</v>
          </cell>
          <cell r="C1186" t="str">
            <v xml:space="preserve">SYLPHY (06-07) - REAR BUMPER</v>
          </cell>
          <cell r="D1186" t="str">
            <v>SLPHY-BPRR</v>
          </cell>
          <cell r="E1186" t="str">
            <v>NS29-0108</v>
          </cell>
          <cell r="G1186" t="str">
            <v>NISSAN</v>
          </cell>
          <cell r="H1186" t="str">
            <v xml:space="preserve">ANCHUI TINCAI SILK CO. LTD</v>
          </cell>
          <cell r="I1186" t="str">
            <v>BUMPER</v>
          </cell>
          <cell r="J1186" t="str">
            <v>BUMPER</v>
          </cell>
          <cell r="K1186">
            <v>108</v>
          </cell>
          <cell r="L1186">
            <v>2430</v>
          </cell>
          <cell r="M1186">
            <v>3770</v>
          </cell>
        </row>
        <row r="1187">
          <cell r="A1187">
            <v>12468</v>
          </cell>
          <cell r="B1187">
            <v>12468</v>
          </cell>
          <cell r="C1187" t="str">
            <v xml:space="preserve">SYLPHY (06-07) - SIDE LAMP</v>
          </cell>
          <cell r="D1187" t="str">
            <v>SLPHY-SLA</v>
          </cell>
          <cell r="E1187" t="str">
            <v>NS29-0106</v>
          </cell>
          <cell r="F1187" t="str">
            <v xml:space="preserve">SYLPHY (06-07)</v>
          </cell>
          <cell r="G1187" t="str">
            <v>NISSAN</v>
          </cell>
          <cell r="H1187" t="str">
            <v xml:space="preserve">ANCHUI TINCAI SILK CO. LTD</v>
          </cell>
          <cell r="I1187" t="str">
            <v xml:space="preserve">SIDE LAMPS &amp; LOGO</v>
          </cell>
          <cell r="J1187" t="str">
            <v xml:space="preserve">SIDE LAMPS &amp; LOGO</v>
          </cell>
          <cell r="K1187">
            <v>1</v>
          </cell>
          <cell r="L1187">
            <v>156</v>
          </cell>
          <cell r="M1187">
            <v>240</v>
          </cell>
        </row>
        <row r="1188">
          <cell r="A1188">
            <v>11091</v>
          </cell>
          <cell r="B1188">
            <v>11091</v>
          </cell>
          <cell r="C1188" t="str">
            <v xml:space="preserve">SYLPHY (06-07) - TAIL LAMP - LH</v>
          </cell>
          <cell r="D1188" t="str">
            <v>SLPHY-TLA-LH</v>
          </cell>
          <cell r="E1188" t="str">
            <v>NS29-0102A</v>
          </cell>
          <cell r="G1188" t="str">
            <v>NISSAN</v>
          </cell>
          <cell r="H1188" t="str">
            <v xml:space="preserve">ANCHUI TINCAI SILK CO. LTD</v>
          </cell>
          <cell r="I1188" t="str">
            <v xml:space="preserve">TAIL LAMP</v>
          </cell>
          <cell r="J1188" t="str">
            <v xml:space="preserve">TAIL LAMP</v>
          </cell>
          <cell r="K1188">
            <v>70</v>
          </cell>
          <cell r="L1188">
            <v>1904</v>
          </cell>
          <cell r="M1188">
            <v>2860</v>
          </cell>
        </row>
        <row r="1189">
          <cell r="A1189">
            <v>11092</v>
          </cell>
          <cell r="B1189">
            <v>11092</v>
          </cell>
          <cell r="C1189" t="str">
            <v xml:space="preserve">SYLPHY (06-07) - TAIL LAMP - RH</v>
          </cell>
          <cell r="D1189" t="str">
            <v>SLPHY-TLA-RH</v>
          </cell>
          <cell r="E1189" t="str">
            <v>NS29-0102A</v>
          </cell>
          <cell r="F1189" t="str">
            <v xml:space="preserve">NISSAN SYLPHY (06-07)</v>
          </cell>
          <cell r="G1189" t="str">
            <v>NISSAN</v>
          </cell>
          <cell r="H1189" t="str">
            <v xml:space="preserve">ANCHUI TINCAI SILK CO. LTD</v>
          </cell>
          <cell r="I1189" t="str">
            <v xml:space="preserve">TAIL LAMP</v>
          </cell>
          <cell r="J1189" t="str">
            <v xml:space="preserve">TAIL LAMP</v>
          </cell>
          <cell r="K1189">
            <v>70</v>
          </cell>
          <cell r="L1189">
            <v>1904</v>
          </cell>
          <cell r="M1189">
            <v>2860</v>
          </cell>
        </row>
        <row r="1190">
          <cell r="A1190">
            <v>12199</v>
          </cell>
          <cell r="B1190">
            <v>12199</v>
          </cell>
          <cell r="C1190" t="str">
            <v xml:space="preserve">SYLPHY /WINGROAD Y12- INNER FENDER - LH</v>
          </cell>
          <cell r="D1190" t="str">
            <v>SYLPHY-IF-LH</v>
          </cell>
          <cell r="E1190" t="str">
            <v>NS29-0116-1</v>
          </cell>
          <cell r="F1190" t="str">
            <v xml:space="preserve">NISSAN SYLPHY (06-07)</v>
          </cell>
          <cell r="G1190" t="str">
            <v>NISSAN</v>
          </cell>
          <cell r="H1190" t="str">
            <v xml:space="preserve">ANCHUI TINCAI SILK CO. LTD</v>
          </cell>
          <cell r="I1190" t="str">
            <v>FENDERS</v>
          </cell>
          <cell r="J1190" t="str">
            <v>FENDERS</v>
          </cell>
          <cell r="K1190">
            <v>20</v>
          </cell>
          <cell r="L1190">
            <v>510</v>
          </cell>
          <cell r="M1190">
            <v>770</v>
          </cell>
        </row>
        <row r="1191">
          <cell r="A1191">
            <v>12198</v>
          </cell>
          <cell r="B1191">
            <v>12198</v>
          </cell>
          <cell r="C1191" t="str">
            <v xml:space="preserve">SYLPHY /WINGROAD Y12- INNER FENDER - RH</v>
          </cell>
          <cell r="D1191" t="str">
            <v>SYLPHY-IF-RH</v>
          </cell>
          <cell r="E1191" t="str">
            <v>NS29-0116-1</v>
          </cell>
          <cell r="F1191" t="str">
            <v xml:space="preserve">NISSAN SYLPHY (06-07)</v>
          </cell>
          <cell r="G1191" t="str">
            <v>NISSAN</v>
          </cell>
          <cell r="H1191" t="str">
            <v xml:space="preserve">ANCHUI TINCAI SILK CO. LTD</v>
          </cell>
          <cell r="I1191" t="str">
            <v>FENDERS</v>
          </cell>
          <cell r="J1191" t="str">
            <v>FENDERS</v>
          </cell>
          <cell r="K1191">
            <v>20</v>
          </cell>
          <cell r="L1191">
            <v>510</v>
          </cell>
          <cell r="M1191">
            <v>770</v>
          </cell>
        </row>
        <row r="1192">
          <cell r="A1192">
            <v>14060</v>
          </cell>
          <cell r="B1192" t="e">
            <v>#N/A</v>
          </cell>
          <cell r="C1192" t="str">
            <v xml:space="preserve">TIIDA (08-) - FRONT BUMPER</v>
          </cell>
          <cell r="D1192" t="str">
            <v>TIIDA/08-BPRF</v>
          </cell>
          <cell r="E1192" t="str">
            <v>NS13-0307</v>
          </cell>
          <cell r="F1192" t="str">
            <v xml:space="preserve">TIIDA (08-)</v>
          </cell>
          <cell r="G1192" t="str">
            <v>NISSAN</v>
          </cell>
          <cell r="H1192" t="str">
            <v xml:space="preserve">AMEX AUTO &amp; INDUSTRIAL HARDWARE LTD</v>
          </cell>
          <cell r="I1192" t="str">
            <v>BUMPER</v>
          </cell>
          <cell r="K1192">
            <v>0</v>
          </cell>
          <cell r="L1192">
            <v>6500</v>
          </cell>
          <cell r="M1192">
            <v>7000</v>
          </cell>
        </row>
        <row r="1193">
          <cell r="A1193">
            <v>13913</v>
          </cell>
          <cell r="B1193">
            <v>13913</v>
          </cell>
          <cell r="C1193" t="str">
            <v xml:space="preserve">TIIDA (08-) - HEAD LAMP (215-11C5-RD) - LH</v>
          </cell>
          <cell r="D1193" t="str">
            <v>TIIDA/08-HLA-LH</v>
          </cell>
          <cell r="E1193" t="str">
            <v>NS13-0301</v>
          </cell>
          <cell r="F1193" t="str">
            <v xml:space="preserve">TIIDA (08-)</v>
          </cell>
          <cell r="G1193" t="str">
            <v xml:space="preserve">NISSAN </v>
          </cell>
          <cell r="H1193" t="str">
            <v xml:space="preserve">ANCHUI TINCAI SILK CO. LTD</v>
          </cell>
          <cell r="I1193" t="str">
            <v xml:space="preserve">HEAD LAMP</v>
          </cell>
          <cell r="J1193" t="str">
            <v xml:space="preserve">HEAD LAMP</v>
          </cell>
          <cell r="K1193">
            <v>140</v>
          </cell>
          <cell r="L1193">
            <v>3571</v>
          </cell>
          <cell r="M1193">
            <v>5400</v>
          </cell>
        </row>
        <row r="1194">
          <cell r="A1194">
            <v>13914</v>
          </cell>
          <cell r="B1194">
            <v>13914</v>
          </cell>
          <cell r="C1194" t="str">
            <v xml:space="preserve">TIIDA (08-) - HEAD LAMP (215-11C5-RD) - RH</v>
          </cell>
          <cell r="D1194" t="str">
            <v>TIIDA/08-HLA-RH</v>
          </cell>
          <cell r="E1194" t="str">
            <v>NS13-0301</v>
          </cell>
          <cell r="F1194" t="str">
            <v xml:space="preserve">TIIDA (08-)</v>
          </cell>
          <cell r="G1194" t="str">
            <v xml:space="preserve">NISSAN </v>
          </cell>
          <cell r="H1194" t="str">
            <v xml:space="preserve">ANCHUI TINCAI SILK CO. LTD</v>
          </cell>
          <cell r="I1194" t="str">
            <v xml:space="preserve">HEAD LAMP</v>
          </cell>
          <cell r="J1194" t="str">
            <v xml:space="preserve">HEAD LAMP</v>
          </cell>
          <cell r="K1194">
            <v>140</v>
          </cell>
          <cell r="L1194">
            <v>3571</v>
          </cell>
          <cell r="M1194">
            <v>5400</v>
          </cell>
        </row>
        <row r="1195">
          <cell r="A1195">
            <v>13916</v>
          </cell>
          <cell r="B1195">
            <v>13916</v>
          </cell>
          <cell r="C1195" t="str">
            <v xml:space="preserve">TIIDA (08-) - TAIL LAMP  - LH</v>
          </cell>
          <cell r="D1195" t="str">
            <v>TIIDA/08-TLA-LH</v>
          </cell>
          <cell r="E1195" t="str">
            <v>NS13-0302A</v>
          </cell>
          <cell r="F1195" t="str">
            <v xml:space="preserve">TIIDA (08-)</v>
          </cell>
          <cell r="G1195" t="str">
            <v xml:space="preserve">NISSAN </v>
          </cell>
          <cell r="H1195" t="str">
            <v xml:space="preserve">ANCHUI TINCAI SILK CO. LTD</v>
          </cell>
          <cell r="I1195" t="str">
            <v xml:space="preserve">TAIL LAMP</v>
          </cell>
          <cell r="J1195" t="str">
            <v xml:space="preserve">TAIL LAMP</v>
          </cell>
          <cell r="K1195">
            <v>90</v>
          </cell>
          <cell r="L1195">
            <v>2296</v>
          </cell>
          <cell r="M1195">
            <v>3400</v>
          </cell>
        </row>
        <row r="1196">
          <cell r="A1196">
            <v>13915</v>
          </cell>
          <cell r="B1196">
            <v>13915</v>
          </cell>
          <cell r="C1196" t="str">
            <v xml:space="preserve">TIIDA (08-) - TAIL LAMP  - RH</v>
          </cell>
          <cell r="D1196" t="str">
            <v>TIIDA/08-TLA-RH</v>
          </cell>
          <cell r="E1196" t="str">
            <v>NS13-0302A</v>
          </cell>
          <cell r="F1196" t="str">
            <v xml:space="preserve">TIIDA (08-)</v>
          </cell>
          <cell r="G1196" t="str">
            <v xml:space="preserve">NISSAN </v>
          </cell>
          <cell r="H1196" t="str">
            <v xml:space="preserve">ANCHUI TINCAI SILK CO. LTD</v>
          </cell>
          <cell r="I1196" t="str">
            <v xml:space="preserve">TAIL LAMP</v>
          </cell>
          <cell r="J1196" t="str">
            <v xml:space="preserve">TAIL LAMP</v>
          </cell>
          <cell r="K1196">
            <v>90</v>
          </cell>
          <cell r="L1196">
            <v>2296</v>
          </cell>
          <cell r="M1196">
            <v>3400</v>
          </cell>
        </row>
        <row r="1197">
          <cell r="A1197">
            <v>12655</v>
          </cell>
          <cell r="B1197">
            <v>12655</v>
          </cell>
          <cell r="C1197" t="str">
            <v xml:space="preserve">TIIDA HATCHBACK (05-08) (215-19K8R-AE) - HEAD LAMP - LH</v>
          </cell>
          <cell r="D1197" t="str">
            <v>TIIDA/05-HLA-LH</v>
          </cell>
          <cell r="E1197" t="str">
            <v>NS13-0101</v>
          </cell>
          <cell r="F1197" t="str">
            <v xml:space="preserve">TIIDA HATCHBACK</v>
          </cell>
          <cell r="G1197" t="str">
            <v>NISSAN</v>
          </cell>
          <cell r="H1197" t="str">
            <v xml:space="preserve">AMEX AUTO &amp; HARDWARE LTD</v>
          </cell>
          <cell r="I1197" t="str">
            <v xml:space="preserve">HEAD LAMP</v>
          </cell>
          <cell r="J1197" t="str">
            <v xml:space="preserve">HEAD LAMP</v>
          </cell>
          <cell r="K1197">
            <v>140</v>
          </cell>
          <cell r="L1197">
            <v>3150</v>
          </cell>
          <cell r="M1197">
            <v>4880</v>
          </cell>
        </row>
        <row r="1198">
          <cell r="A1198">
            <v>12654</v>
          </cell>
          <cell r="B1198">
            <v>12654</v>
          </cell>
          <cell r="C1198" t="str">
            <v xml:space="preserve">TIIDA HATCHBACK (05-08) (215-19K8R-AE) - HEAD LAMP - RH</v>
          </cell>
          <cell r="D1198" t="str">
            <v>TIIDA/05-HLA-RH</v>
          </cell>
          <cell r="E1198" t="str">
            <v>NS13-0101</v>
          </cell>
          <cell r="F1198" t="str">
            <v xml:space="preserve">TIIDA HATCHBACK</v>
          </cell>
          <cell r="G1198" t="str">
            <v>NISSAN</v>
          </cell>
          <cell r="H1198" t="str">
            <v xml:space="preserve">AMEX AUTO &amp; HARDWARE LTD</v>
          </cell>
          <cell r="I1198" t="str">
            <v xml:space="preserve">HEAD LAMP</v>
          </cell>
          <cell r="J1198" t="str">
            <v xml:space="preserve">HEAD LAMP</v>
          </cell>
          <cell r="K1198">
            <v>140</v>
          </cell>
          <cell r="L1198">
            <v>3571</v>
          </cell>
          <cell r="M1198">
            <v>5400</v>
          </cell>
        </row>
        <row r="1199">
          <cell r="A1199">
            <v>11880</v>
          </cell>
          <cell r="B1199">
            <v>11880</v>
          </cell>
          <cell r="C1199" t="str">
            <v xml:space="preserve">TIIDA HATCHBACK (05-08) (215-19K8R-AE) - TAIL LAMP - LH</v>
          </cell>
          <cell r="D1199" t="str">
            <v>TIIDA/05-TLA-HB-LH</v>
          </cell>
          <cell r="E1199" t="str">
            <v>NS13-0102A</v>
          </cell>
          <cell r="F1199" t="str">
            <v xml:space="preserve">TIIDA HATCHBACK</v>
          </cell>
          <cell r="G1199" t="str">
            <v>NISSAN</v>
          </cell>
          <cell r="H1199" t="str">
            <v xml:space="preserve">AMEX AUTO &amp; HARDWARE LTD</v>
          </cell>
          <cell r="I1199" t="str">
            <v xml:space="preserve">TAIL LAMP</v>
          </cell>
          <cell r="J1199" t="str">
            <v xml:space="preserve">TAIL LAMP</v>
          </cell>
          <cell r="K1199">
            <v>116</v>
          </cell>
          <cell r="L1199">
            <v>2610</v>
          </cell>
          <cell r="M1199">
            <v>4050</v>
          </cell>
        </row>
        <row r="1200">
          <cell r="A1200">
            <v>12653</v>
          </cell>
          <cell r="B1200">
            <v>12653</v>
          </cell>
          <cell r="C1200" t="str">
            <v xml:space="preserve">TIIDA HATCHBACK (05-08) (215-19K8R-AE) - TAIL LAMP - RH</v>
          </cell>
          <cell r="D1200" t="str">
            <v>TIIDA/05-TLA-HB-RH</v>
          </cell>
          <cell r="E1200" t="str">
            <v>NS13-0102A</v>
          </cell>
          <cell r="F1200" t="str">
            <v xml:space="preserve">TIIDA HATCHBACK</v>
          </cell>
          <cell r="G1200" t="str">
            <v>NISSAN</v>
          </cell>
          <cell r="H1200" t="str">
            <v xml:space="preserve">AMEX AUTO &amp; HARDWARE LTD</v>
          </cell>
          <cell r="I1200" t="str">
            <v xml:space="preserve">TAIL LAMP</v>
          </cell>
          <cell r="J1200" t="str">
            <v xml:space="preserve">TAIL LAMP</v>
          </cell>
          <cell r="K1200">
            <v>116</v>
          </cell>
          <cell r="L1200">
            <v>2610</v>
          </cell>
          <cell r="M1200">
            <v>4050</v>
          </cell>
        </row>
        <row r="1201">
          <cell r="A1201">
            <v>14058</v>
          </cell>
          <cell r="B1201" t="e">
            <v>#N/A</v>
          </cell>
          <cell r="C1201" t="str">
            <v xml:space="preserve">TIIDA SALOON (05-08) - FRONT BUMPER</v>
          </cell>
          <cell r="D1201" t="str">
            <v>TIIDA/05-BPRF</v>
          </cell>
          <cell r="E1201" t="str">
            <v>NS13-0107</v>
          </cell>
          <cell r="F1201" t="str">
            <v xml:space="preserve">TIIDA SALOON (05-08)</v>
          </cell>
          <cell r="G1201" t="str">
            <v>NISSAN</v>
          </cell>
          <cell r="H1201" t="str">
            <v xml:space="preserve">AMEX AUTO &amp; INDUSTRIAL HARDWARE</v>
          </cell>
          <cell r="I1201" t="str">
            <v>BUMPER</v>
          </cell>
          <cell r="K1201">
            <v>0</v>
          </cell>
          <cell r="L1201">
            <v>5000</v>
          </cell>
          <cell r="M1201">
            <v>6000</v>
          </cell>
        </row>
        <row r="1202">
          <cell r="A1202">
            <v>12659</v>
          </cell>
          <cell r="B1202">
            <v>12659</v>
          </cell>
          <cell r="C1202" t="str">
            <v xml:space="preserve">TIIDA SALOON (05-08) - INNER FENDER - LH</v>
          </cell>
          <cell r="D1202" t="str">
            <v>TIIDA/05-IF-LH</v>
          </cell>
          <cell r="E1202" t="str">
            <v>NS13-0116-1</v>
          </cell>
          <cell r="F1202" t="str">
            <v xml:space="preserve">TIIDA (05-08)</v>
          </cell>
          <cell r="G1202" t="str">
            <v>NISSAN</v>
          </cell>
          <cell r="H1202" t="str">
            <v xml:space="preserve">AMEX AUTO &amp; HARDWARE LTD</v>
          </cell>
          <cell r="I1202" t="str">
            <v>FENDERS</v>
          </cell>
          <cell r="J1202" t="str">
            <v>FENDERS</v>
          </cell>
          <cell r="K1202">
            <v>3.13</v>
          </cell>
          <cell r="L1202">
            <v>489</v>
          </cell>
          <cell r="M1202">
            <v>760</v>
          </cell>
        </row>
        <row r="1203">
          <cell r="A1203">
            <v>12658</v>
          </cell>
          <cell r="B1203">
            <v>12658</v>
          </cell>
          <cell r="C1203" t="str">
            <v xml:space="preserve">TIIDA SALOON (05-08) - INNER FENDER - RH</v>
          </cell>
          <cell r="D1203" t="str">
            <v>TIIDA/05-IF-RH</v>
          </cell>
          <cell r="E1203" t="str">
            <v>NS13-0116-1</v>
          </cell>
          <cell r="F1203" t="str">
            <v xml:space="preserve">TIIDA (05-08)</v>
          </cell>
          <cell r="G1203" t="str">
            <v>NISSAN</v>
          </cell>
          <cell r="H1203" t="str">
            <v xml:space="preserve">AMEX AUTO &amp; HARDWARE LTD</v>
          </cell>
          <cell r="I1203" t="str">
            <v>FENDERS</v>
          </cell>
          <cell r="J1203" t="str">
            <v>FENDERS</v>
          </cell>
          <cell r="K1203">
            <v>3.13</v>
          </cell>
          <cell r="L1203">
            <v>489</v>
          </cell>
          <cell r="M1203">
            <v>760</v>
          </cell>
        </row>
        <row r="1204">
          <cell r="A1204">
            <v>13506</v>
          </cell>
          <cell r="B1204">
            <v>13506</v>
          </cell>
          <cell r="C1204" t="str">
            <v xml:space="preserve">TIIDA SALOON (05-08) - REAR HEATED WINDSCREEN</v>
          </cell>
          <cell r="D1204" t="str">
            <v xml:space="preserve">TIIDA-4D RWHX</v>
          </cell>
          <cell r="E1204" t="str">
            <v xml:space="preserve">140206 RW</v>
          </cell>
          <cell r="F1204" t="str">
            <v xml:space="preserve">TIIDA SALOON (05-08)</v>
          </cell>
          <cell r="G1204" t="str">
            <v>NISSAN</v>
          </cell>
          <cell r="H1204" t="str">
            <v xml:space="preserve">ZHEJIANG DAKE SAFETY GLASS CO.,LTD</v>
          </cell>
          <cell r="I1204" t="str">
            <v>AUTOGLASS</v>
          </cell>
          <cell r="J1204" t="str">
            <v>AUTOGLASS</v>
          </cell>
          <cell r="K1204">
            <v>12.12</v>
          </cell>
          <cell r="L1204">
            <v>1</v>
          </cell>
          <cell r="M1204">
            <v>2400</v>
          </cell>
        </row>
        <row r="1205">
          <cell r="A1205">
            <v>12657</v>
          </cell>
          <cell r="B1205">
            <v>12657</v>
          </cell>
          <cell r="C1205" t="str">
            <v xml:space="preserve">TIIDA SALOON (05-08) - TAIL LAMP - LH</v>
          </cell>
          <cell r="D1205" t="str">
            <v>TIIDA/05-TLA-SAL-LH</v>
          </cell>
          <cell r="E1205" t="str">
            <v>NS13-01012</v>
          </cell>
          <cell r="F1205" t="str">
            <v xml:space="preserve">TIIDA HATCHBACK</v>
          </cell>
          <cell r="G1205" t="str">
            <v>NISSAN</v>
          </cell>
          <cell r="H1205" t="str">
            <v xml:space="preserve">AMEX AUTO &amp; HARDWARE LTD</v>
          </cell>
          <cell r="I1205" t="str">
            <v xml:space="preserve">TAIL LAMP</v>
          </cell>
          <cell r="J1205" t="str">
            <v xml:space="preserve">TAIL LAMP</v>
          </cell>
          <cell r="K1205">
            <v>70</v>
          </cell>
          <cell r="L1205">
            <v>1785</v>
          </cell>
          <cell r="M1205">
            <v>2700</v>
          </cell>
        </row>
        <row r="1206">
          <cell r="A1206">
            <v>12656</v>
          </cell>
          <cell r="B1206">
            <v>12656</v>
          </cell>
          <cell r="C1206" t="str">
            <v xml:space="preserve">TIIDA SALOON (05-08) - TAIL LAMP - RH</v>
          </cell>
          <cell r="D1206" t="str">
            <v>TIIDA/05-TLA-SAL-RH</v>
          </cell>
          <cell r="E1206" t="str">
            <v>NS13-0102</v>
          </cell>
          <cell r="F1206" t="str">
            <v xml:space="preserve">TIIDA HATCHBACK</v>
          </cell>
          <cell r="G1206" t="str">
            <v>NISSAN</v>
          </cell>
          <cell r="H1206" t="str">
            <v xml:space="preserve">AMEX AUTO &amp; HARDWARE LTD</v>
          </cell>
          <cell r="I1206" t="str">
            <v xml:space="preserve">TAIL LAMP</v>
          </cell>
          <cell r="J1206" t="str">
            <v xml:space="preserve">TAIL LAMP</v>
          </cell>
          <cell r="K1206">
            <v>70</v>
          </cell>
          <cell r="L1206">
            <v>1785</v>
          </cell>
          <cell r="M1206">
            <v>2700</v>
          </cell>
        </row>
        <row r="1207">
          <cell r="A1207">
            <v>11891</v>
          </cell>
          <cell r="B1207">
            <v>11891</v>
          </cell>
          <cell r="C1207" t="str">
            <v xml:space="preserve">TOYOTA NISSAN D21/D22/DATSUN 850 PICKUP (85-97) - LAMINATED FRONT WINDSCREEN</v>
          </cell>
          <cell r="D1207" t="str">
            <v xml:space="preserve">D22/D21 LFW</v>
          </cell>
          <cell r="E1207" t="str">
            <v xml:space="preserve">140192 FD</v>
          </cell>
          <cell r="F1207" t="str">
            <v xml:space="preserve">720 P/UP (D22) - (97-04)</v>
          </cell>
          <cell r="G1207" t="str">
            <v>NISSAN</v>
          </cell>
          <cell r="H1207" t="str">
            <v xml:space="preserve">ZHEJIANG DAKE SAFETY GLASS CO.,LTD</v>
          </cell>
          <cell r="I1207" t="str">
            <v>AUTOGLASS</v>
          </cell>
          <cell r="J1207" t="str">
            <v>AUTOGLASS</v>
          </cell>
          <cell r="K1207">
            <v>13.84</v>
          </cell>
          <cell r="L1207">
            <v>2306.09</v>
          </cell>
          <cell r="M1207">
            <v>2900</v>
          </cell>
        </row>
        <row r="1208">
          <cell r="A1208">
            <v>12624</v>
          </cell>
          <cell r="B1208">
            <v>12624</v>
          </cell>
          <cell r="C1208" t="str">
            <v xml:space="preserve">UD 520 TRUCK - CORNER  LAMP (215-1545) - LH</v>
          </cell>
          <cell r="D1208" t="str">
            <v>UD/520-CLA-LH</v>
          </cell>
          <cell r="E1208" t="str">
            <v>NS34-0503</v>
          </cell>
          <cell r="F1208" t="str">
            <v xml:space="preserve">UD 520 TRUCK</v>
          </cell>
          <cell r="G1208" t="str">
            <v>NISSAN</v>
          </cell>
          <cell r="H1208" t="str">
            <v xml:space="preserve">ANCHUI TINCAI SILK CO. LTD</v>
          </cell>
          <cell r="I1208" t="str">
            <v xml:space="preserve">CORNER LAMP</v>
          </cell>
          <cell r="J1208" t="str">
            <v xml:space="preserve">CORNER LAMP</v>
          </cell>
          <cell r="K1208">
            <v>25</v>
          </cell>
          <cell r="L1208">
            <v>680</v>
          </cell>
          <cell r="M1208">
            <v>1020</v>
          </cell>
        </row>
        <row r="1209">
          <cell r="A1209">
            <v>12623</v>
          </cell>
          <cell r="B1209">
            <v>12623</v>
          </cell>
          <cell r="C1209" t="str">
            <v xml:space="preserve">UD 520 TRUCK - CORNER  LAMP (215-1545) - RH</v>
          </cell>
          <cell r="D1209" t="str">
            <v>UD/520-CLA-RH</v>
          </cell>
          <cell r="E1209" t="str">
            <v>NS34-0503</v>
          </cell>
          <cell r="F1209" t="str">
            <v xml:space="preserve">UD 520 TRUCK</v>
          </cell>
          <cell r="G1209" t="str">
            <v>NISSAN</v>
          </cell>
          <cell r="H1209" t="str">
            <v xml:space="preserve">ANCHUI TINCAI SILK CO. LTD</v>
          </cell>
          <cell r="I1209" t="str">
            <v xml:space="preserve">CORNER LAMP</v>
          </cell>
          <cell r="J1209" t="str">
            <v xml:space="preserve">CORNER LAMP</v>
          </cell>
          <cell r="K1209">
            <v>25</v>
          </cell>
          <cell r="L1209">
            <v>680</v>
          </cell>
          <cell r="M1209">
            <v>1020</v>
          </cell>
        </row>
        <row r="1210">
          <cell r="A1210">
            <v>12622</v>
          </cell>
          <cell r="B1210">
            <v>12622</v>
          </cell>
          <cell r="C1210" t="str">
            <v xml:space="preserve">UD 520 TRUCK - HEAD LAMP (215-1138) - LH</v>
          </cell>
          <cell r="D1210" t="str">
            <v>UD/520-HLA-LH</v>
          </cell>
          <cell r="E1210" t="str">
            <v>NS34-0501</v>
          </cell>
          <cell r="F1210" t="str">
            <v xml:space="preserve">UD 520 TRUCK</v>
          </cell>
          <cell r="G1210" t="str">
            <v>NISSAN</v>
          </cell>
          <cell r="H1210" t="str">
            <v xml:space="preserve">ANCHUI TINCAI SILK CO. LTD</v>
          </cell>
          <cell r="I1210" t="str">
            <v xml:space="preserve">HEAD LAMP</v>
          </cell>
          <cell r="J1210" t="str">
            <v xml:space="preserve">HEAD LAMP</v>
          </cell>
          <cell r="K1210">
            <v>90</v>
          </cell>
          <cell r="L1210">
            <v>2448</v>
          </cell>
          <cell r="M1210">
            <v>3670</v>
          </cell>
        </row>
        <row r="1211">
          <cell r="A1211">
            <v>12621</v>
          </cell>
          <cell r="B1211">
            <v>12621</v>
          </cell>
          <cell r="C1211" t="str">
            <v xml:space="preserve">UD 520 TRUCK - HEAD LAMP (215-1138) - RH</v>
          </cell>
          <cell r="D1211" t="str">
            <v>UD/520-HLA-RH</v>
          </cell>
          <cell r="E1211" t="str">
            <v>NS34-0501</v>
          </cell>
          <cell r="F1211" t="str">
            <v xml:space="preserve">UD 520 TRUCK</v>
          </cell>
          <cell r="G1211" t="str">
            <v>NISSAN</v>
          </cell>
          <cell r="H1211" t="str">
            <v xml:space="preserve">ANCHUI TINCAI SILK CO. LTD</v>
          </cell>
          <cell r="I1211" t="str">
            <v xml:space="preserve">HEAD LAMP</v>
          </cell>
          <cell r="J1211" t="str">
            <v xml:space="preserve">HEAD LAMP</v>
          </cell>
          <cell r="K1211">
            <v>90</v>
          </cell>
          <cell r="L1211">
            <v>2448</v>
          </cell>
          <cell r="M1211">
            <v>3670</v>
          </cell>
        </row>
        <row r="1212">
          <cell r="A1212">
            <v>14085</v>
          </cell>
          <cell r="B1212" t="e">
            <v>#N/A</v>
          </cell>
          <cell r="C1212" t="str">
            <v xml:space="preserve">UD TRUCK 520 (92-20) -  BUMPER END - LH</v>
          </cell>
          <cell r="D1212" t="str">
            <v>UD/520-BLA-LH</v>
          </cell>
          <cell r="E1212" t="str">
            <v>NS34-0507-1</v>
          </cell>
          <cell r="F1212" t="str">
            <v>UD/520</v>
          </cell>
          <cell r="G1212" t="str">
            <v>NISSAN</v>
          </cell>
          <cell r="H1212" t="str">
            <v xml:space="preserve">ANCHUI TINCAI SILK CO. LTD</v>
          </cell>
          <cell r="I1212" t="str">
            <v>BUMPER</v>
          </cell>
          <cell r="J1212" t="str">
            <v>BUMPER</v>
          </cell>
          <cell r="K1212">
            <v>35</v>
          </cell>
          <cell r="L1212">
            <v>952</v>
          </cell>
          <cell r="M1212">
            <v>1400</v>
          </cell>
        </row>
        <row r="1213">
          <cell r="A1213">
            <v>14084</v>
          </cell>
          <cell r="B1213" t="e">
            <v>#N/A</v>
          </cell>
          <cell r="C1213" t="str">
            <v xml:space="preserve">UD TRUCK 520 (92-20) -  BUMPER END - RH</v>
          </cell>
          <cell r="D1213" t="str">
            <v>UD/520-BLA-RH</v>
          </cell>
          <cell r="E1213" t="str">
            <v>NS34-0507-1</v>
          </cell>
          <cell r="F1213" t="str">
            <v>UD/520</v>
          </cell>
          <cell r="G1213" t="str">
            <v>NISSAN</v>
          </cell>
          <cell r="H1213" t="str">
            <v xml:space="preserve">ANCHUI TINCAI SILK CO. LTD</v>
          </cell>
          <cell r="I1213" t="str">
            <v>BUMPER</v>
          </cell>
          <cell r="J1213" t="str">
            <v>BUMPER</v>
          </cell>
          <cell r="K1213">
            <v>35</v>
          </cell>
          <cell r="L1213">
            <v>952</v>
          </cell>
          <cell r="M1213">
            <v>1400</v>
          </cell>
        </row>
        <row r="1214">
          <cell r="A1214">
            <v>14087</v>
          </cell>
          <cell r="B1214" t="e">
            <v>#N/A</v>
          </cell>
          <cell r="C1214" t="str">
            <v xml:space="preserve">UD TRUCK 520 (92-20) -  CORNER PANEL - LH</v>
          </cell>
          <cell r="D1214" t="str">
            <v>UD/520-CP-LH</v>
          </cell>
          <cell r="E1214" t="str">
            <v>NS34-0509</v>
          </cell>
          <cell r="F1214" t="str">
            <v>UD/520</v>
          </cell>
          <cell r="G1214" t="str">
            <v>NISSAN</v>
          </cell>
          <cell r="H1214" t="str">
            <v xml:space="preserve">ANCHUI TINCAI SILK CO. LTD</v>
          </cell>
          <cell r="I1214" t="str">
            <v xml:space="preserve">CORNER PANEL</v>
          </cell>
          <cell r="J1214" t="str">
            <v xml:space="preserve">CORNER PANEL</v>
          </cell>
          <cell r="K1214">
            <v>25</v>
          </cell>
          <cell r="L1214">
            <v>680</v>
          </cell>
          <cell r="M1214">
            <v>1000</v>
          </cell>
        </row>
        <row r="1215">
          <cell r="A1215">
            <v>14086</v>
          </cell>
          <cell r="B1215" t="e">
            <v>#N/A</v>
          </cell>
          <cell r="C1215" t="str">
            <v xml:space="preserve">UD TRUCK 520 (92-20) -  CORNER PANEL - RH</v>
          </cell>
          <cell r="D1215" t="str">
            <v>UD/520-CP-RH</v>
          </cell>
          <cell r="E1215" t="str">
            <v>NS34-0509</v>
          </cell>
          <cell r="F1215" t="str">
            <v>UD/520</v>
          </cell>
          <cell r="G1215" t="str">
            <v>NISSAN</v>
          </cell>
          <cell r="H1215" t="str">
            <v xml:space="preserve">ANCHUI TINCAI SILK CO. LTD</v>
          </cell>
          <cell r="I1215" t="str">
            <v xml:space="preserve">CORNER PANEL</v>
          </cell>
          <cell r="J1215" t="str">
            <v xml:space="preserve">CORNER PANEL</v>
          </cell>
          <cell r="K1215">
            <v>25</v>
          </cell>
          <cell r="L1215">
            <v>680</v>
          </cell>
          <cell r="M1215">
            <v>1000</v>
          </cell>
        </row>
        <row r="1216">
          <cell r="A1216">
            <v>14090</v>
          </cell>
          <cell r="B1216" t="e">
            <v>#N/A</v>
          </cell>
          <cell r="C1216" t="str">
            <v xml:space="preserve">UD TRUCK 520 (92-20) -  FRONT MARK NISSAN</v>
          </cell>
          <cell r="D1216" t="str">
            <v xml:space="preserve">UD/520-LOGO NISSAN</v>
          </cell>
          <cell r="E1216" t="str">
            <v>NS34-0514B</v>
          </cell>
          <cell r="F1216" t="str">
            <v>UD/520</v>
          </cell>
          <cell r="G1216" t="str">
            <v>NISSAN</v>
          </cell>
          <cell r="H1216" t="str">
            <v xml:space="preserve">ANCHUI TINCAI SILK CO. LTD</v>
          </cell>
          <cell r="I1216" t="str">
            <v>LOGO</v>
          </cell>
          <cell r="J1216" t="str">
            <v>LOGO</v>
          </cell>
          <cell r="K1216">
            <v>50</v>
          </cell>
          <cell r="L1216">
            <v>1360</v>
          </cell>
          <cell r="M1216">
            <v>2000</v>
          </cell>
        </row>
        <row r="1217">
          <cell r="A1217">
            <v>14093</v>
          </cell>
          <cell r="B1217" t="e">
            <v>#N/A</v>
          </cell>
          <cell r="C1217" t="str">
            <v xml:space="preserve">UD TRUCK 520 (92-20) -  MARK BIG (UD) BLACK</v>
          </cell>
          <cell r="D1217" t="str">
            <v>UD/520-LOGO-UDB-BIG</v>
          </cell>
          <cell r="E1217" t="str">
            <v>NS34-0514E</v>
          </cell>
          <cell r="F1217" t="str">
            <v>UD/520</v>
          </cell>
          <cell r="G1217" t="str">
            <v>NISSAN</v>
          </cell>
          <cell r="H1217" t="str">
            <v xml:space="preserve">ANCHUI TINCAI SILK CO. LTD</v>
          </cell>
          <cell r="I1217" t="str">
            <v>LOGO</v>
          </cell>
          <cell r="J1217" t="str">
            <v>LOGO</v>
          </cell>
          <cell r="K1217">
            <v>30</v>
          </cell>
          <cell r="L1217">
            <v>816</v>
          </cell>
          <cell r="M1217">
            <v>1200</v>
          </cell>
        </row>
        <row r="1218">
          <cell r="A1218">
            <v>14091</v>
          </cell>
          <cell r="B1218" t="e">
            <v>#N/A</v>
          </cell>
          <cell r="C1218" t="str">
            <v xml:space="preserve">UD TRUCK 520 (92-20) -  MARK BIG (UD) RED</v>
          </cell>
          <cell r="D1218" t="str">
            <v>UD/520-LOGO-UDR-BIG</v>
          </cell>
          <cell r="E1218" t="str">
            <v>NS34-0514D</v>
          </cell>
          <cell r="F1218" t="str">
            <v>UD/520</v>
          </cell>
          <cell r="G1218" t="str">
            <v>NISSAN</v>
          </cell>
          <cell r="H1218" t="str">
            <v xml:space="preserve">ANCHUI TINCAI SILK CO. LTD</v>
          </cell>
          <cell r="I1218" t="str">
            <v>LOGO</v>
          </cell>
          <cell r="J1218" t="str">
            <v>LOGO</v>
          </cell>
          <cell r="K1218">
            <v>22</v>
          </cell>
          <cell r="L1218">
            <v>598</v>
          </cell>
          <cell r="M1218">
            <v>900</v>
          </cell>
        </row>
        <row r="1219">
          <cell r="A1219">
            <v>14094</v>
          </cell>
          <cell r="B1219" t="e">
            <v>#N/A</v>
          </cell>
          <cell r="C1219" t="str">
            <v xml:space="preserve">UD TRUCK 520 (92-20) -  MARK BIG/SMALL</v>
          </cell>
          <cell r="D1219" t="str">
            <v>UD/520-LOGO-UDB-SM</v>
          </cell>
          <cell r="E1219" t="str">
            <v>NS34-0514E</v>
          </cell>
          <cell r="F1219" t="str">
            <v>UD/520</v>
          </cell>
          <cell r="G1219" t="str">
            <v>NISSAN</v>
          </cell>
          <cell r="H1219" t="str">
            <v xml:space="preserve">ANCHUI TINCAI SILK CO. LTD</v>
          </cell>
          <cell r="I1219" t="str">
            <v>LOGO</v>
          </cell>
          <cell r="J1219" t="str">
            <v>LOGO</v>
          </cell>
          <cell r="K1219">
            <v>12</v>
          </cell>
          <cell r="L1219">
            <v>326</v>
          </cell>
          <cell r="M1219">
            <v>500</v>
          </cell>
        </row>
        <row r="1220">
          <cell r="A1220">
            <v>14092</v>
          </cell>
          <cell r="B1220" t="e">
            <v>#N/A</v>
          </cell>
          <cell r="C1220" t="str">
            <v xml:space="preserve">UD TRUCK 520 (92-20) -  MARK SMALL (UD) RED</v>
          </cell>
          <cell r="D1220" t="str">
            <v>UD/520-LOGO-UDR-SM</v>
          </cell>
          <cell r="E1220" t="str">
            <v>NS34-0514D</v>
          </cell>
          <cell r="F1220" t="str">
            <v>UD/520</v>
          </cell>
          <cell r="G1220" t="str">
            <v>NISSAN</v>
          </cell>
          <cell r="H1220" t="str">
            <v xml:space="preserve">ANCHUI TINCAI SILK CO. LTD</v>
          </cell>
          <cell r="I1220" t="str">
            <v>LOGO</v>
          </cell>
          <cell r="J1220" t="str">
            <v>LOGO</v>
          </cell>
          <cell r="K1220">
            <v>10</v>
          </cell>
          <cell r="L1220">
            <v>272</v>
          </cell>
          <cell r="M1220">
            <v>400</v>
          </cell>
        </row>
        <row r="1221">
          <cell r="A1221">
            <v>14096</v>
          </cell>
          <cell r="B1221" t="e">
            <v>#N/A</v>
          </cell>
          <cell r="C1221" t="str">
            <v xml:space="preserve">UD TRUCK 520 (92-20) -  PANEL HANDLE - LH</v>
          </cell>
          <cell r="D1221" t="str">
            <v>UD/520-PH-LH</v>
          </cell>
          <cell r="E1221" t="str">
            <v>NS34-0515-2</v>
          </cell>
          <cell r="F1221" t="str">
            <v>UD/520</v>
          </cell>
          <cell r="G1221" t="str">
            <v>NISSAN</v>
          </cell>
          <cell r="H1221" t="str">
            <v xml:space="preserve">ANCHUI TINCAI SILK CO. LTD</v>
          </cell>
          <cell r="I1221" t="str">
            <v>HANDLE</v>
          </cell>
          <cell r="J1221" t="str">
            <v>HANDLE</v>
          </cell>
          <cell r="K1221">
            <v>18</v>
          </cell>
          <cell r="L1221">
            <v>490</v>
          </cell>
          <cell r="M1221">
            <v>700</v>
          </cell>
        </row>
        <row r="1222">
          <cell r="A1222">
            <v>14095</v>
          </cell>
          <cell r="B1222" t="e">
            <v>#N/A</v>
          </cell>
          <cell r="C1222" t="str">
            <v xml:space="preserve">UD TRUCK 520 (92-20) -  PANEL HANDLE - RH</v>
          </cell>
          <cell r="D1222" t="str">
            <v>UD/520-PH-RH</v>
          </cell>
          <cell r="E1222" t="str">
            <v>NS34-0515-1</v>
          </cell>
          <cell r="F1222" t="str">
            <v>UD/520</v>
          </cell>
          <cell r="G1222" t="str">
            <v>NISSAN</v>
          </cell>
          <cell r="H1222" t="str">
            <v xml:space="preserve">ANCHUI TINCAI SILK CO. LTD</v>
          </cell>
          <cell r="I1222" t="str">
            <v>HANDLE</v>
          </cell>
          <cell r="J1222" t="str">
            <v>HANDLE</v>
          </cell>
          <cell r="K1222">
            <v>55</v>
          </cell>
          <cell r="L1222">
            <v>1496</v>
          </cell>
          <cell r="M1222">
            <v>2200</v>
          </cell>
        </row>
        <row r="1223">
          <cell r="A1223">
            <v>12625</v>
          </cell>
          <cell r="B1223">
            <v>12625</v>
          </cell>
          <cell r="C1223" t="str">
            <v xml:space="preserve">UD TRUCK 520 (92-20) -  SIDE LAMP (215-1527)</v>
          </cell>
          <cell r="D1223" t="str">
            <v>UD/520-SLA</v>
          </cell>
          <cell r="E1223" t="str">
            <v>NS34-0506</v>
          </cell>
          <cell r="F1223" t="str">
            <v>UD/520</v>
          </cell>
          <cell r="G1223" t="str">
            <v>NISSAN</v>
          </cell>
          <cell r="H1223" t="str">
            <v xml:space="preserve">ANCHUI TINCAI SILK CO. LTD</v>
          </cell>
          <cell r="I1223" t="str">
            <v xml:space="preserve">SIDE LAMP</v>
          </cell>
          <cell r="J1223" t="str">
            <v xml:space="preserve">SIDE LAMP</v>
          </cell>
          <cell r="K1223">
            <v>8</v>
          </cell>
          <cell r="L1223">
            <v>218</v>
          </cell>
          <cell r="M1223">
            <v>300</v>
          </cell>
        </row>
        <row r="1224">
          <cell r="A1224">
            <v>14089</v>
          </cell>
          <cell r="B1224" t="e">
            <v>#N/A</v>
          </cell>
          <cell r="C1224" t="str">
            <v xml:space="preserve">UD TRUCK 520 (92-20) -  VENT WINDOW - LH</v>
          </cell>
          <cell r="D1224" t="str">
            <v>UD/520-VENT-LH</v>
          </cell>
          <cell r="E1224" t="str">
            <v>NS34-0510</v>
          </cell>
          <cell r="F1224" t="str">
            <v>UD/520</v>
          </cell>
          <cell r="G1224" t="str">
            <v>NISSAN</v>
          </cell>
          <cell r="H1224" t="str">
            <v xml:space="preserve">ANCHUI TINCAI SILK CO. LTD</v>
          </cell>
          <cell r="I1224" t="str">
            <v>VENT</v>
          </cell>
          <cell r="J1224" t="str">
            <v>VENT</v>
          </cell>
          <cell r="K1224">
            <v>25</v>
          </cell>
          <cell r="L1224">
            <v>680</v>
          </cell>
          <cell r="M1224">
            <v>1000</v>
          </cell>
        </row>
        <row r="1225">
          <cell r="A1225">
            <v>14088</v>
          </cell>
          <cell r="B1225" t="e">
            <v>#N/A</v>
          </cell>
          <cell r="C1225" t="str">
            <v xml:space="preserve">UD TRUCK 520 (92-20) -  VENT WINDOW - RH</v>
          </cell>
          <cell r="D1225" t="str">
            <v>UD/520-VENT-RH</v>
          </cell>
          <cell r="E1225" t="str">
            <v>NS34-0510</v>
          </cell>
          <cell r="F1225" t="str">
            <v>UD/520</v>
          </cell>
          <cell r="G1225" t="str">
            <v>NISSAN</v>
          </cell>
          <cell r="H1225" t="str">
            <v xml:space="preserve">ANCHUI TINCAI SILK CO. LTD</v>
          </cell>
          <cell r="I1225" t="str">
            <v>VENT</v>
          </cell>
          <cell r="J1225" t="str">
            <v>VENT</v>
          </cell>
          <cell r="K1225">
            <v>25</v>
          </cell>
          <cell r="L1225">
            <v>680</v>
          </cell>
          <cell r="M1225">
            <v>1000</v>
          </cell>
        </row>
        <row r="1226">
          <cell r="A1226">
            <v>14097</v>
          </cell>
          <cell r="B1226" t="e">
            <v>#N/A</v>
          </cell>
          <cell r="C1226" t="str">
            <v xml:space="preserve">UD TRUCK 520 (92-20) -  WATER TANK</v>
          </cell>
          <cell r="D1226" t="str">
            <v>UD/520-WT</v>
          </cell>
          <cell r="E1226" t="str">
            <v>NS34-0533</v>
          </cell>
          <cell r="F1226" t="str">
            <v>UD/520</v>
          </cell>
          <cell r="G1226" t="str">
            <v>NISSAN</v>
          </cell>
          <cell r="H1226" t="str">
            <v xml:space="preserve">ANCHUI TINCAI SILK CO. LTD</v>
          </cell>
          <cell r="I1226" t="str">
            <v>TANK</v>
          </cell>
          <cell r="J1226" t="str">
            <v>TANK</v>
          </cell>
          <cell r="K1226">
            <v>82</v>
          </cell>
          <cell r="L1226">
            <v>2230</v>
          </cell>
          <cell r="M1226">
            <v>3300</v>
          </cell>
        </row>
        <row r="1227">
          <cell r="A1227">
            <v>12421</v>
          </cell>
          <cell r="B1227" t="e">
            <v>#N/A</v>
          </cell>
          <cell r="C1227" t="str">
            <v xml:space="preserve">UD/MK210 TRUCK  (95-) CORNER LAMP (215-1565) - LH</v>
          </cell>
          <cell r="D1227" t="str">
            <v>MK210-CLA-LH</v>
          </cell>
          <cell r="E1227" t="str">
            <v>NS33-0503A</v>
          </cell>
          <cell r="F1227" t="str">
            <v xml:space="preserve">CONDOR/TRUCK PK250/PK212 (95-)</v>
          </cell>
          <cell r="G1227" t="str">
            <v>NISSAN</v>
          </cell>
          <cell r="H1227" t="str">
            <v xml:space="preserve">ANCHUI TINCAI SILK CO. LTD</v>
          </cell>
          <cell r="I1227" t="str">
            <v xml:space="preserve">CORNER LAMP</v>
          </cell>
          <cell r="J1227" t="str">
            <v xml:space="preserve">CORNER LAMP</v>
          </cell>
          <cell r="K1227">
            <v>14</v>
          </cell>
          <cell r="L1227">
            <v>381</v>
          </cell>
          <cell r="M1227">
            <v>570</v>
          </cell>
        </row>
        <row r="1228">
          <cell r="A1228">
            <v>12420</v>
          </cell>
          <cell r="B1228" t="e">
            <v>#N/A</v>
          </cell>
          <cell r="C1228" t="str">
            <v xml:space="preserve">UD/MK210 TRUCK  (95-) CORNER LAMP (215-1565) - RH</v>
          </cell>
          <cell r="D1228" t="str">
            <v>MK210-CLA-RH</v>
          </cell>
          <cell r="E1228" t="str">
            <v>NS33-0503A</v>
          </cell>
          <cell r="F1228" t="str">
            <v xml:space="preserve">CONDOR/TRUCK PK250/PK212 (95-)</v>
          </cell>
          <cell r="G1228" t="str">
            <v>NISSAN</v>
          </cell>
          <cell r="H1228" t="str">
            <v xml:space="preserve">ANCHUI TINCAI SILK CO. LTD</v>
          </cell>
          <cell r="I1228" t="str">
            <v xml:space="preserve">CORNER LAMP</v>
          </cell>
          <cell r="J1228" t="str">
            <v xml:space="preserve">CORNER LAMP</v>
          </cell>
          <cell r="K1228">
            <v>14</v>
          </cell>
          <cell r="L1228">
            <v>381</v>
          </cell>
          <cell r="M1228">
            <v>570</v>
          </cell>
        </row>
        <row r="1229">
          <cell r="A1229">
            <v>12423</v>
          </cell>
          <cell r="B1229" t="e">
            <v>#N/A</v>
          </cell>
          <cell r="C1229" t="str">
            <v xml:space="preserve">UD/MK210 TRUCK  (95-) FRONT LAMP (215-1665-A) - LH</v>
          </cell>
          <cell r="D1229" t="str">
            <v>MK210-FLA-LH</v>
          </cell>
          <cell r="E1229" t="str">
            <v>NS33-0505</v>
          </cell>
          <cell r="F1229" t="str">
            <v xml:space="preserve">CONDOR/TRUCK PK250/PK212 (95-)</v>
          </cell>
          <cell r="G1229" t="str">
            <v>NISSAN</v>
          </cell>
          <cell r="H1229" t="str">
            <v xml:space="preserve">ANCHUI TINCAI SILK CO. LTD</v>
          </cell>
          <cell r="I1229" t="str">
            <v xml:space="preserve">BUMPER LAMP</v>
          </cell>
          <cell r="J1229" t="str">
            <v xml:space="preserve">BUMPER LAMP</v>
          </cell>
          <cell r="K1229">
            <v>12</v>
          </cell>
          <cell r="L1229">
            <v>306</v>
          </cell>
          <cell r="M1229">
            <v>460</v>
          </cell>
        </row>
        <row r="1230">
          <cell r="A1230">
            <v>12422</v>
          </cell>
          <cell r="B1230" t="e">
            <v>#N/A</v>
          </cell>
          <cell r="C1230" t="str">
            <v xml:space="preserve">UD/MK210 TRUCK  (95-) FRONT LAMP (215-1665-A) - RH</v>
          </cell>
          <cell r="D1230" t="str">
            <v>MK210-FLA-RH</v>
          </cell>
          <cell r="E1230" t="str">
            <v>NS33-0505</v>
          </cell>
          <cell r="F1230" t="str">
            <v xml:space="preserve">CONDOR/TRUCK PK250/PK212 (95-)</v>
          </cell>
          <cell r="G1230" t="str">
            <v>NISSAN</v>
          </cell>
          <cell r="H1230" t="str">
            <v xml:space="preserve">ANCHUI TINCAI SILK CO. LTD</v>
          </cell>
          <cell r="I1230" t="str">
            <v xml:space="preserve">BUMPER LAMP</v>
          </cell>
          <cell r="J1230" t="str">
            <v xml:space="preserve">BUMPER LAMP</v>
          </cell>
          <cell r="K1230">
            <v>12</v>
          </cell>
          <cell r="L1230">
            <v>306</v>
          </cell>
          <cell r="M1230">
            <v>460</v>
          </cell>
        </row>
        <row r="1231">
          <cell r="A1231">
            <v>12465</v>
          </cell>
          <cell r="B1231" t="e">
            <v>#N/A</v>
          </cell>
          <cell r="C1231" t="str">
            <v xml:space="preserve">UD/MK210 TRUCK  (95-) HEAD LAMP (215-1171) - LH</v>
          </cell>
          <cell r="D1231" t="str">
            <v>MK210-HLA-LH</v>
          </cell>
          <cell r="E1231" t="str">
            <v>NS33-0501A</v>
          </cell>
          <cell r="F1231" t="str">
            <v xml:space="preserve">CONDOR/TRUCK PK250/PK212 (95-)</v>
          </cell>
          <cell r="G1231" t="str">
            <v>NISSAN</v>
          </cell>
          <cell r="H1231" t="str">
            <v xml:space="preserve">ANCHUI TINCAI SILK CO. LTD</v>
          </cell>
          <cell r="I1231" t="str">
            <v xml:space="preserve">HEAD LAMP</v>
          </cell>
          <cell r="J1231" t="str">
            <v xml:space="preserve">HEAD LAMP</v>
          </cell>
          <cell r="K1231">
            <v>90.5</v>
          </cell>
          <cell r="L1231">
            <v>2462</v>
          </cell>
          <cell r="M1231">
            <v>3690</v>
          </cell>
        </row>
        <row r="1232">
          <cell r="A1232">
            <v>12464</v>
          </cell>
          <cell r="B1232" t="e">
            <v>#N/A</v>
          </cell>
          <cell r="C1232" t="str">
            <v xml:space="preserve">UD/MK210 TRUCK  (95-) HEAD LAMP (215-1171) - RH</v>
          </cell>
          <cell r="D1232" t="str">
            <v>MK210-HLA-RH</v>
          </cell>
          <cell r="E1232" t="str">
            <v>NS33-0501A</v>
          </cell>
          <cell r="F1232" t="str">
            <v xml:space="preserve">CONDOR/TRUCK PK250/PK212 (95-)</v>
          </cell>
          <cell r="G1232" t="str">
            <v>NISSAN</v>
          </cell>
          <cell r="H1232" t="str">
            <v xml:space="preserve">ANCHUI TINCAI SILK CO. LTD</v>
          </cell>
          <cell r="I1232" t="str">
            <v xml:space="preserve">HEAD LAMP</v>
          </cell>
          <cell r="J1232" t="str">
            <v xml:space="preserve">HEAD LAMP</v>
          </cell>
          <cell r="K1232">
            <v>90.5</v>
          </cell>
          <cell r="L1232">
            <v>2462</v>
          </cell>
          <cell r="M1232">
            <v>3690</v>
          </cell>
        </row>
        <row r="1233">
          <cell r="A1233">
            <v>12425</v>
          </cell>
          <cell r="B1233" t="e">
            <v>#N/A</v>
          </cell>
          <cell r="C1233" t="str">
            <v xml:space="preserve">UD/MK210 TRUCK  (95-) SIDE LAMP (215-1527) - LH</v>
          </cell>
          <cell r="D1233" t="str">
            <v>MK210-SLA-LH</v>
          </cell>
          <cell r="E1233" t="str">
            <v>NS33-0506</v>
          </cell>
          <cell r="F1233" t="str">
            <v xml:space="preserve">CONDOR/TRUCK PK250/PK212 (95-)</v>
          </cell>
          <cell r="G1233" t="str">
            <v>NISSAN</v>
          </cell>
          <cell r="H1233" t="str">
            <v xml:space="preserve">ANCHUI TINCAI SILK CO. LTD</v>
          </cell>
          <cell r="I1233" t="str">
            <v xml:space="preserve">SIDE LAMPS &amp; LOGO</v>
          </cell>
          <cell r="J1233" t="str">
            <v xml:space="preserve">SIDE LAMPS &amp; LOGO</v>
          </cell>
          <cell r="K1233">
            <v>6</v>
          </cell>
          <cell r="L1233">
            <v>153</v>
          </cell>
          <cell r="M1233">
            <v>230</v>
          </cell>
        </row>
        <row r="1234">
          <cell r="A1234">
            <v>12424</v>
          </cell>
          <cell r="B1234" t="e">
            <v>#N/A</v>
          </cell>
          <cell r="C1234" t="str">
            <v xml:space="preserve">UD/MK210 TRUCK  (95-) SIDE LAMP (215-1527) - RH</v>
          </cell>
          <cell r="D1234" t="str">
            <v>MK210-SLA-RH</v>
          </cell>
          <cell r="E1234" t="str">
            <v>NS33-0506</v>
          </cell>
          <cell r="F1234" t="str">
            <v xml:space="preserve">CONDOR/TRUCK PK250/PK212 (95-)</v>
          </cell>
          <cell r="G1234" t="str">
            <v>NISSAN</v>
          </cell>
          <cell r="H1234" t="str">
            <v xml:space="preserve">ANCHUI TINCAI SILK CO. LTD</v>
          </cell>
          <cell r="I1234" t="str">
            <v xml:space="preserve">SIDE LAMPS &amp; LOGO</v>
          </cell>
          <cell r="J1234" t="str">
            <v xml:space="preserve">SIDE LAMPS &amp; LOGO</v>
          </cell>
          <cell r="K1234">
            <v>6</v>
          </cell>
          <cell r="L1234">
            <v>153</v>
          </cell>
          <cell r="M1234">
            <v>230</v>
          </cell>
        </row>
        <row r="1235">
          <cell r="A1235">
            <v>11999</v>
          </cell>
          <cell r="B1235">
            <v>11999</v>
          </cell>
          <cell r="C1235" t="str">
            <v xml:space="preserve">URVAN / CARAVAN (E25) (02-) - FRONT DOOR GLASS - LH</v>
          </cell>
          <cell r="D1235" t="str">
            <v xml:space="preserve">E25 FD/LH</v>
          </cell>
          <cell r="E1235" t="str">
            <v xml:space="preserve">140195 FD</v>
          </cell>
          <cell r="F1235" t="str">
            <v xml:space="preserve">NISSAN URVAN / CARAVAN (E25) (02-)</v>
          </cell>
          <cell r="G1235" t="str">
            <v>NISSAN</v>
          </cell>
          <cell r="H1235" t="str">
            <v xml:space="preserve">ZHEJIANG DAKE SAFETY GLASS CO.,LTD</v>
          </cell>
          <cell r="I1235" t="str">
            <v>AUTOGLASS</v>
          </cell>
          <cell r="J1235" t="str">
            <v>AUTOGLASS</v>
          </cell>
          <cell r="K1235">
            <v>3.29</v>
          </cell>
          <cell r="L1235">
            <v>510.77</v>
          </cell>
          <cell r="M1235">
            <v>700</v>
          </cell>
        </row>
        <row r="1236">
          <cell r="A1236">
            <v>12000</v>
          </cell>
          <cell r="B1236">
            <v>12000</v>
          </cell>
          <cell r="C1236" t="str">
            <v xml:space="preserve">URVAN / CARAVAN (E25) (02-) - FRONT DOOR GLASS - RH</v>
          </cell>
          <cell r="D1236" t="str">
            <v xml:space="preserve">E25 FD/RH</v>
          </cell>
          <cell r="E1236" t="str">
            <v xml:space="preserve">140195 FD</v>
          </cell>
          <cell r="F1236" t="str">
            <v xml:space="preserve">NISSAN URVAN / CARAVAN (E25) (02-)</v>
          </cell>
          <cell r="G1236" t="str">
            <v>NISSAN</v>
          </cell>
          <cell r="H1236" t="str">
            <v xml:space="preserve">ZHEJIANG DAKE SAFETY GLASS CO.,LTD</v>
          </cell>
          <cell r="I1236" t="str">
            <v>AUTOGLASS</v>
          </cell>
          <cell r="J1236" t="str">
            <v>AUTOGLASS</v>
          </cell>
          <cell r="K1236">
            <v>3.29</v>
          </cell>
          <cell r="L1236">
            <v>510.77</v>
          </cell>
          <cell r="M1236">
            <v>700</v>
          </cell>
        </row>
        <row r="1237">
          <cell r="A1237">
            <v>12383</v>
          </cell>
          <cell r="B1237" t="e">
            <v>#N/A</v>
          </cell>
          <cell r="C1237" t="str">
            <v xml:space="preserve">URVAN / CARAVAN (E25) (02-) - LAMINATED FRONT WINDSCREEN - (BROKEN)</v>
          </cell>
          <cell r="D1237" t="str">
            <v xml:space="preserve">E25 LFW/X</v>
          </cell>
          <cell r="E1237" t="str">
            <v xml:space="preserve">E25 LFW/X</v>
          </cell>
          <cell r="F1237" t="str">
            <v xml:space="preserve">NISSAN URVAN / CARAVAN (E25) (02-)</v>
          </cell>
          <cell r="G1237" t="str">
            <v>NISSAN</v>
          </cell>
          <cell r="H1237" t="str">
            <v xml:space="preserve">ZHEJIANG DAKE SAFETY GLASS CO.,LTD</v>
          </cell>
          <cell r="I1237" t="str">
            <v>AUTOGLASS</v>
          </cell>
          <cell r="J1237" t="str">
            <v>AUTOGLASS</v>
          </cell>
          <cell r="K1237">
            <v>16.95</v>
          </cell>
          <cell r="L1237">
            <v>2614</v>
          </cell>
          <cell r="M1237">
            <v>4050</v>
          </cell>
        </row>
        <row r="1238">
          <cell r="A1238">
            <v>12854</v>
          </cell>
          <cell r="B1238">
            <v>12854</v>
          </cell>
          <cell r="C1238" t="str">
            <v xml:space="preserve">URVAN / CARAVAN (E25) (02-) - REAR WINDSCREEN</v>
          </cell>
          <cell r="D1238" t="str">
            <v xml:space="preserve">E25 RWHX</v>
          </cell>
          <cell r="E1238" t="str">
            <v xml:space="preserve">14019-1 RWXH</v>
          </cell>
          <cell r="F1238" t="str">
            <v xml:space="preserve">NISSAN URVAN / CARAVAN (E25) (02-)</v>
          </cell>
          <cell r="G1238" t="str">
            <v>NISSAN</v>
          </cell>
          <cell r="H1238" t="str">
            <v xml:space="preserve">ZHEJIANG DAKE SAFETY GLASS CO.,LTD</v>
          </cell>
          <cell r="I1238" t="str">
            <v>AUTOGLASS</v>
          </cell>
          <cell r="J1238" t="str">
            <v>AUTOGLASS</v>
          </cell>
          <cell r="K1238">
            <v>12.18</v>
          </cell>
          <cell r="L1238">
            <v>2029.49</v>
          </cell>
          <cell r="M1238">
            <v>2700</v>
          </cell>
        </row>
        <row r="1239">
          <cell r="A1239">
            <v>11714</v>
          </cell>
          <cell r="B1239">
            <v>11714</v>
          </cell>
          <cell r="C1239" t="str">
            <v xml:space="preserve">VANETTE/BUNGO/DELICA - CORNER LAMP (216-1555-A) - LH</v>
          </cell>
          <cell r="D1239" t="str">
            <v>VANETTE/BUNGO-CLA-LH</v>
          </cell>
          <cell r="E1239" t="str">
            <v>MZ10-0103F</v>
          </cell>
          <cell r="F1239" t="str">
            <v>VANETTE</v>
          </cell>
          <cell r="G1239" t="str">
            <v>NISSAN</v>
          </cell>
          <cell r="H1239" t="str">
            <v xml:space="preserve">ANCHUI TINCAI SILK CO. LTD</v>
          </cell>
          <cell r="I1239" t="str">
            <v xml:space="preserve">CORNER LAMP</v>
          </cell>
          <cell r="J1239" t="str">
            <v xml:space="preserve">CORNER LAMP</v>
          </cell>
          <cell r="K1239">
            <v>17</v>
          </cell>
          <cell r="L1239">
            <v>432.28</v>
          </cell>
          <cell r="M1239">
            <v>650</v>
          </cell>
        </row>
        <row r="1240">
          <cell r="A1240">
            <v>11713</v>
          </cell>
          <cell r="B1240">
            <v>11713</v>
          </cell>
          <cell r="C1240" t="str">
            <v xml:space="preserve">VANETTE/BUNGO/DELICA - CORNER LAMP (216-1555-A) - RH</v>
          </cell>
          <cell r="D1240" t="str">
            <v>VANETTE/BUNGO-CLA-RH</v>
          </cell>
          <cell r="E1240" t="str">
            <v>MZ10-0103F</v>
          </cell>
          <cell r="F1240" t="str">
            <v>VANETTE</v>
          </cell>
          <cell r="G1240" t="str">
            <v>NISSAN</v>
          </cell>
          <cell r="H1240" t="str">
            <v xml:space="preserve">ANCHUI TINCAI SILK CO. LTD</v>
          </cell>
          <cell r="I1240" t="str">
            <v xml:space="preserve">CORNER LAMP</v>
          </cell>
          <cell r="J1240" t="str">
            <v xml:space="preserve">CORNER LAMP</v>
          </cell>
          <cell r="K1240">
            <v>17</v>
          </cell>
          <cell r="L1240">
            <v>432.28</v>
          </cell>
          <cell r="M1240">
            <v>650</v>
          </cell>
        </row>
        <row r="1241">
          <cell r="A1241">
            <v>11748</v>
          </cell>
          <cell r="B1241">
            <v>11748</v>
          </cell>
          <cell r="C1241" t="str">
            <v xml:space="preserve">VANETTE/BUNGO/DELICA - DOOR MIRROR - RH</v>
          </cell>
          <cell r="D1241" t="str">
            <v>VANETTE/BUNGO-SM-RH</v>
          </cell>
          <cell r="E1241" t="str">
            <v>MZ10-0112</v>
          </cell>
          <cell r="F1241" t="str">
            <v>VANETTE</v>
          </cell>
          <cell r="G1241" t="str">
            <v>NISSAN</v>
          </cell>
          <cell r="H1241" t="str">
            <v xml:space="preserve">ANCHUI TINCAI SILK CO. LTD</v>
          </cell>
          <cell r="I1241" t="str">
            <v xml:space="preserve">SIDE MIRROR</v>
          </cell>
          <cell r="J1241" t="str">
            <v xml:space="preserve">SIDE MIRROR</v>
          </cell>
          <cell r="K1241">
            <v>48.42</v>
          </cell>
          <cell r="L1241">
            <v>1235</v>
          </cell>
          <cell r="M1241">
            <v>1800</v>
          </cell>
        </row>
        <row r="1242">
          <cell r="A1242">
            <v>11749</v>
          </cell>
          <cell r="B1242">
            <v>11749</v>
          </cell>
          <cell r="C1242" t="str">
            <v xml:space="preserve">VANETTE/BUNGO/DELICA - DOOR MIRROR WITH ANGLE MIRROR - LH</v>
          </cell>
          <cell r="D1242" t="str">
            <v>VANETTE/BUNGO-SMWAM-LH</v>
          </cell>
          <cell r="E1242" t="str">
            <v>MZ10-0112B</v>
          </cell>
          <cell r="F1242" t="str">
            <v>VANETTE</v>
          </cell>
          <cell r="G1242" t="str">
            <v>NISSAN</v>
          </cell>
          <cell r="H1242" t="str">
            <v xml:space="preserve">ANCHUI TINCAI SILK CO. LTD</v>
          </cell>
          <cell r="I1242" t="str">
            <v xml:space="preserve">SIDE MIRROR</v>
          </cell>
          <cell r="J1242" t="str">
            <v xml:space="preserve">SIDE MIRROR</v>
          </cell>
          <cell r="K1242">
            <v>82</v>
          </cell>
          <cell r="L1242">
            <v>2091</v>
          </cell>
          <cell r="M1242">
            <v>3100</v>
          </cell>
        </row>
        <row r="1243">
          <cell r="A1243">
            <v>11832</v>
          </cell>
          <cell r="B1243">
            <v>11832</v>
          </cell>
          <cell r="C1243" t="str">
            <v xml:space="preserve">VANETTE/BUNGO/DELICA - FRONT BUMPER</v>
          </cell>
          <cell r="D1243" t="str">
            <v xml:space="preserve">VANETTE/BUNGO - BPRF</v>
          </cell>
          <cell r="E1243" t="str">
            <v>MZ10-0107</v>
          </cell>
          <cell r="F1243" t="str">
            <v>VANETTE</v>
          </cell>
          <cell r="G1243" t="str">
            <v>NISSAN</v>
          </cell>
          <cell r="H1243" t="str">
            <v xml:space="preserve">ANCHUI TINCAI SILK CO. LTD</v>
          </cell>
          <cell r="I1243" t="str">
            <v>BUMPER</v>
          </cell>
          <cell r="J1243" t="str">
            <v>BUMPER</v>
          </cell>
          <cell r="K1243">
            <v>107</v>
          </cell>
          <cell r="L1243">
            <v>2729</v>
          </cell>
          <cell r="M1243">
            <v>4100</v>
          </cell>
        </row>
        <row r="1244">
          <cell r="A1244">
            <v>11712</v>
          </cell>
          <cell r="B1244">
            <v>11712</v>
          </cell>
          <cell r="C1244" t="str">
            <v xml:space="preserve">VANETTE/BUNGO/DELICA - HEAD LAMP (P0220) - LH</v>
          </cell>
          <cell r="D1244" t="str">
            <v>VANETTE/BUNGO-HLA-LH</v>
          </cell>
          <cell r="E1244" t="str">
            <v>MZ10-0101B</v>
          </cell>
          <cell r="F1244" t="str">
            <v>VANETTE</v>
          </cell>
          <cell r="G1244" t="str">
            <v>NISSAN</v>
          </cell>
          <cell r="H1244" t="str">
            <v xml:space="preserve">ANCHUI TINCAI SILK CO. LTD</v>
          </cell>
          <cell r="I1244" t="str">
            <v xml:space="preserve">HEAD LAMP</v>
          </cell>
          <cell r="J1244" t="str">
            <v xml:space="preserve">HEAD LAMP</v>
          </cell>
          <cell r="K1244">
            <v>45</v>
          </cell>
          <cell r="L1244">
            <v>1144.26</v>
          </cell>
          <cell r="M1244">
            <v>1700</v>
          </cell>
        </row>
        <row r="1245">
          <cell r="A1245">
            <v>11711</v>
          </cell>
          <cell r="B1245">
            <v>11711</v>
          </cell>
          <cell r="C1245" t="str">
            <v xml:space="preserve">VANETTE/BUNGO/DELICA - HEAD LAMP (P0220) - RH</v>
          </cell>
          <cell r="D1245" t="str">
            <v>VANETTE/BUNGO-HLA-RH</v>
          </cell>
          <cell r="E1245" t="str">
            <v>MZ10-0101B</v>
          </cell>
          <cell r="F1245" t="str">
            <v>VANNETTE</v>
          </cell>
          <cell r="G1245" t="str">
            <v>NISSAN</v>
          </cell>
          <cell r="H1245" t="str">
            <v xml:space="preserve">ANCHUI TINCAI SILK CO. LTD</v>
          </cell>
          <cell r="I1245" t="str">
            <v xml:space="preserve">HEAD LAMP</v>
          </cell>
          <cell r="J1245" t="str">
            <v xml:space="preserve">HEAD LAMP</v>
          </cell>
          <cell r="K1245">
            <v>45</v>
          </cell>
          <cell r="L1245">
            <v>1144.26</v>
          </cell>
          <cell r="M1245">
            <v>1700</v>
          </cell>
        </row>
        <row r="1246">
          <cell r="A1246">
            <v>11716</v>
          </cell>
          <cell r="B1246">
            <v>11716</v>
          </cell>
          <cell r="C1246" t="str">
            <v xml:space="preserve">VANETTE/BUNGO/DELICA - TAIL LAMP (216-1911-C) - LH</v>
          </cell>
          <cell r="D1246" t="str">
            <v>VANETTE/BUNGO-TLA-LH</v>
          </cell>
          <cell r="E1246" t="str">
            <v>MZ10-0102A</v>
          </cell>
          <cell r="F1246" t="str">
            <v>VANETTE</v>
          </cell>
          <cell r="G1246" t="str">
            <v>NISSAN</v>
          </cell>
          <cell r="H1246" t="str">
            <v xml:space="preserve">ANCHUI TINCAI SILK CO. LTD</v>
          </cell>
          <cell r="I1246" t="str">
            <v xml:space="preserve">TAIL LAMP</v>
          </cell>
          <cell r="J1246" t="str">
            <v xml:space="preserve">TAIL LAMP</v>
          </cell>
          <cell r="K1246">
            <v>24</v>
          </cell>
          <cell r="L1246">
            <v>610.27</v>
          </cell>
          <cell r="M1246">
            <v>920</v>
          </cell>
        </row>
        <row r="1247">
          <cell r="A1247">
            <v>11715</v>
          </cell>
          <cell r="B1247">
            <v>11715</v>
          </cell>
          <cell r="C1247" t="str">
            <v xml:space="preserve">VANETTE/BUNGO/DELICA - TAIL LAMP (216-1911-C) - RH</v>
          </cell>
          <cell r="D1247" t="str">
            <v>VANETTE/BUNGO-TLA-RH</v>
          </cell>
          <cell r="E1247" t="str">
            <v>MZ10-0102A</v>
          </cell>
          <cell r="F1247" t="str">
            <v>VANETTE</v>
          </cell>
          <cell r="G1247" t="str">
            <v>NISSAN</v>
          </cell>
          <cell r="H1247" t="str">
            <v xml:space="preserve">ANCHUI TINCAI SILK CO. LTD</v>
          </cell>
          <cell r="I1247" t="str">
            <v xml:space="preserve">TAIL LAMP</v>
          </cell>
          <cell r="J1247" t="str">
            <v xml:space="preserve">TAIL LAMP</v>
          </cell>
          <cell r="K1247">
            <v>24</v>
          </cell>
          <cell r="L1247">
            <v>610.27</v>
          </cell>
          <cell r="M1247">
            <v>920</v>
          </cell>
        </row>
        <row r="1248">
          <cell r="A1248">
            <v>11551</v>
          </cell>
          <cell r="B1248">
            <v>11551</v>
          </cell>
          <cell r="C1248" t="str">
            <v xml:space="preserve">WINGROAD Y11 - (99-02) - CORNER LAMP (CLEAR) - LH</v>
          </cell>
          <cell r="D1248" t="str">
            <v>Y11/99-CLAC-LH</v>
          </cell>
          <cell r="E1248" t="str">
            <v>NS09-0103</v>
          </cell>
          <cell r="G1248" t="str">
            <v>NISSAN</v>
          </cell>
          <cell r="H1248" t="str">
            <v xml:space="preserve">ANCHUI TINCAI SILK CO. LTD</v>
          </cell>
          <cell r="I1248" t="str">
            <v xml:space="preserve">CORNER LAMP</v>
          </cell>
          <cell r="J1248" t="str">
            <v xml:space="preserve">CORNER LAMP</v>
          </cell>
          <cell r="K1248">
            <v>13</v>
          </cell>
          <cell r="L1248">
            <v>330.56</v>
          </cell>
          <cell r="M1248">
            <v>500</v>
          </cell>
        </row>
        <row r="1249">
          <cell r="A1249">
            <v>11552</v>
          </cell>
          <cell r="B1249">
            <v>11552</v>
          </cell>
          <cell r="C1249" t="str">
            <v xml:space="preserve">WINGROAD Y11 - (99-02) - CORNER LAMP (CLEAR) - RH</v>
          </cell>
          <cell r="D1249" t="str">
            <v>Y11/99-CLAC-RH</v>
          </cell>
          <cell r="E1249" t="str">
            <v>NS09-0103</v>
          </cell>
          <cell r="G1249" t="str">
            <v>NISSAN</v>
          </cell>
          <cell r="H1249" t="str">
            <v xml:space="preserve">ANCHUI TINCAI SILK CO. LTD</v>
          </cell>
          <cell r="I1249" t="str">
            <v xml:space="preserve">CORNER LAMP</v>
          </cell>
          <cell r="J1249" t="str">
            <v xml:space="preserve">CORNER LAMP</v>
          </cell>
          <cell r="K1249">
            <v>13</v>
          </cell>
          <cell r="L1249">
            <v>330.56</v>
          </cell>
          <cell r="M1249">
            <v>500</v>
          </cell>
        </row>
        <row r="1250">
          <cell r="A1250">
            <v>11553</v>
          </cell>
          <cell r="B1250">
            <v>11553</v>
          </cell>
          <cell r="C1250" t="str">
            <v xml:space="preserve">WINGROAD Y11 - (99-02) - CORNER LAMP (YELLOW) - LH</v>
          </cell>
          <cell r="D1250" t="str">
            <v>Y11/99-CLAY-LH</v>
          </cell>
          <cell r="E1250" t="str">
            <v>NS09-0103Y</v>
          </cell>
          <cell r="G1250" t="str">
            <v>NISSAN</v>
          </cell>
          <cell r="H1250" t="str">
            <v xml:space="preserve">ANCHUI TINCAI SILK CO. LTD</v>
          </cell>
          <cell r="I1250" t="str">
            <v xml:space="preserve">CORNER LAMP</v>
          </cell>
          <cell r="J1250" t="str">
            <v xml:space="preserve">CORNER LAMP</v>
          </cell>
          <cell r="K1250">
            <v>13</v>
          </cell>
          <cell r="L1250">
            <v>332</v>
          </cell>
          <cell r="M1250">
            <v>500</v>
          </cell>
        </row>
        <row r="1251">
          <cell r="A1251">
            <v>11554</v>
          </cell>
          <cell r="B1251">
            <v>11554</v>
          </cell>
          <cell r="C1251" t="str">
            <v xml:space="preserve">WINGROAD Y11 - (99-02) - CORNER LAMP (YELLOW) - RH</v>
          </cell>
          <cell r="D1251" t="str">
            <v>Y11/99-CLAY-RH</v>
          </cell>
          <cell r="E1251" t="str">
            <v>NS09-0103Y</v>
          </cell>
          <cell r="G1251" t="str">
            <v>NISSAN</v>
          </cell>
          <cell r="H1251" t="str">
            <v xml:space="preserve">ANCHUI TINCAI SILK CO. LTD</v>
          </cell>
          <cell r="I1251" t="str">
            <v xml:space="preserve">CORNER LAMP</v>
          </cell>
          <cell r="J1251" t="str">
            <v xml:space="preserve">CORNER LAMP</v>
          </cell>
          <cell r="K1251">
            <v>13</v>
          </cell>
          <cell r="L1251">
            <v>332</v>
          </cell>
          <cell r="M1251">
            <v>500</v>
          </cell>
        </row>
        <row r="1252">
          <cell r="A1252">
            <v>11555</v>
          </cell>
          <cell r="B1252">
            <v>11555</v>
          </cell>
          <cell r="C1252" t="str">
            <v xml:space="preserve">WINGROAD Y11 - (99-02) - FOG LAMP - LH</v>
          </cell>
          <cell r="D1252" t="str">
            <v>Y11/99-FLA-LH</v>
          </cell>
          <cell r="E1252" t="str">
            <v>NS09-0104</v>
          </cell>
          <cell r="G1252" t="str">
            <v>NISSAN</v>
          </cell>
          <cell r="H1252" t="str">
            <v xml:space="preserve">ANCHUI TINCAI SILK CO. LTD</v>
          </cell>
          <cell r="I1252" t="str">
            <v xml:space="preserve">FOG LAMP</v>
          </cell>
          <cell r="J1252" t="str">
            <v xml:space="preserve">FOG LAMP</v>
          </cell>
          <cell r="K1252">
            <v>4.84</v>
          </cell>
          <cell r="L1252">
            <v>756</v>
          </cell>
          <cell r="M1252">
            <v>1170</v>
          </cell>
        </row>
        <row r="1253">
          <cell r="A1253">
            <v>11556</v>
          </cell>
          <cell r="B1253">
            <v>11556</v>
          </cell>
          <cell r="C1253" t="str">
            <v xml:space="preserve">WINGROAD Y11 - (99-02) - FOG LAMP - RH</v>
          </cell>
          <cell r="D1253" t="str">
            <v>Y11/99-FLA-RH</v>
          </cell>
          <cell r="E1253" t="str">
            <v>NS09-0104</v>
          </cell>
          <cell r="G1253" t="str">
            <v>NISSAN</v>
          </cell>
          <cell r="H1253" t="str">
            <v xml:space="preserve">ANCHUI TINCAI SILK CO. LTD</v>
          </cell>
          <cell r="I1253" t="str">
            <v xml:space="preserve">FOG LAMP</v>
          </cell>
          <cell r="J1253" t="str">
            <v xml:space="preserve">FOG LAMP</v>
          </cell>
          <cell r="K1253">
            <v>4.84</v>
          </cell>
          <cell r="L1253">
            <v>756</v>
          </cell>
          <cell r="M1253">
            <v>1170</v>
          </cell>
        </row>
        <row r="1254">
          <cell r="A1254">
            <v>13818</v>
          </cell>
          <cell r="B1254">
            <v>13818</v>
          </cell>
          <cell r="C1254" t="str">
            <v xml:space="preserve">WINGROAD Y11 - (99-02) - FOG LAMP (CLEAR) - LH</v>
          </cell>
          <cell r="D1254" t="str">
            <v>Y11/99-FLAC-RH</v>
          </cell>
          <cell r="E1254" t="str">
            <v>NS09-0104B</v>
          </cell>
          <cell r="G1254" t="str">
            <v>NISSAN</v>
          </cell>
          <cell r="H1254" t="str">
            <v xml:space="preserve">ANCHUI TINCAI SILK CO. LTD</v>
          </cell>
          <cell r="I1254" t="str">
            <v xml:space="preserve">FOG LAMP</v>
          </cell>
          <cell r="J1254" t="str">
            <v xml:space="preserve">FOG LAMP</v>
          </cell>
          <cell r="K1254">
            <v>4.84</v>
          </cell>
          <cell r="L1254">
            <v>756</v>
          </cell>
          <cell r="M1254">
            <v>1170</v>
          </cell>
        </row>
        <row r="1255">
          <cell r="A1255">
            <v>13817</v>
          </cell>
          <cell r="B1255">
            <v>13817</v>
          </cell>
          <cell r="C1255" t="str">
            <v xml:space="preserve">WINGROAD Y11 - (99-02) - FOG LAMP (CLEAR) - RH</v>
          </cell>
          <cell r="D1255" t="str">
            <v>Y11/99-FLAC-RH</v>
          </cell>
          <cell r="E1255" t="str">
            <v>NS09-0104B</v>
          </cell>
          <cell r="G1255" t="str">
            <v>NISSAN</v>
          </cell>
          <cell r="H1255" t="str">
            <v xml:space="preserve">ANCHUI TINCAI SILK CO. LTD</v>
          </cell>
          <cell r="I1255" t="str">
            <v xml:space="preserve">FOG LAMP</v>
          </cell>
          <cell r="J1255" t="str">
            <v xml:space="preserve">FOG LAMP</v>
          </cell>
          <cell r="K1255">
            <v>4.84</v>
          </cell>
          <cell r="L1255">
            <v>756</v>
          </cell>
          <cell r="M1255">
            <v>1170</v>
          </cell>
        </row>
        <row r="1256">
          <cell r="A1256">
            <v>11557</v>
          </cell>
          <cell r="B1256" t="e">
            <v>#N/A</v>
          </cell>
          <cell r="C1256" t="str">
            <v xml:space="preserve">WINGROAD Y11 - (99-02) - FOG LAMP W/HOUSING - LH</v>
          </cell>
          <cell r="D1256" t="str">
            <v>Y11/99-FLAH-LH</v>
          </cell>
          <cell r="G1256" t="str">
            <v>NISSAN</v>
          </cell>
          <cell r="H1256" t="str">
            <v xml:space="preserve">ANCHUI TINCAI SILK CO. LTD</v>
          </cell>
          <cell r="I1256" t="str">
            <v xml:space="preserve">FOG LAMP</v>
          </cell>
          <cell r="J1256" t="str">
            <v xml:space="preserve">FOG LAMP</v>
          </cell>
          <cell r="K1256">
            <v>5.3</v>
          </cell>
          <cell r="L1256">
            <v>828</v>
          </cell>
          <cell r="M1256">
            <v>1280</v>
          </cell>
        </row>
        <row r="1257">
          <cell r="A1257">
            <v>11558</v>
          </cell>
          <cell r="B1257" t="e">
            <v>#N/A</v>
          </cell>
          <cell r="C1257" t="str">
            <v xml:space="preserve">WINGROAD Y11 - (99-02) - FOG LAMP W/HOUSING - RH</v>
          </cell>
          <cell r="D1257" t="str">
            <v>Y11/99-FLAH-RH</v>
          </cell>
          <cell r="G1257" t="str">
            <v>NISSAN</v>
          </cell>
          <cell r="H1257" t="str">
            <v xml:space="preserve">ANCHUI TINCAI SILK CO. LTD</v>
          </cell>
          <cell r="I1257" t="str">
            <v xml:space="preserve">FOG LAMP</v>
          </cell>
          <cell r="J1257" t="str">
            <v xml:space="preserve">FOG LAMP</v>
          </cell>
          <cell r="K1257">
            <v>5.3</v>
          </cell>
          <cell r="L1257">
            <v>828</v>
          </cell>
          <cell r="M1257">
            <v>1280</v>
          </cell>
        </row>
        <row r="1258">
          <cell r="A1258">
            <v>11559</v>
          </cell>
          <cell r="B1258">
            <v>11559</v>
          </cell>
          <cell r="C1258" t="str">
            <v xml:space="preserve">WINGROAD Y11 - (99-02) - FRONT BUMPER</v>
          </cell>
          <cell r="D1258" t="str">
            <v>Y11/99-BPRF</v>
          </cell>
          <cell r="E1258" t="str">
            <v>NS09-0107</v>
          </cell>
          <cell r="G1258" t="str">
            <v>NISSAN</v>
          </cell>
          <cell r="H1258" t="str">
            <v xml:space="preserve">ANCHUI TINCAI SILK CO. LTD</v>
          </cell>
          <cell r="I1258" t="str">
            <v>BUMPER</v>
          </cell>
          <cell r="J1258" t="str">
            <v>BUMPER</v>
          </cell>
          <cell r="K1258">
            <v>70</v>
          </cell>
          <cell r="L1258">
            <v>1785</v>
          </cell>
          <cell r="M1258">
            <v>2680</v>
          </cell>
        </row>
        <row r="1259">
          <cell r="A1259">
            <v>11560</v>
          </cell>
          <cell r="B1259">
            <v>11560</v>
          </cell>
          <cell r="C1259" t="str">
            <v xml:space="preserve">WINGROAD Y11 - (99-02) - GRILL</v>
          </cell>
          <cell r="D1259" t="str">
            <v>Y11/99-GRL</v>
          </cell>
          <cell r="E1259" t="str">
            <v>NS09-0111A</v>
          </cell>
          <cell r="G1259" t="str">
            <v>NISSAN</v>
          </cell>
          <cell r="H1259" t="str">
            <v xml:space="preserve">ANCHUI TINCAI SILK CO. LTD</v>
          </cell>
          <cell r="I1259" t="str">
            <v>GRILL</v>
          </cell>
          <cell r="J1259" t="str">
            <v>GRILL</v>
          </cell>
          <cell r="K1259">
            <v>35</v>
          </cell>
          <cell r="L1259">
            <v>893</v>
          </cell>
          <cell r="M1259">
            <v>1340</v>
          </cell>
        </row>
        <row r="1260">
          <cell r="A1260">
            <v>11562</v>
          </cell>
          <cell r="B1260">
            <v>11562</v>
          </cell>
          <cell r="C1260" t="str">
            <v xml:space="preserve">WINGROAD Y11 - (99-02) - HEAD LAMP (CLEAR-GLASS) - LH</v>
          </cell>
          <cell r="D1260" t="str">
            <v>Y11/99-HLAC-LH</v>
          </cell>
          <cell r="E1260" t="str">
            <v>NS09-0101B</v>
          </cell>
          <cell r="G1260" t="str">
            <v>NISSAN</v>
          </cell>
          <cell r="H1260" t="str">
            <v xml:space="preserve">ANCHUI TINCAI SILK CO. LTD</v>
          </cell>
          <cell r="I1260" t="str">
            <v xml:space="preserve">HEAD LAMP</v>
          </cell>
          <cell r="J1260" t="str">
            <v xml:space="preserve">HEAD LAMP</v>
          </cell>
          <cell r="K1260">
            <v>8.5</v>
          </cell>
          <cell r="L1260">
            <v>1329</v>
          </cell>
          <cell r="M1260">
            <v>2060</v>
          </cell>
        </row>
        <row r="1261">
          <cell r="A1261">
            <v>11561</v>
          </cell>
          <cell r="B1261">
            <v>11561</v>
          </cell>
          <cell r="C1261" t="str">
            <v xml:space="preserve">WINGROAD Y11 - (99-02) - HEAD LAMP (CLEAR-GLASS) - RH</v>
          </cell>
          <cell r="D1261" t="str">
            <v>Y11/99-HLAC-RH</v>
          </cell>
          <cell r="E1261" t="str">
            <v>NS09-0101B</v>
          </cell>
          <cell r="G1261" t="str">
            <v>NISSAN</v>
          </cell>
          <cell r="H1261" t="str">
            <v xml:space="preserve">ANCHUI TINCAI SILK CO. LTD</v>
          </cell>
          <cell r="I1261" t="str">
            <v xml:space="preserve">HEAD LAMP</v>
          </cell>
          <cell r="J1261" t="str">
            <v xml:space="preserve">HEAD LAMP</v>
          </cell>
          <cell r="K1261">
            <v>8.5</v>
          </cell>
          <cell r="L1261">
            <v>1329</v>
          </cell>
          <cell r="M1261">
            <v>2060</v>
          </cell>
        </row>
        <row r="1262">
          <cell r="A1262">
            <v>11563</v>
          </cell>
          <cell r="B1262">
            <v>11563</v>
          </cell>
          <cell r="C1262" t="str">
            <v xml:space="preserve">WINGROAD Y11 - (99-02) - HEAD LAMP (CLEAR/PLASTIC) - LH</v>
          </cell>
          <cell r="D1262" t="str">
            <v>Y11/99-HLAP-LH</v>
          </cell>
          <cell r="E1262" t="str">
            <v>NS09-0101</v>
          </cell>
          <cell r="G1262" t="str">
            <v>NISSAN</v>
          </cell>
          <cell r="H1262" t="str">
            <v xml:space="preserve">ANCHUI TINCAI SILK CO. LTD</v>
          </cell>
          <cell r="I1262" t="str">
            <v xml:space="preserve">HEAD LAMP</v>
          </cell>
          <cell r="J1262" t="str">
            <v xml:space="preserve">HEAD LAMP</v>
          </cell>
          <cell r="K1262">
            <v>50</v>
          </cell>
          <cell r="L1262">
            <v>1162.5</v>
          </cell>
          <cell r="M1262">
            <v>1740</v>
          </cell>
        </row>
        <row r="1263">
          <cell r="A1263">
            <v>11564</v>
          </cell>
          <cell r="B1263">
            <v>11564</v>
          </cell>
          <cell r="C1263" t="str">
            <v xml:space="preserve">WINGROAD Y11 - (99-02) - HEAD LAMP (CLEAR/PLASTIC) - RH</v>
          </cell>
          <cell r="D1263" t="str">
            <v>Y11/99-HLAP-RH</v>
          </cell>
          <cell r="E1263" t="str">
            <v>NS09-0101</v>
          </cell>
          <cell r="G1263" t="str">
            <v>NISSAN</v>
          </cell>
          <cell r="H1263" t="str">
            <v xml:space="preserve">ANCHUI TINCAI SILK CO. LTD</v>
          </cell>
          <cell r="I1263" t="str">
            <v xml:space="preserve">HEAD LAMP</v>
          </cell>
          <cell r="J1263" t="str">
            <v xml:space="preserve">HEAD LAMP</v>
          </cell>
          <cell r="K1263">
            <v>50</v>
          </cell>
          <cell r="L1263">
            <v>1162.5</v>
          </cell>
          <cell r="M1263">
            <v>1740</v>
          </cell>
        </row>
        <row r="1264">
          <cell r="A1264">
            <v>12600</v>
          </cell>
          <cell r="B1264">
            <v>12600</v>
          </cell>
          <cell r="C1264" t="str">
            <v xml:space="preserve">WINGROAD Y11 - (99-02) - REAR BUMPER</v>
          </cell>
          <cell r="D1264" t="str">
            <v>Y11/99-BPRR</v>
          </cell>
          <cell r="E1264" t="str">
            <v>NS09-0108</v>
          </cell>
          <cell r="G1264" t="str">
            <v>NISSAN</v>
          </cell>
          <cell r="H1264" t="str">
            <v xml:space="preserve">ANCHUI TINCAI SILK CO. LTD</v>
          </cell>
          <cell r="I1264" t="str">
            <v>BUMPER</v>
          </cell>
          <cell r="J1264" t="str">
            <v>BUMPER</v>
          </cell>
          <cell r="K1264">
            <v>100</v>
          </cell>
          <cell r="L1264">
            <v>2250</v>
          </cell>
          <cell r="M1264">
            <v>3490</v>
          </cell>
        </row>
        <row r="1265">
          <cell r="A1265">
            <v>12449</v>
          </cell>
          <cell r="B1265" t="e">
            <v>#N/A</v>
          </cell>
          <cell r="C1265" t="str">
            <v xml:space="preserve">WINGROAD Y11 - (99-06) - FOG LAMP W/HOUSING - LH</v>
          </cell>
          <cell r="D1265" t="str">
            <v>Y11/99-RBPRR-LH</v>
          </cell>
          <cell r="E1265" t="str">
            <v>NS09-0105</v>
          </cell>
          <cell r="F1265" t="str">
            <v xml:space="preserve">WINGROAD Y11 - (99-06)</v>
          </cell>
          <cell r="G1265" t="str">
            <v>NISSAN</v>
          </cell>
          <cell r="H1265" t="str">
            <v xml:space="preserve">ANCHUI TINCAI SILK CO. LTD</v>
          </cell>
          <cell r="I1265" t="str">
            <v xml:space="preserve">FOG LAMP</v>
          </cell>
          <cell r="J1265" t="str">
            <v xml:space="preserve">FOG LAMP</v>
          </cell>
          <cell r="K1265">
            <v>1.17</v>
          </cell>
          <cell r="L1265">
            <v>183</v>
          </cell>
          <cell r="M1265">
            <v>280</v>
          </cell>
        </row>
        <row r="1266">
          <cell r="A1266">
            <v>12448</v>
          </cell>
          <cell r="B1266" t="e">
            <v>#N/A</v>
          </cell>
          <cell r="C1266" t="str">
            <v xml:space="preserve">WINGROAD Y11 - (99-06) - FOG LAMP W/HOUSING - RH</v>
          </cell>
          <cell r="D1266" t="str">
            <v>Y11/99-RBPRR-RH</v>
          </cell>
          <cell r="E1266" t="str">
            <v>NS09-0105</v>
          </cell>
          <cell r="F1266" t="str">
            <v xml:space="preserve">WINGROAD Y11 - (99-06)</v>
          </cell>
          <cell r="G1266" t="str">
            <v>NISSAN</v>
          </cell>
          <cell r="H1266" t="str">
            <v xml:space="preserve">ANCHUI TINCAI SILK CO. LTD</v>
          </cell>
          <cell r="I1266" t="str">
            <v xml:space="preserve">FOG LAMP</v>
          </cell>
          <cell r="J1266" t="str">
            <v xml:space="preserve">FOG LAMP</v>
          </cell>
          <cell r="K1266">
            <v>1.17</v>
          </cell>
          <cell r="L1266">
            <v>183</v>
          </cell>
          <cell r="M1266">
            <v>280</v>
          </cell>
        </row>
        <row r="1267">
          <cell r="A1267">
            <v>12472</v>
          </cell>
          <cell r="B1267">
            <v>12472</v>
          </cell>
          <cell r="C1267" t="str">
            <v xml:space="preserve">WINGROAD Y11 - (99-06) - REAR BUMPER REFLECTOR - LH</v>
          </cell>
          <cell r="D1267" t="str">
            <v>Y11/99-RBPRR-LH</v>
          </cell>
          <cell r="E1267" t="str">
            <v>NS09-0105</v>
          </cell>
          <cell r="F1267" t="str">
            <v xml:space="preserve">WINGROAD Y11 - (99-06)</v>
          </cell>
          <cell r="G1267" t="str">
            <v>NISSAN</v>
          </cell>
          <cell r="H1267" t="str">
            <v xml:space="preserve">ANCHUI TINCAI SILK CO. LTD</v>
          </cell>
          <cell r="I1267" t="str">
            <v>REFLECTORS</v>
          </cell>
          <cell r="J1267" t="str">
            <v>REFLECTORS</v>
          </cell>
          <cell r="K1267">
            <v>7.44</v>
          </cell>
          <cell r="L1267">
            <v>202</v>
          </cell>
          <cell r="M1267">
            <v>300</v>
          </cell>
        </row>
        <row r="1268">
          <cell r="A1268">
            <v>12471</v>
          </cell>
          <cell r="B1268">
            <v>12471</v>
          </cell>
          <cell r="C1268" t="str">
            <v xml:space="preserve">WINGROAD Y11 - (99-06) - REAR BUMPER REFLECTOR - RH</v>
          </cell>
          <cell r="D1268" t="str">
            <v>Y11/99-RBPRR-RH</v>
          </cell>
          <cell r="E1268" t="str">
            <v>NS09-0105</v>
          </cell>
          <cell r="F1268" t="str">
            <v xml:space="preserve">WINGROAD Y11 - (99-06)</v>
          </cell>
          <cell r="G1268" t="str">
            <v>NISSAN</v>
          </cell>
          <cell r="H1268" t="str">
            <v xml:space="preserve">ANCHUI TINCAI SILK CO. LTD</v>
          </cell>
          <cell r="I1268" t="str">
            <v>REFLECTORS</v>
          </cell>
          <cell r="J1268" t="str">
            <v>REFLECTORS</v>
          </cell>
          <cell r="K1268">
            <v>7.44</v>
          </cell>
          <cell r="L1268">
            <v>202</v>
          </cell>
          <cell r="M1268">
            <v>300</v>
          </cell>
        </row>
        <row r="1269">
          <cell r="A1269">
            <v>11565</v>
          </cell>
          <cell r="B1269" t="e">
            <v>#N/A</v>
          </cell>
          <cell r="C1269" t="str">
            <v xml:space="preserve">WINGROAD Y11 (99-06) - HEAD LAMP (GLASS) - LH</v>
          </cell>
          <cell r="D1269" t="str">
            <v>Y11/99-HLAG-LH</v>
          </cell>
          <cell r="E1269" t="str">
            <v>NS09-0101A</v>
          </cell>
          <cell r="G1269" t="str">
            <v>NISSAN</v>
          </cell>
          <cell r="H1269" t="str">
            <v xml:space="preserve">ANCHUI TINCAI SILK CO. LTD</v>
          </cell>
          <cell r="I1269" t="str">
            <v xml:space="preserve">HEAD LAMP</v>
          </cell>
          <cell r="J1269" t="str">
            <v xml:space="preserve">HEAD LAMP</v>
          </cell>
          <cell r="K1269">
            <v>50</v>
          </cell>
          <cell r="L1269">
            <v>1125</v>
          </cell>
          <cell r="M1269">
            <v>1740</v>
          </cell>
        </row>
        <row r="1270">
          <cell r="A1270">
            <v>11566</v>
          </cell>
          <cell r="B1270">
            <v>11566</v>
          </cell>
          <cell r="C1270" t="str">
            <v xml:space="preserve">WINGROAD Y11 (99-06) - HEAD LAMP (GLASS) - RH</v>
          </cell>
          <cell r="D1270" t="str">
            <v>Y11/99-HLAG-RH</v>
          </cell>
          <cell r="E1270" t="str">
            <v>NS09-0101A</v>
          </cell>
          <cell r="G1270" t="str">
            <v>NISSAN</v>
          </cell>
          <cell r="H1270" t="str">
            <v xml:space="preserve">ANCHUI TINCAI SILK CO. LTD</v>
          </cell>
          <cell r="I1270" t="str">
            <v xml:space="preserve">HEAD LAMP</v>
          </cell>
          <cell r="J1270" t="str">
            <v xml:space="preserve">HEAD LAMP</v>
          </cell>
          <cell r="K1270">
            <v>50</v>
          </cell>
          <cell r="L1270">
            <v>1125</v>
          </cell>
          <cell r="M1270">
            <v>1740</v>
          </cell>
        </row>
        <row r="1271">
          <cell r="A1271">
            <v>12262</v>
          </cell>
          <cell r="B1271" t="e">
            <v>#N/A</v>
          </cell>
          <cell r="C1271" t="str">
            <v xml:space="preserve">WINGROAD Y11 (99-06) - HEAD LAMP (GLASS) (BROKEN) - LH</v>
          </cell>
          <cell r="D1271" t="str">
            <v>Y11/99-HLAG-LH</v>
          </cell>
          <cell r="E1271" t="str">
            <v>NS09-0101A</v>
          </cell>
          <cell r="G1271" t="str">
            <v>NISSAN</v>
          </cell>
          <cell r="H1271" t="str">
            <v xml:space="preserve">ANCHUI TINCAI SILK CO. LTD</v>
          </cell>
          <cell r="I1271" t="str">
            <v xml:space="preserve">HEAD LAMP</v>
          </cell>
          <cell r="J1271" t="str">
            <v xml:space="preserve">HEAD LAMP</v>
          </cell>
          <cell r="K1271">
            <v>8.06</v>
          </cell>
          <cell r="L1271">
            <v>1204</v>
          </cell>
          <cell r="M1271">
            <v>1870</v>
          </cell>
        </row>
        <row r="1272">
          <cell r="A1272">
            <v>12263</v>
          </cell>
          <cell r="B1272" t="e">
            <v>#N/A</v>
          </cell>
          <cell r="C1272" t="str">
            <v xml:space="preserve">WINGROAD Y11 (99-06) - HEAD LAMP (GLASS) (BROKEN) - RH</v>
          </cell>
          <cell r="D1272" t="str">
            <v>Y11/99-HLAG-RH</v>
          </cell>
          <cell r="E1272" t="str">
            <v>NS09-0101A</v>
          </cell>
          <cell r="G1272" t="str">
            <v>NISSAN</v>
          </cell>
          <cell r="H1272" t="str">
            <v xml:space="preserve">ANCHUI TINCAI SILK CO. LTD</v>
          </cell>
          <cell r="I1272" t="str">
            <v xml:space="preserve">HEAD LAMP</v>
          </cell>
          <cell r="J1272" t="str">
            <v xml:space="preserve">HEAD LAMP</v>
          </cell>
          <cell r="K1272">
            <v>8.06</v>
          </cell>
          <cell r="L1272">
            <v>1204</v>
          </cell>
          <cell r="M1272">
            <v>1870</v>
          </cell>
        </row>
        <row r="1273">
          <cell r="A1273">
            <v>11575</v>
          </cell>
          <cell r="B1273">
            <v>11575</v>
          </cell>
          <cell r="C1273" t="str">
            <v xml:space="preserve">WINGROAD Y11 (99-06) - INNER FENDER - LH</v>
          </cell>
          <cell r="D1273" t="str">
            <v>Y11/99-IF-LH</v>
          </cell>
          <cell r="E1273" t="str">
            <v>NS09-0116-1</v>
          </cell>
          <cell r="G1273" t="str">
            <v>NISSAN</v>
          </cell>
          <cell r="H1273" t="str">
            <v xml:space="preserve">ANCHUI TINCAI SILK CO. LTD</v>
          </cell>
          <cell r="I1273" t="str">
            <v>FENDERS</v>
          </cell>
          <cell r="J1273" t="str">
            <v>FENDERS</v>
          </cell>
          <cell r="K1273">
            <v>20</v>
          </cell>
          <cell r="L1273">
            <v>510</v>
          </cell>
          <cell r="M1273">
            <v>770</v>
          </cell>
        </row>
        <row r="1274">
          <cell r="A1274">
            <v>11576</v>
          </cell>
          <cell r="B1274">
            <v>11576</v>
          </cell>
          <cell r="C1274" t="str">
            <v xml:space="preserve">WINGROAD Y11 (99-06) - INNER FENDER - RH</v>
          </cell>
          <cell r="D1274" t="str">
            <v>Y11/99-IF-RH</v>
          </cell>
          <cell r="E1274" t="str">
            <v>NS09-0116-1</v>
          </cell>
          <cell r="G1274" t="str">
            <v>NISSAN</v>
          </cell>
          <cell r="H1274" t="str">
            <v xml:space="preserve">ANCHUI TINCAI SILK CO. LTD</v>
          </cell>
          <cell r="I1274" t="str">
            <v>FENDERS</v>
          </cell>
          <cell r="J1274" t="str">
            <v>FENDERS</v>
          </cell>
          <cell r="K1274">
            <v>20</v>
          </cell>
          <cell r="L1274">
            <v>510</v>
          </cell>
          <cell r="M1274">
            <v>770</v>
          </cell>
        </row>
        <row r="1275">
          <cell r="A1275">
            <v>12880</v>
          </cell>
          <cell r="B1275" t="e">
            <v>#N/A</v>
          </cell>
          <cell r="C1275" t="str">
            <v xml:space="preserve">WINGROAD Y11 (99-06) - LAMINATED FRONT WINDSCREEN (BROKEN)</v>
          </cell>
          <cell r="D1275" t="str">
            <v xml:space="preserve">Y11 LFW/X/B</v>
          </cell>
          <cell r="E1275" t="str">
            <v xml:space="preserve">140229 LFW</v>
          </cell>
          <cell r="F1275" t="str">
            <v xml:space="preserve">WINGROAD Y11 (99-06)</v>
          </cell>
          <cell r="G1275" t="str">
            <v>NISSAN</v>
          </cell>
          <cell r="H1275" t="str">
            <v xml:space="preserve">ZHEJIANG DAKE SAFETY GLASS CO.,LTD</v>
          </cell>
          <cell r="I1275" t="str">
            <v>AUTOGLASS</v>
          </cell>
          <cell r="J1275" t="str">
            <v>AUTOGLASS</v>
          </cell>
          <cell r="K1275">
            <v>17.55</v>
          </cell>
          <cell r="L1275">
            <v>2595.65</v>
          </cell>
          <cell r="M1275">
            <v>4020</v>
          </cell>
        </row>
        <row r="1276">
          <cell r="A1276">
            <v>11567</v>
          </cell>
          <cell r="B1276">
            <v>11567</v>
          </cell>
          <cell r="C1276" t="str">
            <v xml:space="preserve">WINGROAD Y11 (99-06) - SIDE MIRROR (ELECTRIC) - LH</v>
          </cell>
          <cell r="D1276" t="str">
            <v>Y11/99-SME-LH</v>
          </cell>
          <cell r="E1276" t="str">
            <v>NS09-0112-E</v>
          </cell>
          <cell r="G1276" t="str">
            <v>NISSAN</v>
          </cell>
          <cell r="H1276" t="str">
            <v xml:space="preserve">ANCHUI TINCAI SILK CO. LTD</v>
          </cell>
          <cell r="I1276" t="str">
            <v xml:space="preserve">SIDE MIRROR</v>
          </cell>
          <cell r="J1276" t="str">
            <v xml:space="preserve">SIDE MIRROR</v>
          </cell>
          <cell r="K1276">
            <v>12.9</v>
          </cell>
          <cell r="L1276">
            <v>2016</v>
          </cell>
          <cell r="M1276">
            <v>3130</v>
          </cell>
        </row>
        <row r="1277">
          <cell r="A1277">
            <v>11568</v>
          </cell>
          <cell r="B1277">
            <v>11568</v>
          </cell>
          <cell r="C1277" t="str">
            <v xml:space="preserve">WINGROAD Y11 (99-06) - SIDE MIRROR (ELECTRIC) - RH</v>
          </cell>
          <cell r="D1277" t="str">
            <v>Y11/99-SME-RH</v>
          </cell>
          <cell r="E1277" t="str">
            <v>NS09-0112-E</v>
          </cell>
          <cell r="G1277" t="str">
            <v>NISSAN</v>
          </cell>
          <cell r="H1277" t="str">
            <v xml:space="preserve">ANCHUI TINCAI SILK CO. LTD</v>
          </cell>
          <cell r="I1277" t="str">
            <v xml:space="preserve">SIDE MIRROR</v>
          </cell>
          <cell r="J1277" t="str">
            <v xml:space="preserve">SIDE MIRROR</v>
          </cell>
          <cell r="K1277">
            <v>12.9</v>
          </cell>
          <cell r="L1277">
            <v>2016</v>
          </cell>
          <cell r="M1277">
            <v>3130</v>
          </cell>
        </row>
        <row r="1278">
          <cell r="A1278">
            <v>11569</v>
          </cell>
          <cell r="B1278">
            <v>11569</v>
          </cell>
          <cell r="C1278" t="str">
            <v xml:space="preserve">WINGROAD Y11 (99-06) - SIDE MIRROR (MANUAL) - LH</v>
          </cell>
          <cell r="D1278" t="str">
            <v>Y11/99-SMM-LH</v>
          </cell>
          <cell r="E1278" t="str">
            <v>NS09-0112</v>
          </cell>
          <cell r="G1278" t="str">
            <v>NISSAN</v>
          </cell>
          <cell r="H1278" t="str">
            <v xml:space="preserve">ANCHUI TINCAI SILK CO. LTD</v>
          </cell>
          <cell r="I1278" t="str">
            <v xml:space="preserve">SIDE MIRROR</v>
          </cell>
          <cell r="J1278" t="str">
            <v xml:space="preserve">SIDE MIRROR</v>
          </cell>
          <cell r="K1278">
            <v>11.29</v>
          </cell>
          <cell r="L1278">
            <v>1765</v>
          </cell>
          <cell r="M1278">
            <v>2740</v>
          </cell>
        </row>
        <row r="1279">
          <cell r="A1279">
            <v>11570</v>
          </cell>
          <cell r="B1279">
            <v>11570</v>
          </cell>
          <cell r="C1279" t="str">
            <v xml:space="preserve">WINGROAD Y11 (99-06) - SIDE MIRROR (MANUAL) - RH</v>
          </cell>
          <cell r="D1279" t="str">
            <v>Y11/99-SMM-RH</v>
          </cell>
          <cell r="E1279" t="str">
            <v>NS09-0112</v>
          </cell>
          <cell r="G1279" t="str">
            <v>NISSAN</v>
          </cell>
          <cell r="H1279" t="str">
            <v xml:space="preserve">ANCHUI TINCAI SILK CO. LTD</v>
          </cell>
          <cell r="I1279" t="str">
            <v xml:space="preserve">SIDE MIRROR</v>
          </cell>
          <cell r="J1279" t="str">
            <v xml:space="preserve">SIDE MIRROR</v>
          </cell>
          <cell r="K1279">
            <v>11.29</v>
          </cell>
          <cell r="L1279">
            <v>1765</v>
          </cell>
          <cell r="M1279">
            <v>2740</v>
          </cell>
        </row>
        <row r="1280">
          <cell r="A1280">
            <v>12572</v>
          </cell>
          <cell r="B1280" t="e">
            <v>#N/A</v>
          </cell>
          <cell r="C1280" t="str">
            <v xml:space="preserve">WINGROAD Y11 (99-06) - SIDE MIRROR (MANUAL) (BROKEN) - RH</v>
          </cell>
          <cell r="D1280" t="str">
            <v>Y11/99-SMM-RH</v>
          </cell>
          <cell r="E1280" t="str">
            <v>NS09-0112</v>
          </cell>
          <cell r="G1280" t="str">
            <v>NISSAN</v>
          </cell>
          <cell r="H1280" t="str">
            <v xml:space="preserve">ANCHUI TINCAI SILK CO. LTD</v>
          </cell>
          <cell r="I1280" t="str">
            <v xml:space="preserve">SIDE MIRROR</v>
          </cell>
          <cell r="J1280" t="str">
            <v xml:space="preserve">SIDE MIRROR</v>
          </cell>
          <cell r="K1280">
            <v>11.29</v>
          </cell>
          <cell r="L1280">
            <v>1686</v>
          </cell>
          <cell r="M1280">
            <v>2610</v>
          </cell>
        </row>
        <row r="1281">
          <cell r="A1281">
            <v>11571</v>
          </cell>
          <cell r="B1281" t="e">
            <v>#N/A</v>
          </cell>
          <cell r="C1281" t="str">
            <v xml:space="preserve">WINGROAD Y11 (99-06) - TAIL LAMP (RED/CLEAR) - LH</v>
          </cell>
          <cell r="D1281" t="str">
            <v>Y11/99-TLAC-LH</v>
          </cell>
          <cell r="E1281" t="str">
            <v>NS09-0102</v>
          </cell>
          <cell r="G1281" t="str">
            <v>NISSAN</v>
          </cell>
          <cell r="H1281" t="str">
            <v xml:space="preserve">ANCHUI TINCAI SILK CO. LTD</v>
          </cell>
          <cell r="I1281" t="str">
            <v xml:space="preserve">TAIL LAMP</v>
          </cell>
          <cell r="J1281" t="str">
            <v xml:space="preserve">TAIL LAMP</v>
          </cell>
          <cell r="K1281">
            <v>5.65</v>
          </cell>
          <cell r="L1281">
            <v>883</v>
          </cell>
          <cell r="M1281">
            <v>1370</v>
          </cell>
        </row>
        <row r="1282">
          <cell r="A1282">
            <v>11572</v>
          </cell>
          <cell r="B1282">
            <v>11572</v>
          </cell>
          <cell r="C1282" t="str">
            <v xml:space="preserve">WINGROAD Y11 (99-06) - TAIL LAMP (RED/CLEAR) - RH</v>
          </cell>
          <cell r="D1282" t="str">
            <v>Y11/99-TLAC-RH</v>
          </cell>
          <cell r="E1282" t="str">
            <v>NS09-0102</v>
          </cell>
          <cell r="G1282" t="str">
            <v>NISSAN</v>
          </cell>
          <cell r="H1282" t="str">
            <v xml:space="preserve">ANCHUI TINCAI SILK CO. LTD</v>
          </cell>
          <cell r="I1282" t="str">
            <v xml:space="preserve">TAIL LAMP</v>
          </cell>
          <cell r="J1282" t="str">
            <v xml:space="preserve">TAIL LAMP</v>
          </cell>
          <cell r="K1282">
            <v>5.65</v>
          </cell>
          <cell r="L1282">
            <v>883</v>
          </cell>
          <cell r="M1282">
            <v>1370</v>
          </cell>
        </row>
        <row r="1283">
          <cell r="A1283">
            <v>11573</v>
          </cell>
          <cell r="B1283">
            <v>11573</v>
          </cell>
          <cell r="C1283" t="str">
            <v xml:space="preserve">WINGROAD Y11 (99-06) - TAIL LAMP (RED/YELLOW) - LH</v>
          </cell>
          <cell r="D1283" t="str">
            <v>Y11/99-TLAY-LH</v>
          </cell>
          <cell r="E1283" t="str">
            <v>NS09-0102Y</v>
          </cell>
          <cell r="G1283" t="str">
            <v>NISSAN</v>
          </cell>
          <cell r="H1283" t="str">
            <v xml:space="preserve">ANCHUI TINCAI SILK CO. LTD</v>
          </cell>
          <cell r="I1283" t="str">
            <v xml:space="preserve">TAIL LAMP</v>
          </cell>
          <cell r="J1283" t="str">
            <v xml:space="preserve">TAIL LAMP</v>
          </cell>
          <cell r="K1283">
            <v>5.65</v>
          </cell>
          <cell r="L1283">
            <v>883</v>
          </cell>
          <cell r="M1283">
            <v>1370</v>
          </cell>
        </row>
        <row r="1284">
          <cell r="A1284">
            <v>11574</v>
          </cell>
          <cell r="B1284">
            <v>11574</v>
          </cell>
          <cell r="C1284" t="str">
            <v xml:space="preserve">WINGROAD Y11 (99-06) - TAIL LAMP (RED/YELLOW) - RH</v>
          </cell>
          <cell r="D1284" t="str">
            <v>Y11/99-TLAY-RH</v>
          </cell>
          <cell r="E1284" t="str">
            <v>NS09-0102Y</v>
          </cell>
          <cell r="G1284" t="str">
            <v>NISSAN</v>
          </cell>
          <cell r="H1284" t="str">
            <v xml:space="preserve">ANCHUI TINCAI SILK CO. LTD</v>
          </cell>
          <cell r="I1284" t="str">
            <v xml:space="preserve">TAIL LAMP</v>
          </cell>
          <cell r="J1284" t="str">
            <v xml:space="preserve">TAIL LAMP</v>
          </cell>
          <cell r="K1284">
            <v>40</v>
          </cell>
          <cell r="L1284">
            <v>1020</v>
          </cell>
          <cell r="M1284">
            <v>1530</v>
          </cell>
        </row>
        <row r="1285">
          <cell r="A1285">
            <v>12948</v>
          </cell>
          <cell r="B1285" t="e">
            <v>#N/A</v>
          </cell>
          <cell r="C1285" t="str">
            <v xml:space="preserve">WINGROAD Y11- (99-02) - FOG LAMP (BROKEN) - RH</v>
          </cell>
          <cell r="D1285" t="str">
            <v>Y11/99-FLA-RH</v>
          </cell>
          <cell r="E1285" t="str">
            <v>NS09-0104</v>
          </cell>
          <cell r="G1285" t="str">
            <v>NISSAN</v>
          </cell>
          <cell r="H1285" t="str">
            <v xml:space="preserve">ANCHUI TINCAI SILK CO. LTD</v>
          </cell>
          <cell r="I1285" t="str">
            <v xml:space="preserve">FOG LAMP</v>
          </cell>
          <cell r="J1285" t="str">
            <v xml:space="preserve">FOG LAMP</v>
          </cell>
          <cell r="K1285">
            <v>4.84</v>
          </cell>
          <cell r="L1285">
            <v>723</v>
          </cell>
          <cell r="M1285">
            <v>1120</v>
          </cell>
        </row>
        <row r="1286">
          <cell r="A1286">
            <v>11771</v>
          </cell>
          <cell r="B1286">
            <v>11771</v>
          </cell>
          <cell r="C1286" t="str">
            <v xml:space="preserve">WINGROAD Y12 - (07-) - HEAD LAMP - LH</v>
          </cell>
          <cell r="D1286" t="str">
            <v>Y12/07-HLA-LH</v>
          </cell>
          <cell r="E1286" t="str">
            <v>NS09-0201</v>
          </cell>
          <cell r="F1286" t="str">
            <v xml:space="preserve">WINGROAD Y12 - (07-)</v>
          </cell>
          <cell r="G1286" t="str">
            <v>NISSAN</v>
          </cell>
          <cell r="H1286" t="str">
            <v xml:space="preserve">ANCHUI TINCAI SILK CO. LTD</v>
          </cell>
          <cell r="I1286" t="str">
            <v xml:space="preserve">HEAD LAMP</v>
          </cell>
          <cell r="J1286" t="str">
            <v xml:space="preserve">HEAD LAMP</v>
          </cell>
          <cell r="K1286">
            <v>190</v>
          </cell>
          <cell r="L1286">
            <v>4845</v>
          </cell>
          <cell r="M1286">
            <v>7270</v>
          </cell>
        </row>
        <row r="1287">
          <cell r="A1287">
            <v>11770</v>
          </cell>
          <cell r="B1287">
            <v>11770</v>
          </cell>
          <cell r="C1287" t="str">
            <v xml:space="preserve">WINGROAD Y12 - (07-) - HEAD LAMP - RH</v>
          </cell>
          <cell r="D1287" t="str">
            <v>Y12/07-HLA-RH</v>
          </cell>
          <cell r="E1287" t="str">
            <v>NS09-0201</v>
          </cell>
          <cell r="F1287" t="str">
            <v xml:space="preserve">WINGROAD Y12 - (07-)</v>
          </cell>
          <cell r="G1287" t="str">
            <v>NISSAN</v>
          </cell>
          <cell r="H1287" t="str">
            <v xml:space="preserve">ANCHUI TINCAI SILK CO. LTD</v>
          </cell>
          <cell r="I1287" t="str">
            <v xml:space="preserve">HEAD LAMP</v>
          </cell>
          <cell r="J1287" t="str">
            <v xml:space="preserve">HEAD LAMP</v>
          </cell>
          <cell r="K1287">
            <v>190</v>
          </cell>
          <cell r="L1287">
            <v>4845</v>
          </cell>
          <cell r="M1287">
            <v>7270</v>
          </cell>
        </row>
        <row r="1288">
          <cell r="A1288">
            <v>11577</v>
          </cell>
          <cell r="B1288">
            <v>11577</v>
          </cell>
          <cell r="C1288" t="str">
            <v xml:space="preserve">WINGROAD Y12 - (08-) - FOG LAMP - LH</v>
          </cell>
          <cell r="D1288" t="str">
            <v>Y12/08-FLA-LH</v>
          </cell>
          <cell r="E1288" t="str">
            <v>NS09-0304</v>
          </cell>
          <cell r="G1288" t="str">
            <v>NISSAN</v>
          </cell>
          <cell r="H1288" t="str">
            <v xml:space="preserve">ANCHUI TINCAI SILK CO. LTD</v>
          </cell>
          <cell r="I1288" t="str">
            <v xml:space="preserve">FOG LAMP</v>
          </cell>
          <cell r="J1288" t="str">
            <v xml:space="preserve">FOG LAMP</v>
          </cell>
          <cell r="K1288">
            <v>5.3</v>
          </cell>
          <cell r="L1288">
            <v>828</v>
          </cell>
          <cell r="M1288">
            <v>1280</v>
          </cell>
        </row>
        <row r="1289">
          <cell r="A1289">
            <v>11578</v>
          </cell>
          <cell r="B1289">
            <v>11578</v>
          </cell>
          <cell r="C1289" t="str">
            <v xml:space="preserve">WINGROAD Y12 - (08-) - FOG LAMP - RH</v>
          </cell>
          <cell r="D1289" t="str">
            <v>Y12/08-FLA-RH</v>
          </cell>
          <cell r="E1289" t="str">
            <v>NS09-0304</v>
          </cell>
          <cell r="G1289" t="str">
            <v>NISSAN</v>
          </cell>
          <cell r="H1289" t="str">
            <v xml:space="preserve">ANCHUI TINCAI SILK CO. LTD</v>
          </cell>
          <cell r="I1289" t="str">
            <v xml:space="preserve">FOG LAMP</v>
          </cell>
          <cell r="J1289" t="str">
            <v xml:space="preserve">FOG LAMP</v>
          </cell>
          <cell r="K1289">
            <v>5.3</v>
          </cell>
          <cell r="L1289">
            <v>828</v>
          </cell>
          <cell r="M1289">
            <v>1280</v>
          </cell>
        </row>
        <row r="1290">
          <cell r="A1290">
            <v>12949</v>
          </cell>
          <cell r="B1290" t="e">
            <v>#N/A</v>
          </cell>
          <cell r="C1290" t="str">
            <v xml:space="preserve">WINGROAD Y12 - (08-) - FOG LAMP (BROKEN) - LH</v>
          </cell>
          <cell r="D1290" t="str">
            <v>Y12/08-FLA-LH</v>
          </cell>
          <cell r="E1290" t="str">
            <v>NS09-0304</v>
          </cell>
          <cell r="G1290" t="str">
            <v>NISSAN</v>
          </cell>
          <cell r="H1290" t="str">
            <v xml:space="preserve">ANCHUI TINCAI SILK CO. LTD</v>
          </cell>
          <cell r="I1290" t="str">
            <v xml:space="preserve">FOG LAMP</v>
          </cell>
          <cell r="J1290" t="str">
            <v xml:space="preserve">FOG LAMP</v>
          </cell>
          <cell r="K1290">
            <v>5.3</v>
          </cell>
          <cell r="L1290">
            <v>792</v>
          </cell>
          <cell r="M1290">
            <v>1230</v>
          </cell>
        </row>
        <row r="1291">
          <cell r="A1291">
            <v>11579</v>
          </cell>
          <cell r="B1291">
            <v>11579</v>
          </cell>
          <cell r="C1291" t="str">
            <v xml:space="preserve">WINGROAD Y12 - (08-) - FOG LAMP HOUSING (LONG) - LH</v>
          </cell>
          <cell r="D1291" t="str">
            <v>Y12/08-FLHL-LH</v>
          </cell>
          <cell r="E1291" t="str">
            <v>NS09-0304-1</v>
          </cell>
          <cell r="G1291" t="str">
            <v>NISSAN</v>
          </cell>
          <cell r="H1291" t="str">
            <v xml:space="preserve">ANCHUI TINCAI SILK CO. LTD</v>
          </cell>
          <cell r="I1291" t="str">
            <v xml:space="preserve">FOG LAMP</v>
          </cell>
          <cell r="J1291" t="str">
            <v xml:space="preserve">FOG LAMP</v>
          </cell>
          <cell r="K1291">
            <v>15</v>
          </cell>
          <cell r="L1291">
            <v>408</v>
          </cell>
          <cell r="M1291">
            <v>610</v>
          </cell>
        </row>
        <row r="1292">
          <cell r="A1292">
            <v>11580</v>
          </cell>
          <cell r="B1292">
            <v>11580</v>
          </cell>
          <cell r="C1292" t="str">
            <v xml:space="preserve">WINGROAD Y12 - (08-) - FOG LAMP HOUSING (LONG) - RH</v>
          </cell>
          <cell r="D1292" t="str">
            <v>Y12/08-FLHL-RH</v>
          </cell>
          <cell r="E1292" t="str">
            <v>NS09-0304-1</v>
          </cell>
          <cell r="G1292" t="str">
            <v>NISSAN</v>
          </cell>
          <cell r="H1292" t="str">
            <v xml:space="preserve">ANCHUI TINCAI SILK CO. LTD</v>
          </cell>
          <cell r="I1292" t="str">
            <v xml:space="preserve">FOG LAMP</v>
          </cell>
          <cell r="J1292" t="str">
            <v xml:space="preserve">FOG LAMP</v>
          </cell>
          <cell r="K1292">
            <v>15</v>
          </cell>
          <cell r="L1292">
            <v>408</v>
          </cell>
          <cell r="M1292">
            <v>610</v>
          </cell>
        </row>
        <row r="1293">
          <cell r="A1293">
            <v>11581</v>
          </cell>
          <cell r="B1293">
            <v>11581</v>
          </cell>
          <cell r="C1293" t="str">
            <v xml:space="preserve">WINGROAD Y12 - (08-) - FOG LAMP HOUSING (SHORT) - LH</v>
          </cell>
          <cell r="D1293" t="str">
            <v>Y12/08-FLHS-LH</v>
          </cell>
          <cell r="E1293" t="str">
            <v>NS09-0304-2</v>
          </cell>
          <cell r="G1293" t="str">
            <v>NISSAN</v>
          </cell>
          <cell r="H1293" t="str">
            <v xml:space="preserve">ANCHUI TINCAI SILK CO. LTD</v>
          </cell>
          <cell r="I1293" t="str">
            <v xml:space="preserve">FOG LAMP</v>
          </cell>
          <cell r="J1293" t="str">
            <v xml:space="preserve">FOG LAMP</v>
          </cell>
          <cell r="K1293">
            <v>8</v>
          </cell>
          <cell r="L1293">
            <v>218</v>
          </cell>
          <cell r="M1293">
            <v>330</v>
          </cell>
        </row>
        <row r="1294">
          <cell r="A1294">
            <v>11582</v>
          </cell>
          <cell r="B1294">
            <v>11582</v>
          </cell>
          <cell r="C1294" t="str">
            <v xml:space="preserve">WINGROAD Y12 - (08-) - FOG LAMP HOUSING (SHORT) - RH</v>
          </cell>
          <cell r="D1294" t="str">
            <v>Y12/08-FLHS-RH</v>
          </cell>
          <cell r="E1294" t="str">
            <v>NS09-0304-2</v>
          </cell>
          <cell r="G1294" t="str">
            <v>NISSAN</v>
          </cell>
          <cell r="H1294" t="str">
            <v xml:space="preserve">ANCHUI TINCAI SILK CO. LTD</v>
          </cell>
          <cell r="I1294" t="str">
            <v xml:space="preserve">FOG LAMP</v>
          </cell>
          <cell r="J1294" t="str">
            <v xml:space="preserve">FOG LAMP</v>
          </cell>
          <cell r="K1294">
            <v>8</v>
          </cell>
          <cell r="L1294">
            <v>218</v>
          </cell>
          <cell r="M1294">
            <v>330</v>
          </cell>
        </row>
        <row r="1295">
          <cell r="A1295">
            <v>11583</v>
          </cell>
          <cell r="B1295">
            <v>11583</v>
          </cell>
          <cell r="C1295" t="str">
            <v xml:space="preserve">WINGROAD Y12 - (08-) - HEAD LAMP - LH</v>
          </cell>
          <cell r="D1295" t="str">
            <v>Y12/08-HLA-LH</v>
          </cell>
          <cell r="E1295" t="str">
            <v>NS09-0301</v>
          </cell>
          <cell r="F1295" t="str">
            <v xml:space="preserve">WINGROAD Y12 - (08-)</v>
          </cell>
          <cell r="G1295" t="str">
            <v>NISSAN</v>
          </cell>
          <cell r="H1295" t="str">
            <v xml:space="preserve">ANCHUI TINCAI SILK CO. LTD</v>
          </cell>
          <cell r="I1295" t="str">
            <v xml:space="preserve">HEAD LAMP</v>
          </cell>
          <cell r="J1295" t="str">
            <v xml:space="preserve">HEAD LAMP</v>
          </cell>
          <cell r="K1295">
            <v>130</v>
          </cell>
          <cell r="L1295">
            <v>3305.64</v>
          </cell>
          <cell r="M1295">
            <v>5000</v>
          </cell>
        </row>
        <row r="1296">
          <cell r="A1296">
            <v>11584</v>
          </cell>
          <cell r="B1296">
            <v>11584</v>
          </cell>
          <cell r="C1296" t="str">
            <v xml:space="preserve">WINGROAD Y12 - (08-) - HEAD LAMP - RH</v>
          </cell>
          <cell r="D1296" t="str">
            <v>Y12/08-HLA-RH</v>
          </cell>
          <cell r="E1296" t="str">
            <v>NS09-0301</v>
          </cell>
          <cell r="F1296" t="str">
            <v xml:space="preserve">WINGROAD Y12 - (08-)</v>
          </cell>
          <cell r="G1296" t="str">
            <v>NISSAN</v>
          </cell>
          <cell r="H1296" t="str">
            <v xml:space="preserve">ANCHUI TINCAI SILK CO. LTD</v>
          </cell>
          <cell r="I1296" t="str">
            <v xml:space="preserve">HEAD LAMP</v>
          </cell>
          <cell r="J1296" t="str">
            <v xml:space="preserve">HEAD LAMP</v>
          </cell>
          <cell r="K1296">
            <v>130</v>
          </cell>
          <cell r="L1296">
            <v>3305.64</v>
          </cell>
          <cell r="M1296">
            <v>5000</v>
          </cell>
        </row>
        <row r="1297">
          <cell r="A1297">
            <v>11585</v>
          </cell>
          <cell r="B1297">
            <v>11585</v>
          </cell>
          <cell r="C1297" t="str">
            <v xml:space="preserve">WINGROAD Y12 - (08-) - TAIL LAMP - LH</v>
          </cell>
          <cell r="D1297" t="str">
            <v>Y12/08-TLA-LH</v>
          </cell>
          <cell r="E1297" t="str">
            <v>NS09-0302</v>
          </cell>
          <cell r="G1297" t="str">
            <v>NISSAN</v>
          </cell>
          <cell r="H1297" t="str">
            <v xml:space="preserve">ANCHUI TINCAI SILK CO. LTD</v>
          </cell>
          <cell r="I1297" t="str">
            <v xml:space="preserve">TAIL LAMP</v>
          </cell>
          <cell r="J1297" t="str">
            <v xml:space="preserve">TAIL LAMP</v>
          </cell>
          <cell r="K1297">
            <v>65</v>
          </cell>
          <cell r="L1297">
            <v>1658</v>
          </cell>
          <cell r="M1297">
            <v>2490</v>
          </cell>
        </row>
        <row r="1298">
          <cell r="A1298">
            <v>11586</v>
          </cell>
          <cell r="B1298">
            <v>11586</v>
          </cell>
          <cell r="C1298" t="str">
            <v xml:space="preserve">WINGROAD Y12 - (08-) - TAIL LAMP - RH</v>
          </cell>
          <cell r="D1298" t="str">
            <v>Y12/08-TLA-RH</v>
          </cell>
          <cell r="E1298" t="str">
            <v>NS09-0302</v>
          </cell>
          <cell r="G1298" t="str">
            <v>NISSAN</v>
          </cell>
          <cell r="H1298" t="str">
            <v xml:space="preserve">ANCHUI TINCAI SILK CO. LTD</v>
          </cell>
          <cell r="I1298" t="str">
            <v xml:space="preserve">TAIL LAMP</v>
          </cell>
          <cell r="J1298" t="str">
            <v xml:space="preserve">TAIL LAMP</v>
          </cell>
          <cell r="K1298">
            <v>65</v>
          </cell>
          <cell r="L1298">
            <v>1658</v>
          </cell>
          <cell r="M1298">
            <v>2490</v>
          </cell>
        </row>
        <row r="1299">
          <cell r="A1299">
            <v>11798</v>
          </cell>
          <cell r="B1299">
            <v>11798</v>
          </cell>
          <cell r="C1299" t="str">
            <v xml:space="preserve">WINGROAD Y12 (07) - FRONT BUMPER (W/O GRILL)</v>
          </cell>
          <cell r="D1299" t="str">
            <v>Y12/07-BPRF-W/OG</v>
          </cell>
          <cell r="E1299" t="str">
            <v>NS09-0207</v>
          </cell>
          <cell r="F1299" t="str">
            <v xml:space="preserve">WINGROAD Y12 - (07-)</v>
          </cell>
          <cell r="G1299" t="str">
            <v>NISSAN</v>
          </cell>
          <cell r="H1299" t="str">
            <v xml:space="preserve">ANCHUI TINCAI SILK CO. LTD</v>
          </cell>
          <cell r="I1299" t="str">
            <v>BUMPER</v>
          </cell>
          <cell r="J1299" t="str">
            <v>BUMPER</v>
          </cell>
          <cell r="K1299">
            <v>65</v>
          </cell>
          <cell r="L1299">
            <v>1463</v>
          </cell>
          <cell r="M1299">
            <v>3900</v>
          </cell>
        </row>
        <row r="1300">
          <cell r="A1300">
            <v>12735</v>
          </cell>
          <cell r="B1300">
            <v>12735</v>
          </cell>
          <cell r="C1300" t="str">
            <v xml:space="preserve">WINGROAD Y12 (08-) - FRONT BUMPER (WITH GRILL)</v>
          </cell>
          <cell r="D1300" t="str">
            <v>Y12/08-BPRF</v>
          </cell>
          <cell r="E1300" t="str">
            <v>NS09-0307</v>
          </cell>
          <cell r="F1300" t="str">
            <v xml:space="preserve">WINGROAD Y12 - (07-)</v>
          </cell>
          <cell r="G1300" t="str">
            <v>NISSAN</v>
          </cell>
          <cell r="H1300" t="str">
            <v xml:space="preserve">ANCHUI TINCAI SILK CO. LTD</v>
          </cell>
          <cell r="I1300" t="str">
            <v>BUMPER</v>
          </cell>
          <cell r="J1300" t="str">
            <v>BUMPER</v>
          </cell>
          <cell r="K1300">
            <v>120</v>
          </cell>
          <cell r="L1300">
            <v>3051.36</v>
          </cell>
          <cell r="M1300">
            <v>4600</v>
          </cell>
        </row>
        <row r="1301">
          <cell r="A1301">
            <v>13643</v>
          </cell>
          <cell r="B1301">
            <v>13643</v>
          </cell>
          <cell r="C1301" t="str">
            <v xml:space="preserve">WINGROAD Y12 (08-) - REAR REVERSE LAMP</v>
          </cell>
          <cell r="D1301" t="str">
            <v>Y12-RRL</v>
          </cell>
          <cell r="E1301" t="str">
            <v>NS09-0305</v>
          </cell>
          <cell r="G1301" t="str">
            <v>NISSAN</v>
          </cell>
          <cell r="H1301" t="str">
            <v xml:space="preserve">ANCHUI TINCAI SILK CO. LTD</v>
          </cell>
          <cell r="I1301" t="str">
            <v xml:space="preserve">FOG LAMP</v>
          </cell>
          <cell r="J1301" t="str">
            <v xml:space="preserve">FOG LAMP</v>
          </cell>
          <cell r="K1301">
            <v>20</v>
          </cell>
          <cell r="L1301">
            <v>450</v>
          </cell>
          <cell r="M1301">
            <v>700</v>
          </cell>
        </row>
        <row r="1302">
          <cell r="A1302">
            <v>13802</v>
          </cell>
          <cell r="B1302">
            <v>13802</v>
          </cell>
          <cell r="C1302" t="str">
            <v xml:space="preserve">WINGROAD Y12 (08-) TAIL LENS - LH</v>
          </cell>
          <cell r="D1302" t="str">
            <v>Y12/08-TLS-LH</v>
          </cell>
          <cell r="E1302" t="str">
            <v>NS09-0302-00</v>
          </cell>
          <cell r="G1302" t="str">
            <v>NISSAN</v>
          </cell>
          <cell r="H1302" t="str">
            <v xml:space="preserve">ANCHUI TINCAI SILK CO. LTD</v>
          </cell>
          <cell r="I1302" t="str">
            <v>LENS</v>
          </cell>
          <cell r="J1302" t="str">
            <v>LENS</v>
          </cell>
          <cell r="K1302">
            <v>25</v>
          </cell>
          <cell r="L1302">
            <v>604</v>
          </cell>
          <cell r="M1302">
            <v>910</v>
          </cell>
        </row>
        <row r="1303">
          <cell r="A1303">
            <v>13803</v>
          </cell>
          <cell r="B1303">
            <v>13803</v>
          </cell>
          <cell r="C1303" t="str">
            <v xml:space="preserve">WINGROAD Y12 (08-) TAIL LENS - RH</v>
          </cell>
          <cell r="D1303" t="str">
            <v>Y12/08-TLS-RH</v>
          </cell>
          <cell r="E1303" t="str">
            <v>NS09-0302-00</v>
          </cell>
          <cell r="G1303" t="str">
            <v>NISSAN</v>
          </cell>
          <cell r="H1303" t="str">
            <v xml:space="preserve">ANCHUI TINCAI SILK CO. LTD</v>
          </cell>
          <cell r="I1303" t="str">
            <v>LENS</v>
          </cell>
          <cell r="J1303" t="str">
            <v>LENS</v>
          </cell>
          <cell r="K1303">
            <v>25</v>
          </cell>
          <cell r="L1303">
            <v>604</v>
          </cell>
          <cell r="M1303">
            <v>910</v>
          </cell>
        </row>
        <row r="1304">
          <cell r="A1304">
            <v>11719</v>
          </cell>
          <cell r="B1304">
            <v>11719</v>
          </cell>
          <cell r="C1304" t="str">
            <v xml:space="preserve">X-TRAIL T30 (01-06) - CORNER LAMP - LH</v>
          </cell>
          <cell r="D1304" t="str">
            <v>XTRAIL-CLA-LH</v>
          </cell>
          <cell r="E1304" t="str">
            <v>NS28-0103A</v>
          </cell>
          <cell r="F1304" t="str">
            <v xml:space="preserve">X-TRAIL (01-03)</v>
          </cell>
          <cell r="G1304" t="str">
            <v>NISSAN</v>
          </cell>
          <cell r="H1304" t="str">
            <v xml:space="preserve">ANCHUI TINCAI SILK CO. LTD</v>
          </cell>
          <cell r="I1304" t="str">
            <v xml:space="preserve">CORNER LAMP</v>
          </cell>
          <cell r="J1304" t="str">
            <v xml:space="preserve">CORNER LAMP</v>
          </cell>
          <cell r="K1304">
            <v>18</v>
          </cell>
          <cell r="L1304">
            <v>459</v>
          </cell>
          <cell r="M1304">
            <v>690</v>
          </cell>
        </row>
        <row r="1305">
          <cell r="A1305">
            <v>11718</v>
          </cell>
          <cell r="B1305">
            <v>11718</v>
          </cell>
          <cell r="C1305" t="str">
            <v xml:space="preserve">X-TRAIL T30 (01-06) - CORNER LAMP - RH</v>
          </cell>
          <cell r="D1305" t="str">
            <v>XTRAIL-CLA-RH</v>
          </cell>
          <cell r="E1305" t="str">
            <v>NS28-0103A</v>
          </cell>
          <cell r="F1305" t="str">
            <v xml:space="preserve">X-TRAIL (01-03)</v>
          </cell>
          <cell r="G1305" t="str">
            <v>NISSAN</v>
          </cell>
          <cell r="H1305" t="str">
            <v xml:space="preserve">ANCHUI TINCAI SILK CO. LTD</v>
          </cell>
          <cell r="I1305" t="str">
            <v xml:space="preserve">CORNER LAMP</v>
          </cell>
          <cell r="J1305" t="str">
            <v xml:space="preserve">CORNER LAMP</v>
          </cell>
          <cell r="K1305">
            <v>18</v>
          </cell>
          <cell r="L1305">
            <v>459</v>
          </cell>
          <cell r="M1305">
            <v>690</v>
          </cell>
        </row>
        <row r="1306">
          <cell r="A1306">
            <v>11094</v>
          </cell>
          <cell r="B1306">
            <v>11094</v>
          </cell>
          <cell r="C1306" t="str">
            <v xml:space="preserve">X-TRAIL T30 (01-06) - HEAD LAMP - LH</v>
          </cell>
          <cell r="D1306" t="str">
            <v>XTRAIL-HLA-LH</v>
          </cell>
          <cell r="E1306" t="str">
            <v>NS28-0101A</v>
          </cell>
          <cell r="G1306" t="str">
            <v>NISSAN</v>
          </cell>
          <cell r="H1306" t="str">
            <v xml:space="preserve">ANCHUI TINCAI SILK CO. LTD</v>
          </cell>
          <cell r="I1306" t="str">
            <v xml:space="preserve">HEAD LAMP</v>
          </cell>
          <cell r="J1306" t="str">
            <v xml:space="preserve">HEAD LAMP</v>
          </cell>
          <cell r="K1306">
            <v>105</v>
          </cell>
          <cell r="L1306">
            <v>2678</v>
          </cell>
          <cell r="M1306">
            <v>4020</v>
          </cell>
        </row>
        <row r="1307">
          <cell r="A1307">
            <v>11093</v>
          </cell>
          <cell r="B1307">
            <v>11093</v>
          </cell>
          <cell r="C1307" t="str">
            <v xml:space="preserve">X-TRAIL T30 (01-06) - HEAD LAMP - RH</v>
          </cell>
          <cell r="D1307" t="str">
            <v>XTRAIL-HLA-RH</v>
          </cell>
          <cell r="E1307" t="str">
            <v>NS28-0101A</v>
          </cell>
          <cell r="G1307" t="str">
            <v>NISSAN</v>
          </cell>
          <cell r="H1307" t="str">
            <v xml:space="preserve">ANCHUI TINCAI SILK CO. LTD</v>
          </cell>
          <cell r="I1307" t="str">
            <v xml:space="preserve">HEAD LAMP</v>
          </cell>
          <cell r="J1307" t="str">
            <v xml:space="preserve">HEAD LAMP</v>
          </cell>
          <cell r="K1307">
            <v>105</v>
          </cell>
          <cell r="L1307">
            <v>2678</v>
          </cell>
          <cell r="M1307">
            <v>4020</v>
          </cell>
        </row>
        <row r="1308">
          <cell r="A1308">
            <v>13526</v>
          </cell>
          <cell r="B1308">
            <v>13526</v>
          </cell>
          <cell r="C1308" t="str">
            <v xml:space="preserve">X-TRAIL T30 (01-06) - REAR HEATED WINDSCREEN (W/1HOLE)</v>
          </cell>
          <cell r="D1308" t="str">
            <v xml:space="preserve">T30 RW/HX-1HL</v>
          </cell>
          <cell r="E1308" t="str">
            <v xml:space="preserve">T30 RW/HX-1HL</v>
          </cell>
          <cell r="F1308" t="str">
            <v xml:space="preserve">NISSAN X-TRAIL T30 (01-06)</v>
          </cell>
          <cell r="G1308" t="str">
            <v>NISSAN</v>
          </cell>
          <cell r="H1308" t="str">
            <v xml:space="preserve">NANJING YUNHAI AUTOMOBILE GLASS &amp; EQUIPMENT MANUFACTURING CO., LTD</v>
          </cell>
          <cell r="I1308" t="str">
            <v>AUTOGLASS</v>
          </cell>
          <cell r="J1308" t="str">
            <v>AUTOGLASS</v>
          </cell>
          <cell r="K1308">
            <v>12.49</v>
          </cell>
          <cell r="L1308">
            <v>1</v>
          </cell>
          <cell r="M1308">
            <v>2500</v>
          </cell>
        </row>
        <row r="1309">
          <cell r="A1309">
            <v>11842</v>
          </cell>
          <cell r="B1309" t="e">
            <v>#N/A</v>
          </cell>
          <cell r="C1309" t="str">
            <v xml:space="preserve">X-TRAIL T30 (01-06) - SIDE MIRROR- 3W - RH</v>
          </cell>
          <cell r="D1309" t="str">
            <v>XTRAIL-SME3W-RH</v>
          </cell>
          <cell r="G1309" t="str">
            <v>NISSAN</v>
          </cell>
          <cell r="H1309" t="str">
            <v xml:space="preserve">AMEX AUTO &amp; HARDWARE LTD</v>
          </cell>
          <cell r="I1309" t="str">
            <v xml:space="preserve">SIDE MIRROR</v>
          </cell>
          <cell r="J1309" t="str">
            <v xml:space="preserve">SIDE MIRROR</v>
          </cell>
          <cell r="K1309">
            <v>0</v>
          </cell>
          <cell r="L1309">
            <v>0</v>
          </cell>
          <cell r="M1309">
            <v>9000</v>
          </cell>
        </row>
        <row r="1310">
          <cell r="A1310">
            <v>12188</v>
          </cell>
          <cell r="B1310">
            <v>12188</v>
          </cell>
          <cell r="C1310" t="str">
            <v xml:space="preserve">X-TRAIL T31 (07-14) - FRONT BUMPER</v>
          </cell>
          <cell r="D1310" t="str">
            <v>T31-BPRF</v>
          </cell>
          <cell r="E1310" t="str">
            <v>NS28-0207</v>
          </cell>
          <cell r="F1310" t="str">
            <v xml:space="preserve">NISSAN X-TRAIL T31 (07-14)</v>
          </cell>
          <cell r="G1310" t="str">
            <v>NISSAN</v>
          </cell>
          <cell r="H1310" t="str">
            <v xml:space="preserve">ANCHUI TINCAI SILK CO. LTD</v>
          </cell>
          <cell r="I1310" t="str">
            <v>BUMPER</v>
          </cell>
          <cell r="J1310" t="str">
            <v>BUMPER</v>
          </cell>
          <cell r="K1310">
            <v>120.5</v>
          </cell>
          <cell r="L1310">
            <v>3073</v>
          </cell>
          <cell r="M1310">
            <v>4600</v>
          </cell>
        </row>
        <row r="1311">
          <cell r="A1311">
            <v>12002</v>
          </cell>
          <cell r="B1311">
            <v>12002</v>
          </cell>
          <cell r="C1311" t="str">
            <v xml:space="preserve">X-TRAIL T31 (07-14) - FRONT DOOR GLASS - LH</v>
          </cell>
          <cell r="D1311" t="str">
            <v xml:space="preserve">T31 FD/LH</v>
          </cell>
          <cell r="E1311" t="str">
            <v xml:space="preserve">140213 FD</v>
          </cell>
          <cell r="F1311" t="str">
            <v xml:space="preserve">NISSAN X-TRAIL T31 (07-14)</v>
          </cell>
          <cell r="G1311" t="str">
            <v>NISSAN</v>
          </cell>
          <cell r="H1311" t="str">
            <v xml:space="preserve">ZHEJIANG DAKE SAFETY GLASS CO.,LTD</v>
          </cell>
          <cell r="I1311" t="str">
            <v>AUTOGLASS</v>
          </cell>
          <cell r="J1311" t="str">
            <v>AUTOGLASS</v>
          </cell>
          <cell r="K1311">
            <v>3.54</v>
          </cell>
          <cell r="L1311">
            <v>549.59</v>
          </cell>
          <cell r="M1311">
            <v>700</v>
          </cell>
        </row>
        <row r="1312">
          <cell r="A1312">
            <v>12003</v>
          </cell>
          <cell r="B1312">
            <v>12003</v>
          </cell>
          <cell r="C1312" t="str">
            <v xml:space="preserve">X-TRAIL T31 (07-14) - FRONT DOOR GLASS - RH</v>
          </cell>
          <cell r="D1312" t="str">
            <v xml:space="preserve">T31 FD/RH</v>
          </cell>
          <cell r="E1312" t="str">
            <v xml:space="preserve">140213 FD</v>
          </cell>
          <cell r="F1312" t="str">
            <v xml:space="preserve">NISSAN X-TRAIL T31 (07-14)</v>
          </cell>
          <cell r="G1312" t="str">
            <v>NISSAN</v>
          </cell>
          <cell r="H1312" t="str">
            <v xml:space="preserve">ZHEJIANG DAKE SAFETY GLASS CO.,LTD</v>
          </cell>
          <cell r="I1312" t="str">
            <v>AUTOGLASS</v>
          </cell>
          <cell r="J1312" t="str">
            <v>AUTOGLASS</v>
          </cell>
          <cell r="K1312">
            <v>3.54</v>
          </cell>
          <cell r="L1312">
            <v>549.59</v>
          </cell>
          <cell r="M1312">
            <v>700</v>
          </cell>
        </row>
        <row r="1313">
          <cell r="A1313">
            <v>12189</v>
          </cell>
          <cell r="B1313">
            <v>12189</v>
          </cell>
          <cell r="C1313" t="str">
            <v xml:space="preserve">X-TRAIL T31 (07-14) - GRILL</v>
          </cell>
          <cell r="D1313" t="str">
            <v>T31-GRL</v>
          </cell>
          <cell r="E1313" t="str">
            <v>NS28-0211</v>
          </cell>
          <cell r="F1313" t="str">
            <v xml:space="preserve">NISSAN X-TRAIL T31 (07-14)</v>
          </cell>
          <cell r="G1313" t="str">
            <v>NISSAN</v>
          </cell>
          <cell r="H1313" t="str">
            <v xml:space="preserve">ANCHUI TINCAI SILK CO. LTD</v>
          </cell>
          <cell r="I1313" t="str">
            <v>GRILL</v>
          </cell>
          <cell r="J1313" t="str">
            <v>GRILL</v>
          </cell>
          <cell r="K1313">
            <v>125</v>
          </cell>
          <cell r="L1313">
            <v>3188</v>
          </cell>
          <cell r="M1313">
            <v>4800</v>
          </cell>
        </row>
        <row r="1314">
          <cell r="A1314">
            <v>12451</v>
          </cell>
          <cell r="B1314">
            <v>12451</v>
          </cell>
          <cell r="C1314" t="str">
            <v xml:space="preserve">X-TRAIL T31 (07-14) - HEAD LAMP (215-11C1) - LH</v>
          </cell>
          <cell r="D1314" t="str">
            <v>T31-HLA-LH</v>
          </cell>
          <cell r="E1314" t="str">
            <v>NS28-0201</v>
          </cell>
          <cell r="F1314" t="str">
            <v xml:space="preserve">NISSAN X-TRAIL T31 (07-14)</v>
          </cell>
          <cell r="G1314" t="str">
            <v>NISSAN</v>
          </cell>
          <cell r="H1314" t="str">
            <v xml:space="preserve">ANCHUI TINCAI SILK CO. LTD</v>
          </cell>
          <cell r="I1314" t="str">
            <v xml:space="preserve">HEAD LAMP</v>
          </cell>
          <cell r="J1314" t="str">
            <v xml:space="preserve">HEAD LAMP</v>
          </cell>
          <cell r="K1314">
            <v>205</v>
          </cell>
          <cell r="L1314">
            <v>5576</v>
          </cell>
          <cell r="M1314">
            <v>8360</v>
          </cell>
        </row>
        <row r="1315">
          <cell r="A1315">
            <v>12450</v>
          </cell>
          <cell r="B1315">
            <v>12450</v>
          </cell>
          <cell r="C1315" t="str">
            <v xml:space="preserve">X-TRAIL T31 (07-14) - HEAD LAMP (215-11C1) - RH</v>
          </cell>
          <cell r="D1315" t="str">
            <v>T31-HLA-RH</v>
          </cell>
          <cell r="E1315" t="str">
            <v>NS28-0201</v>
          </cell>
          <cell r="F1315" t="str">
            <v xml:space="preserve">NISSAN X-TRAIL T31 (07-14)</v>
          </cell>
          <cell r="G1315" t="str">
            <v>NISSAN</v>
          </cell>
          <cell r="H1315" t="str">
            <v xml:space="preserve">ANCHUI TINCAI SILK CO. LTD</v>
          </cell>
          <cell r="I1315" t="str">
            <v xml:space="preserve">HEAD LAMP</v>
          </cell>
          <cell r="J1315" t="str">
            <v xml:space="preserve">HEAD LAMP</v>
          </cell>
          <cell r="K1315">
            <v>205</v>
          </cell>
          <cell r="L1315">
            <v>5576</v>
          </cell>
          <cell r="M1315">
            <v>8360</v>
          </cell>
        </row>
        <row r="1316">
          <cell r="A1316">
            <v>12192</v>
          </cell>
          <cell r="B1316">
            <v>12192</v>
          </cell>
          <cell r="C1316" t="str">
            <v xml:space="preserve">X-TRAIL T31 (07-14) - INNER FENDER - LH</v>
          </cell>
          <cell r="D1316" t="str">
            <v>T31-IF-LH</v>
          </cell>
          <cell r="E1316" t="str">
            <v>NS28-0216-1</v>
          </cell>
          <cell r="F1316" t="str">
            <v xml:space="preserve">NISSAN X-TRAIL T31 (07-14)</v>
          </cell>
          <cell r="G1316" t="str">
            <v>NISSAN</v>
          </cell>
          <cell r="H1316" t="str">
            <v xml:space="preserve">ANCHUI TINCAI SILK CO. LTD</v>
          </cell>
          <cell r="I1316" t="str">
            <v>FENDERS</v>
          </cell>
          <cell r="J1316" t="str">
            <v>FENDERS</v>
          </cell>
          <cell r="K1316">
            <v>3.49</v>
          </cell>
          <cell r="L1316">
            <v>545</v>
          </cell>
          <cell r="M1316">
            <v>850</v>
          </cell>
        </row>
        <row r="1317">
          <cell r="A1317">
            <v>12191</v>
          </cell>
          <cell r="B1317">
            <v>12191</v>
          </cell>
          <cell r="C1317" t="str">
            <v xml:space="preserve">X-TRAIL T31 (07-14) - INNER FENDER - RH</v>
          </cell>
          <cell r="D1317" t="str">
            <v>T31-IF-RH</v>
          </cell>
          <cell r="E1317" t="str">
            <v>NS28-0216-1</v>
          </cell>
          <cell r="F1317" t="str">
            <v xml:space="preserve">NISSAN X-TRAIL T31 (07-14)</v>
          </cell>
          <cell r="G1317" t="str">
            <v>NISSAN</v>
          </cell>
          <cell r="H1317" t="str">
            <v xml:space="preserve">ANCHUI TINCAI SILK CO. LTD</v>
          </cell>
          <cell r="I1317" t="str">
            <v>FENDERS</v>
          </cell>
          <cell r="J1317" t="str">
            <v>FENDERS</v>
          </cell>
          <cell r="K1317">
            <v>3.49</v>
          </cell>
          <cell r="L1317">
            <v>545</v>
          </cell>
          <cell r="M1317">
            <v>850</v>
          </cell>
        </row>
        <row r="1318">
          <cell r="A1318">
            <v>12898</v>
          </cell>
          <cell r="B1318" t="e">
            <v>#N/A</v>
          </cell>
          <cell r="C1318" t="str">
            <v xml:space="preserve">X-TRAIL T31 (07-14) - LAMINATED FRONT WINDSCREEN (BROKEN)</v>
          </cell>
          <cell r="D1318" t="str">
            <v>T31-R-LFW/B</v>
          </cell>
          <cell r="E1318" t="str">
            <v xml:space="preserve">140213 LFW</v>
          </cell>
          <cell r="F1318" t="str">
            <v xml:space="preserve">NISSAN X-TRAIL T31 (07-14)</v>
          </cell>
          <cell r="G1318" t="str">
            <v>NISSAN</v>
          </cell>
          <cell r="H1318" t="str">
            <v xml:space="preserve">ZHEJIANG DAKE SAFETY GLASS CO.,LTD</v>
          </cell>
          <cell r="I1318" t="str">
            <v>AUTOGLASS</v>
          </cell>
          <cell r="J1318" t="str">
            <v>AUTOGLASS</v>
          </cell>
          <cell r="K1318">
            <v>18.28</v>
          </cell>
          <cell r="L1318">
            <v>2797</v>
          </cell>
          <cell r="M1318">
            <v>4340</v>
          </cell>
        </row>
        <row r="1319">
          <cell r="A1319">
            <v>12187</v>
          </cell>
          <cell r="B1319">
            <v>12187</v>
          </cell>
          <cell r="C1319" t="str">
            <v xml:space="preserve">X-TRAIL T31 (07-14) - REAR BUMPER</v>
          </cell>
          <cell r="D1319" t="str">
            <v>T31-BPRR</v>
          </cell>
          <cell r="E1319" t="str">
            <v>NS28-0208</v>
          </cell>
          <cell r="F1319" t="str">
            <v xml:space="preserve">NISSAN X-TRAIL T31 (07-14)</v>
          </cell>
          <cell r="G1319" t="str">
            <v>NISSAN</v>
          </cell>
          <cell r="H1319" t="str">
            <v xml:space="preserve">ANCHUI TINCAI SILK CO. LTD</v>
          </cell>
          <cell r="I1319" t="str">
            <v>BUMPER</v>
          </cell>
          <cell r="J1319" t="str">
            <v>BUMPER</v>
          </cell>
          <cell r="K1319">
            <v>130.5</v>
          </cell>
          <cell r="L1319">
            <v>2936</v>
          </cell>
          <cell r="M1319">
            <v>4550</v>
          </cell>
        </row>
        <row r="1320">
          <cell r="A1320">
            <v>12225</v>
          </cell>
          <cell r="B1320">
            <v>12225</v>
          </cell>
          <cell r="C1320" t="str">
            <v xml:space="preserve">X-TRAIL T31 (07-14) - REAR BUMPER STRIP - LH</v>
          </cell>
          <cell r="D1320" t="str">
            <v>T31-RBPRS-LH</v>
          </cell>
          <cell r="E1320" t="str">
            <v>NS28-0208-1</v>
          </cell>
          <cell r="F1320" t="str">
            <v xml:space="preserve">NISSAN X-TRAIL T31 (07-14)</v>
          </cell>
          <cell r="G1320" t="str">
            <v>NISSAN</v>
          </cell>
          <cell r="H1320" t="str">
            <v xml:space="preserve">ANCHUI TINCAI SILK CO. LTD</v>
          </cell>
          <cell r="I1320" t="str">
            <v>BUMPER</v>
          </cell>
          <cell r="J1320" t="str">
            <v>BUMPER</v>
          </cell>
          <cell r="K1320">
            <v>3.32</v>
          </cell>
          <cell r="L1320">
            <v>519</v>
          </cell>
          <cell r="M1320">
            <v>800</v>
          </cell>
        </row>
        <row r="1321">
          <cell r="A1321">
            <v>12190</v>
          </cell>
          <cell r="B1321">
            <v>12190</v>
          </cell>
          <cell r="C1321" t="str">
            <v xml:space="preserve">X-TRAIL T31 (07-14) - REAR BUMPER STRIP - RH</v>
          </cell>
          <cell r="D1321" t="str">
            <v>T31-RBPRS-RH</v>
          </cell>
          <cell r="E1321" t="str">
            <v>NS28-0208-1</v>
          </cell>
          <cell r="F1321" t="str">
            <v xml:space="preserve">NISSAN X-TRAIL T31 (07-14)</v>
          </cell>
          <cell r="G1321" t="str">
            <v>NISSAN</v>
          </cell>
          <cell r="H1321" t="str">
            <v xml:space="preserve">ANCHUI TINCAI SILK CO. LTD</v>
          </cell>
          <cell r="I1321" t="str">
            <v>BUMPER</v>
          </cell>
          <cell r="J1321" t="str">
            <v>BUMPER</v>
          </cell>
          <cell r="K1321">
            <v>3.32</v>
          </cell>
          <cell r="L1321">
            <v>519</v>
          </cell>
          <cell r="M1321">
            <v>800</v>
          </cell>
        </row>
        <row r="1322">
          <cell r="A1322">
            <v>12151</v>
          </cell>
          <cell r="B1322" t="e">
            <v>#N/A</v>
          </cell>
          <cell r="C1322" t="str">
            <v xml:space="preserve">OPEL CORSA - FRONT BUMPER (GREY)</v>
          </cell>
          <cell r="D1322" t="str">
            <v>CORSA-BPRF</v>
          </cell>
          <cell r="G1322" t="str">
            <v>OPEL</v>
          </cell>
          <cell r="H1322" t="str">
            <v xml:space="preserve">PAYLESS CAR HIRE &amp; TOURS LTD</v>
          </cell>
          <cell r="I1322" t="str">
            <v>BUMPER</v>
          </cell>
          <cell r="J1322" t="str">
            <v>BUMPER</v>
          </cell>
          <cell r="K1322">
            <v>21.98</v>
          </cell>
          <cell r="L1322">
            <v>3283</v>
          </cell>
          <cell r="M1322">
            <v>5090</v>
          </cell>
        </row>
        <row r="1323">
          <cell r="A1323">
            <v>11182</v>
          </cell>
          <cell r="B1323" t="e">
            <v>#N/A</v>
          </cell>
          <cell r="C1323" t="str">
            <v xml:space="preserve">PEUGEOT - 14 INCH - WHEEL CAP SET</v>
          </cell>
          <cell r="D1323" t="str">
            <v>PEUGEOT-WCS</v>
          </cell>
          <cell r="G1323" t="str">
            <v>PEUGEOT</v>
          </cell>
          <cell r="H1323" t="str">
            <v xml:space="preserve">PAYLESS CAR HIRE &amp; TOURS LTD</v>
          </cell>
          <cell r="I1323" t="str">
            <v xml:space="preserve">WHEEL CAPS</v>
          </cell>
          <cell r="J1323" t="str">
            <v xml:space="preserve">WHEEL CAPS</v>
          </cell>
          <cell r="K1323">
            <v>0</v>
          </cell>
          <cell r="L1323">
            <v>0</v>
          </cell>
          <cell r="M1323">
            <v>0</v>
          </cell>
        </row>
        <row r="1324">
          <cell r="A1324">
            <v>11833</v>
          </cell>
          <cell r="B1324" t="e">
            <v>#N/A</v>
          </cell>
          <cell r="C1324" t="str">
            <v xml:space="preserve">PEUGEOT 504 P/UP TAIL LAMP</v>
          </cell>
          <cell r="D1324" t="str">
            <v>504-TLA</v>
          </cell>
          <cell r="F1324">
            <v>504</v>
          </cell>
          <cell r="G1324" t="str">
            <v>PEUGEOT</v>
          </cell>
          <cell r="H1324" t="str">
            <v xml:space="preserve">KAJAL AUTO SPARES LTD</v>
          </cell>
          <cell r="I1324" t="str">
            <v xml:space="preserve">TAIL LAMP</v>
          </cell>
          <cell r="J1324" t="str">
            <v xml:space="preserve">TAIL LAMP</v>
          </cell>
          <cell r="K1324">
            <v>0</v>
          </cell>
          <cell r="L1324">
            <v>150</v>
          </cell>
          <cell r="M1324">
            <v>230</v>
          </cell>
        </row>
        <row r="1325">
          <cell r="A1325">
            <v>12866</v>
          </cell>
          <cell r="B1325">
            <v>12866</v>
          </cell>
          <cell r="C1325" t="str">
            <v xml:space="preserve">PEUGEOT 504 4D SEDAN/5D WAGON (68-84) - LAMINATED FRONT WINDSCREEN</v>
          </cell>
          <cell r="D1325" t="str">
            <v xml:space="preserve">504 LFW/X</v>
          </cell>
          <cell r="E1325" t="str">
            <v xml:space="preserve">450480 LFW</v>
          </cell>
          <cell r="F1325" t="str">
            <v xml:space="preserve">PEUGEOT 504</v>
          </cell>
          <cell r="G1325" t="str">
            <v>PEUGEOT</v>
          </cell>
          <cell r="H1325" t="str">
            <v xml:space="preserve">ZHEJIANG DAKE SAFETY GLASS CO.,LTD</v>
          </cell>
          <cell r="I1325" t="str">
            <v>AUTOGLASS</v>
          </cell>
          <cell r="J1325" t="str">
            <v>AUTOGLASS</v>
          </cell>
          <cell r="K1325">
            <v>11.4</v>
          </cell>
          <cell r="L1325">
            <v>1899.53</v>
          </cell>
          <cell r="M1325">
            <v>2400</v>
          </cell>
        </row>
        <row r="1326">
          <cell r="A1326">
            <v>13901</v>
          </cell>
          <cell r="B1326">
            <v>13901</v>
          </cell>
          <cell r="C1326" t="str">
            <v xml:space="preserve">PEUGEOT 406 - LAMINATED FRONT WINDSCREEN</v>
          </cell>
          <cell r="D1326" t="str">
            <v xml:space="preserve">406 LFW/X</v>
          </cell>
          <cell r="E1326" t="str">
            <v>PG061-000-0L</v>
          </cell>
          <cell r="F1326" t="str">
            <v xml:space="preserve">PEUGEOT 406</v>
          </cell>
          <cell r="G1326" t="str">
            <v>PEUGEOT</v>
          </cell>
          <cell r="H1326" t="str">
            <v xml:space="preserve">BSG AUTO GLASS CO. LTD</v>
          </cell>
          <cell r="I1326" t="str">
            <v>AUTOGLASS</v>
          </cell>
          <cell r="J1326" t="str">
            <v>AUTOGLASS</v>
          </cell>
          <cell r="K1326">
            <v>16.62</v>
          </cell>
          <cell r="L1326">
            <v>2769.31</v>
          </cell>
          <cell r="M1326">
            <v>3670</v>
          </cell>
        </row>
        <row r="1327">
          <cell r="A1327">
            <v>13894</v>
          </cell>
          <cell r="B1327" t="e">
            <v>#N/A</v>
          </cell>
          <cell r="C1327" t="str">
            <v xml:space="preserve">PEUGEOT 406 SALOON/WAGON (95-04) - LAMINATED FRONT WINDSCREEN</v>
          </cell>
          <cell r="D1327" t="str">
            <v xml:space="preserve">406 LFW/X</v>
          </cell>
          <cell r="E1327" t="str">
            <v>PG061-000-0L</v>
          </cell>
          <cell r="F1327" t="str">
            <v xml:space="preserve">PEUGEOT 406</v>
          </cell>
          <cell r="G1327" t="str">
            <v>PEUGEOT</v>
          </cell>
          <cell r="H1327" t="str">
            <v xml:space="preserve">ZHEJIANG DAKE SAFETY GLASS CO.,LTD</v>
          </cell>
          <cell r="I1327" t="str">
            <v>AUTOGLASS</v>
          </cell>
          <cell r="J1327" t="str">
            <v>AUTOGLASS</v>
          </cell>
          <cell r="K1327">
            <v>11.24</v>
          </cell>
          <cell r="L1327">
            <v>1</v>
          </cell>
          <cell r="M1327">
            <v>2300</v>
          </cell>
        </row>
        <row r="1328">
          <cell r="A1328">
            <v>13719</v>
          </cell>
          <cell r="B1328" t="e">
            <v>#N/A</v>
          </cell>
          <cell r="C1328" t="str">
            <v xml:space="preserve">PEUGEOT 504 (68-85) - HEAD GLASS - RH</v>
          </cell>
          <cell r="D1328" t="str">
            <v xml:space="preserve"> 504/68-HGS-RH </v>
          </cell>
          <cell r="E1328" t="str">
            <v xml:space="preserve">SI 9001</v>
          </cell>
          <cell r="G1328" t="str">
            <v xml:space="preserve">PEUGEOT </v>
          </cell>
          <cell r="H1328" t="str">
            <v xml:space="preserve">SUN IMPEX </v>
          </cell>
          <cell r="I1328" t="str">
            <v xml:space="preserve">HEAD GLASS</v>
          </cell>
          <cell r="J1328" t="str">
            <v xml:space="preserve">HEAD GLASS</v>
          </cell>
          <cell r="K1328">
            <v>1</v>
          </cell>
          <cell r="L1328">
            <v>156</v>
          </cell>
          <cell r="M1328">
            <v>240</v>
          </cell>
        </row>
        <row r="1329">
          <cell r="A1329">
            <v>13720</v>
          </cell>
          <cell r="B1329" t="e">
            <v>#N/A</v>
          </cell>
          <cell r="C1329" t="str">
            <v xml:space="preserve">PEUGEOT 504 (68-85) - HEAD GLASS - LH</v>
          </cell>
          <cell r="D1329" t="str">
            <v xml:space="preserve"> 504/68-HGS-LH </v>
          </cell>
          <cell r="E1329" t="str">
            <v xml:space="preserve">SI 9001</v>
          </cell>
          <cell r="G1329" t="str">
            <v xml:space="preserve">PEUGEOT </v>
          </cell>
          <cell r="H1329" t="str">
            <v xml:space="preserve">SUN IMPEX </v>
          </cell>
          <cell r="I1329" t="str">
            <v xml:space="preserve">HEAD GLASS</v>
          </cell>
          <cell r="J1329" t="str">
            <v xml:space="preserve">HEAD GLASS</v>
          </cell>
          <cell r="K1329">
            <v>1</v>
          </cell>
          <cell r="L1329">
            <v>156</v>
          </cell>
          <cell r="M1329">
            <v>240</v>
          </cell>
        </row>
        <row r="1330">
          <cell r="A1330">
            <v>12818</v>
          </cell>
          <cell r="B1330" t="e">
            <v>#N/A</v>
          </cell>
          <cell r="C1330" t="str">
            <v xml:space="preserve">RENAULT PREM, KERAX (96-), VOLVO FE TRUCK (07-) - LAMINATED FRONT WINDSCREEN</v>
          </cell>
          <cell r="D1330" t="str">
            <v>RE-LFW-PREMIUN</v>
          </cell>
          <cell r="G1330" t="str">
            <v>RENAULT</v>
          </cell>
          <cell r="H1330" t="str">
            <v xml:space="preserve">SHAMAS MOTOR PARTS LTD</v>
          </cell>
          <cell r="I1330" t="str">
            <v>AUTOGLASS</v>
          </cell>
          <cell r="J1330" t="str">
            <v>AUTOGLASS</v>
          </cell>
          <cell r="K1330">
            <v>0</v>
          </cell>
          <cell r="L1330">
            <v>0</v>
          </cell>
          <cell r="M1330">
            <v>0</v>
          </cell>
        </row>
        <row r="1331">
          <cell r="A1331">
            <v>13517</v>
          </cell>
          <cell r="B1331">
            <v>13517</v>
          </cell>
          <cell r="C1331" t="str">
            <v xml:space="preserve">SUBARU FORESTER 4D UTILITY (03-) - LAMINATED FRONT WINDSCREEN</v>
          </cell>
          <cell r="D1331" t="str">
            <v xml:space="preserve">SG5 LFW/XH</v>
          </cell>
          <cell r="E1331" t="str">
            <v xml:space="preserve">190329-1 LFW</v>
          </cell>
          <cell r="F1331" t="str">
            <v xml:space="preserve">FORESTER 4D UTILITY (03-)</v>
          </cell>
          <cell r="G1331" t="str">
            <v>SUBARU</v>
          </cell>
          <cell r="H1331" t="str">
            <v xml:space="preserve">ZHEJIANG DAKE SAFETY GLASS CO.,LTD</v>
          </cell>
          <cell r="I1331" t="str">
            <v>AUTOGLASS</v>
          </cell>
          <cell r="J1331" t="str">
            <v>AUTOGLASS</v>
          </cell>
          <cell r="K1331">
            <v>15.79</v>
          </cell>
          <cell r="L1331">
            <v>2631.01</v>
          </cell>
          <cell r="M1331">
            <v>3200</v>
          </cell>
        </row>
        <row r="1332">
          <cell r="A1332">
            <v>13516</v>
          </cell>
          <cell r="B1332">
            <v>13516</v>
          </cell>
          <cell r="C1332" t="str">
            <v xml:space="preserve">SUBARU FORESTER SF5 4D UTILITY (98-) - LAMINATED FRONT WINDSCREEN</v>
          </cell>
          <cell r="D1332" t="str">
            <v xml:space="preserve">SF5A55D LFW/X</v>
          </cell>
          <cell r="E1332" t="str">
            <v xml:space="preserve">1901035 LFW</v>
          </cell>
          <cell r="F1332" t="str">
            <v xml:space="preserve">FORESTER 4D UTILITY (98-)</v>
          </cell>
          <cell r="G1332" t="str">
            <v>SUBARU</v>
          </cell>
          <cell r="H1332" t="str">
            <v xml:space="preserve">ZHEJIANG DAKE SAFETY GLASS CO.,LTD</v>
          </cell>
          <cell r="I1332" t="str">
            <v>AUTOGLASS</v>
          </cell>
          <cell r="J1332" t="str">
            <v>AUTOGLASS</v>
          </cell>
          <cell r="K1332">
            <v>17.559999999999999</v>
          </cell>
          <cell r="L1332">
            <v>2925.94</v>
          </cell>
          <cell r="M1332">
            <v>3700</v>
          </cell>
        </row>
        <row r="1333">
          <cell r="A1333">
            <v>13762</v>
          </cell>
          <cell r="B1333">
            <v>13762</v>
          </cell>
          <cell r="C1333" t="str">
            <v xml:space="preserve">SUBARU FORESTER SH5 5D SUV (08-12) - LAMINATED FRONT WINDSCREEN</v>
          </cell>
          <cell r="D1333" t="str">
            <v xml:space="preserve">SUB-SH5-VCP LFW/X</v>
          </cell>
          <cell r="E1333" t="str">
            <v>1454*914</v>
          </cell>
          <cell r="F1333" t="str">
            <v>SUBARU</v>
          </cell>
          <cell r="G1333" t="str">
            <v>SUBARU</v>
          </cell>
          <cell r="H1333" t="str">
            <v xml:space="preserve">XINYI AUTOMOBILE GLASS (SHENZHEN) CO. LTD</v>
          </cell>
          <cell r="I1333" t="str">
            <v>AUTOGLASS</v>
          </cell>
          <cell r="J1333" t="str">
            <v>AUTOGLASS</v>
          </cell>
          <cell r="K1333">
            <v>17.36</v>
          </cell>
          <cell r="L1333">
            <v>2892.61</v>
          </cell>
          <cell r="M1333">
            <v>4000</v>
          </cell>
        </row>
        <row r="1334">
          <cell r="A1334">
            <v>12004</v>
          </cell>
          <cell r="B1334">
            <v>12004</v>
          </cell>
          <cell r="C1334" t="str">
            <v xml:space="preserve">SUBARU IMPREZA 44S 4D SEDAN (00-) - LAMINATED FRONT WINDSCREEN</v>
          </cell>
          <cell r="D1334" t="str">
            <v xml:space="preserve">44S-CP LFW/X</v>
          </cell>
          <cell r="E1334" t="str">
            <v xml:space="preserve">1901021 LFW</v>
          </cell>
          <cell r="F1334" t="str">
            <v xml:space="preserve">SUBARU IMPREZA SEDAN 2000-</v>
          </cell>
          <cell r="G1334" t="str">
            <v>SUBARU</v>
          </cell>
          <cell r="H1334" t="str">
            <v xml:space="preserve">ZHEJIANG DAKE SAFETY GLASS CO.,LTD</v>
          </cell>
          <cell r="I1334" t="str">
            <v>AUTOGLASS</v>
          </cell>
          <cell r="J1334" t="str">
            <v>AUTOGLASS</v>
          </cell>
          <cell r="K1334">
            <v>17.36</v>
          </cell>
          <cell r="L1334">
            <v>2892.61</v>
          </cell>
          <cell r="M1334">
            <v>3600</v>
          </cell>
        </row>
        <row r="1335">
          <cell r="A1335">
            <v>13756</v>
          </cell>
          <cell r="B1335">
            <v>13756</v>
          </cell>
          <cell r="C1335" t="str">
            <v xml:space="preserve">SUBARU IMPREZA 44WS WRX 5D WAGON (02-) - LAMINATED FRONT WINDSCREEN</v>
          </cell>
          <cell r="D1335" t="str">
            <v xml:space="preserve">44WS LFW/X</v>
          </cell>
          <cell r="E1335" t="str">
            <v>1468*928</v>
          </cell>
          <cell r="F1335" t="str">
            <v>SUBARU</v>
          </cell>
          <cell r="G1335" t="str">
            <v>SUBARU</v>
          </cell>
          <cell r="H1335" t="str">
            <v xml:space="preserve">XINYI AUTOMOBILE GLASS (SHENZHEN) CO. LTD</v>
          </cell>
          <cell r="I1335" t="str">
            <v>AUTOGLASS</v>
          </cell>
          <cell r="J1335" t="str">
            <v>AUTOGLASS</v>
          </cell>
          <cell r="K1335">
            <v>17.100000000000001</v>
          </cell>
          <cell r="L1335">
            <v>2849.29</v>
          </cell>
          <cell r="M1335">
            <v>3700</v>
          </cell>
        </row>
        <row r="1336">
          <cell r="A1336">
            <v>13727</v>
          </cell>
          <cell r="B1336">
            <v>13727</v>
          </cell>
          <cell r="C1336" t="str">
            <v xml:space="preserve">SUBARU IMPREZA 55N (97-) - HEAD GLASS - LH</v>
          </cell>
          <cell r="D1336" t="str">
            <v>55N/97-HGS-LH</v>
          </cell>
          <cell r="E1336" t="str">
            <v xml:space="preserve">SI 9512</v>
          </cell>
          <cell r="G1336" t="str">
            <v xml:space="preserve">SUBARU </v>
          </cell>
          <cell r="H1336" t="str">
            <v xml:space="preserve">SUN IMPEX </v>
          </cell>
          <cell r="I1336" t="str">
            <v xml:space="preserve">HEAD GLASS</v>
          </cell>
          <cell r="J1336" t="str">
            <v xml:space="preserve">HEAD GLASS</v>
          </cell>
          <cell r="K1336">
            <v>2</v>
          </cell>
          <cell r="L1336">
            <v>313</v>
          </cell>
          <cell r="M1336">
            <v>480</v>
          </cell>
        </row>
        <row r="1337">
          <cell r="A1337">
            <v>13726</v>
          </cell>
          <cell r="B1337">
            <v>13726</v>
          </cell>
          <cell r="C1337" t="str">
            <v xml:space="preserve">SUBARU IMPREZA 55N (97-) - HEAD GLASS - RH</v>
          </cell>
          <cell r="D1337" t="str">
            <v>55N/97-HGS-RH</v>
          </cell>
          <cell r="E1337" t="str">
            <v xml:space="preserve">SI 9512</v>
          </cell>
          <cell r="G1337" t="str">
            <v xml:space="preserve">SUBARU </v>
          </cell>
          <cell r="H1337" t="str">
            <v xml:space="preserve">SUN IMPEX </v>
          </cell>
          <cell r="I1337" t="str">
            <v xml:space="preserve">HEAD GLASS</v>
          </cell>
          <cell r="J1337" t="str">
            <v xml:space="preserve">HEAD GLASS</v>
          </cell>
          <cell r="K1337">
            <v>2</v>
          </cell>
          <cell r="L1337">
            <v>313</v>
          </cell>
          <cell r="M1337">
            <v>480</v>
          </cell>
        </row>
        <row r="1338">
          <cell r="A1338">
            <v>11898</v>
          </cell>
          <cell r="B1338">
            <v>11898</v>
          </cell>
          <cell r="C1338" t="str">
            <v xml:space="preserve">SUBARU IMPREZA 55N 4D SEDAN/5D WAGON/2D COUPE (92-) - LAMINATED FRONT WINDSCREEN</v>
          </cell>
          <cell r="D1338" t="str">
            <v xml:space="preserve">55N LFW/X</v>
          </cell>
          <cell r="E1338" t="str">
            <v xml:space="preserve">190326 LFW</v>
          </cell>
          <cell r="F1338" t="str">
            <v xml:space="preserve">SUBARU IMPREZA SEDAN SPORTS-WAGON (92-)</v>
          </cell>
          <cell r="G1338" t="str">
            <v>SUBARU</v>
          </cell>
          <cell r="H1338" t="str">
            <v xml:space="preserve">ZHEJIANG DAKE SAFETY GLASS CO.,LTD</v>
          </cell>
          <cell r="I1338" t="str">
            <v>AUTOGLASS</v>
          </cell>
          <cell r="J1338" t="str">
            <v>AUTOGLASS</v>
          </cell>
          <cell r="K1338">
            <v>16.64</v>
          </cell>
          <cell r="L1338">
            <v>2772.64</v>
          </cell>
          <cell r="M1338">
            <v>3500</v>
          </cell>
        </row>
        <row r="1339">
          <cell r="A1339">
            <v>12954</v>
          </cell>
          <cell r="B1339" t="e">
            <v>#N/A</v>
          </cell>
          <cell r="C1339" t="str">
            <v xml:space="preserve">SUBARU IMPREZA SEDAN 2000 (BROKEN)- - LAMINATED FRONT WINDSCREEN</v>
          </cell>
          <cell r="D1339" t="str">
            <v xml:space="preserve">44S-CP LFW/X</v>
          </cell>
          <cell r="E1339" t="str">
            <v xml:space="preserve">1901021 LFW</v>
          </cell>
          <cell r="F1339" t="str">
            <v xml:space="preserve">SUBARU IMPREZA SEDAN 2000-</v>
          </cell>
          <cell r="G1339" t="str">
            <v>SUBARU</v>
          </cell>
          <cell r="H1339" t="str">
            <v xml:space="preserve">ZHEJIANG DAKE SAFETY GLASS CO.,LTD</v>
          </cell>
          <cell r="I1339" t="str">
            <v>AUTOGLASS</v>
          </cell>
          <cell r="J1339" t="str">
            <v>AUTOGLASS</v>
          </cell>
          <cell r="K1339">
            <v>17.329999999999998</v>
          </cell>
          <cell r="L1339">
            <v>2640</v>
          </cell>
          <cell r="M1339">
            <v>4090</v>
          </cell>
        </row>
        <row r="1340">
          <cell r="A1340">
            <v>12507</v>
          </cell>
          <cell r="B1340" t="e">
            <v>#N/A</v>
          </cell>
          <cell r="C1340" t="str">
            <v xml:space="preserve">SUBARU IMPREZA SEDAN SPORTS-WAGON (92-) - LAMINATED FRONT WINDSCREEN - (BROKEN)</v>
          </cell>
          <cell r="D1340" t="str">
            <v xml:space="preserve">55N LFW/X/B</v>
          </cell>
          <cell r="F1340" t="str">
            <v xml:space="preserve">SUBARU IMPREZA SEDAN SPORTS-WAGON (92-)</v>
          </cell>
          <cell r="G1340" t="str">
            <v>SUBARU</v>
          </cell>
          <cell r="H1340" t="str">
            <v xml:space="preserve">ZHEJIANG DAKE SAFETY GLASS CO.,LTD</v>
          </cell>
          <cell r="I1340" t="str">
            <v>AUTOGLASS</v>
          </cell>
          <cell r="J1340" t="str">
            <v>AUTOGLASS</v>
          </cell>
          <cell r="K1340">
            <v>18.55</v>
          </cell>
          <cell r="L1340">
            <v>2861</v>
          </cell>
          <cell r="M1340">
            <v>4430</v>
          </cell>
        </row>
        <row r="1341">
          <cell r="A1341">
            <v>13754</v>
          </cell>
          <cell r="B1341">
            <v>13754</v>
          </cell>
          <cell r="C1341" t="str">
            <v xml:space="preserve">SUBARU IMPREZA ZR1 5D HATCHBACK (09/07) - LAMINATED FRONT WINDSCREEN</v>
          </cell>
          <cell r="D1341" t="str">
            <v xml:space="preserve">ZR1-VCP LFW/X</v>
          </cell>
          <cell r="E1341" t="str">
            <v>1389*914</v>
          </cell>
          <cell r="F1341" t="str">
            <v>SUBARU</v>
          </cell>
          <cell r="G1341" t="str">
            <v>SUBARU</v>
          </cell>
          <cell r="H1341" t="str">
            <v xml:space="preserve">XINYI AUTOMOBILE GLASS (SHENZHEN) CO., LTD</v>
          </cell>
          <cell r="I1341" t="str">
            <v>AUTOGLASS</v>
          </cell>
          <cell r="J1341" t="str">
            <v>AUTOGLASS</v>
          </cell>
          <cell r="K1341">
            <v>15.94</v>
          </cell>
          <cell r="L1341">
            <v>2656</v>
          </cell>
          <cell r="M1341">
            <v>3300</v>
          </cell>
        </row>
        <row r="1342">
          <cell r="A1342">
            <v>12086</v>
          </cell>
          <cell r="B1342">
            <v>12086</v>
          </cell>
          <cell r="C1342" t="str">
            <v xml:space="preserve">SUBARU LEGACY 44B 4D SEDAN/44BW 5D WAGON (89-93) - LAMINATED FRONT WINDSCREEN</v>
          </cell>
          <cell r="D1342" t="str">
            <v xml:space="preserve">44B LFW/X</v>
          </cell>
          <cell r="E1342" t="str">
            <v xml:space="preserve">190324 LFWX</v>
          </cell>
          <cell r="F1342" t="str">
            <v xml:space="preserve">SUBARU LEGACY SEDAN 44BW/ WAGOON (89-93)</v>
          </cell>
          <cell r="G1342" t="str">
            <v>SUBARU</v>
          </cell>
          <cell r="H1342" t="str">
            <v xml:space="preserve">ZHEJIANG DAKE SAFETY GLASS CO.,LTD</v>
          </cell>
          <cell r="I1342" t="str">
            <v>AUTOGLASS</v>
          </cell>
          <cell r="J1342" t="str">
            <v>AUTOGLASS</v>
          </cell>
          <cell r="K1342">
            <v>18.27</v>
          </cell>
          <cell r="L1342">
            <v>3044.24</v>
          </cell>
          <cell r="M1342">
            <v>3800</v>
          </cell>
        </row>
        <row r="1343">
          <cell r="A1343">
            <v>12005</v>
          </cell>
          <cell r="B1343">
            <v>12005</v>
          </cell>
          <cell r="C1343" t="str">
            <v xml:space="preserve">SUBARU LEGACY B4 BL5 4D SEDAN (03-09) -  REAR  HEATED WINDSCREEN</v>
          </cell>
          <cell r="D1343" t="str">
            <v xml:space="preserve">BL5 RW/H/X</v>
          </cell>
          <cell r="E1343" t="str">
            <v>1240*743</v>
          </cell>
          <cell r="F1343" t="str">
            <v xml:space="preserve">SUBARU LEGACY B4 (03-)</v>
          </cell>
          <cell r="G1343" t="str">
            <v>SUBARU</v>
          </cell>
          <cell r="H1343" t="str">
            <v xml:space="preserve">XINYI AUTOMOBILE GLASS (SHENZHEN) CO. LTD</v>
          </cell>
          <cell r="I1343" t="str">
            <v>AUTOGLASS</v>
          </cell>
          <cell r="J1343" t="str">
            <v>AUTOGLASS</v>
          </cell>
          <cell r="K1343">
            <v>13.35</v>
          </cell>
          <cell r="L1343">
            <v>2143</v>
          </cell>
          <cell r="M1343">
            <v>2800</v>
          </cell>
        </row>
        <row r="1344">
          <cell r="A1344">
            <v>13520</v>
          </cell>
          <cell r="B1344">
            <v>13520</v>
          </cell>
          <cell r="C1344" t="str">
            <v xml:space="preserve">SUBARU LEGACY B4 BL5 4D SEDAN/BP5 5D WAGON (03-09) - LAMINATED FRONT WINDSCREEN</v>
          </cell>
          <cell r="D1344" t="str">
            <v xml:space="preserve">BL5-R-VCP LFW/X</v>
          </cell>
          <cell r="E1344" t="str">
            <v>1450*923</v>
          </cell>
          <cell r="F1344" t="str">
            <v xml:space="preserve">SUBARU LEGACY B4 (03-)</v>
          </cell>
          <cell r="G1344" t="str">
            <v>SUBARU</v>
          </cell>
          <cell r="H1344" t="str">
            <v xml:space="preserve">ZHEJIANG DAKE SAFETY GLASS CO.,LTD</v>
          </cell>
          <cell r="I1344" t="str">
            <v>AUTOGLASS</v>
          </cell>
          <cell r="J1344" t="str">
            <v>AUTOGLASS</v>
          </cell>
          <cell r="K1344">
            <v>17.47</v>
          </cell>
          <cell r="L1344">
            <v>3130.62</v>
          </cell>
          <cell r="M1344">
            <v>3900</v>
          </cell>
        </row>
        <row r="1345">
          <cell r="A1345">
            <v>13731</v>
          </cell>
          <cell r="B1345">
            <v>13731</v>
          </cell>
          <cell r="C1345" t="str">
            <v xml:space="preserve">SUBARU LEGACY SEDAN/WAGON BD4 (93-) - HEAD GLASS - LH</v>
          </cell>
          <cell r="D1345" t="str">
            <v>BD4/93-HGS-LH</v>
          </cell>
          <cell r="E1345" t="str">
            <v xml:space="preserve">SI 9514</v>
          </cell>
          <cell r="G1345" t="str">
            <v xml:space="preserve">SUBARU </v>
          </cell>
          <cell r="H1345" t="str">
            <v xml:space="preserve">SUN IMPEX </v>
          </cell>
          <cell r="I1345" t="str">
            <v xml:space="preserve">HEAD GLASS</v>
          </cell>
          <cell r="J1345" t="str">
            <v xml:space="preserve">HEAD GLASS</v>
          </cell>
          <cell r="K1345">
            <v>2</v>
          </cell>
          <cell r="L1345">
            <v>313</v>
          </cell>
          <cell r="M1345">
            <v>480</v>
          </cell>
        </row>
        <row r="1346">
          <cell r="A1346">
            <v>13730</v>
          </cell>
          <cell r="B1346">
            <v>13730</v>
          </cell>
          <cell r="C1346" t="str">
            <v xml:space="preserve">SUBARU LEGACY SEDAN/WAGON BD4 (93-) - HEAD GLASS - RH</v>
          </cell>
          <cell r="D1346" t="str">
            <v>BD4/93-HGS-RH</v>
          </cell>
          <cell r="E1346" t="str">
            <v xml:space="preserve">SI 9514</v>
          </cell>
          <cell r="G1346" t="str">
            <v xml:space="preserve">SUBARU </v>
          </cell>
          <cell r="H1346" t="str">
            <v xml:space="preserve">SUN IMPEX </v>
          </cell>
          <cell r="I1346" t="str">
            <v xml:space="preserve">HEAD GLASS</v>
          </cell>
          <cell r="J1346" t="str">
            <v xml:space="preserve">HEAD GLASS</v>
          </cell>
          <cell r="K1346">
            <v>2</v>
          </cell>
          <cell r="L1346">
            <v>313</v>
          </cell>
          <cell r="M1346">
            <v>480</v>
          </cell>
        </row>
        <row r="1347">
          <cell r="A1347">
            <v>11899</v>
          </cell>
          <cell r="B1347">
            <v>11899</v>
          </cell>
          <cell r="C1347" t="str">
            <v xml:space="preserve">SUBARU LEGACY SEDAN/WAGON BD4 (93-) - LAMINATED FRONT WINDSCREEN</v>
          </cell>
          <cell r="D1347" t="str">
            <v xml:space="preserve">BD4 LFW/X</v>
          </cell>
          <cell r="E1347" t="str">
            <v xml:space="preserve">1901041 LFW</v>
          </cell>
          <cell r="F1347" t="str">
            <v xml:space="preserve">SUBARU LEGACY SEDAN/WAGON BD4 (93-)</v>
          </cell>
          <cell r="G1347" t="str">
            <v>SUBARU</v>
          </cell>
          <cell r="H1347" t="str">
            <v xml:space="preserve">ZHEJIANG DAKE SAFETY GLASS CO.,LTD</v>
          </cell>
          <cell r="I1347" t="str">
            <v>AUTOGLASS</v>
          </cell>
          <cell r="J1347" t="str">
            <v>AUTOGLASS</v>
          </cell>
          <cell r="K1347">
            <v>16.46</v>
          </cell>
          <cell r="L1347">
            <v>2266.54</v>
          </cell>
          <cell r="M1347">
            <v>3600</v>
          </cell>
        </row>
        <row r="1348">
          <cell r="A1348">
            <v>12390</v>
          </cell>
          <cell r="B1348" t="e">
            <v>#N/A</v>
          </cell>
          <cell r="C1348" t="str">
            <v xml:space="preserve">SUBARU LEGACY SEDAN/WAGON BD4 (93-) - LAMINATED FRONT WINDSCREEN - (BROKEN)</v>
          </cell>
          <cell r="D1348" t="str">
            <v xml:space="preserve">BD4 LFW/X/B</v>
          </cell>
          <cell r="E1348" t="str">
            <v xml:space="preserve">BD4 LFW/X</v>
          </cell>
          <cell r="F1348" t="str">
            <v xml:space="preserve">SUBARU LEGACY SEDAN/WAGON BD4 (93-)</v>
          </cell>
          <cell r="G1348" t="str">
            <v>SUBARU</v>
          </cell>
          <cell r="H1348" t="str">
            <v xml:space="preserve">ZHEJIANG DAKE SAFETY GLASS CO.,LTD</v>
          </cell>
          <cell r="I1348" t="str">
            <v>AUTOGLASS</v>
          </cell>
          <cell r="J1348" t="str">
            <v>AUTOGLASS</v>
          </cell>
          <cell r="K1348">
            <v>19.37</v>
          </cell>
          <cell r="L1348">
            <v>2893</v>
          </cell>
          <cell r="M1348">
            <v>4480</v>
          </cell>
        </row>
        <row r="1349">
          <cell r="A1349">
            <v>13729</v>
          </cell>
          <cell r="B1349" t="e">
            <v>#N/A</v>
          </cell>
          <cell r="C1349" t="str">
            <v xml:space="preserve">SUBARU LEONE (86-95) - HEAD GLASS - LH</v>
          </cell>
          <cell r="D1349" t="str">
            <v>LEONE/86-HGS-LH</v>
          </cell>
          <cell r="E1349" t="str">
            <v xml:space="preserve">SI 9513</v>
          </cell>
          <cell r="G1349" t="str">
            <v xml:space="preserve">SUBARU </v>
          </cell>
          <cell r="H1349" t="str">
            <v xml:space="preserve">SUN IMPEX </v>
          </cell>
          <cell r="I1349" t="str">
            <v xml:space="preserve">HEAD GLASS</v>
          </cell>
          <cell r="J1349" t="str">
            <v xml:space="preserve">HEAD GLASS</v>
          </cell>
          <cell r="K1349">
            <v>2</v>
          </cell>
          <cell r="L1349">
            <v>313</v>
          </cell>
          <cell r="M1349">
            <v>480</v>
          </cell>
        </row>
        <row r="1350">
          <cell r="A1350">
            <v>13728</v>
          </cell>
          <cell r="B1350" t="e">
            <v>#N/A</v>
          </cell>
          <cell r="C1350" t="str">
            <v xml:space="preserve">SUBARU LEONE (86-95) - HEAD GLASS - RH</v>
          </cell>
          <cell r="D1350" t="str">
            <v>LEONE/86-HGS-RH</v>
          </cell>
          <cell r="E1350" t="str">
            <v xml:space="preserve">SI 9513</v>
          </cell>
          <cell r="G1350" t="str">
            <v xml:space="preserve">SUBARU </v>
          </cell>
          <cell r="H1350" t="str">
            <v xml:space="preserve">SUN IMPEX </v>
          </cell>
          <cell r="I1350" t="str">
            <v xml:space="preserve">HEAD GLASS</v>
          </cell>
          <cell r="J1350" t="str">
            <v xml:space="preserve">HEAD GLASS</v>
          </cell>
          <cell r="K1350">
            <v>2</v>
          </cell>
          <cell r="L1350">
            <v>313</v>
          </cell>
          <cell r="M1350">
            <v>480</v>
          </cell>
        </row>
        <row r="1351">
          <cell r="A1351">
            <v>13902</v>
          </cell>
          <cell r="B1351">
            <v>13902</v>
          </cell>
          <cell r="C1351" t="str">
            <v xml:space="preserve">SUZUKI ALTO HATCHBACK 5D (10-) - LAMINATED FRONT WINDSCREEN</v>
          </cell>
          <cell r="D1351" t="str">
            <v xml:space="preserve">ALTO/10 LFW</v>
          </cell>
          <cell r="E1351" t="str">
            <v>SZ541-000-0L</v>
          </cell>
          <cell r="F1351" t="str">
            <v xml:space="preserve">SUZUKI ALTO HATCHBACK 5D (10-)</v>
          </cell>
          <cell r="G1351" t="str">
            <v>SUZUKI</v>
          </cell>
          <cell r="H1351" t="str">
            <v xml:space="preserve">BSG AUTO GLASS CO. LTD</v>
          </cell>
          <cell r="I1351" t="str">
            <v>AUTOGLASS</v>
          </cell>
          <cell r="J1351" t="str">
            <v>AUTOGLASS</v>
          </cell>
          <cell r="K1351">
            <v>13.76</v>
          </cell>
          <cell r="L1351">
            <v>2292.7600000000002</v>
          </cell>
          <cell r="M1351">
            <v>3000</v>
          </cell>
        </row>
        <row r="1352">
          <cell r="A1352">
            <v>13825</v>
          </cell>
          <cell r="B1352">
            <v>13825</v>
          </cell>
          <cell r="C1352" t="str">
            <v xml:space="preserve">SUZUKI ALTO HATCHBACK 5D HA24S (04-) - LAMINATED FRONT WINDSCREEN</v>
          </cell>
          <cell r="D1352" t="str">
            <v xml:space="preserve">HA24S LFW</v>
          </cell>
          <cell r="E1352" t="str">
            <v>SZ065-000-0L</v>
          </cell>
          <cell r="F1352" t="str">
            <v xml:space="preserve">ALTO HATCHBACK 5D HA24S (04-)</v>
          </cell>
          <cell r="G1352" t="str">
            <v>SUZUKI</v>
          </cell>
          <cell r="H1352" t="str">
            <v xml:space="preserve">BSG AUTO GLASS CO. LTD</v>
          </cell>
          <cell r="I1352" t="str">
            <v>AUTOGLASS</v>
          </cell>
          <cell r="J1352" t="str">
            <v>AUTOGLASS</v>
          </cell>
          <cell r="K1352">
            <v>11.66</v>
          </cell>
          <cell r="L1352">
            <v>1808</v>
          </cell>
          <cell r="M1352">
            <v>2350</v>
          </cell>
        </row>
        <row r="1353">
          <cell r="A1353">
            <v>13758</v>
          </cell>
          <cell r="B1353" t="e">
            <v>#N/A</v>
          </cell>
          <cell r="C1353" t="str">
            <v xml:space="preserve">SUZUKI ALTO/MAZDA CAROL 5D HATCHBACK HA25S/HA25V/YD3 (09-) - LAMINATED FRONT WINDSCREEN</v>
          </cell>
          <cell r="D1353" t="str">
            <v xml:space="preserve">YD3-R LFW/X</v>
          </cell>
          <cell r="E1353" t="str">
            <v>1168*855</v>
          </cell>
          <cell r="F1353" t="str">
            <v>SUZUKI</v>
          </cell>
          <cell r="G1353" t="str">
            <v>SUZUKI</v>
          </cell>
          <cell r="H1353" t="str">
            <v xml:space="preserve">XINYI AUTOMOBILE GLASS (SHENZHEN) CO. LTD</v>
          </cell>
          <cell r="I1353" t="str">
            <v>AUTOGLASS</v>
          </cell>
          <cell r="J1353" t="str">
            <v>AUTOGLASS</v>
          </cell>
          <cell r="K1353">
            <v>12.55</v>
          </cell>
          <cell r="L1353">
            <v>2091.14</v>
          </cell>
          <cell r="M1353">
            <v>3000</v>
          </cell>
        </row>
        <row r="1354">
          <cell r="A1354">
            <v>12006</v>
          </cell>
          <cell r="B1354">
            <v>12006</v>
          </cell>
          <cell r="C1354" t="str">
            <v xml:space="preserve">SUZUKI Escudo/GRAND VITARA SUV 5D (05-) - LAMINATED FRONT WINDSCREEN</v>
          </cell>
          <cell r="D1354" t="str">
            <v xml:space="preserve">YT4-R LFW/H/X</v>
          </cell>
          <cell r="E1354" t="str">
            <v>1470*843</v>
          </cell>
          <cell r="F1354" t="str">
            <v xml:space="preserve">SUZUKI Escudo/GRAND/TD56W VITARA SUV (05-)</v>
          </cell>
          <cell r="G1354" t="str">
            <v>SUZUKI</v>
          </cell>
          <cell r="H1354" t="str">
            <v xml:space="preserve">ZHEJIANG DAKE SAFETY GLASS CO.,LTD</v>
          </cell>
          <cell r="I1354" t="str">
            <v>AUTOGLASS</v>
          </cell>
          <cell r="J1354" t="str">
            <v>AUTOGLASS</v>
          </cell>
          <cell r="K1354">
            <v>20.12</v>
          </cell>
          <cell r="L1354">
            <v>3605.5</v>
          </cell>
          <cell r="M1354">
            <v>4700</v>
          </cell>
        </row>
        <row r="1355">
          <cell r="A1355">
            <v>12384</v>
          </cell>
          <cell r="B1355" t="e">
            <v>#N/A</v>
          </cell>
          <cell r="C1355" t="str">
            <v xml:space="preserve">SUZUKI Escudo/GRAND/TD56W VITARA SUV (05-) - LAMINATED FRONT WINDSCREEN - (BROKEN)</v>
          </cell>
          <cell r="D1355" t="str">
            <v xml:space="preserve">YT4-R LFW/X</v>
          </cell>
          <cell r="E1355" t="str">
            <v xml:space="preserve">YT4-R LFW/X</v>
          </cell>
          <cell r="F1355" t="str">
            <v xml:space="preserve">SUZUKI Escudo/GRAND/TD56W VITARA SUV (05-)</v>
          </cell>
          <cell r="G1355" t="str">
            <v>SUZUKI</v>
          </cell>
          <cell r="H1355" t="str">
            <v xml:space="preserve">ZHEJIANG DAKE SAFETY GLASS CO.,LTD</v>
          </cell>
          <cell r="I1355" t="str">
            <v>AUTOGLASS</v>
          </cell>
          <cell r="J1355" t="str">
            <v>AUTOGLASS</v>
          </cell>
          <cell r="K1355">
            <v>17.350000000000001</v>
          </cell>
          <cell r="L1355">
            <v>2676</v>
          </cell>
          <cell r="M1355">
            <v>4150</v>
          </cell>
        </row>
        <row r="1356">
          <cell r="A1356">
            <v>11904</v>
          </cell>
          <cell r="B1356">
            <v>11904</v>
          </cell>
          <cell r="C1356" t="str">
            <v xml:space="preserve">SUZUKI JIMNY WIDE 3-DOOR YR6 (98-) - FRONT DOOR GLASS - LH</v>
          </cell>
          <cell r="D1356" t="str">
            <v xml:space="preserve">YR6 FD/LH</v>
          </cell>
          <cell r="E1356" t="str">
            <v xml:space="preserve">180737 FD</v>
          </cell>
          <cell r="F1356" t="str">
            <v xml:space="preserve">SUZUKI JIMNY WIDE 3-DOOR YR6 (98-)</v>
          </cell>
          <cell r="G1356" t="str">
            <v>SUZUKI</v>
          </cell>
          <cell r="H1356" t="str">
            <v xml:space="preserve">ZHEJIANG DAKE SAFETY GLASS CO.,LTD</v>
          </cell>
          <cell r="I1356" t="str">
            <v>AUTOGLASS</v>
          </cell>
          <cell r="J1356" t="str">
            <v>AUTOGLASS</v>
          </cell>
          <cell r="K1356">
            <v>2.95</v>
          </cell>
          <cell r="L1356">
            <v>457.99</v>
          </cell>
          <cell r="M1356">
            <v>600</v>
          </cell>
        </row>
        <row r="1357">
          <cell r="A1357">
            <v>11902</v>
          </cell>
          <cell r="B1357">
            <v>11902</v>
          </cell>
          <cell r="C1357" t="str">
            <v xml:space="preserve">SUZUKI JIMNY WIDE 3-DOOR YR6 (98-) - FRONT DOOR GLASS - RH</v>
          </cell>
          <cell r="D1357" t="str">
            <v xml:space="preserve">YR6 FD/RH</v>
          </cell>
          <cell r="E1357" t="str">
            <v xml:space="preserve">180737 FD</v>
          </cell>
          <cell r="F1357" t="str">
            <v xml:space="preserve">SUZUKI JIMNY WIDE 3-DOOR YR6 (98-)</v>
          </cell>
          <cell r="G1357" t="str">
            <v>SUZUKI</v>
          </cell>
          <cell r="H1357" t="str">
            <v xml:space="preserve">ZHEJIANG DAKE SAFETY GLASS CO.,LTD</v>
          </cell>
          <cell r="I1357" t="str">
            <v>AUTOGLASS</v>
          </cell>
          <cell r="J1357" t="str">
            <v>AUTOGLASS</v>
          </cell>
          <cell r="K1357">
            <v>2.95</v>
          </cell>
          <cell r="L1357">
            <v>457.99</v>
          </cell>
          <cell r="M1357">
            <v>600</v>
          </cell>
        </row>
        <row r="1358">
          <cell r="A1358">
            <v>11900</v>
          </cell>
          <cell r="B1358">
            <v>11900</v>
          </cell>
          <cell r="C1358" t="str">
            <v xml:space="preserve">SUZUKI JIMNY WIDE 3-DOOR YR6 (98-) - LAMINATED FRONT WINDSCREEN</v>
          </cell>
          <cell r="D1358" t="str">
            <v xml:space="preserve">YR6 LFW/X</v>
          </cell>
          <cell r="E1358" t="str">
            <v xml:space="preserve">180737 LFW</v>
          </cell>
          <cell r="F1358" t="str">
            <v xml:space="preserve">SUZUKI JIMNY WIDE 3-DOOR YR6 (98-)</v>
          </cell>
          <cell r="G1358" t="str">
            <v>SUZUKI</v>
          </cell>
          <cell r="H1358" t="str">
            <v xml:space="preserve">ZHEJIANG DAKE SAFETY GLASS CO.,LTD</v>
          </cell>
          <cell r="I1358" t="str">
            <v>AUTOGLASS</v>
          </cell>
          <cell r="J1358" t="str">
            <v>AUTOGLASS</v>
          </cell>
          <cell r="K1358">
            <v>11.63</v>
          </cell>
          <cell r="L1358">
            <v>1</v>
          </cell>
          <cell r="M1358">
            <v>2300</v>
          </cell>
        </row>
        <row r="1359">
          <cell r="A1359">
            <v>11901</v>
          </cell>
          <cell r="B1359">
            <v>11901</v>
          </cell>
          <cell r="C1359" t="str">
            <v xml:space="preserve">SUZUKI JIMNY WIDE 3-DOOR YR6 (98-) - LAMINATED SIDE WINDOW - LH</v>
          </cell>
          <cell r="D1359" t="str">
            <v xml:space="preserve">YR6 SW/LH/X</v>
          </cell>
          <cell r="E1359" t="str">
            <v xml:space="preserve">180737 SW</v>
          </cell>
          <cell r="F1359" t="str">
            <v xml:space="preserve">SUZUKI JIMNY WIDE 3-DOOR YR6 (98-)</v>
          </cell>
          <cell r="G1359" t="str">
            <v>SUZUKI</v>
          </cell>
          <cell r="H1359" t="str">
            <v xml:space="preserve">ZHEJIANG DAKE SAFETY GLASS CO.,LTD</v>
          </cell>
          <cell r="I1359" t="str">
            <v>AUTOGLASS</v>
          </cell>
          <cell r="J1359" t="str">
            <v>AUTOGLASS</v>
          </cell>
          <cell r="K1359">
            <v>4</v>
          </cell>
          <cell r="L1359">
            <v>621</v>
          </cell>
          <cell r="M1359">
            <v>800</v>
          </cell>
        </row>
        <row r="1360">
          <cell r="A1360">
            <v>11903</v>
          </cell>
          <cell r="B1360">
            <v>11903</v>
          </cell>
          <cell r="C1360" t="str">
            <v xml:space="preserve">SUZUKI JIMNY WIDE 3-DOOR YR6 (98-) - LAMINATED SIDE WINDOW - RH</v>
          </cell>
          <cell r="D1360" t="str">
            <v xml:space="preserve">YR6 SW/RH/X</v>
          </cell>
          <cell r="E1360" t="str">
            <v xml:space="preserve">180737 SW</v>
          </cell>
          <cell r="F1360" t="str">
            <v xml:space="preserve">SUZUKI JIMNY WIDE 3-DOOR YR6 (98-)</v>
          </cell>
          <cell r="G1360" t="str">
            <v>SUZUKI</v>
          </cell>
          <cell r="H1360" t="str">
            <v xml:space="preserve">ZHEJIANG DAKE SAFETY GLASS CO.,LTD</v>
          </cell>
          <cell r="I1360" t="str">
            <v>AUTOGLASS</v>
          </cell>
          <cell r="J1360" t="str">
            <v>AUTOGLASS</v>
          </cell>
          <cell r="K1360">
            <v>4</v>
          </cell>
          <cell r="L1360">
            <v>621</v>
          </cell>
          <cell r="M1360">
            <v>800</v>
          </cell>
        </row>
        <row r="1361">
          <cell r="A1361">
            <v>12633</v>
          </cell>
          <cell r="B1361">
            <v>12633</v>
          </cell>
          <cell r="C1361" t="str">
            <v xml:space="preserve">VITARA (05-13) - FOG LAMP - LH</v>
          </cell>
          <cell r="D1361" t="str">
            <v>VITARA/05-FLA-LH</v>
          </cell>
          <cell r="E1361" t="str">
            <v>SZ16-0604</v>
          </cell>
          <cell r="G1361" t="str">
            <v>SUZUKI</v>
          </cell>
          <cell r="H1361" t="str">
            <v xml:space="preserve">ANCHUI TINCAI SILK CO. LTD</v>
          </cell>
          <cell r="I1361" t="str">
            <v xml:space="preserve">FOG LAMP</v>
          </cell>
          <cell r="J1361" t="str">
            <v xml:space="preserve">FOG LAMP</v>
          </cell>
          <cell r="K1361">
            <v>25</v>
          </cell>
          <cell r="L1361">
            <v>680</v>
          </cell>
          <cell r="M1361">
            <v>1020</v>
          </cell>
        </row>
        <row r="1362">
          <cell r="A1362">
            <v>12632</v>
          </cell>
          <cell r="B1362">
            <v>12632</v>
          </cell>
          <cell r="C1362" t="str">
            <v xml:space="preserve">VITARA (05-13) - FOG LAMP - RH</v>
          </cell>
          <cell r="D1362" t="str">
            <v>VITARA/05-FLA-RH</v>
          </cell>
          <cell r="E1362" t="str">
            <v>SZ16-0604</v>
          </cell>
          <cell r="G1362" t="str">
            <v>SUZUKI</v>
          </cell>
          <cell r="H1362" t="str">
            <v xml:space="preserve">ANCHUI TINCAI SILK CO. LTD</v>
          </cell>
          <cell r="I1362" t="str">
            <v xml:space="preserve">FOG LAMP</v>
          </cell>
          <cell r="J1362" t="str">
            <v xml:space="preserve">FOG LAMP</v>
          </cell>
          <cell r="K1362">
            <v>25</v>
          </cell>
          <cell r="L1362">
            <v>680</v>
          </cell>
          <cell r="M1362">
            <v>1020</v>
          </cell>
        </row>
        <row r="1363">
          <cell r="A1363">
            <v>11123</v>
          </cell>
          <cell r="B1363">
            <v>11123</v>
          </cell>
          <cell r="C1363" t="str">
            <v xml:space="preserve">VITARA (05-13) - GRILL </v>
          </cell>
          <cell r="D1363" t="str">
            <v xml:space="preserve">VITARA/05 GRL</v>
          </cell>
          <cell r="E1363" t="str">
            <v>SZ16-0611</v>
          </cell>
          <cell r="G1363" t="str">
            <v>SUZUKI</v>
          </cell>
          <cell r="H1363" t="str">
            <v xml:space="preserve">ANCHUI TINCAI SILK CO. LTD</v>
          </cell>
          <cell r="I1363" t="str">
            <v>GRILL</v>
          </cell>
          <cell r="J1363" t="str">
            <v>GRILL</v>
          </cell>
          <cell r="K1363">
            <v>72.67</v>
          </cell>
          <cell r="L1363">
            <v>1635</v>
          </cell>
          <cell r="M1363">
            <v>2530</v>
          </cell>
        </row>
        <row r="1364">
          <cell r="A1364">
            <v>12635</v>
          </cell>
          <cell r="B1364">
            <v>12635</v>
          </cell>
          <cell r="C1364" t="str">
            <v xml:space="preserve">VITARA (05-13) - GRILL FRAME (CHROME)</v>
          </cell>
          <cell r="D1364" t="str">
            <v>VITARA/05-GRLFC</v>
          </cell>
          <cell r="E1364" t="str">
            <v>SZ16-0611-1</v>
          </cell>
          <cell r="G1364" t="str">
            <v>SUZUKI</v>
          </cell>
          <cell r="H1364" t="str">
            <v xml:space="preserve">ANCHUI TINCAI SILK CO. LTD</v>
          </cell>
          <cell r="I1364" t="str">
            <v>GRILL</v>
          </cell>
          <cell r="J1364" t="str">
            <v>GRILL</v>
          </cell>
          <cell r="K1364">
            <v>48.42</v>
          </cell>
          <cell r="L1364">
            <v>1089</v>
          </cell>
          <cell r="M1364">
            <v>1690</v>
          </cell>
        </row>
        <row r="1365">
          <cell r="A1365">
            <v>11122</v>
          </cell>
          <cell r="B1365">
            <v>11122</v>
          </cell>
          <cell r="C1365" t="str">
            <v xml:space="preserve">VITARA (05-13) - HEAD LAMP - LH</v>
          </cell>
          <cell r="D1365" t="str">
            <v>VITARA/05-HLA-LH</v>
          </cell>
          <cell r="E1365" t="str">
            <v>SZ16-0601A</v>
          </cell>
          <cell r="G1365" t="str">
            <v>SUZUKI</v>
          </cell>
          <cell r="H1365" t="str">
            <v xml:space="preserve">ANCHUI TINCAI SILK CO. LTD</v>
          </cell>
          <cell r="I1365" t="str">
            <v xml:space="preserve">HEAD LAMP</v>
          </cell>
          <cell r="J1365" t="str">
            <v xml:space="preserve">HEAD LAMP</v>
          </cell>
          <cell r="K1365">
            <v>40.659999999999997</v>
          </cell>
          <cell r="L1365">
            <v>6355</v>
          </cell>
          <cell r="M1365">
            <v>9850</v>
          </cell>
        </row>
        <row r="1366">
          <cell r="A1366">
            <v>11121</v>
          </cell>
          <cell r="B1366">
            <v>11121</v>
          </cell>
          <cell r="C1366" t="str">
            <v xml:space="preserve">VITARA (05-13) - HEAD LAMP - RH</v>
          </cell>
          <cell r="D1366" t="str">
            <v>VITARA/05-HLA-RH</v>
          </cell>
          <cell r="E1366" t="str">
            <v>SZ16-0601A</v>
          </cell>
          <cell r="G1366" t="str">
            <v>SUZUKI</v>
          </cell>
          <cell r="H1366" t="str">
            <v xml:space="preserve">ANCHUI TINCAI SILK CO. LTD</v>
          </cell>
          <cell r="I1366" t="str">
            <v xml:space="preserve">HEAD LAMP</v>
          </cell>
          <cell r="J1366" t="str">
            <v xml:space="preserve">HEAD LAMP</v>
          </cell>
          <cell r="K1366">
            <v>9</v>
          </cell>
          <cell r="L1366">
            <v>209.25</v>
          </cell>
          <cell r="M1366">
            <v>9390</v>
          </cell>
        </row>
        <row r="1367">
          <cell r="A1367">
            <v>12634</v>
          </cell>
          <cell r="B1367" t="e">
            <v>#N/A</v>
          </cell>
          <cell r="C1367" t="str">
            <v xml:space="preserve">VITARA (05-13) - SIDE LAMP</v>
          </cell>
          <cell r="D1367" t="str">
            <v>VITARA/05-SLA</v>
          </cell>
          <cell r="E1367" t="str">
            <v>SZ16-0606</v>
          </cell>
          <cell r="G1367" t="str">
            <v>SUZUKI</v>
          </cell>
          <cell r="H1367" t="str">
            <v xml:space="preserve">ANCHUI TINCAI SILK CO. LTD</v>
          </cell>
          <cell r="I1367" t="str">
            <v xml:space="preserve">SIDE LAMPS &amp; LOGO</v>
          </cell>
          <cell r="J1367" t="str">
            <v xml:space="preserve">SIDE LAMPS &amp; LOGO</v>
          </cell>
          <cell r="K1367">
            <v>1.19</v>
          </cell>
          <cell r="L1367">
            <v>186</v>
          </cell>
          <cell r="M1367">
            <v>290</v>
          </cell>
        </row>
        <row r="1368">
          <cell r="A1368">
            <v>12631</v>
          </cell>
          <cell r="B1368">
            <v>12631</v>
          </cell>
          <cell r="C1368" t="str">
            <v xml:space="preserve">VITARA (98-04) - HEAD LAMP - LH</v>
          </cell>
          <cell r="D1368" t="str">
            <v>VITARA/98-HLA-LH</v>
          </cell>
          <cell r="E1368" t="str">
            <v>SZ16-0201</v>
          </cell>
          <cell r="G1368" t="str">
            <v>SUZUKI</v>
          </cell>
          <cell r="H1368" t="str">
            <v xml:space="preserve">ANCHUI TINCAI SILK CO. LTD</v>
          </cell>
          <cell r="I1368" t="str">
            <v xml:space="preserve">HEAD LAMP</v>
          </cell>
          <cell r="J1368" t="str">
            <v xml:space="preserve">HEAD LAMP</v>
          </cell>
          <cell r="K1368">
            <v>120</v>
          </cell>
          <cell r="L1368">
            <v>3264</v>
          </cell>
          <cell r="M1368">
            <v>4900</v>
          </cell>
        </row>
        <row r="1369">
          <cell r="A1369">
            <v>12630</v>
          </cell>
          <cell r="B1369" t="e">
            <v>#N/A</v>
          </cell>
          <cell r="C1369" t="str">
            <v xml:space="preserve">VITARA (98-04) - HEAD LAMP - RH</v>
          </cell>
          <cell r="D1369" t="str">
            <v>VITARA/98-HLA-RH</v>
          </cell>
          <cell r="E1369" t="str">
            <v>SZ16-0201</v>
          </cell>
          <cell r="G1369" t="str">
            <v>SUZUKI</v>
          </cell>
          <cell r="H1369" t="str">
            <v xml:space="preserve">ANCHUI TINCAI SILK CO. LTD</v>
          </cell>
          <cell r="I1369" t="str">
            <v xml:space="preserve">HEAD LAMP</v>
          </cell>
          <cell r="J1369" t="str">
            <v xml:space="preserve">HEAD LAMP</v>
          </cell>
          <cell r="K1369">
            <v>120</v>
          </cell>
          <cell r="L1369">
            <v>3264</v>
          </cell>
          <cell r="M1369">
            <v>4900</v>
          </cell>
        </row>
        <row r="1370">
          <cell r="A1370">
            <v>13815</v>
          </cell>
          <cell r="B1370" t="e">
            <v>#N/A</v>
          </cell>
          <cell r="C1370" t="str">
            <v xml:space="preserve">TATA 207 TATAMOBILE/TELCOLINE PICK UP (99-) - LAMINATED FRONT WINDSCREEN</v>
          </cell>
          <cell r="D1370" t="str">
            <v xml:space="preserve">TATA207 LFW</v>
          </cell>
          <cell r="E1370" t="str">
            <v>1463*710</v>
          </cell>
          <cell r="F1370" t="str">
            <v>TATA</v>
          </cell>
          <cell r="G1370" t="str">
            <v>TATA</v>
          </cell>
          <cell r="H1370" t="str">
            <v xml:space="preserve">XINYI AUTOMOBILE GLASS (SHENZHEN) CO. LTD</v>
          </cell>
          <cell r="I1370" t="str">
            <v>AUTOGLASS</v>
          </cell>
          <cell r="J1370" t="str">
            <v>AUTOGLASS</v>
          </cell>
          <cell r="K1370">
            <v>13.57</v>
          </cell>
          <cell r="L1370">
            <v>2261.1</v>
          </cell>
          <cell r="M1370">
            <v>2300</v>
          </cell>
        </row>
        <row r="1371">
          <cell r="A1371">
            <v>14235</v>
          </cell>
          <cell r="B1371" t="e">
            <v>#N/A</v>
          </cell>
          <cell r="C1371" t="str">
            <v xml:space="preserve">TATA 709/713 TRUCK - FRONT DOOR GLASS - LH</v>
          </cell>
          <cell r="D1371" t="str">
            <v xml:space="preserve">TATA709 FD/LH</v>
          </cell>
          <cell r="F1371" t="str">
            <v xml:space="preserve">TATA 709 TRUCK</v>
          </cell>
          <cell r="G1371" t="str">
            <v>TATA</v>
          </cell>
          <cell r="H1371" t="str">
            <v xml:space="preserve">IMPALA GLASS INDUSTRIES</v>
          </cell>
          <cell r="I1371" t="str">
            <v>AUTOGLASS</v>
          </cell>
          <cell r="J1371" t="str">
            <v>AUTOGLASS</v>
          </cell>
          <cell r="K1371">
            <v>0</v>
          </cell>
          <cell r="L1371">
            <v>1200</v>
          </cell>
          <cell r="M1371">
            <v>2500</v>
          </cell>
        </row>
        <row r="1372">
          <cell r="A1372">
            <v>14226</v>
          </cell>
          <cell r="B1372" t="e">
            <v>#N/A</v>
          </cell>
          <cell r="C1372" t="str">
            <v xml:space="preserve">TATA 709/713 TRUCK - FRONT DOOR GLASS - RH</v>
          </cell>
          <cell r="D1372" t="str">
            <v xml:space="preserve">TATA709 FD/RH</v>
          </cell>
          <cell r="F1372" t="str">
            <v xml:space="preserve">TATA 709 TRUCK</v>
          </cell>
          <cell r="G1372" t="str">
            <v>TATA</v>
          </cell>
          <cell r="H1372" t="str">
            <v xml:space="preserve">IMPALA GLASS INDUSTRIES</v>
          </cell>
          <cell r="I1372" t="str">
            <v>AUTOGLASS</v>
          </cell>
          <cell r="J1372" t="str">
            <v>AUTOGLASS</v>
          </cell>
          <cell r="K1372">
            <v>0</v>
          </cell>
          <cell r="L1372">
            <v>1200</v>
          </cell>
          <cell r="M1372">
            <v>2500</v>
          </cell>
        </row>
        <row r="1373">
          <cell r="A1373">
            <v>12007</v>
          </cell>
          <cell r="B1373" t="e">
            <v>#N/A</v>
          </cell>
          <cell r="C1373" t="str">
            <v xml:space="preserve">TATA 709/713 TRUCK - LAMINATED FRONT WINDSCREEN</v>
          </cell>
          <cell r="D1373" t="str">
            <v xml:space="preserve">TATA709 LFW</v>
          </cell>
          <cell r="E1373" t="str">
            <v xml:space="preserve">410472 LFW</v>
          </cell>
          <cell r="F1373" t="str">
            <v xml:space="preserve">TATA 709 TRUCK</v>
          </cell>
          <cell r="G1373" t="str">
            <v>TATA</v>
          </cell>
          <cell r="H1373" t="str">
            <v xml:space="preserve">ZHEJIANG DAKE SAFETY GLASS CO.,LTD</v>
          </cell>
          <cell r="I1373" t="str">
            <v>AUTOGLASS</v>
          </cell>
          <cell r="J1373" t="str">
            <v>AUTOGLASS</v>
          </cell>
          <cell r="K1373">
            <v>20.81</v>
          </cell>
          <cell r="L1373">
            <v>3467.47</v>
          </cell>
          <cell r="M1373">
            <v>4300</v>
          </cell>
        </row>
        <row r="1374">
          <cell r="A1374">
            <v>11905</v>
          </cell>
          <cell r="B1374" t="e">
            <v>#N/A</v>
          </cell>
          <cell r="C1374" t="str">
            <v xml:space="preserve">TATA ACE LIGHT TRUCK (06-) - LAMINATED FRONT WINDSCREEN</v>
          </cell>
          <cell r="D1374" t="str">
            <v xml:space="preserve">TATA-ACE LFW/X</v>
          </cell>
          <cell r="E1374" t="str">
            <v xml:space="preserve">410468  LFW</v>
          </cell>
          <cell r="F1374" t="str">
            <v xml:space="preserve">TATA ACE LIGHT TRUCK (06-)</v>
          </cell>
          <cell r="G1374" t="str">
            <v>TATA</v>
          </cell>
          <cell r="H1374" t="str">
            <v xml:space="preserve">ZHEJIANG DAKE SAFETY GLASS CO.,LTD</v>
          </cell>
          <cell r="I1374" t="str">
            <v>AUTOGLASS</v>
          </cell>
          <cell r="J1374" t="str">
            <v>AUTOGLASS</v>
          </cell>
          <cell r="K1374">
            <v>11.76</v>
          </cell>
          <cell r="L1374">
            <v>1</v>
          </cell>
          <cell r="M1374">
            <v>2400</v>
          </cell>
        </row>
        <row r="1375">
          <cell r="A1375">
            <v>12956</v>
          </cell>
          <cell r="B1375" t="e">
            <v>#N/A</v>
          </cell>
          <cell r="C1375" t="str">
            <v xml:space="preserve">TATA ACE LIGHT TRUCK (06-) (BROKEN)- LAMINATED FRONT WINDSCREEN</v>
          </cell>
          <cell r="D1375" t="str">
            <v xml:space="preserve">TATA-ACE LFW/X</v>
          </cell>
          <cell r="E1375" t="str">
            <v xml:space="preserve">410468  LFW</v>
          </cell>
          <cell r="F1375" t="str">
            <v xml:space="preserve">TATA ACE LIGHT TRUCK (06-)</v>
          </cell>
          <cell r="G1375" t="str">
            <v>TATA</v>
          </cell>
          <cell r="H1375" t="str">
            <v xml:space="preserve">ZHEJIANG DAKE SAFETY GLASS CO.,LTD</v>
          </cell>
          <cell r="I1375" t="str">
            <v>AUTOGLASS</v>
          </cell>
          <cell r="J1375" t="str">
            <v>AUTOGLASS</v>
          </cell>
          <cell r="K1375">
            <v>11.76</v>
          </cell>
          <cell r="L1375">
            <v>1790</v>
          </cell>
          <cell r="M1375">
            <v>2770</v>
          </cell>
        </row>
        <row r="1376">
          <cell r="A1376">
            <v>10523</v>
          </cell>
          <cell r="B1376" t="e">
            <v>#N/A</v>
          </cell>
          <cell r="C1376" t="str">
            <v xml:space="preserve">ALLION (01-03) - FOG LAMP - LH</v>
          </cell>
          <cell r="D1376" t="str">
            <v>ALLION/01-FLA-LH</v>
          </cell>
          <cell r="E1376" t="str">
            <v>TY39-0104A</v>
          </cell>
          <cell r="G1376" t="str">
            <v>TOYOTA</v>
          </cell>
          <cell r="H1376" t="str">
            <v xml:space="preserve">ANCHUI TINCAI SILK CO. LTD</v>
          </cell>
          <cell r="I1376" t="str">
            <v xml:space="preserve">FOG LAMP</v>
          </cell>
          <cell r="J1376" t="str">
            <v xml:space="preserve">FOG LAMP</v>
          </cell>
          <cell r="K1376">
            <v>23.7</v>
          </cell>
          <cell r="L1376">
            <v>645</v>
          </cell>
          <cell r="M1376">
            <v>970</v>
          </cell>
        </row>
        <row r="1377">
          <cell r="A1377">
            <v>10522</v>
          </cell>
          <cell r="B1377">
            <v>10522</v>
          </cell>
          <cell r="C1377" t="str">
            <v xml:space="preserve">ALLION (01-03) - FOG LAMP - RH</v>
          </cell>
          <cell r="D1377" t="str">
            <v>ALLION/01-FLA-RH</v>
          </cell>
          <cell r="E1377" t="str">
            <v>TY39-0104A</v>
          </cell>
          <cell r="G1377" t="str">
            <v>TOYOTA</v>
          </cell>
          <cell r="H1377" t="str">
            <v xml:space="preserve">ANCHUI TINCAI SILK CO. LTD</v>
          </cell>
          <cell r="I1377" t="str">
            <v xml:space="preserve">FOG LAMP</v>
          </cell>
          <cell r="J1377" t="str">
            <v xml:space="preserve">FOG LAMP</v>
          </cell>
          <cell r="K1377">
            <v>23.7</v>
          </cell>
          <cell r="L1377">
            <v>645</v>
          </cell>
          <cell r="M1377">
            <v>970</v>
          </cell>
        </row>
        <row r="1378">
          <cell r="A1378">
            <v>12355</v>
          </cell>
          <cell r="B1378" t="e">
            <v>#N/A</v>
          </cell>
          <cell r="C1378" t="str">
            <v xml:space="preserve">ALLION (01-03) - FOG LAMP (BROKEN) - LH</v>
          </cell>
          <cell r="D1378" t="str">
            <v>ALLION/01-FLA-LH</v>
          </cell>
          <cell r="E1378" t="str">
            <v>TY39-0104</v>
          </cell>
          <cell r="G1378" t="str">
            <v>TOYOTA</v>
          </cell>
          <cell r="H1378" t="str">
            <v xml:space="preserve">ANCHUI TINCAI SILK CO. LTD</v>
          </cell>
          <cell r="I1378" t="str">
            <v xml:space="preserve">FOG LAMP</v>
          </cell>
          <cell r="J1378" t="str">
            <v xml:space="preserve">FOG LAMP</v>
          </cell>
          <cell r="K1378">
            <v>3.83</v>
          </cell>
          <cell r="L1378">
            <v>572</v>
          </cell>
          <cell r="M1378">
            <v>890</v>
          </cell>
        </row>
        <row r="1379">
          <cell r="A1379">
            <v>12354</v>
          </cell>
          <cell r="B1379" t="e">
            <v>#N/A</v>
          </cell>
          <cell r="C1379" t="str">
            <v xml:space="preserve">ALLION (01-03) - FOG LAMP (BROKEN) - RH</v>
          </cell>
          <cell r="D1379" t="str">
            <v>ALLION/01-FLA-RH/B</v>
          </cell>
          <cell r="E1379" t="str">
            <v>TY39-0104</v>
          </cell>
          <cell r="G1379" t="str">
            <v>TOYOTA</v>
          </cell>
          <cell r="H1379" t="str">
            <v xml:space="preserve">ANCHUI TINCAI SILK CO. LTD</v>
          </cell>
          <cell r="I1379" t="str">
            <v xml:space="preserve">FOG LAMP</v>
          </cell>
          <cell r="J1379" t="str">
            <v xml:space="preserve">FOG LAMP</v>
          </cell>
          <cell r="K1379">
            <v>3.83</v>
          </cell>
          <cell r="L1379">
            <v>572</v>
          </cell>
          <cell r="M1379">
            <v>890</v>
          </cell>
        </row>
        <row r="1380">
          <cell r="A1380">
            <v>12901</v>
          </cell>
          <cell r="B1380" t="e">
            <v>#N/A</v>
          </cell>
          <cell r="C1380" t="str">
            <v xml:space="preserve">ALLION (01-03) - FOG LAMP (BROKEN) - RH</v>
          </cell>
          <cell r="D1380" t="str">
            <v>ALLION/01-FLA-RH/B</v>
          </cell>
          <cell r="E1380" t="str">
            <v>TY39-0104</v>
          </cell>
          <cell r="G1380" t="str">
            <v>TOYOTA</v>
          </cell>
          <cell r="H1380" t="str">
            <v xml:space="preserve">ANCHUI TINCAI SILK CO. LTD</v>
          </cell>
          <cell r="I1380" t="str">
            <v xml:space="preserve">FOG LAMP</v>
          </cell>
          <cell r="J1380" t="str">
            <v xml:space="preserve">FOG LAMP</v>
          </cell>
          <cell r="K1380">
            <v>0</v>
          </cell>
          <cell r="L1380">
            <v>0</v>
          </cell>
          <cell r="M1380">
            <v>0</v>
          </cell>
        </row>
        <row r="1381">
          <cell r="A1381">
            <v>10525</v>
          </cell>
          <cell r="B1381">
            <v>10525</v>
          </cell>
          <cell r="C1381" t="str">
            <v xml:space="preserve">ALLION (01-03) - FOG LAMP HOUSING - LH</v>
          </cell>
          <cell r="D1381" t="str">
            <v>ALLION/01-FLAH-LH</v>
          </cell>
          <cell r="E1381" t="str">
            <v>TY39-0104-1</v>
          </cell>
          <cell r="G1381" t="str">
            <v>TOYOTA</v>
          </cell>
          <cell r="H1381" t="str">
            <v xml:space="preserve">ANCHUI TINCAI SILK CO. LTD</v>
          </cell>
          <cell r="I1381" t="str">
            <v xml:space="preserve">FOG LAMP</v>
          </cell>
          <cell r="J1381" t="str">
            <v xml:space="preserve">FOG LAMP</v>
          </cell>
          <cell r="K1381">
            <v>0.77</v>
          </cell>
          <cell r="L1381">
            <v>120</v>
          </cell>
          <cell r="M1381">
            <v>190</v>
          </cell>
        </row>
        <row r="1382">
          <cell r="A1382">
            <v>10524</v>
          </cell>
          <cell r="B1382">
            <v>10524</v>
          </cell>
          <cell r="C1382" t="str">
            <v xml:space="preserve">ALLION (01-03) - FOG LAMP HOUSING - RH</v>
          </cell>
          <cell r="D1382" t="str">
            <v>ALLION/01-FLAH-RH</v>
          </cell>
          <cell r="E1382" t="str">
            <v>TY39-0104-1</v>
          </cell>
          <cell r="G1382" t="str">
            <v>TOYOTA</v>
          </cell>
          <cell r="H1382" t="str">
            <v xml:space="preserve">ANCHUI TINCAI SILK CO. LTD</v>
          </cell>
          <cell r="I1382" t="str">
            <v xml:space="preserve">FOG LAMP</v>
          </cell>
          <cell r="J1382" t="str">
            <v xml:space="preserve">FOG LAMP</v>
          </cell>
          <cell r="K1382">
            <v>0.77</v>
          </cell>
          <cell r="L1382">
            <v>120</v>
          </cell>
          <cell r="M1382">
            <v>190</v>
          </cell>
        </row>
        <row r="1383">
          <cell r="A1383">
            <v>11344</v>
          </cell>
          <cell r="B1383">
            <v>11344</v>
          </cell>
          <cell r="C1383" t="str">
            <v xml:space="preserve">ALLION (01-03) - FOG LAMP WITH HOUSING - LH</v>
          </cell>
          <cell r="D1383" t="str">
            <v>ALLION/01-FLAWH-LH</v>
          </cell>
          <cell r="E1383" t="str">
            <v>TY99-0121</v>
          </cell>
          <cell r="G1383" t="str">
            <v>TOYOTA</v>
          </cell>
          <cell r="H1383" t="str">
            <v xml:space="preserve">ANCHUI TINCAI SILK CO. LTD</v>
          </cell>
          <cell r="I1383" t="str">
            <v xml:space="preserve">FOG LAMP</v>
          </cell>
          <cell r="J1383" t="str">
            <v xml:space="preserve">FOG LAMP</v>
          </cell>
          <cell r="K1383">
            <v>30</v>
          </cell>
          <cell r="L1383">
            <v>765</v>
          </cell>
          <cell r="M1383">
            <v>1150</v>
          </cell>
        </row>
        <row r="1384">
          <cell r="A1384">
            <v>11343</v>
          </cell>
          <cell r="B1384">
            <v>11343</v>
          </cell>
          <cell r="C1384" t="str">
            <v xml:space="preserve">ALLION (01-03) - FOG LAMP WITH HOUSING - RH</v>
          </cell>
          <cell r="D1384" t="str">
            <v>ALLION/01-FLAWH-RH</v>
          </cell>
          <cell r="E1384" t="str">
            <v>TY99-0121</v>
          </cell>
          <cell r="G1384" t="str">
            <v>TOYOTA</v>
          </cell>
          <cell r="H1384" t="str">
            <v xml:space="preserve">ANCHUI TINCAI SILK CO. LTD</v>
          </cell>
          <cell r="I1384" t="str">
            <v xml:space="preserve">FOG LAMP</v>
          </cell>
          <cell r="J1384" t="str">
            <v xml:space="preserve">FOG LAMP</v>
          </cell>
          <cell r="K1384">
            <v>30</v>
          </cell>
          <cell r="L1384">
            <v>675</v>
          </cell>
          <cell r="M1384">
            <v>1050</v>
          </cell>
        </row>
        <row r="1385">
          <cell r="A1385">
            <v>10521</v>
          </cell>
          <cell r="B1385">
            <v>10521</v>
          </cell>
          <cell r="C1385" t="str">
            <v xml:space="preserve">ALLION (01-03) - HEAD LAMP - LH</v>
          </cell>
          <cell r="D1385" t="str">
            <v>ALLION/01-HLA-LH</v>
          </cell>
          <cell r="E1385" t="str">
            <v>TY39-0101</v>
          </cell>
          <cell r="G1385" t="str">
            <v>TOYOTA</v>
          </cell>
          <cell r="H1385" t="str">
            <v xml:space="preserve">ANCHUI TINCAI SILK CO. LTD</v>
          </cell>
          <cell r="I1385" t="str">
            <v xml:space="preserve">HEAD LAMP</v>
          </cell>
          <cell r="J1385" t="str">
            <v xml:space="preserve">HEAD LAMP</v>
          </cell>
          <cell r="K1385">
            <v>120</v>
          </cell>
          <cell r="L1385">
            <v>3264</v>
          </cell>
          <cell r="M1385">
            <v>4900</v>
          </cell>
        </row>
        <row r="1386">
          <cell r="A1386">
            <v>10520</v>
          </cell>
          <cell r="B1386">
            <v>10520</v>
          </cell>
          <cell r="C1386" t="str">
            <v xml:space="preserve">ALLION (01-03) - HEAD LAMP - RH</v>
          </cell>
          <cell r="D1386" t="str">
            <v>ALLION/01-HLA-RH</v>
          </cell>
          <cell r="E1386" t="str">
            <v>TY39-0101</v>
          </cell>
          <cell r="F1386" t="str">
            <v xml:space="preserve">ALLION (01-04)</v>
          </cell>
          <cell r="G1386" t="str">
            <v>TOYOTA</v>
          </cell>
          <cell r="H1386" t="str">
            <v xml:space="preserve">ANCHUI TINCAI SILK CO. LTD</v>
          </cell>
          <cell r="I1386" t="str">
            <v xml:space="preserve">HEAD LAMP</v>
          </cell>
          <cell r="J1386" t="str">
            <v xml:space="preserve">HEAD LAMP</v>
          </cell>
          <cell r="K1386">
            <v>120</v>
          </cell>
          <cell r="L1386">
            <v>3264</v>
          </cell>
          <cell r="M1386">
            <v>4900</v>
          </cell>
        </row>
        <row r="1387">
          <cell r="A1387">
            <v>11345</v>
          </cell>
          <cell r="B1387">
            <v>11345</v>
          </cell>
          <cell r="C1387" t="str">
            <v xml:space="preserve">ALLION (01-03) - TAIL LAMP - LH</v>
          </cell>
          <cell r="D1387" t="str">
            <v>ALLION/01-TLA-LH</v>
          </cell>
          <cell r="E1387" t="str">
            <v>TY39-0102A</v>
          </cell>
          <cell r="G1387" t="str">
            <v>TOYOTA</v>
          </cell>
          <cell r="H1387" t="str">
            <v xml:space="preserve">ANCHUI TINCAI SILK CO. LTD</v>
          </cell>
          <cell r="I1387" t="str">
            <v xml:space="preserve">TAIL LAMP</v>
          </cell>
          <cell r="J1387" t="str">
            <v xml:space="preserve">TAIL LAMP</v>
          </cell>
          <cell r="K1387">
            <v>50</v>
          </cell>
          <cell r="L1387">
            <v>1275</v>
          </cell>
          <cell r="M1387">
            <v>1910</v>
          </cell>
        </row>
        <row r="1388">
          <cell r="A1388">
            <v>11346</v>
          </cell>
          <cell r="B1388">
            <v>11346</v>
          </cell>
          <cell r="C1388" t="str">
            <v xml:space="preserve">ALLION (01-03) - TAIL LAMP - RH</v>
          </cell>
          <cell r="D1388" t="str">
            <v>ALLION/01-TLA-RH</v>
          </cell>
          <cell r="E1388" t="str">
            <v>TY39-0102A</v>
          </cell>
          <cell r="G1388" t="str">
            <v>TOYOTA</v>
          </cell>
          <cell r="H1388" t="str">
            <v xml:space="preserve">ANCHUI TINCAI SILK CO. LTD</v>
          </cell>
          <cell r="I1388" t="str">
            <v xml:space="preserve">TAIL LAMP</v>
          </cell>
          <cell r="J1388" t="str">
            <v xml:space="preserve">TAIL LAMP</v>
          </cell>
          <cell r="K1388">
            <v>50</v>
          </cell>
          <cell r="L1388">
            <v>1275</v>
          </cell>
          <cell r="M1388">
            <v>1910</v>
          </cell>
        </row>
        <row r="1389">
          <cell r="A1389">
            <v>12983</v>
          </cell>
          <cell r="B1389" t="e">
            <v>#N/A</v>
          </cell>
          <cell r="C1389" t="str">
            <v xml:space="preserve">ALLION (01-03) - TAIL LAMP (BROKEN) - LH</v>
          </cell>
          <cell r="D1389" t="str">
            <v>ALLION/01-TLA-LH/B</v>
          </cell>
          <cell r="E1389" t="str">
            <v>TY39-0102A</v>
          </cell>
          <cell r="G1389" t="str">
            <v>TOYOTA</v>
          </cell>
          <cell r="H1389" t="str">
            <v xml:space="preserve">ANCHUI TINCAI SILK CO. LTD</v>
          </cell>
          <cell r="I1389" t="str">
            <v xml:space="preserve">TAIL LAMP</v>
          </cell>
          <cell r="J1389" t="str">
            <v xml:space="preserve">TAIL LAMP</v>
          </cell>
          <cell r="K1389">
            <v>7.47</v>
          </cell>
          <cell r="L1389">
            <v>1056</v>
          </cell>
          <cell r="M1389">
            <v>1640</v>
          </cell>
        </row>
        <row r="1390">
          <cell r="A1390">
            <v>11836</v>
          </cell>
          <cell r="B1390" t="e">
            <v>#N/A</v>
          </cell>
          <cell r="C1390" t="str">
            <v xml:space="preserve">ALLION (01-04) - FRONT GRILL</v>
          </cell>
          <cell r="D1390" t="str">
            <v>ALLION/01-GRL</v>
          </cell>
          <cell r="F1390" t="str">
            <v xml:space="preserve">ALLION (01-04)</v>
          </cell>
          <cell r="G1390" t="str">
            <v>TOYOTA</v>
          </cell>
          <cell r="H1390" t="str">
            <v xml:space="preserve">ANCHUI TINCAI SILK CO. LTD</v>
          </cell>
          <cell r="I1390" t="str">
            <v>GRILL</v>
          </cell>
          <cell r="J1390" t="str">
            <v>GRILL</v>
          </cell>
          <cell r="K1390">
            <v>20</v>
          </cell>
          <cell r="L1390">
            <v>3126</v>
          </cell>
          <cell r="M1390">
            <v>4850</v>
          </cell>
        </row>
        <row r="1391">
          <cell r="A1391">
            <v>13753</v>
          </cell>
          <cell r="B1391">
            <v>13753</v>
          </cell>
          <cell r="C1391" t="str">
            <v xml:space="preserve">ALLION (01-06) - FRONT BUMPER</v>
          </cell>
          <cell r="D1391" t="str">
            <v>ALLION/01-BPRF</v>
          </cell>
          <cell r="E1391" t="str">
            <v>TY39-0107</v>
          </cell>
          <cell r="F1391" t="str">
            <v xml:space="preserve">ALLION (01-06)</v>
          </cell>
          <cell r="G1391" t="str">
            <v>TOYOTA</v>
          </cell>
          <cell r="H1391" t="str">
            <v xml:space="preserve">ANCHUI TINCAI SILK CO. LTD</v>
          </cell>
          <cell r="I1391" t="str">
            <v>BUMPER</v>
          </cell>
          <cell r="J1391" t="str">
            <v>BUMPER</v>
          </cell>
          <cell r="K1391">
            <v>120</v>
          </cell>
          <cell r="L1391">
            <v>2790</v>
          </cell>
          <cell r="M1391">
            <v>4320</v>
          </cell>
        </row>
        <row r="1392">
          <cell r="A1392">
            <v>11347</v>
          </cell>
          <cell r="B1392">
            <v>11347</v>
          </cell>
          <cell r="C1392" t="str">
            <v xml:space="preserve">ALLION (04-06) - TAIL LAMP (LED) - LH</v>
          </cell>
          <cell r="D1392" t="str">
            <v>ALLION/04-TLA-LH</v>
          </cell>
          <cell r="E1392" t="str">
            <v>TY39-0102B</v>
          </cell>
          <cell r="G1392" t="str">
            <v>TOYOTA</v>
          </cell>
          <cell r="H1392" t="str">
            <v xml:space="preserve">ANCHUI TINCAI SILK CO. LTD</v>
          </cell>
          <cell r="I1392" t="str">
            <v xml:space="preserve">TAIL LAMP</v>
          </cell>
          <cell r="J1392" t="str">
            <v xml:space="preserve">TAIL LAMP</v>
          </cell>
          <cell r="K1392">
            <v>80</v>
          </cell>
          <cell r="L1392">
            <v>3400</v>
          </cell>
          <cell r="M1392">
            <v>2900</v>
          </cell>
        </row>
        <row r="1393">
          <cell r="A1393">
            <v>11348</v>
          </cell>
          <cell r="B1393">
            <v>11348</v>
          </cell>
          <cell r="C1393" t="str">
            <v xml:space="preserve">ALLION (04-06) - TAIL LAMP (LED) - RH</v>
          </cell>
          <cell r="D1393" t="str">
            <v>ALLION/04-TLA-RH</v>
          </cell>
          <cell r="E1393" t="str">
            <v>TY39-0102B</v>
          </cell>
          <cell r="G1393" t="str">
            <v>TOYOTA</v>
          </cell>
          <cell r="H1393" t="str">
            <v xml:space="preserve">ANCHUI TINCAI SILK CO. LTD</v>
          </cell>
          <cell r="I1393" t="str">
            <v xml:space="preserve">TAIL LAMP</v>
          </cell>
          <cell r="J1393" t="str">
            <v xml:space="preserve">TAIL LAMP</v>
          </cell>
          <cell r="K1393">
            <v>80</v>
          </cell>
          <cell r="L1393">
            <v>1932</v>
          </cell>
          <cell r="M1393">
            <v>2900</v>
          </cell>
        </row>
        <row r="1394">
          <cell r="A1394">
            <v>14214</v>
          </cell>
          <cell r="B1394">
            <v>14214</v>
          </cell>
          <cell r="C1394" t="str">
            <v xml:space="preserve">ALLION (04-06) - TAIL LAMP (LED) (LIGHTLY CRACKED)  - RH</v>
          </cell>
          <cell r="D1394" t="str">
            <v>ALLION/04-TLA-RH</v>
          </cell>
          <cell r="E1394" t="str">
            <v>TY39-0102B</v>
          </cell>
          <cell r="G1394" t="str">
            <v>TOYOTA</v>
          </cell>
          <cell r="H1394" t="str">
            <v xml:space="preserve">ANCHUI TINCAI SILK CO. LTD</v>
          </cell>
          <cell r="I1394" t="str">
            <v xml:space="preserve">TAIL LAMP</v>
          </cell>
          <cell r="J1394" t="str">
            <v xml:space="preserve">TAIL LAMP</v>
          </cell>
          <cell r="K1394">
            <v>80</v>
          </cell>
          <cell r="L1394">
            <v>1860</v>
          </cell>
          <cell r="M1394">
            <v>2900</v>
          </cell>
        </row>
        <row r="1395">
          <cell r="A1395">
            <v>11664</v>
          </cell>
          <cell r="B1395">
            <v>11664</v>
          </cell>
          <cell r="C1395" t="str">
            <v xml:space="preserve">ALLION (05-06) - HEAD LAMP (PROJECTOR TYPE) - LH</v>
          </cell>
          <cell r="D1395" t="str">
            <v>ALLION/05-HLA-LH</v>
          </cell>
          <cell r="E1395" t="str">
            <v>TY39-0101D</v>
          </cell>
          <cell r="F1395" t="str">
            <v xml:space="preserve">ALLION (05-06)</v>
          </cell>
          <cell r="G1395" t="str">
            <v>TOYOTA</v>
          </cell>
          <cell r="H1395" t="str">
            <v xml:space="preserve">ANCHUI TINCAI SILK CO. LTD</v>
          </cell>
          <cell r="I1395" t="str">
            <v xml:space="preserve">HEAD LAMP</v>
          </cell>
          <cell r="J1395" t="str">
            <v xml:space="preserve">HEAD LAMP</v>
          </cell>
          <cell r="K1395">
            <v>21.43</v>
          </cell>
          <cell r="L1395">
            <v>3350</v>
          </cell>
          <cell r="M1395">
            <v>4500</v>
          </cell>
        </row>
        <row r="1396">
          <cell r="A1396">
            <v>11663</v>
          </cell>
          <cell r="B1396">
            <v>11663</v>
          </cell>
          <cell r="C1396" t="str">
            <v xml:space="preserve">ALLION (05-06) - HEAD LAMP (PROJECTOR TYPE) - RH</v>
          </cell>
          <cell r="D1396" t="str">
            <v>ALLION/05-HLA-RH</v>
          </cell>
          <cell r="E1396" t="str">
            <v>TY39-0101D</v>
          </cell>
          <cell r="F1396" t="str">
            <v xml:space="preserve">ALLION (05-06)</v>
          </cell>
          <cell r="G1396" t="str">
            <v>TOYOTA</v>
          </cell>
          <cell r="H1396" t="str">
            <v xml:space="preserve">ANCHUI TINCAI SILK CO. LTD</v>
          </cell>
          <cell r="I1396" t="str">
            <v xml:space="preserve">HEAD LAMP</v>
          </cell>
          <cell r="J1396" t="str">
            <v xml:space="preserve">HEAD LAMP</v>
          </cell>
          <cell r="K1396">
            <v>21.43</v>
          </cell>
          <cell r="L1396">
            <v>3350</v>
          </cell>
          <cell r="M1396">
            <v>4500</v>
          </cell>
        </row>
        <row r="1397">
          <cell r="A1397">
            <v>13541</v>
          </cell>
          <cell r="B1397">
            <v>13541</v>
          </cell>
          <cell r="C1397" t="str">
            <v xml:space="preserve">ALLION (07-09) - GRILL (CHROME)</v>
          </cell>
          <cell r="D1397" t="str">
            <v>ALLION/07-GRL-C</v>
          </cell>
          <cell r="E1397" t="str">
            <v>TY39-0311B</v>
          </cell>
          <cell r="G1397" t="str">
            <v>TOYOTA</v>
          </cell>
          <cell r="H1397" t="str">
            <v xml:space="preserve">ANCHUI TINCAI SILK CO. LTD</v>
          </cell>
          <cell r="I1397" t="str">
            <v>GRILL</v>
          </cell>
          <cell r="J1397" t="str">
            <v>GRILL</v>
          </cell>
          <cell r="K1397">
            <v>75</v>
          </cell>
          <cell r="L1397">
            <v>1678.07</v>
          </cell>
          <cell r="M1397">
            <v>2900</v>
          </cell>
        </row>
        <row r="1398">
          <cell r="A1398">
            <v>13849</v>
          </cell>
          <cell r="B1398">
            <v>13849</v>
          </cell>
          <cell r="C1398" t="str">
            <v xml:space="preserve">ALLION (07-10) - FRONT BUMPER</v>
          </cell>
          <cell r="D1398" t="str">
            <v>ALLION/07-BPRF</v>
          </cell>
          <cell r="E1398" t="str">
            <v>TY39-0307</v>
          </cell>
          <cell r="F1398" t="str">
            <v xml:space="preserve">ALLION (07-)</v>
          </cell>
          <cell r="G1398" t="str">
            <v>TOYOTA</v>
          </cell>
          <cell r="H1398" t="str">
            <v xml:space="preserve">ANCHUI TINCAI SILK CO. LTD</v>
          </cell>
          <cell r="I1398" t="str">
            <v>BUMPER</v>
          </cell>
          <cell r="J1398" t="str">
            <v>BUMPER</v>
          </cell>
          <cell r="K1398">
            <v>120</v>
          </cell>
          <cell r="L1398">
            <v>3060</v>
          </cell>
          <cell r="M1398">
            <v>4590</v>
          </cell>
        </row>
        <row r="1399">
          <cell r="A1399">
            <v>12115</v>
          </cell>
          <cell r="B1399">
            <v>12115</v>
          </cell>
          <cell r="C1399" t="str">
            <v xml:space="preserve">ALLION (07-10) - FRONT GRILL (BLACK)</v>
          </cell>
          <cell r="D1399" t="str">
            <v>ALLION/08-GRLB</v>
          </cell>
          <cell r="E1399" t="str">
            <v>TY39-0311</v>
          </cell>
          <cell r="F1399" t="str">
            <v xml:space="preserve">ALLION (08-)</v>
          </cell>
          <cell r="G1399" t="str">
            <v>TOYOTA</v>
          </cell>
          <cell r="H1399" t="str">
            <v xml:space="preserve">ANCHUI TINCAI SILK CO. LTD</v>
          </cell>
          <cell r="I1399" t="str">
            <v>GRILL</v>
          </cell>
          <cell r="J1399" t="str">
            <v>GRILL</v>
          </cell>
          <cell r="K1399">
            <v>45</v>
          </cell>
          <cell r="L1399">
            <v>1224</v>
          </cell>
          <cell r="M1399">
            <v>1840</v>
          </cell>
        </row>
        <row r="1400">
          <cell r="A1400">
            <v>11356</v>
          </cell>
          <cell r="B1400" t="e">
            <v>#N/A</v>
          </cell>
          <cell r="C1400" t="str">
            <v xml:space="preserve">ALLION (07-10) - HEAD LAMP - LH</v>
          </cell>
          <cell r="D1400" t="str">
            <v>ALLION/07-HLA-LH</v>
          </cell>
          <cell r="E1400" t="str">
            <v>TY39-0301B</v>
          </cell>
          <cell r="G1400" t="str">
            <v>TOYOTA</v>
          </cell>
          <cell r="H1400" t="str">
            <v xml:space="preserve">ANCHUI TINCAI SILK CO. LTD</v>
          </cell>
          <cell r="I1400" t="str">
            <v xml:space="preserve">HEAD LAMP</v>
          </cell>
          <cell r="J1400" t="str">
            <v xml:space="preserve">HEAD LAMP</v>
          </cell>
          <cell r="K1400">
            <v>130</v>
          </cell>
          <cell r="L1400">
            <v>2925</v>
          </cell>
          <cell r="M1400">
            <v>4530</v>
          </cell>
        </row>
        <row r="1401">
          <cell r="A1401">
            <v>11357</v>
          </cell>
          <cell r="B1401">
            <v>11357</v>
          </cell>
          <cell r="C1401" t="str">
            <v xml:space="preserve">ALLION (07-10) - HEAD LAMP - RH</v>
          </cell>
          <cell r="D1401" t="str">
            <v>ALLION/07-HLA-RH</v>
          </cell>
          <cell r="E1401" t="str">
            <v>TY39-0301B</v>
          </cell>
          <cell r="G1401" t="str">
            <v>TOYOTA</v>
          </cell>
          <cell r="H1401" t="str">
            <v xml:space="preserve">ANCHUI TINCAI SILK CO. LTD</v>
          </cell>
          <cell r="I1401" t="str">
            <v xml:space="preserve">HEAD LAMP</v>
          </cell>
          <cell r="J1401" t="str">
            <v xml:space="preserve">HEAD LAMP</v>
          </cell>
          <cell r="K1401">
            <v>130</v>
          </cell>
          <cell r="L1401">
            <v>2925</v>
          </cell>
          <cell r="M1401">
            <v>4530</v>
          </cell>
        </row>
        <row r="1402">
          <cell r="A1402">
            <v>12350</v>
          </cell>
          <cell r="B1402" t="e">
            <v>#N/A</v>
          </cell>
          <cell r="C1402" t="str">
            <v xml:space="preserve">ALLION (07-10) - HEAD LAMP (BROKEN) - LH</v>
          </cell>
          <cell r="D1402" t="str">
            <v>ALLION/07-HLA-LH</v>
          </cell>
          <cell r="E1402" t="str">
            <v>TY39-0101</v>
          </cell>
          <cell r="G1402" t="str">
            <v>TOYOTA</v>
          </cell>
          <cell r="H1402" t="str">
            <v xml:space="preserve">ANCHUI TINCAI SILK CO. LTD</v>
          </cell>
          <cell r="I1402" t="str">
            <v xml:space="preserve">HEAD LAMP</v>
          </cell>
          <cell r="J1402" t="str">
            <v xml:space="preserve">HEAD LAMP</v>
          </cell>
          <cell r="K1402">
            <v>21</v>
          </cell>
          <cell r="L1402">
            <v>3136</v>
          </cell>
          <cell r="M1402">
            <v>4860</v>
          </cell>
        </row>
        <row r="1403">
          <cell r="A1403">
            <v>12351</v>
          </cell>
          <cell r="B1403" t="e">
            <v>#N/A</v>
          </cell>
          <cell r="C1403" t="str">
            <v xml:space="preserve">ALLION (07-10) - HEAD LAMP (BROKEN) - RH</v>
          </cell>
          <cell r="D1403" t="str">
            <v>ALLION/07-HLA-RH</v>
          </cell>
          <cell r="E1403" t="str">
            <v>TY39-0101</v>
          </cell>
          <cell r="G1403" t="str">
            <v>TOYOTA</v>
          </cell>
          <cell r="H1403" t="str">
            <v xml:space="preserve">ANCHUI TINCAI SILK CO. LTD</v>
          </cell>
          <cell r="I1403" t="str">
            <v xml:space="preserve">HEAD LAMP</v>
          </cell>
          <cell r="J1403" t="str">
            <v xml:space="preserve">HEAD LAMP</v>
          </cell>
          <cell r="K1403">
            <v>21</v>
          </cell>
          <cell r="L1403">
            <v>3136</v>
          </cell>
          <cell r="M1403">
            <v>4860</v>
          </cell>
        </row>
        <row r="1404">
          <cell r="A1404">
            <v>11358</v>
          </cell>
          <cell r="B1404">
            <v>11358</v>
          </cell>
          <cell r="C1404" t="str">
            <v xml:space="preserve">ALLION (07-10) - TAIL LAMP - LH</v>
          </cell>
          <cell r="D1404" t="str">
            <v>ALLION/07-TLA-LH</v>
          </cell>
          <cell r="E1404" t="str">
            <v>TY39-0302</v>
          </cell>
          <cell r="G1404" t="str">
            <v>TOYOTA</v>
          </cell>
          <cell r="H1404" t="str">
            <v xml:space="preserve">ANCHUI TINCAI SILK CO. LTD</v>
          </cell>
          <cell r="I1404" t="str">
            <v xml:space="preserve">TAIL LAMP</v>
          </cell>
          <cell r="J1404" t="str">
            <v xml:space="preserve">TAIL LAMP</v>
          </cell>
          <cell r="K1404">
            <v>100</v>
          </cell>
          <cell r="L1404">
            <v>2550</v>
          </cell>
          <cell r="M1404">
            <v>3830</v>
          </cell>
        </row>
        <row r="1405">
          <cell r="A1405">
            <v>11359</v>
          </cell>
          <cell r="B1405">
            <v>11359</v>
          </cell>
          <cell r="C1405" t="str">
            <v xml:space="preserve">ALLION (07-10) - TAIL LAMP - RH</v>
          </cell>
          <cell r="D1405" t="str">
            <v>ALLION/07-TLA-RH</v>
          </cell>
          <cell r="E1405" t="str">
            <v>TY39-0302</v>
          </cell>
          <cell r="G1405" t="str">
            <v>TOYOTA</v>
          </cell>
          <cell r="H1405" t="str">
            <v xml:space="preserve">ANCHUI TINCAI SILK CO. LTD</v>
          </cell>
          <cell r="I1405" t="str">
            <v xml:space="preserve">TAIL LAMP</v>
          </cell>
          <cell r="J1405" t="str">
            <v xml:space="preserve">TAIL LAMP</v>
          </cell>
          <cell r="K1405">
            <v>100</v>
          </cell>
          <cell r="L1405">
            <v>2550</v>
          </cell>
          <cell r="M1405">
            <v>3830</v>
          </cell>
        </row>
        <row r="1406">
          <cell r="A1406">
            <v>13806</v>
          </cell>
          <cell r="B1406">
            <v>13806</v>
          </cell>
          <cell r="C1406" t="str">
            <v xml:space="preserve">ALLION (07-10) - TAIL LENS - LH</v>
          </cell>
          <cell r="D1406" t="str">
            <v>ALLION/07-TLS-LH</v>
          </cell>
          <cell r="E1406" t="str">
            <v>TY39-0302-00</v>
          </cell>
          <cell r="G1406" t="str">
            <v>TOYOTA</v>
          </cell>
          <cell r="H1406" t="str">
            <v xml:space="preserve">ANCHUI TINCAI SILK CO. LTD</v>
          </cell>
          <cell r="I1406" t="str">
            <v>LENS</v>
          </cell>
          <cell r="J1406" t="str">
            <v>LENS</v>
          </cell>
          <cell r="K1406">
            <v>38</v>
          </cell>
          <cell r="L1406">
            <v>855</v>
          </cell>
          <cell r="M1406">
            <v>1330</v>
          </cell>
        </row>
        <row r="1407">
          <cell r="A1407">
            <v>13807</v>
          </cell>
          <cell r="B1407">
            <v>13807</v>
          </cell>
          <cell r="C1407" t="str">
            <v xml:space="preserve">ALLION (07-10) - TAIL LENS - RH</v>
          </cell>
          <cell r="D1407" t="str">
            <v>ALLION/07-TLS-LH</v>
          </cell>
          <cell r="E1407" t="str">
            <v>TY39-0302-00</v>
          </cell>
          <cell r="G1407" t="str">
            <v>TOYOTA</v>
          </cell>
          <cell r="H1407" t="str">
            <v xml:space="preserve">ANCHUI TINCAI SILK CO. LTD</v>
          </cell>
          <cell r="I1407" t="str">
            <v>LENS</v>
          </cell>
          <cell r="J1407" t="str">
            <v>LENS</v>
          </cell>
          <cell r="K1407">
            <v>38</v>
          </cell>
          <cell r="L1407">
            <v>855</v>
          </cell>
          <cell r="M1407">
            <v>1330</v>
          </cell>
        </row>
        <row r="1408">
          <cell r="A1408">
            <v>13542</v>
          </cell>
          <cell r="B1408">
            <v>13542</v>
          </cell>
          <cell r="C1408" t="str">
            <v xml:space="preserve">ALLION (10-112) - FOG LAMP SET</v>
          </cell>
          <cell r="D1408" t="str">
            <v>ALLION/10-FLASET</v>
          </cell>
          <cell r="E1408" t="str">
            <v>TY39-0304</v>
          </cell>
          <cell r="G1408" t="str">
            <v>TOYOTA</v>
          </cell>
          <cell r="H1408" t="str">
            <v xml:space="preserve">ANCHUI TINCAI SILK CO. LTD</v>
          </cell>
          <cell r="I1408" t="str">
            <v xml:space="preserve">FOG LAMP</v>
          </cell>
          <cell r="J1408" t="str">
            <v xml:space="preserve">FOG LAMP</v>
          </cell>
          <cell r="K1408">
            <v>0</v>
          </cell>
          <cell r="L1408">
            <v>2020</v>
          </cell>
          <cell r="M1408">
            <v>3130</v>
          </cell>
        </row>
        <row r="1409">
          <cell r="A1409">
            <v>13545</v>
          </cell>
          <cell r="B1409">
            <v>13545</v>
          </cell>
          <cell r="C1409" t="str">
            <v xml:space="preserve">ALLION (10-12) - GRILL (CHROME)</v>
          </cell>
          <cell r="D1409" t="str">
            <v>ALLION/10-GRL-C</v>
          </cell>
          <cell r="E1409" t="str">
            <v>TY39-0311D</v>
          </cell>
          <cell r="G1409" t="str">
            <v>TOYOTA</v>
          </cell>
          <cell r="H1409" t="str">
            <v xml:space="preserve">ANCHUI TINCAI SILK CO. LTD</v>
          </cell>
          <cell r="I1409" t="str">
            <v>GRILL</v>
          </cell>
          <cell r="J1409" t="str">
            <v>GRILL</v>
          </cell>
          <cell r="K1409">
            <v>65</v>
          </cell>
          <cell r="L1409">
            <v>1511.25</v>
          </cell>
          <cell r="M1409">
            <v>2340</v>
          </cell>
        </row>
        <row r="1410">
          <cell r="A1410">
            <v>13544</v>
          </cell>
          <cell r="B1410">
            <v>13544</v>
          </cell>
          <cell r="C1410" t="str">
            <v xml:space="preserve">ALLION (10-12) - TAIL LAMP - LH</v>
          </cell>
          <cell r="D1410" t="str">
            <v>ALLION/10-TLA-LH</v>
          </cell>
          <cell r="E1410" t="str">
            <v>TY39-0302B</v>
          </cell>
          <cell r="G1410" t="str">
            <v>TOYOTA</v>
          </cell>
          <cell r="H1410" t="str">
            <v xml:space="preserve">ANCHUI TINCAI SILK CO. LTD</v>
          </cell>
          <cell r="I1410" t="str">
            <v xml:space="preserve">TAIL LAMP</v>
          </cell>
          <cell r="J1410" t="str">
            <v xml:space="preserve">TAIL LAMP</v>
          </cell>
          <cell r="K1410">
            <v>130</v>
          </cell>
          <cell r="L1410">
            <v>3315</v>
          </cell>
          <cell r="M1410">
            <v>4970</v>
          </cell>
        </row>
        <row r="1411">
          <cell r="A1411">
            <v>13543</v>
          </cell>
          <cell r="B1411">
            <v>13543</v>
          </cell>
          <cell r="C1411" t="str">
            <v xml:space="preserve">ALLION (10-12) - TAIL LAMP - RH</v>
          </cell>
          <cell r="D1411" t="str">
            <v>ALLION/10-TLA-RH</v>
          </cell>
          <cell r="E1411" t="str">
            <v>TY39-0302B</v>
          </cell>
          <cell r="G1411" t="str">
            <v>TOYOTA</v>
          </cell>
          <cell r="H1411" t="str">
            <v xml:space="preserve">ANCHUI TINCAI SILK CO. LTD</v>
          </cell>
          <cell r="I1411" t="str">
            <v xml:space="preserve">TAIL LAMP</v>
          </cell>
          <cell r="J1411" t="str">
            <v xml:space="preserve">TAIL LAMP</v>
          </cell>
          <cell r="K1411">
            <v>130</v>
          </cell>
          <cell r="L1411">
            <v>3315</v>
          </cell>
          <cell r="M1411">
            <v>4970</v>
          </cell>
        </row>
        <row r="1412">
          <cell r="A1412">
            <v>11907</v>
          </cell>
          <cell r="B1412">
            <v>11907</v>
          </cell>
          <cell r="C1412" t="str">
            <v xml:space="preserve">ALLION / PREMIO NZT240 (01-06) - REAR DOOR GLASS - LH</v>
          </cell>
          <cell r="D1412" t="str">
            <v xml:space="preserve">ZZT240 RD/LH</v>
          </cell>
          <cell r="E1412" t="str">
            <v xml:space="preserve">110084 FD</v>
          </cell>
          <cell r="F1412" t="str">
            <v xml:space="preserve">TOYOTA ALLION / PREMIO NZT240 (01-06)</v>
          </cell>
          <cell r="G1412" t="str">
            <v>TOYOTA</v>
          </cell>
          <cell r="H1412" t="str">
            <v xml:space="preserve">ZHEJIANG DAKE SAFETY GLASS CO.,LTD</v>
          </cell>
          <cell r="I1412" t="str">
            <v>AUTOGLASS</v>
          </cell>
          <cell r="J1412" t="str">
            <v>AUTOGLASS</v>
          </cell>
          <cell r="K1412">
            <v>3.06</v>
          </cell>
          <cell r="L1412">
            <v>475.07</v>
          </cell>
          <cell r="M1412">
            <v>600</v>
          </cell>
        </row>
        <row r="1413">
          <cell r="A1413">
            <v>11908</v>
          </cell>
          <cell r="B1413">
            <v>11908</v>
          </cell>
          <cell r="C1413" t="str">
            <v xml:space="preserve">ALLION / PREMIO NZT240 (01-06) - REAR DOOR GLASS - RH</v>
          </cell>
          <cell r="D1413" t="str">
            <v xml:space="preserve">ZZT240 RD/RH</v>
          </cell>
          <cell r="E1413" t="str">
            <v xml:space="preserve">110084 FD</v>
          </cell>
          <cell r="F1413" t="str">
            <v xml:space="preserve">TOYOTA ALLION / PREMIO NZT240 (01-06)</v>
          </cell>
          <cell r="G1413" t="str">
            <v>TOYOTA</v>
          </cell>
          <cell r="H1413" t="str">
            <v xml:space="preserve">ZHEJIANG DAKE SAFETY GLASS CO.,LTD</v>
          </cell>
          <cell r="I1413" t="str">
            <v>AUTOGLASS</v>
          </cell>
          <cell r="J1413" t="str">
            <v>AUTOGLASS</v>
          </cell>
          <cell r="K1413">
            <v>3.06</v>
          </cell>
          <cell r="L1413">
            <v>475.07</v>
          </cell>
          <cell r="M1413">
            <v>600</v>
          </cell>
        </row>
        <row r="1414">
          <cell r="A1414">
            <v>14024</v>
          </cell>
          <cell r="B1414" t="e">
            <v>#N/A</v>
          </cell>
          <cell r="C1414" t="str">
            <v xml:space="preserve">ALLION 2010- REAR BUMPER</v>
          </cell>
          <cell r="D1414" t="str">
            <v>ALLION/10-BPRR</v>
          </cell>
          <cell r="E1414" t="str">
            <v>TY39-0408</v>
          </cell>
          <cell r="F1414" t="str">
            <v xml:space="preserve">ALLION (10-)</v>
          </cell>
          <cell r="G1414" t="str">
            <v>TOYOTA</v>
          </cell>
          <cell r="H1414" t="str">
            <v xml:space="preserve">ANHUI TINCAI SILK CO. LTD</v>
          </cell>
          <cell r="I1414" t="str">
            <v>BUMPER</v>
          </cell>
          <cell r="J1414" t="str">
            <v>BUMPER</v>
          </cell>
          <cell r="K1414">
            <v>150</v>
          </cell>
          <cell r="L1414">
            <v>3825</v>
          </cell>
          <cell r="M1414">
            <v>5740</v>
          </cell>
        </row>
        <row r="1415">
          <cell r="A1415">
            <v>11977</v>
          </cell>
          <cell r="B1415">
            <v>11977</v>
          </cell>
          <cell r="C1415" t="str">
            <v xml:space="preserve">ALLION ZA10 / PREMIO NZT260 (07-) - LAMINATED FRONT WINDSCREEN</v>
          </cell>
          <cell r="D1415" t="str">
            <v xml:space="preserve">NZT260-R-CP LFW/X</v>
          </cell>
          <cell r="E1415" t="str">
            <v xml:space="preserve">1101320 RW</v>
          </cell>
          <cell r="F1415" t="str">
            <v xml:space="preserve">TOYOTA ALLION ZA10 / PREMIO NZT260 (07-)</v>
          </cell>
          <cell r="G1415" t="str">
            <v>TOYOTA</v>
          </cell>
          <cell r="H1415" t="str">
            <v xml:space="preserve">NANJING YUNHAI AUTOMOBILE GLASS &amp; EQUIPMENT MANUFACTURING CO., LTD</v>
          </cell>
          <cell r="I1415" t="str">
            <v>AUTOGLASS</v>
          </cell>
          <cell r="J1415" t="str">
            <v>AUTOGLASS</v>
          </cell>
          <cell r="K1415">
            <v>15.87</v>
          </cell>
          <cell r="L1415">
            <v>2644.34</v>
          </cell>
          <cell r="M1415">
            <v>3500</v>
          </cell>
        </row>
        <row r="1416">
          <cell r="A1416">
            <v>12382</v>
          </cell>
          <cell r="B1416" t="e">
            <v>#N/A</v>
          </cell>
          <cell r="C1416" t="str">
            <v xml:space="preserve">ALLION ZA10 / PREMIO NZT260 (07-) - LAMINATED FRONT WINDSCREEN - (BROKEN)</v>
          </cell>
          <cell r="D1416" t="str">
            <v xml:space="preserve">NZT260-R-CP LFW/X/B</v>
          </cell>
          <cell r="E1416" t="str">
            <v xml:space="preserve">NZT260-R-CP LFW/X</v>
          </cell>
          <cell r="F1416" t="str">
            <v xml:space="preserve">TOYOTA ALLION ZA10 / PREMIO NZT260 (07-)</v>
          </cell>
          <cell r="G1416" t="str">
            <v>TOYOTA</v>
          </cell>
          <cell r="H1416" t="str">
            <v xml:space="preserve">ZHEJIANG DAKE SAFETY GLASS CO.,LTD</v>
          </cell>
          <cell r="I1416" t="str">
            <v>AUTOGLASS</v>
          </cell>
          <cell r="J1416" t="str">
            <v>AUTOGLASS</v>
          </cell>
          <cell r="K1416">
            <v>19.22</v>
          </cell>
          <cell r="L1416">
            <v>2964</v>
          </cell>
          <cell r="M1416">
            <v>4590</v>
          </cell>
        </row>
        <row r="1417">
          <cell r="A1417">
            <v>11353</v>
          </cell>
          <cell r="B1417">
            <v>11353</v>
          </cell>
          <cell r="C1417" t="str">
            <v xml:space="preserve">ALLION/PREMIO (01-06) - SIDE MIRROR - 7 WIRE FOLDABLE (BLACK ELECTRIC) - LH</v>
          </cell>
          <cell r="D1417" t="str">
            <v>ALLION/PREMIO-SME7WB-LH</v>
          </cell>
          <cell r="E1417" t="str">
            <v>TY39-0112A</v>
          </cell>
          <cell r="G1417" t="str">
            <v>TOYOTA</v>
          </cell>
          <cell r="H1417" t="str">
            <v xml:space="preserve">ANCHUI TINCAI SILK CO. LTD</v>
          </cell>
          <cell r="I1417" t="str">
            <v xml:space="preserve">SIDE MIRROR</v>
          </cell>
          <cell r="J1417" t="str">
            <v xml:space="preserve">SIDE MIRROR</v>
          </cell>
          <cell r="K1417">
            <v>22.56</v>
          </cell>
          <cell r="L1417">
            <v>3526</v>
          </cell>
          <cell r="M1417">
            <v>5470</v>
          </cell>
        </row>
        <row r="1418">
          <cell r="A1418">
            <v>11354</v>
          </cell>
          <cell r="B1418">
            <v>11354</v>
          </cell>
          <cell r="C1418" t="str">
            <v xml:space="preserve">ALLION/PREMIO (01-06) - SIDE MIRROR - 7 WIRE FOLDABLE (BLACK ELECTRIC) - RH</v>
          </cell>
          <cell r="D1418" t="str">
            <v>ALLION/PREMIO-SME7WB-RH</v>
          </cell>
          <cell r="E1418" t="str">
            <v>TY39-0112A</v>
          </cell>
          <cell r="G1418" t="str">
            <v>TOYOTA</v>
          </cell>
          <cell r="H1418" t="str">
            <v xml:space="preserve">ANCHUI TINCAI SILK CO. LTD</v>
          </cell>
          <cell r="I1418" t="str">
            <v xml:space="preserve">SIDE MIRROR</v>
          </cell>
          <cell r="J1418" t="str">
            <v xml:space="preserve">SIDE MIRROR</v>
          </cell>
          <cell r="K1418">
            <v>155</v>
          </cell>
          <cell r="L1418">
            <v>3928.09</v>
          </cell>
          <cell r="M1418">
            <v>5900</v>
          </cell>
        </row>
        <row r="1419">
          <cell r="A1419">
            <v>11352</v>
          </cell>
          <cell r="B1419">
            <v>11352</v>
          </cell>
          <cell r="C1419" t="str">
            <v xml:space="preserve">ALLION/PREMIO (01-06) - SIDE MIRROR - 7 WIRE FOLDABLE (WHITE ELECTRIC) - LH</v>
          </cell>
          <cell r="D1419" t="str">
            <v>ALLION/PREMIO-SME7WB-LH</v>
          </cell>
          <cell r="E1419" t="str">
            <v>TY39-0112B</v>
          </cell>
          <cell r="G1419" t="str">
            <v>TOYOTA</v>
          </cell>
          <cell r="H1419" t="str">
            <v xml:space="preserve">ANCHUI TINCAI SILK CO. LTD</v>
          </cell>
          <cell r="I1419" t="str">
            <v xml:space="preserve">SIDE MIRROR</v>
          </cell>
          <cell r="J1419" t="str">
            <v xml:space="preserve">SIDE MIRROR</v>
          </cell>
          <cell r="K1419">
            <v>22.56</v>
          </cell>
          <cell r="L1419">
            <v>3526</v>
          </cell>
          <cell r="M1419">
            <v>5470</v>
          </cell>
        </row>
        <row r="1420">
          <cell r="A1420">
            <v>11351</v>
          </cell>
          <cell r="B1420">
            <v>11351</v>
          </cell>
          <cell r="C1420" t="str">
            <v xml:space="preserve">ALLION/PREMIO (01-06) - SIDE MIRROR - 7 WIRE FOLDABLE (WHITE ELECTRIC) - RH</v>
          </cell>
          <cell r="D1420" t="str">
            <v>ALLION/PREMIO-SME7WB-RH</v>
          </cell>
          <cell r="E1420" t="str">
            <v>TY39-0112B</v>
          </cell>
          <cell r="G1420" t="str">
            <v>TOYOTA</v>
          </cell>
          <cell r="H1420" t="str">
            <v xml:space="preserve">ANCHUI TINCAI SILK CO. LTD</v>
          </cell>
          <cell r="I1420" t="str">
            <v xml:space="preserve">SIDE MIRROR</v>
          </cell>
          <cell r="J1420" t="str">
            <v xml:space="preserve">SIDE MIRROR</v>
          </cell>
          <cell r="K1420">
            <v>155</v>
          </cell>
          <cell r="L1420">
            <v>3603.75</v>
          </cell>
          <cell r="M1420">
            <v>5470</v>
          </cell>
        </row>
        <row r="1421">
          <cell r="A1421">
            <v>11349</v>
          </cell>
          <cell r="B1421">
            <v>11349</v>
          </cell>
          <cell r="C1421" t="str">
            <v xml:space="preserve">ALLION/PREMIO (01-06) - SIDE MIRROR BASE - LH</v>
          </cell>
          <cell r="D1421" t="str">
            <v>ALLION/PREMIO-MB-LH</v>
          </cell>
          <cell r="E1421" t="str">
            <v>TY39-0112B-BASE</v>
          </cell>
          <cell r="G1421" t="str">
            <v>TOYOTA</v>
          </cell>
          <cell r="H1421" t="str">
            <v xml:space="preserve">ANCHUI TINCAI SILK CO. LTD</v>
          </cell>
          <cell r="I1421" t="str">
            <v xml:space="preserve">SIDE MIRROR</v>
          </cell>
          <cell r="J1421" t="str">
            <v xml:space="preserve">SIDE MIRROR</v>
          </cell>
          <cell r="K1421">
            <v>4</v>
          </cell>
          <cell r="L1421">
            <v>625</v>
          </cell>
          <cell r="M1421">
            <v>970</v>
          </cell>
        </row>
        <row r="1422">
          <cell r="A1422">
            <v>11350</v>
          </cell>
          <cell r="B1422">
            <v>11350</v>
          </cell>
          <cell r="C1422" t="str">
            <v xml:space="preserve">ALLION/PREMIO (01-06) - SIDE MIRROR BASE - RH</v>
          </cell>
          <cell r="D1422" t="str">
            <v>ALLION/PREMIO-MB-RH</v>
          </cell>
          <cell r="E1422" t="str">
            <v>TY39-0112B-BASE</v>
          </cell>
          <cell r="G1422" t="str">
            <v>TOYOTA</v>
          </cell>
          <cell r="H1422" t="str">
            <v xml:space="preserve">ANCHUI TINCAI SILK CO. LTD</v>
          </cell>
          <cell r="I1422" t="str">
            <v xml:space="preserve">SIDE MIRROR</v>
          </cell>
          <cell r="J1422" t="str">
            <v xml:space="preserve">SIDE MIRROR</v>
          </cell>
          <cell r="K1422">
            <v>4</v>
          </cell>
          <cell r="L1422">
            <v>625</v>
          </cell>
          <cell r="M1422">
            <v>970</v>
          </cell>
        </row>
        <row r="1423">
          <cell r="A1423">
            <v>13457</v>
          </cell>
          <cell r="B1423">
            <v>13457</v>
          </cell>
          <cell r="C1423" t="str">
            <v xml:space="preserve">AURIS/BLADE NE30  5D HBK (07-) - REAR HEATED WINDSCREEN</v>
          </cell>
          <cell r="D1423" t="str">
            <v xml:space="preserve">NE30 RWHX XY</v>
          </cell>
          <cell r="E1423" t="str">
            <v xml:space="preserve">1101009 RW</v>
          </cell>
          <cell r="F1423" t="str">
            <v xml:space="preserve">AURIS/BLADE NE30  5D HBK (07-)</v>
          </cell>
          <cell r="G1423" t="str">
            <v>TOYOTA</v>
          </cell>
          <cell r="H1423" t="str">
            <v xml:space="preserve">ZHEJIANG DAKE SAFETY GLASS CO.,LTD</v>
          </cell>
          <cell r="I1423" t="str">
            <v>AUTOGLASS</v>
          </cell>
          <cell r="J1423" t="str">
            <v>AUTOGLASS</v>
          </cell>
          <cell r="K1423">
            <v>15</v>
          </cell>
          <cell r="L1423">
            <v>2</v>
          </cell>
          <cell r="M1423">
            <v>3000</v>
          </cell>
        </row>
        <row r="1424">
          <cell r="A1424">
            <v>11360</v>
          </cell>
          <cell r="B1424">
            <v>11360</v>
          </cell>
          <cell r="C1424" t="str">
            <v xml:space="preserve">AVENSIS / CALDINA CT220 - (01-02) - CORNER LAMP (212-15G4-AE) - LH</v>
          </cell>
          <cell r="D1424" t="str">
            <v>AVENSIS/01-CLA-LH</v>
          </cell>
          <cell r="E1424" t="str">
            <v>TY28-0203</v>
          </cell>
          <cell r="G1424" t="str">
            <v>TOYOTA</v>
          </cell>
          <cell r="H1424" t="str">
            <v xml:space="preserve">ANCHUI TINCAI SILK CO. LTD</v>
          </cell>
          <cell r="I1424" t="str">
            <v xml:space="preserve">CORNER LAMP</v>
          </cell>
          <cell r="J1424" t="str">
            <v xml:space="preserve">CORNER LAMP</v>
          </cell>
          <cell r="K1424">
            <v>13</v>
          </cell>
          <cell r="L1424">
            <v>293</v>
          </cell>
          <cell r="M1424">
            <v>450</v>
          </cell>
        </row>
        <row r="1425">
          <cell r="A1425">
            <v>11361</v>
          </cell>
          <cell r="B1425">
            <v>11361</v>
          </cell>
          <cell r="C1425" t="str">
            <v xml:space="preserve">AVENSIS / CALDINA CT220 - (01-02) - CORNER LAMP (212-15G4-AE) - RH</v>
          </cell>
          <cell r="D1425" t="str">
            <v>AVENSIS/01-CLA-RH</v>
          </cell>
          <cell r="E1425" t="str">
            <v>TY28-0203</v>
          </cell>
          <cell r="G1425" t="str">
            <v>TOYOTA</v>
          </cell>
          <cell r="H1425" t="str">
            <v xml:space="preserve">ANCHUI TINCAI SILK CO. LTD</v>
          </cell>
          <cell r="I1425" t="str">
            <v xml:space="preserve">CORNER LAMP</v>
          </cell>
          <cell r="J1425" t="str">
            <v xml:space="preserve">CORNER LAMP</v>
          </cell>
          <cell r="K1425">
            <v>13</v>
          </cell>
          <cell r="L1425">
            <v>293</v>
          </cell>
          <cell r="M1425">
            <v>450</v>
          </cell>
        </row>
        <row r="1426">
          <cell r="A1426">
            <v>12611</v>
          </cell>
          <cell r="B1426">
            <v>12611</v>
          </cell>
          <cell r="C1426" t="str">
            <v xml:space="preserve">AVENSIS / CALDINA CT220 - (01-02) - HEAD LAMP (212-11C3) - LH</v>
          </cell>
          <cell r="D1426" t="str">
            <v>CT220/01-HLA-LH</v>
          </cell>
          <cell r="E1426" t="str">
            <v>TY28-0201</v>
          </cell>
          <cell r="F1426" t="str">
            <v xml:space="preserve">AVENSIS / CALDINA CT220 - (98-00)</v>
          </cell>
          <cell r="G1426" t="str">
            <v>TOYOTA</v>
          </cell>
          <cell r="I1426" t="str">
            <v xml:space="preserve">HEAD LAMP</v>
          </cell>
          <cell r="J1426" t="str">
            <v xml:space="preserve">HEAD LAMP</v>
          </cell>
          <cell r="K1426">
            <v>11.7</v>
          </cell>
          <cell r="L1426">
            <v>1829</v>
          </cell>
          <cell r="M1426">
            <v>2830</v>
          </cell>
        </row>
        <row r="1427">
          <cell r="A1427">
            <v>12610</v>
          </cell>
          <cell r="B1427">
            <v>12610</v>
          </cell>
          <cell r="C1427" t="str">
            <v xml:space="preserve">AVENSIS / CALDINA CT220 - (01-02) - HEAD LAMP (212-11C3) - RH</v>
          </cell>
          <cell r="D1427" t="str">
            <v>CT220/01-HLA-RH</v>
          </cell>
          <cell r="E1427" t="str">
            <v>TY28-0201</v>
          </cell>
          <cell r="F1427" t="str">
            <v xml:space="preserve">AVENSIS / CALDINA CT220 - (98-00)</v>
          </cell>
          <cell r="G1427" t="str">
            <v>TOYOTA</v>
          </cell>
          <cell r="I1427" t="str">
            <v xml:space="preserve">HEAD LAMP</v>
          </cell>
          <cell r="J1427" t="str">
            <v xml:space="preserve">HEAD LAMP</v>
          </cell>
          <cell r="K1427">
            <v>11.7</v>
          </cell>
          <cell r="L1427">
            <v>1829</v>
          </cell>
          <cell r="M1427">
            <v>2830</v>
          </cell>
        </row>
        <row r="1428">
          <cell r="A1428">
            <v>11151</v>
          </cell>
          <cell r="B1428">
            <v>11151</v>
          </cell>
          <cell r="C1428" t="str">
            <v xml:space="preserve">AVENSIS / CALDINA CT220 - (98-00) - CORNER LAMP (212-15C7) - LH</v>
          </cell>
          <cell r="D1428" t="str">
            <v>CALDINA/98-CLA-LH</v>
          </cell>
          <cell r="E1428" t="str">
            <v>TY28-0103</v>
          </cell>
          <cell r="F1428" t="str">
            <v xml:space="preserve">AVENSIS / CALDINA CT220 - (98-00)</v>
          </cell>
          <cell r="G1428" t="str">
            <v>TOYOTA</v>
          </cell>
          <cell r="H1428" t="str">
            <v xml:space="preserve">ANCHUI TINCAI SILK CO. LTD</v>
          </cell>
          <cell r="I1428" t="str">
            <v xml:space="preserve">CORNER LAMP</v>
          </cell>
          <cell r="J1428" t="str">
            <v xml:space="preserve">CORNER LAMP</v>
          </cell>
          <cell r="K1428">
            <v>12</v>
          </cell>
          <cell r="L1428">
            <v>306</v>
          </cell>
          <cell r="M1428">
            <v>460</v>
          </cell>
        </row>
        <row r="1429">
          <cell r="A1429">
            <v>11150</v>
          </cell>
          <cell r="B1429">
            <v>11150</v>
          </cell>
          <cell r="C1429" t="str">
            <v xml:space="preserve">AVENSIS / CALDINA CT220 - (98-00) - CORNER LAMP (212-15C7) - RH</v>
          </cell>
          <cell r="D1429" t="str">
            <v>CALDINA/98-CLA-RH</v>
          </cell>
          <cell r="E1429" t="str">
            <v>TY28-0103</v>
          </cell>
          <cell r="F1429" t="str">
            <v xml:space="preserve">AVENSIS / CALDINA CT220 - (98-00)</v>
          </cell>
          <cell r="G1429" t="str">
            <v>TOYOTA</v>
          </cell>
          <cell r="H1429" t="str">
            <v xml:space="preserve">ANCHUI TINCAI SILK CO. LTD</v>
          </cell>
          <cell r="I1429" t="str">
            <v xml:space="preserve">CORNER LAMP</v>
          </cell>
          <cell r="J1429" t="str">
            <v xml:space="preserve">CORNER LAMP</v>
          </cell>
          <cell r="K1429">
            <v>12</v>
          </cell>
          <cell r="L1429">
            <v>306</v>
          </cell>
          <cell r="M1429">
            <v>460</v>
          </cell>
        </row>
        <row r="1430">
          <cell r="A1430">
            <v>12502</v>
          </cell>
          <cell r="B1430">
            <v>12502</v>
          </cell>
          <cell r="C1430" t="str">
            <v xml:space="preserve">AVENSIS / CALDINA CT220 - (98-00) - HEAD LAMP (212-1187) - LH</v>
          </cell>
          <cell r="D1430" t="str">
            <v>CALDINA/98-HLA-LH</v>
          </cell>
          <cell r="E1430" t="str">
            <v>TY28-0101</v>
          </cell>
          <cell r="F1430" t="str">
            <v xml:space="preserve">AVENSIS / CALDINA CT220 - (98-00)</v>
          </cell>
          <cell r="G1430" t="str">
            <v>TOYOTA</v>
          </cell>
          <cell r="H1430" t="str">
            <v xml:space="preserve">ANCHUI TINCAI SILK CO. LTD</v>
          </cell>
          <cell r="I1430" t="str">
            <v xml:space="preserve">HEAD LAMP</v>
          </cell>
          <cell r="J1430" t="str">
            <v xml:space="preserve">HEAD LAMP</v>
          </cell>
          <cell r="K1430">
            <v>75</v>
          </cell>
          <cell r="L1430">
            <v>1913</v>
          </cell>
          <cell r="M1430">
            <v>2870</v>
          </cell>
        </row>
        <row r="1431">
          <cell r="A1431">
            <v>12503</v>
          </cell>
          <cell r="B1431">
            <v>12503</v>
          </cell>
          <cell r="C1431" t="str">
            <v xml:space="preserve">AVENSIS / CALDINA CT220 - (98-00) - HEAD LAMP (212-1187) - RH</v>
          </cell>
          <cell r="D1431" t="str">
            <v>CALDINA/98-HLA-RH</v>
          </cell>
          <cell r="E1431" t="str">
            <v>TY28-0101</v>
          </cell>
          <cell r="F1431" t="str">
            <v xml:space="preserve">AVENSIS / CALDINA CT220 - (98-00)</v>
          </cell>
          <cell r="G1431" t="str">
            <v>TOYOTA</v>
          </cell>
          <cell r="H1431" t="str">
            <v xml:space="preserve">ANCHUI TINCAI SILK CO. LTD</v>
          </cell>
          <cell r="I1431" t="str">
            <v xml:space="preserve">HEAD LAMP</v>
          </cell>
          <cell r="J1431" t="str">
            <v xml:space="preserve">HEAD LAMP</v>
          </cell>
          <cell r="K1431">
            <v>75</v>
          </cell>
          <cell r="L1431">
            <v>1811</v>
          </cell>
          <cell r="M1431">
            <v>2720</v>
          </cell>
        </row>
        <row r="1432">
          <cell r="A1432">
            <v>13547</v>
          </cell>
          <cell r="B1432">
            <v>13547</v>
          </cell>
          <cell r="C1432" t="str">
            <v xml:space="preserve">AVENSIS II 4D SEDAN (212-11F3) (03-05) - HEAD LAMP - LH</v>
          </cell>
          <cell r="D1432" t="str">
            <v>AVENSIS/03-HLA-LH</v>
          </cell>
          <cell r="E1432" t="str">
            <v>TY28-0301</v>
          </cell>
          <cell r="G1432" t="str">
            <v>TOYOTA</v>
          </cell>
          <cell r="H1432" t="str">
            <v xml:space="preserve">ANCHUI TINCAI SILK CO. LTD</v>
          </cell>
          <cell r="I1432" t="str">
            <v xml:space="preserve">HEAD LAMP</v>
          </cell>
          <cell r="J1432" t="str">
            <v xml:space="preserve">HEAD LAMP</v>
          </cell>
          <cell r="K1432">
            <v>130</v>
          </cell>
          <cell r="L1432">
            <v>2925</v>
          </cell>
          <cell r="M1432">
            <v>4530</v>
          </cell>
        </row>
        <row r="1433">
          <cell r="A1433">
            <v>13546</v>
          </cell>
          <cell r="B1433">
            <v>13546</v>
          </cell>
          <cell r="C1433" t="str">
            <v xml:space="preserve">AVENSIS II 4D SEDAN (212-11F3) (03-05) - HEAD LAMP - RH</v>
          </cell>
          <cell r="D1433" t="str">
            <v>AVENSIS/03-HLA-RH</v>
          </cell>
          <cell r="E1433" t="str">
            <v>TY28-0301</v>
          </cell>
          <cell r="G1433" t="str">
            <v>TOYOTA</v>
          </cell>
          <cell r="H1433" t="str">
            <v xml:space="preserve">ANCHUI TINCAI SILK CO. LTD</v>
          </cell>
          <cell r="I1433" t="str">
            <v xml:space="preserve">HEAD LAMP</v>
          </cell>
          <cell r="J1433" t="str">
            <v xml:space="preserve">HEAD LAMP</v>
          </cell>
          <cell r="K1433">
            <v>130</v>
          </cell>
          <cell r="L1433">
            <v>2925</v>
          </cell>
          <cell r="M1433">
            <v>4530</v>
          </cell>
        </row>
        <row r="1434">
          <cell r="A1434">
            <v>13549</v>
          </cell>
          <cell r="B1434">
            <v>13549</v>
          </cell>
          <cell r="C1434" t="str">
            <v xml:space="preserve">AVENSIS II 4D SEDAN (212-19GB-R-RD) (03-05) - TAIL LAMP - LH</v>
          </cell>
          <cell r="D1434" t="str">
            <v>AVENSIS/03-TLA-LH</v>
          </cell>
          <cell r="E1434" t="str">
            <v>TY28-0302A</v>
          </cell>
          <cell r="G1434" t="str">
            <v>TOYOTA</v>
          </cell>
          <cell r="H1434" t="str">
            <v xml:space="preserve">ANCHUI TINCAI SILK CO. LTD</v>
          </cell>
          <cell r="I1434" t="str">
            <v xml:space="preserve">TAIL LAMP</v>
          </cell>
          <cell r="J1434" t="str">
            <v xml:space="preserve">TAIL LAMP</v>
          </cell>
          <cell r="K1434">
            <v>65</v>
          </cell>
          <cell r="L1434">
            <v>1463</v>
          </cell>
          <cell r="M1434">
            <v>2270</v>
          </cell>
        </row>
        <row r="1435">
          <cell r="A1435">
            <v>13548</v>
          </cell>
          <cell r="B1435">
            <v>13548</v>
          </cell>
          <cell r="C1435" t="str">
            <v xml:space="preserve">AVENSIS II 4D SEDAN (212-19GB-R-RD) (03-05) - TAIL LAMP - RH</v>
          </cell>
          <cell r="D1435" t="str">
            <v>AVENSIS/03-TLA-RH</v>
          </cell>
          <cell r="E1435" t="str">
            <v>TY28-0302A</v>
          </cell>
          <cell r="G1435" t="str">
            <v>TOYOTA</v>
          </cell>
          <cell r="H1435" t="str">
            <v xml:space="preserve">ANCHUI TINCAI SILK CO. LTD</v>
          </cell>
          <cell r="I1435" t="str">
            <v xml:space="preserve">TAIL LAMP</v>
          </cell>
          <cell r="J1435" t="str">
            <v xml:space="preserve">TAIL LAMP</v>
          </cell>
          <cell r="K1435">
            <v>65</v>
          </cell>
          <cell r="L1435">
            <v>1463</v>
          </cell>
          <cell r="M1435">
            <v>2270</v>
          </cell>
        </row>
        <row r="1436">
          <cell r="A1436">
            <v>13551</v>
          </cell>
          <cell r="B1436">
            <v>13551</v>
          </cell>
          <cell r="C1436" t="str">
            <v xml:space="preserve">AVENSIS II 4D SEDAN (212-2036) (03-05) - FOG LAMP - LH</v>
          </cell>
          <cell r="D1436" t="str">
            <v>AVENSIS/03-FLA-RH</v>
          </cell>
          <cell r="E1436" t="str">
            <v>TY28-0304</v>
          </cell>
          <cell r="G1436" t="str">
            <v>TOYOTA</v>
          </cell>
          <cell r="H1436" t="str">
            <v xml:space="preserve">ANCHUI TINCAI SILK CO. LTD</v>
          </cell>
          <cell r="I1436" t="str">
            <v xml:space="preserve">FOG LAMP</v>
          </cell>
          <cell r="J1436" t="str">
            <v xml:space="preserve">FOG LAMP</v>
          </cell>
          <cell r="K1436">
            <v>0</v>
          </cell>
          <cell r="L1436">
            <v>670</v>
          </cell>
          <cell r="M1436">
            <v>1040</v>
          </cell>
        </row>
        <row r="1437">
          <cell r="A1437">
            <v>13550</v>
          </cell>
          <cell r="B1437">
            <v>13550</v>
          </cell>
          <cell r="C1437" t="str">
            <v xml:space="preserve">AVENSIS II 4D SEDAN (212-2036) (03-05) - FOG LAMP - RH</v>
          </cell>
          <cell r="D1437" t="str">
            <v>AVENSIS/03-FLA-RH</v>
          </cell>
          <cell r="E1437" t="str">
            <v>TY28-0304</v>
          </cell>
          <cell r="G1437" t="str">
            <v>TOYOTA</v>
          </cell>
          <cell r="H1437" t="str">
            <v xml:space="preserve">ANCHUI TINCAI SILK CO. LTD</v>
          </cell>
          <cell r="I1437" t="str">
            <v xml:space="preserve">FOG LAMP</v>
          </cell>
          <cell r="J1437" t="str">
            <v xml:space="preserve">FOG LAMP</v>
          </cell>
          <cell r="K1437">
            <v>0</v>
          </cell>
          <cell r="L1437">
            <v>670</v>
          </cell>
          <cell r="M1437">
            <v>1040</v>
          </cell>
        </row>
        <row r="1438">
          <cell r="A1438">
            <v>10293</v>
          </cell>
          <cell r="B1438">
            <v>10293</v>
          </cell>
          <cell r="C1438" t="str">
            <v xml:space="preserve">AXIO, NZE 141 (07-11), VITZ (05-), ALLION (01), RAV4 (05) - FOG LAMP - LH</v>
          </cell>
          <cell r="D1438" t="str">
            <v>NZE/VITZ/RAV4/ALLION-FLA-LH</v>
          </cell>
          <cell r="E1438" t="str">
            <v>MZ01-12006</v>
          </cell>
          <cell r="F1438" t="str">
            <v xml:space="preserve">ALLION (01-04)</v>
          </cell>
          <cell r="G1438" t="str">
            <v>TOYOTA</v>
          </cell>
          <cell r="H1438" t="str">
            <v xml:space="preserve">JIANGSU ZISUDE LAMPS TECHNOLOGY CO.,LTD</v>
          </cell>
          <cell r="I1438" t="str">
            <v xml:space="preserve">FOG LAMP</v>
          </cell>
          <cell r="J1438" t="str">
            <v xml:space="preserve">FOG LAMP</v>
          </cell>
          <cell r="K1438">
            <v>12.5</v>
          </cell>
          <cell r="L1438">
            <v>326</v>
          </cell>
          <cell r="M1438">
            <v>600</v>
          </cell>
        </row>
        <row r="1439">
          <cell r="A1439">
            <v>10292</v>
          </cell>
          <cell r="B1439">
            <v>10292</v>
          </cell>
          <cell r="C1439" t="str">
            <v xml:space="preserve">AXIO, NZE141 (07-11), VITZ (05-), ALLION (01), RAV4 (05) - FOG LAMP - RH</v>
          </cell>
          <cell r="D1439" t="str">
            <v>NZE/VITZ/RAV4/ALLION-FLA-RH</v>
          </cell>
          <cell r="E1439" t="str">
            <v>MZ01-12006</v>
          </cell>
          <cell r="G1439" t="str">
            <v>TOYOTA</v>
          </cell>
          <cell r="H1439" t="str">
            <v xml:space="preserve">JIANGSU ZISUDE LAMPS TECHNOLOGY CO.,LTD</v>
          </cell>
          <cell r="I1439" t="str">
            <v xml:space="preserve">FOG LAMP</v>
          </cell>
          <cell r="J1439" t="str">
            <v xml:space="preserve">FOG LAMP</v>
          </cell>
          <cell r="K1439">
            <v>12.5</v>
          </cell>
          <cell r="L1439">
            <v>326</v>
          </cell>
          <cell r="M1439">
            <v>600</v>
          </cell>
        </row>
        <row r="1440">
          <cell r="A1440">
            <v>10457</v>
          </cell>
          <cell r="B1440">
            <v>10457</v>
          </cell>
          <cell r="C1440" t="str">
            <v xml:space="preserve">AXIO/FIELDER/VITZ/YARIS (05-12)/COROLLA (07/14)/WISH (10-) - SIDE LAMP</v>
          </cell>
          <cell r="D1440" t="str">
            <v>VITZ(05)/COROLLA(07)-SLA</v>
          </cell>
          <cell r="E1440" t="str">
            <v>TY18-0306</v>
          </cell>
          <cell r="G1440" t="str">
            <v>TOYOTA</v>
          </cell>
          <cell r="H1440" t="str">
            <v xml:space="preserve">ANCHUI TINCAI SILK CO. LTD</v>
          </cell>
          <cell r="I1440" t="str">
            <v xml:space="preserve">SIDE LAMPS &amp; LOGO</v>
          </cell>
          <cell r="J1440" t="str">
            <v xml:space="preserve">SIDE LAMPS &amp; LOGO</v>
          </cell>
          <cell r="K1440">
            <v>5</v>
          </cell>
          <cell r="L1440">
            <v>128</v>
          </cell>
          <cell r="M1440">
            <v>190</v>
          </cell>
        </row>
        <row r="1441">
          <cell r="A1441">
            <v>11762</v>
          </cell>
          <cell r="B1441">
            <v>11762</v>
          </cell>
          <cell r="C1441" t="str">
            <v xml:space="preserve">BELTA (05-08) - DOOR MIRROR (5 WIRE) - RH</v>
          </cell>
          <cell r="D1441" t="str">
            <v>BELTA/05-SME5W-RH</v>
          </cell>
          <cell r="E1441" t="str">
            <v>TY16-0412</v>
          </cell>
          <cell r="F1441" t="str">
            <v xml:space="preserve">BELTA (05-08)</v>
          </cell>
          <cell r="G1441" t="str">
            <v>TOYOTA</v>
          </cell>
          <cell r="H1441" t="str">
            <v xml:space="preserve">ANCHUI TINCAI SILK CO. LTD</v>
          </cell>
          <cell r="I1441" t="str">
            <v xml:space="preserve">SIDE MIRROR</v>
          </cell>
          <cell r="J1441" t="str">
            <v xml:space="preserve">SIDE MIRROR</v>
          </cell>
          <cell r="K1441">
            <v>134.19999999999999</v>
          </cell>
          <cell r="L1441">
            <v>3650</v>
          </cell>
          <cell r="M1441">
            <v>5480</v>
          </cell>
        </row>
        <row r="1442">
          <cell r="A1442">
            <v>11763</v>
          </cell>
          <cell r="B1442">
            <v>11763</v>
          </cell>
          <cell r="C1442" t="str">
            <v xml:space="preserve">BELTA (05-08) - DOOR MIRROR (5 WIRE)- LH</v>
          </cell>
          <cell r="D1442" t="str">
            <v>BELTA/05-SM5WIRE-LH</v>
          </cell>
          <cell r="E1442" t="str">
            <v>TY16-0412</v>
          </cell>
          <cell r="F1442" t="str">
            <v xml:space="preserve">BELTA (05-08)</v>
          </cell>
          <cell r="G1442" t="str">
            <v>TOYOTA</v>
          </cell>
          <cell r="H1442" t="str">
            <v xml:space="preserve">ANCHUI TINCAI SILK CO. LTD</v>
          </cell>
          <cell r="I1442" t="str">
            <v xml:space="preserve">SIDE MIRROR</v>
          </cell>
          <cell r="J1442" t="str">
            <v xml:space="preserve">SIDE MIRROR</v>
          </cell>
          <cell r="K1442">
            <v>134.19999999999999</v>
          </cell>
          <cell r="L1442">
            <v>3650</v>
          </cell>
          <cell r="M1442">
            <v>5480</v>
          </cell>
        </row>
        <row r="1443">
          <cell r="A1443">
            <v>11781</v>
          </cell>
          <cell r="B1443">
            <v>11781</v>
          </cell>
          <cell r="C1443" t="str">
            <v xml:space="preserve">BELTA (05-08) - FOG LAMP COVER - LH</v>
          </cell>
          <cell r="D1443" t="str">
            <v>BELTA/05-FLH-LH</v>
          </cell>
          <cell r="E1443" t="str">
            <v>TY16-0404-01</v>
          </cell>
          <cell r="F1443" t="str">
            <v xml:space="preserve">BELTA (05-08)</v>
          </cell>
          <cell r="G1443" t="str">
            <v>TOYOTA</v>
          </cell>
          <cell r="H1443" t="str">
            <v xml:space="preserve">ANCHUI TINCAI SILK CO. LTD</v>
          </cell>
          <cell r="I1443" t="str">
            <v xml:space="preserve">FOG LAMP</v>
          </cell>
          <cell r="J1443" t="str">
            <v xml:space="preserve">FOG LAMP</v>
          </cell>
          <cell r="K1443">
            <v>6.5</v>
          </cell>
          <cell r="L1443">
            <v>177</v>
          </cell>
          <cell r="M1443">
            <v>270</v>
          </cell>
        </row>
        <row r="1444">
          <cell r="A1444">
            <v>11780</v>
          </cell>
          <cell r="B1444">
            <v>11780</v>
          </cell>
          <cell r="C1444" t="str">
            <v xml:space="preserve">BELTA (05-08) - FOG LAMP COVER - RH</v>
          </cell>
          <cell r="D1444" t="str">
            <v>BELTA/05-FLH-RH</v>
          </cell>
          <cell r="E1444" t="str">
            <v>TY16-0404-01</v>
          </cell>
          <cell r="F1444" t="str">
            <v xml:space="preserve">BELTA (05-08)</v>
          </cell>
          <cell r="G1444" t="str">
            <v>TOYOTA</v>
          </cell>
          <cell r="H1444" t="str">
            <v xml:space="preserve">ANCHUI TINCAI SILK CO. LTD</v>
          </cell>
          <cell r="I1444" t="str">
            <v xml:space="preserve">FOG LAMP</v>
          </cell>
          <cell r="J1444" t="str">
            <v xml:space="preserve">FOG LAMP</v>
          </cell>
          <cell r="K1444">
            <v>6.5</v>
          </cell>
          <cell r="L1444">
            <v>177</v>
          </cell>
          <cell r="M1444">
            <v>270</v>
          </cell>
        </row>
        <row r="1445">
          <cell r="A1445">
            <v>11758</v>
          </cell>
          <cell r="B1445">
            <v>11758</v>
          </cell>
          <cell r="C1445" t="str">
            <v xml:space="preserve">BELTA (05-08) - FRONT BUMPER</v>
          </cell>
          <cell r="D1445" t="str">
            <v>BELTA/05-BPRF</v>
          </cell>
          <cell r="E1445" t="str">
            <v>TY16-0407</v>
          </cell>
          <cell r="F1445" t="str">
            <v xml:space="preserve">BELTA (05-08)</v>
          </cell>
          <cell r="G1445" t="str">
            <v>TOYOTA</v>
          </cell>
          <cell r="H1445" t="str">
            <v xml:space="preserve">ANCHUI TINCAI SILK CO. LTD</v>
          </cell>
          <cell r="I1445" t="str">
            <v>BUMPER</v>
          </cell>
          <cell r="J1445" t="str">
            <v>BUMPER</v>
          </cell>
          <cell r="K1445">
            <v>120</v>
          </cell>
          <cell r="L1445">
            <v>3264</v>
          </cell>
          <cell r="M1445">
            <v>4900</v>
          </cell>
        </row>
        <row r="1446">
          <cell r="A1446">
            <v>11757</v>
          </cell>
          <cell r="B1446">
            <v>11757</v>
          </cell>
          <cell r="C1446" t="str">
            <v xml:space="preserve">BELTA (05-08) - FRONT BUMPER GRILL</v>
          </cell>
          <cell r="D1446" t="str">
            <v>BELTA/05-BGRL</v>
          </cell>
          <cell r="E1446" t="str">
            <v>TY16-0407-01</v>
          </cell>
          <cell r="F1446" t="str">
            <v xml:space="preserve">BELTA (05-08)</v>
          </cell>
          <cell r="G1446" t="str">
            <v>TOYOTA</v>
          </cell>
          <cell r="H1446" t="str">
            <v xml:space="preserve">ANCHUI TINCAI SILK CO. LTD</v>
          </cell>
          <cell r="I1446" t="str">
            <v>BUMPER</v>
          </cell>
          <cell r="J1446" t="str">
            <v>BUMPER</v>
          </cell>
          <cell r="K1446">
            <v>14</v>
          </cell>
          <cell r="L1446">
            <v>381</v>
          </cell>
          <cell r="M1446">
            <v>570</v>
          </cell>
        </row>
        <row r="1447">
          <cell r="A1447">
            <v>11756</v>
          </cell>
          <cell r="B1447">
            <v>11756</v>
          </cell>
          <cell r="C1447" t="str">
            <v xml:space="preserve">BELTA (05-08) - FRONT GRILL (BLACK)</v>
          </cell>
          <cell r="D1447" t="str">
            <v>BELTA/05-GRLB</v>
          </cell>
          <cell r="E1447" t="str">
            <v>TY16-0411A</v>
          </cell>
          <cell r="F1447" t="str">
            <v xml:space="preserve">BELTA (05-08)</v>
          </cell>
          <cell r="G1447" t="str">
            <v>TOYOTA</v>
          </cell>
          <cell r="H1447" t="str">
            <v xml:space="preserve">ANCHUI TINCAI SILK CO. LTD</v>
          </cell>
          <cell r="I1447" t="str">
            <v>GRILL</v>
          </cell>
          <cell r="J1447" t="str">
            <v>GRILL</v>
          </cell>
          <cell r="K1447">
            <v>50</v>
          </cell>
          <cell r="L1447">
            <v>1275</v>
          </cell>
          <cell r="M1447">
            <v>1900</v>
          </cell>
        </row>
        <row r="1448">
          <cell r="A1448">
            <v>11753</v>
          </cell>
          <cell r="B1448">
            <v>11753</v>
          </cell>
          <cell r="C1448" t="str">
            <v xml:space="preserve">BELTA (05-08) - HEAD LAMP - LH</v>
          </cell>
          <cell r="D1448" t="str">
            <v>BELTA/05-HLA-LH</v>
          </cell>
          <cell r="E1448" t="str">
            <v>TY16-0401</v>
          </cell>
          <cell r="F1448" t="str">
            <v xml:space="preserve">BELTA (05-08)</v>
          </cell>
          <cell r="G1448" t="str">
            <v>TOYOTA</v>
          </cell>
          <cell r="H1448" t="str">
            <v xml:space="preserve">ANCHUI TINCAI SILK CO. LTD</v>
          </cell>
          <cell r="I1448" t="str">
            <v xml:space="preserve">HEAD LAMP</v>
          </cell>
          <cell r="J1448" t="str">
            <v xml:space="preserve">HEAD LAMP</v>
          </cell>
          <cell r="K1448">
            <v>90</v>
          </cell>
          <cell r="L1448">
            <v>2173</v>
          </cell>
          <cell r="M1448">
            <v>3260</v>
          </cell>
        </row>
        <row r="1449">
          <cell r="A1449">
            <v>11752</v>
          </cell>
          <cell r="B1449">
            <v>11752</v>
          </cell>
          <cell r="C1449" t="str">
            <v xml:space="preserve">BELTA (05-08) - HEAD LAMP - RH</v>
          </cell>
          <cell r="D1449" t="str">
            <v>BELTA/05-HLA-RH</v>
          </cell>
          <cell r="E1449" t="str">
            <v>TY16-0401</v>
          </cell>
          <cell r="F1449" t="str">
            <v xml:space="preserve">BELTA (05-08)</v>
          </cell>
          <cell r="G1449" t="str">
            <v>TOYOTA</v>
          </cell>
          <cell r="H1449" t="str">
            <v xml:space="preserve">ANCHUI TINCAI SILK CO. LTD</v>
          </cell>
          <cell r="I1449" t="str">
            <v xml:space="preserve">HEAD LAMP</v>
          </cell>
          <cell r="J1449" t="str">
            <v xml:space="preserve">HEAD LAMP</v>
          </cell>
          <cell r="K1449">
            <v>90</v>
          </cell>
          <cell r="L1449">
            <v>2173</v>
          </cell>
          <cell r="M1449">
            <v>3260</v>
          </cell>
        </row>
        <row r="1450">
          <cell r="A1450">
            <v>12848</v>
          </cell>
          <cell r="B1450">
            <v>12848</v>
          </cell>
          <cell r="C1450" t="str">
            <v xml:space="preserve">BELTA (05-08) - HEAD LENS - LH</v>
          </cell>
          <cell r="D1450" t="str">
            <v>BELTA/05-HLS-LH</v>
          </cell>
          <cell r="E1450" t="str">
            <v>TY16-0401-00</v>
          </cell>
          <cell r="F1450" t="str">
            <v xml:space="preserve">BELTA (05-08)</v>
          </cell>
          <cell r="G1450" t="str">
            <v>TOYOTA</v>
          </cell>
          <cell r="H1450" t="str">
            <v xml:space="preserve">ANCHUI TINCAI SILK CO. LTD</v>
          </cell>
          <cell r="I1450" t="str">
            <v>LENS</v>
          </cell>
          <cell r="J1450" t="str">
            <v>LENS</v>
          </cell>
          <cell r="K1450">
            <v>30</v>
          </cell>
          <cell r="L1450">
            <v>724</v>
          </cell>
          <cell r="M1450">
            <v>1090</v>
          </cell>
        </row>
        <row r="1451">
          <cell r="A1451">
            <v>12847</v>
          </cell>
          <cell r="B1451">
            <v>12847</v>
          </cell>
          <cell r="C1451" t="str">
            <v xml:space="preserve">BELTA (05-08) - HEAD LENS - RH</v>
          </cell>
          <cell r="D1451" t="str">
            <v>BELTA/05-HLS-RH</v>
          </cell>
          <cell r="E1451" t="str">
            <v>TY16-0401-00</v>
          </cell>
          <cell r="F1451" t="str">
            <v xml:space="preserve">BELTA (05-08)</v>
          </cell>
          <cell r="G1451" t="str">
            <v>TOYOTA</v>
          </cell>
          <cell r="H1451" t="str">
            <v xml:space="preserve">ANCHUI TINCAI SILK CO. LTD</v>
          </cell>
          <cell r="I1451" t="str">
            <v>LENS</v>
          </cell>
          <cell r="J1451" t="str">
            <v>LENS</v>
          </cell>
          <cell r="K1451">
            <v>30</v>
          </cell>
          <cell r="L1451">
            <v>724</v>
          </cell>
          <cell r="M1451">
            <v>1090</v>
          </cell>
        </row>
        <row r="1452">
          <cell r="A1452">
            <v>11759</v>
          </cell>
          <cell r="B1452">
            <v>11759</v>
          </cell>
          <cell r="C1452" t="str">
            <v xml:space="preserve">BELTA (05-08) - REAR BUMPER</v>
          </cell>
          <cell r="D1452" t="str">
            <v>BELTA/05-BPRR</v>
          </cell>
          <cell r="E1452" t="str">
            <v>TY16-0408B</v>
          </cell>
          <cell r="F1452" t="str">
            <v xml:space="preserve">BELTA (05-08)</v>
          </cell>
          <cell r="G1452" t="str">
            <v>TOYOTA</v>
          </cell>
          <cell r="H1452" t="str">
            <v xml:space="preserve">ANCHUI TINCAI SILK CO. LTD</v>
          </cell>
          <cell r="I1452" t="str">
            <v>BUMPER</v>
          </cell>
          <cell r="J1452" t="str">
            <v>BUMPER</v>
          </cell>
          <cell r="K1452">
            <v>21.09</v>
          </cell>
          <cell r="L1452">
            <v>3296</v>
          </cell>
          <cell r="M1452">
            <v>5110</v>
          </cell>
        </row>
        <row r="1453">
          <cell r="A1453">
            <v>11751</v>
          </cell>
          <cell r="B1453">
            <v>11751</v>
          </cell>
          <cell r="C1453" t="str">
            <v xml:space="preserve">BELTA (05-08) - REAR BUMPER LAMP - LH</v>
          </cell>
          <cell r="D1453" t="str">
            <v>BELTA/05-RBLA-LH</v>
          </cell>
          <cell r="E1453" t="str">
            <v>TY16-0405</v>
          </cell>
          <cell r="F1453" t="str">
            <v xml:space="preserve">BELTA (05-08)</v>
          </cell>
          <cell r="G1453" t="str">
            <v>TOYOTA</v>
          </cell>
          <cell r="H1453" t="str">
            <v xml:space="preserve">ANCHUI TINCAI SILK CO. LTD</v>
          </cell>
          <cell r="I1453" t="str">
            <v xml:space="preserve">BUMPER LAMP</v>
          </cell>
          <cell r="J1453" t="str">
            <v xml:space="preserve">BUMPER LAMP</v>
          </cell>
          <cell r="K1453">
            <v>3.91</v>
          </cell>
          <cell r="L1453">
            <v>611</v>
          </cell>
          <cell r="M1453">
            <v>950</v>
          </cell>
        </row>
        <row r="1454">
          <cell r="A1454">
            <v>11750</v>
          </cell>
          <cell r="B1454">
            <v>11750</v>
          </cell>
          <cell r="C1454" t="str">
            <v xml:space="preserve">BELTA (05-08) - REAR BUMPER LAMP - RH</v>
          </cell>
          <cell r="D1454" t="str">
            <v>BELTA/05-RBLA-RH</v>
          </cell>
          <cell r="E1454" t="str">
            <v>TY16-0405</v>
          </cell>
          <cell r="F1454" t="str">
            <v xml:space="preserve">BELTA (05-08)</v>
          </cell>
          <cell r="G1454" t="str">
            <v>TOYOTA</v>
          </cell>
          <cell r="H1454" t="str">
            <v xml:space="preserve">ANCHUI TINCAI SILK CO. LTD</v>
          </cell>
          <cell r="I1454" t="str">
            <v xml:space="preserve">BUMPER LAMP</v>
          </cell>
          <cell r="J1454" t="str">
            <v xml:space="preserve">BUMPER LAMP</v>
          </cell>
          <cell r="K1454">
            <v>3.91</v>
          </cell>
          <cell r="L1454">
            <v>611</v>
          </cell>
          <cell r="M1454">
            <v>950</v>
          </cell>
        </row>
        <row r="1455">
          <cell r="A1455">
            <v>11755</v>
          </cell>
          <cell r="B1455">
            <v>11755</v>
          </cell>
          <cell r="C1455" t="str">
            <v xml:space="preserve">BELTA (05-08) - TAIL LAMP - LH</v>
          </cell>
          <cell r="D1455" t="str">
            <v>BELTA/05-TLA-LH</v>
          </cell>
          <cell r="E1455" t="str">
            <v>TY16-0402</v>
          </cell>
          <cell r="F1455" t="str">
            <v xml:space="preserve">BELTA (05-08)</v>
          </cell>
          <cell r="G1455" t="str">
            <v>TOYOTA</v>
          </cell>
          <cell r="H1455" t="str">
            <v xml:space="preserve">ANCHUI TINCAI SILK CO. LTD</v>
          </cell>
          <cell r="I1455" t="str">
            <v xml:space="preserve">TAIL LAMP</v>
          </cell>
          <cell r="J1455" t="str">
            <v xml:space="preserve">TAIL LAMP</v>
          </cell>
          <cell r="K1455">
            <v>50</v>
          </cell>
          <cell r="L1455">
            <v>1275</v>
          </cell>
          <cell r="M1455">
            <v>1910</v>
          </cell>
        </row>
        <row r="1456">
          <cell r="A1456">
            <v>11754</v>
          </cell>
          <cell r="B1456">
            <v>11754</v>
          </cell>
          <cell r="C1456" t="str">
            <v xml:space="preserve">BELTA (05-08) - TAIL LAMP - RH</v>
          </cell>
          <cell r="D1456" t="str">
            <v>BELTA/05-TLA-RH</v>
          </cell>
          <cell r="E1456" t="str">
            <v>TY16-0402</v>
          </cell>
          <cell r="F1456" t="str">
            <v xml:space="preserve">BELTA (05-08)</v>
          </cell>
          <cell r="G1456" t="str">
            <v>TOYOTA</v>
          </cell>
          <cell r="H1456" t="str">
            <v xml:space="preserve">ANCHUI TINCAI SILK CO. LTD</v>
          </cell>
          <cell r="I1456" t="str">
            <v xml:space="preserve">TAIL LAMP</v>
          </cell>
          <cell r="J1456" t="str">
            <v xml:space="preserve">TAIL LAMP</v>
          </cell>
          <cell r="K1456">
            <v>50</v>
          </cell>
          <cell r="L1456">
            <v>1275</v>
          </cell>
          <cell r="M1456">
            <v>1910</v>
          </cell>
        </row>
        <row r="1457">
          <cell r="A1457">
            <v>13840</v>
          </cell>
          <cell r="B1457">
            <v>13840</v>
          </cell>
          <cell r="C1457" t="str">
            <v xml:space="preserve">BELTA (05-08) - TAIL LENS - LH</v>
          </cell>
          <cell r="D1457" t="str">
            <v>BELTA/05-TLS-LH</v>
          </cell>
          <cell r="E1457" t="str">
            <v>TY16-0402-00</v>
          </cell>
          <cell r="F1457" t="str">
            <v xml:space="preserve">BELTA (05-08)</v>
          </cell>
          <cell r="G1457" t="str">
            <v>TOYOTA</v>
          </cell>
          <cell r="H1457" t="str">
            <v xml:space="preserve">ANCHUI TINCAI SILK CO. LTD</v>
          </cell>
          <cell r="I1457" t="str">
            <v>LENS</v>
          </cell>
          <cell r="J1457" t="str">
            <v xml:space="preserve">TAIL LAMP</v>
          </cell>
          <cell r="K1457">
            <v>20</v>
          </cell>
          <cell r="L1457">
            <v>508.56</v>
          </cell>
          <cell r="M1457">
            <v>770</v>
          </cell>
        </row>
        <row r="1458">
          <cell r="A1458">
            <v>13839</v>
          </cell>
          <cell r="B1458">
            <v>13839</v>
          </cell>
          <cell r="C1458" t="str">
            <v xml:space="preserve">BELTA (05-08) - TAIL LENS - RH</v>
          </cell>
          <cell r="D1458" t="str">
            <v>BELTA/05-TLS-RH</v>
          </cell>
          <cell r="E1458" t="str">
            <v>TY16-0402-00</v>
          </cell>
          <cell r="F1458" t="str">
            <v xml:space="preserve">BELTA (05-08)</v>
          </cell>
          <cell r="G1458" t="str">
            <v>TOYOTA</v>
          </cell>
          <cell r="H1458" t="str">
            <v xml:space="preserve">ANCHUI TINCAI SILK CO. LTD</v>
          </cell>
          <cell r="I1458" t="str">
            <v>LENS</v>
          </cell>
          <cell r="J1458" t="str">
            <v xml:space="preserve">TAIL LAMP</v>
          </cell>
          <cell r="K1458">
            <v>20</v>
          </cell>
          <cell r="L1458">
            <v>508.56</v>
          </cell>
          <cell r="M1458">
            <v>770</v>
          </cell>
        </row>
        <row r="1459">
          <cell r="A1459">
            <v>14020</v>
          </cell>
          <cell r="B1459">
            <v>14020</v>
          </cell>
          <cell r="C1459" t="str">
            <v xml:space="preserve">BELTA (05-08) BONNET/HOOD </v>
          </cell>
          <cell r="D1459" t="str">
            <v>BELTA/05-HOOD</v>
          </cell>
          <cell r="E1459" t="str">
            <v>TY16-0434</v>
          </cell>
          <cell r="F1459" t="str">
            <v xml:space="preserve">BELTA (05-08)</v>
          </cell>
          <cell r="G1459" t="str">
            <v>TOYOTA</v>
          </cell>
          <cell r="H1459" t="str">
            <v xml:space="preserve">AMEX AUTO &amp; INDUSTRIAL HARDWARE</v>
          </cell>
          <cell r="I1459" t="str">
            <v xml:space="preserve">BODY PARTS</v>
          </cell>
          <cell r="J1459" t="str">
            <v xml:space="preserve">BODY PARTS</v>
          </cell>
          <cell r="K1459">
            <v>0</v>
          </cell>
          <cell r="L1459">
            <v>6000</v>
          </cell>
          <cell r="M1459">
            <v>6000</v>
          </cell>
        </row>
        <row r="1460">
          <cell r="A1460">
            <v>14022</v>
          </cell>
          <cell r="B1460">
            <v>14022</v>
          </cell>
          <cell r="C1460" t="str">
            <v xml:space="preserve">BELTA (05-08) FRONT BUMPER BRACKET - LH</v>
          </cell>
          <cell r="D1460" t="str">
            <v>BELTA/05-BB-LH</v>
          </cell>
          <cell r="E1460" t="str">
            <v>TY16-0407-02</v>
          </cell>
          <cell r="F1460" t="str">
            <v xml:space="preserve">BELTA (05-08)</v>
          </cell>
          <cell r="G1460" t="str">
            <v>TOYOTA</v>
          </cell>
          <cell r="H1460" t="str">
            <v xml:space="preserve">AMEX AUTO &amp; INDUSTRIAL HARDWARE</v>
          </cell>
          <cell r="I1460" t="str">
            <v>BUMPER</v>
          </cell>
          <cell r="J1460" t="str">
            <v>BUMPER</v>
          </cell>
          <cell r="K1460">
            <v>0</v>
          </cell>
          <cell r="L1460">
            <v>400</v>
          </cell>
          <cell r="M1460">
            <v>400</v>
          </cell>
        </row>
        <row r="1461">
          <cell r="A1461">
            <v>14021</v>
          </cell>
          <cell r="B1461">
            <v>14021</v>
          </cell>
          <cell r="C1461" t="str">
            <v xml:space="preserve">BELTA (05-08) FRONT FENDER - LH</v>
          </cell>
          <cell r="D1461" t="str">
            <v>BELTA/05-FENDER-LH</v>
          </cell>
          <cell r="E1461" t="str">
            <v>TY16-0432</v>
          </cell>
          <cell r="F1461" t="str">
            <v xml:space="preserve">BELTA (05-08)</v>
          </cell>
          <cell r="G1461" t="str">
            <v>TOYOTA</v>
          </cell>
          <cell r="H1461" t="str">
            <v xml:space="preserve">AMEX AUTO &amp; INDUSTRIAL HARDWARE</v>
          </cell>
          <cell r="I1461" t="str">
            <v>FENDER</v>
          </cell>
          <cell r="J1461" t="str">
            <v>FENDER</v>
          </cell>
          <cell r="K1461">
            <v>0</v>
          </cell>
          <cell r="L1461">
            <v>2800</v>
          </cell>
          <cell r="M1461">
            <v>2800</v>
          </cell>
        </row>
        <row r="1462">
          <cell r="A1462">
            <v>13662</v>
          </cell>
          <cell r="B1462">
            <v>13662</v>
          </cell>
          <cell r="C1462" t="str">
            <v xml:space="preserve">BELTA- (05 -10) - DOOR MIRROR MANUAL - LH</v>
          </cell>
          <cell r="D1462" t="str">
            <v>BELTA/05-SMM-LH</v>
          </cell>
          <cell r="E1462" t="str">
            <v>H-0059</v>
          </cell>
          <cell r="G1462" t="str">
            <v>TOYOTA</v>
          </cell>
          <cell r="H1462" t="str">
            <v xml:space="preserve">RUIAN MEILIHUA CAR MIRROR CO.,LTD</v>
          </cell>
          <cell r="I1462" t="str">
            <v xml:space="preserve">SIDE MIRROR</v>
          </cell>
          <cell r="J1462" t="str">
            <v xml:space="preserve">SIDE MIRROR</v>
          </cell>
          <cell r="K1462">
            <v>6.47</v>
          </cell>
          <cell r="L1462">
            <v>1011</v>
          </cell>
          <cell r="M1462">
            <v>1570</v>
          </cell>
        </row>
        <row r="1463">
          <cell r="A1463">
            <v>13661</v>
          </cell>
          <cell r="B1463">
            <v>13661</v>
          </cell>
          <cell r="C1463" t="str">
            <v xml:space="preserve">BELTA- (05 -10) - DOOR MIRROR MANUAL - RH</v>
          </cell>
          <cell r="D1463" t="str">
            <v>BELTA/05-SMM-RH</v>
          </cell>
          <cell r="E1463" t="str">
            <v>H-0059</v>
          </cell>
          <cell r="G1463" t="str">
            <v>TOYOTA</v>
          </cell>
          <cell r="H1463" t="str">
            <v xml:space="preserve">RUIAN MEILIHUA CAR MIRROR CO.,LTD</v>
          </cell>
          <cell r="I1463" t="str">
            <v xml:space="preserve">SIDE MIRROR</v>
          </cell>
          <cell r="J1463" t="str">
            <v xml:space="preserve">SIDE MIRROR</v>
          </cell>
          <cell r="K1463">
            <v>43</v>
          </cell>
          <cell r="L1463">
            <v>968</v>
          </cell>
          <cell r="M1463">
            <v>1500</v>
          </cell>
        </row>
        <row r="1464">
          <cell r="A1464">
            <v>13735</v>
          </cell>
          <cell r="B1464">
            <v>13735</v>
          </cell>
          <cell r="C1464" t="str">
            <v xml:space="preserve">CALDINA / CARINA ST196 (92-97) - HEAD GLASS - LH</v>
          </cell>
          <cell r="D1464" t="str">
            <v>ST196-HGS-LH</v>
          </cell>
          <cell r="E1464" t="str">
            <v xml:space="preserve">SI 9204</v>
          </cell>
          <cell r="G1464" t="str">
            <v xml:space="preserve">TOYOTA </v>
          </cell>
          <cell r="H1464" t="str">
            <v xml:space="preserve">SUN IMPEX </v>
          </cell>
          <cell r="I1464" t="str">
            <v xml:space="preserve">HEAD GLASS</v>
          </cell>
          <cell r="J1464" t="str">
            <v xml:space="preserve">HEAD GLASS</v>
          </cell>
          <cell r="K1464">
            <v>1.25</v>
          </cell>
          <cell r="L1464">
            <v>195</v>
          </cell>
          <cell r="M1464">
            <v>300</v>
          </cell>
        </row>
        <row r="1465">
          <cell r="A1465">
            <v>13734</v>
          </cell>
          <cell r="B1465">
            <v>13734</v>
          </cell>
          <cell r="C1465" t="str">
            <v xml:space="preserve">CALDINA / CARINA ST196 (92-97) - HEAD GLASS - RH</v>
          </cell>
          <cell r="D1465" t="str">
            <v>ST196-HGS-RH</v>
          </cell>
          <cell r="E1465" t="str">
            <v xml:space="preserve">SI 9204</v>
          </cell>
          <cell r="G1465" t="str">
            <v xml:space="preserve">TOYOTA </v>
          </cell>
          <cell r="H1465" t="str">
            <v xml:space="preserve">SUN IMPEX </v>
          </cell>
          <cell r="I1465" t="str">
            <v xml:space="preserve">HEAD GLASS</v>
          </cell>
          <cell r="J1465" t="str">
            <v xml:space="preserve">HEAD GLASS</v>
          </cell>
          <cell r="K1465">
            <v>1.25</v>
          </cell>
          <cell r="L1465">
            <v>195</v>
          </cell>
          <cell r="M1465">
            <v>300</v>
          </cell>
        </row>
        <row r="1466">
          <cell r="A1466">
            <v>12945</v>
          </cell>
          <cell r="B1466" t="e">
            <v>#N/A</v>
          </cell>
          <cell r="C1466" t="str">
            <v xml:space="preserve">CALDINA ST196 (92-97)  (BROKEN)- HEAD LAMP - RH</v>
          </cell>
          <cell r="D1466" t="str">
            <v>CALDINA/98-HLA-RH</v>
          </cell>
          <cell r="E1466" t="str">
            <v>TY03-0801</v>
          </cell>
          <cell r="G1466" t="str">
            <v>TOYOTA</v>
          </cell>
          <cell r="H1466" t="str">
            <v xml:space="preserve">ANCHUI TINCAI SILK CO. LTD</v>
          </cell>
          <cell r="I1466" t="str">
            <v xml:space="preserve">HEAD LAMP</v>
          </cell>
          <cell r="J1466" t="str">
            <v xml:space="preserve">HEAD LAMP</v>
          </cell>
          <cell r="K1466">
            <v>5.25</v>
          </cell>
          <cell r="L1466">
            <v>535.5</v>
          </cell>
          <cell r="M1466">
            <v>830</v>
          </cell>
        </row>
        <row r="1467">
          <cell r="A1467">
            <v>11146</v>
          </cell>
          <cell r="B1467">
            <v>11146</v>
          </cell>
          <cell r="C1467" t="str">
            <v xml:space="preserve">CALDINA ST196 (92-97) - BUMPER LAMP - LH</v>
          </cell>
          <cell r="D1467" t="str">
            <v>CALDINA/98-BLA-LH</v>
          </cell>
          <cell r="E1467" t="str">
            <v>TY03-0804C</v>
          </cell>
          <cell r="G1467" t="str">
            <v>TOYOTA</v>
          </cell>
          <cell r="H1467" t="str">
            <v xml:space="preserve">ANCHUI TINCAI SILK CO. LTD</v>
          </cell>
          <cell r="I1467" t="str">
            <v xml:space="preserve">BUMPER LAMP</v>
          </cell>
          <cell r="J1467" t="str">
            <v xml:space="preserve">BUMPER LAMP</v>
          </cell>
          <cell r="K1467">
            <v>9</v>
          </cell>
          <cell r="L1467">
            <v>217</v>
          </cell>
          <cell r="M1467">
            <v>330</v>
          </cell>
        </row>
        <row r="1468">
          <cell r="A1468">
            <v>11145</v>
          </cell>
          <cell r="B1468">
            <v>11145</v>
          </cell>
          <cell r="C1468" t="str">
            <v xml:space="preserve">CALDINA ST196 (92-97) - BUMPER LAMP - RH</v>
          </cell>
          <cell r="D1468" t="str">
            <v>CALDINA/98-BLA-RH</v>
          </cell>
          <cell r="E1468" t="str">
            <v>TY03-0804C</v>
          </cell>
          <cell r="G1468" t="str">
            <v>TOYOTA</v>
          </cell>
          <cell r="H1468" t="str">
            <v xml:space="preserve">ANCHUI TINCAI SILK CO. LTD</v>
          </cell>
          <cell r="I1468" t="str">
            <v xml:space="preserve">BUMPER LAMP</v>
          </cell>
          <cell r="J1468" t="str">
            <v xml:space="preserve">BUMPER LAMP</v>
          </cell>
          <cell r="K1468">
            <v>9</v>
          </cell>
          <cell r="L1468">
            <v>217</v>
          </cell>
          <cell r="M1468">
            <v>330</v>
          </cell>
        </row>
        <row r="1469">
          <cell r="A1469">
            <v>11142</v>
          </cell>
          <cell r="B1469">
            <v>11142</v>
          </cell>
          <cell r="C1469" t="str">
            <v xml:space="preserve">CALDINA ST196 (92-97) - CORNER LAMP - LH</v>
          </cell>
          <cell r="D1469" t="str">
            <v>CALDINA/98-CLA-LH</v>
          </cell>
          <cell r="E1469" t="str">
            <v>TY03-0803</v>
          </cell>
          <cell r="G1469" t="str">
            <v>TOYOTA</v>
          </cell>
          <cell r="H1469" t="str">
            <v xml:space="preserve">ANCHUI TINCAI SILK CO. LTD</v>
          </cell>
          <cell r="I1469" t="str">
            <v xml:space="preserve">CORNER LAMP</v>
          </cell>
          <cell r="J1469" t="str">
            <v xml:space="preserve">CORNER LAMP</v>
          </cell>
          <cell r="K1469">
            <v>9</v>
          </cell>
          <cell r="L1469">
            <v>228.85</v>
          </cell>
          <cell r="M1469">
            <v>350</v>
          </cell>
        </row>
        <row r="1470">
          <cell r="A1470">
            <v>11141</v>
          </cell>
          <cell r="B1470">
            <v>11141</v>
          </cell>
          <cell r="C1470" t="str">
            <v xml:space="preserve">CALDINA ST196 (92-97) - CORNER LAMP - RH</v>
          </cell>
          <cell r="D1470" t="str">
            <v>CALDINA/98-CLA-RH</v>
          </cell>
          <cell r="E1470" t="str">
            <v>TY03-0803</v>
          </cell>
          <cell r="G1470" t="str">
            <v>TOYOTA</v>
          </cell>
          <cell r="H1470" t="str">
            <v xml:space="preserve">ANCHUI TINCAI SILK CO. LTD</v>
          </cell>
          <cell r="I1470" t="str">
            <v xml:space="preserve">CORNER LAMP</v>
          </cell>
          <cell r="J1470" t="str">
            <v xml:space="preserve">CORNER LAMP</v>
          </cell>
          <cell r="K1470">
            <v>9</v>
          </cell>
          <cell r="L1470">
            <v>228.85</v>
          </cell>
          <cell r="M1470">
            <v>350</v>
          </cell>
        </row>
        <row r="1471">
          <cell r="A1471">
            <v>11775</v>
          </cell>
          <cell r="B1471">
            <v>11775</v>
          </cell>
          <cell r="C1471" t="str">
            <v xml:space="preserve">CALDINA ST196 (92-97) - FOG LAMP 21-49 (CLEAR) - LH</v>
          </cell>
          <cell r="D1471" t="str">
            <v>ST196-FLA-LH</v>
          </cell>
          <cell r="E1471" t="str">
            <v>TY99-0115</v>
          </cell>
          <cell r="F1471" t="str">
            <v xml:space="preserve">CALDINA ST196 (92-97)</v>
          </cell>
          <cell r="G1471" t="str">
            <v>TOYOTA</v>
          </cell>
          <cell r="H1471" t="str">
            <v xml:space="preserve">ANCHUI TINCAI SILK CO. LTD</v>
          </cell>
          <cell r="I1471" t="str">
            <v xml:space="preserve">FOG LAMP</v>
          </cell>
          <cell r="J1471" t="str">
            <v xml:space="preserve">FOG LAMP</v>
          </cell>
          <cell r="K1471">
            <v>4.71</v>
          </cell>
          <cell r="L1471">
            <v>736</v>
          </cell>
          <cell r="M1471">
            <v>1140</v>
          </cell>
        </row>
        <row r="1472">
          <cell r="A1472">
            <v>11774</v>
          </cell>
          <cell r="B1472">
            <v>11774</v>
          </cell>
          <cell r="C1472" t="str">
            <v xml:space="preserve">CALDINA ST196 (92-97) - FOG LAMP 21-49 (CLEAR) - RH</v>
          </cell>
          <cell r="D1472" t="str">
            <v>ST196-FLA-RH</v>
          </cell>
          <cell r="E1472" t="str">
            <v>TY99-0115</v>
          </cell>
          <cell r="F1472" t="str">
            <v xml:space="preserve">CALDINA ST196 (92-97)</v>
          </cell>
          <cell r="G1472" t="str">
            <v>TOYOTA</v>
          </cell>
          <cell r="H1472" t="str">
            <v xml:space="preserve">ANCHUI TINCAI SILK CO. LTD</v>
          </cell>
          <cell r="I1472" t="str">
            <v xml:space="preserve">FOG LAMP</v>
          </cell>
          <cell r="J1472" t="str">
            <v xml:space="preserve">FOG LAMP</v>
          </cell>
          <cell r="K1472">
            <v>4.71</v>
          </cell>
          <cell r="L1472">
            <v>736</v>
          </cell>
          <cell r="M1472">
            <v>1140</v>
          </cell>
        </row>
        <row r="1473">
          <cell r="A1473">
            <v>11149</v>
          </cell>
          <cell r="B1473">
            <v>11149</v>
          </cell>
          <cell r="C1473" t="str">
            <v xml:space="preserve">CALDINA ST196 (92-97) - FRONT BUMPER</v>
          </cell>
          <cell r="D1473" t="str">
            <v>CALDINA/98-BPRF</v>
          </cell>
          <cell r="E1473" t="str">
            <v>TY03-0807</v>
          </cell>
          <cell r="G1473" t="str">
            <v>TOYOTA</v>
          </cell>
          <cell r="H1473" t="str">
            <v xml:space="preserve">ANCHUI TINCAI SILK CO. LTD</v>
          </cell>
          <cell r="I1473" t="str">
            <v>BUMPER</v>
          </cell>
          <cell r="J1473" t="str">
            <v>BUMPER</v>
          </cell>
          <cell r="K1473">
            <v>12.3</v>
          </cell>
          <cell r="L1473">
            <v>1922</v>
          </cell>
          <cell r="M1473">
            <v>2980</v>
          </cell>
        </row>
        <row r="1474">
          <cell r="A1474">
            <v>12774</v>
          </cell>
          <cell r="B1474">
            <v>12774</v>
          </cell>
          <cell r="C1474" t="str">
            <v xml:space="preserve">CALDINA ST196 (92-97) - FRONT INNER FENDER - LH</v>
          </cell>
          <cell r="D1474" t="str">
            <v>CALDINA/98-IFF-LH</v>
          </cell>
          <cell r="E1474" t="str">
            <v>53875-20240</v>
          </cell>
          <cell r="F1474" t="str">
            <v xml:space="preserve">CALDINA ST196 (92-97)</v>
          </cell>
          <cell r="G1474" t="str">
            <v>TOYOTA</v>
          </cell>
          <cell r="H1474" t="str">
            <v xml:space="preserve">ANCHUI TINCAI SILK CO. LTD</v>
          </cell>
          <cell r="I1474" t="str">
            <v>FENDERS</v>
          </cell>
          <cell r="J1474" t="str">
            <v>FENDERS</v>
          </cell>
          <cell r="K1474">
            <v>2.23</v>
          </cell>
          <cell r="L1474">
            <v>349</v>
          </cell>
          <cell r="M1474">
            <v>540</v>
          </cell>
        </row>
        <row r="1475">
          <cell r="A1475">
            <v>12773</v>
          </cell>
          <cell r="B1475">
            <v>12773</v>
          </cell>
          <cell r="C1475" t="str">
            <v xml:space="preserve">CALDINA ST196 (92-97) - FRONT INNER FENDER - RH</v>
          </cell>
          <cell r="D1475" t="str">
            <v>CALDINA/98-IFF-RH</v>
          </cell>
          <cell r="E1475" t="str">
            <v>53876-20240</v>
          </cell>
          <cell r="F1475" t="str">
            <v xml:space="preserve">CALDINA ST196 (92-97)</v>
          </cell>
          <cell r="G1475" t="str">
            <v>TOYOTA</v>
          </cell>
          <cell r="H1475" t="str">
            <v xml:space="preserve">ANCHUI TINCAI SILK CO. LTD</v>
          </cell>
          <cell r="I1475" t="str">
            <v>FENDERS</v>
          </cell>
          <cell r="J1475" t="str">
            <v>FENDERS</v>
          </cell>
          <cell r="K1475">
            <v>2.23</v>
          </cell>
          <cell r="L1475">
            <v>349</v>
          </cell>
          <cell r="M1475">
            <v>540</v>
          </cell>
        </row>
        <row r="1476">
          <cell r="A1476">
            <v>11140</v>
          </cell>
          <cell r="B1476">
            <v>11140</v>
          </cell>
          <cell r="C1476" t="str">
            <v xml:space="preserve">CALDINA ST196 (92-97) - HEAD LAMP - LH</v>
          </cell>
          <cell r="D1476" t="str">
            <v>CALDINA/98-HLA-LH</v>
          </cell>
          <cell r="E1476" t="str">
            <v>TY03-0801</v>
          </cell>
          <cell r="G1476" t="str">
            <v>TOYOTA</v>
          </cell>
          <cell r="H1476" t="str">
            <v xml:space="preserve">ANCHUI TINCAI SILK CO. LTD</v>
          </cell>
          <cell r="I1476" t="str">
            <v xml:space="preserve">HEAD LAMP</v>
          </cell>
          <cell r="J1476" t="str">
            <v xml:space="preserve">HEAD LAMP</v>
          </cell>
          <cell r="K1476">
            <v>36</v>
          </cell>
          <cell r="L1476">
            <v>802.99</v>
          </cell>
          <cell r="M1476">
            <v>1380</v>
          </cell>
        </row>
        <row r="1477">
          <cell r="A1477">
            <v>11139</v>
          </cell>
          <cell r="B1477">
            <v>11139</v>
          </cell>
          <cell r="C1477" t="str">
            <v xml:space="preserve">CALDINA ST196 (92-97) - HEAD LAMP - RH</v>
          </cell>
          <cell r="D1477" t="str">
            <v>CALDINA/98-HLA-RH</v>
          </cell>
          <cell r="E1477" t="str">
            <v>TY03-0801</v>
          </cell>
          <cell r="G1477" t="str">
            <v>TOYOTA</v>
          </cell>
          <cell r="H1477" t="str">
            <v xml:space="preserve">ANCHUI TINCAI SILK CO. LTD</v>
          </cell>
          <cell r="I1477" t="str">
            <v xml:space="preserve">HEAD LAMP</v>
          </cell>
          <cell r="J1477" t="str">
            <v xml:space="preserve">HEAD LAMP</v>
          </cell>
          <cell r="K1477">
            <v>36</v>
          </cell>
          <cell r="L1477">
            <v>802.99</v>
          </cell>
          <cell r="M1477">
            <v>1380</v>
          </cell>
        </row>
        <row r="1478">
          <cell r="A1478">
            <v>11144</v>
          </cell>
          <cell r="B1478" t="e">
            <v>#N/A</v>
          </cell>
          <cell r="C1478" t="str">
            <v xml:space="preserve">CALDINA ST196 (92-97) - TAIL LAMP - LH</v>
          </cell>
          <cell r="D1478" t="str">
            <v>CALDINA/98-TLA-LH</v>
          </cell>
          <cell r="E1478" t="str">
            <v>TY03-0802C</v>
          </cell>
          <cell r="G1478" t="str">
            <v>TOYOTA</v>
          </cell>
          <cell r="H1478" t="str">
            <v xml:space="preserve">ANCHUI TINCAI SILK CO. LTD</v>
          </cell>
          <cell r="I1478" t="str">
            <v xml:space="preserve">TAIL LAMP</v>
          </cell>
          <cell r="J1478" t="str">
            <v xml:space="preserve">TAIL LAMP</v>
          </cell>
          <cell r="K1478">
            <v>35</v>
          </cell>
          <cell r="L1478">
            <v>889.98</v>
          </cell>
          <cell r="M1478">
            <v>1300</v>
          </cell>
        </row>
        <row r="1479">
          <cell r="A1479">
            <v>11143</v>
          </cell>
          <cell r="B1479">
            <v>11143</v>
          </cell>
          <cell r="C1479" t="str">
            <v xml:space="preserve">CALDINA ST196 (92-97) - TAIL LAMP - RH</v>
          </cell>
          <cell r="D1479" t="str">
            <v>CALDINA/98-TLA-RH</v>
          </cell>
          <cell r="E1479" t="str">
            <v>TY03-0802C</v>
          </cell>
          <cell r="G1479" t="str">
            <v>TOYOTA</v>
          </cell>
          <cell r="H1479" t="str">
            <v xml:space="preserve">ANCHUI TINCAI SILK CO. LTD</v>
          </cell>
          <cell r="I1479" t="str">
            <v xml:space="preserve">TAIL LAMP</v>
          </cell>
          <cell r="J1479" t="str">
            <v xml:space="preserve">TAIL LAMP</v>
          </cell>
          <cell r="K1479">
            <v>35</v>
          </cell>
          <cell r="L1479">
            <v>889.98</v>
          </cell>
          <cell r="M1479">
            <v>1300</v>
          </cell>
        </row>
        <row r="1480">
          <cell r="A1480">
            <v>11184</v>
          </cell>
          <cell r="B1480" t="e">
            <v>#N/A</v>
          </cell>
          <cell r="C1480" t="str">
            <v xml:space="preserve">CALDINA ST196 (98-00) - FRONT INNER FENDER - LH</v>
          </cell>
          <cell r="D1480" t="str">
            <v>CALDINA/98-IFF-LH</v>
          </cell>
          <cell r="E1480" t="str">
            <v>TY03-0816</v>
          </cell>
          <cell r="G1480" t="str">
            <v>TOYOTA</v>
          </cell>
          <cell r="H1480" t="str">
            <v xml:space="preserve">ANCHUI TINCAI SILK CO. LTD</v>
          </cell>
          <cell r="I1480" t="str">
            <v>FENDERS</v>
          </cell>
          <cell r="J1480" t="str">
            <v>FENDERS</v>
          </cell>
          <cell r="K1480">
            <v>2.82</v>
          </cell>
          <cell r="L1480">
            <v>441</v>
          </cell>
          <cell r="M1480">
            <v>680</v>
          </cell>
        </row>
        <row r="1481">
          <cell r="A1481">
            <v>11183</v>
          </cell>
          <cell r="B1481" t="e">
            <v>#N/A</v>
          </cell>
          <cell r="C1481" t="str">
            <v xml:space="preserve">CALDINA ST196 (98-00) - FRONT INNER FENDER - RH</v>
          </cell>
          <cell r="D1481" t="str">
            <v>CALDINA/98-IFF-RH</v>
          </cell>
          <cell r="E1481" t="str">
            <v>TY03-0816</v>
          </cell>
          <cell r="G1481" t="str">
            <v>TOYOTA</v>
          </cell>
          <cell r="H1481" t="str">
            <v xml:space="preserve">ANCHUI TINCAI SILK CO. LTD</v>
          </cell>
          <cell r="I1481" t="str">
            <v>FENDERS</v>
          </cell>
          <cell r="J1481" t="str">
            <v>FENDERS</v>
          </cell>
          <cell r="K1481">
            <v>2.82</v>
          </cell>
          <cell r="L1481">
            <v>441</v>
          </cell>
          <cell r="M1481">
            <v>680</v>
          </cell>
        </row>
        <row r="1482">
          <cell r="A1482">
            <v>10491</v>
          </cell>
          <cell r="B1482">
            <v>10491</v>
          </cell>
          <cell r="C1482" t="str">
            <v xml:space="preserve">CARINA AT211 (96-98) - CORNER LAMP - LH</v>
          </cell>
          <cell r="D1482" t="str">
            <v>AT211/96-CLA-LH</v>
          </cell>
          <cell r="E1482" t="str">
            <v>TY03-1203</v>
          </cell>
          <cell r="G1482" t="str">
            <v>TOYOTA</v>
          </cell>
          <cell r="H1482" t="str">
            <v xml:space="preserve">ANCHUI TINCAI SILK CO. LTD</v>
          </cell>
          <cell r="I1482" t="str">
            <v xml:space="preserve">CORNER LAMP</v>
          </cell>
          <cell r="J1482" t="str">
            <v xml:space="preserve">CORNER LAMP</v>
          </cell>
          <cell r="K1482">
            <v>13.5</v>
          </cell>
          <cell r="L1482">
            <v>344</v>
          </cell>
          <cell r="M1482">
            <v>520</v>
          </cell>
        </row>
        <row r="1483">
          <cell r="A1483">
            <v>10490</v>
          </cell>
          <cell r="B1483">
            <v>10490</v>
          </cell>
          <cell r="C1483" t="str">
            <v xml:space="preserve">CARINA AT211 (96-98) - CORNER LAMP - RH</v>
          </cell>
          <cell r="D1483" t="str">
            <v>AT211/96-CLA-RH</v>
          </cell>
          <cell r="E1483" t="str">
            <v>TY03-1203</v>
          </cell>
          <cell r="G1483" t="str">
            <v>TOYOTA</v>
          </cell>
          <cell r="H1483" t="str">
            <v xml:space="preserve">ANCHUI TINCAI SILK CO. LTD</v>
          </cell>
          <cell r="I1483" t="str">
            <v xml:space="preserve">CORNER LAMP</v>
          </cell>
          <cell r="J1483" t="str">
            <v xml:space="preserve">CORNER LAMP</v>
          </cell>
          <cell r="K1483">
            <v>13.5</v>
          </cell>
          <cell r="L1483">
            <v>344</v>
          </cell>
          <cell r="M1483">
            <v>520</v>
          </cell>
        </row>
        <row r="1484">
          <cell r="A1484">
            <v>10493</v>
          </cell>
          <cell r="B1484">
            <v>10493</v>
          </cell>
          <cell r="C1484" t="str">
            <v xml:space="preserve">CARINA AT211 (96-98) - FOG LAMP - LH</v>
          </cell>
          <cell r="D1484" t="str">
            <v>AT211/96-FLA-LH</v>
          </cell>
          <cell r="E1484" t="str">
            <v>TY03-1204</v>
          </cell>
          <cell r="G1484" t="str">
            <v>TOYOTA</v>
          </cell>
          <cell r="H1484" t="str">
            <v xml:space="preserve">ANCHUI TINCAI SILK CO. LTD</v>
          </cell>
          <cell r="I1484" t="str">
            <v xml:space="preserve">FOG LAMP</v>
          </cell>
          <cell r="J1484" t="str">
            <v xml:space="preserve">FOG LAMP</v>
          </cell>
          <cell r="K1484">
            <v>3.92</v>
          </cell>
          <cell r="L1484">
            <v>613</v>
          </cell>
          <cell r="M1484">
            <v>950</v>
          </cell>
        </row>
        <row r="1485">
          <cell r="A1485">
            <v>10492</v>
          </cell>
          <cell r="B1485">
            <v>10492</v>
          </cell>
          <cell r="C1485" t="str">
            <v xml:space="preserve">CARINA AT211 (96-98) - FOG LAMP - RH</v>
          </cell>
          <cell r="D1485" t="str">
            <v>AT211/96-FLA-RH</v>
          </cell>
          <cell r="E1485" t="str">
            <v>TY03-1204</v>
          </cell>
          <cell r="G1485" t="str">
            <v>TOYOTA</v>
          </cell>
          <cell r="H1485" t="str">
            <v xml:space="preserve">ANCHUI TINCAI SILK CO. LTD</v>
          </cell>
          <cell r="I1485" t="str">
            <v xml:space="preserve">FOG LAMP</v>
          </cell>
          <cell r="J1485" t="str">
            <v xml:space="preserve">FOG LAMP</v>
          </cell>
          <cell r="K1485">
            <v>3.92</v>
          </cell>
          <cell r="L1485">
            <v>613</v>
          </cell>
          <cell r="M1485">
            <v>950</v>
          </cell>
        </row>
        <row r="1486">
          <cell r="A1486">
            <v>10489</v>
          </cell>
          <cell r="B1486">
            <v>10489</v>
          </cell>
          <cell r="C1486" t="str">
            <v xml:space="preserve">CARINA AT211 (96-98) - HEAD GLASS - LH</v>
          </cell>
          <cell r="D1486" t="str">
            <v>AT211/96-HGS-LH</v>
          </cell>
          <cell r="E1486" t="str">
            <v>TY03-1202</v>
          </cell>
          <cell r="G1486" t="str">
            <v>TOYOTA</v>
          </cell>
          <cell r="H1486" t="str">
            <v xml:space="preserve"> JIANGSU HAISHI AUTOMOTIVE COMPONENTS CO.,LTD</v>
          </cell>
          <cell r="I1486" t="str">
            <v xml:space="preserve">HEAD GLASS</v>
          </cell>
          <cell r="J1486" t="str">
            <v xml:space="preserve">HEAD GLASS</v>
          </cell>
          <cell r="K1486">
            <v>2.94</v>
          </cell>
          <cell r="L1486">
            <v>460</v>
          </cell>
          <cell r="M1486">
            <v>710</v>
          </cell>
        </row>
        <row r="1487">
          <cell r="A1487">
            <v>10488</v>
          </cell>
          <cell r="B1487">
            <v>10488</v>
          </cell>
          <cell r="C1487" t="str">
            <v xml:space="preserve">CARINA AT211 (96-98) - HEAD GLASS - RH</v>
          </cell>
          <cell r="D1487" t="str">
            <v>AT211/96-HGS-RH</v>
          </cell>
          <cell r="E1487" t="str">
            <v>TY03-1202</v>
          </cell>
          <cell r="G1487" t="str">
            <v>TOYOTA</v>
          </cell>
          <cell r="H1487" t="str">
            <v xml:space="preserve"> JIANGSU HAISHI AUTOMOTIVE COMPONENTS CO.,LTD</v>
          </cell>
          <cell r="I1487" t="str">
            <v xml:space="preserve">HEAD GLASS</v>
          </cell>
          <cell r="J1487" t="str">
            <v xml:space="preserve">HEAD GLASS</v>
          </cell>
          <cell r="K1487">
            <v>2.94</v>
          </cell>
          <cell r="L1487">
            <v>460</v>
          </cell>
          <cell r="M1487">
            <v>710</v>
          </cell>
        </row>
        <row r="1488">
          <cell r="A1488">
            <v>12304</v>
          </cell>
          <cell r="B1488" t="e">
            <v>#N/A</v>
          </cell>
          <cell r="C1488" t="str">
            <v xml:space="preserve">CARINA AT211 (96-98) - HEAD GLASS (BROKEN) - LH</v>
          </cell>
          <cell r="D1488" t="str">
            <v>AT211/96-HGS-LH</v>
          </cell>
          <cell r="E1488" t="str">
            <v>TY03-1202</v>
          </cell>
          <cell r="G1488" t="str">
            <v>TOYOTA</v>
          </cell>
          <cell r="H1488" t="str">
            <v xml:space="preserve"> JIANGSU HAISHI AUTOMOTIVE COMPONENTS CO.,LTD</v>
          </cell>
          <cell r="I1488" t="str">
            <v xml:space="preserve">HEAD GLASS</v>
          </cell>
          <cell r="J1488" t="str">
            <v xml:space="preserve">HEAD GLASS</v>
          </cell>
          <cell r="K1488">
            <v>2.94</v>
          </cell>
          <cell r="L1488">
            <v>439</v>
          </cell>
          <cell r="M1488">
            <v>680</v>
          </cell>
        </row>
        <row r="1489">
          <cell r="A1489">
            <v>12303</v>
          </cell>
          <cell r="B1489" t="e">
            <v>#N/A</v>
          </cell>
          <cell r="C1489" t="str">
            <v xml:space="preserve">CARINA AT211 (96-98) - HEAD GLASS (BROKEN) - RH</v>
          </cell>
          <cell r="D1489" t="str">
            <v>AT211/96-HGS-RH</v>
          </cell>
          <cell r="E1489" t="str">
            <v>TY03-1202</v>
          </cell>
          <cell r="G1489" t="str">
            <v>TOYOTA</v>
          </cell>
          <cell r="H1489" t="str">
            <v xml:space="preserve"> JIANGSU HAISHI AUTOMOTIVE COMPONENTS CO.,LTD</v>
          </cell>
          <cell r="I1489" t="str">
            <v xml:space="preserve">HEAD GLASS</v>
          </cell>
          <cell r="J1489" t="str">
            <v xml:space="preserve">HEAD GLASS</v>
          </cell>
          <cell r="K1489">
            <v>2.94</v>
          </cell>
          <cell r="L1489">
            <v>439</v>
          </cell>
          <cell r="M1489">
            <v>680</v>
          </cell>
        </row>
        <row r="1490">
          <cell r="A1490">
            <v>10487</v>
          </cell>
          <cell r="B1490">
            <v>10487</v>
          </cell>
          <cell r="C1490" t="str">
            <v xml:space="preserve">CARINA AT211 (96-98) - HEAD LAMP - LH</v>
          </cell>
          <cell r="D1490" t="str">
            <v>AT211/96-HLA-LH</v>
          </cell>
          <cell r="E1490" t="str">
            <v>TY03-1201</v>
          </cell>
          <cell r="G1490" t="str">
            <v>TOYOTA</v>
          </cell>
          <cell r="H1490" t="str">
            <v xml:space="preserve">ANCHUI TINCAI SILK CO. LTD</v>
          </cell>
          <cell r="I1490" t="str">
            <v xml:space="preserve">HEAD LAMP</v>
          </cell>
          <cell r="J1490" t="str">
            <v xml:space="preserve">HEAD LAMP</v>
          </cell>
          <cell r="K1490">
            <v>50</v>
          </cell>
          <cell r="L1490">
            <v>1207</v>
          </cell>
          <cell r="M1490">
            <v>1810</v>
          </cell>
        </row>
        <row r="1491">
          <cell r="A1491">
            <v>10486</v>
          </cell>
          <cell r="B1491">
            <v>10486</v>
          </cell>
          <cell r="C1491" t="str">
            <v xml:space="preserve">CARINA AT211 (96-98) - HEAD LAMP - RH</v>
          </cell>
          <cell r="D1491" t="str">
            <v>AT211/96-HLA-RH</v>
          </cell>
          <cell r="E1491" t="str">
            <v>TY03-1201</v>
          </cell>
          <cell r="G1491" t="str">
            <v>TOYOTA</v>
          </cell>
          <cell r="H1491" t="str">
            <v xml:space="preserve">ANCHUI TINCAI SILK CO. LTD</v>
          </cell>
          <cell r="I1491" t="str">
            <v xml:space="preserve">HEAD LAMP</v>
          </cell>
          <cell r="J1491" t="str">
            <v xml:space="preserve">HEAD LAMP</v>
          </cell>
          <cell r="K1491">
            <v>50</v>
          </cell>
          <cell r="L1491">
            <v>1207</v>
          </cell>
          <cell r="M1491">
            <v>1810</v>
          </cell>
        </row>
        <row r="1492">
          <cell r="A1492">
            <v>12529</v>
          </cell>
          <cell r="B1492" t="e">
            <v>#N/A</v>
          </cell>
          <cell r="C1492" t="str">
            <v xml:space="preserve">CARINA AT211 (96-98) - HEAD LAMP (BROKEN) - LH</v>
          </cell>
          <cell r="D1492" t="str">
            <v>AT211/96-HLA-LH/B</v>
          </cell>
          <cell r="E1492" t="str">
            <v>TY03-1201</v>
          </cell>
          <cell r="G1492" t="str">
            <v>TOYOTA</v>
          </cell>
          <cell r="H1492" t="str">
            <v xml:space="preserve">ANCHUI TINCAI SILK CO. LTD</v>
          </cell>
          <cell r="I1492" t="str">
            <v xml:space="preserve">HEAD LAMP</v>
          </cell>
          <cell r="J1492" t="str">
            <v xml:space="preserve">HEAD LAMP</v>
          </cell>
          <cell r="K1492">
            <v>7.74</v>
          </cell>
          <cell r="L1492">
            <v>1156</v>
          </cell>
          <cell r="M1492">
            <v>1790</v>
          </cell>
        </row>
        <row r="1493">
          <cell r="A1493">
            <v>10495</v>
          </cell>
          <cell r="B1493">
            <v>10495</v>
          </cell>
          <cell r="C1493" t="str">
            <v xml:space="preserve">CARINA AT211 (96-98) - TAIL LAMP - LH</v>
          </cell>
          <cell r="D1493" t="str">
            <v>AT211/96-TLA-LH</v>
          </cell>
          <cell r="E1493" t="str">
            <v>TY03-1202</v>
          </cell>
          <cell r="G1493" t="str">
            <v>TOYOTA</v>
          </cell>
          <cell r="H1493" t="str">
            <v xml:space="preserve">ANCHUI TINCAI SILK CO. LTD</v>
          </cell>
          <cell r="I1493" t="str">
            <v xml:space="preserve">TAIL LAMP</v>
          </cell>
          <cell r="J1493" t="str">
            <v xml:space="preserve">TAIL LAMP</v>
          </cell>
          <cell r="K1493">
            <v>50</v>
          </cell>
          <cell r="L1493">
            <v>1207</v>
          </cell>
          <cell r="M1493">
            <v>1810</v>
          </cell>
        </row>
        <row r="1494">
          <cell r="A1494">
            <v>10494</v>
          </cell>
          <cell r="B1494">
            <v>10494</v>
          </cell>
          <cell r="C1494" t="str">
            <v xml:space="preserve">CARINA AT211 (96-98) - TAIL LAMP - RH</v>
          </cell>
          <cell r="D1494" t="str">
            <v>AT211/96-TLA-RH</v>
          </cell>
          <cell r="E1494" t="str">
            <v>TY03-1202</v>
          </cell>
          <cell r="G1494" t="str">
            <v>TOYOTA</v>
          </cell>
          <cell r="H1494" t="str">
            <v xml:space="preserve">ANCHUI TINCAI SILK CO. LTD</v>
          </cell>
          <cell r="I1494" t="str">
            <v xml:space="preserve">TAIL LAMP</v>
          </cell>
          <cell r="J1494" t="str">
            <v xml:space="preserve">TAIL LAMP</v>
          </cell>
          <cell r="K1494">
            <v>50</v>
          </cell>
          <cell r="L1494">
            <v>1207</v>
          </cell>
          <cell r="M1494">
            <v>1810</v>
          </cell>
        </row>
        <row r="1495">
          <cell r="A1495">
            <v>10499</v>
          </cell>
          <cell r="B1495">
            <v>10499</v>
          </cell>
          <cell r="C1495" t="str">
            <v xml:space="preserve">CARINA TI - AT212 (99-01) - CORNER LAMP - LH</v>
          </cell>
          <cell r="D1495" t="str">
            <v>AT212/99-CLA-LH</v>
          </cell>
          <cell r="E1495" t="str">
            <v>TY03-1303</v>
          </cell>
          <cell r="G1495" t="str">
            <v>TOYOTA</v>
          </cell>
          <cell r="H1495" t="str">
            <v xml:space="preserve">ANCHUI TINCAI SILK CO. LTD</v>
          </cell>
          <cell r="I1495" t="str">
            <v xml:space="preserve">CORNER LAMP</v>
          </cell>
          <cell r="J1495" t="str">
            <v xml:space="preserve">CORNER LAMP</v>
          </cell>
          <cell r="K1495">
            <v>13.5</v>
          </cell>
          <cell r="L1495">
            <v>344</v>
          </cell>
          <cell r="M1495">
            <v>520</v>
          </cell>
        </row>
        <row r="1496">
          <cell r="A1496">
            <v>10498</v>
          </cell>
          <cell r="B1496">
            <v>10498</v>
          </cell>
          <cell r="C1496" t="str">
            <v xml:space="preserve">CARINA TI - AT212 (99-01) - CORNER LAMP - RH</v>
          </cell>
          <cell r="D1496" t="str">
            <v>AT212/99-CLA-RH</v>
          </cell>
          <cell r="E1496" t="str">
            <v>TY03-1303</v>
          </cell>
          <cell r="G1496" t="str">
            <v>TOYOTA</v>
          </cell>
          <cell r="H1496" t="str">
            <v xml:space="preserve">ANCHUI TINCAI SILK CO. LTD</v>
          </cell>
          <cell r="I1496" t="str">
            <v xml:space="preserve">CORNER LAMP</v>
          </cell>
          <cell r="J1496" t="str">
            <v xml:space="preserve">CORNER LAMP</v>
          </cell>
          <cell r="K1496">
            <v>13.5</v>
          </cell>
          <cell r="L1496">
            <v>344</v>
          </cell>
          <cell r="M1496">
            <v>520</v>
          </cell>
        </row>
        <row r="1497">
          <cell r="A1497">
            <v>12357</v>
          </cell>
          <cell r="B1497" t="e">
            <v>#N/A</v>
          </cell>
          <cell r="C1497" t="str">
            <v xml:space="preserve">CARINA TI - AT212 (99-01) - CORNER LAMP (BROKEN) - LH</v>
          </cell>
          <cell r="D1497" t="str">
            <v>AT212/99-CLA-LH</v>
          </cell>
          <cell r="E1497" t="str">
            <v>TY03-1303</v>
          </cell>
          <cell r="G1497" t="str">
            <v>TOYOTA</v>
          </cell>
          <cell r="H1497" t="str">
            <v xml:space="preserve">ANCHUI TINCAI SILK CO. LTD</v>
          </cell>
          <cell r="I1497" t="str">
            <v xml:space="preserve">CORNER LAMP</v>
          </cell>
          <cell r="J1497" t="str">
            <v xml:space="preserve">CORNER LAMP</v>
          </cell>
          <cell r="K1497">
            <v>1.94</v>
          </cell>
          <cell r="L1497">
            <v>290</v>
          </cell>
          <cell r="M1497">
            <v>450</v>
          </cell>
        </row>
        <row r="1498">
          <cell r="A1498">
            <v>12331</v>
          </cell>
          <cell r="B1498" t="e">
            <v>#N/A</v>
          </cell>
          <cell r="C1498" t="str">
            <v xml:space="preserve">CARINA TI - AT212 (99-01) - CORNER LAMP (BROKEN) - RH</v>
          </cell>
          <cell r="D1498" t="str">
            <v>AT212/99-CLA-RH</v>
          </cell>
          <cell r="E1498" t="str">
            <v>TY03-1303</v>
          </cell>
          <cell r="G1498" t="str">
            <v>TOYOTA</v>
          </cell>
          <cell r="H1498" t="str">
            <v xml:space="preserve">ANCHUI TINCAI SILK CO. LTD</v>
          </cell>
          <cell r="I1498" t="str">
            <v xml:space="preserve">CORNER LAMP</v>
          </cell>
          <cell r="J1498" t="str">
            <v xml:space="preserve">CORNER LAMP</v>
          </cell>
          <cell r="K1498">
            <v>1.94</v>
          </cell>
          <cell r="L1498">
            <v>290</v>
          </cell>
          <cell r="M1498">
            <v>450</v>
          </cell>
        </row>
        <row r="1499">
          <cell r="A1499">
            <v>10501</v>
          </cell>
          <cell r="B1499">
            <v>10501</v>
          </cell>
          <cell r="C1499" t="str">
            <v xml:space="preserve">CARINA TI - AT212 (99-01) - FOG LAMP - LH</v>
          </cell>
          <cell r="D1499" t="str">
            <v>AT212/99-FLA-LH</v>
          </cell>
          <cell r="E1499" t="str">
            <v>TY03-1304</v>
          </cell>
          <cell r="G1499" t="str">
            <v>TOYOTA</v>
          </cell>
          <cell r="H1499" t="str">
            <v xml:space="preserve">ANCHUI TINCAI SILK CO. LTD</v>
          </cell>
          <cell r="I1499" t="str">
            <v xml:space="preserve">FOG LAMP</v>
          </cell>
          <cell r="J1499" t="str">
            <v xml:space="preserve">FOG LAMP</v>
          </cell>
          <cell r="K1499">
            <v>25</v>
          </cell>
          <cell r="L1499">
            <v>604</v>
          </cell>
          <cell r="M1499">
            <v>910</v>
          </cell>
        </row>
        <row r="1500">
          <cell r="A1500">
            <v>10500</v>
          </cell>
          <cell r="B1500">
            <v>10500</v>
          </cell>
          <cell r="C1500" t="str">
            <v xml:space="preserve">CARINA TI - AT212 (99-01) - FOG LAMP - RH</v>
          </cell>
          <cell r="D1500" t="str">
            <v>AT212/99-FLA-RH</v>
          </cell>
          <cell r="E1500" t="str">
            <v>TY03-1304</v>
          </cell>
          <cell r="G1500" t="str">
            <v>TOYOTA</v>
          </cell>
          <cell r="H1500" t="str">
            <v xml:space="preserve">ANCHUI TINCAI SILK CO. LTD</v>
          </cell>
          <cell r="I1500" t="str">
            <v xml:space="preserve">FOG LAMP</v>
          </cell>
          <cell r="J1500" t="str">
            <v xml:space="preserve">FOG LAMP</v>
          </cell>
          <cell r="K1500">
            <v>25</v>
          </cell>
          <cell r="L1500">
            <v>604</v>
          </cell>
          <cell r="M1500">
            <v>910</v>
          </cell>
        </row>
        <row r="1501">
          <cell r="A1501">
            <v>11362</v>
          </cell>
          <cell r="B1501">
            <v>11362</v>
          </cell>
          <cell r="C1501" t="str">
            <v xml:space="preserve">CARINA TI - AT212 (99-01) - GRILL (GREY/CHROME)</v>
          </cell>
          <cell r="D1501" t="str">
            <v>AT212/99-GRL-RH</v>
          </cell>
          <cell r="E1501" t="str">
            <v>TY03-1311</v>
          </cell>
          <cell r="G1501" t="str">
            <v>TOYOTA</v>
          </cell>
          <cell r="H1501" t="str">
            <v xml:space="preserve">ANCHUI TINCAI SILK CO. LTD</v>
          </cell>
          <cell r="I1501" t="str">
            <v>GRILL</v>
          </cell>
          <cell r="J1501" t="str">
            <v>GRILL</v>
          </cell>
          <cell r="K1501">
            <v>52.7</v>
          </cell>
          <cell r="L1501">
            <v>1186</v>
          </cell>
          <cell r="M1501">
            <v>1840</v>
          </cell>
        </row>
        <row r="1502">
          <cell r="A1502">
            <v>10497</v>
          </cell>
          <cell r="B1502">
            <v>10497</v>
          </cell>
          <cell r="C1502" t="str">
            <v xml:space="preserve">CARINA TI - AT212 (99-01) - HEAD LAMP - LH</v>
          </cell>
          <cell r="D1502" t="str">
            <v>AT212/99-HLA-LH</v>
          </cell>
          <cell r="E1502" t="str">
            <v>TY03-1301</v>
          </cell>
          <cell r="G1502" t="str">
            <v>TOYOTA</v>
          </cell>
          <cell r="H1502" t="str">
            <v xml:space="preserve">ANCHUI TINCAI SILK CO. LTD</v>
          </cell>
          <cell r="I1502" t="str">
            <v xml:space="preserve">HEAD LAMP</v>
          </cell>
          <cell r="J1502" t="str">
            <v xml:space="preserve">HEAD LAMP</v>
          </cell>
          <cell r="K1502">
            <v>50</v>
          </cell>
          <cell r="L1502">
            <v>1207</v>
          </cell>
          <cell r="M1502">
            <v>1810</v>
          </cell>
        </row>
        <row r="1503">
          <cell r="A1503">
            <v>10496</v>
          </cell>
          <cell r="B1503">
            <v>10496</v>
          </cell>
          <cell r="C1503" t="str">
            <v xml:space="preserve">CARINA TI - AT212 (99-01) - HEAD LAMP - RH</v>
          </cell>
          <cell r="D1503" t="str">
            <v>AT212/99-HLA-RH</v>
          </cell>
          <cell r="E1503" t="str">
            <v>TY03-1301</v>
          </cell>
          <cell r="G1503" t="str">
            <v>TOYOTA</v>
          </cell>
          <cell r="H1503" t="str">
            <v xml:space="preserve">ANCHUI TINCAI SILK CO. LTD</v>
          </cell>
          <cell r="I1503" t="str">
            <v xml:space="preserve">HEAD LAMP</v>
          </cell>
          <cell r="J1503" t="str">
            <v xml:space="preserve">HEAD LAMP</v>
          </cell>
          <cell r="K1503">
            <v>50</v>
          </cell>
          <cell r="L1503">
            <v>1207</v>
          </cell>
          <cell r="M1503">
            <v>1810</v>
          </cell>
        </row>
        <row r="1504">
          <cell r="A1504">
            <v>10503</v>
          </cell>
          <cell r="B1504">
            <v>10503</v>
          </cell>
          <cell r="C1504" t="str">
            <v xml:space="preserve">CARINA TI - AT212 (99-01) - TAIL LAMP - LH</v>
          </cell>
          <cell r="D1504" t="str">
            <v>AT212/99-TLA-LH</v>
          </cell>
          <cell r="E1504" t="str">
            <v>TY03-1302</v>
          </cell>
          <cell r="G1504" t="str">
            <v>TOYOTA</v>
          </cell>
          <cell r="H1504" t="str">
            <v xml:space="preserve">ANCHUI TINCAI SILK CO. LTD</v>
          </cell>
          <cell r="I1504" t="str">
            <v xml:space="preserve">TAIL LAMP</v>
          </cell>
          <cell r="J1504" t="str">
            <v xml:space="preserve">TAIL LAMP</v>
          </cell>
          <cell r="K1504">
            <v>45</v>
          </cell>
          <cell r="L1504">
            <v>1148</v>
          </cell>
          <cell r="M1504">
            <v>1720</v>
          </cell>
        </row>
        <row r="1505">
          <cell r="A1505">
            <v>10502</v>
          </cell>
          <cell r="B1505">
            <v>10502</v>
          </cell>
          <cell r="C1505" t="str">
            <v xml:space="preserve">CARINA TI - AT212 (99-01) - TAIL LAMP - RH</v>
          </cell>
          <cell r="D1505" t="str">
            <v>AT212/99-TLA-RH</v>
          </cell>
          <cell r="E1505" t="str">
            <v>TY03-1302</v>
          </cell>
          <cell r="G1505" t="str">
            <v>TOYOTA</v>
          </cell>
          <cell r="H1505" t="str">
            <v xml:space="preserve">ANCHUI TINCAI SILK CO. LTD</v>
          </cell>
          <cell r="I1505" t="str">
            <v xml:space="preserve">TAIL LAMP</v>
          </cell>
          <cell r="J1505" t="str">
            <v xml:space="preserve">TAIL LAMP</v>
          </cell>
          <cell r="K1505">
            <v>45</v>
          </cell>
          <cell r="L1505">
            <v>1148</v>
          </cell>
          <cell r="M1505">
            <v>1720</v>
          </cell>
        </row>
        <row r="1506">
          <cell r="A1506">
            <v>13885</v>
          </cell>
          <cell r="B1506" t="e">
            <v>#N/A</v>
          </cell>
          <cell r="C1506" t="str">
            <v xml:space="preserve">CASP RAV 4  - ACA36 - (05 -10) - TAIL LAMP LED - LH</v>
          </cell>
          <cell r="D1506" t="str">
            <v>RAV4/05-TLALED-LH</v>
          </cell>
          <cell r="E1506" t="str">
            <v>1F-3158-L</v>
          </cell>
          <cell r="G1506" t="str">
            <v>TOYOTA</v>
          </cell>
          <cell r="H1506" t="str">
            <v xml:space="preserve">AMEX AUTO &amp; INDUSTRILAL HARDWARE LTD</v>
          </cell>
          <cell r="I1506" t="str">
            <v xml:space="preserve">TAIL LAMP</v>
          </cell>
          <cell r="J1506" t="str">
            <v xml:space="preserve">TAIL LAMP</v>
          </cell>
          <cell r="K1506">
            <v>0</v>
          </cell>
          <cell r="L1506">
            <v>4700</v>
          </cell>
          <cell r="M1506">
            <v>5500</v>
          </cell>
        </row>
        <row r="1507">
          <cell r="A1507">
            <v>13838</v>
          </cell>
          <cell r="B1507">
            <v>13838</v>
          </cell>
          <cell r="C1507" t="str">
            <v xml:space="preserve">COASTER (08-) - HEAD LAMP (212-11N9) - LH</v>
          </cell>
          <cell r="D1507" t="str">
            <v>COASTER/08-HLA-LH</v>
          </cell>
          <cell r="E1507" t="str">
            <v>TY06-0401</v>
          </cell>
          <cell r="F1507" t="str">
            <v xml:space="preserve">COASTER (08-)</v>
          </cell>
          <cell r="G1507" t="str">
            <v>TOYOTA</v>
          </cell>
          <cell r="H1507" t="str">
            <v xml:space="preserve">ANCHUI TINCAI SILK CO. LTD</v>
          </cell>
          <cell r="I1507" t="str">
            <v xml:space="preserve">HEAD LAMP</v>
          </cell>
          <cell r="J1507" t="str">
            <v xml:space="preserve">HEAD LAMP</v>
          </cell>
          <cell r="K1507">
            <v>170</v>
          </cell>
          <cell r="L1507">
            <v>3952.5</v>
          </cell>
          <cell r="M1507">
            <v>6130</v>
          </cell>
        </row>
        <row r="1508">
          <cell r="A1508">
            <v>13837</v>
          </cell>
          <cell r="B1508">
            <v>13837</v>
          </cell>
          <cell r="C1508" t="str">
            <v xml:space="preserve">COASTER (08-) - HEAD LAMP (212-11N9) - RH</v>
          </cell>
          <cell r="D1508" t="str">
            <v>COASTER/08-HLA-RH</v>
          </cell>
          <cell r="E1508" t="str">
            <v>TY06-0401</v>
          </cell>
          <cell r="F1508" t="str">
            <v xml:space="preserve">COASTER (08-)</v>
          </cell>
          <cell r="G1508" t="str">
            <v>TOYOTA</v>
          </cell>
          <cell r="H1508" t="str">
            <v xml:space="preserve">ANCHUI TINCAI SILK CO. LTD</v>
          </cell>
          <cell r="I1508" t="str">
            <v xml:space="preserve">HEAD LAMP</v>
          </cell>
          <cell r="J1508" t="str">
            <v xml:space="preserve">HEAD LAMP</v>
          </cell>
          <cell r="K1508">
            <v>170</v>
          </cell>
          <cell r="L1508">
            <v>3952.5</v>
          </cell>
          <cell r="M1508">
            <v>6130</v>
          </cell>
        </row>
        <row r="1509">
          <cell r="A1509">
            <v>12048</v>
          </cell>
          <cell r="B1509">
            <v>12048</v>
          </cell>
          <cell r="C1509" t="str">
            <v xml:space="preserve">COASTER BB42 - (93-03)  - HEAD LAMP - RH</v>
          </cell>
          <cell r="D1509" t="str">
            <v>COASTER/93-HLA-RH</v>
          </cell>
          <cell r="E1509" t="str">
            <v>TY06-0301</v>
          </cell>
          <cell r="F1509" t="str">
            <v xml:space="preserve">COASTER BB42 - (93-03)</v>
          </cell>
          <cell r="G1509" t="str">
            <v>TOYOTA</v>
          </cell>
          <cell r="H1509" t="str">
            <v xml:space="preserve">ANCHUI TINCAI SILK CO. LTD</v>
          </cell>
          <cell r="I1509" t="str">
            <v xml:space="preserve">HEAD LAMP</v>
          </cell>
          <cell r="J1509" t="str">
            <v xml:space="preserve">HEAD LAMP</v>
          </cell>
          <cell r="K1509">
            <v>70</v>
          </cell>
          <cell r="L1509">
            <v>1690</v>
          </cell>
          <cell r="M1509">
            <v>2540</v>
          </cell>
        </row>
        <row r="1510">
          <cell r="A1510">
            <v>10452</v>
          </cell>
          <cell r="B1510">
            <v>10452</v>
          </cell>
          <cell r="C1510" t="str">
            <v xml:space="preserve">COASTER BB42 - (93-03) - CORNER LAMP - LH</v>
          </cell>
          <cell r="D1510" t="str">
            <v>COASTER/93-CLA-LH</v>
          </cell>
          <cell r="E1510" t="str">
            <v>TY06-0303</v>
          </cell>
          <cell r="G1510" t="str">
            <v>TOYOTA</v>
          </cell>
          <cell r="H1510" t="str">
            <v xml:space="preserve">ANCHUI TINCAI SILK CO. LTD</v>
          </cell>
          <cell r="I1510" t="str">
            <v xml:space="preserve">CORNER LAMP</v>
          </cell>
          <cell r="J1510" t="str">
            <v xml:space="preserve">CORNER LAMP</v>
          </cell>
          <cell r="K1510">
            <v>12.3</v>
          </cell>
          <cell r="L1510">
            <v>314</v>
          </cell>
          <cell r="M1510">
            <v>470</v>
          </cell>
        </row>
        <row r="1511">
          <cell r="A1511">
            <v>10451</v>
          </cell>
          <cell r="B1511">
            <v>10451</v>
          </cell>
          <cell r="C1511" t="str">
            <v xml:space="preserve">COASTER BB42 - (93-03) - CORNER LAMP - RH</v>
          </cell>
          <cell r="D1511" t="str">
            <v>COASTER/93-CLA-RH</v>
          </cell>
          <cell r="E1511" t="str">
            <v>TY06-0303</v>
          </cell>
          <cell r="G1511" t="str">
            <v>TOYOTA</v>
          </cell>
          <cell r="H1511" t="str">
            <v xml:space="preserve">ANCHUI TINCAI SILK CO. LTD</v>
          </cell>
          <cell r="I1511" t="str">
            <v xml:space="preserve">CORNER LAMP</v>
          </cell>
          <cell r="J1511" t="str">
            <v xml:space="preserve">CORNER LAMP</v>
          </cell>
          <cell r="K1511">
            <v>12.3</v>
          </cell>
          <cell r="L1511">
            <v>285.98</v>
          </cell>
          <cell r="M1511">
            <v>440</v>
          </cell>
        </row>
        <row r="1512">
          <cell r="A1512">
            <v>12642</v>
          </cell>
          <cell r="B1512">
            <v>12642</v>
          </cell>
          <cell r="C1512" t="str">
            <v xml:space="preserve">COASTER BB42 - (93-03) - GRILL (CHROME)</v>
          </cell>
          <cell r="D1512" t="str">
            <v>COASTER/93-GRIL</v>
          </cell>
          <cell r="E1512" t="str">
            <v>TY06-0311-C</v>
          </cell>
          <cell r="F1512" t="str">
            <v xml:space="preserve">COASTER BB42 - (93-03)</v>
          </cell>
          <cell r="G1512" t="str">
            <v>TOYOTA</v>
          </cell>
          <cell r="H1512" t="str">
            <v xml:space="preserve">ANCHUI TINCAI SILK CO. LTD</v>
          </cell>
          <cell r="I1512" t="str">
            <v>GRILL</v>
          </cell>
          <cell r="J1512" t="str">
            <v>GRILL</v>
          </cell>
          <cell r="K1512">
            <v>83</v>
          </cell>
          <cell r="L1512">
            <v>1868</v>
          </cell>
          <cell r="M1512">
            <v>2890</v>
          </cell>
        </row>
        <row r="1513">
          <cell r="A1513">
            <v>12049</v>
          </cell>
          <cell r="B1513">
            <v>12049</v>
          </cell>
          <cell r="C1513" t="str">
            <v xml:space="preserve">COASTER BB42 - (93-03) - HEAD LAMP - LH</v>
          </cell>
          <cell r="D1513" t="str">
            <v>COASTER/93-HLA-LH</v>
          </cell>
          <cell r="E1513" t="str">
            <v>TY06-0301</v>
          </cell>
          <cell r="F1513" t="str">
            <v xml:space="preserve">COASTER BB42 - (93-03)</v>
          </cell>
          <cell r="G1513" t="str">
            <v>TOYOTA</v>
          </cell>
          <cell r="H1513" t="str">
            <v xml:space="preserve">ANCHUI TINCAI SILK CO. LTD</v>
          </cell>
          <cell r="I1513" t="str">
            <v xml:space="preserve">HEAD LAMP</v>
          </cell>
          <cell r="J1513" t="str">
            <v xml:space="preserve">HEAD LAMP</v>
          </cell>
          <cell r="K1513">
            <v>70</v>
          </cell>
          <cell r="L1513">
            <v>1690</v>
          </cell>
          <cell r="M1513">
            <v>2540</v>
          </cell>
        </row>
        <row r="1514">
          <cell r="A1514">
            <v>10454</v>
          </cell>
          <cell r="B1514">
            <v>10454</v>
          </cell>
          <cell r="C1514" t="str">
            <v xml:space="preserve">COASTER BB42 - (93-03) - TAIL LAMP - LH</v>
          </cell>
          <cell r="D1514" t="str">
            <v>COASTER/93-TLA-LH</v>
          </cell>
          <cell r="E1514" t="str">
            <v>TY06-0302</v>
          </cell>
          <cell r="G1514" t="str">
            <v>TOYOTA</v>
          </cell>
          <cell r="H1514" t="str">
            <v xml:space="preserve">ANCHUI TINCAI SILK CO. LTD</v>
          </cell>
          <cell r="I1514" t="str">
            <v xml:space="preserve">TAIL LAMP</v>
          </cell>
          <cell r="J1514" t="str">
            <v xml:space="preserve">TAIL LAMP</v>
          </cell>
          <cell r="K1514">
            <v>40</v>
          </cell>
          <cell r="L1514">
            <v>900</v>
          </cell>
          <cell r="M1514">
            <v>1400</v>
          </cell>
        </row>
        <row r="1515">
          <cell r="A1515">
            <v>10453</v>
          </cell>
          <cell r="B1515">
            <v>10453</v>
          </cell>
          <cell r="C1515" t="str">
            <v xml:space="preserve">COASTER BB42 - (93-03) - TAIL LAMP - RH</v>
          </cell>
          <cell r="D1515" t="str">
            <v>COASTER/93-TLA-RH</v>
          </cell>
          <cell r="E1515" t="str">
            <v>TY06-0302</v>
          </cell>
          <cell r="G1515" t="str">
            <v>TOYOTA</v>
          </cell>
          <cell r="H1515" t="str">
            <v xml:space="preserve">ANCHUI TINCAI SILK CO. LTD</v>
          </cell>
          <cell r="I1515" t="str">
            <v xml:space="preserve">TAIL LAMP</v>
          </cell>
          <cell r="J1515" t="str">
            <v xml:space="preserve">TAIL LAMP</v>
          </cell>
          <cell r="K1515">
            <v>40</v>
          </cell>
          <cell r="L1515">
            <v>1020</v>
          </cell>
          <cell r="M1515">
            <v>1530</v>
          </cell>
        </row>
        <row r="1516">
          <cell r="A1516">
            <v>12951</v>
          </cell>
          <cell r="B1516" t="e">
            <v>#N/A</v>
          </cell>
          <cell r="C1516" t="str">
            <v xml:space="preserve">COASTER BB42 - (93-03) (BROKEN) - HEAD LAMP - RH</v>
          </cell>
          <cell r="D1516" t="str">
            <v>COASTER/93-HLA-RH</v>
          </cell>
          <cell r="E1516" t="str">
            <v>TY06-0301</v>
          </cell>
          <cell r="F1516" t="str">
            <v xml:space="preserve">COASTER BB42 - (93-03)</v>
          </cell>
          <cell r="G1516" t="str">
            <v>TOYOTA</v>
          </cell>
          <cell r="H1516" t="str">
            <v xml:space="preserve">ANCHUI TINCAI SILK CO. LTD</v>
          </cell>
          <cell r="I1516" t="str">
            <v xml:space="preserve">HEAD LAMP</v>
          </cell>
          <cell r="J1516" t="str">
            <v xml:space="preserve">HEAD LAMP</v>
          </cell>
          <cell r="K1516">
            <v>10.49</v>
          </cell>
          <cell r="L1516">
            <v>1069.98</v>
          </cell>
          <cell r="M1516">
            <v>1660</v>
          </cell>
        </row>
        <row r="1517">
          <cell r="A1517">
            <v>12952</v>
          </cell>
          <cell r="B1517" t="e">
            <v>#N/A</v>
          </cell>
          <cell r="C1517" t="str">
            <v xml:space="preserve">COASTER BB42 - (93-03) (BROKEN)- TAIL LAMP - RH</v>
          </cell>
          <cell r="D1517" t="str">
            <v>COASTER/93-TLA-RH</v>
          </cell>
          <cell r="E1517" t="str">
            <v>TY06-0302</v>
          </cell>
          <cell r="G1517" t="str">
            <v>TOYOTA</v>
          </cell>
          <cell r="H1517" t="str">
            <v xml:space="preserve">ANCHUI TINCAI SILK CO. LTD</v>
          </cell>
          <cell r="I1517" t="str">
            <v xml:space="preserve">TAIL LAMP</v>
          </cell>
          <cell r="J1517" t="str">
            <v xml:space="preserve">TAIL LAMP</v>
          </cell>
          <cell r="K1517">
            <v>5.5</v>
          </cell>
          <cell r="L1517">
            <v>821</v>
          </cell>
          <cell r="M1517">
            <v>1270</v>
          </cell>
        </row>
        <row r="1518">
          <cell r="A1518">
            <v>13796</v>
          </cell>
          <cell r="B1518">
            <v>13796</v>
          </cell>
          <cell r="C1518" t="str">
            <v xml:space="preserve">COASTER BB42 (03-08) - TAIL LAMP (212-19L2) - LH</v>
          </cell>
          <cell r="D1518" t="str">
            <v>COASTER/03-TLA-LH</v>
          </cell>
          <cell r="E1518" t="str">
            <v>TY06-0402</v>
          </cell>
          <cell r="G1518" t="str">
            <v>TOYOTA</v>
          </cell>
          <cell r="H1518" t="str">
            <v xml:space="preserve">ANCHUI TINCAI SILK CO. LTD</v>
          </cell>
          <cell r="I1518" t="str">
            <v xml:space="preserve">TAIL LAMP</v>
          </cell>
          <cell r="J1518" t="str">
            <v xml:space="preserve">TAIL LAMP</v>
          </cell>
          <cell r="K1518">
            <v>45</v>
          </cell>
          <cell r="L1518">
            <v>1013</v>
          </cell>
          <cell r="M1518">
            <v>1570</v>
          </cell>
        </row>
        <row r="1519">
          <cell r="A1519">
            <v>13797</v>
          </cell>
          <cell r="B1519">
            <v>13797</v>
          </cell>
          <cell r="C1519" t="str">
            <v xml:space="preserve">COASTER BB42 (03-08) - TAIL LAMP (212-19L2) - RH</v>
          </cell>
          <cell r="D1519" t="str">
            <v>COASTER/03-TLA-RH</v>
          </cell>
          <cell r="E1519" t="str">
            <v>TY06-0402</v>
          </cell>
          <cell r="G1519" t="str">
            <v>TOYOTA</v>
          </cell>
          <cell r="H1519" t="str">
            <v xml:space="preserve">ANCHUI TINCAI SILK CO. LTD</v>
          </cell>
          <cell r="I1519" t="str">
            <v xml:space="preserve">TAIL LAMP</v>
          </cell>
          <cell r="J1519" t="str">
            <v xml:space="preserve">TAIL LAMP</v>
          </cell>
          <cell r="K1519">
            <v>45</v>
          </cell>
          <cell r="L1519">
            <v>1013</v>
          </cell>
          <cell r="M1519">
            <v>1570</v>
          </cell>
        </row>
        <row r="1520">
          <cell r="A1520">
            <v>10191</v>
          </cell>
          <cell r="B1520">
            <v>10191</v>
          </cell>
          <cell r="C1520" t="str">
            <v xml:space="preserve">COROLLA AE100 - BUMPER LAMP (LONG) - LH</v>
          </cell>
          <cell r="D1520" t="str">
            <v>AE100-BLAL-LH</v>
          </cell>
          <cell r="E1520" t="str">
            <v>MZ01-3005</v>
          </cell>
          <cell r="G1520" t="str">
            <v>TOYOTA</v>
          </cell>
          <cell r="H1520" t="str">
            <v xml:space="preserve">JIANGSU ZISUDE LAMPS TECHNOLOGY CO. LTD</v>
          </cell>
          <cell r="I1520" t="str">
            <v xml:space="preserve">BUMPER LAMP</v>
          </cell>
          <cell r="J1520" t="str">
            <v xml:space="preserve">BUMPER LAMP</v>
          </cell>
          <cell r="K1520">
            <v>4</v>
          </cell>
          <cell r="L1520">
            <v>104</v>
          </cell>
          <cell r="M1520">
            <v>150</v>
          </cell>
        </row>
        <row r="1521">
          <cell r="A1521">
            <v>10190</v>
          </cell>
          <cell r="B1521">
            <v>10190</v>
          </cell>
          <cell r="C1521" t="str">
            <v xml:space="preserve">COROLLA AE100 - BUMPER LAMP (LONG) - RH</v>
          </cell>
          <cell r="D1521" t="str">
            <v>AE100-BLAL-RH</v>
          </cell>
          <cell r="E1521" t="str">
            <v>MZ01-3005</v>
          </cell>
          <cell r="G1521" t="str">
            <v>TOYOTA</v>
          </cell>
          <cell r="H1521" t="str">
            <v xml:space="preserve">JIANGSU ZISUDE LAMPS TECHNOLOGY CO. LTD</v>
          </cell>
          <cell r="I1521" t="str">
            <v xml:space="preserve">BUMPER LAMP</v>
          </cell>
          <cell r="J1521" t="str">
            <v xml:space="preserve">BUMPER LAMP</v>
          </cell>
          <cell r="K1521">
            <v>5</v>
          </cell>
          <cell r="L1521">
            <v>104</v>
          </cell>
          <cell r="M1521">
            <v>150</v>
          </cell>
        </row>
        <row r="1522">
          <cell r="A1522">
            <v>12369</v>
          </cell>
          <cell r="B1522">
            <v>12369</v>
          </cell>
          <cell r="C1522" t="str">
            <v xml:space="preserve">COROLLA AE100 - BUMPER LENS (LONG) - LH</v>
          </cell>
          <cell r="D1522" t="str">
            <v>AE100-BLSL-LH</v>
          </cell>
          <cell r="E1522" t="str">
            <v>MZ01-3005-00</v>
          </cell>
          <cell r="G1522" t="str">
            <v>TOYOTA</v>
          </cell>
          <cell r="H1522" t="str">
            <v xml:space="preserve">JIANGSU ZISUDE LAMPS TECHNOLOGY CO. LTD</v>
          </cell>
          <cell r="I1522" t="str">
            <v>LENS</v>
          </cell>
          <cell r="J1522" t="str">
            <v>LENS</v>
          </cell>
          <cell r="K1522">
            <v>0.19</v>
          </cell>
          <cell r="L1522">
            <v>30</v>
          </cell>
          <cell r="M1522">
            <v>50</v>
          </cell>
        </row>
        <row r="1523">
          <cell r="A1523">
            <v>12368</v>
          </cell>
          <cell r="B1523">
            <v>12368</v>
          </cell>
          <cell r="C1523" t="str">
            <v xml:space="preserve">COROLLA AE100 - BUMPER LENS (LONG) - RH</v>
          </cell>
          <cell r="D1523" t="str">
            <v>AE100-BLSL-RH</v>
          </cell>
          <cell r="E1523" t="str">
            <v>MZ01-3005-00</v>
          </cell>
          <cell r="G1523" t="str">
            <v>TOYOTA</v>
          </cell>
          <cell r="H1523" t="str">
            <v xml:space="preserve">JIANGSU ZISUDE LAMPS TECHNOLOGY CO. LTD</v>
          </cell>
          <cell r="I1523" t="str">
            <v>LENS</v>
          </cell>
          <cell r="J1523" t="str">
            <v>LENS</v>
          </cell>
          <cell r="K1523">
            <v>0.19</v>
          </cell>
          <cell r="L1523">
            <v>30</v>
          </cell>
          <cell r="M1523">
            <v>50</v>
          </cell>
        </row>
        <row r="1524">
          <cell r="A1524">
            <v>12554</v>
          </cell>
          <cell r="B1524" t="e">
            <v>#N/A</v>
          </cell>
          <cell r="C1524" t="str">
            <v xml:space="preserve">COROLLA AE100 - HAND BRAKE CABLE</v>
          </cell>
          <cell r="D1524" t="str">
            <v>AE100-BRC</v>
          </cell>
          <cell r="G1524" t="str">
            <v>TOYOTA</v>
          </cell>
          <cell r="I1524" t="str">
            <v>MECHANICAL</v>
          </cell>
          <cell r="J1524" t="str">
            <v>MECHANICAL</v>
          </cell>
          <cell r="K1524">
            <v>0</v>
          </cell>
          <cell r="L1524">
            <v>850</v>
          </cell>
          <cell r="M1524">
            <v>1320</v>
          </cell>
        </row>
        <row r="1525">
          <cell r="A1525">
            <v>11370</v>
          </cell>
          <cell r="B1525">
            <v>11370</v>
          </cell>
          <cell r="C1525" t="str">
            <v xml:space="preserve">COROLLA AE100 - TAIL LAMP SALOON (YELLOW/RED) - LH</v>
          </cell>
          <cell r="D1525" t="str">
            <v>AE100-TLA-LH</v>
          </cell>
          <cell r="E1525" t="str">
            <v>TY01-0902C</v>
          </cell>
          <cell r="G1525" t="str">
            <v>TOYOTA</v>
          </cell>
          <cell r="H1525" t="str">
            <v xml:space="preserve">ANCHUI TINCAI SILK CO. LTD</v>
          </cell>
          <cell r="I1525" t="str">
            <v xml:space="preserve">TAIL LAMP</v>
          </cell>
          <cell r="J1525" t="str">
            <v xml:space="preserve">TAIL LAMP</v>
          </cell>
          <cell r="K1525">
            <v>47</v>
          </cell>
          <cell r="L1525">
            <v>1278</v>
          </cell>
          <cell r="M1525">
            <v>1920</v>
          </cell>
        </row>
        <row r="1526">
          <cell r="A1526">
            <v>11369</v>
          </cell>
          <cell r="B1526">
            <v>11369</v>
          </cell>
          <cell r="C1526" t="str">
            <v xml:space="preserve">COROLLA AE100 - TAIL LAMP SALOON (YELLOW/RED) - RH</v>
          </cell>
          <cell r="D1526" t="str">
            <v>AE100-TLA-RH</v>
          </cell>
          <cell r="E1526" t="str">
            <v>TY01-0902C</v>
          </cell>
          <cell r="G1526" t="str">
            <v>TOYOTA</v>
          </cell>
          <cell r="H1526" t="str">
            <v xml:space="preserve">ANCHUI TINCAI SILK CO. LTD</v>
          </cell>
          <cell r="I1526" t="str">
            <v xml:space="preserve">TAIL LAMP</v>
          </cell>
          <cell r="J1526" t="str">
            <v xml:space="preserve">TAIL LAMP</v>
          </cell>
          <cell r="K1526">
            <v>47</v>
          </cell>
          <cell r="L1526">
            <v>1278</v>
          </cell>
          <cell r="M1526">
            <v>1920</v>
          </cell>
        </row>
        <row r="1527">
          <cell r="A1527">
            <v>11608</v>
          </cell>
          <cell r="B1527">
            <v>11608</v>
          </cell>
          <cell r="C1527" t="str">
            <v xml:space="preserve">COROLLA AE100/AE101/AE102 - INNER FENDER - LH</v>
          </cell>
          <cell r="D1527" t="str">
            <v>AE100/AE101-IF-LH</v>
          </cell>
          <cell r="E1527" t="str">
            <v>53876-12200</v>
          </cell>
          <cell r="G1527" t="str">
            <v>TOYOTA</v>
          </cell>
          <cell r="H1527" t="str">
            <v xml:space="preserve">ANCHUI TINCAI SILK CO. LTD</v>
          </cell>
          <cell r="I1527" t="str">
            <v>FENDERS</v>
          </cell>
          <cell r="J1527" t="str">
            <v>FENDERS</v>
          </cell>
          <cell r="K1527">
            <v>12.5</v>
          </cell>
          <cell r="L1527">
            <v>340</v>
          </cell>
          <cell r="M1527">
            <v>510</v>
          </cell>
        </row>
        <row r="1528">
          <cell r="A1528">
            <v>11607</v>
          </cell>
          <cell r="B1528">
            <v>11607</v>
          </cell>
          <cell r="C1528" t="str">
            <v xml:space="preserve">COROLLA AE100/AE101/AE102 - INNER FENDER - RH</v>
          </cell>
          <cell r="D1528" t="str">
            <v>AE100/AE101-IF-RH</v>
          </cell>
          <cell r="E1528" t="str">
            <v>53875-12210</v>
          </cell>
          <cell r="G1528" t="str">
            <v>TOYOTA</v>
          </cell>
          <cell r="H1528" t="str">
            <v xml:space="preserve">ANCHUI TINCAI SILK CO. LTD</v>
          </cell>
          <cell r="I1528" t="str">
            <v>FENDERS</v>
          </cell>
          <cell r="J1528" t="str">
            <v>FENDERS</v>
          </cell>
          <cell r="K1528">
            <v>12.5</v>
          </cell>
          <cell r="L1528">
            <v>340</v>
          </cell>
          <cell r="M1528">
            <v>510</v>
          </cell>
        </row>
        <row r="1529">
          <cell r="A1529">
            <v>10187</v>
          </cell>
          <cell r="B1529">
            <v>10187</v>
          </cell>
          <cell r="C1529" t="str">
            <v xml:space="preserve">COROLLA AE100/AE102 - CORNER LAMP - LH</v>
          </cell>
          <cell r="D1529" t="str">
            <v>AE100-CLA-LH</v>
          </cell>
          <cell r="E1529" t="str">
            <v>MZ01-3003</v>
          </cell>
          <cell r="G1529" t="str">
            <v>TOYOTA</v>
          </cell>
          <cell r="H1529" t="str">
            <v xml:space="preserve">JIANGSU ZISUDE LAMPS TECHNOLOGY CO. LTD</v>
          </cell>
          <cell r="I1529" t="str">
            <v xml:space="preserve">CORNER LAMP</v>
          </cell>
          <cell r="J1529" t="str">
            <v xml:space="preserve">CORNER LAMP</v>
          </cell>
          <cell r="K1529">
            <v>8</v>
          </cell>
          <cell r="L1529">
            <v>208</v>
          </cell>
          <cell r="M1529">
            <v>290</v>
          </cell>
        </row>
        <row r="1530">
          <cell r="A1530">
            <v>10186</v>
          </cell>
          <cell r="B1530">
            <v>10186</v>
          </cell>
          <cell r="C1530" t="str">
            <v xml:space="preserve">COROLLA AE100/AE102 - CORNER LAMP - RH</v>
          </cell>
          <cell r="D1530" t="str">
            <v>AE100-CLA-RH</v>
          </cell>
          <cell r="E1530" t="str">
            <v>MZ01-3003</v>
          </cell>
          <cell r="G1530" t="str">
            <v>TOYOTA</v>
          </cell>
          <cell r="H1530" t="str">
            <v xml:space="preserve">JIANGSU ZISUDE LAMPS TECHNOLOGY CO. LTD</v>
          </cell>
          <cell r="I1530" t="str">
            <v xml:space="preserve">CORNER LAMP</v>
          </cell>
          <cell r="J1530" t="str">
            <v xml:space="preserve">CORNER LAMP</v>
          </cell>
          <cell r="K1530">
            <v>8</v>
          </cell>
          <cell r="L1530">
            <v>208</v>
          </cell>
          <cell r="M1530">
            <v>290</v>
          </cell>
        </row>
        <row r="1531">
          <cell r="A1531">
            <v>10189</v>
          </cell>
          <cell r="B1531">
            <v>10189</v>
          </cell>
          <cell r="C1531" t="str">
            <v xml:space="preserve">COROLLA AE100/AE102 - CORNER LENS - LH</v>
          </cell>
          <cell r="D1531" t="str">
            <v>AE100-CLS-LH</v>
          </cell>
          <cell r="E1531" t="str">
            <v>00-TY01-0903</v>
          </cell>
          <cell r="G1531" t="str">
            <v>TOYOTA</v>
          </cell>
          <cell r="H1531" t="str">
            <v xml:space="preserve">JIANGSU ZISUDE LAMPS TECHNOLOGY CO. LTD</v>
          </cell>
          <cell r="I1531" t="str">
            <v>LENS</v>
          </cell>
          <cell r="J1531" t="str">
            <v>LENS</v>
          </cell>
          <cell r="K1531">
            <v>0.3</v>
          </cell>
          <cell r="L1531">
            <v>47</v>
          </cell>
          <cell r="M1531">
            <v>70</v>
          </cell>
        </row>
        <row r="1532">
          <cell r="A1532">
            <v>10188</v>
          </cell>
          <cell r="B1532">
            <v>10188</v>
          </cell>
          <cell r="C1532" t="str">
            <v xml:space="preserve">COROLLA AE100/AE102 - CORNER LENS - RH</v>
          </cell>
          <cell r="D1532" t="str">
            <v>AE100-CLS-RH</v>
          </cell>
          <cell r="E1532" t="str">
            <v>00-TY01-0903</v>
          </cell>
          <cell r="G1532" t="str">
            <v>TOYOTA</v>
          </cell>
          <cell r="H1532" t="str">
            <v xml:space="preserve">JIANGSU ZISUDE LAMPS TECHNOLOGY CO. LTD</v>
          </cell>
          <cell r="I1532" t="str">
            <v>LENS</v>
          </cell>
          <cell r="J1532" t="str">
            <v>LENS</v>
          </cell>
          <cell r="K1532">
            <v>0.3</v>
          </cell>
          <cell r="L1532">
            <v>47</v>
          </cell>
          <cell r="M1532">
            <v>70</v>
          </cell>
        </row>
        <row r="1533">
          <cell r="A1533">
            <v>12903</v>
          </cell>
          <cell r="B1533" t="e">
            <v>#N/A</v>
          </cell>
          <cell r="C1533" t="str">
            <v xml:space="preserve">COROLLA AE100/AE102 - DOOR MIRROR (ELECTRIC)  (BROKEN) - LH</v>
          </cell>
          <cell r="D1533" t="str">
            <v>AE100-SME-LH</v>
          </cell>
          <cell r="E1533" t="str">
            <v>MZ01-3011E</v>
          </cell>
          <cell r="G1533" t="str">
            <v>TOYOTA</v>
          </cell>
          <cell r="H1533" t="str">
            <v xml:space="preserve">JIANGSU ZISUDE LAMPS TECHNOLOGY CO. LTD</v>
          </cell>
          <cell r="I1533" t="str">
            <v xml:space="preserve">SIDE MIRROR</v>
          </cell>
          <cell r="J1533" t="str">
            <v xml:space="preserve">SIDE MIRROR</v>
          </cell>
          <cell r="K1533">
            <v>4.8</v>
          </cell>
          <cell r="L1533">
            <v>823.51</v>
          </cell>
          <cell r="M1533">
            <v>1280</v>
          </cell>
        </row>
        <row r="1534">
          <cell r="A1534">
            <v>11365</v>
          </cell>
          <cell r="B1534">
            <v>11365</v>
          </cell>
          <cell r="C1534" t="str">
            <v xml:space="preserve">COROLLA AE100/AE102 - DOOR MIRROR (ELECTRIC) - LH</v>
          </cell>
          <cell r="D1534" t="str">
            <v>AE100-SME-LH</v>
          </cell>
          <cell r="E1534" t="str">
            <v>MZ01-3011E</v>
          </cell>
          <cell r="G1534" t="str">
            <v>TOYOTA</v>
          </cell>
          <cell r="H1534" t="str">
            <v xml:space="preserve">JIANGSU ZISUDE LAMPS TECHNOLOGY CO. LTD</v>
          </cell>
          <cell r="I1534" t="str">
            <v xml:space="preserve">SIDE MIRROR</v>
          </cell>
          <cell r="J1534" t="str">
            <v xml:space="preserve">SIDE MIRROR</v>
          </cell>
          <cell r="K1534">
            <v>4.8</v>
          </cell>
          <cell r="L1534">
            <v>750</v>
          </cell>
          <cell r="M1534">
            <v>1160</v>
          </cell>
        </row>
        <row r="1535">
          <cell r="A1535">
            <v>11366</v>
          </cell>
          <cell r="B1535">
            <v>11366</v>
          </cell>
          <cell r="C1535" t="str">
            <v xml:space="preserve">COROLLA AE100/AE102 - DOOR MIRROR (ELECTRIC) - RH</v>
          </cell>
          <cell r="D1535" t="str">
            <v>AE100-SME-RH</v>
          </cell>
          <cell r="E1535" t="str">
            <v>MZ01-3011E</v>
          </cell>
          <cell r="G1535" t="str">
            <v>TOYOTA</v>
          </cell>
          <cell r="H1535" t="str">
            <v xml:space="preserve">JIANGSU ZISUDE LAMPS TECHNOLOGY CO. LTD</v>
          </cell>
          <cell r="I1535" t="str">
            <v xml:space="preserve">SIDE MIRROR</v>
          </cell>
          <cell r="J1535" t="str">
            <v xml:space="preserve">SIDE MIRROR</v>
          </cell>
          <cell r="K1535">
            <v>4.8</v>
          </cell>
          <cell r="L1535">
            <v>750</v>
          </cell>
          <cell r="M1535">
            <v>1160</v>
          </cell>
        </row>
        <row r="1536">
          <cell r="A1536">
            <v>11367</v>
          </cell>
          <cell r="B1536">
            <v>11367</v>
          </cell>
          <cell r="C1536" t="str">
            <v xml:space="preserve">COROLLA AE100/AE102 - DOOR MIRROR GLASS W/BASE (ELECTRIC) - LH</v>
          </cell>
          <cell r="D1536" t="str">
            <v>AE100-MGE-RH</v>
          </cell>
          <cell r="E1536" t="str">
            <v xml:space="preserve">TY01-0912-01 (E)</v>
          </cell>
          <cell r="G1536" t="str">
            <v>TOYOTA</v>
          </cell>
          <cell r="H1536" t="str">
            <v xml:space="preserve">JIANGSU ZISUDE LAMPS TECHNOLOGY CO. LTD</v>
          </cell>
          <cell r="I1536" t="str">
            <v xml:space="preserve">SIDE MIRROR</v>
          </cell>
          <cell r="J1536" t="str">
            <v xml:space="preserve">SIDE MIRROR</v>
          </cell>
          <cell r="K1536">
            <v>0.81</v>
          </cell>
          <cell r="L1536">
            <v>127</v>
          </cell>
          <cell r="M1536">
            <v>200</v>
          </cell>
        </row>
        <row r="1537">
          <cell r="A1537">
            <v>11368</v>
          </cell>
          <cell r="B1537">
            <v>11368</v>
          </cell>
          <cell r="C1537" t="str">
            <v xml:space="preserve">COROLLA AE100/AE102 - DOOR MIRROR GLASS W/BASE (ELECTRIC) - RH</v>
          </cell>
          <cell r="D1537" t="str">
            <v>AE100-MGE-RH</v>
          </cell>
          <cell r="E1537" t="str">
            <v xml:space="preserve">TY01-0912-01 (E)</v>
          </cell>
          <cell r="G1537" t="str">
            <v>TOYOTA</v>
          </cell>
          <cell r="H1537" t="str">
            <v xml:space="preserve">JIANGSU ZISUDE LAMPS TECHNOLOGY CO. LTD</v>
          </cell>
          <cell r="I1537" t="str">
            <v xml:space="preserve">SIDE MIRROR</v>
          </cell>
          <cell r="J1537" t="str">
            <v xml:space="preserve">SIDE MIRROR</v>
          </cell>
          <cell r="K1537">
            <v>0.81</v>
          </cell>
          <cell r="L1537">
            <v>127</v>
          </cell>
          <cell r="M1537">
            <v>200</v>
          </cell>
        </row>
        <row r="1538">
          <cell r="A1538">
            <v>12573</v>
          </cell>
          <cell r="B1538" t="e">
            <v>#N/A</v>
          </cell>
          <cell r="C1538" t="str">
            <v xml:space="preserve">COROLLA AE100/AE102 - DOOR MIRROR GLASS W/BASE (ELECTRIC) (BROKEN) - LH</v>
          </cell>
          <cell r="D1538" t="str">
            <v>AE100-MGE-RH/B</v>
          </cell>
          <cell r="E1538" t="str">
            <v xml:space="preserve">TY01-0912-01 (E)</v>
          </cell>
          <cell r="G1538" t="str">
            <v>TOYOTA</v>
          </cell>
          <cell r="H1538" t="str">
            <v xml:space="preserve">JIANGSU ZISUDE LAMPS TECHNOLOGY CO. LTD</v>
          </cell>
          <cell r="I1538" t="str">
            <v xml:space="preserve">SIDE MIRROR</v>
          </cell>
          <cell r="J1538" t="str">
            <v xml:space="preserve">SIDE MIRROR</v>
          </cell>
          <cell r="K1538">
            <v>0.81</v>
          </cell>
          <cell r="L1538">
            <v>121</v>
          </cell>
          <cell r="M1538">
            <v>190</v>
          </cell>
        </row>
        <row r="1539">
          <cell r="A1539">
            <v>10197</v>
          </cell>
          <cell r="B1539">
            <v>10197</v>
          </cell>
          <cell r="C1539" t="str">
            <v xml:space="preserve">COROLLA AE100/AE102 - DOOR MIRROR GLASS W/BASE (MANUAL) - LH</v>
          </cell>
          <cell r="D1539" t="str">
            <v>AE100-MGM-LH</v>
          </cell>
          <cell r="E1539" t="str">
            <v xml:space="preserve">TY01-0912-01 (M)</v>
          </cell>
          <cell r="G1539" t="str">
            <v>TOYOTA</v>
          </cell>
          <cell r="H1539" t="str">
            <v xml:space="preserve">JIANGSU ZISUDE LAMPS TECHNOLOGY CO. LTD</v>
          </cell>
          <cell r="I1539" t="str">
            <v xml:space="preserve">SIDE MIRROR</v>
          </cell>
          <cell r="J1539" t="str">
            <v xml:space="preserve">SIDE MIRROR</v>
          </cell>
          <cell r="K1539">
            <v>0.81</v>
          </cell>
          <cell r="L1539">
            <v>127</v>
          </cell>
          <cell r="M1539">
            <v>200</v>
          </cell>
        </row>
        <row r="1540">
          <cell r="A1540">
            <v>10196</v>
          </cell>
          <cell r="B1540">
            <v>10196</v>
          </cell>
          <cell r="C1540" t="str">
            <v xml:space="preserve">COROLLA AE100/AE102 - DOOR MIRROR GLASS W/BASE (MANUAL) - RH</v>
          </cell>
          <cell r="D1540" t="str">
            <v>AE100-MGM-RH</v>
          </cell>
          <cell r="E1540" t="str">
            <v xml:space="preserve">TY01-0912-01 (M)</v>
          </cell>
          <cell r="G1540" t="str">
            <v>TOYOTA</v>
          </cell>
          <cell r="H1540" t="str">
            <v xml:space="preserve">JIANGSU ZISUDE LAMPS TECHNOLOGY CO. LTD</v>
          </cell>
          <cell r="I1540" t="str">
            <v xml:space="preserve">SIDE MIRROR</v>
          </cell>
          <cell r="J1540" t="str">
            <v xml:space="preserve">SIDE MIRROR</v>
          </cell>
          <cell r="K1540">
            <v>0.81</v>
          </cell>
          <cell r="L1540">
            <v>127</v>
          </cell>
          <cell r="M1540">
            <v>200</v>
          </cell>
        </row>
        <row r="1541">
          <cell r="A1541">
            <v>10195</v>
          </cell>
          <cell r="B1541">
            <v>10195</v>
          </cell>
          <cell r="C1541" t="str">
            <v xml:space="preserve">COROLLA AE100/AE102 - DOOR MIRROR MANUAL - LH</v>
          </cell>
          <cell r="D1541" t="str">
            <v>AE100-SMM-LH</v>
          </cell>
          <cell r="E1541" t="str">
            <v>MZ01-3011</v>
          </cell>
          <cell r="G1541" t="str">
            <v>TOYOTA</v>
          </cell>
          <cell r="H1541" t="str">
            <v xml:space="preserve">JIANGSU ZISUDE LAMPS TECHNOLOGY CO. LTD</v>
          </cell>
          <cell r="I1541" t="str">
            <v xml:space="preserve">SIDE MIRROR</v>
          </cell>
          <cell r="J1541" t="str">
            <v xml:space="preserve">SIDE MIRROR</v>
          </cell>
          <cell r="K1541">
            <v>31</v>
          </cell>
          <cell r="L1541">
            <v>808</v>
          </cell>
          <cell r="M1541">
            <v>1100</v>
          </cell>
        </row>
        <row r="1542">
          <cell r="A1542">
            <v>10194</v>
          </cell>
          <cell r="B1542">
            <v>10194</v>
          </cell>
          <cell r="C1542" t="str">
            <v xml:space="preserve">COROLLA AE100/AE102 - DOOR MIRROR MANUAL - RH</v>
          </cell>
          <cell r="D1542" t="str">
            <v>AE100-SMM-RH</v>
          </cell>
          <cell r="E1542" t="str">
            <v>MZ01-3011</v>
          </cell>
          <cell r="G1542" t="str">
            <v>TOYOTA</v>
          </cell>
          <cell r="H1542" t="str">
            <v xml:space="preserve">JIANGSU ZISUDE LAMPS TECHNOLOGY CO. LTD</v>
          </cell>
          <cell r="I1542" t="str">
            <v xml:space="preserve">SIDE MIRROR</v>
          </cell>
          <cell r="J1542" t="str">
            <v xml:space="preserve">SIDE MIRROR</v>
          </cell>
          <cell r="K1542">
            <v>31</v>
          </cell>
          <cell r="L1542">
            <v>808</v>
          </cell>
          <cell r="M1542">
            <v>1100</v>
          </cell>
        </row>
        <row r="1543">
          <cell r="A1543">
            <v>12241</v>
          </cell>
          <cell r="B1543" t="e">
            <v>#N/A</v>
          </cell>
          <cell r="C1543" t="str">
            <v xml:space="preserve">COROLLA AE100/AE102 - DOOR MIRROR MANUAL (BROKEN) - LH</v>
          </cell>
          <cell r="D1543" t="str">
            <v>AE100-SMM-LH</v>
          </cell>
          <cell r="E1543" t="str">
            <v>TY01-1503</v>
          </cell>
          <cell r="G1543" t="str">
            <v>TOYOTA</v>
          </cell>
          <cell r="H1543" t="str">
            <v xml:space="preserve">JIANGSU ZISUDE LAMPS TECHNOLOGY CO. LTD</v>
          </cell>
          <cell r="I1543" t="str">
            <v xml:space="preserve">SIDE MIRROR</v>
          </cell>
          <cell r="J1543" t="str">
            <v xml:space="preserve">SIDE MIRROR</v>
          </cell>
          <cell r="K1543">
            <v>7.5</v>
          </cell>
          <cell r="L1543">
            <v>171</v>
          </cell>
          <cell r="M1543">
            <v>270</v>
          </cell>
        </row>
        <row r="1544">
          <cell r="A1544">
            <v>12242</v>
          </cell>
          <cell r="B1544" t="e">
            <v>#N/A</v>
          </cell>
          <cell r="C1544" t="str">
            <v xml:space="preserve">COROLLA AE100/AE102 - DOOR MIRROR MANUAL (BROKEN) - RH</v>
          </cell>
          <cell r="D1544" t="str">
            <v>AE100-SMM-RH</v>
          </cell>
          <cell r="E1544" t="str">
            <v>TY01-0912</v>
          </cell>
          <cell r="G1544" t="str">
            <v>TOYOTA</v>
          </cell>
          <cell r="H1544" t="str">
            <v xml:space="preserve">ANCHUI TINCAI SILK CO. LTD</v>
          </cell>
          <cell r="I1544" t="str">
            <v xml:space="preserve">SIDE MIRROR</v>
          </cell>
          <cell r="J1544" t="str">
            <v xml:space="preserve">SIDE MIRROR</v>
          </cell>
          <cell r="K1544">
            <v>7.26</v>
          </cell>
          <cell r="L1544">
            <v>1084</v>
          </cell>
          <cell r="M1544">
            <v>1680</v>
          </cell>
        </row>
        <row r="1545">
          <cell r="A1545">
            <v>11363</v>
          </cell>
          <cell r="B1545">
            <v>11363</v>
          </cell>
          <cell r="C1545" t="str">
            <v xml:space="preserve">COROLLA AE100/AE102 - FRONT BUMPER (LONG BUMPER LAMP)</v>
          </cell>
          <cell r="D1545" t="str">
            <v>AE100-BPRFWLBLA</v>
          </cell>
          <cell r="E1545" t="str">
            <v>MZ01-3001</v>
          </cell>
          <cell r="G1545" t="str">
            <v>TOYOTA</v>
          </cell>
          <cell r="H1545" t="str">
            <v xml:space="preserve">JIANGSU ZISUDE LAMPS TECHNOLOGY CO. LTD</v>
          </cell>
          <cell r="I1545" t="str">
            <v>BUMPER</v>
          </cell>
          <cell r="J1545" t="str">
            <v>BUMPER</v>
          </cell>
          <cell r="K1545">
            <v>50</v>
          </cell>
          <cell r="L1545">
            <v>1163</v>
          </cell>
          <cell r="M1545">
            <v>1800</v>
          </cell>
        </row>
        <row r="1546">
          <cell r="A1546">
            <v>11303</v>
          </cell>
          <cell r="B1546" t="e">
            <v>#N/A</v>
          </cell>
          <cell r="C1546" t="str">
            <v xml:space="preserve">COROLLA AE100/AE102 - FRONT FENDER - RH</v>
          </cell>
          <cell r="D1546" t="str">
            <v>AE100-FF-RH</v>
          </cell>
          <cell r="F1546" t="str">
            <v>TOYOTA</v>
          </cell>
          <cell r="G1546" t="str">
            <v>TOYOTA</v>
          </cell>
          <cell r="I1546" t="str">
            <v>FENDERS</v>
          </cell>
          <cell r="J1546" t="str">
            <v>FENDERS</v>
          </cell>
          <cell r="K1546">
            <v>12</v>
          </cell>
          <cell r="L1546">
            <v>1876</v>
          </cell>
          <cell r="M1546">
            <v>2910</v>
          </cell>
        </row>
        <row r="1547">
          <cell r="A1547">
            <v>10193</v>
          </cell>
          <cell r="B1547">
            <v>10193</v>
          </cell>
          <cell r="C1547" t="str">
            <v xml:space="preserve">COROLLA AE100/AE102 - GRILL</v>
          </cell>
          <cell r="D1547" t="str">
            <v>AE100-GRLGC</v>
          </cell>
          <cell r="E1547" t="str">
            <v>MZ01-3010C</v>
          </cell>
          <cell r="G1547" t="str">
            <v>TOYOTA</v>
          </cell>
          <cell r="H1547" t="str">
            <v xml:space="preserve">JIANGSU ZISUDE LAMPS TECHNOLOGY CO. LTD</v>
          </cell>
          <cell r="I1547" t="str">
            <v>GRILL</v>
          </cell>
          <cell r="J1547" t="str">
            <v>GRILL</v>
          </cell>
          <cell r="K1547">
            <v>19</v>
          </cell>
          <cell r="L1547">
            <v>495</v>
          </cell>
          <cell r="M1547">
            <v>690</v>
          </cell>
        </row>
        <row r="1548">
          <cell r="A1548">
            <v>13789</v>
          </cell>
          <cell r="B1548">
            <v>13789</v>
          </cell>
          <cell r="C1548" t="str">
            <v xml:space="preserve">COROLLA AE100/AE102 - HEAD GLASS  - LH</v>
          </cell>
          <cell r="D1548" t="str">
            <v>AE100-HGS-LH</v>
          </cell>
          <cell r="E1548" t="str">
            <v xml:space="preserve">SI 9028</v>
          </cell>
          <cell r="F1548" t="str">
            <v xml:space="preserve">COROLLA AE100/AE102</v>
          </cell>
          <cell r="G1548" t="str">
            <v xml:space="preserve">TOYOTA </v>
          </cell>
          <cell r="H1548" t="str">
            <v xml:space="preserve">SUN IMPEX </v>
          </cell>
          <cell r="I1548" t="str">
            <v xml:space="preserve">HEAD GLASS</v>
          </cell>
          <cell r="J1548" t="str">
            <v xml:space="preserve">HEAD GLASS</v>
          </cell>
          <cell r="K1548">
            <v>1.25</v>
          </cell>
          <cell r="L1548">
            <v>195</v>
          </cell>
          <cell r="M1548">
            <v>270</v>
          </cell>
        </row>
        <row r="1549">
          <cell r="A1549">
            <v>13788</v>
          </cell>
          <cell r="B1549">
            <v>13788</v>
          </cell>
          <cell r="C1549" t="str">
            <v xml:space="preserve">COROLLA AE100/AE102 - HEAD GLASS  - RH</v>
          </cell>
          <cell r="D1549" t="str">
            <v>AE100-HGS-RH</v>
          </cell>
          <cell r="E1549" t="str">
            <v xml:space="preserve">SI 9028</v>
          </cell>
          <cell r="G1549" t="str">
            <v xml:space="preserve">TOYOTA </v>
          </cell>
          <cell r="H1549" t="str">
            <v xml:space="preserve">SUN IMPEX </v>
          </cell>
          <cell r="I1549" t="str">
            <v xml:space="preserve">HEAD GLASS</v>
          </cell>
          <cell r="J1549" t="str">
            <v xml:space="preserve">HEAD GLASS</v>
          </cell>
          <cell r="K1549">
            <v>1.25</v>
          </cell>
          <cell r="L1549">
            <v>195</v>
          </cell>
          <cell r="M1549">
            <v>270</v>
          </cell>
        </row>
        <row r="1550">
          <cell r="A1550">
            <v>12259</v>
          </cell>
          <cell r="B1550" t="e">
            <v>#N/A</v>
          </cell>
          <cell r="C1550" t="str">
            <v xml:space="preserve">COROLLA AE100/AE102 - HEAD GLASS (BROKEN) - LH</v>
          </cell>
          <cell r="D1550" t="str">
            <v>AE100-HGS-LH</v>
          </cell>
          <cell r="E1550" t="str">
            <v>00-TY01-0901</v>
          </cell>
          <cell r="G1550" t="str">
            <v>TOYOTA</v>
          </cell>
          <cell r="H1550" t="str">
            <v xml:space="preserve">JIANGSU ZISUDE LAMPS TECHNOLOGY CO. LTD</v>
          </cell>
          <cell r="I1550" t="str">
            <v xml:space="preserve">HEAD GLASS</v>
          </cell>
          <cell r="J1550" t="str">
            <v xml:space="preserve">HEAD GLASS</v>
          </cell>
          <cell r="K1550">
            <v>1.45</v>
          </cell>
          <cell r="L1550">
            <v>217</v>
          </cell>
          <cell r="M1550">
            <v>270</v>
          </cell>
        </row>
        <row r="1551">
          <cell r="A1551">
            <v>12258</v>
          </cell>
          <cell r="B1551" t="e">
            <v>#N/A</v>
          </cell>
          <cell r="C1551" t="str">
            <v xml:space="preserve">COROLLA AE100/AE102 - HEAD GLASS (BROKEN) - RH</v>
          </cell>
          <cell r="D1551" t="str">
            <v>AE100-HGS-RH</v>
          </cell>
          <cell r="E1551" t="str">
            <v>00-TY01-0901</v>
          </cell>
          <cell r="G1551" t="str">
            <v>TOYOTA</v>
          </cell>
          <cell r="H1551" t="str">
            <v xml:space="preserve">JIANGSU ZISUDE LAMPS TECHNOLOGY CO. LTD</v>
          </cell>
          <cell r="I1551" t="str">
            <v xml:space="preserve">HEAD GLASS</v>
          </cell>
          <cell r="J1551" t="str">
            <v xml:space="preserve">HEAD GLASS</v>
          </cell>
          <cell r="K1551">
            <v>1.45</v>
          </cell>
          <cell r="L1551">
            <v>217</v>
          </cell>
          <cell r="M1551">
            <v>340</v>
          </cell>
        </row>
        <row r="1552">
          <cell r="A1552">
            <v>10185</v>
          </cell>
          <cell r="B1552">
            <v>10185</v>
          </cell>
          <cell r="C1552" t="str">
            <v xml:space="preserve">COROLLA AE100/AE102 - HEAD GLASS (CHINA) - LH</v>
          </cell>
          <cell r="D1552" t="str">
            <v>AE100-HGS-LH</v>
          </cell>
          <cell r="E1552" t="str">
            <v xml:space="preserve">SI 9028</v>
          </cell>
          <cell r="F1552" t="str">
            <v xml:space="preserve">COROLLA AE100/AE102</v>
          </cell>
          <cell r="G1552" t="str">
            <v xml:space="preserve">TOYOTA </v>
          </cell>
          <cell r="H1552" t="str">
            <v xml:space="preserve">SUN IMPEX </v>
          </cell>
          <cell r="I1552" t="str">
            <v xml:space="preserve">HEAD GLASS</v>
          </cell>
          <cell r="J1552" t="str">
            <v xml:space="preserve">HEAD GLASS</v>
          </cell>
          <cell r="K1552">
            <v>8.5</v>
          </cell>
          <cell r="L1552">
            <v>218.19</v>
          </cell>
          <cell r="M1552">
            <v>310</v>
          </cell>
        </row>
        <row r="1553">
          <cell r="A1553">
            <v>10184</v>
          </cell>
          <cell r="B1553">
            <v>10184</v>
          </cell>
          <cell r="C1553" t="str">
            <v xml:space="preserve">COROLLA AE100/AE102 - HEAD GLASS (CHINA) - RH</v>
          </cell>
          <cell r="D1553" t="str">
            <v>AE100-HGS-RH</v>
          </cell>
          <cell r="E1553" t="str">
            <v xml:space="preserve">SI 9028</v>
          </cell>
          <cell r="G1553" t="str">
            <v xml:space="preserve">TOYOTA </v>
          </cell>
          <cell r="H1553" t="str">
            <v xml:space="preserve">SUN IMPEX </v>
          </cell>
          <cell r="I1553" t="str">
            <v xml:space="preserve">HEAD GLASS</v>
          </cell>
          <cell r="J1553" t="str">
            <v xml:space="preserve">HEAD GLASS</v>
          </cell>
          <cell r="K1553">
            <v>8.5</v>
          </cell>
          <cell r="L1553">
            <v>218.19</v>
          </cell>
          <cell r="M1553">
            <v>310</v>
          </cell>
        </row>
        <row r="1554">
          <cell r="A1554">
            <v>10183</v>
          </cell>
          <cell r="B1554">
            <v>10183</v>
          </cell>
          <cell r="C1554" t="str">
            <v xml:space="preserve">COROLLA AE100/AE102 - HEAD LAMP (ORDINARY) - LH</v>
          </cell>
          <cell r="D1554" t="str">
            <v>AE100-HLA-LH</v>
          </cell>
          <cell r="E1554" t="str">
            <v>MZ01-3002</v>
          </cell>
          <cell r="G1554" t="str">
            <v>TOYOTA</v>
          </cell>
          <cell r="H1554" t="str">
            <v xml:space="preserve">JIANGSU ZISUDE LAMPS TECHNOLOGY CO. LTD</v>
          </cell>
          <cell r="I1554" t="str">
            <v xml:space="preserve">HEAD LAMP</v>
          </cell>
          <cell r="J1554" t="str">
            <v xml:space="preserve">HEAD LAMP</v>
          </cell>
          <cell r="K1554">
            <v>28</v>
          </cell>
          <cell r="L1554">
            <v>730</v>
          </cell>
          <cell r="M1554">
            <v>1000</v>
          </cell>
        </row>
        <row r="1555">
          <cell r="A1555">
            <v>10182</v>
          </cell>
          <cell r="B1555">
            <v>10182</v>
          </cell>
          <cell r="C1555" t="str">
            <v xml:space="preserve">COROLLA AE100/AE102 - HEAD LAMP (ORDINARY) - RH</v>
          </cell>
          <cell r="D1555" t="str">
            <v>AE100-HLA-RH</v>
          </cell>
          <cell r="E1555" t="str">
            <v>MZ01-3003</v>
          </cell>
          <cell r="G1555" t="str">
            <v>TOYOTA</v>
          </cell>
          <cell r="H1555" t="str">
            <v xml:space="preserve">JIANGSU ZISUDE LAMPS TECHNOLOGY CO. LTD</v>
          </cell>
          <cell r="I1555" t="str">
            <v xml:space="preserve">HEAD LAMP</v>
          </cell>
          <cell r="J1555" t="str">
            <v xml:space="preserve">HEAD LAMP</v>
          </cell>
          <cell r="K1555">
            <v>28</v>
          </cell>
          <cell r="L1555">
            <v>730</v>
          </cell>
          <cell r="M1555">
            <v>1000</v>
          </cell>
        </row>
        <row r="1556">
          <cell r="A1556">
            <v>12281</v>
          </cell>
          <cell r="B1556" t="e">
            <v>#N/A</v>
          </cell>
          <cell r="C1556" t="str">
            <v xml:space="preserve">COROLLA AE100/AE102 - HEAD LAMP (ORDINARY) (BROKEN) - LH</v>
          </cell>
          <cell r="D1556" t="str">
            <v>AE100-HLA-LH</v>
          </cell>
          <cell r="E1556" t="str">
            <v>TY01-0901</v>
          </cell>
          <cell r="G1556" t="str">
            <v>TOYOTA</v>
          </cell>
          <cell r="H1556" t="str">
            <v xml:space="preserve">JIANGSU ZISUDE LAMPS TECHNOLOGY CO. LTD</v>
          </cell>
          <cell r="I1556" t="str">
            <v xml:space="preserve">HEAD LAMP</v>
          </cell>
          <cell r="J1556" t="str">
            <v xml:space="preserve">HEAD LAMP</v>
          </cell>
          <cell r="K1556">
            <v>4.84</v>
          </cell>
          <cell r="L1556">
            <v>723</v>
          </cell>
          <cell r="M1556">
            <v>1120</v>
          </cell>
        </row>
        <row r="1557">
          <cell r="A1557">
            <v>12280</v>
          </cell>
          <cell r="B1557" t="e">
            <v>#N/A</v>
          </cell>
          <cell r="C1557" t="str">
            <v xml:space="preserve">COROLLA AE100/AE102 - HEAD LAMP (ORDINARY) (BROKEN) - RH</v>
          </cell>
          <cell r="D1557" t="str">
            <v>AE100-HLA-RH</v>
          </cell>
          <cell r="E1557" t="str">
            <v>TY01-0901</v>
          </cell>
          <cell r="G1557" t="str">
            <v>TOYOTA</v>
          </cell>
          <cell r="H1557" t="str">
            <v xml:space="preserve">JIANGSU ZISUDE LAMPS TECHNOLOGY CO. LTD</v>
          </cell>
          <cell r="I1557" t="str">
            <v xml:space="preserve">HEAD LAMP</v>
          </cell>
          <cell r="J1557" t="str">
            <v xml:space="preserve">HEAD LAMP</v>
          </cell>
          <cell r="K1557">
            <v>4.84</v>
          </cell>
          <cell r="L1557">
            <v>723</v>
          </cell>
          <cell r="M1557">
            <v>1120</v>
          </cell>
        </row>
        <row r="1558">
          <cell r="A1558">
            <v>11304</v>
          </cell>
          <cell r="B1558" t="e">
            <v>#N/A</v>
          </cell>
          <cell r="C1558" t="str">
            <v xml:space="preserve">COROLLA AE100/AE102 - HOOD</v>
          </cell>
          <cell r="D1558" t="str">
            <v>AE100-HOOD</v>
          </cell>
          <cell r="F1558" t="str">
            <v>TOYOTA</v>
          </cell>
          <cell r="G1558" t="str">
            <v>TOYOTA</v>
          </cell>
          <cell r="I1558" t="str">
            <v xml:space="preserve">BODY PARTS</v>
          </cell>
          <cell r="J1558" t="str">
            <v xml:space="preserve">BODY PARTS</v>
          </cell>
          <cell r="K1558">
            <v>20</v>
          </cell>
          <cell r="L1558">
            <v>3126</v>
          </cell>
          <cell r="M1558">
            <v>4850</v>
          </cell>
        </row>
        <row r="1559">
          <cell r="A1559">
            <v>12147</v>
          </cell>
          <cell r="B1559" t="e">
            <v>#N/A</v>
          </cell>
          <cell r="C1559" t="str">
            <v xml:space="preserve">COROLLA AE100/AE102 - INNER DOOR HANDLE (BLACK) - LH</v>
          </cell>
          <cell r="D1559" t="str">
            <v>AE100-IDHB-LH</v>
          </cell>
          <cell r="E1559" t="str">
            <v xml:space="preserve">TY01-1118 BLACK</v>
          </cell>
          <cell r="G1559" t="str">
            <v>TOYOTA</v>
          </cell>
          <cell r="I1559" t="str">
            <v>HANDLES</v>
          </cell>
          <cell r="J1559" t="str">
            <v>HANDLES</v>
          </cell>
          <cell r="K1559">
            <v>1</v>
          </cell>
          <cell r="L1559">
            <v>156</v>
          </cell>
          <cell r="M1559">
            <v>240</v>
          </cell>
        </row>
        <row r="1560">
          <cell r="A1560">
            <v>12222</v>
          </cell>
          <cell r="B1560" t="e">
            <v>#N/A</v>
          </cell>
          <cell r="C1560" t="str">
            <v xml:space="preserve">COROLLA AE100/AE102 - INNER DOOR HANDLE (BLACK) - RH</v>
          </cell>
          <cell r="D1560" t="str">
            <v>AE100-IDHB-RH</v>
          </cell>
          <cell r="E1560" t="str">
            <v xml:space="preserve">TY01-1118 BLACK</v>
          </cell>
          <cell r="G1560" t="str">
            <v>TOYOTA</v>
          </cell>
          <cell r="I1560" t="str">
            <v>HANDLES</v>
          </cell>
          <cell r="J1560" t="str">
            <v>HANDLES</v>
          </cell>
          <cell r="K1560">
            <v>1</v>
          </cell>
          <cell r="L1560">
            <v>156</v>
          </cell>
          <cell r="M1560">
            <v>240</v>
          </cell>
        </row>
        <row r="1561">
          <cell r="A1561">
            <v>11588</v>
          </cell>
          <cell r="B1561" t="e">
            <v>#N/A</v>
          </cell>
          <cell r="C1561" t="str">
            <v xml:space="preserve">COROLLA AE100/AE102 - INNER DOOR HANDLE (GREY) - LH</v>
          </cell>
          <cell r="D1561" t="str">
            <v>AE100-IDH-LH</v>
          </cell>
          <cell r="E1561" t="str">
            <v xml:space="preserve">TY01-1118 GREY</v>
          </cell>
          <cell r="G1561" t="str">
            <v>TOYOTA</v>
          </cell>
          <cell r="I1561" t="str">
            <v>HANDLES</v>
          </cell>
          <cell r="J1561" t="str">
            <v>HANDLES</v>
          </cell>
          <cell r="K1561">
            <v>1</v>
          </cell>
          <cell r="L1561">
            <v>156</v>
          </cell>
          <cell r="M1561">
            <v>240</v>
          </cell>
        </row>
        <row r="1562">
          <cell r="A1562">
            <v>11587</v>
          </cell>
          <cell r="B1562" t="e">
            <v>#N/A</v>
          </cell>
          <cell r="C1562" t="str">
            <v xml:space="preserve">COROLLA AE100/AE102 - INNER DOOR HANDLE (GREY) - RH</v>
          </cell>
          <cell r="D1562" t="str">
            <v>AE100-IDH-RH</v>
          </cell>
          <cell r="E1562" t="str">
            <v xml:space="preserve">TY01-1118 GREY</v>
          </cell>
          <cell r="G1562" t="str">
            <v>TOYOTA</v>
          </cell>
          <cell r="I1562" t="str">
            <v>HANDLES</v>
          </cell>
          <cell r="J1562" t="str">
            <v>HANDLES</v>
          </cell>
          <cell r="K1562">
            <v>1</v>
          </cell>
          <cell r="L1562">
            <v>156</v>
          </cell>
          <cell r="M1562">
            <v>240</v>
          </cell>
        </row>
        <row r="1563">
          <cell r="A1563">
            <v>12213</v>
          </cell>
          <cell r="B1563" t="e">
            <v>#N/A</v>
          </cell>
          <cell r="C1563" t="str">
            <v xml:space="preserve">COROLLA AE100/AE102 - OUTER DOOR HANDLE FRONT - LH</v>
          </cell>
          <cell r="D1563" t="str">
            <v>AE100--ODHF-LH</v>
          </cell>
          <cell r="E1563" t="str">
            <v>TY01-1118</v>
          </cell>
          <cell r="G1563" t="str">
            <v>TOYOTA</v>
          </cell>
          <cell r="I1563" t="str">
            <v>HANDLES</v>
          </cell>
          <cell r="J1563" t="str">
            <v>HANDLES</v>
          </cell>
          <cell r="K1563">
            <v>0</v>
          </cell>
          <cell r="L1563">
            <v>280</v>
          </cell>
          <cell r="M1563">
            <v>430</v>
          </cell>
        </row>
        <row r="1564">
          <cell r="A1564">
            <v>12146</v>
          </cell>
          <cell r="B1564" t="e">
            <v>#N/A</v>
          </cell>
          <cell r="C1564" t="str">
            <v xml:space="preserve">COROLLA AE100/AE102 - OUTER DOOR HANDLE FRONT - RH</v>
          </cell>
          <cell r="D1564" t="str">
            <v>AE100-ODHF-RH</v>
          </cell>
          <cell r="E1564" t="str">
            <v>TY01-1118</v>
          </cell>
          <cell r="G1564" t="str">
            <v>TOYOTA</v>
          </cell>
          <cell r="H1564" t="str">
            <v xml:space="preserve">ANCHUI TINCAI SILK CO. LTD</v>
          </cell>
          <cell r="I1564" t="str">
            <v>HANDLES</v>
          </cell>
          <cell r="J1564" t="str">
            <v>HANDLES</v>
          </cell>
          <cell r="K1564">
            <v>0</v>
          </cell>
          <cell r="L1564">
            <v>250</v>
          </cell>
          <cell r="M1564">
            <v>390</v>
          </cell>
        </row>
        <row r="1565">
          <cell r="A1565">
            <v>12852</v>
          </cell>
          <cell r="B1565" t="e">
            <v>#N/A</v>
          </cell>
          <cell r="C1565" t="str">
            <v xml:space="preserve">COROLLA AE100/AE102 - OUTER DOOR HANDLE REAR - LH</v>
          </cell>
          <cell r="D1565" t="str">
            <v>AE100--ODHR-LH</v>
          </cell>
          <cell r="E1565" t="str">
            <v>TY01-1118</v>
          </cell>
          <cell r="G1565" t="str">
            <v>TOYOTA</v>
          </cell>
          <cell r="I1565" t="str">
            <v>HANDLES</v>
          </cell>
          <cell r="J1565" t="str">
            <v>HANDLES</v>
          </cell>
          <cell r="K1565">
            <v>0</v>
          </cell>
          <cell r="L1565">
            <v>280</v>
          </cell>
          <cell r="M1565">
            <v>430</v>
          </cell>
        </row>
        <row r="1566">
          <cell r="A1566">
            <v>12853</v>
          </cell>
          <cell r="B1566" t="e">
            <v>#N/A</v>
          </cell>
          <cell r="C1566" t="str">
            <v xml:space="preserve">COROLLA AE100/AE102 - OUTER DOOR HANDLE REAR - RH</v>
          </cell>
          <cell r="D1566" t="str">
            <v>AE100--ODHR-RH</v>
          </cell>
          <cell r="E1566" t="str">
            <v>TY01-1118</v>
          </cell>
          <cell r="G1566" t="str">
            <v>TOYOTA</v>
          </cell>
          <cell r="I1566" t="str">
            <v>HANDLES</v>
          </cell>
          <cell r="J1566" t="str">
            <v>HANDLES</v>
          </cell>
          <cell r="K1566">
            <v>0</v>
          </cell>
          <cell r="L1566">
            <v>250</v>
          </cell>
          <cell r="M1566">
            <v>390</v>
          </cell>
        </row>
        <row r="1567">
          <cell r="A1567">
            <v>11302</v>
          </cell>
          <cell r="B1567" t="e">
            <v>#N/A</v>
          </cell>
          <cell r="C1567" t="str">
            <v xml:space="preserve">COROLLA AE100/AE102 - RADIATOR PANEL</v>
          </cell>
          <cell r="D1567" t="str">
            <v>AE100-RPNL</v>
          </cell>
          <cell r="F1567" t="str">
            <v>TOYOTA</v>
          </cell>
          <cell r="G1567" t="str">
            <v>TOYOTA</v>
          </cell>
          <cell r="I1567" t="str">
            <v xml:space="preserve">RADIATOR PANEL</v>
          </cell>
          <cell r="J1567" t="str">
            <v xml:space="preserve">RADIATOR PANEL</v>
          </cell>
          <cell r="K1567">
            <v>15</v>
          </cell>
          <cell r="L1567">
            <v>2345</v>
          </cell>
          <cell r="M1567">
            <v>3630</v>
          </cell>
        </row>
        <row r="1568">
          <cell r="A1568">
            <v>10207</v>
          </cell>
          <cell r="B1568">
            <v>10207</v>
          </cell>
          <cell r="C1568" t="str">
            <v xml:space="preserve">COROLLA AE101 - BUMPER LAMP (SHORT) - LH</v>
          </cell>
          <cell r="D1568" t="str">
            <v>AE101-BLAS-LH</v>
          </cell>
          <cell r="E1568" t="str">
            <v>MZ01-3006</v>
          </cell>
          <cell r="G1568" t="str">
            <v>TOYOTA</v>
          </cell>
          <cell r="H1568" t="str">
            <v xml:space="preserve">JIANGSU ZISUDE LAMPS TECHNOLOGY CO. LTD</v>
          </cell>
          <cell r="I1568" t="str">
            <v xml:space="preserve">BUMPER LAMP</v>
          </cell>
          <cell r="J1568" t="str">
            <v xml:space="preserve">BUMPER LAMP</v>
          </cell>
          <cell r="K1568">
            <v>4</v>
          </cell>
          <cell r="L1568">
            <v>104</v>
          </cell>
          <cell r="M1568">
            <v>150</v>
          </cell>
        </row>
        <row r="1569">
          <cell r="A1569">
            <v>10206</v>
          </cell>
          <cell r="B1569">
            <v>10206</v>
          </cell>
          <cell r="C1569" t="str">
            <v xml:space="preserve">COROLLA AE101 - BUMPER LAMP (SHORT) - RH</v>
          </cell>
          <cell r="D1569" t="str">
            <v>AE101-BLAS-RH</v>
          </cell>
          <cell r="E1569" t="str">
            <v>MZ01-3006</v>
          </cell>
          <cell r="G1569" t="str">
            <v>TOYOTA</v>
          </cell>
          <cell r="H1569" t="str">
            <v xml:space="preserve">JIANGSU ZISUDE LAMPS TECHNOLOGY CO. LTD</v>
          </cell>
          <cell r="I1569" t="str">
            <v xml:space="preserve">BUMPER LAMP</v>
          </cell>
          <cell r="J1569" t="str">
            <v xml:space="preserve">BUMPER LAMP</v>
          </cell>
          <cell r="K1569">
            <v>4</v>
          </cell>
          <cell r="L1569">
            <v>104</v>
          </cell>
          <cell r="M1569">
            <v>150</v>
          </cell>
        </row>
        <row r="1570">
          <cell r="A1570">
            <v>12491</v>
          </cell>
          <cell r="B1570">
            <v>12491</v>
          </cell>
          <cell r="C1570" t="str">
            <v xml:space="preserve">COROLLA AE101 - BUMPER LENS (SHORT) - LH</v>
          </cell>
          <cell r="D1570" t="str">
            <v>AE101-BLSS-LH</v>
          </cell>
          <cell r="E1570" t="str">
            <v>MZ01-3006-00</v>
          </cell>
          <cell r="F1570" t="str">
            <v xml:space="preserve">COROLLA AE101</v>
          </cell>
          <cell r="G1570" t="str">
            <v>TOYOTA</v>
          </cell>
          <cell r="H1570" t="str">
            <v xml:space="preserve">SUZHOU EVERICH IMP &amp; EXP CO. LTD</v>
          </cell>
          <cell r="I1570" t="str">
            <v>LENS</v>
          </cell>
          <cell r="J1570" t="str">
            <v>LENS</v>
          </cell>
          <cell r="K1570">
            <v>0.19</v>
          </cell>
          <cell r="L1570">
            <v>30</v>
          </cell>
          <cell r="M1570">
            <v>50</v>
          </cell>
        </row>
        <row r="1571">
          <cell r="A1571">
            <v>12490</v>
          </cell>
          <cell r="B1571">
            <v>12490</v>
          </cell>
          <cell r="C1571" t="str">
            <v xml:space="preserve">COROLLA AE101 - BUMPER LENS (SHORT) - RH</v>
          </cell>
          <cell r="D1571" t="str">
            <v>AE101-BLSS-RH</v>
          </cell>
          <cell r="E1571" t="str">
            <v>MZ01-3006-00</v>
          </cell>
          <cell r="F1571" t="str">
            <v xml:space="preserve">COROLLA AE101</v>
          </cell>
          <cell r="G1571" t="str">
            <v>TOYOTA</v>
          </cell>
          <cell r="H1571" t="str">
            <v xml:space="preserve">SUZHOU EVERICH IMP &amp; EXP CO. LTD</v>
          </cell>
          <cell r="I1571" t="str">
            <v>LENS</v>
          </cell>
          <cell r="J1571" t="str">
            <v>LENS</v>
          </cell>
          <cell r="K1571">
            <v>0.19</v>
          </cell>
          <cell r="L1571">
            <v>30</v>
          </cell>
          <cell r="M1571">
            <v>50</v>
          </cell>
        </row>
        <row r="1572">
          <cell r="A1572">
            <v>10203</v>
          </cell>
          <cell r="B1572">
            <v>10203</v>
          </cell>
          <cell r="C1572" t="str">
            <v xml:space="preserve">COROLLA AE101 - CORNER LAMP - LH</v>
          </cell>
          <cell r="D1572" t="str">
            <v>AE101-CLA-LH</v>
          </cell>
          <cell r="E1572" t="str">
            <v>MZ01-4002</v>
          </cell>
          <cell r="G1572" t="str">
            <v>TOYOTA</v>
          </cell>
          <cell r="H1572" t="str">
            <v xml:space="preserve">JIANGSU ZISUDE LAMPS TECHNOLOGY CO. LTD</v>
          </cell>
          <cell r="I1572" t="str">
            <v xml:space="preserve">CORNER LAMP</v>
          </cell>
          <cell r="J1572" t="str">
            <v xml:space="preserve">CORNER LAMP</v>
          </cell>
          <cell r="K1572">
            <v>8</v>
          </cell>
          <cell r="L1572">
            <v>208</v>
          </cell>
          <cell r="M1572">
            <v>330</v>
          </cell>
        </row>
        <row r="1573">
          <cell r="A1573">
            <v>10202</v>
          </cell>
          <cell r="B1573">
            <v>10202</v>
          </cell>
          <cell r="C1573" t="str">
            <v xml:space="preserve">COROLLA AE101 - CORNER LAMP - RH</v>
          </cell>
          <cell r="D1573" t="str">
            <v>AE101-CLA-RH</v>
          </cell>
          <cell r="E1573" t="str">
            <v>MZ01-4002</v>
          </cell>
          <cell r="G1573" t="str">
            <v>TOYOTA</v>
          </cell>
          <cell r="H1573" t="str">
            <v xml:space="preserve">JIANGSU ZISUDE LAMPS TECHNOLOGY CO. LTD</v>
          </cell>
          <cell r="I1573" t="str">
            <v xml:space="preserve">CORNER LAMP</v>
          </cell>
          <cell r="J1573" t="str">
            <v xml:space="preserve">CORNER LAMP</v>
          </cell>
          <cell r="K1573">
            <v>8</v>
          </cell>
          <cell r="L1573">
            <v>208</v>
          </cell>
          <cell r="M1573">
            <v>330</v>
          </cell>
        </row>
        <row r="1574">
          <cell r="A1574">
            <v>12536</v>
          </cell>
          <cell r="B1574" t="e">
            <v>#N/A</v>
          </cell>
          <cell r="C1574" t="str">
            <v xml:space="preserve">COROLLA AE101 - CORNER LAMP (BROKEN) - LH</v>
          </cell>
          <cell r="D1574" t="str">
            <v>AE101-CLA-LH/B</v>
          </cell>
          <cell r="E1574" t="str">
            <v>TY01-1003</v>
          </cell>
          <cell r="G1574" t="str">
            <v>TOYOTA</v>
          </cell>
          <cell r="H1574" t="str">
            <v xml:space="preserve">JIANGSU ZISUDE LAMPS TECHNOLOGY CO. LTD</v>
          </cell>
          <cell r="I1574" t="str">
            <v xml:space="preserve">CORNER LAMP</v>
          </cell>
          <cell r="J1574" t="str">
            <v xml:space="preserve">CORNER LAMP</v>
          </cell>
          <cell r="K1574">
            <v>1.35</v>
          </cell>
          <cell r="L1574">
            <v>202</v>
          </cell>
          <cell r="M1574">
            <v>310</v>
          </cell>
        </row>
        <row r="1575">
          <cell r="A1575">
            <v>12535</v>
          </cell>
          <cell r="B1575" t="e">
            <v>#N/A</v>
          </cell>
          <cell r="C1575" t="str">
            <v xml:space="preserve">COROLLA AE101 - CORNER LAMP (BROKEN) - RH</v>
          </cell>
          <cell r="D1575" t="str">
            <v>AE101-CLA-RH/B</v>
          </cell>
          <cell r="E1575" t="str">
            <v>TY01-1003</v>
          </cell>
          <cell r="G1575" t="str">
            <v>TOYOTA</v>
          </cell>
          <cell r="H1575" t="str">
            <v xml:space="preserve">JIANGSU ZISUDE LAMPS TECHNOLOGY CO. LTD</v>
          </cell>
          <cell r="I1575" t="str">
            <v xml:space="preserve">CORNER LAMP</v>
          </cell>
          <cell r="J1575" t="str">
            <v xml:space="preserve">CORNER LAMP</v>
          </cell>
          <cell r="K1575">
            <v>1.35</v>
          </cell>
          <cell r="L1575">
            <v>202</v>
          </cell>
          <cell r="M1575">
            <v>310</v>
          </cell>
        </row>
        <row r="1576">
          <cell r="A1576">
            <v>10205</v>
          </cell>
          <cell r="B1576">
            <v>10205</v>
          </cell>
          <cell r="C1576" t="str">
            <v xml:space="preserve">COROLLA AE101 - CORNER LENS - LH</v>
          </cell>
          <cell r="D1576" t="str">
            <v>AE101-CLS-LH</v>
          </cell>
          <cell r="E1576" t="str">
            <v>MZ01-4002-00</v>
          </cell>
          <cell r="G1576" t="str">
            <v>TOYOTA</v>
          </cell>
          <cell r="H1576" t="str">
            <v xml:space="preserve">JIANGSU ZISUDE LAMPS TECHNOLOGY CO. LTD</v>
          </cell>
          <cell r="I1576" t="str">
            <v>LENS</v>
          </cell>
          <cell r="J1576" t="str">
            <v>LENS</v>
          </cell>
          <cell r="K1576">
            <v>0.4</v>
          </cell>
          <cell r="L1576">
            <v>63</v>
          </cell>
          <cell r="M1576">
            <v>100</v>
          </cell>
        </row>
        <row r="1577">
          <cell r="A1577">
            <v>10204</v>
          </cell>
          <cell r="B1577">
            <v>10204</v>
          </cell>
          <cell r="C1577" t="str">
            <v xml:space="preserve">COROLLA AE101 - CORNER LENS - RH</v>
          </cell>
          <cell r="D1577" t="str">
            <v>AE101-CLS-RH</v>
          </cell>
          <cell r="E1577" t="str">
            <v>MZ01-4002-00</v>
          </cell>
          <cell r="G1577" t="str">
            <v>TOYOTA</v>
          </cell>
          <cell r="H1577" t="str">
            <v xml:space="preserve">JIANGSU ZISUDE LAMPS TECHNOLOGY CO. LTD</v>
          </cell>
          <cell r="I1577" t="str">
            <v>LENS</v>
          </cell>
          <cell r="J1577" t="str">
            <v>LENS</v>
          </cell>
          <cell r="K1577">
            <v>0.4</v>
          </cell>
          <cell r="L1577">
            <v>63</v>
          </cell>
          <cell r="M1577">
            <v>100</v>
          </cell>
        </row>
        <row r="1578">
          <cell r="A1578">
            <v>10192</v>
          </cell>
          <cell r="B1578">
            <v>10192</v>
          </cell>
          <cell r="C1578" t="str">
            <v xml:space="preserve">COROLLA AE101 - FRONT BUMPER (SHORT BUMPER LAMP)</v>
          </cell>
          <cell r="D1578" t="str">
            <v>AE101-BPRF</v>
          </cell>
          <cell r="E1578" t="str">
            <v>MZ01-3001</v>
          </cell>
          <cell r="G1578" t="str">
            <v>TOYOTA</v>
          </cell>
          <cell r="H1578" t="str">
            <v xml:space="preserve">JIANGSU ZISUDE LAMPS TECHNOLOGY CO. LTD</v>
          </cell>
          <cell r="I1578" t="str">
            <v>BUMPER</v>
          </cell>
          <cell r="J1578" t="str">
            <v>BUMPER</v>
          </cell>
          <cell r="K1578">
            <v>45</v>
          </cell>
          <cell r="L1578">
            <v>1046</v>
          </cell>
          <cell r="M1578">
            <v>1600</v>
          </cell>
        </row>
        <row r="1579">
          <cell r="A1579">
            <v>10210</v>
          </cell>
          <cell r="B1579">
            <v>10210</v>
          </cell>
          <cell r="C1579" t="str">
            <v xml:space="preserve">COROLLA AE101 - GRILL (CHROME W/BADGE)</v>
          </cell>
          <cell r="D1579" t="str">
            <v>AE101-GRLCWB</v>
          </cell>
          <cell r="E1579" t="str">
            <v>TY01-1011C</v>
          </cell>
          <cell r="G1579" t="str">
            <v>TOYOTA</v>
          </cell>
          <cell r="H1579" t="str">
            <v xml:space="preserve">JIANGSU ZISUDE LAMPS TECHNOLOGY CO. LTD</v>
          </cell>
          <cell r="I1579" t="str">
            <v>GRILL</v>
          </cell>
          <cell r="J1579" t="str">
            <v>GRILL</v>
          </cell>
          <cell r="K1579">
            <v>5</v>
          </cell>
          <cell r="L1579">
            <v>782</v>
          </cell>
          <cell r="M1579">
            <v>1210</v>
          </cell>
        </row>
        <row r="1580">
          <cell r="A1580">
            <v>12128</v>
          </cell>
          <cell r="B1580">
            <v>12128</v>
          </cell>
          <cell r="C1580" t="str">
            <v xml:space="preserve">COROLLA AE101 - HEAD GLASS (CLEAR) - LH</v>
          </cell>
          <cell r="D1580" t="str">
            <v>AE101-HGS-LH</v>
          </cell>
          <cell r="E1580" t="str">
            <v xml:space="preserve">00-TY01-1001 GLASS</v>
          </cell>
          <cell r="G1580" t="str">
            <v>TOYOTA</v>
          </cell>
          <cell r="I1580" t="str">
            <v xml:space="preserve">HEAD GLASS</v>
          </cell>
          <cell r="J1580" t="str">
            <v xml:space="preserve">HEAD GLASS</v>
          </cell>
          <cell r="K1580">
            <v>2.4300000000000002</v>
          </cell>
          <cell r="L1580">
            <v>380</v>
          </cell>
          <cell r="M1580">
            <v>380</v>
          </cell>
        </row>
        <row r="1581">
          <cell r="A1581">
            <v>12127</v>
          </cell>
          <cell r="B1581">
            <v>12127</v>
          </cell>
          <cell r="C1581" t="str">
            <v xml:space="preserve">COROLLA AE101 - HEAD GLASS (CLEAR) - RH</v>
          </cell>
          <cell r="D1581" t="str">
            <v>AE101-HGS-RH</v>
          </cell>
          <cell r="E1581" t="str">
            <v xml:space="preserve">00-TY01-1001 GLASS</v>
          </cell>
          <cell r="G1581" t="str">
            <v>TOYOTA</v>
          </cell>
          <cell r="I1581" t="str">
            <v xml:space="preserve">HEAD GLASS</v>
          </cell>
          <cell r="J1581" t="str">
            <v xml:space="preserve">HEAD GLASS</v>
          </cell>
          <cell r="K1581">
            <v>2.4300000000000002</v>
          </cell>
          <cell r="L1581">
            <v>380</v>
          </cell>
          <cell r="M1581">
            <v>380</v>
          </cell>
        </row>
        <row r="1582">
          <cell r="A1582">
            <v>10199</v>
          </cell>
          <cell r="B1582">
            <v>10199</v>
          </cell>
          <cell r="C1582" t="str">
            <v xml:space="preserve">COROLLA AE101 - HEAD LAMP (CLEAR) - LH</v>
          </cell>
          <cell r="D1582" t="str">
            <v>AE101-HLA-LH</v>
          </cell>
          <cell r="E1582" t="str">
            <v>MZ01-4001</v>
          </cell>
          <cell r="G1582" t="str">
            <v>TOYOTA</v>
          </cell>
          <cell r="H1582" t="str">
            <v xml:space="preserve">JIANGSU ZISUDE LAMPS TECHNOLOGY CO. LTD</v>
          </cell>
          <cell r="I1582" t="str">
            <v xml:space="preserve">HEAD LAMP</v>
          </cell>
          <cell r="J1582" t="str">
            <v xml:space="preserve">HEAD LAMP</v>
          </cell>
          <cell r="K1582">
            <v>34</v>
          </cell>
          <cell r="L1582">
            <v>886</v>
          </cell>
          <cell r="M1582">
            <v>1200</v>
          </cell>
        </row>
        <row r="1583">
          <cell r="A1583">
            <v>10198</v>
          </cell>
          <cell r="B1583">
            <v>10198</v>
          </cell>
          <cell r="C1583" t="str">
            <v xml:space="preserve">COROLLA AE101 - HEAD LAMP (CLEAR) - RH</v>
          </cell>
          <cell r="D1583" t="str">
            <v>AE101-HLA-RH</v>
          </cell>
          <cell r="E1583" t="str">
            <v>MZ01-4001</v>
          </cell>
          <cell r="G1583" t="str">
            <v>TOYOTA</v>
          </cell>
          <cell r="H1583" t="str">
            <v xml:space="preserve">JIANGSU ZISUDE LAMPS TECHNOLOGY CO. LTD</v>
          </cell>
          <cell r="I1583" t="str">
            <v xml:space="preserve">HEAD LAMP</v>
          </cell>
          <cell r="J1583" t="str">
            <v xml:space="preserve">HEAD LAMP</v>
          </cell>
          <cell r="K1583">
            <v>34</v>
          </cell>
          <cell r="L1583">
            <v>886</v>
          </cell>
          <cell r="M1583">
            <v>1200</v>
          </cell>
        </row>
        <row r="1584">
          <cell r="A1584">
            <v>10201</v>
          </cell>
          <cell r="B1584">
            <v>10201</v>
          </cell>
          <cell r="C1584" t="str">
            <v xml:space="preserve">COROLLA AE101 - HEAD LENS - LH</v>
          </cell>
          <cell r="D1584" t="str">
            <v>AE101-HLS-LH</v>
          </cell>
          <cell r="E1584" t="str">
            <v xml:space="preserve">TY01-1001-00 PLASTIC</v>
          </cell>
          <cell r="G1584" t="str">
            <v>TOYOTA</v>
          </cell>
          <cell r="H1584" t="str">
            <v xml:space="preserve">ANCHUI TINCAI SILK CO. LTD</v>
          </cell>
          <cell r="I1584" t="str">
            <v>LENS</v>
          </cell>
          <cell r="J1584" t="str">
            <v>LENS</v>
          </cell>
          <cell r="K1584">
            <v>10.5</v>
          </cell>
          <cell r="L1584">
            <v>236</v>
          </cell>
          <cell r="M1584">
            <v>370</v>
          </cell>
        </row>
        <row r="1585">
          <cell r="A1585">
            <v>10200</v>
          </cell>
          <cell r="B1585">
            <v>10200</v>
          </cell>
          <cell r="C1585" t="str">
            <v xml:space="preserve">COROLLA AE101 - HEAD LENS - RH</v>
          </cell>
          <cell r="D1585" t="str">
            <v>AE101-HLS-RH</v>
          </cell>
          <cell r="E1585" t="str">
            <v xml:space="preserve">TY01-1001-00 PLASTIC</v>
          </cell>
          <cell r="G1585" t="str">
            <v>TOYOTA</v>
          </cell>
          <cell r="H1585" t="str">
            <v xml:space="preserve">ANCHUI TINCAI SILK CO. LTD</v>
          </cell>
          <cell r="I1585" t="str">
            <v>LENS</v>
          </cell>
          <cell r="J1585" t="str">
            <v>LENS</v>
          </cell>
          <cell r="K1585">
            <v>10.5</v>
          </cell>
          <cell r="L1585">
            <v>236</v>
          </cell>
          <cell r="M1585">
            <v>370</v>
          </cell>
        </row>
        <row r="1586">
          <cell r="A1586">
            <v>10211</v>
          </cell>
          <cell r="B1586">
            <v>10211</v>
          </cell>
          <cell r="C1586" t="str">
            <v xml:space="preserve">COROLLA AE101 - LICENCE PLATE</v>
          </cell>
          <cell r="D1586" t="str">
            <v>AE101-LP</v>
          </cell>
          <cell r="E1586" t="str">
            <v>MZ01-4005</v>
          </cell>
          <cell r="G1586" t="str">
            <v>TOYOTA</v>
          </cell>
          <cell r="H1586" t="str">
            <v xml:space="preserve">JIANGSU ZISUDE LAMPS TECHNOLOGY CO. LTD</v>
          </cell>
          <cell r="I1586" t="str">
            <v xml:space="preserve">LICENCE PLATE</v>
          </cell>
          <cell r="J1586" t="str">
            <v xml:space="preserve">LICENCE PLATE</v>
          </cell>
          <cell r="K1586">
            <v>38</v>
          </cell>
          <cell r="L1586">
            <v>990</v>
          </cell>
          <cell r="M1586">
            <v>1400</v>
          </cell>
        </row>
        <row r="1587">
          <cell r="A1587">
            <v>10209</v>
          </cell>
          <cell r="B1587">
            <v>10209</v>
          </cell>
          <cell r="C1587" t="str">
            <v xml:space="preserve">COROLLA AE101 - TAIL LAMP (WHITE/RED) - LH</v>
          </cell>
          <cell r="D1587" t="str">
            <v>AE101-TLA-LH</v>
          </cell>
          <cell r="E1587" t="str">
            <v>TY01-0902</v>
          </cell>
          <cell r="G1587" t="str">
            <v>TOYOTA</v>
          </cell>
          <cell r="H1587" t="str">
            <v xml:space="preserve">ANCHUI TINCAI SILK CO. LTD</v>
          </cell>
          <cell r="I1587" t="str">
            <v xml:space="preserve">TAIL LAMP</v>
          </cell>
          <cell r="J1587" t="str">
            <v xml:space="preserve">TAIL LAMP</v>
          </cell>
          <cell r="K1587">
            <v>40</v>
          </cell>
          <cell r="L1587">
            <v>1020</v>
          </cell>
          <cell r="M1587">
            <v>1530</v>
          </cell>
        </row>
        <row r="1588">
          <cell r="A1588">
            <v>10208</v>
          </cell>
          <cell r="B1588">
            <v>10208</v>
          </cell>
          <cell r="C1588" t="str">
            <v xml:space="preserve">COROLLA AE101 - TAIL LAMP (WHITE/RED) - RH</v>
          </cell>
          <cell r="D1588" t="str">
            <v>AE101-TLA-RH</v>
          </cell>
          <cell r="E1588" t="str">
            <v>TY01-0902</v>
          </cell>
          <cell r="G1588" t="str">
            <v>TOYOTA</v>
          </cell>
          <cell r="H1588" t="str">
            <v xml:space="preserve">ANCHUI TINCAI SILK CO. LTD</v>
          </cell>
          <cell r="I1588" t="str">
            <v xml:space="preserve">TAIL LAMP</v>
          </cell>
          <cell r="J1588" t="str">
            <v xml:space="preserve">TAIL LAMP</v>
          </cell>
          <cell r="K1588">
            <v>40</v>
          </cell>
          <cell r="L1588">
            <v>1020</v>
          </cell>
          <cell r="M1588">
            <v>1530</v>
          </cell>
        </row>
        <row r="1589">
          <cell r="A1589">
            <v>12947</v>
          </cell>
          <cell r="B1589" t="e">
            <v>#N/A</v>
          </cell>
          <cell r="C1589" t="str">
            <v xml:space="preserve">COROLLA AE101 (BROKEN) - HEAD LAMP (CLEAR) - RH</v>
          </cell>
          <cell r="D1589" t="str">
            <v>AE101-HLA-RH</v>
          </cell>
          <cell r="E1589" t="str">
            <v>MZ01-4001</v>
          </cell>
          <cell r="G1589" t="str">
            <v>TOYOTA</v>
          </cell>
          <cell r="H1589" t="str">
            <v xml:space="preserve">JIANGSU ZISUDE LAMPS TECHNOLOGY CO. LTD</v>
          </cell>
          <cell r="I1589" t="str">
            <v xml:space="preserve">HEAD LAMP</v>
          </cell>
          <cell r="J1589" t="str">
            <v xml:space="preserve">HEAD LAMP</v>
          </cell>
          <cell r="K1589">
            <v>4.5</v>
          </cell>
          <cell r="L1589">
            <v>772.04</v>
          </cell>
          <cell r="M1589">
            <v>1200</v>
          </cell>
        </row>
        <row r="1590">
          <cell r="A1590">
            <v>10216</v>
          </cell>
          <cell r="B1590">
            <v>10216</v>
          </cell>
          <cell r="C1590" t="str">
            <v xml:space="preserve">COROLLA AE102 - REAR BUMPER</v>
          </cell>
          <cell r="D1590" t="str">
            <v>AE102-BPRR</v>
          </cell>
          <cell r="E1590" t="str">
            <v>TY01-0908</v>
          </cell>
          <cell r="G1590" t="str">
            <v>TOYOTA</v>
          </cell>
          <cell r="H1590" t="str">
            <v xml:space="preserve">ANCHUI TINCAI SILK CO. LTD</v>
          </cell>
          <cell r="I1590" t="str">
            <v>BUMPER</v>
          </cell>
          <cell r="J1590" t="str">
            <v>BUMPER</v>
          </cell>
          <cell r="K1590">
            <v>72</v>
          </cell>
          <cell r="L1590">
            <v>1674</v>
          </cell>
          <cell r="M1590">
            <v>2510</v>
          </cell>
        </row>
        <row r="1591">
          <cell r="A1591">
            <v>10215</v>
          </cell>
          <cell r="B1591">
            <v>10215</v>
          </cell>
          <cell r="C1591" t="str">
            <v xml:space="preserve">COROLLA AE102 - TAIL LENS - LH</v>
          </cell>
          <cell r="D1591" t="str">
            <v>AE102-TLS-LH</v>
          </cell>
          <cell r="E1591" t="str">
            <v>MZ01-3008-00</v>
          </cell>
          <cell r="G1591" t="str">
            <v>TOYOTA</v>
          </cell>
          <cell r="H1591" t="str">
            <v xml:space="preserve">JIANGSU ZISUDE LAMPS TECHNOLOGY CO. LTD</v>
          </cell>
          <cell r="I1591" t="str">
            <v>LENS</v>
          </cell>
          <cell r="J1591" t="str">
            <v>LENS</v>
          </cell>
          <cell r="K1591">
            <v>4</v>
          </cell>
          <cell r="L1591">
            <v>104</v>
          </cell>
          <cell r="M1591">
            <v>150</v>
          </cell>
        </row>
        <row r="1592">
          <cell r="A1592">
            <v>10214</v>
          </cell>
          <cell r="B1592">
            <v>10214</v>
          </cell>
          <cell r="C1592" t="str">
            <v xml:space="preserve">COROLLA AE102 - TAIL LENS - RH</v>
          </cell>
          <cell r="D1592" t="str">
            <v>AE102-TLS-RH</v>
          </cell>
          <cell r="E1592" t="str">
            <v>MZ01-3008-00</v>
          </cell>
          <cell r="G1592" t="str">
            <v>TOYOTA</v>
          </cell>
          <cell r="H1592" t="str">
            <v xml:space="preserve">JIANGSU ZISUDE LAMPS TECHNOLOGY CO. LTD</v>
          </cell>
          <cell r="I1592" t="str">
            <v>LENS</v>
          </cell>
          <cell r="J1592" t="str">
            <v>LENS</v>
          </cell>
          <cell r="K1592">
            <v>4</v>
          </cell>
          <cell r="L1592">
            <v>104</v>
          </cell>
          <cell r="M1592">
            <v>150</v>
          </cell>
        </row>
        <row r="1593">
          <cell r="A1593">
            <v>12313</v>
          </cell>
          <cell r="B1593" t="e">
            <v>#N/A</v>
          </cell>
          <cell r="C1593" t="str">
            <v xml:space="preserve">COROLLA AE102 - TAIL LENS (BROKEN) - LH</v>
          </cell>
          <cell r="D1593" t="str">
            <v>AE102-TLS-LH</v>
          </cell>
          <cell r="E1593" t="str">
            <v>00-TY01-0902E</v>
          </cell>
          <cell r="G1593" t="str">
            <v>TOYOTA</v>
          </cell>
          <cell r="H1593" t="str">
            <v xml:space="preserve">JIANGSU ZISUDE LAMPS TECHNOLOGY CO. LTD</v>
          </cell>
          <cell r="I1593" t="str">
            <v>LENS</v>
          </cell>
          <cell r="J1593" t="str">
            <v>LENS</v>
          </cell>
          <cell r="K1593">
            <v>0.65</v>
          </cell>
          <cell r="L1593">
            <v>97</v>
          </cell>
          <cell r="M1593">
            <v>150</v>
          </cell>
        </row>
        <row r="1594">
          <cell r="A1594">
            <v>12312</v>
          </cell>
          <cell r="B1594" t="e">
            <v>#N/A</v>
          </cell>
          <cell r="C1594" t="str">
            <v xml:space="preserve">COROLLA AE102 - TAIL LENS (BROKEN) - RH</v>
          </cell>
          <cell r="D1594" t="str">
            <v>AE102-TLS-RH</v>
          </cell>
          <cell r="E1594" t="str">
            <v>00-TY01-0902E</v>
          </cell>
          <cell r="G1594" t="str">
            <v>TOYOTA</v>
          </cell>
          <cell r="H1594" t="str">
            <v xml:space="preserve">JIANGSU ZISUDE LAMPS TECHNOLOGY CO. LTD</v>
          </cell>
          <cell r="I1594" t="str">
            <v>LENS</v>
          </cell>
          <cell r="J1594" t="str">
            <v>LENS</v>
          </cell>
          <cell r="K1594">
            <v>0.65</v>
          </cell>
          <cell r="L1594">
            <v>97</v>
          </cell>
          <cell r="M1594">
            <v>150</v>
          </cell>
        </row>
        <row r="1595">
          <cell r="A1595">
            <v>10213</v>
          </cell>
          <cell r="B1595">
            <v>10213</v>
          </cell>
          <cell r="C1595" t="str">
            <v xml:space="preserve">COROLLA AE102 (G-TOURING) - TAIL LAMP - LH</v>
          </cell>
          <cell r="D1595" t="str">
            <v>AE102-TLA-LH</v>
          </cell>
          <cell r="E1595" t="str">
            <v>MZ01-3008</v>
          </cell>
          <cell r="G1595" t="str">
            <v>TOYOTA</v>
          </cell>
          <cell r="H1595" t="str">
            <v xml:space="preserve">JIANGSU ZISUDE LAMPS TECHNOLOGY CO. LTD</v>
          </cell>
          <cell r="I1595" t="str">
            <v xml:space="preserve">TAIL LAMP</v>
          </cell>
          <cell r="J1595" t="str">
            <v xml:space="preserve">TAIL LAMP</v>
          </cell>
          <cell r="K1595">
            <v>16</v>
          </cell>
          <cell r="L1595">
            <v>417</v>
          </cell>
          <cell r="M1595">
            <v>580</v>
          </cell>
        </row>
        <row r="1596">
          <cell r="A1596">
            <v>10212</v>
          </cell>
          <cell r="B1596">
            <v>10212</v>
          </cell>
          <cell r="C1596" t="str">
            <v xml:space="preserve">COROLLA AE102 (G-TOURING) - TAIL LAMP - RH</v>
          </cell>
          <cell r="D1596" t="str">
            <v>AE102-TLA-RH</v>
          </cell>
          <cell r="E1596" t="str">
            <v>MZ01-3008</v>
          </cell>
          <cell r="G1596" t="str">
            <v>TOYOTA</v>
          </cell>
          <cell r="H1596" t="str">
            <v xml:space="preserve">JIANGSU ZISUDE LAMPS TECHNOLOGY CO. LTD</v>
          </cell>
          <cell r="I1596" t="str">
            <v xml:space="preserve">TAIL LAMP</v>
          </cell>
          <cell r="J1596" t="str">
            <v xml:space="preserve">TAIL LAMP</v>
          </cell>
          <cell r="K1596">
            <v>16</v>
          </cell>
          <cell r="L1596">
            <v>417</v>
          </cell>
          <cell r="M1596">
            <v>580</v>
          </cell>
        </row>
        <row r="1597">
          <cell r="A1597">
            <v>10220</v>
          </cell>
          <cell r="B1597">
            <v>10220</v>
          </cell>
          <cell r="C1597" t="str">
            <v xml:space="preserve">COROLLA AE110 - CORNER LAMP - LH</v>
          </cell>
          <cell r="D1597" t="str">
            <v>AE110-CLA-LH</v>
          </cell>
          <cell r="E1597" t="str">
            <v>MZ01-6002</v>
          </cell>
          <cell r="G1597" t="str">
            <v>TOYOTA</v>
          </cell>
          <cell r="H1597" t="str">
            <v xml:space="preserve">JIANGSU ZISUDE LAMPS TECHNOLOGY CO. LTD</v>
          </cell>
          <cell r="I1597" t="str">
            <v xml:space="preserve">CORNER LAMP</v>
          </cell>
          <cell r="J1597" t="str">
            <v xml:space="preserve">CORNER LAMP</v>
          </cell>
          <cell r="K1597">
            <v>9</v>
          </cell>
          <cell r="L1597">
            <v>235</v>
          </cell>
          <cell r="M1597">
            <v>330</v>
          </cell>
        </row>
        <row r="1598">
          <cell r="A1598">
            <v>10219</v>
          </cell>
          <cell r="B1598">
            <v>10219</v>
          </cell>
          <cell r="C1598" t="str">
            <v xml:space="preserve">COROLLA AE110 - CORNER LAMP - RH</v>
          </cell>
          <cell r="D1598" t="str">
            <v>AE110-CLA-RH</v>
          </cell>
          <cell r="E1598" t="str">
            <v>MZ01-6002</v>
          </cell>
          <cell r="G1598" t="str">
            <v>TOYOTA</v>
          </cell>
          <cell r="H1598" t="str">
            <v xml:space="preserve">JIANGSU ZISUDE LAMPS TECHNOLOGY CO. LTD</v>
          </cell>
          <cell r="I1598" t="str">
            <v xml:space="preserve">CORNER LAMP</v>
          </cell>
          <cell r="J1598" t="str">
            <v xml:space="preserve">CORNER LAMP</v>
          </cell>
          <cell r="K1598">
            <v>9</v>
          </cell>
          <cell r="L1598">
            <v>235</v>
          </cell>
          <cell r="M1598">
            <v>330</v>
          </cell>
        </row>
        <row r="1599">
          <cell r="A1599">
            <v>12219</v>
          </cell>
          <cell r="B1599">
            <v>12219</v>
          </cell>
          <cell r="C1599" t="str">
            <v xml:space="preserve">COROLLA AE110 - FRONT BUMPER</v>
          </cell>
          <cell r="D1599" t="str">
            <v>AE110-BPRF</v>
          </cell>
          <cell r="E1599" t="str">
            <v>TY01-1207</v>
          </cell>
          <cell r="F1599" t="str">
            <v xml:space="preserve">COROLLA AE110</v>
          </cell>
          <cell r="G1599" t="str">
            <v>TOYOTA</v>
          </cell>
          <cell r="H1599" t="str">
            <v xml:space="preserve">ANCHUI TINCAI SILK CO. LTD</v>
          </cell>
          <cell r="I1599" t="str">
            <v>BUMPER</v>
          </cell>
          <cell r="J1599" t="str">
            <v>BUMPER</v>
          </cell>
          <cell r="K1599">
            <v>90</v>
          </cell>
          <cell r="L1599">
            <v>2295</v>
          </cell>
          <cell r="M1599">
            <v>3440</v>
          </cell>
        </row>
        <row r="1600">
          <cell r="A1600">
            <v>12208</v>
          </cell>
          <cell r="B1600" t="e">
            <v>#N/A</v>
          </cell>
          <cell r="C1600" t="str">
            <v xml:space="preserve">COROLLA AE110 - FRONT GRILL</v>
          </cell>
          <cell r="D1600" t="str">
            <v>AE110-GRL</v>
          </cell>
          <cell r="E1600" t="str">
            <v>YT01-1211</v>
          </cell>
          <cell r="G1600" t="str">
            <v>TOYOTA</v>
          </cell>
          <cell r="I1600" t="str">
            <v>GRILL</v>
          </cell>
          <cell r="J1600" t="str">
            <v>GRILL</v>
          </cell>
          <cell r="K1600">
            <v>0</v>
          </cell>
          <cell r="L1600">
            <v>0</v>
          </cell>
          <cell r="M1600">
            <v>0</v>
          </cell>
        </row>
        <row r="1601">
          <cell r="A1601">
            <v>10218</v>
          </cell>
          <cell r="B1601">
            <v>10218</v>
          </cell>
          <cell r="C1601" t="str">
            <v xml:space="preserve">COROLLA AE110 - HEAD LAMP - LH</v>
          </cell>
          <cell r="D1601" t="str">
            <v>AE110-HLA-LH</v>
          </cell>
          <cell r="E1601" t="str">
            <v>MZ01-6001</v>
          </cell>
          <cell r="G1601" t="str">
            <v>TOYOTA</v>
          </cell>
          <cell r="H1601" t="str">
            <v xml:space="preserve">JIANGSU ZISUDE LAMPS TECHNOLOGY CO. LTD</v>
          </cell>
          <cell r="I1601" t="str">
            <v xml:space="preserve">HEAD LAMP</v>
          </cell>
          <cell r="J1601" t="str">
            <v xml:space="preserve">HEAD LAMP</v>
          </cell>
          <cell r="K1601">
            <v>34</v>
          </cell>
          <cell r="L1601">
            <v>791</v>
          </cell>
          <cell r="M1601">
            <v>1150</v>
          </cell>
        </row>
        <row r="1602">
          <cell r="A1602">
            <v>10217</v>
          </cell>
          <cell r="B1602">
            <v>10217</v>
          </cell>
          <cell r="C1602" t="str">
            <v xml:space="preserve">COROLLA AE110 - HEAD LAMP - RH</v>
          </cell>
          <cell r="D1602" t="str">
            <v>AE110-HLA-RH</v>
          </cell>
          <cell r="E1602" t="str">
            <v>MZ01-6001</v>
          </cell>
          <cell r="G1602" t="str">
            <v>TOYOTA</v>
          </cell>
          <cell r="H1602" t="str">
            <v xml:space="preserve">JIANGSU ZISUDE LAMPS TECHNOLOGY CO. LTD</v>
          </cell>
          <cell r="I1602" t="str">
            <v xml:space="preserve">HEAD LAMP</v>
          </cell>
          <cell r="J1602" t="str">
            <v xml:space="preserve">HEAD LAMP</v>
          </cell>
          <cell r="K1602">
            <v>34</v>
          </cell>
          <cell r="L1602">
            <v>791</v>
          </cell>
          <cell r="M1602">
            <v>1150</v>
          </cell>
        </row>
        <row r="1603">
          <cell r="A1603">
            <v>12851</v>
          </cell>
          <cell r="B1603" t="e">
            <v>#N/A</v>
          </cell>
          <cell r="C1603" t="str">
            <v xml:space="preserve">COROLLA AE110 - INNER DOOR HANDLE FRONT - LH</v>
          </cell>
          <cell r="D1603" t="str">
            <v>AE110-ODH-LH</v>
          </cell>
          <cell r="G1603" t="str">
            <v>TOYOTA</v>
          </cell>
          <cell r="I1603" t="str">
            <v>HANDLES</v>
          </cell>
          <cell r="J1603" t="str">
            <v>HANDLES</v>
          </cell>
          <cell r="K1603">
            <v>0</v>
          </cell>
          <cell r="L1603">
            <v>200</v>
          </cell>
          <cell r="M1603">
            <v>310</v>
          </cell>
        </row>
        <row r="1604">
          <cell r="A1604">
            <v>12212</v>
          </cell>
          <cell r="B1604" t="e">
            <v>#N/A</v>
          </cell>
          <cell r="C1604" t="str">
            <v xml:space="preserve">COROLLA AE110 - INNER DOOR HANDLE FRONT - RH</v>
          </cell>
          <cell r="D1604" t="str">
            <v>AE110-ODH-RH</v>
          </cell>
          <cell r="G1604" t="str">
            <v>TOYOTA</v>
          </cell>
          <cell r="I1604" t="str">
            <v>HANDLES</v>
          </cell>
          <cell r="J1604" t="str">
            <v>HANDLES</v>
          </cell>
          <cell r="K1604">
            <v>0</v>
          </cell>
          <cell r="L1604">
            <v>200</v>
          </cell>
          <cell r="M1604">
            <v>310</v>
          </cell>
        </row>
        <row r="1605">
          <cell r="A1605">
            <v>10222</v>
          </cell>
          <cell r="B1605">
            <v>10222</v>
          </cell>
          <cell r="C1605" t="str">
            <v xml:space="preserve">COROLLA AE110 - TAIL LAMP - LH</v>
          </cell>
          <cell r="D1605" t="str">
            <v>AE110-TLA-LH</v>
          </cell>
          <cell r="E1605" t="str">
            <v>TY01-1202</v>
          </cell>
          <cell r="G1605" t="str">
            <v>TOYOTA</v>
          </cell>
          <cell r="H1605" t="str">
            <v xml:space="preserve">ANCHUI TINCAI SILK CO. LTD</v>
          </cell>
          <cell r="I1605" t="str">
            <v xml:space="preserve">TAIL LAMP</v>
          </cell>
          <cell r="J1605" t="str">
            <v xml:space="preserve">TAIL LAMP</v>
          </cell>
          <cell r="K1605">
            <v>35</v>
          </cell>
          <cell r="L1605">
            <v>893</v>
          </cell>
          <cell r="M1605">
            <v>1340</v>
          </cell>
        </row>
        <row r="1606">
          <cell r="A1606">
            <v>10221</v>
          </cell>
          <cell r="B1606">
            <v>10221</v>
          </cell>
          <cell r="C1606" t="str">
            <v xml:space="preserve">COROLLA AE110 - TAIL LAMP - RH</v>
          </cell>
          <cell r="D1606" t="str">
            <v>AE110-TLA-RH</v>
          </cell>
          <cell r="E1606" t="str">
            <v>TY01-1202</v>
          </cell>
          <cell r="G1606" t="str">
            <v>TOYOTA</v>
          </cell>
          <cell r="H1606" t="str">
            <v xml:space="preserve">ANCHUI TINCAI SILK CO. LTD</v>
          </cell>
          <cell r="I1606" t="str">
            <v xml:space="preserve">TAIL LAMP</v>
          </cell>
          <cell r="J1606" t="str">
            <v xml:space="preserve">TAIL LAMP</v>
          </cell>
          <cell r="K1606">
            <v>35</v>
          </cell>
          <cell r="L1606">
            <v>893</v>
          </cell>
          <cell r="M1606">
            <v>1340</v>
          </cell>
        </row>
        <row r="1607">
          <cell r="A1607">
            <v>11791</v>
          </cell>
          <cell r="B1607">
            <v>11791</v>
          </cell>
          <cell r="C1607" t="str">
            <v xml:space="preserve">COROLLA AE110 - TAIL LENS - LH</v>
          </cell>
          <cell r="D1607" t="str">
            <v>AE110-TLS-LH</v>
          </cell>
          <cell r="E1607" t="str">
            <v>TY01-1202-00</v>
          </cell>
          <cell r="G1607" t="str">
            <v>TOYOTA</v>
          </cell>
          <cell r="H1607" t="str">
            <v xml:space="preserve">ANCHUI TINCAI SILK CO. LTD</v>
          </cell>
          <cell r="I1607" t="str">
            <v>LENS</v>
          </cell>
          <cell r="J1607" t="str">
            <v>LENS</v>
          </cell>
          <cell r="K1607">
            <v>15</v>
          </cell>
          <cell r="L1607">
            <v>362</v>
          </cell>
          <cell r="M1607">
            <v>540</v>
          </cell>
        </row>
        <row r="1608">
          <cell r="A1608">
            <v>11790</v>
          </cell>
          <cell r="B1608">
            <v>11790</v>
          </cell>
          <cell r="C1608" t="str">
            <v xml:space="preserve">COROLLA AE110 - TAIL LENS - RH</v>
          </cell>
          <cell r="D1608" t="str">
            <v>AE110-TLS-RH</v>
          </cell>
          <cell r="E1608" t="str">
            <v>00-TY01-1202</v>
          </cell>
          <cell r="G1608" t="str">
            <v>TOYOTA</v>
          </cell>
          <cell r="H1608" t="str">
            <v xml:space="preserve">ANCHUI TINCAI SILK CO. LTD</v>
          </cell>
          <cell r="I1608" t="str">
            <v>LENS</v>
          </cell>
          <cell r="J1608" t="str">
            <v>LENS</v>
          </cell>
          <cell r="K1608">
            <v>15</v>
          </cell>
          <cell r="L1608">
            <v>381.42</v>
          </cell>
          <cell r="M1608">
            <v>570</v>
          </cell>
        </row>
        <row r="1609">
          <cell r="A1609">
            <v>11851</v>
          </cell>
          <cell r="B1609" t="e">
            <v>#N/A</v>
          </cell>
          <cell r="C1609" t="str">
            <v xml:space="preserve">COROLLA AE110/AE111 - F/DOOR OUTER  HANDLE - LH</v>
          </cell>
          <cell r="D1609" t="str">
            <v>AE110/111-FDOH-LH</v>
          </cell>
          <cell r="G1609" t="str">
            <v>TOYOTA</v>
          </cell>
          <cell r="H1609" t="str">
            <v xml:space="preserve">KAJAL AUTO SPARES LTD</v>
          </cell>
          <cell r="I1609" t="str">
            <v>HANDLES</v>
          </cell>
          <cell r="J1609" t="str">
            <v>HANDLES</v>
          </cell>
          <cell r="K1609">
            <v>0</v>
          </cell>
          <cell r="L1609">
            <v>300</v>
          </cell>
          <cell r="M1609">
            <v>470</v>
          </cell>
        </row>
        <row r="1610">
          <cell r="A1610">
            <v>11850</v>
          </cell>
          <cell r="B1610" t="e">
            <v>#N/A</v>
          </cell>
          <cell r="C1610" t="str">
            <v xml:space="preserve">COROLLA AE110/AE111 - F/DOOR OUTER  HANDLE - RH</v>
          </cell>
          <cell r="D1610" t="str">
            <v>AE110/111-FDOH-RH</v>
          </cell>
          <cell r="G1610" t="str">
            <v>TOYOTA</v>
          </cell>
          <cell r="H1610" t="str">
            <v xml:space="preserve">KAJAL AUTO SPARES LTD</v>
          </cell>
          <cell r="I1610" t="str">
            <v>HANDLES</v>
          </cell>
          <cell r="J1610" t="str">
            <v>HANDLES</v>
          </cell>
          <cell r="K1610">
            <v>0</v>
          </cell>
          <cell r="L1610">
            <v>300</v>
          </cell>
          <cell r="M1610">
            <v>470</v>
          </cell>
        </row>
        <row r="1611">
          <cell r="A1611">
            <v>11855</v>
          </cell>
          <cell r="B1611" t="e">
            <v>#N/A</v>
          </cell>
          <cell r="C1611" t="str">
            <v xml:space="preserve">COROLLA AE110/AE111 - R/DOOR OUTER  HANDLE - LH</v>
          </cell>
          <cell r="D1611" t="str">
            <v>AE110/111-RDOH-LH</v>
          </cell>
          <cell r="G1611" t="str">
            <v>TOYOTA</v>
          </cell>
          <cell r="H1611" t="str">
            <v xml:space="preserve">KAJAL AUTO SPARES LTD</v>
          </cell>
          <cell r="I1611" t="str">
            <v>HANDLES</v>
          </cell>
          <cell r="J1611" t="str">
            <v>HANDLES</v>
          </cell>
          <cell r="K1611">
            <v>0</v>
          </cell>
          <cell r="L1611">
            <v>300</v>
          </cell>
          <cell r="M1611">
            <v>470</v>
          </cell>
        </row>
        <row r="1612">
          <cell r="A1612">
            <v>11854</v>
          </cell>
          <cell r="B1612" t="e">
            <v>#N/A</v>
          </cell>
          <cell r="C1612" t="str">
            <v xml:space="preserve">COROLLA AE110/AE111 - R/DOOR OUTER  HANDLE - RH</v>
          </cell>
          <cell r="D1612" t="str">
            <v>AE110/111-RDOH-RH</v>
          </cell>
          <cell r="G1612" t="str">
            <v>TOYOTA</v>
          </cell>
          <cell r="H1612" t="str">
            <v xml:space="preserve">KAJAL AUTO SPARES LTD</v>
          </cell>
          <cell r="I1612" t="str">
            <v>HANDLES</v>
          </cell>
          <cell r="J1612" t="str">
            <v>HANDLES</v>
          </cell>
          <cell r="K1612">
            <v>0</v>
          </cell>
          <cell r="L1612">
            <v>300</v>
          </cell>
          <cell r="M1612">
            <v>470</v>
          </cell>
        </row>
        <row r="1613">
          <cell r="A1613">
            <v>12820</v>
          </cell>
          <cell r="B1613">
            <v>12820</v>
          </cell>
          <cell r="C1613" t="str">
            <v xml:space="preserve">COROLLA AE110/AE111 (KE120 95-00) - REAR DOOR GLASS - LH</v>
          </cell>
          <cell r="D1613" t="str">
            <v xml:space="preserve">KE120 RD/LH</v>
          </cell>
          <cell r="E1613" t="str">
            <v xml:space="preserve">110009 RD</v>
          </cell>
          <cell r="F1613" t="str">
            <v xml:space="preserve">COROLLA/SPRINTER AE110/AE111 (KE120 95-00)</v>
          </cell>
          <cell r="G1613" t="str">
            <v>TOYOTA</v>
          </cell>
          <cell r="H1613" t="str">
            <v xml:space="preserve">ZHEJIANG DAKE SAFETY GLASS CO.,LTD</v>
          </cell>
          <cell r="I1613" t="str">
            <v>AUTOGLASS</v>
          </cell>
          <cell r="J1613" t="str">
            <v>AUTOGLASS</v>
          </cell>
          <cell r="K1613">
            <v>2.5</v>
          </cell>
          <cell r="L1613">
            <v>388.13</v>
          </cell>
          <cell r="M1613">
            <v>500</v>
          </cell>
        </row>
        <row r="1614">
          <cell r="A1614">
            <v>12819</v>
          </cell>
          <cell r="B1614">
            <v>12819</v>
          </cell>
          <cell r="C1614" t="str">
            <v xml:space="preserve">COROLLA AE110/AE111 (KE120 95-00) - REAR DOOR GLASS - RH</v>
          </cell>
          <cell r="D1614" t="str">
            <v xml:space="preserve">KE120 RD/RH</v>
          </cell>
          <cell r="E1614" t="str">
            <v xml:space="preserve">110009 RD</v>
          </cell>
          <cell r="F1614" t="str">
            <v xml:space="preserve">COROLLA/SPRINTER AE110/AE111 (KE120 95-00)</v>
          </cell>
          <cell r="G1614" t="str">
            <v>TOYOTA</v>
          </cell>
          <cell r="H1614" t="str">
            <v xml:space="preserve">ZHEJIANG DAKE SAFETY GLASS CO.,LTD</v>
          </cell>
          <cell r="I1614" t="str">
            <v>AUTOGLASS</v>
          </cell>
          <cell r="J1614" t="str">
            <v>AUTOGLASS</v>
          </cell>
          <cell r="K1614">
            <v>2.5</v>
          </cell>
          <cell r="L1614">
            <v>388.13</v>
          </cell>
          <cell r="M1614">
            <v>500</v>
          </cell>
        </row>
        <row r="1615">
          <cell r="A1615">
            <v>10234</v>
          </cell>
          <cell r="B1615">
            <v>10234</v>
          </cell>
          <cell r="C1615" t="str">
            <v xml:space="preserve">COROLLA AE111 - BACK LAMP - LH</v>
          </cell>
          <cell r="D1615" t="str">
            <v>AE111-BALA-LH</v>
          </cell>
          <cell r="E1615" t="str">
            <v>TY01-1302C</v>
          </cell>
          <cell r="G1615" t="str">
            <v>TOYOTA</v>
          </cell>
          <cell r="H1615" t="str">
            <v xml:space="preserve">ANCHUI TINCAI SILK CO. LTD</v>
          </cell>
          <cell r="I1615" t="str">
            <v xml:space="preserve">BACK LAMP</v>
          </cell>
          <cell r="J1615" t="str">
            <v xml:space="preserve">BACK LAMP</v>
          </cell>
          <cell r="K1615">
            <v>28</v>
          </cell>
          <cell r="L1615">
            <v>714</v>
          </cell>
          <cell r="M1615">
            <v>1070</v>
          </cell>
        </row>
        <row r="1616">
          <cell r="A1616">
            <v>10233</v>
          </cell>
          <cell r="B1616">
            <v>10233</v>
          </cell>
          <cell r="C1616" t="str">
            <v xml:space="preserve">COROLLA AE111 - BACK LAMP - RH</v>
          </cell>
          <cell r="D1616" t="str">
            <v>AE111-BALA-RH</v>
          </cell>
          <cell r="E1616" t="str">
            <v>TY01-1302C</v>
          </cell>
          <cell r="G1616" t="str">
            <v>TOYOTA</v>
          </cell>
          <cell r="H1616" t="str">
            <v xml:space="preserve">ANCHUI TINCAI SILK CO. LTD</v>
          </cell>
          <cell r="I1616" t="str">
            <v xml:space="preserve">BACK LAMP</v>
          </cell>
          <cell r="J1616" t="str">
            <v xml:space="preserve">BACK LAMP</v>
          </cell>
          <cell r="K1616">
            <v>28</v>
          </cell>
          <cell r="L1616">
            <v>714</v>
          </cell>
          <cell r="M1616">
            <v>1070</v>
          </cell>
        </row>
        <row r="1617">
          <cell r="A1617">
            <v>12365</v>
          </cell>
          <cell r="B1617">
            <v>12365</v>
          </cell>
          <cell r="C1617" t="str">
            <v xml:space="preserve">COROLLA AE111 - BACK LENS - LH</v>
          </cell>
          <cell r="D1617" t="str">
            <v>AE111-BALS-LH</v>
          </cell>
          <cell r="E1617" t="str">
            <v>TY01-1302C-00</v>
          </cell>
          <cell r="F1617" t="str">
            <v xml:space="preserve">COROLLA AE111</v>
          </cell>
          <cell r="G1617" t="str">
            <v>TOYOTA</v>
          </cell>
          <cell r="H1617" t="str">
            <v xml:space="preserve">ANCHUI TINCAI SILK CO. LTD</v>
          </cell>
          <cell r="I1617" t="str">
            <v>LENS</v>
          </cell>
          <cell r="J1617" t="str">
            <v>LENS</v>
          </cell>
          <cell r="K1617">
            <v>10</v>
          </cell>
          <cell r="L1617">
            <v>255</v>
          </cell>
          <cell r="M1617">
            <v>380</v>
          </cell>
        </row>
        <row r="1618">
          <cell r="A1618">
            <v>12364</v>
          </cell>
          <cell r="B1618">
            <v>12364</v>
          </cell>
          <cell r="C1618" t="str">
            <v xml:space="preserve">COROLLA AE111 - BACK LENS - RH</v>
          </cell>
          <cell r="D1618" t="str">
            <v>AE111-BALS-RH</v>
          </cell>
          <cell r="E1618" t="str">
            <v>TY01-1302C-00</v>
          </cell>
          <cell r="F1618" t="str">
            <v xml:space="preserve">COROLLA AE111</v>
          </cell>
          <cell r="G1618" t="str">
            <v>TOYOTA</v>
          </cell>
          <cell r="H1618" t="str">
            <v xml:space="preserve">ANCHUI TINCAI SILK CO. LTD</v>
          </cell>
          <cell r="I1618" t="str">
            <v>LENS</v>
          </cell>
          <cell r="J1618" t="str">
            <v>LENS</v>
          </cell>
          <cell r="K1618">
            <v>10</v>
          </cell>
          <cell r="L1618">
            <v>255</v>
          </cell>
          <cell r="M1618">
            <v>380</v>
          </cell>
        </row>
        <row r="1619">
          <cell r="A1619">
            <v>10228</v>
          </cell>
          <cell r="B1619">
            <v>10228</v>
          </cell>
          <cell r="C1619" t="str">
            <v xml:space="preserve">COROLLA AE111 - CORNER LAMP - LH</v>
          </cell>
          <cell r="D1619" t="str">
            <v>AE111-CLA-LH</v>
          </cell>
          <cell r="E1619" t="str">
            <v>MZ01-7003</v>
          </cell>
          <cell r="G1619" t="str">
            <v>TOYOTA</v>
          </cell>
          <cell r="H1619" t="str">
            <v xml:space="preserve">JIANGSU ZISUDE LAMPS TECHNOLOGY CO. LTD</v>
          </cell>
          <cell r="I1619" t="str">
            <v xml:space="preserve">CORNER LAMP</v>
          </cell>
          <cell r="J1619" t="str">
            <v xml:space="preserve">CORNER LAMP</v>
          </cell>
          <cell r="K1619">
            <v>9</v>
          </cell>
          <cell r="L1619">
            <v>235</v>
          </cell>
          <cell r="M1619">
            <v>330</v>
          </cell>
        </row>
        <row r="1620">
          <cell r="A1620">
            <v>10227</v>
          </cell>
          <cell r="B1620">
            <v>10227</v>
          </cell>
          <cell r="C1620" t="str">
            <v xml:space="preserve">COROLLA AE111 - CORNER LAMP - RH</v>
          </cell>
          <cell r="D1620" t="str">
            <v>AE111-CLA-RH</v>
          </cell>
          <cell r="E1620" t="str">
            <v>MZ01-7003</v>
          </cell>
          <cell r="G1620" t="str">
            <v>TOYOTA</v>
          </cell>
          <cell r="H1620" t="str">
            <v xml:space="preserve">JIANGSU ZISUDE LAMPS TECHNOLOGY CO. LTD</v>
          </cell>
          <cell r="I1620" t="str">
            <v xml:space="preserve">CORNER LAMP</v>
          </cell>
          <cell r="J1620" t="str">
            <v xml:space="preserve">CORNER LAMP</v>
          </cell>
          <cell r="K1620">
            <v>9</v>
          </cell>
          <cell r="L1620">
            <v>235</v>
          </cell>
          <cell r="M1620">
            <v>330</v>
          </cell>
        </row>
        <row r="1621">
          <cell r="A1621">
            <v>12987</v>
          </cell>
          <cell r="B1621" t="e">
            <v>#N/A</v>
          </cell>
          <cell r="C1621" t="str">
            <v xml:space="preserve">COROLLA AE111 - CORNER LAMP (BROKEN) - LH</v>
          </cell>
          <cell r="D1621" t="str">
            <v>AE111-CLA-LH</v>
          </cell>
          <cell r="E1621" t="str">
            <v>MZ01-7003</v>
          </cell>
          <cell r="G1621" t="str">
            <v>TOYOTA</v>
          </cell>
          <cell r="H1621" t="str">
            <v xml:space="preserve">JIANGSU ZISUDE LAMPS TECHNOLOGY CO. LTD</v>
          </cell>
          <cell r="I1621" t="str">
            <v xml:space="preserve">CORNER LAMP</v>
          </cell>
          <cell r="J1621" t="str">
            <v xml:space="preserve">CORNER LAMP</v>
          </cell>
          <cell r="K1621">
            <v>1.39</v>
          </cell>
          <cell r="L1621">
            <v>238.47</v>
          </cell>
          <cell r="M1621">
            <v>370</v>
          </cell>
        </row>
        <row r="1622">
          <cell r="A1622">
            <v>12909</v>
          </cell>
          <cell r="B1622" t="e">
            <v>#N/A</v>
          </cell>
          <cell r="C1622" t="str">
            <v xml:space="preserve">COROLLA AE111 - CORNER LAMP (BROKEN) - RH</v>
          </cell>
          <cell r="D1622" t="str">
            <v>AE111-CLA-RH</v>
          </cell>
          <cell r="E1622" t="str">
            <v>MZ01-7003</v>
          </cell>
          <cell r="G1622" t="str">
            <v>TOYOTA</v>
          </cell>
          <cell r="H1622" t="str">
            <v xml:space="preserve">JIANGSU ZISUDE LAMPS TECHNOLOGY CO. LTD</v>
          </cell>
          <cell r="I1622" t="str">
            <v xml:space="preserve">CORNER LAMP</v>
          </cell>
          <cell r="J1622" t="str">
            <v xml:space="preserve">CORNER LAMP</v>
          </cell>
          <cell r="K1622">
            <v>1.39</v>
          </cell>
          <cell r="L1622">
            <v>238.47</v>
          </cell>
          <cell r="M1622">
            <v>370</v>
          </cell>
        </row>
        <row r="1623">
          <cell r="A1623">
            <v>11377</v>
          </cell>
          <cell r="B1623">
            <v>11377</v>
          </cell>
          <cell r="C1623" t="str">
            <v xml:space="preserve">COROLLA AE111 - CORNER LENS - LH</v>
          </cell>
          <cell r="D1623" t="str">
            <v>AE111-CLS-LH</v>
          </cell>
          <cell r="E1623" t="str">
            <v>00-TY01-1303</v>
          </cell>
          <cell r="G1623" t="str">
            <v>TOYOTA</v>
          </cell>
          <cell r="H1623" t="str">
            <v xml:space="preserve">JIANGSU ZISUDE LAMPS TECHNOLOGY CO. LTD</v>
          </cell>
          <cell r="I1623" t="str">
            <v>LENS</v>
          </cell>
          <cell r="J1623" t="str">
            <v>LENS</v>
          </cell>
          <cell r="K1623">
            <v>0.4</v>
          </cell>
          <cell r="L1623">
            <v>63</v>
          </cell>
          <cell r="M1623">
            <v>100</v>
          </cell>
        </row>
        <row r="1624">
          <cell r="A1624">
            <v>11378</v>
          </cell>
          <cell r="B1624">
            <v>11378</v>
          </cell>
          <cell r="C1624" t="str">
            <v xml:space="preserve">COROLLA AE111 - CORNER LENS - RH</v>
          </cell>
          <cell r="D1624" t="str">
            <v>AE111-CLS-RH</v>
          </cell>
          <cell r="E1624" t="str">
            <v>00-TY01-1303</v>
          </cell>
          <cell r="G1624" t="str">
            <v>TOYOTA</v>
          </cell>
          <cell r="H1624" t="str">
            <v xml:space="preserve">JIANGSU ZISUDE LAMPS TECHNOLOGY CO. LTD</v>
          </cell>
          <cell r="I1624" t="str">
            <v>LENS</v>
          </cell>
          <cell r="J1624" t="str">
            <v>LENS</v>
          </cell>
          <cell r="K1624">
            <v>0.4</v>
          </cell>
          <cell r="L1624">
            <v>63</v>
          </cell>
          <cell r="M1624">
            <v>100</v>
          </cell>
        </row>
        <row r="1625">
          <cell r="A1625">
            <v>11379</v>
          </cell>
          <cell r="B1625">
            <v>11379</v>
          </cell>
          <cell r="C1625" t="str">
            <v xml:space="preserve">COROLLA AE111 - FRONT GRILL</v>
          </cell>
          <cell r="D1625" t="str">
            <v>AE111-GRL</v>
          </cell>
          <cell r="E1625" t="str">
            <v>TY01-1311</v>
          </cell>
          <cell r="G1625" t="str">
            <v>TOYOTA</v>
          </cell>
          <cell r="H1625" t="str">
            <v xml:space="preserve">ANCHUI TINCAI SILK CO. LTD</v>
          </cell>
          <cell r="I1625" t="str">
            <v>GRILL</v>
          </cell>
          <cell r="J1625" t="str">
            <v>GRILL</v>
          </cell>
          <cell r="K1625">
            <v>7.5</v>
          </cell>
          <cell r="L1625">
            <v>1172</v>
          </cell>
          <cell r="M1625">
            <v>1820</v>
          </cell>
        </row>
        <row r="1626">
          <cell r="A1626">
            <v>10224</v>
          </cell>
          <cell r="B1626">
            <v>10224</v>
          </cell>
          <cell r="C1626" t="str">
            <v xml:space="preserve">COROLLA AE111 - HEAD LAMP - LH</v>
          </cell>
          <cell r="D1626" t="str">
            <v>AE111-HLA-LH</v>
          </cell>
          <cell r="E1626" t="str">
            <v>MZ01-7001</v>
          </cell>
          <cell r="G1626" t="str">
            <v>TOYOTA</v>
          </cell>
          <cell r="H1626" t="str">
            <v xml:space="preserve">JIANGSU ZISUDE LAMPS TECHNOLOGY CO. LTD</v>
          </cell>
          <cell r="I1626" t="str">
            <v xml:space="preserve">HEAD LAMP</v>
          </cell>
          <cell r="J1626" t="str">
            <v xml:space="preserve">HEAD LAMP</v>
          </cell>
          <cell r="K1626">
            <v>34</v>
          </cell>
          <cell r="L1626">
            <v>886</v>
          </cell>
          <cell r="M1626">
            <v>1200</v>
          </cell>
        </row>
        <row r="1627">
          <cell r="A1627">
            <v>10223</v>
          </cell>
          <cell r="B1627">
            <v>10223</v>
          </cell>
          <cell r="C1627" t="str">
            <v xml:space="preserve">COROLLA AE111 - HEAD LAMP - RH</v>
          </cell>
          <cell r="D1627" t="str">
            <v>AE111-HLA-RH</v>
          </cell>
          <cell r="E1627" t="str">
            <v>MZ01-7001</v>
          </cell>
          <cell r="G1627" t="str">
            <v>TOYOTA</v>
          </cell>
          <cell r="H1627" t="str">
            <v xml:space="preserve">JIANGSU ZISUDE LAMPS TECHNOLOGY CO. LTD</v>
          </cell>
          <cell r="I1627" t="str">
            <v xml:space="preserve">HEAD LAMP</v>
          </cell>
          <cell r="J1627" t="str">
            <v xml:space="preserve">HEAD LAMP</v>
          </cell>
          <cell r="K1627">
            <v>34</v>
          </cell>
          <cell r="L1627">
            <v>886</v>
          </cell>
          <cell r="M1627">
            <v>1200</v>
          </cell>
        </row>
        <row r="1628">
          <cell r="A1628">
            <v>10226</v>
          </cell>
          <cell r="B1628">
            <v>10226</v>
          </cell>
          <cell r="C1628" t="str">
            <v xml:space="preserve">COROLLA AE111 - HEAD LENS - LH</v>
          </cell>
          <cell r="D1628" t="str">
            <v>AE111-HLS-LH</v>
          </cell>
          <cell r="E1628" t="str">
            <v>00-TY01-1301</v>
          </cell>
          <cell r="G1628" t="str">
            <v>TOYOTA</v>
          </cell>
          <cell r="H1628" t="str">
            <v xml:space="preserve">ANCHUI TINCAI SILK CO. LTD</v>
          </cell>
          <cell r="I1628" t="str">
            <v>LENS</v>
          </cell>
          <cell r="J1628" t="str">
            <v>LENS</v>
          </cell>
          <cell r="K1628">
            <v>1.5</v>
          </cell>
          <cell r="L1628">
            <v>234</v>
          </cell>
          <cell r="M1628">
            <v>360</v>
          </cell>
        </row>
        <row r="1629">
          <cell r="A1629">
            <v>10225</v>
          </cell>
          <cell r="B1629">
            <v>10225</v>
          </cell>
          <cell r="C1629" t="str">
            <v xml:space="preserve">COROLLA AE111 - HEAD LENS - RH</v>
          </cell>
          <cell r="D1629" t="str">
            <v>AE111-HLS-RH</v>
          </cell>
          <cell r="E1629" t="str">
            <v>00-TY01-1301</v>
          </cell>
          <cell r="G1629" t="str">
            <v>TOYOTA</v>
          </cell>
          <cell r="H1629" t="str">
            <v xml:space="preserve">ANCHUI TINCAI SILK CO. LTD</v>
          </cell>
          <cell r="I1629" t="str">
            <v>LENS</v>
          </cell>
          <cell r="J1629" t="str">
            <v>LENS</v>
          </cell>
          <cell r="K1629">
            <v>1.5</v>
          </cell>
          <cell r="L1629">
            <v>234</v>
          </cell>
          <cell r="M1629">
            <v>360</v>
          </cell>
        </row>
        <row r="1630">
          <cell r="A1630">
            <v>11381</v>
          </cell>
          <cell r="B1630">
            <v>11381</v>
          </cell>
          <cell r="C1630" t="str">
            <v xml:space="preserve">COROLLA AE111 - REAR LICENCE PLATE</v>
          </cell>
          <cell r="D1630" t="str">
            <v>AE111-LP</v>
          </cell>
          <cell r="E1630" t="str">
            <v xml:space="preserve">TY-NEW-031 (TYJ)</v>
          </cell>
          <cell r="G1630" t="str">
            <v>TOYOTA</v>
          </cell>
          <cell r="H1630" t="str">
            <v xml:space="preserve">ANCHUI TINCAI SILK CO. LTD</v>
          </cell>
          <cell r="I1630" t="str">
            <v xml:space="preserve">LICENCE PLATE</v>
          </cell>
          <cell r="J1630" t="str">
            <v xml:space="preserve">LICENCE PLATE</v>
          </cell>
          <cell r="K1630">
            <v>10</v>
          </cell>
          <cell r="L1630">
            <v>232.5</v>
          </cell>
          <cell r="M1630">
            <v>350</v>
          </cell>
        </row>
        <row r="1631">
          <cell r="A1631">
            <v>10230</v>
          </cell>
          <cell r="B1631">
            <v>10230</v>
          </cell>
          <cell r="C1631" t="str">
            <v xml:space="preserve">COROLLA AE111 - TAIL LAMP - LH</v>
          </cell>
          <cell r="D1631" t="str">
            <v>AE111-TLA-LH</v>
          </cell>
          <cell r="E1631" t="str">
            <v>TY01-1302B</v>
          </cell>
          <cell r="G1631" t="str">
            <v>TOYOTA</v>
          </cell>
          <cell r="H1631" t="str">
            <v xml:space="preserve">ANCHUI TINCAI SILK CO. LTD</v>
          </cell>
          <cell r="I1631" t="str">
            <v xml:space="preserve">TAIL LAMP</v>
          </cell>
          <cell r="J1631" t="str">
            <v xml:space="preserve">TAIL LAMP</v>
          </cell>
          <cell r="K1631">
            <v>30</v>
          </cell>
          <cell r="L1631">
            <v>765</v>
          </cell>
          <cell r="M1631">
            <v>1150</v>
          </cell>
        </row>
        <row r="1632">
          <cell r="A1632">
            <v>10229</v>
          </cell>
          <cell r="B1632">
            <v>10229</v>
          </cell>
          <cell r="C1632" t="str">
            <v xml:space="preserve">COROLLA AE111 - TAIL LAMP - RH</v>
          </cell>
          <cell r="D1632" t="str">
            <v>AE111-TLA-RH</v>
          </cell>
          <cell r="E1632" t="str">
            <v>TY01-1302B</v>
          </cell>
          <cell r="G1632" t="str">
            <v>TOYOTA</v>
          </cell>
          <cell r="H1632" t="str">
            <v xml:space="preserve">ANCHUI TINCAI SILK CO. LTD</v>
          </cell>
          <cell r="I1632" t="str">
            <v xml:space="preserve">TAIL LAMP</v>
          </cell>
          <cell r="J1632" t="str">
            <v xml:space="preserve">TAIL LAMP</v>
          </cell>
          <cell r="K1632">
            <v>30</v>
          </cell>
          <cell r="L1632">
            <v>765</v>
          </cell>
          <cell r="M1632">
            <v>1150</v>
          </cell>
        </row>
        <row r="1633">
          <cell r="A1633">
            <v>12520</v>
          </cell>
          <cell r="B1633" t="e">
            <v>#N/A</v>
          </cell>
          <cell r="C1633" t="str">
            <v xml:space="preserve">COROLLA AE111 - TAIL LAMP (BROKEN) - LH</v>
          </cell>
          <cell r="D1633" t="str">
            <v>AE111-TLA-LH/B</v>
          </cell>
          <cell r="E1633" t="str">
            <v>TY01-05033</v>
          </cell>
          <cell r="G1633" t="str">
            <v>TOYOTA</v>
          </cell>
          <cell r="H1633" t="str">
            <v xml:space="preserve">ANCHUI TINCAI SILK CO. LTD</v>
          </cell>
          <cell r="I1633" t="str">
            <v xml:space="preserve">TAIL LAMP</v>
          </cell>
          <cell r="J1633" t="str">
            <v xml:space="preserve">TAIL LAMP</v>
          </cell>
          <cell r="K1633">
            <v>4.5199999999999996</v>
          </cell>
          <cell r="L1633">
            <v>675</v>
          </cell>
          <cell r="M1633">
            <v>1050</v>
          </cell>
        </row>
        <row r="1634">
          <cell r="A1634">
            <v>12519</v>
          </cell>
          <cell r="B1634" t="e">
            <v>#N/A</v>
          </cell>
          <cell r="C1634" t="str">
            <v xml:space="preserve">COROLLA AE111 - TAIL LAMP (BROKEN) - RH</v>
          </cell>
          <cell r="D1634" t="str">
            <v>AE111-TLA-RH/B</v>
          </cell>
          <cell r="E1634" t="str">
            <v>TY01-05033</v>
          </cell>
          <cell r="G1634" t="str">
            <v>TOYOTA</v>
          </cell>
          <cell r="H1634" t="str">
            <v xml:space="preserve">ANCHUI TINCAI SILK CO. LTD</v>
          </cell>
          <cell r="I1634" t="str">
            <v xml:space="preserve">TAIL LAMP</v>
          </cell>
          <cell r="J1634" t="str">
            <v xml:space="preserve">TAIL LAMP</v>
          </cell>
          <cell r="K1634">
            <v>4.5199999999999996</v>
          </cell>
          <cell r="L1634">
            <v>675</v>
          </cell>
          <cell r="M1634">
            <v>1050</v>
          </cell>
        </row>
        <row r="1635">
          <cell r="A1635">
            <v>10232</v>
          </cell>
          <cell r="B1635">
            <v>10232</v>
          </cell>
          <cell r="C1635" t="str">
            <v xml:space="preserve">COROLLA AE111 - TAIL LENS - LH</v>
          </cell>
          <cell r="D1635" t="str">
            <v>AE111-TLS-LH</v>
          </cell>
          <cell r="E1635" t="str">
            <v>TY01-1302B-00</v>
          </cell>
          <cell r="G1635" t="str">
            <v>TOYOTA</v>
          </cell>
          <cell r="H1635" t="str">
            <v xml:space="preserve">ANCHUI TINCAI SILK CO. LTD</v>
          </cell>
          <cell r="I1635" t="str">
            <v>LENS</v>
          </cell>
          <cell r="J1635" t="str">
            <v>LENS</v>
          </cell>
          <cell r="K1635">
            <v>14</v>
          </cell>
          <cell r="L1635">
            <v>400</v>
          </cell>
          <cell r="M1635">
            <v>510</v>
          </cell>
        </row>
        <row r="1636">
          <cell r="A1636">
            <v>10231</v>
          </cell>
          <cell r="B1636">
            <v>10231</v>
          </cell>
          <cell r="C1636" t="str">
            <v xml:space="preserve">COROLLA AE111 - TAIL LENS - RH</v>
          </cell>
          <cell r="D1636" t="str">
            <v>AE111-TLS-RH</v>
          </cell>
          <cell r="E1636" t="str">
            <v>TY01-1302B-00</v>
          </cell>
          <cell r="G1636" t="str">
            <v>TOYOTA</v>
          </cell>
          <cell r="H1636" t="str">
            <v xml:space="preserve">ANCHUI TINCAI SILK CO. LTD</v>
          </cell>
          <cell r="I1636" t="str">
            <v>LENS</v>
          </cell>
          <cell r="J1636" t="str">
            <v>LENS</v>
          </cell>
          <cell r="K1636">
            <v>14</v>
          </cell>
          <cell r="L1636">
            <v>400</v>
          </cell>
          <cell r="M1636">
            <v>500</v>
          </cell>
        </row>
        <row r="1637">
          <cell r="A1637">
            <v>12902</v>
          </cell>
          <cell r="B1637" t="e">
            <v>#N/A</v>
          </cell>
          <cell r="C1637" t="str">
            <v xml:space="preserve">COROLLA AE111 - TAIL LENS (BROKEN) - RH</v>
          </cell>
          <cell r="D1637" t="str">
            <v>AE111-TLS-RH/B</v>
          </cell>
          <cell r="E1637" t="str">
            <v>TY01-1302B-00</v>
          </cell>
          <cell r="G1637" t="str">
            <v>TOYOTA</v>
          </cell>
          <cell r="H1637" t="str">
            <v xml:space="preserve">ANCHUI TINCAI SILK CO. LTD</v>
          </cell>
          <cell r="I1637" t="str">
            <v>LENS</v>
          </cell>
          <cell r="J1637" t="str">
            <v>LENS</v>
          </cell>
          <cell r="K1637">
            <v>1.53</v>
          </cell>
          <cell r="L1637">
            <v>226.29</v>
          </cell>
          <cell r="M1637">
            <v>350</v>
          </cell>
        </row>
        <row r="1638">
          <cell r="A1638">
            <v>11649</v>
          </cell>
          <cell r="B1638">
            <v>11649</v>
          </cell>
          <cell r="C1638" t="str">
            <v xml:space="preserve">COROLLA AE80 (84-85) - CORNER LAMP - LH</v>
          </cell>
          <cell r="D1638" t="str">
            <v>AE80-CLA-LH</v>
          </cell>
          <cell r="E1638" t="str">
            <v>TY01-0503</v>
          </cell>
          <cell r="G1638" t="str">
            <v>TOYOTA</v>
          </cell>
          <cell r="H1638" t="str">
            <v xml:space="preserve">ANCHUI TINCAI SILK CO. LTD</v>
          </cell>
          <cell r="I1638" t="str">
            <v xml:space="preserve">CORNER LAMP</v>
          </cell>
          <cell r="J1638" t="str">
            <v xml:space="preserve">CORNER LAMP</v>
          </cell>
          <cell r="K1638">
            <v>8</v>
          </cell>
          <cell r="L1638">
            <v>186</v>
          </cell>
          <cell r="M1638">
            <v>290</v>
          </cell>
        </row>
        <row r="1639">
          <cell r="A1639">
            <v>11648</v>
          </cell>
          <cell r="B1639">
            <v>11648</v>
          </cell>
          <cell r="C1639" t="str">
            <v xml:space="preserve">COROLLA AE80 (84-85) - CORNER LAMP - RH</v>
          </cell>
          <cell r="D1639" t="str">
            <v>AE80-CLA-RH</v>
          </cell>
          <cell r="E1639" t="str">
            <v>TY01-0503</v>
          </cell>
          <cell r="G1639" t="str">
            <v>TOYOTA</v>
          </cell>
          <cell r="H1639" t="str">
            <v xml:space="preserve">ANCHUI TINCAI SILK CO. LTD</v>
          </cell>
          <cell r="I1639" t="str">
            <v xml:space="preserve">CORNER LAMP</v>
          </cell>
          <cell r="J1639" t="str">
            <v xml:space="preserve">CORNER LAMP</v>
          </cell>
          <cell r="K1639">
            <v>8</v>
          </cell>
          <cell r="L1639">
            <v>186</v>
          </cell>
          <cell r="M1639">
            <v>290</v>
          </cell>
        </row>
        <row r="1640">
          <cell r="A1640">
            <v>11382</v>
          </cell>
          <cell r="B1640">
            <v>11382</v>
          </cell>
          <cell r="C1640" t="str">
            <v xml:space="preserve">COROLLA AE80 (84-85) - HEAD LAMP - LH</v>
          </cell>
          <cell r="D1640" t="str">
            <v>AE80-HLA-LH</v>
          </cell>
          <cell r="E1640" t="str">
            <v>TY01-0501</v>
          </cell>
          <cell r="G1640" t="str">
            <v>TOYOTA</v>
          </cell>
          <cell r="H1640" t="str">
            <v xml:space="preserve">ANCHUI TINCAI SILK CO. LTD</v>
          </cell>
          <cell r="I1640" t="str">
            <v xml:space="preserve">HEAD LAMP</v>
          </cell>
          <cell r="J1640" t="str">
            <v xml:space="preserve">HEAD LAMP</v>
          </cell>
          <cell r="K1640">
            <v>40</v>
          </cell>
          <cell r="L1640">
            <v>1017.12</v>
          </cell>
          <cell r="M1640">
            <v>1500</v>
          </cell>
        </row>
        <row r="1641">
          <cell r="A1641">
            <v>11383</v>
          </cell>
          <cell r="B1641">
            <v>11383</v>
          </cell>
          <cell r="C1641" t="str">
            <v xml:space="preserve">COROLLA AE80 (84-85) - HEAD LAMP - RH</v>
          </cell>
          <cell r="D1641" t="str">
            <v>AE80-HLA-RH</v>
          </cell>
          <cell r="E1641" t="str">
            <v>TY01-0501</v>
          </cell>
          <cell r="G1641" t="str">
            <v>TOYOTA</v>
          </cell>
          <cell r="H1641" t="str">
            <v xml:space="preserve">ANCHUI TINCAI SILK CO. LTD</v>
          </cell>
          <cell r="I1641" t="str">
            <v xml:space="preserve">HEAD LAMP</v>
          </cell>
          <cell r="J1641" t="str">
            <v xml:space="preserve">HEAD LAMP</v>
          </cell>
          <cell r="K1641">
            <v>40</v>
          </cell>
          <cell r="L1641">
            <v>1017.12</v>
          </cell>
          <cell r="M1641">
            <v>1500</v>
          </cell>
        </row>
        <row r="1642">
          <cell r="A1642">
            <v>11386</v>
          </cell>
          <cell r="B1642">
            <v>11386</v>
          </cell>
          <cell r="C1642" t="str">
            <v xml:space="preserve">COROLLA AE82 (84-85) - HEAD LAMP - LH</v>
          </cell>
          <cell r="D1642" t="str">
            <v>AE82-HLA-LH</v>
          </cell>
          <cell r="E1642" t="str">
            <v>TY01-0601</v>
          </cell>
          <cell r="G1642" t="str">
            <v>TOYOTA</v>
          </cell>
          <cell r="H1642" t="str">
            <v xml:space="preserve">ANCHUI TINCAI SILK CO. LTD</v>
          </cell>
          <cell r="I1642" t="str">
            <v xml:space="preserve">HEAD LAMP</v>
          </cell>
          <cell r="J1642" t="str">
            <v xml:space="preserve">HEAD LAMP</v>
          </cell>
          <cell r="K1642">
            <v>42.8</v>
          </cell>
          <cell r="L1642">
            <v>963</v>
          </cell>
          <cell r="M1642">
            <v>1490</v>
          </cell>
        </row>
        <row r="1643">
          <cell r="A1643">
            <v>11387</v>
          </cell>
          <cell r="B1643">
            <v>11387</v>
          </cell>
          <cell r="C1643" t="str">
            <v xml:space="preserve">COROLLA AE82 (84-85) - HEAD LAMP - RH</v>
          </cell>
          <cell r="D1643" t="str">
            <v>AE82-HLA-RH</v>
          </cell>
          <cell r="E1643" t="str">
            <v>TY01-0601</v>
          </cell>
          <cell r="G1643" t="str">
            <v>TOYOTA</v>
          </cell>
          <cell r="H1643" t="str">
            <v xml:space="preserve">ANCHUI TINCAI SILK CO. LTD</v>
          </cell>
          <cell r="I1643" t="str">
            <v xml:space="preserve">HEAD LAMP</v>
          </cell>
          <cell r="J1643" t="str">
            <v xml:space="preserve">HEAD LAMP</v>
          </cell>
          <cell r="K1643">
            <v>42.8</v>
          </cell>
          <cell r="L1643">
            <v>963</v>
          </cell>
          <cell r="M1643">
            <v>1490</v>
          </cell>
        </row>
        <row r="1644">
          <cell r="A1644">
            <v>11385</v>
          </cell>
          <cell r="B1644">
            <v>11385</v>
          </cell>
          <cell r="C1644" t="str">
            <v xml:space="preserve">COROLLA AE82 (86-87) - CORNER LAMP (CLEAR) - LH</v>
          </cell>
          <cell r="D1644" t="str">
            <v>AE82-CLA-LH</v>
          </cell>
          <cell r="E1644" t="str">
            <v>TY01-0603Y</v>
          </cell>
          <cell r="G1644" t="str">
            <v>TOYOTA</v>
          </cell>
          <cell r="H1644" t="str">
            <v xml:space="preserve">ANCHUI TINCAI SILK CO. LTD</v>
          </cell>
          <cell r="I1644" t="str">
            <v xml:space="preserve">CORNER LAMP</v>
          </cell>
          <cell r="J1644" t="str">
            <v xml:space="preserve">CORNER LAMP</v>
          </cell>
          <cell r="K1644">
            <v>12</v>
          </cell>
          <cell r="L1644">
            <v>326</v>
          </cell>
          <cell r="M1644">
            <v>490</v>
          </cell>
        </row>
        <row r="1645">
          <cell r="A1645">
            <v>11384</v>
          </cell>
          <cell r="B1645">
            <v>11384</v>
          </cell>
          <cell r="C1645" t="str">
            <v xml:space="preserve">COROLLA AE82 (86-87) - CORNER LAMP (CLEAR) - RH</v>
          </cell>
          <cell r="D1645" t="str">
            <v>AE82-CLA-RH</v>
          </cell>
          <cell r="E1645" t="str">
            <v>TY01-0603Y</v>
          </cell>
          <cell r="G1645" t="str">
            <v>TOYOTA</v>
          </cell>
          <cell r="H1645" t="str">
            <v xml:space="preserve">ANCHUI TINCAI SILK CO. LTD</v>
          </cell>
          <cell r="I1645" t="str">
            <v xml:space="preserve">CORNER LAMP</v>
          </cell>
          <cell r="J1645" t="str">
            <v xml:space="preserve">CORNER LAMP</v>
          </cell>
          <cell r="K1645">
            <v>12</v>
          </cell>
          <cell r="L1645">
            <v>326</v>
          </cell>
          <cell r="M1645">
            <v>490</v>
          </cell>
        </row>
        <row r="1646">
          <cell r="A1646">
            <v>10176</v>
          </cell>
          <cell r="B1646">
            <v>10176</v>
          </cell>
          <cell r="C1646" t="str">
            <v xml:space="preserve">COROLLA AE90 - BUMPER LAMP - LH</v>
          </cell>
          <cell r="D1646" t="str">
            <v>AE90-BLA-LH</v>
          </cell>
          <cell r="E1646" t="str">
            <v>MZ01-1004</v>
          </cell>
          <cell r="G1646" t="str">
            <v>TOYOTA</v>
          </cell>
          <cell r="H1646" t="str">
            <v xml:space="preserve">JIANGSU ZISUDE LAMPS TECHNOLOGY CO. LTD</v>
          </cell>
          <cell r="I1646" t="str">
            <v xml:space="preserve">BUMPER LAMP</v>
          </cell>
          <cell r="J1646" t="str">
            <v xml:space="preserve">BUMPER LAMP</v>
          </cell>
          <cell r="K1646">
            <v>4</v>
          </cell>
          <cell r="L1646">
            <v>104</v>
          </cell>
          <cell r="M1646">
            <v>150</v>
          </cell>
        </row>
        <row r="1647">
          <cell r="A1647">
            <v>10175</v>
          </cell>
          <cell r="B1647">
            <v>10175</v>
          </cell>
          <cell r="C1647" t="str">
            <v xml:space="preserve">COROLLA AE90 - BUMPER LAMP - RH</v>
          </cell>
          <cell r="D1647" t="str">
            <v>AE90-BLA-RH</v>
          </cell>
          <cell r="E1647" t="str">
            <v>MZ01-1004</v>
          </cell>
          <cell r="G1647" t="str">
            <v>TOYOTA</v>
          </cell>
          <cell r="H1647" t="str">
            <v xml:space="preserve">JIANGSU ZISUDE LAMPS TECHNOLOGY CO. LTD</v>
          </cell>
          <cell r="I1647" t="str">
            <v xml:space="preserve">BUMPER LAMP</v>
          </cell>
          <cell r="J1647" t="str">
            <v xml:space="preserve">BUMPER LAMP</v>
          </cell>
          <cell r="K1647">
            <v>4</v>
          </cell>
          <cell r="L1647">
            <v>104</v>
          </cell>
          <cell r="M1647">
            <v>150</v>
          </cell>
        </row>
        <row r="1648">
          <cell r="A1648">
            <v>11853</v>
          </cell>
          <cell r="B1648">
            <v>11853</v>
          </cell>
          <cell r="C1648" t="str">
            <v xml:space="preserve">COROLLA AE90 - BUMPER LENS - LH</v>
          </cell>
          <cell r="D1648" t="str">
            <v>AE90-BLS-LH</v>
          </cell>
          <cell r="E1648" t="str">
            <v>MZ01-1004-00</v>
          </cell>
          <cell r="G1648" t="str">
            <v>TOYOTA</v>
          </cell>
          <cell r="H1648" t="str">
            <v xml:space="preserve">JIANGSU ZISUDE LAMPS TECHNOLOGY CO. LTD</v>
          </cell>
          <cell r="I1648" t="str">
            <v>LENS</v>
          </cell>
          <cell r="J1648" t="str">
            <v>LENS</v>
          </cell>
          <cell r="K1648">
            <v>1.5</v>
          </cell>
          <cell r="L1648">
            <v>38.5</v>
          </cell>
          <cell r="M1648">
            <v>50</v>
          </cell>
        </row>
        <row r="1649">
          <cell r="A1649">
            <v>11852</v>
          </cell>
          <cell r="B1649">
            <v>11852</v>
          </cell>
          <cell r="C1649" t="str">
            <v xml:space="preserve">COROLLA AE90 - BUMPER LENS - RH</v>
          </cell>
          <cell r="D1649" t="str">
            <v>AE90-BLS-RH</v>
          </cell>
          <cell r="E1649" t="str">
            <v>MZ01-1004-00</v>
          </cell>
          <cell r="G1649" t="str">
            <v>TOYOTA</v>
          </cell>
          <cell r="H1649" t="str">
            <v xml:space="preserve">JIANGSU ZISUDE LAMPS TECHNOLOGY CO. LTD</v>
          </cell>
          <cell r="I1649" t="str">
            <v>LENS</v>
          </cell>
          <cell r="J1649" t="str">
            <v>LENS</v>
          </cell>
          <cell r="K1649">
            <v>1.5</v>
          </cell>
          <cell r="L1649">
            <v>38.5</v>
          </cell>
          <cell r="M1649">
            <v>50</v>
          </cell>
        </row>
        <row r="1650">
          <cell r="A1650">
            <v>10174</v>
          </cell>
          <cell r="B1650">
            <v>10174</v>
          </cell>
          <cell r="C1650" t="str">
            <v xml:space="preserve">COROLLA AE90 - CORNER LAMP - LH</v>
          </cell>
          <cell r="D1650" t="str">
            <v>AE90-CLA-LH</v>
          </cell>
          <cell r="E1650" t="str">
            <v>MZ01-1003</v>
          </cell>
          <cell r="G1650" t="str">
            <v>TOYOTA</v>
          </cell>
          <cell r="H1650" t="str">
            <v xml:space="preserve">JIANGSU ZISUDE LAMPS TECHNOLOGY CO. LTD</v>
          </cell>
          <cell r="I1650" t="str">
            <v xml:space="preserve">CORNER LAMP</v>
          </cell>
          <cell r="J1650" t="str">
            <v xml:space="preserve">CORNER LAMP</v>
          </cell>
          <cell r="K1650">
            <v>8</v>
          </cell>
          <cell r="L1650">
            <v>208</v>
          </cell>
          <cell r="M1650">
            <v>290</v>
          </cell>
        </row>
        <row r="1651">
          <cell r="A1651">
            <v>10173</v>
          </cell>
          <cell r="B1651">
            <v>10173</v>
          </cell>
          <cell r="C1651" t="str">
            <v xml:space="preserve">COROLLA AE90 - CORNER LAMP - RH</v>
          </cell>
          <cell r="D1651" t="str">
            <v>AE90-CLA-RH</v>
          </cell>
          <cell r="E1651" t="str">
            <v>MZ01-1003</v>
          </cell>
          <cell r="G1651" t="str">
            <v>TOYOTA</v>
          </cell>
          <cell r="H1651" t="str">
            <v xml:space="preserve">JIANGSU ZISUDE LAMPS TECHNOLOGY CO. LTD</v>
          </cell>
          <cell r="I1651" t="str">
            <v xml:space="preserve">CORNER LAMP</v>
          </cell>
          <cell r="J1651" t="str">
            <v xml:space="preserve">CORNER LAMP</v>
          </cell>
          <cell r="K1651">
            <v>8</v>
          </cell>
          <cell r="L1651">
            <v>208</v>
          </cell>
          <cell r="M1651">
            <v>290</v>
          </cell>
        </row>
        <row r="1652">
          <cell r="A1652">
            <v>12265</v>
          </cell>
          <cell r="B1652" t="e">
            <v>#N/A</v>
          </cell>
          <cell r="C1652" t="str">
            <v xml:space="preserve">COROLLA AE90 - CORNER LAMP (BROKEN) - LH</v>
          </cell>
          <cell r="D1652" t="str">
            <v>AE90-CLA-LH</v>
          </cell>
          <cell r="E1652" t="str">
            <v>TY01-0703</v>
          </cell>
          <cell r="G1652" t="str">
            <v>TOYOTA</v>
          </cell>
          <cell r="H1652" t="str">
            <v xml:space="preserve">JIANGSU ZISUDE LAMPS TECHNOLOGY CO. LTD</v>
          </cell>
          <cell r="I1652" t="str">
            <v xml:space="preserve">CORNER LAMP</v>
          </cell>
          <cell r="J1652" t="str">
            <v xml:space="preserve">CORNER LAMP</v>
          </cell>
          <cell r="K1652">
            <v>1.37</v>
          </cell>
          <cell r="L1652">
            <v>205</v>
          </cell>
          <cell r="M1652">
            <v>320</v>
          </cell>
        </row>
        <row r="1653">
          <cell r="A1653">
            <v>12264</v>
          </cell>
          <cell r="B1653" t="e">
            <v>#N/A</v>
          </cell>
          <cell r="C1653" t="str">
            <v xml:space="preserve">COROLLA AE90 - CORNER LAMP (BROKEN) - RH</v>
          </cell>
          <cell r="D1653" t="str">
            <v>AE90-CLA-RH</v>
          </cell>
          <cell r="E1653" t="str">
            <v>TY01-0703</v>
          </cell>
          <cell r="G1653" t="str">
            <v>TOYOTA</v>
          </cell>
          <cell r="H1653" t="str">
            <v xml:space="preserve">JIANGSU ZISUDE LAMPS TECHNOLOGY CO. LTD</v>
          </cell>
          <cell r="I1653" t="str">
            <v xml:space="preserve">CORNER LAMP</v>
          </cell>
          <cell r="J1653" t="str">
            <v xml:space="preserve">CORNER LAMP</v>
          </cell>
          <cell r="K1653">
            <v>1.37</v>
          </cell>
          <cell r="L1653">
            <v>205</v>
          </cell>
          <cell r="M1653">
            <v>320</v>
          </cell>
        </row>
        <row r="1654">
          <cell r="A1654">
            <v>11793</v>
          </cell>
          <cell r="B1654">
            <v>11793</v>
          </cell>
          <cell r="C1654" t="str">
            <v xml:space="preserve">COROLLA AE90 - CORNER LENS - LH</v>
          </cell>
          <cell r="D1654" t="str">
            <v>AE90-CLS-LH</v>
          </cell>
          <cell r="E1654" t="str">
            <v>MZ01-3003-00</v>
          </cell>
          <cell r="G1654" t="str">
            <v>TOYOTA</v>
          </cell>
          <cell r="H1654" t="str">
            <v xml:space="preserve">JIANGSU ZISUDE LAMPS TECHNOLOGY CO. LTD</v>
          </cell>
          <cell r="I1654" t="str">
            <v>LENS</v>
          </cell>
          <cell r="J1654" t="str">
            <v>LENS</v>
          </cell>
          <cell r="K1654">
            <v>0.3</v>
          </cell>
          <cell r="L1654">
            <v>47</v>
          </cell>
          <cell r="M1654">
            <v>70</v>
          </cell>
        </row>
        <row r="1655">
          <cell r="A1655">
            <v>11792</v>
          </cell>
          <cell r="B1655">
            <v>11792</v>
          </cell>
          <cell r="C1655" t="str">
            <v xml:space="preserve">COROLLA AE90 - CORNER LENS - RH</v>
          </cell>
          <cell r="D1655" t="str">
            <v>AE90-CLS-RH</v>
          </cell>
          <cell r="E1655" t="str">
            <v>MZ01-3003-00</v>
          </cell>
          <cell r="G1655" t="str">
            <v>TOYOTA</v>
          </cell>
          <cell r="H1655" t="str">
            <v xml:space="preserve">JIANGSU ZISUDE LAMPS TECHNOLOGY CO. LTD</v>
          </cell>
          <cell r="I1655" t="str">
            <v>LENS</v>
          </cell>
          <cell r="J1655" t="str">
            <v>LENS</v>
          </cell>
          <cell r="K1655">
            <v>0.3</v>
          </cell>
          <cell r="L1655">
            <v>47</v>
          </cell>
          <cell r="M1655">
            <v>70</v>
          </cell>
        </row>
        <row r="1656">
          <cell r="A1656">
            <v>11594</v>
          </cell>
          <cell r="B1656" t="e">
            <v>#N/A</v>
          </cell>
          <cell r="C1656" t="str">
            <v xml:space="preserve">COROLLA AE90 - DOOR MIRROR (ELECTRIC) - LH</v>
          </cell>
          <cell r="D1656" t="str">
            <v>AE90-SME-LH</v>
          </cell>
          <cell r="E1656" t="str">
            <v>TY01-1012E</v>
          </cell>
          <cell r="G1656" t="str">
            <v>TOYOTA</v>
          </cell>
          <cell r="I1656" t="str">
            <v xml:space="preserve">SIDE MIRROR</v>
          </cell>
          <cell r="J1656" t="str">
            <v xml:space="preserve">SIDE MIRROR</v>
          </cell>
          <cell r="K1656">
            <v>9.5</v>
          </cell>
          <cell r="L1656">
            <v>1485</v>
          </cell>
          <cell r="M1656">
            <v>2300</v>
          </cell>
        </row>
        <row r="1657">
          <cell r="A1657">
            <v>11593</v>
          </cell>
          <cell r="B1657" t="e">
            <v>#N/A</v>
          </cell>
          <cell r="C1657" t="str">
            <v xml:space="preserve">COROLLA AE90 - DOOR MIRROR (ELECTRIC) - RH</v>
          </cell>
          <cell r="D1657" t="str">
            <v>AE90-SME-RH</v>
          </cell>
          <cell r="E1657" t="str">
            <v>TY01-1012E</v>
          </cell>
          <cell r="G1657" t="str">
            <v>TOYOTA</v>
          </cell>
          <cell r="I1657" t="str">
            <v xml:space="preserve">SIDE MIRROR</v>
          </cell>
          <cell r="J1657" t="str">
            <v xml:space="preserve">SIDE MIRROR</v>
          </cell>
          <cell r="K1657">
            <v>9.5</v>
          </cell>
          <cell r="L1657">
            <v>1485</v>
          </cell>
          <cell r="M1657">
            <v>2300</v>
          </cell>
        </row>
        <row r="1658">
          <cell r="A1658">
            <v>11592</v>
          </cell>
          <cell r="B1658" t="e">
            <v>#N/A</v>
          </cell>
          <cell r="C1658" t="str">
            <v xml:space="preserve">COROLLA AE90 - DOOR MIRROR GLASS W/BASE (MANUAL/ELECTRIC) - LH</v>
          </cell>
          <cell r="D1658" t="str">
            <v>AE90-MG-LH</v>
          </cell>
          <cell r="E1658" t="str">
            <v>TY01-1012-01</v>
          </cell>
          <cell r="G1658" t="str">
            <v>TOYOTA</v>
          </cell>
          <cell r="I1658" t="str">
            <v xml:space="preserve">SIDE MIRROR</v>
          </cell>
          <cell r="J1658" t="str">
            <v xml:space="preserve">SIDE MIRROR</v>
          </cell>
          <cell r="K1658">
            <v>0.83</v>
          </cell>
          <cell r="L1658">
            <v>130</v>
          </cell>
          <cell r="M1658">
            <v>200</v>
          </cell>
        </row>
        <row r="1659">
          <cell r="A1659">
            <v>11591</v>
          </cell>
          <cell r="B1659" t="e">
            <v>#N/A</v>
          </cell>
          <cell r="C1659" t="str">
            <v xml:space="preserve">COROLLA AE90 - DOOR MIRROR GLASS W/BASE (MANUAL/ELECTRIC) - RH</v>
          </cell>
          <cell r="D1659" t="str">
            <v>AE90-MG-RH</v>
          </cell>
          <cell r="E1659" t="str">
            <v>TY01-1012-01</v>
          </cell>
          <cell r="G1659" t="str">
            <v>TOYOTA</v>
          </cell>
          <cell r="I1659" t="str">
            <v xml:space="preserve">SIDE MIRROR</v>
          </cell>
          <cell r="J1659" t="str">
            <v xml:space="preserve">SIDE MIRROR</v>
          </cell>
          <cell r="K1659">
            <v>0.83</v>
          </cell>
          <cell r="L1659">
            <v>130</v>
          </cell>
          <cell r="M1659">
            <v>200</v>
          </cell>
        </row>
        <row r="1660">
          <cell r="A1660">
            <v>11590</v>
          </cell>
          <cell r="B1660">
            <v>11590</v>
          </cell>
          <cell r="C1660" t="str">
            <v xml:space="preserve">COROLLA AE90 - DOOR MIRROR MANUAL/ELECTRIC - LH</v>
          </cell>
          <cell r="D1660" t="str">
            <v>AE90-SMM-LH</v>
          </cell>
          <cell r="E1660" t="str">
            <v>MZ01-1008</v>
          </cell>
          <cell r="G1660" t="str">
            <v>TOYOTA</v>
          </cell>
          <cell r="H1660" t="str">
            <v xml:space="preserve">JIANGSU ZISUDE LAMPS TECHNOLOGY CO. LTD</v>
          </cell>
          <cell r="I1660" t="str">
            <v xml:space="preserve">SIDE MIRROR</v>
          </cell>
          <cell r="J1660" t="str">
            <v xml:space="preserve">SIDE MIRROR</v>
          </cell>
          <cell r="K1660">
            <v>29</v>
          </cell>
          <cell r="L1660">
            <v>674</v>
          </cell>
          <cell r="M1660">
            <v>1000</v>
          </cell>
        </row>
        <row r="1661">
          <cell r="A1661">
            <v>11589</v>
          </cell>
          <cell r="B1661">
            <v>11589</v>
          </cell>
          <cell r="C1661" t="str">
            <v xml:space="preserve">COROLLA AE90 - DOOR MIRROR MANUAL/ELECTRIC - RH</v>
          </cell>
          <cell r="D1661" t="str">
            <v>AE90-SMM-RH</v>
          </cell>
          <cell r="E1661" t="str">
            <v>MZ01-1008</v>
          </cell>
          <cell r="G1661" t="str">
            <v>TOYOTA</v>
          </cell>
          <cell r="H1661" t="str">
            <v xml:space="preserve">JIANGSU ZISUDE LAMPS TECHNOLOGY CO. LTD</v>
          </cell>
          <cell r="I1661" t="str">
            <v xml:space="preserve">SIDE MIRROR</v>
          </cell>
          <cell r="J1661" t="str">
            <v xml:space="preserve">SIDE MIRROR</v>
          </cell>
          <cell r="K1661">
            <v>29</v>
          </cell>
          <cell r="L1661">
            <v>674</v>
          </cell>
          <cell r="M1661">
            <v>1000</v>
          </cell>
        </row>
        <row r="1662">
          <cell r="A1662">
            <v>11699</v>
          </cell>
          <cell r="B1662">
            <v>11699</v>
          </cell>
          <cell r="C1662" t="str">
            <v xml:space="preserve">COROLLA AE90 - FRONT BUMPER</v>
          </cell>
          <cell r="D1662" t="str">
            <v>AE90-BPRF</v>
          </cell>
          <cell r="G1662" t="str">
            <v>TOYOTA</v>
          </cell>
          <cell r="I1662" t="str">
            <v>BUMPER</v>
          </cell>
          <cell r="J1662" t="str">
            <v>BUMPER</v>
          </cell>
          <cell r="K1662">
            <v>0</v>
          </cell>
          <cell r="L1662">
            <v>0</v>
          </cell>
          <cell r="M1662">
            <v>4300</v>
          </cell>
        </row>
        <row r="1663">
          <cell r="A1663">
            <v>11701</v>
          </cell>
          <cell r="B1663" t="e">
            <v>#N/A</v>
          </cell>
          <cell r="C1663" t="str">
            <v xml:space="preserve">COROLLA AE90 - FRONT FENDER - LH</v>
          </cell>
          <cell r="D1663" t="str">
            <v>AE90-FF-LH</v>
          </cell>
          <cell r="G1663" t="str">
            <v>TOYOTA</v>
          </cell>
          <cell r="I1663" t="str">
            <v>FENDERS</v>
          </cell>
          <cell r="J1663" t="str">
            <v>FENDERS</v>
          </cell>
          <cell r="K1663">
            <v>0</v>
          </cell>
          <cell r="L1663">
            <v>0</v>
          </cell>
          <cell r="M1663">
            <v>8000</v>
          </cell>
        </row>
        <row r="1664">
          <cell r="A1664">
            <v>11700</v>
          </cell>
          <cell r="B1664" t="e">
            <v>#N/A</v>
          </cell>
          <cell r="C1664" t="str">
            <v xml:space="preserve">COROLLA AE90 - FRONT FENDER - RH</v>
          </cell>
          <cell r="D1664" t="str">
            <v>AE90-FF-RH</v>
          </cell>
          <cell r="G1664" t="str">
            <v>TOYOTA</v>
          </cell>
          <cell r="I1664" t="str">
            <v>FENDERS</v>
          </cell>
          <cell r="J1664" t="str">
            <v>FENDERS</v>
          </cell>
          <cell r="K1664">
            <v>0</v>
          </cell>
          <cell r="L1664">
            <v>0</v>
          </cell>
          <cell r="M1664">
            <v>8000</v>
          </cell>
        </row>
        <row r="1665">
          <cell r="A1665">
            <v>10177</v>
          </cell>
          <cell r="B1665">
            <v>10177</v>
          </cell>
          <cell r="C1665" t="str">
            <v xml:space="preserve">COROLLA AE90 - FRONT GRILL</v>
          </cell>
          <cell r="D1665" t="str">
            <v>AE90-GRL</v>
          </cell>
          <cell r="E1665" t="str">
            <v>MZ01-1007</v>
          </cell>
          <cell r="G1665" t="str">
            <v>TOYOTA</v>
          </cell>
          <cell r="H1665" t="str">
            <v xml:space="preserve">JIANGSU ZISUDE LAMPS TECHNOLOGY CO. LTD</v>
          </cell>
          <cell r="I1665" t="str">
            <v>GRILL</v>
          </cell>
          <cell r="J1665" t="str">
            <v>GRILL</v>
          </cell>
          <cell r="K1665">
            <v>19</v>
          </cell>
          <cell r="L1665">
            <v>487.72</v>
          </cell>
          <cell r="M1665">
            <v>680</v>
          </cell>
        </row>
        <row r="1666">
          <cell r="A1666">
            <v>11702</v>
          </cell>
          <cell r="B1666" t="e">
            <v>#N/A</v>
          </cell>
          <cell r="C1666" t="str">
            <v xml:space="preserve">COROLLA AE90 - FRONT VALANCE</v>
          </cell>
          <cell r="D1666" t="str">
            <v>AE90-FV</v>
          </cell>
          <cell r="G1666" t="str">
            <v>TOYOTA</v>
          </cell>
          <cell r="I1666" t="str">
            <v>BUMPER</v>
          </cell>
          <cell r="J1666" t="str">
            <v>BUMPER</v>
          </cell>
          <cell r="K1666">
            <v>0</v>
          </cell>
          <cell r="L1666">
            <v>0</v>
          </cell>
          <cell r="M1666">
            <v>2000</v>
          </cell>
        </row>
        <row r="1667">
          <cell r="A1667">
            <v>12553</v>
          </cell>
          <cell r="B1667" t="e">
            <v>#N/A</v>
          </cell>
          <cell r="C1667" t="str">
            <v xml:space="preserve">COROLLA AE90 - HAND BRAKE CABLE</v>
          </cell>
          <cell r="D1667" t="str">
            <v>AE90-BRC</v>
          </cell>
          <cell r="G1667" t="str">
            <v>TOYOTA</v>
          </cell>
          <cell r="I1667" t="str">
            <v>MECHANICAL</v>
          </cell>
          <cell r="J1667" t="str">
            <v>MECHANICAL</v>
          </cell>
          <cell r="K1667">
            <v>0</v>
          </cell>
          <cell r="L1667">
            <v>850</v>
          </cell>
          <cell r="M1667">
            <v>1320</v>
          </cell>
        </row>
        <row r="1668">
          <cell r="A1668">
            <v>13787</v>
          </cell>
          <cell r="B1668">
            <v>13787</v>
          </cell>
          <cell r="C1668" t="str">
            <v xml:space="preserve">COROLLA AE90 - HEAD GLASS  - LH</v>
          </cell>
          <cell r="D1668" t="str">
            <v>AE90-HGS-LH</v>
          </cell>
          <cell r="E1668" t="str">
            <v xml:space="preserve">SI 9027</v>
          </cell>
          <cell r="G1668" t="str">
            <v xml:space="preserve">TOYOTA </v>
          </cell>
          <cell r="H1668" t="str">
            <v xml:space="preserve">SUN IMPEX </v>
          </cell>
          <cell r="I1668" t="str">
            <v xml:space="preserve">HEAD GLASS</v>
          </cell>
          <cell r="J1668" t="str">
            <v xml:space="preserve">HEAD GLASS</v>
          </cell>
          <cell r="K1668">
            <v>1.26</v>
          </cell>
          <cell r="L1668">
            <v>197</v>
          </cell>
          <cell r="M1668">
            <v>250</v>
          </cell>
        </row>
        <row r="1669">
          <cell r="A1669">
            <v>13786</v>
          </cell>
          <cell r="B1669">
            <v>13786</v>
          </cell>
          <cell r="C1669" t="str">
            <v xml:space="preserve">COROLLA AE90 - HEAD GLASS  - RH</v>
          </cell>
          <cell r="D1669" t="str">
            <v>AE90-HGS-RH</v>
          </cell>
          <cell r="E1669" t="str">
            <v xml:space="preserve">SI 9027</v>
          </cell>
          <cell r="G1669" t="str">
            <v xml:space="preserve">TOYOTA </v>
          </cell>
          <cell r="H1669" t="str">
            <v xml:space="preserve">SUN IMPEX </v>
          </cell>
          <cell r="I1669" t="str">
            <v xml:space="preserve">HEAD GLASS</v>
          </cell>
          <cell r="J1669" t="str">
            <v xml:space="preserve">HEAD GLASS</v>
          </cell>
          <cell r="K1669">
            <v>1.26</v>
          </cell>
          <cell r="L1669">
            <v>197</v>
          </cell>
          <cell r="M1669">
            <v>250</v>
          </cell>
        </row>
        <row r="1670">
          <cell r="A1670">
            <v>12577</v>
          </cell>
          <cell r="B1670" t="e">
            <v>#N/A</v>
          </cell>
          <cell r="C1670" t="str">
            <v xml:space="preserve">COROLLA AE90 - HEAD GLASS  (BROKEN) - LH</v>
          </cell>
          <cell r="D1670" t="str">
            <v>AE90-HGS-LH/B</v>
          </cell>
          <cell r="E1670" t="str">
            <v>00-TY01-0701</v>
          </cell>
          <cell r="G1670" t="str">
            <v>TOYOTA</v>
          </cell>
          <cell r="H1670" t="str">
            <v xml:space="preserve">JIANGSU ZISUDE LAMPS TECHNOLOGY CO. LTD</v>
          </cell>
          <cell r="I1670" t="str">
            <v xml:space="preserve">HEAD GLASS</v>
          </cell>
          <cell r="J1670" t="str">
            <v xml:space="preserve">HEAD GLASS</v>
          </cell>
          <cell r="K1670">
            <v>1.41</v>
          </cell>
          <cell r="L1670">
            <v>147.34</v>
          </cell>
          <cell r="M1670">
            <v>230</v>
          </cell>
        </row>
        <row r="1671">
          <cell r="A1671">
            <v>12261</v>
          </cell>
          <cell r="B1671" t="e">
            <v>#N/A</v>
          </cell>
          <cell r="C1671" t="str">
            <v xml:space="preserve">COROLLA AE90 - HEAD GLASS (BROKEN) - LH</v>
          </cell>
          <cell r="D1671" t="str">
            <v>AE90-HGS-LH/B</v>
          </cell>
          <cell r="E1671" t="str">
            <v>00-TY01-0701</v>
          </cell>
          <cell r="G1671" t="str">
            <v>TOYOTA</v>
          </cell>
          <cell r="H1671" t="str">
            <v xml:space="preserve">JIANGSU ZISUDE LAMPS TECHNOLOGY CO. LTD</v>
          </cell>
          <cell r="I1671" t="str">
            <v xml:space="preserve">HEAD GLASS</v>
          </cell>
          <cell r="J1671" t="str">
            <v xml:space="preserve">HEAD GLASS</v>
          </cell>
          <cell r="K1671">
            <v>1.45</v>
          </cell>
          <cell r="L1671">
            <v>217</v>
          </cell>
          <cell r="M1671">
            <v>340</v>
          </cell>
        </row>
        <row r="1672">
          <cell r="A1672">
            <v>12260</v>
          </cell>
          <cell r="B1672" t="e">
            <v>#N/A</v>
          </cell>
          <cell r="C1672" t="str">
            <v xml:space="preserve">COROLLA AE90 - HEAD GLASS (BROKEN) - RH</v>
          </cell>
          <cell r="D1672" t="str">
            <v>AE90-HGS-RH/B</v>
          </cell>
          <cell r="E1672" t="str">
            <v>00-TY01-0701</v>
          </cell>
          <cell r="G1672" t="str">
            <v>TOYOTA</v>
          </cell>
          <cell r="H1672" t="str">
            <v xml:space="preserve">JIANGSU ZISUDE LAMPS TECHNOLOGY CO. LTD</v>
          </cell>
          <cell r="I1672" t="str">
            <v xml:space="preserve">HEAD GLASS</v>
          </cell>
          <cell r="J1672" t="str">
            <v xml:space="preserve">HEAD GLASS</v>
          </cell>
          <cell r="K1672">
            <v>1.45</v>
          </cell>
          <cell r="L1672">
            <v>217</v>
          </cell>
          <cell r="M1672">
            <v>340</v>
          </cell>
        </row>
        <row r="1673">
          <cell r="A1673">
            <v>10172</v>
          </cell>
          <cell r="B1673">
            <v>10172</v>
          </cell>
          <cell r="C1673" t="str">
            <v xml:space="preserve">COROLLA AE90 - HEAD GLASS (CHINA) - LH</v>
          </cell>
          <cell r="D1673" t="str">
            <v>AE90-HGS-LH</v>
          </cell>
          <cell r="E1673" t="str">
            <v>MZ01-1001-00</v>
          </cell>
          <cell r="G1673" t="str">
            <v xml:space="preserve">TOYOTA </v>
          </cell>
          <cell r="H1673" t="str">
            <v xml:space="preserve">JIANGSU ZISUDE LAMPS TECHNOLOGY CO. LTD</v>
          </cell>
          <cell r="I1673" t="str">
            <v xml:space="preserve">HEAD GLASS</v>
          </cell>
          <cell r="J1673" t="str">
            <v xml:space="preserve">HEAD GLASS</v>
          </cell>
          <cell r="K1673">
            <v>8.5</v>
          </cell>
          <cell r="L1673">
            <v>218.19</v>
          </cell>
          <cell r="M1673">
            <v>310</v>
          </cell>
        </row>
        <row r="1674">
          <cell r="A1674">
            <v>10171</v>
          </cell>
          <cell r="B1674">
            <v>10171</v>
          </cell>
          <cell r="C1674" t="str">
            <v xml:space="preserve">COROLLA AE90 - HEAD GLASS (CHINA) - RH</v>
          </cell>
          <cell r="D1674" t="str">
            <v>AE90-HGS-RH</v>
          </cell>
          <cell r="E1674" t="str">
            <v>MZ01-1001-00</v>
          </cell>
          <cell r="G1674" t="str">
            <v xml:space="preserve">TOYOTA </v>
          </cell>
          <cell r="H1674" t="str">
            <v xml:space="preserve">JIANGSU ZISUDE LAMPS TECHNOLOGY CO. LTD</v>
          </cell>
          <cell r="I1674" t="str">
            <v xml:space="preserve">HEAD GLASS</v>
          </cell>
          <cell r="J1674" t="str">
            <v xml:space="preserve">HEAD GLASS</v>
          </cell>
          <cell r="K1674">
            <v>8.5</v>
          </cell>
          <cell r="L1674">
            <v>218.19</v>
          </cell>
          <cell r="M1674">
            <v>310</v>
          </cell>
        </row>
        <row r="1675">
          <cell r="A1675">
            <v>10170</v>
          </cell>
          <cell r="B1675">
            <v>10170</v>
          </cell>
          <cell r="C1675" t="str">
            <v xml:space="preserve">COROLLA AE90 - HEAD LAMP - LH</v>
          </cell>
          <cell r="D1675" t="str">
            <v>AE90-HLA-LH</v>
          </cell>
          <cell r="E1675" t="str">
            <v>MZ01-1001</v>
          </cell>
          <cell r="G1675" t="str">
            <v>TOYOTA</v>
          </cell>
          <cell r="H1675" t="str">
            <v xml:space="preserve">JIANGSU ZISUDE LAMPS TECHNOLOGY CO. LTD</v>
          </cell>
          <cell r="I1675" t="str">
            <v xml:space="preserve">HEAD LAMP</v>
          </cell>
          <cell r="J1675" t="str">
            <v xml:space="preserve">HEAD LAMP</v>
          </cell>
          <cell r="K1675">
            <v>28</v>
          </cell>
          <cell r="L1675">
            <v>730</v>
          </cell>
          <cell r="M1675">
            <v>1000</v>
          </cell>
        </row>
        <row r="1676">
          <cell r="A1676">
            <v>10169</v>
          </cell>
          <cell r="B1676">
            <v>10169</v>
          </cell>
          <cell r="C1676" t="str">
            <v xml:space="preserve">COROLLA AE90 - HEAD LAMP - RH</v>
          </cell>
          <cell r="D1676" t="str">
            <v>AE90-HLA-RH</v>
          </cell>
          <cell r="E1676" t="str">
            <v>MZ01-1001</v>
          </cell>
          <cell r="G1676" t="str">
            <v>TOYOTA</v>
          </cell>
          <cell r="H1676" t="str">
            <v xml:space="preserve">JIANGSU ZISUDE LAMPS TECHNOLOGY CO. LTD</v>
          </cell>
          <cell r="I1676" t="str">
            <v xml:space="preserve">HEAD LAMP</v>
          </cell>
          <cell r="J1676" t="str">
            <v xml:space="preserve">HEAD LAMP</v>
          </cell>
          <cell r="K1676">
            <v>28</v>
          </cell>
          <cell r="L1676">
            <v>730</v>
          </cell>
          <cell r="M1676">
            <v>1000</v>
          </cell>
        </row>
        <row r="1677">
          <cell r="A1677">
            <v>12285</v>
          </cell>
          <cell r="B1677" t="e">
            <v>#N/A</v>
          </cell>
          <cell r="C1677" t="str">
            <v xml:space="preserve">COROLLA AE90 - HEAD LAMP (BROKEN) - LH</v>
          </cell>
          <cell r="D1677" t="str">
            <v>AE90-HLA-LH</v>
          </cell>
          <cell r="E1677" t="str">
            <v>TY01-0701</v>
          </cell>
          <cell r="G1677" t="str">
            <v>TOYOTA</v>
          </cell>
          <cell r="I1677" t="str">
            <v xml:space="preserve">HEAD LAMP</v>
          </cell>
          <cell r="J1677" t="str">
            <v xml:space="preserve">HEAD LAMP</v>
          </cell>
          <cell r="K1677">
            <v>4.84</v>
          </cell>
          <cell r="L1677">
            <v>723</v>
          </cell>
          <cell r="M1677">
            <v>1120</v>
          </cell>
        </row>
        <row r="1678">
          <cell r="A1678">
            <v>12574</v>
          </cell>
          <cell r="B1678" t="e">
            <v>#N/A</v>
          </cell>
          <cell r="C1678" t="str">
            <v xml:space="preserve">COROLLA AE90 - HEAD LAMP (BROKEN) - LH</v>
          </cell>
          <cell r="D1678" t="str">
            <v>AE90-HLA-LH/B</v>
          </cell>
          <cell r="E1678" t="str">
            <v>TY01-0701</v>
          </cell>
          <cell r="G1678" t="str">
            <v>TOYOTA</v>
          </cell>
          <cell r="I1678" t="str">
            <v xml:space="preserve">HEAD LAMP</v>
          </cell>
          <cell r="J1678" t="str">
            <v xml:space="preserve">HEAD LAMP</v>
          </cell>
          <cell r="K1678">
            <v>4.71</v>
          </cell>
          <cell r="L1678">
            <v>492.16</v>
          </cell>
          <cell r="M1678">
            <v>760</v>
          </cell>
        </row>
        <row r="1679">
          <cell r="A1679">
            <v>12284</v>
          </cell>
          <cell r="B1679" t="e">
            <v>#N/A</v>
          </cell>
          <cell r="C1679" t="str">
            <v xml:space="preserve">COROLLA AE90 - HEAD LAMP (BROKEN) - RH</v>
          </cell>
          <cell r="D1679" t="str">
            <v>AE90-HLA-RH</v>
          </cell>
          <cell r="E1679" t="str">
            <v>TY01-0701</v>
          </cell>
          <cell r="G1679" t="str">
            <v>TOYOTA</v>
          </cell>
          <cell r="I1679" t="str">
            <v xml:space="preserve">HEAD LAMP</v>
          </cell>
          <cell r="J1679" t="str">
            <v xml:space="preserve">HEAD LAMP</v>
          </cell>
          <cell r="K1679">
            <v>4.84</v>
          </cell>
          <cell r="L1679">
            <v>723</v>
          </cell>
          <cell r="M1679">
            <v>1120</v>
          </cell>
        </row>
        <row r="1680">
          <cell r="A1680">
            <v>12400</v>
          </cell>
          <cell r="B1680" t="e">
            <v>#N/A</v>
          </cell>
          <cell r="C1680" t="str">
            <v xml:space="preserve">COROLLA AE90 - HOOD</v>
          </cell>
          <cell r="D1680" t="str">
            <v>AE90-HOOD</v>
          </cell>
          <cell r="E1680" t="str">
            <v>TY0106-27A</v>
          </cell>
          <cell r="G1680" t="str">
            <v>TOYOTA</v>
          </cell>
          <cell r="H1680" t="str">
            <v xml:space="preserve">BEIN PARTS LIMITED</v>
          </cell>
          <cell r="I1680" t="str">
            <v xml:space="preserve">BODY PARTS</v>
          </cell>
          <cell r="J1680" t="str">
            <v xml:space="preserve">BODY PARTS</v>
          </cell>
          <cell r="K1680">
            <v>0</v>
          </cell>
          <cell r="L1680">
            <v>0</v>
          </cell>
          <cell r="M1680">
            <v>10500</v>
          </cell>
        </row>
        <row r="1681">
          <cell r="A1681">
            <v>11912</v>
          </cell>
          <cell r="B1681" t="e">
            <v>#N/A</v>
          </cell>
          <cell r="C1681" t="str">
            <v xml:space="preserve">COROLLA AE90 - INNER DOOR HANDLE - LH</v>
          </cell>
          <cell r="D1681" t="str">
            <v>AE90-IDH-LH</v>
          </cell>
          <cell r="G1681" t="str">
            <v>TOYOTA</v>
          </cell>
          <cell r="I1681" t="str">
            <v>HANDLES</v>
          </cell>
          <cell r="J1681" t="str">
            <v>HANDLES</v>
          </cell>
          <cell r="K1681">
            <v>1</v>
          </cell>
          <cell r="L1681">
            <v>156</v>
          </cell>
          <cell r="M1681">
            <v>240</v>
          </cell>
        </row>
        <row r="1682">
          <cell r="A1682">
            <v>11911</v>
          </cell>
          <cell r="B1682" t="e">
            <v>#N/A</v>
          </cell>
          <cell r="C1682" t="str">
            <v xml:space="preserve">COROLLA AE90 - INNER DOOR HANDLE - RH</v>
          </cell>
          <cell r="D1682" t="str">
            <v>AE90-IDH-RH</v>
          </cell>
          <cell r="G1682" t="str">
            <v>TOYOTA</v>
          </cell>
          <cell r="I1682" t="str">
            <v>HANDLES</v>
          </cell>
          <cell r="J1682" t="str">
            <v>HANDLES</v>
          </cell>
          <cell r="K1682">
            <v>1</v>
          </cell>
          <cell r="L1682">
            <v>156</v>
          </cell>
          <cell r="M1682">
            <v>240</v>
          </cell>
        </row>
        <row r="1683">
          <cell r="A1683">
            <v>11388</v>
          </cell>
          <cell r="B1683">
            <v>11388</v>
          </cell>
          <cell r="C1683" t="str">
            <v xml:space="preserve">COROLLA AE90 - LICENCE PLATE</v>
          </cell>
          <cell r="D1683" t="str">
            <v>AE90-LP</v>
          </cell>
          <cell r="E1683" t="str">
            <v>TY01-0709</v>
          </cell>
          <cell r="G1683" t="str">
            <v>TOYOTA</v>
          </cell>
          <cell r="I1683" t="str">
            <v xml:space="preserve">LICENCE PLATE</v>
          </cell>
          <cell r="J1683" t="str">
            <v xml:space="preserve">LICENCE PLATE</v>
          </cell>
          <cell r="K1683">
            <v>52</v>
          </cell>
          <cell r="L1683">
            <v>1414</v>
          </cell>
          <cell r="M1683">
            <v>2120</v>
          </cell>
        </row>
        <row r="1684">
          <cell r="A1684">
            <v>12209</v>
          </cell>
          <cell r="B1684" t="e">
            <v>#N/A</v>
          </cell>
          <cell r="C1684" t="str">
            <v xml:space="preserve">COROLLA AE90 - OUTER DOOR HANDLE FRONT - LH</v>
          </cell>
          <cell r="D1684" t="str">
            <v>AE90-ODHF-LH</v>
          </cell>
          <cell r="G1684" t="str">
            <v>TOYOTA</v>
          </cell>
          <cell r="I1684" t="str">
            <v>HANDLES</v>
          </cell>
          <cell r="J1684" t="str">
            <v>HANDLES</v>
          </cell>
          <cell r="K1684">
            <v>0</v>
          </cell>
          <cell r="L1684">
            <v>0</v>
          </cell>
          <cell r="M1684">
            <v>300</v>
          </cell>
        </row>
        <row r="1685">
          <cell r="A1685">
            <v>12211</v>
          </cell>
          <cell r="B1685" t="e">
            <v>#N/A</v>
          </cell>
          <cell r="C1685" t="str">
            <v xml:space="preserve">COROLLA AE90 - OUTER DOOR HANDLE REAR - LH</v>
          </cell>
          <cell r="D1685" t="str">
            <v>AE90-ODHR-LH</v>
          </cell>
          <cell r="G1685" t="str">
            <v>TOYOTA</v>
          </cell>
          <cell r="I1685" t="str">
            <v>HANDLES</v>
          </cell>
          <cell r="J1685" t="str">
            <v>HANDLES</v>
          </cell>
          <cell r="K1685">
            <v>0</v>
          </cell>
          <cell r="L1685">
            <v>0</v>
          </cell>
          <cell r="M1685">
            <v>300</v>
          </cell>
        </row>
        <row r="1686">
          <cell r="A1686">
            <v>12210</v>
          </cell>
          <cell r="B1686" t="e">
            <v>#N/A</v>
          </cell>
          <cell r="C1686" t="str">
            <v xml:space="preserve">COROLLA AE90 - OUTER DOOR HANDLE REAR - RH</v>
          </cell>
          <cell r="D1686" t="str">
            <v>AE90-ODHR-RH</v>
          </cell>
          <cell r="G1686" t="str">
            <v>TOYOTA</v>
          </cell>
          <cell r="I1686" t="str">
            <v>HANDLES</v>
          </cell>
          <cell r="J1686" t="str">
            <v>HANDLES</v>
          </cell>
          <cell r="K1686">
            <v>0</v>
          </cell>
          <cell r="L1686">
            <v>0</v>
          </cell>
          <cell r="M1686">
            <v>300</v>
          </cell>
        </row>
        <row r="1687">
          <cell r="A1687">
            <v>12401</v>
          </cell>
          <cell r="B1687" t="e">
            <v>#N/A</v>
          </cell>
          <cell r="C1687" t="str">
            <v xml:space="preserve">COROLLA AE90 - RADIATOR PANEL</v>
          </cell>
          <cell r="D1687" t="str">
            <v>AE90-RP</v>
          </cell>
          <cell r="E1687" t="str">
            <v>TY0106-31A</v>
          </cell>
          <cell r="G1687" t="str">
            <v>TOYOTA</v>
          </cell>
          <cell r="H1687" t="str">
            <v xml:space="preserve">BEIN PARTS LIMITED</v>
          </cell>
          <cell r="I1687" t="str">
            <v xml:space="preserve">RADIATOR PANEL</v>
          </cell>
          <cell r="J1687" t="str">
            <v xml:space="preserve">RADIATOR PANEL</v>
          </cell>
          <cell r="K1687">
            <v>0</v>
          </cell>
          <cell r="L1687">
            <v>0</v>
          </cell>
          <cell r="M1687">
            <v>6500</v>
          </cell>
        </row>
        <row r="1688">
          <cell r="A1688">
            <v>11837</v>
          </cell>
          <cell r="B1688" t="e">
            <v>#N/A</v>
          </cell>
          <cell r="C1688" t="str">
            <v xml:space="preserve">COROLLA AE90 - SPEEDO CABLE (SHORT)</v>
          </cell>
          <cell r="D1688" t="str">
            <v>AE90-SC-S</v>
          </cell>
          <cell r="G1688" t="str">
            <v>TOYOTA</v>
          </cell>
          <cell r="I1688" t="str">
            <v>MECHANICAL</v>
          </cell>
          <cell r="J1688" t="str">
            <v>MECHANICAL</v>
          </cell>
          <cell r="K1688">
            <v>4.84</v>
          </cell>
          <cell r="L1688">
            <v>723</v>
          </cell>
          <cell r="M1688">
            <v>1120</v>
          </cell>
        </row>
        <row r="1689">
          <cell r="A1689">
            <v>11389</v>
          </cell>
          <cell r="B1689">
            <v>11389</v>
          </cell>
          <cell r="C1689" t="str">
            <v xml:space="preserve">COROLLA AE90 - TAIL LAMP (BLACK) - LH</v>
          </cell>
          <cell r="D1689" t="str">
            <v>AE90-TLAB-LH</v>
          </cell>
          <cell r="E1689" t="str">
            <v>TY01-0702</v>
          </cell>
          <cell r="G1689" t="str">
            <v>TOYOTA</v>
          </cell>
          <cell r="I1689" t="str">
            <v xml:space="preserve">TAIL LAMP</v>
          </cell>
          <cell r="J1689" t="str">
            <v xml:space="preserve">TAIL LAMP</v>
          </cell>
          <cell r="K1689">
            <v>40</v>
          </cell>
          <cell r="L1689">
            <v>1088</v>
          </cell>
          <cell r="M1689">
            <v>1630</v>
          </cell>
        </row>
        <row r="1690">
          <cell r="A1690">
            <v>11390</v>
          </cell>
          <cell r="B1690">
            <v>11390</v>
          </cell>
          <cell r="C1690" t="str">
            <v xml:space="preserve">COROLLA AE90 - TAIL LAMP (BLACK) - RH</v>
          </cell>
          <cell r="D1690" t="str">
            <v>AE90-TLAB-RH</v>
          </cell>
          <cell r="E1690" t="str">
            <v>TY01-0702</v>
          </cell>
          <cell r="G1690" t="str">
            <v>TOYOTA</v>
          </cell>
          <cell r="I1690" t="str">
            <v xml:space="preserve">TAIL LAMP</v>
          </cell>
          <cell r="J1690" t="str">
            <v xml:space="preserve">TAIL LAMP</v>
          </cell>
          <cell r="K1690">
            <v>40</v>
          </cell>
          <cell r="L1690">
            <v>1088</v>
          </cell>
          <cell r="M1690">
            <v>1630</v>
          </cell>
        </row>
        <row r="1691">
          <cell r="A1691">
            <v>11391</v>
          </cell>
          <cell r="B1691">
            <v>11391</v>
          </cell>
          <cell r="C1691" t="str">
            <v xml:space="preserve">COROLLA AE90 - TAIL LAMP (CHROME-MIDDLE) - LH</v>
          </cell>
          <cell r="D1691" t="str">
            <v>AE90-TLACM-LH</v>
          </cell>
          <cell r="E1691" t="str">
            <v>TY01-0702B</v>
          </cell>
          <cell r="G1691" t="str">
            <v>TOYOTA</v>
          </cell>
          <cell r="I1691" t="str">
            <v xml:space="preserve">TAIL LAMP</v>
          </cell>
          <cell r="J1691" t="str">
            <v xml:space="preserve">TAIL LAMP</v>
          </cell>
          <cell r="K1691">
            <v>50</v>
          </cell>
          <cell r="L1691">
            <v>1360</v>
          </cell>
          <cell r="M1691">
            <v>2040</v>
          </cell>
        </row>
        <row r="1692">
          <cell r="A1692">
            <v>11392</v>
          </cell>
          <cell r="B1692">
            <v>11392</v>
          </cell>
          <cell r="C1692" t="str">
            <v xml:space="preserve">COROLLA AE90 - TAIL LAMP (CHROME-MIDDLE) - RH</v>
          </cell>
          <cell r="D1692" t="str">
            <v>AE90-TLACM-RH</v>
          </cell>
          <cell r="E1692" t="str">
            <v>TY01-0702B</v>
          </cell>
          <cell r="G1692" t="str">
            <v>TOYOTA</v>
          </cell>
          <cell r="I1692" t="str">
            <v xml:space="preserve">TAIL LAMP</v>
          </cell>
          <cell r="J1692" t="str">
            <v xml:space="preserve">TAIL LAMP</v>
          </cell>
          <cell r="K1692">
            <v>50</v>
          </cell>
          <cell r="L1692">
            <v>1360</v>
          </cell>
          <cell r="M1692">
            <v>2040</v>
          </cell>
        </row>
        <row r="1693">
          <cell r="A1693">
            <v>11393</v>
          </cell>
          <cell r="B1693">
            <v>11393</v>
          </cell>
          <cell r="C1693" t="str">
            <v xml:space="preserve">COROLLA AE90 - TAIL LAMP (CHROME-OUTER) - LH</v>
          </cell>
          <cell r="D1693" t="str">
            <v>AE90-TLACO-LH</v>
          </cell>
          <cell r="E1693" t="str">
            <v>TY01-0702C</v>
          </cell>
          <cell r="G1693" t="str">
            <v>TOYOTA</v>
          </cell>
          <cell r="I1693" t="str">
            <v xml:space="preserve">TAIL LAMP</v>
          </cell>
          <cell r="J1693" t="str">
            <v xml:space="preserve">TAIL LAMP</v>
          </cell>
          <cell r="K1693">
            <v>50</v>
          </cell>
          <cell r="L1693">
            <v>1360</v>
          </cell>
          <cell r="M1693">
            <v>2040</v>
          </cell>
        </row>
        <row r="1694">
          <cell r="A1694">
            <v>11394</v>
          </cell>
          <cell r="B1694">
            <v>11394</v>
          </cell>
          <cell r="C1694" t="str">
            <v xml:space="preserve">COROLLA AE90 - TAIL LAMP (CHROME-OUTER) - RH</v>
          </cell>
          <cell r="D1694" t="str">
            <v>AE90-TLACO-RH</v>
          </cell>
          <cell r="E1694" t="str">
            <v>TY01-0702C</v>
          </cell>
          <cell r="G1694" t="str">
            <v>TOYOTA</v>
          </cell>
          <cell r="I1694" t="str">
            <v xml:space="preserve">TAIL LAMP</v>
          </cell>
          <cell r="J1694" t="str">
            <v xml:space="preserve">TAIL LAMP</v>
          </cell>
          <cell r="K1694">
            <v>50</v>
          </cell>
          <cell r="L1694">
            <v>1360</v>
          </cell>
          <cell r="M1694">
            <v>2040</v>
          </cell>
        </row>
        <row r="1695">
          <cell r="A1695">
            <v>12891</v>
          </cell>
          <cell r="B1695" t="e">
            <v>#N/A</v>
          </cell>
          <cell r="C1695" t="str">
            <v xml:space="preserve">COROLLA AE90 (87-92) - LAMINATED FRONT WINDSCREEN (BROKEN)</v>
          </cell>
          <cell r="D1695" t="str">
            <v xml:space="preserve">KE90 LFW/X/B</v>
          </cell>
          <cell r="E1695" t="str">
            <v xml:space="preserve">110004 LFW</v>
          </cell>
          <cell r="F1695" t="str">
            <v xml:space="preserve">COROLLA AE90 (87-92)</v>
          </cell>
          <cell r="G1695" t="str">
            <v>TOYOTA</v>
          </cell>
          <cell r="H1695" t="str">
            <v xml:space="preserve">ZHEJIANG DAKE SAFETY GLASS CO.,LTD</v>
          </cell>
          <cell r="I1695" t="str">
            <v>AUTOGLASS</v>
          </cell>
          <cell r="J1695" t="str">
            <v>AUTOGLASS</v>
          </cell>
          <cell r="K1695">
            <v>15.48</v>
          </cell>
          <cell r="L1695">
            <v>2289.4899999999998</v>
          </cell>
          <cell r="M1695">
            <v>3550</v>
          </cell>
        </row>
        <row r="1696">
          <cell r="A1696">
            <v>13404</v>
          </cell>
          <cell r="B1696">
            <v>13404</v>
          </cell>
          <cell r="C1696" t="str">
            <v xml:space="preserve">COROLLA AE90 (87-92) - REAR DOOR GLASS - LH</v>
          </cell>
          <cell r="D1696" t="str">
            <v xml:space="preserve">KE90 RD/LH</v>
          </cell>
          <cell r="E1696" t="str">
            <v xml:space="preserve">110004 RD</v>
          </cell>
          <cell r="F1696" t="str">
            <v xml:space="preserve">COROLLA AE90 (87-92)</v>
          </cell>
          <cell r="G1696" t="str">
            <v>TOYOTA</v>
          </cell>
          <cell r="H1696" t="str">
            <v xml:space="preserve">ZHEJIANG DAKE SAFETY GLASS CO.,LTD</v>
          </cell>
          <cell r="I1696" t="str">
            <v>AUTOGLASS</v>
          </cell>
          <cell r="J1696" t="str">
            <v>AUTOGLASS</v>
          </cell>
          <cell r="K1696">
            <v>2.2000000000000002</v>
          </cell>
          <cell r="L1696">
            <v>341.55</v>
          </cell>
          <cell r="M1696">
            <v>400</v>
          </cell>
        </row>
        <row r="1697">
          <cell r="A1697">
            <v>11925</v>
          </cell>
          <cell r="B1697">
            <v>11925</v>
          </cell>
          <cell r="C1697" t="str">
            <v xml:space="preserve">COROLLA AE90 (87-92) - REAR WINDSCREEN</v>
          </cell>
          <cell r="D1697" t="str">
            <v xml:space="preserve">KE90 RW/H/X</v>
          </cell>
          <cell r="E1697" t="str">
            <v xml:space="preserve">110004 RW</v>
          </cell>
          <cell r="F1697" t="str">
            <v xml:space="preserve">COROLLA AE90 (87-92)</v>
          </cell>
          <cell r="G1697" t="str">
            <v>TOYOTA</v>
          </cell>
          <cell r="H1697" t="str">
            <v xml:space="preserve">ZHEJIANG DAKE SAFETY GLASS CO.,LTD</v>
          </cell>
          <cell r="I1697" t="str">
            <v>AUTOGLASS</v>
          </cell>
          <cell r="J1697" t="str">
            <v>AUTOGLASS</v>
          </cell>
          <cell r="K1697">
            <v>14.4</v>
          </cell>
          <cell r="L1697">
            <v>2</v>
          </cell>
          <cell r="M1697">
            <v>2900</v>
          </cell>
        </row>
        <row r="1698">
          <cell r="A1698">
            <v>10268</v>
          </cell>
          <cell r="B1698" t="e">
            <v>#N/A</v>
          </cell>
          <cell r="C1698" t="str">
            <v xml:space="preserve">COROLLA ALTIS (01-04) - FRONT BUMPER</v>
          </cell>
          <cell r="D1698" t="str">
            <v>ALTIS/01-BPRF</v>
          </cell>
          <cell r="E1698" t="str">
            <v>TY01-2201</v>
          </cell>
          <cell r="G1698" t="str">
            <v>TOYOTA</v>
          </cell>
          <cell r="I1698" t="str">
            <v>BUMPER</v>
          </cell>
          <cell r="J1698" t="str">
            <v>BUMPER</v>
          </cell>
          <cell r="K1698">
            <v>0</v>
          </cell>
          <cell r="L1698">
            <v>0</v>
          </cell>
          <cell r="M1698">
            <v>2000</v>
          </cell>
        </row>
        <row r="1699">
          <cell r="A1699">
            <v>10270</v>
          </cell>
          <cell r="B1699">
            <v>10270</v>
          </cell>
          <cell r="C1699" t="str">
            <v xml:space="preserve">COROLLA ALTIS (01-04) - GRILL</v>
          </cell>
          <cell r="D1699" t="str">
            <v>ALTIS/01-GRL</v>
          </cell>
          <cell r="E1699" t="str">
            <v>TY01-2211</v>
          </cell>
          <cell r="G1699" t="str">
            <v>TOYOTA</v>
          </cell>
          <cell r="I1699" t="str">
            <v>GRILL</v>
          </cell>
          <cell r="J1699" t="str">
            <v>GRILL</v>
          </cell>
          <cell r="K1699">
            <v>0</v>
          </cell>
          <cell r="L1699">
            <v>0</v>
          </cell>
          <cell r="M1699">
            <v>1500</v>
          </cell>
        </row>
        <row r="1700">
          <cell r="A1700">
            <v>10267</v>
          </cell>
          <cell r="B1700">
            <v>10267</v>
          </cell>
          <cell r="C1700" t="str">
            <v xml:space="preserve">COROLLA ALTIS (01-04) - RADIATOR SUPPORT</v>
          </cell>
          <cell r="D1700" t="str">
            <v>NZE/01-RADS</v>
          </cell>
          <cell r="E1700" t="str">
            <v>TY01-2213</v>
          </cell>
          <cell r="G1700" t="str">
            <v>TOYOTA</v>
          </cell>
          <cell r="I1700" t="str">
            <v xml:space="preserve">RADIATOR PANEL</v>
          </cell>
          <cell r="J1700" t="str">
            <v xml:space="preserve">RADIATOR PANEL</v>
          </cell>
          <cell r="K1700">
            <v>30</v>
          </cell>
          <cell r="L1700">
            <v>4689</v>
          </cell>
          <cell r="M1700">
            <v>7270</v>
          </cell>
        </row>
        <row r="1701">
          <cell r="A1701">
            <v>10269</v>
          </cell>
          <cell r="B1701" t="e">
            <v>#N/A</v>
          </cell>
          <cell r="C1701" t="str">
            <v xml:space="preserve">COROLLA ALTIS (01-04) - REAR BUMPER</v>
          </cell>
          <cell r="D1701" t="str">
            <v>ALTIS/01-BPRR</v>
          </cell>
          <cell r="E1701" t="str">
            <v>TY01-2208</v>
          </cell>
          <cell r="G1701" t="str">
            <v>TOYOTA</v>
          </cell>
          <cell r="I1701" t="str">
            <v>BUMPER</v>
          </cell>
          <cell r="J1701" t="str">
            <v>BUMPER</v>
          </cell>
          <cell r="K1701">
            <v>0</v>
          </cell>
          <cell r="L1701">
            <v>0</v>
          </cell>
          <cell r="M1701">
            <v>2000</v>
          </cell>
        </row>
        <row r="1702">
          <cell r="A1702">
            <v>12972</v>
          </cell>
          <cell r="B1702" t="e">
            <v>#N/A</v>
          </cell>
          <cell r="C1702" t="str">
            <v xml:space="preserve">COROLLA ALTIS (01-04) (BROKEN) - GRILL</v>
          </cell>
          <cell r="D1702" t="str">
            <v>ALTIS/01-GRL</v>
          </cell>
          <cell r="E1702" t="str">
            <v>TY01-2211</v>
          </cell>
          <cell r="G1702" t="str">
            <v>TOYOTA</v>
          </cell>
          <cell r="I1702" t="str">
            <v>AUTOGLASS</v>
          </cell>
          <cell r="J1702" t="str">
            <v>AUTOGLASS</v>
          </cell>
          <cell r="K1702">
            <v>0</v>
          </cell>
          <cell r="L1702">
            <v>0</v>
          </cell>
          <cell r="M1702">
            <v>0</v>
          </cell>
        </row>
        <row r="1703">
          <cell r="A1703">
            <v>11237</v>
          </cell>
          <cell r="B1703">
            <v>11237</v>
          </cell>
          <cell r="C1703" t="str">
            <v xml:space="preserve">COROLLA AXIO  (06-07) - HEAD LAMP (PROJECTION TYPE) - LH</v>
          </cell>
          <cell r="D1703" t="str">
            <v>AXIO/06-HLA-LH</v>
          </cell>
          <cell r="E1703" t="str">
            <v>TY01-3001B</v>
          </cell>
          <cell r="G1703" t="str">
            <v>TOYOTA</v>
          </cell>
          <cell r="I1703" t="str">
            <v xml:space="preserve">HEAD LAMP</v>
          </cell>
          <cell r="J1703" t="str">
            <v xml:space="preserve">HEAD LAMP</v>
          </cell>
          <cell r="K1703">
            <v>140</v>
          </cell>
          <cell r="L1703">
            <v>3559.92</v>
          </cell>
          <cell r="M1703">
            <v>5000</v>
          </cell>
        </row>
        <row r="1704">
          <cell r="A1704">
            <v>11236</v>
          </cell>
          <cell r="B1704">
            <v>11236</v>
          </cell>
          <cell r="C1704" t="str">
            <v xml:space="preserve">COROLLA AXIO  (06-07) - HEAD LAMP (PROJECTION TYPE) - RH</v>
          </cell>
          <cell r="D1704" t="str">
            <v>AXIO/06-HLA-RH</v>
          </cell>
          <cell r="E1704" t="str">
            <v>TY01-3001B</v>
          </cell>
          <cell r="G1704" t="str">
            <v>TOYOTA</v>
          </cell>
          <cell r="I1704" t="str">
            <v xml:space="preserve">HEAD LAMP</v>
          </cell>
          <cell r="J1704" t="str">
            <v xml:space="preserve">HEAD LAMP</v>
          </cell>
          <cell r="K1704">
            <v>140</v>
          </cell>
          <cell r="L1704">
            <v>3559.92</v>
          </cell>
          <cell r="M1704">
            <v>5000</v>
          </cell>
        </row>
        <row r="1705">
          <cell r="A1705">
            <v>12288</v>
          </cell>
          <cell r="B1705" t="e">
            <v>#N/A</v>
          </cell>
          <cell r="C1705" t="str">
            <v xml:space="preserve">COROLLA AXIO (06-07) - GRILL (BLACK/CHROME) (BROKEN)</v>
          </cell>
          <cell r="D1705" t="str">
            <v>AXIO/06-GRLBC</v>
          </cell>
          <cell r="E1705" t="str">
            <v>TY01-3011</v>
          </cell>
          <cell r="F1705" t="str">
            <v xml:space="preserve">COROLLA AXIO (06-07)</v>
          </cell>
          <cell r="G1705" t="str">
            <v>TOYOTA</v>
          </cell>
          <cell r="H1705" t="str">
            <v xml:space="preserve">ANCHUI TINCAI SILK CO. LTD</v>
          </cell>
          <cell r="I1705" t="str">
            <v>GRILL</v>
          </cell>
          <cell r="J1705" t="str">
            <v>GRILL</v>
          </cell>
          <cell r="K1705">
            <v>8.0500000000000007</v>
          </cell>
          <cell r="L1705">
            <v>1202</v>
          </cell>
          <cell r="M1705">
            <v>1860</v>
          </cell>
        </row>
        <row r="1706">
          <cell r="A1706">
            <v>12816</v>
          </cell>
          <cell r="B1706">
            <v>12816</v>
          </cell>
          <cell r="C1706" t="str">
            <v xml:space="preserve">COROLLA AXIO (06-07) - GRILL (CHROME)</v>
          </cell>
          <cell r="D1706" t="str">
            <v>AXIO/06-GRLBC</v>
          </cell>
          <cell r="E1706" t="str">
            <v>TY01-3011C</v>
          </cell>
          <cell r="F1706" t="str">
            <v xml:space="preserve">COROLLA AXIO (06-07)</v>
          </cell>
          <cell r="G1706" t="str">
            <v>TOYOTA</v>
          </cell>
          <cell r="H1706" t="str">
            <v xml:space="preserve">ANCHUI TINCAI SILK CO. LTD</v>
          </cell>
          <cell r="I1706" t="str">
            <v>GRILL</v>
          </cell>
          <cell r="J1706" t="str">
            <v>GRILL</v>
          </cell>
          <cell r="K1706">
            <v>70</v>
          </cell>
          <cell r="L1706">
            <v>1565.79</v>
          </cell>
          <cell r="M1706">
            <v>2700</v>
          </cell>
        </row>
        <row r="1707">
          <cell r="A1707">
            <v>12055</v>
          </cell>
          <cell r="B1707">
            <v>12055</v>
          </cell>
          <cell r="C1707" t="str">
            <v xml:space="preserve">COROLLA AXIO (06-07) - TAIL  LENS - LH</v>
          </cell>
          <cell r="D1707" t="str">
            <v>AXIO/06-TLS-LH</v>
          </cell>
          <cell r="E1707" t="str">
            <v>TY01-3002-00</v>
          </cell>
          <cell r="F1707" t="str">
            <v xml:space="preserve">COROLLA AXIO (06-07)</v>
          </cell>
          <cell r="G1707" t="str">
            <v>TOYOTA</v>
          </cell>
          <cell r="H1707" t="str">
            <v xml:space="preserve">ANCHUI TINCAI SILK CO. LTD</v>
          </cell>
          <cell r="I1707" t="str">
            <v>LENS</v>
          </cell>
          <cell r="J1707" t="str">
            <v>LENS</v>
          </cell>
          <cell r="K1707">
            <v>18</v>
          </cell>
          <cell r="L1707">
            <v>457.7</v>
          </cell>
          <cell r="M1707">
            <v>690</v>
          </cell>
        </row>
        <row r="1708">
          <cell r="A1708">
            <v>12054</v>
          </cell>
          <cell r="B1708">
            <v>12054</v>
          </cell>
          <cell r="C1708" t="str">
            <v xml:space="preserve">COROLLA AXIO (06-07) - TAIL  LENS - RH</v>
          </cell>
          <cell r="D1708" t="str">
            <v>AXIO/06-TLS-RH</v>
          </cell>
          <cell r="E1708" t="str">
            <v>TY01-3002-00</v>
          </cell>
          <cell r="F1708" t="str">
            <v xml:space="preserve">COROLLA AXIO (06-07)</v>
          </cell>
          <cell r="G1708" t="str">
            <v>TOYOTA</v>
          </cell>
          <cell r="H1708" t="str">
            <v xml:space="preserve">ANCHUI TINCAI SILK CO. LTD</v>
          </cell>
          <cell r="I1708" t="str">
            <v>LENS</v>
          </cell>
          <cell r="J1708" t="str">
            <v>LENS</v>
          </cell>
          <cell r="K1708">
            <v>18</v>
          </cell>
          <cell r="L1708">
            <v>457.7</v>
          </cell>
          <cell r="M1708">
            <v>690</v>
          </cell>
        </row>
        <row r="1709">
          <cell r="A1709">
            <v>10305</v>
          </cell>
          <cell r="B1709">
            <v>10305</v>
          </cell>
          <cell r="C1709" t="str">
            <v xml:space="preserve">COROLLA AXIO (06-07) - TAIL LAMP - LH</v>
          </cell>
          <cell r="D1709" t="str">
            <v>AXIO/06-TLA-LH</v>
          </cell>
          <cell r="E1709" t="str">
            <v>TY01-3002</v>
          </cell>
          <cell r="G1709" t="str">
            <v>TOYOTA</v>
          </cell>
          <cell r="H1709" t="str">
            <v xml:space="preserve">ANCHUI TINCAI SILK CO. LTD</v>
          </cell>
          <cell r="I1709" t="str">
            <v xml:space="preserve">TAIL LAMP</v>
          </cell>
          <cell r="J1709" t="str">
            <v xml:space="preserve">TAIL LAMP</v>
          </cell>
          <cell r="K1709">
            <v>65</v>
          </cell>
          <cell r="L1709">
            <v>1658</v>
          </cell>
          <cell r="M1709">
            <v>2490</v>
          </cell>
        </row>
        <row r="1710">
          <cell r="A1710">
            <v>10304</v>
          </cell>
          <cell r="B1710">
            <v>10304</v>
          </cell>
          <cell r="C1710" t="str">
            <v xml:space="preserve">COROLLA AXIO (06-07) - TAIL LAMP - RH</v>
          </cell>
          <cell r="D1710" t="str">
            <v>AXIO/06-TLA-RH</v>
          </cell>
          <cell r="E1710" t="str">
            <v>TY01-3002</v>
          </cell>
          <cell r="G1710" t="str">
            <v>TOYOTA</v>
          </cell>
          <cell r="H1710" t="str">
            <v xml:space="preserve">ANCHUI TINCAI SILK CO. LTD</v>
          </cell>
          <cell r="I1710" t="str">
            <v xml:space="preserve">TAIL LAMP</v>
          </cell>
          <cell r="J1710" t="str">
            <v xml:space="preserve">TAIL LAMP</v>
          </cell>
          <cell r="K1710">
            <v>65</v>
          </cell>
          <cell r="L1710">
            <v>1658</v>
          </cell>
          <cell r="M1710">
            <v>2490</v>
          </cell>
        </row>
        <row r="1711">
          <cell r="A1711">
            <v>12925</v>
          </cell>
          <cell r="B1711" t="e">
            <v>#N/A</v>
          </cell>
          <cell r="C1711" t="str">
            <v xml:space="preserve">COROLLA AXIO (06-07) - TAIL LENS (BROKEN) - LH</v>
          </cell>
          <cell r="D1711" t="str">
            <v>AXIO/06-TLS-LH</v>
          </cell>
          <cell r="E1711" t="str">
            <v>00-TY01-3002</v>
          </cell>
          <cell r="F1711" t="str">
            <v xml:space="preserve">COROLLA AXIO (06-07)</v>
          </cell>
          <cell r="G1711" t="str">
            <v>TOYOTA</v>
          </cell>
          <cell r="H1711" t="str">
            <v xml:space="preserve">ANCHUI TINCAI SILK CO. LTD</v>
          </cell>
          <cell r="I1711" t="str">
            <v>LENS</v>
          </cell>
          <cell r="J1711" t="str">
            <v>LENS</v>
          </cell>
          <cell r="K1711">
            <v>2.25</v>
          </cell>
          <cell r="L1711">
            <v>334.41</v>
          </cell>
          <cell r="M1711">
            <v>520</v>
          </cell>
        </row>
        <row r="1712">
          <cell r="A1712">
            <v>12923</v>
          </cell>
          <cell r="B1712" t="e">
            <v>#N/A</v>
          </cell>
          <cell r="C1712" t="str">
            <v xml:space="preserve">COROLLA AXIO (06-07) - TAIL LENS (BROKEN) - RH</v>
          </cell>
          <cell r="D1712" t="str">
            <v>AXIO/06-TLS-RH</v>
          </cell>
          <cell r="E1712" t="str">
            <v>00-TY01-3002</v>
          </cell>
          <cell r="F1712" t="str">
            <v xml:space="preserve">COROLLA AXIO (06-07)</v>
          </cell>
          <cell r="G1712" t="str">
            <v>TOYOTA</v>
          </cell>
          <cell r="H1712" t="str">
            <v xml:space="preserve">ANCHUI TINCAI SILK CO. LTD</v>
          </cell>
          <cell r="I1712" t="str">
            <v>LENS</v>
          </cell>
          <cell r="J1712" t="str">
            <v>LENS</v>
          </cell>
          <cell r="K1712">
            <v>2.25</v>
          </cell>
          <cell r="L1712">
            <v>334.41</v>
          </cell>
          <cell r="M1712">
            <v>520</v>
          </cell>
        </row>
        <row r="1713">
          <cell r="A1713">
            <v>12996</v>
          </cell>
          <cell r="B1713" t="e">
            <v>#N/A</v>
          </cell>
          <cell r="C1713" t="str">
            <v xml:space="preserve">COROLLA AXIO (06-07) (BROKEN)- TAIL LAMP - RH</v>
          </cell>
          <cell r="D1713" t="str">
            <v>AXIO/06-TLA-RH</v>
          </cell>
          <cell r="E1713" t="str">
            <v>TY01-3002</v>
          </cell>
          <cell r="G1713" t="str">
            <v>TOYOTA</v>
          </cell>
          <cell r="H1713" t="str">
            <v xml:space="preserve">ANCHUI TINCAI SILK CO. LTD</v>
          </cell>
          <cell r="I1713" t="str">
            <v xml:space="preserve">TAIL LAMP</v>
          </cell>
          <cell r="J1713" t="str">
            <v xml:space="preserve">TAIL LAMP</v>
          </cell>
          <cell r="K1713">
            <v>9</v>
          </cell>
          <cell r="L1713">
            <v>918</v>
          </cell>
          <cell r="M1713">
            <v>1420</v>
          </cell>
        </row>
        <row r="1714">
          <cell r="A1714">
            <v>11404</v>
          </cell>
          <cell r="B1714">
            <v>11404</v>
          </cell>
          <cell r="C1714" t="str">
            <v xml:space="preserve">COROLLA AXIO (08-10) - GRILL (BLACK/CHROME)</v>
          </cell>
          <cell r="D1714" t="str">
            <v>AXIO/08-GRLBC</v>
          </cell>
          <cell r="E1714" t="str">
            <v>TY01-3011</v>
          </cell>
          <cell r="F1714" t="str">
            <v xml:space="preserve">COROLLA AXIO (06-07)</v>
          </cell>
          <cell r="G1714" t="str">
            <v>TOYOTA</v>
          </cell>
          <cell r="H1714" t="str">
            <v xml:space="preserve">ANCHUI TINCAI SILK CO. LTD</v>
          </cell>
          <cell r="I1714" t="str">
            <v>GRILL</v>
          </cell>
          <cell r="J1714" t="str">
            <v>GRILL</v>
          </cell>
          <cell r="K1714">
            <v>90</v>
          </cell>
          <cell r="L1714">
            <v>2295</v>
          </cell>
          <cell r="M1714">
            <v>3440</v>
          </cell>
        </row>
        <row r="1715">
          <cell r="A1715">
            <v>14221</v>
          </cell>
          <cell r="B1715" t="e">
            <v>#N/A</v>
          </cell>
          <cell r="C1715" t="str">
            <v xml:space="preserve">COROLLA AXIO (08-10) - GRILL (BLACK/CHROME) - SLIGHTLY BROKEN</v>
          </cell>
          <cell r="D1715" t="str">
            <v>AXIO/08-GRLBC/B</v>
          </cell>
          <cell r="E1715" t="str">
            <v>TY01-3011</v>
          </cell>
          <cell r="F1715" t="str">
            <v xml:space="preserve">COROLLA AXIO (06-07)</v>
          </cell>
          <cell r="G1715" t="str">
            <v>TOYOTA</v>
          </cell>
          <cell r="H1715" t="str">
            <v xml:space="preserve">ANCHUI TINCAI SILK CO. LTD</v>
          </cell>
          <cell r="I1715" t="str">
            <v>GRILL</v>
          </cell>
          <cell r="J1715" t="str">
            <v>GRILL</v>
          </cell>
          <cell r="K1715">
            <v>90</v>
          </cell>
          <cell r="L1715">
            <v>2173</v>
          </cell>
          <cell r="M1715">
            <v>2500</v>
          </cell>
        </row>
        <row r="1716">
          <cell r="A1716">
            <v>13793</v>
          </cell>
          <cell r="B1716">
            <v>13793</v>
          </cell>
          <cell r="C1716" t="str">
            <v xml:space="preserve">COROLLA AXIO (12-) TAIL LAMP - LH</v>
          </cell>
          <cell r="D1716" t="str">
            <v>AXIO/12-TLA-LH</v>
          </cell>
          <cell r="E1716" t="str">
            <v>TY01-3902</v>
          </cell>
          <cell r="G1716" t="str">
            <v>TOYOTA</v>
          </cell>
          <cell r="H1716" t="str">
            <v xml:space="preserve">ANCHUI TINCAI SILK CO. LTD</v>
          </cell>
          <cell r="I1716" t="str">
            <v xml:space="preserve">TAIL LAMP</v>
          </cell>
          <cell r="J1716" t="str">
            <v xml:space="preserve">TAIL LAMP</v>
          </cell>
          <cell r="K1716">
            <v>130</v>
          </cell>
          <cell r="L1716">
            <v>3315</v>
          </cell>
          <cell r="M1716">
            <v>4970</v>
          </cell>
        </row>
        <row r="1717">
          <cell r="A1717">
            <v>13792</v>
          </cell>
          <cell r="B1717">
            <v>13792</v>
          </cell>
          <cell r="C1717" t="str">
            <v xml:space="preserve">COROLLA AXIO (12-) TAIL LAMP - RH</v>
          </cell>
          <cell r="D1717" t="str">
            <v>AXIO/12-TLA-RH</v>
          </cell>
          <cell r="E1717" t="str">
            <v>TY01-3902</v>
          </cell>
          <cell r="G1717" t="str">
            <v>TOYOTA</v>
          </cell>
          <cell r="H1717" t="str">
            <v xml:space="preserve">ANCHUI TINCAI SILK CO. LTD</v>
          </cell>
          <cell r="I1717" t="str">
            <v xml:space="preserve">TAIL LAMP</v>
          </cell>
          <cell r="J1717" t="str">
            <v xml:space="preserve">TAIL LAMP</v>
          </cell>
          <cell r="K1717">
            <v>130</v>
          </cell>
          <cell r="L1717">
            <v>3315</v>
          </cell>
          <cell r="M1717">
            <v>4970</v>
          </cell>
        </row>
        <row r="1718">
          <cell r="A1718">
            <v>10307</v>
          </cell>
          <cell r="B1718">
            <v>10307</v>
          </cell>
          <cell r="C1718" t="str">
            <v xml:space="preserve">COROLLA AXIO / FIELDER (06-07) - FOG LAMP HOUSING - LH</v>
          </cell>
          <cell r="D1718" t="str">
            <v>AXIO/06-FLH-LH</v>
          </cell>
          <cell r="E1718" t="str">
            <v>TY01-3004-2</v>
          </cell>
          <cell r="G1718" t="str">
            <v>TOYOTA</v>
          </cell>
          <cell r="H1718" t="str">
            <v xml:space="preserve">ANCHUI TINCAI SILK CO. LTD</v>
          </cell>
          <cell r="I1718" t="str">
            <v xml:space="preserve">FOG LAMP</v>
          </cell>
          <cell r="J1718" t="str">
            <v xml:space="preserve">FOG LAMP</v>
          </cell>
          <cell r="K1718">
            <v>5.0999999999999996</v>
          </cell>
          <cell r="L1718">
            <v>138.72</v>
          </cell>
          <cell r="M1718">
            <v>200</v>
          </cell>
        </row>
        <row r="1719">
          <cell r="A1719">
            <v>11397</v>
          </cell>
          <cell r="B1719">
            <v>11397</v>
          </cell>
          <cell r="C1719" t="str">
            <v xml:space="preserve">COROLLA AXIO / FIELDER (06-07) - FOG LAMP HOUSING - RH</v>
          </cell>
          <cell r="D1719" t="str">
            <v>AXIO/06-FLH-RH</v>
          </cell>
          <cell r="E1719" t="str">
            <v>TY01-3004-2</v>
          </cell>
          <cell r="G1719" t="str">
            <v>TOYOTA</v>
          </cell>
          <cell r="I1719" t="str">
            <v xml:space="preserve">FOG LAMP</v>
          </cell>
          <cell r="J1719" t="str">
            <v xml:space="preserve">FOG LAMP</v>
          </cell>
          <cell r="K1719">
            <v>5.0999999999999996</v>
          </cell>
          <cell r="L1719">
            <v>139</v>
          </cell>
          <cell r="M1719">
            <v>210</v>
          </cell>
        </row>
        <row r="1720">
          <cell r="A1720">
            <v>11401</v>
          </cell>
          <cell r="B1720" t="e">
            <v>#N/A</v>
          </cell>
          <cell r="C1720" t="str">
            <v xml:space="preserve">COROLLA AXIO / FIELDER (06-07) - FRONT MUDFLAP - LH</v>
          </cell>
          <cell r="D1720" t="str">
            <v>AXIO/FIELDER/06-FMR-LH</v>
          </cell>
          <cell r="E1720" t="str">
            <v>TY01-3026A</v>
          </cell>
          <cell r="G1720" t="str">
            <v>TOYOTA</v>
          </cell>
          <cell r="I1720" t="str">
            <v xml:space="preserve">MUD FLAPS</v>
          </cell>
          <cell r="J1720" t="str">
            <v xml:space="preserve">MUD FLAPS</v>
          </cell>
          <cell r="K1720">
            <v>6.2</v>
          </cell>
          <cell r="L1720">
            <v>158</v>
          </cell>
          <cell r="M1720">
            <v>240</v>
          </cell>
        </row>
        <row r="1721">
          <cell r="A1721">
            <v>11400</v>
          </cell>
          <cell r="B1721" t="e">
            <v>#N/A</v>
          </cell>
          <cell r="C1721" t="str">
            <v xml:space="preserve">COROLLA AXIO / FIELDER (06-07) - FRONT MUDFLAP - RH</v>
          </cell>
          <cell r="D1721" t="str">
            <v>AXIO/FIELDER/06-FMR-RH</v>
          </cell>
          <cell r="E1721" t="str">
            <v>TY01-3026A</v>
          </cell>
          <cell r="G1721" t="str">
            <v>TOYOTA</v>
          </cell>
          <cell r="I1721" t="str">
            <v xml:space="preserve">MUD FLAPS</v>
          </cell>
          <cell r="J1721" t="str">
            <v xml:space="preserve">MUD FLAPS</v>
          </cell>
          <cell r="K1721">
            <v>6.2</v>
          </cell>
          <cell r="L1721">
            <v>158</v>
          </cell>
          <cell r="M1721">
            <v>240</v>
          </cell>
        </row>
        <row r="1722">
          <cell r="A1722">
            <v>14227</v>
          </cell>
          <cell r="B1722">
            <v>14227</v>
          </cell>
          <cell r="C1722" t="str">
            <v xml:space="preserve">COROLLA AXIO / FIELDER (06-07) - FRONT MUDFLAP SET</v>
          </cell>
          <cell r="D1722" t="str">
            <v>AXIO/FIELDER/06-MFS</v>
          </cell>
          <cell r="E1722" t="str">
            <v xml:space="preserve">TY01-3026A/B SET</v>
          </cell>
          <cell r="F1722" t="str">
            <v xml:space="preserve">COROLLA AXIO / FIELDER (06-07)</v>
          </cell>
          <cell r="G1722" t="str">
            <v>TOYOTA</v>
          </cell>
          <cell r="H1722" t="str">
            <v xml:space="preserve">ANHUI TINCAI SILK CO. LTD</v>
          </cell>
          <cell r="I1722" t="str">
            <v xml:space="preserve">MUD FLAPS</v>
          </cell>
          <cell r="J1722" t="str">
            <v xml:space="preserve">MUD FLAPS</v>
          </cell>
          <cell r="K1722">
            <v>24.8</v>
          </cell>
          <cell r="L1722">
            <v>628.5</v>
          </cell>
          <cell r="M1722">
            <v>940</v>
          </cell>
        </row>
        <row r="1723">
          <cell r="A1723">
            <v>10303</v>
          </cell>
          <cell r="B1723">
            <v>10303</v>
          </cell>
          <cell r="C1723" t="str">
            <v xml:space="preserve">COROLLA AXIO / FIELDER (06-07) - HEAD LAMP (ORDINARY TYPE) - LH</v>
          </cell>
          <cell r="D1723" t="str">
            <v>FIELDER/06-HLA-lH</v>
          </cell>
          <cell r="E1723" t="str">
            <v>TY01-3001</v>
          </cell>
          <cell r="G1723" t="str">
            <v>TOYOTA</v>
          </cell>
          <cell r="H1723" t="str">
            <v xml:space="preserve">ANCHUI TINCAI SILK CO. LTD</v>
          </cell>
          <cell r="I1723" t="str">
            <v xml:space="preserve">HEAD LAMP</v>
          </cell>
          <cell r="J1723" t="str">
            <v xml:space="preserve">HEAD LAMP</v>
          </cell>
          <cell r="K1723">
            <v>100</v>
          </cell>
          <cell r="L1723">
            <v>2542.8000000000002</v>
          </cell>
          <cell r="M1723">
            <v>3800</v>
          </cell>
        </row>
        <row r="1724">
          <cell r="A1724">
            <v>10302</v>
          </cell>
          <cell r="B1724">
            <v>10302</v>
          </cell>
          <cell r="C1724" t="str">
            <v xml:space="preserve">COROLLA AXIO / FIELDER (06-07) - HEAD LAMP (ORDINARY TYPE) - RH</v>
          </cell>
          <cell r="D1724" t="str">
            <v>FIELDER/06-HLA-RH</v>
          </cell>
          <cell r="E1724" t="str">
            <v>TY01-3001</v>
          </cell>
          <cell r="G1724" t="str">
            <v>TOYOTA</v>
          </cell>
          <cell r="H1724" t="str">
            <v xml:space="preserve">ANCHUI TINCAI SILK CO. LTD</v>
          </cell>
          <cell r="I1724" t="str">
            <v xml:space="preserve">HEAD LAMP</v>
          </cell>
          <cell r="J1724" t="str">
            <v xml:space="preserve">HEAD LAMP</v>
          </cell>
          <cell r="K1724">
            <v>100</v>
          </cell>
          <cell r="L1724">
            <v>2542.8000000000002</v>
          </cell>
          <cell r="M1724">
            <v>3800</v>
          </cell>
        </row>
        <row r="1725">
          <cell r="A1725">
            <v>11402</v>
          </cell>
          <cell r="B1725" t="e">
            <v>#N/A</v>
          </cell>
          <cell r="C1725" t="str">
            <v xml:space="preserve">COROLLA AXIO / FIELDER (06-07) - REAR MUDFLAP - LH</v>
          </cell>
          <cell r="D1725" t="str">
            <v>AXIO/FIELDER/06-FMF-LH</v>
          </cell>
          <cell r="E1725" t="str">
            <v>TY01-3026B</v>
          </cell>
          <cell r="G1725" t="str">
            <v>TOYOTA</v>
          </cell>
          <cell r="I1725" t="str">
            <v xml:space="preserve">MUD FLAPS</v>
          </cell>
          <cell r="J1725" t="str">
            <v xml:space="preserve">MUD FLAPS</v>
          </cell>
          <cell r="K1725">
            <v>6.2</v>
          </cell>
          <cell r="L1725">
            <v>158</v>
          </cell>
          <cell r="M1725">
            <v>240</v>
          </cell>
        </row>
        <row r="1726">
          <cell r="A1726">
            <v>11403</v>
          </cell>
          <cell r="B1726" t="e">
            <v>#N/A</v>
          </cell>
          <cell r="C1726" t="str">
            <v xml:space="preserve">COROLLA AXIO / FIELDER (06-07) - REAR MUDFLAP - RH</v>
          </cell>
          <cell r="D1726" t="str">
            <v>AXIO/FIELDER/06-FMF-RH</v>
          </cell>
          <cell r="E1726" t="str">
            <v>TY01-3026B</v>
          </cell>
          <cell r="G1726" t="str">
            <v>TOYOTA</v>
          </cell>
          <cell r="I1726" t="str">
            <v xml:space="preserve">MUD FLAPS</v>
          </cell>
          <cell r="J1726" t="str">
            <v xml:space="preserve">MUD FLAPS</v>
          </cell>
          <cell r="K1726">
            <v>6.2</v>
          </cell>
          <cell r="L1726">
            <v>158</v>
          </cell>
          <cell r="M1726">
            <v>240</v>
          </cell>
        </row>
        <row r="1727">
          <cell r="A1727">
            <v>11398</v>
          </cell>
          <cell r="B1727">
            <v>11398</v>
          </cell>
          <cell r="C1727" t="str">
            <v xml:space="preserve">COROLLA AXIO / FIELDER (06-07) - SIDE MIRROR - 5 WIRE ELECTRIC - LH</v>
          </cell>
          <cell r="D1727" t="str">
            <v>AXIO/FIELDER/06-SME5W-LH</v>
          </cell>
          <cell r="E1727" t="str">
            <v>TY01-3012</v>
          </cell>
          <cell r="G1727" t="str">
            <v>TOYOTA</v>
          </cell>
          <cell r="I1727" t="str">
            <v xml:space="preserve">SIDE MIRROR</v>
          </cell>
          <cell r="J1727" t="str">
            <v xml:space="preserve">SIDE MIRROR</v>
          </cell>
          <cell r="K1727">
            <v>130</v>
          </cell>
          <cell r="L1727">
            <v>3316</v>
          </cell>
          <cell r="M1727">
            <v>5000</v>
          </cell>
        </row>
        <row r="1728">
          <cell r="A1728">
            <v>11399</v>
          </cell>
          <cell r="B1728">
            <v>11399</v>
          </cell>
          <cell r="C1728" t="str">
            <v xml:space="preserve">COROLLA AXIO / FIELDER (06-07) - SIDE MIRROR - 5 WIRE ELECTRIC - RH</v>
          </cell>
          <cell r="D1728" t="str">
            <v>AXIO/FIELDER/06-SME5W-RH</v>
          </cell>
          <cell r="E1728" t="str">
            <v>TY01-3012B</v>
          </cell>
          <cell r="G1728" t="str">
            <v>TOYOTA</v>
          </cell>
          <cell r="I1728" t="str">
            <v xml:space="preserve">SIDE MIRROR</v>
          </cell>
          <cell r="J1728" t="str">
            <v xml:space="preserve">SIDE MIRROR</v>
          </cell>
          <cell r="K1728">
            <v>130</v>
          </cell>
          <cell r="L1728">
            <v>3316</v>
          </cell>
          <cell r="M1728">
            <v>5000</v>
          </cell>
        </row>
        <row r="1729">
          <cell r="A1729">
            <v>13660</v>
          </cell>
          <cell r="B1729">
            <v>13660</v>
          </cell>
          <cell r="C1729" t="str">
            <v xml:space="preserve">COROLLA AXIO / FIELDER (06-07) - SIDE MIRROR - 5 WIRE ELECTRIC (LED) - LH</v>
          </cell>
          <cell r="D1729" t="str">
            <v>AXIO/FIELDER/06-SME5WLED-LH</v>
          </cell>
          <cell r="E1729" t="str">
            <v>H-0055</v>
          </cell>
          <cell r="G1729" t="str">
            <v>TOYOTA</v>
          </cell>
          <cell r="I1729" t="str">
            <v xml:space="preserve">SIDE MIRROR</v>
          </cell>
          <cell r="J1729" t="str">
            <v xml:space="preserve">SIDE MIRROR</v>
          </cell>
          <cell r="K1729">
            <v>12.18</v>
          </cell>
          <cell r="L1729">
            <v>1904</v>
          </cell>
          <cell r="M1729">
            <v>2950</v>
          </cell>
        </row>
        <row r="1730">
          <cell r="A1730">
            <v>13659</v>
          </cell>
          <cell r="B1730">
            <v>13659</v>
          </cell>
          <cell r="C1730" t="str">
            <v xml:space="preserve">COROLLA AXIO / FIELDER (06-07) - SIDE MIRROR - 5 WIRE ELECTRIC (LED) - RH</v>
          </cell>
          <cell r="D1730" t="str">
            <v>AXIO/FIELDER/06-SME5WLED-RH</v>
          </cell>
          <cell r="E1730" t="str">
            <v>H-0055</v>
          </cell>
          <cell r="G1730" t="str">
            <v>TOYOTA</v>
          </cell>
          <cell r="I1730" t="str">
            <v xml:space="preserve">SIDE MIRROR</v>
          </cell>
          <cell r="J1730" t="str">
            <v xml:space="preserve">SIDE MIRROR</v>
          </cell>
          <cell r="K1730">
            <v>12.18</v>
          </cell>
          <cell r="L1730">
            <v>1904</v>
          </cell>
          <cell r="M1730">
            <v>2950</v>
          </cell>
        </row>
        <row r="1731">
          <cell r="A1731">
            <v>12824</v>
          </cell>
          <cell r="B1731">
            <v>12824</v>
          </cell>
          <cell r="C1731" t="str">
            <v xml:space="preserve">COROLLA AXIO / FIELDER (06-07) - SIDE MIRROR - 7 WIRE FOLDABLE WITH LIGHT - LH</v>
          </cell>
          <cell r="D1731" t="str">
            <v>AXIO/FIELDER/06-SME7W/WL-RH</v>
          </cell>
          <cell r="E1731" t="str">
            <v>TY01-3012B</v>
          </cell>
          <cell r="G1731" t="str">
            <v>TOYOTA</v>
          </cell>
          <cell r="I1731" t="str">
            <v xml:space="preserve">SIDE MIRROR</v>
          </cell>
          <cell r="J1731" t="str">
            <v xml:space="preserve">SIDE MIRROR</v>
          </cell>
          <cell r="K1731">
            <v>150</v>
          </cell>
          <cell r="L1731">
            <v>3826</v>
          </cell>
          <cell r="M1731">
            <v>5700</v>
          </cell>
        </row>
        <row r="1732">
          <cell r="A1732">
            <v>12823</v>
          </cell>
          <cell r="B1732">
            <v>12823</v>
          </cell>
          <cell r="C1732" t="str">
            <v xml:space="preserve">COROLLA AXIO / FIELDER (06-07) - SIDE MIRROR - 7 WIRE FOLDABLE WITH LIGHT - RH</v>
          </cell>
          <cell r="D1732" t="str">
            <v>AXIO/FIELDER/06-SME7W/WL-RH</v>
          </cell>
          <cell r="E1732" t="str">
            <v>TY01-3012B</v>
          </cell>
          <cell r="G1732" t="str">
            <v>TOYOTA</v>
          </cell>
          <cell r="I1732" t="str">
            <v xml:space="preserve">SIDE MIRROR</v>
          </cell>
          <cell r="J1732" t="str">
            <v xml:space="preserve">SIDE MIRROR</v>
          </cell>
          <cell r="K1732">
            <v>150</v>
          </cell>
          <cell r="L1732">
            <v>3826</v>
          </cell>
          <cell r="M1732">
            <v>5700</v>
          </cell>
        </row>
        <row r="1733">
          <cell r="A1733">
            <v>12760</v>
          </cell>
          <cell r="B1733">
            <v>12760</v>
          </cell>
          <cell r="C1733" t="str">
            <v xml:space="preserve">COROLLA AXIO / FIELDER (06-11) - FRONT INNER FENDER - LH</v>
          </cell>
          <cell r="D1733" t="str">
            <v>AXIO/06-IFF-LH</v>
          </cell>
          <cell r="E1733" t="str">
            <v>53875-12440/02270</v>
          </cell>
          <cell r="G1733" t="str">
            <v>TOYOTA</v>
          </cell>
          <cell r="I1733" t="str">
            <v>FENDERS</v>
          </cell>
          <cell r="J1733" t="str">
            <v>FENDERS</v>
          </cell>
          <cell r="K1733">
            <v>15</v>
          </cell>
          <cell r="L1733">
            <v>383</v>
          </cell>
          <cell r="M1733">
            <v>570</v>
          </cell>
        </row>
        <row r="1734">
          <cell r="A1734">
            <v>12759</v>
          </cell>
          <cell r="B1734">
            <v>12759</v>
          </cell>
          <cell r="C1734" t="str">
            <v xml:space="preserve">COROLLA AXIO / FIELDER (06-11) - FRONT INNER FENDER - RH</v>
          </cell>
          <cell r="D1734" t="str">
            <v>AXIO/06-IFF-RH</v>
          </cell>
          <cell r="E1734" t="str">
            <v>53876-12440/02270</v>
          </cell>
          <cell r="G1734" t="str">
            <v>TOYOTA</v>
          </cell>
          <cell r="I1734" t="str">
            <v>FENDERS</v>
          </cell>
          <cell r="J1734" t="str">
            <v>FENDERS</v>
          </cell>
          <cell r="K1734">
            <v>15</v>
          </cell>
          <cell r="L1734">
            <v>383</v>
          </cell>
          <cell r="M1734">
            <v>570</v>
          </cell>
        </row>
        <row r="1735">
          <cell r="A1735">
            <v>13836</v>
          </cell>
          <cell r="B1735" t="e">
            <v>#N/A</v>
          </cell>
          <cell r="C1735" t="str">
            <v xml:space="preserve">COROLLA AXIO / FIELDER (12-) - HEAD LAMP (ORDINARY TYPE) - LH</v>
          </cell>
          <cell r="D1735" t="str">
            <v>AXIO/FIELDER/12-HLA-LH</v>
          </cell>
          <cell r="E1735" t="str">
            <v>TY01-3901B</v>
          </cell>
          <cell r="G1735" t="str">
            <v>TOYOTA</v>
          </cell>
          <cell r="H1735" t="str">
            <v xml:space="preserve">ANCHUI TINCAI SILK CO. LTD</v>
          </cell>
          <cell r="I1735" t="str">
            <v xml:space="preserve">HEAD LAMP</v>
          </cell>
          <cell r="J1735" t="str">
            <v xml:space="preserve">HEAD LAMP</v>
          </cell>
          <cell r="K1735">
            <v>180</v>
          </cell>
          <cell r="L1735">
            <v>4577.04</v>
          </cell>
          <cell r="M1735">
            <v>6900</v>
          </cell>
        </row>
        <row r="1736">
          <cell r="A1736">
            <v>13835</v>
          </cell>
          <cell r="B1736">
            <v>13835</v>
          </cell>
          <cell r="C1736" t="str">
            <v xml:space="preserve">COROLLA AXIO / FIELDER (12-) - HEAD LAMP (ORDINARY TYPE) - RH</v>
          </cell>
          <cell r="D1736" t="str">
            <v>AXIO/FIELDER/12-HLA-RH</v>
          </cell>
          <cell r="E1736" t="str">
            <v>TY01-3901B</v>
          </cell>
          <cell r="G1736" t="str">
            <v>TOYOTA</v>
          </cell>
          <cell r="H1736" t="str">
            <v xml:space="preserve">ANCHUI TINCAI SILK CO. LTD</v>
          </cell>
          <cell r="I1736" t="str">
            <v xml:space="preserve">HEAD LAMP</v>
          </cell>
          <cell r="J1736" t="str">
            <v xml:space="preserve">HEAD LAMP</v>
          </cell>
          <cell r="K1736">
            <v>180</v>
          </cell>
          <cell r="L1736">
            <v>4577.04</v>
          </cell>
          <cell r="M1736">
            <v>6900</v>
          </cell>
        </row>
        <row r="1737">
          <cell r="A1737">
            <v>13791</v>
          </cell>
          <cell r="B1737">
            <v>13791</v>
          </cell>
          <cell r="C1737" t="str">
            <v xml:space="preserve">COROLLA AXIO / FIELDER (12-14) - FOG LAMP HOUSING - LH</v>
          </cell>
          <cell r="D1737" t="str">
            <v>AXIO/12-FLH-LH</v>
          </cell>
          <cell r="E1737" t="str">
            <v>TY01-3904-2</v>
          </cell>
          <cell r="G1737" t="str">
            <v>TOYOTA</v>
          </cell>
          <cell r="H1737" t="str">
            <v xml:space="preserve">ANCHUI TINCAI SILK CO. LTD</v>
          </cell>
          <cell r="I1737" t="str">
            <v xml:space="preserve">FOG LAMP</v>
          </cell>
          <cell r="J1737" t="str">
            <v xml:space="preserve">FOG LAMP</v>
          </cell>
          <cell r="K1737">
            <v>5.0999999999999996</v>
          </cell>
          <cell r="L1737">
            <v>115</v>
          </cell>
          <cell r="M1737">
            <v>180</v>
          </cell>
        </row>
        <row r="1738">
          <cell r="A1738">
            <v>13790</v>
          </cell>
          <cell r="B1738">
            <v>13790</v>
          </cell>
          <cell r="C1738" t="str">
            <v xml:space="preserve">COROLLA AXIO / FIELDER (12-14) - FOG LAMP HOUSING - RH</v>
          </cell>
          <cell r="D1738" t="str">
            <v>AXIO/12-FLH-RH</v>
          </cell>
          <cell r="E1738" t="str">
            <v>TY01-3904-2</v>
          </cell>
          <cell r="G1738" t="str">
            <v>TOYOTA</v>
          </cell>
          <cell r="H1738" t="str">
            <v xml:space="preserve">ANCHUI TINCAI SILK CO. LTD</v>
          </cell>
          <cell r="I1738" t="str">
            <v xml:space="preserve">FOG LAMP</v>
          </cell>
          <cell r="J1738" t="str">
            <v xml:space="preserve">FOG LAMP</v>
          </cell>
          <cell r="K1738">
            <v>5.0999999999999996</v>
          </cell>
          <cell r="L1738">
            <v>115</v>
          </cell>
          <cell r="M1738">
            <v>180</v>
          </cell>
        </row>
        <row r="1739">
          <cell r="A1739">
            <v>13865</v>
          </cell>
          <cell r="B1739">
            <v>13865</v>
          </cell>
          <cell r="C1739" t="str">
            <v xml:space="preserve">COROLLA AXIO / FIELDER (12-14) - FRONT BUMPER</v>
          </cell>
          <cell r="D1739" t="str">
            <v>AXIO/12-BPRF</v>
          </cell>
          <cell r="E1739" t="str">
            <v>TY01-3907</v>
          </cell>
          <cell r="F1739" t="str">
            <v xml:space="preserve">COROLLA AXIO / FIELDER (12-14)</v>
          </cell>
          <cell r="G1739" t="str">
            <v>TOYOTA</v>
          </cell>
          <cell r="H1739" t="str">
            <v xml:space="preserve">ANCHUI TINCAI SILK CO. LTD</v>
          </cell>
          <cell r="I1739" t="str">
            <v>BUMPER</v>
          </cell>
          <cell r="J1739" t="str">
            <v>BUMPER</v>
          </cell>
          <cell r="K1739">
            <v>140</v>
          </cell>
          <cell r="L1739">
            <v>3381</v>
          </cell>
          <cell r="M1739">
            <v>5070</v>
          </cell>
        </row>
        <row r="1740">
          <cell r="A1740">
            <v>13866</v>
          </cell>
          <cell r="B1740">
            <v>13866</v>
          </cell>
          <cell r="C1740" t="str">
            <v xml:space="preserve">COROLLA AXIO / FIELDER (12-14) - FRONT BUMPER GRILL</v>
          </cell>
          <cell r="D1740" t="str">
            <v>AXIO/12-BGRL</v>
          </cell>
          <cell r="E1740" t="str">
            <v>TY01-3907-1</v>
          </cell>
          <cell r="F1740" t="str">
            <v xml:space="preserve">COROLLA AXIO / FIELDER (12-14)</v>
          </cell>
          <cell r="G1740" t="str">
            <v>TOYOTA</v>
          </cell>
          <cell r="H1740" t="str">
            <v xml:space="preserve">ANCHUI TINCAI SILK CO. LTD</v>
          </cell>
          <cell r="I1740" t="str">
            <v>BUMPER</v>
          </cell>
          <cell r="J1740" t="str">
            <v>BUMPER</v>
          </cell>
          <cell r="K1740">
            <v>35</v>
          </cell>
          <cell r="L1740">
            <v>845</v>
          </cell>
          <cell r="M1740">
            <v>1270</v>
          </cell>
        </row>
        <row r="1741">
          <cell r="A1741">
            <v>13868</v>
          </cell>
          <cell r="B1741">
            <v>13868</v>
          </cell>
          <cell r="C1741" t="str">
            <v xml:space="preserve">COROLLA AXIO / FIELDER (12-14) - FRONT INNER FENDER - LH</v>
          </cell>
          <cell r="D1741" t="str">
            <v>AXIO/12-IFF-LH</v>
          </cell>
          <cell r="F1741" t="str">
            <v xml:space="preserve">COROLLA AXIO / FIELDER (12-14)</v>
          </cell>
          <cell r="G1741" t="str">
            <v>TOYOTA</v>
          </cell>
          <cell r="H1741" t="str">
            <v xml:space="preserve">ANHUI TINCAI SILK CO. LTD</v>
          </cell>
          <cell r="I1741" t="str">
            <v>FENDERS</v>
          </cell>
          <cell r="J1741" t="str">
            <v>FENDERS</v>
          </cell>
          <cell r="K1741">
            <v>20</v>
          </cell>
          <cell r="L1741">
            <v>483</v>
          </cell>
          <cell r="M1741">
            <v>720</v>
          </cell>
        </row>
        <row r="1742">
          <cell r="A1742">
            <v>13867</v>
          </cell>
          <cell r="B1742">
            <v>13867</v>
          </cell>
          <cell r="C1742" t="str">
            <v xml:space="preserve">COROLLA AXIO / FIELDER (12-14) - FRONT INNER FENDER - RH</v>
          </cell>
          <cell r="D1742" t="str">
            <v>AXIO/12-IFF-RH</v>
          </cell>
          <cell r="F1742" t="str">
            <v xml:space="preserve">COROLLA AXIO / FIELDER (12-14)</v>
          </cell>
          <cell r="G1742" t="str">
            <v>TOYOTA</v>
          </cell>
          <cell r="H1742" t="str">
            <v xml:space="preserve">ANHUI TINCAI SILK CO. LTD</v>
          </cell>
          <cell r="I1742" t="str">
            <v>FENDERS</v>
          </cell>
          <cell r="J1742" t="str">
            <v>FENDERS</v>
          </cell>
          <cell r="K1742">
            <v>20</v>
          </cell>
          <cell r="L1742">
            <v>483</v>
          </cell>
          <cell r="M1742">
            <v>720</v>
          </cell>
        </row>
        <row r="1743">
          <cell r="A1743">
            <v>13863</v>
          </cell>
          <cell r="B1743">
            <v>13863</v>
          </cell>
          <cell r="C1743" t="str">
            <v xml:space="preserve">COROLLA AXIO / FIELDER (12-14) - HEAD LAMP (PROJECTION) - LH</v>
          </cell>
          <cell r="D1743" t="str">
            <v>AXIO/FIELDER/12-HLA-LH</v>
          </cell>
          <cell r="E1743" t="str">
            <v>TY01-3901</v>
          </cell>
          <cell r="F1743" t="str">
            <v xml:space="preserve">COROLLA AXIO / FIELDER (12-14)</v>
          </cell>
          <cell r="G1743" t="str">
            <v>TOYOTA</v>
          </cell>
          <cell r="H1743" t="str">
            <v xml:space="preserve">ANCHUI TINCAI SILK CO. LTD</v>
          </cell>
          <cell r="I1743" t="str">
            <v xml:space="preserve">HEAD LAMP</v>
          </cell>
          <cell r="J1743" t="str">
            <v xml:space="preserve">HEAD LAMP</v>
          </cell>
          <cell r="K1743">
            <v>220</v>
          </cell>
          <cell r="L1743">
            <v>5594.16</v>
          </cell>
          <cell r="M1743">
            <v>8400</v>
          </cell>
        </row>
        <row r="1744">
          <cell r="A1744">
            <v>13862</v>
          </cell>
          <cell r="B1744">
            <v>13862</v>
          </cell>
          <cell r="C1744" t="str">
            <v xml:space="preserve">COROLLA AXIO / FIELDER (12-14) - HEAD LAMP (PROJECTION) - RH</v>
          </cell>
          <cell r="D1744" t="str">
            <v>AXIO/FIELDER/12-HLA-RH</v>
          </cell>
          <cell r="E1744" t="str">
            <v>TY01-3901</v>
          </cell>
          <cell r="F1744" t="str">
            <v xml:space="preserve">COROLLA AXIO / FIELDER (12-14)</v>
          </cell>
          <cell r="G1744" t="str">
            <v>TOYOTA</v>
          </cell>
          <cell r="H1744" t="str">
            <v xml:space="preserve">ANCHUI TINCAI SILK CO. LTD</v>
          </cell>
          <cell r="I1744" t="str">
            <v xml:space="preserve">HEAD LAMP</v>
          </cell>
          <cell r="J1744" t="str">
            <v xml:space="preserve">HEAD LAMP</v>
          </cell>
          <cell r="K1744">
            <v>220</v>
          </cell>
          <cell r="L1744">
            <v>5594.16</v>
          </cell>
          <cell r="M1744">
            <v>8400</v>
          </cell>
        </row>
        <row r="1745">
          <cell r="A1745">
            <v>12881</v>
          </cell>
          <cell r="B1745" t="e">
            <v>#N/A</v>
          </cell>
          <cell r="C1745" t="str">
            <v xml:space="preserve">COROLLA AXIO / FIELDER (KE130  07-09) - LAMINATED FRONT WINDSREEN (BROKEN)</v>
          </cell>
          <cell r="D1745" t="str">
            <v xml:space="preserve">KE130-R-CP LFW/X/B</v>
          </cell>
          <cell r="E1745" t="str">
            <v xml:space="preserve">110011 LFW</v>
          </cell>
          <cell r="F1745" t="str">
            <v xml:space="preserve">COROLLA AXIO / FIELDER (KE130  07-09)</v>
          </cell>
          <cell r="G1745" t="str">
            <v>TOYOTA</v>
          </cell>
          <cell r="H1745" t="str">
            <v xml:space="preserve">ZHEJIANG DAKE SAFETY GLASS CO.,LTD</v>
          </cell>
          <cell r="I1745" t="str">
            <v>AUTOGLASS</v>
          </cell>
          <cell r="J1745" t="str">
            <v>AUTOGLASS</v>
          </cell>
          <cell r="K1745">
            <v>16.28</v>
          </cell>
          <cell r="L1745">
            <v>2407.81</v>
          </cell>
          <cell r="M1745">
            <v>3730</v>
          </cell>
        </row>
        <row r="1746">
          <cell r="A1746">
            <v>10306</v>
          </cell>
          <cell r="B1746">
            <v>10306</v>
          </cell>
          <cell r="C1746" t="str">
            <v xml:space="preserve">COROLLA AXIO SALOON (06-11) - FRONT BUMPER</v>
          </cell>
          <cell r="D1746" t="str">
            <v>AXIO/06-BPR</v>
          </cell>
          <cell r="E1746" t="str">
            <v>TY01-3007A</v>
          </cell>
          <cell r="G1746" t="str">
            <v>TOYOTA</v>
          </cell>
          <cell r="H1746" t="str">
            <v xml:space="preserve">ANCHUI TINCAI SILK CO. LTD</v>
          </cell>
          <cell r="I1746" t="str">
            <v>BUMPER</v>
          </cell>
          <cell r="J1746" t="str">
            <v>BUMPER</v>
          </cell>
          <cell r="K1746">
            <v>100</v>
          </cell>
          <cell r="L1746">
            <v>2118.42</v>
          </cell>
          <cell r="M1746">
            <v>3620</v>
          </cell>
        </row>
        <row r="1747">
          <cell r="A1747">
            <v>12499</v>
          </cell>
          <cell r="B1747">
            <v>12499</v>
          </cell>
          <cell r="C1747" t="str">
            <v xml:space="preserve">COROLLA AXIO SALOON (08-10) - TAIL  LENS (12-545-00) - LH</v>
          </cell>
          <cell r="D1747" t="str">
            <v>AXIO/08-TLS-LH</v>
          </cell>
          <cell r="E1747" t="str">
            <v>TY01-3002C-00</v>
          </cell>
          <cell r="F1747" t="str">
            <v xml:space="preserve">COROLLA AXIO SALOON (08-10)</v>
          </cell>
          <cell r="G1747" t="str">
            <v>TOYOTA</v>
          </cell>
          <cell r="H1747" t="str">
            <v xml:space="preserve">ANCHUI TINCAI SILK CO. LTD</v>
          </cell>
          <cell r="I1747" t="str">
            <v>LENS</v>
          </cell>
          <cell r="J1747" t="str">
            <v>LENS</v>
          </cell>
          <cell r="K1747">
            <v>18</v>
          </cell>
          <cell r="L1747">
            <v>457.7</v>
          </cell>
          <cell r="M1747">
            <v>690</v>
          </cell>
        </row>
        <row r="1748">
          <cell r="A1748">
            <v>12498</v>
          </cell>
          <cell r="B1748">
            <v>12498</v>
          </cell>
          <cell r="C1748" t="str">
            <v xml:space="preserve">COROLLA AXIO SALOON (08-10) - TAIL  LENS (12-545-00) - RH</v>
          </cell>
          <cell r="D1748" t="str">
            <v>AXIO/08-TLS-RH</v>
          </cell>
          <cell r="E1748" t="str">
            <v>TY01-3002C-00</v>
          </cell>
          <cell r="F1748" t="str">
            <v xml:space="preserve">COROLLA AXIO SALOON (08-10)</v>
          </cell>
          <cell r="G1748" t="str">
            <v>TOYOTA</v>
          </cell>
          <cell r="H1748" t="str">
            <v xml:space="preserve">ANCHUI TINCAI SILK CO. LTD</v>
          </cell>
          <cell r="I1748" t="str">
            <v>LENS</v>
          </cell>
          <cell r="J1748" t="str">
            <v>LENS</v>
          </cell>
          <cell r="K1748">
            <v>18</v>
          </cell>
          <cell r="L1748">
            <v>457.7</v>
          </cell>
          <cell r="M1748">
            <v>690</v>
          </cell>
        </row>
        <row r="1749">
          <cell r="A1749">
            <v>12497</v>
          </cell>
          <cell r="B1749">
            <v>12497</v>
          </cell>
          <cell r="C1749" t="str">
            <v xml:space="preserve">COROLLA AXIO SALOON (08-10) - TAIL LAMP (12-545) - LH</v>
          </cell>
          <cell r="D1749" t="str">
            <v>AXIO/08-TLA-LH</v>
          </cell>
          <cell r="E1749" t="str">
            <v>TY01-3002C</v>
          </cell>
          <cell r="F1749" t="str">
            <v xml:space="preserve">COROLLA AXIO SALOON (08-10)</v>
          </cell>
          <cell r="G1749" t="str">
            <v>TOYOTA</v>
          </cell>
          <cell r="H1749" t="str">
            <v xml:space="preserve">ANCHUI TINCAI SILK CO. LTD</v>
          </cell>
          <cell r="I1749" t="str">
            <v xml:space="preserve">TAIL LAMP</v>
          </cell>
          <cell r="J1749" t="str">
            <v xml:space="preserve">TAIL LAMP</v>
          </cell>
          <cell r="K1749">
            <v>65</v>
          </cell>
          <cell r="L1749">
            <v>1658</v>
          </cell>
          <cell r="M1749">
            <v>2490</v>
          </cell>
        </row>
        <row r="1750">
          <cell r="A1750">
            <v>12496</v>
          </cell>
          <cell r="B1750">
            <v>12496</v>
          </cell>
          <cell r="C1750" t="str">
            <v xml:space="preserve">COROLLA AXIO SALOON (08-10) - TAIL LAMP (12-545) - RH</v>
          </cell>
          <cell r="D1750" t="str">
            <v>AXIO/08-TLA-RH</v>
          </cell>
          <cell r="E1750" t="str">
            <v>TY01-3002C</v>
          </cell>
          <cell r="F1750" t="str">
            <v xml:space="preserve">COROLLA AXIO SALOON (08-10)</v>
          </cell>
          <cell r="G1750" t="str">
            <v>TOYOTA</v>
          </cell>
          <cell r="H1750" t="str">
            <v xml:space="preserve">ANCHUI TINCAI SILK CO. LTD</v>
          </cell>
          <cell r="I1750" t="str">
            <v xml:space="preserve">TAIL LAMP</v>
          </cell>
          <cell r="J1750" t="str">
            <v xml:space="preserve">TAIL LAMP</v>
          </cell>
          <cell r="K1750">
            <v>65</v>
          </cell>
          <cell r="L1750">
            <v>1658</v>
          </cell>
          <cell r="M1750">
            <v>2490</v>
          </cell>
        </row>
        <row r="1751">
          <cell r="A1751">
            <v>11727</v>
          </cell>
          <cell r="B1751" t="e">
            <v>#N/A</v>
          </cell>
          <cell r="C1751" t="str">
            <v xml:space="preserve">COROLLA AXIO/FIELDER (06-07) - GRILL (BLACK)</v>
          </cell>
          <cell r="D1751" t="str">
            <v>FIELDER/06-GRLB</v>
          </cell>
          <cell r="E1751" t="str">
            <v>TY01-3011A</v>
          </cell>
          <cell r="F1751" t="str">
            <v xml:space="preserve">COROLLA FIELDER (06-07)</v>
          </cell>
          <cell r="G1751" t="str">
            <v>TOYOTA</v>
          </cell>
          <cell r="H1751" t="str">
            <v xml:space="preserve">ANCHUI TINCAI SILK CO. LTD</v>
          </cell>
          <cell r="I1751" t="str">
            <v>GRILL</v>
          </cell>
          <cell r="J1751" t="str">
            <v>GRILL</v>
          </cell>
          <cell r="K1751">
            <v>8.65</v>
          </cell>
          <cell r="L1751">
            <v>1352</v>
          </cell>
          <cell r="M1751">
            <v>2100</v>
          </cell>
        </row>
        <row r="1752">
          <cell r="A1752">
            <v>11871</v>
          </cell>
          <cell r="B1752" t="e">
            <v>#N/A</v>
          </cell>
          <cell r="C1752" t="str">
            <v xml:space="preserve">COROLLA AXIO/FIELDER (06-07) - GRILL BADGE (CHROME)</v>
          </cell>
          <cell r="D1752" t="str">
            <v>FIELDER/06-BADGE</v>
          </cell>
          <cell r="E1752" t="str">
            <v xml:space="preserve">TY01-3011 BADGE</v>
          </cell>
          <cell r="F1752" t="str">
            <v xml:space="preserve">COROLLA FIELDER (06-07)</v>
          </cell>
          <cell r="G1752" t="str">
            <v>TOYOTA</v>
          </cell>
          <cell r="H1752" t="str">
            <v xml:space="preserve">ANCHUI TINCAI SILK CO. LTD</v>
          </cell>
          <cell r="I1752" t="str">
            <v>GRILL</v>
          </cell>
          <cell r="J1752" t="str">
            <v>GRILL</v>
          </cell>
          <cell r="K1752">
            <v>2</v>
          </cell>
          <cell r="L1752">
            <v>313</v>
          </cell>
          <cell r="M1752">
            <v>480</v>
          </cell>
        </row>
        <row r="1753">
          <cell r="A1753">
            <v>12984</v>
          </cell>
          <cell r="B1753" t="e">
            <v>#N/A</v>
          </cell>
          <cell r="C1753" t="str">
            <v xml:space="preserve">COROLLA AXIO/FIELDER (06-07) (BROKEN)- GRILL (BLACK)</v>
          </cell>
          <cell r="D1753" t="str">
            <v>FIELDER/06-GRLB</v>
          </cell>
          <cell r="E1753" t="str">
            <v>TY01-3011A</v>
          </cell>
          <cell r="F1753" t="str">
            <v xml:space="preserve">COROLLA FIELDER (06-07)</v>
          </cell>
          <cell r="G1753" t="str">
            <v>TOYOTA</v>
          </cell>
          <cell r="H1753" t="str">
            <v xml:space="preserve">ANCHUI TINCAI SILK CO. LTD</v>
          </cell>
          <cell r="I1753" t="str">
            <v>GRILL</v>
          </cell>
          <cell r="J1753" t="str">
            <v>GRILL</v>
          </cell>
          <cell r="K1753">
            <v>8.65</v>
          </cell>
          <cell r="L1753">
            <v>1292</v>
          </cell>
          <cell r="M1753">
            <v>2000</v>
          </cell>
        </row>
        <row r="1754">
          <cell r="A1754">
            <v>11241</v>
          </cell>
          <cell r="B1754">
            <v>11241</v>
          </cell>
          <cell r="C1754" t="str">
            <v xml:space="preserve">COROLLA CE96 - CORNER LAMP (212-1233) - LH</v>
          </cell>
          <cell r="D1754" t="str">
            <v>CE96-CLA-LH</v>
          </cell>
          <cell r="E1754" t="str">
            <v>212-1233</v>
          </cell>
          <cell r="G1754" t="str">
            <v>TOYOTA</v>
          </cell>
          <cell r="I1754" t="str">
            <v xml:space="preserve">CORNER LAMP</v>
          </cell>
          <cell r="J1754" t="str">
            <v xml:space="preserve">CORNER LAMP</v>
          </cell>
          <cell r="K1754">
            <v>7.5</v>
          </cell>
          <cell r="L1754">
            <v>191</v>
          </cell>
          <cell r="M1754">
            <v>290</v>
          </cell>
        </row>
        <row r="1755">
          <cell r="A1755">
            <v>11240</v>
          </cell>
          <cell r="B1755">
            <v>11240</v>
          </cell>
          <cell r="C1755" t="str">
            <v xml:space="preserve">COROLLA CE96 - CORNER LAMP (212-1233) - RH</v>
          </cell>
          <cell r="D1755" t="str">
            <v>CE96-CLA-RH</v>
          </cell>
          <cell r="E1755" t="str">
            <v>TY01-1503</v>
          </cell>
          <cell r="G1755" t="str">
            <v>TOYOTA</v>
          </cell>
          <cell r="I1755" t="str">
            <v xml:space="preserve">CORNER LAMP</v>
          </cell>
          <cell r="J1755" t="str">
            <v xml:space="preserve">CORNER LAMP</v>
          </cell>
          <cell r="K1755">
            <v>7.5</v>
          </cell>
          <cell r="L1755">
            <v>191</v>
          </cell>
          <cell r="M1755">
            <v>290</v>
          </cell>
        </row>
        <row r="1756">
          <cell r="A1756">
            <v>12056</v>
          </cell>
          <cell r="B1756">
            <v>12056</v>
          </cell>
          <cell r="C1756" t="str">
            <v xml:space="preserve">COROLLA CE96 - FRONT GRILL</v>
          </cell>
          <cell r="D1756" t="str">
            <v>CE96-GRL</v>
          </cell>
          <cell r="E1756" t="str">
            <v>TY01-1511</v>
          </cell>
          <cell r="F1756" t="str">
            <v xml:space="preserve">COROLLA CE96</v>
          </cell>
          <cell r="G1756" t="str">
            <v>TOYOTA</v>
          </cell>
          <cell r="H1756" t="str">
            <v xml:space="preserve">ANCHUI TINCAI SILK CO. LTD</v>
          </cell>
          <cell r="I1756" t="str">
            <v>GRILL</v>
          </cell>
          <cell r="J1756" t="str">
            <v>GRILL</v>
          </cell>
          <cell r="K1756">
            <v>25</v>
          </cell>
          <cell r="L1756">
            <v>581.25</v>
          </cell>
          <cell r="M1756">
            <v>870</v>
          </cell>
        </row>
        <row r="1757">
          <cell r="A1757">
            <v>13003</v>
          </cell>
          <cell r="B1757">
            <v>13003</v>
          </cell>
          <cell r="C1757" t="str">
            <v xml:space="preserve">COROLLA CE96 - FRONT GRILL LOGO</v>
          </cell>
          <cell r="D1757" t="str">
            <v>CE96-GRL-LOGO</v>
          </cell>
          <cell r="E1757" t="str">
            <v>TY01-1511-LOGO</v>
          </cell>
          <cell r="F1757" t="str">
            <v xml:space="preserve">COROLLA CE96</v>
          </cell>
          <cell r="G1757" t="str">
            <v>TOYOTA</v>
          </cell>
          <cell r="H1757" t="str">
            <v xml:space="preserve">ANCHUI TINCAI SILK CO. LTD</v>
          </cell>
          <cell r="I1757" t="str">
            <v xml:space="preserve">SIDE LAMPS &amp; LOGO</v>
          </cell>
          <cell r="J1757" t="str">
            <v xml:space="preserve">SIDE LAMPS &amp; LOGO</v>
          </cell>
          <cell r="K1757">
            <v>8.6199999999999992</v>
          </cell>
          <cell r="L1757">
            <v>170.18</v>
          </cell>
          <cell r="M1757">
            <v>300</v>
          </cell>
        </row>
        <row r="1758">
          <cell r="A1758">
            <v>11405</v>
          </cell>
          <cell r="B1758">
            <v>11405</v>
          </cell>
          <cell r="C1758" t="str">
            <v xml:space="preserve">COROLLA CE96 - LIGHT CASE - LH</v>
          </cell>
          <cell r="D1758" t="str">
            <v>CE96-LCS-LH</v>
          </cell>
          <cell r="E1758" t="str">
            <v>TY01-1501-01</v>
          </cell>
          <cell r="G1758" t="str">
            <v>TOYOTA</v>
          </cell>
          <cell r="I1758" t="str">
            <v xml:space="preserve">LIGHT CASE</v>
          </cell>
          <cell r="J1758" t="str">
            <v xml:space="preserve">LIGHT CASE</v>
          </cell>
          <cell r="K1758">
            <v>8</v>
          </cell>
          <cell r="L1758">
            <v>204</v>
          </cell>
          <cell r="M1758">
            <v>310</v>
          </cell>
        </row>
        <row r="1759">
          <cell r="A1759">
            <v>11406</v>
          </cell>
          <cell r="B1759">
            <v>11406</v>
          </cell>
          <cell r="C1759" t="str">
            <v xml:space="preserve">COROLLA CE96 - LIGHT CASE - RH</v>
          </cell>
          <cell r="D1759" t="str">
            <v>CE96-LCS-RH</v>
          </cell>
          <cell r="E1759" t="str">
            <v>TY01-1501-01</v>
          </cell>
          <cell r="G1759" t="str">
            <v>TOYOTA</v>
          </cell>
          <cell r="I1759" t="str">
            <v xml:space="preserve">LIGHT CASE</v>
          </cell>
          <cell r="J1759" t="str">
            <v xml:space="preserve">LIGHT CASE</v>
          </cell>
          <cell r="K1759">
            <v>8</v>
          </cell>
          <cell r="L1759">
            <v>204</v>
          </cell>
          <cell r="M1759">
            <v>310</v>
          </cell>
        </row>
        <row r="1760">
          <cell r="A1760">
            <v>10181</v>
          </cell>
          <cell r="B1760">
            <v>10181</v>
          </cell>
          <cell r="C1760" t="str">
            <v xml:space="preserve">COROLLA CE96 - TAIL LAMP - LH</v>
          </cell>
          <cell r="D1760" t="str">
            <v>CE96-TLA-LH</v>
          </cell>
          <cell r="E1760" t="str">
            <v>TY01-1502</v>
          </cell>
          <cell r="G1760" t="str">
            <v>TOYOTA</v>
          </cell>
          <cell r="H1760" t="str">
            <v xml:space="preserve">ANCHUI TINCAI SILK CO. LTD</v>
          </cell>
          <cell r="I1760" t="str">
            <v xml:space="preserve">TAIL LAMP</v>
          </cell>
          <cell r="J1760" t="str">
            <v xml:space="preserve">TAIL LAMP</v>
          </cell>
          <cell r="K1760">
            <v>16</v>
          </cell>
          <cell r="L1760">
            <v>408</v>
          </cell>
          <cell r="M1760">
            <v>610</v>
          </cell>
        </row>
        <row r="1761">
          <cell r="A1761">
            <v>10180</v>
          </cell>
          <cell r="B1761">
            <v>10180</v>
          </cell>
          <cell r="C1761" t="str">
            <v xml:space="preserve">COROLLA CE96 - TAIL LAMP - RH</v>
          </cell>
          <cell r="D1761" t="str">
            <v>CE96-TLA-RH</v>
          </cell>
          <cell r="E1761" t="str">
            <v>TY01-1502</v>
          </cell>
          <cell r="G1761" t="str">
            <v>TOYOTA</v>
          </cell>
          <cell r="H1761" t="str">
            <v xml:space="preserve">ANCHUI TINCAI SILK CO. LTD</v>
          </cell>
          <cell r="I1761" t="str">
            <v xml:space="preserve">TAIL LAMP</v>
          </cell>
          <cell r="J1761" t="str">
            <v xml:space="preserve">TAIL LAMP</v>
          </cell>
          <cell r="K1761">
            <v>16</v>
          </cell>
          <cell r="L1761">
            <v>408</v>
          </cell>
          <cell r="M1761">
            <v>610</v>
          </cell>
        </row>
        <row r="1762">
          <cell r="A1762">
            <v>13025</v>
          </cell>
          <cell r="B1762">
            <v>13025</v>
          </cell>
          <cell r="C1762" t="str">
            <v xml:space="preserve">COROLLA CONQUEST AE92 - BUMPER LAMP - LH</v>
          </cell>
          <cell r="D1762" t="str">
            <v>AE92/BLA-LH</v>
          </cell>
          <cell r="E1762" t="str">
            <v>TY01-0804</v>
          </cell>
          <cell r="G1762" t="str">
            <v>TOYOTA</v>
          </cell>
          <cell r="H1762" t="str">
            <v xml:space="preserve">ANCHUI TINCAI SILK CO. LTD</v>
          </cell>
          <cell r="I1762" t="str">
            <v xml:space="preserve">BUMPER LAMP</v>
          </cell>
          <cell r="J1762" t="str">
            <v xml:space="preserve">BUMPER LAMP</v>
          </cell>
          <cell r="K1762">
            <v>0.9</v>
          </cell>
          <cell r="L1762">
            <v>141</v>
          </cell>
          <cell r="M1762">
            <v>220</v>
          </cell>
        </row>
        <row r="1763">
          <cell r="A1763">
            <v>13024</v>
          </cell>
          <cell r="B1763">
            <v>13024</v>
          </cell>
          <cell r="C1763" t="str">
            <v xml:space="preserve">COROLLA CONQUEST AE92 - BUMPER LAMP - RH</v>
          </cell>
          <cell r="D1763" t="str">
            <v>AE92/BLA-RH</v>
          </cell>
          <cell r="E1763" t="str">
            <v>TY01-0804</v>
          </cell>
          <cell r="G1763" t="str">
            <v>TOYOTA</v>
          </cell>
          <cell r="H1763" t="str">
            <v xml:space="preserve">ANCHUI TINCAI SILK CO. LTD</v>
          </cell>
          <cell r="I1763" t="str">
            <v xml:space="preserve">BUMPER LAMP</v>
          </cell>
          <cell r="J1763" t="str">
            <v xml:space="preserve">BUMPER LAMP</v>
          </cell>
          <cell r="K1763">
            <v>0.9</v>
          </cell>
          <cell r="L1763">
            <v>141</v>
          </cell>
          <cell r="M1763">
            <v>220</v>
          </cell>
        </row>
        <row r="1764">
          <cell r="A1764">
            <v>12999</v>
          </cell>
          <cell r="B1764">
            <v>12999</v>
          </cell>
          <cell r="C1764" t="str">
            <v xml:space="preserve">COROLLA CONQUEST AE92 - CORNER LAMP - LH</v>
          </cell>
          <cell r="D1764" t="str">
            <v>AE92/CLA-LH</v>
          </cell>
          <cell r="E1764" t="str">
            <v>TY01-0803</v>
          </cell>
          <cell r="G1764" t="str">
            <v>TOYOTA</v>
          </cell>
          <cell r="H1764" t="str">
            <v xml:space="preserve">ANCHUI TINCAI SILK CO. LTD</v>
          </cell>
          <cell r="I1764" t="str">
            <v xml:space="preserve">CORNER LAMP</v>
          </cell>
          <cell r="J1764" t="str">
            <v xml:space="preserve">CORNER LAMP</v>
          </cell>
          <cell r="K1764">
            <v>1.73</v>
          </cell>
          <cell r="L1764">
            <v>270</v>
          </cell>
          <cell r="M1764">
            <v>420</v>
          </cell>
        </row>
        <row r="1765">
          <cell r="A1765">
            <v>13000</v>
          </cell>
          <cell r="B1765">
            <v>13000</v>
          </cell>
          <cell r="C1765" t="str">
            <v xml:space="preserve">COROLLA CONQUEST AE92 - CORNER LAMP - RH</v>
          </cell>
          <cell r="D1765" t="str">
            <v>AE92/CLA-RH</v>
          </cell>
          <cell r="E1765" t="str">
            <v>TY01-0803</v>
          </cell>
          <cell r="G1765" t="str">
            <v>TOYOTA</v>
          </cell>
          <cell r="H1765" t="str">
            <v xml:space="preserve">ANCHUI TINCAI SILK CO. LTD</v>
          </cell>
          <cell r="I1765" t="str">
            <v xml:space="preserve">CORNER LAMP</v>
          </cell>
          <cell r="J1765" t="str">
            <v xml:space="preserve">CORNER LAMP</v>
          </cell>
          <cell r="K1765">
            <v>1.73</v>
          </cell>
          <cell r="L1765">
            <v>270</v>
          </cell>
          <cell r="M1765">
            <v>420</v>
          </cell>
        </row>
        <row r="1766">
          <cell r="A1766">
            <v>10259</v>
          </cell>
          <cell r="B1766">
            <v>10259</v>
          </cell>
          <cell r="C1766" t="str">
            <v xml:space="preserve">COROLLA FIELDER (01-02) - TAIL LAMP - LH</v>
          </cell>
          <cell r="D1766" t="str">
            <v>FIELDER/01-TLA-LH</v>
          </cell>
          <cell r="E1766" t="str">
            <v>TY01-1802B</v>
          </cell>
          <cell r="G1766" t="str">
            <v>TOYOTA</v>
          </cell>
          <cell r="H1766" t="str">
            <v xml:space="preserve">ANCHUI TINCAI SILK CO. LTD</v>
          </cell>
          <cell r="I1766" t="str">
            <v xml:space="preserve">TAIL LAMP</v>
          </cell>
          <cell r="J1766" t="str">
            <v xml:space="preserve">TAIL LAMP</v>
          </cell>
          <cell r="K1766">
            <v>35</v>
          </cell>
          <cell r="L1766">
            <v>893</v>
          </cell>
          <cell r="M1766">
            <v>1340</v>
          </cell>
        </row>
        <row r="1767">
          <cell r="A1767">
            <v>10258</v>
          </cell>
          <cell r="B1767">
            <v>10258</v>
          </cell>
          <cell r="C1767" t="str">
            <v xml:space="preserve">COROLLA FIELDER (01-02) - TAIL LAMP - RH</v>
          </cell>
          <cell r="D1767" t="str">
            <v>FIELDER/01-TLA-RH</v>
          </cell>
          <cell r="E1767" t="str">
            <v>TY01-1802B</v>
          </cell>
          <cell r="G1767" t="str">
            <v>TOYOTA</v>
          </cell>
          <cell r="H1767" t="str">
            <v xml:space="preserve">ANCHUI TINCAI SILK CO. LTD</v>
          </cell>
          <cell r="I1767" t="str">
            <v xml:space="preserve">TAIL LAMP</v>
          </cell>
          <cell r="J1767" t="str">
            <v xml:space="preserve">TAIL LAMP</v>
          </cell>
          <cell r="K1767">
            <v>35</v>
          </cell>
          <cell r="L1767">
            <v>893</v>
          </cell>
          <cell r="M1767">
            <v>1340</v>
          </cell>
        </row>
        <row r="1768">
          <cell r="A1768">
            <v>12299</v>
          </cell>
          <cell r="B1768" t="e">
            <v>#N/A</v>
          </cell>
          <cell r="C1768" t="str">
            <v xml:space="preserve">COROLLA FIELDER (01-02) - TAIL LAMP (BROKEN) - RH</v>
          </cell>
          <cell r="D1768" t="str">
            <v>FIELDER/01-TLA-RH</v>
          </cell>
          <cell r="E1768" t="str">
            <v>TY01-1802B</v>
          </cell>
          <cell r="G1768" t="str">
            <v>TOYOTA</v>
          </cell>
          <cell r="I1768" t="str">
            <v xml:space="preserve">TAIL LAMP</v>
          </cell>
          <cell r="J1768" t="str">
            <v xml:space="preserve">TAIL LAMP</v>
          </cell>
          <cell r="K1768">
            <v>4.92</v>
          </cell>
          <cell r="L1768">
            <v>735</v>
          </cell>
          <cell r="M1768">
            <v>1140</v>
          </cell>
        </row>
        <row r="1769">
          <cell r="A1769">
            <v>11415</v>
          </cell>
          <cell r="B1769">
            <v>11415</v>
          </cell>
          <cell r="C1769" t="str">
            <v xml:space="preserve">COROLLA FIELDER (01-02) - TAIL LENS - LH</v>
          </cell>
          <cell r="D1769" t="str">
            <v>FIELDER/01-TLS-LH</v>
          </cell>
          <cell r="E1769" t="str">
            <v>TY01-1802B-00</v>
          </cell>
          <cell r="G1769" t="str">
            <v>TOYOTA</v>
          </cell>
          <cell r="I1769" t="str">
            <v>LENS</v>
          </cell>
          <cell r="J1769" t="str">
            <v>LENS</v>
          </cell>
          <cell r="K1769">
            <v>18</v>
          </cell>
          <cell r="L1769">
            <v>435</v>
          </cell>
          <cell r="M1769">
            <v>650</v>
          </cell>
        </row>
        <row r="1770">
          <cell r="A1770">
            <v>11416</v>
          </cell>
          <cell r="B1770">
            <v>11416</v>
          </cell>
          <cell r="C1770" t="str">
            <v xml:space="preserve">COROLLA FIELDER (01-02) - TAIL LENS - RH</v>
          </cell>
          <cell r="D1770" t="str">
            <v>FIELDER/01-TLS-RH</v>
          </cell>
          <cell r="E1770" t="str">
            <v>TY01-1802B-00</v>
          </cell>
          <cell r="G1770" t="str">
            <v>TOYOTA</v>
          </cell>
          <cell r="I1770" t="str">
            <v>LENS</v>
          </cell>
          <cell r="J1770" t="str">
            <v>LENS</v>
          </cell>
          <cell r="K1770">
            <v>18</v>
          </cell>
          <cell r="L1770">
            <v>435</v>
          </cell>
          <cell r="M1770">
            <v>650</v>
          </cell>
        </row>
        <row r="1771">
          <cell r="A1771">
            <v>12268</v>
          </cell>
          <cell r="B1771" t="e">
            <v>#N/A</v>
          </cell>
          <cell r="C1771" t="str">
            <v xml:space="preserve">COROLLA FIELDER (01-02) - TAIL LENS (BROKEN) - LH</v>
          </cell>
          <cell r="D1771" t="str">
            <v>FIELDER/01-TLS-LH</v>
          </cell>
          <cell r="E1771" t="str">
            <v>00-TY01-1802B</v>
          </cell>
          <cell r="G1771" t="str">
            <v>TOYOTA</v>
          </cell>
          <cell r="I1771" t="str">
            <v>LENS</v>
          </cell>
          <cell r="J1771" t="str">
            <v>LENS</v>
          </cell>
          <cell r="K1771">
            <v>2.42</v>
          </cell>
          <cell r="L1771">
            <v>361</v>
          </cell>
          <cell r="M1771">
            <v>560</v>
          </cell>
        </row>
        <row r="1772">
          <cell r="A1772">
            <v>12269</v>
          </cell>
          <cell r="B1772" t="e">
            <v>#N/A</v>
          </cell>
          <cell r="C1772" t="str">
            <v xml:space="preserve">COROLLA FIELDER (01-02) - TAIL LENS (BROKEN) - RH</v>
          </cell>
          <cell r="D1772" t="str">
            <v>FIELDER/01-TLS-RH</v>
          </cell>
          <cell r="E1772" t="str">
            <v>00-TY01-1802B</v>
          </cell>
          <cell r="G1772" t="str">
            <v>TOYOTA</v>
          </cell>
          <cell r="I1772" t="str">
            <v>LENS</v>
          </cell>
          <cell r="J1772" t="str">
            <v>LENS</v>
          </cell>
          <cell r="K1772">
            <v>2.42</v>
          </cell>
          <cell r="L1772">
            <v>361</v>
          </cell>
          <cell r="M1772">
            <v>560</v>
          </cell>
        </row>
        <row r="1773">
          <cell r="A1773">
            <v>12950</v>
          </cell>
          <cell r="B1773" t="e">
            <v>#N/A</v>
          </cell>
          <cell r="C1773" t="str">
            <v xml:space="preserve">COROLLA FIELDER (01-02) (BROKEN)- TAIL LAMP - LH</v>
          </cell>
          <cell r="D1773" t="str">
            <v>FIELDER/01-TLA-LH</v>
          </cell>
          <cell r="E1773" t="str">
            <v>TY01-1802B</v>
          </cell>
          <cell r="G1773" t="str">
            <v>TOYOTA</v>
          </cell>
          <cell r="H1773" t="str">
            <v xml:space="preserve">ANCHUI TINCAI SILK CO. LTD</v>
          </cell>
          <cell r="I1773" t="str">
            <v xml:space="preserve">TAIL LAMP</v>
          </cell>
          <cell r="J1773" t="str">
            <v xml:space="preserve">TAIL LAMP</v>
          </cell>
          <cell r="K1773">
            <v>4.92</v>
          </cell>
          <cell r="L1773">
            <v>677</v>
          </cell>
          <cell r="M1773">
            <v>1050</v>
          </cell>
        </row>
        <row r="1774">
          <cell r="A1774">
            <v>10283</v>
          </cell>
          <cell r="B1774">
            <v>10283</v>
          </cell>
          <cell r="C1774" t="str">
            <v xml:space="preserve">COROLLA FIELDER (04-06) - TAIL LAMP - LH</v>
          </cell>
          <cell r="D1774" t="str">
            <v>FIELDER/04-TLA-LH</v>
          </cell>
          <cell r="E1774" t="str">
            <v>TY01-2802C</v>
          </cell>
          <cell r="G1774" t="str">
            <v>TOYOTA</v>
          </cell>
          <cell r="H1774" t="str">
            <v xml:space="preserve">ANCHUI TINCAI SILK CO. LTD</v>
          </cell>
          <cell r="I1774" t="str">
            <v xml:space="preserve">TAIL LAMP</v>
          </cell>
          <cell r="J1774" t="str">
            <v xml:space="preserve">TAIL LAMP</v>
          </cell>
          <cell r="K1774">
            <v>65</v>
          </cell>
          <cell r="L1774">
            <v>1652.82</v>
          </cell>
          <cell r="M1774">
            <v>2500</v>
          </cell>
        </row>
        <row r="1775">
          <cell r="A1775">
            <v>10282</v>
          </cell>
          <cell r="B1775">
            <v>10282</v>
          </cell>
          <cell r="C1775" t="str">
            <v xml:space="preserve">COROLLA FIELDER (04-06) - TAIL LAMP - RH</v>
          </cell>
          <cell r="D1775" t="str">
            <v>FIELDER/04-TLA-RH</v>
          </cell>
          <cell r="E1775" t="str">
            <v>TY01-2802C</v>
          </cell>
          <cell r="G1775" t="str">
            <v>TOYOTA</v>
          </cell>
          <cell r="H1775" t="str">
            <v xml:space="preserve">ANCHUI TINCAI SILK CO. LTD</v>
          </cell>
          <cell r="I1775" t="str">
            <v xml:space="preserve">TAIL LAMP</v>
          </cell>
          <cell r="J1775" t="str">
            <v xml:space="preserve">TAIL LAMP</v>
          </cell>
          <cell r="K1775">
            <v>65</v>
          </cell>
          <cell r="L1775">
            <v>1652.82</v>
          </cell>
          <cell r="M1775">
            <v>2500</v>
          </cell>
        </row>
        <row r="1776">
          <cell r="A1776">
            <v>11422</v>
          </cell>
          <cell r="B1776">
            <v>11422</v>
          </cell>
          <cell r="C1776" t="str">
            <v xml:space="preserve">COROLLA FIELDER (04-06) - TAIL LENS - LH</v>
          </cell>
          <cell r="D1776" t="str">
            <v>FIELDER/04-TLS-LH</v>
          </cell>
          <cell r="E1776" t="str">
            <v>TY01-2802C-00</v>
          </cell>
          <cell r="G1776" t="str">
            <v>TOYOTA</v>
          </cell>
          <cell r="I1776" t="str">
            <v>LENS</v>
          </cell>
          <cell r="J1776" t="str">
            <v>LENS</v>
          </cell>
          <cell r="K1776">
            <v>18</v>
          </cell>
          <cell r="L1776">
            <v>435</v>
          </cell>
          <cell r="M1776">
            <v>650</v>
          </cell>
        </row>
        <row r="1777">
          <cell r="A1777">
            <v>11423</v>
          </cell>
          <cell r="B1777">
            <v>11423</v>
          </cell>
          <cell r="C1777" t="str">
            <v xml:space="preserve">COROLLA FIELDER (04-06) - TAIL LENS - RH</v>
          </cell>
          <cell r="D1777" t="str">
            <v>FIELDER/04-TLS-RH</v>
          </cell>
          <cell r="E1777" t="str">
            <v>TY01-2802C-00</v>
          </cell>
          <cell r="G1777" t="str">
            <v>TOYOTA</v>
          </cell>
          <cell r="I1777" t="str">
            <v>LENS</v>
          </cell>
          <cell r="J1777" t="str">
            <v>LENS</v>
          </cell>
          <cell r="K1777">
            <v>18</v>
          </cell>
          <cell r="L1777">
            <v>418.5</v>
          </cell>
          <cell r="M1777">
            <v>650</v>
          </cell>
        </row>
        <row r="1778">
          <cell r="A1778">
            <v>12276</v>
          </cell>
          <cell r="B1778" t="e">
            <v>#N/A</v>
          </cell>
          <cell r="C1778" t="str">
            <v xml:space="preserve">COROLLA FIELDER (04-06) - TAIL LENS (BROKEN) - LH</v>
          </cell>
          <cell r="D1778" t="str">
            <v>FIELDER/04-TLS-LH/B</v>
          </cell>
          <cell r="E1778" t="str">
            <v>00-TY01-2802C</v>
          </cell>
          <cell r="G1778" t="str">
            <v>TOYOTA</v>
          </cell>
          <cell r="I1778" t="str">
            <v>LENS</v>
          </cell>
          <cell r="J1778" t="str">
            <v>LENS</v>
          </cell>
          <cell r="K1778">
            <v>2.42</v>
          </cell>
          <cell r="L1778">
            <v>361</v>
          </cell>
          <cell r="M1778">
            <v>560</v>
          </cell>
        </row>
        <row r="1779">
          <cell r="A1779">
            <v>12277</v>
          </cell>
          <cell r="B1779" t="e">
            <v>#N/A</v>
          </cell>
          <cell r="C1779" t="str">
            <v xml:space="preserve">COROLLA FIELDER (04-06) - TAIL LENS (BROKEN) - RH</v>
          </cell>
          <cell r="D1779" t="str">
            <v>FIELDER/04-TLS-RH/B</v>
          </cell>
          <cell r="E1779" t="str">
            <v>00-TY01-2802C</v>
          </cell>
          <cell r="G1779" t="str">
            <v>TOYOTA</v>
          </cell>
          <cell r="I1779" t="str">
            <v>LENS</v>
          </cell>
          <cell r="J1779" t="str">
            <v>LENS</v>
          </cell>
          <cell r="K1779">
            <v>2.42</v>
          </cell>
          <cell r="L1779">
            <v>361</v>
          </cell>
          <cell r="M1779">
            <v>560</v>
          </cell>
        </row>
        <row r="1780">
          <cell r="A1780">
            <v>11726</v>
          </cell>
          <cell r="B1780">
            <v>11726</v>
          </cell>
          <cell r="C1780" t="str">
            <v xml:space="preserve">COROLLA FIELDER (06-07) - GRILL (CHROME)</v>
          </cell>
          <cell r="D1780" t="str">
            <v>FIELDER/06-GRLC</v>
          </cell>
          <cell r="E1780" t="str">
            <v>TY01-3011D</v>
          </cell>
          <cell r="F1780" t="str">
            <v xml:space="preserve">COROLLA FIELDER (06-07)</v>
          </cell>
          <cell r="G1780" t="str">
            <v>TOYOTA</v>
          </cell>
          <cell r="H1780" t="str">
            <v xml:space="preserve">ANCHUI TINCAI SILK CO. LTD</v>
          </cell>
          <cell r="I1780" t="str">
            <v>GRILL</v>
          </cell>
          <cell r="J1780" t="str">
            <v>GRILL</v>
          </cell>
          <cell r="K1780">
            <v>70</v>
          </cell>
          <cell r="L1780">
            <v>1904</v>
          </cell>
          <cell r="M1780">
            <v>2860</v>
          </cell>
        </row>
        <row r="1781">
          <cell r="A1781">
            <v>11200</v>
          </cell>
          <cell r="B1781">
            <v>11200</v>
          </cell>
          <cell r="C1781" t="str">
            <v xml:space="preserve">COROLLA FIELDER (06-07) - TAIL LAMP - LH</v>
          </cell>
          <cell r="D1781" t="str">
            <v>FIELDER/06-TLA-LH</v>
          </cell>
          <cell r="E1781" t="str">
            <v>TY01-3002B</v>
          </cell>
          <cell r="F1781" t="str">
            <v>TOYOTA</v>
          </cell>
          <cell r="G1781" t="str">
            <v>TOYOTA</v>
          </cell>
          <cell r="I1781" t="str">
            <v xml:space="preserve">TAIL LAMP</v>
          </cell>
          <cell r="J1781" t="str">
            <v xml:space="preserve">TAIL LAMP</v>
          </cell>
          <cell r="K1781">
            <v>62</v>
          </cell>
          <cell r="L1781">
            <v>1576.54</v>
          </cell>
          <cell r="M1781">
            <v>2400</v>
          </cell>
        </row>
        <row r="1782">
          <cell r="A1782">
            <v>11199</v>
          </cell>
          <cell r="B1782">
            <v>11199</v>
          </cell>
          <cell r="C1782" t="str">
            <v xml:space="preserve">COROLLA FIELDER (06-07) - TAIL LAMP - RH</v>
          </cell>
          <cell r="D1782" t="str">
            <v>FIELDER/06-TLA-RH</v>
          </cell>
          <cell r="E1782" t="str">
            <v>TY01-3002B</v>
          </cell>
          <cell r="F1782" t="str">
            <v>TOYOTA</v>
          </cell>
          <cell r="G1782" t="str">
            <v>TOYOTA</v>
          </cell>
          <cell r="I1782" t="str">
            <v xml:space="preserve">TAIL LAMP</v>
          </cell>
          <cell r="J1782" t="str">
            <v xml:space="preserve">TAIL LAMP</v>
          </cell>
          <cell r="K1782">
            <v>62</v>
          </cell>
          <cell r="L1782">
            <v>1576.54</v>
          </cell>
          <cell r="M1782">
            <v>2400</v>
          </cell>
        </row>
        <row r="1783">
          <cell r="A1783">
            <v>11869</v>
          </cell>
          <cell r="B1783">
            <v>11869</v>
          </cell>
          <cell r="C1783" t="str">
            <v xml:space="preserve">COROLLA FIELDER (06-07) - TAIL LENS - LH</v>
          </cell>
          <cell r="D1783" t="str">
            <v>FIELDER/06-TLS-LH</v>
          </cell>
          <cell r="E1783" t="str">
            <v>TY01-3002B-00</v>
          </cell>
          <cell r="F1783" t="str">
            <v>TOYOTA</v>
          </cell>
          <cell r="G1783" t="str">
            <v>TOYOTA</v>
          </cell>
          <cell r="H1783" t="str">
            <v xml:space="preserve">ANCHUI TINCAI SILK CO. LTD</v>
          </cell>
          <cell r="I1783" t="str">
            <v>LENS</v>
          </cell>
          <cell r="J1783" t="str">
            <v>LENS</v>
          </cell>
          <cell r="K1783">
            <v>18</v>
          </cell>
          <cell r="L1783">
            <v>459</v>
          </cell>
          <cell r="M1783">
            <v>690</v>
          </cell>
        </row>
        <row r="1784">
          <cell r="A1784">
            <v>11868</v>
          </cell>
          <cell r="B1784">
            <v>11868</v>
          </cell>
          <cell r="C1784" t="str">
            <v xml:space="preserve">COROLLA FIELDER (06-07) - TAIL LENS - RH</v>
          </cell>
          <cell r="D1784" t="str">
            <v>FIELDER/06-TLS-RH</v>
          </cell>
          <cell r="E1784" t="str">
            <v>TY01-3002B-00</v>
          </cell>
          <cell r="F1784" t="str">
            <v>TOYOTA</v>
          </cell>
          <cell r="G1784" t="str">
            <v>TOYOTA</v>
          </cell>
          <cell r="H1784" t="str">
            <v xml:space="preserve">ANCHUI TINCAI SILK CO. LTD</v>
          </cell>
          <cell r="I1784" t="str">
            <v>LENS</v>
          </cell>
          <cell r="J1784" t="str">
            <v>LENS</v>
          </cell>
          <cell r="K1784">
            <v>18</v>
          </cell>
          <cell r="L1784">
            <v>459</v>
          </cell>
          <cell r="M1784">
            <v>690</v>
          </cell>
        </row>
        <row r="1785">
          <cell r="A1785">
            <v>14207</v>
          </cell>
          <cell r="B1785">
            <v>14207</v>
          </cell>
          <cell r="C1785" t="str">
            <v xml:space="preserve">COROLLA FIELDER (06-10) - FRONT BUMPER</v>
          </cell>
          <cell r="D1785" t="str">
            <v>FIELDER/08-BPRF</v>
          </cell>
          <cell r="E1785" t="str">
            <v>TY01-3007B</v>
          </cell>
          <cell r="F1785" t="str">
            <v>FIELDER/06-BPRF</v>
          </cell>
          <cell r="G1785" t="str">
            <v>TOYOTA</v>
          </cell>
          <cell r="H1785" t="str">
            <v xml:space="preserve">ANCHUI TINCAI SILK CO. LTD</v>
          </cell>
          <cell r="I1785" t="str">
            <v>BUMPER</v>
          </cell>
          <cell r="J1785" t="str">
            <v>BUMPER</v>
          </cell>
          <cell r="K1785">
            <v>100</v>
          </cell>
          <cell r="L1785">
            <v>2542.8000000000002</v>
          </cell>
          <cell r="M1785">
            <v>5000</v>
          </cell>
        </row>
        <row r="1786">
          <cell r="A1786">
            <v>13771</v>
          </cell>
          <cell r="B1786">
            <v>13771</v>
          </cell>
          <cell r="C1786" t="str">
            <v xml:space="preserve">COROLLA FIELDER (06-10) - FRONT BUMPER GRILL</v>
          </cell>
          <cell r="D1786" t="str">
            <v>FIELDER/08-BPRGRL</v>
          </cell>
          <cell r="E1786" t="str">
            <v>TY01-3007B-2</v>
          </cell>
          <cell r="F1786" t="str">
            <v>FIELDER/06-BPRF</v>
          </cell>
          <cell r="G1786" t="str">
            <v>TOYOTA</v>
          </cell>
          <cell r="H1786" t="str">
            <v xml:space="preserve">ANCHUI TINCAI SILK CO. LTD</v>
          </cell>
          <cell r="I1786" t="str">
            <v>BUMPER</v>
          </cell>
          <cell r="K1786">
            <v>25</v>
          </cell>
          <cell r="L1786">
            <v>638</v>
          </cell>
          <cell r="M1786">
            <v>960</v>
          </cell>
        </row>
        <row r="1787">
          <cell r="A1787">
            <v>12589</v>
          </cell>
          <cell r="B1787">
            <v>12589</v>
          </cell>
          <cell r="C1787" t="str">
            <v xml:space="preserve">COROLLA FIELDER (08-10) - TAIL LAMP (13-100) - LH</v>
          </cell>
          <cell r="D1787" t="str">
            <v>FIELDER/08-TLA-LH</v>
          </cell>
          <cell r="E1787" t="str">
            <v>TY01-3002D</v>
          </cell>
          <cell r="F1787" t="str">
            <v>TOYOTA</v>
          </cell>
          <cell r="G1787" t="str">
            <v>TOYOTA</v>
          </cell>
          <cell r="H1787" t="str">
            <v xml:space="preserve">ANCHUI TINCAI SILK CO. LTD</v>
          </cell>
          <cell r="I1787" t="str">
            <v xml:space="preserve">TAIL LAMP</v>
          </cell>
          <cell r="J1787" t="str">
            <v xml:space="preserve">TAIL LAMP</v>
          </cell>
          <cell r="K1787">
            <v>90</v>
          </cell>
          <cell r="L1787">
            <v>2295</v>
          </cell>
          <cell r="M1787">
            <v>3440</v>
          </cell>
        </row>
        <row r="1788">
          <cell r="A1788">
            <v>12588</v>
          </cell>
          <cell r="B1788">
            <v>12588</v>
          </cell>
          <cell r="C1788" t="str">
            <v xml:space="preserve">COROLLA FIELDER (08-10) - TAIL LAMP (13-100) - RH</v>
          </cell>
          <cell r="D1788" t="str">
            <v>FIELDER/08-TLA-RH</v>
          </cell>
          <cell r="E1788" t="str">
            <v>TY01-3002D</v>
          </cell>
          <cell r="F1788" t="str">
            <v>TOYOTA</v>
          </cell>
          <cell r="G1788" t="str">
            <v>TOYOTA</v>
          </cell>
          <cell r="H1788" t="str">
            <v xml:space="preserve">ANCHUI TINCAI SILK CO. LTD</v>
          </cell>
          <cell r="I1788" t="str">
            <v xml:space="preserve">TAIL LAMP</v>
          </cell>
          <cell r="J1788" t="str">
            <v xml:space="preserve">TAIL LAMP</v>
          </cell>
          <cell r="K1788">
            <v>90</v>
          </cell>
          <cell r="L1788">
            <v>2295</v>
          </cell>
          <cell r="M1788">
            <v>3440</v>
          </cell>
        </row>
        <row r="1789">
          <cell r="A1789">
            <v>12718</v>
          </cell>
          <cell r="B1789">
            <v>12718</v>
          </cell>
          <cell r="C1789" t="str">
            <v xml:space="preserve">COROLLA FIELDER (08-10) - TAIL LAMP (CLEAR) - LH</v>
          </cell>
          <cell r="D1789" t="str">
            <v>FIELDER/08-TLAC-LH</v>
          </cell>
          <cell r="E1789" t="str">
            <v>TY01-3002D-W</v>
          </cell>
          <cell r="F1789" t="str">
            <v>TOYOTA</v>
          </cell>
          <cell r="G1789" t="str">
            <v>TOYOTA</v>
          </cell>
          <cell r="H1789" t="str">
            <v xml:space="preserve">ANCHUI TINCAI SILK CO. LTD</v>
          </cell>
          <cell r="I1789" t="str">
            <v xml:space="preserve">TAIL LAMP</v>
          </cell>
          <cell r="J1789" t="str">
            <v xml:space="preserve">TAIL LAMP</v>
          </cell>
          <cell r="K1789">
            <v>100</v>
          </cell>
          <cell r="L1789">
            <v>2325</v>
          </cell>
          <cell r="M1789">
            <v>3600</v>
          </cell>
        </row>
        <row r="1790">
          <cell r="A1790">
            <v>12717</v>
          </cell>
          <cell r="B1790">
            <v>12717</v>
          </cell>
          <cell r="C1790" t="str">
            <v xml:space="preserve">COROLLA FIELDER (08-10) - TAIL LAMP (CLEAR) - RH</v>
          </cell>
          <cell r="D1790" t="str">
            <v>FIELDER/08-TLAC-RH</v>
          </cell>
          <cell r="E1790" t="str">
            <v>TY01-3002D-W</v>
          </cell>
          <cell r="F1790" t="str">
            <v>TOYOTA</v>
          </cell>
          <cell r="G1790" t="str">
            <v>TOYOTA</v>
          </cell>
          <cell r="H1790" t="str">
            <v xml:space="preserve">ANCHUI TINCAI SILK CO. LTD</v>
          </cell>
          <cell r="I1790" t="str">
            <v xml:space="preserve">TAIL LAMP</v>
          </cell>
          <cell r="J1790" t="str">
            <v xml:space="preserve">TAIL LAMP</v>
          </cell>
          <cell r="K1790">
            <v>100</v>
          </cell>
          <cell r="L1790">
            <v>2325</v>
          </cell>
          <cell r="M1790">
            <v>3600</v>
          </cell>
        </row>
        <row r="1791">
          <cell r="A1791">
            <v>12591</v>
          </cell>
          <cell r="B1791">
            <v>12591</v>
          </cell>
          <cell r="C1791" t="str">
            <v xml:space="preserve">COROLLA FIELDER (08-10) - TAIL LENS (13-100) - LH</v>
          </cell>
          <cell r="D1791" t="str">
            <v>FIELDER/08-TLS-LH</v>
          </cell>
          <cell r="E1791" t="str">
            <v>TY01-3002D-00</v>
          </cell>
          <cell r="F1791" t="str">
            <v>TOYOTA</v>
          </cell>
          <cell r="G1791" t="str">
            <v>TOYOTA</v>
          </cell>
          <cell r="H1791" t="str">
            <v xml:space="preserve">ANCHUI TINCAI SILK CO. LTD</v>
          </cell>
          <cell r="I1791" t="str">
            <v>LENS</v>
          </cell>
          <cell r="J1791" t="str">
            <v>LENS</v>
          </cell>
          <cell r="K1791">
            <v>18</v>
          </cell>
          <cell r="L1791">
            <v>435</v>
          </cell>
          <cell r="M1791">
            <v>650</v>
          </cell>
        </row>
        <row r="1792">
          <cell r="A1792">
            <v>12590</v>
          </cell>
          <cell r="B1792">
            <v>12590</v>
          </cell>
          <cell r="C1792" t="str">
            <v xml:space="preserve">COROLLA FIELDER (08-10) - TAIL LENS (13-100) - RH</v>
          </cell>
          <cell r="D1792" t="str">
            <v>FIELDER/08-TLS-RH</v>
          </cell>
          <cell r="E1792" t="str">
            <v>TY01-3002D-00</v>
          </cell>
          <cell r="F1792" t="str">
            <v>TOYOTA</v>
          </cell>
          <cell r="G1792" t="str">
            <v>TOYOTA</v>
          </cell>
          <cell r="H1792" t="str">
            <v xml:space="preserve">ANCHUI TINCAI SILK CO. LTD</v>
          </cell>
          <cell r="I1792" t="str">
            <v>LENS</v>
          </cell>
          <cell r="J1792" t="str">
            <v>LENS</v>
          </cell>
          <cell r="K1792">
            <v>18</v>
          </cell>
          <cell r="L1792">
            <v>435</v>
          </cell>
          <cell r="M1792">
            <v>650</v>
          </cell>
        </row>
        <row r="1793">
          <cell r="A1793">
            <v>12719</v>
          </cell>
          <cell r="B1793">
            <v>12719</v>
          </cell>
          <cell r="C1793" t="str">
            <v xml:space="preserve">COROLLA FIELDER (08-10) - TAIL LENS (CLEAR) - LH</v>
          </cell>
          <cell r="D1793" t="str">
            <v>FIELDER/08-TLSC-LH</v>
          </cell>
          <cell r="E1793" t="str">
            <v>TY01-3002D-W-00</v>
          </cell>
          <cell r="F1793" t="str">
            <v>TOYOTA</v>
          </cell>
          <cell r="G1793" t="str">
            <v>TOYOTA</v>
          </cell>
          <cell r="H1793" t="str">
            <v xml:space="preserve">ANCHUI TINCAI SILK CO. LTD</v>
          </cell>
          <cell r="I1793" t="str">
            <v>LENS</v>
          </cell>
          <cell r="J1793" t="str">
            <v>LENS</v>
          </cell>
          <cell r="K1793">
            <v>18</v>
          </cell>
          <cell r="L1793">
            <v>419</v>
          </cell>
          <cell r="M1793">
            <v>650</v>
          </cell>
        </row>
        <row r="1794">
          <cell r="A1794">
            <v>12720</v>
          </cell>
          <cell r="B1794">
            <v>12720</v>
          </cell>
          <cell r="C1794" t="str">
            <v xml:space="preserve">COROLLA FIELDER (08-10) - TAIL LENS (CLEAR) - RH</v>
          </cell>
          <cell r="D1794" t="str">
            <v>FIELDER/08-TLSC-RH</v>
          </cell>
          <cell r="E1794" t="str">
            <v>TY01-3002D-W-00</v>
          </cell>
          <cell r="F1794" t="str">
            <v>TOYOTA</v>
          </cell>
          <cell r="G1794" t="str">
            <v>TOYOTA</v>
          </cell>
          <cell r="H1794" t="str">
            <v xml:space="preserve">ANCHUI TINCAI SILK CO. LTD</v>
          </cell>
          <cell r="I1794" t="str">
            <v>LENS</v>
          </cell>
          <cell r="J1794" t="str">
            <v>LENS</v>
          </cell>
          <cell r="K1794">
            <v>18</v>
          </cell>
          <cell r="L1794">
            <v>419</v>
          </cell>
          <cell r="M1794">
            <v>650</v>
          </cell>
        </row>
        <row r="1795">
          <cell r="A1795">
            <v>12738</v>
          </cell>
          <cell r="B1795" t="e">
            <v>#N/A</v>
          </cell>
          <cell r="C1795" t="str">
            <v xml:space="preserve">COROLLA FIELDER (08-10) - TAIL LENS CLEAR (BROKEN) - RH</v>
          </cell>
          <cell r="D1795" t="str">
            <v>FIELDER/08-TLSC-RH</v>
          </cell>
          <cell r="E1795" t="str">
            <v>TY01-3002D-W-00</v>
          </cell>
          <cell r="F1795" t="str">
            <v>TOYOTA</v>
          </cell>
          <cell r="G1795" t="str">
            <v>TOYOTA</v>
          </cell>
          <cell r="H1795" t="str">
            <v xml:space="preserve">ANCHUI TINCAI SILK CO. LTD</v>
          </cell>
          <cell r="I1795" t="str">
            <v>LENS</v>
          </cell>
          <cell r="J1795" t="str">
            <v>LENS</v>
          </cell>
          <cell r="K1795">
            <v>2.25</v>
          </cell>
          <cell r="L1795">
            <v>332</v>
          </cell>
          <cell r="M1795">
            <v>510</v>
          </cell>
        </row>
        <row r="1796">
          <cell r="A1796">
            <v>12739</v>
          </cell>
          <cell r="B1796" t="e">
            <v>#N/A</v>
          </cell>
          <cell r="C1796" t="str">
            <v xml:space="preserve">COROLLA FIELDER (08-10) (BROKEN)- TAIL LENS CLEAR - LH</v>
          </cell>
          <cell r="D1796" t="str">
            <v>FIELDER/08-TLSC-LH</v>
          </cell>
          <cell r="E1796" t="str">
            <v>TY01-3002D-W-00</v>
          </cell>
          <cell r="F1796" t="str">
            <v>TOYOTA</v>
          </cell>
          <cell r="G1796" t="str">
            <v>TOYOTA</v>
          </cell>
          <cell r="H1796" t="str">
            <v xml:space="preserve">ANCHUI TINCAI SILK CO. LTD</v>
          </cell>
          <cell r="I1796" t="str">
            <v>LENS</v>
          </cell>
          <cell r="J1796" t="str">
            <v>LENS</v>
          </cell>
          <cell r="K1796">
            <v>2.25</v>
          </cell>
          <cell r="L1796">
            <v>332</v>
          </cell>
          <cell r="M1796">
            <v>510</v>
          </cell>
        </row>
        <row r="1797">
          <cell r="A1797">
            <v>13795</v>
          </cell>
          <cell r="B1797">
            <v>13795</v>
          </cell>
          <cell r="C1797" t="str">
            <v xml:space="preserve">COROLLA FIELDER (12-) TAIL LAMP - LH</v>
          </cell>
          <cell r="D1797" t="str">
            <v>FIELDER/12-TLA-LH</v>
          </cell>
          <cell r="E1797" t="str">
            <v>TY01-3902B</v>
          </cell>
          <cell r="G1797" t="str">
            <v>TOYOTA</v>
          </cell>
          <cell r="H1797" t="str">
            <v xml:space="preserve">ANCHUI TINCAI SILK CO. LTD</v>
          </cell>
          <cell r="I1797" t="str">
            <v xml:space="preserve">TAIL LAMP</v>
          </cell>
          <cell r="J1797" t="str">
            <v xml:space="preserve">TAIL LAMP</v>
          </cell>
          <cell r="K1797">
            <v>120</v>
          </cell>
          <cell r="L1797">
            <v>3051.36</v>
          </cell>
          <cell r="M1797">
            <v>4600</v>
          </cell>
        </row>
        <row r="1798">
          <cell r="A1798">
            <v>13794</v>
          </cell>
          <cell r="B1798">
            <v>13794</v>
          </cell>
          <cell r="C1798" t="str">
            <v xml:space="preserve">COROLLA FIELDER (12-) TAIL LAMP - RH</v>
          </cell>
          <cell r="D1798" t="str">
            <v>FIELDER/12-TLA-RH</v>
          </cell>
          <cell r="E1798" t="str">
            <v>TY01-3902B</v>
          </cell>
          <cell r="G1798" t="str">
            <v>TOYOTA</v>
          </cell>
          <cell r="H1798" t="str">
            <v xml:space="preserve">ANCHUI TINCAI SILK CO. LTD</v>
          </cell>
          <cell r="I1798" t="str">
            <v xml:space="preserve">TAIL LAMP</v>
          </cell>
          <cell r="J1798" t="str">
            <v xml:space="preserve">TAIL LAMP</v>
          </cell>
          <cell r="K1798">
            <v>120</v>
          </cell>
          <cell r="L1798">
            <v>3051.36</v>
          </cell>
          <cell r="M1798">
            <v>4600</v>
          </cell>
        </row>
        <row r="1799">
          <cell r="A1799">
            <v>13416</v>
          </cell>
          <cell r="B1799">
            <v>13416</v>
          </cell>
          <cell r="C1799" t="str">
            <v xml:space="preserve">COROLLA FIELDER (KE130  07-09) - REAR DOOR GLASS - LH</v>
          </cell>
          <cell r="D1799" t="str">
            <v xml:space="preserve">KE130-STW RD/LH</v>
          </cell>
          <cell r="E1799" t="str">
            <v xml:space="preserve">110011-STW RD</v>
          </cell>
          <cell r="F1799" t="str">
            <v xml:space="preserve">COROLLA FIELDER (KE130  07-09)</v>
          </cell>
          <cell r="G1799" t="str">
            <v>TOYOTA</v>
          </cell>
          <cell r="H1799" t="str">
            <v xml:space="preserve">ZHEJIANG DAKE SAFETY GLASS CO.,LTD</v>
          </cell>
          <cell r="I1799" t="str">
            <v>AUTOGLASS</v>
          </cell>
          <cell r="J1799" t="str">
            <v>AUTOGLASS</v>
          </cell>
          <cell r="K1799">
            <v>2.2000000000000002</v>
          </cell>
          <cell r="L1799">
            <v>341.55</v>
          </cell>
          <cell r="M1799">
            <v>400</v>
          </cell>
        </row>
        <row r="1800">
          <cell r="A1800">
            <v>13417</v>
          </cell>
          <cell r="B1800">
            <v>13417</v>
          </cell>
          <cell r="C1800" t="str">
            <v xml:space="preserve">COROLLA FIELDER (KE130  07-09) - REAR DOOR GLASS - RH</v>
          </cell>
          <cell r="D1800" t="str">
            <v xml:space="preserve">KE130-STW RD/RH</v>
          </cell>
          <cell r="E1800" t="str">
            <v xml:space="preserve">110011-STW RD</v>
          </cell>
          <cell r="F1800" t="str">
            <v xml:space="preserve">COROLLA FIELDER (KE130  07-09)</v>
          </cell>
          <cell r="G1800" t="str">
            <v>TOYOTA</v>
          </cell>
          <cell r="H1800" t="str">
            <v xml:space="preserve">ZHEJIANG DAKE SAFETY GLASS CO.,LTD</v>
          </cell>
          <cell r="I1800" t="str">
            <v>AUTOGLASS</v>
          </cell>
          <cell r="J1800" t="str">
            <v>AUTOGLASS</v>
          </cell>
          <cell r="K1800">
            <v>2.2000000000000002</v>
          </cell>
          <cell r="L1800">
            <v>341.55</v>
          </cell>
          <cell r="M1800">
            <v>400</v>
          </cell>
        </row>
        <row r="1801">
          <cell r="A1801">
            <v>13420</v>
          </cell>
          <cell r="B1801">
            <v>13420</v>
          </cell>
          <cell r="C1801" t="str">
            <v xml:space="preserve">COROLLA FIELDER (KE130  07-09) - SIDE FIX WINDOW - LH</v>
          </cell>
          <cell r="D1801" t="str">
            <v xml:space="preserve">KE130-STW SW/LHX</v>
          </cell>
          <cell r="E1801" t="str">
            <v xml:space="preserve">110011-STW SW</v>
          </cell>
          <cell r="F1801" t="str">
            <v xml:space="preserve">COROLLA FIELDER (KE130  07-09)</v>
          </cell>
          <cell r="G1801" t="str">
            <v>TOYOTA</v>
          </cell>
          <cell r="H1801" t="str">
            <v xml:space="preserve">ZHEJIANG DAKE SAFETY GLASS CO.,LTD</v>
          </cell>
          <cell r="I1801" t="str">
            <v>AUTOGLASS</v>
          </cell>
          <cell r="J1801" t="str">
            <v>AUTOGLASS</v>
          </cell>
          <cell r="K1801">
            <v>3.5</v>
          </cell>
          <cell r="L1801">
            <v>543.38</v>
          </cell>
          <cell r="M1801">
            <v>700</v>
          </cell>
        </row>
        <row r="1802">
          <cell r="A1802">
            <v>12051</v>
          </cell>
          <cell r="B1802">
            <v>12051</v>
          </cell>
          <cell r="C1802" t="str">
            <v xml:space="preserve">COROLLA KE70 (80-81) - CORNER LAMP (212-1536) - LH</v>
          </cell>
          <cell r="D1802" t="str">
            <v>KE70/80-CLA-LH</v>
          </cell>
          <cell r="E1802" t="str">
            <v>TY01-0203</v>
          </cell>
          <cell r="F1802" t="str">
            <v xml:space="preserve">COROLLA KE70 (80-81)</v>
          </cell>
          <cell r="G1802" t="str">
            <v>TOYOTA</v>
          </cell>
          <cell r="H1802" t="str">
            <v xml:space="preserve">ANCHUI TINCAI SILK CO. LTD</v>
          </cell>
          <cell r="I1802" t="str">
            <v xml:space="preserve">CORNER LAMP</v>
          </cell>
          <cell r="J1802" t="str">
            <v xml:space="preserve">CORNER LAMP</v>
          </cell>
          <cell r="K1802">
            <v>4.8</v>
          </cell>
          <cell r="L1802">
            <v>122.05</v>
          </cell>
          <cell r="M1802">
            <v>180</v>
          </cell>
        </row>
        <row r="1803">
          <cell r="A1803">
            <v>12050</v>
          </cell>
          <cell r="B1803">
            <v>12050</v>
          </cell>
          <cell r="C1803" t="str">
            <v xml:space="preserve">COROLLA KE70 (80-81) - CORNER LAMP (212-1536) - RH</v>
          </cell>
          <cell r="D1803" t="str">
            <v>KE70/80-CLA-RH</v>
          </cell>
          <cell r="E1803" t="str">
            <v>TY01-0203</v>
          </cell>
          <cell r="F1803" t="str">
            <v xml:space="preserve">COROLLA KE70 (80-81)</v>
          </cell>
          <cell r="G1803" t="str">
            <v>TOYOTA</v>
          </cell>
          <cell r="H1803" t="str">
            <v xml:space="preserve">ANCHUI TINCAI SILK CO. LTD</v>
          </cell>
          <cell r="I1803" t="str">
            <v xml:space="preserve">CORNER LAMP</v>
          </cell>
          <cell r="J1803" t="str">
            <v xml:space="preserve">CORNER LAMP</v>
          </cell>
          <cell r="K1803">
            <v>4.8</v>
          </cell>
          <cell r="L1803">
            <v>122.05</v>
          </cell>
          <cell r="M1803">
            <v>180</v>
          </cell>
        </row>
        <row r="1804">
          <cell r="A1804">
            <v>12093</v>
          </cell>
          <cell r="B1804">
            <v>12093</v>
          </cell>
          <cell r="C1804" t="str">
            <v xml:space="preserve">COROLLA KE70 (80-81) - TAIL LAMP SALOON (212-1912) - LH</v>
          </cell>
          <cell r="D1804" t="str">
            <v>KE70/80-TLASAL-LH</v>
          </cell>
          <cell r="E1804" t="str">
            <v>TY01-0202B</v>
          </cell>
          <cell r="F1804" t="str">
            <v xml:space="preserve">COROLLA KE70 (80-81)</v>
          </cell>
          <cell r="G1804" t="str">
            <v>TOYOTA</v>
          </cell>
          <cell r="H1804" t="str">
            <v xml:space="preserve">ANCHUI TINCAI SILK CO. LTD</v>
          </cell>
          <cell r="I1804" t="str">
            <v xml:space="preserve">TAIL LAMP</v>
          </cell>
          <cell r="J1804" t="str">
            <v xml:space="preserve">TAIL LAMP</v>
          </cell>
          <cell r="K1804">
            <v>35</v>
          </cell>
          <cell r="L1804">
            <v>893</v>
          </cell>
          <cell r="M1804">
            <v>1340</v>
          </cell>
        </row>
        <row r="1805">
          <cell r="A1805">
            <v>12092</v>
          </cell>
          <cell r="B1805">
            <v>12092</v>
          </cell>
          <cell r="C1805" t="str">
            <v xml:space="preserve">COROLLA KE70 (80-81) - TAIL LAMP SALOON (212-1912) - RH</v>
          </cell>
          <cell r="D1805" t="str">
            <v>KE70/80-TLASAL-RH</v>
          </cell>
          <cell r="E1805" t="str">
            <v>TY01-0202B</v>
          </cell>
          <cell r="F1805" t="str">
            <v xml:space="preserve">COROLLA KE70 (80-81)</v>
          </cell>
          <cell r="G1805" t="str">
            <v>TOYOTA</v>
          </cell>
          <cell r="H1805" t="str">
            <v xml:space="preserve">ANCHUI TINCAI SILK CO. LTD</v>
          </cell>
          <cell r="I1805" t="str">
            <v xml:space="preserve">TAIL LAMP</v>
          </cell>
          <cell r="J1805" t="str">
            <v xml:space="preserve">TAIL LAMP</v>
          </cell>
          <cell r="K1805">
            <v>35</v>
          </cell>
          <cell r="L1805">
            <v>893</v>
          </cell>
          <cell r="M1805">
            <v>1340</v>
          </cell>
        </row>
        <row r="1806">
          <cell r="A1806">
            <v>11773</v>
          </cell>
          <cell r="B1806">
            <v>11773</v>
          </cell>
          <cell r="C1806" t="str">
            <v xml:space="preserve">COROLLA KE70 S/W (80-81) - TAIL LAMP W/HOUSING  (212-1940) - LH</v>
          </cell>
          <cell r="D1806" t="str">
            <v>KE70/80-TLAWH-LH</v>
          </cell>
          <cell r="E1806" t="str">
            <v>TY01-0202</v>
          </cell>
          <cell r="F1806" t="str">
            <v xml:space="preserve">COROLLA KE70 (80-81)</v>
          </cell>
          <cell r="G1806" t="str">
            <v>TOYOTA</v>
          </cell>
          <cell r="H1806" t="str">
            <v xml:space="preserve">ANCHUI TINCAI SILK CO. LTD</v>
          </cell>
          <cell r="I1806" t="str">
            <v xml:space="preserve">TAIL LAMP</v>
          </cell>
          <cell r="J1806" t="str">
            <v xml:space="preserve">TAIL LAMP</v>
          </cell>
          <cell r="K1806">
            <v>15</v>
          </cell>
          <cell r="L1806">
            <v>381.42</v>
          </cell>
          <cell r="M1806">
            <v>570</v>
          </cell>
        </row>
        <row r="1807">
          <cell r="A1807">
            <v>11772</v>
          </cell>
          <cell r="B1807">
            <v>11772</v>
          </cell>
          <cell r="C1807" t="str">
            <v xml:space="preserve">COROLLA KE70 S/W (80-81) - TAIL LAMP W/HOUSING  (212-1940) - RH</v>
          </cell>
          <cell r="D1807" t="str">
            <v>KE70/80-TLAWH-RH</v>
          </cell>
          <cell r="E1807" t="str">
            <v>TY01-0202</v>
          </cell>
          <cell r="F1807" t="str">
            <v xml:space="preserve">COROLLA KE70 (80-81)</v>
          </cell>
          <cell r="G1807" t="str">
            <v>TOYOTA</v>
          </cell>
          <cell r="H1807" t="str">
            <v xml:space="preserve">ANCHUI TINCAI SILK CO. LTD</v>
          </cell>
          <cell r="I1807" t="str">
            <v xml:space="preserve">TAIL LAMP</v>
          </cell>
          <cell r="J1807" t="str">
            <v xml:space="preserve">TAIL LAMP</v>
          </cell>
          <cell r="K1807">
            <v>15</v>
          </cell>
          <cell r="L1807">
            <v>381.42</v>
          </cell>
          <cell r="M1807">
            <v>570</v>
          </cell>
        </row>
        <row r="1808">
          <cell r="A1808">
            <v>12088</v>
          </cell>
          <cell r="B1808">
            <v>12088</v>
          </cell>
          <cell r="C1808" t="str">
            <v xml:space="preserve">COROLLA KE70/73/75/76 (80-81) - SIDE LAMP (212-1503)</v>
          </cell>
          <cell r="D1808" t="str">
            <v>KE70/80-SLA</v>
          </cell>
          <cell r="E1808" t="str">
            <v>TY01-0206</v>
          </cell>
          <cell r="F1808" t="str">
            <v xml:space="preserve">COROLLA KE70 (80-81)</v>
          </cell>
          <cell r="G1808" t="str">
            <v>TOYOTA</v>
          </cell>
          <cell r="H1808" t="str">
            <v xml:space="preserve">ANCHUI TINCAI SILK CO. LTD</v>
          </cell>
          <cell r="I1808" t="str">
            <v xml:space="preserve">SIDE LAMPS &amp; LOGO</v>
          </cell>
          <cell r="J1808" t="str">
            <v xml:space="preserve">SIDE LAMPS &amp; LOGO</v>
          </cell>
          <cell r="K1808">
            <v>5.5</v>
          </cell>
          <cell r="L1808">
            <v>127.88</v>
          </cell>
          <cell r="M1808">
            <v>160</v>
          </cell>
        </row>
        <row r="1809">
          <cell r="A1809">
            <v>12053</v>
          </cell>
          <cell r="B1809">
            <v>12053</v>
          </cell>
          <cell r="C1809" t="str">
            <v xml:space="preserve">COROLLA KE73/76 - (83) - CORNER LAMP (212-1545) - LH</v>
          </cell>
          <cell r="D1809" t="str">
            <v>KE73-CLA/LH</v>
          </cell>
          <cell r="E1809" t="str">
            <v>TY01-0303</v>
          </cell>
          <cell r="F1809" t="str">
            <v xml:space="preserve">COROLLA KE73/76 - (83)</v>
          </cell>
          <cell r="G1809" t="str">
            <v>TOYOTA</v>
          </cell>
          <cell r="H1809" t="str">
            <v xml:space="preserve">ANCHUI TINCAI SILK CO. LTD</v>
          </cell>
          <cell r="I1809" t="str">
            <v xml:space="preserve">CORNER LAMP</v>
          </cell>
          <cell r="J1809" t="str">
            <v xml:space="preserve">CORNER LAMP</v>
          </cell>
          <cell r="K1809">
            <v>10</v>
          </cell>
          <cell r="L1809">
            <v>232.5</v>
          </cell>
          <cell r="M1809">
            <v>350</v>
          </cell>
        </row>
        <row r="1810">
          <cell r="A1810">
            <v>12052</v>
          </cell>
          <cell r="B1810">
            <v>12052</v>
          </cell>
          <cell r="C1810" t="str">
            <v xml:space="preserve">COROLLA KE73/76 - (83) - CORNER LAMP (212-1545) - RH</v>
          </cell>
          <cell r="D1810" t="str">
            <v>KE73-CLA/RH</v>
          </cell>
          <cell r="E1810" t="str">
            <v>TY01-0303</v>
          </cell>
          <cell r="F1810" t="str">
            <v xml:space="preserve">COROLLA KE73/76 - (83)</v>
          </cell>
          <cell r="G1810" t="str">
            <v>TOYOTA</v>
          </cell>
          <cell r="H1810" t="str">
            <v xml:space="preserve">ANCHUI TINCAI SILK CO. LTD</v>
          </cell>
          <cell r="I1810" t="str">
            <v xml:space="preserve">CORNER LAMP</v>
          </cell>
          <cell r="J1810" t="str">
            <v xml:space="preserve">CORNER LAMP</v>
          </cell>
          <cell r="K1810">
            <v>10</v>
          </cell>
          <cell r="L1810">
            <v>232.5</v>
          </cell>
          <cell r="M1810">
            <v>360</v>
          </cell>
        </row>
        <row r="1811">
          <cell r="A1811">
            <v>13010</v>
          </cell>
          <cell r="B1811">
            <v>13010</v>
          </cell>
          <cell r="C1811" t="str">
            <v xml:space="preserve">COROLLA KE75 (80-81) - REAR SIDE BUMPER END - LH</v>
          </cell>
          <cell r="D1811" t="str">
            <v>KE70-RSBPR-LH</v>
          </cell>
          <cell r="E1811" t="str">
            <v>TY01-0207A</v>
          </cell>
          <cell r="G1811" t="str">
            <v>TOYOTA</v>
          </cell>
          <cell r="H1811" t="str">
            <v xml:space="preserve">ANCHUI TINCAI SILK CO. LTD</v>
          </cell>
          <cell r="I1811" t="str">
            <v>BUMPER</v>
          </cell>
          <cell r="J1811" t="str">
            <v>BUMPER</v>
          </cell>
          <cell r="K1811">
            <v>0.9</v>
          </cell>
          <cell r="L1811">
            <v>141</v>
          </cell>
          <cell r="M1811">
            <v>220</v>
          </cell>
        </row>
        <row r="1812">
          <cell r="A1812">
            <v>10163</v>
          </cell>
          <cell r="B1812">
            <v>10163</v>
          </cell>
          <cell r="C1812" t="str">
            <v xml:space="preserve">COROLLA KE75 (82-83) -  HEAD LIGHT CASE WITH CORNER LAMP - RH</v>
          </cell>
          <cell r="D1812" t="str">
            <v>KE75-LCS-RH</v>
          </cell>
          <cell r="E1812" t="str">
            <v>TY01-0401-01</v>
          </cell>
          <cell r="G1812" t="str">
            <v>TOYOTA</v>
          </cell>
          <cell r="H1812" t="str">
            <v xml:space="preserve">ANCHUI TINCAI SILK CO. LTD</v>
          </cell>
          <cell r="I1812" t="str">
            <v xml:space="preserve">HEAD LAMP</v>
          </cell>
          <cell r="J1812" t="str">
            <v xml:space="preserve">HEAD LAMP</v>
          </cell>
          <cell r="K1812">
            <v>14</v>
          </cell>
          <cell r="L1812">
            <v>355.99</v>
          </cell>
          <cell r="M1812">
            <v>540</v>
          </cell>
        </row>
        <row r="1813">
          <cell r="A1813">
            <v>10166</v>
          </cell>
          <cell r="B1813">
            <v>10166</v>
          </cell>
          <cell r="C1813" t="str">
            <v xml:space="preserve">COROLLA KE75 (82-83) - BUMPER LAMP (212-1610) - LH</v>
          </cell>
          <cell r="D1813" t="str">
            <v>KE75-BLA</v>
          </cell>
          <cell r="E1813" t="str">
            <v>TY01-0404</v>
          </cell>
          <cell r="F1813" t="str">
            <v xml:space="preserve">COROLLA KE75 (82-83)</v>
          </cell>
          <cell r="G1813" t="str">
            <v>TOYOTA</v>
          </cell>
          <cell r="H1813" t="str">
            <v xml:space="preserve">ANCHUI TINCAI SILK CO. LTD</v>
          </cell>
          <cell r="I1813" t="str">
            <v xml:space="preserve">BUMPER LAMP</v>
          </cell>
          <cell r="J1813" t="str">
            <v xml:space="preserve">BUMPER LAMP</v>
          </cell>
          <cell r="K1813">
            <v>5</v>
          </cell>
          <cell r="L1813">
            <v>127.14</v>
          </cell>
          <cell r="M1813">
            <v>190</v>
          </cell>
        </row>
        <row r="1814">
          <cell r="A1814">
            <v>10165</v>
          </cell>
          <cell r="B1814">
            <v>10165</v>
          </cell>
          <cell r="C1814" t="str">
            <v xml:space="preserve">COROLLA KE75 (82-83) - BUMPER LAMP (212-1610) - RH</v>
          </cell>
          <cell r="D1814" t="str">
            <v>KE75-BLA</v>
          </cell>
          <cell r="E1814" t="str">
            <v>TY01-0404</v>
          </cell>
          <cell r="F1814" t="str">
            <v xml:space="preserve">COROLLA KE75 (82-83)</v>
          </cell>
          <cell r="G1814" t="str">
            <v>TOYOTA</v>
          </cell>
          <cell r="H1814" t="str">
            <v xml:space="preserve">ANCHUI TINCAI SILK CO. LTD</v>
          </cell>
          <cell r="I1814" t="str">
            <v xml:space="preserve">BUMPER LAMP</v>
          </cell>
          <cell r="J1814" t="str">
            <v xml:space="preserve">BUMPER LAMP</v>
          </cell>
          <cell r="K1814">
            <v>5</v>
          </cell>
          <cell r="L1814">
            <v>127.14</v>
          </cell>
          <cell r="M1814">
            <v>190</v>
          </cell>
        </row>
        <row r="1815">
          <cell r="A1815">
            <v>11239</v>
          </cell>
          <cell r="B1815">
            <v>11239</v>
          </cell>
          <cell r="C1815" t="str">
            <v xml:space="preserve">COROLLA KE75 (82-83) - FRONT SIDE BUMPER END - LH</v>
          </cell>
          <cell r="D1815" t="str">
            <v>KE75-FSBPR-LH</v>
          </cell>
          <cell r="E1815" t="str">
            <v>TY01-0407A</v>
          </cell>
          <cell r="G1815" t="str">
            <v>TOYOTA</v>
          </cell>
          <cell r="H1815" t="str">
            <v xml:space="preserve">ANCHUI TINCAI SILK CO. LTD</v>
          </cell>
          <cell r="I1815" t="str">
            <v>BUMPER</v>
          </cell>
          <cell r="J1815" t="str">
            <v>BUMPER</v>
          </cell>
          <cell r="K1815">
            <v>5.6</v>
          </cell>
          <cell r="L1815">
            <v>126</v>
          </cell>
          <cell r="M1815">
            <v>200</v>
          </cell>
        </row>
        <row r="1816">
          <cell r="A1816">
            <v>11238</v>
          </cell>
          <cell r="B1816">
            <v>11238</v>
          </cell>
          <cell r="C1816" t="str">
            <v xml:space="preserve">COROLLA KE75 (82-83) - FRONT SIDE BUMPER END - RH</v>
          </cell>
          <cell r="D1816" t="str">
            <v>KE75-FSBPR-RH</v>
          </cell>
          <cell r="E1816" t="str">
            <v>TY01-0407A</v>
          </cell>
          <cell r="G1816" t="str">
            <v>TOYOTA</v>
          </cell>
          <cell r="H1816" t="str">
            <v xml:space="preserve">ANCHUI TINCAI SILK CO. LTD</v>
          </cell>
          <cell r="I1816" t="str">
            <v>BUMPER</v>
          </cell>
          <cell r="J1816" t="str">
            <v>BUMPER</v>
          </cell>
          <cell r="K1816">
            <v>0.9</v>
          </cell>
          <cell r="L1816">
            <v>141</v>
          </cell>
          <cell r="M1816">
            <v>220</v>
          </cell>
        </row>
        <row r="1817">
          <cell r="A1817">
            <v>11301</v>
          </cell>
          <cell r="B1817" t="e">
            <v>#N/A</v>
          </cell>
          <cell r="C1817" t="str">
            <v xml:space="preserve">COROLLA KE75 (82-83) - GRILL</v>
          </cell>
          <cell r="D1817" t="str">
            <v>KE75-GRL</v>
          </cell>
          <cell r="E1817" t="str">
            <v>TY01-0411</v>
          </cell>
          <cell r="G1817" t="str">
            <v>TOYOTA</v>
          </cell>
          <cell r="I1817" t="str">
            <v>GRILL</v>
          </cell>
          <cell r="J1817" t="str">
            <v>GRILL</v>
          </cell>
          <cell r="K1817">
            <v>0</v>
          </cell>
          <cell r="L1817">
            <v>0</v>
          </cell>
          <cell r="M1817">
            <v>850</v>
          </cell>
        </row>
        <row r="1818">
          <cell r="A1818">
            <v>10164</v>
          </cell>
          <cell r="B1818">
            <v>10164</v>
          </cell>
          <cell r="C1818" t="str">
            <v xml:space="preserve">COROLLA KE75 (82-83) - HEAD LIGHT CASE WITH CORNER LAMP - LH</v>
          </cell>
          <cell r="D1818" t="str">
            <v>KE75-LCS-LH</v>
          </cell>
          <cell r="E1818" t="str">
            <v>TY01-0401-01</v>
          </cell>
          <cell r="G1818" t="str">
            <v>TOYOTA</v>
          </cell>
          <cell r="H1818" t="str">
            <v xml:space="preserve">ANCHUI TINCAI SILK CO. LTD</v>
          </cell>
          <cell r="I1818" t="str">
            <v xml:space="preserve">HEAD LAMP</v>
          </cell>
          <cell r="J1818" t="str">
            <v xml:space="preserve">HEAD LAMP</v>
          </cell>
          <cell r="K1818">
            <v>14</v>
          </cell>
          <cell r="L1818">
            <v>355.99</v>
          </cell>
          <cell r="M1818">
            <v>540</v>
          </cell>
        </row>
        <row r="1819">
          <cell r="A1819">
            <v>12941</v>
          </cell>
          <cell r="B1819" t="e">
            <v>#N/A</v>
          </cell>
          <cell r="C1819" t="str">
            <v xml:space="preserve">COROLLA KE75 (82-83) - HEAD LIGHT CASE WITH CORNER LAMP (BROKEN) - LH</v>
          </cell>
          <cell r="D1819" t="str">
            <v>KE75-LCS-LH</v>
          </cell>
          <cell r="E1819" t="str">
            <v>TY01-0401-01</v>
          </cell>
          <cell r="G1819" t="str">
            <v>TOYOTA</v>
          </cell>
          <cell r="H1819" t="str">
            <v xml:space="preserve">ANCHUI TINCAI SILK CO. LTD</v>
          </cell>
          <cell r="I1819" t="str">
            <v xml:space="preserve">HEAD LAMP</v>
          </cell>
          <cell r="J1819" t="str">
            <v xml:space="preserve">HEAD LAMP</v>
          </cell>
          <cell r="K1819">
            <v>2.1</v>
          </cell>
          <cell r="L1819">
            <v>310.58999999999997</v>
          </cell>
          <cell r="M1819">
            <v>480</v>
          </cell>
        </row>
        <row r="1820">
          <cell r="A1820">
            <v>12940</v>
          </cell>
          <cell r="B1820" t="e">
            <v>#N/A</v>
          </cell>
          <cell r="C1820" t="str">
            <v xml:space="preserve">COROLLA KE75 (82-83) - HEAD LIGHT CASE WITH CORNER LAMP (BROKEN) - RH</v>
          </cell>
          <cell r="D1820" t="str">
            <v>KE75-LCS-RH</v>
          </cell>
          <cell r="E1820" t="str">
            <v>TY01-0401-01</v>
          </cell>
          <cell r="G1820" t="str">
            <v>TOYOTA</v>
          </cell>
          <cell r="H1820" t="str">
            <v xml:space="preserve">ANCHUI TINCAI SILK CO. LTD</v>
          </cell>
          <cell r="I1820" t="str">
            <v xml:space="preserve">HEAD LAMP</v>
          </cell>
          <cell r="J1820" t="str">
            <v xml:space="preserve">HEAD LAMP</v>
          </cell>
          <cell r="K1820">
            <v>2.1</v>
          </cell>
          <cell r="L1820">
            <v>310.58999999999997</v>
          </cell>
          <cell r="M1820">
            <v>480</v>
          </cell>
        </row>
        <row r="1821">
          <cell r="A1821">
            <v>11800</v>
          </cell>
          <cell r="B1821">
            <v>11800</v>
          </cell>
          <cell r="C1821" t="str">
            <v xml:space="preserve">COROLLA KE75 S/W (82-83) - TAIL LAMP W/O HOUSING (212-1941) - LH</v>
          </cell>
          <cell r="D1821" t="str">
            <v>KE75/SW-TLA-LH</v>
          </cell>
          <cell r="E1821" t="str">
            <v>TY01-0402B</v>
          </cell>
          <cell r="G1821" t="str">
            <v>TOYOTA</v>
          </cell>
          <cell r="H1821" t="str">
            <v xml:space="preserve">ANCHUI TINCAI SILK CO. LTD</v>
          </cell>
          <cell r="I1821" t="str">
            <v xml:space="preserve">TAIL LAMP</v>
          </cell>
          <cell r="J1821" t="str">
            <v xml:space="preserve">TAIL LAMP</v>
          </cell>
          <cell r="K1821">
            <v>14</v>
          </cell>
          <cell r="L1821">
            <v>355.99</v>
          </cell>
          <cell r="M1821">
            <v>540</v>
          </cell>
        </row>
        <row r="1822">
          <cell r="A1822">
            <v>11799</v>
          </cell>
          <cell r="B1822">
            <v>11799</v>
          </cell>
          <cell r="C1822" t="str">
            <v xml:space="preserve">COROLLA KE75 S/W (82-83) - TAIL LAMP W/O HOUSING (212-1941) - RH</v>
          </cell>
          <cell r="D1822" t="str">
            <v>KE75/SW-TLA-RH</v>
          </cell>
          <cell r="E1822" t="str">
            <v>TY01-0402B</v>
          </cell>
          <cell r="G1822" t="str">
            <v>TOYOTA</v>
          </cell>
          <cell r="H1822" t="str">
            <v xml:space="preserve">ANCHUI TINCAI SILK CO. LTD</v>
          </cell>
          <cell r="I1822" t="str">
            <v xml:space="preserve">TAIL LAMP</v>
          </cell>
          <cell r="J1822" t="str">
            <v xml:space="preserve">TAIL LAMP</v>
          </cell>
          <cell r="K1822">
            <v>14</v>
          </cell>
          <cell r="L1822">
            <v>355.99</v>
          </cell>
          <cell r="M1822">
            <v>540</v>
          </cell>
        </row>
        <row r="1823">
          <cell r="A1823">
            <v>10168</v>
          </cell>
          <cell r="B1823">
            <v>10168</v>
          </cell>
          <cell r="C1823" t="str">
            <v xml:space="preserve">COROLLA KE75 SALOON (82-83) - TAIL LAMP - LH</v>
          </cell>
          <cell r="D1823" t="str">
            <v>KE75/SAL-TLA-LH</v>
          </cell>
          <cell r="E1823" t="str">
            <v>TY01-0402</v>
          </cell>
          <cell r="G1823" t="str">
            <v>TOYOTA</v>
          </cell>
          <cell r="H1823" t="str">
            <v xml:space="preserve">ANCHUI TINCAI SILK CO. LTD</v>
          </cell>
          <cell r="I1823" t="str">
            <v xml:space="preserve">TAIL LAMP</v>
          </cell>
          <cell r="J1823" t="str">
            <v xml:space="preserve">TAIL LAMP</v>
          </cell>
          <cell r="K1823">
            <v>33</v>
          </cell>
          <cell r="L1823">
            <v>842</v>
          </cell>
          <cell r="M1823">
            <v>1260</v>
          </cell>
        </row>
        <row r="1824">
          <cell r="A1824">
            <v>10167</v>
          </cell>
          <cell r="B1824">
            <v>10167</v>
          </cell>
          <cell r="C1824" t="str">
            <v xml:space="preserve">COROLLA KE75 SALOON (82-83) - TAIL LAMP - RH</v>
          </cell>
          <cell r="D1824" t="str">
            <v>KE75/SAL-TLA-RH</v>
          </cell>
          <cell r="E1824" t="str">
            <v>TY01-0402</v>
          </cell>
          <cell r="G1824" t="str">
            <v>TOYOTA</v>
          </cell>
          <cell r="H1824" t="str">
            <v xml:space="preserve">ANCHUI TINCAI SILK CO. LTD</v>
          </cell>
          <cell r="I1824" t="str">
            <v xml:space="preserve">TAIL LAMP</v>
          </cell>
          <cell r="J1824" t="str">
            <v xml:space="preserve">TAIL LAMP</v>
          </cell>
          <cell r="K1824">
            <v>33</v>
          </cell>
          <cell r="L1824">
            <v>842</v>
          </cell>
          <cell r="M1824">
            <v>1260</v>
          </cell>
        </row>
        <row r="1825">
          <cell r="A1825">
            <v>12558</v>
          </cell>
          <cell r="B1825" t="e">
            <v>#N/A</v>
          </cell>
          <cell r="C1825" t="str">
            <v xml:space="preserve">COROLLA KE75 SALOON (82-83) - TAIL LENS (RED) - LH</v>
          </cell>
          <cell r="D1825" t="str">
            <v>KE75/SAL-TLSR-LH</v>
          </cell>
          <cell r="E1825" t="str">
            <v>TY01-0402-00R</v>
          </cell>
          <cell r="G1825" t="str">
            <v>TOYOTA</v>
          </cell>
          <cell r="I1825" t="str">
            <v>LENS</v>
          </cell>
          <cell r="J1825" t="str">
            <v>LENS</v>
          </cell>
          <cell r="K1825">
            <v>0</v>
          </cell>
          <cell r="L1825">
            <v>225</v>
          </cell>
          <cell r="M1825">
            <v>350</v>
          </cell>
        </row>
        <row r="1826">
          <cell r="A1826">
            <v>12559</v>
          </cell>
          <cell r="B1826" t="e">
            <v>#N/A</v>
          </cell>
          <cell r="C1826" t="str">
            <v xml:space="preserve">COROLLA KE75 SALOON (82-83) - TAIL LENS (RED) - RH</v>
          </cell>
          <cell r="D1826" t="str">
            <v>KE75/SAL-TLSR-RH</v>
          </cell>
          <cell r="E1826" t="str">
            <v>TY01-0402-00R</v>
          </cell>
          <cell r="G1826" t="str">
            <v>TOYOTA</v>
          </cell>
          <cell r="I1826" t="str">
            <v>LENS</v>
          </cell>
          <cell r="J1826" t="str">
            <v>LENS</v>
          </cell>
          <cell r="K1826">
            <v>0</v>
          </cell>
          <cell r="L1826">
            <v>225</v>
          </cell>
          <cell r="M1826">
            <v>350</v>
          </cell>
        </row>
        <row r="1827">
          <cell r="A1827">
            <v>11373</v>
          </cell>
          <cell r="B1827">
            <v>11373</v>
          </cell>
          <cell r="C1827" t="str">
            <v xml:space="preserve">COROLLA L-TOURING - BACK LAMP (RED) - LH</v>
          </cell>
          <cell r="D1827" t="str">
            <v>LTOURING-BALAR-LH</v>
          </cell>
          <cell r="E1827" t="str">
            <v>TY01-1302D</v>
          </cell>
          <cell r="G1827" t="str">
            <v>TOYOTA</v>
          </cell>
          <cell r="I1827" t="str">
            <v xml:space="preserve">BACK LAMP</v>
          </cell>
          <cell r="J1827" t="str">
            <v xml:space="preserve">BACK LAMP</v>
          </cell>
          <cell r="K1827">
            <v>12</v>
          </cell>
          <cell r="L1827">
            <v>305.14</v>
          </cell>
          <cell r="M1827">
            <v>460</v>
          </cell>
        </row>
        <row r="1828">
          <cell r="A1828">
            <v>11374</v>
          </cell>
          <cell r="B1828">
            <v>11374</v>
          </cell>
          <cell r="C1828" t="str">
            <v xml:space="preserve">COROLLA L-TOURING - BACK LAMP (RED) - RH</v>
          </cell>
          <cell r="D1828" t="str">
            <v>LTOURING-BALAR-RH</v>
          </cell>
          <cell r="E1828" t="str">
            <v>TY01-1302D</v>
          </cell>
          <cell r="G1828" t="str">
            <v>TOYOTA</v>
          </cell>
          <cell r="I1828" t="str">
            <v xml:space="preserve">BACK LAMP</v>
          </cell>
          <cell r="J1828" t="str">
            <v xml:space="preserve">BACK LAMP</v>
          </cell>
          <cell r="K1828">
            <v>12</v>
          </cell>
          <cell r="L1828">
            <v>305.14</v>
          </cell>
          <cell r="M1828">
            <v>460</v>
          </cell>
        </row>
        <row r="1829">
          <cell r="A1829">
            <v>11375</v>
          </cell>
          <cell r="B1829">
            <v>11375</v>
          </cell>
          <cell r="C1829" t="str">
            <v xml:space="preserve">COROLLA L-TOURING - BACK LAMP (WHITE) - LH</v>
          </cell>
          <cell r="D1829" t="str">
            <v>LTOURING-BALAW-LH</v>
          </cell>
          <cell r="E1829" t="str">
            <v>TY01-1302E</v>
          </cell>
          <cell r="G1829" t="str">
            <v>TOYOTA</v>
          </cell>
          <cell r="I1829" t="str">
            <v xml:space="preserve">BACK LAMP</v>
          </cell>
          <cell r="J1829" t="str">
            <v xml:space="preserve">BACK LAMP</v>
          </cell>
          <cell r="K1829">
            <v>12</v>
          </cell>
          <cell r="L1829">
            <v>305.14</v>
          </cell>
          <cell r="M1829">
            <v>460</v>
          </cell>
        </row>
        <row r="1830">
          <cell r="A1830">
            <v>11376</v>
          </cell>
          <cell r="B1830">
            <v>11376</v>
          </cell>
          <cell r="C1830" t="str">
            <v xml:space="preserve">COROLLA L-TOURING - BACK LAMP (WHITE) - RH</v>
          </cell>
          <cell r="D1830" t="str">
            <v>LTOURING-BALAW-RH</v>
          </cell>
          <cell r="E1830" t="str">
            <v>TY01-1302E</v>
          </cell>
          <cell r="G1830" t="str">
            <v>TOYOTA</v>
          </cell>
          <cell r="I1830" t="str">
            <v xml:space="preserve">BACK LAMP</v>
          </cell>
          <cell r="J1830" t="str">
            <v xml:space="preserve">BACK LAMP</v>
          </cell>
          <cell r="K1830">
            <v>12</v>
          </cell>
          <cell r="L1830">
            <v>305.14</v>
          </cell>
          <cell r="M1830">
            <v>460</v>
          </cell>
        </row>
        <row r="1831">
          <cell r="A1831">
            <v>12367</v>
          </cell>
          <cell r="B1831">
            <v>12367</v>
          </cell>
          <cell r="C1831" t="str">
            <v xml:space="preserve">COROLLA L-TOURING - FOG LAMP - LH</v>
          </cell>
          <cell r="D1831" t="str">
            <v>LTOURING-FLA-LH</v>
          </cell>
          <cell r="E1831" t="str">
            <v>MZ01-4003</v>
          </cell>
          <cell r="G1831" t="str">
            <v>TOYOTA</v>
          </cell>
          <cell r="H1831" t="str">
            <v xml:space="preserve">COK FA-ST LTD</v>
          </cell>
          <cell r="I1831" t="str">
            <v xml:space="preserve">FOG LAMP</v>
          </cell>
          <cell r="J1831" t="str">
            <v xml:space="preserve">FOG LAMP</v>
          </cell>
          <cell r="K1831">
            <v>16</v>
          </cell>
          <cell r="L1831">
            <v>417</v>
          </cell>
          <cell r="M1831">
            <v>650</v>
          </cell>
        </row>
        <row r="1832">
          <cell r="A1832">
            <v>12366</v>
          </cell>
          <cell r="B1832">
            <v>12366</v>
          </cell>
          <cell r="C1832" t="str">
            <v xml:space="preserve">COROLLA L-TOURING - FOG LAMP - RH</v>
          </cell>
          <cell r="D1832" t="str">
            <v>LTOURING-FLA-RH</v>
          </cell>
          <cell r="E1832" t="str">
            <v>MZ01-4003</v>
          </cell>
          <cell r="G1832" t="str">
            <v>TOYOTA</v>
          </cell>
          <cell r="I1832" t="str">
            <v xml:space="preserve">FOG LAMP</v>
          </cell>
          <cell r="J1832" t="str">
            <v xml:space="preserve">FOG LAMP</v>
          </cell>
          <cell r="K1832">
            <v>16</v>
          </cell>
          <cell r="L1832">
            <v>417</v>
          </cell>
          <cell r="M1832">
            <v>650</v>
          </cell>
        </row>
        <row r="1833">
          <cell r="A1833">
            <v>10237</v>
          </cell>
          <cell r="B1833">
            <v>10237</v>
          </cell>
          <cell r="C1833" t="str">
            <v xml:space="preserve">COROLLA L-TOURING - TAIL LAMP W/CENTRE PLATE - LH</v>
          </cell>
          <cell r="D1833" t="str">
            <v>LTOURING-TLA-LH</v>
          </cell>
          <cell r="E1833" t="str">
            <v>TY01-1302</v>
          </cell>
          <cell r="G1833" t="str">
            <v>TOYOTA</v>
          </cell>
          <cell r="H1833" t="str">
            <v xml:space="preserve">ANCHUI TINCAI SILK CO. LTD</v>
          </cell>
          <cell r="I1833" t="str">
            <v xml:space="preserve">TAIL LAMP</v>
          </cell>
          <cell r="J1833" t="str">
            <v xml:space="preserve">TAIL LAMP</v>
          </cell>
          <cell r="K1833">
            <v>20</v>
          </cell>
          <cell r="L1833">
            <v>510</v>
          </cell>
          <cell r="M1833">
            <v>770</v>
          </cell>
        </row>
        <row r="1834">
          <cell r="A1834">
            <v>10236</v>
          </cell>
          <cell r="B1834">
            <v>10236</v>
          </cell>
          <cell r="C1834" t="str">
            <v xml:space="preserve">COROLLA L-TOURING - TAIL LAMP W/CENTRE PLATE - RH</v>
          </cell>
          <cell r="D1834" t="str">
            <v>LTOURING-TLA-RH</v>
          </cell>
          <cell r="E1834" t="str">
            <v>TY01-1302</v>
          </cell>
          <cell r="G1834" t="str">
            <v>TOYOTA</v>
          </cell>
          <cell r="H1834" t="str">
            <v xml:space="preserve">ANCHUI TINCAI SILK CO. LTD</v>
          </cell>
          <cell r="I1834" t="str">
            <v xml:space="preserve">TAIL LAMP</v>
          </cell>
          <cell r="J1834" t="str">
            <v xml:space="preserve">TAIL LAMP</v>
          </cell>
          <cell r="K1834">
            <v>20</v>
          </cell>
          <cell r="L1834">
            <v>510</v>
          </cell>
          <cell r="M1834">
            <v>770</v>
          </cell>
        </row>
        <row r="1835">
          <cell r="A1835">
            <v>11371</v>
          </cell>
          <cell r="B1835">
            <v>11371</v>
          </cell>
          <cell r="C1835" t="str">
            <v xml:space="preserve">COROLLA L-TOURING - TAIL LENS - LH</v>
          </cell>
          <cell r="D1835" t="str">
            <v>LTOURING-TLS-LH</v>
          </cell>
          <cell r="E1835" t="str">
            <v>00-TY01-1302</v>
          </cell>
          <cell r="G1835" t="str">
            <v>TOYOTA</v>
          </cell>
          <cell r="I1835" t="str">
            <v>LENS</v>
          </cell>
          <cell r="J1835" t="str">
            <v>LENS</v>
          </cell>
          <cell r="K1835">
            <v>0.79</v>
          </cell>
          <cell r="L1835">
            <v>123</v>
          </cell>
          <cell r="M1835">
            <v>190</v>
          </cell>
        </row>
        <row r="1836">
          <cell r="A1836">
            <v>11372</v>
          </cell>
          <cell r="B1836">
            <v>11372</v>
          </cell>
          <cell r="C1836" t="str">
            <v xml:space="preserve">COROLLA L-TOURING - TAIL LENS - RH</v>
          </cell>
          <cell r="D1836" t="str">
            <v>LTOURING-TLS-RH</v>
          </cell>
          <cell r="E1836" t="str">
            <v>00-TY01-1302</v>
          </cell>
          <cell r="G1836" t="str">
            <v>TOYOTA</v>
          </cell>
          <cell r="I1836" t="str">
            <v>LENS</v>
          </cell>
          <cell r="J1836" t="str">
            <v>LENS</v>
          </cell>
          <cell r="K1836">
            <v>0.79</v>
          </cell>
          <cell r="L1836">
            <v>123</v>
          </cell>
          <cell r="M1836">
            <v>190</v>
          </cell>
        </row>
        <row r="1837">
          <cell r="A1837">
            <v>10247</v>
          </cell>
          <cell r="B1837">
            <v>10247</v>
          </cell>
          <cell r="C1837" t="str">
            <v xml:space="preserve">COROLLA NZE (01-02) - FOG LAMP - LH</v>
          </cell>
          <cell r="D1837" t="str">
            <v>NZE/01-FLA-LH</v>
          </cell>
          <cell r="E1837" t="str">
            <v>MZ01-9002</v>
          </cell>
          <cell r="G1837" t="str">
            <v>TOYOTA</v>
          </cell>
          <cell r="I1837" t="str">
            <v xml:space="preserve">FOG LAMP</v>
          </cell>
          <cell r="J1837" t="str">
            <v xml:space="preserve">FOG LAMP</v>
          </cell>
          <cell r="K1837">
            <v>11</v>
          </cell>
          <cell r="L1837">
            <v>255.75</v>
          </cell>
          <cell r="M1837">
            <v>450</v>
          </cell>
        </row>
        <row r="1838">
          <cell r="A1838">
            <v>10246</v>
          </cell>
          <cell r="B1838">
            <v>10246</v>
          </cell>
          <cell r="C1838" t="str">
            <v xml:space="preserve">COROLLA NZE (01-02) - FOG LAMP - RH</v>
          </cell>
          <cell r="D1838" t="str">
            <v>NZE/01-FLA-RH</v>
          </cell>
          <cell r="E1838" t="str">
            <v>MZ01-9002</v>
          </cell>
          <cell r="G1838" t="str">
            <v>TOYOTA</v>
          </cell>
          <cell r="H1838" t="str">
            <v xml:space="preserve">JIANGSU ZISUDE LAMPS TECHNOLOGY CO. LTD</v>
          </cell>
          <cell r="I1838" t="str">
            <v xml:space="preserve">FOG LAMP</v>
          </cell>
          <cell r="J1838" t="str">
            <v xml:space="preserve">FOG LAMP</v>
          </cell>
          <cell r="K1838">
            <v>11</v>
          </cell>
          <cell r="L1838">
            <v>287</v>
          </cell>
          <cell r="M1838">
            <v>450</v>
          </cell>
        </row>
        <row r="1839">
          <cell r="A1839">
            <v>10245</v>
          </cell>
          <cell r="B1839">
            <v>10245</v>
          </cell>
          <cell r="C1839" t="str">
            <v xml:space="preserve">COROLLA NZE (01-02) - HEAD LAMP - LH</v>
          </cell>
          <cell r="D1839" t="str">
            <v>NZE/01-HLA-LH</v>
          </cell>
          <cell r="E1839" t="str">
            <v>MZ01-9001</v>
          </cell>
          <cell r="G1839" t="str">
            <v>TOYOTA</v>
          </cell>
          <cell r="H1839" t="str">
            <v xml:space="preserve">JIANGSU ZISUDE LAMPS TECHNOLOGY CO. LTD</v>
          </cell>
          <cell r="I1839" t="str">
            <v xml:space="preserve">HEAD LAMP</v>
          </cell>
          <cell r="J1839" t="str">
            <v xml:space="preserve">HEAD LAMP</v>
          </cell>
          <cell r="K1839">
            <v>80</v>
          </cell>
          <cell r="L1839">
            <v>2085</v>
          </cell>
          <cell r="M1839">
            <v>2900</v>
          </cell>
        </row>
        <row r="1840">
          <cell r="A1840">
            <v>10244</v>
          </cell>
          <cell r="B1840">
            <v>10244</v>
          </cell>
          <cell r="C1840" t="str">
            <v xml:space="preserve">COROLLA NZE (01-02) - HEAD LAMP - RH</v>
          </cell>
          <cell r="D1840" t="str">
            <v>NZE/01-HLA-RH</v>
          </cell>
          <cell r="E1840" t="str">
            <v>MZ01-9001</v>
          </cell>
          <cell r="G1840" t="str">
            <v>TOYOTA</v>
          </cell>
          <cell r="H1840" t="str">
            <v xml:space="preserve">JIANGSU ZISUDE LAMPS TECHNOLOGY CO. LTD</v>
          </cell>
          <cell r="I1840" t="str">
            <v xml:space="preserve">HEAD LAMP</v>
          </cell>
          <cell r="J1840" t="str">
            <v xml:space="preserve">HEAD LAMP</v>
          </cell>
          <cell r="K1840">
            <v>80</v>
          </cell>
          <cell r="L1840">
            <v>2085</v>
          </cell>
          <cell r="M1840">
            <v>2900</v>
          </cell>
        </row>
        <row r="1841">
          <cell r="A1841">
            <v>12349</v>
          </cell>
          <cell r="B1841" t="e">
            <v>#N/A</v>
          </cell>
          <cell r="C1841" t="str">
            <v xml:space="preserve">COROLLA NZE (01-02) - HEAD LAMP (BROKEN) - LH</v>
          </cell>
          <cell r="D1841" t="str">
            <v>NZE/01-HLA-LH</v>
          </cell>
          <cell r="E1841" t="str">
            <v>HLL01-1066</v>
          </cell>
          <cell r="G1841" t="str">
            <v>TOYOTA</v>
          </cell>
          <cell r="I1841" t="str">
            <v xml:space="preserve">HEAD LAMP</v>
          </cell>
          <cell r="J1841" t="str">
            <v xml:space="preserve">HEAD LAMP</v>
          </cell>
          <cell r="K1841">
            <v>12</v>
          </cell>
          <cell r="L1841">
            <v>1792</v>
          </cell>
          <cell r="M1841">
            <v>2780</v>
          </cell>
        </row>
        <row r="1842">
          <cell r="A1842">
            <v>12348</v>
          </cell>
          <cell r="B1842" t="e">
            <v>#N/A</v>
          </cell>
          <cell r="C1842" t="str">
            <v xml:space="preserve">COROLLA NZE (01-02) - HEAD LAMP (BROKEN) - RH</v>
          </cell>
          <cell r="D1842" t="str">
            <v>NZE/01-HLA-RH</v>
          </cell>
          <cell r="E1842" t="str">
            <v>HLL01-1066</v>
          </cell>
          <cell r="G1842" t="str">
            <v>TOYOTA</v>
          </cell>
          <cell r="I1842" t="str">
            <v xml:space="preserve">HEAD LAMP</v>
          </cell>
          <cell r="J1842" t="str">
            <v xml:space="preserve">HEAD LAMP</v>
          </cell>
          <cell r="K1842">
            <v>12</v>
          </cell>
          <cell r="L1842">
            <v>1792</v>
          </cell>
          <cell r="M1842">
            <v>2780</v>
          </cell>
        </row>
        <row r="1843">
          <cell r="A1843">
            <v>11407</v>
          </cell>
          <cell r="B1843">
            <v>11407</v>
          </cell>
          <cell r="C1843" t="str">
            <v xml:space="preserve">COROLLA NZE (01-02) - HEAD LENS - LH</v>
          </cell>
          <cell r="D1843" t="str">
            <v>NZE/01-HLS-LH</v>
          </cell>
          <cell r="E1843" t="str">
            <v>TY01-1801-00</v>
          </cell>
          <cell r="G1843" t="str">
            <v>TOYOTA</v>
          </cell>
          <cell r="I1843" t="str">
            <v>LENS</v>
          </cell>
          <cell r="J1843" t="str">
            <v>LENS</v>
          </cell>
          <cell r="K1843">
            <v>23</v>
          </cell>
          <cell r="L1843">
            <v>590.4</v>
          </cell>
          <cell r="M1843">
            <v>980</v>
          </cell>
        </row>
        <row r="1844">
          <cell r="A1844">
            <v>11408</v>
          </cell>
          <cell r="B1844">
            <v>11408</v>
          </cell>
          <cell r="C1844" t="str">
            <v xml:space="preserve">COROLLA NZE (01-02) - HEAD LENS - RH</v>
          </cell>
          <cell r="D1844" t="str">
            <v>NZE/01-HLS-rH</v>
          </cell>
          <cell r="E1844" t="str">
            <v>TY01-1801-00</v>
          </cell>
          <cell r="G1844" t="str">
            <v>TOYOTA</v>
          </cell>
          <cell r="I1844" t="str">
            <v>LENS</v>
          </cell>
          <cell r="J1844" t="str">
            <v>LENS</v>
          </cell>
          <cell r="K1844">
            <v>23</v>
          </cell>
          <cell r="L1844">
            <v>534.75</v>
          </cell>
          <cell r="M1844">
            <v>980</v>
          </cell>
        </row>
        <row r="1845">
          <cell r="A1845">
            <v>10262</v>
          </cell>
          <cell r="B1845" t="e">
            <v>#N/A</v>
          </cell>
          <cell r="C1845" t="str">
            <v xml:space="preserve">COROLLA NZE (01-02) - SIDE MIRROR (MANUAL) - LH</v>
          </cell>
          <cell r="D1845" t="str">
            <v xml:space="preserve">NZE/01-SMM - LH</v>
          </cell>
          <cell r="E1845" t="str">
            <v>TY01-2212</v>
          </cell>
          <cell r="G1845" t="str">
            <v>TOYOTA</v>
          </cell>
          <cell r="H1845" t="str">
            <v xml:space="preserve">ANCHUI TINCAI SILK CO. LTD</v>
          </cell>
          <cell r="I1845" t="str">
            <v xml:space="preserve">SIDE MIRROR</v>
          </cell>
          <cell r="J1845" t="str">
            <v xml:space="preserve">SIDE MIRROR</v>
          </cell>
          <cell r="K1845">
            <v>50</v>
          </cell>
          <cell r="L1845">
            <v>1275</v>
          </cell>
          <cell r="M1845">
            <v>1900</v>
          </cell>
        </row>
        <row r="1846">
          <cell r="A1846">
            <v>10261</v>
          </cell>
          <cell r="B1846">
            <v>10261</v>
          </cell>
          <cell r="C1846" t="str">
            <v xml:space="preserve">COROLLA NZE (01-02) - SIDE MIRROR (MANUAL) - RH</v>
          </cell>
          <cell r="D1846" t="str">
            <v xml:space="preserve">NZE/01-SMM - RH</v>
          </cell>
          <cell r="E1846" t="str">
            <v>TY01-2212</v>
          </cell>
          <cell r="G1846" t="str">
            <v>TOYOTA</v>
          </cell>
          <cell r="H1846" t="str">
            <v xml:space="preserve">ANCHUI TINCAI SILK CO. LTD</v>
          </cell>
          <cell r="I1846" t="str">
            <v xml:space="preserve">SIDE MIRROR</v>
          </cell>
          <cell r="J1846" t="str">
            <v xml:space="preserve">SIDE MIRROR</v>
          </cell>
          <cell r="K1846">
            <v>50</v>
          </cell>
          <cell r="L1846">
            <v>1275</v>
          </cell>
          <cell r="M1846">
            <v>1900</v>
          </cell>
        </row>
        <row r="1847">
          <cell r="A1847">
            <v>12244</v>
          </cell>
          <cell r="B1847" t="e">
            <v>#N/A</v>
          </cell>
          <cell r="C1847" t="str">
            <v xml:space="preserve">COROLLA NZE (01-02) - SIDE MIRROR (MANUAL) (BROKEN) - LH</v>
          </cell>
          <cell r="D1847" t="str">
            <v xml:space="preserve">NZE/01-SMM - LH</v>
          </cell>
          <cell r="E1847" t="str">
            <v>TY01-2212</v>
          </cell>
          <cell r="G1847" t="str">
            <v>TOYOTA</v>
          </cell>
          <cell r="I1847" t="str">
            <v xml:space="preserve">SIDE MIRROR</v>
          </cell>
          <cell r="J1847" t="str">
            <v xml:space="preserve">SIDE MIRROR</v>
          </cell>
          <cell r="K1847">
            <v>7.5</v>
          </cell>
          <cell r="L1847">
            <v>1120</v>
          </cell>
          <cell r="M1847">
            <v>1740</v>
          </cell>
        </row>
        <row r="1848">
          <cell r="A1848">
            <v>12243</v>
          </cell>
          <cell r="B1848" t="e">
            <v>#N/A</v>
          </cell>
          <cell r="C1848" t="str">
            <v xml:space="preserve">COROLLA NZE (01-02) - SIDE MIRROR (MANUAL) (BROKEN) - RH</v>
          </cell>
          <cell r="D1848" t="str">
            <v xml:space="preserve">NZE/01-SMM - RH</v>
          </cell>
          <cell r="E1848" t="str">
            <v>TY01-2212</v>
          </cell>
          <cell r="G1848" t="str">
            <v>TOYOTA</v>
          </cell>
          <cell r="I1848" t="str">
            <v xml:space="preserve">SIDE MIRROR</v>
          </cell>
          <cell r="J1848" t="str">
            <v xml:space="preserve">SIDE MIRROR</v>
          </cell>
          <cell r="K1848">
            <v>7.5</v>
          </cell>
          <cell r="L1848">
            <v>1120</v>
          </cell>
          <cell r="M1848">
            <v>1740</v>
          </cell>
        </row>
        <row r="1849">
          <cell r="A1849">
            <v>10249</v>
          </cell>
          <cell r="B1849">
            <v>10249</v>
          </cell>
          <cell r="C1849" t="str">
            <v xml:space="preserve">COROLLA NZE (01-02) - TAIL LAMP - LH</v>
          </cell>
          <cell r="D1849" t="str">
            <v>NZE/01-TLA-LH</v>
          </cell>
          <cell r="E1849" t="str">
            <v>MZ01-9003</v>
          </cell>
          <cell r="G1849" t="str">
            <v>TOYOTA</v>
          </cell>
          <cell r="H1849" t="str">
            <v xml:space="preserve">ANCHUI TINCAI SILK CO. LTD</v>
          </cell>
          <cell r="I1849" t="str">
            <v xml:space="preserve">TAIL LAMP</v>
          </cell>
          <cell r="J1849" t="str">
            <v xml:space="preserve">TAIL LAMP</v>
          </cell>
          <cell r="K1849">
            <v>14</v>
          </cell>
          <cell r="L1849">
            <v>326</v>
          </cell>
          <cell r="M1849">
            <v>1600</v>
          </cell>
        </row>
        <row r="1850">
          <cell r="A1850">
            <v>10248</v>
          </cell>
          <cell r="B1850">
            <v>10248</v>
          </cell>
          <cell r="C1850" t="str">
            <v xml:space="preserve">COROLLA NZE (01-02) - TAIL LAMP - RH</v>
          </cell>
          <cell r="D1850" t="str">
            <v>NZE/01-TLA-RH</v>
          </cell>
          <cell r="E1850" t="str">
            <v>MZ01-9003-00</v>
          </cell>
          <cell r="G1850" t="str">
            <v>TOYOTA</v>
          </cell>
          <cell r="H1850" t="str">
            <v xml:space="preserve">ANCHUI TINCAI SILK CO. LTD</v>
          </cell>
          <cell r="I1850" t="str">
            <v xml:space="preserve">TAIL LAMP</v>
          </cell>
          <cell r="J1850" t="str">
            <v xml:space="preserve">TAIL LAMP</v>
          </cell>
          <cell r="K1850">
            <v>14</v>
          </cell>
          <cell r="L1850">
            <v>326</v>
          </cell>
          <cell r="M1850">
            <v>1600</v>
          </cell>
        </row>
        <row r="1851">
          <cell r="A1851">
            <v>10251</v>
          </cell>
          <cell r="B1851">
            <v>10251</v>
          </cell>
          <cell r="C1851" t="str">
            <v xml:space="preserve">COROLLA NZE (01-02) - TAIL LENS - LH</v>
          </cell>
          <cell r="D1851" t="str">
            <v>NZE/01-TLS-LH</v>
          </cell>
          <cell r="E1851" t="str">
            <v>TY01-1802-00</v>
          </cell>
          <cell r="G1851" t="str">
            <v>TOYOTA</v>
          </cell>
          <cell r="H1851" t="str">
            <v xml:space="preserve">ANCHUI TINCAI SILK CO. LTD</v>
          </cell>
          <cell r="I1851" t="str">
            <v>LENS</v>
          </cell>
          <cell r="J1851" t="str">
            <v>LENS</v>
          </cell>
          <cell r="K1851">
            <v>18</v>
          </cell>
          <cell r="L1851">
            <v>419</v>
          </cell>
          <cell r="M1851">
            <v>650</v>
          </cell>
        </row>
        <row r="1852">
          <cell r="A1852">
            <v>10250</v>
          </cell>
          <cell r="B1852">
            <v>10250</v>
          </cell>
          <cell r="C1852" t="str">
            <v xml:space="preserve">COROLLA NZE (01-02) - TAIL LENS - RH</v>
          </cell>
          <cell r="D1852" t="str">
            <v>NZE/01-TLS-RH</v>
          </cell>
          <cell r="E1852" t="str">
            <v>TY01-1802-00</v>
          </cell>
          <cell r="G1852" t="str">
            <v>TOYOTA</v>
          </cell>
          <cell r="H1852" t="str">
            <v xml:space="preserve">ANCHUI TINCAI SILK CO. LTD</v>
          </cell>
          <cell r="I1852" t="str">
            <v>LENS</v>
          </cell>
          <cell r="J1852" t="str">
            <v>LENS</v>
          </cell>
          <cell r="K1852">
            <v>18</v>
          </cell>
          <cell r="L1852">
            <v>419</v>
          </cell>
          <cell r="M1852">
            <v>650</v>
          </cell>
        </row>
        <row r="1853">
          <cell r="A1853">
            <v>12921</v>
          </cell>
          <cell r="B1853" t="e">
            <v>#N/A</v>
          </cell>
          <cell r="C1853" t="str">
            <v xml:space="preserve">COROLLA NZE (01-02) - TAIL LENS (BROKEN) - LH</v>
          </cell>
          <cell r="D1853" t="str">
            <v>NZE/01-TLS-RH/B</v>
          </cell>
          <cell r="E1853" t="str">
            <v>MZ01-9003-00</v>
          </cell>
          <cell r="G1853" t="str">
            <v>TOYOTA</v>
          </cell>
          <cell r="H1853" t="str">
            <v xml:space="preserve">ANCHUI TINCAI SILK CO. LTD</v>
          </cell>
          <cell r="I1853" t="str">
            <v>LENS</v>
          </cell>
          <cell r="J1853" t="str">
            <v>LENS</v>
          </cell>
          <cell r="K1853">
            <v>1.8</v>
          </cell>
          <cell r="L1853">
            <v>308.82</v>
          </cell>
          <cell r="M1853">
            <v>480</v>
          </cell>
        </row>
        <row r="1854">
          <cell r="A1854">
            <v>12922</v>
          </cell>
          <cell r="B1854" t="e">
            <v>#N/A</v>
          </cell>
          <cell r="C1854" t="str">
            <v xml:space="preserve">COROLLA NZE (01-02) - TAIL LENS (BROKEN) - LH</v>
          </cell>
          <cell r="D1854" t="str">
            <v>NZE/01-TLS-LH/B</v>
          </cell>
          <cell r="E1854" t="str">
            <v>MZ01-9003-00</v>
          </cell>
          <cell r="G1854" t="str">
            <v>TOYOTA</v>
          </cell>
          <cell r="H1854" t="str">
            <v xml:space="preserve">ANCHUI TINCAI SILK CO. LTD</v>
          </cell>
          <cell r="I1854" t="str">
            <v>LENS</v>
          </cell>
          <cell r="J1854" t="str">
            <v>LENS</v>
          </cell>
          <cell r="K1854">
            <v>1.8</v>
          </cell>
          <cell r="L1854">
            <v>308.82</v>
          </cell>
          <cell r="M1854">
            <v>480</v>
          </cell>
        </row>
        <row r="1855">
          <cell r="A1855">
            <v>12924</v>
          </cell>
          <cell r="B1855" t="e">
            <v>#N/A</v>
          </cell>
          <cell r="C1855" t="str">
            <v xml:space="preserve">COROLLA NZE (01-02) - TAIL LENS (BROKEN) - LH</v>
          </cell>
          <cell r="D1855" t="str">
            <v>NZE/01-TLS-LH/B</v>
          </cell>
          <cell r="E1855" t="str">
            <v>MZ01-9003-00</v>
          </cell>
          <cell r="G1855" t="str">
            <v>TOYOTA</v>
          </cell>
          <cell r="H1855" t="str">
            <v xml:space="preserve">ANCHUI TINCAI SILK CO. LTD</v>
          </cell>
          <cell r="I1855" t="str">
            <v>LENS</v>
          </cell>
          <cell r="J1855" t="str">
            <v>LENS</v>
          </cell>
          <cell r="K1855">
            <v>1.8</v>
          </cell>
          <cell r="L1855">
            <v>308.82</v>
          </cell>
          <cell r="M1855">
            <v>480</v>
          </cell>
        </row>
        <row r="1856">
          <cell r="A1856">
            <v>12953</v>
          </cell>
          <cell r="B1856" t="e">
            <v>#N/A</v>
          </cell>
          <cell r="C1856" t="str">
            <v xml:space="preserve">COROLLA NZE (01-02) (BROKEN)- TAIL LAMP - RH</v>
          </cell>
          <cell r="D1856" t="str">
            <v>NZE/01-TLA-RH</v>
          </cell>
          <cell r="E1856" t="str">
            <v>MZ01-9003</v>
          </cell>
          <cell r="G1856" t="str">
            <v>TOYOTA</v>
          </cell>
          <cell r="H1856" t="str">
            <v xml:space="preserve">ANCHUI TINCAI SILK CO. LTD</v>
          </cell>
          <cell r="I1856" t="str">
            <v xml:space="preserve">TAIL LAMP</v>
          </cell>
          <cell r="J1856" t="str">
            <v xml:space="preserve">TAIL LAMP</v>
          </cell>
          <cell r="K1856">
            <v>6</v>
          </cell>
          <cell r="L1856">
            <v>1029.3800000000001</v>
          </cell>
          <cell r="M1856">
            <v>1600</v>
          </cell>
        </row>
        <row r="1857">
          <cell r="A1857">
            <v>11409</v>
          </cell>
          <cell r="B1857">
            <v>11409</v>
          </cell>
          <cell r="C1857" t="str">
            <v xml:space="preserve">COROLLA NZE (01-03) - GRILL (CHROME)</v>
          </cell>
          <cell r="D1857" t="str">
            <v>NZE/01-GRLC</v>
          </cell>
          <cell r="E1857" t="str">
            <v>TY01-2811A</v>
          </cell>
          <cell r="G1857" t="str">
            <v>TOYOTA</v>
          </cell>
          <cell r="I1857" t="str">
            <v>GRILL</v>
          </cell>
          <cell r="J1857" t="str">
            <v>GRILL</v>
          </cell>
          <cell r="K1857">
            <v>50</v>
          </cell>
          <cell r="L1857">
            <v>1360</v>
          </cell>
          <cell r="M1857">
            <v>2040</v>
          </cell>
        </row>
        <row r="1858">
          <cell r="A1858">
            <v>11410</v>
          </cell>
          <cell r="B1858">
            <v>11410</v>
          </cell>
          <cell r="C1858" t="str">
            <v xml:space="preserve">COROLLA NZE (01-04)  - FRONT BUMPER</v>
          </cell>
          <cell r="D1858" t="str">
            <v>NZE/01-BPRF</v>
          </cell>
          <cell r="E1858" t="str">
            <v>TY01-1807</v>
          </cell>
          <cell r="G1858" t="str">
            <v>TOYOTA</v>
          </cell>
          <cell r="I1858" t="str">
            <v>BUMPER</v>
          </cell>
          <cell r="J1858" t="str">
            <v>BUMPER</v>
          </cell>
          <cell r="K1858">
            <v>90</v>
          </cell>
          <cell r="L1858">
            <v>2288.52</v>
          </cell>
          <cell r="M1858">
            <v>3400</v>
          </cell>
        </row>
        <row r="1859">
          <cell r="A1859">
            <v>12533</v>
          </cell>
          <cell r="B1859" t="e">
            <v>#N/A</v>
          </cell>
          <cell r="C1859" t="str">
            <v xml:space="preserve">COROLLA NZE (01-04)  - FRONT BUMPER (BROKEN)</v>
          </cell>
          <cell r="D1859" t="str">
            <v>NZE/01-BPRF/B</v>
          </cell>
          <cell r="E1859" t="str">
            <v>TY01-1807</v>
          </cell>
          <cell r="G1859" t="str">
            <v>TOYOTA</v>
          </cell>
          <cell r="I1859" t="str">
            <v>BUMPER</v>
          </cell>
          <cell r="J1859" t="str">
            <v>BUMPER</v>
          </cell>
          <cell r="K1859">
            <v>13</v>
          </cell>
          <cell r="L1859">
            <v>1942</v>
          </cell>
          <cell r="M1859">
            <v>3010</v>
          </cell>
        </row>
        <row r="1860">
          <cell r="A1860">
            <v>10264</v>
          </cell>
          <cell r="B1860" t="e">
            <v>#N/A</v>
          </cell>
          <cell r="C1860" t="str">
            <v xml:space="preserve">COROLLA NZE (01-04) - BUMPER INNER</v>
          </cell>
          <cell r="D1860" t="str">
            <v>NZE/01-BPRI</v>
          </cell>
          <cell r="G1860" t="str">
            <v>TOYOTA</v>
          </cell>
          <cell r="I1860" t="str">
            <v>BUMPER</v>
          </cell>
          <cell r="J1860" t="str">
            <v>BUMPER</v>
          </cell>
          <cell r="K1860">
            <v>0</v>
          </cell>
          <cell r="L1860">
            <v>0</v>
          </cell>
          <cell r="M1860">
            <v>2500</v>
          </cell>
        </row>
        <row r="1861">
          <cell r="A1861">
            <v>10265</v>
          </cell>
          <cell r="B1861" t="e">
            <v>#N/A</v>
          </cell>
          <cell r="C1861" t="str">
            <v xml:space="preserve">COROLLA NZE (01-04) - FRONT BUMPER FRAME</v>
          </cell>
          <cell r="D1861" t="str">
            <v>NZE/01-BPRF</v>
          </cell>
          <cell r="G1861" t="str">
            <v>TOYOTA</v>
          </cell>
          <cell r="I1861" t="str">
            <v>BUMPER</v>
          </cell>
          <cell r="J1861" t="str">
            <v>BUMPER</v>
          </cell>
          <cell r="K1861">
            <v>9.5</v>
          </cell>
          <cell r="L1861">
            <v>1485</v>
          </cell>
          <cell r="M1861">
            <v>2300</v>
          </cell>
        </row>
        <row r="1862">
          <cell r="A1862">
            <v>10266</v>
          </cell>
          <cell r="B1862" t="e">
            <v>#N/A</v>
          </cell>
          <cell r="C1862" t="str">
            <v xml:space="preserve">COROLLA NZE (01-04) - FRONT BUMPER SUPPORT</v>
          </cell>
          <cell r="D1862" t="str">
            <v>NZE/01-BPRFS</v>
          </cell>
          <cell r="G1862" t="str">
            <v>TOYOTA</v>
          </cell>
          <cell r="I1862" t="str">
            <v>BUMPER</v>
          </cell>
          <cell r="J1862" t="str">
            <v>BUMPER</v>
          </cell>
          <cell r="K1862">
            <v>2.98</v>
          </cell>
          <cell r="L1862">
            <v>466</v>
          </cell>
          <cell r="M1862">
            <v>720</v>
          </cell>
        </row>
        <row r="1863">
          <cell r="A1863">
            <v>11267</v>
          </cell>
          <cell r="B1863" t="e">
            <v>#N/A</v>
          </cell>
          <cell r="C1863" t="str">
            <v xml:space="preserve">COROLLA NZE (01-04) - REAR BUMPER</v>
          </cell>
          <cell r="D1863" t="str">
            <v>NZE/01-BPRR</v>
          </cell>
          <cell r="F1863" t="str">
            <v>TOYOTA</v>
          </cell>
          <cell r="G1863" t="str">
            <v>TOYOTA</v>
          </cell>
          <cell r="I1863" t="str">
            <v>BUMPER</v>
          </cell>
          <cell r="J1863" t="str">
            <v>BUMPER</v>
          </cell>
          <cell r="K1863">
            <v>0</v>
          </cell>
          <cell r="L1863">
            <v>0</v>
          </cell>
          <cell r="M1863">
            <v>5100</v>
          </cell>
        </row>
        <row r="1864">
          <cell r="A1864">
            <v>10263</v>
          </cell>
          <cell r="B1864" t="e">
            <v>#N/A</v>
          </cell>
          <cell r="C1864" t="str">
            <v xml:space="preserve">COROLLA NZE (01-04) - REAR BUMPER SUPPORT</v>
          </cell>
          <cell r="D1864" t="str">
            <v>NZE/01-BPRS</v>
          </cell>
          <cell r="G1864" t="str">
            <v>TOYOTA</v>
          </cell>
          <cell r="I1864" t="str">
            <v>BUMPER</v>
          </cell>
          <cell r="J1864" t="str">
            <v>BUMPER</v>
          </cell>
          <cell r="K1864">
            <v>0.6</v>
          </cell>
          <cell r="L1864">
            <v>94</v>
          </cell>
          <cell r="M1864">
            <v>150</v>
          </cell>
        </row>
        <row r="1865">
          <cell r="A1865">
            <v>12057</v>
          </cell>
          <cell r="B1865">
            <v>12057</v>
          </cell>
          <cell r="C1865" t="str">
            <v xml:space="preserve">COROLLA NZE (01-06) - INNER FENDER - RH</v>
          </cell>
          <cell r="D1865" t="str">
            <v>NZE/01-IF-RH</v>
          </cell>
          <cell r="E1865" t="str">
            <v>53875-12340/12280/13040/12290/13020/12360</v>
          </cell>
          <cell r="F1865" t="str">
            <v xml:space="preserve">COROLLA NZE (01-06)</v>
          </cell>
          <cell r="G1865" t="str">
            <v>TOYOTA</v>
          </cell>
          <cell r="I1865" t="str">
            <v>FENDERS</v>
          </cell>
          <cell r="J1865" t="str">
            <v>FENDERS</v>
          </cell>
          <cell r="K1865">
            <v>11</v>
          </cell>
          <cell r="L1865">
            <v>299</v>
          </cell>
          <cell r="M1865">
            <v>500</v>
          </cell>
        </row>
        <row r="1866">
          <cell r="A1866">
            <v>12060</v>
          </cell>
          <cell r="B1866">
            <v>12060</v>
          </cell>
          <cell r="C1866" t="str">
            <v xml:space="preserve">COROLLA NZE (01-06) - TAIL GATE MOULDING</v>
          </cell>
          <cell r="D1866" t="str">
            <v>NZE/01-TGM</v>
          </cell>
          <cell r="E1866" t="str">
            <v>TY01-2318</v>
          </cell>
          <cell r="F1866" t="str">
            <v xml:space="preserve">COROLLA NZE (01-06)</v>
          </cell>
          <cell r="G1866" t="str">
            <v>TOYOTA</v>
          </cell>
          <cell r="I1866" t="str">
            <v xml:space="preserve">LICENCE PLATE</v>
          </cell>
          <cell r="J1866" t="str">
            <v xml:space="preserve">LICENCE PLATE</v>
          </cell>
          <cell r="K1866">
            <v>4.5</v>
          </cell>
          <cell r="L1866">
            <v>703</v>
          </cell>
          <cell r="M1866">
            <v>1090</v>
          </cell>
        </row>
        <row r="1867">
          <cell r="A1867">
            <v>12154</v>
          </cell>
          <cell r="B1867" t="e">
            <v>#N/A</v>
          </cell>
          <cell r="C1867" t="str">
            <v xml:space="preserve">COROLLA NZE (01-06) -FRONT BUMPER BRACKET - LH</v>
          </cell>
          <cell r="D1867" t="str">
            <v>NZE-BPRFB-LH</v>
          </cell>
          <cell r="F1867" t="str">
            <v xml:space="preserve">NZE (01-06)</v>
          </cell>
          <cell r="G1867" t="str">
            <v>TOYOTA</v>
          </cell>
          <cell r="H1867" t="str">
            <v xml:space="preserve">ANCHUI TINCAI SILK CO. LTD</v>
          </cell>
          <cell r="I1867" t="str">
            <v>BUMPER</v>
          </cell>
          <cell r="J1867" t="str">
            <v>BUMPER</v>
          </cell>
          <cell r="K1867">
            <v>2.98</v>
          </cell>
          <cell r="L1867">
            <v>450</v>
          </cell>
          <cell r="M1867">
            <v>720</v>
          </cell>
        </row>
        <row r="1868">
          <cell r="A1868">
            <v>12153</v>
          </cell>
          <cell r="B1868" t="e">
            <v>#N/A</v>
          </cell>
          <cell r="C1868" t="str">
            <v xml:space="preserve">COROLLA NZE (01-06) -FRONT BUMPER BRACKET - RH</v>
          </cell>
          <cell r="D1868" t="str">
            <v>NZE-BPRFB-RH</v>
          </cell>
          <cell r="F1868" t="str">
            <v xml:space="preserve">NZE (01-06)</v>
          </cell>
          <cell r="G1868" t="str">
            <v>TOYOTA</v>
          </cell>
          <cell r="H1868" t="str">
            <v xml:space="preserve">ANCHUI TINCAI SILK CO. LTD</v>
          </cell>
          <cell r="I1868" t="str">
            <v>BUMPER</v>
          </cell>
          <cell r="J1868" t="str">
            <v>BUMPER</v>
          </cell>
          <cell r="K1868">
            <v>2.98</v>
          </cell>
          <cell r="L1868">
            <v>450</v>
          </cell>
          <cell r="M1868">
            <v>720</v>
          </cell>
        </row>
        <row r="1869">
          <cell r="A1869">
            <v>12058</v>
          </cell>
          <cell r="B1869">
            <v>12058</v>
          </cell>
          <cell r="C1869" t="str">
            <v xml:space="preserve">COROLLA NZE (01-06)- INNER FENDER - LH</v>
          </cell>
          <cell r="D1869" t="str">
            <v>NZE/01-IF-LH</v>
          </cell>
          <cell r="E1869" t="str">
            <v>53876-12330/12270/13040/12280/13020/12350</v>
          </cell>
          <cell r="F1869" t="str">
            <v xml:space="preserve">COROLLA NZE (01-06)</v>
          </cell>
          <cell r="G1869" t="str">
            <v>TOYOTA</v>
          </cell>
          <cell r="H1869" t="str">
            <v xml:space="preserve">ANCHUI TINCAI SILK CO. LTD</v>
          </cell>
          <cell r="I1869" t="str">
            <v>FENDERS</v>
          </cell>
          <cell r="J1869" t="str">
            <v>FENDERS</v>
          </cell>
          <cell r="K1869">
            <v>11</v>
          </cell>
          <cell r="L1869">
            <v>299</v>
          </cell>
          <cell r="M1869">
            <v>500</v>
          </cell>
        </row>
        <row r="1870">
          <cell r="A1870">
            <v>10253</v>
          </cell>
          <cell r="B1870">
            <v>10253</v>
          </cell>
          <cell r="C1870" t="str">
            <v xml:space="preserve">COROLLA NZE (03-) - HEAD LAMP - LH</v>
          </cell>
          <cell r="D1870" t="str">
            <v>NZE/03-HLA-LH</v>
          </cell>
          <cell r="E1870" t="str">
            <v>TY01-2801</v>
          </cell>
          <cell r="G1870" t="str">
            <v>TOYOTA</v>
          </cell>
          <cell r="H1870" t="str">
            <v xml:space="preserve">JIANGSU ZISUDE LAMPS TECHNOLOGY CO. LTD</v>
          </cell>
          <cell r="I1870" t="str">
            <v xml:space="preserve">HEAD LAMP</v>
          </cell>
          <cell r="J1870" t="str">
            <v xml:space="preserve">HEAD LAMP</v>
          </cell>
          <cell r="K1870">
            <v>80</v>
          </cell>
          <cell r="L1870">
            <v>2085</v>
          </cell>
          <cell r="M1870">
            <v>2900</v>
          </cell>
        </row>
        <row r="1871">
          <cell r="A1871">
            <v>10252</v>
          </cell>
          <cell r="B1871">
            <v>10252</v>
          </cell>
          <cell r="C1871" t="str">
            <v xml:space="preserve">COROLLA NZE (03-) - HEAD LAMP - RH</v>
          </cell>
          <cell r="D1871" t="str">
            <v>NZE/03-HLA-RH</v>
          </cell>
          <cell r="E1871" t="str">
            <v>TY01-2801</v>
          </cell>
          <cell r="G1871" t="str">
            <v>TOYOTA</v>
          </cell>
          <cell r="H1871" t="str">
            <v xml:space="preserve">JIANGSU ZISUDE LAMPS TECHNOLOGY CO. LTD</v>
          </cell>
          <cell r="I1871" t="str">
            <v xml:space="preserve">HEAD LAMP</v>
          </cell>
          <cell r="J1871" t="str">
            <v xml:space="preserve">HEAD LAMP</v>
          </cell>
          <cell r="K1871">
            <v>80</v>
          </cell>
          <cell r="L1871">
            <v>2085</v>
          </cell>
          <cell r="M1871">
            <v>2900</v>
          </cell>
        </row>
        <row r="1872">
          <cell r="A1872">
            <v>11411</v>
          </cell>
          <cell r="B1872">
            <v>11411</v>
          </cell>
          <cell r="C1872" t="str">
            <v xml:space="preserve">COROLLA NZE (03-) - HEAD LENS - LH</v>
          </cell>
          <cell r="D1872" t="str">
            <v>NZE/03-HLS-LH</v>
          </cell>
          <cell r="E1872" t="str">
            <v>00-TY01-1801</v>
          </cell>
          <cell r="G1872" t="str">
            <v>TOYOTA</v>
          </cell>
          <cell r="I1872" t="str">
            <v>LENS</v>
          </cell>
          <cell r="J1872" t="str">
            <v>LENS</v>
          </cell>
          <cell r="K1872">
            <v>4</v>
          </cell>
          <cell r="L1872">
            <v>625</v>
          </cell>
          <cell r="M1872">
            <v>970</v>
          </cell>
        </row>
        <row r="1873">
          <cell r="A1873">
            <v>11412</v>
          </cell>
          <cell r="B1873">
            <v>11412</v>
          </cell>
          <cell r="C1873" t="str">
            <v xml:space="preserve">COROLLA NZE (03-) - HEAD LENS - RH</v>
          </cell>
          <cell r="D1873" t="str">
            <v>NZE/03-HLS-RH</v>
          </cell>
          <cell r="E1873" t="str">
            <v>00-TY01-1801</v>
          </cell>
          <cell r="G1873" t="str">
            <v>TOYOTA</v>
          </cell>
          <cell r="I1873" t="str">
            <v>LENS</v>
          </cell>
          <cell r="J1873" t="str">
            <v>LENS</v>
          </cell>
          <cell r="K1873">
            <v>4</v>
          </cell>
          <cell r="L1873">
            <v>625</v>
          </cell>
          <cell r="M1873">
            <v>970</v>
          </cell>
        </row>
        <row r="1874">
          <cell r="A1874">
            <v>10255</v>
          </cell>
          <cell r="B1874">
            <v>10255</v>
          </cell>
          <cell r="C1874" t="str">
            <v xml:space="preserve">COROLLA NZE (03-) - TAIL LAMP - LH</v>
          </cell>
          <cell r="D1874" t="str">
            <v>NZE/03-TLA-LH</v>
          </cell>
          <cell r="E1874" t="str">
            <v>TY01-2402C</v>
          </cell>
          <cell r="G1874" t="str">
            <v>TOYOTA</v>
          </cell>
          <cell r="H1874" t="str">
            <v xml:space="preserve">ANCHUI TINCAI SILK CO. LTD</v>
          </cell>
          <cell r="I1874" t="str">
            <v xml:space="preserve">TAIL LAMP</v>
          </cell>
          <cell r="J1874" t="str">
            <v xml:space="preserve">TAIL LAMP</v>
          </cell>
          <cell r="K1874">
            <v>45</v>
          </cell>
          <cell r="L1874">
            <v>1087</v>
          </cell>
          <cell r="M1874">
            <v>1630</v>
          </cell>
        </row>
        <row r="1875">
          <cell r="A1875">
            <v>10254</v>
          </cell>
          <cell r="B1875">
            <v>10254</v>
          </cell>
          <cell r="C1875" t="str">
            <v xml:space="preserve">COROLLA NZE (03-) - TAIL LAMP - RH</v>
          </cell>
          <cell r="D1875" t="str">
            <v>NZE/03-TLA-RH</v>
          </cell>
          <cell r="E1875" t="str">
            <v>TY01-2402C</v>
          </cell>
          <cell r="G1875" t="str">
            <v>TOYOTA</v>
          </cell>
          <cell r="H1875" t="str">
            <v xml:space="preserve">ANCHUI TINCAI SILK CO. LTD</v>
          </cell>
          <cell r="I1875" t="str">
            <v xml:space="preserve">TAIL LAMP</v>
          </cell>
          <cell r="J1875" t="str">
            <v xml:space="preserve">TAIL LAMP</v>
          </cell>
          <cell r="K1875">
            <v>45</v>
          </cell>
          <cell r="L1875">
            <v>1087</v>
          </cell>
          <cell r="M1875">
            <v>1630</v>
          </cell>
        </row>
        <row r="1876">
          <cell r="A1876">
            <v>12311</v>
          </cell>
          <cell r="B1876" t="e">
            <v>#N/A</v>
          </cell>
          <cell r="C1876" t="str">
            <v xml:space="preserve">COROLLA NZE (03-) - TAIL LAMP (BROKEN) - LH</v>
          </cell>
          <cell r="D1876" t="str">
            <v>NZE/03-TLA-LH</v>
          </cell>
          <cell r="E1876" t="str">
            <v>TY01-2402C</v>
          </cell>
          <cell r="G1876" t="str">
            <v>TOYOTA</v>
          </cell>
          <cell r="I1876" t="str">
            <v xml:space="preserve">TAIL LAMP</v>
          </cell>
          <cell r="J1876" t="str">
            <v xml:space="preserve">TAIL LAMP</v>
          </cell>
          <cell r="K1876">
            <v>6.45</v>
          </cell>
          <cell r="L1876">
            <v>963</v>
          </cell>
          <cell r="M1876">
            <v>1490</v>
          </cell>
        </row>
        <row r="1877">
          <cell r="A1877">
            <v>12310</v>
          </cell>
          <cell r="B1877" t="e">
            <v>#N/A</v>
          </cell>
          <cell r="C1877" t="str">
            <v xml:space="preserve">COROLLA NZE (03-) - TAIL LAMP (BROKEN) - RH</v>
          </cell>
          <cell r="D1877" t="str">
            <v>NZE/03-TLA-RH</v>
          </cell>
          <cell r="E1877" t="str">
            <v>TY01-2402C</v>
          </cell>
          <cell r="G1877" t="str">
            <v>TOYOTA</v>
          </cell>
          <cell r="I1877" t="str">
            <v xml:space="preserve">TAIL LAMP</v>
          </cell>
          <cell r="J1877" t="str">
            <v xml:space="preserve">TAIL LAMP</v>
          </cell>
          <cell r="K1877">
            <v>6.45</v>
          </cell>
          <cell r="L1877">
            <v>963</v>
          </cell>
          <cell r="M1877">
            <v>1490</v>
          </cell>
        </row>
        <row r="1878">
          <cell r="A1878">
            <v>10257</v>
          </cell>
          <cell r="B1878">
            <v>10257</v>
          </cell>
          <cell r="C1878" t="str">
            <v xml:space="preserve">COROLLA NZE (03-) - TAIL LENS - LH</v>
          </cell>
          <cell r="D1878" t="str">
            <v>NZE/03-TLS-LH</v>
          </cell>
          <cell r="E1878" t="str">
            <v>TY01-2402C-00</v>
          </cell>
          <cell r="G1878" t="str">
            <v>TOYOTA</v>
          </cell>
          <cell r="H1878" t="str">
            <v xml:space="preserve">ANCHUI TINCAI SILK CO. LTD</v>
          </cell>
          <cell r="I1878" t="str">
            <v>LENS</v>
          </cell>
          <cell r="J1878" t="str">
            <v>LENS</v>
          </cell>
          <cell r="K1878">
            <v>20</v>
          </cell>
          <cell r="L1878">
            <v>483</v>
          </cell>
          <cell r="M1878">
            <v>720</v>
          </cell>
        </row>
        <row r="1879">
          <cell r="A1879">
            <v>10256</v>
          </cell>
          <cell r="B1879">
            <v>10256</v>
          </cell>
          <cell r="C1879" t="str">
            <v xml:space="preserve">COROLLA NZE (03-) - TAIL LENS - RH</v>
          </cell>
          <cell r="D1879" t="str">
            <v>NZE/03-TLS-RH</v>
          </cell>
          <cell r="E1879" t="str">
            <v>TY01-2402C-00</v>
          </cell>
          <cell r="G1879" t="str">
            <v>TOYOTA</v>
          </cell>
          <cell r="H1879" t="str">
            <v xml:space="preserve">ANCHUI TINCAI SILK CO. LTD</v>
          </cell>
          <cell r="I1879" t="str">
            <v>LENS</v>
          </cell>
          <cell r="J1879" t="str">
            <v>LENS</v>
          </cell>
          <cell r="K1879">
            <v>20</v>
          </cell>
          <cell r="L1879">
            <v>483</v>
          </cell>
          <cell r="M1879">
            <v>720</v>
          </cell>
        </row>
        <row r="1880">
          <cell r="A1880">
            <v>13834</v>
          </cell>
          <cell r="B1880">
            <v>13834</v>
          </cell>
          <cell r="C1880" t="str">
            <v xml:space="preserve">COROLLA NZE (04-06) - HEAD LENS - LH</v>
          </cell>
          <cell r="D1880" t="str">
            <v>NZE/04-HLS-LH</v>
          </cell>
          <cell r="E1880" t="str">
            <v>MZ01-11001-00</v>
          </cell>
          <cell r="F1880" t="str">
            <v xml:space="preserve">COROLLA NZE (04-06)</v>
          </cell>
          <cell r="G1880" t="str">
            <v>TOYOTA</v>
          </cell>
          <cell r="H1880" t="str">
            <v xml:space="preserve">JIANGSU ZISUDE LAMPS TECHNOLOGY CO. LTD</v>
          </cell>
          <cell r="I1880" t="str">
            <v>LENS</v>
          </cell>
          <cell r="J1880" t="str">
            <v>LENS</v>
          </cell>
          <cell r="K1880">
            <v>24</v>
          </cell>
          <cell r="L1880">
            <v>616.07000000000005</v>
          </cell>
          <cell r="M1880">
            <v>860</v>
          </cell>
        </row>
        <row r="1881">
          <cell r="A1881">
            <v>13833</v>
          </cell>
          <cell r="B1881">
            <v>13833</v>
          </cell>
          <cell r="C1881" t="str">
            <v xml:space="preserve">COROLLA NZE (04-06) - HEAD LENS - RH</v>
          </cell>
          <cell r="D1881" t="str">
            <v>NZE/04-HLS-RH</v>
          </cell>
          <cell r="E1881" t="str">
            <v>MZ01-11001-00</v>
          </cell>
          <cell r="F1881" t="str">
            <v xml:space="preserve">COROLLA NZE (04-06)</v>
          </cell>
          <cell r="G1881" t="str">
            <v>TOYOTA</v>
          </cell>
          <cell r="H1881" t="str">
            <v xml:space="preserve">JIANGSU ZISUDE LAMPS TECHNOLOGY CO. LTD</v>
          </cell>
          <cell r="I1881" t="str">
            <v>LENS</v>
          </cell>
          <cell r="J1881" t="str">
            <v>LENS</v>
          </cell>
          <cell r="K1881">
            <v>24</v>
          </cell>
          <cell r="L1881">
            <v>500</v>
          </cell>
          <cell r="M1881">
            <v>860</v>
          </cell>
        </row>
        <row r="1882">
          <cell r="A1882">
            <v>12014</v>
          </cell>
          <cell r="B1882">
            <v>12014</v>
          </cell>
          <cell r="C1882" t="str">
            <v xml:space="preserve">COROLLA NZE 121/122 - FIELDER WAGON (01-06) - REAR DOOR GLASS - RH</v>
          </cell>
          <cell r="D1882" t="str">
            <v xml:space="preserve">KE120W-5 RD/RH</v>
          </cell>
          <cell r="E1882" t="str">
            <v>TY0074-RDL</v>
          </cell>
          <cell r="F1882" t="str">
            <v xml:space="preserve">TOYOTA COROLLA NZE 121/122 - FIELDER WAGON (01-06)</v>
          </cell>
          <cell r="G1882" t="str">
            <v>TOYOTA</v>
          </cell>
          <cell r="H1882" t="str">
            <v xml:space="preserve">ZHEJIANG DAKE SAFETY GLASS CO.,LTD</v>
          </cell>
          <cell r="I1882" t="str">
            <v>AUTOGLASS</v>
          </cell>
          <cell r="J1882" t="str">
            <v>AUTOGLASS</v>
          </cell>
          <cell r="K1882">
            <v>2.5</v>
          </cell>
          <cell r="L1882">
            <v>388.13</v>
          </cell>
          <cell r="M1882">
            <v>500</v>
          </cell>
        </row>
        <row r="1883">
          <cell r="A1883">
            <v>11930</v>
          </cell>
          <cell r="B1883">
            <v>11930</v>
          </cell>
          <cell r="C1883" t="str">
            <v xml:space="preserve">COROLLA NZE 121/122 - FIELDER WAGON (01-06) - REAR WINDSCREEN</v>
          </cell>
          <cell r="D1883" t="str">
            <v xml:space="preserve">KE120W-5 RW/H/X</v>
          </cell>
          <cell r="E1883" t="str">
            <v>TY0074-RW</v>
          </cell>
          <cell r="F1883" t="str">
            <v xml:space="preserve">COROLLA NZE 121/122 - FIELDER WAGON (01-06)</v>
          </cell>
          <cell r="G1883" t="str">
            <v>TOYOTA</v>
          </cell>
          <cell r="H1883" t="str">
            <v xml:space="preserve">NANJING YUNHAI AUTOMOBILE GLASS &amp; EQUIPMENT MANUFACTURING CO., LTD</v>
          </cell>
          <cell r="I1883" t="str">
            <v>AUTOGLASS</v>
          </cell>
          <cell r="J1883" t="str">
            <v>AUTOGLASS</v>
          </cell>
          <cell r="K1883">
            <v>11.5</v>
          </cell>
          <cell r="L1883">
            <v>1916.19</v>
          </cell>
          <cell r="M1883">
            <v>2000</v>
          </cell>
        </row>
        <row r="1884">
          <cell r="A1884">
            <v>13680</v>
          </cell>
          <cell r="B1884">
            <v>13680</v>
          </cell>
          <cell r="C1884" t="str">
            <v xml:space="preserve">COROLLA NZE 121/122 (01-06) - SIDE MIRROR (ELECTRIC-3 WIRE) - LH</v>
          </cell>
          <cell r="D1884" t="str">
            <v>NZE/01-SME3W-LH</v>
          </cell>
          <cell r="E1884" t="str">
            <v>H-0071</v>
          </cell>
          <cell r="F1884" t="str">
            <v xml:space="preserve">COROLLA NZE 121/122 (01-06)</v>
          </cell>
          <cell r="G1884" t="str">
            <v>TOYOTA</v>
          </cell>
          <cell r="H1884" t="str">
            <v xml:space="preserve">RUIAN MEILIHUA CAR MIRROR CO.,LTD</v>
          </cell>
          <cell r="I1884" t="str">
            <v xml:space="preserve">SIDE MIRROR</v>
          </cell>
          <cell r="J1884" t="str">
            <v xml:space="preserve">SIDE MIRROR</v>
          </cell>
          <cell r="K1884">
            <v>42</v>
          </cell>
          <cell r="L1884">
            <v>828.95</v>
          </cell>
          <cell r="M1884">
            <v>1460</v>
          </cell>
        </row>
        <row r="1885">
          <cell r="A1885">
            <v>13681</v>
          </cell>
          <cell r="B1885">
            <v>13681</v>
          </cell>
          <cell r="C1885" t="str">
            <v xml:space="preserve">COROLLA NZE 121/122 (01-06) - SIDE MIRROR (ELECTRIC-3 WIRE) - RH</v>
          </cell>
          <cell r="D1885" t="str">
            <v>NZE/01-SME3W-RH</v>
          </cell>
          <cell r="E1885" t="str">
            <v>H-0071</v>
          </cell>
          <cell r="F1885" t="str">
            <v xml:space="preserve">COROLLA NZE 121/122 (01-06)</v>
          </cell>
          <cell r="G1885" t="str">
            <v>TOYOTA</v>
          </cell>
          <cell r="H1885" t="str">
            <v xml:space="preserve">RUIAN MEILIHUA CAR MIRROR CO.,LTD</v>
          </cell>
          <cell r="I1885" t="str">
            <v xml:space="preserve">SIDE MIRROR</v>
          </cell>
          <cell r="J1885" t="str">
            <v xml:space="preserve">SIDE MIRROR</v>
          </cell>
          <cell r="K1885">
            <v>42</v>
          </cell>
          <cell r="L1885">
            <v>828.95</v>
          </cell>
          <cell r="M1885">
            <v>1460</v>
          </cell>
        </row>
        <row r="1886">
          <cell r="A1886">
            <v>11597</v>
          </cell>
          <cell r="B1886">
            <v>11597</v>
          </cell>
          <cell r="C1886" t="str">
            <v xml:space="preserve">COROLLA NZE 121/122 (01-06) - SIDE MIRROR (ELECTRIC-5 WIRE) - LH</v>
          </cell>
          <cell r="D1886" t="str">
            <v>NZE/01-SME5W-LH</v>
          </cell>
          <cell r="E1886" t="str">
            <v>TY01-2912</v>
          </cell>
          <cell r="F1886" t="str">
            <v xml:space="preserve">COROLLA NZE 121/122 (01-06)</v>
          </cell>
          <cell r="G1886" t="str">
            <v>TOYOTA</v>
          </cell>
          <cell r="H1886" t="str">
            <v xml:space="preserve">ANCHUI TINCAI SILK CO. LTD</v>
          </cell>
          <cell r="I1886" t="str">
            <v xml:space="preserve">SIDE MIRROR</v>
          </cell>
          <cell r="J1886" t="str">
            <v xml:space="preserve">SIDE MIRROR</v>
          </cell>
          <cell r="K1886">
            <v>52</v>
          </cell>
          <cell r="L1886">
            <v>1170</v>
          </cell>
          <cell r="M1886">
            <v>1810</v>
          </cell>
        </row>
        <row r="1887">
          <cell r="A1887">
            <v>11598</v>
          </cell>
          <cell r="B1887">
            <v>11598</v>
          </cell>
          <cell r="C1887" t="str">
            <v xml:space="preserve">COROLLA NZE 121/122 (01-06) - SIDE MIRROR (ELECTRIC-5 WIRE) - RH</v>
          </cell>
          <cell r="D1887" t="str">
            <v>NZE/01-SME5W-RH</v>
          </cell>
          <cell r="E1887" t="str">
            <v>TY01-2912</v>
          </cell>
          <cell r="F1887" t="str">
            <v xml:space="preserve">COROLLA NZE 121/122 (01-06)</v>
          </cell>
          <cell r="G1887" t="str">
            <v>TOYOTA</v>
          </cell>
          <cell r="H1887" t="str">
            <v xml:space="preserve">ANCHUI TINCAI SILK CO. LTD</v>
          </cell>
          <cell r="I1887" t="str">
            <v xml:space="preserve">SIDE MIRROR</v>
          </cell>
          <cell r="J1887" t="str">
            <v xml:space="preserve">SIDE MIRROR</v>
          </cell>
          <cell r="K1887">
            <v>68.2</v>
          </cell>
          <cell r="L1887">
            <v>1535</v>
          </cell>
          <cell r="M1887">
            <v>2380</v>
          </cell>
        </row>
        <row r="1888">
          <cell r="A1888">
            <v>12962</v>
          </cell>
          <cell r="B1888" t="e">
            <v>#N/A</v>
          </cell>
          <cell r="C1888" t="str">
            <v xml:space="preserve">COROLLA NZE 121/122 (01-06) - SIDE MIRROR (ELECTRIC-5 WIRE) (BROKEN)- LH</v>
          </cell>
          <cell r="D1888" t="str">
            <v>NZE/01-SME5WF-LH</v>
          </cell>
          <cell r="E1888" t="str">
            <v>TY01-2912</v>
          </cell>
          <cell r="F1888" t="str">
            <v xml:space="preserve">COROLLA NZE 121/122 (01-06)</v>
          </cell>
          <cell r="G1888" t="str">
            <v>TOYOTA</v>
          </cell>
          <cell r="H1888" t="str">
            <v xml:space="preserve">ANCHUI TINCAI SILK CO. LTD</v>
          </cell>
          <cell r="I1888" t="str">
            <v xml:space="preserve">SIDE MIRROR</v>
          </cell>
          <cell r="J1888" t="str">
            <v xml:space="preserve">SIDE MIRROR</v>
          </cell>
          <cell r="K1888">
            <v>10.48</v>
          </cell>
          <cell r="L1888">
            <v>1549.99</v>
          </cell>
          <cell r="M1888">
            <v>2400</v>
          </cell>
        </row>
        <row r="1889">
          <cell r="A1889">
            <v>12011</v>
          </cell>
          <cell r="B1889" t="e">
            <v>#N/A</v>
          </cell>
          <cell r="C1889" t="str">
            <v xml:space="preserve">COROLLA NZE 121/122 SALOON/HATCHBACK (00-06) - REAR DOOR GLASS - LH</v>
          </cell>
          <cell r="D1889" t="str">
            <v xml:space="preserve">KE120 RD/LH</v>
          </cell>
          <cell r="E1889" t="str">
            <v xml:space="preserve">110009 RD</v>
          </cell>
          <cell r="F1889" t="str">
            <v xml:space="preserve">COROLLA NZE 121/122 SALOON/WAGON/HATCHBACK (00-06)</v>
          </cell>
          <cell r="G1889" t="str">
            <v>TOYOTA</v>
          </cell>
          <cell r="H1889" t="str">
            <v xml:space="preserve">NANJING YUNHAI AUTOMOBILE GLASS &amp; EQUIPMENT MANUFACTURING CO., LTD</v>
          </cell>
          <cell r="I1889" t="str">
            <v>AUTOGLASS</v>
          </cell>
          <cell r="J1889" t="str">
            <v>AUTOGLASS</v>
          </cell>
          <cell r="K1889">
            <v>2.5</v>
          </cell>
          <cell r="L1889">
            <v>388.13</v>
          </cell>
          <cell r="M1889">
            <v>500</v>
          </cell>
        </row>
        <row r="1890">
          <cell r="A1890">
            <v>12012</v>
          </cell>
          <cell r="B1890" t="e">
            <v>#N/A</v>
          </cell>
          <cell r="C1890" t="str">
            <v xml:space="preserve">COROLLA NZE 121/122 SALOON/HATCHBACK (00-06) - REAR DOOR GLASS - RH</v>
          </cell>
          <cell r="D1890" t="str">
            <v xml:space="preserve">KE120 RD/RH</v>
          </cell>
          <cell r="E1890" t="str">
            <v xml:space="preserve">110009 RD</v>
          </cell>
          <cell r="F1890" t="str">
            <v xml:space="preserve">COROLLA NZE 121/122 SALOON/WAGON/HATCHBACK (00-06)</v>
          </cell>
          <cell r="G1890" t="str">
            <v>TOYOTA</v>
          </cell>
          <cell r="H1890" t="str">
            <v xml:space="preserve">NANJING YUNHAI AUTOMOBILE GLASS &amp; EQUIPMENT MANUFACTURING CO., LTD</v>
          </cell>
          <cell r="I1890" t="str">
            <v>AUTOGLASS</v>
          </cell>
          <cell r="J1890" t="str">
            <v>AUTOGLASS</v>
          </cell>
          <cell r="K1890">
            <v>2.5</v>
          </cell>
          <cell r="L1890">
            <v>388.13</v>
          </cell>
          <cell r="M1890">
            <v>500</v>
          </cell>
        </row>
        <row r="1891">
          <cell r="A1891">
            <v>12399</v>
          </cell>
          <cell r="B1891" t="e">
            <v>#N/A</v>
          </cell>
          <cell r="C1891" t="str">
            <v xml:space="preserve">COROLLA NZE 121/122 SALOON/WAGON/HATCHBACK (00-06) - LAMINATED FRONT WINDSCREEN (BROKEN)</v>
          </cell>
          <cell r="D1891" t="str">
            <v xml:space="preserve">KE120W-2 LFW/X/B</v>
          </cell>
          <cell r="E1891" t="str">
            <v xml:space="preserve">110010-5 LFW</v>
          </cell>
          <cell r="F1891" t="str">
            <v xml:space="preserve">COROLLA NZE 121/122 SALOON/WAGON/HATCHBACK (00-06)</v>
          </cell>
          <cell r="G1891" t="str">
            <v>TOYOTA</v>
          </cell>
          <cell r="H1891" t="str">
            <v xml:space="preserve">ZHEJIANG DAKE SAFETY GLASS CO.,LTD</v>
          </cell>
          <cell r="I1891" t="str">
            <v>AUTOGLASS</v>
          </cell>
          <cell r="J1891" t="str">
            <v>AUTOGLASS</v>
          </cell>
          <cell r="K1891">
            <v>16.809999999999999</v>
          </cell>
          <cell r="L1891">
            <v>2881</v>
          </cell>
          <cell r="M1891">
            <v>4470</v>
          </cell>
        </row>
        <row r="1892">
          <cell r="A1892">
            <v>11928</v>
          </cell>
          <cell r="B1892">
            <v>11928</v>
          </cell>
          <cell r="C1892" t="str">
            <v xml:space="preserve">COROLLA NZE 121/122/FIELDER/RUNX (01-06) - FRONT DOOR GLASS - LH</v>
          </cell>
          <cell r="D1892" t="str">
            <v xml:space="preserve">KE120 FD/LH</v>
          </cell>
          <cell r="E1892" t="str">
            <v xml:space="preserve">110009 FD</v>
          </cell>
          <cell r="F1892" t="str">
            <v xml:space="preserve">COROLLA NZE 121/122/FIELDER/RUNX (01-06)</v>
          </cell>
          <cell r="G1892" t="str">
            <v>TOYOTA</v>
          </cell>
          <cell r="H1892" t="str">
            <v xml:space="preserve">NANJING YUNHAI AUTOMOBILE GLASS &amp; EQUIPMENT MANUFACTURING CO., LTD</v>
          </cell>
          <cell r="I1892" t="str">
            <v>AUTOGLASS</v>
          </cell>
          <cell r="J1892" t="str">
            <v>AUTOGLASS</v>
          </cell>
          <cell r="K1892">
            <v>2.5</v>
          </cell>
          <cell r="L1892">
            <v>388.13</v>
          </cell>
          <cell r="M1892">
            <v>500</v>
          </cell>
        </row>
        <row r="1893">
          <cell r="A1893">
            <v>11929</v>
          </cell>
          <cell r="B1893">
            <v>11929</v>
          </cell>
          <cell r="C1893" t="str">
            <v xml:space="preserve">COROLLA NZE 121/122/FIELDER/RUNX (01-06) - FRONT DOOR GLASS - RH</v>
          </cell>
          <cell r="D1893" t="str">
            <v xml:space="preserve">KE120 FD/RH</v>
          </cell>
          <cell r="E1893" t="str">
            <v xml:space="preserve">110009 FD</v>
          </cell>
          <cell r="F1893" t="str">
            <v xml:space="preserve">COROLLA NZE 121/122/FIELDER/RUNX (01-06)</v>
          </cell>
          <cell r="G1893" t="str">
            <v>TOYOTA</v>
          </cell>
          <cell r="H1893" t="str">
            <v xml:space="preserve">NANJING YUNHAI AUTOMOBILE GLASS &amp; EQUIPMENT MANUFACTURING CO., LTD</v>
          </cell>
          <cell r="I1893" t="str">
            <v>AUTOGLASS</v>
          </cell>
          <cell r="J1893" t="str">
            <v>AUTOGLASS</v>
          </cell>
          <cell r="K1893">
            <v>2.5</v>
          </cell>
          <cell r="L1893">
            <v>388.13</v>
          </cell>
          <cell r="M1893">
            <v>500</v>
          </cell>
        </row>
        <row r="1894">
          <cell r="A1894">
            <v>10274</v>
          </cell>
          <cell r="B1894">
            <v>10274</v>
          </cell>
          <cell r="C1894" t="str">
            <v xml:space="preserve">COROLLA NZE 122 (04-06) - FOG LAMP - LH</v>
          </cell>
          <cell r="D1894" t="str">
            <v>NZE/04-FLA-LH</v>
          </cell>
          <cell r="E1894" t="str">
            <v>MZ01-11002</v>
          </cell>
          <cell r="G1894" t="str">
            <v>TOYOTA</v>
          </cell>
          <cell r="H1894" t="str">
            <v xml:space="preserve">JIANGSU ZISUDE LAMPS TECHNOLOGY CO. LTD</v>
          </cell>
          <cell r="I1894" t="str">
            <v xml:space="preserve">FOG LAMP</v>
          </cell>
          <cell r="J1894" t="str">
            <v xml:space="preserve">FOG LAMP</v>
          </cell>
          <cell r="K1894">
            <v>27</v>
          </cell>
          <cell r="L1894">
            <v>704</v>
          </cell>
          <cell r="M1894">
            <v>1000</v>
          </cell>
        </row>
        <row r="1895">
          <cell r="A1895">
            <v>10273</v>
          </cell>
          <cell r="B1895">
            <v>10273</v>
          </cell>
          <cell r="C1895" t="str">
            <v xml:space="preserve">COROLLA NZE 122 (04-06) - FOG LAMP - RH</v>
          </cell>
          <cell r="D1895" t="str">
            <v>NZE/04-FLA-RH</v>
          </cell>
          <cell r="E1895" t="str">
            <v>MZ01-11002</v>
          </cell>
          <cell r="G1895" t="str">
            <v>TOYOTA</v>
          </cell>
          <cell r="H1895" t="str">
            <v xml:space="preserve">JIANGSU ZISUDE LAMPS TECHNOLOGY CO. LTD</v>
          </cell>
          <cell r="I1895" t="str">
            <v xml:space="preserve">FOG LAMP</v>
          </cell>
          <cell r="J1895" t="str">
            <v xml:space="preserve">FOG LAMP</v>
          </cell>
          <cell r="K1895">
            <v>27</v>
          </cell>
          <cell r="L1895">
            <v>704</v>
          </cell>
          <cell r="M1895">
            <v>1000</v>
          </cell>
        </row>
        <row r="1896">
          <cell r="A1896">
            <v>11803</v>
          </cell>
          <cell r="B1896">
            <v>11803</v>
          </cell>
          <cell r="C1896" t="str">
            <v xml:space="preserve">COROLLA NZE 122 (04-06) - FRONT FENDER - LH</v>
          </cell>
          <cell r="D1896" t="str">
            <v>NZE/04-FF-LH</v>
          </cell>
          <cell r="F1896" t="str">
            <v xml:space="preserve">NZE 122</v>
          </cell>
          <cell r="G1896" t="str">
            <v>TOYOTA</v>
          </cell>
          <cell r="H1896" t="str">
            <v xml:space="preserve">AMEX AUTO &amp; HARDWARE LTD</v>
          </cell>
          <cell r="I1896" t="str">
            <v>FENDERS</v>
          </cell>
          <cell r="J1896" t="str">
            <v>FENDERS</v>
          </cell>
          <cell r="K1896">
            <v>0</v>
          </cell>
          <cell r="L1896">
            <v>0</v>
          </cell>
          <cell r="M1896">
            <v>3400</v>
          </cell>
        </row>
        <row r="1897">
          <cell r="A1897">
            <v>11802</v>
          </cell>
          <cell r="B1897">
            <v>11802</v>
          </cell>
          <cell r="C1897" t="str">
            <v xml:space="preserve">COROLLA NZE 122 (04-06) - FRONT FENDER - RH</v>
          </cell>
          <cell r="D1897" t="str">
            <v>NZE/04-FF-RH</v>
          </cell>
          <cell r="F1897" t="str">
            <v>TOYOTA</v>
          </cell>
          <cell r="G1897" t="str">
            <v>TOYOTA</v>
          </cell>
          <cell r="H1897" t="str">
            <v xml:space="preserve">AMEX AUTO &amp; HARDWARE LTD</v>
          </cell>
          <cell r="I1897" t="str">
            <v>FENDERS</v>
          </cell>
          <cell r="J1897" t="str">
            <v>FENDERS</v>
          </cell>
          <cell r="K1897">
            <v>0</v>
          </cell>
          <cell r="L1897">
            <v>0</v>
          </cell>
          <cell r="M1897">
            <v>3400</v>
          </cell>
        </row>
        <row r="1898">
          <cell r="A1898">
            <v>10280</v>
          </cell>
          <cell r="B1898">
            <v>10280</v>
          </cell>
          <cell r="C1898" t="str">
            <v xml:space="preserve">COROLLA NZE 122 (04-06) - GRILL (CHROME)</v>
          </cell>
          <cell r="D1898" t="str">
            <v>NZE/04-GRLC</v>
          </cell>
          <cell r="E1898" t="str">
            <v>TY01-2911E</v>
          </cell>
          <cell r="G1898" t="str">
            <v>TOYOTA</v>
          </cell>
          <cell r="H1898" t="str">
            <v xml:space="preserve">ANCHUI TINCAI SILK CO. LTD</v>
          </cell>
          <cell r="I1898" t="str">
            <v>GRILL</v>
          </cell>
          <cell r="J1898" t="str">
            <v>GRILL</v>
          </cell>
          <cell r="K1898">
            <v>55</v>
          </cell>
          <cell r="L1898">
            <v>1278.75</v>
          </cell>
          <cell r="M1898">
            <v>1920</v>
          </cell>
        </row>
        <row r="1899">
          <cell r="A1899">
            <v>11421</v>
          </cell>
          <cell r="B1899">
            <v>11421</v>
          </cell>
          <cell r="C1899" t="str">
            <v xml:space="preserve">COROLLA NZE 122 (04-06) - GRILL (GREY/CHROME)</v>
          </cell>
          <cell r="D1899" t="str">
            <v>NZE/04-GRLGC</v>
          </cell>
          <cell r="E1899" t="str">
            <v>TY01-2911B</v>
          </cell>
          <cell r="G1899" t="str">
            <v>TOYOTA</v>
          </cell>
          <cell r="H1899" t="str">
            <v xml:space="preserve">ANCHUI TINCAI SILK CO. LTD</v>
          </cell>
          <cell r="I1899" t="str">
            <v>GRILL</v>
          </cell>
          <cell r="J1899" t="str">
            <v>GRILL</v>
          </cell>
          <cell r="K1899">
            <v>55</v>
          </cell>
          <cell r="L1899">
            <v>1238</v>
          </cell>
          <cell r="M1899">
            <v>1920</v>
          </cell>
        </row>
        <row r="1900">
          <cell r="A1900">
            <v>10272</v>
          </cell>
          <cell r="B1900">
            <v>10272</v>
          </cell>
          <cell r="C1900" t="str">
            <v xml:space="preserve">COROLLA NZE 122 (04-06) - HEAD LAMP - LH</v>
          </cell>
          <cell r="D1900" t="str">
            <v>NZE/04-HLA-LH</v>
          </cell>
          <cell r="E1900" t="str">
            <v>MZ01-11001</v>
          </cell>
          <cell r="G1900" t="str">
            <v>TOYOTA</v>
          </cell>
          <cell r="H1900" t="str">
            <v xml:space="preserve">JIANGSU ZISUDE LAMPS TECHNOLOGY CO. LTD</v>
          </cell>
          <cell r="I1900" t="str">
            <v xml:space="preserve">HEAD LAMP</v>
          </cell>
          <cell r="J1900" t="str">
            <v xml:space="preserve">HEAD LAMP</v>
          </cell>
          <cell r="K1900">
            <v>84</v>
          </cell>
          <cell r="L1900">
            <v>2189</v>
          </cell>
          <cell r="M1900">
            <v>3100</v>
          </cell>
        </row>
        <row r="1901">
          <cell r="A1901">
            <v>10271</v>
          </cell>
          <cell r="B1901">
            <v>10271</v>
          </cell>
          <cell r="C1901" t="str">
            <v xml:space="preserve">COROLLA NZE 122 (04-06) - HEAD LAMP - RH</v>
          </cell>
          <cell r="D1901" t="str">
            <v>NZE/04-HLA-RH</v>
          </cell>
          <cell r="E1901" t="str">
            <v>MZ01-11001</v>
          </cell>
          <cell r="G1901" t="str">
            <v>TOYOTA</v>
          </cell>
          <cell r="H1901" t="str">
            <v xml:space="preserve">JIANGSU ZISUDE LAMPS TECHNOLOGY CO. LTD</v>
          </cell>
          <cell r="I1901" t="str">
            <v xml:space="preserve">HEAD LAMP</v>
          </cell>
          <cell r="J1901" t="str">
            <v xml:space="preserve">HEAD LAMP</v>
          </cell>
          <cell r="K1901">
            <v>84</v>
          </cell>
          <cell r="L1901">
            <v>2189</v>
          </cell>
          <cell r="M1901">
            <v>3100</v>
          </cell>
        </row>
        <row r="1902">
          <cell r="A1902">
            <v>11801</v>
          </cell>
          <cell r="B1902" t="e">
            <v>#N/A</v>
          </cell>
          <cell r="C1902" t="str">
            <v xml:space="preserve">COROLLA NZE 122 (04-06) - HOOD</v>
          </cell>
          <cell r="D1902" t="str">
            <v>NZE/04-HOOD</v>
          </cell>
          <cell r="F1902" t="str">
            <v xml:space="preserve">NZE 122</v>
          </cell>
          <cell r="G1902" t="str">
            <v>TOYOTA</v>
          </cell>
          <cell r="H1902" t="str">
            <v xml:space="preserve">AMEX AUTO &amp; HARDWARE LTD</v>
          </cell>
          <cell r="I1902" t="str">
            <v xml:space="preserve">BODY PARTS</v>
          </cell>
          <cell r="J1902" t="str">
            <v xml:space="preserve">BODY PARTS</v>
          </cell>
          <cell r="K1902">
            <v>0</v>
          </cell>
          <cell r="L1902">
            <v>0</v>
          </cell>
          <cell r="M1902">
            <v>8500</v>
          </cell>
        </row>
        <row r="1903">
          <cell r="A1903">
            <v>10279</v>
          </cell>
          <cell r="B1903">
            <v>10279</v>
          </cell>
          <cell r="C1903" t="str">
            <v xml:space="preserve">COROLLA NZE 122 (04-06) - HOOD MOULDING </v>
          </cell>
          <cell r="D1903" t="str">
            <v>NZE/04-HM</v>
          </cell>
          <cell r="E1903" t="str">
            <v>TY01-2911A</v>
          </cell>
          <cell r="G1903" t="str">
            <v>TOYOTA</v>
          </cell>
          <cell r="H1903" t="str">
            <v xml:space="preserve">ANCHUI TINCAI SILK CO. LTD</v>
          </cell>
          <cell r="I1903" t="str">
            <v xml:space="preserve">CORNER PANELS &amp; DOOR GARNISH</v>
          </cell>
          <cell r="J1903" t="str">
            <v xml:space="preserve">CORNER PANELS &amp; DOOR GARNISH</v>
          </cell>
          <cell r="K1903">
            <v>25</v>
          </cell>
          <cell r="L1903">
            <v>604</v>
          </cell>
          <cell r="M1903">
            <v>910</v>
          </cell>
        </row>
        <row r="1904">
          <cell r="A1904">
            <v>10276</v>
          </cell>
          <cell r="B1904">
            <v>10276</v>
          </cell>
          <cell r="C1904" t="str">
            <v xml:space="preserve">COROLLA NZE 122 (04-06) - TAIL LAMP - LH</v>
          </cell>
          <cell r="D1904" t="str">
            <v>NZE/04-TLA-LH</v>
          </cell>
          <cell r="E1904" t="str">
            <v>TY01-2902</v>
          </cell>
          <cell r="G1904" t="str">
            <v>TOYOTA</v>
          </cell>
          <cell r="H1904" t="str">
            <v xml:space="preserve">ANCHUI TINCAI SILK CO. LTD</v>
          </cell>
          <cell r="I1904" t="str">
            <v xml:space="preserve">TAIL LAMP</v>
          </cell>
          <cell r="J1904" t="str">
            <v xml:space="preserve">TAIL LAMP</v>
          </cell>
          <cell r="K1904">
            <v>45</v>
          </cell>
          <cell r="L1904">
            <v>1144.26</v>
          </cell>
          <cell r="M1904">
            <v>1700</v>
          </cell>
        </row>
        <row r="1905">
          <cell r="A1905">
            <v>10275</v>
          </cell>
          <cell r="B1905">
            <v>10275</v>
          </cell>
          <cell r="C1905" t="str">
            <v xml:space="preserve">COROLLA NZE 122 (04-06) - TAIL LAMP - RH</v>
          </cell>
          <cell r="D1905" t="str">
            <v>NZE/04-TLA-RH</v>
          </cell>
          <cell r="E1905" t="str">
            <v>TY01-2902</v>
          </cell>
          <cell r="G1905" t="str">
            <v>TOYOTA</v>
          </cell>
          <cell r="H1905" t="str">
            <v xml:space="preserve">ANCHUI TINCAI SILK CO. LTD</v>
          </cell>
          <cell r="I1905" t="str">
            <v xml:space="preserve">TAIL LAMP</v>
          </cell>
          <cell r="J1905" t="str">
            <v xml:space="preserve">TAIL LAMP</v>
          </cell>
          <cell r="K1905">
            <v>45</v>
          </cell>
          <cell r="L1905">
            <v>1144.26</v>
          </cell>
          <cell r="M1905">
            <v>1700</v>
          </cell>
        </row>
        <row r="1906">
          <cell r="A1906">
            <v>10278</v>
          </cell>
          <cell r="B1906">
            <v>10278</v>
          </cell>
          <cell r="C1906" t="str">
            <v xml:space="preserve">COROLLA NZE 122 (04-06) - TAIL LENS - LH</v>
          </cell>
          <cell r="D1906" t="str">
            <v>NZE/04-TLS-LH</v>
          </cell>
          <cell r="E1906" t="str">
            <v>TY01-2902-00</v>
          </cell>
          <cell r="G1906" t="str">
            <v>TOYOTA</v>
          </cell>
          <cell r="H1906" t="str">
            <v xml:space="preserve">ANCHUI TINCAI SILK CO. LTD</v>
          </cell>
          <cell r="I1906" t="str">
            <v>LENS</v>
          </cell>
          <cell r="J1906" t="str">
            <v>LENS</v>
          </cell>
          <cell r="K1906">
            <v>20</v>
          </cell>
          <cell r="L1906">
            <v>508.56</v>
          </cell>
          <cell r="M1906">
            <v>770</v>
          </cell>
        </row>
        <row r="1907">
          <cell r="A1907">
            <v>10277</v>
          </cell>
          <cell r="B1907">
            <v>10277</v>
          </cell>
          <cell r="C1907" t="str">
            <v xml:space="preserve">COROLLA NZE 122 (04-06) - TAIL LENS - RH</v>
          </cell>
          <cell r="D1907" t="str">
            <v>NZE/04-TLS-RH</v>
          </cell>
          <cell r="E1907" t="str">
            <v>TY01-2902-00</v>
          </cell>
          <cell r="G1907" t="str">
            <v>TOYOTA</v>
          </cell>
          <cell r="H1907" t="str">
            <v xml:space="preserve">ANCHUI TINCAI SILK CO. LTD</v>
          </cell>
          <cell r="I1907" t="str">
            <v>LENS</v>
          </cell>
          <cell r="J1907" t="str">
            <v>LENS</v>
          </cell>
          <cell r="K1907">
            <v>20</v>
          </cell>
          <cell r="L1907">
            <v>508.56</v>
          </cell>
          <cell r="M1907">
            <v>770</v>
          </cell>
        </row>
        <row r="1908">
          <cell r="A1908">
            <v>12271</v>
          </cell>
          <cell r="B1908" t="e">
            <v>#N/A</v>
          </cell>
          <cell r="C1908" t="str">
            <v xml:space="preserve">COROLLA NZE 122 (04-06) - TAIL LENS (BROKEN) - LH</v>
          </cell>
          <cell r="D1908" t="str">
            <v>NZE/04-TLS-LH/B</v>
          </cell>
          <cell r="E1908" t="str">
            <v>00-TY01-2902</v>
          </cell>
          <cell r="G1908" t="str">
            <v>TOYOTA</v>
          </cell>
          <cell r="I1908" t="str">
            <v>LENS</v>
          </cell>
          <cell r="J1908" t="str">
            <v>LENS</v>
          </cell>
          <cell r="K1908">
            <v>2.4500000000000002</v>
          </cell>
          <cell r="L1908">
            <v>366</v>
          </cell>
          <cell r="M1908">
            <v>570</v>
          </cell>
        </row>
        <row r="1909">
          <cell r="A1909">
            <v>12270</v>
          </cell>
          <cell r="B1909" t="e">
            <v>#N/A</v>
          </cell>
          <cell r="C1909" t="str">
            <v xml:space="preserve">COROLLA NZE 122 (04-06) - TAIL LENS (BROKEN) - RH</v>
          </cell>
          <cell r="D1909" t="str">
            <v>NZE/04-TLS-RH/B</v>
          </cell>
          <cell r="E1909" t="str">
            <v>00-TY01-2902</v>
          </cell>
          <cell r="G1909" t="str">
            <v>TOYOTA</v>
          </cell>
          <cell r="I1909" t="str">
            <v>LENS</v>
          </cell>
          <cell r="J1909" t="str">
            <v>LENS</v>
          </cell>
          <cell r="K1909">
            <v>2.4500000000000002</v>
          </cell>
          <cell r="L1909">
            <v>366</v>
          </cell>
          <cell r="M1909">
            <v>570</v>
          </cell>
        </row>
        <row r="1910">
          <cell r="A1910">
            <v>12059</v>
          </cell>
          <cell r="B1910">
            <v>12059</v>
          </cell>
          <cell r="C1910" t="str">
            <v xml:space="preserve">COROLLA NZE 122 FIELDER (04-06) - GRILL (GREY/CHROME) HONEY COMB</v>
          </cell>
          <cell r="D1910" t="str">
            <v>NZE/04-FIELDER-GRLGC</v>
          </cell>
          <cell r="E1910" t="str">
            <v>TY01-2911D</v>
          </cell>
          <cell r="F1910" t="str">
            <v xml:space="preserve">COROLLA NZE 122 (04-06)</v>
          </cell>
          <cell r="G1910" t="str">
            <v>TOYOTA</v>
          </cell>
          <cell r="H1910" t="str">
            <v xml:space="preserve">ANCHUI TINCAI SILK CO. LTD</v>
          </cell>
          <cell r="I1910" t="str">
            <v>GRILL</v>
          </cell>
          <cell r="J1910" t="str">
            <v>GRILL</v>
          </cell>
          <cell r="K1910">
            <v>65</v>
          </cell>
          <cell r="L1910">
            <v>1463</v>
          </cell>
          <cell r="M1910">
            <v>2270</v>
          </cell>
        </row>
        <row r="1911">
          <cell r="A1911">
            <v>11268</v>
          </cell>
          <cell r="B1911">
            <v>11268</v>
          </cell>
          <cell r="C1911" t="str">
            <v xml:space="preserve">COROLLA NZE 122/FIELDER (04-06) - FRONT BUMPER</v>
          </cell>
          <cell r="D1911" t="str">
            <v>FIELDER/04-BPRF</v>
          </cell>
          <cell r="E1911" t="str">
            <v>TY01-2901C</v>
          </cell>
          <cell r="G1911" t="str">
            <v>TOYOTA</v>
          </cell>
          <cell r="H1911" t="str">
            <v xml:space="preserve">ANCHUI TINCAI SILK CO. LTD</v>
          </cell>
          <cell r="I1911" t="str">
            <v>BUMPER</v>
          </cell>
          <cell r="J1911" t="str">
            <v>BUMPER</v>
          </cell>
          <cell r="K1911">
            <v>90</v>
          </cell>
          <cell r="L1911">
            <v>2296</v>
          </cell>
          <cell r="M1911">
            <v>3400</v>
          </cell>
        </row>
        <row r="1912">
          <cell r="A1912">
            <v>12532</v>
          </cell>
          <cell r="B1912" t="e">
            <v>#N/A</v>
          </cell>
          <cell r="C1912" t="str">
            <v xml:space="preserve">COROLLA NZE 122/FIELDER (04-06) - FRONT BUMPER (BROKEN)</v>
          </cell>
          <cell r="D1912" t="str">
            <v>FIELDER/04-BPRF/B</v>
          </cell>
          <cell r="E1912" t="str">
            <v>TY01-2901C</v>
          </cell>
          <cell r="G1912" t="str">
            <v>TOYOTA</v>
          </cell>
          <cell r="I1912" t="str">
            <v>BUMPER</v>
          </cell>
          <cell r="J1912" t="str">
            <v>BUMPER</v>
          </cell>
          <cell r="K1912">
            <v>12.5</v>
          </cell>
          <cell r="L1912">
            <v>1867</v>
          </cell>
          <cell r="M1912">
            <v>2890</v>
          </cell>
        </row>
        <row r="1913">
          <cell r="A1913">
            <v>10300</v>
          </cell>
          <cell r="B1913">
            <v>10300</v>
          </cell>
          <cell r="C1913" t="str">
            <v xml:space="preserve">COROLLA NZE 141 (07-) - FRONT BUMPER</v>
          </cell>
          <cell r="D1913" t="str">
            <v>NZE/07-BPRF</v>
          </cell>
          <cell r="E1913" t="str">
            <v>TY01-3207</v>
          </cell>
          <cell r="G1913" t="str">
            <v>TOYOTA</v>
          </cell>
          <cell r="H1913" t="str">
            <v xml:space="preserve">ANCHUI TINCAI SILK CO. LTD</v>
          </cell>
          <cell r="I1913" t="str">
            <v>BUMPER</v>
          </cell>
          <cell r="J1913" t="str">
            <v>BUMPER</v>
          </cell>
          <cell r="K1913">
            <v>75</v>
          </cell>
          <cell r="L1913">
            <v>1688</v>
          </cell>
          <cell r="M1913">
            <v>2620</v>
          </cell>
        </row>
        <row r="1914">
          <cell r="A1914">
            <v>10285</v>
          </cell>
          <cell r="B1914">
            <v>10285</v>
          </cell>
          <cell r="C1914" t="str">
            <v xml:space="preserve">COROLLA NZE 141 (07-09) - HEAD LAMP - LH</v>
          </cell>
          <cell r="D1914" t="str">
            <v>NZE/07-HLA-LH</v>
          </cell>
          <cell r="E1914" t="str">
            <v>TY01-3201</v>
          </cell>
          <cell r="G1914" t="str">
            <v>TOYOTA</v>
          </cell>
          <cell r="H1914" t="str">
            <v xml:space="preserve">ANCHUI TINCAI SILK CO. LTD</v>
          </cell>
          <cell r="I1914" t="str">
            <v xml:space="preserve">HEAD LAMP</v>
          </cell>
          <cell r="J1914" t="str">
            <v xml:space="preserve">HEAD LAMP</v>
          </cell>
          <cell r="K1914">
            <v>110</v>
          </cell>
          <cell r="L1914">
            <v>2797.08</v>
          </cell>
          <cell r="M1914">
            <v>4200</v>
          </cell>
        </row>
        <row r="1915">
          <cell r="A1915">
            <v>10284</v>
          </cell>
          <cell r="B1915">
            <v>10284</v>
          </cell>
          <cell r="C1915" t="str">
            <v xml:space="preserve">COROLLA NZE 141 (07-09) - HEAD LAMP - RH</v>
          </cell>
          <cell r="D1915" t="str">
            <v>NZE/07-HLA-RH</v>
          </cell>
          <cell r="E1915" t="str">
            <v>TY01-3201</v>
          </cell>
          <cell r="G1915" t="str">
            <v>TOYOTA</v>
          </cell>
          <cell r="H1915" t="str">
            <v xml:space="preserve">ANCHUI TINCAI SILK CO. LTD</v>
          </cell>
          <cell r="I1915" t="str">
            <v xml:space="preserve">HEAD LAMP</v>
          </cell>
          <cell r="J1915" t="str">
            <v xml:space="preserve">HEAD LAMP</v>
          </cell>
          <cell r="K1915">
            <v>110</v>
          </cell>
          <cell r="L1915">
            <v>2797.08</v>
          </cell>
          <cell r="M1915">
            <v>4200</v>
          </cell>
        </row>
        <row r="1916">
          <cell r="A1916">
            <v>11924</v>
          </cell>
          <cell r="B1916">
            <v>11924</v>
          </cell>
          <cell r="C1916" t="str">
            <v xml:space="preserve">COROLLA NZE 141 (07-09) - LAMINATED FRONT WINDSCREEN</v>
          </cell>
          <cell r="D1916" t="str">
            <v xml:space="preserve">KE140-R-VCP LFW/X</v>
          </cell>
          <cell r="E1916" t="str">
            <v xml:space="preserve">110012 LFW</v>
          </cell>
          <cell r="F1916" t="str">
            <v xml:space="preserve">COROLLA NZE 141 (07-09)</v>
          </cell>
          <cell r="G1916" t="str">
            <v>TOYOTA</v>
          </cell>
          <cell r="H1916" t="str">
            <v xml:space="preserve">ZHEJIANG DAKE SAFETY GLASS CO.,LTD</v>
          </cell>
          <cell r="I1916" t="str">
            <v>AUTOGLASS</v>
          </cell>
          <cell r="J1916" t="str">
            <v>AUTOGLASS</v>
          </cell>
          <cell r="K1916">
            <v>17.2</v>
          </cell>
          <cell r="L1916">
            <v>2</v>
          </cell>
          <cell r="M1916">
            <v>3500</v>
          </cell>
        </row>
        <row r="1917">
          <cell r="A1917">
            <v>12376</v>
          </cell>
          <cell r="B1917" t="e">
            <v>#N/A</v>
          </cell>
          <cell r="C1917" t="str">
            <v xml:space="preserve">COROLLA NZE 141 (07-09) - LAMINATED FRONT WINDSCREEN - (BROKEN)</v>
          </cell>
          <cell r="D1917" t="str">
            <v xml:space="preserve">KE140-R-VCP LFW/X/B</v>
          </cell>
          <cell r="E1917" t="str">
            <v xml:space="preserve">KE140-R-VCP LFW/X</v>
          </cell>
          <cell r="F1917" t="str">
            <v xml:space="preserve">COROLLA NZE 141 (07-09)</v>
          </cell>
          <cell r="G1917" t="str">
            <v>TOYOTA</v>
          </cell>
          <cell r="H1917" t="str">
            <v xml:space="preserve">ZHEJIANG DAKE SAFETY GLASS CO.,LTD</v>
          </cell>
          <cell r="I1917" t="str">
            <v>AUTOGLASS</v>
          </cell>
          <cell r="J1917" t="str">
            <v>AUTOGLASS</v>
          </cell>
          <cell r="K1917">
            <v>18.63</v>
          </cell>
          <cell r="L1917">
            <v>2873</v>
          </cell>
          <cell r="M1917">
            <v>4450</v>
          </cell>
        </row>
        <row r="1918">
          <cell r="A1918">
            <v>10289</v>
          </cell>
          <cell r="B1918">
            <v>10289</v>
          </cell>
          <cell r="C1918" t="str">
            <v xml:space="preserve">COROLLA NZE 141 (07-11) - BACK LAMP - LH</v>
          </cell>
          <cell r="D1918" t="str">
            <v>NZE/07-BLA-LH</v>
          </cell>
          <cell r="E1918" t="str">
            <v>TY01-3202B</v>
          </cell>
          <cell r="G1918" t="str">
            <v>TOYOTA</v>
          </cell>
          <cell r="H1918" t="str">
            <v xml:space="preserve">ANCHUI TINCAI SILK CO. LTD</v>
          </cell>
          <cell r="I1918" t="str">
            <v xml:space="preserve">BACK LAMP</v>
          </cell>
          <cell r="J1918" t="str">
            <v xml:space="preserve">BACK LAMP</v>
          </cell>
          <cell r="K1918">
            <v>4</v>
          </cell>
          <cell r="L1918">
            <v>625</v>
          </cell>
          <cell r="M1918">
            <v>970</v>
          </cell>
        </row>
        <row r="1919">
          <cell r="A1919">
            <v>10288</v>
          </cell>
          <cell r="B1919">
            <v>10288</v>
          </cell>
          <cell r="C1919" t="str">
            <v xml:space="preserve">COROLLA NZE 141 (07-11) - BACK LAMP - RH</v>
          </cell>
          <cell r="D1919" t="str">
            <v>NZE/07-BLA-RH</v>
          </cell>
          <cell r="E1919" t="str">
            <v>TY01-3202B</v>
          </cell>
          <cell r="G1919" t="str">
            <v>TOYOTA</v>
          </cell>
          <cell r="H1919" t="str">
            <v xml:space="preserve">ANCHUI TINCAI SILK CO. LTD</v>
          </cell>
          <cell r="I1919" t="str">
            <v xml:space="preserve">BACK LAMP</v>
          </cell>
          <cell r="J1919" t="str">
            <v xml:space="preserve">BACK LAMP</v>
          </cell>
          <cell r="K1919">
            <v>4</v>
          </cell>
          <cell r="L1919">
            <v>625</v>
          </cell>
          <cell r="M1919">
            <v>970</v>
          </cell>
        </row>
        <row r="1920">
          <cell r="A1920">
            <v>10291</v>
          </cell>
          <cell r="B1920">
            <v>10291</v>
          </cell>
          <cell r="C1920" t="str">
            <v xml:space="preserve">COROLLA NZE 141 (07-11) - FOG LAMP HOUSING - LH</v>
          </cell>
          <cell r="D1920" t="str">
            <v>NZE/07-FLH-LH</v>
          </cell>
          <cell r="E1920" t="str">
            <v>TY01-3204-01</v>
          </cell>
          <cell r="G1920" t="str">
            <v>TOYOTA</v>
          </cell>
          <cell r="H1920" t="str">
            <v xml:space="preserve">ANCHUI TINCAI SILK CO. LTD</v>
          </cell>
          <cell r="I1920" t="str">
            <v xml:space="preserve">FOG LAMP</v>
          </cell>
          <cell r="J1920" t="str">
            <v xml:space="preserve">FOG LAMP</v>
          </cell>
          <cell r="K1920">
            <v>0.65</v>
          </cell>
          <cell r="L1920">
            <v>102</v>
          </cell>
          <cell r="M1920">
            <v>160</v>
          </cell>
        </row>
        <row r="1921">
          <cell r="A1921">
            <v>10290</v>
          </cell>
          <cell r="B1921">
            <v>10290</v>
          </cell>
          <cell r="C1921" t="str">
            <v xml:space="preserve">COROLLA NZE 141 (07-11) - FOG LAMP HOUSING - RH</v>
          </cell>
          <cell r="D1921" t="str">
            <v>NZE/07-FLH-RH</v>
          </cell>
          <cell r="E1921" t="str">
            <v>TY01-3204-01</v>
          </cell>
          <cell r="G1921" t="str">
            <v>TOYOTA</v>
          </cell>
          <cell r="H1921" t="str">
            <v xml:space="preserve">ANCHUI TINCAI SILK CO. LTD</v>
          </cell>
          <cell r="I1921" t="str">
            <v xml:space="preserve">FOG LAMP</v>
          </cell>
          <cell r="J1921" t="str">
            <v xml:space="preserve">FOG LAMP</v>
          </cell>
          <cell r="K1921">
            <v>0.65</v>
          </cell>
          <cell r="L1921">
            <v>102</v>
          </cell>
          <cell r="M1921">
            <v>160</v>
          </cell>
        </row>
        <row r="1922">
          <cell r="A1922">
            <v>10301</v>
          </cell>
          <cell r="B1922">
            <v>10301</v>
          </cell>
          <cell r="C1922" t="str">
            <v xml:space="preserve">COROLLA NZE 141 (07-11) - REAR BUMPER</v>
          </cell>
          <cell r="D1922" t="str">
            <v>NZE/07-BPRR</v>
          </cell>
          <cell r="E1922" t="str">
            <v>TY01-3207</v>
          </cell>
          <cell r="G1922" t="str">
            <v>TOYOTA</v>
          </cell>
          <cell r="H1922" t="str">
            <v xml:space="preserve">ANCHUI TINCAI SILK CO. LTD</v>
          </cell>
          <cell r="I1922" t="str">
            <v>BUMPER</v>
          </cell>
          <cell r="J1922" t="str">
            <v>BUMPER</v>
          </cell>
          <cell r="K1922">
            <v>85</v>
          </cell>
          <cell r="L1922">
            <v>1913</v>
          </cell>
          <cell r="M1922">
            <v>2960</v>
          </cell>
        </row>
        <row r="1923">
          <cell r="A1923">
            <v>10296</v>
          </cell>
          <cell r="B1923">
            <v>10296</v>
          </cell>
          <cell r="C1923" t="str">
            <v xml:space="preserve">COROLLA NZE 141 (07-11) - SIDE MIRROR (ELECTRIC - 5 WIRE) - LH</v>
          </cell>
          <cell r="D1923" t="str">
            <v>NZE/07-SME-LH</v>
          </cell>
          <cell r="E1923" t="str">
            <v>TY01-3212</v>
          </cell>
          <cell r="G1923" t="str">
            <v>TOYOTA</v>
          </cell>
          <cell r="H1923" t="str">
            <v xml:space="preserve">ANCHUI TINCAI SILK CO. LTD</v>
          </cell>
          <cell r="I1923" t="str">
            <v xml:space="preserve">SIDE MIRROR</v>
          </cell>
          <cell r="J1923" t="str">
            <v xml:space="preserve">SIDE MIRROR</v>
          </cell>
          <cell r="K1923">
            <v>11.3</v>
          </cell>
          <cell r="L1923">
            <v>1766</v>
          </cell>
          <cell r="M1923">
            <v>2740</v>
          </cell>
        </row>
        <row r="1924">
          <cell r="A1924">
            <v>10295</v>
          </cell>
          <cell r="B1924">
            <v>10295</v>
          </cell>
          <cell r="C1924" t="str">
            <v xml:space="preserve">COROLLA NZE 141 (07-11) - SIDE MIRROR (ELECTRIC - 5 WIRE) - RH</v>
          </cell>
          <cell r="D1924" t="str">
            <v>NZE/07-SME-RH</v>
          </cell>
          <cell r="E1924" t="str">
            <v>TY01-3212</v>
          </cell>
          <cell r="G1924" t="str">
            <v>TOYOTA</v>
          </cell>
          <cell r="H1924" t="str">
            <v xml:space="preserve">ANCHUI TINCAI SILK CO. LTD</v>
          </cell>
          <cell r="I1924" t="str">
            <v xml:space="preserve">SIDE MIRROR</v>
          </cell>
          <cell r="J1924" t="str">
            <v xml:space="preserve">SIDE MIRROR</v>
          </cell>
          <cell r="K1924">
            <v>11.3</v>
          </cell>
          <cell r="L1924">
            <v>1766</v>
          </cell>
          <cell r="M1924">
            <v>2740</v>
          </cell>
        </row>
        <row r="1925">
          <cell r="A1925">
            <v>10298</v>
          </cell>
          <cell r="B1925">
            <v>10298</v>
          </cell>
          <cell r="C1925" t="str">
            <v xml:space="preserve">COROLLA NZE 141 (07-11) - SIDE MIRROR (LED -ELECTRIC - 5 WIRE) - LH</v>
          </cell>
          <cell r="D1925" t="str">
            <v>NZE/07-SMELED-LH</v>
          </cell>
          <cell r="E1925" t="str">
            <v>TY01-3212-LIGHT</v>
          </cell>
          <cell r="G1925" t="str">
            <v>TOYOTA</v>
          </cell>
          <cell r="H1925" t="str">
            <v xml:space="preserve">ANCHUI TINCAI SILK CO. LTD</v>
          </cell>
          <cell r="I1925" t="str">
            <v xml:space="preserve">SIDE MIRROR</v>
          </cell>
          <cell r="J1925" t="str">
            <v xml:space="preserve">SIDE MIRROR</v>
          </cell>
          <cell r="K1925">
            <v>18.2</v>
          </cell>
          <cell r="L1925">
            <v>2845</v>
          </cell>
          <cell r="M1925">
            <v>4410</v>
          </cell>
        </row>
        <row r="1926">
          <cell r="A1926">
            <v>10297</v>
          </cell>
          <cell r="B1926">
            <v>10297</v>
          </cell>
          <cell r="C1926" t="str">
            <v xml:space="preserve">COROLLA NZE 141 (07-11) - SIDE MIRROR (LED -ELECTRIC - 5 WIRE) - RH</v>
          </cell>
          <cell r="D1926" t="str">
            <v>NZE/07-SMELED-RH</v>
          </cell>
          <cell r="E1926" t="str">
            <v>TY01-3212-LIGHT</v>
          </cell>
          <cell r="G1926" t="str">
            <v>TOYOTA</v>
          </cell>
          <cell r="H1926" t="str">
            <v xml:space="preserve">ANCHUI TINCAI SILK CO. LTD</v>
          </cell>
          <cell r="I1926" t="str">
            <v xml:space="preserve">SIDE MIRROR</v>
          </cell>
          <cell r="J1926" t="str">
            <v xml:space="preserve">SIDE MIRROR</v>
          </cell>
          <cell r="K1926">
            <v>18.2</v>
          </cell>
          <cell r="L1926">
            <v>2845</v>
          </cell>
          <cell r="M1926">
            <v>4410</v>
          </cell>
        </row>
        <row r="1927">
          <cell r="A1927">
            <v>10287</v>
          </cell>
          <cell r="B1927">
            <v>10287</v>
          </cell>
          <cell r="C1927" t="str">
            <v xml:space="preserve">COROLLA NZE 141 (07-11) - TAIL LAMP - LH</v>
          </cell>
          <cell r="D1927" t="str">
            <v>NZE/07-TLA-LH</v>
          </cell>
          <cell r="E1927" t="str">
            <v>TY01-3202</v>
          </cell>
          <cell r="G1927" t="str">
            <v>TOYOTA</v>
          </cell>
          <cell r="H1927" t="str">
            <v xml:space="preserve">ANCHUI TINCAI SILK CO. LTD</v>
          </cell>
          <cell r="I1927" t="str">
            <v xml:space="preserve">TAIL LAMP</v>
          </cell>
          <cell r="J1927" t="str">
            <v xml:space="preserve">TAIL LAMP</v>
          </cell>
          <cell r="K1927">
            <v>8</v>
          </cell>
          <cell r="L1927">
            <v>1250</v>
          </cell>
          <cell r="M1927">
            <v>1940</v>
          </cell>
        </row>
        <row r="1928">
          <cell r="A1928">
            <v>10286</v>
          </cell>
          <cell r="B1928">
            <v>10286</v>
          </cell>
          <cell r="C1928" t="str">
            <v xml:space="preserve">COROLLA NZE 141 (07-11) - TAIL LAMP - RH</v>
          </cell>
          <cell r="D1928" t="str">
            <v>NZE/07-TLA-RH</v>
          </cell>
          <cell r="E1928" t="str">
            <v>TY01-3202</v>
          </cell>
          <cell r="G1928" t="str">
            <v>TOYOTA</v>
          </cell>
          <cell r="H1928" t="str">
            <v xml:space="preserve">ANCHUI TINCAI SILK CO. LTD</v>
          </cell>
          <cell r="I1928" t="str">
            <v xml:space="preserve">TAIL LAMP</v>
          </cell>
          <cell r="J1928" t="str">
            <v xml:space="preserve">TAIL LAMP</v>
          </cell>
          <cell r="K1928">
            <v>45</v>
          </cell>
          <cell r="L1928">
            <v>1013</v>
          </cell>
          <cell r="M1928">
            <v>1570</v>
          </cell>
        </row>
        <row r="1929">
          <cell r="A1929">
            <v>11429</v>
          </cell>
          <cell r="B1929">
            <v>11429</v>
          </cell>
          <cell r="C1929" t="str">
            <v xml:space="preserve">COROLLA NZE 141 (10-13) - BACK LAMP - LH</v>
          </cell>
          <cell r="D1929" t="str">
            <v>COROLLA/10-BALA-LH</v>
          </cell>
          <cell r="E1929" t="str">
            <v>TY01-3502B</v>
          </cell>
          <cell r="G1929" t="str">
            <v>TOYOTA</v>
          </cell>
          <cell r="H1929" t="str">
            <v xml:space="preserve">ANCHUI TINCAI SILK CO. LTD</v>
          </cell>
          <cell r="I1929" t="str">
            <v xml:space="preserve">BACK LAMP</v>
          </cell>
          <cell r="J1929" t="str">
            <v xml:space="preserve">BACK LAMP</v>
          </cell>
          <cell r="K1929">
            <v>5.8</v>
          </cell>
          <cell r="L1929">
            <v>907</v>
          </cell>
          <cell r="M1929">
            <v>1410</v>
          </cell>
        </row>
        <row r="1930">
          <cell r="A1930">
            <v>11428</v>
          </cell>
          <cell r="B1930">
            <v>11428</v>
          </cell>
          <cell r="C1930" t="str">
            <v xml:space="preserve">COROLLA NZE 141 (10-13) - BACK LAMP - RH</v>
          </cell>
          <cell r="D1930" t="str">
            <v>COROLLA/10-BALA-RH</v>
          </cell>
          <cell r="E1930" t="str">
            <v>TY01-3502B</v>
          </cell>
          <cell r="G1930" t="str">
            <v>TOYOTA</v>
          </cell>
          <cell r="H1930" t="str">
            <v xml:space="preserve">ANCHUI TINCAI SILK CO. LTD</v>
          </cell>
          <cell r="I1930" t="str">
            <v xml:space="preserve">BACK LAMP</v>
          </cell>
          <cell r="J1930" t="str">
            <v xml:space="preserve">BACK LAMP</v>
          </cell>
          <cell r="K1930">
            <v>35</v>
          </cell>
          <cell r="L1930">
            <v>788</v>
          </cell>
          <cell r="M1930">
            <v>1220</v>
          </cell>
        </row>
        <row r="1931">
          <cell r="A1931">
            <v>11425</v>
          </cell>
          <cell r="B1931">
            <v>11425</v>
          </cell>
          <cell r="C1931" t="str">
            <v xml:space="preserve">COROLLA NZE 141 (10-13) - HEAD LAMP - LH</v>
          </cell>
          <cell r="D1931" t="str">
            <v>COROLLA/10-HLA-LH</v>
          </cell>
          <cell r="E1931" t="str">
            <v>TY01-3501</v>
          </cell>
          <cell r="G1931" t="str">
            <v>TOYOTA</v>
          </cell>
          <cell r="H1931" t="str">
            <v xml:space="preserve">ANCHUI TINCAI SILK CO. LTD</v>
          </cell>
          <cell r="I1931" t="str">
            <v xml:space="preserve">HEAD LAMP</v>
          </cell>
          <cell r="J1931" t="str">
            <v xml:space="preserve">HEAD LAMP</v>
          </cell>
          <cell r="K1931">
            <v>110</v>
          </cell>
          <cell r="L1931">
            <v>2797.08</v>
          </cell>
          <cell r="M1931">
            <v>4200</v>
          </cell>
        </row>
        <row r="1932">
          <cell r="A1932">
            <v>11424</v>
          </cell>
          <cell r="B1932">
            <v>11424</v>
          </cell>
          <cell r="C1932" t="str">
            <v xml:space="preserve">COROLLA NZE 141 (10-13) - HEAD LAMP - RH</v>
          </cell>
          <cell r="D1932" t="str">
            <v>COROLLA/10-HLA-RH</v>
          </cell>
          <cell r="E1932" t="str">
            <v>TY01-3501</v>
          </cell>
          <cell r="G1932" t="str">
            <v>TOYOTA</v>
          </cell>
          <cell r="H1932" t="str">
            <v xml:space="preserve">ANCHUI TINCAI SILK CO. LTD</v>
          </cell>
          <cell r="I1932" t="str">
            <v xml:space="preserve">HEAD LAMP</v>
          </cell>
          <cell r="J1932" t="str">
            <v xml:space="preserve">HEAD LAMP</v>
          </cell>
          <cell r="K1932">
            <v>110</v>
          </cell>
          <cell r="L1932">
            <v>2797.08</v>
          </cell>
          <cell r="M1932">
            <v>4200</v>
          </cell>
        </row>
        <row r="1933">
          <cell r="A1933">
            <v>11427</v>
          </cell>
          <cell r="B1933">
            <v>11427</v>
          </cell>
          <cell r="C1933" t="str">
            <v xml:space="preserve">COROLLA NZE 141 (10-13) - TAIL LAMP - LH</v>
          </cell>
          <cell r="D1933" t="str">
            <v>COROLLA/10-TLA-LH</v>
          </cell>
          <cell r="E1933" t="str">
            <v>TY01-3502</v>
          </cell>
          <cell r="G1933" t="str">
            <v>TOYOTA</v>
          </cell>
          <cell r="H1933" t="str">
            <v xml:space="preserve">ANCHUI TINCAI SILK CO. LTD</v>
          </cell>
          <cell r="I1933" t="str">
            <v xml:space="preserve">TAIL LAMP</v>
          </cell>
          <cell r="J1933" t="str">
            <v xml:space="preserve">TAIL LAMP</v>
          </cell>
          <cell r="K1933">
            <v>50</v>
          </cell>
          <cell r="L1933">
            <v>1163</v>
          </cell>
          <cell r="M1933">
            <v>1800</v>
          </cell>
        </row>
        <row r="1934">
          <cell r="A1934">
            <v>11426</v>
          </cell>
          <cell r="B1934">
            <v>11426</v>
          </cell>
          <cell r="C1934" t="str">
            <v xml:space="preserve">COROLLA NZE 141 (10-13) - TAIL LAMP - RH</v>
          </cell>
          <cell r="D1934" t="str">
            <v>COROLLA/10-TLA-RH</v>
          </cell>
          <cell r="E1934" t="str">
            <v>TY01-3502</v>
          </cell>
          <cell r="G1934" t="str">
            <v>TOYOTA</v>
          </cell>
          <cell r="H1934" t="str">
            <v xml:space="preserve">ANCHUI TINCAI SILK CO. LTD</v>
          </cell>
          <cell r="I1934" t="str">
            <v xml:space="preserve">TAIL LAMP</v>
          </cell>
          <cell r="J1934" t="str">
            <v xml:space="preserve">TAIL LAMP</v>
          </cell>
          <cell r="K1934">
            <v>50</v>
          </cell>
          <cell r="L1934">
            <v>1163</v>
          </cell>
          <cell r="M1934">
            <v>1800</v>
          </cell>
        </row>
        <row r="1935">
          <cell r="A1935">
            <v>11419</v>
          </cell>
          <cell r="B1935">
            <v>11419</v>
          </cell>
          <cell r="C1935" t="str">
            <v xml:space="preserve">COROLLA RUNX/ALLEX (01-03) - FOG LAMP - LH</v>
          </cell>
          <cell r="D1935" t="str">
            <v>RUNX/01-FLA-LH</v>
          </cell>
          <cell r="E1935" t="str">
            <v>TY01-2404</v>
          </cell>
          <cell r="G1935" t="str">
            <v>TOYOTA</v>
          </cell>
          <cell r="H1935" t="str">
            <v xml:space="preserve">ANCHUI TINCAI SILK CO. LTD</v>
          </cell>
          <cell r="I1935" t="str">
            <v xml:space="preserve">FOG LAMP</v>
          </cell>
          <cell r="J1935" t="str">
            <v xml:space="preserve">FOG LAMP</v>
          </cell>
          <cell r="K1935">
            <v>4.8499999999999996</v>
          </cell>
          <cell r="L1935">
            <v>758</v>
          </cell>
          <cell r="M1935">
            <v>1170</v>
          </cell>
        </row>
        <row r="1936">
          <cell r="A1936">
            <v>11420</v>
          </cell>
          <cell r="B1936">
            <v>11420</v>
          </cell>
          <cell r="C1936" t="str">
            <v xml:space="preserve">COROLLA RUNX/ALLEX (01-03) - FOG LAMP - RH</v>
          </cell>
          <cell r="D1936" t="str">
            <v>RUNX/01-FLA-RH</v>
          </cell>
          <cell r="E1936" t="str">
            <v>TY01-2404</v>
          </cell>
          <cell r="G1936" t="str">
            <v>TOYOTA</v>
          </cell>
          <cell r="H1936" t="str">
            <v xml:space="preserve">ANCHUI TINCAI SILK CO. LTD</v>
          </cell>
          <cell r="I1936" t="str">
            <v xml:space="preserve">FOG LAMP</v>
          </cell>
          <cell r="J1936" t="str">
            <v xml:space="preserve">FOG LAMP</v>
          </cell>
          <cell r="K1936">
            <v>4.8499999999999996</v>
          </cell>
          <cell r="L1936">
            <v>758</v>
          </cell>
          <cell r="M1936">
            <v>1170</v>
          </cell>
        </row>
        <row r="1937">
          <cell r="A1937">
            <v>11417</v>
          </cell>
          <cell r="B1937">
            <v>11417</v>
          </cell>
          <cell r="C1937" t="str">
            <v xml:space="preserve">COROLLA RUNX/ALLEX (01-03) - HEAD LAMP - LH</v>
          </cell>
          <cell r="D1937" t="str">
            <v>RUNX/01-HLA-LH</v>
          </cell>
          <cell r="E1937" t="str">
            <v>TY01-2401</v>
          </cell>
          <cell r="G1937" t="str">
            <v>TOYOTA</v>
          </cell>
          <cell r="H1937" t="str">
            <v xml:space="preserve">ANCHUI TINCAI SILK CO. LTD</v>
          </cell>
          <cell r="I1937" t="str">
            <v xml:space="preserve">HEAD LAMP</v>
          </cell>
          <cell r="J1937" t="str">
            <v xml:space="preserve">HEAD LAMP</v>
          </cell>
          <cell r="K1937">
            <v>125</v>
          </cell>
          <cell r="L1937">
            <v>2906.25</v>
          </cell>
          <cell r="M1937">
            <v>4500</v>
          </cell>
        </row>
        <row r="1938">
          <cell r="A1938">
            <v>11418</v>
          </cell>
          <cell r="B1938">
            <v>11418</v>
          </cell>
          <cell r="C1938" t="str">
            <v xml:space="preserve">COROLLA RUNX/ALLEX (01-03) - HEAD LAMP - RH</v>
          </cell>
          <cell r="D1938" t="str">
            <v>RUNX/01-HLA-RH</v>
          </cell>
          <cell r="E1938" t="str">
            <v>TY01-2401</v>
          </cell>
          <cell r="G1938" t="str">
            <v>TOYOTA</v>
          </cell>
          <cell r="H1938" t="str">
            <v xml:space="preserve">ANCHUI TINCAI SILK CO. LTD</v>
          </cell>
          <cell r="I1938" t="str">
            <v xml:space="preserve">HEAD LAMP</v>
          </cell>
          <cell r="J1938" t="str">
            <v xml:space="preserve">HEAD LAMP</v>
          </cell>
          <cell r="K1938">
            <v>125</v>
          </cell>
          <cell r="L1938">
            <v>2906.25</v>
          </cell>
          <cell r="M1938">
            <v>4500</v>
          </cell>
        </row>
        <row r="1939">
          <cell r="A1939">
            <v>12836</v>
          </cell>
          <cell r="B1939">
            <v>12836</v>
          </cell>
          <cell r="C1939" t="str">
            <v xml:space="preserve">COROLLA RUNX/ALLEX (01-03) - TAIL LAMP - LH</v>
          </cell>
          <cell r="D1939" t="str">
            <v>RUNX/01-TLA-LH</v>
          </cell>
          <cell r="E1939" t="str">
            <v>TY01-2402</v>
          </cell>
          <cell r="G1939" t="str">
            <v>TOYOTA</v>
          </cell>
          <cell r="H1939" t="str">
            <v xml:space="preserve">ANCHUI TINCAI SILK CO. LTD</v>
          </cell>
          <cell r="I1939" t="str">
            <v xml:space="preserve">TAIL LAMP</v>
          </cell>
          <cell r="J1939" t="str">
            <v xml:space="preserve">TAIL LAMP</v>
          </cell>
          <cell r="K1939">
            <v>8.26</v>
          </cell>
          <cell r="L1939">
            <v>1291</v>
          </cell>
          <cell r="M1939">
            <v>2000</v>
          </cell>
        </row>
        <row r="1940">
          <cell r="A1940">
            <v>12835</v>
          </cell>
          <cell r="B1940">
            <v>12835</v>
          </cell>
          <cell r="C1940" t="str">
            <v xml:space="preserve">COROLLA RUNX/ALLEX (01-03) - TAIL LAMP - RH</v>
          </cell>
          <cell r="D1940" t="str">
            <v>RUNX/01-TLA-RH</v>
          </cell>
          <cell r="E1940" t="str">
            <v>TY01-2402</v>
          </cell>
          <cell r="G1940" t="str">
            <v>TOYOTA</v>
          </cell>
          <cell r="H1940" t="str">
            <v xml:space="preserve">ANCHUI TINCAI SILK CO. LTD</v>
          </cell>
          <cell r="I1940" t="str">
            <v xml:space="preserve">TAIL LAMP</v>
          </cell>
          <cell r="J1940" t="str">
            <v xml:space="preserve">TAIL LAMP</v>
          </cell>
          <cell r="K1940">
            <v>8.26</v>
          </cell>
          <cell r="L1940">
            <v>1291</v>
          </cell>
          <cell r="M1940">
            <v>2000</v>
          </cell>
        </row>
        <row r="1941">
          <cell r="A1941">
            <v>12834</v>
          </cell>
          <cell r="B1941">
            <v>12834</v>
          </cell>
          <cell r="C1941" t="str">
            <v xml:space="preserve">COROLLA RUNX/ALLEX (04-06) - HEAD LAMP - LH</v>
          </cell>
          <cell r="D1941" t="str">
            <v>RUNX/04-HLA-LH</v>
          </cell>
          <cell r="E1941" t="str">
            <v>TY01-2701</v>
          </cell>
          <cell r="G1941" t="str">
            <v>TOYOTA</v>
          </cell>
          <cell r="H1941" t="str">
            <v xml:space="preserve">ANCHUI TINCAI SILK CO. LTD</v>
          </cell>
          <cell r="I1941" t="str">
            <v xml:space="preserve">HEAD LAMP</v>
          </cell>
          <cell r="J1941" t="str">
            <v xml:space="preserve">HEAD LAMP</v>
          </cell>
          <cell r="K1941">
            <v>19</v>
          </cell>
          <cell r="L1941">
            <v>2970</v>
          </cell>
          <cell r="M1941">
            <v>4600</v>
          </cell>
        </row>
        <row r="1942">
          <cell r="A1942">
            <v>12833</v>
          </cell>
          <cell r="B1942">
            <v>12833</v>
          </cell>
          <cell r="C1942" t="str">
            <v xml:space="preserve">COROLLA RUNX/ALLEX (04-06) - HEAD LAMP - RH</v>
          </cell>
          <cell r="D1942" t="str">
            <v>RUNX/04-HLA-RH</v>
          </cell>
          <cell r="E1942" t="str">
            <v>TY01-2701</v>
          </cell>
          <cell r="G1942" t="str">
            <v>TOYOTA</v>
          </cell>
          <cell r="H1942" t="str">
            <v xml:space="preserve">ANCHUI TINCAI SILK CO. LTD</v>
          </cell>
          <cell r="I1942" t="str">
            <v xml:space="preserve">HEAD LAMP</v>
          </cell>
          <cell r="J1942" t="str">
            <v xml:space="preserve">HEAD LAMP</v>
          </cell>
          <cell r="K1942">
            <v>19</v>
          </cell>
          <cell r="L1942">
            <v>2970</v>
          </cell>
          <cell r="M1942">
            <v>4600</v>
          </cell>
        </row>
        <row r="1943">
          <cell r="A1943">
            <v>11923</v>
          </cell>
          <cell r="B1943">
            <v>11923</v>
          </cell>
          <cell r="C1943" t="str">
            <v xml:space="preserve">COROLLA SED/HBK/EST AE100/AE101/AE102/KE106 (92-) - FRONT DOOR GLASS - LH</v>
          </cell>
          <cell r="D1943" t="str">
            <v>KE100-FD/LH</v>
          </cell>
          <cell r="E1943" t="str">
            <v>TY0038-FDL</v>
          </cell>
          <cell r="F1943" t="str">
            <v xml:space="preserve">COROLLA SED/HBK/EST AE100/AE101/AE102/KE106 (92-)</v>
          </cell>
          <cell r="G1943" t="str">
            <v>TOYOTA</v>
          </cell>
          <cell r="H1943" t="str">
            <v xml:space="preserve">NANJING YUNHAI AUTOMOBILE GLASS &amp; EQUIPMENT MANUFACTURING CO., LTD</v>
          </cell>
          <cell r="I1943" t="str">
            <v>AUTOGLASS</v>
          </cell>
          <cell r="J1943" t="str">
            <v>AUTOGLASS</v>
          </cell>
          <cell r="K1943">
            <v>2.63</v>
          </cell>
          <cell r="L1943">
            <v>408.31</v>
          </cell>
          <cell r="M1943">
            <v>500</v>
          </cell>
        </row>
        <row r="1944">
          <cell r="A1944">
            <v>11922</v>
          </cell>
          <cell r="B1944">
            <v>11922</v>
          </cell>
          <cell r="C1944" t="str">
            <v xml:space="preserve">COROLLA SED/HBK/EST AE100/AE101/AE102/KE106 (92-) - FRONT DOOR GLASS - RH</v>
          </cell>
          <cell r="D1944" t="str">
            <v>KE100-FD/RH</v>
          </cell>
          <cell r="E1944" t="str">
            <v>TY0038-FDR</v>
          </cell>
          <cell r="F1944" t="str">
            <v xml:space="preserve">COROLLA SED/HBK/EST AE100/AE101/AE102/KE106 (92-)</v>
          </cell>
          <cell r="G1944" t="str">
            <v>TOYOTA</v>
          </cell>
          <cell r="H1944" t="str">
            <v xml:space="preserve">NANJING YUNHAI AUTOMOBILE GLASS &amp; EQUIPMENT MANUFACTURING CO., LTD</v>
          </cell>
          <cell r="I1944" t="str">
            <v>AUTOGLASS</v>
          </cell>
          <cell r="J1944" t="str">
            <v>AUTOGLASS</v>
          </cell>
          <cell r="K1944">
            <v>2.63</v>
          </cell>
          <cell r="L1944">
            <v>408.31</v>
          </cell>
          <cell r="M1944">
            <v>500</v>
          </cell>
        </row>
        <row r="1945">
          <cell r="A1945">
            <v>11926</v>
          </cell>
          <cell r="B1945">
            <v>11926</v>
          </cell>
          <cell r="C1945" t="str">
            <v xml:space="preserve">COROLLA SED/HBK/EST AE100/AE101/AE102/KE106 (92-) - LAMINATED FRONT WINDSCREEN</v>
          </cell>
          <cell r="D1945" t="str">
            <v xml:space="preserve">KE100 LFW/X</v>
          </cell>
          <cell r="E1945" t="str">
            <v>TY381-000-0L</v>
          </cell>
          <cell r="F1945" t="str">
            <v xml:space="preserve">COROLLA SED/HBK/EST AE100/AE101/AE102/KE106 (92-)</v>
          </cell>
          <cell r="G1945" t="str">
            <v>TOYOTA</v>
          </cell>
          <cell r="H1945" t="str">
            <v xml:space="preserve">BSG AUTO GLASS CO. LTD</v>
          </cell>
          <cell r="I1945" t="str">
            <v>AUTOGLASS</v>
          </cell>
          <cell r="J1945" t="str">
            <v>AUTOGLASS</v>
          </cell>
          <cell r="K1945">
            <v>13.71</v>
          </cell>
          <cell r="L1945">
            <v>2284.4299999999998</v>
          </cell>
          <cell r="M1945">
            <v>2600</v>
          </cell>
        </row>
        <row r="1946">
          <cell r="A1946">
            <v>12386</v>
          </cell>
          <cell r="B1946" t="e">
            <v>#N/A</v>
          </cell>
          <cell r="C1946" t="str">
            <v xml:space="preserve">COROLLA SED/HBK/EST AE100/AE101/AE102/KE106 (92-) - LAMINATED FRONT WINDSCREEN - (BROKEN)</v>
          </cell>
          <cell r="D1946" t="str">
            <v xml:space="preserve">KE100 LFW/X/B</v>
          </cell>
          <cell r="E1946" t="str">
            <v xml:space="preserve">110007 LFW</v>
          </cell>
          <cell r="F1946" t="str">
            <v xml:space="preserve">COROLLA SED/HBK/EST AE100/AE101/AE102/KE106 (92-)</v>
          </cell>
          <cell r="G1946" t="str">
            <v>TOYOTA</v>
          </cell>
          <cell r="H1946" t="str">
            <v xml:space="preserve">ZHEJIANG DAKE SAFETY GLASS CO.,LTD</v>
          </cell>
          <cell r="I1946" t="str">
            <v>AUTOGLASS</v>
          </cell>
          <cell r="J1946" t="str">
            <v>AUTOGLASS</v>
          </cell>
          <cell r="K1946">
            <v>14.97</v>
          </cell>
          <cell r="L1946">
            <v>2488</v>
          </cell>
          <cell r="M1946">
            <v>3860</v>
          </cell>
        </row>
        <row r="1947">
          <cell r="A1947">
            <v>12890</v>
          </cell>
          <cell r="B1947" t="e">
            <v>#N/A</v>
          </cell>
          <cell r="C1947" t="str">
            <v xml:space="preserve">COROLLA SED/HBK/EST AE100/AE101/AE102/KE106 (92-) - REAR HEATED WINDSCREEN (BROKEN)</v>
          </cell>
          <cell r="D1947" t="str">
            <v xml:space="preserve">KE100 RW/H/X/B</v>
          </cell>
          <cell r="E1947" t="str">
            <v xml:space="preserve">110007-1 RW</v>
          </cell>
          <cell r="F1947" t="str">
            <v xml:space="preserve">COROLLA SED/HBK/EST AE100/AE101/AE102/KE106 (92-)</v>
          </cell>
          <cell r="G1947" t="str">
            <v>TOYOTA</v>
          </cell>
          <cell r="H1947" t="str">
            <v xml:space="preserve">ZHEJIANG DAKE SAFETY GLASS CO.,LTD</v>
          </cell>
          <cell r="I1947" t="str">
            <v>AUTOGLASS</v>
          </cell>
          <cell r="J1947" t="str">
            <v>AUTOGLASS</v>
          </cell>
          <cell r="K1947">
            <v>14.56</v>
          </cell>
          <cell r="L1947">
            <v>2093</v>
          </cell>
          <cell r="M1947">
            <v>3240</v>
          </cell>
        </row>
        <row r="1948">
          <cell r="A1948">
            <v>11262</v>
          </cell>
          <cell r="B1948">
            <v>11262</v>
          </cell>
          <cell r="C1948" t="str">
            <v xml:space="preserve">COROLLA SPACIO (01-04) - HEAD LAMP (13-66) - LH</v>
          </cell>
          <cell r="D1948" t="str">
            <v>SPACIO/01-HLA-LH</v>
          </cell>
          <cell r="E1948" t="str">
            <v>TY24-0201B</v>
          </cell>
          <cell r="G1948" t="str">
            <v>TOYOTA</v>
          </cell>
          <cell r="H1948" t="str">
            <v xml:space="preserve">ANCHUI TINCAI SILK CO. LTD</v>
          </cell>
          <cell r="I1948" t="str">
            <v xml:space="preserve">HEAD LAMP</v>
          </cell>
          <cell r="J1948" t="str">
            <v xml:space="preserve">HEAD LAMP</v>
          </cell>
          <cell r="K1948">
            <v>17.739999999999998</v>
          </cell>
          <cell r="L1948">
            <v>2773</v>
          </cell>
          <cell r="M1948">
            <v>4300</v>
          </cell>
        </row>
        <row r="1949">
          <cell r="A1949">
            <v>11261</v>
          </cell>
          <cell r="B1949">
            <v>11261</v>
          </cell>
          <cell r="C1949" t="str">
            <v xml:space="preserve">COROLLA SPACIO (01-04) - HEAD LAMP (13-66) - RH</v>
          </cell>
          <cell r="D1949" t="str">
            <v>SPACIO/01-HLA-RH</v>
          </cell>
          <cell r="E1949" t="str">
            <v>TY24-0201B</v>
          </cell>
          <cell r="G1949" t="str">
            <v>TOYOTA</v>
          </cell>
          <cell r="H1949" t="str">
            <v xml:space="preserve">ANCHUI TINCAI SILK CO. LTD</v>
          </cell>
          <cell r="I1949" t="str">
            <v xml:space="preserve">HEAD LAMP</v>
          </cell>
          <cell r="J1949" t="str">
            <v xml:space="preserve">HEAD LAMP</v>
          </cell>
          <cell r="K1949">
            <v>17.739999999999998</v>
          </cell>
          <cell r="L1949">
            <v>2773</v>
          </cell>
          <cell r="M1949">
            <v>4300</v>
          </cell>
        </row>
        <row r="1950">
          <cell r="A1950">
            <v>12593</v>
          </cell>
          <cell r="B1950">
            <v>12593</v>
          </cell>
          <cell r="C1950" t="str">
            <v xml:space="preserve">COROLLA SPACIO (01-04) - HEAD LAMP (13-73)(XENON) - LH</v>
          </cell>
          <cell r="D1950" t="str">
            <v>SPACIO/01-HLA-LH</v>
          </cell>
          <cell r="E1950" t="str">
            <v>TY24-0201B</v>
          </cell>
          <cell r="G1950" t="str">
            <v>TOYOTA</v>
          </cell>
          <cell r="H1950" t="str">
            <v xml:space="preserve">ANCHUI TINCAI SILK CO. LTD</v>
          </cell>
          <cell r="I1950" t="str">
            <v xml:space="preserve">HEAD LAMP</v>
          </cell>
          <cell r="J1950" t="str">
            <v xml:space="preserve">HEAD LAMP</v>
          </cell>
          <cell r="K1950">
            <v>150</v>
          </cell>
          <cell r="L1950">
            <v>3622</v>
          </cell>
          <cell r="M1950">
            <v>5430</v>
          </cell>
        </row>
        <row r="1951">
          <cell r="A1951">
            <v>12592</v>
          </cell>
          <cell r="B1951">
            <v>12592</v>
          </cell>
          <cell r="C1951" t="str">
            <v xml:space="preserve">COROLLA SPACIO (01-04) - HEAD LAMP (13-73)(XENON) - RH</v>
          </cell>
          <cell r="D1951" t="str">
            <v>SPACIO/01-HLA-RH</v>
          </cell>
          <cell r="E1951" t="str">
            <v>TY24-0201B</v>
          </cell>
          <cell r="G1951" t="str">
            <v>TOYOTA</v>
          </cell>
          <cell r="H1951" t="str">
            <v xml:space="preserve">ANCHUI TINCAI SILK CO. LTD</v>
          </cell>
          <cell r="I1951" t="str">
            <v xml:space="preserve">HEAD LAMP</v>
          </cell>
          <cell r="J1951" t="str">
            <v xml:space="preserve">HEAD LAMP</v>
          </cell>
          <cell r="K1951">
            <v>150</v>
          </cell>
          <cell r="L1951">
            <v>3622</v>
          </cell>
          <cell r="M1951">
            <v>5430</v>
          </cell>
        </row>
        <row r="1952">
          <cell r="A1952">
            <v>11264</v>
          </cell>
          <cell r="B1952">
            <v>11264</v>
          </cell>
          <cell r="C1952" t="str">
            <v xml:space="preserve">COROLLA SPACIO (01-04) - TAIL LAMP (13-69) - LH</v>
          </cell>
          <cell r="D1952" t="str">
            <v>SPACIO/01-TLA-LH</v>
          </cell>
          <cell r="E1952" t="str">
            <v>TY24-0202A</v>
          </cell>
          <cell r="G1952" t="str">
            <v>TOYOTA</v>
          </cell>
          <cell r="H1952" t="str">
            <v xml:space="preserve">ANCHUI TINCAI SILK CO. LTD</v>
          </cell>
          <cell r="I1952" t="str">
            <v xml:space="preserve">TAIL LAMP</v>
          </cell>
          <cell r="J1952" t="str">
            <v xml:space="preserve">TAIL LAMP</v>
          </cell>
          <cell r="K1952">
            <v>70</v>
          </cell>
          <cell r="L1952">
            <v>1785</v>
          </cell>
          <cell r="M1952">
            <v>2680</v>
          </cell>
        </row>
        <row r="1953">
          <cell r="A1953">
            <v>11263</v>
          </cell>
          <cell r="B1953">
            <v>11263</v>
          </cell>
          <cell r="C1953" t="str">
            <v xml:space="preserve">COROLLA SPACIO (01-04) - TAIL LAMP (13-69) - RH</v>
          </cell>
          <cell r="D1953" t="str">
            <v>SPACIO/01-TLA-RH</v>
          </cell>
          <cell r="E1953" t="str">
            <v>TY24-0202A</v>
          </cell>
          <cell r="G1953" t="str">
            <v>TOYOTA</v>
          </cell>
          <cell r="H1953" t="str">
            <v xml:space="preserve">ANCHUI TINCAI SILK CO. LTD</v>
          </cell>
          <cell r="I1953" t="str">
            <v xml:space="preserve">TAIL LAMP</v>
          </cell>
          <cell r="J1953" t="str">
            <v xml:space="preserve">TAIL LAMP</v>
          </cell>
          <cell r="K1953">
            <v>70</v>
          </cell>
          <cell r="L1953">
            <v>1785</v>
          </cell>
          <cell r="M1953">
            <v>2680</v>
          </cell>
        </row>
        <row r="1954">
          <cell r="A1954">
            <v>10572</v>
          </cell>
          <cell r="B1954">
            <v>10572</v>
          </cell>
          <cell r="C1954" t="str">
            <v xml:space="preserve">COROLLA SPACIO (97-00) - CORNER LAMP - LH</v>
          </cell>
          <cell r="D1954" t="str">
            <v>SPACIO/97-CLA-LH</v>
          </cell>
          <cell r="E1954" t="str">
            <v>TY24-0103</v>
          </cell>
          <cell r="G1954" t="str">
            <v>TOYOTA</v>
          </cell>
          <cell r="H1954" t="str">
            <v xml:space="preserve">ANCHUI TINCAI SILK CO. LTD</v>
          </cell>
          <cell r="I1954" t="str">
            <v xml:space="preserve">CORNER LAMP</v>
          </cell>
          <cell r="J1954" t="str">
            <v xml:space="preserve">CORNER LAMP</v>
          </cell>
          <cell r="K1954">
            <v>14</v>
          </cell>
          <cell r="L1954">
            <v>355.99</v>
          </cell>
          <cell r="M1954">
            <v>540</v>
          </cell>
        </row>
        <row r="1955">
          <cell r="A1955">
            <v>10571</v>
          </cell>
          <cell r="B1955">
            <v>10571</v>
          </cell>
          <cell r="C1955" t="str">
            <v xml:space="preserve">COROLLA SPACIO (97-00) - CORNER LAMP - RH</v>
          </cell>
          <cell r="D1955" t="str">
            <v>SPACIO/97-CLA-RH</v>
          </cell>
          <cell r="E1955" t="str">
            <v>TY24-0103</v>
          </cell>
          <cell r="G1955" t="str">
            <v>TOYOTA</v>
          </cell>
          <cell r="H1955" t="str">
            <v xml:space="preserve">ANCHUI TINCAI SILK CO. LTD</v>
          </cell>
          <cell r="I1955" t="str">
            <v xml:space="preserve">CORNER LAMP</v>
          </cell>
          <cell r="J1955" t="str">
            <v xml:space="preserve">CORNER LAMP</v>
          </cell>
          <cell r="K1955">
            <v>14</v>
          </cell>
          <cell r="L1955">
            <v>355.99</v>
          </cell>
          <cell r="M1955">
            <v>540</v>
          </cell>
        </row>
        <row r="1956">
          <cell r="A1956">
            <v>11430</v>
          </cell>
          <cell r="B1956">
            <v>11430</v>
          </cell>
          <cell r="C1956" t="str">
            <v xml:space="preserve">COROLLA SPACIO (97-00) - GRILL</v>
          </cell>
          <cell r="D1956" t="str">
            <v>SPACIO/97-GRL</v>
          </cell>
          <cell r="E1956" t="str">
            <v>TY24-0111B</v>
          </cell>
          <cell r="G1956" t="str">
            <v>TOYOTA</v>
          </cell>
          <cell r="I1956" t="str">
            <v>GRILL</v>
          </cell>
          <cell r="J1956" t="str">
            <v>GRILL</v>
          </cell>
          <cell r="K1956">
            <v>4</v>
          </cell>
          <cell r="L1956">
            <v>625</v>
          </cell>
          <cell r="M1956">
            <v>970</v>
          </cell>
        </row>
        <row r="1957">
          <cell r="A1957">
            <v>10570</v>
          </cell>
          <cell r="B1957">
            <v>10570</v>
          </cell>
          <cell r="C1957" t="str">
            <v xml:space="preserve">COROLLA SPACIO (97-00) - HEAD LAMP - LH</v>
          </cell>
          <cell r="D1957" t="str">
            <v>SPACIO/97-HLA-LH</v>
          </cell>
          <cell r="E1957" t="str">
            <v>TY24-0101</v>
          </cell>
          <cell r="G1957" t="str">
            <v>TOYOTA</v>
          </cell>
          <cell r="H1957" t="str">
            <v xml:space="preserve">ANCHUI TINCAI SILK CO. LTD</v>
          </cell>
          <cell r="I1957" t="str">
            <v xml:space="preserve">HEAD LAMP</v>
          </cell>
          <cell r="J1957" t="str">
            <v xml:space="preserve">HEAD LAMP</v>
          </cell>
          <cell r="K1957">
            <v>65</v>
          </cell>
          <cell r="L1957">
            <v>1511.25</v>
          </cell>
          <cell r="M1957">
            <v>2360</v>
          </cell>
        </row>
        <row r="1958">
          <cell r="A1958">
            <v>10569</v>
          </cell>
          <cell r="B1958">
            <v>10569</v>
          </cell>
          <cell r="C1958" t="str">
            <v xml:space="preserve">COROLLA SPACIO (97-00) - HEAD LAMP - RH</v>
          </cell>
          <cell r="D1958" t="str">
            <v>SPACIO/97-HLA-RH</v>
          </cell>
          <cell r="E1958" t="str">
            <v>TY24-0101</v>
          </cell>
          <cell r="G1958" t="str">
            <v>TOYOTA</v>
          </cell>
          <cell r="H1958" t="str">
            <v xml:space="preserve">ANCHUI TINCAI SILK CO. LTD</v>
          </cell>
          <cell r="I1958" t="str">
            <v xml:space="preserve">HEAD LAMP</v>
          </cell>
          <cell r="J1958" t="str">
            <v xml:space="preserve">HEAD LAMP</v>
          </cell>
          <cell r="K1958">
            <v>9.74</v>
          </cell>
          <cell r="L1958">
            <v>1522</v>
          </cell>
          <cell r="M1958">
            <v>2360</v>
          </cell>
        </row>
        <row r="1959">
          <cell r="A1959">
            <v>13468</v>
          </cell>
          <cell r="B1959">
            <v>13468</v>
          </cell>
          <cell r="C1959" t="str">
            <v xml:space="preserve">COROLLA SPACIO (97-00) - LAMINATED FRONT WINDSCREEN</v>
          </cell>
          <cell r="D1959" t="str">
            <v xml:space="preserve">KE129 LFW/X</v>
          </cell>
          <cell r="E1959" t="str">
            <v xml:space="preserve">110105 LFW</v>
          </cell>
          <cell r="F1959" t="str">
            <v xml:space="preserve">COROLLA SPACIO (97-00)</v>
          </cell>
          <cell r="G1959" t="str">
            <v>TOYOTA</v>
          </cell>
          <cell r="H1959" t="str">
            <v xml:space="preserve">ZHEJIANG DAKE SAFETY GLASS CO.,LTD</v>
          </cell>
          <cell r="I1959" t="str">
            <v>AUTOGLASS</v>
          </cell>
          <cell r="J1959" t="str">
            <v>AUTOGLASS</v>
          </cell>
          <cell r="K1959">
            <v>17.52</v>
          </cell>
          <cell r="L1959">
            <v>2</v>
          </cell>
          <cell r="M1959">
            <v>3500</v>
          </cell>
        </row>
        <row r="1960">
          <cell r="A1960">
            <v>13471</v>
          </cell>
          <cell r="B1960">
            <v>13471</v>
          </cell>
          <cell r="C1960" t="str">
            <v xml:space="preserve">COROLLA SPACIO (97-00) - REAR HEATED WINDSCREEN</v>
          </cell>
          <cell r="D1960" t="str">
            <v xml:space="preserve">KE129 RWHX</v>
          </cell>
          <cell r="E1960" t="str">
            <v xml:space="preserve">110105 RW</v>
          </cell>
          <cell r="F1960" t="str">
            <v xml:space="preserve">COROLLA SPACIO (97-00)</v>
          </cell>
          <cell r="G1960" t="str">
            <v>TOYOTA</v>
          </cell>
          <cell r="H1960" t="str">
            <v xml:space="preserve">ZHEJIANG DAKE SAFETY GLASS CO.,LTD</v>
          </cell>
          <cell r="I1960" t="str">
            <v>AUTOGLASS</v>
          </cell>
          <cell r="J1960" t="str">
            <v>AUTOGLASS</v>
          </cell>
          <cell r="K1960">
            <v>11.24</v>
          </cell>
          <cell r="L1960">
            <v>1</v>
          </cell>
          <cell r="M1960">
            <v>2300</v>
          </cell>
        </row>
        <row r="1961">
          <cell r="A1961">
            <v>10574</v>
          </cell>
          <cell r="B1961">
            <v>10574</v>
          </cell>
          <cell r="C1961" t="str">
            <v xml:space="preserve">COROLLA SPACIO (97-00) - TAIL LAMP - LH</v>
          </cell>
          <cell r="D1961" t="str">
            <v>SPACIO/97-TLA-LH</v>
          </cell>
          <cell r="E1961" t="str">
            <v>TY24-0102</v>
          </cell>
          <cell r="G1961" t="str">
            <v>TOYOTA</v>
          </cell>
          <cell r="H1961" t="str">
            <v xml:space="preserve">ANCHUI TINCAI SILK CO. LTD</v>
          </cell>
          <cell r="I1961" t="str">
            <v xml:space="preserve">TAIL LAMP</v>
          </cell>
          <cell r="J1961" t="str">
            <v xml:space="preserve">TAIL LAMP</v>
          </cell>
          <cell r="K1961">
            <v>7.62</v>
          </cell>
          <cell r="L1961">
            <v>1191</v>
          </cell>
          <cell r="M1961">
            <v>1850</v>
          </cell>
        </row>
        <row r="1962">
          <cell r="A1962">
            <v>10573</v>
          </cell>
          <cell r="B1962">
            <v>10573</v>
          </cell>
          <cell r="C1962" t="str">
            <v xml:space="preserve">COROLLA SPACIO (97-00) - TAIL LAMP - RH</v>
          </cell>
          <cell r="D1962" t="str">
            <v>SPACIO/97-TLA-RH</v>
          </cell>
          <cell r="E1962" t="str">
            <v>TY24-0102</v>
          </cell>
          <cell r="G1962" t="str">
            <v>TOYOTA</v>
          </cell>
          <cell r="H1962" t="str">
            <v xml:space="preserve">ANCHUI TINCAI SILK CO. LTD</v>
          </cell>
          <cell r="I1962" t="str">
            <v xml:space="preserve">TAIL LAMP</v>
          </cell>
          <cell r="J1962" t="str">
            <v xml:space="preserve">TAIL LAMP</v>
          </cell>
          <cell r="K1962">
            <v>7.62</v>
          </cell>
          <cell r="L1962">
            <v>1191</v>
          </cell>
          <cell r="M1962">
            <v>1850</v>
          </cell>
        </row>
        <row r="1963">
          <cell r="A1963">
            <v>13462</v>
          </cell>
          <cell r="B1963">
            <v>13462</v>
          </cell>
          <cell r="C1963" t="str">
            <v xml:space="preserve">COROLLA SPACIOKE120F WAGON (01-04) - REAR DOOR GLASS - LH</v>
          </cell>
          <cell r="D1963" t="str">
            <v xml:space="preserve">KE120F RD/LH</v>
          </cell>
          <cell r="E1963" t="str">
            <v xml:space="preserve">1101049 RD</v>
          </cell>
          <cell r="F1963" t="str">
            <v xml:space="preserve">COROLLA SPACIO KE120F WAGON (01-04)</v>
          </cell>
          <cell r="G1963" t="str">
            <v>TOYOTA</v>
          </cell>
          <cell r="H1963" t="str">
            <v xml:space="preserve">ZHEJIANG DAKE SAFETY GLASS CO.,LTD</v>
          </cell>
          <cell r="I1963" t="str">
            <v>AUTOGLASS</v>
          </cell>
          <cell r="J1963" t="str">
            <v>AUTOGLASS</v>
          </cell>
          <cell r="K1963">
            <v>6</v>
          </cell>
          <cell r="L1963">
            <v>931.5</v>
          </cell>
          <cell r="M1963">
            <v>1200</v>
          </cell>
        </row>
        <row r="1964">
          <cell r="A1964">
            <v>13464</v>
          </cell>
          <cell r="B1964">
            <v>13464</v>
          </cell>
          <cell r="C1964" t="str">
            <v xml:space="preserve">COROLLA SPACIOKE120F WAGON (01-04) - SIDE FIX GLASS - LH</v>
          </cell>
          <cell r="D1964" t="str">
            <v xml:space="preserve">KE120F SW/LH/X</v>
          </cell>
          <cell r="E1964" t="str">
            <v xml:space="preserve">1101049 SW</v>
          </cell>
          <cell r="F1964" t="str">
            <v xml:space="preserve">COROLLA SPACIO KE120F WAGON (01-04)</v>
          </cell>
          <cell r="G1964" t="str">
            <v>TOYOTA</v>
          </cell>
          <cell r="H1964" t="str">
            <v xml:space="preserve">ZHEJIANG DAKE SAFETY GLASS CO.,LTD</v>
          </cell>
          <cell r="I1964" t="str">
            <v>AUTOGLASS</v>
          </cell>
          <cell r="J1964" t="str">
            <v>AUTOGLASS</v>
          </cell>
          <cell r="K1964">
            <v>4</v>
          </cell>
          <cell r="L1964">
            <v>621</v>
          </cell>
          <cell r="M1964">
            <v>800</v>
          </cell>
        </row>
        <row r="1965">
          <cell r="A1965">
            <v>11769</v>
          </cell>
          <cell r="B1965">
            <v>11769</v>
          </cell>
          <cell r="C1965" t="str">
            <v xml:space="preserve">COROLLA SPRINTER AE100 - CORNER LAMP (212-1578)  - LH</v>
          </cell>
          <cell r="D1965" t="str">
            <v>SPRINTER/AE100-CLA-LH</v>
          </cell>
          <cell r="E1965" t="str">
            <v>TY01-1403D</v>
          </cell>
          <cell r="F1965" t="str">
            <v xml:space="preserve">COROLLA SPRINTER AE100 (93)</v>
          </cell>
          <cell r="G1965" t="str">
            <v>TOYOTA</v>
          </cell>
          <cell r="H1965" t="str">
            <v xml:space="preserve">ANCHUI TINCAI SILK CO. LTD</v>
          </cell>
          <cell r="I1965" t="str">
            <v xml:space="preserve">CORNER LAMP</v>
          </cell>
          <cell r="J1965" t="str">
            <v xml:space="preserve">CORNER LAMP</v>
          </cell>
          <cell r="K1965">
            <v>12</v>
          </cell>
          <cell r="L1965">
            <v>306</v>
          </cell>
          <cell r="M1965">
            <v>460</v>
          </cell>
        </row>
        <row r="1966">
          <cell r="A1966">
            <v>11768</v>
          </cell>
          <cell r="B1966">
            <v>11768</v>
          </cell>
          <cell r="C1966" t="str">
            <v xml:space="preserve">COROLLA SPRINTER AE100 - CORNER LAMP (212-1578)  - RH</v>
          </cell>
          <cell r="D1966" t="str">
            <v>SPRINTER/AE100-CLA-RH</v>
          </cell>
          <cell r="E1966" t="str">
            <v>TY01-1403D</v>
          </cell>
          <cell r="F1966" t="str">
            <v xml:space="preserve">COROLLA SPRINTER AE100 (93)</v>
          </cell>
          <cell r="G1966" t="str">
            <v>TOYOTA</v>
          </cell>
          <cell r="H1966" t="str">
            <v xml:space="preserve">ANCHUI TINCAI SILK CO. LTD</v>
          </cell>
          <cell r="I1966" t="str">
            <v xml:space="preserve">CORNER LAMP</v>
          </cell>
          <cell r="J1966" t="str">
            <v xml:space="preserve">CORNER LAMP</v>
          </cell>
          <cell r="K1966">
            <v>12</v>
          </cell>
          <cell r="L1966">
            <v>306</v>
          </cell>
          <cell r="M1966">
            <v>460</v>
          </cell>
        </row>
        <row r="1967">
          <cell r="A1967">
            <v>11767</v>
          </cell>
          <cell r="B1967">
            <v>11767</v>
          </cell>
          <cell r="C1967" t="str">
            <v xml:space="preserve">COROLLA SPRINTER AE100 - HEAD LAMP (212-1162) - LH</v>
          </cell>
          <cell r="D1967" t="str">
            <v>SPRINTER/AE100-HLA-LH</v>
          </cell>
          <cell r="E1967" t="str">
            <v>MZ01-51001</v>
          </cell>
          <cell r="F1967" t="str">
            <v xml:space="preserve">COROLLA SPRINTER AE100 (93)</v>
          </cell>
          <cell r="G1967" t="str">
            <v>TOYOTA</v>
          </cell>
          <cell r="H1967" t="str">
            <v xml:space="preserve">JIANGSU ZISUDE LAMPS TECHNOLOGY CO. LTD</v>
          </cell>
          <cell r="I1967" t="str">
            <v xml:space="preserve">HEAD LAMP</v>
          </cell>
          <cell r="J1967" t="str">
            <v xml:space="preserve">HEAD LAMP</v>
          </cell>
          <cell r="K1967">
            <v>34</v>
          </cell>
          <cell r="L1967">
            <v>790.5</v>
          </cell>
          <cell r="M1967">
            <v>1210</v>
          </cell>
        </row>
        <row r="1968">
          <cell r="A1968">
            <v>11766</v>
          </cell>
          <cell r="B1968">
            <v>11766</v>
          </cell>
          <cell r="C1968" t="str">
            <v xml:space="preserve">COROLLA SPRINTER AE100 - HEAD LAMP (212-1162) - RH</v>
          </cell>
          <cell r="D1968" t="str">
            <v>SPRINTER/AE100-HLA-RH</v>
          </cell>
          <cell r="E1968" t="str">
            <v>MZ01-51001</v>
          </cell>
          <cell r="F1968" t="str">
            <v xml:space="preserve">COROLLA SPRINTER AE100 (93)</v>
          </cell>
          <cell r="G1968" t="str">
            <v>TOYOTA</v>
          </cell>
          <cell r="H1968" t="str">
            <v xml:space="preserve">JIANGSU ZISUDE LAMPS TECHNOLOGY CO. LTD</v>
          </cell>
          <cell r="I1968" t="str">
            <v xml:space="preserve">HEAD LAMP</v>
          </cell>
          <cell r="J1968" t="str">
            <v xml:space="preserve">HEAD LAMP</v>
          </cell>
          <cell r="K1968">
            <v>34</v>
          </cell>
          <cell r="L1968">
            <v>790.5</v>
          </cell>
          <cell r="M1968">
            <v>1210</v>
          </cell>
        </row>
        <row r="1969">
          <cell r="A1969">
            <v>10241</v>
          </cell>
          <cell r="B1969">
            <v>10241</v>
          </cell>
          <cell r="C1969" t="str">
            <v xml:space="preserve">COROLLA SPRINTER AE110 (92-94) - CORNER LAMP - LH</v>
          </cell>
          <cell r="D1969" t="str">
            <v>SPRINTER/AE110-CLA-LH</v>
          </cell>
          <cell r="E1969" t="str">
            <v>TY35-0203C</v>
          </cell>
          <cell r="G1969" t="str">
            <v>TOYOTA</v>
          </cell>
          <cell r="H1969" t="str">
            <v xml:space="preserve">CHANGZHOU XINHANG VEHICLE ACCESSORIES CO.,LTD.</v>
          </cell>
          <cell r="I1969" t="str">
            <v xml:space="preserve">CORNER LAMP</v>
          </cell>
          <cell r="J1969" t="str">
            <v xml:space="preserve">CORNER LAMP</v>
          </cell>
          <cell r="K1969">
            <v>12</v>
          </cell>
          <cell r="L1969">
            <v>306</v>
          </cell>
          <cell r="M1969">
            <v>460</v>
          </cell>
        </row>
        <row r="1970">
          <cell r="A1970">
            <v>10240</v>
          </cell>
          <cell r="B1970" t="e">
            <v>#N/A</v>
          </cell>
          <cell r="C1970" t="str">
            <v xml:space="preserve">COROLLA SPRINTER AE110 (92-94) - CORNER LAMP - RH</v>
          </cell>
          <cell r="D1970" t="str">
            <v>SPRINTER/AE110-CLA-RH</v>
          </cell>
          <cell r="E1970" t="str">
            <v>TY35-0203C</v>
          </cell>
          <cell r="G1970" t="str">
            <v>TOYOTA</v>
          </cell>
          <cell r="H1970" t="str">
            <v xml:space="preserve">CHANGZHOU XINHANG VEHICLE ACCESSORIES CO.,LTD.</v>
          </cell>
          <cell r="I1970" t="str">
            <v xml:space="preserve">CORNER LAMP</v>
          </cell>
          <cell r="J1970" t="str">
            <v xml:space="preserve">CORNER LAMP</v>
          </cell>
          <cell r="K1970">
            <v>12</v>
          </cell>
          <cell r="L1970">
            <v>306</v>
          </cell>
          <cell r="M1970">
            <v>460</v>
          </cell>
        </row>
        <row r="1971">
          <cell r="A1971">
            <v>10239</v>
          </cell>
          <cell r="B1971">
            <v>10239</v>
          </cell>
          <cell r="C1971" t="str">
            <v xml:space="preserve">COROLLA SPRINTER AE110 (92-94) - HEAD LAMP - LH</v>
          </cell>
          <cell r="D1971" t="str">
            <v>SPRINTER/AE110-HLA-LH</v>
          </cell>
          <cell r="E1971" t="str">
            <v>TY35-0201A</v>
          </cell>
          <cell r="G1971" t="str">
            <v>TOYOTA</v>
          </cell>
          <cell r="H1971" t="str">
            <v xml:space="preserve">CHANGZHOU XINHANG VEHICLE ACCESSORIES CO.,LTD.</v>
          </cell>
          <cell r="I1971" t="str">
            <v xml:space="preserve">HEAD LAMP</v>
          </cell>
          <cell r="J1971" t="str">
            <v xml:space="preserve">HEAD LAMP</v>
          </cell>
          <cell r="K1971">
            <v>50</v>
          </cell>
          <cell r="L1971">
            <v>1275</v>
          </cell>
          <cell r="M1971">
            <v>1910</v>
          </cell>
        </row>
        <row r="1972">
          <cell r="A1972">
            <v>10238</v>
          </cell>
          <cell r="B1972">
            <v>10238</v>
          </cell>
          <cell r="C1972" t="str">
            <v xml:space="preserve">COROLLA SPRINTER AE110 (92-94) - HEAD LAMP - RH</v>
          </cell>
          <cell r="D1972" t="str">
            <v>SPRINTER/AE110-HLA-RH</v>
          </cell>
          <cell r="E1972" t="str">
            <v>TY35-0201A</v>
          </cell>
          <cell r="G1972" t="str">
            <v>TOYOTA</v>
          </cell>
          <cell r="H1972" t="str">
            <v xml:space="preserve">CHANGZHOU XINHANG VEHICLE ACCESSORIES CO.,LTD.</v>
          </cell>
          <cell r="I1972" t="str">
            <v xml:space="preserve">HEAD LAMP</v>
          </cell>
          <cell r="J1972" t="str">
            <v xml:space="preserve">HEAD LAMP</v>
          </cell>
          <cell r="K1972">
            <v>50</v>
          </cell>
          <cell r="L1972">
            <v>1275</v>
          </cell>
          <cell r="M1972">
            <v>1910</v>
          </cell>
        </row>
        <row r="1973">
          <cell r="A1973">
            <v>12238</v>
          </cell>
          <cell r="B1973">
            <v>12238</v>
          </cell>
          <cell r="C1973" t="str">
            <v xml:space="preserve">COROLLA SPRINTER AE110 (92-94) - TAIL LENS - LH</v>
          </cell>
          <cell r="D1973" t="str">
            <v>SPRINTER/AE110-TLS-LH</v>
          </cell>
          <cell r="E1973" t="str">
            <v>00-TY35-0202B</v>
          </cell>
          <cell r="G1973" t="str">
            <v>TOYOTA</v>
          </cell>
          <cell r="H1973" t="str">
            <v xml:space="preserve">CHANGZHOU XINHANG VEHICLE ACCESSORIES CO.,LTD.</v>
          </cell>
          <cell r="I1973" t="str">
            <v>LENS</v>
          </cell>
          <cell r="J1973" t="str">
            <v>LENS</v>
          </cell>
          <cell r="K1973">
            <v>18</v>
          </cell>
          <cell r="L1973">
            <v>459</v>
          </cell>
          <cell r="M1973">
            <v>690</v>
          </cell>
        </row>
        <row r="1974">
          <cell r="A1974">
            <v>12240</v>
          </cell>
          <cell r="B1974">
            <v>12240</v>
          </cell>
          <cell r="C1974" t="str">
            <v xml:space="preserve">COROLLA SPRINTER AE110 (92-94) - TAIL LENS - RH</v>
          </cell>
          <cell r="D1974" t="str">
            <v>SPRINTER/AE110-TLS-RH</v>
          </cell>
          <cell r="E1974" t="str">
            <v>TY01-1503</v>
          </cell>
          <cell r="G1974" t="str">
            <v>TOYOTA</v>
          </cell>
          <cell r="H1974" t="str">
            <v xml:space="preserve">CHANGZHOU XINHANG VEHICLE ACCESSORIES CO.,LTD.</v>
          </cell>
          <cell r="I1974" t="str">
            <v>LENS</v>
          </cell>
          <cell r="J1974" t="str">
            <v>LENS</v>
          </cell>
          <cell r="K1974">
            <v>18</v>
          </cell>
          <cell r="L1974">
            <v>459</v>
          </cell>
          <cell r="M1974">
            <v>690</v>
          </cell>
        </row>
        <row r="1975">
          <cell r="A1975">
            <v>12487</v>
          </cell>
          <cell r="B1975" t="e">
            <v>#N/A</v>
          </cell>
          <cell r="C1975" t="str">
            <v xml:space="preserve">COROLLA SPRINTER AE110 (92-94) - TAIL LENS (BROKEN) - RH</v>
          </cell>
          <cell r="D1975" t="str">
            <v>SPRINTER/AE110-TLS-LH</v>
          </cell>
          <cell r="E1975" t="str">
            <v>00-TY35-0202</v>
          </cell>
          <cell r="G1975" t="str">
            <v>TOYOTA</v>
          </cell>
          <cell r="H1975" t="str">
            <v xml:space="preserve">CHANGZHOU XINHANG VEHICLE ACCESSORIES CO.,LTD.</v>
          </cell>
          <cell r="I1975" t="str">
            <v>LENS</v>
          </cell>
          <cell r="J1975" t="str">
            <v>LENS</v>
          </cell>
          <cell r="K1975">
            <v>1.6</v>
          </cell>
          <cell r="L1975">
            <v>239</v>
          </cell>
          <cell r="M1975">
            <v>370</v>
          </cell>
        </row>
        <row r="1976">
          <cell r="A1976">
            <v>11266</v>
          </cell>
          <cell r="B1976">
            <v>11266</v>
          </cell>
          <cell r="C1976" t="str">
            <v xml:space="preserve">COROLLA SPRINTER AE110 W/REVERSE LIGHT (92-94) - TAIL LAMP - LH</v>
          </cell>
          <cell r="D1976" t="str">
            <v>SPRINTER/AE110-TLA-LH</v>
          </cell>
          <cell r="E1976" t="str">
            <v>TY35-0202B</v>
          </cell>
          <cell r="G1976" t="str">
            <v>TOYOTA</v>
          </cell>
          <cell r="H1976" t="str">
            <v xml:space="preserve">CHANGZHOU XINHANG VEHICLE ACCESSORIES CO.,LTD.</v>
          </cell>
          <cell r="I1976" t="str">
            <v xml:space="preserve">TAIL LAMP</v>
          </cell>
          <cell r="J1976" t="str">
            <v xml:space="preserve">TAIL LAMP</v>
          </cell>
          <cell r="K1976">
            <v>4</v>
          </cell>
          <cell r="L1976">
            <v>666.5</v>
          </cell>
          <cell r="M1976">
            <v>1450</v>
          </cell>
        </row>
        <row r="1977">
          <cell r="A1977">
            <v>11265</v>
          </cell>
          <cell r="B1977">
            <v>11265</v>
          </cell>
          <cell r="C1977" t="str">
            <v xml:space="preserve">COROLLA SPRINTER AE110 W/REVERSE LIGHT (92-94) - TAIL LAMP - RH</v>
          </cell>
          <cell r="D1977" t="str">
            <v>SPRINTER/AE110-TLA-RH</v>
          </cell>
          <cell r="E1977" t="str">
            <v>TY35-0202B</v>
          </cell>
          <cell r="G1977" t="str">
            <v>TOYOTA</v>
          </cell>
          <cell r="H1977" t="str">
            <v xml:space="preserve">CHANGZHOU XINHANG VEHICLE ACCESSORIES CO.,LTD.</v>
          </cell>
          <cell r="I1977" t="str">
            <v xml:space="preserve">TAIL LAMP</v>
          </cell>
          <cell r="J1977" t="str">
            <v xml:space="preserve">TAIL LAMP</v>
          </cell>
          <cell r="K1977">
            <v>4</v>
          </cell>
          <cell r="L1977">
            <v>666.5</v>
          </cell>
          <cell r="M1977">
            <v>1450</v>
          </cell>
        </row>
        <row r="1978">
          <cell r="A1978">
            <v>10243</v>
          </cell>
          <cell r="B1978">
            <v>10243</v>
          </cell>
          <cell r="C1978" t="str">
            <v xml:space="preserve">COROLLA SPRINTER AE111 (92-94) - CORNER LAMP - LH</v>
          </cell>
          <cell r="D1978" t="str">
            <v>SPRINTER/AE111-CLA-LH</v>
          </cell>
          <cell r="E1978" t="str">
            <v>TY35-0203</v>
          </cell>
          <cell r="F1978" t="str">
            <v xml:space="preserve">COROLLA SPRINTER AE111 (92-94)</v>
          </cell>
          <cell r="G1978" t="str">
            <v>TOYOTA</v>
          </cell>
          <cell r="H1978" t="str">
            <v xml:space="preserve">ANCHUI TINCAI SILK CO. LTD</v>
          </cell>
          <cell r="I1978" t="str">
            <v xml:space="preserve">CORNER LAMP</v>
          </cell>
          <cell r="J1978" t="str">
            <v xml:space="preserve">CORNER LAMP</v>
          </cell>
          <cell r="K1978">
            <v>13</v>
          </cell>
          <cell r="L1978">
            <v>332</v>
          </cell>
          <cell r="M1978">
            <v>500</v>
          </cell>
        </row>
        <row r="1979">
          <cell r="A1979">
            <v>10242</v>
          </cell>
          <cell r="B1979">
            <v>10242</v>
          </cell>
          <cell r="C1979" t="str">
            <v xml:space="preserve">COROLLA SPRINTER AE111 (92-94) - CORNER LAMP - RH</v>
          </cell>
          <cell r="D1979" t="str">
            <v>SPRINTER/AE111-CLA-RH</v>
          </cell>
          <cell r="E1979" t="str">
            <v>TY35-0203</v>
          </cell>
          <cell r="F1979" t="str">
            <v xml:space="preserve">COROLLA SPRINTER AE111 (92-94)</v>
          </cell>
          <cell r="G1979" t="str">
            <v>TOYOTA</v>
          </cell>
          <cell r="H1979" t="str">
            <v xml:space="preserve">ANCHUI TINCAI SILK CO. LTD</v>
          </cell>
          <cell r="I1979" t="str">
            <v xml:space="preserve">CORNER LAMP</v>
          </cell>
          <cell r="J1979" t="str">
            <v xml:space="preserve">CORNER LAMP</v>
          </cell>
          <cell r="K1979">
            <v>13</v>
          </cell>
          <cell r="L1979">
            <v>332</v>
          </cell>
          <cell r="M1979">
            <v>500</v>
          </cell>
        </row>
        <row r="1980">
          <cell r="A1980">
            <v>11777</v>
          </cell>
          <cell r="B1980">
            <v>11777</v>
          </cell>
          <cell r="C1980" t="str">
            <v xml:space="preserve">COROLLA SPRINTER AE111 (92-94) - HEAD LAMP - LH</v>
          </cell>
          <cell r="D1980" t="str">
            <v>SPRINTER/AE111-HLA-LH</v>
          </cell>
          <cell r="E1980" t="str">
            <v>TY35-0201</v>
          </cell>
          <cell r="F1980" t="str">
            <v xml:space="preserve">COROLLA SPRINTER AE111 (92-94)</v>
          </cell>
          <cell r="G1980" t="str">
            <v>TOYOTA</v>
          </cell>
          <cell r="H1980" t="str">
            <v xml:space="preserve">ANCHUI TINCAI SILK CO. LTD</v>
          </cell>
          <cell r="I1980" t="str">
            <v xml:space="preserve">HEAD LAMP</v>
          </cell>
          <cell r="J1980" t="str">
            <v xml:space="preserve">HEAD LAMP</v>
          </cell>
          <cell r="K1980">
            <v>7.68</v>
          </cell>
          <cell r="L1980">
            <v>1200</v>
          </cell>
          <cell r="M1980">
            <v>1860</v>
          </cell>
        </row>
        <row r="1981">
          <cell r="A1981">
            <v>11776</v>
          </cell>
          <cell r="B1981">
            <v>11776</v>
          </cell>
          <cell r="C1981" t="str">
            <v xml:space="preserve">COROLLA SPRINTER AE111 (92-94) - HEAD LAMP - RH</v>
          </cell>
          <cell r="D1981" t="str">
            <v>SPRINTER/AE111-HLA-RH</v>
          </cell>
          <cell r="E1981" t="str">
            <v>TY35-0201</v>
          </cell>
          <cell r="F1981" t="str">
            <v xml:space="preserve">COROLLA SPRINTER AE111 (92-94)</v>
          </cell>
          <cell r="G1981" t="str">
            <v>TOYOTA</v>
          </cell>
          <cell r="H1981" t="str">
            <v xml:space="preserve">ANCHUI TINCAI SILK CO. LTD</v>
          </cell>
          <cell r="I1981" t="str">
            <v xml:space="preserve">HEAD LAMP</v>
          </cell>
          <cell r="J1981" t="str">
            <v xml:space="preserve">HEAD LAMP</v>
          </cell>
          <cell r="K1981">
            <v>7.68</v>
          </cell>
          <cell r="L1981">
            <v>1200</v>
          </cell>
          <cell r="M1981">
            <v>1860</v>
          </cell>
        </row>
        <row r="1982">
          <cell r="A1982">
            <v>12550</v>
          </cell>
          <cell r="B1982">
            <v>12550</v>
          </cell>
          <cell r="C1982" t="str">
            <v xml:space="preserve">COROLLA SPRINTER AE111 (92-94) - TAIL LENS - LH</v>
          </cell>
          <cell r="D1982" t="str">
            <v>SPRINTER/AE111-TLS-LH</v>
          </cell>
          <cell r="E1982" t="str">
            <v>00-TY35-0202B</v>
          </cell>
          <cell r="G1982" t="str">
            <v>TOYOTA</v>
          </cell>
          <cell r="H1982" t="str">
            <v xml:space="preserve">ANCHUI TINCAI SILK CO. LTD</v>
          </cell>
          <cell r="I1982" t="str">
            <v>LENS</v>
          </cell>
          <cell r="J1982" t="str">
            <v>LENS</v>
          </cell>
          <cell r="K1982">
            <v>1.6</v>
          </cell>
          <cell r="L1982">
            <v>266.60000000000002</v>
          </cell>
          <cell r="M1982">
            <v>370</v>
          </cell>
        </row>
        <row r="1983">
          <cell r="A1983">
            <v>12549</v>
          </cell>
          <cell r="B1983">
            <v>12549</v>
          </cell>
          <cell r="C1983" t="str">
            <v xml:space="preserve">COROLLA SPRINTER AE111 (92-94) - TAIL LENS - RH</v>
          </cell>
          <cell r="D1983" t="str">
            <v>SPRINTER/AE111-TLS-RH</v>
          </cell>
          <cell r="E1983" t="str">
            <v>00-TY35-0202B</v>
          </cell>
          <cell r="G1983" t="str">
            <v>TOYOTA</v>
          </cell>
          <cell r="H1983" t="str">
            <v xml:space="preserve">ANCHUI TINCAI SILK CO. LTD</v>
          </cell>
          <cell r="I1983" t="str">
            <v>LENS</v>
          </cell>
          <cell r="J1983" t="str">
            <v>LENS</v>
          </cell>
          <cell r="K1983">
            <v>1.6</v>
          </cell>
          <cell r="L1983">
            <v>266.60000000000002</v>
          </cell>
          <cell r="M1983">
            <v>370</v>
          </cell>
        </row>
        <row r="1984">
          <cell r="A1984">
            <v>11395</v>
          </cell>
          <cell r="B1984">
            <v>11395</v>
          </cell>
          <cell r="C1984" t="str">
            <v xml:space="preserve">COROLLA SPRINTER AE111 (96-98) - TAIL LAMP - LH</v>
          </cell>
          <cell r="D1984" t="str">
            <v>SPRINTER/AE111-TLA-LH</v>
          </cell>
          <cell r="E1984" t="str">
            <v>TY35-0202</v>
          </cell>
          <cell r="G1984" t="str">
            <v>TOYOTA</v>
          </cell>
          <cell r="H1984" t="str">
            <v xml:space="preserve">CHANGZHOU XINHANG VEHICLE ACCESSORIES CO.,LTD.</v>
          </cell>
          <cell r="I1984" t="str">
            <v xml:space="preserve">TAIL LAMP</v>
          </cell>
          <cell r="J1984" t="str">
            <v xml:space="preserve">TAIL LAMP</v>
          </cell>
          <cell r="K1984">
            <v>4</v>
          </cell>
          <cell r="L1984">
            <v>666.5</v>
          </cell>
          <cell r="M1984">
            <v>970</v>
          </cell>
        </row>
        <row r="1985">
          <cell r="A1985">
            <v>11396</v>
          </cell>
          <cell r="B1985">
            <v>11396</v>
          </cell>
          <cell r="C1985" t="str">
            <v xml:space="preserve">COROLLA SPRINTER AE111 (96-98) - TAIL LAMP - RH</v>
          </cell>
          <cell r="D1985" t="str">
            <v>SPRINTER/AE111-TLA-RH</v>
          </cell>
          <cell r="E1985" t="str">
            <v>TY35-0202</v>
          </cell>
          <cell r="G1985" t="str">
            <v>TOYOTA</v>
          </cell>
          <cell r="H1985" t="str">
            <v xml:space="preserve">CHANGZHOU XINHANG VEHICLE ACCESSORIES CO.,LTD.</v>
          </cell>
          <cell r="I1985" t="str">
            <v xml:space="preserve">TAIL LAMP</v>
          </cell>
          <cell r="J1985" t="str">
            <v xml:space="preserve">TAIL LAMP</v>
          </cell>
          <cell r="K1985">
            <v>4</v>
          </cell>
          <cell r="L1985">
            <v>442.8</v>
          </cell>
          <cell r="M1985">
            <v>970</v>
          </cell>
        </row>
        <row r="1986">
          <cell r="A1986">
            <v>12545</v>
          </cell>
          <cell r="B1986">
            <v>12545</v>
          </cell>
          <cell r="C1986" t="str">
            <v xml:space="preserve">COROLLA SPRINTER AE90 - HEAD LAMP (212-1141) - LH</v>
          </cell>
          <cell r="D1986" t="str">
            <v>SPRINTER/AE90-HLA-LH</v>
          </cell>
          <cell r="E1986" t="str">
            <v>TY01-1401</v>
          </cell>
          <cell r="G1986" t="str">
            <v>TOYOTA</v>
          </cell>
          <cell r="H1986" t="str">
            <v xml:space="preserve">ANCHUI TINCAI SILK CO. LTD</v>
          </cell>
          <cell r="I1986" t="str">
            <v xml:space="preserve">HEAD LAMP</v>
          </cell>
          <cell r="J1986" t="str">
            <v xml:space="preserve">HEAD LAMP</v>
          </cell>
          <cell r="K1986">
            <v>5.39</v>
          </cell>
          <cell r="L1986">
            <v>842</v>
          </cell>
          <cell r="M1986">
            <v>1310</v>
          </cell>
        </row>
        <row r="1987">
          <cell r="A1987">
            <v>12544</v>
          </cell>
          <cell r="B1987">
            <v>12544</v>
          </cell>
          <cell r="C1987" t="str">
            <v xml:space="preserve">COROLLA SPRINTER AE90 - HEAD LAMP (212-1141) - RH</v>
          </cell>
          <cell r="D1987" t="str">
            <v>SPRINTER/AE90-HLA-RH</v>
          </cell>
          <cell r="E1987" t="str">
            <v>TY01-1401</v>
          </cell>
          <cell r="G1987" t="str">
            <v>TOYOTA</v>
          </cell>
          <cell r="H1987" t="str">
            <v xml:space="preserve">ANCHUI TINCAI SILK CO. LTD</v>
          </cell>
          <cell r="I1987" t="str">
            <v xml:space="preserve">HEAD LAMP</v>
          </cell>
          <cell r="J1987" t="str">
            <v xml:space="preserve">HEAD LAMP</v>
          </cell>
          <cell r="K1987">
            <v>5.39</v>
          </cell>
          <cell r="L1987">
            <v>842</v>
          </cell>
          <cell r="M1987">
            <v>1310</v>
          </cell>
        </row>
        <row r="1988">
          <cell r="A1988">
            <v>13408</v>
          </cell>
          <cell r="B1988">
            <v>13408</v>
          </cell>
          <cell r="C1988" t="str">
            <v xml:space="preserve">COROLLA/SPRINTER 5D WAGON - LAMINATED FRONT WINDSCREEN</v>
          </cell>
          <cell r="D1988" t="str">
            <v xml:space="preserve">KE91 LFW-X</v>
          </cell>
          <cell r="E1988" t="str">
            <v xml:space="preserve">110005 LFW</v>
          </cell>
          <cell r="F1988" t="str">
            <v xml:space="preserve">COROLLA/SPRINTER 5D WAGON  (AE91)</v>
          </cell>
          <cell r="G1988" t="str">
            <v>TOYOTA</v>
          </cell>
          <cell r="H1988" t="str">
            <v xml:space="preserve">ZHEJIANG DAKE SAFETY GLASS CO.,LTD</v>
          </cell>
          <cell r="I1988" t="str">
            <v>AUTOGLASS</v>
          </cell>
          <cell r="J1988" t="str">
            <v>AUTOGLASS</v>
          </cell>
          <cell r="K1988">
            <v>16.16</v>
          </cell>
          <cell r="L1988">
            <v>2</v>
          </cell>
          <cell r="M1988">
            <v>3300</v>
          </cell>
        </row>
        <row r="1989">
          <cell r="A1989">
            <v>12822</v>
          </cell>
          <cell r="B1989">
            <v>12822</v>
          </cell>
          <cell r="C1989" t="str">
            <v xml:space="preserve">COROLLA/SPRINTER AE110/AE111 (KE120 95-00) - FRONT DOOR GLASS - LH</v>
          </cell>
          <cell r="D1989" t="str">
            <v xml:space="preserve">KE120 FD/LH</v>
          </cell>
          <cell r="E1989" t="str">
            <v xml:space="preserve">110009 FD</v>
          </cell>
          <cell r="F1989" t="str">
            <v xml:space="preserve">COROLLA/SPRINTER AE110/AE111 (KE120 95-00)</v>
          </cell>
          <cell r="G1989" t="str">
            <v>TOYOTA</v>
          </cell>
          <cell r="H1989" t="str">
            <v xml:space="preserve">ZHEJIANG DAKE SAFETY GLASS CO.,LTD</v>
          </cell>
          <cell r="I1989" t="str">
            <v>AUTOGLASS</v>
          </cell>
          <cell r="J1989" t="str">
            <v>AUTOGLASS</v>
          </cell>
          <cell r="K1989">
            <v>2.67</v>
          </cell>
          <cell r="L1989">
            <v>414.52</v>
          </cell>
          <cell r="M1989">
            <v>500</v>
          </cell>
        </row>
        <row r="1990">
          <cell r="A1990">
            <v>12821</v>
          </cell>
          <cell r="B1990">
            <v>12821</v>
          </cell>
          <cell r="C1990" t="str">
            <v xml:space="preserve">COROLLA/SPRINTER AE110/AE111 (KE120 95-00) - FRONT DOOR GLASS - RH</v>
          </cell>
          <cell r="D1990" t="str">
            <v xml:space="preserve">KE120 FD/RH</v>
          </cell>
          <cell r="E1990" t="str">
            <v xml:space="preserve">110009 FD</v>
          </cell>
          <cell r="F1990" t="str">
            <v xml:space="preserve">COROLLA/SPRINTER AE110/AE111 (KE120 95-00)</v>
          </cell>
          <cell r="G1990" t="str">
            <v>TOYOTA</v>
          </cell>
          <cell r="H1990" t="str">
            <v xml:space="preserve">ZHEJIANG DAKE SAFETY GLASS CO.,LTD</v>
          </cell>
          <cell r="I1990" t="str">
            <v>AUTOGLASS</v>
          </cell>
          <cell r="J1990" t="str">
            <v>AUTOGLASS</v>
          </cell>
          <cell r="K1990">
            <v>2.67</v>
          </cell>
          <cell r="L1990">
            <v>414.52</v>
          </cell>
          <cell r="M1990">
            <v>500</v>
          </cell>
        </row>
        <row r="1991">
          <cell r="A1991">
            <v>12385</v>
          </cell>
          <cell r="B1991" t="e">
            <v>#N/A</v>
          </cell>
          <cell r="C1991" t="str">
            <v xml:space="preserve">COROLLA/SPRINTER AE110/AE111 (KE120 95-00) - LAMINATED FRONT WINDSREEN - (BROKEN)</v>
          </cell>
          <cell r="D1991" t="str">
            <v xml:space="preserve">KE120 LFW/X/B</v>
          </cell>
          <cell r="E1991" t="str">
            <v xml:space="preserve">KE120W-2 LFW/X/B</v>
          </cell>
          <cell r="F1991" t="str">
            <v xml:space="preserve">COROLLA/SPRINTER AE110/AE111 (KE120 95-00)</v>
          </cell>
          <cell r="G1991" t="str">
            <v>TOYOTA</v>
          </cell>
          <cell r="H1991" t="str">
            <v xml:space="preserve">ZHEJIANG DAKE SAFETY GLASS CO.,LTD</v>
          </cell>
          <cell r="I1991" t="str">
            <v>AUTOGLASS</v>
          </cell>
          <cell r="J1991" t="str">
            <v>AUTOGLASS</v>
          </cell>
          <cell r="K1991">
            <v>16.52</v>
          </cell>
          <cell r="L1991">
            <v>2548</v>
          </cell>
          <cell r="M1991">
            <v>3950</v>
          </cell>
        </row>
        <row r="1992">
          <cell r="A1992">
            <v>13424</v>
          </cell>
          <cell r="B1992">
            <v>13424</v>
          </cell>
          <cell r="C1992" t="str">
            <v xml:space="preserve">CORONA CALDINA WAGON RT196 (92-96) - REAR DOOR - LH</v>
          </cell>
          <cell r="D1992" t="str">
            <v xml:space="preserve">RT195 RD/LH</v>
          </cell>
          <cell r="E1992" t="str">
            <v xml:space="preserve">110015 RD</v>
          </cell>
          <cell r="F1992" t="str">
            <v xml:space="preserve">CORONA CALDINA WAGON RT196 (92-96)</v>
          </cell>
          <cell r="G1992" t="str">
            <v>TOYOTA</v>
          </cell>
          <cell r="H1992" t="str">
            <v xml:space="preserve">ZHEJIANG DAKE SAFETY GLASS CO.,LTD</v>
          </cell>
          <cell r="I1992" t="str">
            <v>AUTOGLASS</v>
          </cell>
          <cell r="J1992" t="str">
            <v>AUTOGLASS</v>
          </cell>
          <cell r="K1992">
            <v>2.5</v>
          </cell>
          <cell r="L1992">
            <v>388.13</v>
          </cell>
          <cell r="M1992">
            <v>500</v>
          </cell>
        </row>
        <row r="1993">
          <cell r="A1993">
            <v>11933</v>
          </cell>
          <cell r="B1993">
            <v>11933</v>
          </cell>
          <cell r="C1993" t="str">
            <v xml:space="preserve">CORONA CALDINA WAGON RT196 (92-96) - SIDE FIX WINDOW - LH</v>
          </cell>
          <cell r="D1993" t="str">
            <v xml:space="preserve">RT195 SW/LH/X</v>
          </cell>
          <cell r="E1993" t="str">
            <v xml:space="preserve">110015 SW</v>
          </cell>
          <cell r="F1993" t="str">
            <v xml:space="preserve">CORONA / CALDINA (RT190-196, 92-96)</v>
          </cell>
          <cell r="G1993" t="str">
            <v>TOYOTA</v>
          </cell>
          <cell r="H1993" t="str">
            <v xml:space="preserve">ZHEJIANG DAKE SAFETY GLASS CO.,LTD</v>
          </cell>
          <cell r="I1993" t="str">
            <v>AUTOGLASS</v>
          </cell>
          <cell r="J1993" t="str">
            <v>AUTOGLASS</v>
          </cell>
          <cell r="K1993">
            <v>4</v>
          </cell>
          <cell r="L1993">
            <v>621</v>
          </cell>
          <cell r="M1993">
            <v>800</v>
          </cell>
        </row>
        <row r="1994">
          <cell r="A1994">
            <v>13423</v>
          </cell>
          <cell r="B1994">
            <v>13423</v>
          </cell>
          <cell r="C1994" t="str">
            <v xml:space="preserve">CORONA SEDAN / CALDINA WAGON RT196 (92-96) - FRONT DOOR - RH</v>
          </cell>
          <cell r="D1994" t="str">
            <v xml:space="preserve">ST190 FD/RH</v>
          </cell>
          <cell r="E1994" t="str">
            <v xml:space="preserve">110015 FD</v>
          </cell>
          <cell r="F1994" t="str">
            <v xml:space="preserve">CORONA SEDAN / CALDINA WAGON RT196 (92-96)</v>
          </cell>
          <cell r="G1994" t="str">
            <v>TOYOTA</v>
          </cell>
          <cell r="H1994" t="str">
            <v xml:space="preserve">ZHEJIANG DAKE SAFETY GLASS CO.,LTD</v>
          </cell>
          <cell r="I1994" t="str">
            <v>AUTOGLASS</v>
          </cell>
          <cell r="J1994" t="str">
            <v>AUTOGLASS</v>
          </cell>
          <cell r="K1994">
            <v>2.73</v>
          </cell>
          <cell r="L1994">
            <v>423.83</v>
          </cell>
          <cell r="M1994">
            <v>600</v>
          </cell>
        </row>
        <row r="1995">
          <cell r="A1995">
            <v>12668</v>
          </cell>
          <cell r="B1995">
            <v>12668</v>
          </cell>
          <cell r="C1995" t="str">
            <v xml:space="preserve">CROWN (03-07) - BACK LAMP - LH</v>
          </cell>
          <cell r="D1995" t="str">
            <v>CROWN/03-BALA-LH</v>
          </cell>
          <cell r="E1995" t="str">
            <v>TY15-0802A</v>
          </cell>
          <cell r="F1995" t="str">
            <v xml:space="preserve">CROWN (03-07)</v>
          </cell>
          <cell r="G1995" t="str">
            <v>TOYOTA</v>
          </cell>
          <cell r="H1995" t="str">
            <v xml:space="preserve">ANCHUI TINCAI SILK CO. LTD</v>
          </cell>
          <cell r="I1995" t="str">
            <v xml:space="preserve">BACK LAMP</v>
          </cell>
          <cell r="J1995" t="str">
            <v xml:space="preserve">BACK LAMP</v>
          </cell>
          <cell r="K1995">
            <v>13.83</v>
          </cell>
          <cell r="L1995">
            <v>2162</v>
          </cell>
          <cell r="M1995">
            <v>3350</v>
          </cell>
        </row>
        <row r="1996">
          <cell r="A1996">
            <v>12667</v>
          </cell>
          <cell r="B1996">
            <v>12667</v>
          </cell>
          <cell r="C1996" t="str">
            <v xml:space="preserve">CROWN (03-07) - BACK LAMP - RH</v>
          </cell>
          <cell r="D1996" t="str">
            <v>CROWN/03-BALA-RH</v>
          </cell>
          <cell r="E1996" t="str">
            <v>TY15-0802A</v>
          </cell>
          <cell r="F1996" t="str">
            <v xml:space="preserve">CROWN (03-07)</v>
          </cell>
          <cell r="G1996" t="str">
            <v>TOYOTA</v>
          </cell>
          <cell r="H1996" t="str">
            <v xml:space="preserve">ANCHUI TINCAI SILK CO. LTD</v>
          </cell>
          <cell r="I1996" t="str">
            <v xml:space="preserve">BACK LAMP</v>
          </cell>
          <cell r="J1996" t="str">
            <v xml:space="preserve">BACK LAMP</v>
          </cell>
          <cell r="K1996">
            <v>13.83</v>
          </cell>
          <cell r="L1996">
            <v>2162</v>
          </cell>
          <cell r="M1996">
            <v>3350</v>
          </cell>
        </row>
        <row r="1997">
          <cell r="A1997">
            <v>12663</v>
          </cell>
          <cell r="B1997">
            <v>12663</v>
          </cell>
          <cell r="C1997" t="str">
            <v xml:space="preserve">CROWN (03-07) - GRILL</v>
          </cell>
          <cell r="D1997" t="str">
            <v>CROWN/03-GRL</v>
          </cell>
          <cell r="E1997" t="str">
            <v>TY15-0811</v>
          </cell>
          <cell r="F1997" t="str">
            <v xml:space="preserve">CROWN (03-07)</v>
          </cell>
          <cell r="G1997" t="str">
            <v>TOYOTA</v>
          </cell>
          <cell r="H1997" t="str">
            <v xml:space="preserve">ANCHUI TINCAI SILK CO. LTD</v>
          </cell>
          <cell r="I1997" t="str">
            <v>GRILL</v>
          </cell>
          <cell r="J1997" t="str">
            <v>GRILL</v>
          </cell>
          <cell r="K1997">
            <v>150</v>
          </cell>
          <cell r="L1997">
            <v>3826</v>
          </cell>
          <cell r="M1997">
            <v>5700</v>
          </cell>
        </row>
        <row r="1998">
          <cell r="A1998">
            <v>12665</v>
          </cell>
          <cell r="B1998">
            <v>12665</v>
          </cell>
          <cell r="C1998" t="str">
            <v xml:space="preserve">CROWN (03-07) - HEAD LAMP (112-1118) - LH</v>
          </cell>
          <cell r="D1998" t="str">
            <v>CROWN/03-HLA-LH</v>
          </cell>
          <cell r="E1998" t="str">
            <v>TY15-0801</v>
          </cell>
          <cell r="F1998" t="str">
            <v xml:space="preserve">CROWN (03-07)</v>
          </cell>
          <cell r="G1998" t="str">
            <v>TOYOTA</v>
          </cell>
          <cell r="H1998" t="str">
            <v xml:space="preserve">ANCHUI TINCAI SILK CO. LTD</v>
          </cell>
          <cell r="I1998" t="str">
            <v xml:space="preserve">HEAD LAMP</v>
          </cell>
          <cell r="J1998" t="str">
            <v xml:space="preserve">HEAD LAMP</v>
          </cell>
          <cell r="K1998">
            <v>50.95</v>
          </cell>
          <cell r="L1998">
            <v>7963</v>
          </cell>
          <cell r="M1998">
            <v>12340</v>
          </cell>
        </row>
        <row r="1999">
          <cell r="A1999">
            <v>12664</v>
          </cell>
          <cell r="B1999">
            <v>12664</v>
          </cell>
          <cell r="C1999" t="str">
            <v xml:space="preserve">CROWN (03-07) - HEAD LAMP (112-1118) - RH</v>
          </cell>
          <cell r="D1999" t="str">
            <v>CROWN/03-HLA-RH</v>
          </cell>
          <cell r="E1999" t="str">
            <v>TY15-0801</v>
          </cell>
          <cell r="F1999" t="str">
            <v xml:space="preserve">CROWN (03-07)</v>
          </cell>
          <cell r="G1999" t="str">
            <v>TOYOTA</v>
          </cell>
          <cell r="H1999" t="str">
            <v xml:space="preserve">ANCHUI TINCAI SILK CO. LTD</v>
          </cell>
          <cell r="I1999" t="str">
            <v xml:space="preserve">HEAD LAMP</v>
          </cell>
          <cell r="J1999" t="str">
            <v xml:space="preserve">HEAD LAMP</v>
          </cell>
          <cell r="K1999">
            <v>50.95</v>
          </cell>
          <cell r="L1999">
            <v>7963</v>
          </cell>
          <cell r="M1999">
            <v>12340</v>
          </cell>
        </row>
        <row r="2000">
          <cell r="A2000">
            <v>12666</v>
          </cell>
          <cell r="B2000">
            <v>12666</v>
          </cell>
          <cell r="C2000" t="str">
            <v xml:space="preserve">CROWN (03-07) - REAR BUMPER</v>
          </cell>
          <cell r="D2000" t="str">
            <v>CROWN/03-BPRR</v>
          </cell>
          <cell r="E2000" t="str">
            <v>TY15-0808</v>
          </cell>
          <cell r="F2000" t="str">
            <v xml:space="preserve">CROWN (03-07)</v>
          </cell>
          <cell r="G2000" t="str">
            <v>TOYOTA</v>
          </cell>
          <cell r="H2000" t="str">
            <v xml:space="preserve">ANCHUI TINCAI SILK CO. LTD</v>
          </cell>
          <cell r="I2000" t="str">
            <v>BUMPER</v>
          </cell>
          <cell r="J2000" t="str">
            <v>BUMPER</v>
          </cell>
          <cell r="K2000">
            <v>17.86</v>
          </cell>
          <cell r="L2000">
            <v>2792</v>
          </cell>
          <cell r="M2000">
            <v>4330</v>
          </cell>
        </row>
        <row r="2001">
          <cell r="A2001">
            <v>12730</v>
          </cell>
          <cell r="B2001">
            <v>12730</v>
          </cell>
          <cell r="C2001" t="str">
            <v xml:space="preserve">CROWN (03-07) - SIDE LAMP (212-1424)</v>
          </cell>
          <cell r="D2001" t="str">
            <v>CROWN/03-SLA</v>
          </cell>
          <cell r="E2001" t="str">
            <v>TY15-0806</v>
          </cell>
          <cell r="F2001" t="str">
            <v xml:space="preserve">CROWN (03-07)</v>
          </cell>
          <cell r="G2001" t="str">
            <v>TOYOTA</v>
          </cell>
          <cell r="H2001" t="str">
            <v xml:space="preserve">ANCHUI TINCAI SILK CO. LTD</v>
          </cell>
          <cell r="I2001" t="str">
            <v xml:space="preserve">SIDE LAMPS &amp; LOGO</v>
          </cell>
          <cell r="J2001" t="str">
            <v xml:space="preserve">SIDE LAMPS &amp; LOGO</v>
          </cell>
          <cell r="K2001">
            <v>1.0900000000000001</v>
          </cell>
          <cell r="L2001">
            <v>170</v>
          </cell>
          <cell r="M2001">
            <v>260</v>
          </cell>
        </row>
        <row r="2002">
          <cell r="A2002">
            <v>12670</v>
          </cell>
          <cell r="B2002">
            <v>12670</v>
          </cell>
          <cell r="C2002" t="str">
            <v xml:space="preserve">CROWN (03-07) - TAIL LAMP (112-1915) - LH</v>
          </cell>
          <cell r="D2002" t="str">
            <v>CROWN/03-TLA-LH</v>
          </cell>
          <cell r="E2002" t="str">
            <v>TY15-0802</v>
          </cell>
          <cell r="F2002" t="str">
            <v xml:space="preserve">CROWN (03-07)</v>
          </cell>
          <cell r="G2002" t="str">
            <v>TOYOTA</v>
          </cell>
          <cell r="H2002" t="str">
            <v xml:space="preserve">ANCHUI TINCAI SILK CO. LTD</v>
          </cell>
          <cell r="I2002" t="str">
            <v xml:space="preserve">TAIL LAMP</v>
          </cell>
          <cell r="J2002" t="str">
            <v xml:space="preserve">TAIL LAMP</v>
          </cell>
          <cell r="K2002">
            <v>17.47</v>
          </cell>
          <cell r="L2002">
            <v>2731</v>
          </cell>
          <cell r="M2002">
            <v>4230</v>
          </cell>
        </row>
        <row r="2003">
          <cell r="A2003">
            <v>12669</v>
          </cell>
          <cell r="B2003">
            <v>12669</v>
          </cell>
          <cell r="C2003" t="str">
            <v xml:space="preserve">CROWN (03-07) - TAIL LAMP (112-1915) - RH</v>
          </cell>
          <cell r="D2003" t="str">
            <v>CROWN/03-TLA-RH</v>
          </cell>
          <cell r="E2003" t="str">
            <v>TY15-0802</v>
          </cell>
          <cell r="F2003" t="str">
            <v xml:space="preserve">CROWN (03-07)</v>
          </cell>
          <cell r="G2003" t="str">
            <v>TOYOTA</v>
          </cell>
          <cell r="H2003" t="str">
            <v xml:space="preserve">ANCHUI TINCAI SILK CO. LTD</v>
          </cell>
          <cell r="I2003" t="str">
            <v xml:space="preserve">TAIL LAMP</v>
          </cell>
          <cell r="J2003" t="str">
            <v xml:space="preserve">TAIL LAMP</v>
          </cell>
          <cell r="K2003">
            <v>17.47</v>
          </cell>
          <cell r="L2003">
            <v>2731</v>
          </cell>
          <cell r="M2003">
            <v>4230</v>
          </cell>
        </row>
        <row r="2004">
          <cell r="A2004">
            <v>12661</v>
          </cell>
          <cell r="B2004">
            <v>12661</v>
          </cell>
          <cell r="C2004" t="str">
            <v xml:space="preserve">CROWN (03-07) FOG LAMP - LH</v>
          </cell>
          <cell r="D2004" t="str">
            <v>CROWN/03-FLA-LH</v>
          </cell>
          <cell r="E2004" t="str">
            <v>TY15-0804</v>
          </cell>
          <cell r="F2004" t="str">
            <v xml:space="preserve">CROWN (03-07)</v>
          </cell>
          <cell r="G2004" t="str">
            <v>TOYOTA</v>
          </cell>
          <cell r="H2004" t="str">
            <v xml:space="preserve">ANCHUI TINCAI SILK CO. LTD</v>
          </cell>
          <cell r="I2004" t="str">
            <v xml:space="preserve">FOG LAMP</v>
          </cell>
          <cell r="J2004" t="str">
            <v xml:space="preserve">FOG LAMP</v>
          </cell>
          <cell r="K2004">
            <v>37</v>
          </cell>
          <cell r="L2004">
            <v>860.25</v>
          </cell>
          <cell r="M2004">
            <v>1330</v>
          </cell>
        </row>
        <row r="2005">
          <cell r="A2005">
            <v>12660</v>
          </cell>
          <cell r="B2005">
            <v>12660</v>
          </cell>
          <cell r="C2005" t="str">
            <v xml:space="preserve">CROWN (03-07) FOG LAMP - RH</v>
          </cell>
          <cell r="D2005" t="str">
            <v>CROWN/03-FLA-RH</v>
          </cell>
          <cell r="E2005" t="str">
            <v>TY15-0804</v>
          </cell>
          <cell r="F2005" t="str">
            <v xml:space="preserve">CROWN (03-07)</v>
          </cell>
          <cell r="G2005" t="str">
            <v>TOYOTA</v>
          </cell>
          <cell r="H2005" t="str">
            <v xml:space="preserve">ANCHUI TINCAI SILK CO. LTD</v>
          </cell>
          <cell r="I2005" t="str">
            <v xml:space="preserve">FOG LAMP</v>
          </cell>
          <cell r="J2005" t="str">
            <v xml:space="preserve">FOG LAMP</v>
          </cell>
          <cell r="K2005">
            <v>37</v>
          </cell>
          <cell r="L2005">
            <v>860.25</v>
          </cell>
          <cell r="M2005">
            <v>1330</v>
          </cell>
        </row>
        <row r="2006">
          <cell r="A2006">
            <v>12662</v>
          </cell>
          <cell r="B2006">
            <v>12662</v>
          </cell>
          <cell r="C2006" t="str">
            <v xml:space="preserve">CROWN (03-07) FRONT BUMPER</v>
          </cell>
          <cell r="D2006" t="str">
            <v>CROWN/03-BPRF</v>
          </cell>
          <cell r="E2006" t="str">
            <v>TY15-0807</v>
          </cell>
          <cell r="F2006" t="str">
            <v xml:space="preserve">CROWN (03-07)</v>
          </cell>
          <cell r="G2006" t="str">
            <v>TOYOTA</v>
          </cell>
          <cell r="H2006" t="str">
            <v xml:space="preserve">ANCHUI TINCAI SILK CO. LTD</v>
          </cell>
          <cell r="I2006" t="str">
            <v>BUMPER</v>
          </cell>
          <cell r="J2006" t="str">
            <v>BUMPER</v>
          </cell>
          <cell r="K2006">
            <v>116</v>
          </cell>
          <cell r="L2006">
            <v>2610</v>
          </cell>
          <cell r="M2006">
            <v>4050</v>
          </cell>
        </row>
        <row r="2007">
          <cell r="A2007">
            <v>12958</v>
          </cell>
          <cell r="B2007" t="e">
            <v>#N/A</v>
          </cell>
          <cell r="C2007" t="str">
            <v xml:space="preserve">CROWN (03-07)(BROKEN) - LAMINATED FRONT WINDSCREEN</v>
          </cell>
          <cell r="D2007" t="str">
            <v xml:space="preserve">MS180-R LFW/X</v>
          </cell>
          <cell r="E2007" t="str">
            <v xml:space="preserve">110030-R LFW</v>
          </cell>
          <cell r="F2007" t="str">
            <v xml:space="preserve">CROWN (03-07)</v>
          </cell>
          <cell r="G2007" t="str">
            <v>TOYOTA</v>
          </cell>
          <cell r="H2007" t="str">
            <v xml:space="preserve">ZHEJIANG DAKE SAFETY GLASS CO.,LTD</v>
          </cell>
          <cell r="I2007" t="str">
            <v>AUTOGLASS</v>
          </cell>
          <cell r="J2007" t="str">
            <v>AUTOGLASS</v>
          </cell>
          <cell r="K2007">
            <v>17.16</v>
          </cell>
          <cell r="L2007">
            <v>2610</v>
          </cell>
          <cell r="M2007">
            <v>4050</v>
          </cell>
        </row>
        <row r="2008">
          <cell r="A2008">
            <v>13880</v>
          </cell>
          <cell r="B2008" t="e">
            <v>#N/A</v>
          </cell>
          <cell r="C2008" t="str">
            <v xml:space="preserve">DEPO - HILUX VIGO (04-07) - HEAD LAMP (212-11G9) - RH</v>
          </cell>
          <cell r="D2008" t="str">
            <v>VIGO/04-HLA-RH</v>
          </cell>
          <cell r="E2008" t="str">
            <v>212-11G9</v>
          </cell>
          <cell r="F2008" t="str">
            <v xml:space="preserve">HILUX VIGO (04-07)</v>
          </cell>
          <cell r="G2008" t="str">
            <v>TOYOTA</v>
          </cell>
          <cell r="H2008" t="str">
            <v xml:space="preserve">AMEX AUTO &amp; INDUSTRIAL HARDWARE LTD</v>
          </cell>
          <cell r="I2008" t="str">
            <v xml:space="preserve">HEAD LAMP</v>
          </cell>
          <cell r="J2008" t="str">
            <v xml:space="preserve">HEAD LAMP</v>
          </cell>
          <cell r="K2008">
            <v>0</v>
          </cell>
          <cell r="L2008">
            <v>4500</v>
          </cell>
          <cell r="M2008">
            <v>5500</v>
          </cell>
        </row>
        <row r="2009">
          <cell r="A2009">
            <v>13872</v>
          </cell>
          <cell r="B2009" t="e">
            <v>#N/A</v>
          </cell>
          <cell r="C2009" t="str">
            <v xml:space="preserve">DEPO LANDCRUISER PRADO FJ120 - (03-09) - HEAD LAMP (212-11D7L) - LH</v>
          </cell>
          <cell r="D2009" t="str">
            <v>FJ120-HLA-LH</v>
          </cell>
          <cell r="E2009" t="str">
            <v>212-117L-RD-EM</v>
          </cell>
          <cell r="G2009" t="str">
            <v>TOYOTA</v>
          </cell>
          <cell r="H2009" t="str">
            <v xml:space="preserve">AMEX AUTO &amp; INDUSTRIAL HARDWARE LTD</v>
          </cell>
          <cell r="I2009" t="str">
            <v xml:space="preserve">HEAD LAMP</v>
          </cell>
          <cell r="J2009" t="str">
            <v xml:space="preserve">HEAD LAMP</v>
          </cell>
          <cell r="K2009">
            <v>0</v>
          </cell>
          <cell r="L2009">
            <v>10000</v>
          </cell>
          <cell r="M2009">
            <v>9000</v>
          </cell>
        </row>
        <row r="2010">
          <cell r="A2010">
            <v>12474</v>
          </cell>
          <cell r="B2010" t="e">
            <v>#N/A</v>
          </cell>
          <cell r="C2010" t="str">
            <v xml:space="preserve">DEPO PROBOX NCP58G (02-08) - HEAD LAMP (212-11N8L) - LH</v>
          </cell>
          <cell r="D2010" t="str">
            <v>PROBOX-HLA-LH</v>
          </cell>
          <cell r="E2010" t="str">
            <v>TY27-0101</v>
          </cell>
          <cell r="F2010" t="str">
            <v>STOCK</v>
          </cell>
          <cell r="G2010" t="str">
            <v>TOYOTA</v>
          </cell>
          <cell r="H2010" t="str">
            <v xml:space="preserve">AMEX AUTO &amp; HARDWARE LTD</v>
          </cell>
          <cell r="I2010" t="str">
            <v xml:space="preserve">HEAD LAMP</v>
          </cell>
          <cell r="J2010" t="str">
            <v xml:space="preserve">HEAD LAMP</v>
          </cell>
          <cell r="K2010">
            <v>10</v>
          </cell>
          <cell r="L2010">
            <v>1494</v>
          </cell>
          <cell r="M2010">
            <v>2320</v>
          </cell>
        </row>
        <row r="2011">
          <cell r="A2011">
            <v>12473</v>
          </cell>
          <cell r="B2011" t="e">
            <v>#N/A</v>
          </cell>
          <cell r="C2011" t="str">
            <v xml:space="preserve">DEPO PROBOX NCP58G (02-08) - HEAD LAMP (212-11N8L) - RH</v>
          </cell>
          <cell r="D2011" t="str">
            <v>PROBOX-HLA-RH</v>
          </cell>
          <cell r="E2011" t="str">
            <v>TY27-0101</v>
          </cell>
          <cell r="F2011" t="str">
            <v>STOCK</v>
          </cell>
          <cell r="G2011" t="str">
            <v>TOYOTA</v>
          </cell>
          <cell r="H2011" t="str">
            <v xml:space="preserve">AMEX AUTO &amp; HARDWARE LTD</v>
          </cell>
          <cell r="I2011" t="str">
            <v xml:space="preserve">HEAD LAMP</v>
          </cell>
          <cell r="J2011" t="str">
            <v xml:space="preserve">HEAD LAMP</v>
          </cell>
          <cell r="K2011">
            <v>10</v>
          </cell>
          <cell r="L2011">
            <v>1494</v>
          </cell>
          <cell r="M2011">
            <v>2320</v>
          </cell>
        </row>
        <row r="2012">
          <cell r="A2012">
            <v>11181</v>
          </cell>
          <cell r="B2012">
            <v>11181</v>
          </cell>
          <cell r="C2012" t="str">
            <v xml:space="preserve">DYNA (95-97) - CORNER LAMP (CLEAR) - LH</v>
          </cell>
          <cell r="D2012" t="str">
            <v>DYNA/95-CLAC-LH</v>
          </cell>
          <cell r="E2012" t="str">
            <v>TY09-0203</v>
          </cell>
          <cell r="G2012" t="str">
            <v>TOYOTA</v>
          </cell>
          <cell r="H2012" t="str">
            <v xml:space="preserve">ANCHUI TINCAI SILK CO. LTD</v>
          </cell>
          <cell r="I2012" t="str">
            <v xml:space="preserve">CORNER LAMP</v>
          </cell>
          <cell r="J2012" t="str">
            <v xml:space="preserve">CORNER LAMP</v>
          </cell>
          <cell r="K2012">
            <v>12.2</v>
          </cell>
          <cell r="L2012">
            <v>310.22000000000003</v>
          </cell>
          <cell r="M2012">
            <v>470</v>
          </cell>
        </row>
        <row r="2013">
          <cell r="A2013">
            <v>11180</v>
          </cell>
          <cell r="B2013">
            <v>11180</v>
          </cell>
          <cell r="C2013" t="str">
            <v xml:space="preserve">DYNA (95-97) - CORNER LAMP (CLEAR) - RH</v>
          </cell>
          <cell r="D2013" t="str">
            <v>DYNA/95-CLAC-RH</v>
          </cell>
          <cell r="E2013" t="str">
            <v>TY09-0203</v>
          </cell>
          <cell r="G2013" t="str">
            <v>TOYOTA</v>
          </cell>
          <cell r="H2013" t="str">
            <v xml:space="preserve">ANCHUI TINCAI SILK CO. LTD</v>
          </cell>
          <cell r="I2013" t="str">
            <v xml:space="preserve">CORNER LAMP</v>
          </cell>
          <cell r="J2013" t="str">
            <v xml:space="preserve">CORNER LAMP</v>
          </cell>
          <cell r="K2013">
            <v>12.2</v>
          </cell>
          <cell r="L2013">
            <v>310.22000000000003</v>
          </cell>
          <cell r="M2013">
            <v>470</v>
          </cell>
        </row>
        <row r="2014">
          <cell r="A2014">
            <v>11248</v>
          </cell>
          <cell r="B2014">
            <v>11248</v>
          </cell>
          <cell r="C2014" t="str">
            <v xml:space="preserve">DYNA (95-97) - CORNER LAMP (YELLOW) - LH</v>
          </cell>
          <cell r="D2014" t="str">
            <v>DYNA/95-CLAY-LH</v>
          </cell>
          <cell r="E2014" t="str">
            <v>TY09-0203B</v>
          </cell>
          <cell r="G2014" t="str">
            <v>TOYOTA</v>
          </cell>
          <cell r="H2014" t="str">
            <v xml:space="preserve">ANCHUI TINCAI SILK CO. LTD</v>
          </cell>
          <cell r="I2014" t="str">
            <v xml:space="preserve">CORNER LAMP</v>
          </cell>
          <cell r="J2014" t="str">
            <v xml:space="preserve">CORNER LAMP</v>
          </cell>
          <cell r="K2014">
            <v>12</v>
          </cell>
          <cell r="L2014">
            <v>290</v>
          </cell>
          <cell r="M2014">
            <v>430</v>
          </cell>
        </row>
        <row r="2015">
          <cell r="A2015">
            <v>11247</v>
          </cell>
          <cell r="B2015">
            <v>11247</v>
          </cell>
          <cell r="C2015" t="str">
            <v xml:space="preserve">DYNA (95-97) - CORNER LAMP (YELLOW) - RH</v>
          </cell>
          <cell r="D2015" t="str">
            <v>DYNA/95-CLAY-RH</v>
          </cell>
          <cell r="E2015" t="str">
            <v>TY09-0203B</v>
          </cell>
          <cell r="G2015" t="str">
            <v>TOYOTA</v>
          </cell>
          <cell r="H2015" t="str">
            <v xml:space="preserve">ANCHUI TINCAI SILK CO. LTD</v>
          </cell>
          <cell r="I2015" t="str">
            <v xml:space="preserve">CORNER LAMP</v>
          </cell>
          <cell r="J2015" t="str">
            <v xml:space="preserve">CORNER LAMP</v>
          </cell>
          <cell r="K2015">
            <v>12</v>
          </cell>
          <cell r="L2015">
            <v>290</v>
          </cell>
          <cell r="M2015">
            <v>430</v>
          </cell>
        </row>
        <row r="2016">
          <cell r="A2016">
            <v>11805</v>
          </cell>
          <cell r="B2016">
            <v>11805</v>
          </cell>
          <cell r="C2016" t="str">
            <v xml:space="preserve">DYNA (95-97) - HEAD LAMP (CLEAR) 212-1167 - LH</v>
          </cell>
          <cell r="D2016" t="str">
            <v>DYNA/97-HLAC-LH</v>
          </cell>
          <cell r="E2016" t="str">
            <v>TY09-0201</v>
          </cell>
          <cell r="G2016" t="str">
            <v>TOYOTA</v>
          </cell>
          <cell r="H2016" t="str">
            <v xml:space="preserve">ANCHUI TINCAI SILK CO. LTD</v>
          </cell>
          <cell r="I2016" t="str">
            <v xml:space="preserve">HEAD LAMP</v>
          </cell>
          <cell r="J2016" t="str">
            <v xml:space="preserve">HEAD LAMP</v>
          </cell>
          <cell r="K2016">
            <v>80</v>
          </cell>
          <cell r="L2016">
            <v>2040</v>
          </cell>
          <cell r="M2016">
            <v>3060</v>
          </cell>
        </row>
        <row r="2017">
          <cell r="A2017">
            <v>11804</v>
          </cell>
          <cell r="B2017">
            <v>11804</v>
          </cell>
          <cell r="C2017" t="str">
            <v xml:space="preserve">DYNA (95-97) - HEAD LAMP (CLEAR) 212-1167 - RH</v>
          </cell>
          <cell r="D2017" t="str">
            <v>DYNA/97-HLAC-RH</v>
          </cell>
          <cell r="E2017" t="str">
            <v>TY09-0201</v>
          </cell>
          <cell r="G2017" t="str">
            <v>TOYOTA</v>
          </cell>
          <cell r="H2017" t="str">
            <v xml:space="preserve">ANCHUI TINCAI SILK CO. LTD</v>
          </cell>
          <cell r="I2017" t="str">
            <v xml:space="preserve">HEAD LAMP</v>
          </cell>
          <cell r="J2017" t="str">
            <v xml:space="preserve">HEAD LAMP</v>
          </cell>
          <cell r="K2017">
            <v>80</v>
          </cell>
          <cell r="L2017">
            <v>2040</v>
          </cell>
          <cell r="M2017">
            <v>3060</v>
          </cell>
        </row>
        <row r="2018">
          <cell r="A2018">
            <v>13397</v>
          </cell>
          <cell r="B2018">
            <v>13397</v>
          </cell>
          <cell r="C2018" t="str">
            <v xml:space="preserve">DYNA (95-97) - HEAD LAMP (YELLOW) 212-1167-Y - LH</v>
          </cell>
          <cell r="D2018" t="str">
            <v>DYNA/97-HLAY-LH</v>
          </cell>
          <cell r="E2018" t="str">
            <v>TY09-0201B</v>
          </cell>
          <cell r="G2018" t="str">
            <v>TOYOTA</v>
          </cell>
          <cell r="H2018" t="str">
            <v xml:space="preserve">ANCHUI TINCAI SILK CO. LTD</v>
          </cell>
          <cell r="I2018" t="str">
            <v xml:space="preserve">HEAD LAMP</v>
          </cell>
          <cell r="J2018" t="str">
            <v xml:space="preserve">HEAD LAMP</v>
          </cell>
          <cell r="K2018">
            <v>80</v>
          </cell>
          <cell r="L2018">
            <v>1860</v>
          </cell>
          <cell r="M2018">
            <v>2790</v>
          </cell>
        </row>
        <row r="2019">
          <cell r="A2019">
            <v>13396</v>
          </cell>
          <cell r="B2019">
            <v>13396</v>
          </cell>
          <cell r="C2019" t="str">
            <v xml:space="preserve">DYNA (95-97) - HEAD LAMP (YELLOW) 212-1167-Y - RH</v>
          </cell>
          <cell r="D2019" t="str">
            <v>DYNA/97-HLAY-RH</v>
          </cell>
          <cell r="E2019" t="str">
            <v>TY09-0201B</v>
          </cell>
          <cell r="G2019" t="str">
            <v>TOYOTA</v>
          </cell>
          <cell r="H2019" t="str">
            <v xml:space="preserve">ANCHUI TINCAI SILK CO. LTD</v>
          </cell>
          <cell r="I2019" t="str">
            <v xml:space="preserve">HEAD LAMP</v>
          </cell>
          <cell r="J2019" t="str">
            <v xml:space="preserve">HEAD LAMP</v>
          </cell>
          <cell r="K2019">
            <v>80</v>
          </cell>
          <cell r="L2019">
            <v>1860</v>
          </cell>
          <cell r="M2019">
            <v>2790</v>
          </cell>
        </row>
        <row r="2020">
          <cell r="A2020">
            <v>11252</v>
          </cell>
          <cell r="B2020">
            <v>11252</v>
          </cell>
          <cell r="C2020" t="str">
            <v xml:space="preserve">DYNA XZU (04) - HEAD LAMP - LH</v>
          </cell>
          <cell r="D2020" t="str">
            <v>DYNA/04-HLA-LH</v>
          </cell>
          <cell r="E2020" t="str">
            <v>TY09-1001</v>
          </cell>
          <cell r="G2020" t="str">
            <v>TOYOTA</v>
          </cell>
          <cell r="H2020" t="str">
            <v xml:space="preserve">ANCHUI TINCAI SILK CO. LTD</v>
          </cell>
          <cell r="I2020" t="str">
            <v xml:space="preserve">HEAD LAMP</v>
          </cell>
          <cell r="J2020" t="str">
            <v xml:space="preserve">HEAD LAMP</v>
          </cell>
          <cell r="K2020">
            <v>100</v>
          </cell>
          <cell r="L2020">
            <v>2542.8000000000002</v>
          </cell>
          <cell r="M2020">
            <v>3830</v>
          </cell>
        </row>
        <row r="2021">
          <cell r="A2021">
            <v>11251</v>
          </cell>
          <cell r="B2021">
            <v>11251</v>
          </cell>
          <cell r="C2021" t="str">
            <v xml:space="preserve">DYNA XZU (04) - HEAD LAMP - RH</v>
          </cell>
          <cell r="D2021" t="str">
            <v>DYNA/04-HLA-RH</v>
          </cell>
          <cell r="E2021" t="str">
            <v>TY09-1001</v>
          </cell>
          <cell r="G2021" t="str">
            <v>TOYOTA</v>
          </cell>
          <cell r="H2021" t="str">
            <v xml:space="preserve">ANCHUI TINCAI SILK CO. LTD</v>
          </cell>
          <cell r="I2021" t="str">
            <v xml:space="preserve">HEAD LAMP</v>
          </cell>
          <cell r="J2021" t="str">
            <v xml:space="preserve">HEAD LAMP</v>
          </cell>
          <cell r="K2021">
            <v>100</v>
          </cell>
          <cell r="L2021">
            <v>2542.8000000000002</v>
          </cell>
          <cell r="M2021">
            <v>3830</v>
          </cell>
        </row>
        <row r="2022">
          <cell r="A2022">
            <v>11665</v>
          </cell>
          <cell r="B2022">
            <v>11665</v>
          </cell>
          <cell r="C2022" t="str">
            <v xml:space="preserve">DYNA XZU (99-03) - CORNER LAMP (CLEAR W/ORANGE)  - RH</v>
          </cell>
          <cell r="D2022" t="str">
            <v>DYNA/99-CLACWO-RH</v>
          </cell>
          <cell r="E2022" t="str">
            <v>TY09-0803B</v>
          </cell>
          <cell r="F2022" t="str">
            <v xml:space="preserve">DYNA XZU (99-03)</v>
          </cell>
          <cell r="G2022" t="str">
            <v>TOYOTA</v>
          </cell>
          <cell r="H2022" t="str">
            <v xml:space="preserve">ANCHUI TINCAI SILK CO. LTD</v>
          </cell>
          <cell r="I2022" t="str">
            <v xml:space="preserve">CORNER LAMP</v>
          </cell>
          <cell r="J2022" t="str">
            <v xml:space="preserve">CORNER LAMP</v>
          </cell>
          <cell r="K2022">
            <v>18</v>
          </cell>
          <cell r="L2022">
            <v>418.5</v>
          </cell>
          <cell r="M2022">
            <v>650</v>
          </cell>
        </row>
        <row r="2023">
          <cell r="A2023">
            <v>11666</v>
          </cell>
          <cell r="B2023">
            <v>11666</v>
          </cell>
          <cell r="C2023" t="str">
            <v xml:space="preserve">DYNA XZU (99-03) - CORNER LAMP (CLEAR W/ORANGE) - LH</v>
          </cell>
          <cell r="D2023" t="str">
            <v>DYNA/99-CLAWO-LH</v>
          </cell>
          <cell r="E2023" t="str">
            <v>TY09-0803B</v>
          </cell>
          <cell r="F2023" t="str">
            <v xml:space="preserve">DYNA XZU (99-03)</v>
          </cell>
          <cell r="G2023" t="str">
            <v>TOYOTA</v>
          </cell>
          <cell r="H2023" t="str">
            <v xml:space="preserve">ANCHUI TINCAI SILK CO. LTD</v>
          </cell>
          <cell r="I2023" t="str">
            <v xml:space="preserve">CORNER LAMP</v>
          </cell>
          <cell r="J2023" t="str">
            <v xml:space="preserve">CORNER LAMP</v>
          </cell>
          <cell r="K2023">
            <v>18</v>
          </cell>
          <cell r="L2023">
            <v>418.5</v>
          </cell>
          <cell r="M2023">
            <v>650</v>
          </cell>
        </row>
        <row r="2024">
          <cell r="A2024">
            <v>13011</v>
          </cell>
          <cell r="B2024">
            <v>13011</v>
          </cell>
          <cell r="C2024" t="str">
            <v xml:space="preserve">DYNA XZU (99-03) - CORNER LAMP (CLEAR) - LH</v>
          </cell>
          <cell r="D2024" t="str">
            <v>DYNA/99-CLAC-LH</v>
          </cell>
          <cell r="E2024" t="str">
            <v>TY09-0803</v>
          </cell>
          <cell r="F2024" t="str">
            <v xml:space="preserve">DYNA XZU (99-03)</v>
          </cell>
          <cell r="G2024" t="str">
            <v>TOYOTA</v>
          </cell>
          <cell r="H2024" t="str">
            <v xml:space="preserve">ANCHUI TINCAI SILK CO. LTD</v>
          </cell>
          <cell r="I2024" t="str">
            <v xml:space="preserve">CORNER LAMP</v>
          </cell>
          <cell r="J2024" t="str">
            <v xml:space="preserve">CORNER LAMP</v>
          </cell>
          <cell r="K2024">
            <v>18</v>
          </cell>
          <cell r="L2024">
            <v>405</v>
          </cell>
          <cell r="M2024">
            <v>630</v>
          </cell>
        </row>
        <row r="2025">
          <cell r="A2025">
            <v>13012</v>
          </cell>
          <cell r="B2025">
            <v>13012</v>
          </cell>
          <cell r="C2025" t="str">
            <v xml:space="preserve">DYNA XZU (99-03) - CORNER LAMP (CLEAR) - RH</v>
          </cell>
          <cell r="D2025" t="str">
            <v>DYNA/99-CLAC-RH</v>
          </cell>
          <cell r="E2025" t="str">
            <v>TY09-0803</v>
          </cell>
          <cell r="F2025" t="str">
            <v xml:space="preserve">DYNA XZU (99-03)</v>
          </cell>
          <cell r="G2025" t="str">
            <v>TOYOTA</v>
          </cell>
          <cell r="H2025" t="str">
            <v xml:space="preserve">ANCHUI TINCAI SILK CO. LTD</v>
          </cell>
          <cell r="I2025" t="str">
            <v xml:space="preserve">CORNER LAMP</v>
          </cell>
          <cell r="J2025" t="str">
            <v xml:space="preserve">CORNER LAMP</v>
          </cell>
          <cell r="K2025">
            <v>18</v>
          </cell>
          <cell r="L2025">
            <v>405</v>
          </cell>
          <cell r="M2025">
            <v>630</v>
          </cell>
        </row>
        <row r="2026">
          <cell r="A2026">
            <v>12627</v>
          </cell>
          <cell r="B2026">
            <v>12627</v>
          </cell>
          <cell r="C2026" t="str">
            <v xml:space="preserve">DYNA XZU (99-03) - FOG  LAMP (212-2021-U-Y) - LH</v>
          </cell>
          <cell r="D2026" t="str">
            <v>DYNA/99-HLA-LH</v>
          </cell>
          <cell r="E2026" t="str">
            <v>TY09-0805</v>
          </cell>
          <cell r="G2026" t="str">
            <v>TOYOTA</v>
          </cell>
          <cell r="H2026" t="str">
            <v xml:space="preserve">ANCHUI TINCAI SILK CO. LTD</v>
          </cell>
          <cell r="I2026" t="str">
            <v xml:space="preserve">FOG LAMP</v>
          </cell>
          <cell r="J2026" t="str">
            <v xml:space="preserve">FOG LAMP</v>
          </cell>
          <cell r="K2026">
            <v>2.09</v>
          </cell>
          <cell r="L2026">
            <v>327</v>
          </cell>
          <cell r="M2026">
            <v>510</v>
          </cell>
        </row>
        <row r="2027">
          <cell r="A2027">
            <v>12626</v>
          </cell>
          <cell r="B2027">
            <v>12626</v>
          </cell>
          <cell r="C2027" t="str">
            <v xml:space="preserve">DYNA XZU (99-03) - FOG  LAMP (212-2021-U-Y) - RH</v>
          </cell>
          <cell r="D2027" t="str">
            <v>DYNA/99-HLA-RH</v>
          </cell>
          <cell r="E2027" t="str">
            <v>TY09-0805</v>
          </cell>
          <cell r="G2027" t="str">
            <v>TOYOTA</v>
          </cell>
          <cell r="H2027" t="str">
            <v xml:space="preserve">ANCHUI TINCAI SILK CO. LTD</v>
          </cell>
          <cell r="I2027" t="str">
            <v xml:space="preserve">FOG LAMP</v>
          </cell>
          <cell r="J2027" t="str">
            <v xml:space="preserve">FOG LAMP</v>
          </cell>
          <cell r="K2027">
            <v>2.09</v>
          </cell>
          <cell r="L2027">
            <v>327</v>
          </cell>
          <cell r="M2027">
            <v>510</v>
          </cell>
        </row>
        <row r="2028">
          <cell r="A2028">
            <v>12456</v>
          </cell>
          <cell r="B2028">
            <v>12456</v>
          </cell>
          <cell r="C2028" t="str">
            <v xml:space="preserve">DYNA XZU (99-03) - FRONT LAMP - LH</v>
          </cell>
          <cell r="D2028" t="str">
            <v>DYNA/99-FLA-LH</v>
          </cell>
          <cell r="E2028" t="str">
            <v>TY01-1501-01</v>
          </cell>
          <cell r="F2028" t="str">
            <v xml:space="preserve">DYNA XZU (99-03)</v>
          </cell>
          <cell r="G2028" t="str">
            <v>TOYOTA</v>
          </cell>
          <cell r="H2028" t="str">
            <v xml:space="preserve">ANCHUI TINCAI SILK CO. LTD</v>
          </cell>
          <cell r="I2028" t="str">
            <v xml:space="preserve">BUMPER LAMP</v>
          </cell>
          <cell r="J2028" t="str">
            <v xml:space="preserve">BUMPER LAMP</v>
          </cell>
          <cell r="K2028">
            <v>8</v>
          </cell>
          <cell r="L2028">
            <v>218</v>
          </cell>
          <cell r="M2028">
            <v>330</v>
          </cell>
        </row>
        <row r="2029">
          <cell r="A2029">
            <v>12455</v>
          </cell>
          <cell r="B2029">
            <v>12455</v>
          </cell>
          <cell r="C2029" t="str">
            <v xml:space="preserve">DYNA XZU (99-03) - FRONT LAMP - RH</v>
          </cell>
          <cell r="D2029" t="str">
            <v>DYNA/99-FLA-RH</v>
          </cell>
          <cell r="E2029" t="str">
            <v>TY01-1501-01</v>
          </cell>
          <cell r="F2029" t="str">
            <v xml:space="preserve">DYNA XZU (99-03)</v>
          </cell>
          <cell r="G2029" t="str">
            <v>TOYOTA</v>
          </cell>
          <cell r="H2029" t="str">
            <v xml:space="preserve">ANCHUI TINCAI SILK CO. LTD</v>
          </cell>
          <cell r="I2029" t="str">
            <v xml:space="preserve">BUMPER LAMP</v>
          </cell>
          <cell r="J2029" t="str">
            <v xml:space="preserve">BUMPER LAMP</v>
          </cell>
          <cell r="K2029">
            <v>8</v>
          </cell>
          <cell r="L2029">
            <v>218</v>
          </cell>
          <cell r="M2029">
            <v>330</v>
          </cell>
        </row>
        <row r="2030">
          <cell r="A2030">
            <v>11250</v>
          </cell>
          <cell r="B2030">
            <v>11250</v>
          </cell>
          <cell r="C2030" t="str">
            <v xml:space="preserve">DYNA XZU (99-03) - HEAD LAMP - LH</v>
          </cell>
          <cell r="D2030" t="str">
            <v>DYNA/99-HLA-LH</v>
          </cell>
          <cell r="E2030" t="str">
            <v>TY09-0801</v>
          </cell>
          <cell r="F2030" t="str">
            <v xml:space="preserve">DYNA XZU (99-03)</v>
          </cell>
          <cell r="G2030" t="str">
            <v>TOYOTA</v>
          </cell>
          <cell r="H2030" t="str">
            <v xml:space="preserve">ANCHUI TINCAI SILK CO. LTD</v>
          </cell>
          <cell r="I2030" t="str">
            <v xml:space="preserve">HEAD LAMP</v>
          </cell>
          <cell r="J2030" t="str">
            <v xml:space="preserve">HEAD LAMP</v>
          </cell>
          <cell r="K2030">
            <v>80</v>
          </cell>
          <cell r="L2030">
            <v>2040</v>
          </cell>
          <cell r="M2030">
            <v>3060</v>
          </cell>
        </row>
        <row r="2031">
          <cell r="A2031">
            <v>11249</v>
          </cell>
          <cell r="B2031">
            <v>11249</v>
          </cell>
          <cell r="C2031" t="str">
            <v xml:space="preserve">DYNA XZU (99-03) - HEAD LAMP - RH</v>
          </cell>
          <cell r="D2031" t="str">
            <v>DYNA/99-HLA-RH</v>
          </cell>
          <cell r="E2031" t="str">
            <v>TY09-0801</v>
          </cell>
          <cell r="G2031" t="str">
            <v>TOYOTA</v>
          </cell>
          <cell r="H2031" t="str">
            <v xml:space="preserve">ANCHUI TINCAI SILK CO. LTD</v>
          </cell>
          <cell r="I2031" t="str">
            <v xml:space="preserve">HEAD LAMP</v>
          </cell>
          <cell r="J2031" t="str">
            <v xml:space="preserve">HEAD LAMP</v>
          </cell>
          <cell r="K2031">
            <v>80</v>
          </cell>
          <cell r="L2031">
            <v>2040</v>
          </cell>
          <cell r="M2031">
            <v>3060</v>
          </cell>
        </row>
        <row r="2032">
          <cell r="A2032">
            <v>13492</v>
          </cell>
          <cell r="B2032">
            <v>13492</v>
          </cell>
          <cell r="C2032" t="str">
            <v xml:space="preserve">DYNA XZU (99-03) - LAMINATED FRONT WINDSCREEN</v>
          </cell>
          <cell r="D2032" t="str">
            <v xml:space="preserve">YU61 LFW/X</v>
          </cell>
          <cell r="E2032" t="str">
            <v xml:space="preserve">110699 LFW</v>
          </cell>
          <cell r="F2032" t="str">
            <v xml:space="preserve">DYNA XZU (99-03)</v>
          </cell>
          <cell r="G2032" t="str">
            <v>TOYOTA</v>
          </cell>
          <cell r="H2032" t="str">
            <v xml:space="preserve">ZHEJIANG DAKE SAFETY GLASS CO.,LTD</v>
          </cell>
          <cell r="I2032" t="str">
            <v>AUTOGLASS</v>
          </cell>
          <cell r="J2032" t="str">
            <v>AUTOGLASS</v>
          </cell>
          <cell r="K2032">
            <v>14.48</v>
          </cell>
          <cell r="L2032">
            <v>2</v>
          </cell>
          <cell r="M2032">
            <v>2900</v>
          </cell>
        </row>
        <row r="2033">
          <cell r="A2033">
            <v>12629</v>
          </cell>
          <cell r="B2033">
            <v>12629</v>
          </cell>
          <cell r="C2033" t="str">
            <v xml:space="preserve">DYNA XZU (99-03) - STEP GARNISH - LH</v>
          </cell>
          <cell r="D2033" t="str">
            <v>DYNA/99-SG-LH</v>
          </cell>
          <cell r="E2033" t="str">
            <v>TY09-0814</v>
          </cell>
          <cell r="G2033" t="str">
            <v>TOYOTA</v>
          </cell>
          <cell r="H2033" t="str">
            <v xml:space="preserve">ANCHUI TINCAI SILK CO. LTD</v>
          </cell>
          <cell r="I2033" t="str">
            <v xml:space="preserve">CORNER PANELS &amp; DOOR GARNISH</v>
          </cell>
          <cell r="J2033" t="str">
            <v xml:space="preserve">CORNER PANELS &amp; DOOR GARNISH</v>
          </cell>
          <cell r="K2033">
            <v>2.38</v>
          </cell>
          <cell r="L2033">
            <v>372</v>
          </cell>
          <cell r="M2033">
            <v>580</v>
          </cell>
        </row>
        <row r="2034">
          <cell r="A2034">
            <v>12628</v>
          </cell>
          <cell r="B2034">
            <v>12628</v>
          </cell>
          <cell r="C2034" t="str">
            <v xml:space="preserve">DYNA XZU (99-03) - STEP GARNISH - RH</v>
          </cell>
          <cell r="D2034" t="str">
            <v>DYNA/99-SG-RH</v>
          </cell>
          <cell r="E2034" t="str">
            <v>TY09-0814</v>
          </cell>
          <cell r="G2034" t="str">
            <v>TOYOTA</v>
          </cell>
          <cell r="H2034" t="str">
            <v xml:space="preserve">ANCHUI TINCAI SILK CO. LTD</v>
          </cell>
          <cell r="I2034" t="str">
            <v xml:space="preserve">CORNER PANELS &amp; DOOR GARNISH</v>
          </cell>
          <cell r="J2034" t="str">
            <v xml:space="preserve">CORNER PANELS &amp; DOOR GARNISH</v>
          </cell>
          <cell r="K2034">
            <v>2.38</v>
          </cell>
          <cell r="L2034">
            <v>372</v>
          </cell>
          <cell r="M2034">
            <v>580</v>
          </cell>
        </row>
        <row r="2035">
          <cell r="A2035">
            <v>12398</v>
          </cell>
          <cell r="B2035" t="e">
            <v>#N/A</v>
          </cell>
          <cell r="C2035" t="str">
            <v xml:space="preserve">ESTIMA WAGON (MPV) TR30 (98-07) - LAMINATED FRONT WINDSCREEN - (BROKEN)</v>
          </cell>
          <cell r="D2035" t="str">
            <v xml:space="preserve">TR30-R LFW/X</v>
          </cell>
          <cell r="E2035" t="str">
            <v xml:space="preserve">TR30-R LFW/X</v>
          </cell>
          <cell r="F2035" t="str">
            <v xml:space="preserve">ESTIMA WAGON (MPV) TR30 (98-07)</v>
          </cell>
          <cell r="G2035" t="str">
            <v>TOYOTA</v>
          </cell>
          <cell r="H2035" t="str">
            <v xml:space="preserve">ZHEJIANG DAKE SAFETY GLASS CO.,LTD</v>
          </cell>
          <cell r="I2035" t="str">
            <v>AUTOGLASS</v>
          </cell>
          <cell r="J2035" t="str">
            <v>AUTOGLASS</v>
          </cell>
          <cell r="K2035">
            <v>25.01</v>
          </cell>
          <cell r="L2035">
            <v>4032</v>
          </cell>
          <cell r="M2035">
            <v>6250</v>
          </cell>
        </row>
        <row r="2036">
          <cell r="A2036">
            <v>11276</v>
          </cell>
          <cell r="B2036" t="e">
            <v>#N/A</v>
          </cell>
          <cell r="C2036" t="str">
            <v xml:space="preserve">FRONT INNER FENDER VIGO 2WD/4WD</v>
          </cell>
          <cell r="D2036">
            <v>0</v>
          </cell>
          <cell r="G2036" t="str">
            <v>TOYOTA</v>
          </cell>
          <cell r="I2036" t="str">
            <v>FENDERS</v>
          </cell>
          <cell r="J2036" t="str">
            <v>FENDERS</v>
          </cell>
          <cell r="K2036">
            <v>0</v>
          </cell>
          <cell r="L2036">
            <v>0</v>
          </cell>
          <cell r="M2036">
            <v>0</v>
          </cell>
        </row>
        <row r="2037">
          <cell r="A2037">
            <v>10537</v>
          </cell>
          <cell r="B2037">
            <v>10537</v>
          </cell>
          <cell r="C2037" t="str">
            <v xml:space="preserve">GAIA SXM10 (01-04) - CORNER LAMP - LH</v>
          </cell>
          <cell r="D2037" t="str">
            <v>GAIA/01-CLA-LH</v>
          </cell>
          <cell r="E2037" t="str">
            <v>TY21-0203</v>
          </cell>
          <cell r="G2037" t="str">
            <v>TOYOTA</v>
          </cell>
          <cell r="H2037" t="str">
            <v xml:space="preserve">ANCHUI TINCAI SILK CO. LTD</v>
          </cell>
          <cell r="I2037" t="str">
            <v xml:space="preserve">CORNER LAMP</v>
          </cell>
          <cell r="J2037" t="str">
            <v xml:space="preserve">CORNER LAMP</v>
          </cell>
          <cell r="K2037">
            <v>20</v>
          </cell>
          <cell r="L2037">
            <v>450</v>
          </cell>
          <cell r="M2037">
            <v>700</v>
          </cell>
        </row>
        <row r="2038">
          <cell r="A2038">
            <v>10536</v>
          </cell>
          <cell r="B2038">
            <v>10536</v>
          </cell>
          <cell r="C2038" t="str">
            <v xml:space="preserve">GAIA SXM10 (01-04) - CORNER LAMP - RH</v>
          </cell>
          <cell r="D2038" t="str">
            <v>GAIA/01-CLA-RH</v>
          </cell>
          <cell r="E2038" t="str">
            <v>TY21-0203</v>
          </cell>
          <cell r="G2038" t="str">
            <v>TOYOTA</v>
          </cell>
          <cell r="H2038" t="str">
            <v xml:space="preserve">ANCHUI TINCAI SILK CO. LTD</v>
          </cell>
          <cell r="I2038" t="str">
            <v xml:space="preserve">CORNER LAMP</v>
          </cell>
          <cell r="J2038" t="str">
            <v xml:space="preserve">CORNER LAMP</v>
          </cell>
          <cell r="K2038">
            <v>20</v>
          </cell>
          <cell r="L2038">
            <v>450</v>
          </cell>
          <cell r="M2038">
            <v>700</v>
          </cell>
        </row>
        <row r="2039">
          <cell r="A2039">
            <v>10535</v>
          </cell>
          <cell r="B2039">
            <v>10535</v>
          </cell>
          <cell r="C2039" t="str">
            <v xml:space="preserve">GAIA SXM10 (01-04) - HEAD LAMP - LH</v>
          </cell>
          <cell r="D2039" t="str">
            <v>GAIA/01-HLA-LH</v>
          </cell>
          <cell r="E2039" t="str">
            <v>TY21-0201</v>
          </cell>
          <cell r="G2039" t="str">
            <v>TOYOTA</v>
          </cell>
          <cell r="H2039" t="str">
            <v xml:space="preserve">ANCHUI TINCAI SILK CO. LTD</v>
          </cell>
          <cell r="I2039" t="str">
            <v xml:space="preserve">HEAD LAMP</v>
          </cell>
          <cell r="J2039" t="str">
            <v xml:space="preserve">HEAD LAMP</v>
          </cell>
          <cell r="K2039">
            <v>80.400000000000006</v>
          </cell>
          <cell r="L2039">
            <v>1809</v>
          </cell>
          <cell r="M2039">
            <v>2800</v>
          </cell>
        </row>
        <row r="2040">
          <cell r="A2040">
            <v>10534</v>
          </cell>
          <cell r="B2040">
            <v>10534</v>
          </cell>
          <cell r="C2040" t="str">
            <v xml:space="preserve">GAIA SXM10 (01-04) - HEAD LAMP - RH</v>
          </cell>
          <cell r="D2040" t="str">
            <v>GAIA/01-HLA-RH</v>
          </cell>
          <cell r="E2040" t="str">
            <v>TY21-0201</v>
          </cell>
          <cell r="G2040" t="str">
            <v>TOYOTA</v>
          </cell>
          <cell r="H2040" t="str">
            <v xml:space="preserve">ANCHUI TINCAI SILK CO. LTD</v>
          </cell>
          <cell r="I2040" t="str">
            <v xml:space="preserve">HEAD LAMP</v>
          </cell>
          <cell r="J2040" t="str">
            <v xml:space="preserve">HEAD LAMP</v>
          </cell>
          <cell r="K2040">
            <v>80.400000000000006</v>
          </cell>
          <cell r="L2040">
            <v>1809</v>
          </cell>
          <cell r="M2040">
            <v>2800</v>
          </cell>
        </row>
        <row r="2041">
          <cell r="A2041">
            <v>12372</v>
          </cell>
          <cell r="B2041" t="e">
            <v>#N/A</v>
          </cell>
          <cell r="C2041" t="str">
            <v xml:space="preserve">GAIA SXM10 (98-04) - LAMINATED FRONT WINDSCREEN - (BROKEN)</v>
          </cell>
          <cell r="D2041" t="str">
            <v xml:space="preserve">DS10 LFW/X</v>
          </cell>
          <cell r="E2041" t="str">
            <v xml:space="preserve">DS10 LFW/X</v>
          </cell>
          <cell r="F2041" t="str">
            <v xml:space="preserve">GAIA SXM10 (98-04)</v>
          </cell>
          <cell r="G2041" t="str">
            <v>TOYOTA</v>
          </cell>
          <cell r="H2041" t="str">
            <v xml:space="preserve">ZHEJIANG DAKE SAFETY GLASS CO.,LTD</v>
          </cell>
          <cell r="I2041" t="str">
            <v>AUTOGLASS</v>
          </cell>
          <cell r="J2041" t="str">
            <v>AUTOGLASS</v>
          </cell>
          <cell r="K2041">
            <v>20.39</v>
          </cell>
          <cell r="L2041">
            <v>3145</v>
          </cell>
          <cell r="M2041">
            <v>4870</v>
          </cell>
        </row>
        <row r="2042">
          <cell r="A2042">
            <v>10533</v>
          </cell>
          <cell r="B2042">
            <v>10533</v>
          </cell>
          <cell r="C2042" t="str">
            <v xml:space="preserve">GAIA SXM10 (98-99) - CORNER LAMP - LH</v>
          </cell>
          <cell r="D2042" t="str">
            <v>GAIA/98-CLA-LH</v>
          </cell>
          <cell r="E2042" t="str">
            <v>TY21-0103</v>
          </cell>
          <cell r="G2042" t="str">
            <v>TOYOTA</v>
          </cell>
          <cell r="H2042" t="str">
            <v xml:space="preserve">ANCHUI TINCAI SILK CO. LTD</v>
          </cell>
          <cell r="I2042" t="str">
            <v xml:space="preserve">CORNER LAMP</v>
          </cell>
          <cell r="J2042" t="str">
            <v xml:space="preserve">CORNER LAMP</v>
          </cell>
          <cell r="K2042">
            <v>16</v>
          </cell>
          <cell r="L2042">
            <v>360</v>
          </cell>
          <cell r="M2042">
            <v>560</v>
          </cell>
        </row>
        <row r="2043">
          <cell r="A2043">
            <v>10532</v>
          </cell>
          <cell r="B2043">
            <v>10532</v>
          </cell>
          <cell r="C2043" t="str">
            <v xml:space="preserve">GAIA SXM10 (98-99) - CORNER LAMP - RH</v>
          </cell>
          <cell r="D2043" t="str">
            <v>GAIA/98-CLA-RH</v>
          </cell>
          <cell r="E2043" t="str">
            <v>TY21-0103</v>
          </cell>
          <cell r="G2043" t="str">
            <v>TOYOTA</v>
          </cell>
          <cell r="H2043" t="str">
            <v xml:space="preserve">ANCHUI TINCAI SILK CO. LTD</v>
          </cell>
          <cell r="I2043" t="str">
            <v xml:space="preserve">CORNER LAMP</v>
          </cell>
          <cell r="J2043" t="str">
            <v xml:space="preserve">CORNER LAMP</v>
          </cell>
          <cell r="K2043">
            <v>16</v>
          </cell>
          <cell r="L2043">
            <v>408</v>
          </cell>
          <cell r="M2043">
            <v>610</v>
          </cell>
        </row>
        <row r="2044">
          <cell r="A2044">
            <v>10531</v>
          </cell>
          <cell r="B2044">
            <v>10531</v>
          </cell>
          <cell r="C2044" t="str">
            <v xml:space="preserve">GAIA SXM10 (98-99) - HEAD LAMP - LH</v>
          </cell>
          <cell r="D2044" t="str">
            <v>GAIA/98-HLA-LH</v>
          </cell>
          <cell r="E2044" t="str">
            <v>TY21-0101</v>
          </cell>
          <cell r="G2044" t="str">
            <v>TOYOTA</v>
          </cell>
          <cell r="H2044" t="str">
            <v xml:space="preserve">ANCHUI TINCAI SILK CO. LTD</v>
          </cell>
          <cell r="I2044" t="str">
            <v xml:space="preserve">HEAD LAMP</v>
          </cell>
          <cell r="J2044" t="str">
            <v xml:space="preserve">HEAD LAMP</v>
          </cell>
          <cell r="K2044">
            <v>11.29</v>
          </cell>
          <cell r="L2044">
            <v>1765</v>
          </cell>
          <cell r="M2044">
            <v>2740</v>
          </cell>
        </row>
        <row r="2045">
          <cell r="A2045">
            <v>10530</v>
          </cell>
          <cell r="B2045">
            <v>10530</v>
          </cell>
          <cell r="C2045" t="str">
            <v xml:space="preserve">GAIA SXM10 (98-99) - HEAD LAMP - RH</v>
          </cell>
          <cell r="D2045" t="str">
            <v>GAIA/98-HLA-RH</v>
          </cell>
          <cell r="E2045" t="str">
            <v>TY21-0101</v>
          </cell>
          <cell r="G2045" t="str">
            <v>TOYOTA</v>
          </cell>
          <cell r="H2045" t="str">
            <v xml:space="preserve">ANCHUI TINCAI SILK CO. LTD</v>
          </cell>
          <cell r="I2045" t="str">
            <v xml:space="preserve">HEAD LAMP</v>
          </cell>
          <cell r="J2045" t="str">
            <v xml:space="preserve">HEAD LAMP</v>
          </cell>
          <cell r="K2045">
            <v>11.29</v>
          </cell>
          <cell r="L2045">
            <v>1765</v>
          </cell>
          <cell r="M2045">
            <v>2740</v>
          </cell>
        </row>
        <row r="2046">
          <cell r="A2046">
            <v>12776</v>
          </cell>
          <cell r="B2046">
            <v>12776</v>
          </cell>
          <cell r="C2046" t="str">
            <v xml:space="preserve">HARRIER / LEXUS RX300/RX330 (99-08) - FRONT INNER FENDER - LH</v>
          </cell>
          <cell r="D2046" t="str">
            <v>RX300/330-IFF-LH</v>
          </cell>
          <cell r="E2046" t="str">
            <v>53805-48021</v>
          </cell>
          <cell r="F2046" t="str">
            <v xml:space="preserve">HARRIER / LEXUS RX300/RX330 (99-08) </v>
          </cell>
          <cell r="G2046" t="str">
            <v>TOYOTA</v>
          </cell>
          <cell r="H2046" t="str">
            <v xml:space="preserve">ANCHUI TINCAI SILK CO. LTD</v>
          </cell>
          <cell r="I2046" t="str">
            <v>FENDERS</v>
          </cell>
          <cell r="J2046" t="str">
            <v>FENDERS</v>
          </cell>
          <cell r="K2046">
            <v>21</v>
          </cell>
          <cell r="L2046">
            <v>536</v>
          </cell>
          <cell r="M2046">
            <v>800</v>
          </cell>
        </row>
        <row r="2047">
          <cell r="A2047">
            <v>12775</v>
          </cell>
          <cell r="B2047">
            <v>12775</v>
          </cell>
          <cell r="C2047" t="str">
            <v xml:space="preserve">HARRIER / LEXUS RX300/RX330 (99-08) - FRONT INNER FENDER - RH</v>
          </cell>
          <cell r="D2047" t="str">
            <v>RX300/330-IFF-RH</v>
          </cell>
          <cell r="E2047" t="str">
            <v>53806-48021</v>
          </cell>
          <cell r="F2047" t="str">
            <v xml:space="preserve">HARRIER / LEXUS RX300/RX330 (99-08) </v>
          </cell>
          <cell r="G2047" t="str">
            <v>TOYOTA</v>
          </cell>
          <cell r="H2047" t="str">
            <v xml:space="preserve">ANCHUI TINCAI SILK CO. LTD</v>
          </cell>
          <cell r="I2047" t="str">
            <v>FENDERS</v>
          </cell>
          <cell r="J2047" t="str">
            <v>FENDERS</v>
          </cell>
          <cell r="K2047">
            <v>21</v>
          </cell>
          <cell r="L2047">
            <v>536</v>
          </cell>
          <cell r="M2047">
            <v>800</v>
          </cell>
        </row>
        <row r="2048">
          <cell r="A2048">
            <v>12912</v>
          </cell>
          <cell r="B2048" t="e">
            <v>#N/A</v>
          </cell>
          <cell r="C2048" t="str">
            <v xml:space="preserve">HARRIER / LEXUS RX330 (03-08)  (BROKEN)- REAR BUMPER</v>
          </cell>
          <cell r="D2048" t="str">
            <v>RX330/03-BPRR</v>
          </cell>
          <cell r="E2048" t="str">
            <v>LX01-0208</v>
          </cell>
          <cell r="G2048" t="str">
            <v>TOYOTA</v>
          </cell>
          <cell r="H2048" t="str">
            <v xml:space="preserve">ANCHUI TINCAI SILK CO. LTD</v>
          </cell>
          <cell r="I2048" t="str">
            <v>BUMPER</v>
          </cell>
          <cell r="J2048" t="str">
            <v>BUMPER</v>
          </cell>
          <cell r="K2048">
            <v>22.06</v>
          </cell>
          <cell r="L2048">
            <v>3295</v>
          </cell>
          <cell r="M2048">
            <v>5110</v>
          </cell>
        </row>
        <row r="2049">
          <cell r="A2049">
            <v>13697</v>
          </cell>
          <cell r="B2049">
            <v>13697</v>
          </cell>
          <cell r="C2049" t="str">
            <v xml:space="preserve">HARRIER / LEXUS RX330 (03-08) - BACK LAMP - LH</v>
          </cell>
          <cell r="D2049" t="str">
            <v>RX330/03-BALA-LH</v>
          </cell>
          <cell r="E2049" t="str">
            <v>LX01-0202B</v>
          </cell>
          <cell r="G2049" t="str">
            <v>TOYOTA</v>
          </cell>
          <cell r="H2049" t="str">
            <v xml:space="preserve">ANHUI TINCAI SILK CO. LTD</v>
          </cell>
          <cell r="I2049" t="str">
            <v xml:space="preserve">BACK LAMP</v>
          </cell>
          <cell r="J2049" t="str">
            <v xml:space="preserve">BACK LAMP</v>
          </cell>
          <cell r="K2049">
            <v>100</v>
          </cell>
          <cell r="L2049">
            <v>2550</v>
          </cell>
          <cell r="M2049">
            <v>3830</v>
          </cell>
        </row>
        <row r="2050">
          <cell r="A2050">
            <v>13698</v>
          </cell>
          <cell r="B2050">
            <v>13698</v>
          </cell>
          <cell r="C2050" t="str">
            <v xml:space="preserve">HARRIER / LEXUS RX330 (03-08) - BACK LAMP - RH</v>
          </cell>
          <cell r="D2050" t="str">
            <v>RX330/03-BALA-RH</v>
          </cell>
          <cell r="E2050" t="str">
            <v>LX01-0202B</v>
          </cell>
          <cell r="G2050" t="str">
            <v>TOYOTA</v>
          </cell>
          <cell r="H2050" t="str">
            <v xml:space="preserve">ANHUI TINCAI SILK CO. LTD</v>
          </cell>
          <cell r="I2050" t="str">
            <v xml:space="preserve">BACK LAMP</v>
          </cell>
          <cell r="J2050" t="str">
            <v xml:space="preserve">BACK LAMP</v>
          </cell>
          <cell r="K2050">
            <v>100</v>
          </cell>
          <cell r="L2050">
            <v>2550</v>
          </cell>
          <cell r="M2050">
            <v>3830</v>
          </cell>
        </row>
        <row r="2051">
          <cell r="A2051">
            <v>10822</v>
          </cell>
          <cell r="B2051">
            <v>10822</v>
          </cell>
          <cell r="C2051" t="str">
            <v xml:space="preserve">HARRIER / LEXUS RX330 (03-08) - FOG LAMP - LH</v>
          </cell>
          <cell r="D2051" t="str">
            <v>RX330/03-FLA-LH</v>
          </cell>
          <cell r="E2051" t="str">
            <v>LX01-0204</v>
          </cell>
          <cell r="G2051" t="str">
            <v>TOYOTA</v>
          </cell>
          <cell r="H2051" t="str">
            <v xml:space="preserve">CHANGZHOU XINHANG VEHICLE ACCESSORIES CO.,LTD.</v>
          </cell>
          <cell r="I2051" t="str">
            <v xml:space="preserve">FOG LAMP</v>
          </cell>
          <cell r="J2051" t="str">
            <v xml:space="preserve">FOG LAMP</v>
          </cell>
          <cell r="K2051">
            <v>30</v>
          </cell>
          <cell r="L2051">
            <v>816</v>
          </cell>
          <cell r="M2051">
            <v>1220</v>
          </cell>
        </row>
        <row r="2052">
          <cell r="A2052">
            <v>10821</v>
          </cell>
          <cell r="B2052">
            <v>10821</v>
          </cell>
          <cell r="C2052" t="str">
            <v xml:space="preserve">HARRIER / LEXUS RX330 (03-08) - FOG LAMP - RH</v>
          </cell>
          <cell r="D2052" t="str">
            <v>RX330/03-FLA-RH</v>
          </cell>
          <cell r="E2052" t="str">
            <v>LX01-0204</v>
          </cell>
          <cell r="G2052" t="str">
            <v>TOYOTA</v>
          </cell>
          <cell r="H2052" t="str">
            <v xml:space="preserve">CHANGZHOU XINHANG VEHICLE ACCESSORIES CO.,LTD.</v>
          </cell>
          <cell r="I2052" t="str">
            <v xml:space="preserve">FOG LAMP</v>
          </cell>
          <cell r="J2052" t="str">
            <v xml:space="preserve">FOG LAMP</v>
          </cell>
          <cell r="K2052">
            <v>30</v>
          </cell>
          <cell r="L2052">
            <v>816</v>
          </cell>
          <cell r="M2052">
            <v>1220</v>
          </cell>
        </row>
        <row r="2053">
          <cell r="A2053">
            <v>10825</v>
          </cell>
          <cell r="B2053">
            <v>10825</v>
          </cell>
          <cell r="C2053" t="str">
            <v xml:space="preserve">HARRIER / LEXUS RX330 (03-08) - FRONT BUMPER</v>
          </cell>
          <cell r="D2053" t="str">
            <v>RX330/03-BPRF</v>
          </cell>
          <cell r="E2053" t="str">
            <v>LX01-0207</v>
          </cell>
          <cell r="G2053" t="str">
            <v>TOYOTA</v>
          </cell>
          <cell r="H2053" t="str">
            <v xml:space="preserve">ANCHUI TINCAI SILK CO. LTD</v>
          </cell>
          <cell r="I2053" t="str">
            <v>BUMPER</v>
          </cell>
          <cell r="J2053" t="str">
            <v>BUMPER</v>
          </cell>
          <cell r="K2053">
            <v>160</v>
          </cell>
          <cell r="L2053">
            <v>4352</v>
          </cell>
          <cell r="M2053">
            <v>6530</v>
          </cell>
        </row>
        <row r="2054">
          <cell r="A2054">
            <v>11602</v>
          </cell>
          <cell r="B2054">
            <v>11602</v>
          </cell>
          <cell r="C2054" t="str">
            <v xml:space="preserve">HARRIER / LEXUS RX330 (03-08) - FRONT GRILL</v>
          </cell>
          <cell r="D2054" t="str">
            <v>RX330/03-GRL</v>
          </cell>
          <cell r="E2054" t="str">
            <v>LX01-0211A</v>
          </cell>
          <cell r="G2054" t="str">
            <v>TOYOTA</v>
          </cell>
          <cell r="H2054" t="str">
            <v xml:space="preserve">ANCHUI TINCAI SILK CO. LTD</v>
          </cell>
          <cell r="I2054" t="str">
            <v>GRILL</v>
          </cell>
          <cell r="J2054" t="str">
            <v>GRILL</v>
          </cell>
          <cell r="K2054">
            <v>30</v>
          </cell>
          <cell r="L2054">
            <v>697.5</v>
          </cell>
          <cell r="M2054">
            <v>3340</v>
          </cell>
        </row>
        <row r="2055">
          <cell r="A2055">
            <v>10820</v>
          </cell>
          <cell r="B2055">
            <v>10820</v>
          </cell>
          <cell r="C2055" t="str">
            <v xml:space="preserve">HARRIER / LEXUS RX330 (03-08) - HEAD LAMP PROJECTOR (NON XENON) - LH</v>
          </cell>
          <cell r="D2055" t="str">
            <v>RX330/03-HLA-LH</v>
          </cell>
          <cell r="E2055" t="str">
            <v>LX01-0201B</v>
          </cell>
          <cell r="G2055" t="str">
            <v>TOYOTA</v>
          </cell>
          <cell r="H2055" t="str">
            <v xml:space="preserve">ANCHUI TINCAI SILK CO. LTD</v>
          </cell>
          <cell r="I2055" t="str">
            <v xml:space="preserve">HEAD LAMP</v>
          </cell>
          <cell r="J2055" t="str">
            <v xml:space="preserve">HEAD LAMP</v>
          </cell>
          <cell r="K2055">
            <v>230</v>
          </cell>
          <cell r="L2055">
            <v>5347</v>
          </cell>
          <cell r="M2055">
            <v>8290</v>
          </cell>
        </row>
        <row r="2056">
          <cell r="A2056">
            <v>10819</v>
          </cell>
          <cell r="B2056">
            <v>10819</v>
          </cell>
          <cell r="C2056" t="str">
            <v xml:space="preserve">HARRIER / LEXUS RX330 (03-08) - HEAD LAMP PROJECTOR (NON XENON) - RH</v>
          </cell>
          <cell r="D2056" t="str">
            <v>RX330/03-HLA-RH</v>
          </cell>
          <cell r="E2056" t="str">
            <v>LZ01-0201B</v>
          </cell>
          <cell r="G2056" t="str">
            <v>TOYOTA</v>
          </cell>
          <cell r="H2056" t="str">
            <v xml:space="preserve">ANCHUI TINCAI SILK CO. LTD</v>
          </cell>
          <cell r="I2056" t="str">
            <v xml:space="preserve">HEAD LAMP</v>
          </cell>
          <cell r="J2056" t="str">
            <v xml:space="preserve">HEAD LAMP</v>
          </cell>
          <cell r="K2056">
            <v>230</v>
          </cell>
          <cell r="L2056">
            <v>5347</v>
          </cell>
          <cell r="M2056">
            <v>8290</v>
          </cell>
        </row>
        <row r="2057">
          <cell r="A2057">
            <v>10826</v>
          </cell>
          <cell r="B2057">
            <v>10826</v>
          </cell>
          <cell r="C2057" t="str">
            <v xml:space="preserve">HARRIER / LEXUS RX330 (03-08) - REAR BUMPER</v>
          </cell>
          <cell r="D2057" t="str">
            <v>RX330/03-BPRR</v>
          </cell>
          <cell r="E2057" t="str">
            <v>LX01-0208</v>
          </cell>
          <cell r="G2057" t="str">
            <v>TOYOTA</v>
          </cell>
          <cell r="H2057" t="str">
            <v xml:space="preserve">ANCHUI TINCAI SILK CO. LTD</v>
          </cell>
          <cell r="I2057" t="str">
            <v>BUMPER</v>
          </cell>
          <cell r="J2057" t="str">
            <v>BUMPER</v>
          </cell>
          <cell r="K2057">
            <v>22.06</v>
          </cell>
          <cell r="L2057">
            <v>9000</v>
          </cell>
          <cell r="M2057">
            <v>5340</v>
          </cell>
        </row>
        <row r="2058">
          <cell r="A2058">
            <v>11601</v>
          </cell>
          <cell r="B2058">
            <v>11601</v>
          </cell>
          <cell r="C2058" t="str">
            <v xml:space="preserve">HARRIER / LEXUS RX330 (03-08) - REAR BUMPER REFLECTOR - LH</v>
          </cell>
          <cell r="D2058" t="str">
            <v>RX330/03-RBR-LH</v>
          </cell>
          <cell r="E2058" t="str">
            <v>LX01-0204A</v>
          </cell>
          <cell r="G2058" t="str">
            <v>TOYOTA</v>
          </cell>
          <cell r="H2058" t="str">
            <v xml:space="preserve">CHANGZHOU XINHANG VEHICLE ACCESSORIES CO.,LTD.</v>
          </cell>
          <cell r="I2058" t="str">
            <v>REFLECTORS</v>
          </cell>
          <cell r="J2058" t="str">
            <v>REFLECTORS</v>
          </cell>
          <cell r="K2058">
            <v>30</v>
          </cell>
          <cell r="L2058">
            <v>816</v>
          </cell>
          <cell r="M2058">
            <v>1220</v>
          </cell>
        </row>
        <row r="2059">
          <cell r="A2059">
            <v>10823</v>
          </cell>
          <cell r="B2059">
            <v>10823</v>
          </cell>
          <cell r="C2059" t="str">
            <v xml:space="preserve">HARRIER / LEXUS RX330 (03-08) - REAR BUMPER REFLECTOR - RH</v>
          </cell>
          <cell r="D2059" t="str">
            <v>RX330/03-RBR-RH</v>
          </cell>
          <cell r="E2059" t="str">
            <v>LX01-0204A</v>
          </cell>
          <cell r="G2059" t="str">
            <v>TOYOTA</v>
          </cell>
          <cell r="H2059" t="str">
            <v xml:space="preserve">CHANGZHOU XINHANG VEHICLE ACCESSORIES CO.,LTD.</v>
          </cell>
          <cell r="I2059" t="str">
            <v>REFLECTORS</v>
          </cell>
          <cell r="J2059" t="str">
            <v>REFLECTORS</v>
          </cell>
          <cell r="K2059">
            <v>30</v>
          </cell>
          <cell r="L2059">
            <v>816</v>
          </cell>
          <cell r="M2059">
            <v>1220</v>
          </cell>
        </row>
        <row r="2060">
          <cell r="A2060">
            <v>13696</v>
          </cell>
          <cell r="B2060" t="e">
            <v>#N/A</v>
          </cell>
          <cell r="C2060" t="str">
            <v xml:space="preserve">HARRIER / LEXUS RX330 (03-08) - TAIL LAMP - LH</v>
          </cell>
          <cell r="D2060" t="str">
            <v>RX330/03-TLA-LH</v>
          </cell>
          <cell r="E2060" t="str">
            <v>LX01-0202A</v>
          </cell>
          <cell r="G2060" t="str">
            <v>TOYOTA</v>
          </cell>
          <cell r="H2060" t="str">
            <v xml:space="preserve">ANHUI TINCAI SILK CO. LTD</v>
          </cell>
          <cell r="I2060" t="str">
            <v xml:space="preserve">TAIL LAMP</v>
          </cell>
          <cell r="J2060" t="str">
            <v xml:space="preserve">TAIL LAMP</v>
          </cell>
          <cell r="K2060">
            <v>110</v>
          </cell>
          <cell r="L2060">
            <v>2805</v>
          </cell>
          <cell r="M2060">
            <v>4210</v>
          </cell>
        </row>
        <row r="2061">
          <cell r="A2061">
            <v>13695</v>
          </cell>
          <cell r="B2061">
            <v>13695</v>
          </cell>
          <cell r="C2061" t="str">
            <v xml:space="preserve">HARRIER / LEXUS RX330 (03-08) - TAIL LAMP - RH</v>
          </cell>
          <cell r="D2061" t="str">
            <v>RX330/03-TLA-RH</v>
          </cell>
          <cell r="E2061" t="str">
            <v>LX01-0202A</v>
          </cell>
          <cell r="G2061" t="str">
            <v>TOYOTA</v>
          </cell>
          <cell r="H2061" t="str">
            <v xml:space="preserve">ANHUI TINCAI SILK CO. LTD</v>
          </cell>
          <cell r="I2061" t="str">
            <v xml:space="preserve">TAIL LAMP</v>
          </cell>
          <cell r="J2061" t="str">
            <v xml:space="preserve">TAIL LAMP</v>
          </cell>
          <cell r="K2061">
            <v>110</v>
          </cell>
          <cell r="L2061">
            <v>2805</v>
          </cell>
          <cell r="M2061">
            <v>4210</v>
          </cell>
        </row>
        <row r="2062">
          <cell r="A2062">
            <v>14215</v>
          </cell>
          <cell r="B2062">
            <v>14215</v>
          </cell>
          <cell r="C2062" t="str">
            <v xml:space="preserve">HARRIER / LEXUS RX330 (03-08) - TAIL LAMP (SLIGHTLY CRACKED) - LH</v>
          </cell>
          <cell r="D2062" t="str">
            <v>RX330/03-TLA-LH</v>
          </cell>
          <cell r="E2062" t="str">
            <v>LX01-0202A</v>
          </cell>
          <cell r="G2062" t="str">
            <v>TOYOTA</v>
          </cell>
          <cell r="H2062" t="str">
            <v xml:space="preserve">ANHUI TINCAI SILK CO. LTD</v>
          </cell>
          <cell r="I2062" t="str">
            <v xml:space="preserve">TAIL LAMP</v>
          </cell>
          <cell r="J2062" t="str">
            <v xml:space="preserve">TAIL LAMP</v>
          </cell>
          <cell r="K2062">
            <v>110</v>
          </cell>
          <cell r="L2062">
            <v>2557.5</v>
          </cell>
          <cell r="M2062">
            <v>3450</v>
          </cell>
        </row>
        <row r="2063">
          <cell r="A2063">
            <v>11440</v>
          </cell>
          <cell r="B2063">
            <v>11440</v>
          </cell>
          <cell r="C2063" t="str">
            <v xml:space="preserve">HARRIER RX300 (99-02) - BACK LAMP - LH</v>
          </cell>
          <cell r="D2063" t="str">
            <v>RX300/99-BALA-LH</v>
          </cell>
          <cell r="E2063" t="str">
            <v>LX01-0102</v>
          </cell>
          <cell r="G2063" t="str">
            <v>TOYOTA</v>
          </cell>
          <cell r="I2063" t="str">
            <v xml:space="preserve">BACK LAMP</v>
          </cell>
          <cell r="J2063" t="str">
            <v xml:space="preserve">BACK LAMP</v>
          </cell>
          <cell r="K2063">
            <v>12.5</v>
          </cell>
          <cell r="L2063">
            <v>1954</v>
          </cell>
          <cell r="M2063">
            <v>3030</v>
          </cell>
        </row>
        <row r="2064">
          <cell r="A2064">
            <v>11439</v>
          </cell>
          <cell r="B2064">
            <v>11439</v>
          </cell>
          <cell r="C2064" t="str">
            <v xml:space="preserve">HARRIER RX300 (99-02) - BACK LAMP - RH</v>
          </cell>
          <cell r="D2064" t="str">
            <v>RX300/99-BALA-RH</v>
          </cell>
          <cell r="E2064" t="str">
            <v>LX01-0102</v>
          </cell>
          <cell r="G2064" t="str">
            <v>TOYOTA</v>
          </cell>
          <cell r="I2064" t="str">
            <v xml:space="preserve">BACK LAMP</v>
          </cell>
          <cell r="J2064" t="str">
            <v xml:space="preserve">BACK LAMP</v>
          </cell>
          <cell r="K2064">
            <v>12.5</v>
          </cell>
          <cell r="L2064">
            <v>1954</v>
          </cell>
          <cell r="M2064">
            <v>3030</v>
          </cell>
        </row>
        <row r="2065">
          <cell r="A2065">
            <v>11442</v>
          </cell>
          <cell r="B2065">
            <v>11442</v>
          </cell>
          <cell r="C2065" t="str">
            <v xml:space="preserve">HARRIER RX300 (99-02) - BUMPER GRILL</v>
          </cell>
          <cell r="D2065" t="str">
            <v>RX300/99-GRLL-LH</v>
          </cell>
          <cell r="E2065" t="str">
            <v>LX01-0107-1</v>
          </cell>
          <cell r="G2065" t="str">
            <v>TOYOTA</v>
          </cell>
          <cell r="I2065" t="str">
            <v>GRILL</v>
          </cell>
          <cell r="J2065" t="str">
            <v>GRILL</v>
          </cell>
          <cell r="K2065">
            <v>9.17</v>
          </cell>
          <cell r="L2065">
            <v>1433</v>
          </cell>
          <cell r="M2065">
            <v>2220</v>
          </cell>
        </row>
        <row r="2066">
          <cell r="A2066">
            <v>11441</v>
          </cell>
          <cell r="B2066">
            <v>11441</v>
          </cell>
          <cell r="C2066" t="str">
            <v xml:space="preserve">HARRIER RX300 (99-02) - GRILL</v>
          </cell>
          <cell r="D2066" t="str">
            <v>RX300/99-GRLU-RH</v>
          </cell>
          <cell r="E2066" t="str">
            <v>LX01-0111</v>
          </cell>
          <cell r="G2066" t="str">
            <v>TOYOTA</v>
          </cell>
          <cell r="I2066" t="str">
            <v>GRILL</v>
          </cell>
          <cell r="J2066" t="str">
            <v>GRILL</v>
          </cell>
          <cell r="K2066">
            <v>15.63</v>
          </cell>
          <cell r="L2066">
            <v>2443</v>
          </cell>
          <cell r="M2066">
            <v>3790</v>
          </cell>
        </row>
        <row r="2067">
          <cell r="A2067">
            <v>11436</v>
          </cell>
          <cell r="B2067">
            <v>11436</v>
          </cell>
          <cell r="C2067" t="str">
            <v xml:space="preserve">HARRIER RX300 (99-02) - HEAD LAMP (BLACK) - LH</v>
          </cell>
          <cell r="D2067" t="str">
            <v>RX300/99-HLAP-LH</v>
          </cell>
          <cell r="E2067" t="str">
            <v>LX01-0101A</v>
          </cell>
          <cell r="G2067" t="str">
            <v>TOYOTA</v>
          </cell>
          <cell r="I2067" t="str">
            <v xml:space="preserve">HEAD LAMP</v>
          </cell>
          <cell r="J2067" t="str">
            <v xml:space="preserve">HEAD LAMP</v>
          </cell>
          <cell r="K2067">
            <v>250</v>
          </cell>
          <cell r="L2067">
            <v>6800</v>
          </cell>
          <cell r="M2067">
            <v>10200</v>
          </cell>
        </row>
        <row r="2068">
          <cell r="A2068">
            <v>11435</v>
          </cell>
          <cell r="B2068">
            <v>11435</v>
          </cell>
          <cell r="C2068" t="str">
            <v xml:space="preserve">HARRIER RX300 (99-02) - HEAD LAMP (BLACK) - RH</v>
          </cell>
          <cell r="D2068" t="str">
            <v>RX300/99-HLAP-RH</v>
          </cell>
          <cell r="E2068" t="str">
            <v>LX01-0101A</v>
          </cell>
          <cell r="G2068" t="str">
            <v>TOYOTA</v>
          </cell>
          <cell r="I2068" t="str">
            <v xml:space="preserve">HEAD LAMP</v>
          </cell>
          <cell r="J2068" t="str">
            <v xml:space="preserve">HEAD LAMP</v>
          </cell>
          <cell r="K2068">
            <v>250</v>
          </cell>
          <cell r="L2068">
            <v>6800</v>
          </cell>
          <cell r="M2068">
            <v>10200</v>
          </cell>
        </row>
        <row r="2069">
          <cell r="A2069">
            <v>11434</v>
          </cell>
          <cell r="B2069">
            <v>11434</v>
          </cell>
          <cell r="C2069" t="str">
            <v xml:space="preserve">HARRIER RX300 (99-02) - HEAD LAMP (SILVER) - LH</v>
          </cell>
          <cell r="D2069" t="str">
            <v>RX300/99-HLA-LH</v>
          </cell>
          <cell r="E2069" t="str">
            <v>LX01-0101</v>
          </cell>
          <cell r="G2069" t="str">
            <v>TOYOTA</v>
          </cell>
          <cell r="I2069" t="str">
            <v xml:space="preserve">HEAD LAMP</v>
          </cell>
          <cell r="J2069" t="str">
            <v xml:space="preserve">HEAD LAMP</v>
          </cell>
          <cell r="K2069">
            <v>39.06</v>
          </cell>
          <cell r="L2069">
            <v>6105</v>
          </cell>
          <cell r="M2069">
            <v>9460</v>
          </cell>
        </row>
        <row r="2070">
          <cell r="A2070">
            <v>11433</v>
          </cell>
          <cell r="B2070">
            <v>11433</v>
          </cell>
          <cell r="C2070" t="str">
            <v xml:space="preserve">HARRIER RX300 (99-02) - HEAD LAMP (SILVER) - RH</v>
          </cell>
          <cell r="D2070" t="str">
            <v>RX300/99-HLA-RH</v>
          </cell>
          <cell r="E2070" t="str">
            <v>LX01-0101</v>
          </cell>
          <cell r="G2070" t="str">
            <v>TOYOTA</v>
          </cell>
          <cell r="I2070" t="str">
            <v xml:space="preserve">HEAD LAMP</v>
          </cell>
          <cell r="J2070" t="str">
            <v xml:space="preserve">HEAD LAMP</v>
          </cell>
          <cell r="K2070">
            <v>39.06</v>
          </cell>
          <cell r="L2070">
            <v>6105</v>
          </cell>
          <cell r="M2070">
            <v>9460</v>
          </cell>
        </row>
        <row r="2071">
          <cell r="A2071">
            <v>12886</v>
          </cell>
          <cell r="B2071" t="e">
            <v>#N/A</v>
          </cell>
          <cell r="C2071" t="str">
            <v xml:space="preserve">HARRIER RX300 (99-02) - LAMINATED FRONT WINDSCREEN (BROKEN)</v>
          </cell>
          <cell r="D2071" t="str">
            <v xml:space="preserve">RX300-R LFW/X/B</v>
          </cell>
          <cell r="E2071" t="str">
            <v xml:space="preserve">120118-R LFW</v>
          </cell>
          <cell r="F2071" t="str">
            <v xml:space="preserve">HARRIER RX300 99-02</v>
          </cell>
          <cell r="G2071" t="str">
            <v>TOYOTA</v>
          </cell>
          <cell r="H2071" t="str">
            <v xml:space="preserve">ZHEJIANG DAKE SAFETY GLASS CO.,LTD</v>
          </cell>
          <cell r="I2071" t="str">
            <v>AUTOGLASS</v>
          </cell>
          <cell r="J2071" t="str">
            <v>AUTOGLASS</v>
          </cell>
          <cell r="K2071">
            <v>19.43</v>
          </cell>
          <cell r="L2071">
            <v>2873.7</v>
          </cell>
          <cell r="M2071">
            <v>4450</v>
          </cell>
        </row>
        <row r="2072">
          <cell r="A2072">
            <v>11438</v>
          </cell>
          <cell r="B2072">
            <v>11438</v>
          </cell>
          <cell r="C2072" t="str">
            <v xml:space="preserve">HARRIER RX300 (99-02) - TAIL LAMP - LH</v>
          </cell>
          <cell r="D2072" t="str">
            <v>RX300/99-TLA-LH</v>
          </cell>
          <cell r="E2072" t="str">
            <v>LX01-0102</v>
          </cell>
          <cell r="G2072" t="str">
            <v>TOYOTA</v>
          </cell>
          <cell r="I2072" t="str">
            <v xml:space="preserve">TAIL LAMP</v>
          </cell>
          <cell r="J2072" t="str">
            <v xml:space="preserve">TAIL LAMP</v>
          </cell>
          <cell r="K2072">
            <v>77.5</v>
          </cell>
          <cell r="L2072">
            <v>2108</v>
          </cell>
          <cell r="M2072">
            <v>3160</v>
          </cell>
        </row>
        <row r="2073">
          <cell r="A2073">
            <v>11437</v>
          </cell>
          <cell r="B2073">
            <v>11437</v>
          </cell>
          <cell r="C2073" t="str">
            <v xml:space="preserve">HARRIER RX300 (99-02) - TAIL LAMP - RH</v>
          </cell>
          <cell r="D2073" t="str">
            <v>RX300/99-TLA-RH</v>
          </cell>
          <cell r="E2073" t="str">
            <v>LX01-0102</v>
          </cell>
          <cell r="G2073" t="str">
            <v>TOYOTA</v>
          </cell>
          <cell r="I2073" t="str">
            <v xml:space="preserve">TAIL LAMP</v>
          </cell>
          <cell r="J2073" t="str">
            <v xml:space="preserve">TAIL LAMP</v>
          </cell>
          <cell r="K2073">
            <v>77.5</v>
          </cell>
          <cell r="L2073">
            <v>2108</v>
          </cell>
          <cell r="M2073">
            <v>3160</v>
          </cell>
        </row>
        <row r="2074">
          <cell r="A2074">
            <v>13995</v>
          </cell>
          <cell r="B2074">
            <v>13995</v>
          </cell>
          <cell r="C2074" t="str">
            <v xml:space="preserve">HIACE (10-13) FRONT BUMPER (STANDARD) 1695MM</v>
          </cell>
          <cell r="D2074" t="str">
            <v xml:space="preserve">HIACE (10-13)</v>
          </cell>
          <cell r="E2074" t="str">
            <v>TY04-2007B</v>
          </cell>
          <cell r="F2074" t="str">
            <v xml:space="preserve">HIACE (10-13)</v>
          </cell>
          <cell r="G2074" t="str">
            <v>TOYOTA</v>
          </cell>
          <cell r="H2074" t="str">
            <v xml:space="preserve">ANHUI TINCAI SILK CO. LTD</v>
          </cell>
          <cell r="I2074" t="str">
            <v>BUMPER</v>
          </cell>
          <cell r="J2074" t="str">
            <v>BUMPER</v>
          </cell>
          <cell r="K2074">
            <v>90</v>
          </cell>
          <cell r="L2074">
            <v>2448</v>
          </cell>
          <cell r="M2074">
            <v>3670</v>
          </cell>
        </row>
        <row r="2075">
          <cell r="A2075">
            <v>14025</v>
          </cell>
          <cell r="B2075" t="e">
            <v>#N/A</v>
          </cell>
          <cell r="C2075" t="str">
            <v xml:space="preserve">HIACE (10-13) FRONT BUMPER (STANDARD) 1695MM</v>
          </cell>
          <cell r="D2075" t="str">
            <v>HIACE/10-BPRF</v>
          </cell>
          <cell r="E2075" t="str">
            <v>TY04-2007B</v>
          </cell>
          <cell r="F2075" t="str">
            <v xml:space="preserve">HIACE (10-13) </v>
          </cell>
          <cell r="G2075" t="str">
            <v>TOYOTA</v>
          </cell>
          <cell r="H2075" t="str">
            <v xml:space="preserve">ANHUI TINCAI SILK CO. LTD</v>
          </cell>
          <cell r="I2075" t="str">
            <v>BUMPER</v>
          </cell>
          <cell r="J2075" t="str">
            <v>BUMPER</v>
          </cell>
          <cell r="K2075">
            <v>90</v>
          </cell>
          <cell r="L2075">
            <v>2331</v>
          </cell>
          <cell r="M2075">
            <v>3500</v>
          </cell>
        </row>
        <row r="2076">
          <cell r="A2076">
            <v>13996</v>
          </cell>
          <cell r="B2076">
            <v>13996</v>
          </cell>
          <cell r="C2076" t="str">
            <v xml:space="preserve">HIACE (10-13) FRONT BUMPER GRILL (STANDARD) 1695MM</v>
          </cell>
          <cell r="D2076" t="str">
            <v xml:space="preserve">HIACE (10-13)</v>
          </cell>
          <cell r="E2076" t="str">
            <v xml:space="preserve">TY04-2007B -01</v>
          </cell>
          <cell r="F2076" t="str">
            <v xml:space="preserve">HIACE (10-13)</v>
          </cell>
          <cell r="G2076" t="str">
            <v>TOYOTA</v>
          </cell>
          <cell r="H2076" t="str">
            <v xml:space="preserve">ANHUI TINCAI SILK CO. LTD</v>
          </cell>
          <cell r="I2076" t="str">
            <v>BUMPER</v>
          </cell>
          <cell r="J2076" t="str">
            <v>BUMPER</v>
          </cell>
          <cell r="K2076">
            <v>36</v>
          </cell>
          <cell r="L2076">
            <v>979</v>
          </cell>
          <cell r="M2076">
            <v>1470</v>
          </cell>
        </row>
        <row r="2077">
          <cell r="A2077">
            <v>14027</v>
          </cell>
          <cell r="B2077" t="e">
            <v>#N/A</v>
          </cell>
          <cell r="C2077" t="str">
            <v xml:space="preserve">HIACE (10-13) FRONT BUMPER GRILL (STANDARD) 1695MM</v>
          </cell>
          <cell r="D2077" t="str">
            <v>HIACE/10-BPRGRL</v>
          </cell>
          <cell r="E2077" t="str">
            <v>TY04-2007B-01</v>
          </cell>
          <cell r="F2077" t="str">
            <v xml:space="preserve">HIACE (10-13) </v>
          </cell>
          <cell r="G2077" t="str">
            <v>TOYOTA</v>
          </cell>
          <cell r="H2077" t="str">
            <v xml:space="preserve">ANHUI TINCAI SILK CO. LTD</v>
          </cell>
          <cell r="I2077" t="str">
            <v>BUMPER</v>
          </cell>
          <cell r="J2077" t="str">
            <v>BUMPER</v>
          </cell>
          <cell r="K2077">
            <v>36</v>
          </cell>
          <cell r="L2077">
            <v>933</v>
          </cell>
          <cell r="M2077">
            <v>1400</v>
          </cell>
        </row>
        <row r="2078">
          <cell r="A2078">
            <v>13997</v>
          </cell>
          <cell r="B2078">
            <v>13997</v>
          </cell>
          <cell r="C2078" t="str">
            <v xml:space="preserve">HIACE (10-13) GRILL GREY/BLACK (STANDARD) 1695MM</v>
          </cell>
          <cell r="D2078" t="str">
            <v xml:space="preserve">HIACE (10-13)</v>
          </cell>
          <cell r="E2078" t="str">
            <v>TY04-2011B-B</v>
          </cell>
          <cell r="F2078" t="str">
            <v xml:space="preserve">HIACE (10-13)</v>
          </cell>
          <cell r="G2078" t="str">
            <v>TOYOTA</v>
          </cell>
          <cell r="H2078" t="str">
            <v xml:space="preserve">ANHUI TINCAI SILK CO. LTD</v>
          </cell>
          <cell r="I2078" t="str">
            <v>GRILL</v>
          </cell>
          <cell r="J2078" t="str">
            <v>GRILL</v>
          </cell>
          <cell r="K2078">
            <v>100</v>
          </cell>
          <cell r="L2078">
            <v>2720</v>
          </cell>
          <cell r="M2078">
            <v>4080</v>
          </cell>
        </row>
        <row r="2079">
          <cell r="A2079">
            <v>14026</v>
          </cell>
          <cell r="B2079" t="e">
            <v>#N/A</v>
          </cell>
          <cell r="C2079" t="str">
            <v xml:space="preserve">HIACE (10-13) GRILL GREY/BLACK (STANDARD) 1695MM</v>
          </cell>
          <cell r="D2079" t="str">
            <v>HIACE/10-GRLGB</v>
          </cell>
          <cell r="E2079" t="str">
            <v>TY04-2011B-B</v>
          </cell>
          <cell r="F2079" t="str">
            <v xml:space="preserve">HIACE (10-13) </v>
          </cell>
          <cell r="G2079" t="str">
            <v>TOYOTA</v>
          </cell>
          <cell r="H2079" t="str">
            <v xml:space="preserve">ANHUI TINCAI SILK CO. LTD</v>
          </cell>
          <cell r="I2079" t="str">
            <v>GRILL</v>
          </cell>
          <cell r="J2079" t="str">
            <v>GRILL</v>
          </cell>
          <cell r="K2079">
            <v>100</v>
          </cell>
          <cell r="L2079">
            <v>2591</v>
          </cell>
          <cell r="M2079">
            <v>3900</v>
          </cell>
        </row>
        <row r="2080">
          <cell r="A2080">
            <v>12454</v>
          </cell>
          <cell r="B2080">
            <v>12454</v>
          </cell>
          <cell r="C2080" t="str">
            <v xml:space="preserve">HIACE GRANVIA (97-) - CORNER LAMP (212-15A3-UE) - LH</v>
          </cell>
          <cell r="D2080" t="str">
            <v>GRANVIA/97-CLA-LH</v>
          </cell>
          <cell r="E2080" t="str">
            <v>TY04-1003</v>
          </cell>
          <cell r="F2080" t="str">
            <v xml:space="preserve">HIACE GRANVIA (97-)</v>
          </cell>
          <cell r="G2080" t="str">
            <v>TOYOTA</v>
          </cell>
          <cell r="H2080" t="str">
            <v xml:space="preserve">CHANGZHOU XINHANG VEHICLE ACCESSORIES CO.,LTD.</v>
          </cell>
          <cell r="I2080" t="str">
            <v xml:space="preserve">CORNER LAMP</v>
          </cell>
          <cell r="J2080" t="str">
            <v xml:space="preserve">CORNER LAMP</v>
          </cell>
          <cell r="K2080">
            <v>2.38</v>
          </cell>
          <cell r="L2080">
            <v>372</v>
          </cell>
          <cell r="M2080">
            <v>580</v>
          </cell>
        </row>
        <row r="2081">
          <cell r="A2081">
            <v>12453</v>
          </cell>
          <cell r="B2081">
            <v>12453</v>
          </cell>
          <cell r="C2081" t="str">
            <v xml:space="preserve">HIACE GRANVIA (97-) - CORNER LAMP (212-15A3-UE) - RH</v>
          </cell>
          <cell r="D2081" t="str">
            <v>GRANVIA/97-CLA-RH</v>
          </cell>
          <cell r="E2081" t="str">
            <v>TY04-1003</v>
          </cell>
          <cell r="F2081" t="str">
            <v xml:space="preserve">HIACE GRANVIA (97-)</v>
          </cell>
          <cell r="G2081" t="str">
            <v>TOYOTA</v>
          </cell>
          <cell r="H2081" t="str">
            <v xml:space="preserve">ANCHUI TINCAI SILK CO. LTD</v>
          </cell>
          <cell r="I2081" t="str">
            <v xml:space="preserve">CORNER LAMP</v>
          </cell>
          <cell r="J2081" t="str">
            <v xml:space="preserve">CORNER LAMP</v>
          </cell>
          <cell r="K2081">
            <v>2.38</v>
          </cell>
          <cell r="L2081">
            <v>372</v>
          </cell>
          <cell r="M2081">
            <v>580</v>
          </cell>
        </row>
        <row r="2082">
          <cell r="A2082">
            <v>12641</v>
          </cell>
          <cell r="B2082">
            <v>12641</v>
          </cell>
          <cell r="C2082" t="str">
            <v xml:space="preserve">HIACE GRANVIA (97-) - HEAD LAMP (212-11N5) - LH</v>
          </cell>
          <cell r="D2082" t="str">
            <v>GRANVIA/99-HLA-LH</v>
          </cell>
          <cell r="E2082" t="str">
            <v>TY04-1101</v>
          </cell>
          <cell r="F2082" t="str">
            <v xml:space="preserve">HIACE GRANVIA (97-)</v>
          </cell>
          <cell r="G2082" t="str">
            <v>TOYOTA</v>
          </cell>
          <cell r="H2082" t="str">
            <v xml:space="preserve">ANCHUI TINCAI SILK CO. LTD</v>
          </cell>
          <cell r="I2082" t="str">
            <v xml:space="preserve">HEAD LAMP</v>
          </cell>
          <cell r="J2082" t="str">
            <v xml:space="preserve">HEAD LAMP</v>
          </cell>
          <cell r="K2082">
            <v>140.5</v>
          </cell>
          <cell r="L2082">
            <v>3161</v>
          </cell>
          <cell r="M2082">
            <v>4900</v>
          </cell>
        </row>
        <row r="2083">
          <cell r="A2083">
            <v>12722</v>
          </cell>
          <cell r="B2083">
            <v>12722</v>
          </cell>
          <cell r="C2083" t="str">
            <v xml:space="preserve">HIACE GRANVIA (97-) - TAIL LAMP (212-15H1) - LH</v>
          </cell>
          <cell r="D2083" t="str">
            <v>GRANVIA/97-TLA-LH</v>
          </cell>
          <cell r="E2083" t="str">
            <v>TY04-1002</v>
          </cell>
          <cell r="F2083" t="str">
            <v xml:space="preserve">HIACE GRANVIA (97-)</v>
          </cell>
          <cell r="G2083" t="str">
            <v>TOYOTA</v>
          </cell>
          <cell r="H2083" t="str">
            <v xml:space="preserve">ANCHUI TINCAI SILK CO. LTD</v>
          </cell>
          <cell r="I2083" t="str">
            <v xml:space="preserve">TAIL LAMP</v>
          </cell>
          <cell r="J2083" t="str">
            <v xml:space="preserve">TAIL LAMP</v>
          </cell>
          <cell r="K2083">
            <v>4.3099999999999996</v>
          </cell>
          <cell r="L2083">
            <v>674</v>
          </cell>
          <cell r="M2083">
            <v>1040</v>
          </cell>
        </row>
        <row r="2084">
          <cell r="A2084">
            <v>12721</v>
          </cell>
          <cell r="B2084">
            <v>12721</v>
          </cell>
          <cell r="C2084" t="str">
            <v xml:space="preserve">HIACE GRANVIA (97-) - TAIL LAMP (212-15H1) - RH</v>
          </cell>
          <cell r="D2084" t="str">
            <v>GRANVIA/97-TLA-RH</v>
          </cell>
          <cell r="E2084" t="str">
            <v>TY04-1002</v>
          </cell>
          <cell r="F2084" t="str">
            <v xml:space="preserve">HIACE GRANVIA (97-)</v>
          </cell>
          <cell r="G2084" t="str">
            <v>TOYOTA</v>
          </cell>
          <cell r="H2084" t="str">
            <v xml:space="preserve">ANCHUI TINCAI SILK CO. LTD</v>
          </cell>
          <cell r="I2084" t="str">
            <v xml:space="preserve">TAIL LAMP</v>
          </cell>
          <cell r="J2084" t="str">
            <v xml:space="preserve">TAIL LAMP</v>
          </cell>
          <cell r="K2084">
            <v>35</v>
          </cell>
          <cell r="L2084">
            <v>845</v>
          </cell>
          <cell r="M2084">
            <v>1270</v>
          </cell>
        </row>
        <row r="2085">
          <cell r="A2085">
            <v>12826</v>
          </cell>
          <cell r="B2085">
            <v>12826</v>
          </cell>
          <cell r="C2085" t="str">
            <v xml:space="preserve">HIACE GRANVIA (99-) - CORNER LAMP (212-15D6) - LH</v>
          </cell>
          <cell r="D2085" t="str">
            <v>GRANVIA/99-CLA-LH</v>
          </cell>
          <cell r="E2085" t="str">
            <v>TY04-1103</v>
          </cell>
          <cell r="F2085" t="str">
            <v xml:space="preserve">HIACE GRANVIA (97-)</v>
          </cell>
          <cell r="G2085" t="str">
            <v>TOYOTA</v>
          </cell>
          <cell r="H2085" t="str">
            <v xml:space="preserve">ANCHUI TINCAI SILK CO. LTD</v>
          </cell>
          <cell r="I2085" t="str">
            <v xml:space="preserve">CORNER LAMP</v>
          </cell>
          <cell r="J2085" t="str">
            <v xml:space="preserve">CORNER LAMP</v>
          </cell>
          <cell r="K2085">
            <v>28</v>
          </cell>
          <cell r="L2085">
            <v>714</v>
          </cell>
          <cell r="M2085">
            <v>1070</v>
          </cell>
        </row>
        <row r="2086">
          <cell r="A2086">
            <v>12825</v>
          </cell>
          <cell r="B2086">
            <v>12825</v>
          </cell>
          <cell r="C2086" t="str">
            <v xml:space="preserve">HIACE GRANVIA (99-) - CORNER LAMP (212-15D6) - RH</v>
          </cell>
          <cell r="D2086" t="str">
            <v>GRANVIA/99-CLA-RH</v>
          </cell>
          <cell r="E2086" t="str">
            <v>TY04-1103</v>
          </cell>
          <cell r="F2086" t="str">
            <v xml:space="preserve">HIACE GRANVIA (97-)</v>
          </cell>
          <cell r="G2086" t="str">
            <v>TOYOTA</v>
          </cell>
          <cell r="H2086" t="str">
            <v xml:space="preserve">ANCHUI TINCAI SILK CO. LTD</v>
          </cell>
          <cell r="I2086" t="str">
            <v xml:space="preserve">CORNER LAMP</v>
          </cell>
          <cell r="J2086" t="str">
            <v xml:space="preserve">CORNER LAMP</v>
          </cell>
          <cell r="K2086">
            <v>28</v>
          </cell>
          <cell r="L2086">
            <v>714</v>
          </cell>
          <cell r="M2086">
            <v>1070</v>
          </cell>
        </row>
        <row r="2087">
          <cell r="A2087">
            <v>12640</v>
          </cell>
          <cell r="B2087">
            <v>12640</v>
          </cell>
          <cell r="C2087" t="str">
            <v xml:space="preserve">HIACE GRANVIA (99-) - HEAD LAMP (212-11N5) - RH</v>
          </cell>
          <cell r="D2087" t="str">
            <v>GRANVIA/99-HLA-RH</v>
          </cell>
          <cell r="E2087" t="str">
            <v>TY04-1101</v>
          </cell>
          <cell r="F2087" t="str">
            <v xml:space="preserve">HIACE GRANVIA (97-)</v>
          </cell>
          <cell r="G2087" t="str">
            <v>TOYOTA</v>
          </cell>
          <cell r="H2087" t="str">
            <v xml:space="preserve">ANCHUI TINCAI SILK CO. LTD</v>
          </cell>
          <cell r="I2087" t="str">
            <v xml:space="preserve">HEAD LAMP</v>
          </cell>
          <cell r="J2087" t="str">
            <v xml:space="preserve">HEAD LAMP</v>
          </cell>
          <cell r="K2087">
            <v>21.58</v>
          </cell>
          <cell r="L2087">
            <v>3373</v>
          </cell>
          <cell r="M2087">
            <v>5230</v>
          </cell>
        </row>
        <row r="2088">
          <cell r="A2088">
            <v>11698</v>
          </cell>
          <cell r="B2088" t="e">
            <v>#N/A</v>
          </cell>
          <cell r="C2088" t="str">
            <v xml:space="preserve">HIACE GRILL CHROME LOGO</v>
          </cell>
          <cell r="D2088" t="str">
            <v>HIACE/93-GRILL-LOGO</v>
          </cell>
          <cell r="G2088" t="str">
            <v>TOYOTA</v>
          </cell>
          <cell r="I2088" t="str">
            <v xml:space="preserve">SIDE LAMPS &amp; LOGO</v>
          </cell>
          <cell r="J2088" t="str">
            <v xml:space="preserve">SIDE LAMPS &amp; LOGO</v>
          </cell>
          <cell r="K2088">
            <v>2</v>
          </cell>
          <cell r="L2088">
            <v>313</v>
          </cell>
          <cell r="M2088">
            <v>480</v>
          </cell>
        </row>
        <row r="2089">
          <cell r="A2089">
            <v>11254</v>
          </cell>
          <cell r="B2089">
            <v>11254</v>
          </cell>
          <cell r="C2089" t="str">
            <v xml:space="preserve">HIACE REGIUS (01-) - CORNER LAMP - LH</v>
          </cell>
          <cell r="D2089" t="str">
            <v>REGIUS/01-CLA-LH</v>
          </cell>
          <cell r="E2089" t="str">
            <v>TY99-0101</v>
          </cell>
          <cell r="G2089" t="str">
            <v>TOYOTA</v>
          </cell>
          <cell r="H2089" t="str">
            <v xml:space="preserve">ANCHUI TINCAI SILK CO. LTD</v>
          </cell>
          <cell r="I2089" t="str">
            <v xml:space="preserve">CORNER LAMP</v>
          </cell>
          <cell r="J2089" t="str">
            <v xml:space="preserve">CORNER LAMP</v>
          </cell>
          <cell r="K2089">
            <v>25</v>
          </cell>
          <cell r="L2089">
            <v>563</v>
          </cell>
          <cell r="M2089">
            <v>870</v>
          </cell>
        </row>
        <row r="2090">
          <cell r="A2090">
            <v>11253</v>
          </cell>
          <cell r="B2090">
            <v>11253</v>
          </cell>
          <cell r="C2090" t="str">
            <v xml:space="preserve">HIACE REGIUS (01-) - CORNER LAMP - RH</v>
          </cell>
          <cell r="D2090" t="str">
            <v>REGIUS/01-CLA-RH</v>
          </cell>
          <cell r="E2090" t="str">
            <v>TY99-0101</v>
          </cell>
          <cell r="G2090" t="str">
            <v>TOYOTA</v>
          </cell>
          <cell r="H2090" t="str">
            <v xml:space="preserve">ANCHUI TINCAI SILK CO. LTD</v>
          </cell>
          <cell r="I2090" t="str">
            <v xml:space="preserve">CORNER LAMP</v>
          </cell>
          <cell r="J2090" t="str">
            <v xml:space="preserve">CORNER LAMP</v>
          </cell>
          <cell r="K2090">
            <v>25</v>
          </cell>
          <cell r="L2090">
            <v>563</v>
          </cell>
          <cell r="M2090">
            <v>870</v>
          </cell>
        </row>
        <row r="2091">
          <cell r="A2091">
            <v>12907</v>
          </cell>
          <cell r="B2091" t="e">
            <v>#N/A</v>
          </cell>
          <cell r="C2091" t="str">
            <v xml:space="preserve">HIACE RH224W VAN - WIDE BODY (05-) - LAMINATED FRONT WINDSCREEN</v>
          </cell>
          <cell r="D2091" t="str">
            <v>RH224-LFW/X</v>
          </cell>
          <cell r="E2091" t="str">
            <v>TY0202-LFW02</v>
          </cell>
          <cell r="G2091" t="str">
            <v>TOYOTA</v>
          </cell>
          <cell r="H2091" t="str">
            <v xml:space="preserve">ANCHUI TINCAI SILK CO. LTD</v>
          </cell>
          <cell r="I2091" t="str">
            <v>AUTOGLASS</v>
          </cell>
          <cell r="J2091" t="str">
            <v>AUTOGLASS</v>
          </cell>
          <cell r="K2091">
            <v>16.97</v>
          </cell>
          <cell r="L2091">
            <v>2</v>
          </cell>
          <cell r="M2091">
            <v>3400</v>
          </cell>
        </row>
        <row r="2092">
          <cell r="A2092">
            <v>10450</v>
          </cell>
          <cell r="B2092">
            <v>10450</v>
          </cell>
          <cell r="C2092" t="str">
            <v xml:space="preserve">HIACE VAN (05-08) - FRONT BUMPER (1695MM)</v>
          </cell>
          <cell r="D2092" t="str">
            <v>HIACE/05-BPRF</v>
          </cell>
          <cell r="E2092" t="str">
            <v>TY04-1707B</v>
          </cell>
          <cell r="G2092" t="str">
            <v>TOYOTA</v>
          </cell>
          <cell r="H2092" t="str">
            <v xml:space="preserve">ANCHUI TINCAI SILK CO. LTD</v>
          </cell>
          <cell r="I2092" t="str">
            <v>BUMPER</v>
          </cell>
          <cell r="J2092" t="str">
            <v>BUMPER</v>
          </cell>
          <cell r="K2092">
            <v>85.7</v>
          </cell>
          <cell r="L2092">
            <v>2331</v>
          </cell>
          <cell r="M2092">
            <v>3500</v>
          </cell>
        </row>
        <row r="2093">
          <cell r="A2093">
            <v>11446</v>
          </cell>
          <cell r="B2093">
            <v>11446</v>
          </cell>
          <cell r="C2093" t="str">
            <v xml:space="preserve">HIACE VAN (05-08) - GRILL</v>
          </cell>
          <cell r="D2093" t="str">
            <v>HIACE/05-GRL</v>
          </cell>
          <cell r="E2093" t="str">
            <v>TY04-1711E</v>
          </cell>
          <cell r="G2093" t="str">
            <v>TOYOTA</v>
          </cell>
          <cell r="H2093" t="str">
            <v xml:space="preserve">ANCHUI TINCAI SILK CO. LTD</v>
          </cell>
          <cell r="I2093" t="str">
            <v>GRILL</v>
          </cell>
          <cell r="J2093" t="str">
            <v>GRILL</v>
          </cell>
          <cell r="K2093">
            <v>92.2</v>
          </cell>
          <cell r="L2093">
            <v>2508</v>
          </cell>
          <cell r="M2093">
            <v>3760</v>
          </cell>
        </row>
        <row r="2094">
          <cell r="A2094">
            <v>10443</v>
          </cell>
          <cell r="B2094">
            <v>10443</v>
          </cell>
          <cell r="C2094" t="str">
            <v xml:space="preserve">HIACE VAN (05-08) - HEAD LAMP - LH</v>
          </cell>
          <cell r="D2094" t="str">
            <v>HIACE/05-HLA-LH</v>
          </cell>
          <cell r="E2094" t="str">
            <v>TY04-1701</v>
          </cell>
          <cell r="G2094" t="str">
            <v>TOYOTA</v>
          </cell>
          <cell r="H2094" t="str">
            <v xml:space="preserve">ANCHUI TINCAI SILK CO. LTD</v>
          </cell>
          <cell r="I2094" t="str">
            <v xml:space="preserve">HEAD LAMP</v>
          </cell>
          <cell r="J2094" t="str">
            <v xml:space="preserve">HEAD LAMP</v>
          </cell>
          <cell r="K2094">
            <v>65</v>
          </cell>
          <cell r="L2094">
            <v>1658</v>
          </cell>
          <cell r="M2094">
            <v>2490</v>
          </cell>
        </row>
        <row r="2095">
          <cell r="A2095">
            <v>10442</v>
          </cell>
          <cell r="B2095">
            <v>10442</v>
          </cell>
          <cell r="C2095" t="str">
            <v xml:space="preserve">HIACE VAN (05-08) - HEAD LAMP - RH</v>
          </cell>
          <cell r="D2095" t="str">
            <v>HIACE/05-HLA-RH</v>
          </cell>
          <cell r="E2095" t="str">
            <v>TY04-1701</v>
          </cell>
          <cell r="G2095" t="str">
            <v>TOYOTA</v>
          </cell>
          <cell r="H2095" t="str">
            <v xml:space="preserve">ANCHUI TINCAI SILK CO. LTD</v>
          </cell>
          <cell r="I2095" t="str">
            <v xml:space="preserve">HEAD LAMP</v>
          </cell>
          <cell r="J2095" t="str">
            <v xml:space="preserve">HEAD LAMP</v>
          </cell>
          <cell r="K2095">
            <v>65</v>
          </cell>
          <cell r="L2095">
            <v>1658</v>
          </cell>
          <cell r="M2095">
            <v>2490</v>
          </cell>
        </row>
        <row r="2096">
          <cell r="A2096">
            <v>11443</v>
          </cell>
          <cell r="B2096">
            <v>11443</v>
          </cell>
          <cell r="C2096" t="str">
            <v xml:space="preserve">HIACE VAN (05-08) - HEAD LENS - LH</v>
          </cell>
          <cell r="D2096" t="str">
            <v>HIACE/05-HLS-LH</v>
          </cell>
          <cell r="E2096" t="str">
            <v>TY04-1701-00</v>
          </cell>
          <cell r="G2096" t="str">
            <v>TOYOTA</v>
          </cell>
          <cell r="H2096" t="str">
            <v xml:space="preserve">ANCHUI TINCAI SILK CO. LTD</v>
          </cell>
          <cell r="I2096" t="str">
            <v>LENS</v>
          </cell>
          <cell r="J2096" t="str">
            <v>LENS</v>
          </cell>
          <cell r="K2096">
            <v>27</v>
          </cell>
          <cell r="L2096">
            <v>686.56</v>
          </cell>
          <cell r="M2096">
            <v>1000</v>
          </cell>
        </row>
        <row r="2097">
          <cell r="A2097">
            <v>11444</v>
          </cell>
          <cell r="B2097">
            <v>11444</v>
          </cell>
          <cell r="C2097" t="str">
            <v xml:space="preserve">HIACE VAN (05-08) - HEAD LENS - RH</v>
          </cell>
          <cell r="D2097" t="str">
            <v>HIACE/05-HLS-RH</v>
          </cell>
          <cell r="E2097" t="str">
            <v>TY04-1701-00</v>
          </cell>
          <cell r="G2097" t="str">
            <v>TOYOTA</v>
          </cell>
          <cell r="H2097" t="str">
            <v xml:space="preserve">ANCHUI TINCAI SILK CO. LTD</v>
          </cell>
          <cell r="I2097" t="str">
            <v>LENS</v>
          </cell>
          <cell r="J2097" t="str">
            <v>LENS</v>
          </cell>
          <cell r="K2097">
            <v>27</v>
          </cell>
          <cell r="L2097">
            <v>686.56</v>
          </cell>
          <cell r="M2097">
            <v>1000</v>
          </cell>
        </row>
        <row r="2098">
          <cell r="A2098">
            <v>11447</v>
          </cell>
          <cell r="B2098">
            <v>11447</v>
          </cell>
          <cell r="C2098" t="str">
            <v xml:space="preserve">HIACE VAN (05-08) - LICENCE LAMP (CHROME)</v>
          </cell>
          <cell r="D2098" t="str">
            <v>HIACE/05-LPLC</v>
          </cell>
          <cell r="E2098" t="str">
            <v>TY04-1708-06</v>
          </cell>
          <cell r="G2098" t="str">
            <v>TOYOTA</v>
          </cell>
          <cell r="H2098" t="str">
            <v xml:space="preserve"> JIANGSU HAISHI AUTOMOTIVE COMPONENTS CO.,LTD</v>
          </cell>
          <cell r="I2098" t="str">
            <v xml:space="preserve">LICENCE PLATE</v>
          </cell>
          <cell r="J2098" t="str">
            <v xml:space="preserve">LICENCE PLATE</v>
          </cell>
          <cell r="K2098">
            <v>4.91</v>
          </cell>
          <cell r="L2098">
            <v>767</v>
          </cell>
          <cell r="M2098">
            <v>1190</v>
          </cell>
        </row>
        <row r="2099">
          <cell r="A2099">
            <v>11637</v>
          </cell>
          <cell r="B2099">
            <v>11637</v>
          </cell>
          <cell r="C2099" t="str">
            <v xml:space="preserve">HIACE VAN (05-08) - LICENCE PLATE COVER (CHROME)</v>
          </cell>
          <cell r="D2099" t="str">
            <v>HIACE/05-LPC</v>
          </cell>
          <cell r="E2099" t="str">
            <v>TY04-1708-03</v>
          </cell>
          <cell r="G2099" t="str">
            <v>TOYOTA</v>
          </cell>
          <cell r="H2099" t="str">
            <v xml:space="preserve"> JIANGSU HAISHI AUTOMOTIVE COMPONENTS CO.,LTD</v>
          </cell>
          <cell r="I2099" t="str">
            <v xml:space="preserve">LICENCE PLATE</v>
          </cell>
          <cell r="J2099" t="str">
            <v xml:space="preserve">LICENCE PLATE</v>
          </cell>
          <cell r="K2099">
            <v>2.93</v>
          </cell>
          <cell r="L2099">
            <v>458</v>
          </cell>
          <cell r="M2099">
            <v>710</v>
          </cell>
        </row>
        <row r="2100">
          <cell r="A2100">
            <v>11445</v>
          </cell>
          <cell r="B2100">
            <v>11445</v>
          </cell>
          <cell r="C2100" t="str">
            <v xml:space="preserve">HIACE VAN (05-08) - REAR BUMPER (1695mm)</v>
          </cell>
          <cell r="D2100" t="str">
            <v>HIACE/05-BPRR</v>
          </cell>
          <cell r="E2100" t="str">
            <v>TY04-1708C</v>
          </cell>
          <cell r="G2100" t="str">
            <v>TOYOTA</v>
          </cell>
          <cell r="H2100" t="str">
            <v xml:space="preserve">ANCHUI TINCAI SILK CO. LTD</v>
          </cell>
          <cell r="I2100" t="str">
            <v>BUMPER</v>
          </cell>
          <cell r="J2100" t="str">
            <v>BUMPER</v>
          </cell>
          <cell r="K2100">
            <v>12</v>
          </cell>
          <cell r="L2100">
            <v>1876</v>
          </cell>
          <cell r="M2100">
            <v>2910</v>
          </cell>
        </row>
        <row r="2101">
          <cell r="A2101">
            <v>11449</v>
          </cell>
          <cell r="B2101" t="e">
            <v>#N/A</v>
          </cell>
          <cell r="C2101" t="str">
            <v xml:space="preserve">HIACE VAN (05-08) - REAR DOOR SHOCK ABSORBER</v>
          </cell>
          <cell r="D2101" t="str">
            <v>HIACE/05-WWH</v>
          </cell>
          <cell r="E2101" t="str">
            <v>TY04-1769</v>
          </cell>
          <cell r="G2101" t="str">
            <v>TOYOTA</v>
          </cell>
          <cell r="I2101" t="str">
            <v xml:space="preserve">SHOCK ABSORBER</v>
          </cell>
          <cell r="J2101" t="str">
            <v xml:space="preserve">SHOCK ABSORBER</v>
          </cell>
          <cell r="K2101">
            <v>2.98</v>
          </cell>
          <cell r="L2101">
            <v>445</v>
          </cell>
          <cell r="M2101">
            <v>690</v>
          </cell>
        </row>
        <row r="2102">
          <cell r="A2102">
            <v>10449</v>
          </cell>
          <cell r="B2102">
            <v>10449</v>
          </cell>
          <cell r="C2102" t="str">
            <v xml:space="preserve">HIACE VAN (05-08) - SIDE MIRROR (MANUAL) - LH</v>
          </cell>
          <cell r="D2102" t="str">
            <v>HIACE/05-SMB-LH</v>
          </cell>
          <cell r="E2102" t="str">
            <v>H-0064</v>
          </cell>
          <cell r="F2102" t="str">
            <v xml:space="preserve">HIACE VAN (05-08)</v>
          </cell>
          <cell r="G2102" t="str">
            <v>TOYOTA</v>
          </cell>
          <cell r="H2102" t="str">
            <v xml:space="preserve">KINGMIRROR CHINA</v>
          </cell>
          <cell r="I2102" t="str">
            <v xml:space="preserve">SIDE MIRROR</v>
          </cell>
          <cell r="J2102" t="str">
            <v xml:space="preserve">SIDE MIRROR</v>
          </cell>
          <cell r="K2102">
            <v>3</v>
          </cell>
          <cell r="L2102">
            <v>504</v>
          </cell>
          <cell r="M2102">
            <v>690</v>
          </cell>
        </row>
        <row r="2103">
          <cell r="A2103">
            <v>10448</v>
          </cell>
          <cell r="B2103">
            <v>10448</v>
          </cell>
          <cell r="C2103" t="str">
            <v xml:space="preserve">HIACE VAN (05-08) - SIDE MIRROR (MANUAL) - RH</v>
          </cell>
          <cell r="D2103" t="str">
            <v>HIACE/05-SMB-RH</v>
          </cell>
          <cell r="E2103" t="str">
            <v>H-0064</v>
          </cell>
          <cell r="F2103" t="str">
            <v xml:space="preserve">HIACE VAN (05-08)</v>
          </cell>
          <cell r="G2103" t="str">
            <v>TOYOTA</v>
          </cell>
          <cell r="H2103" t="str">
            <v xml:space="preserve">KINGMIRROR CHINA</v>
          </cell>
          <cell r="I2103" t="str">
            <v xml:space="preserve">SIDE MIRROR</v>
          </cell>
          <cell r="J2103" t="str">
            <v xml:space="preserve">SIDE MIRROR</v>
          </cell>
          <cell r="K2103">
            <v>3</v>
          </cell>
          <cell r="L2103">
            <v>504</v>
          </cell>
          <cell r="M2103">
            <v>690</v>
          </cell>
        </row>
        <row r="2104">
          <cell r="A2104">
            <v>12227</v>
          </cell>
          <cell r="B2104" t="e">
            <v>#N/A</v>
          </cell>
          <cell r="C2104" t="str">
            <v xml:space="preserve">HIACE VAN (05-08) - SIDE MIRROR (MANUAL) - RH (BROKEN)</v>
          </cell>
          <cell r="D2104" t="str">
            <v>HIACE/05-SMB-RH</v>
          </cell>
          <cell r="E2104" t="str">
            <v>H-0064</v>
          </cell>
          <cell r="F2104" t="str">
            <v xml:space="preserve">HIACE VAN (05-08)</v>
          </cell>
          <cell r="G2104" t="str">
            <v>TOYOTA</v>
          </cell>
          <cell r="H2104" t="str">
            <v xml:space="preserve">KINGMIRROR CHINA</v>
          </cell>
          <cell r="I2104" t="str">
            <v xml:space="preserve">SIDE MIRROR</v>
          </cell>
          <cell r="J2104" t="str">
            <v xml:space="preserve">SIDE MIRROR</v>
          </cell>
          <cell r="K2104">
            <v>3.68</v>
          </cell>
          <cell r="L2104">
            <v>550</v>
          </cell>
          <cell r="M2104">
            <v>850</v>
          </cell>
        </row>
        <row r="2105">
          <cell r="A2105">
            <v>10445</v>
          </cell>
          <cell r="B2105">
            <v>10445</v>
          </cell>
          <cell r="C2105" t="str">
            <v xml:space="preserve">HIACE VAN (05-08) - TAIL LAMP - LH</v>
          </cell>
          <cell r="D2105" t="str">
            <v>HIACE/05-TLA-LH</v>
          </cell>
          <cell r="E2105" t="str">
            <v>TY04-1702</v>
          </cell>
          <cell r="G2105" t="str">
            <v>TOYOTA</v>
          </cell>
          <cell r="H2105" t="str">
            <v xml:space="preserve">ANCHUI TINCAI SILK CO. LTD</v>
          </cell>
          <cell r="I2105" t="str">
            <v xml:space="preserve">TAIL LAMP</v>
          </cell>
          <cell r="J2105" t="str">
            <v xml:space="preserve">TAIL LAMP</v>
          </cell>
          <cell r="K2105">
            <v>32</v>
          </cell>
          <cell r="L2105">
            <v>713.77</v>
          </cell>
          <cell r="M2105">
            <v>1400</v>
          </cell>
        </row>
        <row r="2106">
          <cell r="A2106">
            <v>10444</v>
          </cell>
          <cell r="B2106">
            <v>10444</v>
          </cell>
          <cell r="C2106" t="str">
            <v xml:space="preserve">HIACE VAN (05-08) - TAIL LAMP - RH</v>
          </cell>
          <cell r="D2106" t="str">
            <v>HIACE/05-TLA-RH</v>
          </cell>
          <cell r="E2106" t="str">
            <v>TY04-1702</v>
          </cell>
          <cell r="G2106" t="str">
            <v>TOYOTA</v>
          </cell>
          <cell r="H2106" t="str">
            <v xml:space="preserve">ANCHUI TINCAI SILK CO. LTD</v>
          </cell>
          <cell r="I2106" t="str">
            <v xml:space="preserve">TAIL LAMP</v>
          </cell>
          <cell r="J2106" t="str">
            <v xml:space="preserve">TAIL LAMP</v>
          </cell>
          <cell r="K2106">
            <v>32</v>
          </cell>
          <cell r="L2106">
            <v>713.77</v>
          </cell>
          <cell r="M2106">
            <v>1400</v>
          </cell>
        </row>
        <row r="2107">
          <cell r="A2107">
            <v>10447</v>
          </cell>
          <cell r="B2107">
            <v>10447</v>
          </cell>
          <cell r="C2107" t="str">
            <v xml:space="preserve">HIACE VAN (05-08) - TAIL LENS - LH</v>
          </cell>
          <cell r="D2107" t="str">
            <v>HIACE/05-TLS-LH</v>
          </cell>
          <cell r="E2107" t="str">
            <v>00-TY04-1702</v>
          </cell>
          <cell r="G2107" t="str">
            <v>TOYOTA</v>
          </cell>
          <cell r="H2107" t="str">
            <v xml:space="preserve">ANCHUI TINCAI SILK CO. LTD</v>
          </cell>
          <cell r="I2107" t="str">
            <v>LENS</v>
          </cell>
          <cell r="J2107" t="str">
            <v>LENS</v>
          </cell>
          <cell r="K2107">
            <v>16</v>
          </cell>
          <cell r="L2107">
            <v>350</v>
          </cell>
          <cell r="M2107">
            <v>610</v>
          </cell>
        </row>
        <row r="2108">
          <cell r="A2108">
            <v>10446</v>
          </cell>
          <cell r="B2108">
            <v>10446</v>
          </cell>
          <cell r="C2108" t="str">
            <v xml:space="preserve">HIACE VAN (05-08) - TAIL LENS - RH</v>
          </cell>
          <cell r="D2108" t="str">
            <v>HIACE/05-TLS-RH</v>
          </cell>
          <cell r="E2108" t="str">
            <v>00-TY04-1702</v>
          </cell>
          <cell r="G2108" t="str">
            <v>TOYOTA</v>
          </cell>
          <cell r="H2108" t="str">
            <v xml:space="preserve">ANCHUI TINCAI SILK CO. LTD</v>
          </cell>
          <cell r="I2108" t="str">
            <v>LENS</v>
          </cell>
          <cell r="J2108" t="str">
            <v>LENS</v>
          </cell>
          <cell r="K2108">
            <v>16</v>
          </cell>
          <cell r="L2108">
            <v>350</v>
          </cell>
          <cell r="M2108">
            <v>610</v>
          </cell>
        </row>
        <row r="2109">
          <cell r="A2109">
            <v>12566</v>
          </cell>
          <cell r="B2109" t="e">
            <v>#N/A</v>
          </cell>
          <cell r="C2109" t="str">
            <v xml:space="preserve">HIACE VAN (05-08) - TAIL LENS (BROKEN) - LH</v>
          </cell>
          <cell r="D2109" t="str">
            <v>HIACE/05-TLS-LH/B</v>
          </cell>
          <cell r="E2109" t="str">
            <v>00-TY04-1702</v>
          </cell>
          <cell r="G2109" t="str">
            <v>TOYOTA</v>
          </cell>
          <cell r="H2109" t="str">
            <v xml:space="preserve">ANCHUI TINCAI SILK CO. LTD</v>
          </cell>
          <cell r="I2109" t="str">
            <v>LENS</v>
          </cell>
          <cell r="J2109" t="str">
            <v>LENS</v>
          </cell>
          <cell r="K2109">
            <v>2.4500000000000002</v>
          </cell>
          <cell r="L2109">
            <v>366</v>
          </cell>
          <cell r="M2109">
            <v>570</v>
          </cell>
        </row>
        <row r="2110">
          <cell r="A2110">
            <v>11448</v>
          </cell>
          <cell r="B2110">
            <v>11448</v>
          </cell>
          <cell r="C2110" t="str">
            <v xml:space="preserve">HIACE VAN (05-08) - WINDOW WINDER HANDLE</v>
          </cell>
          <cell r="D2110" t="str">
            <v>HIACE/05-WWH</v>
          </cell>
          <cell r="E2110" t="str">
            <v>TY04-1752</v>
          </cell>
          <cell r="G2110" t="str">
            <v>TOYOTA</v>
          </cell>
          <cell r="H2110" t="str">
            <v xml:space="preserve">ANCHUI TINCAI SILK CO. LTD</v>
          </cell>
          <cell r="I2110" t="str">
            <v>HANDLES</v>
          </cell>
          <cell r="J2110" t="str">
            <v>HANDLES</v>
          </cell>
          <cell r="K2110">
            <v>0.37</v>
          </cell>
          <cell r="L2110">
            <v>58</v>
          </cell>
          <cell r="M2110">
            <v>90</v>
          </cell>
        </row>
        <row r="2111">
          <cell r="A2111">
            <v>12995</v>
          </cell>
          <cell r="B2111" t="e">
            <v>#N/A</v>
          </cell>
          <cell r="C2111" t="str">
            <v xml:space="preserve">HIACE VAN (05-08) (BROKEN)- TAIL LAMP - LH</v>
          </cell>
          <cell r="D2111" t="str">
            <v>HIACE/05-TLA-LH</v>
          </cell>
          <cell r="E2111" t="str">
            <v>TY04-1702</v>
          </cell>
          <cell r="G2111" t="str">
            <v>TOYOTA</v>
          </cell>
          <cell r="H2111" t="str">
            <v xml:space="preserve">ANCHUI TINCAI SILK CO. LTD</v>
          </cell>
          <cell r="I2111" t="str">
            <v xml:space="preserve">TAIL LAMP</v>
          </cell>
          <cell r="J2111" t="str">
            <v xml:space="preserve">TAIL LAMP</v>
          </cell>
          <cell r="K2111">
            <v>4.8</v>
          </cell>
          <cell r="L2111">
            <v>660</v>
          </cell>
          <cell r="M2111">
            <v>1020</v>
          </cell>
        </row>
        <row r="2112">
          <cell r="A2112">
            <v>14231</v>
          </cell>
          <cell r="B2112">
            <v>14231</v>
          </cell>
          <cell r="C2112" t="str">
            <v xml:space="preserve">HIACE VAN (10-13) - GRILL (CHROME) STANDARD 1695</v>
          </cell>
          <cell r="D2112" t="str">
            <v>HIACE/10-GRLC</v>
          </cell>
          <cell r="E2112" t="str">
            <v>TY04-2011B</v>
          </cell>
          <cell r="F2112" t="str">
            <v xml:space="preserve">HIACE VAN (10-13)</v>
          </cell>
          <cell r="G2112" t="str">
            <v>TOYOTA</v>
          </cell>
          <cell r="H2112" t="str">
            <v xml:space="preserve">ANCHUI TINCAI SILK CO. LTD</v>
          </cell>
          <cell r="I2112" t="str">
            <v xml:space="preserve">HEAD LAMP</v>
          </cell>
          <cell r="J2112" t="str">
            <v xml:space="preserve">HEAD LAMP</v>
          </cell>
          <cell r="K2112">
            <v>0</v>
          </cell>
          <cell r="L2112">
            <v>3500</v>
          </cell>
          <cell r="M2112">
            <v>3500</v>
          </cell>
        </row>
        <row r="2113">
          <cell r="A2113">
            <v>13871</v>
          </cell>
          <cell r="B2113">
            <v>13871</v>
          </cell>
          <cell r="C2113" t="str">
            <v xml:space="preserve">HIACE VAN (10-13) - HEAD LAMP - LH</v>
          </cell>
          <cell r="D2113" t="str">
            <v>HIACE/10-HLA-LH</v>
          </cell>
          <cell r="E2113" t="str">
            <v>TY04-2001</v>
          </cell>
          <cell r="F2113" t="str">
            <v xml:space="preserve">HIACE VAN (10-13)</v>
          </cell>
          <cell r="G2113" t="str">
            <v>TOYOTA</v>
          </cell>
          <cell r="H2113" t="str">
            <v xml:space="preserve">ANCHUI TINCAI SILK CO. LTD</v>
          </cell>
          <cell r="I2113" t="str">
            <v xml:space="preserve">HEAD LAMP</v>
          </cell>
          <cell r="J2113" t="str">
            <v xml:space="preserve">HEAD LAMP</v>
          </cell>
          <cell r="K2113">
            <v>90</v>
          </cell>
          <cell r="L2113">
            <v>2288.52</v>
          </cell>
          <cell r="M2113">
            <v>3400</v>
          </cell>
        </row>
        <row r="2114">
          <cell r="A2114">
            <v>13870</v>
          </cell>
          <cell r="B2114">
            <v>13870</v>
          </cell>
          <cell r="C2114" t="str">
            <v xml:space="preserve">HIACE VAN (10-13) - HEAD LAMP - RH</v>
          </cell>
          <cell r="D2114" t="str">
            <v>HIACE/10-HLA-RH</v>
          </cell>
          <cell r="E2114" t="str">
            <v>TY04-2001</v>
          </cell>
          <cell r="F2114" t="str">
            <v xml:space="preserve">HIACE VAN (10-13)</v>
          </cell>
          <cell r="G2114" t="str">
            <v>TOYOTA</v>
          </cell>
          <cell r="H2114" t="str">
            <v xml:space="preserve">ANCHUI TINCAI SILK CO. LTD</v>
          </cell>
          <cell r="I2114" t="str">
            <v xml:space="preserve">HEAD LAMP</v>
          </cell>
          <cell r="J2114" t="str">
            <v xml:space="preserve">HEAD LAMP</v>
          </cell>
          <cell r="K2114">
            <v>90</v>
          </cell>
          <cell r="L2114">
            <v>2288.52</v>
          </cell>
          <cell r="M2114">
            <v>3400</v>
          </cell>
        </row>
        <row r="2115">
          <cell r="A2115">
            <v>13875</v>
          </cell>
          <cell r="B2115">
            <v>13875</v>
          </cell>
          <cell r="C2115" t="str">
            <v xml:space="preserve">HIACE VAN (14-) - HEAD LAMP - LH</v>
          </cell>
          <cell r="D2115" t="str">
            <v>HIACE/14-HLA-LH</v>
          </cell>
          <cell r="E2115" t="str">
            <v>TY04-2101</v>
          </cell>
          <cell r="F2115" t="str">
            <v xml:space="preserve">HIACE VAN (14-)</v>
          </cell>
          <cell r="G2115" t="str">
            <v>TOYOTA</v>
          </cell>
          <cell r="H2115" t="str">
            <v xml:space="preserve">ANCHUI TINCAI SILK CO. LTD</v>
          </cell>
          <cell r="I2115" t="str">
            <v xml:space="preserve">HEAD LAMP</v>
          </cell>
          <cell r="J2115" t="str">
            <v xml:space="preserve">HEAD LAMP</v>
          </cell>
          <cell r="K2115">
            <v>95</v>
          </cell>
          <cell r="L2115">
            <v>2415.66</v>
          </cell>
          <cell r="M2115">
            <v>3600</v>
          </cell>
        </row>
        <row r="2116">
          <cell r="A2116">
            <v>13874</v>
          </cell>
          <cell r="B2116">
            <v>13874</v>
          </cell>
          <cell r="C2116" t="str">
            <v xml:space="preserve">HIACE VAN (14-) - HEAD LAMP - RH</v>
          </cell>
          <cell r="D2116" t="str">
            <v>HIACE/14-HLA-RH</v>
          </cell>
          <cell r="E2116" t="str">
            <v>TY04-2101</v>
          </cell>
          <cell r="F2116" t="str">
            <v xml:space="preserve">HIACE VAN (10-13)</v>
          </cell>
          <cell r="G2116" t="str">
            <v>TOYOTA</v>
          </cell>
          <cell r="H2116" t="str">
            <v xml:space="preserve">ANCHUI TINCAI SILK CO. LTD</v>
          </cell>
          <cell r="I2116" t="str">
            <v xml:space="preserve">HEAD LAMP</v>
          </cell>
          <cell r="J2116" t="str">
            <v xml:space="preserve">HEAD LAMP</v>
          </cell>
          <cell r="K2116">
            <v>95</v>
          </cell>
          <cell r="L2116">
            <v>2415.66</v>
          </cell>
          <cell r="M2116">
            <v>3600</v>
          </cell>
        </row>
        <row r="2117">
          <cell r="A2117">
            <v>12850</v>
          </cell>
          <cell r="B2117" t="e">
            <v>#N/A</v>
          </cell>
          <cell r="C2117" t="str">
            <v xml:space="preserve">HIACE VAN (89-97) - LAMINATED FRONT WINDSCREEN (BROKEN)</v>
          </cell>
          <cell r="D2117" t="str">
            <v xml:space="preserve">RZH104 LFW</v>
          </cell>
          <cell r="E2117" t="str">
            <v xml:space="preserve">110059-1 LFW</v>
          </cell>
          <cell r="F2117" t="str">
            <v xml:space="preserve">HIACE VAN (89-97)</v>
          </cell>
          <cell r="G2117" t="str">
            <v>TOYOTA</v>
          </cell>
          <cell r="H2117" t="str">
            <v xml:space="preserve">ZHEJIANG DAKE SAFETY GLASS CO.,LTD</v>
          </cell>
          <cell r="I2117" t="str">
            <v>AUTOGLASS</v>
          </cell>
          <cell r="J2117" t="str">
            <v>AUTOGLASS</v>
          </cell>
          <cell r="K2117">
            <v>15</v>
          </cell>
          <cell r="L2117">
            <v>2218.5</v>
          </cell>
          <cell r="M2117">
            <v>3440</v>
          </cell>
        </row>
        <row r="2118">
          <cell r="A2118">
            <v>12795</v>
          </cell>
          <cell r="B2118">
            <v>12795</v>
          </cell>
          <cell r="C2118" t="str">
            <v xml:space="preserve">HIACE VAN (89-97) - REAR SIDE FRAME - LH</v>
          </cell>
          <cell r="D2118" t="str">
            <v xml:space="preserve">RZH104 RF-LH</v>
          </cell>
          <cell r="E2118" t="str">
            <v xml:space="preserve"> 1343*1378 </v>
          </cell>
          <cell r="F2118" t="str">
            <v xml:space="preserve">HIACE VAN (89-97)</v>
          </cell>
          <cell r="G2118" t="str">
            <v>TOYOTA</v>
          </cell>
          <cell r="H2118" t="str">
            <v xml:space="preserve">TAIZHOU QIANLIMA AUTO PARTS CO. LTD.</v>
          </cell>
          <cell r="I2118" t="str">
            <v>AUTOGLASS</v>
          </cell>
          <cell r="J2118" t="str">
            <v>AUTOGLASS</v>
          </cell>
          <cell r="K2118">
            <v>83</v>
          </cell>
          <cell r="L2118">
            <v>1930</v>
          </cell>
          <cell r="M2118">
            <v>2500</v>
          </cell>
        </row>
        <row r="2119">
          <cell r="A2119">
            <v>12963</v>
          </cell>
          <cell r="B2119" t="e">
            <v>#N/A</v>
          </cell>
          <cell r="C2119" t="str">
            <v xml:space="preserve">HIACE VAN (89-97) (BROKEN) - LAMINATED FRONT WINDSCREEN</v>
          </cell>
          <cell r="D2119" t="str">
            <v>RZH104-LFW</v>
          </cell>
          <cell r="E2119" t="str">
            <v xml:space="preserve">110059-1 LFW</v>
          </cell>
          <cell r="F2119" t="str">
            <v xml:space="preserve">HIACE VAN (89-97)</v>
          </cell>
          <cell r="G2119" t="str">
            <v>TOYOTA</v>
          </cell>
          <cell r="H2119" t="str">
            <v xml:space="preserve">ZHEJIANG DAKE SAFETY GLASS CO.,LTD</v>
          </cell>
          <cell r="I2119" t="str">
            <v>AUTOGLASS</v>
          </cell>
          <cell r="J2119" t="str">
            <v>AUTOGLASS</v>
          </cell>
          <cell r="K2119">
            <v>14.71</v>
          </cell>
          <cell r="L2119">
            <v>2240</v>
          </cell>
          <cell r="M2119">
            <v>3470</v>
          </cell>
        </row>
        <row r="2120">
          <cell r="A2120">
            <v>10429</v>
          </cell>
          <cell r="B2120">
            <v>10429</v>
          </cell>
          <cell r="C2120" t="str">
            <v xml:space="preserve">HIACE VAN (93-94) - BOOT MIRROR</v>
          </cell>
          <cell r="D2120" t="str">
            <v>HIACE/93-BM</v>
          </cell>
          <cell r="E2120" t="str">
            <v>TY04-1254</v>
          </cell>
          <cell r="G2120" t="str">
            <v>TOYOTA</v>
          </cell>
          <cell r="H2120" t="str">
            <v xml:space="preserve">ANCHUI TINCAI SILK CO. LTD</v>
          </cell>
          <cell r="I2120" t="str">
            <v xml:space="preserve">SIDE MIRROR</v>
          </cell>
          <cell r="J2120" t="str">
            <v xml:space="preserve">SIDE MIRROR</v>
          </cell>
          <cell r="K2120">
            <v>18.600000000000001</v>
          </cell>
          <cell r="L2120">
            <v>419</v>
          </cell>
          <cell r="M2120">
            <v>650</v>
          </cell>
        </row>
        <row r="2121">
          <cell r="A2121">
            <v>10366</v>
          </cell>
          <cell r="B2121">
            <v>10366</v>
          </cell>
          <cell r="C2121" t="str">
            <v xml:space="preserve">HIACE VAN (93-94) - BUMPER LAMP - LH</v>
          </cell>
          <cell r="D2121" t="str">
            <v>HIACE/93-BLA-LH</v>
          </cell>
          <cell r="E2121" t="str">
            <v>TY04-0804</v>
          </cell>
          <cell r="G2121" t="str">
            <v>TOYOTA</v>
          </cell>
          <cell r="H2121" t="str">
            <v xml:space="preserve">ANCHUI TINCAI SILK CO. LTD</v>
          </cell>
          <cell r="I2121" t="str">
            <v xml:space="preserve">BUMPER LAMP</v>
          </cell>
          <cell r="J2121" t="str">
            <v xml:space="preserve">BUMPER LAMP</v>
          </cell>
          <cell r="K2121">
            <v>13</v>
          </cell>
          <cell r="L2121">
            <v>333.7</v>
          </cell>
          <cell r="M2121">
            <v>420</v>
          </cell>
        </row>
        <row r="2122">
          <cell r="A2122">
            <v>10365</v>
          </cell>
          <cell r="B2122">
            <v>10365</v>
          </cell>
          <cell r="C2122" t="str">
            <v xml:space="preserve">HIACE VAN (93-94) - BUMPER LAMP - RH</v>
          </cell>
          <cell r="D2122" t="str">
            <v>HIACE/93-BLA-RH</v>
          </cell>
          <cell r="E2122" t="str">
            <v>TY04-0804</v>
          </cell>
          <cell r="G2122" t="str">
            <v>TOYOTA</v>
          </cell>
          <cell r="H2122" t="str">
            <v xml:space="preserve">ANCHUI TINCAI SILK CO. LTD</v>
          </cell>
          <cell r="I2122" t="str">
            <v xml:space="preserve">BUMPER LAMP</v>
          </cell>
          <cell r="J2122" t="str">
            <v xml:space="preserve">BUMPER LAMP</v>
          </cell>
          <cell r="K2122">
            <v>13</v>
          </cell>
          <cell r="L2122">
            <v>333.7</v>
          </cell>
          <cell r="M2122">
            <v>420</v>
          </cell>
        </row>
        <row r="2123">
          <cell r="A2123">
            <v>12538</v>
          </cell>
          <cell r="B2123" t="e">
            <v>#N/A</v>
          </cell>
          <cell r="C2123" t="str">
            <v xml:space="preserve">HIACE VAN (93-94) - BUMPER LAMP (BROKEN) - LH</v>
          </cell>
          <cell r="D2123" t="str">
            <v>HIACE/93-BLA-LH/B</v>
          </cell>
          <cell r="E2123" t="str">
            <v>TY04-0804</v>
          </cell>
          <cell r="G2123" t="str">
            <v>TOYOTA</v>
          </cell>
          <cell r="H2123" t="str">
            <v xml:space="preserve">ANCHUI TINCAI SILK CO. LTD</v>
          </cell>
          <cell r="I2123" t="str">
            <v xml:space="preserve">BUMPER LAMP</v>
          </cell>
          <cell r="J2123" t="str">
            <v xml:space="preserve">BUMPER LAMP</v>
          </cell>
          <cell r="K2123">
            <v>1.54</v>
          </cell>
          <cell r="L2123">
            <v>230</v>
          </cell>
          <cell r="M2123">
            <v>360</v>
          </cell>
        </row>
        <row r="2124">
          <cell r="A2124">
            <v>12537</v>
          </cell>
          <cell r="B2124" t="e">
            <v>#N/A</v>
          </cell>
          <cell r="C2124" t="str">
            <v xml:space="preserve">HIACE VAN (93-94) - BUMPER LAMP (BROKEN) - RH</v>
          </cell>
          <cell r="D2124" t="str">
            <v>HIACE/93-BLA-RH/B</v>
          </cell>
          <cell r="E2124" t="str">
            <v>TY04-0804</v>
          </cell>
          <cell r="G2124" t="str">
            <v>TOYOTA</v>
          </cell>
          <cell r="H2124" t="str">
            <v xml:space="preserve">ANCHUI TINCAI SILK CO. LTD</v>
          </cell>
          <cell r="I2124" t="str">
            <v xml:space="preserve">BUMPER LAMP</v>
          </cell>
          <cell r="J2124" t="str">
            <v xml:space="preserve">BUMPER LAMP</v>
          </cell>
          <cell r="K2124">
            <v>1.54</v>
          </cell>
          <cell r="L2124">
            <v>230</v>
          </cell>
          <cell r="M2124">
            <v>360</v>
          </cell>
        </row>
        <row r="2125">
          <cell r="A2125">
            <v>10407</v>
          </cell>
          <cell r="B2125" t="e">
            <v>#N/A</v>
          </cell>
          <cell r="C2125" t="str">
            <v xml:space="preserve">HIACE VAN (93-94) - BUMPER LAMP (CHROME) - LH</v>
          </cell>
          <cell r="D2125" t="str">
            <v>HIACE/93-BLAC-LH</v>
          </cell>
          <cell r="E2125" t="str">
            <v>TY04-0305-CHROME</v>
          </cell>
          <cell r="G2125" t="str">
            <v>TOYOTA</v>
          </cell>
          <cell r="H2125" t="str">
            <v xml:space="preserve">ANCHUI TINCAI SILK CO. LTD</v>
          </cell>
          <cell r="I2125" t="str">
            <v xml:space="preserve">BUMPER LAMP</v>
          </cell>
          <cell r="J2125" t="str">
            <v xml:space="preserve">BUMPER LAMP</v>
          </cell>
          <cell r="K2125">
            <v>3</v>
          </cell>
          <cell r="L2125">
            <v>469</v>
          </cell>
          <cell r="M2125">
            <v>730</v>
          </cell>
        </row>
        <row r="2126">
          <cell r="A2126">
            <v>10406</v>
          </cell>
          <cell r="B2126" t="e">
            <v>#N/A</v>
          </cell>
          <cell r="C2126" t="str">
            <v xml:space="preserve">HIACE VAN (93-94) - BUMPER LAMP (CHROME) - RH</v>
          </cell>
          <cell r="D2126" t="str">
            <v>HIACE/93-BLAC-RH</v>
          </cell>
          <cell r="E2126" t="str">
            <v>TY04-0305-CHROME</v>
          </cell>
          <cell r="G2126" t="str">
            <v>TOYOTA</v>
          </cell>
          <cell r="H2126" t="str">
            <v xml:space="preserve">ANCHUI TINCAI SILK CO. LTD</v>
          </cell>
          <cell r="I2126" t="str">
            <v xml:space="preserve">BUMPER LAMP</v>
          </cell>
          <cell r="J2126" t="str">
            <v xml:space="preserve">BUMPER LAMP</v>
          </cell>
          <cell r="K2126">
            <v>3</v>
          </cell>
          <cell r="L2126">
            <v>469</v>
          </cell>
          <cell r="M2126">
            <v>730</v>
          </cell>
        </row>
        <row r="2127">
          <cell r="A2127">
            <v>10368</v>
          </cell>
          <cell r="B2127">
            <v>10368</v>
          </cell>
          <cell r="C2127" t="str">
            <v xml:space="preserve">HIACE VAN (93-94) - BUMPER LENS - LH</v>
          </cell>
          <cell r="D2127" t="str">
            <v>HIACE/93-BLS-LH</v>
          </cell>
          <cell r="E2127" t="str">
            <v>00-TY04-0804</v>
          </cell>
          <cell r="G2127" t="str">
            <v>TOYOTA</v>
          </cell>
          <cell r="H2127" t="str">
            <v xml:space="preserve">ANCHUI TINCAI SILK CO. LTD</v>
          </cell>
          <cell r="I2127" t="str">
            <v>LENS</v>
          </cell>
          <cell r="J2127" t="str">
            <v>LENS</v>
          </cell>
          <cell r="K2127">
            <v>3</v>
          </cell>
          <cell r="L2127">
            <v>77.010000000000005</v>
          </cell>
          <cell r="M2127">
            <v>100</v>
          </cell>
        </row>
        <row r="2128">
          <cell r="A2128">
            <v>10367</v>
          </cell>
          <cell r="B2128">
            <v>10367</v>
          </cell>
          <cell r="C2128" t="str">
            <v xml:space="preserve">HIACE VAN (93-94) - BUMPER LENS - RH</v>
          </cell>
          <cell r="D2128" t="str">
            <v>HIACE/93-BLS-RH</v>
          </cell>
          <cell r="E2128" t="str">
            <v>00-TY04-0804</v>
          </cell>
          <cell r="G2128" t="str">
            <v>TOYOTA</v>
          </cell>
          <cell r="H2128" t="str">
            <v xml:space="preserve">ANCHUI TINCAI SILK CO. LTD</v>
          </cell>
          <cell r="I2128" t="str">
            <v>LENS</v>
          </cell>
          <cell r="J2128" t="str">
            <v>LENS</v>
          </cell>
          <cell r="K2128">
            <v>5</v>
          </cell>
          <cell r="L2128">
            <v>95</v>
          </cell>
          <cell r="M2128">
            <v>100</v>
          </cell>
        </row>
        <row r="2129">
          <cell r="A2129">
            <v>12939</v>
          </cell>
          <cell r="B2129" t="e">
            <v>#N/A</v>
          </cell>
          <cell r="C2129" t="str">
            <v xml:space="preserve">HIACE VAN (93-94) - BUMPER LENS (BROKEN) - LH</v>
          </cell>
          <cell r="D2129" t="str">
            <v>HIACE/93-BLS-LH</v>
          </cell>
          <cell r="E2129" t="str">
            <v>00-TY04-0804</v>
          </cell>
          <cell r="G2129" t="str">
            <v>TOYOTA</v>
          </cell>
          <cell r="H2129" t="str">
            <v xml:space="preserve">ANCHUI TINCAI SILK CO. LTD</v>
          </cell>
          <cell r="I2129" t="str">
            <v>LENS</v>
          </cell>
          <cell r="J2129" t="str">
            <v>LENS</v>
          </cell>
          <cell r="K2129">
            <v>0.52</v>
          </cell>
          <cell r="L2129">
            <v>77.290000000000006</v>
          </cell>
          <cell r="M2129">
            <v>120</v>
          </cell>
        </row>
        <row r="2130">
          <cell r="A2130">
            <v>12938</v>
          </cell>
          <cell r="B2130" t="e">
            <v>#N/A</v>
          </cell>
          <cell r="C2130" t="str">
            <v xml:space="preserve">HIACE VAN (93-94) - BUMPER LENS (BROKEN) - RH</v>
          </cell>
          <cell r="D2130" t="str">
            <v>HIACE/93-BLS-RH/B</v>
          </cell>
          <cell r="E2130" t="str">
            <v>00-TY04-0804</v>
          </cell>
          <cell r="G2130" t="str">
            <v>TOYOTA</v>
          </cell>
          <cell r="H2130" t="str">
            <v xml:space="preserve">ANCHUI TINCAI SILK CO. LTD</v>
          </cell>
          <cell r="I2130" t="str">
            <v>LENS</v>
          </cell>
          <cell r="J2130" t="str">
            <v>LENS</v>
          </cell>
          <cell r="K2130">
            <v>0.52</v>
          </cell>
          <cell r="L2130">
            <v>77.290000000000006</v>
          </cell>
          <cell r="M2130">
            <v>120</v>
          </cell>
        </row>
        <row r="2131">
          <cell r="A2131">
            <v>10434</v>
          </cell>
          <cell r="B2131" t="e">
            <v>#N/A</v>
          </cell>
          <cell r="C2131" t="str">
            <v xml:space="preserve">HIACE VAN (93-94) - CHAIR HANDLE</v>
          </cell>
          <cell r="D2131" t="str">
            <v>HIACE/93-CH</v>
          </cell>
          <cell r="E2131" t="str">
            <v>TY04-1235</v>
          </cell>
          <cell r="G2131" t="str">
            <v>TOYOTA</v>
          </cell>
          <cell r="H2131" t="str">
            <v xml:space="preserve">ANCHUI TINCAI SILK CO. LTD</v>
          </cell>
          <cell r="I2131" t="str">
            <v>HANDLES</v>
          </cell>
          <cell r="J2131" t="str">
            <v>HANDLES</v>
          </cell>
          <cell r="K2131">
            <v>0.32</v>
          </cell>
          <cell r="L2131">
            <v>50</v>
          </cell>
          <cell r="M2131">
            <v>80</v>
          </cell>
        </row>
        <row r="2132">
          <cell r="A2132">
            <v>10415</v>
          </cell>
          <cell r="B2132" t="e">
            <v>#N/A</v>
          </cell>
          <cell r="C2132" t="str">
            <v xml:space="preserve">HIACE VAN (93-94) - CLASS HANDLE</v>
          </cell>
          <cell r="D2132" t="str">
            <v>HIACE/93-CH</v>
          </cell>
          <cell r="E2132" t="str">
            <v>TY04-1249D</v>
          </cell>
          <cell r="G2132" t="str">
            <v>TOYOTA</v>
          </cell>
          <cell r="H2132" t="str">
            <v xml:space="preserve">ANCHUI TINCAI SILK CO. LTD</v>
          </cell>
          <cell r="I2132" t="str">
            <v>HANDLES</v>
          </cell>
          <cell r="J2132" t="str">
            <v>HANDLES</v>
          </cell>
          <cell r="K2132">
            <v>0.74</v>
          </cell>
          <cell r="L2132">
            <v>116</v>
          </cell>
          <cell r="M2132">
            <v>180</v>
          </cell>
        </row>
        <row r="2133">
          <cell r="A2133">
            <v>10362</v>
          </cell>
          <cell r="B2133">
            <v>10362</v>
          </cell>
          <cell r="C2133" t="str">
            <v xml:space="preserve">HIACE VAN (93-94) - CORNER LAMP - LH</v>
          </cell>
          <cell r="D2133" t="str">
            <v>HIACE/93-CLA-LH</v>
          </cell>
          <cell r="E2133" t="str">
            <v>MZ01-26003</v>
          </cell>
          <cell r="G2133" t="str">
            <v>TOYOTA</v>
          </cell>
          <cell r="H2133" t="str">
            <v xml:space="preserve">JIANGSU ZISUDE LAMPS TECHNOLOGY CO. LTD</v>
          </cell>
          <cell r="I2133" t="str">
            <v xml:space="preserve">CORNER LAMP</v>
          </cell>
          <cell r="J2133" t="str">
            <v xml:space="preserve">CORNER LAMP</v>
          </cell>
          <cell r="K2133">
            <v>13</v>
          </cell>
          <cell r="L2133">
            <v>339</v>
          </cell>
          <cell r="M2133">
            <v>410</v>
          </cell>
        </row>
        <row r="2134">
          <cell r="A2134">
            <v>10361</v>
          </cell>
          <cell r="B2134">
            <v>10361</v>
          </cell>
          <cell r="C2134" t="str">
            <v xml:space="preserve">HIACE VAN (93-94) - CORNER LAMP - RH</v>
          </cell>
          <cell r="D2134" t="str">
            <v>HIACE/93-CLA-RH</v>
          </cell>
          <cell r="E2134" t="str">
            <v>MZ01-26003</v>
          </cell>
          <cell r="G2134" t="str">
            <v>TOYOTA</v>
          </cell>
          <cell r="H2134" t="str">
            <v xml:space="preserve">JIANGSU ZISUDE LAMPS TECHNOLOGY CO. LTD</v>
          </cell>
          <cell r="I2134" t="str">
            <v xml:space="preserve">CORNER LAMP</v>
          </cell>
          <cell r="J2134" t="str">
            <v xml:space="preserve">CORNER LAMP</v>
          </cell>
          <cell r="K2134">
            <v>13</v>
          </cell>
          <cell r="L2134">
            <v>339</v>
          </cell>
          <cell r="M2134">
            <v>410</v>
          </cell>
        </row>
        <row r="2135">
          <cell r="A2135">
            <v>12967</v>
          </cell>
          <cell r="B2135" t="e">
            <v>#N/A</v>
          </cell>
          <cell r="C2135" t="str">
            <v xml:space="preserve">HIACE VAN (93-94) - CORNER LAMP (BROKEN) - RH</v>
          </cell>
          <cell r="D2135" t="str">
            <v>HIACE/93-CLA-RH</v>
          </cell>
          <cell r="E2135" t="str">
            <v>MZ01-26003</v>
          </cell>
          <cell r="G2135" t="str">
            <v>TOYOTA</v>
          </cell>
          <cell r="H2135" t="str">
            <v xml:space="preserve">JIANGSU ZISUDE LAMPS TECHNOLOGY CO. LTD</v>
          </cell>
          <cell r="I2135" t="str">
            <v xml:space="preserve">CORNER LAMP</v>
          </cell>
          <cell r="J2135" t="str">
            <v xml:space="preserve">CORNER LAMP</v>
          </cell>
          <cell r="K2135">
            <v>1.4</v>
          </cell>
          <cell r="L2135" t="str">
            <v xml:space="preserve">Stock from Automan</v>
          </cell>
          <cell r="M2135">
            <v>370</v>
          </cell>
        </row>
        <row r="2136">
          <cell r="A2136">
            <v>10405</v>
          </cell>
          <cell r="B2136">
            <v>10405</v>
          </cell>
          <cell r="C2136" t="str">
            <v xml:space="preserve">HIACE VAN (93-94) - CORNER LAMP (CHROME) - LH</v>
          </cell>
          <cell r="D2136" t="str">
            <v>HIACE/93-CLAC-LH</v>
          </cell>
          <cell r="E2136" t="str">
            <v>TY04-0803B</v>
          </cell>
          <cell r="G2136" t="str">
            <v>TOYOTA</v>
          </cell>
          <cell r="H2136" t="str">
            <v xml:space="preserve">ANCHUI TINCAI SILK CO. LTD</v>
          </cell>
          <cell r="I2136" t="str">
            <v xml:space="preserve">CORNER LAMP</v>
          </cell>
          <cell r="J2136" t="str">
            <v xml:space="preserve">CORNER LAMP</v>
          </cell>
          <cell r="K2136">
            <v>2.7</v>
          </cell>
          <cell r="L2136">
            <v>422</v>
          </cell>
          <cell r="M2136">
            <v>650</v>
          </cell>
        </row>
        <row r="2137">
          <cell r="A2137">
            <v>10404</v>
          </cell>
          <cell r="B2137" t="e">
            <v>#N/A</v>
          </cell>
          <cell r="C2137" t="str">
            <v xml:space="preserve">HIACE VAN (93-94) - CORNER LAMP (CHROME) - RH</v>
          </cell>
          <cell r="D2137" t="str">
            <v>HIACE/93-CLAC-RH</v>
          </cell>
          <cell r="E2137" t="str">
            <v>TY04-0803B</v>
          </cell>
          <cell r="G2137" t="str">
            <v>TOYOTA</v>
          </cell>
          <cell r="H2137" t="str">
            <v xml:space="preserve">ANCHUI TINCAI SILK CO. LTD</v>
          </cell>
          <cell r="I2137" t="str">
            <v xml:space="preserve">CORNER LAMP</v>
          </cell>
          <cell r="J2137" t="str">
            <v xml:space="preserve">CORNER LAMP</v>
          </cell>
          <cell r="K2137">
            <v>2.7</v>
          </cell>
          <cell r="L2137">
            <v>422</v>
          </cell>
          <cell r="M2137">
            <v>650</v>
          </cell>
        </row>
        <row r="2138">
          <cell r="A2138">
            <v>11169</v>
          </cell>
          <cell r="B2138" t="e">
            <v>#N/A</v>
          </cell>
          <cell r="C2138" t="str">
            <v xml:space="preserve">HIACE VAN (93-94) - CORNER LAMP (CRYSTAL) - LH</v>
          </cell>
          <cell r="D2138" t="str">
            <v>HIACE/93-CLAC-LH</v>
          </cell>
          <cell r="E2138" t="str">
            <v>TY04-0803C</v>
          </cell>
          <cell r="G2138" t="str">
            <v>TOYOTA</v>
          </cell>
          <cell r="H2138" t="str">
            <v xml:space="preserve">ANCHUI TINCAI SILK CO. LTD</v>
          </cell>
          <cell r="I2138" t="str">
            <v xml:space="preserve">CORNER LAMP</v>
          </cell>
          <cell r="J2138" t="str">
            <v xml:space="preserve">CORNER LAMP</v>
          </cell>
          <cell r="K2138">
            <v>2.5</v>
          </cell>
          <cell r="L2138">
            <v>391</v>
          </cell>
          <cell r="M2138">
            <v>610</v>
          </cell>
        </row>
        <row r="2139">
          <cell r="A2139">
            <v>11168</v>
          </cell>
          <cell r="B2139" t="e">
            <v>#N/A</v>
          </cell>
          <cell r="C2139" t="str">
            <v xml:space="preserve">HIACE VAN (93-94) - CORNER LAMP (CRYSTAL) - RH</v>
          </cell>
          <cell r="D2139" t="str">
            <v>HIACE/93-CLAC-RH</v>
          </cell>
          <cell r="E2139" t="str">
            <v>TY04-0803C</v>
          </cell>
          <cell r="G2139" t="str">
            <v>TOYOTA</v>
          </cell>
          <cell r="H2139" t="str">
            <v xml:space="preserve">ANCHUI TINCAI SILK CO. LTD</v>
          </cell>
          <cell r="I2139" t="str">
            <v xml:space="preserve">CORNER LAMP</v>
          </cell>
          <cell r="J2139" t="str">
            <v xml:space="preserve">CORNER LAMP</v>
          </cell>
          <cell r="K2139">
            <v>2.5</v>
          </cell>
          <cell r="L2139">
            <v>391</v>
          </cell>
          <cell r="M2139">
            <v>610</v>
          </cell>
        </row>
        <row r="2140">
          <cell r="A2140">
            <v>12568</v>
          </cell>
          <cell r="B2140" t="e">
            <v>#N/A</v>
          </cell>
          <cell r="C2140" t="str">
            <v xml:space="preserve">HIACE VAN (93-94) - CORNER LENS  (BROKEN) - LH</v>
          </cell>
          <cell r="D2140" t="str">
            <v>HIACE/93-CLS-LH/B</v>
          </cell>
          <cell r="E2140" t="str">
            <v>00-TY04-0803</v>
          </cell>
          <cell r="G2140" t="str">
            <v>TOYOTA</v>
          </cell>
          <cell r="H2140" t="str">
            <v xml:space="preserve">ANCHUI TINCAI SILK CO. LTD</v>
          </cell>
          <cell r="I2140" t="str">
            <v>LENS</v>
          </cell>
          <cell r="J2140" t="str">
            <v>LENS</v>
          </cell>
          <cell r="K2140">
            <v>0.32</v>
          </cell>
          <cell r="L2140">
            <v>48</v>
          </cell>
          <cell r="M2140">
            <v>70</v>
          </cell>
        </row>
        <row r="2141">
          <cell r="A2141">
            <v>12567</v>
          </cell>
          <cell r="B2141" t="e">
            <v>#N/A</v>
          </cell>
          <cell r="C2141" t="str">
            <v xml:space="preserve">HIACE VAN (93-94) - CORNER LENS  (BROKEN) - RH</v>
          </cell>
          <cell r="D2141" t="str">
            <v>HIACE/93-CLS-RH/B</v>
          </cell>
          <cell r="E2141" t="str">
            <v>00-TY04-0803</v>
          </cell>
          <cell r="G2141" t="str">
            <v>TOYOTA</v>
          </cell>
          <cell r="H2141" t="str">
            <v xml:space="preserve">ANCHUI TINCAI SILK CO. LTD</v>
          </cell>
          <cell r="I2141" t="str">
            <v>LENS</v>
          </cell>
          <cell r="J2141" t="str">
            <v>LENS</v>
          </cell>
          <cell r="K2141">
            <v>0.32</v>
          </cell>
          <cell r="L2141">
            <v>48</v>
          </cell>
          <cell r="M2141">
            <v>70</v>
          </cell>
        </row>
        <row r="2142">
          <cell r="A2142">
            <v>10364</v>
          </cell>
          <cell r="B2142">
            <v>10364</v>
          </cell>
          <cell r="C2142" t="str">
            <v xml:space="preserve">HIACE VAN (93-94) - CORNER LENS - LH</v>
          </cell>
          <cell r="D2142" t="str">
            <v>HIACE/93-CLS-LH</v>
          </cell>
          <cell r="E2142" t="str">
            <v>MZ01-26003-00</v>
          </cell>
          <cell r="G2142" t="str">
            <v>TOYOTA</v>
          </cell>
          <cell r="H2142" t="str">
            <v xml:space="preserve">JIANGSU ZISUDE LAMPS TECHNOLOGY CO. LTD</v>
          </cell>
          <cell r="I2142" t="str">
            <v>LENS</v>
          </cell>
          <cell r="J2142" t="str">
            <v>LENS</v>
          </cell>
          <cell r="K2142">
            <v>3</v>
          </cell>
          <cell r="L2142">
            <v>77.010000000000005</v>
          </cell>
          <cell r="M2142">
            <v>100</v>
          </cell>
        </row>
        <row r="2143">
          <cell r="A2143">
            <v>10363</v>
          </cell>
          <cell r="B2143">
            <v>10363</v>
          </cell>
          <cell r="C2143" t="str">
            <v xml:space="preserve">HIACE VAN (93-94) - CORNER LENS - RH</v>
          </cell>
          <cell r="D2143" t="str">
            <v>HIACE/93-CLS-RH</v>
          </cell>
          <cell r="E2143" t="str">
            <v>MZ01-26003-00</v>
          </cell>
          <cell r="G2143" t="str">
            <v>TOYOTA</v>
          </cell>
          <cell r="H2143" t="str">
            <v xml:space="preserve">JIANGSU ZISUDE LAMPS TECHNOLOGY CO. LTD</v>
          </cell>
          <cell r="I2143" t="str">
            <v>LENS</v>
          </cell>
          <cell r="J2143" t="str">
            <v>LENS</v>
          </cell>
          <cell r="K2143">
            <v>3</v>
          </cell>
          <cell r="L2143">
            <v>77.010000000000005</v>
          </cell>
          <cell r="M2143">
            <v>100</v>
          </cell>
        </row>
        <row r="2144">
          <cell r="A2144">
            <v>10424</v>
          </cell>
          <cell r="B2144" t="e">
            <v>#N/A</v>
          </cell>
          <cell r="C2144" t="str">
            <v xml:space="preserve">HIACE VAN (93-94) - DOOR STRIP - LH</v>
          </cell>
          <cell r="D2144" t="str">
            <v>HIACE/93-DS-LH</v>
          </cell>
          <cell r="E2144" t="str">
            <v>TY04-1222</v>
          </cell>
          <cell r="G2144" t="str">
            <v>TOYOTA</v>
          </cell>
          <cell r="H2144" t="str">
            <v xml:space="preserve">ANCHUI TINCAI SILK CO. LTD</v>
          </cell>
          <cell r="I2144" t="str">
            <v xml:space="preserve">CORNER PANELS &amp; DOOR GARNISH</v>
          </cell>
          <cell r="J2144" t="str">
            <v xml:space="preserve">CORNER PANELS &amp; DOOR GARNISH</v>
          </cell>
          <cell r="K2144">
            <v>3</v>
          </cell>
          <cell r="L2144">
            <v>469</v>
          </cell>
          <cell r="M2144">
            <v>730</v>
          </cell>
        </row>
        <row r="2145">
          <cell r="A2145">
            <v>10423</v>
          </cell>
          <cell r="B2145" t="e">
            <v>#N/A</v>
          </cell>
          <cell r="C2145" t="str">
            <v xml:space="preserve">HIACE VAN (93-94) - DOOR STRIP - RH</v>
          </cell>
          <cell r="D2145" t="str">
            <v>HIACE/93-DS-RH</v>
          </cell>
          <cell r="E2145" t="str">
            <v>TY04-1222</v>
          </cell>
          <cell r="G2145" t="str">
            <v>TOYOTA</v>
          </cell>
          <cell r="H2145" t="str">
            <v xml:space="preserve">ANCHUI TINCAI SILK CO. LTD</v>
          </cell>
          <cell r="I2145" t="str">
            <v xml:space="preserve">CORNER PANELS &amp; DOOR GARNISH</v>
          </cell>
          <cell r="J2145" t="str">
            <v xml:space="preserve">CORNER PANELS &amp; DOOR GARNISH</v>
          </cell>
          <cell r="K2145">
            <v>3</v>
          </cell>
          <cell r="L2145">
            <v>469</v>
          </cell>
          <cell r="M2145">
            <v>730</v>
          </cell>
        </row>
        <row r="2146">
          <cell r="A2146">
            <v>10422</v>
          </cell>
          <cell r="B2146" t="e">
            <v>#N/A</v>
          </cell>
          <cell r="C2146" t="str">
            <v xml:space="preserve">HIACE VAN (93-94) - FAN (7PCS)</v>
          </cell>
          <cell r="D2146" t="str">
            <v>HIACE/93-FAN</v>
          </cell>
          <cell r="E2146" t="str">
            <v>TY04-1208-02</v>
          </cell>
          <cell r="G2146" t="str">
            <v>TOYOTA</v>
          </cell>
          <cell r="H2146" t="str">
            <v xml:space="preserve">ANCHUI TINCAI SILK CO. LTD</v>
          </cell>
          <cell r="I2146" t="str">
            <v xml:space="preserve">RADIATOR PANEL</v>
          </cell>
          <cell r="J2146" t="str">
            <v xml:space="preserve">RADIATOR PANEL</v>
          </cell>
          <cell r="K2146">
            <v>10</v>
          </cell>
          <cell r="L2146">
            <v>1563</v>
          </cell>
          <cell r="M2146">
            <v>2420</v>
          </cell>
        </row>
        <row r="2147">
          <cell r="A2147">
            <v>10432</v>
          </cell>
          <cell r="B2147" t="e">
            <v>#N/A</v>
          </cell>
          <cell r="C2147" t="str">
            <v xml:space="preserve">HIACE VAN (93-94) - FAN SHROUD</v>
          </cell>
          <cell r="D2147" t="str">
            <v>HIACE/93-FS</v>
          </cell>
          <cell r="E2147" t="str">
            <v>TY04-1209</v>
          </cell>
          <cell r="G2147" t="str">
            <v>TOYOTA</v>
          </cell>
          <cell r="H2147" t="str">
            <v xml:space="preserve">ANCHUI TINCAI SILK CO. LTD</v>
          </cell>
          <cell r="I2147" t="str">
            <v xml:space="preserve">RADIATOR PANEL</v>
          </cell>
          <cell r="J2147" t="str">
            <v xml:space="preserve">RADIATOR PANEL</v>
          </cell>
          <cell r="K2147">
            <v>2.84</v>
          </cell>
          <cell r="L2147">
            <v>444</v>
          </cell>
          <cell r="M2147">
            <v>690</v>
          </cell>
        </row>
        <row r="2148">
          <cell r="A2148">
            <v>10378</v>
          </cell>
          <cell r="B2148">
            <v>10378</v>
          </cell>
          <cell r="C2148" t="str">
            <v xml:space="preserve">HIACE VAN (93-94) - FOG LAMP - LH</v>
          </cell>
          <cell r="D2148" t="str">
            <v>HIACE/93-FLA-LH</v>
          </cell>
          <cell r="E2148" t="str">
            <v>TY04-1404</v>
          </cell>
          <cell r="G2148" t="str">
            <v>TOYOTA</v>
          </cell>
          <cell r="H2148" t="str">
            <v xml:space="preserve">ANCHUI TINCAI SILK CO. LTD</v>
          </cell>
          <cell r="I2148" t="str">
            <v xml:space="preserve">FOG LAMP</v>
          </cell>
          <cell r="J2148" t="str">
            <v xml:space="preserve">FOG LAMP</v>
          </cell>
          <cell r="K2148">
            <v>13.2</v>
          </cell>
          <cell r="L2148">
            <v>337</v>
          </cell>
          <cell r="M2148">
            <v>400</v>
          </cell>
        </row>
        <row r="2149">
          <cell r="A2149">
            <v>10377</v>
          </cell>
          <cell r="B2149">
            <v>10377</v>
          </cell>
          <cell r="C2149" t="str">
            <v xml:space="preserve">HIACE VAN (93-94) - FOG LAMP - RH</v>
          </cell>
          <cell r="D2149" t="str">
            <v>HIACE/93-FLA-RH</v>
          </cell>
          <cell r="E2149" t="str">
            <v>TY04-1404</v>
          </cell>
          <cell r="G2149" t="str">
            <v>TOYOTA</v>
          </cell>
          <cell r="H2149" t="str">
            <v xml:space="preserve">ANCHUI TINCAI SILK CO. LTD</v>
          </cell>
          <cell r="I2149" t="str">
            <v xml:space="preserve">FOG LAMP</v>
          </cell>
          <cell r="J2149" t="str">
            <v xml:space="preserve">FOG LAMP</v>
          </cell>
          <cell r="K2149">
            <v>13.2</v>
          </cell>
          <cell r="L2149">
            <v>337</v>
          </cell>
          <cell r="M2149">
            <v>400</v>
          </cell>
        </row>
        <row r="2150">
          <cell r="A2150">
            <v>10421</v>
          </cell>
          <cell r="B2150">
            <v>10421</v>
          </cell>
          <cell r="C2150" t="str">
            <v xml:space="preserve">HIACE VAN (93-94) - FOG LAMP COVER - LH</v>
          </cell>
          <cell r="D2150" t="str">
            <v>HIACE/93-FLC-LH</v>
          </cell>
          <cell r="E2150" t="str">
            <v>MX-161</v>
          </cell>
          <cell r="G2150" t="str">
            <v>TOYOTA</v>
          </cell>
          <cell r="H2150" t="str">
            <v xml:space="preserve"> JIANGSU HAISHI AUTOMOTIVE COMPONENTS CO.,LTD</v>
          </cell>
          <cell r="I2150" t="str">
            <v xml:space="preserve">FOG LAMP</v>
          </cell>
          <cell r="J2150" t="str">
            <v xml:space="preserve">FOG LAMP</v>
          </cell>
          <cell r="K2150">
            <v>0.65</v>
          </cell>
          <cell r="L2150">
            <v>102</v>
          </cell>
          <cell r="M2150">
            <v>160</v>
          </cell>
        </row>
        <row r="2151">
          <cell r="A2151">
            <v>10420</v>
          </cell>
          <cell r="B2151">
            <v>10420</v>
          </cell>
          <cell r="C2151" t="str">
            <v xml:space="preserve">HIACE VAN (93-94) - FOG LAMP COVER - RH</v>
          </cell>
          <cell r="D2151" t="str">
            <v>HIACE/93-FLC-RH</v>
          </cell>
          <cell r="E2151" t="str">
            <v>MX-161</v>
          </cell>
          <cell r="G2151" t="str">
            <v>TOYOTA</v>
          </cell>
          <cell r="H2151" t="str">
            <v xml:space="preserve"> JIANGSU HAISHI AUTOMOTIVE COMPONENTS CO.,LTD</v>
          </cell>
          <cell r="I2151" t="str">
            <v xml:space="preserve">FOG LAMP</v>
          </cell>
          <cell r="J2151" t="str">
            <v xml:space="preserve">FOG LAMP</v>
          </cell>
          <cell r="K2151">
            <v>0.65</v>
          </cell>
          <cell r="L2151">
            <v>102</v>
          </cell>
          <cell r="M2151">
            <v>160</v>
          </cell>
        </row>
        <row r="2152">
          <cell r="A2152">
            <v>10387</v>
          </cell>
          <cell r="B2152">
            <v>10387</v>
          </cell>
          <cell r="C2152" t="str">
            <v xml:space="preserve">HIACE VAN (93-94) - FRONT BUMPER </v>
          </cell>
          <cell r="D2152" t="str">
            <v>HIACE/93-BPRF</v>
          </cell>
          <cell r="E2152" t="str">
            <v>TY04-0807</v>
          </cell>
          <cell r="G2152" t="str">
            <v>TOYOTA</v>
          </cell>
          <cell r="H2152" t="str">
            <v xml:space="preserve"> JIANGSU HAISHI AUTOMOTIVE COMPONENTS CO.,LTD</v>
          </cell>
          <cell r="I2152" t="str">
            <v>BUMPER</v>
          </cell>
          <cell r="J2152" t="str">
            <v>BUMPER</v>
          </cell>
          <cell r="K2152">
            <v>58.5</v>
          </cell>
          <cell r="L2152">
            <v>1591</v>
          </cell>
          <cell r="M2152">
            <v>2390</v>
          </cell>
        </row>
        <row r="2153">
          <cell r="A2153">
            <v>14057</v>
          </cell>
          <cell r="B2153" t="e">
            <v>#N/A</v>
          </cell>
          <cell r="C2153" t="str">
            <v xml:space="preserve">HIACE VAN (93-94) - FRONT BUMPER (BRACKET BROKEN)</v>
          </cell>
          <cell r="D2153" t="str">
            <v>HIACE/93-BPRF</v>
          </cell>
          <cell r="E2153" t="str">
            <v>TY04-0807</v>
          </cell>
          <cell r="G2153" t="str">
            <v>TOYOTA</v>
          </cell>
          <cell r="H2153" t="str">
            <v xml:space="preserve"> JIANGSU HAISHI AUTOMOTIVE COMPONENTS CO.,LTD</v>
          </cell>
          <cell r="I2153" t="str">
            <v>BUMPER</v>
          </cell>
          <cell r="K2153">
            <v>58.5</v>
          </cell>
          <cell r="L2153">
            <v>0</v>
          </cell>
          <cell r="M2153">
            <v>1500</v>
          </cell>
        </row>
        <row r="2154">
          <cell r="A2154">
            <v>12534</v>
          </cell>
          <cell r="B2154" t="e">
            <v>#N/A</v>
          </cell>
          <cell r="C2154" t="str">
            <v xml:space="preserve">HIACE VAN (93-94) - FRONT BUMPER (BROKEN)</v>
          </cell>
          <cell r="D2154" t="str">
            <v>HIACE/93-BPRF/B</v>
          </cell>
          <cell r="E2154" t="str">
            <v>TY04-0807</v>
          </cell>
          <cell r="G2154" t="str">
            <v>TOYOTA</v>
          </cell>
          <cell r="H2154" t="str">
            <v xml:space="preserve"> JIANGSU HAISHI AUTOMOTIVE COMPONENTS CO.,LTD</v>
          </cell>
          <cell r="I2154" t="str">
            <v>BUMPER</v>
          </cell>
          <cell r="J2154" t="str">
            <v>BUMPER</v>
          </cell>
          <cell r="K2154">
            <v>8.4700000000000006</v>
          </cell>
          <cell r="L2154">
            <v>1265</v>
          </cell>
          <cell r="M2154">
            <v>1960</v>
          </cell>
        </row>
        <row r="2155">
          <cell r="A2155">
            <v>11190</v>
          </cell>
          <cell r="B2155" t="e">
            <v>#N/A</v>
          </cell>
          <cell r="C2155" t="str">
            <v xml:space="preserve">HIACE VAN (93-94) - FRONT BUMPER (OLD MODEL) - LH50</v>
          </cell>
          <cell r="D2155" t="str">
            <v>HIACE/94-BPRFOM</v>
          </cell>
          <cell r="G2155" t="str">
            <v>TOYOTA</v>
          </cell>
          <cell r="I2155" t="str">
            <v>BUMPER</v>
          </cell>
          <cell r="J2155" t="str">
            <v>BUMPER</v>
          </cell>
          <cell r="K2155">
            <v>5.24</v>
          </cell>
          <cell r="L2155">
            <v>819</v>
          </cell>
          <cell r="M2155">
            <v>1270</v>
          </cell>
        </row>
        <row r="2156">
          <cell r="A2156">
            <v>10431</v>
          </cell>
          <cell r="B2156" t="e">
            <v>#N/A</v>
          </cell>
          <cell r="C2156" t="str">
            <v xml:space="preserve">HIACE VAN (93-94) - FRONT BUMPER SUPPORT</v>
          </cell>
          <cell r="D2156" t="str">
            <v>HIACE/93-FBS</v>
          </cell>
          <cell r="E2156" t="str">
            <v>TY04-1207-01</v>
          </cell>
          <cell r="G2156" t="str">
            <v>TOYOTA</v>
          </cell>
          <cell r="H2156" t="str">
            <v xml:space="preserve">ANCHUI TINCAI SILK CO. LTD</v>
          </cell>
          <cell r="I2156" t="str">
            <v>BUMPER</v>
          </cell>
          <cell r="J2156" t="str">
            <v>BUMPER</v>
          </cell>
          <cell r="K2156">
            <v>0.33</v>
          </cell>
          <cell r="L2156">
            <v>52</v>
          </cell>
          <cell r="M2156">
            <v>80</v>
          </cell>
        </row>
        <row r="2157">
          <cell r="A2157">
            <v>10413</v>
          </cell>
          <cell r="B2157">
            <v>10413</v>
          </cell>
          <cell r="C2157" t="str">
            <v xml:space="preserve">HIACE VAN (93-94) - FRONT DOOR STEPPER - LH</v>
          </cell>
          <cell r="D2157" t="str">
            <v>HIACE/93-FDS-LH</v>
          </cell>
          <cell r="E2157" t="str">
            <v>TY04-1248</v>
          </cell>
          <cell r="G2157" t="str">
            <v>TOYOTA</v>
          </cell>
          <cell r="H2157" t="str">
            <v xml:space="preserve">ANCHUI TINCAI SILK CO. LTD</v>
          </cell>
          <cell r="I2157" t="str">
            <v xml:space="preserve">CORNER PANELS &amp; DOOR GARNISH</v>
          </cell>
          <cell r="J2157" t="str">
            <v xml:space="preserve">CORNER PANELS &amp; DOOR GARNISH</v>
          </cell>
          <cell r="K2157">
            <v>0.42</v>
          </cell>
          <cell r="L2157">
            <v>66</v>
          </cell>
          <cell r="M2157">
            <v>100</v>
          </cell>
        </row>
        <row r="2158">
          <cell r="A2158">
            <v>10412</v>
          </cell>
          <cell r="B2158">
            <v>10412</v>
          </cell>
          <cell r="C2158" t="str">
            <v xml:space="preserve">HIACE VAN (93-94) - FRONT DOOR STEPPER - RH</v>
          </cell>
          <cell r="D2158" t="str">
            <v>HIACE/93-FDS-RH</v>
          </cell>
          <cell r="E2158" t="str">
            <v>TY04-1248</v>
          </cell>
          <cell r="G2158" t="str">
            <v>TOYOTA</v>
          </cell>
          <cell r="H2158" t="str">
            <v xml:space="preserve">ANCHUI TINCAI SILK CO. LTD</v>
          </cell>
          <cell r="I2158" t="str">
            <v xml:space="preserve">CORNER PANELS &amp; DOOR GARNISH</v>
          </cell>
          <cell r="J2158" t="str">
            <v xml:space="preserve">CORNER PANELS &amp; DOOR GARNISH</v>
          </cell>
          <cell r="K2158">
            <v>0.42</v>
          </cell>
          <cell r="L2158">
            <v>66</v>
          </cell>
          <cell r="M2158">
            <v>100</v>
          </cell>
        </row>
        <row r="2159">
          <cell r="A2159">
            <v>10388</v>
          </cell>
          <cell r="B2159">
            <v>10388</v>
          </cell>
          <cell r="C2159" t="str">
            <v xml:space="preserve">HIACE VAN (93-94) - GRILL</v>
          </cell>
          <cell r="D2159" t="str">
            <v>HIACE/93-GRL</v>
          </cell>
          <cell r="E2159" t="str">
            <v>TY04-0811A</v>
          </cell>
          <cell r="G2159" t="str">
            <v>TOYOTA</v>
          </cell>
          <cell r="H2159" t="str">
            <v xml:space="preserve">ANCHUI TINCAI SILK CO. LTD</v>
          </cell>
          <cell r="I2159" t="str">
            <v>GRILL</v>
          </cell>
          <cell r="K2159">
            <v>35</v>
          </cell>
          <cell r="L2159">
            <v>813.75</v>
          </cell>
          <cell r="M2159">
            <v>1150</v>
          </cell>
        </row>
        <row r="2160">
          <cell r="A2160">
            <v>12530</v>
          </cell>
          <cell r="B2160" t="e">
            <v>#N/A</v>
          </cell>
          <cell r="C2160" t="str">
            <v xml:space="preserve">HIACE VAN (93-94) - GRILL (BROKEN)</v>
          </cell>
          <cell r="D2160" t="str">
            <v>HIACE/93-GRL/B</v>
          </cell>
          <cell r="E2160" t="str">
            <v>MX-150</v>
          </cell>
          <cell r="F2160" t="str">
            <v xml:space="preserve">HIACE VAN (93-94)</v>
          </cell>
          <cell r="G2160" t="str">
            <v>TOYOTA</v>
          </cell>
          <cell r="H2160" t="str">
            <v xml:space="preserve"> JIANGSU HAISHI AUTOMOTIVE COMPONENTS CO.,LTD</v>
          </cell>
          <cell r="I2160" t="str">
            <v>GRILL</v>
          </cell>
          <cell r="J2160" t="str">
            <v>GRILL</v>
          </cell>
          <cell r="K2160">
            <v>5.08</v>
          </cell>
          <cell r="L2160">
            <v>759</v>
          </cell>
          <cell r="M2160">
            <v>1180</v>
          </cell>
        </row>
        <row r="2161">
          <cell r="A2161">
            <v>12555</v>
          </cell>
          <cell r="B2161" t="e">
            <v>#N/A</v>
          </cell>
          <cell r="C2161" t="str">
            <v xml:space="preserve">HIACE VAN (93-94) - HAND BRAKE CABLE</v>
          </cell>
          <cell r="D2161" t="str">
            <v>HIACE/93-BRC</v>
          </cell>
          <cell r="G2161" t="str">
            <v>TOYOTA</v>
          </cell>
          <cell r="I2161" t="str">
            <v>MECHANICAL</v>
          </cell>
          <cell r="J2161" t="str">
            <v>MECHANICAL</v>
          </cell>
          <cell r="K2161">
            <v>0</v>
          </cell>
          <cell r="L2161">
            <v>850</v>
          </cell>
          <cell r="M2161">
            <v>1320</v>
          </cell>
        </row>
        <row r="2162">
          <cell r="A2162">
            <v>13785</v>
          </cell>
          <cell r="B2162" t="e">
            <v>#N/A</v>
          </cell>
          <cell r="C2162" t="str">
            <v xml:space="preserve">HIACE VAN (93-94) - HEAD GLASS  - LH</v>
          </cell>
          <cell r="D2162" t="str">
            <v>HIACE/93-HGS-LH</v>
          </cell>
          <cell r="E2162" t="str">
            <v xml:space="preserve">SI 9317</v>
          </cell>
          <cell r="G2162" t="str">
            <v xml:space="preserve">TOYOTA </v>
          </cell>
          <cell r="H2162" t="str">
            <v xml:space="preserve">SUN IMPEX </v>
          </cell>
          <cell r="I2162" t="str">
            <v xml:space="preserve">HEAD GLASS</v>
          </cell>
          <cell r="J2162" t="str">
            <v xml:space="preserve">HEAD GLASS</v>
          </cell>
          <cell r="K2162">
            <v>1.24</v>
          </cell>
          <cell r="L2162">
            <v>194</v>
          </cell>
          <cell r="M2162">
            <v>300</v>
          </cell>
        </row>
        <row r="2163">
          <cell r="A2163">
            <v>13784</v>
          </cell>
          <cell r="B2163" t="e">
            <v>#N/A</v>
          </cell>
          <cell r="C2163" t="str">
            <v xml:space="preserve">HIACE VAN (93-94) - HEAD GLASS  - RH</v>
          </cell>
          <cell r="D2163" t="str">
            <v>HIACE/93-HGS-RH</v>
          </cell>
          <cell r="E2163" t="str">
            <v xml:space="preserve">SI 9317</v>
          </cell>
          <cell r="G2163" t="str">
            <v xml:space="preserve">TOYOTA </v>
          </cell>
          <cell r="H2163" t="str">
            <v xml:space="preserve">SUN IMPEX </v>
          </cell>
          <cell r="I2163" t="str">
            <v xml:space="preserve">HEAD GLASS</v>
          </cell>
          <cell r="J2163" t="str">
            <v xml:space="preserve">HEAD GLASS</v>
          </cell>
          <cell r="K2163">
            <v>1.24</v>
          </cell>
          <cell r="L2163">
            <v>194</v>
          </cell>
          <cell r="M2163">
            <v>300</v>
          </cell>
        </row>
        <row r="2164">
          <cell r="A2164">
            <v>12356</v>
          </cell>
          <cell r="B2164" t="e">
            <v>#N/A</v>
          </cell>
          <cell r="C2164" t="str">
            <v xml:space="preserve">HIACE VAN (93-94) - HEAD GLASS (BROKEN) - LH</v>
          </cell>
          <cell r="D2164" t="str">
            <v>HIACE/93-HGS-LH</v>
          </cell>
          <cell r="E2164" t="str">
            <v>00-TY04-0801</v>
          </cell>
          <cell r="G2164" t="str">
            <v>TOYOTA</v>
          </cell>
          <cell r="H2164" t="str">
            <v xml:space="preserve">JIANGSU ZISUDE LAMPS TECHNOLOGY CO. LTD</v>
          </cell>
          <cell r="I2164" t="str">
            <v xml:space="preserve">HEAD GLASS</v>
          </cell>
          <cell r="J2164" t="str">
            <v xml:space="preserve">HEAD GLASS</v>
          </cell>
          <cell r="K2164">
            <v>1.29</v>
          </cell>
          <cell r="L2164">
            <v>193</v>
          </cell>
          <cell r="M2164">
            <v>300</v>
          </cell>
        </row>
        <row r="2165">
          <cell r="A2165">
            <v>12330</v>
          </cell>
          <cell r="B2165" t="e">
            <v>#N/A</v>
          </cell>
          <cell r="C2165" t="str">
            <v xml:space="preserve">HIACE VAN (93-94) - HEAD GLASS (BROKEN) - RH</v>
          </cell>
          <cell r="D2165" t="str">
            <v>HIACE/93-HGS-RH</v>
          </cell>
          <cell r="E2165" t="str">
            <v>00-TY04-0801</v>
          </cell>
          <cell r="G2165" t="str">
            <v>TOYOTA</v>
          </cell>
          <cell r="H2165" t="str">
            <v xml:space="preserve">JIANGSU ZISUDE LAMPS TECHNOLOGY CO. LTD</v>
          </cell>
          <cell r="I2165" t="str">
            <v xml:space="preserve">HEAD GLASS</v>
          </cell>
          <cell r="J2165" t="str">
            <v xml:space="preserve">HEAD GLASS</v>
          </cell>
          <cell r="K2165">
            <v>1.29</v>
          </cell>
          <cell r="L2165">
            <v>193</v>
          </cell>
          <cell r="M2165">
            <v>300</v>
          </cell>
        </row>
        <row r="2166">
          <cell r="A2166">
            <v>10360</v>
          </cell>
          <cell r="B2166">
            <v>10360</v>
          </cell>
          <cell r="C2166" t="str">
            <v xml:space="preserve">HIACE VAN (93-94) - HEAD GLASS (CHINA) - LH</v>
          </cell>
          <cell r="D2166" t="str">
            <v>HIACE/93-HGS-LH</v>
          </cell>
          <cell r="E2166" t="str">
            <v>MZ01-26002-00</v>
          </cell>
          <cell r="G2166" t="str">
            <v xml:space="preserve">TOYOTA </v>
          </cell>
          <cell r="H2166" t="str">
            <v xml:space="preserve">SUN IMPEX </v>
          </cell>
          <cell r="I2166" t="str">
            <v xml:space="preserve">HEAD GLASS</v>
          </cell>
          <cell r="J2166" t="str">
            <v xml:space="preserve">HEAD GLASS</v>
          </cell>
          <cell r="K2166">
            <v>8.4</v>
          </cell>
          <cell r="L2166">
            <v>219</v>
          </cell>
          <cell r="M2166">
            <v>310</v>
          </cell>
        </row>
        <row r="2167">
          <cell r="A2167">
            <v>10359</v>
          </cell>
          <cell r="B2167">
            <v>10359</v>
          </cell>
          <cell r="C2167" t="str">
            <v xml:space="preserve">HIACE VAN (93-94) - HEAD GLASS (CHINA) - RH</v>
          </cell>
          <cell r="D2167" t="str">
            <v>HIACE/93-HGS-RH</v>
          </cell>
          <cell r="E2167" t="str">
            <v>MZ01-26002-00</v>
          </cell>
          <cell r="G2167" t="str">
            <v xml:space="preserve">TOYOTA </v>
          </cell>
          <cell r="H2167" t="str">
            <v xml:space="preserve">SUN IMPEX </v>
          </cell>
          <cell r="I2167" t="str">
            <v xml:space="preserve">HEAD GLASS</v>
          </cell>
          <cell r="J2167" t="str">
            <v xml:space="preserve">HEAD GLASS</v>
          </cell>
          <cell r="K2167">
            <v>8.4</v>
          </cell>
          <cell r="L2167">
            <v>219</v>
          </cell>
          <cell r="M2167">
            <v>310</v>
          </cell>
        </row>
        <row r="2168">
          <cell r="A2168">
            <v>10358</v>
          </cell>
          <cell r="B2168">
            <v>10358</v>
          </cell>
          <cell r="C2168" t="str">
            <v xml:space="preserve">HIACE VAN (93-94) - HEAD LAMP - LH</v>
          </cell>
          <cell r="D2168" t="str">
            <v>HIACE/93-HLA-LH</v>
          </cell>
          <cell r="E2168" t="str">
            <v>MZ01-26002</v>
          </cell>
          <cell r="G2168" t="str">
            <v>TOYOTA</v>
          </cell>
          <cell r="H2168" t="str">
            <v xml:space="preserve">JIANGSU ZISUDE LAMPS TECHNOLOGY CO. LTD</v>
          </cell>
          <cell r="I2168" t="str">
            <v xml:space="preserve">HEAD LAMP</v>
          </cell>
          <cell r="J2168" t="str">
            <v xml:space="preserve">HEAD LAMP</v>
          </cell>
          <cell r="K2168">
            <v>28</v>
          </cell>
          <cell r="L2168">
            <v>730</v>
          </cell>
          <cell r="M2168">
            <v>1000</v>
          </cell>
        </row>
        <row r="2169">
          <cell r="A2169">
            <v>10357</v>
          </cell>
          <cell r="B2169">
            <v>10357</v>
          </cell>
          <cell r="C2169" t="str">
            <v xml:space="preserve">HIACE VAN (93-94) - HEAD LAMP - RH</v>
          </cell>
          <cell r="D2169" t="str">
            <v>HIACE/93-HLA-RH</v>
          </cell>
          <cell r="E2169" t="str">
            <v>MZ01-26002</v>
          </cell>
          <cell r="G2169" t="str">
            <v>TOYOTA</v>
          </cell>
          <cell r="H2169" t="str">
            <v xml:space="preserve">JIANGSU ZISUDE LAMPS TECHNOLOGY CO. LTD</v>
          </cell>
          <cell r="I2169" t="str">
            <v xml:space="preserve">HEAD LAMP</v>
          </cell>
          <cell r="J2169" t="str">
            <v xml:space="preserve">HEAD LAMP</v>
          </cell>
          <cell r="K2169">
            <v>28</v>
          </cell>
          <cell r="L2169">
            <v>730</v>
          </cell>
          <cell r="M2169">
            <v>1000</v>
          </cell>
        </row>
        <row r="2170">
          <cell r="A2170">
            <v>12715</v>
          </cell>
          <cell r="B2170" t="e">
            <v>#N/A</v>
          </cell>
          <cell r="C2170" t="str">
            <v xml:space="preserve">HIACE VAN (93-94) - HEAD LAMP (BROKEN) - LH</v>
          </cell>
          <cell r="D2170" t="str">
            <v>HIACE/93-HLA-LH/B</v>
          </cell>
          <cell r="E2170" t="str">
            <v>TY04-0801</v>
          </cell>
          <cell r="G2170" t="str">
            <v>TOYOTA</v>
          </cell>
          <cell r="H2170" t="str">
            <v xml:space="preserve">JIANGSU ZISUDE LAMPS TECHNOLOGY CO. LTD</v>
          </cell>
          <cell r="I2170" t="str">
            <v xml:space="preserve">HEAD LAMP</v>
          </cell>
          <cell r="J2170" t="str">
            <v xml:space="preserve">HEAD LAMP</v>
          </cell>
          <cell r="K2170">
            <v>4.6100000000000003</v>
          </cell>
          <cell r="L2170">
            <v>675.13</v>
          </cell>
          <cell r="M2170">
            <v>1050</v>
          </cell>
        </row>
        <row r="2171">
          <cell r="A2171">
            <v>12714</v>
          </cell>
          <cell r="B2171" t="e">
            <v>#N/A</v>
          </cell>
          <cell r="C2171" t="str">
            <v xml:space="preserve">HIACE VAN (93-94) - HEAD LAMP (BROKEN) - RH</v>
          </cell>
          <cell r="D2171" t="str">
            <v>HIACE/93-HLA-RH/B</v>
          </cell>
          <cell r="E2171" t="str">
            <v>TY04-0801</v>
          </cell>
          <cell r="G2171" t="str">
            <v>TOYOTA</v>
          </cell>
          <cell r="H2171" t="str">
            <v xml:space="preserve">JIANGSU ZISUDE LAMPS TECHNOLOGY CO. LTD</v>
          </cell>
          <cell r="I2171" t="str">
            <v xml:space="preserve">HEAD LAMP</v>
          </cell>
          <cell r="J2171" t="str">
            <v xml:space="preserve">HEAD LAMP</v>
          </cell>
          <cell r="K2171">
            <v>4.6100000000000003</v>
          </cell>
          <cell r="L2171">
            <v>675.13</v>
          </cell>
          <cell r="M2171">
            <v>1050</v>
          </cell>
        </row>
        <row r="2172">
          <cell r="A2172">
            <v>10403</v>
          </cell>
          <cell r="B2172">
            <v>10403</v>
          </cell>
          <cell r="C2172" t="str">
            <v xml:space="preserve">HIACE VAN (93-94) - HEAD LAMP (CRYSTAL) - LH</v>
          </cell>
          <cell r="D2172" t="str">
            <v>HIACE/93-HLAC-LH</v>
          </cell>
          <cell r="E2172" t="str">
            <v>TY04-0801B</v>
          </cell>
          <cell r="G2172" t="str">
            <v>TOYOTA</v>
          </cell>
          <cell r="H2172" t="str">
            <v xml:space="preserve">ANCHUI TINCAI SILK CO. LTD</v>
          </cell>
          <cell r="I2172" t="str">
            <v xml:space="preserve">HEAD LAMP</v>
          </cell>
          <cell r="J2172" t="str">
            <v xml:space="preserve">HEAD LAMP</v>
          </cell>
          <cell r="K2172">
            <v>6.4</v>
          </cell>
          <cell r="L2172">
            <v>1000</v>
          </cell>
          <cell r="M2172">
            <v>1550</v>
          </cell>
        </row>
        <row r="2173">
          <cell r="A2173">
            <v>10402</v>
          </cell>
          <cell r="B2173" t="e">
            <v>#N/A</v>
          </cell>
          <cell r="C2173" t="str">
            <v xml:space="preserve">HIACE VAN (93-94) - HEAD LAMP (CRYSTAL) - RH</v>
          </cell>
          <cell r="D2173" t="str">
            <v>HIACE/93-HLAC-RH</v>
          </cell>
          <cell r="E2173" t="str">
            <v>TY04-0801B</v>
          </cell>
          <cell r="G2173" t="str">
            <v>TOYOTA</v>
          </cell>
          <cell r="H2173" t="str">
            <v xml:space="preserve">ANCHUI TINCAI SILK CO. LTD</v>
          </cell>
          <cell r="I2173" t="str">
            <v xml:space="preserve">HEAD LAMP</v>
          </cell>
          <cell r="J2173" t="str">
            <v xml:space="preserve">HEAD LAMP</v>
          </cell>
          <cell r="K2173">
            <v>6.4</v>
          </cell>
          <cell r="L2173">
            <v>1000</v>
          </cell>
          <cell r="M2173">
            <v>1550</v>
          </cell>
        </row>
        <row r="2174">
          <cell r="A2174">
            <v>10392</v>
          </cell>
          <cell r="B2174">
            <v>10392</v>
          </cell>
          <cell r="C2174" t="str">
            <v xml:space="preserve">HIACE VAN (93-94) - HEAD LAMP (PERFORMANCE) - LH</v>
          </cell>
          <cell r="D2174" t="str">
            <v>HIACE/93-HLAP-LH</v>
          </cell>
          <cell r="E2174" t="str">
            <v>TY04-0801C</v>
          </cell>
          <cell r="G2174" t="str">
            <v>TOYOTA</v>
          </cell>
          <cell r="H2174" t="str">
            <v xml:space="preserve">ANCHUI TINCAI SILK CO. LTD</v>
          </cell>
          <cell r="I2174" t="str">
            <v xml:space="preserve">HEAD LAMP</v>
          </cell>
          <cell r="J2174" t="str">
            <v xml:space="preserve">HEAD LAMP</v>
          </cell>
          <cell r="K2174">
            <v>18</v>
          </cell>
          <cell r="L2174">
            <v>2813</v>
          </cell>
          <cell r="M2174">
            <v>4360</v>
          </cell>
        </row>
        <row r="2175">
          <cell r="A2175">
            <v>10391</v>
          </cell>
          <cell r="B2175" t="e">
            <v>#N/A</v>
          </cell>
          <cell r="C2175" t="str">
            <v xml:space="preserve">HIACE VAN (93-94) - HEAD LAMP (PERFORMANCE) - RH</v>
          </cell>
          <cell r="D2175" t="str">
            <v>HIACE/93-HLAP-RH</v>
          </cell>
          <cell r="E2175" t="str">
            <v>TY04-0801C</v>
          </cell>
          <cell r="G2175" t="str">
            <v>TOYOTA</v>
          </cell>
          <cell r="H2175" t="str">
            <v xml:space="preserve">ANCHUI TINCAI SILK CO. LTD</v>
          </cell>
          <cell r="I2175" t="str">
            <v xml:space="preserve">HEAD LAMP</v>
          </cell>
          <cell r="J2175" t="str">
            <v xml:space="preserve">HEAD LAMP</v>
          </cell>
          <cell r="K2175">
            <v>18</v>
          </cell>
          <cell r="L2175">
            <v>2813</v>
          </cell>
          <cell r="M2175">
            <v>4360</v>
          </cell>
        </row>
        <row r="2176">
          <cell r="A2176">
            <v>12155</v>
          </cell>
          <cell r="B2176">
            <v>12155</v>
          </cell>
          <cell r="C2176" t="str">
            <v xml:space="preserve">HIACE VAN (93-94) - INNER DOOR HANDLE (FRONT DOOR) - LH</v>
          </cell>
          <cell r="D2176" t="str">
            <v>HIACE/93-IDH-LH</v>
          </cell>
          <cell r="E2176" t="str">
            <v>TY04-1249A</v>
          </cell>
          <cell r="G2176" t="str">
            <v>TOYOTA</v>
          </cell>
          <cell r="H2176" t="str">
            <v xml:space="preserve">ANCHUI TINCAI SILK CO. LTD</v>
          </cell>
          <cell r="I2176" t="str">
            <v>HANDLES</v>
          </cell>
          <cell r="J2176" t="str">
            <v>HANDLES</v>
          </cell>
          <cell r="K2176">
            <v>0.84</v>
          </cell>
          <cell r="L2176">
            <v>131</v>
          </cell>
          <cell r="M2176">
            <v>200</v>
          </cell>
        </row>
        <row r="2177">
          <cell r="A2177">
            <v>10414</v>
          </cell>
          <cell r="B2177">
            <v>10414</v>
          </cell>
          <cell r="C2177" t="str">
            <v xml:space="preserve">HIACE VAN (93-94) - INNER DOOR HANDLE (FRONT DOOR) - RH</v>
          </cell>
          <cell r="D2177" t="str">
            <v>HIACE/93-IDH-RH</v>
          </cell>
          <cell r="E2177" t="str">
            <v>TY04-1249A</v>
          </cell>
          <cell r="G2177" t="str">
            <v>TOYOTA</v>
          </cell>
          <cell r="H2177" t="str">
            <v xml:space="preserve">ANCHUI TINCAI SILK CO. LTD</v>
          </cell>
          <cell r="I2177" t="str">
            <v>HANDLES</v>
          </cell>
          <cell r="J2177" t="str">
            <v>HANDLES</v>
          </cell>
          <cell r="K2177">
            <v>0.84</v>
          </cell>
          <cell r="L2177">
            <v>131</v>
          </cell>
          <cell r="M2177">
            <v>200</v>
          </cell>
        </row>
        <row r="2178">
          <cell r="A2178">
            <v>10433</v>
          </cell>
          <cell r="B2178" t="e">
            <v>#N/A</v>
          </cell>
          <cell r="C2178" t="str">
            <v xml:space="preserve">HIACE VAN (93-94) - INNER FRAME OF FRONT BUMPER</v>
          </cell>
          <cell r="D2178" t="str">
            <v>HIACE/93-BPRFF</v>
          </cell>
          <cell r="E2178" t="str">
            <v>TY04-1249B</v>
          </cell>
          <cell r="G2178" t="str">
            <v>TOYOTA</v>
          </cell>
          <cell r="H2178" t="str">
            <v xml:space="preserve">ANCHUI TINCAI SILK CO. LTD</v>
          </cell>
          <cell r="I2178" t="str">
            <v>BUMPER</v>
          </cell>
          <cell r="J2178" t="str">
            <v>BUMPER</v>
          </cell>
          <cell r="K2178">
            <v>6</v>
          </cell>
          <cell r="L2178">
            <v>938</v>
          </cell>
          <cell r="M2178">
            <v>1450</v>
          </cell>
        </row>
        <row r="2179">
          <cell r="A2179">
            <v>10401</v>
          </cell>
          <cell r="B2179" t="e">
            <v>#N/A</v>
          </cell>
          <cell r="C2179" t="str">
            <v xml:space="preserve">HIACE VAN (93-94) - INNER MIRROR</v>
          </cell>
          <cell r="D2179" t="str">
            <v>HIACE/93-IM</v>
          </cell>
          <cell r="E2179" t="str">
            <v>TY04-1226</v>
          </cell>
          <cell r="G2179" t="str">
            <v>TOYOTA</v>
          </cell>
          <cell r="H2179" t="str">
            <v xml:space="preserve">ANCHUI TINCAI SILK CO. LTD</v>
          </cell>
          <cell r="I2179" t="str">
            <v xml:space="preserve">SIDE MIRROR</v>
          </cell>
          <cell r="J2179" t="str">
            <v xml:space="preserve">SIDE MIRROR</v>
          </cell>
          <cell r="K2179">
            <v>1.36</v>
          </cell>
          <cell r="L2179">
            <v>213</v>
          </cell>
          <cell r="M2179">
            <v>330</v>
          </cell>
        </row>
        <row r="2180">
          <cell r="A2180">
            <v>10430</v>
          </cell>
          <cell r="B2180" t="e">
            <v>#N/A</v>
          </cell>
          <cell r="C2180" t="str">
            <v xml:space="preserve">HIACE VAN (93-94) - LICENSE PLATE</v>
          </cell>
          <cell r="D2180" t="str">
            <v>HIACE/93-LP</v>
          </cell>
          <cell r="E2180" t="str">
            <v>TY04-1220</v>
          </cell>
          <cell r="G2180" t="str">
            <v>TOYOTA</v>
          </cell>
          <cell r="H2180" t="str">
            <v xml:space="preserve">ANCHUI TINCAI SILK CO. LTD</v>
          </cell>
          <cell r="I2180" t="str">
            <v xml:space="preserve">BODY PARTS</v>
          </cell>
          <cell r="J2180" t="str">
            <v xml:space="preserve">BODY PARTS</v>
          </cell>
          <cell r="K2180">
            <v>2.31</v>
          </cell>
          <cell r="L2180">
            <v>361</v>
          </cell>
          <cell r="M2180">
            <v>560</v>
          </cell>
        </row>
        <row r="2181">
          <cell r="A2181">
            <v>10419</v>
          </cell>
          <cell r="B2181">
            <v>10419</v>
          </cell>
          <cell r="C2181" t="str">
            <v xml:space="preserve">HIACE VAN (93-94) - OUTER DOOR HANDLE OF FRONT DOOR - LH</v>
          </cell>
          <cell r="D2181" t="str">
            <v>HIACE/93-OHFD-LH</v>
          </cell>
          <cell r="E2181" t="str">
            <v>MX-110</v>
          </cell>
          <cell r="G2181" t="str">
            <v>TOYOTA</v>
          </cell>
          <cell r="H2181" t="str">
            <v xml:space="preserve"> JIANGSU HAISHI AUTOMOTIVE COMPONENTS CO.,LTD</v>
          </cell>
          <cell r="I2181" t="str">
            <v>HANDLES</v>
          </cell>
          <cell r="J2181" t="str">
            <v>HANDLES</v>
          </cell>
          <cell r="K2181">
            <v>0.84</v>
          </cell>
          <cell r="L2181">
            <v>131</v>
          </cell>
          <cell r="M2181">
            <v>200</v>
          </cell>
        </row>
        <row r="2182">
          <cell r="A2182">
            <v>10418</v>
          </cell>
          <cell r="B2182">
            <v>10418</v>
          </cell>
          <cell r="C2182" t="str">
            <v xml:space="preserve">HIACE VAN (93-94) - OUTER DOOR HANDLE OF FRONT DOOR - RH</v>
          </cell>
          <cell r="D2182" t="str">
            <v>HIACE/93-OHFD-RH</v>
          </cell>
          <cell r="E2182" t="str">
            <v>MX-110</v>
          </cell>
          <cell r="G2182" t="str">
            <v>TOYOTA</v>
          </cell>
          <cell r="H2182" t="str">
            <v xml:space="preserve"> JIANGSU HAISHI AUTOMOTIVE COMPONENTS CO.,LTD</v>
          </cell>
          <cell r="I2182" t="str">
            <v>HANDLES</v>
          </cell>
          <cell r="J2182" t="str">
            <v>HANDLES</v>
          </cell>
          <cell r="K2182">
            <v>0.84</v>
          </cell>
          <cell r="L2182">
            <v>131</v>
          </cell>
          <cell r="M2182">
            <v>200</v>
          </cell>
        </row>
        <row r="2183">
          <cell r="A2183">
            <v>10408</v>
          </cell>
          <cell r="B2183" t="e">
            <v>#N/A</v>
          </cell>
          <cell r="C2183" t="str">
            <v xml:space="preserve">HIACE VAN (93-94) - REAR BUMPER (WITHOUT STEP) - PLASTIC</v>
          </cell>
          <cell r="D2183" t="str">
            <v>HIACE/93-BPRR</v>
          </cell>
          <cell r="E2183" t="str">
            <v>TY04-1208B</v>
          </cell>
          <cell r="G2183" t="str">
            <v>TOYOTA</v>
          </cell>
          <cell r="H2183" t="str">
            <v xml:space="preserve">ANCHUI TINCAI SILK CO. LTD</v>
          </cell>
          <cell r="I2183" t="str">
            <v>BUMPER</v>
          </cell>
          <cell r="J2183" t="str">
            <v>BUMPER</v>
          </cell>
          <cell r="K2183">
            <v>5.24</v>
          </cell>
          <cell r="L2183">
            <v>819</v>
          </cell>
          <cell r="M2183">
            <v>1270</v>
          </cell>
        </row>
        <row r="2184">
          <cell r="A2184">
            <v>10411</v>
          </cell>
          <cell r="B2184">
            <v>10411</v>
          </cell>
          <cell r="C2184" t="str">
            <v xml:space="preserve">HIACE VAN (93-94) - REAR BUMPER END - LH</v>
          </cell>
          <cell r="D2184" t="str">
            <v>HIACE/93-BPRER-LH</v>
          </cell>
          <cell r="E2184" t="str">
            <v>TY04-1208-02</v>
          </cell>
          <cell r="G2184" t="str">
            <v>TOYOTA</v>
          </cell>
          <cell r="H2184" t="str">
            <v xml:space="preserve">ANCHUI TINCAI SILK CO. LTD</v>
          </cell>
          <cell r="I2184" t="str">
            <v>BUMPER</v>
          </cell>
          <cell r="J2184" t="str">
            <v>BUMPER</v>
          </cell>
          <cell r="K2184">
            <v>0.79</v>
          </cell>
          <cell r="L2184">
            <v>123</v>
          </cell>
          <cell r="M2184">
            <v>190</v>
          </cell>
        </row>
        <row r="2185">
          <cell r="A2185">
            <v>10410</v>
          </cell>
          <cell r="B2185">
            <v>10410</v>
          </cell>
          <cell r="C2185" t="str">
            <v xml:space="preserve">HIACE VAN (93-94) - REAR BUMPER END - RH</v>
          </cell>
          <cell r="D2185" t="str">
            <v>HIACE/93-BPRER-RH</v>
          </cell>
          <cell r="E2185" t="str">
            <v>TY04-1208-02</v>
          </cell>
          <cell r="G2185" t="str">
            <v>TOYOTA</v>
          </cell>
          <cell r="H2185" t="str">
            <v xml:space="preserve">ANCHUI TINCAI SILK CO. LTD</v>
          </cell>
          <cell r="I2185" t="str">
            <v>BUMPER</v>
          </cell>
          <cell r="J2185" t="str">
            <v>BUMPER</v>
          </cell>
          <cell r="K2185">
            <v>0.79</v>
          </cell>
          <cell r="L2185">
            <v>123</v>
          </cell>
          <cell r="M2185">
            <v>190</v>
          </cell>
        </row>
        <row r="2186">
          <cell r="A2186">
            <v>11176</v>
          </cell>
          <cell r="B2186">
            <v>11176</v>
          </cell>
          <cell r="C2186" t="str">
            <v xml:space="preserve">HIACE VAN (93-94) - REAR BUMPER WITH STEP</v>
          </cell>
          <cell r="D2186" t="str">
            <v>HIACE/93-BPRRWS</v>
          </cell>
          <cell r="E2186" t="str">
            <v>TY04-1425</v>
          </cell>
          <cell r="G2186" t="str">
            <v>TOYOTA</v>
          </cell>
          <cell r="I2186" t="str">
            <v>BUMPER</v>
          </cell>
          <cell r="J2186" t="str">
            <v>BUMPER</v>
          </cell>
          <cell r="K2186">
            <v>35</v>
          </cell>
          <cell r="L2186">
            <v>893</v>
          </cell>
          <cell r="M2186">
            <v>1300</v>
          </cell>
        </row>
        <row r="2187">
          <cell r="A2187">
            <v>10409</v>
          </cell>
          <cell r="B2187" t="e">
            <v>#N/A</v>
          </cell>
          <cell r="C2187" t="str">
            <v xml:space="preserve">HIACE VAN (93-94) - REAR BUMPER WITHOUT BUMPER ENDS (METAL) </v>
          </cell>
          <cell r="D2187" t="str">
            <v>HIACE/93-BPRRWOE</v>
          </cell>
          <cell r="E2187" t="str">
            <v>TY04-1208B</v>
          </cell>
          <cell r="G2187" t="str">
            <v>TOYOTA</v>
          </cell>
          <cell r="H2187" t="str">
            <v xml:space="preserve">ANCHUI TINCAI SILK CO. LTD</v>
          </cell>
          <cell r="I2187" t="str">
            <v>BUMPER</v>
          </cell>
          <cell r="J2187" t="str">
            <v>BUMPER</v>
          </cell>
          <cell r="K2187">
            <v>6.98</v>
          </cell>
          <cell r="L2187">
            <v>1091</v>
          </cell>
          <cell r="M2187">
            <v>1690</v>
          </cell>
        </row>
        <row r="2188">
          <cell r="A2188">
            <v>10380</v>
          </cell>
          <cell r="B2188">
            <v>10380</v>
          </cell>
          <cell r="C2188" t="str">
            <v xml:space="preserve">HIACE VAN (93-94) - REAR VENT (BLACK) - LH</v>
          </cell>
          <cell r="D2188" t="str">
            <v>HIACE/93-RVB-LH</v>
          </cell>
          <cell r="E2188" t="str">
            <v>TY04-1242</v>
          </cell>
          <cell r="G2188" t="str">
            <v>TOYOTA</v>
          </cell>
          <cell r="H2188" t="str">
            <v xml:space="preserve">ANCHUI TINCAI SILK CO. LTD</v>
          </cell>
          <cell r="I2188" t="str">
            <v>GRILL</v>
          </cell>
          <cell r="J2188" t="str">
            <v>GRILL</v>
          </cell>
          <cell r="K2188">
            <v>1.21</v>
          </cell>
          <cell r="L2188">
            <v>189</v>
          </cell>
          <cell r="M2188">
            <v>290</v>
          </cell>
        </row>
        <row r="2189">
          <cell r="A2189">
            <v>10379</v>
          </cell>
          <cell r="B2189">
            <v>10379</v>
          </cell>
          <cell r="C2189" t="str">
            <v xml:space="preserve">HIACE VAN (93-94) - REAR VENT (BLACK) - RH</v>
          </cell>
          <cell r="D2189" t="str">
            <v>HIACE/93-RVB-RH</v>
          </cell>
          <cell r="E2189" t="str">
            <v>TY04-1242</v>
          </cell>
          <cell r="G2189" t="str">
            <v>TOYOTA</v>
          </cell>
          <cell r="H2189" t="str">
            <v xml:space="preserve">ANCHUI TINCAI SILK CO. LTD</v>
          </cell>
          <cell r="I2189" t="str">
            <v>GRILL</v>
          </cell>
          <cell r="J2189" t="str">
            <v>GRILL</v>
          </cell>
          <cell r="K2189">
            <v>1.21</v>
          </cell>
          <cell r="L2189">
            <v>189</v>
          </cell>
          <cell r="M2189">
            <v>290</v>
          </cell>
        </row>
        <row r="2190">
          <cell r="A2190">
            <v>10426</v>
          </cell>
          <cell r="B2190" t="e">
            <v>#N/A</v>
          </cell>
          <cell r="C2190" t="str">
            <v xml:space="preserve">HIACE VAN (93-94) - ROOF LAMP</v>
          </cell>
          <cell r="D2190" t="str">
            <v>HIACE/93-RL</v>
          </cell>
          <cell r="E2190" t="str">
            <v>TY04-1223</v>
          </cell>
          <cell r="G2190" t="str">
            <v>TOYOTA</v>
          </cell>
          <cell r="H2190" t="str">
            <v xml:space="preserve">ANCHUI TINCAI SILK CO. LTD</v>
          </cell>
          <cell r="I2190" t="str">
            <v>HANDLES</v>
          </cell>
          <cell r="J2190" t="str">
            <v>HANDLES</v>
          </cell>
          <cell r="K2190">
            <v>0.65</v>
          </cell>
          <cell r="L2190">
            <v>102</v>
          </cell>
          <cell r="M2190">
            <v>160</v>
          </cell>
        </row>
        <row r="2191">
          <cell r="A2191">
            <v>11704</v>
          </cell>
          <cell r="B2191" t="e">
            <v>#N/A</v>
          </cell>
          <cell r="C2191" t="str">
            <v xml:space="preserve">HIACE VAN (93-94) - SIDE MIRROR -  ROUND W/SMALL HANDLE - LH</v>
          </cell>
          <cell r="D2191" t="str">
            <v>HIACE/93-SMRWH-LH</v>
          </cell>
          <cell r="G2191" t="str">
            <v>TOYOTA</v>
          </cell>
          <cell r="I2191" t="str">
            <v xml:space="preserve">SIDE MIRROR</v>
          </cell>
          <cell r="J2191" t="str">
            <v xml:space="preserve">SIDE MIRROR</v>
          </cell>
          <cell r="K2191">
            <v>1.05</v>
          </cell>
          <cell r="L2191">
            <v>164</v>
          </cell>
          <cell r="M2191">
            <v>250</v>
          </cell>
        </row>
        <row r="2192">
          <cell r="A2192">
            <v>10386</v>
          </cell>
          <cell r="B2192" t="e">
            <v>#N/A</v>
          </cell>
          <cell r="C2192" t="str">
            <v xml:space="preserve">HIACE VAN (93-94) - SIDE MIRROR (CHROME) - LH</v>
          </cell>
          <cell r="D2192" t="str">
            <v>HIACE/93-SMC-LH</v>
          </cell>
          <cell r="E2192" t="str">
            <v>TY04-0812B</v>
          </cell>
          <cell r="G2192" t="str">
            <v>TOYOTA</v>
          </cell>
          <cell r="H2192" t="str">
            <v xml:space="preserve">ANCHUI TINCAI SILK CO. LTD</v>
          </cell>
          <cell r="I2192" t="str">
            <v xml:space="preserve">SIDE MIRROR</v>
          </cell>
          <cell r="J2192" t="str">
            <v xml:space="preserve">SIDE MIRROR</v>
          </cell>
          <cell r="K2192">
            <v>17.61</v>
          </cell>
          <cell r="L2192">
            <v>2752</v>
          </cell>
          <cell r="M2192">
            <v>4270</v>
          </cell>
        </row>
        <row r="2193">
          <cell r="A2193">
            <v>10385</v>
          </cell>
          <cell r="B2193" t="e">
            <v>#N/A</v>
          </cell>
          <cell r="C2193" t="str">
            <v xml:space="preserve">HIACE VAN (93-94) - SIDE MIRROR (CHROME) - RH</v>
          </cell>
          <cell r="D2193" t="str">
            <v>HIACE/93-SMC-RH</v>
          </cell>
          <cell r="E2193" t="str">
            <v>TY04-0812B</v>
          </cell>
          <cell r="G2193" t="str">
            <v>TOYOTA</v>
          </cell>
          <cell r="H2193" t="str">
            <v xml:space="preserve">ANCHUI TINCAI SILK CO. LTD</v>
          </cell>
          <cell r="I2193" t="str">
            <v xml:space="preserve">SIDE MIRROR</v>
          </cell>
          <cell r="J2193" t="str">
            <v xml:space="preserve">SIDE MIRROR</v>
          </cell>
          <cell r="K2193">
            <v>17.61</v>
          </cell>
          <cell r="L2193">
            <v>2752</v>
          </cell>
          <cell r="M2193">
            <v>4270</v>
          </cell>
        </row>
        <row r="2194">
          <cell r="A2194">
            <v>10382</v>
          </cell>
          <cell r="B2194">
            <v>10382</v>
          </cell>
          <cell r="C2194" t="str">
            <v xml:space="preserve">HIACE VAN (93-94) - SIDE MIRROR (LARGE) - LH</v>
          </cell>
          <cell r="D2194" t="str">
            <v>HIACE/93-SMML-LH</v>
          </cell>
          <cell r="E2194" t="str">
            <v>H-0100</v>
          </cell>
          <cell r="G2194" t="str">
            <v>TOYOTA</v>
          </cell>
          <cell r="H2194" t="str">
            <v xml:space="preserve">KINGMIRROR CHINA</v>
          </cell>
          <cell r="I2194" t="str">
            <v xml:space="preserve">SIDE MIRROR</v>
          </cell>
          <cell r="J2194" t="str">
            <v xml:space="preserve">SIDE MIRROR</v>
          </cell>
          <cell r="K2194">
            <v>2.0499999999999998</v>
          </cell>
          <cell r="L2194">
            <v>320</v>
          </cell>
          <cell r="M2194">
            <v>500</v>
          </cell>
        </row>
        <row r="2195">
          <cell r="A2195">
            <v>10381</v>
          </cell>
          <cell r="B2195">
            <v>10381</v>
          </cell>
          <cell r="C2195" t="str">
            <v xml:space="preserve">HIACE VAN (93-94) - SIDE MIRROR (LARGE) - RH</v>
          </cell>
          <cell r="D2195" t="str">
            <v>HIACE/93-SMML-RH</v>
          </cell>
          <cell r="E2195" t="str">
            <v>H-0100</v>
          </cell>
          <cell r="G2195" t="str">
            <v>TOYOTA</v>
          </cell>
          <cell r="H2195" t="str">
            <v xml:space="preserve">KINGMIRROR CHINA</v>
          </cell>
          <cell r="I2195" t="str">
            <v xml:space="preserve">SIDE MIRROR</v>
          </cell>
          <cell r="J2195" t="str">
            <v xml:space="preserve">SIDE MIRROR</v>
          </cell>
          <cell r="K2195">
            <v>2.0499999999999998</v>
          </cell>
          <cell r="L2195">
            <v>320</v>
          </cell>
          <cell r="M2195">
            <v>500</v>
          </cell>
        </row>
        <row r="2196">
          <cell r="A2196">
            <v>12353</v>
          </cell>
          <cell r="B2196" t="e">
            <v>#N/A</v>
          </cell>
          <cell r="C2196" t="str">
            <v xml:space="preserve">HIACE VAN (93-94) - SIDE MIRROR (LARGE) (BROKEN) - LH</v>
          </cell>
          <cell r="D2196" t="str">
            <v>HIACE/93-SMML-LH</v>
          </cell>
          <cell r="E2196" t="str">
            <v>TY04-1212M</v>
          </cell>
          <cell r="G2196" t="str">
            <v>TOYOTA</v>
          </cell>
          <cell r="H2196" t="str">
            <v xml:space="preserve">KINGMIRROR CHINA</v>
          </cell>
          <cell r="I2196" t="str">
            <v xml:space="preserve">SIDE MIRROR</v>
          </cell>
          <cell r="J2196" t="str">
            <v xml:space="preserve">SIDE MIRROR</v>
          </cell>
          <cell r="K2196">
            <v>1.69</v>
          </cell>
          <cell r="L2196">
            <v>252</v>
          </cell>
          <cell r="M2196">
            <v>390</v>
          </cell>
        </row>
        <row r="2197">
          <cell r="A2197">
            <v>12352</v>
          </cell>
          <cell r="B2197" t="e">
            <v>#N/A</v>
          </cell>
          <cell r="C2197" t="str">
            <v xml:space="preserve">HIACE VAN (93-94) - SIDE MIRROR (LARGE) (BROKEN) - RH</v>
          </cell>
          <cell r="D2197" t="str">
            <v>HIACE/93-SMML-RH</v>
          </cell>
          <cell r="E2197" t="str">
            <v>TY04-1212M</v>
          </cell>
          <cell r="G2197" t="str">
            <v>TOYOTA</v>
          </cell>
          <cell r="H2197" t="str">
            <v xml:space="preserve">KINGMIRROR CHINA</v>
          </cell>
          <cell r="I2197" t="str">
            <v xml:space="preserve">SIDE MIRROR</v>
          </cell>
          <cell r="J2197" t="str">
            <v xml:space="preserve">SIDE MIRROR</v>
          </cell>
          <cell r="K2197">
            <v>1.69</v>
          </cell>
          <cell r="L2197">
            <v>252</v>
          </cell>
          <cell r="M2197">
            <v>390</v>
          </cell>
        </row>
        <row r="2198">
          <cell r="A2198">
            <v>11703</v>
          </cell>
          <cell r="B2198" t="e">
            <v>#N/A</v>
          </cell>
          <cell r="C2198" t="str">
            <v xml:space="preserve">HIACE VAN (93-94) - SIDE MIRROR W/ARM, W/O ROUND MIRROR - LH</v>
          </cell>
          <cell r="D2198" t="str">
            <v>HIACE/93-SMWAM-LH</v>
          </cell>
          <cell r="G2198" t="str">
            <v>TOYOTA</v>
          </cell>
          <cell r="H2198" t="str">
            <v xml:space="preserve"> JIANGSU HAISHI AUTOMOTIVE COMPONENTS CO.,LTD</v>
          </cell>
          <cell r="I2198" t="str">
            <v xml:space="preserve">SIDE MIRROR</v>
          </cell>
          <cell r="J2198" t="str">
            <v xml:space="preserve">SIDE MIRROR</v>
          </cell>
          <cell r="K2198">
            <v>3.87</v>
          </cell>
          <cell r="L2198">
            <v>605</v>
          </cell>
          <cell r="M2198">
            <v>940</v>
          </cell>
        </row>
        <row r="2199">
          <cell r="A2199">
            <v>11215</v>
          </cell>
          <cell r="B2199" t="e">
            <v>#N/A</v>
          </cell>
          <cell r="C2199" t="str">
            <v xml:space="preserve">HIACE VAN (93-94) - SIDE MIRROR WITH ANGLE MIRROR - LH</v>
          </cell>
          <cell r="D2199" t="str">
            <v>HIACE/93-SMWHAM-LH</v>
          </cell>
          <cell r="E2199" t="str">
            <v>TY04-0812-LHS</v>
          </cell>
          <cell r="G2199" t="str">
            <v>TOYOTA</v>
          </cell>
          <cell r="H2199" t="str">
            <v xml:space="preserve"> JIANGSU HAISHI AUTOMOTIVE COMPONENTS CO.,LTD</v>
          </cell>
          <cell r="I2199" t="str">
            <v xml:space="preserve">SIDE MIRROR</v>
          </cell>
          <cell r="J2199" t="str">
            <v xml:space="preserve">SIDE MIRROR</v>
          </cell>
          <cell r="K2199">
            <v>4.2300000000000004</v>
          </cell>
          <cell r="L2199">
            <v>661</v>
          </cell>
          <cell r="M2199">
            <v>1020</v>
          </cell>
        </row>
        <row r="2200">
          <cell r="A2200">
            <v>10383</v>
          </cell>
          <cell r="B2200">
            <v>10383</v>
          </cell>
          <cell r="C2200" t="str">
            <v xml:space="preserve">HIACE VAN (93-94) - SIDE MIRROR WITH HANDLE - RH</v>
          </cell>
          <cell r="D2200" t="str">
            <v>HIACE/93-SMM-RH</v>
          </cell>
          <cell r="E2200" t="str">
            <v>TY04-0812</v>
          </cell>
          <cell r="G2200" t="str">
            <v>TOYOTA</v>
          </cell>
          <cell r="H2200" t="str">
            <v xml:space="preserve">ANCHUI TINCAI SILK CO. LTD</v>
          </cell>
          <cell r="I2200" t="str">
            <v xml:space="preserve">SIDE MIRROR</v>
          </cell>
          <cell r="J2200" t="str">
            <v xml:space="preserve">SIDE MIRROR</v>
          </cell>
          <cell r="K2200">
            <v>9.3000000000000007</v>
          </cell>
          <cell r="L2200">
            <v>216.23</v>
          </cell>
          <cell r="M2200">
            <v>320</v>
          </cell>
        </row>
        <row r="2201">
          <cell r="A2201">
            <v>10384</v>
          </cell>
          <cell r="B2201">
            <v>10384</v>
          </cell>
          <cell r="C2201" t="str">
            <v xml:space="preserve">HIACE VAN (93-94) - SIDE MIRROR WITHOUT HANDLE - LH</v>
          </cell>
          <cell r="D2201" t="str">
            <v>HIACE/93-SMWH-LH</v>
          </cell>
          <cell r="E2201" t="str">
            <v>TY04-0812</v>
          </cell>
          <cell r="G2201" t="str">
            <v>TOYOTA</v>
          </cell>
          <cell r="H2201" t="str">
            <v xml:space="preserve">ANCHUI TINCAI SILK CO. LTD</v>
          </cell>
          <cell r="I2201" t="str">
            <v xml:space="preserve">SIDE MIRROR</v>
          </cell>
          <cell r="J2201" t="str">
            <v xml:space="preserve">SIDE MIRROR</v>
          </cell>
          <cell r="K2201">
            <v>1.1299999999999999</v>
          </cell>
          <cell r="L2201">
            <v>177</v>
          </cell>
          <cell r="M2201">
            <v>270</v>
          </cell>
        </row>
        <row r="2202">
          <cell r="A2202">
            <v>11866</v>
          </cell>
          <cell r="B2202" t="e">
            <v>#N/A</v>
          </cell>
          <cell r="C2202" t="str">
            <v xml:space="preserve">HIACE VAN (93-94) - SIDE VENTILATOR PIE</v>
          </cell>
          <cell r="D2202" t="str">
            <v>HIACE/93-SVP</v>
          </cell>
          <cell r="G2202" t="str">
            <v>TOYOTA</v>
          </cell>
          <cell r="I2202" t="str">
            <v xml:space="preserve">BODY PARTS</v>
          </cell>
          <cell r="J2202" t="str">
            <v xml:space="preserve">BODY PARTS</v>
          </cell>
          <cell r="K2202">
            <v>0</v>
          </cell>
          <cell r="L2202">
            <v>0</v>
          </cell>
          <cell r="M2202">
            <v>0</v>
          </cell>
        </row>
        <row r="2203">
          <cell r="A2203">
            <v>10416</v>
          </cell>
          <cell r="B2203">
            <v>10416</v>
          </cell>
          <cell r="C2203" t="str">
            <v xml:space="preserve">HIACE VAN (93-94) - SLIDING DOOR - INNER HANDLE - LH</v>
          </cell>
          <cell r="D2203" t="str">
            <v>HIACE/93-SDIH-LH</v>
          </cell>
          <cell r="E2203" t="str">
            <v>MX-156</v>
          </cell>
          <cell r="G2203" t="str">
            <v>TOYOTA</v>
          </cell>
          <cell r="H2203" t="str">
            <v xml:space="preserve"> JIANGSU HAISHI AUTOMOTIVE COMPONENTS CO.,LTD</v>
          </cell>
          <cell r="I2203" t="str">
            <v>HANDLES</v>
          </cell>
          <cell r="J2203" t="str">
            <v>HANDLES</v>
          </cell>
          <cell r="K2203">
            <v>1.02</v>
          </cell>
          <cell r="L2203">
            <v>159</v>
          </cell>
          <cell r="M2203">
            <v>250</v>
          </cell>
        </row>
        <row r="2204">
          <cell r="A2204">
            <v>12149</v>
          </cell>
          <cell r="B2204">
            <v>12149</v>
          </cell>
          <cell r="C2204" t="str">
            <v xml:space="preserve">HIACE VAN (93-94) - SLIDING DOOR - INNER HANDLE - RH</v>
          </cell>
          <cell r="D2204" t="str">
            <v>HIACE/93-SLIH-RH</v>
          </cell>
          <cell r="G2204" t="str">
            <v>TOYOTA</v>
          </cell>
          <cell r="H2204" t="str">
            <v xml:space="preserve"> JIANGSU HAISHI AUTOMOTIVE COMPONENTS CO.,LTD</v>
          </cell>
          <cell r="I2204" t="str">
            <v>HANDLES</v>
          </cell>
          <cell r="J2204" t="str">
            <v>HANDLES</v>
          </cell>
          <cell r="K2204">
            <v>1.02</v>
          </cell>
          <cell r="L2204">
            <v>159</v>
          </cell>
          <cell r="M2204">
            <v>250</v>
          </cell>
        </row>
        <row r="2205">
          <cell r="A2205">
            <v>10417</v>
          </cell>
          <cell r="B2205">
            <v>10417</v>
          </cell>
          <cell r="C2205" t="str">
            <v xml:space="preserve">HIACE VAN (93-94) - SLIDING DOOR - OUTER HANDLE - LH</v>
          </cell>
          <cell r="D2205" t="str">
            <v>HIACE/93-SLOH-LH</v>
          </cell>
          <cell r="E2205" t="str">
            <v>MX-155</v>
          </cell>
          <cell r="G2205" t="str">
            <v>TOYOTA</v>
          </cell>
          <cell r="H2205" t="str">
            <v xml:space="preserve"> JIANGSU HAISHI AUTOMOTIVE COMPONENTS CO.,LTD</v>
          </cell>
          <cell r="I2205" t="str">
            <v>HANDLES</v>
          </cell>
          <cell r="J2205" t="str">
            <v>HANDLES</v>
          </cell>
          <cell r="K2205">
            <v>1.02</v>
          </cell>
          <cell r="L2205">
            <v>159</v>
          </cell>
          <cell r="M2205">
            <v>250</v>
          </cell>
        </row>
        <row r="2206">
          <cell r="A2206">
            <v>12148</v>
          </cell>
          <cell r="B2206">
            <v>12148</v>
          </cell>
          <cell r="C2206" t="str">
            <v xml:space="preserve">HIACE VAN (93-94) - SLIDING DOOR - OUTER HANDLE - RH</v>
          </cell>
          <cell r="D2206" t="str">
            <v>HIACE/93-SLOH-RH</v>
          </cell>
          <cell r="E2206" t="str">
            <v>TY04-1249B</v>
          </cell>
          <cell r="G2206" t="str">
            <v>TOYOTA</v>
          </cell>
          <cell r="H2206" t="str">
            <v xml:space="preserve"> JIANGSU HAISHI AUTOMOTIVE COMPONENTS CO.,LTD</v>
          </cell>
          <cell r="I2206" t="str">
            <v>HANDLES</v>
          </cell>
          <cell r="J2206" t="str">
            <v>HANDLES</v>
          </cell>
          <cell r="K2206">
            <v>1.02</v>
          </cell>
          <cell r="L2206">
            <v>159</v>
          </cell>
          <cell r="M2206">
            <v>250</v>
          </cell>
        </row>
        <row r="2207">
          <cell r="A2207">
            <v>10428</v>
          </cell>
          <cell r="B2207" t="e">
            <v>#N/A</v>
          </cell>
          <cell r="C2207" t="str">
            <v xml:space="preserve">HIACE VAN (93-94) - SUN SHADE BOARD - LH</v>
          </cell>
          <cell r="D2207" t="str">
            <v>HIACE/93-SS-LH</v>
          </cell>
          <cell r="E2207" t="str">
            <v>TY04-1220</v>
          </cell>
          <cell r="G2207" t="str">
            <v>TOYOTA</v>
          </cell>
          <cell r="H2207" t="str">
            <v xml:space="preserve">ANCHUI TINCAI SILK CO. LTD</v>
          </cell>
          <cell r="I2207" t="str">
            <v>HANDLES</v>
          </cell>
          <cell r="J2207" t="str">
            <v>HANDLES</v>
          </cell>
          <cell r="K2207">
            <v>1.3</v>
          </cell>
          <cell r="L2207">
            <v>203</v>
          </cell>
          <cell r="M2207">
            <v>310</v>
          </cell>
        </row>
        <row r="2208">
          <cell r="A2208">
            <v>10427</v>
          </cell>
          <cell r="B2208">
            <v>10427</v>
          </cell>
          <cell r="C2208" t="str">
            <v xml:space="preserve">HIACE VAN (93-94) - SUN SHADE BOARD - RH</v>
          </cell>
          <cell r="D2208" t="str">
            <v>HIACE/93-SS-RH</v>
          </cell>
          <cell r="E2208" t="str">
            <v>TY04-1220</v>
          </cell>
          <cell r="G2208" t="str">
            <v>TOYOTA</v>
          </cell>
          <cell r="H2208" t="str">
            <v xml:space="preserve">ANCHUI TINCAI SILK CO. LTD</v>
          </cell>
          <cell r="I2208" t="str">
            <v>HANDLES</v>
          </cell>
          <cell r="J2208" t="str">
            <v>HANDLES</v>
          </cell>
          <cell r="K2208">
            <v>1.3</v>
          </cell>
          <cell r="L2208">
            <v>203</v>
          </cell>
          <cell r="M2208">
            <v>310</v>
          </cell>
        </row>
        <row r="2209">
          <cell r="A2209">
            <v>10370</v>
          </cell>
          <cell r="B2209">
            <v>10370</v>
          </cell>
          <cell r="C2209" t="str">
            <v xml:space="preserve">HIACE VAN (93-94) - TAIL LAMP - LH</v>
          </cell>
          <cell r="D2209" t="str">
            <v>HIACE/93-TLA-LH</v>
          </cell>
          <cell r="E2209" t="str">
            <v>TY04-1202A</v>
          </cell>
          <cell r="G2209" t="str">
            <v>TOYOTA</v>
          </cell>
          <cell r="H2209" t="str">
            <v xml:space="preserve">ANCHUI TINCAI SILK CO. LTD</v>
          </cell>
          <cell r="I2209" t="str">
            <v xml:space="preserve">TAIL LAMP</v>
          </cell>
          <cell r="J2209" t="str">
            <v xml:space="preserve">TAIL LAMP</v>
          </cell>
          <cell r="K2209">
            <v>18.5</v>
          </cell>
          <cell r="L2209">
            <v>470.42</v>
          </cell>
          <cell r="M2209">
            <v>550</v>
          </cell>
        </row>
        <row r="2210">
          <cell r="A2210">
            <v>10369</v>
          </cell>
          <cell r="B2210">
            <v>10369</v>
          </cell>
          <cell r="C2210" t="str">
            <v xml:space="preserve">HIACE VAN (93-94) - TAIL LAMP - RH</v>
          </cell>
          <cell r="D2210" t="str">
            <v>HIACE/93-TLA-RH</v>
          </cell>
          <cell r="E2210" t="str">
            <v>TY04-1202A</v>
          </cell>
          <cell r="G2210" t="str">
            <v>TOYOTA</v>
          </cell>
          <cell r="H2210" t="str">
            <v xml:space="preserve">ANCHUI TINCAI SILK CO. LTD</v>
          </cell>
          <cell r="I2210" t="str">
            <v xml:space="preserve">TAIL LAMP</v>
          </cell>
          <cell r="J2210" t="str">
            <v xml:space="preserve">TAIL LAMP</v>
          </cell>
          <cell r="K2210">
            <v>18.5</v>
          </cell>
          <cell r="L2210">
            <v>470.42</v>
          </cell>
          <cell r="M2210">
            <v>550</v>
          </cell>
        </row>
        <row r="2211">
          <cell r="A2211">
            <v>12838</v>
          </cell>
          <cell r="B2211" t="e">
            <v>#N/A</v>
          </cell>
          <cell r="C2211" t="str">
            <v xml:space="preserve">HIACE VAN (93-94) - TAIL LAMP (CRYSTAL) - LH</v>
          </cell>
          <cell r="D2211" t="str">
            <v>HIACE/93-TLAC-LH</v>
          </cell>
          <cell r="E2211" t="str">
            <v>TY04-1202B</v>
          </cell>
          <cell r="G2211" t="str">
            <v>TOYOTA</v>
          </cell>
          <cell r="H2211" t="str">
            <v xml:space="preserve">ANCHUI TINCAI SILK CO. LTD</v>
          </cell>
          <cell r="I2211" t="str">
            <v xml:space="preserve">TAIL LAMP</v>
          </cell>
          <cell r="J2211" t="str">
            <v xml:space="preserve">TAIL LAMP</v>
          </cell>
          <cell r="K2211">
            <v>1.86</v>
          </cell>
          <cell r="L2211">
            <v>291</v>
          </cell>
          <cell r="M2211">
            <v>450</v>
          </cell>
        </row>
        <row r="2212">
          <cell r="A2212">
            <v>12837</v>
          </cell>
          <cell r="B2212" t="e">
            <v>#N/A</v>
          </cell>
          <cell r="C2212" t="str">
            <v xml:space="preserve">HIACE VAN (93-94) - TAIL LAMP (CRYSTAL) - RH</v>
          </cell>
          <cell r="D2212" t="str">
            <v>HIACE/93-TLAC-RH</v>
          </cell>
          <cell r="E2212" t="str">
            <v>TY04-1202B</v>
          </cell>
          <cell r="G2212" t="str">
            <v>TOYOTA</v>
          </cell>
          <cell r="H2212" t="str">
            <v xml:space="preserve">ANCHUI TINCAI SILK CO. LTD</v>
          </cell>
          <cell r="I2212" t="str">
            <v xml:space="preserve">TAIL LAMP</v>
          </cell>
          <cell r="J2212" t="str">
            <v xml:space="preserve">TAIL LAMP</v>
          </cell>
          <cell r="K2212">
            <v>1.86</v>
          </cell>
          <cell r="L2212">
            <v>291</v>
          </cell>
          <cell r="M2212">
            <v>450</v>
          </cell>
        </row>
        <row r="2213">
          <cell r="A2213">
            <v>10372</v>
          </cell>
          <cell r="B2213">
            <v>10372</v>
          </cell>
          <cell r="C2213" t="str">
            <v xml:space="preserve">HIACE VAN (93-94) - TAIL LENS - LH</v>
          </cell>
          <cell r="D2213" t="str">
            <v>HIACE/93-TLS-LH</v>
          </cell>
          <cell r="E2213" t="str">
            <v>00-TY04-1202A</v>
          </cell>
          <cell r="G2213" t="str">
            <v>TOYOTA</v>
          </cell>
          <cell r="H2213" t="str">
            <v xml:space="preserve">ANCHUI TINCAI SILK CO. LTD</v>
          </cell>
          <cell r="I2213" t="str">
            <v>LENS</v>
          </cell>
          <cell r="J2213" t="str">
            <v>LENS</v>
          </cell>
          <cell r="K2213">
            <v>3.5</v>
          </cell>
          <cell r="L2213">
            <v>150</v>
          </cell>
          <cell r="M2213">
            <v>230</v>
          </cell>
        </row>
        <row r="2214">
          <cell r="A2214">
            <v>10371</v>
          </cell>
          <cell r="B2214">
            <v>10371</v>
          </cell>
          <cell r="C2214" t="str">
            <v xml:space="preserve">HIACE VAN (93-94) - TAIL LENS - RH</v>
          </cell>
          <cell r="D2214" t="str">
            <v>HIACE/93-TLS-RH</v>
          </cell>
          <cell r="E2214" t="str">
            <v>00-TY04-1202A</v>
          </cell>
          <cell r="G2214" t="str">
            <v>TOYOTA</v>
          </cell>
          <cell r="H2214" t="str">
            <v xml:space="preserve">ANCHUI TINCAI SILK CO. LTD</v>
          </cell>
          <cell r="I2214" t="str">
            <v>LENS</v>
          </cell>
          <cell r="J2214" t="str">
            <v>LENS</v>
          </cell>
          <cell r="K2214">
            <v>3.5</v>
          </cell>
          <cell r="L2214">
            <v>150</v>
          </cell>
          <cell r="M2214">
            <v>230</v>
          </cell>
        </row>
        <row r="2215">
          <cell r="A2215">
            <v>12562</v>
          </cell>
          <cell r="B2215" t="e">
            <v>#N/A</v>
          </cell>
          <cell r="C2215" t="str">
            <v xml:space="preserve">HIACE VAN (93-94) - TAIL LENS (BROKEN) - LH</v>
          </cell>
          <cell r="D2215" t="str">
            <v>HIACE/93-TLS-RH/B</v>
          </cell>
          <cell r="E2215" t="str">
            <v>00-TY04-1202A</v>
          </cell>
          <cell r="G2215" t="str">
            <v>TOYOTA</v>
          </cell>
          <cell r="H2215" t="str">
            <v xml:space="preserve">ANCHUI TINCAI SILK CO. LTD</v>
          </cell>
          <cell r="I2215" t="str">
            <v>LENS</v>
          </cell>
          <cell r="J2215" t="str">
            <v>LENS</v>
          </cell>
          <cell r="K2215">
            <v>0.73</v>
          </cell>
          <cell r="L2215">
            <v>109</v>
          </cell>
          <cell r="M2215">
            <v>170</v>
          </cell>
        </row>
        <row r="2216">
          <cell r="A2216">
            <v>12561</v>
          </cell>
          <cell r="B2216" t="e">
            <v>#N/A</v>
          </cell>
          <cell r="C2216" t="str">
            <v xml:space="preserve">HIACE VAN (93-94) - TAIL LENS (BROKEN) - RH</v>
          </cell>
          <cell r="D2216" t="str">
            <v>HIACE/93-TLS-RH/B</v>
          </cell>
          <cell r="E2216" t="str">
            <v>00-TY04-1202A</v>
          </cell>
          <cell r="G2216" t="str">
            <v>TOYOTA</v>
          </cell>
          <cell r="H2216" t="str">
            <v xml:space="preserve">ANCHUI TINCAI SILK CO. LTD</v>
          </cell>
          <cell r="I2216" t="str">
            <v>LENS</v>
          </cell>
          <cell r="J2216" t="str">
            <v>LENS</v>
          </cell>
          <cell r="K2216">
            <v>0.73</v>
          </cell>
          <cell r="L2216">
            <v>109</v>
          </cell>
          <cell r="M2216">
            <v>170</v>
          </cell>
        </row>
        <row r="2217">
          <cell r="A2217">
            <v>10374</v>
          </cell>
          <cell r="B2217">
            <v>10374</v>
          </cell>
          <cell r="C2217" t="str">
            <v xml:space="preserve">HIACE VAN (93-94) - TAIL LENS (RED-BRAKE) - LH</v>
          </cell>
          <cell r="D2217" t="str">
            <v>HIACE/93-TLSR-LH</v>
          </cell>
          <cell r="E2217" t="str">
            <v xml:space="preserve">00-TY04-1202A (RED)</v>
          </cell>
          <cell r="G2217" t="str">
            <v>TOYOTA</v>
          </cell>
          <cell r="H2217" t="str">
            <v xml:space="preserve">ANCHUI TINCAI SILK CO. LTD</v>
          </cell>
          <cell r="I2217" t="str">
            <v>LENS</v>
          </cell>
          <cell r="J2217" t="str">
            <v>LENS</v>
          </cell>
          <cell r="K2217">
            <v>3.5</v>
          </cell>
          <cell r="L2217">
            <v>89</v>
          </cell>
          <cell r="M2217">
            <v>130</v>
          </cell>
        </row>
        <row r="2218">
          <cell r="A2218">
            <v>10373</v>
          </cell>
          <cell r="B2218">
            <v>10373</v>
          </cell>
          <cell r="C2218" t="str">
            <v xml:space="preserve">HIACE VAN (93-94) - TAIL LENS (RED-BRAKE) - RH</v>
          </cell>
          <cell r="D2218" t="str">
            <v>HIACE/93-TLSR-RH</v>
          </cell>
          <cell r="E2218" t="str">
            <v xml:space="preserve">00-TY04-1202A (RED)</v>
          </cell>
          <cell r="G2218" t="str">
            <v>TOYOTA</v>
          </cell>
          <cell r="H2218" t="str">
            <v xml:space="preserve">ANCHUI TINCAI SILK CO. LTD</v>
          </cell>
          <cell r="I2218" t="str">
            <v>LENS</v>
          </cell>
          <cell r="J2218" t="str">
            <v>LENS</v>
          </cell>
          <cell r="K2218">
            <v>3.5</v>
          </cell>
          <cell r="L2218">
            <v>89</v>
          </cell>
          <cell r="M2218">
            <v>130</v>
          </cell>
        </row>
        <row r="2219">
          <cell r="A2219">
            <v>12564</v>
          </cell>
          <cell r="B2219" t="e">
            <v>#N/A</v>
          </cell>
          <cell r="C2219" t="str">
            <v xml:space="preserve">HIACE VAN (93-94) - TAIL LENS (RED-BRAKE) (BROKEN) - LH</v>
          </cell>
          <cell r="D2219" t="str">
            <v>HIACE/93-TLSR-LH/B</v>
          </cell>
          <cell r="E2219" t="str">
            <v xml:space="preserve">00-TY04-1202A (RED)</v>
          </cell>
          <cell r="G2219" t="str">
            <v>TOYOTA</v>
          </cell>
          <cell r="H2219" t="str">
            <v xml:space="preserve">ANCHUI TINCAI SILK CO. LTD</v>
          </cell>
          <cell r="I2219" t="str">
            <v>LENS</v>
          </cell>
          <cell r="J2219" t="str">
            <v>LENS</v>
          </cell>
          <cell r="K2219">
            <v>0.4</v>
          </cell>
          <cell r="L2219">
            <v>60</v>
          </cell>
          <cell r="M2219">
            <v>90</v>
          </cell>
        </row>
        <row r="2220">
          <cell r="A2220">
            <v>12563</v>
          </cell>
          <cell r="B2220" t="e">
            <v>#N/A</v>
          </cell>
          <cell r="C2220" t="str">
            <v xml:space="preserve">HIACE VAN (93-94) - TAIL LENS (RED-BRAKE) (BROKEN) - RH</v>
          </cell>
          <cell r="D2220" t="str">
            <v>HIACE/93-TLSR-RH/B</v>
          </cell>
          <cell r="E2220" t="str">
            <v xml:space="preserve">00-TY04-1202A (RED)</v>
          </cell>
          <cell r="G2220" t="str">
            <v>TOYOTA</v>
          </cell>
          <cell r="H2220" t="str">
            <v xml:space="preserve">ANCHUI TINCAI SILK CO. LTD</v>
          </cell>
          <cell r="I2220" t="str">
            <v>LENS</v>
          </cell>
          <cell r="J2220" t="str">
            <v>LENS</v>
          </cell>
          <cell r="K2220">
            <v>0.4</v>
          </cell>
          <cell r="L2220">
            <v>60</v>
          </cell>
          <cell r="M2220">
            <v>90</v>
          </cell>
        </row>
        <row r="2221">
          <cell r="A2221">
            <v>10425</v>
          </cell>
          <cell r="B2221">
            <v>10425</v>
          </cell>
          <cell r="C2221" t="str">
            <v xml:space="preserve">HIACE VAN (93-94) - WATER SPRAYER BOTTLE</v>
          </cell>
          <cell r="D2221" t="str">
            <v>HIACE/93-WSB</v>
          </cell>
          <cell r="E2221" t="str">
            <v>TY04-1251B</v>
          </cell>
          <cell r="G2221" t="str">
            <v>TOYOTA</v>
          </cell>
          <cell r="H2221" t="str">
            <v xml:space="preserve">ANCHUI TINCAI SILK CO. LTD</v>
          </cell>
          <cell r="I2221" t="str">
            <v xml:space="preserve">RADIATOR PANEL</v>
          </cell>
          <cell r="J2221" t="str">
            <v xml:space="preserve">RADIATOR PANEL</v>
          </cell>
          <cell r="K2221">
            <v>1.05</v>
          </cell>
          <cell r="L2221">
            <v>164</v>
          </cell>
          <cell r="M2221">
            <v>250</v>
          </cell>
        </row>
        <row r="2222">
          <cell r="A2222">
            <v>10435</v>
          </cell>
          <cell r="B2222">
            <v>10435</v>
          </cell>
          <cell r="C2222" t="str">
            <v xml:space="preserve">HIACE VAN (93-94) - WINDOW WINDER HANDLE</v>
          </cell>
          <cell r="D2222" t="str">
            <v xml:space="preserve">HIACE/93 - WWH</v>
          </cell>
          <cell r="E2222" t="str">
            <v>TY04-1250</v>
          </cell>
          <cell r="G2222" t="str">
            <v>TOYOTA</v>
          </cell>
          <cell r="H2222" t="str">
            <v xml:space="preserve">ANCHUI TINCAI SILK CO. LTD</v>
          </cell>
          <cell r="I2222" t="str">
            <v>HANDLES</v>
          </cell>
          <cell r="J2222" t="str">
            <v>HANDLES</v>
          </cell>
          <cell r="K2222">
            <v>0.17</v>
          </cell>
          <cell r="L2222">
            <v>27</v>
          </cell>
          <cell r="M2222">
            <v>40</v>
          </cell>
        </row>
        <row r="2223">
          <cell r="A2223">
            <v>13702</v>
          </cell>
          <cell r="B2223">
            <v>13702</v>
          </cell>
          <cell r="C2223" t="str">
            <v xml:space="preserve">HIACE VAN (93) - LICENCE LAMP (CHROME)</v>
          </cell>
          <cell r="D2223" t="str">
            <v>HIACE/05-LPLC</v>
          </cell>
          <cell r="E2223" t="str">
            <v>TY04-1708-06</v>
          </cell>
          <cell r="G2223" t="str">
            <v>TOYOTA</v>
          </cell>
          <cell r="H2223" t="str">
            <v xml:space="preserve"> JIANGSU HAISHI AUTOMOTIVE COMPONENTS CO.,LTD</v>
          </cell>
          <cell r="I2223" t="str">
            <v xml:space="preserve">LICENCE PLATE</v>
          </cell>
          <cell r="J2223" t="str">
            <v xml:space="preserve">LICENCE PLATE</v>
          </cell>
          <cell r="K2223">
            <v>4.91</v>
          </cell>
          <cell r="L2223">
            <v>767</v>
          </cell>
          <cell r="M2223">
            <v>1190</v>
          </cell>
        </row>
        <row r="2224">
          <cell r="A2224">
            <v>10400</v>
          </cell>
          <cell r="B2224" t="e">
            <v>#N/A</v>
          </cell>
          <cell r="C2224" t="str">
            <v xml:space="preserve">HIACE VAN (94) - CORNER LAMP (WHITE/YELLOW) - LH</v>
          </cell>
          <cell r="D2224" t="str">
            <v>HIACE/94-CLA-LH</v>
          </cell>
          <cell r="E2224" t="str">
            <v>TY04-1203</v>
          </cell>
          <cell r="G2224" t="str">
            <v>TOYOTA</v>
          </cell>
          <cell r="H2224" t="str">
            <v xml:space="preserve">ANCHUI TINCAI SILK CO. LTD</v>
          </cell>
          <cell r="I2224" t="str">
            <v xml:space="preserve">CORNER LAMP</v>
          </cell>
          <cell r="J2224" t="str">
            <v xml:space="preserve">CORNER LAMP</v>
          </cell>
          <cell r="K2224">
            <v>10.5</v>
          </cell>
          <cell r="L2224">
            <v>266.99</v>
          </cell>
          <cell r="M2224">
            <v>400</v>
          </cell>
        </row>
        <row r="2225">
          <cell r="A2225">
            <v>10399</v>
          </cell>
          <cell r="B2225">
            <v>10399</v>
          </cell>
          <cell r="C2225" t="str">
            <v xml:space="preserve">HIACE VAN (94) - CORNER LAMP (WHITE/YELLOW) - RH</v>
          </cell>
          <cell r="D2225" t="str">
            <v>HIACE/94-CLA-RH</v>
          </cell>
          <cell r="E2225" t="str">
            <v>TY04-1203</v>
          </cell>
          <cell r="G2225" t="str">
            <v>TOYOTA</v>
          </cell>
          <cell r="H2225" t="str">
            <v xml:space="preserve">ANCHUI TINCAI SILK CO. LTD</v>
          </cell>
          <cell r="I2225" t="str">
            <v xml:space="preserve">CORNER LAMP</v>
          </cell>
          <cell r="J2225" t="str">
            <v xml:space="preserve">CORNER LAMP</v>
          </cell>
          <cell r="K2225">
            <v>10.5</v>
          </cell>
          <cell r="L2225">
            <v>266.99</v>
          </cell>
          <cell r="M2225">
            <v>400</v>
          </cell>
        </row>
        <row r="2226">
          <cell r="A2226">
            <v>11706</v>
          </cell>
          <cell r="B2226">
            <v>11706</v>
          </cell>
          <cell r="C2226" t="str">
            <v xml:space="preserve">HIACE VAN (94) - HEAD LAMP BRACKET - LH</v>
          </cell>
          <cell r="D2226" t="str">
            <v>HIACE/94-HLB-LH</v>
          </cell>
          <cell r="E2226" t="str">
            <v>TY04-1201-01</v>
          </cell>
          <cell r="G2226" t="str">
            <v>TOYOTA</v>
          </cell>
          <cell r="H2226" t="str">
            <v xml:space="preserve">ANCHUI TINCAI SILK CO. LTD</v>
          </cell>
          <cell r="I2226" t="str">
            <v xml:space="preserve">HEAD LAMP</v>
          </cell>
          <cell r="J2226" t="str">
            <v xml:space="preserve">HEAD LAMP</v>
          </cell>
          <cell r="K2226">
            <v>2.5099999999999998</v>
          </cell>
          <cell r="L2226">
            <v>392</v>
          </cell>
          <cell r="M2226">
            <v>610</v>
          </cell>
        </row>
        <row r="2227">
          <cell r="A2227">
            <v>11705</v>
          </cell>
          <cell r="B2227">
            <v>11705</v>
          </cell>
          <cell r="C2227" t="str">
            <v xml:space="preserve">HIACE VAN (94) - HEAD LAMP BRACKET - RH</v>
          </cell>
          <cell r="D2227" t="str">
            <v>HIACE/94-HLB-RH</v>
          </cell>
          <cell r="E2227" t="str">
            <v>TY04-1201-01</v>
          </cell>
          <cell r="G2227" t="str">
            <v>TOYOTA</v>
          </cell>
          <cell r="H2227" t="str">
            <v xml:space="preserve">ANCHUI TINCAI SILK CO. LTD</v>
          </cell>
          <cell r="I2227" t="str">
            <v xml:space="preserve">HEAD LAMP</v>
          </cell>
          <cell r="J2227" t="str">
            <v xml:space="preserve">HEAD LAMP</v>
          </cell>
          <cell r="K2227">
            <v>2.5099999999999998</v>
          </cell>
          <cell r="L2227">
            <v>392</v>
          </cell>
          <cell r="M2227">
            <v>610</v>
          </cell>
        </row>
        <row r="2228">
          <cell r="A2228">
            <v>10394</v>
          </cell>
          <cell r="B2228">
            <v>10394</v>
          </cell>
          <cell r="C2228" t="str">
            <v xml:space="preserve">HIACE VAN (94) - HEAD LAMP/W BRACKET - LH</v>
          </cell>
          <cell r="D2228" t="str">
            <v>HIACE/94-HLA-LH</v>
          </cell>
          <cell r="E2228" t="str">
            <v>TY04-1201</v>
          </cell>
          <cell r="G2228" t="str">
            <v>TOYOTA</v>
          </cell>
          <cell r="H2228" t="str">
            <v xml:space="preserve">ANCHUI TINCAI SILK CO. LTD</v>
          </cell>
          <cell r="I2228" t="str">
            <v xml:space="preserve">HEAD LAMP</v>
          </cell>
          <cell r="J2228" t="str">
            <v xml:space="preserve">HEAD LAMP</v>
          </cell>
          <cell r="K2228">
            <v>9.3000000000000007</v>
          </cell>
          <cell r="L2228">
            <v>1454</v>
          </cell>
          <cell r="M2228">
            <v>2250</v>
          </cell>
        </row>
        <row r="2229">
          <cell r="A2229">
            <v>10393</v>
          </cell>
          <cell r="B2229">
            <v>10393</v>
          </cell>
          <cell r="C2229" t="str">
            <v xml:space="preserve">HIACE VAN (94) - HEAD LAMP/W BRACKET - RH</v>
          </cell>
          <cell r="D2229" t="str">
            <v>HIACE/94-HLA-RH</v>
          </cell>
          <cell r="E2229" t="str">
            <v>TY04-1201</v>
          </cell>
          <cell r="G2229" t="str">
            <v>TOYOTA</v>
          </cell>
          <cell r="H2229" t="str">
            <v xml:space="preserve">ANCHUI TINCAI SILK CO. LTD</v>
          </cell>
          <cell r="I2229" t="str">
            <v xml:space="preserve">HEAD LAMP</v>
          </cell>
          <cell r="J2229" t="str">
            <v xml:space="preserve">HEAD LAMP</v>
          </cell>
          <cell r="K2229">
            <v>9.3000000000000007</v>
          </cell>
          <cell r="L2229">
            <v>1454</v>
          </cell>
          <cell r="M2229">
            <v>2250</v>
          </cell>
        </row>
        <row r="2230">
          <cell r="A2230">
            <v>10396</v>
          </cell>
          <cell r="B2230">
            <v>10396</v>
          </cell>
          <cell r="C2230" t="str">
            <v xml:space="preserve">HIACE VAN (94) - LIGHT CASE - LH</v>
          </cell>
          <cell r="D2230" t="str">
            <v>HIACE/94-LCS-LH</v>
          </cell>
          <cell r="E2230" t="str">
            <v>TY04-1201-01</v>
          </cell>
          <cell r="G2230" t="str">
            <v>TOYOTA</v>
          </cell>
          <cell r="H2230" t="str">
            <v xml:space="preserve">ANCHUI TINCAI SILK CO. LTD</v>
          </cell>
          <cell r="I2230" t="str">
            <v xml:space="preserve">LIGHT CASE</v>
          </cell>
          <cell r="J2230" t="str">
            <v xml:space="preserve">LIGHT CASE</v>
          </cell>
          <cell r="K2230">
            <v>2.63</v>
          </cell>
          <cell r="L2230">
            <v>411</v>
          </cell>
          <cell r="M2230">
            <v>640</v>
          </cell>
        </row>
        <row r="2231">
          <cell r="A2231">
            <v>10395</v>
          </cell>
          <cell r="B2231">
            <v>10395</v>
          </cell>
          <cell r="C2231" t="str">
            <v xml:space="preserve">HIACE VAN (94) - LIGHT CASE - RH</v>
          </cell>
          <cell r="D2231" t="str">
            <v>HIACE/94-LCS-RH</v>
          </cell>
          <cell r="E2231" t="str">
            <v>TY04-1201-01</v>
          </cell>
          <cell r="G2231" t="str">
            <v>TOYOTA</v>
          </cell>
          <cell r="H2231" t="str">
            <v xml:space="preserve">ANCHUI TINCAI SILK CO. LTD</v>
          </cell>
          <cell r="I2231" t="str">
            <v xml:space="preserve">LIGHT CASE</v>
          </cell>
          <cell r="J2231" t="str">
            <v xml:space="preserve">LIGHT CASE</v>
          </cell>
          <cell r="K2231">
            <v>2.63</v>
          </cell>
          <cell r="L2231">
            <v>411</v>
          </cell>
          <cell r="M2231">
            <v>640</v>
          </cell>
        </row>
        <row r="2232">
          <cell r="A2232">
            <v>10398</v>
          </cell>
          <cell r="B2232" t="e">
            <v>#N/A</v>
          </cell>
          <cell r="C2232" t="str">
            <v xml:space="preserve">HIACE VAN (94) - LIGHT HOUSING - LH</v>
          </cell>
          <cell r="D2232" t="str">
            <v>HIACE/94-LHG-LH</v>
          </cell>
          <cell r="E2232" t="str">
            <v>TY04-1201-01</v>
          </cell>
          <cell r="G2232" t="str">
            <v>TOYOTA</v>
          </cell>
          <cell r="H2232" t="str">
            <v xml:space="preserve">ANCHUI TINCAI SILK CO. LTD</v>
          </cell>
          <cell r="I2232" t="str">
            <v xml:space="preserve">LIGHT CASE</v>
          </cell>
          <cell r="J2232" t="str">
            <v xml:space="preserve">LIGHT CASE</v>
          </cell>
          <cell r="K2232">
            <v>1.1599999999999999</v>
          </cell>
          <cell r="L2232">
            <v>181</v>
          </cell>
          <cell r="M2232">
            <v>280</v>
          </cell>
        </row>
        <row r="2233">
          <cell r="A2233">
            <v>10397</v>
          </cell>
          <cell r="B2233" t="e">
            <v>#N/A</v>
          </cell>
          <cell r="C2233" t="str">
            <v xml:space="preserve">HIACE VAN (94) - LIGHT HOUSING - RH</v>
          </cell>
          <cell r="D2233" t="str">
            <v>HIACE/94-LHG-RH</v>
          </cell>
          <cell r="E2233" t="str">
            <v>TY04-1201-01</v>
          </cell>
          <cell r="G2233" t="str">
            <v>TOYOTA</v>
          </cell>
          <cell r="H2233" t="str">
            <v xml:space="preserve">ANCHUI TINCAI SILK CO. LTD</v>
          </cell>
          <cell r="I2233" t="str">
            <v xml:space="preserve">LIGHT CASE</v>
          </cell>
          <cell r="J2233" t="str">
            <v xml:space="preserve">LIGHT CASE</v>
          </cell>
          <cell r="K2233">
            <v>1.1599999999999999</v>
          </cell>
          <cell r="L2233">
            <v>139</v>
          </cell>
          <cell r="M2233">
            <v>210</v>
          </cell>
        </row>
        <row r="2234">
          <cell r="A2234">
            <v>10376</v>
          </cell>
          <cell r="B2234" t="e">
            <v>#N/A</v>
          </cell>
          <cell r="C2234" t="str">
            <v xml:space="preserve">HIACE VAN (96) - TAIL LAMP - LH</v>
          </cell>
          <cell r="D2234" t="str">
            <v>HIACE/96-TLA-LH</v>
          </cell>
          <cell r="E2234" t="str">
            <v>TY04-1502</v>
          </cell>
          <cell r="G2234" t="str">
            <v>TOYOTA</v>
          </cell>
          <cell r="H2234" t="str">
            <v xml:space="preserve">ANCHUI TINCAI SILK CO. LTD</v>
          </cell>
          <cell r="I2234" t="str">
            <v xml:space="preserve">TAIL LAMP</v>
          </cell>
          <cell r="J2234" t="str">
            <v xml:space="preserve">TAIL LAMP</v>
          </cell>
          <cell r="K2234">
            <v>3.23</v>
          </cell>
          <cell r="L2234">
            <v>505</v>
          </cell>
          <cell r="M2234">
            <v>780</v>
          </cell>
        </row>
        <row r="2235">
          <cell r="A2235">
            <v>10375</v>
          </cell>
          <cell r="B2235" t="e">
            <v>#N/A</v>
          </cell>
          <cell r="C2235" t="str">
            <v xml:space="preserve">HIACE VAN (96) - TAIL LAMP - RH</v>
          </cell>
          <cell r="D2235" t="str">
            <v>HIACE/96-TLA-RH</v>
          </cell>
          <cell r="E2235" t="str">
            <v>TY04-1502</v>
          </cell>
          <cell r="G2235" t="str">
            <v>TOYOTA</v>
          </cell>
          <cell r="H2235" t="str">
            <v xml:space="preserve">ANCHUI TINCAI SILK CO. LTD</v>
          </cell>
          <cell r="I2235" t="str">
            <v xml:space="preserve">TAIL LAMP</v>
          </cell>
          <cell r="J2235" t="str">
            <v xml:space="preserve">TAIL LAMP</v>
          </cell>
          <cell r="K2235">
            <v>3.23</v>
          </cell>
          <cell r="L2235">
            <v>505</v>
          </cell>
          <cell r="M2235">
            <v>780</v>
          </cell>
        </row>
        <row r="2236">
          <cell r="A2236">
            <v>10440</v>
          </cell>
          <cell r="B2236">
            <v>10440</v>
          </cell>
          <cell r="C2236" t="str">
            <v xml:space="preserve">HIACE VAN (99-03) - CORNER LAMP - LH</v>
          </cell>
          <cell r="D2236" t="str">
            <v>HIACE/99-CLA-LH</v>
          </cell>
          <cell r="E2236" t="str">
            <v>TY04-1503</v>
          </cell>
          <cell r="G2236" t="str">
            <v>TOYOTA</v>
          </cell>
          <cell r="H2236" t="str">
            <v xml:space="preserve">ANCHUI TINCAI SILK CO. LTD</v>
          </cell>
          <cell r="I2236" t="str">
            <v xml:space="preserve">CORNER LAMP</v>
          </cell>
          <cell r="J2236" t="str">
            <v xml:space="preserve">CORNER LAMP</v>
          </cell>
          <cell r="K2236">
            <v>25</v>
          </cell>
          <cell r="L2236">
            <v>635.70000000000005</v>
          </cell>
          <cell r="M2236">
            <v>960</v>
          </cell>
        </row>
        <row r="2237">
          <cell r="A2237">
            <v>10439</v>
          </cell>
          <cell r="B2237">
            <v>10439</v>
          </cell>
          <cell r="C2237" t="str">
            <v xml:space="preserve">HIACE VAN (99-03) - CORNER LAMP - RH</v>
          </cell>
          <cell r="D2237" t="str">
            <v>HIACE/99-CLA-RH</v>
          </cell>
          <cell r="E2237" t="str">
            <v>TY04-1503</v>
          </cell>
          <cell r="G2237" t="str">
            <v>TOYOTA</v>
          </cell>
          <cell r="H2237" t="str">
            <v xml:space="preserve">ANCHUI TINCAI SILK CO. LTD</v>
          </cell>
          <cell r="I2237" t="str">
            <v xml:space="preserve">CORNER LAMP</v>
          </cell>
          <cell r="J2237" t="str">
            <v xml:space="preserve">CORNER LAMP</v>
          </cell>
          <cell r="K2237">
            <v>25</v>
          </cell>
          <cell r="L2237">
            <v>635.70000000000005</v>
          </cell>
          <cell r="M2237">
            <v>960</v>
          </cell>
        </row>
        <row r="2238">
          <cell r="A2238">
            <v>11191</v>
          </cell>
          <cell r="B2238" t="e">
            <v>#N/A</v>
          </cell>
          <cell r="C2238" t="str">
            <v xml:space="preserve">HIACE VAN (99-03) - FRONT BUMPER</v>
          </cell>
          <cell r="D2238" t="str">
            <v>HIACE/99-BPRF</v>
          </cell>
          <cell r="E2238" t="str">
            <v>TY04-1507</v>
          </cell>
          <cell r="G2238" t="str">
            <v>TOYOTA</v>
          </cell>
          <cell r="I2238" t="str">
            <v>BUMPER</v>
          </cell>
          <cell r="J2238" t="str">
            <v>BUMPER</v>
          </cell>
          <cell r="K2238">
            <v>10</v>
          </cell>
          <cell r="L2238">
            <v>1563</v>
          </cell>
          <cell r="M2238">
            <v>2420</v>
          </cell>
        </row>
        <row r="2239">
          <cell r="A2239">
            <v>10441</v>
          </cell>
          <cell r="B2239">
            <v>10441</v>
          </cell>
          <cell r="C2239" t="str">
            <v xml:space="preserve">HIACE VAN (99-03) - FRONT GRILL</v>
          </cell>
          <cell r="D2239" t="str">
            <v>HIACE/99-GRL</v>
          </cell>
          <cell r="E2239" t="str">
            <v>TY04-1511A</v>
          </cell>
          <cell r="G2239" t="str">
            <v>TOYOTA</v>
          </cell>
          <cell r="H2239" t="str">
            <v xml:space="preserve">ANCHUI TINCAI SILK CO. LTD</v>
          </cell>
          <cell r="I2239" t="str">
            <v>GRILL</v>
          </cell>
          <cell r="J2239" t="str">
            <v>GRILL</v>
          </cell>
          <cell r="K2239">
            <v>5.08</v>
          </cell>
          <cell r="L2239">
            <v>794</v>
          </cell>
          <cell r="M2239">
            <v>1230</v>
          </cell>
        </row>
        <row r="2240">
          <cell r="A2240">
            <v>10438</v>
          </cell>
          <cell r="B2240">
            <v>10438</v>
          </cell>
          <cell r="C2240" t="str">
            <v xml:space="preserve">HIACE VAN (99-03) - HEAD LAMP - LH</v>
          </cell>
          <cell r="D2240" t="str">
            <v>HIACE/99-HLA-LH</v>
          </cell>
          <cell r="E2240" t="str">
            <v>TY04-1501</v>
          </cell>
          <cell r="G2240" t="str">
            <v>TOYOTA</v>
          </cell>
          <cell r="H2240" t="str">
            <v xml:space="preserve">ANCHUI TINCAI SILK CO. LTD</v>
          </cell>
          <cell r="I2240" t="str">
            <v xml:space="preserve">HEAD LAMP</v>
          </cell>
          <cell r="J2240" t="str">
            <v xml:space="preserve">HEAD LAMP</v>
          </cell>
          <cell r="K2240">
            <v>65</v>
          </cell>
          <cell r="L2240">
            <v>1652.82</v>
          </cell>
          <cell r="M2240">
            <v>2500</v>
          </cell>
        </row>
        <row r="2241">
          <cell r="A2241">
            <v>10436</v>
          </cell>
          <cell r="B2241">
            <v>10436</v>
          </cell>
          <cell r="C2241" t="str">
            <v xml:space="preserve">HIACE VAN (99-03) - HEAD LAMP - RH</v>
          </cell>
          <cell r="D2241" t="str">
            <v>HIACE/99-HLA-RH</v>
          </cell>
          <cell r="E2241" t="str">
            <v>TY04-1501</v>
          </cell>
          <cell r="G2241" t="str">
            <v>TOYOTA</v>
          </cell>
          <cell r="H2241" t="str">
            <v xml:space="preserve">ANCHUI TINCAI SILK CO. LTD</v>
          </cell>
          <cell r="I2241" t="str">
            <v xml:space="preserve">HEAD LAMP</v>
          </cell>
          <cell r="J2241" t="str">
            <v xml:space="preserve">HEAD LAMP</v>
          </cell>
          <cell r="K2241">
            <v>65</v>
          </cell>
          <cell r="L2241">
            <v>1652.82</v>
          </cell>
          <cell r="M2241">
            <v>2500</v>
          </cell>
        </row>
        <row r="2242">
          <cell r="A2242">
            <v>10437</v>
          </cell>
          <cell r="B2242" t="e">
            <v>#N/A</v>
          </cell>
          <cell r="C2242" t="str">
            <v xml:space="preserve">HIACE VAN (99-03) - REAR LICENCE LIGHT</v>
          </cell>
          <cell r="D2242" t="str">
            <v>HIACE/93-LL</v>
          </cell>
          <cell r="E2242" t="str">
            <v>TY04-1241</v>
          </cell>
          <cell r="G2242" t="str">
            <v>TOYOTA</v>
          </cell>
          <cell r="H2242" t="str">
            <v xml:space="preserve">ANCHUI TINCAI SILK CO. LTD</v>
          </cell>
          <cell r="I2242" t="str">
            <v xml:space="preserve">LIGHT CASE</v>
          </cell>
          <cell r="J2242" t="str">
            <v xml:space="preserve">LIGHT CASE</v>
          </cell>
          <cell r="K2242">
            <v>2.31</v>
          </cell>
          <cell r="L2242">
            <v>361</v>
          </cell>
          <cell r="M2242">
            <v>560</v>
          </cell>
        </row>
        <row r="2243">
          <cell r="A2243">
            <v>12882</v>
          </cell>
          <cell r="B2243" t="e">
            <v>#N/A</v>
          </cell>
          <cell r="C2243" t="str">
            <v xml:space="preserve">HIACE VAN RH200 STANDARD CAB (05-08) - LAMINATED FRONT WINDSCREEN (BROKEN)</v>
          </cell>
          <cell r="D2243" t="str">
            <v xml:space="preserve">RH200 LFW/CPX/B</v>
          </cell>
          <cell r="E2243" t="str">
            <v xml:space="preserve">110052 LFW</v>
          </cell>
          <cell r="F2243" t="str">
            <v xml:space="preserve">HIACE VAN RH200 STANDARD CAB - (05 -08)</v>
          </cell>
          <cell r="G2243" t="str">
            <v>TOYOTA</v>
          </cell>
          <cell r="H2243" t="str">
            <v xml:space="preserve">ZHEJIANG DAKE SAFETY GLASS CO.,LTD</v>
          </cell>
          <cell r="I2243" t="str">
            <v>AUTOGLASS</v>
          </cell>
          <cell r="J2243" t="str">
            <v>AUTOGLASS</v>
          </cell>
          <cell r="K2243">
            <v>15.09</v>
          </cell>
          <cell r="L2243">
            <v>2231.81</v>
          </cell>
          <cell r="M2243">
            <v>3460</v>
          </cell>
        </row>
        <row r="2244">
          <cell r="A2244">
            <v>10622</v>
          </cell>
          <cell r="B2244" t="e">
            <v>#N/A</v>
          </cell>
          <cell r="C2244" t="str">
            <v xml:space="preserve">HILUX / SURF LN145 (98-99) - HEAD LAMP - LH</v>
          </cell>
          <cell r="D2244" t="str">
            <v>SURF/92-HLA-LH</v>
          </cell>
          <cell r="E2244" t="str">
            <v>MZ01-36011</v>
          </cell>
          <cell r="G2244" t="str">
            <v>TOYOTA</v>
          </cell>
          <cell r="H2244" t="str">
            <v xml:space="preserve">JIANGSU ZISUDE LAMPS TECHNOLOGY CO. LTD</v>
          </cell>
          <cell r="I2244" t="str">
            <v xml:space="preserve">HEAD LAMP</v>
          </cell>
          <cell r="J2244" t="str">
            <v xml:space="preserve">HEAD LAMP</v>
          </cell>
          <cell r="K2244">
            <v>6.23</v>
          </cell>
          <cell r="L2244">
            <v>974</v>
          </cell>
          <cell r="M2244">
            <v>1510</v>
          </cell>
        </row>
        <row r="2245">
          <cell r="A2245">
            <v>10621</v>
          </cell>
          <cell r="B2245" t="e">
            <v>#N/A</v>
          </cell>
          <cell r="C2245" t="str">
            <v xml:space="preserve">HILUX / SURF LN145 (98-99) - HEAD LAMP - RH</v>
          </cell>
          <cell r="D2245" t="str">
            <v>SURF/92-HLA-RH</v>
          </cell>
          <cell r="E2245" t="str">
            <v>MZ01-36011</v>
          </cell>
          <cell r="G2245" t="str">
            <v>TOYOTA</v>
          </cell>
          <cell r="H2245" t="str">
            <v xml:space="preserve">JIANGSU ZISUDE LAMPS TECHNOLOGY CO. LTD</v>
          </cell>
          <cell r="I2245" t="str">
            <v xml:space="preserve">HEAD LAMP</v>
          </cell>
          <cell r="J2245" t="str">
            <v xml:space="preserve">HEAD LAMP</v>
          </cell>
          <cell r="K2245">
            <v>6.23</v>
          </cell>
          <cell r="L2245">
            <v>974</v>
          </cell>
          <cell r="M2245">
            <v>1510</v>
          </cell>
        </row>
        <row r="2246">
          <cell r="A2246">
            <v>12317</v>
          </cell>
          <cell r="B2246" t="e">
            <v>#N/A</v>
          </cell>
          <cell r="C2246" t="str">
            <v xml:space="preserve">HILUX LN 145 (98-99) - CORNER LAMP (CHROME) (BROKEN) -  LH</v>
          </cell>
          <cell r="D2246" t="str">
            <v>LN145-CLAC-LH</v>
          </cell>
          <cell r="E2246" t="str">
            <v>TY05-0803</v>
          </cell>
          <cell r="G2246" t="str">
            <v>TOYOTA</v>
          </cell>
          <cell r="H2246" t="str">
            <v xml:space="preserve">ANCHUI TINCAI SILK CO. LTD</v>
          </cell>
          <cell r="I2246" t="str">
            <v xml:space="preserve">CORNER LAMP</v>
          </cell>
          <cell r="J2246" t="str">
            <v xml:space="preserve">CORNER LAMP</v>
          </cell>
          <cell r="K2246">
            <v>1.94</v>
          </cell>
          <cell r="L2246">
            <v>290</v>
          </cell>
          <cell r="M2246">
            <v>450</v>
          </cell>
        </row>
        <row r="2247">
          <cell r="A2247">
            <v>12316</v>
          </cell>
          <cell r="B2247" t="e">
            <v>#N/A</v>
          </cell>
          <cell r="C2247" t="str">
            <v xml:space="preserve">HILUX LN 145 (98-99) - CORNER LAMP (CHROME) (BROKEN) - RH</v>
          </cell>
          <cell r="D2247" t="str">
            <v>LN145-CLAC-RH</v>
          </cell>
          <cell r="E2247" t="str">
            <v>TY05-0803</v>
          </cell>
          <cell r="G2247" t="str">
            <v>TOYOTA</v>
          </cell>
          <cell r="H2247" t="str">
            <v xml:space="preserve">ANCHUI TINCAI SILK CO. LTD</v>
          </cell>
          <cell r="I2247" t="str">
            <v xml:space="preserve">CORNER LAMP</v>
          </cell>
          <cell r="J2247" t="str">
            <v xml:space="preserve">CORNER LAMP</v>
          </cell>
          <cell r="K2247">
            <v>1.94</v>
          </cell>
          <cell r="L2247">
            <v>290</v>
          </cell>
          <cell r="M2247">
            <v>450</v>
          </cell>
        </row>
        <row r="2248">
          <cell r="A2248">
            <v>12339</v>
          </cell>
          <cell r="B2248">
            <v>12339</v>
          </cell>
          <cell r="C2248" t="str">
            <v xml:space="preserve">HILUX LN 167 (01-02) - HEAD LAMP  - RH</v>
          </cell>
          <cell r="D2248" t="str">
            <v>LN167-HLA-RH</v>
          </cell>
          <cell r="E2248" t="str">
            <v>TY05-1201</v>
          </cell>
          <cell r="G2248" t="str">
            <v>TOYOTA</v>
          </cell>
          <cell r="H2248" t="str">
            <v xml:space="preserve">ANCHUI TINCAI SILK CO. LTD</v>
          </cell>
          <cell r="I2248" t="str">
            <v xml:space="preserve">HEAD LAMP</v>
          </cell>
          <cell r="J2248" t="str">
            <v xml:space="preserve">HEAD LAMP</v>
          </cell>
          <cell r="K2248">
            <v>50</v>
          </cell>
          <cell r="L2248">
            <v>1275</v>
          </cell>
          <cell r="M2248">
            <v>1910</v>
          </cell>
        </row>
        <row r="2249">
          <cell r="A2249">
            <v>12340</v>
          </cell>
          <cell r="B2249">
            <v>12340</v>
          </cell>
          <cell r="C2249" t="str">
            <v xml:space="preserve">HILUX LN 167 (01-02) - HEAD LAMP- LH</v>
          </cell>
          <cell r="D2249" t="str">
            <v>LN167-HLA-LH</v>
          </cell>
          <cell r="E2249" t="str">
            <v>TY05-1201</v>
          </cell>
          <cell r="G2249" t="str">
            <v>TOYOTA</v>
          </cell>
          <cell r="H2249" t="str">
            <v xml:space="preserve">ANCHUI TINCAI SILK CO. LTD</v>
          </cell>
          <cell r="I2249" t="str">
            <v xml:space="preserve">HEAD LAMP</v>
          </cell>
          <cell r="J2249" t="str">
            <v xml:space="preserve">HEAD LAMP</v>
          </cell>
          <cell r="K2249">
            <v>50</v>
          </cell>
          <cell r="L2249">
            <v>1275</v>
          </cell>
          <cell r="M2249">
            <v>1910</v>
          </cell>
        </row>
        <row r="2250">
          <cell r="A2250">
            <v>10614</v>
          </cell>
          <cell r="B2250">
            <v>10614</v>
          </cell>
          <cell r="C2250" t="str">
            <v xml:space="preserve">HILUX LN106 (88-92) CORNER LAMP (4WD)  - RH</v>
          </cell>
          <cell r="D2250" t="str">
            <v>YN85-CLA4WD-RH</v>
          </cell>
          <cell r="E2250" t="str">
            <v>TY05-1011C</v>
          </cell>
          <cell r="G2250" t="str">
            <v>TOYOTA</v>
          </cell>
          <cell r="H2250" t="str">
            <v xml:space="preserve">ANCHUI TINCAI SILK CO. LTD</v>
          </cell>
          <cell r="I2250" t="str">
            <v xml:space="preserve">CORNER LAMP</v>
          </cell>
          <cell r="J2250" t="str">
            <v xml:space="preserve">CORNER LAMP</v>
          </cell>
          <cell r="K2250">
            <v>10</v>
          </cell>
          <cell r="L2250">
            <v>255</v>
          </cell>
          <cell r="M2250">
            <v>380</v>
          </cell>
        </row>
        <row r="2251">
          <cell r="A2251">
            <v>10615</v>
          </cell>
          <cell r="B2251">
            <v>10615</v>
          </cell>
          <cell r="C2251" t="str">
            <v xml:space="preserve">HILUX LN106 (88-92) CORNER LAMP (4WD) - LH</v>
          </cell>
          <cell r="D2251" t="str">
            <v>YN85-CLA4WD-LH</v>
          </cell>
          <cell r="E2251" t="str">
            <v>TY05-1011C</v>
          </cell>
          <cell r="G2251" t="str">
            <v>TOYOTA</v>
          </cell>
          <cell r="H2251" t="str">
            <v xml:space="preserve">ANCHUI TINCAI SILK CO. LTD</v>
          </cell>
          <cell r="I2251" t="str">
            <v xml:space="preserve">CORNER LAMP</v>
          </cell>
          <cell r="J2251" t="str">
            <v xml:space="preserve">CORNER LAMP</v>
          </cell>
          <cell r="K2251">
            <v>10</v>
          </cell>
          <cell r="L2251">
            <v>255</v>
          </cell>
          <cell r="M2251">
            <v>380</v>
          </cell>
        </row>
        <row r="2252">
          <cell r="A2252">
            <v>10628</v>
          </cell>
          <cell r="B2252">
            <v>10628</v>
          </cell>
          <cell r="C2252" t="str">
            <v xml:space="preserve">HILUX LN145 (98-99) - CORNER LAMP (CHROME) LH</v>
          </cell>
          <cell r="D2252" t="str">
            <v>LN145-CLAC-LH</v>
          </cell>
          <cell r="E2252" t="str">
            <v>TY05-0803</v>
          </cell>
          <cell r="G2252" t="str">
            <v>TOYOTA</v>
          </cell>
          <cell r="H2252" t="str">
            <v xml:space="preserve">ANCHUI TINCAI SILK CO. LTD</v>
          </cell>
          <cell r="I2252" t="str">
            <v xml:space="preserve">CORNER LAMP</v>
          </cell>
          <cell r="J2252" t="str">
            <v xml:space="preserve">CORNER LAMP</v>
          </cell>
          <cell r="K2252">
            <v>14</v>
          </cell>
          <cell r="L2252">
            <v>357</v>
          </cell>
          <cell r="M2252">
            <v>540</v>
          </cell>
        </row>
        <row r="2253">
          <cell r="A2253">
            <v>10627</v>
          </cell>
          <cell r="B2253">
            <v>10627</v>
          </cell>
          <cell r="C2253" t="str">
            <v xml:space="preserve">HILUX LN145 (98-99) - CORNER LAMP (CHROME) RH</v>
          </cell>
          <cell r="D2253" t="str">
            <v>LN145-CLAC-RH</v>
          </cell>
          <cell r="E2253" t="str">
            <v>TY05-0803</v>
          </cell>
          <cell r="G2253" t="str">
            <v>TOYOTA</v>
          </cell>
          <cell r="H2253" t="str">
            <v xml:space="preserve">ANCHUI TINCAI SILK CO. LTD</v>
          </cell>
          <cell r="I2253" t="str">
            <v xml:space="preserve">CORNER LAMP</v>
          </cell>
          <cell r="J2253" t="str">
            <v xml:space="preserve">CORNER LAMP</v>
          </cell>
          <cell r="K2253">
            <v>14</v>
          </cell>
          <cell r="L2253">
            <v>357</v>
          </cell>
          <cell r="M2253">
            <v>540</v>
          </cell>
        </row>
        <row r="2254">
          <cell r="A2254">
            <v>10630</v>
          </cell>
          <cell r="B2254">
            <v>10630</v>
          </cell>
          <cell r="C2254" t="str">
            <v xml:space="preserve">HILUX LN145 (98-99) - CORNER LAMP (GREY) LH</v>
          </cell>
          <cell r="D2254" t="str">
            <v>LN145-CLAG-LH</v>
          </cell>
          <cell r="E2254" t="str">
            <v>TY05-0803B</v>
          </cell>
          <cell r="G2254" t="str">
            <v>TOYOTA</v>
          </cell>
          <cell r="H2254" t="str">
            <v xml:space="preserve">ANCHUI TINCAI SILK CO. LTD</v>
          </cell>
          <cell r="I2254" t="str">
            <v xml:space="preserve">CORNER LAMP</v>
          </cell>
          <cell r="J2254" t="str">
            <v xml:space="preserve">CORNER LAMP</v>
          </cell>
          <cell r="K2254">
            <v>12</v>
          </cell>
          <cell r="L2254">
            <v>306</v>
          </cell>
          <cell r="M2254">
            <v>460</v>
          </cell>
        </row>
        <row r="2255">
          <cell r="A2255">
            <v>10629</v>
          </cell>
          <cell r="B2255">
            <v>10629</v>
          </cell>
          <cell r="C2255" t="str">
            <v xml:space="preserve">HILUX LN145 (98-99) - CORNER LAMP (GREY) RH</v>
          </cell>
          <cell r="D2255" t="str">
            <v>LN145-CLAG-RH</v>
          </cell>
          <cell r="E2255" t="str">
            <v>TY05-0803B</v>
          </cell>
          <cell r="G2255" t="str">
            <v>TOYOTA</v>
          </cell>
          <cell r="H2255" t="str">
            <v xml:space="preserve">ANCHUI TINCAI SILK CO. LTD</v>
          </cell>
          <cell r="I2255" t="str">
            <v xml:space="preserve">CORNER LAMP</v>
          </cell>
          <cell r="J2255" t="str">
            <v xml:space="preserve">CORNER LAMP</v>
          </cell>
          <cell r="K2255">
            <v>12</v>
          </cell>
          <cell r="L2255">
            <v>306</v>
          </cell>
          <cell r="M2255">
            <v>460</v>
          </cell>
        </row>
        <row r="2256">
          <cell r="A2256">
            <v>10632</v>
          </cell>
          <cell r="B2256">
            <v>10632</v>
          </cell>
          <cell r="C2256" t="str">
            <v xml:space="preserve">HILUX LN145 (98-99) - HEAD LAMP (CLEAR) LH</v>
          </cell>
          <cell r="D2256" t="str">
            <v>LN145-HLAC-LH</v>
          </cell>
          <cell r="E2256" t="str">
            <v>TY05-1003</v>
          </cell>
          <cell r="G2256" t="str">
            <v>TOYOTA</v>
          </cell>
          <cell r="H2256" t="str">
            <v xml:space="preserve">ANCHUI TINCAI SILK CO. LTD</v>
          </cell>
          <cell r="I2256" t="str">
            <v xml:space="preserve">HEAD LAMP</v>
          </cell>
          <cell r="J2256" t="str">
            <v xml:space="preserve">HEAD LAMP</v>
          </cell>
          <cell r="K2256">
            <v>6.43</v>
          </cell>
          <cell r="L2256">
            <v>1005</v>
          </cell>
          <cell r="M2256">
            <v>1560</v>
          </cell>
        </row>
        <row r="2257">
          <cell r="A2257">
            <v>10631</v>
          </cell>
          <cell r="B2257">
            <v>10631</v>
          </cell>
          <cell r="C2257" t="str">
            <v xml:space="preserve">HILUX LN145 (98-99) - HEAD LAMP (CLEAR) RH</v>
          </cell>
          <cell r="D2257" t="str">
            <v>LN145-HLAC-RH</v>
          </cell>
          <cell r="E2257" t="str">
            <v>TY05-1003</v>
          </cell>
          <cell r="G2257" t="str">
            <v>TOYOTA</v>
          </cell>
          <cell r="H2257" t="str">
            <v xml:space="preserve">ANCHUI TINCAI SILK CO. LTD</v>
          </cell>
          <cell r="I2257" t="str">
            <v xml:space="preserve">HEAD LAMP</v>
          </cell>
          <cell r="J2257" t="str">
            <v xml:space="preserve">HEAD LAMP</v>
          </cell>
          <cell r="K2257">
            <v>6.43</v>
          </cell>
          <cell r="L2257">
            <v>1005</v>
          </cell>
          <cell r="M2257">
            <v>1560</v>
          </cell>
        </row>
        <row r="2258">
          <cell r="A2258">
            <v>12748</v>
          </cell>
          <cell r="B2258">
            <v>12748</v>
          </cell>
          <cell r="C2258" t="str">
            <v xml:space="preserve">HILUX LN145 (98-99) - INNER FENDER - LH</v>
          </cell>
          <cell r="D2258" t="str">
            <v>LN145-IF-RH</v>
          </cell>
          <cell r="E2258" t="str">
            <v>53876-35070</v>
          </cell>
          <cell r="G2258" t="str">
            <v>TOYOTA</v>
          </cell>
          <cell r="H2258" t="str">
            <v xml:space="preserve">ANCHUI TINCAI SILK CO. LTD</v>
          </cell>
          <cell r="I2258" t="str">
            <v>FENDERS</v>
          </cell>
          <cell r="J2258" t="str">
            <v>FENDERS</v>
          </cell>
          <cell r="K2258">
            <v>1.54</v>
          </cell>
          <cell r="L2258">
            <v>241</v>
          </cell>
          <cell r="M2258">
            <v>370</v>
          </cell>
        </row>
        <row r="2259">
          <cell r="A2259">
            <v>12747</v>
          </cell>
          <cell r="B2259">
            <v>12747</v>
          </cell>
          <cell r="C2259" t="str">
            <v xml:space="preserve">HILUX LN145 (98-99) - INNER FENDER - RH</v>
          </cell>
          <cell r="D2259" t="str">
            <v>LN145-IF-RH</v>
          </cell>
          <cell r="E2259" t="str">
            <v>53875-35070</v>
          </cell>
          <cell r="G2259" t="str">
            <v>TOYOTA</v>
          </cell>
          <cell r="H2259" t="str">
            <v xml:space="preserve">ANCHUI TINCAI SILK CO. LTD</v>
          </cell>
          <cell r="I2259" t="str">
            <v>FENDERS</v>
          </cell>
          <cell r="J2259" t="str">
            <v>FENDERS</v>
          </cell>
          <cell r="K2259">
            <v>1.54</v>
          </cell>
          <cell r="L2259">
            <v>241</v>
          </cell>
          <cell r="M2259">
            <v>370</v>
          </cell>
        </row>
        <row r="2260">
          <cell r="A2260">
            <v>13668</v>
          </cell>
          <cell r="B2260">
            <v>13668</v>
          </cell>
          <cell r="C2260" t="str">
            <v xml:space="preserve">HILUX LN145 (98-99) - SIDE MIRROR (MANUAL - BLACK) - LH</v>
          </cell>
          <cell r="D2260" t="str">
            <v>LN145-SMM-LH</v>
          </cell>
          <cell r="E2260" t="str">
            <v>H-0098</v>
          </cell>
          <cell r="G2260" t="str">
            <v>TOYOTA</v>
          </cell>
          <cell r="H2260" t="str">
            <v xml:space="preserve">KINGMIRROR CHINA</v>
          </cell>
          <cell r="I2260" t="str">
            <v xml:space="preserve">SIDE MIRROR</v>
          </cell>
          <cell r="J2260" t="str">
            <v xml:space="preserve">SIDE MIRROR</v>
          </cell>
          <cell r="K2260">
            <v>15</v>
          </cell>
          <cell r="L2260">
            <v>348.75</v>
          </cell>
          <cell r="M2260">
            <v>520</v>
          </cell>
        </row>
        <row r="2261">
          <cell r="A2261">
            <v>13667</v>
          </cell>
          <cell r="B2261">
            <v>13667</v>
          </cell>
          <cell r="C2261" t="str">
            <v xml:space="preserve">HILUX LN145 (98-99) - SIDE MIRROR (MANUAL - BLACK) - RH</v>
          </cell>
          <cell r="D2261" t="str">
            <v>LN145-SMM-RH</v>
          </cell>
          <cell r="E2261" t="str">
            <v>H-0098</v>
          </cell>
          <cell r="G2261" t="str">
            <v>TOYOTA</v>
          </cell>
          <cell r="H2261" t="str">
            <v xml:space="preserve">KINGMIRROR CHINA</v>
          </cell>
          <cell r="I2261" t="str">
            <v xml:space="preserve">SIDE MIRROR</v>
          </cell>
          <cell r="J2261" t="str">
            <v xml:space="preserve">SIDE MIRROR</v>
          </cell>
          <cell r="K2261">
            <v>2.11</v>
          </cell>
          <cell r="L2261">
            <v>357.14</v>
          </cell>
          <cell r="M2261">
            <v>520</v>
          </cell>
        </row>
        <row r="2262">
          <cell r="A2262">
            <v>10624</v>
          </cell>
          <cell r="B2262">
            <v>10624</v>
          </cell>
          <cell r="C2262" t="str">
            <v xml:space="preserve">HILUX LN145 (98-99) - TAIL LAMP LH</v>
          </cell>
          <cell r="D2262" t="str">
            <v>LN145-TLA-LH</v>
          </cell>
          <cell r="E2262" t="str">
            <v>TY05-0802</v>
          </cell>
          <cell r="G2262" t="str">
            <v>TOYOTA</v>
          </cell>
          <cell r="H2262" t="str">
            <v xml:space="preserve">ANCHUI TINCAI SILK CO. LTD</v>
          </cell>
          <cell r="I2262" t="str">
            <v xml:space="preserve">TAIL LAMP</v>
          </cell>
          <cell r="J2262" t="str">
            <v xml:space="preserve">TAIL LAMP</v>
          </cell>
          <cell r="K2262">
            <v>14</v>
          </cell>
          <cell r="L2262">
            <v>357</v>
          </cell>
          <cell r="M2262">
            <v>540</v>
          </cell>
        </row>
        <row r="2263">
          <cell r="A2263">
            <v>10623</v>
          </cell>
          <cell r="B2263">
            <v>10623</v>
          </cell>
          <cell r="C2263" t="str">
            <v xml:space="preserve">HILUX LN145 (98-99) - TAIL LAMP RH</v>
          </cell>
          <cell r="D2263" t="str">
            <v>LN145-TLA-RH</v>
          </cell>
          <cell r="E2263" t="str">
            <v>TY05-0802</v>
          </cell>
          <cell r="G2263" t="str">
            <v>TOYOTA</v>
          </cell>
          <cell r="H2263" t="str">
            <v xml:space="preserve">ANCHUI TINCAI SILK CO. LTD</v>
          </cell>
          <cell r="I2263" t="str">
            <v xml:space="preserve">TAIL LAMP</v>
          </cell>
          <cell r="J2263" t="str">
            <v xml:space="preserve">TAIL LAMP</v>
          </cell>
          <cell r="K2263">
            <v>14</v>
          </cell>
          <cell r="L2263">
            <v>357</v>
          </cell>
          <cell r="M2263">
            <v>540</v>
          </cell>
        </row>
        <row r="2264">
          <cell r="A2264">
            <v>12935</v>
          </cell>
          <cell r="B2264" t="e">
            <v>#N/A</v>
          </cell>
          <cell r="C2264" t="str">
            <v xml:space="preserve">HILUX LN145 (98-99) - TAIL LENS (BROKEN) - LH</v>
          </cell>
          <cell r="D2264" t="str">
            <v>LN145-TLS-LH/B</v>
          </cell>
          <cell r="E2264" t="str">
            <v>00-TY05-0802</v>
          </cell>
          <cell r="G2264" t="str">
            <v>TOYOTA</v>
          </cell>
          <cell r="H2264" t="str">
            <v xml:space="preserve">ANCHUI TINCAI SILK CO. LTD</v>
          </cell>
          <cell r="I2264" t="str">
            <v>LENS</v>
          </cell>
          <cell r="J2264" t="str">
            <v>LENS</v>
          </cell>
          <cell r="K2264">
            <v>0.68</v>
          </cell>
          <cell r="L2264">
            <v>69.36</v>
          </cell>
          <cell r="M2264">
            <v>110</v>
          </cell>
        </row>
        <row r="2265">
          <cell r="A2265">
            <v>12934</v>
          </cell>
          <cell r="B2265" t="e">
            <v>#N/A</v>
          </cell>
          <cell r="C2265" t="str">
            <v xml:space="preserve">HILUX LN145 (98-99) - TAIL LENS (BROKEN) - RH</v>
          </cell>
          <cell r="D2265" t="str">
            <v>LN145-TLS-RH/B</v>
          </cell>
          <cell r="E2265" t="str">
            <v>00-TY05-0802</v>
          </cell>
          <cell r="G2265" t="str">
            <v>TOYOTA</v>
          </cell>
          <cell r="H2265" t="str">
            <v xml:space="preserve">ANCHUI TINCAI SILK CO. LTD</v>
          </cell>
          <cell r="I2265" t="str">
            <v>LENS</v>
          </cell>
          <cell r="J2265" t="str">
            <v>LENS</v>
          </cell>
          <cell r="K2265">
            <v>0.68</v>
          </cell>
          <cell r="L2265">
            <v>69.36</v>
          </cell>
          <cell r="M2265">
            <v>110</v>
          </cell>
        </row>
        <row r="2266">
          <cell r="A2266">
            <v>10626</v>
          </cell>
          <cell r="B2266">
            <v>10626</v>
          </cell>
          <cell r="C2266" t="str">
            <v xml:space="preserve">HILUX LN145 (98-99) - TAIL LENS LH</v>
          </cell>
          <cell r="D2266" t="str">
            <v>LN145-TLS-LH</v>
          </cell>
          <cell r="E2266" t="str">
            <v>TY05-0802-00</v>
          </cell>
          <cell r="G2266" t="str">
            <v>TOYOTA</v>
          </cell>
          <cell r="H2266" t="str">
            <v xml:space="preserve">ANCHUI TINCAI SILK CO. LTD</v>
          </cell>
          <cell r="I2266" t="str">
            <v>LENS</v>
          </cell>
          <cell r="J2266" t="str">
            <v>LENS</v>
          </cell>
          <cell r="K2266">
            <v>6</v>
          </cell>
          <cell r="L2266">
            <v>153</v>
          </cell>
          <cell r="M2266">
            <v>230</v>
          </cell>
        </row>
        <row r="2267">
          <cell r="A2267">
            <v>10625</v>
          </cell>
          <cell r="B2267">
            <v>10625</v>
          </cell>
          <cell r="C2267" t="str">
            <v xml:space="preserve">HILUX LN145 (98-99) - TAIL LENS RH</v>
          </cell>
          <cell r="D2267" t="str">
            <v>LN145-TLS-RH</v>
          </cell>
          <cell r="E2267" t="str">
            <v>TY05-0802-00</v>
          </cell>
          <cell r="G2267" t="str">
            <v>TOYOTA</v>
          </cell>
          <cell r="H2267" t="str">
            <v xml:space="preserve">ANCHUI TINCAI SILK CO. LTD</v>
          </cell>
          <cell r="I2267" t="str">
            <v>LENS</v>
          </cell>
          <cell r="J2267" t="str">
            <v>LENS</v>
          </cell>
          <cell r="K2267">
            <v>6</v>
          </cell>
          <cell r="L2267">
            <v>153</v>
          </cell>
          <cell r="M2267">
            <v>230</v>
          </cell>
        </row>
        <row r="2268">
          <cell r="A2268">
            <v>10636</v>
          </cell>
          <cell r="B2268">
            <v>10636</v>
          </cell>
          <cell r="C2268" t="str">
            <v xml:space="preserve">HILUX LN167 (01-02) - CORNER LAMP LH</v>
          </cell>
          <cell r="D2268" t="str">
            <v>LN167-CLA-LH</v>
          </cell>
          <cell r="E2268" t="str">
            <v>TY05-1203A</v>
          </cell>
          <cell r="G2268" t="str">
            <v>TOYOTA</v>
          </cell>
          <cell r="H2268" t="str">
            <v xml:space="preserve">ANCHUI TINCAI SILK CO. LTD</v>
          </cell>
          <cell r="I2268" t="str">
            <v xml:space="preserve">CORNER LAMP</v>
          </cell>
          <cell r="J2268" t="str">
            <v xml:space="preserve">CORNER LAMP</v>
          </cell>
          <cell r="K2268">
            <v>50</v>
          </cell>
          <cell r="L2268">
            <v>1125</v>
          </cell>
          <cell r="M2268">
            <v>1740</v>
          </cell>
        </row>
        <row r="2269">
          <cell r="A2269">
            <v>10635</v>
          </cell>
          <cell r="B2269">
            <v>10635</v>
          </cell>
          <cell r="C2269" t="str">
            <v xml:space="preserve">HILUX LN167 (01-02) - CORNER LAMP RH</v>
          </cell>
          <cell r="D2269" t="str">
            <v>LN167-CLA-RH</v>
          </cell>
          <cell r="E2269" t="str">
            <v>TY05-1203A</v>
          </cell>
          <cell r="G2269" t="str">
            <v>TOYOTA</v>
          </cell>
          <cell r="H2269" t="str">
            <v xml:space="preserve">ANCHUI TINCAI SILK CO. LTD</v>
          </cell>
          <cell r="I2269" t="str">
            <v xml:space="preserve">CORNER LAMP</v>
          </cell>
          <cell r="J2269" t="str">
            <v xml:space="preserve">CORNER LAMP</v>
          </cell>
          <cell r="K2269">
            <v>50</v>
          </cell>
          <cell r="L2269">
            <v>1125</v>
          </cell>
          <cell r="M2269">
            <v>1740</v>
          </cell>
        </row>
        <row r="2270">
          <cell r="A2270">
            <v>11171</v>
          </cell>
          <cell r="B2270">
            <v>11171</v>
          </cell>
          <cell r="C2270" t="str">
            <v xml:space="preserve">HILUX LN167 (01-02) - FRONT FENDER - LH</v>
          </cell>
          <cell r="D2270" t="str">
            <v>LN167-FF-LH</v>
          </cell>
          <cell r="G2270" t="str">
            <v>TOYOTA</v>
          </cell>
          <cell r="I2270" t="str">
            <v>FENDERS</v>
          </cell>
          <cell r="J2270" t="str">
            <v>FENDERS</v>
          </cell>
          <cell r="K2270">
            <v>11.73</v>
          </cell>
          <cell r="L2270">
            <v>1833</v>
          </cell>
          <cell r="M2270">
            <v>2840</v>
          </cell>
        </row>
        <row r="2271">
          <cell r="A2271">
            <v>11450</v>
          </cell>
          <cell r="B2271">
            <v>11450</v>
          </cell>
          <cell r="C2271" t="str">
            <v xml:space="preserve">HILUX LN167 (01-02) - GRILL (CHROME/BLACK)</v>
          </cell>
          <cell r="D2271" t="str">
            <v>LN167-GRLCB</v>
          </cell>
          <cell r="E2271" t="str">
            <v>TY05-1211B</v>
          </cell>
          <cell r="G2271" t="str">
            <v>TOYOTA</v>
          </cell>
          <cell r="H2271" t="str">
            <v xml:space="preserve">ANCHUI TINCAI SILK CO. LTD</v>
          </cell>
          <cell r="I2271" t="str">
            <v>GRILL</v>
          </cell>
          <cell r="J2271" t="str">
            <v>GRILL</v>
          </cell>
          <cell r="K2271">
            <v>15.2</v>
          </cell>
          <cell r="L2271">
            <v>2376</v>
          </cell>
          <cell r="M2271">
            <v>3680</v>
          </cell>
        </row>
        <row r="2272">
          <cell r="A2272">
            <v>10634</v>
          </cell>
          <cell r="B2272" t="e">
            <v>#N/A</v>
          </cell>
          <cell r="C2272" t="str">
            <v xml:space="preserve">HILUX LN167 (01-02) - HEAD LAMP(BROKEN) LH</v>
          </cell>
          <cell r="D2272" t="str">
            <v>LN167-HLA-LH</v>
          </cell>
          <cell r="E2272" t="str">
            <v>TY05-1201</v>
          </cell>
          <cell r="G2272" t="str">
            <v>TOYOTA</v>
          </cell>
          <cell r="H2272" t="str">
            <v xml:space="preserve">ANCHUI TINCAI SILK CO. LTD</v>
          </cell>
          <cell r="I2272" t="str">
            <v xml:space="preserve">HEAD LAMP</v>
          </cell>
          <cell r="J2272" t="str">
            <v xml:space="preserve">HEAD LAMP</v>
          </cell>
          <cell r="K2272">
            <v>50</v>
          </cell>
          <cell r="L2272">
            <v>1160</v>
          </cell>
          <cell r="M2272">
            <v>1800</v>
          </cell>
        </row>
        <row r="2273">
          <cell r="A2273">
            <v>10633</v>
          </cell>
          <cell r="B2273" t="e">
            <v>#N/A</v>
          </cell>
          <cell r="C2273" t="str">
            <v xml:space="preserve">HILUX LN167 (01-02) - HEAD LAMP(BROKEN) RH</v>
          </cell>
          <cell r="D2273" t="str">
            <v>LN167-HLA-RH</v>
          </cell>
          <cell r="E2273" t="str">
            <v>TY05-1201</v>
          </cell>
          <cell r="G2273" t="str">
            <v>TOYOTA</v>
          </cell>
          <cell r="H2273" t="str">
            <v xml:space="preserve">ANCHUI TINCAI SILK CO. LTD</v>
          </cell>
          <cell r="I2273" t="str">
            <v xml:space="preserve">HEAD LAMP</v>
          </cell>
          <cell r="J2273" t="str">
            <v xml:space="preserve">HEAD LAMP</v>
          </cell>
          <cell r="K2273">
            <v>50</v>
          </cell>
          <cell r="L2273">
            <v>1160</v>
          </cell>
          <cell r="M2273">
            <v>1800</v>
          </cell>
        </row>
        <row r="2274">
          <cell r="A2274">
            <v>13473</v>
          </cell>
          <cell r="B2274" t="e">
            <v>#N/A</v>
          </cell>
          <cell r="C2274" t="str">
            <v xml:space="preserve">HILUX PICK UP,SURF/4 RUNNER JEEP, 95-04 (LN166,ZN10,ZN20,ZN180/ZN185)  - LAMINATED FRONT WINDSCREEN</v>
          </cell>
          <cell r="D2274" t="str">
            <v xml:space="preserve">ZN10 LFW/X</v>
          </cell>
          <cell r="E2274" t="str">
            <v xml:space="preserve">1101182 LFW</v>
          </cell>
          <cell r="F2274" t="str">
            <v xml:space="preserve">HILUX PICK UP,SURF/4 RUNNER JEEP, 95-04 (LN166,ZN10,ZN20,ZN180/ZN185)</v>
          </cell>
          <cell r="G2274" t="str">
            <v>TOYOTA</v>
          </cell>
          <cell r="H2274" t="str">
            <v xml:space="preserve">ZHEJIANG DAKE SAFETY GLASS CO.,LTD</v>
          </cell>
          <cell r="I2274" t="str">
            <v>AUTOGLASS</v>
          </cell>
          <cell r="J2274" t="str">
            <v>AUTOGLASS</v>
          </cell>
          <cell r="K2274">
            <v>12.61</v>
          </cell>
          <cell r="L2274">
            <v>1</v>
          </cell>
          <cell r="M2274">
            <v>2500</v>
          </cell>
        </row>
        <row r="2275">
          <cell r="A2275">
            <v>11936</v>
          </cell>
          <cell r="B2275">
            <v>11936</v>
          </cell>
          <cell r="C2275" t="str">
            <v xml:space="preserve">HILUX PICK-UP /4RUNNER RN85 (88-) - LAMINATED FRONT WINDSCREEN</v>
          </cell>
          <cell r="D2275" t="str">
            <v xml:space="preserve">RN85 LFW/X</v>
          </cell>
          <cell r="E2275" t="str">
            <v xml:space="preserve">110048 LFW</v>
          </cell>
          <cell r="F2275" t="str">
            <v xml:space="preserve">HI-LUX PICK-UP /4RUNNER RN85 (88-)</v>
          </cell>
          <cell r="G2275" t="str">
            <v>TOYOTA</v>
          </cell>
          <cell r="H2275" t="str">
            <v xml:space="preserve">ZHEJIANG DAKE SAFETY GLASS CO.,LTD</v>
          </cell>
          <cell r="I2275" t="str">
            <v>AUTOGLASS</v>
          </cell>
          <cell r="J2275" t="str">
            <v>AUTOGLASS</v>
          </cell>
          <cell r="K2275">
            <v>12.85</v>
          </cell>
          <cell r="L2275">
            <v>1</v>
          </cell>
          <cell r="M2275">
            <v>2600</v>
          </cell>
        </row>
        <row r="2276">
          <cell r="A2276">
            <v>12380</v>
          </cell>
          <cell r="B2276" t="e">
            <v>#N/A</v>
          </cell>
          <cell r="C2276" t="str">
            <v xml:space="preserve">HILUX PICK-UP /4RUNNER RN85 (88-) - LAMINATED FRONT WINDSCREEN - (BROKEN)</v>
          </cell>
          <cell r="D2276" t="str">
            <v xml:space="preserve">RN85 LFW/X</v>
          </cell>
          <cell r="E2276" t="str">
            <v xml:space="preserve">RN85 LFW/X</v>
          </cell>
          <cell r="F2276" t="str">
            <v xml:space="preserve">HI-LUX PICK-UP /4RUNNER RN85 (88-)</v>
          </cell>
          <cell r="G2276" t="str">
            <v>TOYOTA</v>
          </cell>
          <cell r="H2276" t="str">
            <v xml:space="preserve">ZHEJIANG DAKE SAFETY GLASS CO.,LTD</v>
          </cell>
          <cell r="I2276" t="str">
            <v>AUTOGLASS</v>
          </cell>
          <cell r="J2276" t="str">
            <v>AUTOGLASS</v>
          </cell>
          <cell r="K2276">
            <v>14.29</v>
          </cell>
          <cell r="L2276">
            <v>2204</v>
          </cell>
          <cell r="M2276">
            <v>3420</v>
          </cell>
        </row>
        <row r="2277">
          <cell r="A2277">
            <v>12868</v>
          </cell>
          <cell r="B2277">
            <v>12868</v>
          </cell>
          <cell r="C2277" t="str">
            <v xml:space="preserve">HILUX PICK-UP RN55 (83-88) - LAMINATED FRONT WINDSCREEN</v>
          </cell>
          <cell r="D2277" t="str">
            <v xml:space="preserve">RN55 LFW</v>
          </cell>
          <cell r="E2277" t="str">
            <v xml:space="preserve">110056 LFW</v>
          </cell>
          <cell r="F2277" t="str">
            <v xml:space="preserve">HILUX PICK-UP RN80 (88-)</v>
          </cell>
          <cell r="G2277" t="str">
            <v>TOYOTA</v>
          </cell>
          <cell r="H2277" t="str">
            <v xml:space="preserve">ZHEJIANG DAKE SAFETY GLASS CO.,LTD</v>
          </cell>
          <cell r="I2277" t="str">
            <v>AUTOGLASS</v>
          </cell>
          <cell r="J2277" t="str">
            <v>AUTOGLASS</v>
          </cell>
          <cell r="K2277">
            <v>12.16</v>
          </cell>
          <cell r="L2277">
            <v>1</v>
          </cell>
          <cell r="M2277">
            <v>2500</v>
          </cell>
        </row>
        <row r="2278">
          <cell r="A2278">
            <v>12960</v>
          </cell>
          <cell r="B2278" t="e">
            <v>#N/A</v>
          </cell>
          <cell r="C2278" t="str">
            <v xml:space="preserve">HILUX PICK-UP RN55 (83-88) - LAMINATED FRONT WINDSCREEN (BROKEN)</v>
          </cell>
          <cell r="D2278" t="str">
            <v xml:space="preserve">RN55 LFW/B</v>
          </cell>
          <cell r="E2278" t="str">
            <v xml:space="preserve">110056 LFW</v>
          </cell>
          <cell r="F2278" t="str">
            <v xml:space="preserve">HILUX PICK-UP RN80 (88-)</v>
          </cell>
          <cell r="G2278" t="str">
            <v>TOYOTA</v>
          </cell>
          <cell r="H2278" t="str">
            <v xml:space="preserve">ZHEJIANG DAKE SAFETY GLASS CO.,LTD</v>
          </cell>
          <cell r="I2278" t="str">
            <v>AUTOGLASS</v>
          </cell>
          <cell r="J2278" t="str">
            <v>AUTOGLASS</v>
          </cell>
          <cell r="K2278">
            <v>12.22</v>
          </cell>
          <cell r="L2278">
            <v>1860</v>
          </cell>
          <cell r="M2278">
            <v>2880</v>
          </cell>
        </row>
        <row r="2279">
          <cell r="A2279">
            <v>12508</v>
          </cell>
          <cell r="B2279" t="e">
            <v>#N/A</v>
          </cell>
          <cell r="C2279" t="str">
            <v xml:space="preserve">HILUX PICK-UP RN80 (88-) - LAMINATED FRONT WINDSCREEN - (BROKEN)</v>
          </cell>
          <cell r="D2279" t="str">
            <v xml:space="preserve">RN80 LFW/B</v>
          </cell>
          <cell r="E2279" t="str">
            <v xml:space="preserve">RN80 LFW/B</v>
          </cell>
          <cell r="F2279" t="str">
            <v xml:space="preserve">HILUX PICK-UP RN80 (88-)</v>
          </cell>
          <cell r="G2279" t="str">
            <v>TOYOTA</v>
          </cell>
          <cell r="H2279" t="str">
            <v xml:space="preserve">ZHEJIANG DAKE SAFETY GLASS CO.,LTD</v>
          </cell>
          <cell r="I2279" t="str">
            <v>AUTOGLASS</v>
          </cell>
          <cell r="J2279" t="str">
            <v>AUTOGLASS</v>
          </cell>
          <cell r="K2279">
            <v>14.04</v>
          </cell>
          <cell r="L2279">
            <v>2165</v>
          </cell>
          <cell r="M2279">
            <v>3360</v>
          </cell>
        </row>
        <row r="2280">
          <cell r="A2280">
            <v>13553</v>
          </cell>
          <cell r="B2280">
            <v>13553</v>
          </cell>
          <cell r="C2280" t="str">
            <v xml:space="preserve">HILUX REVO (15-) - DOOR MIRROR (ELECTRIC) BLACK 3WIRES - LH</v>
          </cell>
          <cell r="D2280" t="str">
            <v>REVO/15-SMEB3W-LH</v>
          </cell>
          <cell r="E2280" t="str">
            <v>TY05-2012B</v>
          </cell>
          <cell r="G2280" t="str">
            <v>TOYOTA</v>
          </cell>
          <cell r="H2280" t="str">
            <v xml:space="preserve">ANCHUI TINCAI SILK CO. LTD</v>
          </cell>
          <cell r="I2280" t="str">
            <v xml:space="preserve">SIDE MIRROR</v>
          </cell>
          <cell r="J2280" t="str">
            <v xml:space="preserve">SIDE MIRROR</v>
          </cell>
          <cell r="K2280">
            <v>120</v>
          </cell>
          <cell r="L2280">
            <v>3051.36</v>
          </cell>
          <cell r="M2280">
            <v>4600</v>
          </cell>
        </row>
        <row r="2281">
          <cell r="A2281">
            <v>13552</v>
          </cell>
          <cell r="B2281">
            <v>13552</v>
          </cell>
          <cell r="C2281" t="str">
            <v xml:space="preserve">HILUX REVO (15-) - DOOR MIRROR (ELECTRIC) BLACK 3WIRES - RH</v>
          </cell>
          <cell r="D2281" t="str">
            <v>REVO/15-SMEB3W-RH</v>
          </cell>
          <cell r="E2281" t="str">
            <v>TY05-2012B</v>
          </cell>
          <cell r="G2281" t="str">
            <v>TOYOTA</v>
          </cell>
          <cell r="H2281" t="str">
            <v xml:space="preserve">ANCHUI TINCAI SILK CO. LTD</v>
          </cell>
          <cell r="I2281" t="str">
            <v xml:space="preserve">SIDE MIRROR</v>
          </cell>
          <cell r="J2281" t="str">
            <v xml:space="preserve">SIDE MIRROR</v>
          </cell>
          <cell r="K2281">
            <v>120</v>
          </cell>
          <cell r="L2281">
            <v>3051.36</v>
          </cell>
          <cell r="M2281">
            <v>4600</v>
          </cell>
        </row>
        <row r="2282">
          <cell r="A2282">
            <v>13555</v>
          </cell>
          <cell r="B2282">
            <v>13555</v>
          </cell>
          <cell r="C2282" t="str">
            <v xml:space="preserve">HILUX REVO (15-) - DOOR MIRROR (MANUAL) BLACK - LH</v>
          </cell>
          <cell r="D2282" t="str">
            <v>REVO/15-SMMB-LH</v>
          </cell>
          <cell r="E2282" t="str">
            <v>TY05-2012</v>
          </cell>
          <cell r="G2282" t="str">
            <v>TOYOTA</v>
          </cell>
          <cell r="H2282" t="str">
            <v xml:space="preserve">ANCHUI TINCAI SILK CO. LTD</v>
          </cell>
          <cell r="I2282" t="str">
            <v xml:space="preserve">SIDE MIRROR</v>
          </cell>
          <cell r="J2282" t="str">
            <v xml:space="preserve">SIDE MIRROR</v>
          </cell>
          <cell r="K2282">
            <v>95</v>
          </cell>
          <cell r="L2282">
            <v>2584</v>
          </cell>
          <cell r="M2282">
            <v>3880</v>
          </cell>
        </row>
        <row r="2283">
          <cell r="A2283">
            <v>13554</v>
          </cell>
          <cell r="B2283">
            <v>13554</v>
          </cell>
          <cell r="C2283" t="str">
            <v xml:space="preserve">HILUX REVO (15-) - DOOR MIRROR (MANUAL) BLACK - RH</v>
          </cell>
          <cell r="D2283" t="str">
            <v>REVO/15-SMMB-RH</v>
          </cell>
          <cell r="E2283" t="str">
            <v>TY05-2012</v>
          </cell>
          <cell r="G2283" t="str">
            <v>TOYOTA</v>
          </cell>
          <cell r="H2283" t="str">
            <v xml:space="preserve">ANCHUI TINCAI SILK CO. LTD</v>
          </cell>
          <cell r="I2283" t="str">
            <v xml:space="preserve">SIDE MIRROR</v>
          </cell>
          <cell r="J2283" t="str">
            <v xml:space="preserve">SIDE MIRROR</v>
          </cell>
          <cell r="K2283">
            <v>95</v>
          </cell>
          <cell r="L2283">
            <v>2584</v>
          </cell>
          <cell r="M2283">
            <v>3880</v>
          </cell>
        </row>
        <row r="2284">
          <cell r="A2284">
            <v>13557</v>
          </cell>
          <cell r="B2284">
            <v>13557</v>
          </cell>
          <cell r="C2284" t="str">
            <v xml:space="preserve">HILUX REVO (15-) - FOG LAMP - LH</v>
          </cell>
          <cell r="D2284" t="str">
            <v>REVO/15-FLA-LH</v>
          </cell>
          <cell r="E2284" t="str">
            <v>TY05-2004</v>
          </cell>
          <cell r="G2284" t="str">
            <v>TOYOTA</v>
          </cell>
          <cell r="H2284" t="str">
            <v xml:space="preserve">ANCHUI TINCAI SILK CO. LTD</v>
          </cell>
          <cell r="I2284" t="str">
            <v xml:space="preserve">FOG LAMP</v>
          </cell>
          <cell r="J2284" t="str">
            <v xml:space="preserve">FOG LAMP</v>
          </cell>
          <cell r="K2284">
            <v>30</v>
          </cell>
          <cell r="L2284">
            <v>697.5</v>
          </cell>
          <cell r="M2284">
            <v>1050</v>
          </cell>
        </row>
        <row r="2285">
          <cell r="A2285">
            <v>13556</v>
          </cell>
          <cell r="B2285">
            <v>13556</v>
          </cell>
          <cell r="C2285" t="str">
            <v xml:space="preserve">HILUX REVO (15-) - FOG LAMP - RH</v>
          </cell>
          <cell r="D2285" t="str">
            <v>REVO/15-FLA-RH</v>
          </cell>
          <cell r="E2285" t="str">
            <v>TY05-2004</v>
          </cell>
          <cell r="G2285" t="str">
            <v>TOYOTA</v>
          </cell>
          <cell r="H2285" t="str">
            <v xml:space="preserve">ANCHUI TINCAI SILK CO. LTD</v>
          </cell>
          <cell r="I2285" t="str">
            <v xml:space="preserve">FOG LAMP</v>
          </cell>
          <cell r="J2285" t="str">
            <v xml:space="preserve">FOG LAMP</v>
          </cell>
          <cell r="K2285">
            <v>30</v>
          </cell>
          <cell r="L2285">
            <v>697.5</v>
          </cell>
          <cell r="M2285">
            <v>1050</v>
          </cell>
        </row>
        <row r="2286">
          <cell r="A2286">
            <v>13559</v>
          </cell>
          <cell r="B2286">
            <v>13559</v>
          </cell>
          <cell r="C2286" t="str">
            <v xml:space="preserve">HILUX REVO (15-) - FOG LAMP COVER - LH</v>
          </cell>
          <cell r="D2286" t="str">
            <v>REVO/15-FLC-LH</v>
          </cell>
          <cell r="E2286" t="str">
            <v>TY05-2004-2</v>
          </cell>
          <cell r="G2286" t="str">
            <v>TOYOTA</v>
          </cell>
          <cell r="H2286" t="str">
            <v xml:space="preserve">ANCHUI TINCAI SILK CO. LTD</v>
          </cell>
          <cell r="I2286" t="str">
            <v xml:space="preserve">FOG LAMP</v>
          </cell>
          <cell r="J2286" t="str">
            <v xml:space="preserve">FOG LAMP</v>
          </cell>
          <cell r="K2286">
            <v>15</v>
          </cell>
          <cell r="L2286">
            <v>338</v>
          </cell>
          <cell r="M2286">
            <v>520</v>
          </cell>
        </row>
        <row r="2287">
          <cell r="A2287">
            <v>13558</v>
          </cell>
          <cell r="B2287">
            <v>13558</v>
          </cell>
          <cell r="C2287" t="str">
            <v xml:space="preserve">HILUX REVO (15-) - FOG LAMP COVER - RH</v>
          </cell>
          <cell r="D2287" t="str">
            <v>REVO/15-FLC-RH</v>
          </cell>
          <cell r="E2287" t="str">
            <v>TY05-2004-2</v>
          </cell>
          <cell r="G2287" t="str">
            <v>TOYOTA</v>
          </cell>
          <cell r="H2287" t="str">
            <v xml:space="preserve">ANCHUI TINCAI SILK CO. LTD</v>
          </cell>
          <cell r="I2287" t="str">
            <v xml:space="preserve">FOG LAMP</v>
          </cell>
          <cell r="J2287" t="str">
            <v xml:space="preserve">FOG LAMP</v>
          </cell>
          <cell r="K2287">
            <v>15</v>
          </cell>
          <cell r="L2287">
            <v>338</v>
          </cell>
          <cell r="M2287">
            <v>520</v>
          </cell>
        </row>
        <row r="2288">
          <cell r="A2288">
            <v>13561</v>
          </cell>
          <cell r="B2288">
            <v>13561</v>
          </cell>
          <cell r="C2288" t="str">
            <v xml:space="preserve">HILUX REVO (15-) - FOG LAMP HOUSING - LH</v>
          </cell>
          <cell r="D2288" t="str">
            <v>REVO/15-FLH-LH</v>
          </cell>
          <cell r="E2288" t="str">
            <v>TY05-2004-1</v>
          </cell>
          <cell r="G2288" t="str">
            <v>TOYOTA</v>
          </cell>
          <cell r="H2288" t="str">
            <v xml:space="preserve">ANCHUI TINCAI SILK CO. LTD</v>
          </cell>
          <cell r="I2288" t="str">
            <v xml:space="preserve">FOG LAMP</v>
          </cell>
          <cell r="J2288" t="str">
            <v xml:space="preserve">FOG LAMP</v>
          </cell>
          <cell r="K2288">
            <v>15</v>
          </cell>
          <cell r="L2288">
            <v>338</v>
          </cell>
          <cell r="M2288">
            <v>520</v>
          </cell>
        </row>
        <row r="2289">
          <cell r="A2289">
            <v>13560</v>
          </cell>
          <cell r="B2289">
            <v>13560</v>
          </cell>
          <cell r="C2289" t="str">
            <v xml:space="preserve">HILUX REVO (15-) - FOG LAMP HOUSING - RH</v>
          </cell>
          <cell r="D2289" t="str">
            <v>REVO/15-FLH-RH</v>
          </cell>
          <cell r="E2289" t="str">
            <v>TY05-2004-1</v>
          </cell>
          <cell r="G2289" t="str">
            <v>TOYOTA</v>
          </cell>
          <cell r="H2289" t="str">
            <v xml:space="preserve">ANCHUI TINCAI SILK CO. LTD</v>
          </cell>
          <cell r="I2289" t="str">
            <v xml:space="preserve">FOG LAMP</v>
          </cell>
          <cell r="J2289" t="str">
            <v xml:space="preserve">FOG LAMP</v>
          </cell>
          <cell r="K2289">
            <v>15</v>
          </cell>
          <cell r="L2289">
            <v>338</v>
          </cell>
          <cell r="M2289">
            <v>520</v>
          </cell>
        </row>
        <row r="2290">
          <cell r="A2290">
            <v>13562</v>
          </cell>
          <cell r="B2290">
            <v>13562</v>
          </cell>
          <cell r="C2290" t="str">
            <v xml:space="preserve">HILUX REVO (15-) - FRONT BUMPER</v>
          </cell>
          <cell r="D2290" t="str">
            <v>REVO/15-BPRF</v>
          </cell>
          <cell r="E2290" t="str">
            <v>TY05-2007</v>
          </cell>
          <cell r="G2290" t="str">
            <v>TOYOTA</v>
          </cell>
          <cell r="H2290" t="str">
            <v xml:space="preserve">ANCHUI TINCAI SILK CO. LTD</v>
          </cell>
          <cell r="I2290" t="str">
            <v>BUMPER</v>
          </cell>
          <cell r="J2290" t="str">
            <v>BUMPER</v>
          </cell>
          <cell r="K2290">
            <v>130</v>
          </cell>
          <cell r="L2290">
            <v>2925</v>
          </cell>
          <cell r="M2290">
            <v>4530</v>
          </cell>
        </row>
        <row r="2291">
          <cell r="A2291">
            <v>13563</v>
          </cell>
          <cell r="B2291">
            <v>13563</v>
          </cell>
          <cell r="C2291" t="str">
            <v xml:space="preserve">HILUX REVO (15-) - FRONT BUMPER GRILL</v>
          </cell>
          <cell r="D2291" t="str">
            <v>REVO/15-BPRG</v>
          </cell>
          <cell r="E2291" t="str">
            <v>TY05-2007-1</v>
          </cell>
          <cell r="G2291" t="str">
            <v>TOYOTA</v>
          </cell>
          <cell r="H2291" t="str">
            <v xml:space="preserve">ANCHUI TINCAI SILK CO. LTD</v>
          </cell>
          <cell r="I2291" t="str">
            <v>BUMPER</v>
          </cell>
          <cell r="J2291" t="str">
            <v>BUMPER</v>
          </cell>
          <cell r="K2291">
            <v>25</v>
          </cell>
          <cell r="L2291">
            <v>563</v>
          </cell>
          <cell r="M2291">
            <v>870</v>
          </cell>
        </row>
        <row r="2292">
          <cell r="A2292">
            <v>13564</v>
          </cell>
          <cell r="B2292">
            <v>13564</v>
          </cell>
          <cell r="C2292" t="str">
            <v xml:space="preserve">HILUX REVO (15-) - FRONT GRILL (BLACK)</v>
          </cell>
          <cell r="D2292" t="str">
            <v>REVO/15-GRLB</v>
          </cell>
          <cell r="E2292" t="str">
            <v>TY05-2011</v>
          </cell>
          <cell r="G2292" t="str">
            <v>TOYOTA</v>
          </cell>
          <cell r="H2292" t="str">
            <v xml:space="preserve">ANCHUI TINCAI SILK CO. LTD</v>
          </cell>
          <cell r="I2292" t="str">
            <v>GRILL</v>
          </cell>
          <cell r="J2292" t="str">
            <v>GRILL</v>
          </cell>
          <cell r="K2292">
            <v>65</v>
          </cell>
          <cell r="L2292">
            <v>1652.82</v>
          </cell>
          <cell r="M2292">
            <v>2500</v>
          </cell>
        </row>
        <row r="2293">
          <cell r="A2293">
            <v>13565</v>
          </cell>
          <cell r="B2293">
            <v>13565</v>
          </cell>
          <cell r="C2293" t="str">
            <v xml:space="preserve">HILUX REVO (15-) - FRONT GRILL (CHROME)</v>
          </cell>
          <cell r="D2293" t="str">
            <v>REVO/15-GRLC</v>
          </cell>
          <cell r="E2293" t="str">
            <v>TY05-2011C</v>
          </cell>
          <cell r="G2293" t="str">
            <v>TOYOTA</v>
          </cell>
          <cell r="H2293" t="str">
            <v xml:space="preserve">ANCHUI TINCAI SILK CO. LTD</v>
          </cell>
          <cell r="I2293" t="str">
            <v>GRILL</v>
          </cell>
          <cell r="J2293" t="str">
            <v>GRILL</v>
          </cell>
          <cell r="K2293">
            <v>90</v>
          </cell>
          <cell r="L2293">
            <v>2025</v>
          </cell>
          <cell r="M2293">
            <v>3140</v>
          </cell>
        </row>
        <row r="2294">
          <cell r="A2294">
            <v>13567</v>
          </cell>
          <cell r="B2294">
            <v>13567</v>
          </cell>
          <cell r="C2294" t="str">
            <v xml:space="preserve">HILUX REVO (15-) - HEAD LAMP - LH</v>
          </cell>
          <cell r="D2294" t="str">
            <v>REVO/15-HLA-LH</v>
          </cell>
          <cell r="E2294" t="str">
            <v>TY05-2001</v>
          </cell>
          <cell r="G2294" t="str">
            <v>TOYOTA</v>
          </cell>
          <cell r="H2294" t="str">
            <v xml:space="preserve">ANCHUI TINCAI SILK CO. LTD</v>
          </cell>
          <cell r="I2294" t="str">
            <v xml:space="preserve">HEAD LAMP</v>
          </cell>
          <cell r="J2294" t="str">
            <v xml:space="preserve">HEAD LAMP</v>
          </cell>
          <cell r="K2294">
            <v>150</v>
          </cell>
          <cell r="L2294">
            <v>3826</v>
          </cell>
          <cell r="M2294">
            <v>5700</v>
          </cell>
        </row>
        <row r="2295">
          <cell r="A2295">
            <v>13566</v>
          </cell>
          <cell r="B2295">
            <v>13566</v>
          </cell>
          <cell r="C2295" t="str">
            <v xml:space="preserve">HILUX REVO (15-) - HEAD LAMP - RH</v>
          </cell>
          <cell r="D2295" t="str">
            <v>REVO/15-HLA-RH</v>
          </cell>
          <cell r="E2295" t="str">
            <v>TY05-2001</v>
          </cell>
          <cell r="G2295" t="str">
            <v>TOYOTA</v>
          </cell>
          <cell r="H2295" t="str">
            <v xml:space="preserve">ANCHUI TINCAI SILK CO. LTD</v>
          </cell>
          <cell r="I2295" t="str">
            <v xml:space="preserve">HEAD LAMP</v>
          </cell>
          <cell r="J2295" t="str">
            <v xml:space="preserve">HEAD LAMP</v>
          </cell>
          <cell r="K2295">
            <v>150</v>
          </cell>
          <cell r="L2295">
            <v>3826</v>
          </cell>
          <cell r="M2295">
            <v>5700</v>
          </cell>
        </row>
        <row r="2296">
          <cell r="A2296">
            <v>13568</v>
          </cell>
          <cell r="B2296">
            <v>13568</v>
          </cell>
          <cell r="C2296" t="str">
            <v xml:space="preserve">HILUX REVO (15-) - REAR BUMPER CHROME</v>
          </cell>
          <cell r="D2296" t="str">
            <v xml:space="preserve">REVO/15- BPRR-C</v>
          </cell>
          <cell r="E2296" t="str">
            <v>TY05-2008</v>
          </cell>
          <cell r="G2296" t="str">
            <v>TOYOTA</v>
          </cell>
          <cell r="H2296" t="str">
            <v xml:space="preserve">ANCHUI TINCAI SILK CO. LTD</v>
          </cell>
          <cell r="I2296" t="str">
            <v>BUMPER</v>
          </cell>
          <cell r="J2296" t="str">
            <v>BUMPER</v>
          </cell>
          <cell r="K2296">
            <v>0</v>
          </cell>
          <cell r="L2296">
            <v>5390</v>
          </cell>
          <cell r="M2296">
            <v>8350</v>
          </cell>
        </row>
        <row r="2297">
          <cell r="A2297">
            <v>13570</v>
          </cell>
          <cell r="B2297">
            <v>13570</v>
          </cell>
          <cell r="C2297" t="str">
            <v xml:space="preserve">HILUX REVO (15-) - TAIL LAMP - LH</v>
          </cell>
          <cell r="D2297" t="str">
            <v>REVO/15-TLA-LH</v>
          </cell>
          <cell r="E2297" t="str">
            <v>TY05-2002</v>
          </cell>
          <cell r="G2297" t="str">
            <v>TOYOTA</v>
          </cell>
          <cell r="H2297" t="str">
            <v xml:space="preserve">ANCHUI TINCAI SILK CO. LTD</v>
          </cell>
          <cell r="I2297" t="str">
            <v xml:space="preserve">TAIL LAMP</v>
          </cell>
          <cell r="J2297" t="str">
            <v xml:space="preserve">TAIL LAMP</v>
          </cell>
          <cell r="K2297">
            <v>55</v>
          </cell>
          <cell r="L2297">
            <v>1403</v>
          </cell>
          <cell r="M2297">
            <v>2100</v>
          </cell>
        </row>
        <row r="2298">
          <cell r="A2298">
            <v>13569</v>
          </cell>
          <cell r="B2298">
            <v>13569</v>
          </cell>
          <cell r="C2298" t="str">
            <v xml:space="preserve">HILUX REVO (15-) - TAIL LAMP - RH</v>
          </cell>
          <cell r="D2298" t="str">
            <v>REVO/15-TLA-RH</v>
          </cell>
          <cell r="E2298" t="str">
            <v>TY05-2002</v>
          </cell>
          <cell r="G2298" t="str">
            <v>TOYOTA</v>
          </cell>
          <cell r="H2298" t="str">
            <v xml:space="preserve">ANCHUI TINCAI SILK CO. LTD</v>
          </cell>
          <cell r="I2298" t="str">
            <v xml:space="preserve">TAIL LAMP</v>
          </cell>
          <cell r="J2298" t="str">
            <v xml:space="preserve">TAIL LAMP</v>
          </cell>
          <cell r="K2298">
            <v>55</v>
          </cell>
          <cell r="L2298">
            <v>1403</v>
          </cell>
          <cell r="M2298">
            <v>2100</v>
          </cell>
        </row>
        <row r="2299">
          <cell r="A2299">
            <v>12180</v>
          </cell>
          <cell r="B2299" t="e">
            <v>#N/A</v>
          </cell>
          <cell r="C2299" t="str">
            <v xml:space="preserve">HILUX RN20/25 (74-78) - GRILL (GREY)</v>
          </cell>
          <cell r="D2299" t="str">
            <v>RN20-GRLG</v>
          </cell>
          <cell r="G2299" t="str">
            <v>TOYOTA</v>
          </cell>
          <cell r="H2299" t="str">
            <v xml:space="preserve">BEIN PARTS LIMITED</v>
          </cell>
          <cell r="I2299" t="str">
            <v>GRILL</v>
          </cell>
          <cell r="J2299" t="str">
            <v>GRILL</v>
          </cell>
          <cell r="K2299">
            <v>0</v>
          </cell>
          <cell r="L2299">
            <v>0</v>
          </cell>
          <cell r="M2299">
            <v>3400</v>
          </cell>
        </row>
        <row r="2300">
          <cell r="A2300">
            <v>12461</v>
          </cell>
          <cell r="B2300">
            <v>12461</v>
          </cell>
          <cell r="C2300" t="str">
            <v xml:space="preserve">HILUX RN30 - FRONT LAMP (212-1605) - LH</v>
          </cell>
          <cell r="D2300" t="str">
            <v>RN30-FLA-LH</v>
          </cell>
          <cell r="E2300" t="str">
            <v>TY05-0205</v>
          </cell>
          <cell r="F2300" t="str">
            <v xml:space="preserve">HILUX RN30</v>
          </cell>
          <cell r="G2300" t="str">
            <v>TOYOTA</v>
          </cell>
          <cell r="H2300" t="str">
            <v xml:space="preserve">ANCHUI TINCAI SILK CO. LTD</v>
          </cell>
          <cell r="I2300" t="str">
            <v xml:space="preserve">BUMPER LAMP</v>
          </cell>
          <cell r="J2300" t="str">
            <v xml:space="preserve">BUMPER LAMP</v>
          </cell>
          <cell r="K2300">
            <v>5</v>
          </cell>
          <cell r="L2300">
            <v>113</v>
          </cell>
          <cell r="M2300">
            <v>170</v>
          </cell>
        </row>
        <row r="2301">
          <cell r="A2301">
            <v>12460</v>
          </cell>
          <cell r="B2301">
            <v>12460</v>
          </cell>
          <cell r="C2301" t="str">
            <v xml:space="preserve">HILUX RN30 - FRONT LAMP (212-1605) - RH</v>
          </cell>
          <cell r="D2301" t="str">
            <v>RN30-FLA-RH</v>
          </cell>
          <cell r="E2301" t="str">
            <v>TY05-0205</v>
          </cell>
          <cell r="F2301" t="str">
            <v xml:space="preserve">HILUX RN30</v>
          </cell>
          <cell r="G2301" t="str">
            <v>TOYOTA</v>
          </cell>
          <cell r="H2301" t="str">
            <v xml:space="preserve">ANCHUI TINCAI SILK CO. LTD</v>
          </cell>
          <cell r="I2301" t="str">
            <v xml:space="preserve">BUMPER LAMP</v>
          </cell>
          <cell r="J2301" t="str">
            <v xml:space="preserve">BUMPER LAMP</v>
          </cell>
          <cell r="K2301">
            <v>5</v>
          </cell>
          <cell r="L2301">
            <v>113</v>
          </cell>
          <cell r="M2301">
            <v>170</v>
          </cell>
        </row>
        <row r="2302">
          <cell r="A2302">
            <v>11859</v>
          </cell>
          <cell r="B2302" t="e">
            <v>#N/A</v>
          </cell>
          <cell r="C2302" t="str">
            <v xml:space="preserve">HILUX RN30 - GRILL (SILVER GREY) - 2WD</v>
          </cell>
          <cell r="D2302" t="str">
            <v>RN30-GRL-2WD</v>
          </cell>
          <cell r="G2302" t="str">
            <v>TOYOTA</v>
          </cell>
          <cell r="H2302" t="str">
            <v xml:space="preserve">BEIN PARTS LIMITED</v>
          </cell>
          <cell r="I2302" t="str">
            <v xml:space="preserve">BODY PARTS</v>
          </cell>
          <cell r="J2302" t="str">
            <v xml:space="preserve">BODY PARTS</v>
          </cell>
          <cell r="K2302">
            <v>0</v>
          </cell>
          <cell r="L2302">
            <v>0</v>
          </cell>
          <cell r="M2302">
            <v>1600</v>
          </cell>
        </row>
        <row r="2303">
          <cell r="A2303">
            <v>11861</v>
          </cell>
          <cell r="B2303">
            <v>11861</v>
          </cell>
          <cell r="C2303" t="str">
            <v xml:space="preserve">HILUX RN30 - LIGHT CASE (GREY) - LH</v>
          </cell>
          <cell r="D2303" t="str">
            <v>RN30-LCSG-LH</v>
          </cell>
          <cell r="E2303" t="str">
            <v>TY05-0201-1</v>
          </cell>
          <cell r="G2303" t="str">
            <v>TOYOTA</v>
          </cell>
          <cell r="H2303" t="str">
            <v xml:space="preserve">ANCHUI TINCAI SILK CO. LTD</v>
          </cell>
          <cell r="I2303" t="str">
            <v xml:space="preserve">LIGHT CASE</v>
          </cell>
          <cell r="J2303" t="str">
            <v xml:space="preserve">LIGHT CASE</v>
          </cell>
          <cell r="K2303">
            <v>13</v>
          </cell>
          <cell r="L2303">
            <v>332</v>
          </cell>
          <cell r="M2303">
            <v>500</v>
          </cell>
        </row>
        <row r="2304">
          <cell r="A2304">
            <v>13846</v>
          </cell>
          <cell r="B2304" t="e">
            <v>#N/A</v>
          </cell>
          <cell r="C2304" t="str">
            <v xml:space="preserve">HILUX RN30 - LIGHT CASE (GREY) - LH</v>
          </cell>
          <cell r="D2304" t="str">
            <v>RN30-GRLG-LH</v>
          </cell>
          <cell r="E2304" t="str">
            <v>TY05-0201-1</v>
          </cell>
          <cell r="G2304" t="str">
            <v>TOYOTA</v>
          </cell>
          <cell r="H2304" t="str">
            <v xml:space="preserve">ANCHUI TINCAI SILK CO. LTD</v>
          </cell>
          <cell r="I2304" t="str">
            <v xml:space="preserve">LIGHT CASE</v>
          </cell>
          <cell r="J2304" t="str">
            <v xml:space="preserve">LIGHT CASE</v>
          </cell>
          <cell r="K2304">
            <v>13</v>
          </cell>
          <cell r="L2304">
            <v>302.25</v>
          </cell>
          <cell r="M2304">
            <v>470</v>
          </cell>
        </row>
        <row r="2305">
          <cell r="A2305">
            <v>11860</v>
          </cell>
          <cell r="B2305">
            <v>11860</v>
          </cell>
          <cell r="C2305" t="str">
            <v xml:space="preserve">HILUX RN30 - LIGHT CASE (GREY) - RH</v>
          </cell>
          <cell r="D2305" t="str">
            <v>RN30-LCSG-RH</v>
          </cell>
          <cell r="E2305" t="str">
            <v>TY05-0201-1</v>
          </cell>
          <cell r="G2305" t="str">
            <v>TOYOTA</v>
          </cell>
          <cell r="H2305" t="str">
            <v xml:space="preserve">ANCHUI TINCAI SILK CO. LTD</v>
          </cell>
          <cell r="I2305" t="str">
            <v xml:space="preserve">LIGHT CASE</v>
          </cell>
          <cell r="J2305" t="str">
            <v xml:space="preserve">LIGHT CASE</v>
          </cell>
          <cell r="K2305">
            <v>13</v>
          </cell>
          <cell r="L2305">
            <v>330.56</v>
          </cell>
          <cell r="M2305">
            <v>500</v>
          </cell>
        </row>
        <row r="2306">
          <cell r="A2306">
            <v>13845</v>
          </cell>
          <cell r="B2306" t="e">
            <v>#N/A</v>
          </cell>
          <cell r="C2306" t="str">
            <v xml:space="preserve">HILUX RN30 - LIGHT CASE (GREY) - RH</v>
          </cell>
          <cell r="D2306" t="str">
            <v>RN30-GRLG-RH</v>
          </cell>
          <cell r="E2306" t="str">
            <v>TY05-0201-1</v>
          </cell>
          <cell r="G2306" t="str">
            <v>TOYOTA</v>
          </cell>
          <cell r="H2306" t="str">
            <v xml:space="preserve">ANCHUI TINCAI SILK CO. LTD</v>
          </cell>
          <cell r="I2306" t="str">
            <v xml:space="preserve">LIGHT CASE</v>
          </cell>
          <cell r="J2306" t="str">
            <v xml:space="preserve">LIGHT CASE</v>
          </cell>
          <cell r="K2306">
            <v>13</v>
          </cell>
          <cell r="L2306">
            <v>302.25</v>
          </cell>
          <cell r="M2306">
            <v>470</v>
          </cell>
        </row>
        <row r="2307">
          <cell r="A2307">
            <v>12079</v>
          </cell>
          <cell r="B2307">
            <v>12079</v>
          </cell>
          <cell r="C2307" t="str">
            <v xml:space="preserve">HILUX RN30 - SIDE MIRROR (BLACK) - LH</v>
          </cell>
          <cell r="D2307" t="str">
            <v>RN30-SMB-LH</v>
          </cell>
          <cell r="E2307" t="str">
            <v>H-0293</v>
          </cell>
          <cell r="F2307" t="str">
            <v xml:space="preserve">HILUX RN30</v>
          </cell>
          <cell r="G2307" t="str">
            <v>TOYOTA</v>
          </cell>
          <cell r="H2307" t="str">
            <v xml:space="preserve">KINGMIRROR CHINA</v>
          </cell>
          <cell r="I2307" t="str">
            <v xml:space="preserve">SIDE MIRROR</v>
          </cell>
          <cell r="J2307" t="str">
            <v xml:space="preserve">SIDE MIRROR</v>
          </cell>
          <cell r="K2307">
            <v>0.68</v>
          </cell>
          <cell r="L2307">
            <v>114.24</v>
          </cell>
          <cell r="M2307">
            <v>180</v>
          </cell>
        </row>
        <row r="2308">
          <cell r="A2308">
            <v>12078</v>
          </cell>
          <cell r="B2308">
            <v>12078</v>
          </cell>
          <cell r="C2308" t="str">
            <v xml:space="preserve">HILUX RN30 - SIDE MIRROR (BLACK) - RH</v>
          </cell>
          <cell r="D2308" t="str">
            <v>RN30-SMB-RH</v>
          </cell>
          <cell r="E2308" t="str">
            <v>H-0293</v>
          </cell>
          <cell r="F2308" t="str">
            <v xml:space="preserve">HILUX RN30</v>
          </cell>
          <cell r="G2308" t="str">
            <v>TOYOTA</v>
          </cell>
          <cell r="H2308" t="str">
            <v xml:space="preserve">KINGMIRROR CHINA</v>
          </cell>
          <cell r="I2308" t="str">
            <v xml:space="preserve">SIDE MIRROR</v>
          </cell>
          <cell r="J2308" t="str">
            <v xml:space="preserve">SIDE MIRROR</v>
          </cell>
          <cell r="K2308">
            <v>0.68</v>
          </cell>
          <cell r="L2308">
            <v>114.24</v>
          </cell>
          <cell r="M2308">
            <v>180</v>
          </cell>
        </row>
        <row r="2309">
          <cell r="A2309">
            <v>12732</v>
          </cell>
          <cell r="B2309" t="e">
            <v>#N/A</v>
          </cell>
          <cell r="C2309" t="str">
            <v xml:space="preserve">HILUX RN30 - SIDE MIRROR (BLACK) (BROKEN) - LH</v>
          </cell>
          <cell r="D2309" t="str">
            <v>RN30-SMB-LH/B</v>
          </cell>
          <cell r="E2309" t="str">
            <v>H-0293</v>
          </cell>
          <cell r="F2309" t="str">
            <v xml:space="preserve">HILUX RN30</v>
          </cell>
          <cell r="G2309" t="str">
            <v>TOYOTA</v>
          </cell>
          <cell r="H2309" t="str">
            <v xml:space="preserve">KINGMIRROR CHINA</v>
          </cell>
          <cell r="I2309" t="str">
            <v xml:space="preserve">SIDE MIRROR</v>
          </cell>
          <cell r="J2309" t="str">
            <v xml:space="preserve">SIDE MIRROR</v>
          </cell>
          <cell r="K2309">
            <v>0.7</v>
          </cell>
          <cell r="L2309">
            <v>105</v>
          </cell>
          <cell r="M2309">
            <v>160</v>
          </cell>
        </row>
        <row r="2310">
          <cell r="A2310">
            <v>12733</v>
          </cell>
          <cell r="B2310" t="e">
            <v>#N/A</v>
          </cell>
          <cell r="C2310" t="str">
            <v xml:space="preserve">HILUX RN30 - SIDE MIRROR (BLACK) (BROKEN) - RH</v>
          </cell>
          <cell r="D2310" t="str">
            <v>RN30-SMB-RH/B</v>
          </cell>
          <cell r="E2310" t="str">
            <v>H-0293</v>
          </cell>
          <cell r="F2310" t="str">
            <v xml:space="preserve">HILUX RN30</v>
          </cell>
          <cell r="G2310" t="str">
            <v>TOYOTA</v>
          </cell>
          <cell r="H2310" t="str">
            <v xml:space="preserve">KINGMIRROR CHINA</v>
          </cell>
          <cell r="I2310" t="str">
            <v xml:space="preserve">SIDE MIRROR</v>
          </cell>
          <cell r="J2310" t="str">
            <v xml:space="preserve">SIDE MIRROR</v>
          </cell>
          <cell r="K2310">
            <v>0.7</v>
          </cell>
          <cell r="L2310">
            <v>105</v>
          </cell>
          <cell r="M2310">
            <v>160</v>
          </cell>
        </row>
        <row r="2311">
          <cell r="A2311">
            <v>12077</v>
          </cell>
          <cell r="B2311">
            <v>12077</v>
          </cell>
          <cell r="C2311" t="str">
            <v xml:space="preserve">HILUX RN30 - SIDE MIRROR (CHROME) - LH</v>
          </cell>
          <cell r="D2311" t="str">
            <v>RN30-SMC-LH</v>
          </cell>
          <cell r="E2311" t="str">
            <v>H-0132</v>
          </cell>
          <cell r="F2311" t="str">
            <v xml:space="preserve">HILUX RN30</v>
          </cell>
          <cell r="G2311" t="str">
            <v>TOYOTA</v>
          </cell>
          <cell r="H2311" t="str">
            <v xml:space="preserve">KINGMIRROR CHINA</v>
          </cell>
          <cell r="I2311" t="str">
            <v xml:space="preserve">SIDE MIRROR</v>
          </cell>
          <cell r="J2311" t="str">
            <v xml:space="preserve">SIDE MIRROR</v>
          </cell>
          <cell r="K2311">
            <v>0.83</v>
          </cell>
          <cell r="L2311">
            <v>139.44</v>
          </cell>
          <cell r="M2311">
            <v>220</v>
          </cell>
        </row>
        <row r="2312">
          <cell r="A2312">
            <v>12076</v>
          </cell>
          <cell r="B2312">
            <v>12076</v>
          </cell>
          <cell r="C2312" t="str">
            <v xml:space="preserve">HILUX RN30 - SIDE MIRROR (CHROME) - RH</v>
          </cell>
          <cell r="D2312" t="str">
            <v>RN30-SMC-RH</v>
          </cell>
          <cell r="E2312" t="str">
            <v>H-0132</v>
          </cell>
          <cell r="F2312" t="str">
            <v xml:space="preserve">HILUX RN30</v>
          </cell>
          <cell r="G2312" t="str">
            <v>TOYOTA</v>
          </cell>
          <cell r="H2312" t="str">
            <v xml:space="preserve">KINGMIRROR CHINA</v>
          </cell>
          <cell r="I2312" t="str">
            <v xml:space="preserve">SIDE MIRROR</v>
          </cell>
          <cell r="J2312" t="str">
            <v xml:space="preserve">SIDE MIRROR</v>
          </cell>
          <cell r="K2312">
            <v>0.83</v>
          </cell>
          <cell r="L2312">
            <v>139.44</v>
          </cell>
          <cell r="M2312">
            <v>220</v>
          </cell>
        </row>
        <row r="2313">
          <cell r="A2313">
            <v>12291</v>
          </cell>
          <cell r="B2313" t="e">
            <v>#N/A</v>
          </cell>
          <cell r="C2313" t="str">
            <v xml:space="preserve">HILUX RN30 - SIDE MIRROR (CHROME) (BROKEN) - LH</v>
          </cell>
          <cell r="D2313" t="str">
            <v>RN30-SMC-LH</v>
          </cell>
          <cell r="E2313" t="str">
            <v>H-0132</v>
          </cell>
          <cell r="F2313" t="str">
            <v xml:space="preserve">HILUX RN30</v>
          </cell>
          <cell r="G2313" t="str">
            <v>TOYOTA</v>
          </cell>
          <cell r="H2313" t="str">
            <v xml:space="preserve">KINGMIRROR CHINA</v>
          </cell>
          <cell r="I2313" t="str">
            <v xml:space="preserve">SIDE MIRROR</v>
          </cell>
          <cell r="J2313" t="str">
            <v xml:space="preserve">SIDE MIRROR</v>
          </cell>
          <cell r="K2313">
            <v>0.72</v>
          </cell>
          <cell r="L2313">
            <v>108</v>
          </cell>
          <cell r="M2313">
            <v>170</v>
          </cell>
        </row>
        <row r="2314">
          <cell r="A2314">
            <v>12290</v>
          </cell>
          <cell r="B2314" t="e">
            <v>#N/A</v>
          </cell>
          <cell r="C2314" t="str">
            <v xml:space="preserve">HILUX RN30 - SIDE MIRROR (CHROME) (BROKEN) - RH</v>
          </cell>
          <cell r="D2314" t="str">
            <v>RN30-SMC-RH</v>
          </cell>
          <cell r="E2314" t="str">
            <v>H-0132</v>
          </cell>
          <cell r="F2314" t="str">
            <v xml:space="preserve">HILUX RN30</v>
          </cell>
          <cell r="G2314" t="str">
            <v>TOYOTA</v>
          </cell>
          <cell r="H2314" t="str">
            <v xml:space="preserve">KINGMIRROR CHINA</v>
          </cell>
          <cell r="I2314" t="str">
            <v xml:space="preserve">SIDE MIRROR</v>
          </cell>
          <cell r="J2314" t="str">
            <v xml:space="preserve">SIDE MIRROR</v>
          </cell>
          <cell r="K2314">
            <v>0.72</v>
          </cell>
          <cell r="L2314">
            <v>108</v>
          </cell>
          <cell r="M2314">
            <v>170</v>
          </cell>
        </row>
        <row r="2315">
          <cell r="A2315">
            <v>12171</v>
          </cell>
          <cell r="B2315">
            <v>12171</v>
          </cell>
          <cell r="C2315" t="str">
            <v xml:space="preserve">HILUX RN30/40 - BONNET MIRROR (GREY) - LH</v>
          </cell>
          <cell r="D2315" t="str">
            <v>RN30-BMG-LH</v>
          </cell>
          <cell r="G2315" t="str">
            <v>TOYOTA</v>
          </cell>
          <cell r="H2315" t="str">
            <v xml:space="preserve">BEIN PARTS LIMITED</v>
          </cell>
          <cell r="I2315" t="str">
            <v xml:space="preserve">SIDE MIRROR</v>
          </cell>
          <cell r="J2315" t="str">
            <v xml:space="preserve">SIDE MIRROR</v>
          </cell>
          <cell r="K2315">
            <v>0</v>
          </cell>
          <cell r="L2315">
            <v>0</v>
          </cell>
          <cell r="M2315">
            <v>400</v>
          </cell>
        </row>
        <row r="2316">
          <cell r="A2316">
            <v>12170</v>
          </cell>
          <cell r="B2316">
            <v>12170</v>
          </cell>
          <cell r="C2316" t="str">
            <v xml:space="preserve">HILUX RN30/40 - BONNET MIRROR (GREY) - RH</v>
          </cell>
          <cell r="D2316" t="str">
            <v>RN30-BMG-RH</v>
          </cell>
          <cell r="G2316" t="str">
            <v>TOYOTA</v>
          </cell>
          <cell r="H2316" t="str">
            <v xml:space="preserve">BEIN PARTS LIMITED</v>
          </cell>
          <cell r="I2316" t="str">
            <v xml:space="preserve">SIDE MIRROR</v>
          </cell>
          <cell r="J2316" t="str">
            <v xml:space="preserve">SIDE MIRROR</v>
          </cell>
          <cell r="K2316">
            <v>0</v>
          </cell>
          <cell r="L2316">
            <v>0</v>
          </cell>
          <cell r="M2316">
            <v>400</v>
          </cell>
        </row>
        <row r="2317">
          <cell r="A2317">
            <v>12403</v>
          </cell>
          <cell r="B2317">
            <v>12403</v>
          </cell>
          <cell r="C2317" t="str">
            <v xml:space="preserve">HILUX RN30/RN40 - TAIL LAMP (BLACK) (212-1923-2) - LH</v>
          </cell>
          <cell r="D2317" t="str">
            <v>RN30/RN40-TLAB-LH</v>
          </cell>
          <cell r="E2317" t="str">
            <v>TY05-0202</v>
          </cell>
          <cell r="F2317" t="str">
            <v xml:space="preserve">HILUX RN30</v>
          </cell>
          <cell r="G2317" t="str">
            <v>TOYOTA</v>
          </cell>
          <cell r="H2317" t="str">
            <v xml:space="preserve">ANCHUI TINCAI SILK CO. LTD</v>
          </cell>
          <cell r="I2317" t="str">
            <v xml:space="preserve">TAIL LAMP</v>
          </cell>
          <cell r="J2317" t="str">
            <v xml:space="preserve">TAIL LAMP</v>
          </cell>
          <cell r="K2317">
            <v>15</v>
          </cell>
          <cell r="L2317">
            <v>362</v>
          </cell>
          <cell r="M2317">
            <v>540</v>
          </cell>
        </row>
        <row r="2318">
          <cell r="A2318">
            <v>12402</v>
          </cell>
          <cell r="B2318">
            <v>12402</v>
          </cell>
          <cell r="C2318" t="str">
            <v xml:space="preserve">HILUX RN30/RN40 - TAIL LAMP (BLACK) (212-1923-2) - RH</v>
          </cell>
          <cell r="D2318" t="str">
            <v>RN30/RN40-TLAB-RH</v>
          </cell>
          <cell r="E2318" t="str">
            <v>TY05-0202</v>
          </cell>
          <cell r="F2318" t="str">
            <v xml:space="preserve">HILUX RN30</v>
          </cell>
          <cell r="G2318" t="str">
            <v>TOYOTA</v>
          </cell>
          <cell r="H2318" t="str">
            <v xml:space="preserve">ANCHUI TINCAI SILK CO. LTD</v>
          </cell>
          <cell r="I2318" t="str">
            <v xml:space="preserve">TAIL LAMP</v>
          </cell>
          <cell r="J2318" t="str">
            <v xml:space="preserve">TAIL LAMP</v>
          </cell>
          <cell r="K2318">
            <v>15</v>
          </cell>
          <cell r="L2318">
            <v>362</v>
          </cell>
          <cell r="M2318">
            <v>540</v>
          </cell>
        </row>
        <row r="2319">
          <cell r="A2319">
            <v>12175</v>
          </cell>
          <cell r="B2319">
            <v>12175</v>
          </cell>
          <cell r="C2319" t="str">
            <v xml:space="preserve">HILUX RN30/RN40 - TAIL LENS - LH</v>
          </cell>
          <cell r="D2319" t="str">
            <v>RN30-TLS-LH</v>
          </cell>
          <cell r="E2319" t="str">
            <v>TY05-0202</v>
          </cell>
          <cell r="G2319" t="str">
            <v>TOYOTA</v>
          </cell>
          <cell r="H2319" t="str">
            <v xml:space="preserve">ANCHUI TINCAI SILK CO. LTD</v>
          </cell>
          <cell r="I2319" t="str">
            <v>LENS</v>
          </cell>
          <cell r="J2319" t="str">
            <v>LENS</v>
          </cell>
          <cell r="K2319">
            <v>0.56000000000000005</v>
          </cell>
          <cell r="L2319">
            <v>88</v>
          </cell>
          <cell r="M2319">
            <v>140</v>
          </cell>
        </row>
        <row r="2320">
          <cell r="A2320">
            <v>12174</v>
          </cell>
          <cell r="B2320">
            <v>12174</v>
          </cell>
          <cell r="C2320" t="str">
            <v xml:space="preserve">HILUX RN30/RN40 - TAIL LENS - RH</v>
          </cell>
          <cell r="D2320" t="str">
            <v>RN30-TLS-RH</v>
          </cell>
          <cell r="E2320" t="str">
            <v>TY05-0202</v>
          </cell>
          <cell r="G2320" t="str">
            <v>TOYOTA</v>
          </cell>
          <cell r="H2320" t="str">
            <v xml:space="preserve">ANCHUI TINCAI SILK CO. LTD</v>
          </cell>
          <cell r="I2320" t="str">
            <v>LENS</v>
          </cell>
          <cell r="J2320" t="str">
            <v>LENS</v>
          </cell>
          <cell r="K2320">
            <v>0.56000000000000005</v>
          </cell>
          <cell r="L2320">
            <v>88</v>
          </cell>
          <cell r="M2320">
            <v>140</v>
          </cell>
        </row>
        <row r="2321">
          <cell r="A2321">
            <v>10576</v>
          </cell>
          <cell r="B2321">
            <v>10576</v>
          </cell>
          <cell r="C2321" t="str">
            <v xml:space="preserve">HILUX RN40 - LIGHT CASE (CHROME ) - LH</v>
          </cell>
          <cell r="D2321" t="str">
            <v>RN40-LCS-LH</v>
          </cell>
          <cell r="E2321" t="str">
            <v>TY05-0301-1</v>
          </cell>
          <cell r="G2321" t="str">
            <v>TOYOTA</v>
          </cell>
          <cell r="H2321" t="str">
            <v xml:space="preserve">ANCHUI TINCAI SILK CO. LTD</v>
          </cell>
          <cell r="I2321" t="str">
            <v xml:space="preserve">LIGHT CASE</v>
          </cell>
          <cell r="J2321" t="str">
            <v xml:space="preserve">LIGHT CASE</v>
          </cell>
          <cell r="K2321">
            <v>14</v>
          </cell>
          <cell r="L2321">
            <v>338</v>
          </cell>
          <cell r="M2321">
            <v>510</v>
          </cell>
        </row>
        <row r="2322">
          <cell r="A2322">
            <v>10575</v>
          </cell>
          <cell r="B2322" t="e">
            <v>#N/A</v>
          </cell>
          <cell r="C2322" t="str">
            <v xml:space="preserve">HILUX RN40 - LIGHT CASE (CHROME) - RH</v>
          </cell>
          <cell r="D2322" t="str">
            <v>RN40-LCS-RH</v>
          </cell>
          <cell r="E2322" t="str">
            <v>TY05-0301-1</v>
          </cell>
          <cell r="G2322" t="str">
            <v>TOYOTA</v>
          </cell>
          <cell r="H2322" t="str">
            <v xml:space="preserve">ANCHUI TINCAI SILK CO. LTD</v>
          </cell>
          <cell r="I2322" t="str">
            <v xml:space="preserve">LIGHT CASE</v>
          </cell>
          <cell r="J2322" t="str">
            <v xml:space="preserve">LIGHT CASE</v>
          </cell>
          <cell r="K2322">
            <v>14</v>
          </cell>
          <cell r="L2322">
            <v>338</v>
          </cell>
          <cell r="M2322">
            <v>510</v>
          </cell>
        </row>
        <row r="2323">
          <cell r="A2323">
            <v>12140</v>
          </cell>
          <cell r="B2323">
            <v>12140</v>
          </cell>
          <cell r="C2323" t="str">
            <v xml:space="preserve">HILUX RN40 - LIGHT CASE (GREY) - LH</v>
          </cell>
          <cell r="D2323" t="str">
            <v>RN40-LCSG-LH</v>
          </cell>
          <cell r="E2323" t="str">
            <v xml:space="preserve">TY05-0301-1 GREY</v>
          </cell>
          <cell r="G2323" t="str">
            <v>TOYOTA</v>
          </cell>
          <cell r="H2323" t="str">
            <v xml:space="preserve">ANCHUI TINCAI SILK CO. LTD</v>
          </cell>
          <cell r="I2323" t="str">
            <v xml:space="preserve">LIGHT CASE</v>
          </cell>
          <cell r="J2323" t="str">
            <v xml:space="preserve">LIGHT CASE</v>
          </cell>
          <cell r="K2323">
            <v>14</v>
          </cell>
          <cell r="L2323">
            <v>357</v>
          </cell>
          <cell r="M2323">
            <v>540</v>
          </cell>
        </row>
        <row r="2324">
          <cell r="A2324">
            <v>12139</v>
          </cell>
          <cell r="B2324">
            <v>12139</v>
          </cell>
          <cell r="C2324" t="str">
            <v xml:space="preserve">HILUX RN40 - LIGHT CASE (GREY) - RH</v>
          </cell>
          <cell r="D2324" t="str">
            <v>RN40-LCSG-RH</v>
          </cell>
          <cell r="E2324" t="str">
            <v xml:space="preserve">TY05-0301-1 GREY</v>
          </cell>
          <cell r="G2324" t="str">
            <v>TOYOTA</v>
          </cell>
          <cell r="H2324" t="str">
            <v xml:space="preserve">ANCHUI TINCAI SILK CO. LTD</v>
          </cell>
          <cell r="I2324" t="str">
            <v xml:space="preserve">LIGHT CASE</v>
          </cell>
          <cell r="J2324" t="str">
            <v xml:space="preserve">LIGHT CASE</v>
          </cell>
          <cell r="K2324">
            <v>14</v>
          </cell>
          <cell r="L2324">
            <v>357</v>
          </cell>
          <cell r="M2324">
            <v>540</v>
          </cell>
        </row>
        <row r="2325">
          <cell r="A2325">
            <v>10579</v>
          </cell>
          <cell r="B2325">
            <v>10579</v>
          </cell>
          <cell r="C2325" t="str">
            <v xml:space="preserve">HILUX RN40 SIDE LAMP</v>
          </cell>
          <cell r="D2325" t="str">
            <v>RN40-SLA</v>
          </cell>
          <cell r="E2325" t="str">
            <v>TY05-0306</v>
          </cell>
          <cell r="G2325" t="str">
            <v>TOYOTA</v>
          </cell>
          <cell r="H2325" t="str">
            <v xml:space="preserve">ANCHUI TINCAI SILK CO. LTD</v>
          </cell>
          <cell r="I2325" t="str">
            <v xml:space="preserve">SIDE LAMPS &amp; LOGO</v>
          </cell>
          <cell r="J2325" t="str">
            <v xml:space="preserve">SIDE LAMPS &amp; LOGO</v>
          </cell>
          <cell r="K2325">
            <v>4</v>
          </cell>
          <cell r="L2325">
            <v>102</v>
          </cell>
          <cell r="M2325">
            <v>150</v>
          </cell>
        </row>
        <row r="2326">
          <cell r="A2326">
            <v>10578</v>
          </cell>
          <cell r="B2326">
            <v>10578</v>
          </cell>
          <cell r="C2326" t="str">
            <v xml:space="preserve">HILUX RN40 TAIL LAMP (CHROME) - LH</v>
          </cell>
          <cell r="D2326" t="str">
            <v>RN40-TLA-LH</v>
          </cell>
          <cell r="E2326" t="str">
            <v>TY05-0302</v>
          </cell>
          <cell r="G2326" t="str">
            <v>TOYOTA</v>
          </cell>
          <cell r="H2326" t="str">
            <v xml:space="preserve">ANCHUI TINCAI SILK CO. LTD</v>
          </cell>
          <cell r="I2326" t="str">
            <v xml:space="preserve">TAIL LAMP</v>
          </cell>
          <cell r="J2326" t="str">
            <v xml:space="preserve">TAIL LAMP</v>
          </cell>
          <cell r="K2326">
            <v>18</v>
          </cell>
          <cell r="L2326">
            <v>419</v>
          </cell>
          <cell r="M2326">
            <v>650</v>
          </cell>
        </row>
        <row r="2327">
          <cell r="A2327">
            <v>10577</v>
          </cell>
          <cell r="B2327">
            <v>10577</v>
          </cell>
          <cell r="C2327" t="str">
            <v xml:space="preserve">HILUX RN40 TAIL LAMP (CHROME) - RH</v>
          </cell>
          <cell r="D2327" t="str">
            <v>RN40-TLA-RH</v>
          </cell>
          <cell r="E2327" t="str">
            <v>TY05-0302</v>
          </cell>
          <cell r="G2327" t="str">
            <v>TOYOTA</v>
          </cell>
          <cell r="H2327" t="str">
            <v xml:space="preserve">ANCHUI TINCAI SILK CO. LTD</v>
          </cell>
          <cell r="I2327" t="str">
            <v xml:space="preserve">TAIL LAMP</v>
          </cell>
          <cell r="J2327" t="str">
            <v xml:space="preserve">TAIL LAMP</v>
          </cell>
          <cell r="K2327">
            <v>18</v>
          </cell>
          <cell r="L2327">
            <v>419</v>
          </cell>
          <cell r="M2327">
            <v>650</v>
          </cell>
        </row>
        <row r="2328">
          <cell r="A2328">
            <v>12162</v>
          </cell>
          <cell r="B2328">
            <v>12162</v>
          </cell>
          <cell r="C2328" t="str">
            <v xml:space="preserve">HILUX RN40 TAIL LENS - LH</v>
          </cell>
          <cell r="D2328" t="str">
            <v>RN40-TLS-LH</v>
          </cell>
          <cell r="E2328" t="str">
            <v>00-TY05-0302</v>
          </cell>
          <cell r="G2328" t="str">
            <v>TOYOTA</v>
          </cell>
          <cell r="H2328" t="str">
            <v xml:space="preserve">ANCHUI TINCAI SILK CO. LTD</v>
          </cell>
          <cell r="I2328" t="str">
            <v>LENS</v>
          </cell>
          <cell r="J2328" t="str">
            <v>LENS</v>
          </cell>
          <cell r="K2328">
            <v>0.55000000000000004</v>
          </cell>
          <cell r="L2328">
            <v>86</v>
          </cell>
          <cell r="M2328">
            <v>130</v>
          </cell>
        </row>
        <row r="2329">
          <cell r="A2329">
            <v>12089</v>
          </cell>
          <cell r="B2329">
            <v>12089</v>
          </cell>
          <cell r="C2329" t="str">
            <v xml:space="preserve">HILUX RN40 TAIL LENS - RH</v>
          </cell>
          <cell r="D2329" t="str">
            <v>RN40-TLS-RH</v>
          </cell>
          <cell r="E2329" t="str">
            <v>00-TY05-0302</v>
          </cell>
          <cell r="G2329" t="str">
            <v>TOYOTA</v>
          </cell>
          <cell r="H2329" t="str">
            <v xml:space="preserve">ANCHUI TINCAI SILK CO. LTD</v>
          </cell>
          <cell r="I2329" t="str">
            <v>LENS</v>
          </cell>
          <cell r="J2329" t="str">
            <v>LENS</v>
          </cell>
          <cell r="K2329">
            <v>0.55000000000000004</v>
          </cell>
          <cell r="L2329">
            <v>86</v>
          </cell>
          <cell r="M2329">
            <v>130</v>
          </cell>
        </row>
        <row r="2330">
          <cell r="A2330">
            <v>12172</v>
          </cell>
          <cell r="B2330" t="e">
            <v>#N/A</v>
          </cell>
          <cell r="C2330" t="str">
            <v xml:space="preserve">HILUX RN55 (84-87) - GRILL (CHROME) ONE PIECE</v>
          </cell>
          <cell r="D2330" t="str">
            <v>RN55-GRLC-RH</v>
          </cell>
          <cell r="F2330" t="str">
            <v xml:space="preserve">HILUX RN55 (84-87)</v>
          </cell>
          <cell r="G2330" t="str">
            <v>TOYOTA</v>
          </cell>
          <cell r="H2330" t="str">
            <v xml:space="preserve">BEIN PARTS LIMITED</v>
          </cell>
          <cell r="I2330" t="str">
            <v>GRILL</v>
          </cell>
          <cell r="J2330" t="str">
            <v>GRILL</v>
          </cell>
          <cell r="K2330">
            <v>0</v>
          </cell>
          <cell r="L2330">
            <v>0</v>
          </cell>
          <cell r="M2330">
            <v>3500</v>
          </cell>
        </row>
        <row r="2331">
          <cell r="A2331">
            <v>12090</v>
          </cell>
          <cell r="B2331" t="e">
            <v>#N/A</v>
          </cell>
          <cell r="C2331" t="str">
            <v xml:space="preserve">HILUX RN55 (84-87) - OUTER DOOR HANDLE (CHROME)</v>
          </cell>
          <cell r="D2331" t="str">
            <v>RN55-ODHC</v>
          </cell>
          <cell r="F2331" t="str">
            <v xml:space="preserve">HILUX RN55 (84-87)</v>
          </cell>
          <cell r="G2331" t="str">
            <v>TOYOTA</v>
          </cell>
          <cell r="I2331" t="str">
            <v>HANDLES</v>
          </cell>
          <cell r="J2331" t="str">
            <v>HANDLES</v>
          </cell>
          <cell r="K2331">
            <v>0</v>
          </cell>
          <cell r="L2331">
            <v>0</v>
          </cell>
          <cell r="M2331">
            <v>400</v>
          </cell>
        </row>
        <row r="2332">
          <cell r="A2332">
            <v>10588</v>
          </cell>
          <cell r="B2332">
            <v>10588</v>
          </cell>
          <cell r="C2332" t="str">
            <v xml:space="preserve">HILUX RN55 (84-87) BUMPER LAMP</v>
          </cell>
          <cell r="D2332" t="str">
            <v>RN55-BLA</v>
          </cell>
          <cell r="E2332" t="str">
            <v>TY05-0405</v>
          </cell>
          <cell r="G2332" t="str">
            <v>TOYOTA</v>
          </cell>
          <cell r="H2332" t="str">
            <v xml:space="preserve">ANCHUI TINCAI SILK CO. LTD</v>
          </cell>
          <cell r="I2332" t="str">
            <v xml:space="preserve">BUMPER LAMP</v>
          </cell>
          <cell r="J2332" t="str">
            <v xml:space="preserve">BUMPER LAMP</v>
          </cell>
          <cell r="K2332">
            <v>5</v>
          </cell>
          <cell r="L2332">
            <v>128</v>
          </cell>
          <cell r="M2332">
            <v>190</v>
          </cell>
        </row>
        <row r="2333">
          <cell r="A2333">
            <v>10589</v>
          </cell>
          <cell r="B2333">
            <v>10589</v>
          </cell>
          <cell r="C2333" t="str">
            <v xml:space="preserve">HILUX RN55 (84-87) BUMPER LENS</v>
          </cell>
          <cell r="D2333" t="str">
            <v>RN55-BLS</v>
          </cell>
          <cell r="E2333" t="str">
            <v>TY05-0405-00</v>
          </cell>
          <cell r="G2333" t="str">
            <v>TOYOTA</v>
          </cell>
          <cell r="H2333" t="str">
            <v xml:space="preserve">ANCHUI TINCAI SILK CO. LTD</v>
          </cell>
          <cell r="I2333" t="str">
            <v>LENS</v>
          </cell>
          <cell r="J2333" t="str">
            <v>LENS</v>
          </cell>
          <cell r="K2333">
            <v>1.5</v>
          </cell>
          <cell r="L2333">
            <v>36</v>
          </cell>
          <cell r="M2333">
            <v>50</v>
          </cell>
        </row>
        <row r="2334">
          <cell r="A2334">
            <v>10581</v>
          </cell>
          <cell r="B2334">
            <v>10581</v>
          </cell>
          <cell r="C2334" t="str">
            <v xml:space="preserve">HILUX RN55 (84-87) CORNER LAMP (BLACK) - LH</v>
          </cell>
          <cell r="D2334" t="str">
            <v>RN55-CLAB-LH</v>
          </cell>
          <cell r="E2334" t="str">
            <v>TY05-0403</v>
          </cell>
          <cell r="G2334" t="str">
            <v>TOYOTA</v>
          </cell>
          <cell r="H2334" t="str">
            <v xml:space="preserve">ANCHUI TINCAI SILK CO. LTD</v>
          </cell>
          <cell r="I2334" t="str">
            <v xml:space="preserve">CORNER LAMP</v>
          </cell>
          <cell r="J2334" t="str">
            <v xml:space="preserve">CORNER LAMP</v>
          </cell>
          <cell r="K2334">
            <v>13</v>
          </cell>
          <cell r="L2334">
            <v>332</v>
          </cell>
          <cell r="M2334">
            <v>500</v>
          </cell>
        </row>
        <row r="2335">
          <cell r="A2335">
            <v>10580</v>
          </cell>
          <cell r="B2335">
            <v>10580</v>
          </cell>
          <cell r="C2335" t="str">
            <v xml:space="preserve">HILUX RN55 (84-87) CORNER LAMP (BLACK) - RH</v>
          </cell>
          <cell r="D2335" t="str">
            <v>RN55-CLAB-RH</v>
          </cell>
          <cell r="E2335" t="str">
            <v>TY05-0403</v>
          </cell>
          <cell r="G2335" t="str">
            <v>TOYOTA</v>
          </cell>
          <cell r="H2335" t="str">
            <v xml:space="preserve">ANCHUI TINCAI SILK CO. LTD</v>
          </cell>
          <cell r="I2335" t="str">
            <v xml:space="preserve">CORNER LAMP</v>
          </cell>
          <cell r="J2335" t="str">
            <v xml:space="preserve">CORNER LAMP</v>
          </cell>
          <cell r="K2335">
            <v>13</v>
          </cell>
          <cell r="L2335">
            <v>332</v>
          </cell>
          <cell r="M2335">
            <v>500</v>
          </cell>
        </row>
        <row r="2336">
          <cell r="A2336">
            <v>10591</v>
          </cell>
          <cell r="B2336">
            <v>10591</v>
          </cell>
          <cell r="C2336" t="str">
            <v xml:space="preserve">HILUX RN55 (84-87) CORNER LAMP (CHROME) - LH</v>
          </cell>
          <cell r="D2336" t="str">
            <v>RN55-CLAC-LH</v>
          </cell>
          <cell r="E2336" t="str">
            <v>TY05-0403B</v>
          </cell>
          <cell r="G2336" t="str">
            <v>TOYOTA</v>
          </cell>
          <cell r="H2336" t="str">
            <v xml:space="preserve">ANCHUI TINCAI SILK CO. LTD</v>
          </cell>
          <cell r="I2336" t="str">
            <v xml:space="preserve">CORNER LAMP</v>
          </cell>
          <cell r="J2336" t="str">
            <v xml:space="preserve">CORNER LAMP</v>
          </cell>
          <cell r="K2336">
            <v>13</v>
          </cell>
          <cell r="L2336">
            <v>332</v>
          </cell>
          <cell r="M2336">
            <v>500</v>
          </cell>
        </row>
        <row r="2337">
          <cell r="A2337">
            <v>10590</v>
          </cell>
          <cell r="B2337">
            <v>10590</v>
          </cell>
          <cell r="C2337" t="str">
            <v xml:space="preserve">HILUX RN55 (84-87) CORNER LAMP (CHROME) - RH</v>
          </cell>
          <cell r="D2337" t="str">
            <v>RN55-CLAC-RH</v>
          </cell>
          <cell r="E2337" t="str">
            <v>TY05-0403B</v>
          </cell>
          <cell r="G2337" t="str">
            <v>TOYOTA</v>
          </cell>
          <cell r="H2337" t="str">
            <v xml:space="preserve">ANCHUI TINCAI SILK CO. LTD</v>
          </cell>
          <cell r="I2337" t="str">
            <v xml:space="preserve">CORNER LAMP</v>
          </cell>
          <cell r="J2337" t="str">
            <v xml:space="preserve">CORNER LAMP</v>
          </cell>
          <cell r="K2337">
            <v>13</v>
          </cell>
          <cell r="L2337">
            <v>332</v>
          </cell>
          <cell r="M2337">
            <v>500</v>
          </cell>
        </row>
        <row r="2338">
          <cell r="A2338">
            <v>10583</v>
          </cell>
          <cell r="B2338">
            <v>10583</v>
          </cell>
          <cell r="C2338" t="str">
            <v xml:space="preserve">HILUX RN55 (84-87) CORNER LENS - LH</v>
          </cell>
          <cell r="D2338" t="str">
            <v>RN55-CLSB-LH</v>
          </cell>
          <cell r="E2338" t="str">
            <v>00-TY05-0403B</v>
          </cell>
          <cell r="G2338" t="str">
            <v>TOYOTA</v>
          </cell>
          <cell r="H2338" t="str">
            <v xml:space="preserve">ANCHUI TINCAI SILK CO. LTD</v>
          </cell>
          <cell r="I2338" t="str">
            <v>LENS</v>
          </cell>
          <cell r="J2338" t="str">
            <v>LENS</v>
          </cell>
          <cell r="K2338">
            <v>0.45</v>
          </cell>
          <cell r="L2338">
            <v>70</v>
          </cell>
          <cell r="M2338">
            <v>110</v>
          </cell>
        </row>
        <row r="2339">
          <cell r="A2339">
            <v>10582</v>
          </cell>
          <cell r="B2339">
            <v>10582</v>
          </cell>
          <cell r="C2339" t="str">
            <v xml:space="preserve">HILUX RN55 (84-87) CORNER LENS - RH</v>
          </cell>
          <cell r="D2339" t="str">
            <v>RN55-CLSB-RH</v>
          </cell>
          <cell r="E2339" t="str">
            <v>00-TY05-0403B</v>
          </cell>
          <cell r="G2339" t="str">
            <v>TOYOTA</v>
          </cell>
          <cell r="H2339" t="str">
            <v xml:space="preserve">ANCHUI TINCAI SILK CO. LTD</v>
          </cell>
          <cell r="I2339" t="str">
            <v>LENS</v>
          </cell>
          <cell r="J2339" t="str">
            <v>LENS</v>
          </cell>
          <cell r="K2339">
            <v>0.45</v>
          </cell>
          <cell r="L2339">
            <v>70</v>
          </cell>
          <cell r="M2339">
            <v>110</v>
          </cell>
        </row>
        <row r="2340">
          <cell r="A2340">
            <v>12931</v>
          </cell>
          <cell r="B2340" t="e">
            <v>#N/A</v>
          </cell>
          <cell r="C2340" t="str">
            <v xml:space="preserve">HILUX RN55 (84-87) CORNER LENS (BROKEN) - LH</v>
          </cell>
          <cell r="D2340" t="str">
            <v>RN55-CLSB-LH/B</v>
          </cell>
          <cell r="E2340" t="str">
            <v>00-TY05-0403B</v>
          </cell>
          <cell r="G2340" t="str">
            <v>TOYOTA</v>
          </cell>
          <cell r="H2340" t="str">
            <v xml:space="preserve">ANCHUI TINCAI SILK CO. LTD</v>
          </cell>
          <cell r="I2340" t="str">
            <v>LENS</v>
          </cell>
          <cell r="J2340" t="str">
            <v>LENS</v>
          </cell>
          <cell r="K2340">
            <v>0.45</v>
          </cell>
          <cell r="L2340">
            <v>67</v>
          </cell>
          <cell r="M2340">
            <v>100</v>
          </cell>
        </row>
        <row r="2341">
          <cell r="A2341">
            <v>12930</v>
          </cell>
          <cell r="B2341" t="e">
            <v>#N/A</v>
          </cell>
          <cell r="C2341" t="str">
            <v xml:space="preserve">HILUX RN55 (84-87) CORNER LENS (BROKEN) - RH</v>
          </cell>
          <cell r="D2341" t="str">
            <v>RN55-CLSB-RH/B</v>
          </cell>
          <cell r="E2341" t="str">
            <v>00-TY05-0403B</v>
          </cell>
          <cell r="G2341" t="str">
            <v>TOYOTA</v>
          </cell>
          <cell r="H2341" t="str">
            <v xml:space="preserve">ANCHUI TINCAI SILK CO. LTD</v>
          </cell>
          <cell r="I2341" t="str">
            <v>LENS</v>
          </cell>
          <cell r="J2341" t="str">
            <v>LENS</v>
          </cell>
          <cell r="K2341">
            <v>0.45</v>
          </cell>
          <cell r="L2341">
            <v>67</v>
          </cell>
          <cell r="M2341">
            <v>100</v>
          </cell>
        </row>
        <row r="2342">
          <cell r="A2342">
            <v>11785</v>
          </cell>
          <cell r="B2342" t="e">
            <v>#N/A</v>
          </cell>
          <cell r="C2342" t="str">
            <v xml:space="preserve">HILUX RN55 (84-87) FRONT BUMPER - CHROME</v>
          </cell>
          <cell r="D2342" t="str">
            <v>RN55-BPRFC</v>
          </cell>
          <cell r="G2342" t="str">
            <v>TOYOTA</v>
          </cell>
          <cell r="I2342" t="str">
            <v>BUMPER</v>
          </cell>
          <cell r="J2342" t="str">
            <v>BUMPER</v>
          </cell>
          <cell r="K2342">
            <v>0.65</v>
          </cell>
          <cell r="L2342">
            <v>97</v>
          </cell>
          <cell r="M2342">
            <v>150</v>
          </cell>
        </row>
        <row r="2343">
          <cell r="A2343">
            <v>11256</v>
          </cell>
          <cell r="B2343">
            <v>11256</v>
          </cell>
          <cell r="C2343" t="str">
            <v xml:space="preserve">HILUX RN55 (84-87) LIGHT CASE (CHROME) - LH</v>
          </cell>
          <cell r="D2343" t="str">
            <v>RN55-LCS-LH</v>
          </cell>
          <cell r="E2343" t="str">
            <v>TY05-0401-1</v>
          </cell>
          <cell r="G2343" t="str">
            <v>TOYOTA</v>
          </cell>
          <cell r="H2343" t="str">
            <v xml:space="preserve">ANCHUI TINCAI SILK CO. LTD</v>
          </cell>
          <cell r="I2343" t="str">
            <v xml:space="preserve">LIGHT CASE</v>
          </cell>
          <cell r="J2343" t="str">
            <v xml:space="preserve">LIGHT CASE</v>
          </cell>
          <cell r="K2343">
            <v>2.1</v>
          </cell>
          <cell r="L2343">
            <v>328</v>
          </cell>
          <cell r="M2343">
            <v>510</v>
          </cell>
        </row>
        <row r="2344">
          <cell r="A2344">
            <v>11255</v>
          </cell>
          <cell r="B2344">
            <v>11255</v>
          </cell>
          <cell r="C2344" t="str">
            <v xml:space="preserve">HILUX RN55 (84-87) LIGHT CASE (CHROME) - RH</v>
          </cell>
          <cell r="D2344" t="str">
            <v>RN55-LCS-RH</v>
          </cell>
          <cell r="E2344" t="str">
            <v>TY05-0401-1</v>
          </cell>
          <cell r="G2344" t="str">
            <v>TOYOTA</v>
          </cell>
          <cell r="H2344" t="str">
            <v xml:space="preserve">ANCHUI TINCAI SILK CO. LTD</v>
          </cell>
          <cell r="I2344" t="str">
            <v xml:space="preserve">LIGHT CASE</v>
          </cell>
          <cell r="J2344" t="str">
            <v xml:space="preserve">LIGHT CASE</v>
          </cell>
          <cell r="K2344">
            <v>2.1</v>
          </cell>
          <cell r="L2344">
            <v>328</v>
          </cell>
          <cell r="M2344">
            <v>510</v>
          </cell>
        </row>
        <row r="2345">
          <cell r="A2345">
            <v>13820</v>
          </cell>
          <cell r="B2345">
            <v>13820</v>
          </cell>
          <cell r="C2345" t="str">
            <v xml:space="preserve">HILUX RN55 (84-87) SIDE LAMP</v>
          </cell>
          <cell r="D2345" t="str">
            <v>RN55-SLA</v>
          </cell>
          <cell r="E2345" t="str">
            <v>TY05-0506</v>
          </cell>
          <cell r="G2345" t="str">
            <v>TOYOTA</v>
          </cell>
          <cell r="H2345" t="str">
            <v xml:space="preserve">ANCHUI TINCAI SILK CO. LTD</v>
          </cell>
          <cell r="I2345" t="str">
            <v xml:space="preserve">SIDE LAMPS &amp; LOGO</v>
          </cell>
          <cell r="J2345" t="str">
            <v xml:space="preserve">SIDE LAMPS &amp; LOGO</v>
          </cell>
          <cell r="K2345">
            <v>4</v>
          </cell>
          <cell r="L2345">
            <v>102</v>
          </cell>
          <cell r="M2345">
            <v>150</v>
          </cell>
        </row>
        <row r="2346">
          <cell r="A2346">
            <v>12321</v>
          </cell>
          <cell r="B2346" t="e">
            <v>#N/A</v>
          </cell>
          <cell r="C2346" t="str">
            <v xml:space="preserve">HILUX RN55 (84-87) SIDE MIRROR (BLACK) (BROKEN) -  RH</v>
          </cell>
          <cell r="D2346" t="str">
            <v>RN55-SMB-RH</v>
          </cell>
          <cell r="E2346" t="str">
            <v>H-0265</v>
          </cell>
          <cell r="G2346" t="str">
            <v>TOYOTA</v>
          </cell>
          <cell r="H2346" t="str">
            <v xml:space="preserve">KINGMIRROR CHINA</v>
          </cell>
          <cell r="I2346" t="str">
            <v xml:space="preserve">SIDE MIRROR</v>
          </cell>
          <cell r="J2346" t="str">
            <v xml:space="preserve">SIDE MIRROR</v>
          </cell>
          <cell r="K2346">
            <v>0.68</v>
          </cell>
          <cell r="L2346">
            <v>102</v>
          </cell>
          <cell r="M2346">
            <v>160</v>
          </cell>
        </row>
        <row r="2347">
          <cell r="A2347">
            <v>12322</v>
          </cell>
          <cell r="B2347" t="e">
            <v>#N/A</v>
          </cell>
          <cell r="C2347" t="str">
            <v xml:space="preserve">HILUX RN55 (84-87) SIDE MIRROR (BLACK) (BROKEN) - LH</v>
          </cell>
          <cell r="D2347" t="str">
            <v>RN55-SMB-LH</v>
          </cell>
          <cell r="E2347" t="str">
            <v>H-0265</v>
          </cell>
          <cell r="G2347" t="str">
            <v>TOYOTA</v>
          </cell>
          <cell r="H2347" t="str">
            <v xml:space="preserve">KINGMIRROR CHINA</v>
          </cell>
          <cell r="I2347" t="str">
            <v xml:space="preserve">SIDE MIRROR</v>
          </cell>
          <cell r="J2347" t="str">
            <v xml:space="preserve">SIDE MIRROR</v>
          </cell>
          <cell r="K2347">
            <v>0.68</v>
          </cell>
          <cell r="L2347">
            <v>102</v>
          </cell>
          <cell r="M2347">
            <v>160</v>
          </cell>
        </row>
        <row r="2348">
          <cell r="A2348">
            <v>12250</v>
          </cell>
          <cell r="B2348" t="e">
            <v>#N/A</v>
          </cell>
          <cell r="C2348" t="str">
            <v xml:space="preserve">HILUX RN55 (84-87) SIDE MIRROR (CHROME) (BROKEN) - LH</v>
          </cell>
          <cell r="D2348" t="str">
            <v>RN55-SMC-LH</v>
          </cell>
          <cell r="E2348" t="str">
            <v>H-0301</v>
          </cell>
          <cell r="G2348" t="str">
            <v>TOYOTA</v>
          </cell>
          <cell r="H2348" t="str">
            <v xml:space="preserve">KINGMIRROR CHINA</v>
          </cell>
          <cell r="I2348" t="str">
            <v xml:space="preserve">SIDE MIRROR</v>
          </cell>
          <cell r="J2348" t="str">
            <v xml:space="preserve">SIDE MIRROR</v>
          </cell>
          <cell r="K2348">
            <v>0.98</v>
          </cell>
          <cell r="L2348">
            <v>146</v>
          </cell>
          <cell r="M2348">
            <v>230</v>
          </cell>
        </row>
        <row r="2349">
          <cell r="A2349">
            <v>12249</v>
          </cell>
          <cell r="B2349" t="e">
            <v>#N/A</v>
          </cell>
          <cell r="C2349" t="str">
            <v xml:space="preserve">HILUX RN55 (84-87) SIDE MIRROR (CHROME) (BROKEN) - RH</v>
          </cell>
          <cell r="D2349" t="str">
            <v>RN55-SMC-RH</v>
          </cell>
          <cell r="E2349" t="str">
            <v>H-0301</v>
          </cell>
          <cell r="G2349" t="str">
            <v>TOYOTA</v>
          </cell>
          <cell r="H2349" t="str">
            <v xml:space="preserve">KINGMIRROR CHINA</v>
          </cell>
          <cell r="I2349" t="str">
            <v xml:space="preserve">SIDE MIRROR</v>
          </cell>
          <cell r="J2349" t="str">
            <v xml:space="preserve">SIDE MIRROR</v>
          </cell>
          <cell r="K2349">
            <v>0.98</v>
          </cell>
          <cell r="L2349">
            <v>146</v>
          </cell>
          <cell r="M2349">
            <v>230</v>
          </cell>
        </row>
        <row r="2350">
          <cell r="A2350">
            <v>13684</v>
          </cell>
          <cell r="B2350">
            <v>13684</v>
          </cell>
          <cell r="C2350" t="str">
            <v xml:space="preserve">HILUX RN55 (84-87) SIDE MIRROR (LARGE  BLACK) RH</v>
          </cell>
          <cell r="D2350" t="str">
            <v>RN55-SMB-RH</v>
          </cell>
          <cell r="E2350" t="str">
            <v>H-0265</v>
          </cell>
          <cell r="G2350" t="str">
            <v>TOYOTA</v>
          </cell>
          <cell r="H2350" t="str">
            <v xml:space="preserve">KINGMIRROR CHINA</v>
          </cell>
          <cell r="I2350" t="str">
            <v xml:space="preserve">SIDE MIRROR</v>
          </cell>
          <cell r="J2350" t="str">
            <v xml:space="preserve">SIDE MIRROR</v>
          </cell>
          <cell r="K2350">
            <v>8.32</v>
          </cell>
          <cell r="L2350">
            <v>1397.76</v>
          </cell>
          <cell r="M2350">
            <v>250</v>
          </cell>
        </row>
        <row r="2351">
          <cell r="A2351">
            <v>13685</v>
          </cell>
          <cell r="B2351">
            <v>13685</v>
          </cell>
          <cell r="C2351" t="str">
            <v xml:space="preserve">HILUX RN55 (84-87) SIDE MIRROR (LARGE BLACK) LH</v>
          </cell>
          <cell r="D2351" t="str">
            <v>RN55-SMB-LH</v>
          </cell>
          <cell r="E2351" t="str">
            <v>H-0265</v>
          </cell>
          <cell r="G2351" t="str">
            <v>TOYOTA</v>
          </cell>
          <cell r="H2351" t="str">
            <v xml:space="preserve">KINGMIRROR CHINA</v>
          </cell>
          <cell r="I2351" t="str">
            <v xml:space="preserve">SIDE MIRROR</v>
          </cell>
          <cell r="J2351" t="str">
            <v xml:space="preserve">SIDE MIRROR</v>
          </cell>
          <cell r="K2351">
            <v>8.32</v>
          </cell>
          <cell r="L2351">
            <v>1397.76</v>
          </cell>
          <cell r="M2351">
            <v>250</v>
          </cell>
        </row>
        <row r="2352">
          <cell r="A2352">
            <v>10601</v>
          </cell>
          <cell r="B2352">
            <v>10601</v>
          </cell>
          <cell r="C2352" t="str">
            <v xml:space="preserve">HILUX RN55 (84-87) SIDE MIRROR (ROUGH CHROME) - LH</v>
          </cell>
          <cell r="D2352" t="str">
            <v>RN55-SMRC-LH</v>
          </cell>
          <cell r="E2352" t="str">
            <v>H-0301</v>
          </cell>
          <cell r="G2352" t="str">
            <v>TOYOTA</v>
          </cell>
          <cell r="H2352" t="str">
            <v xml:space="preserve">KINGMIRROR CHINA</v>
          </cell>
          <cell r="I2352" t="str">
            <v xml:space="preserve">SIDE MIRROR</v>
          </cell>
          <cell r="J2352" t="str">
            <v xml:space="preserve">SIDE MIRROR</v>
          </cell>
          <cell r="K2352">
            <v>0.92</v>
          </cell>
          <cell r="L2352">
            <v>154.56</v>
          </cell>
          <cell r="M2352">
            <v>240</v>
          </cell>
        </row>
        <row r="2353">
          <cell r="A2353">
            <v>10600</v>
          </cell>
          <cell r="B2353">
            <v>10600</v>
          </cell>
          <cell r="C2353" t="str">
            <v xml:space="preserve">HILUX RN55 (84-87) SIDE MIRROR (ROUGH CHROME) - RH</v>
          </cell>
          <cell r="D2353" t="str">
            <v>RN55-SMRC-RH</v>
          </cell>
          <cell r="E2353" t="str">
            <v>H-0301</v>
          </cell>
          <cell r="G2353" t="str">
            <v>TOYOTA</v>
          </cell>
          <cell r="H2353" t="str">
            <v xml:space="preserve">KINGMIRROR CHINA</v>
          </cell>
          <cell r="I2353" t="str">
            <v xml:space="preserve">SIDE MIRROR</v>
          </cell>
          <cell r="J2353" t="str">
            <v xml:space="preserve">SIDE MIRROR</v>
          </cell>
          <cell r="K2353">
            <v>0.92</v>
          </cell>
          <cell r="L2353">
            <v>154.56</v>
          </cell>
          <cell r="M2353">
            <v>240</v>
          </cell>
        </row>
        <row r="2354">
          <cell r="A2354">
            <v>10599</v>
          </cell>
          <cell r="B2354">
            <v>10599</v>
          </cell>
          <cell r="C2354" t="str">
            <v xml:space="preserve">HILUX RN55 (84-87) SIDE MIRROR (SMALL BLACK) - LH</v>
          </cell>
          <cell r="D2354" t="str">
            <v>RN55-SMB-LH</v>
          </cell>
          <cell r="E2354" t="str">
            <v>H-0265</v>
          </cell>
          <cell r="G2354" t="str">
            <v>TOYOTA</v>
          </cell>
          <cell r="H2354" t="str">
            <v xml:space="preserve">KINGMIRROR CHINA</v>
          </cell>
          <cell r="I2354" t="str">
            <v xml:space="preserve">SIDE MIRROR</v>
          </cell>
          <cell r="J2354" t="str">
            <v xml:space="preserve">SIDE MIRROR</v>
          </cell>
          <cell r="K2354">
            <v>0.64</v>
          </cell>
          <cell r="L2354">
            <v>107.52</v>
          </cell>
          <cell r="M2354">
            <v>150</v>
          </cell>
        </row>
        <row r="2355">
          <cell r="A2355">
            <v>10598</v>
          </cell>
          <cell r="B2355">
            <v>10598</v>
          </cell>
          <cell r="C2355" t="str">
            <v xml:space="preserve">HILUX RN55 (84-87) SIDE MIRROR (SMALL BLACK) - RH</v>
          </cell>
          <cell r="D2355" t="str">
            <v>RN55-SMB-RH</v>
          </cell>
          <cell r="E2355" t="str">
            <v>H-0265</v>
          </cell>
          <cell r="G2355" t="str">
            <v>TOYOTA</v>
          </cell>
          <cell r="H2355" t="str">
            <v xml:space="preserve">KINGMIRROR CHINA</v>
          </cell>
          <cell r="I2355" t="str">
            <v xml:space="preserve">SIDE MIRROR</v>
          </cell>
          <cell r="J2355" t="str">
            <v xml:space="preserve">SIDE MIRROR</v>
          </cell>
          <cell r="K2355">
            <v>0.64</v>
          </cell>
          <cell r="L2355">
            <v>107.52</v>
          </cell>
          <cell r="M2355">
            <v>150</v>
          </cell>
        </row>
        <row r="2356">
          <cell r="A2356">
            <v>13683</v>
          </cell>
          <cell r="B2356">
            <v>13683</v>
          </cell>
          <cell r="C2356" t="str">
            <v xml:space="preserve">HILUX RN55 (84-87) SIDE MIRROR (SMOOTH CHROME) - LH</v>
          </cell>
          <cell r="D2356" t="str">
            <v>RN55-SMSC-LH</v>
          </cell>
          <cell r="E2356" t="str">
            <v>H-0301</v>
          </cell>
          <cell r="G2356" t="str">
            <v>TOYOTA</v>
          </cell>
          <cell r="H2356" t="str">
            <v xml:space="preserve">KINGMIRROR CHINA</v>
          </cell>
          <cell r="I2356" t="str">
            <v xml:space="preserve">SIDE MIRROR</v>
          </cell>
          <cell r="J2356" t="str">
            <v xml:space="preserve">SIDE MIRROR</v>
          </cell>
          <cell r="K2356">
            <v>6.08</v>
          </cell>
          <cell r="L2356">
            <v>120.18</v>
          </cell>
          <cell r="M2356">
            <v>390</v>
          </cell>
        </row>
        <row r="2357">
          <cell r="A2357">
            <v>13682</v>
          </cell>
          <cell r="B2357">
            <v>13682</v>
          </cell>
          <cell r="C2357" t="str">
            <v xml:space="preserve">HILUX RN55 (84-87) SIDE MIRROR (SMOOTH CHROME) - RH</v>
          </cell>
          <cell r="D2357" t="str">
            <v>RN55-SMSC-RH</v>
          </cell>
          <cell r="E2357" t="str">
            <v>H-0301</v>
          </cell>
          <cell r="G2357" t="str">
            <v>TOYOTA</v>
          </cell>
          <cell r="H2357" t="str">
            <v xml:space="preserve">KINGMIRROR CHINA</v>
          </cell>
          <cell r="I2357" t="str">
            <v xml:space="preserve">SIDE MIRROR</v>
          </cell>
          <cell r="J2357" t="str">
            <v xml:space="preserve">SIDE MIRROR</v>
          </cell>
          <cell r="K2357">
            <v>6.08</v>
          </cell>
          <cell r="L2357">
            <v>120.18</v>
          </cell>
          <cell r="M2357">
            <v>390</v>
          </cell>
        </row>
        <row r="2358">
          <cell r="A2358">
            <v>10585</v>
          </cell>
          <cell r="B2358">
            <v>10585</v>
          </cell>
          <cell r="C2358" t="str">
            <v xml:space="preserve">HILUX RN55 (84-87) TAIL LAMP (BLACK) - LH</v>
          </cell>
          <cell r="D2358" t="str">
            <v>RN55-TLAB-LH</v>
          </cell>
          <cell r="E2358" t="str">
            <v>TY05-0402B</v>
          </cell>
          <cell r="G2358" t="str">
            <v>TOYOTA</v>
          </cell>
          <cell r="H2358" t="str">
            <v xml:space="preserve">ANCHUI TINCAI SILK CO. LTD</v>
          </cell>
          <cell r="I2358" t="str">
            <v xml:space="preserve">TAIL LAMP</v>
          </cell>
          <cell r="J2358" t="str">
            <v xml:space="preserve">TAIL LAMP</v>
          </cell>
          <cell r="K2358">
            <v>13</v>
          </cell>
          <cell r="L2358">
            <v>332</v>
          </cell>
          <cell r="M2358">
            <v>500</v>
          </cell>
        </row>
        <row r="2359">
          <cell r="A2359">
            <v>10584</v>
          </cell>
          <cell r="B2359">
            <v>10584</v>
          </cell>
          <cell r="C2359" t="str">
            <v xml:space="preserve">HILUX RN55 (84-87) TAIL LAMP (BLACK) - RH</v>
          </cell>
          <cell r="D2359" t="str">
            <v>RN55-TLAB-RH</v>
          </cell>
          <cell r="E2359" t="str">
            <v>TY05-0402B</v>
          </cell>
          <cell r="G2359" t="str">
            <v>TOYOTA</v>
          </cell>
          <cell r="H2359" t="str">
            <v xml:space="preserve">ANCHUI TINCAI SILK CO. LTD</v>
          </cell>
          <cell r="I2359" t="str">
            <v xml:space="preserve">TAIL LAMP</v>
          </cell>
          <cell r="J2359" t="str">
            <v xml:space="preserve">TAIL LAMP</v>
          </cell>
          <cell r="K2359">
            <v>13</v>
          </cell>
          <cell r="L2359">
            <v>332</v>
          </cell>
          <cell r="M2359">
            <v>500</v>
          </cell>
        </row>
        <row r="2360">
          <cell r="A2360">
            <v>10595</v>
          </cell>
          <cell r="B2360">
            <v>10595</v>
          </cell>
          <cell r="C2360" t="str">
            <v xml:space="preserve">HILUX RN55 (84-87) TAIL LAMP (CHROME) - LH</v>
          </cell>
          <cell r="D2360" t="str">
            <v>RN55-TLAC-LH</v>
          </cell>
          <cell r="E2360" t="str">
            <v>TY05-0402</v>
          </cell>
          <cell r="G2360" t="str">
            <v>TOYOTA</v>
          </cell>
          <cell r="H2360" t="str">
            <v xml:space="preserve">ANCHUI TINCAI SILK CO. LTD</v>
          </cell>
          <cell r="I2360" t="str">
            <v xml:space="preserve">TAIL LAMP</v>
          </cell>
          <cell r="J2360" t="str">
            <v xml:space="preserve">TAIL LAMP</v>
          </cell>
          <cell r="K2360">
            <v>14</v>
          </cell>
          <cell r="L2360">
            <v>357</v>
          </cell>
          <cell r="M2360">
            <v>540</v>
          </cell>
        </row>
        <row r="2361">
          <cell r="A2361">
            <v>10594</v>
          </cell>
          <cell r="B2361">
            <v>10594</v>
          </cell>
          <cell r="C2361" t="str">
            <v xml:space="preserve">HILUX RN55 (84-87) TAIL LAMP (CHROME) - RH</v>
          </cell>
          <cell r="D2361" t="str">
            <v>RN55-TLAC-RH</v>
          </cell>
          <cell r="E2361" t="str">
            <v>TY05-0402</v>
          </cell>
          <cell r="G2361" t="str">
            <v>TOYOTA</v>
          </cell>
          <cell r="H2361" t="str">
            <v xml:space="preserve">ANCHUI TINCAI SILK CO. LTD</v>
          </cell>
          <cell r="I2361" t="str">
            <v xml:space="preserve">TAIL LAMP</v>
          </cell>
          <cell r="J2361" t="str">
            <v xml:space="preserve">TAIL LAMP</v>
          </cell>
          <cell r="K2361">
            <v>14</v>
          </cell>
          <cell r="L2361">
            <v>357</v>
          </cell>
          <cell r="M2361">
            <v>540</v>
          </cell>
        </row>
        <row r="2362">
          <cell r="A2362">
            <v>10587</v>
          </cell>
          <cell r="B2362">
            <v>10587</v>
          </cell>
          <cell r="C2362" t="str">
            <v xml:space="preserve">HILUX RN55 (84-87) TAIL LENS - LH</v>
          </cell>
          <cell r="D2362" t="str">
            <v>RN55-TLS-LH</v>
          </cell>
          <cell r="E2362" t="str">
            <v>TY05-0402-00</v>
          </cell>
          <cell r="G2362" t="str">
            <v>TOYOTA</v>
          </cell>
          <cell r="H2362" t="str">
            <v xml:space="preserve">ANCHUI TINCAI SILK CO. LTD</v>
          </cell>
          <cell r="I2362" t="str">
            <v>LENS</v>
          </cell>
          <cell r="J2362" t="str">
            <v>LENS</v>
          </cell>
          <cell r="K2362">
            <v>5</v>
          </cell>
          <cell r="L2362">
            <v>116</v>
          </cell>
          <cell r="M2362">
            <v>180</v>
          </cell>
        </row>
        <row r="2363">
          <cell r="A2363">
            <v>10586</v>
          </cell>
          <cell r="B2363">
            <v>10586</v>
          </cell>
          <cell r="C2363" t="str">
            <v xml:space="preserve">HILUX RN55 (84-87) TAIL LENS - RH</v>
          </cell>
          <cell r="D2363" t="str">
            <v>RN55-TLS-RH</v>
          </cell>
          <cell r="E2363" t="str">
            <v>TY05-0402-00</v>
          </cell>
          <cell r="G2363" t="str">
            <v>TOYOTA</v>
          </cell>
          <cell r="H2363" t="str">
            <v xml:space="preserve">ANCHUI TINCAI SILK CO. LTD</v>
          </cell>
          <cell r="I2363" t="str">
            <v>LENS</v>
          </cell>
          <cell r="J2363" t="str">
            <v>LENS</v>
          </cell>
          <cell r="K2363">
            <v>5</v>
          </cell>
          <cell r="L2363">
            <v>116</v>
          </cell>
          <cell r="M2363">
            <v>180</v>
          </cell>
        </row>
        <row r="2364">
          <cell r="A2364">
            <v>12338</v>
          </cell>
          <cell r="B2364" t="e">
            <v>#N/A</v>
          </cell>
          <cell r="C2364" t="str">
            <v xml:space="preserve">HILUX RN55 (84-87) TAIL LENS (BROKEN) - LH</v>
          </cell>
          <cell r="D2364" t="str">
            <v>RN55-TLS-LH/B</v>
          </cell>
          <cell r="E2364" t="str">
            <v>00-TY05-0402</v>
          </cell>
          <cell r="G2364" t="str">
            <v>TOYOTA</v>
          </cell>
          <cell r="H2364" t="str">
            <v xml:space="preserve">ANCHUI TINCAI SILK CO. LTD</v>
          </cell>
          <cell r="I2364" t="str">
            <v>LENS</v>
          </cell>
          <cell r="J2364" t="str">
            <v>LENS</v>
          </cell>
          <cell r="K2364">
            <v>0.56000000000000005</v>
          </cell>
          <cell r="L2364">
            <v>84</v>
          </cell>
          <cell r="M2364">
            <v>130</v>
          </cell>
        </row>
        <row r="2365">
          <cell r="A2365">
            <v>12337</v>
          </cell>
          <cell r="B2365" t="e">
            <v>#N/A</v>
          </cell>
          <cell r="C2365" t="str">
            <v xml:space="preserve">HILUX RN55 (84-87) TAIL LENS (BROKEN) - RH</v>
          </cell>
          <cell r="D2365" t="str">
            <v>RN55-TLS-RH/B</v>
          </cell>
          <cell r="E2365" t="str">
            <v>00-TY05-0402</v>
          </cell>
          <cell r="G2365" t="str">
            <v>TOYOTA</v>
          </cell>
          <cell r="H2365" t="str">
            <v xml:space="preserve">ANCHUI TINCAI SILK CO. LTD</v>
          </cell>
          <cell r="I2365" t="str">
            <v>LENS</v>
          </cell>
          <cell r="J2365" t="str">
            <v>LENS</v>
          </cell>
          <cell r="K2365">
            <v>0.56000000000000005</v>
          </cell>
          <cell r="L2365">
            <v>84</v>
          </cell>
          <cell r="M2365">
            <v>130</v>
          </cell>
        </row>
        <row r="2366">
          <cell r="A2366">
            <v>10640</v>
          </cell>
          <cell r="B2366">
            <v>10640</v>
          </cell>
          <cell r="C2366" t="str">
            <v xml:space="preserve">HILUX VIGO (04-07) - FOG LAMP - LH</v>
          </cell>
          <cell r="D2366" t="str">
            <v>VIGO/04-FLA-LH</v>
          </cell>
          <cell r="E2366" t="str">
            <v>TY05-1304</v>
          </cell>
          <cell r="G2366" t="str">
            <v>TOYOTA</v>
          </cell>
          <cell r="H2366" t="str">
            <v xml:space="preserve">ANCHUI TINCAI SILK CO. LTD</v>
          </cell>
          <cell r="I2366" t="str">
            <v xml:space="preserve">FOG LAMP</v>
          </cell>
          <cell r="J2366" t="str">
            <v xml:space="preserve">FOG LAMP</v>
          </cell>
          <cell r="K2366">
            <v>30</v>
          </cell>
          <cell r="L2366">
            <v>724</v>
          </cell>
          <cell r="M2366">
            <v>1090</v>
          </cell>
        </row>
        <row r="2367">
          <cell r="A2367">
            <v>10639</v>
          </cell>
          <cell r="B2367">
            <v>10639</v>
          </cell>
          <cell r="C2367" t="str">
            <v xml:space="preserve">HILUX VIGO (04-07) - FOG LAMP - RH</v>
          </cell>
          <cell r="D2367" t="str">
            <v>VIGO/04-FLA-RH</v>
          </cell>
          <cell r="E2367" t="str">
            <v>TY05-1304</v>
          </cell>
          <cell r="G2367" t="str">
            <v>TOYOTA</v>
          </cell>
          <cell r="H2367" t="str">
            <v xml:space="preserve">ANCHUI TINCAI SILK CO. LTD</v>
          </cell>
          <cell r="I2367" t="str">
            <v xml:space="preserve">FOG LAMP</v>
          </cell>
          <cell r="J2367" t="str">
            <v xml:space="preserve">FOG LAMP</v>
          </cell>
          <cell r="K2367">
            <v>30</v>
          </cell>
          <cell r="L2367">
            <v>724</v>
          </cell>
          <cell r="M2367">
            <v>1090</v>
          </cell>
        </row>
        <row r="2368">
          <cell r="A2368">
            <v>10654</v>
          </cell>
          <cell r="B2368">
            <v>10654</v>
          </cell>
          <cell r="C2368" t="str">
            <v xml:space="preserve">HILUX VIGO (04-07) - FRONT BUMPER (WITH HOLE) - 4WD</v>
          </cell>
          <cell r="D2368" t="str">
            <v>VIGO/04-BPRWH</v>
          </cell>
          <cell r="E2368" t="str">
            <v>TY05-1307C</v>
          </cell>
          <cell r="G2368" t="str">
            <v>TOYOTA</v>
          </cell>
          <cell r="H2368" t="str">
            <v xml:space="preserve">ANCHUI TINCAI SILK CO. LTD</v>
          </cell>
          <cell r="I2368" t="str">
            <v>BUMPER</v>
          </cell>
          <cell r="J2368" t="str">
            <v>BUMPER</v>
          </cell>
          <cell r="K2368">
            <v>11</v>
          </cell>
          <cell r="L2368">
            <v>1719</v>
          </cell>
          <cell r="M2368">
            <v>2660</v>
          </cell>
        </row>
        <row r="2369">
          <cell r="A2369">
            <v>12911</v>
          </cell>
          <cell r="B2369" t="e">
            <v>#N/A</v>
          </cell>
          <cell r="C2369" t="str">
            <v xml:space="preserve">HILUX VIGO (04-07) - FRONT BUMPER (WITHOUT HOLE)  (BROKEN)- 2WD</v>
          </cell>
          <cell r="D2369" t="str">
            <v>VIGO/04-BPRWOH</v>
          </cell>
          <cell r="E2369" t="str">
            <v>TY05-1307B</v>
          </cell>
          <cell r="G2369" t="str">
            <v>TOYOTA</v>
          </cell>
          <cell r="H2369" t="str">
            <v xml:space="preserve">ANCHUI TINCAI SILK CO. LTD</v>
          </cell>
          <cell r="I2369" t="str">
            <v>BUMPER</v>
          </cell>
          <cell r="J2369" t="str">
            <v>BUMPER</v>
          </cell>
          <cell r="K2369">
            <v>11</v>
          </cell>
          <cell r="L2369">
            <v>1643</v>
          </cell>
          <cell r="M2369">
            <v>2550</v>
          </cell>
        </row>
        <row r="2370">
          <cell r="A2370">
            <v>10653</v>
          </cell>
          <cell r="B2370">
            <v>10653</v>
          </cell>
          <cell r="C2370" t="str">
            <v xml:space="preserve">HILUX VIGO (04-07) - FRONT BUMPER (WITHOUT HOLE) - 2WD</v>
          </cell>
          <cell r="D2370" t="str">
            <v>VIGO/04-BPRWOH</v>
          </cell>
          <cell r="E2370" t="str">
            <v>TY05-1307B</v>
          </cell>
          <cell r="G2370" t="str">
            <v>TOYOTA</v>
          </cell>
          <cell r="H2370" t="str">
            <v xml:space="preserve">ANCHUI TINCAI SILK CO. LTD</v>
          </cell>
          <cell r="I2370" t="str">
            <v>BUMPER</v>
          </cell>
          <cell r="J2370" t="str">
            <v>BUMPER</v>
          </cell>
          <cell r="K2370">
            <v>80</v>
          </cell>
          <cell r="L2370">
            <v>1860</v>
          </cell>
          <cell r="M2370">
            <v>2790</v>
          </cell>
        </row>
        <row r="2371">
          <cell r="A2371">
            <v>12207</v>
          </cell>
          <cell r="B2371" t="e">
            <v>#N/A</v>
          </cell>
          <cell r="C2371" t="str">
            <v xml:space="preserve">HILUX VIGO (04-07) - FRONT BUMPER FENDER FLARE (4WD) - LH</v>
          </cell>
          <cell r="D2371" t="str">
            <v>VIGO/04-BPRFF-LH</v>
          </cell>
          <cell r="E2371" t="str">
            <v>TY05-1336</v>
          </cell>
          <cell r="G2371" t="str">
            <v>TOYOTA</v>
          </cell>
          <cell r="H2371" t="str">
            <v xml:space="preserve">ANCHUI TINCAI SILK CO. LTD</v>
          </cell>
          <cell r="I2371" t="str">
            <v>FENDERS</v>
          </cell>
          <cell r="J2371" t="str">
            <v>FENDERS</v>
          </cell>
          <cell r="K2371">
            <v>0</v>
          </cell>
          <cell r="L2371">
            <v>0</v>
          </cell>
          <cell r="M2371">
            <v>1900</v>
          </cell>
        </row>
        <row r="2372">
          <cell r="A2372">
            <v>12206</v>
          </cell>
          <cell r="B2372" t="e">
            <v>#N/A</v>
          </cell>
          <cell r="C2372" t="str">
            <v xml:space="preserve">HILUX VIGO (04-07) - FRONT BUMPER FENDER FLARE (4WD) - RH</v>
          </cell>
          <cell r="D2372" t="str">
            <v>VIGO/04-BPRFF-RH</v>
          </cell>
          <cell r="E2372" t="str">
            <v>TY05-1336</v>
          </cell>
          <cell r="G2372" t="str">
            <v>TOYOTA</v>
          </cell>
          <cell r="H2372" t="str">
            <v xml:space="preserve">ANCHUI TINCAI SILK CO. LTD</v>
          </cell>
          <cell r="I2372" t="str">
            <v>FENDERS</v>
          </cell>
          <cell r="J2372" t="str">
            <v>FENDERS</v>
          </cell>
          <cell r="K2372">
            <v>0</v>
          </cell>
          <cell r="L2372">
            <v>0</v>
          </cell>
          <cell r="M2372">
            <v>1900</v>
          </cell>
        </row>
        <row r="2373">
          <cell r="A2373">
            <v>10651</v>
          </cell>
          <cell r="B2373">
            <v>10651</v>
          </cell>
          <cell r="C2373" t="str">
            <v xml:space="preserve">HILUX VIGO (04-07) - GRILL (BLACK)</v>
          </cell>
          <cell r="D2373" t="str">
            <v>VIGO/04-GRLB</v>
          </cell>
          <cell r="E2373" t="str">
            <v>TY05-1311</v>
          </cell>
          <cell r="G2373" t="str">
            <v>TOYOTA</v>
          </cell>
          <cell r="H2373" t="str">
            <v xml:space="preserve">ANCHUI TINCAI SILK CO. LTD</v>
          </cell>
          <cell r="I2373" t="str">
            <v>GRILL</v>
          </cell>
          <cell r="J2373" t="str">
            <v>GRILL</v>
          </cell>
          <cell r="K2373">
            <v>58</v>
          </cell>
          <cell r="L2373">
            <v>1479</v>
          </cell>
          <cell r="M2373">
            <v>2220</v>
          </cell>
        </row>
        <row r="2374">
          <cell r="A2374">
            <v>12871</v>
          </cell>
          <cell r="B2374" t="e">
            <v>#N/A</v>
          </cell>
          <cell r="C2374" t="str">
            <v xml:space="preserve">HILUX VIGO (04-07) - GRILL (BLACK) - (BROKEN)</v>
          </cell>
          <cell r="D2374" t="str">
            <v>VIGO/04-GRLB-B</v>
          </cell>
          <cell r="E2374" t="str">
            <v>TY05-1311</v>
          </cell>
          <cell r="G2374" t="str">
            <v>TOYOTA</v>
          </cell>
          <cell r="H2374" t="str">
            <v xml:space="preserve">ANCHUI TINCAI SILK CO. LTD</v>
          </cell>
          <cell r="I2374" t="str">
            <v>GRILL</v>
          </cell>
          <cell r="J2374" t="str">
            <v>GRILL</v>
          </cell>
          <cell r="K2374">
            <v>9</v>
          </cell>
          <cell r="L2374">
            <v>1344</v>
          </cell>
          <cell r="M2374">
            <v>2080</v>
          </cell>
        </row>
        <row r="2375">
          <cell r="A2375">
            <v>10652</v>
          </cell>
          <cell r="B2375">
            <v>10652</v>
          </cell>
          <cell r="C2375" t="str">
            <v xml:space="preserve">HILUX VIGO (04-07) - GRILL (CHROME)</v>
          </cell>
          <cell r="D2375" t="str">
            <v>VIGO/04-GRLC</v>
          </cell>
          <cell r="E2375" t="str">
            <v>TY05-1311-C</v>
          </cell>
          <cell r="G2375" t="str">
            <v>TOYOTA</v>
          </cell>
          <cell r="H2375" t="str">
            <v xml:space="preserve">ANCHUI TINCAI SILK CO. LTD</v>
          </cell>
          <cell r="I2375" t="str">
            <v>GRILL</v>
          </cell>
          <cell r="J2375" t="str">
            <v>GRILL</v>
          </cell>
          <cell r="K2375">
            <v>11.29</v>
          </cell>
          <cell r="L2375">
            <v>1765</v>
          </cell>
          <cell r="M2375">
            <v>2740</v>
          </cell>
        </row>
        <row r="2376">
          <cell r="A2376">
            <v>12543</v>
          </cell>
          <cell r="B2376" t="e">
            <v>#N/A</v>
          </cell>
          <cell r="C2376" t="str">
            <v xml:space="preserve">HILUX VIGO (04-07) - GRILL (GREY)</v>
          </cell>
          <cell r="D2376" t="str">
            <v>VIGO/04-GRLG</v>
          </cell>
          <cell r="E2376" t="str">
            <v>TY05-1311</v>
          </cell>
          <cell r="G2376" t="str">
            <v>TOYOTA</v>
          </cell>
          <cell r="H2376" t="str">
            <v xml:space="preserve">ANCHUI TINCAI SILK CO. LTD</v>
          </cell>
          <cell r="I2376" t="str">
            <v>GRILL</v>
          </cell>
          <cell r="J2376" t="str">
            <v>GRILL</v>
          </cell>
          <cell r="K2376">
            <v>9</v>
          </cell>
          <cell r="L2376">
            <v>1407</v>
          </cell>
          <cell r="M2376">
            <v>2180</v>
          </cell>
        </row>
        <row r="2377">
          <cell r="A2377">
            <v>10638</v>
          </cell>
          <cell r="B2377">
            <v>10638</v>
          </cell>
          <cell r="C2377" t="str">
            <v xml:space="preserve">HILUX VIGO (04-07) - HEAD LAMP - LH</v>
          </cell>
          <cell r="D2377" t="str">
            <v>VIGO/04-HLA-LH</v>
          </cell>
          <cell r="E2377" t="str">
            <v>MZ01-36001</v>
          </cell>
          <cell r="G2377" t="str">
            <v>TOYOTA</v>
          </cell>
          <cell r="H2377" t="str">
            <v xml:space="preserve">JIANGSU ZISUDE LAMPS TECHNOLOGY CO. LTD</v>
          </cell>
          <cell r="I2377" t="str">
            <v xml:space="preserve">HEAD LAMP</v>
          </cell>
          <cell r="J2377" t="str">
            <v xml:space="preserve">HEAD LAMP</v>
          </cell>
          <cell r="K2377">
            <v>85</v>
          </cell>
          <cell r="L2377">
            <v>2215</v>
          </cell>
          <cell r="M2377">
            <v>3100</v>
          </cell>
        </row>
        <row r="2378">
          <cell r="A2378">
            <v>10637</v>
          </cell>
          <cell r="B2378">
            <v>10637</v>
          </cell>
          <cell r="C2378" t="str">
            <v xml:space="preserve">HILUX VIGO (04-07) - HEAD LAMP - RH</v>
          </cell>
          <cell r="D2378" t="str">
            <v>VIGO/04-HLA-RH</v>
          </cell>
          <cell r="E2378" t="str">
            <v>MZ01-36001</v>
          </cell>
          <cell r="G2378" t="str">
            <v>TOYOTA</v>
          </cell>
          <cell r="H2378" t="str">
            <v xml:space="preserve">JIANGSU ZISUDE LAMPS TECHNOLOGY CO. LTD</v>
          </cell>
          <cell r="I2378" t="str">
            <v xml:space="preserve">HEAD LAMP</v>
          </cell>
          <cell r="J2378" t="str">
            <v xml:space="preserve">HEAD LAMP</v>
          </cell>
          <cell r="K2378">
            <v>85</v>
          </cell>
          <cell r="L2378">
            <v>2215</v>
          </cell>
          <cell r="M2378">
            <v>3100</v>
          </cell>
        </row>
        <row r="2379">
          <cell r="A2379">
            <v>12283</v>
          </cell>
          <cell r="B2379" t="e">
            <v>#N/A</v>
          </cell>
          <cell r="C2379" t="str">
            <v xml:space="preserve">HILUX VIGO (04-07) - HEAD LAMP (BROKEN) - LH</v>
          </cell>
          <cell r="D2379" t="str">
            <v>VIGO/04-HLA-LH</v>
          </cell>
          <cell r="E2379" t="str">
            <v>TY05-1301</v>
          </cell>
          <cell r="G2379" t="str">
            <v>TOYOTA</v>
          </cell>
          <cell r="H2379" t="str">
            <v xml:space="preserve">JIANGSU ZISUDE LAMPS TECHNOLOGY CO. LTD</v>
          </cell>
          <cell r="I2379" t="str">
            <v xml:space="preserve">HEAD LAMP</v>
          </cell>
          <cell r="J2379" t="str">
            <v xml:space="preserve">HEAD LAMP</v>
          </cell>
          <cell r="K2379">
            <v>12.1</v>
          </cell>
          <cell r="L2379">
            <v>1807</v>
          </cell>
          <cell r="M2379">
            <v>2800</v>
          </cell>
        </row>
        <row r="2380">
          <cell r="A2380">
            <v>12282</v>
          </cell>
          <cell r="B2380" t="e">
            <v>#N/A</v>
          </cell>
          <cell r="C2380" t="str">
            <v xml:space="preserve">HILUX VIGO (04-07) - HEAD LAMP (BROKEN) - RH</v>
          </cell>
          <cell r="D2380" t="str">
            <v>VIGO/04-HLA-RH</v>
          </cell>
          <cell r="E2380" t="str">
            <v>TY05-1301</v>
          </cell>
          <cell r="G2380" t="str">
            <v>TOYOTA</v>
          </cell>
          <cell r="H2380" t="str">
            <v xml:space="preserve">JIANGSU ZISUDE LAMPS TECHNOLOGY CO. LTD</v>
          </cell>
          <cell r="I2380" t="str">
            <v xml:space="preserve">HEAD LAMP</v>
          </cell>
          <cell r="J2380" t="str">
            <v xml:space="preserve">HEAD LAMP</v>
          </cell>
          <cell r="K2380">
            <v>12.1</v>
          </cell>
          <cell r="L2380">
            <v>1807</v>
          </cell>
          <cell r="M2380">
            <v>2800</v>
          </cell>
        </row>
        <row r="2381">
          <cell r="A2381">
            <v>11604</v>
          </cell>
          <cell r="B2381">
            <v>11604</v>
          </cell>
          <cell r="C2381" t="str">
            <v xml:space="preserve">HILUX VIGO (04-07) - MIRROR GLASS - LH</v>
          </cell>
          <cell r="D2381" t="str">
            <v>VIGO/04-MG-LH</v>
          </cell>
          <cell r="E2381" t="str">
            <v>TY05-1312-GLASS</v>
          </cell>
          <cell r="G2381" t="str">
            <v>TOYOTA</v>
          </cell>
          <cell r="H2381" t="str">
            <v xml:space="preserve">JIANGSU ZISUDE LAMPS TECHNOLOGY CO. LTD</v>
          </cell>
          <cell r="I2381" t="str">
            <v xml:space="preserve">SIDE MIRROR</v>
          </cell>
          <cell r="J2381" t="str">
            <v xml:space="preserve">SIDE MIRROR</v>
          </cell>
          <cell r="K2381">
            <v>0.97</v>
          </cell>
          <cell r="L2381">
            <v>152</v>
          </cell>
          <cell r="M2381">
            <v>230</v>
          </cell>
        </row>
        <row r="2382">
          <cell r="A2382">
            <v>11603</v>
          </cell>
          <cell r="B2382">
            <v>11603</v>
          </cell>
          <cell r="C2382" t="str">
            <v xml:space="preserve">HILUX VIGO (04-07) - MIRROR GLASS - RH</v>
          </cell>
          <cell r="D2382" t="str">
            <v>VIGO/04-MG-RH</v>
          </cell>
          <cell r="E2382" t="str">
            <v>TY05-1312-GLASS</v>
          </cell>
          <cell r="G2382" t="str">
            <v>TOYOTA</v>
          </cell>
          <cell r="H2382" t="str">
            <v xml:space="preserve">JIANGSU ZISUDE LAMPS TECHNOLOGY CO. LTD</v>
          </cell>
          <cell r="I2382" t="str">
            <v xml:space="preserve">SIDE MIRROR</v>
          </cell>
          <cell r="J2382" t="str">
            <v xml:space="preserve">SIDE MIRROR</v>
          </cell>
          <cell r="K2382">
            <v>0.97</v>
          </cell>
          <cell r="L2382">
            <v>152</v>
          </cell>
          <cell r="M2382">
            <v>230</v>
          </cell>
        </row>
        <row r="2383">
          <cell r="A2383">
            <v>10648</v>
          </cell>
          <cell r="B2383">
            <v>10648</v>
          </cell>
          <cell r="C2383" t="str">
            <v xml:space="preserve">HILUX VIGO (04-07) - SIDE MIRROR (ELECTRIC-BLACK) - LH</v>
          </cell>
          <cell r="D2383" t="str">
            <v>VIGO/04-SMEB-LH</v>
          </cell>
          <cell r="E2383" t="str">
            <v>TY05-1312-E</v>
          </cell>
          <cell r="G2383" t="str">
            <v>TOYOTA</v>
          </cell>
          <cell r="H2383" t="str">
            <v xml:space="preserve">ANCHUI TINCAI SILK CO. LTD</v>
          </cell>
          <cell r="I2383" t="str">
            <v xml:space="preserve">SIDE MIRROR</v>
          </cell>
          <cell r="J2383" t="str">
            <v xml:space="preserve">SIDE MIRROR</v>
          </cell>
          <cell r="K2383">
            <v>60</v>
          </cell>
          <cell r="L2383">
            <v>1350</v>
          </cell>
          <cell r="M2383">
            <v>2090</v>
          </cell>
        </row>
        <row r="2384">
          <cell r="A2384">
            <v>10647</v>
          </cell>
          <cell r="B2384">
            <v>10647</v>
          </cell>
          <cell r="C2384" t="str">
            <v xml:space="preserve">HILUX VIGO (04-07) - SIDE MIRROR (ELECTRIC-BLACK) - RH</v>
          </cell>
          <cell r="D2384" t="str">
            <v>VIGO/04-SMEB-RH</v>
          </cell>
          <cell r="E2384" t="str">
            <v>TY05-1312-E</v>
          </cell>
          <cell r="G2384" t="str">
            <v>TOYOTA</v>
          </cell>
          <cell r="H2384" t="str">
            <v xml:space="preserve">ANCHUI TINCAI SILK CO. LTD</v>
          </cell>
          <cell r="I2384" t="str">
            <v xml:space="preserve">SIDE MIRROR</v>
          </cell>
          <cell r="J2384" t="str">
            <v xml:space="preserve">SIDE MIRROR</v>
          </cell>
          <cell r="K2384">
            <v>60</v>
          </cell>
          <cell r="L2384">
            <v>1350</v>
          </cell>
          <cell r="M2384">
            <v>2090</v>
          </cell>
        </row>
        <row r="2385">
          <cell r="A2385">
            <v>10650</v>
          </cell>
          <cell r="B2385" t="e">
            <v>#N/A</v>
          </cell>
          <cell r="C2385" t="str">
            <v xml:space="preserve">HILUX VIGO (04-07) - SIDE MIRROR (ELECTRIC-CHROME) - LH</v>
          </cell>
          <cell r="D2385" t="str">
            <v>VIGO/04-SMEC-LH</v>
          </cell>
          <cell r="E2385" t="str">
            <v>TY05-1312-E-C</v>
          </cell>
          <cell r="G2385" t="str">
            <v>TOYOTA</v>
          </cell>
          <cell r="H2385" t="str">
            <v xml:space="preserve">ANCHUI TINCAI SILK CO. LTD</v>
          </cell>
          <cell r="I2385" t="str">
            <v xml:space="preserve">SIDE MIRROR</v>
          </cell>
          <cell r="J2385" t="str">
            <v xml:space="preserve">SIDE MIRROR</v>
          </cell>
          <cell r="K2385">
            <v>12.5</v>
          </cell>
          <cell r="L2385">
            <v>3300</v>
          </cell>
          <cell r="M2385">
            <v>3030</v>
          </cell>
        </row>
        <row r="2386">
          <cell r="A2386">
            <v>10649</v>
          </cell>
          <cell r="B2386" t="e">
            <v>#N/A</v>
          </cell>
          <cell r="C2386" t="str">
            <v xml:space="preserve">HILUX VIGO (04-07) - SIDE MIRROR (ELECTRIC-CHROME) - RH</v>
          </cell>
          <cell r="D2386" t="str">
            <v>VIGO/04-SMEC-RH</v>
          </cell>
          <cell r="E2386" t="str">
            <v>TY05-1312-E-C</v>
          </cell>
          <cell r="G2386" t="str">
            <v>TOYOTA</v>
          </cell>
          <cell r="H2386" t="str">
            <v xml:space="preserve">ANCHUI TINCAI SILK CO. LTD</v>
          </cell>
          <cell r="I2386" t="str">
            <v xml:space="preserve">SIDE MIRROR</v>
          </cell>
          <cell r="J2386" t="str">
            <v xml:space="preserve">SIDE MIRROR</v>
          </cell>
          <cell r="K2386">
            <v>12.5</v>
          </cell>
          <cell r="L2386">
            <v>1954</v>
          </cell>
          <cell r="M2386">
            <v>3030</v>
          </cell>
        </row>
        <row r="2387">
          <cell r="A2387">
            <v>12570</v>
          </cell>
          <cell r="B2387" t="e">
            <v>#N/A</v>
          </cell>
          <cell r="C2387" t="str">
            <v xml:space="preserve">HILUX VIGO (04-07) - SIDE MIRROR (MANUAL CHROME)- LH</v>
          </cell>
          <cell r="D2387" t="str">
            <v>VIGO/04-SMC-LH</v>
          </cell>
          <cell r="E2387" t="str">
            <v>TY05-1312-E</v>
          </cell>
          <cell r="G2387" t="str">
            <v>TOYOTA</v>
          </cell>
          <cell r="H2387" t="str">
            <v xml:space="preserve">ANCHUI TINCAI SILK CO. LTD</v>
          </cell>
          <cell r="I2387" t="str">
            <v xml:space="preserve">SIDE MIRROR</v>
          </cell>
          <cell r="J2387" t="str">
            <v xml:space="preserve">SIDE MIRROR</v>
          </cell>
          <cell r="K2387">
            <v>12</v>
          </cell>
          <cell r="L2387">
            <v>1792</v>
          </cell>
          <cell r="M2387">
            <v>2780</v>
          </cell>
        </row>
        <row r="2388">
          <cell r="A2388">
            <v>10646</v>
          </cell>
          <cell r="B2388">
            <v>10646</v>
          </cell>
          <cell r="C2388" t="str">
            <v xml:space="preserve">HILUX VIGO (04-07) - SIDE MIRROR (MANUAL-BLACK) - LH</v>
          </cell>
          <cell r="D2388" t="str">
            <v>VIGO/04-SMMB-LH</v>
          </cell>
          <cell r="E2388" t="str">
            <v>TY05-1312</v>
          </cell>
          <cell r="G2388" t="str">
            <v>TOYOTA</v>
          </cell>
          <cell r="H2388" t="str">
            <v xml:space="preserve">ANCHUI TINCAI SILK CO. LTD</v>
          </cell>
          <cell r="I2388" t="str">
            <v xml:space="preserve">SIDE MIRROR</v>
          </cell>
          <cell r="J2388" t="str">
            <v xml:space="preserve">SIDE MIRROR</v>
          </cell>
          <cell r="K2388">
            <v>58</v>
          </cell>
          <cell r="L2388">
            <v>1479</v>
          </cell>
          <cell r="M2388">
            <v>2220</v>
          </cell>
        </row>
        <row r="2389">
          <cell r="A2389">
            <v>10645</v>
          </cell>
          <cell r="B2389">
            <v>10645</v>
          </cell>
          <cell r="C2389" t="str">
            <v xml:space="preserve">HILUX VIGO (04-07) - SIDE MIRROR (MANUAL-BLACK) - RH</v>
          </cell>
          <cell r="D2389" t="str">
            <v>VIGO/04-SMMB-RH</v>
          </cell>
          <cell r="E2389" t="str">
            <v>TY05-1312</v>
          </cell>
          <cell r="G2389" t="str">
            <v>TOYOTA</v>
          </cell>
          <cell r="H2389" t="str">
            <v xml:space="preserve">ANCHUI TINCAI SILK CO. LTD</v>
          </cell>
          <cell r="I2389" t="str">
            <v xml:space="preserve">SIDE MIRROR</v>
          </cell>
          <cell r="J2389" t="str">
            <v xml:space="preserve">SIDE MIRROR</v>
          </cell>
          <cell r="K2389">
            <v>58</v>
          </cell>
          <cell r="L2389">
            <v>1479</v>
          </cell>
          <cell r="M2389">
            <v>2220</v>
          </cell>
        </row>
        <row r="2390">
          <cell r="A2390">
            <v>12873</v>
          </cell>
          <cell r="B2390" t="e">
            <v>#N/A</v>
          </cell>
          <cell r="C2390" t="str">
            <v xml:space="preserve">HILUX VIGO (04-07) - SIDE MIRROR (MANUAL-BLACK)(BROKEN) - LH</v>
          </cell>
          <cell r="D2390" t="str">
            <v>VIGO/04-SMMB-LH/B</v>
          </cell>
          <cell r="E2390" t="str">
            <v>TY05-1312</v>
          </cell>
          <cell r="G2390" t="str">
            <v>TOYOTA</v>
          </cell>
          <cell r="H2390" t="str">
            <v xml:space="preserve">ANCHUI TINCAI SILK CO. LTD</v>
          </cell>
          <cell r="I2390" t="str">
            <v xml:space="preserve">SIDE MIRROR</v>
          </cell>
          <cell r="J2390" t="str">
            <v xml:space="preserve">SIDE MIRROR</v>
          </cell>
          <cell r="K2390">
            <v>8.57</v>
          </cell>
          <cell r="L2390">
            <v>1267.5</v>
          </cell>
          <cell r="M2390">
            <v>1960</v>
          </cell>
        </row>
        <row r="2391">
          <cell r="A2391">
            <v>12872</v>
          </cell>
          <cell r="B2391" t="e">
            <v>#N/A</v>
          </cell>
          <cell r="C2391" t="str">
            <v xml:space="preserve">HILUX VIGO (04-07) - SIDE MIRROR (MANUAL-CHROME - RH</v>
          </cell>
          <cell r="D2391" t="str">
            <v>VIGO/04-SMC-RH</v>
          </cell>
          <cell r="E2391" t="str">
            <v>TY05-1312</v>
          </cell>
          <cell r="G2391" t="str">
            <v>TOYOTA</v>
          </cell>
          <cell r="H2391" t="str">
            <v xml:space="preserve">ANCHUI TINCAI SILK CO. LTD</v>
          </cell>
          <cell r="I2391" t="str">
            <v xml:space="preserve">SIDE MIRROR</v>
          </cell>
          <cell r="J2391" t="str">
            <v xml:space="preserve">SIDE MIRROR</v>
          </cell>
          <cell r="K2391">
            <v>8.57</v>
          </cell>
          <cell r="L2391">
            <v>1267.5</v>
          </cell>
          <cell r="M2391">
            <v>2780</v>
          </cell>
        </row>
        <row r="2392">
          <cell r="A2392">
            <v>10642</v>
          </cell>
          <cell r="B2392">
            <v>10642</v>
          </cell>
          <cell r="C2392" t="str">
            <v xml:space="preserve">HILUX VIGO (04-07) - TAIL LAMP - LH</v>
          </cell>
          <cell r="D2392" t="str">
            <v>VIGO/04-TLA-LH</v>
          </cell>
          <cell r="E2392" t="str">
            <v>MZ01-36003</v>
          </cell>
          <cell r="G2392" t="str">
            <v>TOYOTA</v>
          </cell>
          <cell r="H2392" t="str">
            <v xml:space="preserve">JIANGSU ZISUDE LAMPS TECHNOLOGY CO. LTD</v>
          </cell>
          <cell r="I2392" t="str">
            <v xml:space="preserve">TAIL LAMP</v>
          </cell>
          <cell r="J2392" t="str">
            <v xml:space="preserve">TAIL LAMP</v>
          </cell>
          <cell r="K2392">
            <v>28</v>
          </cell>
          <cell r="L2392">
            <v>730</v>
          </cell>
          <cell r="M2392">
            <v>1000</v>
          </cell>
        </row>
        <row r="2393">
          <cell r="A2393">
            <v>10641</v>
          </cell>
          <cell r="B2393">
            <v>10641</v>
          </cell>
          <cell r="C2393" t="str">
            <v xml:space="preserve">HILUX VIGO (04-07) - TAIL LAMP - RH</v>
          </cell>
          <cell r="D2393" t="str">
            <v>VIGO/04-TLA-RH</v>
          </cell>
          <cell r="E2393" t="str">
            <v>MZ01-36003</v>
          </cell>
          <cell r="G2393" t="str">
            <v>TOYOTA</v>
          </cell>
          <cell r="H2393" t="str">
            <v xml:space="preserve">JIANGSU ZISUDE LAMPS TECHNOLOGY CO. LTD</v>
          </cell>
          <cell r="I2393" t="str">
            <v xml:space="preserve">TAIL LAMP</v>
          </cell>
          <cell r="J2393" t="str">
            <v xml:space="preserve">TAIL LAMP</v>
          </cell>
          <cell r="K2393">
            <v>28</v>
          </cell>
          <cell r="L2393">
            <v>730</v>
          </cell>
          <cell r="M2393">
            <v>1000</v>
          </cell>
        </row>
        <row r="2394">
          <cell r="A2394">
            <v>12522</v>
          </cell>
          <cell r="B2394" t="e">
            <v>#N/A</v>
          </cell>
          <cell r="C2394" t="str">
            <v xml:space="preserve">HILUX VIGO (04-07) - TAIL LAMP (BROKEN) - LH</v>
          </cell>
          <cell r="D2394" t="str">
            <v>VIGO/04-TLA-LH/B</v>
          </cell>
          <cell r="E2394" t="str">
            <v>MZ01-36003</v>
          </cell>
          <cell r="G2394" t="str">
            <v>TOYOTA</v>
          </cell>
          <cell r="H2394" t="str">
            <v xml:space="preserve">JIANGSU ZISUDE LAMPS TECHNOLOGY CO. LTD</v>
          </cell>
          <cell r="I2394" t="str">
            <v xml:space="preserve">TAIL LAMP</v>
          </cell>
          <cell r="J2394" t="str">
            <v xml:space="preserve">TAIL LAMP</v>
          </cell>
          <cell r="K2394">
            <v>4</v>
          </cell>
          <cell r="L2394">
            <v>597</v>
          </cell>
          <cell r="M2394">
            <v>930</v>
          </cell>
        </row>
        <row r="2395">
          <cell r="A2395">
            <v>12521</v>
          </cell>
          <cell r="B2395" t="e">
            <v>#N/A</v>
          </cell>
          <cell r="C2395" t="str">
            <v xml:space="preserve">HILUX VIGO (04-07) - TAIL LAMP (BROKEN) - RH</v>
          </cell>
          <cell r="D2395" t="str">
            <v>VIGO/04-TLA-RH/B</v>
          </cell>
          <cell r="E2395" t="str">
            <v>MZ01-36003</v>
          </cell>
          <cell r="G2395" t="str">
            <v>TOYOTA</v>
          </cell>
          <cell r="H2395" t="str">
            <v xml:space="preserve">JIANGSU ZISUDE LAMPS TECHNOLOGY CO. LTD</v>
          </cell>
          <cell r="I2395" t="str">
            <v xml:space="preserve">TAIL LAMP</v>
          </cell>
          <cell r="J2395" t="str">
            <v xml:space="preserve">TAIL LAMP</v>
          </cell>
          <cell r="K2395">
            <v>4</v>
          </cell>
          <cell r="L2395">
            <v>597</v>
          </cell>
          <cell r="M2395">
            <v>930</v>
          </cell>
        </row>
        <row r="2396">
          <cell r="A2396">
            <v>10644</v>
          </cell>
          <cell r="B2396">
            <v>10644</v>
          </cell>
          <cell r="C2396" t="str">
            <v xml:space="preserve">HILUX VIGO (04-07) - TAIL LENS - LH</v>
          </cell>
          <cell r="D2396" t="str">
            <v>VIGO/04-TLS-LH</v>
          </cell>
          <cell r="E2396" t="str">
            <v>MZ01-36003-00</v>
          </cell>
          <cell r="G2396" t="str">
            <v>TOYOTA</v>
          </cell>
          <cell r="H2396" t="str">
            <v xml:space="preserve">JIANGSU ZISUDE LAMPS TECHNOLOGY CO. LTD</v>
          </cell>
          <cell r="I2396" t="str">
            <v>LENS</v>
          </cell>
          <cell r="J2396" t="str">
            <v>LENS</v>
          </cell>
          <cell r="K2396">
            <v>9</v>
          </cell>
          <cell r="L2396">
            <v>235</v>
          </cell>
          <cell r="M2396">
            <v>330</v>
          </cell>
        </row>
        <row r="2397">
          <cell r="A2397">
            <v>10643</v>
          </cell>
          <cell r="B2397">
            <v>10643</v>
          </cell>
          <cell r="C2397" t="str">
            <v xml:space="preserve">HILUX VIGO (04-07) - TAIL LENS - RH</v>
          </cell>
          <cell r="D2397" t="str">
            <v>VIGO/04-TLS-RH</v>
          </cell>
          <cell r="E2397" t="str">
            <v>MZ01-36003-00</v>
          </cell>
          <cell r="G2397" t="str">
            <v>TOYOTA</v>
          </cell>
          <cell r="H2397" t="str">
            <v xml:space="preserve">JIANGSU ZISUDE LAMPS TECHNOLOGY CO. LTD</v>
          </cell>
          <cell r="I2397" t="str">
            <v>LENS</v>
          </cell>
          <cell r="J2397" t="str">
            <v>LENS</v>
          </cell>
          <cell r="K2397">
            <v>9</v>
          </cell>
          <cell r="L2397">
            <v>235</v>
          </cell>
          <cell r="M2397">
            <v>330</v>
          </cell>
        </row>
        <row r="2398">
          <cell r="A2398">
            <v>11452</v>
          </cell>
          <cell r="B2398" t="e">
            <v>#N/A</v>
          </cell>
          <cell r="C2398" t="str">
            <v xml:space="preserve">HILUX VIGO (04-10) - MIRROR GLASS (MANUAL-BLACK) - LH</v>
          </cell>
          <cell r="D2398" t="str">
            <v>VIGO/04-MG-RH</v>
          </cell>
          <cell r="E2398" t="str">
            <v>TY05-1312</v>
          </cell>
          <cell r="G2398" t="str">
            <v>TOYOTA</v>
          </cell>
          <cell r="H2398" t="str">
            <v xml:space="preserve">ANCHUI TINCAI SILK CO. LTD</v>
          </cell>
          <cell r="I2398" t="str">
            <v xml:space="preserve">SIDE MIRROR</v>
          </cell>
          <cell r="J2398" t="str">
            <v xml:space="preserve">SIDE MIRROR</v>
          </cell>
          <cell r="K2398">
            <v>0.97</v>
          </cell>
          <cell r="L2398">
            <v>145</v>
          </cell>
          <cell r="M2398">
            <v>220</v>
          </cell>
        </row>
        <row r="2399">
          <cell r="A2399">
            <v>11451</v>
          </cell>
          <cell r="B2399" t="e">
            <v>#N/A</v>
          </cell>
          <cell r="C2399" t="str">
            <v xml:space="preserve">HILUX VIGO (04-10) - MIRROR GLASS (MANUAL-BLACK) - RH</v>
          </cell>
          <cell r="D2399" t="str">
            <v>VIGO/04-MG-RH</v>
          </cell>
          <cell r="E2399" t="str">
            <v>TY05-1312</v>
          </cell>
          <cell r="G2399" t="str">
            <v>TOYOTA</v>
          </cell>
          <cell r="H2399" t="str">
            <v xml:space="preserve">ANCHUI TINCAI SILK CO. LTD</v>
          </cell>
          <cell r="I2399" t="str">
            <v xml:space="preserve">SIDE MIRROR</v>
          </cell>
          <cell r="J2399" t="str">
            <v xml:space="preserve">SIDE MIRROR</v>
          </cell>
          <cell r="K2399">
            <v>0.97</v>
          </cell>
          <cell r="L2399">
            <v>145</v>
          </cell>
          <cell r="M2399">
            <v>220</v>
          </cell>
        </row>
        <row r="2400">
          <cell r="A2400">
            <v>11463</v>
          </cell>
          <cell r="B2400">
            <v>11463</v>
          </cell>
          <cell r="C2400" t="str">
            <v xml:space="preserve">HILUX VIGO (04-10) - MUDFLAP SET (4 PCS)</v>
          </cell>
          <cell r="D2400" t="str">
            <v>VIGO/04-MFS</v>
          </cell>
          <cell r="E2400" t="str">
            <v>TY05-1326</v>
          </cell>
          <cell r="G2400" t="str">
            <v>TOYOTA</v>
          </cell>
          <cell r="H2400" t="str">
            <v xml:space="preserve">ANCHUI TINCAI SILK CO. LTD</v>
          </cell>
          <cell r="I2400" t="str">
            <v xml:space="preserve">MUD FLAPS</v>
          </cell>
          <cell r="J2400" t="str">
            <v xml:space="preserve">MUD FLAPS</v>
          </cell>
          <cell r="K2400">
            <v>30</v>
          </cell>
          <cell r="L2400">
            <v>765</v>
          </cell>
          <cell r="M2400">
            <v>1100</v>
          </cell>
        </row>
        <row r="2401">
          <cell r="A2401">
            <v>11462</v>
          </cell>
          <cell r="B2401">
            <v>11462</v>
          </cell>
          <cell r="C2401" t="str">
            <v xml:space="preserve">HILUX VIGO (04-10) - RADIATOR SPARE TANK</v>
          </cell>
          <cell r="D2401" t="str">
            <v>VIGO/04-RST</v>
          </cell>
          <cell r="E2401" t="str">
            <v>TY05-1321A</v>
          </cell>
          <cell r="G2401" t="str">
            <v>TOYOTA</v>
          </cell>
          <cell r="H2401" t="str">
            <v xml:space="preserve">ANCHUI TINCAI SILK CO. LTD</v>
          </cell>
          <cell r="I2401" t="str">
            <v xml:space="preserve">RADIATOR PANEL</v>
          </cell>
          <cell r="J2401" t="str">
            <v xml:space="preserve">RADIATOR PANEL</v>
          </cell>
          <cell r="K2401">
            <v>2.2999999999999998</v>
          </cell>
          <cell r="L2401">
            <v>359</v>
          </cell>
          <cell r="M2401">
            <v>560</v>
          </cell>
        </row>
        <row r="2402">
          <cell r="A2402">
            <v>11461</v>
          </cell>
          <cell r="B2402">
            <v>11461</v>
          </cell>
          <cell r="C2402" t="str">
            <v xml:space="preserve">HILUX VIGO (04-10) - RADIATOR TANK</v>
          </cell>
          <cell r="D2402" t="str">
            <v>VIGO/04-RT</v>
          </cell>
          <cell r="E2402" t="str">
            <v>TY05-1321</v>
          </cell>
          <cell r="G2402" t="str">
            <v>TOYOTA</v>
          </cell>
          <cell r="H2402" t="str">
            <v xml:space="preserve">ANCHUI TINCAI SILK CO. LTD</v>
          </cell>
          <cell r="I2402" t="str">
            <v xml:space="preserve">RADIATOR PANEL</v>
          </cell>
          <cell r="J2402" t="str">
            <v xml:space="preserve">RADIATOR PANEL</v>
          </cell>
          <cell r="K2402">
            <v>26</v>
          </cell>
          <cell r="L2402">
            <v>585</v>
          </cell>
          <cell r="M2402">
            <v>910</v>
          </cell>
        </row>
        <row r="2403">
          <cell r="A2403">
            <v>11282</v>
          </cell>
          <cell r="B2403">
            <v>11282</v>
          </cell>
          <cell r="C2403" t="str">
            <v xml:space="preserve">HILUX VIGO (04-10) - WINDSCREEN BOTTLE WASHER</v>
          </cell>
          <cell r="D2403" t="str">
            <v>VIGO/04-WBW</v>
          </cell>
          <cell r="E2403" t="str">
            <v>TY05-1321C</v>
          </cell>
          <cell r="G2403" t="str">
            <v>TOYOTA</v>
          </cell>
          <cell r="H2403" t="str">
            <v xml:space="preserve">ANCHUI TINCAI SILK CO. LTD</v>
          </cell>
          <cell r="I2403" t="str">
            <v xml:space="preserve">RADIATOR PANEL</v>
          </cell>
          <cell r="J2403" t="str">
            <v xml:space="preserve">RADIATOR PANEL</v>
          </cell>
          <cell r="K2403">
            <v>9.52</v>
          </cell>
          <cell r="L2403">
            <v>1488</v>
          </cell>
          <cell r="M2403">
            <v>2310</v>
          </cell>
        </row>
        <row r="2404">
          <cell r="A2404">
            <v>11193</v>
          </cell>
          <cell r="B2404">
            <v>11193</v>
          </cell>
          <cell r="C2404" t="str">
            <v xml:space="preserve">HILUX VIGO (04-11) - FRONT FENDER 2WD - LH</v>
          </cell>
          <cell r="D2404" t="str">
            <v>VIGO/04-FF-2WD-LH</v>
          </cell>
          <cell r="E2404" t="str">
            <v xml:space="preserve">TY05-1316 (2WD)</v>
          </cell>
          <cell r="F2404" t="str">
            <v xml:space="preserve">HILUX VIGO (04-07)</v>
          </cell>
          <cell r="G2404" t="str">
            <v>TOYOTA</v>
          </cell>
          <cell r="H2404" t="str">
            <v xml:space="preserve">ANCHUI TINCAI SILK CO. LTD</v>
          </cell>
          <cell r="I2404" t="str">
            <v>FENDERS</v>
          </cell>
          <cell r="J2404" t="str">
            <v>FENDERS</v>
          </cell>
          <cell r="K2404">
            <v>18.75</v>
          </cell>
          <cell r="L2404">
            <v>2931</v>
          </cell>
          <cell r="M2404">
            <v>2950</v>
          </cell>
        </row>
        <row r="2405">
          <cell r="A2405">
            <v>11192</v>
          </cell>
          <cell r="B2405">
            <v>11192</v>
          </cell>
          <cell r="C2405" t="str">
            <v xml:space="preserve">HILUX VIGO (04-11) - FRONT FENDER 2WD - RH</v>
          </cell>
          <cell r="D2405" t="str">
            <v>VIGO/04-FF-2WD-RH</v>
          </cell>
          <cell r="E2405" t="str">
            <v xml:space="preserve">TY05-1316 (2WD)</v>
          </cell>
          <cell r="F2405" t="str">
            <v xml:space="preserve">HILUX VIGO (04-11)</v>
          </cell>
          <cell r="G2405" t="str">
            <v>TOYOTA</v>
          </cell>
          <cell r="H2405" t="str">
            <v xml:space="preserve">ANCHUI TINCAI SILK CO. LTD</v>
          </cell>
          <cell r="I2405" t="str">
            <v>FENDERS</v>
          </cell>
          <cell r="J2405" t="str">
            <v>FENDERS</v>
          </cell>
          <cell r="K2405">
            <v>18.75</v>
          </cell>
          <cell r="L2405">
            <v>2931</v>
          </cell>
          <cell r="M2405">
            <v>2950</v>
          </cell>
        </row>
        <row r="2406">
          <cell r="A2406">
            <v>11743</v>
          </cell>
          <cell r="B2406">
            <v>11743</v>
          </cell>
          <cell r="C2406" t="str">
            <v xml:space="preserve">HILUX VIGO (04-11) - FRONT FENDER 4WD - LH</v>
          </cell>
          <cell r="D2406" t="str">
            <v>VIGO/04-FF-4WD-LH</v>
          </cell>
          <cell r="E2406" t="str">
            <v xml:space="preserve">TY05-1316 (4WD)</v>
          </cell>
          <cell r="F2406" t="str">
            <v xml:space="preserve">HILUX VIGO (04-11)</v>
          </cell>
          <cell r="G2406" t="str">
            <v>TOYOTA</v>
          </cell>
          <cell r="H2406" t="str">
            <v xml:space="preserve">ANCHUI TINCAI SILK CO. LTD</v>
          </cell>
          <cell r="I2406" t="str">
            <v>FENDERS</v>
          </cell>
          <cell r="J2406" t="str">
            <v>FENDERS</v>
          </cell>
          <cell r="K2406">
            <v>18.75</v>
          </cell>
          <cell r="L2406">
            <v>2931</v>
          </cell>
          <cell r="M2406">
            <v>4540</v>
          </cell>
        </row>
        <row r="2407">
          <cell r="A2407">
            <v>11742</v>
          </cell>
          <cell r="B2407">
            <v>11742</v>
          </cell>
          <cell r="C2407" t="str">
            <v xml:space="preserve">HILUX VIGO (04-11) - FRONT FENDER 4WD - RH</v>
          </cell>
          <cell r="D2407" t="str">
            <v>VIGO/04-FF-4WD-RH</v>
          </cell>
          <cell r="E2407" t="str">
            <v xml:space="preserve">TY05-1316 (4WD)</v>
          </cell>
          <cell r="F2407" t="str">
            <v xml:space="preserve">HILUX VIGO (04-11)</v>
          </cell>
          <cell r="G2407" t="str">
            <v>TOYOTA</v>
          </cell>
          <cell r="H2407" t="str">
            <v xml:space="preserve">ANCHUI TINCAI SILK CO. LTD</v>
          </cell>
          <cell r="I2407" t="str">
            <v>FENDERS</v>
          </cell>
          <cell r="J2407" t="str">
            <v>FENDERS</v>
          </cell>
          <cell r="K2407">
            <v>18.75</v>
          </cell>
          <cell r="L2407">
            <v>2931</v>
          </cell>
          <cell r="M2407">
            <v>4540</v>
          </cell>
        </row>
        <row r="2408">
          <cell r="A2408">
            <v>12750</v>
          </cell>
          <cell r="B2408">
            <v>12750</v>
          </cell>
          <cell r="C2408" t="str">
            <v xml:space="preserve">HILUX VIGO (04-11) - FRONT INNER FENDER - LH</v>
          </cell>
          <cell r="D2408" t="str">
            <v>VIGO/04-IF-LH</v>
          </cell>
          <cell r="E2408" t="str">
            <v>53875-0K010</v>
          </cell>
          <cell r="F2408" t="str">
            <v xml:space="preserve">HILUX VIGO (04-11)</v>
          </cell>
          <cell r="G2408" t="str">
            <v>TOYOTA</v>
          </cell>
          <cell r="H2408" t="str">
            <v xml:space="preserve">ANCHUI TINCAI SILK CO. LTD</v>
          </cell>
          <cell r="I2408" t="str">
            <v>FENDERS</v>
          </cell>
          <cell r="J2408" t="str">
            <v>FENDERS</v>
          </cell>
          <cell r="K2408">
            <v>15</v>
          </cell>
          <cell r="L2408">
            <v>408</v>
          </cell>
          <cell r="M2408">
            <v>650</v>
          </cell>
        </row>
        <row r="2409">
          <cell r="A2409">
            <v>12749</v>
          </cell>
          <cell r="B2409">
            <v>12749</v>
          </cell>
          <cell r="C2409" t="str">
            <v xml:space="preserve">HILUX VIGO (04-11) - FRONT INNER FENDER - RH</v>
          </cell>
          <cell r="D2409" t="str">
            <v>VIGO/04-IF-RH</v>
          </cell>
          <cell r="E2409" t="str">
            <v>53806-0K091</v>
          </cell>
          <cell r="F2409" t="str">
            <v xml:space="preserve">HILUX VIGO (04-11)</v>
          </cell>
          <cell r="G2409" t="str">
            <v>TOYOTA</v>
          </cell>
          <cell r="H2409" t="str">
            <v xml:space="preserve">ANCHUI TINCAI SILK CO. LTD</v>
          </cell>
          <cell r="I2409" t="str">
            <v>FENDERS</v>
          </cell>
          <cell r="J2409" t="str">
            <v>FENDERS</v>
          </cell>
          <cell r="K2409">
            <v>15</v>
          </cell>
          <cell r="L2409">
            <v>408</v>
          </cell>
          <cell r="M2409">
            <v>650</v>
          </cell>
        </row>
        <row r="2410">
          <cell r="A2410">
            <v>12754</v>
          </cell>
          <cell r="B2410">
            <v>12754</v>
          </cell>
          <cell r="C2410" t="str">
            <v xml:space="preserve">HILUX VIGO (04-11) - REAR INNER FENDER - LH</v>
          </cell>
          <cell r="D2410" t="str">
            <v>VIGO/04-IFR-LH</v>
          </cell>
          <cell r="E2410" t="str">
            <v>63685-0K010</v>
          </cell>
          <cell r="F2410" t="str">
            <v xml:space="preserve">HILUX VIGO (04-11)</v>
          </cell>
          <cell r="G2410" t="str">
            <v>TOYOTA</v>
          </cell>
          <cell r="H2410" t="str">
            <v xml:space="preserve">ANCHUI TINCAI SILK CO. LTD</v>
          </cell>
          <cell r="I2410" t="str">
            <v>FENDERS</v>
          </cell>
          <cell r="J2410" t="str">
            <v>FENDERS</v>
          </cell>
          <cell r="K2410">
            <v>2</v>
          </cell>
          <cell r="L2410">
            <v>313</v>
          </cell>
          <cell r="M2410">
            <v>480</v>
          </cell>
        </row>
        <row r="2411">
          <cell r="A2411">
            <v>12753</v>
          </cell>
          <cell r="B2411">
            <v>12753</v>
          </cell>
          <cell r="C2411" t="str">
            <v xml:space="preserve">HILUX VIGO (04-11) - REAR INNER FENDER - RH</v>
          </cell>
          <cell r="D2411" t="str">
            <v>VIGO/04-IFR-RH</v>
          </cell>
          <cell r="E2411" t="str">
            <v>63638-0K010</v>
          </cell>
          <cell r="F2411" t="str">
            <v xml:space="preserve">HILUX VIGO (04-11)</v>
          </cell>
          <cell r="G2411" t="str">
            <v>TOYOTA</v>
          </cell>
          <cell r="H2411" t="str">
            <v xml:space="preserve">ANCHUI TINCAI SILK CO. LTD</v>
          </cell>
          <cell r="I2411" t="str">
            <v>FENDERS</v>
          </cell>
          <cell r="J2411" t="str">
            <v>FENDERS</v>
          </cell>
          <cell r="K2411">
            <v>2</v>
          </cell>
          <cell r="L2411">
            <v>313</v>
          </cell>
          <cell r="M2411">
            <v>480</v>
          </cell>
        </row>
        <row r="2412">
          <cell r="A2412">
            <v>11271</v>
          </cell>
          <cell r="B2412" t="e">
            <v>#N/A</v>
          </cell>
          <cell r="C2412" t="str">
            <v xml:space="preserve">HILUX VIGO (04-12) - RADIATOR PANEL</v>
          </cell>
          <cell r="D2412" t="str">
            <v>VIGO-RPNL</v>
          </cell>
          <cell r="E2412" t="str">
            <v>TY05-1347</v>
          </cell>
          <cell r="G2412" t="str">
            <v>TOYOTA</v>
          </cell>
          <cell r="H2412" t="str">
            <v xml:space="preserve">ANCHUI TINCAI SILK CO. LTD</v>
          </cell>
          <cell r="I2412" t="str">
            <v xml:space="preserve">RADIATOR PANEL</v>
          </cell>
          <cell r="J2412" t="str">
            <v xml:space="preserve">RADIATOR PANEL</v>
          </cell>
          <cell r="K2412">
            <v>20.67</v>
          </cell>
          <cell r="L2412">
            <v>3231</v>
          </cell>
          <cell r="M2412">
            <v>5010</v>
          </cell>
        </row>
        <row r="2413">
          <cell r="A2413">
            <v>12734</v>
          </cell>
          <cell r="B2413">
            <v>12734</v>
          </cell>
          <cell r="C2413" t="str">
            <v xml:space="preserve">HILUX VIGO (04-14) - WHEEL CAP</v>
          </cell>
          <cell r="D2413" t="str">
            <v>VIGO/12-WC</v>
          </cell>
          <cell r="E2413" t="str">
            <v>TY05-1352</v>
          </cell>
          <cell r="G2413" t="str">
            <v>TOYOTA</v>
          </cell>
          <cell r="H2413" t="str">
            <v xml:space="preserve">ANCHUI TINCAI SILK CO. LTD</v>
          </cell>
          <cell r="I2413" t="str">
            <v xml:space="preserve">WHEEL CAPS</v>
          </cell>
          <cell r="J2413" t="str">
            <v xml:space="preserve">WHEEL CAPS</v>
          </cell>
          <cell r="K2413">
            <v>1.79</v>
          </cell>
          <cell r="L2413">
            <v>280</v>
          </cell>
          <cell r="M2413">
            <v>430</v>
          </cell>
        </row>
        <row r="2414">
          <cell r="A2414">
            <v>14040</v>
          </cell>
          <cell r="B2414" t="e">
            <v>#N/A</v>
          </cell>
          <cell r="C2414" t="str">
            <v xml:space="preserve">HILUX VIGO (04-14) FRONT DOOR SHELL (DOUBLE CABIN) - RH</v>
          </cell>
          <cell r="D2414" t="str">
            <v>VIGO/04-DOORF-DC-RH</v>
          </cell>
          <cell r="E2414" t="str">
            <v>TY05-1344A</v>
          </cell>
          <cell r="F2414" t="str">
            <v xml:space="preserve">VIGO (04-14)</v>
          </cell>
          <cell r="G2414" t="str">
            <v>TOYOTA</v>
          </cell>
          <cell r="H2414" t="str">
            <v xml:space="preserve">AMEX AUTO &amp; INDUSTRIAL HARDWARE</v>
          </cell>
          <cell r="I2414" t="str">
            <v xml:space="preserve">BODY PARTS</v>
          </cell>
          <cell r="J2414" t="str">
            <v xml:space="preserve">BODY PARTS</v>
          </cell>
          <cell r="K2414">
            <v>0</v>
          </cell>
          <cell r="L2414">
            <v>18000</v>
          </cell>
          <cell r="M2414">
            <v>20000</v>
          </cell>
        </row>
        <row r="2415">
          <cell r="A2415">
            <v>14041</v>
          </cell>
          <cell r="B2415" t="e">
            <v>#N/A</v>
          </cell>
          <cell r="C2415" t="str">
            <v xml:space="preserve">HILUX VIGO (04-14) REAR DOOR SHELL (DOUBLE CABIN) - RH</v>
          </cell>
          <cell r="D2415" t="str">
            <v>VIGO/04-DOORR-DC-RH</v>
          </cell>
          <cell r="E2415" t="str">
            <v>TY05-1345</v>
          </cell>
          <cell r="F2415" t="str">
            <v xml:space="preserve">VIGO (04-14)</v>
          </cell>
          <cell r="G2415" t="str">
            <v>TOYOTA</v>
          </cell>
          <cell r="H2415" t="str">
            <v xml:space="preserve">AMEX AUTO &amp; INDUSTRIAL HARDWARE</v>
          </cell>
          <cell r="I2415" t="str">
            <v xml:space="preserve">BODY PARTS</v>
          </cell>
          <cell r="J2415" t="str">
            <v xml:space="preserve">BODY PARTS</v>
          </cell>
          <cell r="K2415">
            <v>0</v>
          </cell>
          <cell r="L2415">
            <v>18000</v>
          </cell>
          <cell r="M2415">
            <v>20000</v>
          </cell>
        </row>
        <row r="2416">
          <cell r="A2416">
            <v>10658</v>
          </cell>
          <cell r="B2416">
            <v>10658</v>
          </cell>
          <cell r="C2416" t="str">
            <v xml:space="preserve">HILUX VIGO (08-10) - FOG LAMP - LH</v>
          </cell>
          <cell r="D2416" t="str">
            <v>VIGO/08-FLA-LH</v>
          </cell>
          <cell r="E2416" t="str">
            <v>TY05-1404</v>
          </cell>
          <cell r="G2416" t="str">
            <v>TOYOTA</v>
          </cell>
          <cell r="H2416" t="str">
            <v xml:space="preserve">ANCHUI TINCAI SILK CO. LTD</v>
          </cell>
          <cell r="I2416" t="str">
            <v xml:space="preserve">FOG LAMP</v>
          </cell>
          <cell r="J2416" t="str">
            <v xml:space="preserve">FOG LAMP</v>
          </cell>
          <cell r="K2416">
            <v>31</v>
          </cell>
          <cell r="L2416">
            <v>843</v>
          </cell>
          <cell r="M2416">
            <v>1260</v>
          </cell>
        </row>
        <row r="2417">
          <cell r="A2417">
            <v>10657</v>
          </cell>
          <cell r="B2417">
            <v>10657</v>
          </cell>
          <cell r="C2417" t="str">
            <v xml:space="preserve">HILUX VIGO (08-10) - FOG LAMP - RH</v>
          </cell>
          <cell r="D2417" t="str">
            <v>VIGO/08-FLA-RH</v>
          </cell>
          <cell r="E2417" t="str">
            <v>TY05-1404</v>
          </cell>
          <cell r="G2417" t="str">
            <v>TOYOTA</v>
          </cell>
          <cell r="H2417" t="str">
            <v xml:space="preserve">ANCHUI TINCAI SILK CO. LTD</v>
          </cell>
          <cell r="I2417" t="str">
            <v xml:space="preserve">FOG LAMP</v>
          </cell>
          <cell r="J2417" t="str">
            <v xml:space="preserve">FOG LAMP</v>
          </cell>
          <cell r="K2417">
            <v>31</v>
          </cell>
          <cell r="L2417">
            <v>843</v>
          </cell>
          <cell r="M2417">
            <v>1260</v>
          </cell>
        </row>
        <row r="2418">
          <cell r="A2418">
            <v>11454</v>
          </cell>
          <cell r="B2418">
            <v>11454</v>
          </cell>
          <cell r="C2418" t="str">
            <v xml:space="preserve">HILUX VIGO (08-10) - FRONT BUMPER (W/O SIDE HOLE) - 2WD</v>
          </cell>
          <cell r="D2418" t="str">
            <v>VIGO/08-BPRF-2WD</v>
          </cell>
          <cell r="E2418" t="str">
            <v>TY05-1307</v>
          </cell>
          <cell r="G2418" t="str">
            <v>TOYOTA</v>
          </cell>
          <cell r="H2418" t="str">
            <v xml:space="preserve">ANCHUI TINCAI SILK CO. LTD</v>
          </cell>
          <cell r="I2418" t="str">
            <v>BUMPER</v>
          </cell>
          <cell r="J2418" t="str">
            <v>BUMPER</v>
          </cell>
          <cell r="K2418">
            <v>15</v>
          </cell>
          <cell r="L2418">
            <v>2345</v>
          </cell>
          <cell r="M2418">
            <v>3630</v>
          </cell>
        </row>
        <row r="2419">
          <cell r="A2419">
            <v>10659</v>
          </cell>
          <cell r="B2419">
            <v>10659</v>
          </cell>
          <cell r="C2419" t="str">
            <v xml:space="preserve">HILUX VIGO (08-10) - GRILL (BLACK)</v>
          </cell>
          <cell r="D2419" t="str">
            <v>VIGO/08-GRLB</v>
          </cell>
          <cell r="E2419" t="str">
            <v>TY05-1411C</v>
          </cell>
          <cell r="G2419" t="str">
            <v>TOYOTA</v>
          </cell>
          <cell r="H2419" t="str">
            <v xml:space="preserve">ANCHUI TINCAI SILK CO. LTD</v>
          </cell>
          <cell r="I2419" t="str">
            <v>GRILL</v>
          </cell>
          <cell r="J2419" t="str">
            <v>GRILL</v>
          </cell>
          <cell r="K2419">
            <v>80</v>
          </cell>
          <cell r="L2419">
            <v>2176</v>
          </cell>
          <cell r="M2419">
            <v>3260</v>
          </cell>
        </row>
        <row r="2420">
          <cell r="A2420">
            <v>11453</v>
          </cell>
          <cell r="B2420">
            <v>11453</v>
          </cell>
          <cell r="C2420" t="str">
            <v xml:space="preserve">HILUX VIGO (08-10) - GRILL (BLACK/CHROME)</v>
          </cell>
          <cell r="D2420" t="str">
            <v>VIGO/08-GRLBC</v>
          </cell>
          <cell r="E2420" t="str">
            <v>TY05-1411B</v>
          </cell>
          <cell r="G2420" t="str">
            <v>TOYOTA</v>
          </cell>
          <cell r="H2420" t="str">
            <v xml:space="preserve">ANCHUI TINCAI SILK CO. LTD</v>
          </cell>
          <cell r="I2420" t="str">
            <v>GRILL</v>
          </cell>
          <cell r="J2420" t="str">
            <v>GRILL</v>
          </cell>
          <cell r="K2420">
            <v>82.5</v>
          </cell>
          <cell r="L2420">
            <v>1856</v>
          </cell>
          <cell r="M2420">
            <v>2880</v>
          </cell>
        </row>
        <row r="2421">
          <cell r="A2421">
            <v>11455</v>
          </cell>
          <cell r="B2421">
            <v>11455</v>
          </cell>
          <cell r="C2421" t="str">
            <v xml:space="preserve">HILUX VIGO (08-10) - GRILL FOR FRONT BUMPER</v>
          </cell>
          <cell r="D2421" t="str">
            <v>VIGO/08-GBPR</v>
          </cell>
          <cell r="E2421" t="str">
            <v>TY05-1407-01</v>
          </cell>
          <cell r="G2421" t="str">
            <v>TOYOTA</v>
          </cell>
          <cell r="H2421" t="str">
            <v xml:space="preserve">ANCHUI TINCAI SILK CO. LTD</v>
          </cell>
          <cell r="I2421" t="str">
            <v>BUMPER</v>
          </cell>
          <cell r="J2421" t="str">
            <v>BUMPER</v>
          </cell>
          <cell r="K2421">
            <v>4</v>
          </cell>
          <cell r="L2421">
            <v>625</v>
          </cell>
          <cell r="M2421">
            <v>970</v>
          </cell>
        </row>
        <row r="2422">
          <cell r="A2422">
            <v>10656</v>
          </cell>
          <cell r="B2422">
            <v>10656</v>
          </cell>
          <cell r="C2422" t="str">
            <v xml:space="preserve">HILUX VIGO (08-10) - HEAD LAMP - LH</v>
          </cell>
          <cell r="D2422" t="str">
            <v>VIGO/08-HLA-LH</v>
          </cell>
          <cell r="E2422" t="str">
            <v>TY05-1401</v>
          </cell>
          <cell r="G2422" t="str">
            <v>TOYOTA</v>
          </cell>
          <cell r="H2422" t="str">
            <v xml:space="preserve">ANCHUI TINCAI SILK CO. LTD</v>
          </cell>
          <cell r="I2422" t="str">
            <v xml:space="preserve">HEAD LAMP</v>
          </cell>
          <cell r="J2422" t="str">
            <v xml:space="preserve">HEAD LAMP</v>
          </cell>
          <cell r="K2422">
            <v>85</v>
          </cell>
          <cell r="L2422">
            <v>1976</v>
          </cell>
          <cell r="M2422">
            <v>3060</v>
          </cell>
        </row>
        <row r="2423">
          <cell r="A2423">
            <v>10655</v>
          </cell>
          <cell r="B2423">
            <v>10655</v>
          </cell>
          <cell r="C2423" t="str">
            <v xml:space="preserve">HILUX VIGO (08-10) - HEAD LAMP - RH</v>
          </cell>
          <cell r="D2423" t="str">
            <v>VIGO/08-HLA-RH</v>
          </cell>
          <cell r="E2423" t="str">
            <v>TY05-1401</v>
          </cell>
          <cell r="G2423" t="str">
            <v>TOYOTA</v>
          </cell>
          <cell r="H2423" t="str">
            <v xml:space="preserve">ANCHUI TINCAI SILK CO. LTD</v>
          </cell>
          <cell r="I2423" t="str">
            <v xml:space="preserve">HEAD LAMP</v>
          </cell>
          <cell r="J2423" t="str">
            <v xml:space="preserve">HEAD LAMP</v>
          </cell>
          <cell r="K2423">
            <v>85</v>
          </cell>
          <cell r="L2423">
            <v>1976</v>
          </cell>
          <cell r="M2423">
            <v>3060</v>
          </cell>
        </row>
        <row r="2424">
          <cell r="A2424">
            <v>12560</v>
          </cell>
          <cell r="B2424" t="e">
            <v>#N/A</v>
          </cell>
          <cell r="C2424" t="str">
            <v xml:space="preserve">HILUX VIGO (08-10) - HEAD LAMP (BROKEN) - LH</v>
          </cell>
          <cell r="D2424" t="str">
            <v>VIGO/08-HLA-LH/B</v>
          </cell>
          <cell r="E2424" t="str">
            <v>TY05-1401</v>
          </cell>
          <cell r="G2424" t="str">
            <v>TOYOTA</v>
          </cell>
          <cell r="H2424" t="str">
            <v xml:space="preserve">ANCHUI TINCAI SILK CO. LTD</v>
          </cell>
          <cell r="I2424" t="str">
            <v xml:space="preserve">HEAD LAMP</v>
          </cell>
          <cell r="J2424" t="str">
            <v xml:space="preserve">HEAD LAMP</v>
          </cell>
          <cell r="K2424">
            <v>12.1</v>
          </cell>
          <cell r="L2424">
            <v>1807</v>
          </cell>
          <cell r="M2424">
            <v>2800</v>
          </cell>
        </row>
        <row r="2425">
          <cell r="A2425">
            <v>12716</v>
          </cell>
          <cell r="B2425" t="e">
            <v>#N/A</v>
          </cell>
          <cell r="C2425" t="str">
            <v xml:space="preserve">HILUX VIGO (08-10) - HEAD LAMP (BROKEN) - RH</v>
          </cell>
          <cell r="D2425" t="str">
            <v>VIGO/08-HLA-RH/B</v>
          </cell>
          <cell r="E2425" t="str">
            <v>TY05-1401</v>
          </cell>
          <cell r="G2425" t="str">
            <v>TOYOTA</v>
          </cell>
          <cell r="H2425" t="str">
            <v xml:space="preserve">ANCHUI TINCAI SILK CO. LTD</v>
          </cell>
          <cell r="I2425" t="str">
            <v xml:space="preserve">HEAD LAMP</v>
          </cell>
          <cell r="J2425" t="str">
            <v xml:space="preserve">HEAD LAMP</v>
          </cell>
          <cell r="K2425">
            <v>12.1</v>
          </cell>
          <cell r="L2425">
            <v>1807</v>
          </cell>
          <cell r="M2425">
            <v>2800</v>
          </cell>
        </row>
        <row r="2426">
          <cell r="A2426">
            <v>11605</v>
          </cell>
          <cell r="B2426">
            <v>11605</v>
          </cell>
          <cell r="C2426" t="str">
            <v xml:space="preserve">HILUX VIGO (12-14) - FOG LAMP SET</v>
          </cell>
          <cell r="D2426" t="str">
            <v>VIGO/12-FLAS</v>
          </cell>
          <cell r="E2426" t="str">
            <v>TY05-1504</v>
          </cell>
          <cell r="G2426" t="str">
            <v>TOYOTA</v>
          </cell>
          <cell r="H2426" t="str">
            <v xml:space="preserve">ANCHUI TINCAI SILK CO. LTD</v>
          </cell>
          <cell r="I2426" t="str">
            <v xml:space="preserve">FOG LAMP</v>
          </cell>
          <cell r="J2426" t="str">
            <v xml:space="preserve">FOG LAMP</v>
          </cell>
          <cell r="K2426">
            <v>85</v>
          </cell>
          <cell r="L2426">
            <v>2312</v>
          </cell>
          <cell r="M2426">
            <v>3470</v>
          </cell>
        </row>
        <row r="2427">
          <cell r="A2427">
            <v>11457</v>
          </cell>
          <cell r="B2427">
            <v>11457</v>
          </cell>
          <cell r="C2427" t="str">
            <v xml:space="preserve">HILUX VIGO (12-14) - FRONT BUMPER</v>
          </cell>
          <cell r="D2427" t="str">
            <v>VIGO/12-BPRF</v>
          </cell>
          <cell r="E2427" t="str">
            <v>TY05-1507</v>
          </cell>
          <cell r="G2427" t="str">
            <v>TOYOTA</v>
          </cell>
          <cell r="H2427" t="str">
            <v xml:space="preserve">ANCHUI TINCAI SILK CO. LTD</v>
          </cell>
          <cell r="I2427" t="str">
            <v>BUMPER</v>
          </cell>
          <cell r="J2427" t="str">
            <v>BUMPER</v>
          </cell>
          <cell r="K2427">
            <v>100</v>
          </cell>
          <cell r="L2427">
            <v>2415</v>
          </cell>
          <cell r="M2427">
            <v>3620</v>
          </cell>
        </row>
        <row r="2428">
          <cell r="A2428">
            <v>11458</v>
          </cell>
          <cell r="B2428">
            <v>11458</v>
          </cell>
          <cell r="C2428" t="str">
            <v xml:space="preserve">HILUX VIGO (12-14) - FRONT BUMPER GRILL</v>
          </cell>
          <cell r="D2428" t="str">
            <v>VIGO/12-BGRL</v>
          </cell>
          <cell r="E2428" t="str">
            <v>TY05-1507-1</v>
          </cell>
          <cell r="G2428" t="str">
            <v>TOYOTA</v>
          </cell>
          <cell r="H2428" t="str">
            <v xml:space="preserve">ANCHUI TINCAI SILK CO. LTD</v>
          </cell>
          <cell r="I2428" t="str">
            <v>BUMPER</v>
          </cell>
          <cell r="J2428" t="str">
            <v>BUMPER</v>
          </cell>
          <cell r="K2428">
            <v>5</v>
          </cell>
          <cell r="L2428">
            <v>782</v>
          </cell>
          <cell r="M2428">
            <v>1210</v>
          </cell>
        </row>
        <row r="2429">
          <cell r="A2429">
            <v>12203</v>
          </cell>
          <cell r="B2429">
            <v>12203</v>
          </cell>
          <cell r="C2429" t="str">
            <v xml:space="preserve">HILUX VIGO (12-14) - FRONT FENDER - LH</v>
          </cell>
          <cell r="D2429" t="str">
            <v>VIGO/12-FF-LH</v>
          </cell>
          <cell r="E2429" t="str">
            <v>TY05-1516</v>
          </cell>
          <cell r="G2429" t="str">
            <v>TOYOTA</v>
          </cell>
          <cell r="H2429" t="str">
            <v xml:space="preserve">AMEX AUTO &amp; HARDWARE LTD</v>
          </cell>
          <cell r="I2429" t="str">
            <v>FENDERS</v>
          </cell>
          <cell r="J2429" t="str">
            <v>FENDERS</v>
          </cell>
          <cell r="K2429">
            <v>0</v>
          </cell>
          <cell r="L2429">
            <v>0</v>
          </cell>
          <cell r="M2429">
            <v>0</v>
          </cell>
        </row>
        <row r="2430">
          <cell r="A2430">
            <v>12202</v>
          </cell>
          <cell r="B2430">
            <v>12202</v>
          </cell>
          <cell r="C2430" t="str">
            <v xml:space="preserve">HILUX VIGO (12-14) - FRONT FENDER - RH</v>
          </cell>
          <cell r="D2430" t="str">
            <v>VIGO/12-FF-RH</v>
          </cell>
          <cell r="E2430" t="str">
            <v>TY05-1516</v>
          </cell>
          <cell r="G2430" t="str">
            <v>TOYOTA</v>
          </cell>
          <cell r="H2430" t="str">
            <v xml:space="preserve">AMEX AUTO &amp; HARDWARE LTD</v>
          </cell>
          <cell r="I2430" t="str">
            <v>FENDERS</v>
          </cell>
          <cell r="J2430" t="str">
            <v>FENDERS</v>
          </cell>
          <cell r="K2430">
            <v>0</v>
          </cell>
          <cell r="L2430">
            <v>0</v>
          </cell>
          <cell r="M2430">
            <v>0</v>
          </cell>
        </row>
        <row r="2431">
          <cell r="A2431">
            <v>11460</v>
          </cell>
          <cell r="B2431">
            <v>11460</v>
          </cell>
          <cell r="C2431" t="str">
            <v xml:space="preserve">HILUX VIGO (12-14) - FRONT INNER FENDER - LH</v>
          </cell>
          <cell r="D2431" t="str">
            <v>VIGO/12-IFF-LH</v>
          </cell>
          <cell r="E2431" t="str">
            <v>TY05-1516-1</v>
          </cell>
          <cell r="G2431" t="str">
            <v>TOYOTA</v>
          </cell>
          <cell r="H2431" t="str">
            <v xml:space="preserve">ANCHUI TINCAI SILK CO. LTD</v>
          </cell>
          <cell r="I2431" t="str">
            <v>FENDERS</v>
          </cell>
          <cell r="J2431" t="str">
            <v>FENDERS</v>
          </cell>
          <cell r="K2431">
            <v>17</v>
          </cell>
          <cell r="L2431">
            <v>434</v>
          </cell>
          <cell r="M2431">
            <v>650</v>
          </cell>
        </row>
        <row r="2432">
          <cell r="A2432">
            <v>11459</v>
          </cell>
          <cell r="B2432">
            <v>11459</v>
          </cell>
          <cell r="C2432" t="str">
            <v xml:space="preserve">HILUX VIGO (12-14) - FRONT INNER FENDER - RH</v>
          </cell>
          <cell r="D2432" t="str">
            <v>VIGO/12-IFF-RH</v>
          </cell>
          <cell r="E2432" t="str">
            <v>TY05-1516-1</v>
          </cell>
          <cell r="G2432" t="str">
            <v>TOYOTA</v>
          </cell>
          <cell r="H2432" t="str">
            <v xml:space="preserve">ANCHUI TINCAI SILK CO. LTD</v>
          </cell>
          <cell r="I2432" t="str">
            <v>FENDERS</v>
          </cell>
          <cell r="J2432" t="str">
            <v>FENDERS</v>
          </cell>
          <cell r="K2432">
            <v>17</v>
          </cell>
          <cell r="L2432">
            <v>434</v>
          </cell>
          <cell r="M2432">
            <v>650</v>
          </cell>
        </row>
        <row r="2433">
          <cell r="A2433">
            <v>11456</v>
          </cell>
          <cell r="B2433">
            <v>11456</v>
          </cell>
          <cell r="C2433" t="str">
            <v xml:space="preserve">HILUX VIGO (12-14) - GRILL (BLACK)</v>
          </cell>
          <cell r="D2433" t="str">
            <v>VIGO/12-GRLB</v>
          </cell>
          <cell r="E2433" t="str">
            <v>TY05-1511-B</v>
          </cell>
          <cell r="G2433" t="str">
            <v>TOYOTA</v>
          </cell>
          <cell r="H2433" t="str">
            <v xml:space="preserve">ANCHUI TINCAI SILK CO. LTD</v>
          </cell>
          <cell r="I2433" t="str">
            <v>GRILL</v>
          </cell>
          <cell r="J2433" t="str">
            <v>GRILL</v>
          </cell>
          <cell r="K2433">
            <v>90</v>
          </cell>
          <cell r="L2433">
            <v>2296</v>
          </cell>
          <cell r="M2433">
            <v>3400</v>
          </cell>
        </row>
        <row r="2434">
          <cell r="A2434">
            <v>10666</v>
          </cell>
          <cell r="B2434">
            <v>10666</v>
          </cell>
          <cell r="C2434" t="str">
            <v xml:space="preserve">HILUX VIGO (12-14) - GRILL (BLACK/CHROME)</v>
          </cell>
          <cell r="D2434" t="str">
            <v>VIGO/12-GRLBC</v>
          </cell>
          <cell r="E2434" t="str">
            <v>TY05-1514-C-B</v>
          </cell>
          <cell r="G2434" t="str">
            <v>TOYOTA</v>
          </cell>
          <cell r="H2434" t="str">
            <v xml:space="preserve">ANCHUI TINCAI SILK CO. LTD</v>
          </cell>
          <cell r="I2434" t="str">
            <v>GRILL</v>
          </cell>
          <cell r="J2434" t="str">
            <v>GRILL</v>
          </cell>
          <cell r="K2434">
            <v>105</v>
          </cell>
          <cell r="L2434">
            <v>2856</v>
          </cell>
          <cell r="M2434">
            <v>4280</v>
          </cell>
        </row>
        <row r="2435">
          <cell r="A2435">
            <v>14229</v>
          </cell>
          <cell r="B2435">
            <v>14229</v>
          </cell>
          <cell r="C2435" t="str">
            <v xml:space="preserve">HILUX VIGO (12-14) - GRILL (GREY/CHROME)</v>
          </cell>
          <cell r="D2435" t="str">
            <v>VIGO/12-GRLBC</v>
          </cell>
          <cell r="G2435" t="str">
            <v>TOYOTA</v>
          </cell>
          <cell r="H2435" t="str">
            <v xml:space="preserve">ANCHUI TINCAI SILK CO. LTD</v>
          </cell>
          <cell r="I2435" t="str">
            <v>GRILL</v>
          </cell>
          <cell r="J2435" t="str">
            <v>GRILL</v>
          </cell>
          <cell r="K2435">
            <v>105</v>
          </cell>
          <cell r="L2435">
            <v>2363</v>
          </cell>
          <cell r="M2435">
            <v>3660</v>
          </cell>
        </row>
        <row r="2436">
          <cell r="A2436">
            <v>10661</v>
          </cell>
          <cell r="B2436">
            <v>10661</v>
          </cell>
          <cell r="C2436" t="str">
            <v xml:space="preserve">HILUX VIGO (12-14) - HEAD LAMP - LH</v>
          </cell>
          <cell r="D2436" t="str">
            <v>VIGO/12-HLA-LH</v>
          </cell>
          <cell r="E2436" t="str">
            <v>TY05-1501</v>
          </cell>
          <cell r="G2436" t="str">
            <v>TOYOTA</v>
          </cell>
          <cell r="H2436" t="str">
            <v xml:space="preserve">ANCHUI TINCAI SILK CO. LTD</v>
          </cell>
          <cell r="I2436" t="str">
            <v xml:space="preserve">HEAD LAMP</v>
          </cell>
          <cell r="J2436" t="str">
            <v xml:space="preserve">HEAD LAMP</v>
          </cell>
          <cell r="K2436">
            <v>90</v>
          </cell>
          <cell r="L2436">
            <v>2288.52</v>
          </cell>
          <cell r="M2436">
            <v>3400</v>
          </cell>
        </row>
        <row r="2437">
          <cell r="A2437">
            <v>10660</v>
          </cell>
          <cell r="B2437">
            <v>10660</v>
          </cell>
          <cell r="C2437" t="str">
            <v xml:space="preserve">HILUX VIGO (12-14) - HEAD LAMP - RH</v>
          </cell>
          <cell r="D2437" t="str">
            <v>VIGO/12-HLA-RH</v>
          </cell>
          <cell r="E2437" t="str">
            <v>TY05-1501</v>
          </cell>
          <cell r="G2437" t="str">
            <v>TOYOTA</v>
          </cell>
          <cell r="H2437" t="str">
            <v xml:space="preserve">ANCHUI TINCAI SILK CO. LTD</v>
          </cell>
          <cell r="I2437" t="str">
            <v xml:space="preserve">HEAD LAMP</v>
          </cell>
          <cell r="J2437" t="str">
            <v xml:space="preserve">HEAD LAMP</v>
          </cell>
          <cell r="K2437">
            <v>90</v>
          </cell>
          <cell r="L2437">
            <v>2288.52</v>
          </cell>
          <cell r="M2437">
            <v>3400</v>
          </cell>
        </row>
        <row r="2438">
          <cell r="A2438">
            <v>12638</v>
          </cell>
          <cell r="B2438">
            <v>12638</v>
          </cell>
          <cell r="C2438" t="str">
            <v xml:space="preserve">HILUX VIGO (12-14) - REAR BUMPER CHROME/BLACK</v>
          </cell>
          <cell r="D2438" t="str">
            <v>VIGO/12-BPRR</v>
          </cell>
          <cell r="E2438" t="str">
            <v>TY05-1508</v>
          </cell>
          <cell r="G2438" t="str">
            <v>TOYOTA</v>
          </cell>
          <cell r="H2438" t="str">
            <v xml:space="preserve">ANCHUI TINCAI SILK CO. LTD</v>
          </cell>
          <cell r="I2438" t="str">
            <v>BUMPER</v>
          </cell>
          <cell r="J2438" t="str">
            <v>BUMPER</v>
          </cell>
          <cell r="K2438">
            <v>23.81</v>
          </cell>
          <cell r="L2438">
            <v>3722</v>
          </cell>
          <cell r="M2438">
            <v>5770</v>
          </cell>
        </row>
        <row r="2439">
          <cell r="A2439">
            <v>10663</v>
          </cell>
          <cell r="B2439">
            <v>10663</v>
          </cell>
          <cell r="C2439" t="str">
            <v xml:space="preserve">HILUX VIGO (12-14) - TAIL LAMP - LH</v>
          </cell>
          <cell r="D2439" t="str">
            <v>VIGO/12-TLA-LH</v>
          </cell>
          <cell r="E2439" t="str">
            <v>MZ01-36011</v>
          </cell>
          <cell r="G2439" t="str">
            <v>TOYOTA</v>
          </cell>
          <cell r="H2439" t="str">
            <v xml:space="preserve">JIANGSU ZISUDE LAMPS TECHNOLOGY CO. LTD</v>
          </cell>
          <cell r="I2439" t="str">
            <v xml:space="preserve">TAIL LAMP</v>
          </cell>
          <cell r="J2439" t="str">
            <v xml:space="preserve">TAIL LAMP</v>
          </cell>
          <cell r="K2439">
            <v>33</v>
          </cell>
          <cell r="L2439">
            <v>860</v>
          </cell>
          <cell r="M2439">
            <v>1200</v>
          </cell>
        </row>
        <row r="2440">
          <cell r="A2440">
            <v>10662</v>
          </cell>
          <cell r="B2440">
            <v>10662</v>
          </cell>
          <cell r="C2440" t="str">
            <v xml:space="preserve">HILUX VIGO (12-14) - TAIL LAMP - RH</v>
          </cell>
          <cell r="D2440" t="str">
            <v>VIGO/12-TLA-RH</v>
          </cell>
          <cell r="E2440" t="str">
            <v>MZ01-36011</v>
          </cell>
          <cell r="G2440" t="str">
            <v>TOYOTA</v>
          </cell>
          <cell r="H2440" t="str">
            <v xml:space="preserve">JIANGSU ZISUDE LAMPS TECHNOLOGY CO. LTD</v>
          </cell>
          <cell r="I2440" t="str">
            <v xml:space="preserve">TAIL LAMP</v>
          </cell>
          <cell r="J2440" t="str">
            <v xml:space="preserve">TAIL LAMP</v>
          </cell>
          <cell r="K2440">
            <v>33</v>
          </cell>
          <cell r="L2440">
            <v>860</v>
          </cell>
          <cell r="M2440">
            <v>1200</v>
          </cell>
        </row>
        <row r="2441">
          <cell r="A2441">
            <v>10665</v>
          </cell>
          <cell r="B2441">
            <v>10665</v>
          </cell>
          <cell r="C2441" t="str">
            <v xml:space="preserve">HILUX VIGO (12-14) - TAIL LENS - LH</v>
          </cell>
          <cell r="D2441" t="str">
            <v>VIGO/12-TLS-LH</v>
          </cell>
          <cell r="E2441" t="str">
            <v>MZ01-36011-00</v>
          </cell>
          <cell r="G2441" t="str">
            <v>TOYOTA</v>
          </cell>
          <cell r="H2441" t="str">
            <v xml:space="preserve">JIANGSU ZISUDE LAMPS TECHNOLOGY CO. LTD</v>
          </cell>
          <cell r="I2441" t="str">
            <v>LENS</v>
          </cell>
          <cell r="J2441" t="str">
            <v>LENS</v>
          </cell>
          <cell r="K2441">
            <v>16</v>
          </cell>
          <cell r="L2441">
            <v>408</v>
          </cell>
          <cell r="M2441">
            <v>610</v>
          </cell>
        </row>
        <row r="2442">
          <cell r="A2442">
            <v>10664</v>
          </cell>
          <cell r="B2442">
            <v>10664</v>
          </cell>
          <cell r="C2442" t="str">
            <v xml:space="preserve">HILUX VIGO (12-14) - TAIL LENS - RH</v>
          </cell>
          <cell r="D2442" t="str">
            <v>VIGO/12-TLS-RH</v>
          </cell>
          <cell r="E2442" t="str">
            <v>MZ01-36011-00</v>
          </cell>
          <cell r="G2442" t="str">
            <v>TOYOTA</v>
          </cell>
          <cell r="H2442" t="str">
            <v xml:space="preserve">JIANGSU ZISUDE LAMPS TECHNOLOGY CO. LTD</v>
          </cell>
          <cell r="I2442" t="str">
            <v>LENS</v>
          </cell>
          <cell r="J2442" t="str">
            <v>LENS</v>
          </cell>
          <cell r="K2442">
            <v>16</v>
          </cell>
          <cell r="L2442">
            <v>408</v>
          </cell>
          <cell r="M2442">
            <v>610</v>
          </cell>
        </row>
        <row r="2443">
          <cell r="A2443">
            <v>12937</v>
          </cell>
          <cell r="B2443" t="e">
            <v>#N/A</v>
          </cell>
          <cell r="C2443" t="str">
            <v xml:space="preserve">HILUX VIGO (12-14) - TAIL LENS (BROKEN) - LH</v>
          </cell>
          <cell r="D2443" t="str">
            <v>VIGO/12-TLS-LH/B</v>
          </cell>
          <cell r="E2443" t="str">
            <v>MZ01-36011-00</v>
          </cell>
          <cell r="G2443" t="str">
            <v>TOYOTA</v>
          </cell>
          <cell r="H2443" t="str">
            <v xml:space="preserve">JIANGSU ZISUDE LAMPS TECHNOLOGY CO. LTD</v>
          </cell>
          <cell r="I2443" t="str">
            <v>LENS</v>
          </cell>
          <cell r="J2443" t="str">
            <v>LENS</v>
          </cell>
          <cell r="K2443">
            <v>1.68</v>
          </cell>
          <cell r="L2443">
            <v>288.23</v>
          </cell>
          <cell r="M2443">
            <v>450</v>
          </cell>
        </row>
        <row r="2444">
          <cell r="A2444">
            <v>12936</v>
          </cell>
          <cell r="B2444" t="e">
            <v>#N/A</v>
          </cell>
          <cell r="C2444" t="str">
            <v xml:space="preserve">HILUX VIGO (12-14) - TAIL LENS (BROKEN) - RH</v>
          </cell>
          <cell r="D2444" t="str">
            <v>VIGO/12-TLS-RH/B</v>
          </cell>
          <cell r="E2444" t="str">
            <v>MZ01-36011-00</v>
          </cell>
          <cell r="G2444" t="str">
            <v>TOYOTA</v>
          </cell>
          <cell r="H2444" t="str">
            <v xml:space="preserve">JIANGSU ZISUDE LAMPS TECHNOLOGY CO. LTD</v>
          </cell>
          <cell r="I2444" t="str">
            <v>LENS</v>
          </cell>
          <cell r="J2444" t="str">
            <v>LENS</v>
          </cell>
          <cell r="K2444">
            <v>1.68</v>
          </cell>
          <cell r="L2444">
            <v>288.23</v>
          </cell>
          <cell r="M2444">
            <v>450</v>
          </cell>
        </row>
        <row r="2445">
          <cell r="A2445">
            <v>12639</v>
          </cell>
          <cell r="B2445">
            <v>12639</v>
          </cell>
          <cell r="C2445" t="str">
            <v xml:space="preserve">HILUX VIGO (12-14) - WING MIRROR SILVER - LH</v>
          </cell>
          <cell r="D2445" t="str">
            <v>VIGO/12-WMS</v>
          </cell>
          <cell r="E2445" t="str">
            <v>TY05-1314</v>
          </cell>
          <cell r="G2445" t="str">
            <v>TOYOTA</v>
          </cell>
          <cell r="H2445" t="str">
            <v xml:space="preserve">ANCHUI TINCAI SILK CO. LTD</v>
          </cell>
          <cell r="I2445" t="str">
            <v xml:space="preserve">SIDE MIRROR</v>
          </cell>
          <cell r="J2445" t="str">
            <v xml:space="preserve">SIDE MIRROR</v>
          </cell>
          <cell r="K2445">
            <v>1.79</v>
          </cell>
          <cell r="L2445">
            <v>280</v>
          </cell>
          <cell r="M2445">
            <v>430</v>
          </cell>
        </row>
        <row r="2446">
          <cell r="A2446">
            <v>11281</v>
          </cell>
          <cell r="B2446" t="e">
            <v>#N/A</v>
          </cell>
          <cell r="C2446" t="str">
            <v xml:space="preserve">HILUX VIGO 04-08 BONNET</v>
          </cell>
          <cell r="D2446" t="str">
            <v xml:space="preserve">VIGO 04-08 BT</v>
          </cell>
          <cell r="E2446" t="str">
            <v>TY05-1515</v>
          </cell>
          <cell r="G2446" t="str">
            <v>TOYOTA</v>
          </cell>
          <cell r="H2446" t="str">
            <v xml:space="preserve">ANCHUI TINCAI SILK CO. LTD</v>
          </cell>
          <cell r="I2446" t="str">
            <v xml:space="preserve">BODY PARTS</v>
          </cell>
          <cell r="J2446" t="str">
            <v xml:space="preserve">BODY PARTS</v>
          </cell>
          <cell r="K2446">
            <v>0</v>
          </cell>
          <cell r="L2446">
            <v>0</v>
          </cell>
          <cell r="M2446">
            <v>12800</v>
          </cell>
        </row>
        <row r="2447">
          <cell r="A2447">
            <v>12378</v>
          </cell>
          <cell r="B2447" t="e">
            <v>#N/A</v>
          </cell>
          <cell r="C2447" t="str">
            <v xml:space="preserve">HILUX VIGO ZN215 (04-10) - LAMINATED FRONT WINDSCREEN - (BROKEN)</v>
          </cell>
          <cell r="D2447" t="str">
            <v xml:space="preserve">ZN215 LFW/X</v>
          </cell>
          <cell r="E2447" t="str">
            <v xml:space="preserve">ZN215 LFW/X</v>
          </cell>
          <cell r="F2447" t="str">
            <v xml:space="preserve">HILUX VIGO ZN215 (04-10)</v>
          </cell>
          <cell r="G2447" t="str">
            <v>TOYOTA</v>
          </cell>
          <cell r="H2447" t="str">
            <v xml:space="preserve">ZHEJIANG DAKE SAFETY GLASS CO.,LTD</v>
          </cell>
          <cell r="I2447" t="str">
            <v>AUTOGLASS</v>
          </cell>
          <cell r="J2447" t="str">
            <v>AUTOGLASS</v>
          </cell>
          <cell r="K2447">
            <v>16.440000000000001</v>
          </cell>
          <cell r="L2447">
            <v>2535</v>
          </cell>
          <cell r="M2447">
            <v>3930</v>
          </cell>
        </row>
        <row r="2448">
          <cell r="A2448">
            <v>13440</v>
          </cell>
          <cell r="B2448">
            <v>13440</v>
          </cell>
          <cell r="C2448" t="str">
            <v xml:space="preserve">HILUX VIGO ZN215 (04-10) D/CAB - REAR DOOR GLASS - LH</v>
          </cell>
          <cell r="D2448" t="str">
            <v xml:space="preserve">ZN215 DC RD/LH</v>
          </cell>
          <cell r="E2448" t="str">
            <v xml:space="preserve">110054 RD</v>
          </cell>
          <cell r="F2448" t="str">
            <v xml:space="preserve">ILUX VIGO ZN215 (04-10) D/CAB</v>
          </cell>
          <cell r="G2448" t="str">
            <v>TOYOTA</v>
          </cell>
          <cell r="H2448" t="str">
            <v xml:space="preserve">ZHEJIANG DAKE SAFETY GLASS CO.,LTD</v>
          </cell>
          <cell r="I2448" t="str">
            <v>AUTOGLASS</v>
          </cell>
          <cell r="J2448" t="str">
            <v>AUTOGLASS</v>
          </cell>
          <cell r="K2448">
            <v>2.37</v>
          </cell>
          <cell r="L2448">
            <v>367.94</v>
          </cell>
          <cell r="M2448">
            <v>500</v>
          </cell>
        </row>
        <row r="2449">
          <cell r="A2449">
            <v>13441</v>
          </cell>
          <cell r="B2449">
            <v>13441</v>
          </cell>
          <cell r="C2449" t="str">
            <v xml:space="preserve">HILUX VIGO ZN215 (04-10) D/CAB - REAR DOOR GLASS - RH</v>
          </cell>
          <cell r="D2449" t="str">
            <v xml:space="preserve">ZN215 DC RD/RH</v>
          </cell>
          <cell r="E2449" t="str">
            <v xml:space="preserve">110054 RD</v>
          </cell>
          <cell r="F2449" t="str">
            <v xml:space="preserve">ILUX VIGO ZN215 (04-10) D/CAB</v>
          </cell>
          <cell r="G2449" t="str">
            <v>TOYOTA</v>
          </cell>
          <cell r="H2449" t="str">
            <v xml:space="preserve">ZHEJIANG DAKE SAFETY GLASS CO.,LTD</v>
          </cell>
          <cell r="I2449" t="str">
            <v>AUTOGLASS</v>
          </cell>
          <cell r="J2449" t="str">
            <v>AUTOGLASS</v>
          </cell>
          <cell r="K2449">
            <v>2.94</v>
          </cell>
          <cell r="L2449">
            <v>456.44</v>
          </cell>
          <cell r="M2449">
            <v>600</v>
          </cell>
        </row>
        <row r="2450">
          <cell r="A2450">
            <v>13442</v>
          </cell>
          <cell r="B2450" t="e">
            <v>#N/A</v>
          </cell>
          <cell r="C2450" t="str">
            <v xml:space="preserve">HILUX VIGO ZN215 (04-10) D/CAB - REAR HEATED WINDSCREEN</v>
          </cell>
          <cell r="D2450" t="str">
            <v xml:space="preserve">ZN215 DC RWHX</v>
          </cell>
          <cell r="E2450" t="str">
            <v xml:space="preserve">110054-1 RW</v>
          </cell>
          <cell r="F2450" t="str">
            <v xml:space="preserve">ILUX VIGO ZN215 (04-10) D/CAB</v>
          </cell>
          <cell r="G2450" t="str">
            <v>TOYOTA</v>
          </cell>
          <cell r="H2450" t="str">
            <v xml:space="preserve">ZHEJIANG DAKE SAFETY GLASS CO.,LTD</v>
          </cell>
          <cell r="I2450" t="str">
            <v>AUTOGLASS</v>
          </cell>
          <cell r="J2450" t="str">
            <v>AUTOGLASS</v>
          </cell>
          <cell r="K2450">
            <v>6.71</v>
          </cell>
          <cell r="L2450">
            <v>1</v>
          </cell>
          <cell r="M2450">
            <v>1400</v>
          </cell>
        </row>
        <row r="2451">
          <cell r="A2451">
            <v>10617</v>
          </cell>
          <cell r="B2451">
            <v>10617</v>
          </cell>
          <cell r="C2451" t="str">
            <v xml:space="preserve">HILUX YN85 (88-92) BUMPER LAMP - LH</v>
          </cell>
          <cell r="D2451" t="str">
            <v>YN85-BLA-LH</v>
          </cell>
          <cell r="E2451" t="str">
            <v>TY05-1031</v>
          </cell>
          <cell r="G2451" t="str">
            <v>TOYOTA</v>
          </cell>
          <cell r="H2451" t="str">
            <v xml:space="preserve">ANCHUI TINCAI SILK CO. LTD</v>
          </cell>
          <cell r="I2451" t="str">
            <v xml:space="preserve">BUMPER LAMP</v>
          </cell>
          <cell r="J2451" t="str">
            <v xml:space="preserve">BUMPER LAMP</v>
          </cell>
          <cell r="K2451">
            <v>4.5</v>
          </cell>
          <cell r="L2451">
            <v>114.43</v>
          </cell>
          <cell r="M2451">
            <v>170</v>
          </cell>
        </row>
        <row r="2452">
          <cell r="A2452">
            <v>10616</v>
          </cell>
          <cell r="B2452">
            <v>10616</v>
          </cell>
          <cell r="C2452" t="str">
            <v xml:space="preserve">HILUX YN85 (88-92) BUMPER LAMP - RH</v>
          </cell>
          <cell r="D2452" t="str">
            <v>YN85-BLA-RH</v>
          </cell>
          <cell r="E2452" t="str">
            <v>TY05-1031</v>
          </cell>
          <cell r="G2452" t="str">
            <v>TOYOTA</v>
          </cell>
          <cell r="H2452" t="str">
            <v xml:space="preserve">ANCHUI TINCAI SILK CO. LTD</v>
          </cell>
          <cell r="I2452" t="str">
            <v xml:space="preserve">BUMPER LAMP</v>
          </cell>
          <cell r="J2452" t="str">
            <v xml:space="preserve">BUMPER LAMP</v>
          </cell>
          <cell r="K2452">
            <v>4.5</v>
          </cell>
          <cell r="L2452">
            <v>114.43</v>
          </cell>
          <cell r="M2452">
            <v>170</v>
          </cell>
        </row>
        <row r="2453">
          <cell r="A2453">
            <v>11170</v>
          </cell>
          <cell r="B2453">
            <v>11170</v>
          </cell>
          <cell r="C2453" t="str">
            <v xml:space="preserve">HILUX YN85 (88-92) BUMPER LENS - LH</v>
          </cell>
          <cell r="D2453" t="str">
            <v>YN85-BLS-LH</v>
          </cell>
          <cell r="E2453" t="str">
            <v>00-TY05-1031</v>
          </cell>
          <cell r="G2453" t="str">
            <v>TOYOTA</v>
          </cell>
          <cell r="I2453" t="str">
            <v>LENS</v>
          </cell>
          <cell r="J2453" t="str">
            <v>LENS</v>
          </cell>
          <cell r="K2453">
            <v>1.5</v>
          </cell>
          <cell r="L2453">
            <v>38.14</v>
          </cell>
          <cell r="M2453">
            <v>60</v>
          </cell>
        </row>
        <row r="2454">
          <cell r="A2454">
            <v>10618</v>
          </cell>
          <cell r="B2454">
            <v>10618</v>
          </cell>
          <cell r="C2454" t="str">
            <v xml:space="preserve">HILUX YN85 (88-92) BUMPER LENS - RH</v>
          </cell>
          <cell r="D2454" t="str">
            <v>YN85-BLS-RH</v>
          </cell>
          <cell r="E2454" t="str">
            <v>TY05-1031-00</v>
          </cell>
          <cell r="G2454" t="str">
            <v>TOYOTA</v>
          </cell>
          <cell r="H2454" t="str">
            <v xml:space="preserve">ANCHUI TINCAI SILK CO. LTD</v>
          </cell>
          <cell r="I2454" t="str">
            <v>LENS</v>
          </cell>
          <cell r="J2454" t="str">
            <v>LENS</v>
          </cell>
          <cell r="K2454">
            <v>1.5</v>
          </cell>
          <cell r="L2454">
            <v>38.14</v>
          </cell>
          <cell r="M2454">
            <v>60</v>
          </cell>
        </row>
        <row r="2455">
          <cell r="A2455">
            <v>10609</v>
          </cell>
          <cell r="B2455">
            <v>10609</v>
          </cell>
          <cell r="C2455" t="str">
            <v xml:space="preserve">HILUX YN85 (88-92) CORNER LAMP (CHROME) 2WD - LH</v>
          </cell>
          <cell r="D2455" t="str">
            <v>YN85-CLAC-LH</v>
          </cell>
          <cell r="E2455" t="str">
            <v>TY05-1010</v>
          </cell>
          <cell r="G2455" t="str">
            <v>TOYOTA</v>
          </cell>
          <cell r="H2455" t="str">
            <v xml:space="preserve">ANCHUI TINCAI SILK CO. LTD</v>
          </cell>
          <cell r="I2455" t="str">
            <v xml:space="preserve">CORNER LAMP</v>
          </cell>
          <cell r="J2455" t="str">
            <v xml:space="preserve">CORNER LAMP</v>
          </cell>
          <cell r="K2455">
            <v>9</v>
          </cell>
          <cell r="L2455">
            <v>230</v>
          </cell>
          <cell r="M2455">
            <v>340</v>
          </cell>
        </row>
        <row r="2456">
          <cell r="A2456">
            <v>10608</v>
          </cell>
          <cell r="B2456">
            <v>10608</v>
          </cell>
          <cell r="C2456" t="str">
            <v xml:space="preserve">HILUX YN85 (88-92) CORNER LAMP (CHROME) 2WD - RH</v>
          </cell>
          <cell r="D2456" t="str">
            <v>YN85-CLAC-RH</v>
          </cell>
          <cell r="E2456" t="str">
            <v>TY05-1010</v>
          </cell>
          <cell r="G2456" t="str">
            <v>TOYOTA</v>
          </cell>
          <cell r="H2456" t="str">
            <v xml:space="preserve">ANCHUI TINCAI SILK CO. LTD</v>
          </cell>
          <cell r="I2456" t="str">
            <v xml:space="preserve">CORNER LAMP</v>
          </cell>
          <cell r="J2456" t="str">
            <v xml:space="preserve">CORNER LAMP</v>
          </cell>
          <cell r="K2456">
            <v>9</v>
          </cell>
          <cell r="L2456">
            <v>230</v>
          </cell>
          <cell r="M2456">
            <v>340</v>
          </cell>
        </row>
        <row r="2457">
          <cell r="A2457">
            <v>10605</v>
          </cell>
          <cell r="B2457">
            <v>10605</v>
          </cell>
          <cell r="C2457" t="str">
            <v xml:space="preserve">HILUX YN85 (88-92) CORNER LAMP (GREY) 2WD - LH</v>
          </cell>
          <cell r="D2457" t="str">
            <v>YN85-CLAG-LH</v>
          </cell>
          <cell r="E2457" t="str">
            <v>TY05-1010B</v>
          </cell>
          <cell r="G2457" t="str">
            <v>TOYOTA</v>
          </cell>
          <cell r="H2457" t="str">
            <v xml:space="preserve">ANCHUI TINCAI SILK CO. LTD</v>
          </cell>
          <cell r="I2457" t="str">
            <v xml:space="preserve">CORNER LAMP</v>
          </cell>
          <cell r="J2457" t="str">
            <v xml:space="preserve">CORNER LAMP</v>
          </cell>
          <cell r="K2457">
            <v>10</v>
          </cell>
          <cell r="L2457">
            <v>254.28</v>
          </cell>
          <cell r="M2457">
            <v>380</v>
          </cell>
        </row>
        <row r="2458">
          <cell r="A2458">
            <v>10604</v>
          </cell>
          <cell r="B2458" t="e">
            <v>#N/A</v>
          </cell>
          <cell r="C2458" t="str">
            <v xml:space="preserve">HILUX YN85 (88-92) CORNER LAMP (GREY) 2WD - RH</v>
          </cell>
          <cell r="D2458" t="str">
            <v>YN85-CLAG-RH</v>
          </cell>
          <cell r="E2458" t="str">
            <v>TY05-1010B</v>
          </cell>
          <cell r="G2458" t="str">
            <v>TOYOTA</v>
          </cell>
          <cell r="H2458" t="str">
            <v xml:space="preserve">ANCHUI TINCAI SILK CO. LTD</v>
          </cell>
          <cell r="I2458" t="str">
            <v xml:space="preserve">CORNER LAMP</v>
          </cell>
          <cell r="J2458" t="str">
            <v xml:space="preserve">CORNER LAMP</v>
          </cell>
          <cell r="K2458">
            <v>10</v>
          </cell>
          <cell r="L2458">
            <v>254.28</v>
          </cell>
          <cell r="M2458">
            <v>380</v>
          </cell>
        </row>
        <row r="2459">
          <cell r="A2459">
            <v>10607</v>
          </cell>
          <cell r="B2459">
            <v>10607</v>
          </cell>
          <cell r="C2459" t="str">
            <v xml:space="preserve">HILUX YN85 (88-92) CORNER LENS - LH</v>
          </cell>
          <cell r="D2459" t="str">
            <v>YN85-CLS-LH</v>
          </cell>
          <cell r="E2459" t="str">
            <v>00-TY05-1032</v>
          </cell>
          <cell r="G2459" t="str">
            <v>TOYOTA</v>
          </cell>
          <cell r="H2459" t="str">
            <v xml:space="preserve">ANCHUI TINCAI SILK CO. LTD</v>
          </cell>
          <cell r="I2459" t="str">
            <v>LENS</v>
          </cell>
          <cell r="J2459" t="str">
            <v>LENS</v>
          </cell>
          <cell r="K2459">
            <v>4</v>
          </cell>
          <cell r="L2459">
            <v>90</v>
          </cell>
          <cell r="M2459">
            <v>140</v>
          </cell>
        </row>
        <row r="2460">
          <cell r="A2460">
            <v>10606</v>
          </cell>
          <cell r="B2460">
            <v>10606</v>
          </cell>
          <cell r="C2460" t="str">
            <v xml:space="preserve">HILUX YN85 (88-92) CORNER LENS - RH</v>
          </cell>
          <cell r="D2460" t="str">
            <v>YN85-CLS-RH</v>
          </cell>
          <cell r="E2460" t="str">
            <v>00-TY05-1032</v>
          </cell>
          <cell r="G2460" t="str">
            <v>TOYOTA</v>
          </cell>
          <cell r="H2460" t="str">
            <v xml:space="preserve">ANCHUI TINCAI SILK CO. LTD</v>
          </cell>
          <cell r="I2460" t="str">
            <v>LENS</v>
          </cell>
          <cell r="J2460" t="str">
            <v>LENS</v>
          </cell>
          <cell r="K2460">
            <v>10</v>
          </cell>
          <cell r="L2460">
            <v>100</v>
          </cell>
          <cell r="M2460">
            <v>140</v>
          </cell>
        </row>
        <row r="2461">
          <cell r="A2461">
            <v>11787</v>
          </cell>
          <cell r="B2461" t="e">
            <v>#N/A</v>
          </cell>
          <cell r="C2461" t="str">
            <v xml:space="preserve">HILUX YN85 (88-92) FRONT BUMPER 2WD CHROME W/HOLE</v>
          </cell>
          <cell r="D2461" t="str">
            <v>YN85-BPRFC</v>
          </cell>
          <cell r="G2461" t="str">
            <v>TOYOTA</v>
          </cell>
          <cell r="I2461" t="str">
            <v>BUMPER</v>
          </cell>
          <cell r="J2461" t="str">
            <v>BUMPER</v>
          </cell>
          <cell r="K2461">
            <v>3</v>
          </cell>
          <cell r="L2461">
            <v>469</v>
          </cell>
          <cell r="M2461">
            <v>730</v>
          </cell>
        </row>
        <row r="2462">
          <cell r="A2462">
            <v>10620</v>
          </cell>
          <cell r="B2462">
            <v>10620</v>
          </cell>
          <cell r="C2462" t="str">
            <v xml:space="preserve">HILUX YN85 (88-92) GRILL (CHROME)</v>
          </cell>
          <cell r="D2462" t="str">
            <v>YN85-GRLC</v>
          </cell>
          <cell r="E2462" t="str">
            <v>TY05-1057</v>
          </cell>
          <cell r="G2462" t="str">
            <v>TOYOTA</v>
          </cell>
          <cell r="H2462" t="str">
            <v xml:space="preserve">ANCHUI TINCAI SILK CO. LTD</v>
          </cell>
          <cell r="I2462" t="str">
            <v>GRILL</v>
          </cell>
          <cell r="J2462" t="str">
            <v>GRILL</v>
          </cell>
          <cell r="K2462">
            <v>10</v>
          </cell>
          <cell r="L2462">
            <v>1563</v>
          </cell>
          <cell r="M2462">
            <v>2420</v>
          </cell>
        </row>
        <row r="2463">
          <cell r="A2463">
            <v>10603</v>
          </cell>
          <cell r="B2463">
            <v>10603</v>
          </cell>
          <cell r="C2463" t="str">
            <v xml:space="preserve">HILUX YN85 (88-92) HEAD LAMP - LH</v>
          </cell>
          <cell r="D2463" t="str">
            <v>YN85-HLA-LH</v>
          </cell>
          <cell r="E2463" t="str">
            <v>TY05-1005</v>
          </cell>
          <cell r="G2463" t="str">
            <v>TOYOTA</v>
          </cell>
          <cell r="H2463" t="str">
            <v xml:space="preserve">ANCHUI TINCAI SILK CO. LTD</v>
          </cell>
          <cell r="I2463" t="str">
            <v xml:space="preserve">HEAD LAMP</v>
          </cell>
          <cell r="J2463" t="str">
            <v xml:space="preserve">HEAD LAMP</v>
          </cell>
          <cell r="K2463">
            <v>3</v>
          </cell>
          <cell r="L2463">
            <v>469</v>
          </cell>
          <cell r="M2463">
            <v>730</v>
          </cell>
        </row>
        <row r="2464">
          <cell r="A2464">
            <v>10602</v>
          </cell>
          <cell r="B2464">
            <v>10602</v>
          </cell>
          <cell r="C2464" t="str">
            <v xml:space="preserve">HILUX YN85 (88-92) HEAD LAMP - RH</v>
          </cell>
          <cell r="D2464" t="str">
            <v>YN85-HLA-RH</v>
          </cell>
          <cell r="E2464" t="str">
            <v>TY05-1005</v>
          </cell>
          <cell r="G2464" t="str">
            <v>TOYOTA</v>
          </cell>
          <cell r="H2464" t="str">
            <v xml:space="preserve">ANCHUI TINCAI SILK CO. LTD</v>
          </cell>
          <cell r="I2464" t="str">
            <v xml:space="preserve">HEAD LAMP</v>
          </cell>
          <cell r="J2464" t="str">
            <v xml:space="preserve">HEAD LAMP</v>
          </cell>
          <cell r="K2464">
            <v>3</v>
          </cell>
          <cell r="L2464">
            <v>469</v>
          </cell>
          <cell r="M2464">
            <v>730</v>
          </cell>
        </row>
        <row r="2465">
          <cell r="A2465">
            <v>12746</v>
          </cell>
          <cell r="B2465">
            <v>12746</v>
          </cell>
          <cell r="C2465" t="str">
            <v xml:space="preserve">HILUX YN85 (88-92) INNER FENDER - LH</v>
          </cell>
          <cell r="D2465" t="str">
            <v>YN85-IF-LH</v>
          </cell>
          <cell r="E2465" t="str">
            <v>53876-35030</v>
          </cell>
          <cell r="G2465" t="str">
            <v>TOYOTA</v>
          </cell>
          <cell r="H2465" t="str">
            <v xml:space="preserve">ANCHUI TINCAI SILK CO. LTD</v>
          </cell>
          <cell r="I2465" t="str">
            <v>FENDERS</v>
          </cell>
          <cell r="J2465" t="str">
            <v>FENDERS</v>
          </cell>
          <cell r="K2465">
            <v>1.54</v>
          </cell>
          <cell r="L2465">
            <v>241</v>
          </cell>
          <cell r="M2465">
            <v>370</v>
          </cell>
        </row>
        <row r="2466">
          <cell r="A2466">
            <v>12745</v>
          </cell>
          <cell r="B2466">
            <v>12745</v>
          </cell>
          <cell r="C2466" t="str">
            <v xml:space="preserve">HILUX YN85 (88-92) INNER FENDER - RH</v>
          </cell>
          <cell r="D2466" t="str">
            <v>YN85-IF-RH</v>
          </cell>
          <cell r="E2466" t="str">
            <v>53875-35040</v>
          </cell>
          <cell r="G2466" t="str">
            <v>TOYOTA</v>
          </cell>
          <cell r="H2466" t="str">
            <v xml:space="preserve">ANCHUI TINCAI SILK CO. LTD</v>
          </cell>
          <cell r="I2466" t="str">
            <v>FENDERS</v>
          </cell>
          <cell r="J2466" t="str">
            <v>FENDERS</v>
          </cell>
          <cell r="K2466">
            <v>1.54</v>
          </cell>
          <cell r="L2466">
            <v>241</v>
          </cell>
          <cell r="M2466">
            <v>370</v>
          </cell>
        </row>
        <row r="2467">
          <cell r="A2467">
            <v>11466</v>
          </cell>
          <cell r="B2467">
            <v>11466</v>
          </cell>
          <cell r="C2467" t="str">
            <v xml:space="preserve">HILUX YN85 (88-92) SIDE MIRROR (BLACK) - LH</v>
          </cell>
          <cell r="D2467" t="str">
            <v>YN85-SMB-LH</v>
          </cell>
          <cell r="E2467" t="str">
            <v>TY05-1044-B</v>
          </cell>
          <cell r="G2467" t="str">
            <v>TOYOTA</v>
          </cell>
          <cell r="H2467" t="str">
            <v xml:space="preserve">KINGMIRROR CHINA</v>
          </cell>
          <cell r="I2467" t="str">
            <v xml:space="preserve">SIDE MIRROR</v>
          </cell>
          <cell r="J2467" t="str">
            <v xml:space="preserve">SIDE MIRROR</v>
          </cell>
          <cell r="K2467">
            <v>0.94</v>
          </cell>
          <cell r="L2467">
            <v>157.91999999999999</v>
          </cell>
          <cell r="M2467">
            <v>580</v>
          </cell>
        </row>
        <row r="2468">
          <cell r="A2468">
            <v>11465</v>
          </cell>
          <cell r="B2468">
            <v>11465</v>
          </cell>
          <cell r="C2468" t="str">
            <v xml:space="preserve">HILUX YN85 (88-92) SIDE MIRROR (BLACK) - RH</v>
          </cell>
          <cell r="D2468" t="str">
            <v>YN85-SMB-RH</v>
          </cell>
          <cell r="E2468" t="str">
            <v>H-0307</v>
          </cell>
          <cell r="G2468" t="str">
            <v>TOYOTA</v>
          </cell>
          <cell r="H2468" t="str">
            <v xml:space="preserve">KINGMIRROR CHINA</v>
          </cell>
          <cell r="I2468" t="str">
            <v xml:space="preserve">SIDE MIRROR</v>
          </cell>
          <cell r="J2468" t="str">
            <v xml:space="preserve">SIDE MIRROR</v>
          </cell>
          <cell r="K2468">
            <v>0.94</v>
          </cell>
          <cell r="L2468">
            <v>157.91999999999999</v>
          </cell>
          <cell r="M2468">
            <v>580</v>
          </cell>
        </row>
        <row r="2469">
          <cell r="A2469">
            <v>12329</v>
          </cell>
          <cell r="B2469" t="e">
            <v>#N/A</v>
          </cell>
          <cell r="C2469" t="str">
            <v xml:space="preserve">HILUX YN85 (88-92) SIDE MIRROR (BLACK) (BROKEN) - LH</v>
          </cell>
          <cell r="D2469" t="str">
            <v>YN85-SMB-LH</v>
          </cell>
          <cell r="E2469" t="str">
            <v>H-0307</v>
          </cell>
          <cell r="G2469" t="str">
            <v>TOYOTA</v>
          </cell>
          <cell r="H2469" t="str">
            <v xml:space="preserve">KINGMIRROR CHINA</v>
          </cell>
          <cell r="I2469" t="str">
            <v xml:space="preserve">SIDE MIRROR</v>
          </cell>
          <cell r="J2469" t="str">
            <v xml:space="preserve">SIDE MIRROR</v>
          </cell>
          <cell r="K2469">
            <v>2.29</v>
          </cell>
          <cell r="L2469">
            <v>342</v>
          </cell>
          <cell r="M2469">
            <v>530</v>
          </cell>
        </row>
        <row r="2470">
          <cell r="A2470">
            <v>12328</v>
          </cell>
          <cell r="B2470" t="e">
            <v>#N/A</v>
          </cell>
          <cell r="C2470" t="str">
            <v xml:space="preserve">HILUX YN85 (88-92) SIDE MIRROR (BLACK) (BROKEN) - RH</v>
          </cell>
          <cell r="D2470" t="str">
            <v>YN85-SMB-RH</v>
          </cell>
          <cell r="E2470" t="str">
            <v>H-0307</v>
          </cell>
          <cell r="G2470" t="str">
            <v>TOYOTA</v>
          </cell>
          <cell r="H2470" t="str">
            <v xml:space="preserve">KINGMIRROR CHINA</v>
          </cell>
          <cell r="I2470" t="str">
            <v xml:space="preserve">SIDE MIRROR</v>
          </cell>
          <cell r="J2470" t="str">
            <v xml:space="preserve">SIDE MIRROR</v>
          </cell>
          <cell r="K2470">
            <v>2.29</v>
          </cell>
          <cell r="L2470">
            <v>342</v>
          </cell>
          <cell r="M2470">
            <v>530</v>
          </cell>
        </row>
        <row r="2471">
          <cell r="A2471">
            <v>11464</v>
          </cell>
          <cell r="B2471">
            <v>11464</v>
          </cell>
          <cell r="C2471" t="str">
            <v xml:space="preserve">HILUX YN85 (88-92) SIDE MIRROR (CHROME) - LH</v>
          </cell>
          <cell r="D2471" t="str">
            <v>YN85-SMC-LH</v>
          </cell>
          <cell r="E2471" t="str">
            <v>H-0305</v>
          </cell>
          <cell r="G2471" t="str">
            <v>TOYOTA</v>
          </cell>
          <cell r="H2471" t="str">
            <v xml:space="preserve">KINGMIRROR CHINA</v>
          </cell>
          <cell r="I2471" t="str">
            <v xml:space="preserve">SIDE MIRROR</v>
          </cell>
          <cell r="J2471" t="str">
            <v xml:space="preserve">SIDE MIRROR</v>
          </cell>
          <cell r="K2471">
            <v>1.53</v>
          </cell>
          <cell r="L2471">
            <v>258.97000000000003</v>
          </cell>
          <cell r="M2471">
            <v>380</v>
          </cell>
        </row>
        <row r="2472">
          <cell r="A2472">
            <v>12234</v>
          </cell>
          <cell r="B2472" t="e">
            <v>#N/A</v>
          </cell>
          <cell r="C2472" t="str">
            <v xml:space="preserve">HILUX YN85 (88-92) SIDE MIRROR (CHROME) - LH (BROKEN)</v>
          </cell>
          <cell r="D2472" t="str">
            <v>YN85-SMC-LH/B</v>
          </cell>
          <cell r="E2472" t="str">
            <v>H-0305</v>
          </cell>
          <cell r="G2472" t="str">
            <v>TOYOTA</v>
          </cell>
          <cell r="H2472" t="str">
            <v xml:space="preserve">KINGMIRROR CHINA</v>
          </cell>
          <cell r="I2472" t="str">
            <v xml:space="preserve">SIDE MIRROR</v>
          </cell>
          <cell r="J2472" t="str">
            <v xml:space="preserve">SIDE MIRROR</v>
          </cell>
          <cell r="K2472">
            <v>2.62</v>
          </cell>
          <cell r="L2472">
            <v>391</v>
          </cell>
          <cell r="M2472">
            <v>610</v>
          </cell>
        </row>
        <row r="2473">
          <cell r="A2473">
            <v>10619</v>
          </cell>
          <cell r="B2473">
            <v>10619</v>
          </cell>
          <cell r="C2473" t="str">
            <v xml:space="preserve">HILUX YN85 (88-92) SIDE MIRROR (CHROME) - RH</v>
          </cell>
          <cell r="D2473" t="str">
            <v>YN85-SMC-RH</v>
          </cell>
          <cell r="E2473" t="str">
            <v>H-0305</v>
          </cell>
          <cell r="G2473" t="str">
            <v>TOYOTA</v>
          </cell>
          <cell r="H2473" t="str">
            <v xml:space="preserve">KINGMIRROR CHINA</v>
          </cell>
          <cell r="I2473" t="str">
            <v xml:space="preserve">SIDE MIRROR</v>
          </cell>
          <cell r="J2473" t="str">
            <v xml:space="preserve">SIDE MIRROR</v>
          </cell>
          <cell r="K2473">
            <v>10.85</v>
          </cell>
          <cell r="L2473">
            <v>252.26</v>
          </cell>
          <cell r="M2473">
            <v>380</v>
          </cell>
        </row>
        <row r="2474">
          <cell r="A2474">
            <v>12232</v>
          </cell>
          <cell r="B2474" t="e">
            <v>#N/A</v>
          </cell>
          <cell r="C2474" t="str">
            <v xml:space="preserve">HILUX YN85 (88-92) SIDE MIRROR (CHROME) - RH (BROKEN)</v>
          </cell>
          <cell r="D2474" t="str">
            <v>YN85-SMC-RH</v>
          </cell>
          <cell r="E2474" t="str">
            <v>H-0305</v>
          </cell>
          <cell r="G2474" t="str">
            <v>TOYOTA</v>
          </cell>
          <cell r="H2474" t="str">
            <v xml:space="preserve">KINGMIRROR CHINA</v>
          </cell>
          <cell r="I2474" t="str">
            <v xml:space="preserve">SIDE MIRROR</v>
          </cell>
          <cell r="J2474" t="str">
            <v xml:space="preserve">SIDE MIRROR</v>
          </cell>
          <cell r="K2474">
            <v>2.62</v>
          </cell>
          <cell r="L2474">
            <v>391</v>
          </cell>
          <cell r="M2474">
            <v>610</v>
          </cell>
        </row>
        <row r="2475">
          <cell r="A2475">
            <v>10611</v>
          </cell>
          <cell r="B2475">
            <v>10611</v>
          </cell>
          <cell r="C2475" t="str">
            <v xml:space="preserve">HILUX YN85 (88-92) TAIL LAMP - LH</v>
          </cell>
          <cell r="D2475" t="str">
            <v>YN85-TLAB-LH</v>
          </cell>
          <cell r="E2475" t="str">
            <v>TY05-1023</v>
          </cell>
          <cell r="G2475" t="str">
            <v>TOYOTA</v>
          </cell>
          <cell r="H2475" t="str">
            <v xml:space="preserve">ANCHUI TINCAI SILK CO. LTD</v>
          </cell>
          <cell r="I2475" t="str">
            <v xml:space="preserve">TAIL LAMP</v>
          </cell>
          <cell r="J2475" t="str">
            <v xml:space="preserve">TAIL LAMP</v>
          </cell>
          <cell r="K2475">
            <v>12</v>
          </cell>
          <cell r="L2475">
            <v>313</v>
          </cell>
          <cell r="M2475">
            <v>440</v>
          </cell>
        </row>
        <row r="2476">
          <cell r="A2476">
            <v>10610</v>
          </cell>
          <cell r="B2476">
            <v>10610</v>
          </cell>
          <cell r="C2476" t="str">
            <v xml:space="preserve">HILUX YN85 (88-92) TAIL LAMP - RH</v>
          </cell>
          <cell r="D2476" t="str">
            <v>YN85-TLAB-RH</v>
          </cell>
          <cell r="E2476" t="str">
            <v>TY05-1023</v>
          </cell>
          <cell r="G2476" t="str">
            <v>TOYOTA</v>
          </cell>
          <cell r="H2476" t="str">
            <v xml:space="preserve">ANCHUI TINCAI SILK CO. LTD</v>
          </cell>
          <cell r="I2476" t="str">
            <v xml:space="preserve">TAIL LAMP</v>
          </cell>
          <cell r="J2476" t="str">
            <v xml:space="preserve">TAIL LAMP</v>
          </cell>
          <cell r="K2476">
            <v>12</v>
          </cell>
          <cell r="L2476">
            <v>313</v>
          </cell>
          <cell r="M2476">
            <v>440</v>
          </cell>
        </row>
        <row r="2477">
          <cell r="A2477">
            <v>10613</v>
          </cell>
          <cell r="B2477">
            <v>10613</v>
          </cell>
          <cell r="C2477" t="str">
            <v xml:space="preserve">HILUX YN85 (88-92) TAIL LENS - LH</v>
          </cell>
          <cell r="D2477" t="str">
            <v>YN85-TLS-LH</v>
          </cell>
          <cell r="E2477" t="str">
            <v>TY05-1023-00</v>
          </cell>
          <cell r="G2477" t="str">
            <v>TOYOTA</v>
          </cell>
          <cell r="H2477" t="str">
            <v xml:space="preserve">ANCHUI TINCAI SILK CO. LTD</v>
          </cell>
          <cell r="I2477" t="str">
            <v>LENS</v>
          </cell>
          <cell r="J2477" t="str">
            <v>LENS</v>
          </cell>
          <cell r="K2477">
            <v>5.5</v>
          </cell>
          <cell r="L2477">
            <v>128</v>
          </cell>
          <cell r="M2477">
            <v>200</v>
          </cell>
        </row>
        <row r="2478">
          <cell r="A2478">
            <v>10612</v>
          </cell>
          <cell r="B2478">
            <v>10612</v>
          </cell>
          <cell r="C2478" t="str">
            <v xml:space="preserve">HILUX YN85 (88-92) TAIL LENS - RH</v>
          </cell>
          <cell r="D2478" t="str">
            <v>YN85-TLS-RH</v>
          </cell>
          <cell r="E2478" t="str">
            <v>TY05-1023-00</v>
          </cell>
          <cell r="G2478" t="str">
            <v>TOYOTA</v>
          </cell>
          <cell r="H2478" t="str">
            <v xml:space="preserve">ANCHUI TINCAI SILK CO. LTD</v>
          </cell>
          <cell r="I2478" t="str">
            <v>LENS</v>
          </cell>
          <cell r="J2478" t="str">
            <v>LENS</v>
          </cell>
          <cell r="K2478">
            <v>5.5</v>
          </cell>
          <cell r="L2478">
            <v>128</v>
          </cell>
          <cell r="M2478">
            <v>200</v>
          </cell>
        </row>
        <row r="2479">
          <cell r="A2479">
            <v>12275</v>
          </cell>
          <cell r="B2479" t="e">
            <v>#N/A</v>
          </cell>
          <cell r="C2479" t="str">
            <v xml:space="preserve">HILUX YN85 (88-92) TAIL LENS (BROKEN) - LH</v>
          </cell>
          <cell r="D2479" t="str">
            <v>YN85-TLS-LH/B</v>
          </cell>
          <cell r="E2479" t="str">
            <v>00-TY05-1023</v>
          </cell>
          <cell r="G2479" t="str">
            <v>TOYOTA</v>
          </cell>
          <cell r="H2479" t="str">
            <v xml:space="preserve">ANCHUI TINCAI SILK CO. LTD</v>
          </cell>
          <cell r="I2479" t="str">
            <v>LENS</v>
          </cell>
          <cell r="J2479" t="str">
            <v>LENS</v>
          </cell>
          <cell r="K2479">
            <v>0.56000000000000005</v>
          </cell>
          <cell r="L2479">
            <v>84</v>
          </cell>
          <cell r="M2479">
            <v>130</v>
          </cell>
        </row>
        <row r="2480">
          <cell r="A2480">
            <v>12274</v>
          </cell>
          <cell r="B2480" t="e">
            <v>#N/A</v>
          </cell>
          <cell r="C2480" t="str">
            <v xml:space="preserve">HILUX YN85 (88-92) TAIL LENS (BROKEN) - RH</v>
          </cell>
          <cell r="D2480" t="str">
            <v>YN85-TLS-RH/B</v>
          </cell>
          <cell r="E2480" t="str">
            <v>00-TY05-1023</v>
          </cell>
          <cell r="G2480" t="str">
            <v>TOYOTA</v>
          </cell>
          <cell r="H2480" t="str">
            <v xml:space="preserve">ANCHUI TINCAI SILK CO. LTD</v>
          </cell>
          <cell r="I2480" t="str">
            <v>LENS</v>
          </cell>
          <cell r="J2480" t="str">
            <v>LENS</v>
          </cell>
          <cell r="K2480">
            <v>0.56000000000000005</v>
          </cell>
          <cell r="L2480">
            <v>84</v>
          </cell>
          <cell r="M2480">
            <v>130</v>
          </cell>
        </row>
        <row r="2481">
          <cell r="A2481">
            <v>11845</v>
          </cell>
          <cell r="B2481" t="e">
            <v>#N/A</v>
          </cell>
          <cell r="C2481" t="str">
            <v xml:space="preserve">HILUX YN85 DOOR HANDLE (CHROME) - LH</v>
          </cell>
          <cell r="D2481" t="str">
            <v>YN85-ODHC-LH</v>
          </cell>
          <cell r="E2481" t="str">
            <v>TY05-1084</v>
          </cell>
          <cell r="G2481" t="str">
            <v>TOYOTA</v>
          </cell>
          <cell r="H2481" t="str">
            <v xml:space="preserve">ANCHUI TINCAI SILK CO. LTD</v>
          </cell>
          <cell r="I2481" t="str">
            <v>HANDLES</v>
          </cell>
          <cell r="J2481" t="str">
            <v>HANDLES</v>
          </cell>
          <cell r="K2481">
            <v>0</v>
          </cell>
          <cell r="L2481">
            <v>0</v>
          </cell>
          <cell r="M2481">
            <v>300</v>
          </cell>
        </row>
        <row r="2482">
          <cell r="A2482">
            <v>11844</v>
          </cell>
          <cell r="B2482" t="e">
            <v>#N/A</v>
          </cell>
          <cell r="C2482" t="str">
            <v xml:space="preserve">HILUX YN85 DOOR HANDLE (CHROME) - RH</v>
          </cell>
          <cell r="D2482" t="str">
            <v>YN85-ODHC-RH</v>
          </cell>
          <cell r="E2482" t="str">
            <v>TY05-1084</v>
          </cell>
          <cell r="G2482" t="str">
            <v>TOYOTA</v>
          </cell>
          <cell r="H2482" t="str">
            <v xml:space="preserve">ANCHUI TINCAI SILK CO. LTD</v>
          </cell>
          <cell r="I2482" t="str">
            <v>HANDLES</v>
          </cell>
          <cell r="J2482" t="str">
            <v>HANDLES</v>
          </cell>
          <cell r="K2482">
            <v>0</v>
          </cell>
          <cell r="L2482">
            <v>0</v>
          </cell>
          <cell r="M2482">
            <v>300</v>
          </cell>
        </row>
        <row r="2483">
          <cell r="A2483">
            <v>11468</v>
          </cell>
          <cell r="B2483">
            <v>11468</v>
          </cell>
          <cell r="C2483" t="str">
            <v xml:space="preserve">IPSUM ACM26 CA21 - (01-03) - FOG LAMP - LH</v>
          </cell>
          <cell r="D2483" t="str">
            <v>IPSUM/01-FLA-LH</v>
          </cell>
          <cell r="E2483" t="str">
            <v>TY23-0404</v>
          </cell>
          <cell r="G2483" t="str">
            <v>TOYOTA</v>
          </cell>
          <cell r="H2483" t="str">
            <v xml:space="preserve">ANCHUI TINCAI SILK CO. LTD</v>
          </cell>
          <cell r="I2483" t="str">
            <v xml:space="preserve">FOG LAMP</v>
          </cell>
          <cell r="J2483" t="str">
            <v xml:space="preserve">FOG LAMP</v>
          </cell>
          <cell r="K2483">
            <v>30</v>
          </cell>
          <cell r="L2483">
            <v>675</v>
          </cell>
          <cell r="M2483">
            <v>1050</v>
          </cell>
        </row>
        <row r="2484">
          <cell r="A2484">
            <v>11467</v>
          </cell>
          <cell r="B2484">
            <v>11467</v>
          </cell>
          <cell r="C2484" t="str">
            <v xml:space="preserve">IPSUM ACM26 CA21 - (01-03) - FOG LAMP - RH</v>
          </cell>
          <cell r="D2484" t="str">
            <v>IPSUM/01-FLA-RH</v>
          </cell>
          <cell r="E2484" t="str">
            <v>TY23-0404</v>
          </cell>
          <cell r="G2484" t="str">
            <v>TOYOTA</v>
          </cell>
          <cell r="H2484" t="str">
            <v xml:space="preserve">ANCHUI TINCAI SILK CO. LTD</v>
          </cell>
          <cell r="I2484" t="str">
            <v xml:space="preserve">FOG LAMP</v>
          </cell>
          <cell r="J2484" t="str">
            <v xml:space="preserve">FOG LAMP</v>
          </cell>
          <cell r="K2484">
            <v>30</v>
          </cell>
          <cell r="L2484">
            <v>675</v>
          </cell>
          <cell r="M2484">
            <v>1050</v>
          </cell>
        </row>
        <row r="2485">
          <cell r="A2485">
            <v>13775</v>
          </cell>
          <cell r="B2485" t="e">
            <v>#N/A</v>
          </cell>
          <cell r="C2485" t="str">
            <v xml:space="preserve">IPSUM ACM26 CA21 - (01-03) - FRONT BUMPER</v>
          </cell>
          <cell r="D2485" t="str">
            <v>IPSUM/01-BPRF</v>
          </cell>
          <cell r="E2485" t="str">
            <v>TY23-0407</v>
          </cell>
          <cell r="G2485" t="str">
            <v>TOYOTA</v>
          </cell>
          <cell r="H2485" t="str">
            <v xml:space="preserve">ANCHUI TINCAI SILK CO. LTD</v>
          </cell>
          <cell r="I2485" t="str">
            <v>BUMPER</v>
          </cell>
          <cell r="J2485" t="str">
            <v>BUMPER</v>
          </cell>
          <cell r="K2485">
            <v>19</v>
          </cell>
          <cell r="L2485">
            <v>2970</v>
          </cell>
          <cell r="M2485">
            <v>4600</v>
          </cell>
        </row>
        <row r="2486">
          <cell r="A2486">
            <v>10539</v>
          </cell>
          <cell r="B2486">
            <v>10539</v>
          </cell>
          <cell r="C2486" t="str">
            <v xml:space="preserve">IPSUM ACM26 CA21 - (01-03) - HEAD LAMP - LH</v>
          </cell>
          <cell r="D2486" t="str">
            <v>IPSUM/01-HLA-LH</v>
          </cell>
          <cell r="E2486" t="str">
            <v>TY23-0401</v>
          </cell>
          <cell r="G2486" t="str">
            <v>TOYOTA</v>
          </cell>
          <cell r="H2486" t="str">
            <v xml:space="preserve">ANCHUI TINCAI SILK CO. LTD</v>
          </cell>
          <cell r="I2486" t="str">
            <v xml:space="preserve">HEAD LAMP</v>
          </cell>
          <cell r="J2486" t="str">
            <v xml:space="preserve">HEAD LAMP</v>
          </cell>
          <cell r="K2486">
            <v>16</v>
          </cell>
          <cell r="L2486">
            <v>2501</v>
          </cell>
          <cell r="M2486">
            <v>3880</v>
          </cell>
        </row>
        <row r="2487">
          <cell r="A2487">
            <v>10538</v>
          </cell>
          <cell r="B2487">
            <v>10538</v>
          </cell>
          <cell r="C2487" t="str">
            <v xml:space="preserve">IPSUM ACM26 CA21 - (01-03) - HEAD LAMP - RH</v>
          </cell>
          <cell r="D2487" t="str">
            <v>IPSUM/01-HLA-RH</v>
          </cell>
          <cell r="E2487" t="str">
            <v>TY23-0401</v>
          </cell>
          <cell r="G2487" t="str">
            <v>TOYOTA</v>
          </cell>
          <cell r="H2487" t="str">
            <v xml:space="preserve">ANCHUI TINCAI SILK CO. LTD</v>
          </cell>
          <cell r="I2487" t="str">
            <v xml:space="preserve">HEAD LAMP</v>
          </cell>
          <cell r="J2487" t="str">
            <v xml:space="preserve">HEAD LAMP</v>
          </cell>
          <cell r="K2487">
            <v>16</v>
          </cell>
          <cell r="L2487">
            <v>2501</v>
          </cell>
          <cell r="M2487">
            <v>3880</v>
          </cell>
        </row>
        <row r="2488">
          <cell r="A2488">
            <v>12840</v>
          </cell>
          <cell r="B2488">
            <v>12840</v>
          </cell>
          <cell r="C2488" t="str">
            <v xml:space="preserve">IPSUM ACM26 CA21 - (03-06) - TAIL LAMP - LH</v>
          </cell>
          <cell r="D2488" t="str">
            <v>IPSUM/01-TLA-LH</v>
          </cell>
          <cell r="E2488" t="str">
            <v>TY23-0402</v>
          </cell>
          <cell r="F2488" t="str">
            <v xml:space="preserve">IPSUM ACM26 CA21 - (01-03)</v>
          </cell>
          <cell r="G2488" t="str">
            <v>TOYOTA</v>
          </cell>
          <cell r="H2488" t="str">
            <v xml:space="preserve">ANCHUI TINCAI SILK CO. LTD</v>
          </cell>
          <cell r="I2488" t="str">
            <v xml:space="preserve">TAIL LAMP</v>
          </cell>
          <cell r="J2488" t="str">
            <v xml:space="preserve">TAIL LAMP</v>
          </cell>
          <cell r="K2488">
            <v>8.06</v>
          </cell>
          <cell r="L2488">
            <v>1260</v>
          </cell>
          <cell r="M2488">
            <v>1950</v>
          </cell>
        </row>
        <row r="2489">
          <cell r="A2489">
            <v>12839</v>
          </cell>
          <cell r="B2489">
            <v>12839</v>
          </cell>
          <cell r="C2489" t="str">
            <v xml:space="preserve">IPSUM ACM26 CA21 - (03-06) - TAIL LAMP - RH</v>
          </cell>
          <cell r="D2489" t="str">
            <v>IPSUM/01-TLA-RH</v>
          </cell>
          <cell r="E2489" t="str">
            <v>TY23-0402</v>
          </cell>
          <cell r="F2489" t="str">
            <v xml:space="preserve">IPSUM ACM26 CA21 - (01-03)</v>
          </cell>
          <cell r="G2489" t="str">
            <v>TOYOTA</v>
          </cell>
          <cell r="H2489" t="str">
            <v xml:space="preserve">ANCHUI TINCAI SILK CO. LTD</v>
          </cell>
          <cell r="I2489" t="str">
            <v xml:space="preserve">TAIL LAMP</v>
          </cell>
          <cell r="J2489" t="str">
            <v xml:space="preserve">TAIL LAMP</v>
          </cell>
          <cell r="K2489">
            <v>8.06</v>
          </cell>
          <cell r="L2489">
            <v>1260</v>
          </cell>
          <cell r="M2489">
            <v>1950</v>
          </cell>
        </row>
        <row r="2490">
          <cell r="A2490">
            <v>12726</v>
          </cell>
          <cell r="B2490">
            <v>12726</v>
          </cell>
          <cell r="C2490" t="str">
            <v xml:space="preserve">IPSUM SXN20 - (96-00) - BACK LAMP - LH</v>
          </cell>
          <cell r="D2490" t="str">
            <v>IPSUM/96-BALA-LH</v>
          </cell>
          <cell r="E2490" t="str">
            <v>TY23-0202B</v>
          </cell>
          <cell r="G2490" t="str">
            <v>TOYOTA</v>
          </cell>
          <cell r="H2490" t="str">
            <v xml:space="preserve">ANCHUI TINCAI SILK CO. LTD</v>
          </cell>
          <cell r="I2490" t="str">
            <v xml:space="preserve">BACK LAMP</v>
          </cell>
          <cell r="J2490" t="str">
            <v xml:space="preserve">BACK LAMP</v>
          </cell>
          <cell r="K2490">
            <v>7.44</v>
          </cell>
          <cell r="L2490">
            <v>1163</v>
          </cell>
          <cell r="M2490">
            <v>1800</v>
          </cell>
        </row>
        <row r="2491">
          <cell r="A2491">
            <v>12725</v>
          </cell>
          <cell r="B2491">
            <v>12725</v>
          </cell>
          <cell r="C2491" t="str">
            <v xml:space="preserve">IPSUM SXN20 - (96-00) - BACK LAMP - RH</v>
          </cell>
          <cell r="D2491" t="str">
            <v>IPSUM/96-BALA-RH</v>
          </cell>
          <cell r="E2491" t="str">
            <v>TY23-0202B</v>
          </cell>
          <cell r="G2491" t="str">
            <v>TOYOTA</v>
          </cell>
          <cell r="H2491" t="str">
            <v xml:space="preserve">ANCHUI TINCAI SILK CO. LTD</v>
          </cell>
          <cell r="I2491" t="str">
            <v xml:space="preserve">BACK LAMP</v>
          </cell>
          <cell r="J2491" t="str">
            <v xml:space="preserve">BACK LAMP</v>
          </cell>
          <cell r="K2491">
            <v>7.44</v>
          </cell>
          <cell r="L2491">
            <v>1163</v>
          </cell>
          <cell r="M2491">
            <v>1800</v>
          </cell>
        </row>
        <row r="2492">
          <cell r="A2492">
            <v>11472</v>
          </cell>
          <cell r="B2492">
            <v>11472</v>
          </cell>
          <cell r="C2492" t="str">
            <v xml:space="preserve">IPSUM SXN20 - (96-00) - CORNER LAMP - LH</v>
          </cell>
          <cell r="D2492" t="str">
            <v>IPSUM/96-CLA-LH</v>
          </cell>
          <cell r="E2492" t="str">
            <v>TY23-0203</v>
          </cell>
          <cell r="G2492" t="str">
            <v>TOYOTA</v>
          </cell>
          <cell r="H2492" t="str">
            <v xml:space="preserve">ANCHUI TINCAI SILK CO. LTD</v>
          </cell>
          <cell r="I2492" t="str">
            <v xml:space="preserve">CORNER LAMP</v>
          </cell>
          <cell r="J2492" t="str">
            <v xml:space="preserve">CORNER LAMP</v>
          </cell>
          <cell r="K2492">
            <v>15</v>
          </cell>
          <cell r="L2492">
            <v>383</v>
          </cell>
          <cell r="M2492">
            <v>570</v>
          </cell>
        </row>
        <row r="2493">
          <cell r="A2493">
            <v>11471</v>
          </cell>
          <cell r="B2493">
            <v>11471</v>
          </cell>
          <cell r="C2493" t="str">
            <v xml:space="preserve">IPSUM SXN20 - (96-00) - CORNER LAMP - RH</v>
          </cell>
          <cell r="D2493" t="str">
            <v>IPSUM/96-CLA-RH</v>
          </cell>
          <cell r="E2493" t="str">
            <v>TY23-0203</v>
          </cell>
          <cell r="G2493" t="str">
            <v>TOYOTA</v>
          </cell>
          <cell r="H2493" t="str">
            <v xml:space="preserve">ANCHUI TINCAI SILK CO. LTD</v>
          </cell>
          <cell r="I2493" t="str">
            <v xml:space="preserve">CORNER LAMP</v>
          </cell>
          <cell r="J2493" t="str">
            <v xml:space="preserve">CORNER LAMP</v>
          </cell>
          <cell r="K2493">
            <v>15</v>
          </cell>
          <cell r="L2493">
            <v>383</v>
          </cell>
          <cell r="M2493">
            <v>570</v>
          </cell>
        </row>
        <row r="2494">
          <cell r="A2494">
            <v>11474</v>
          </cell>
          <cell r="B2494">
            <v>11474</v>
          </cell>
          <cell r="C2494" t="str">
            <v xml:space="preserve">IPSUM SXN20 - (96-00) - FOG LAMP - LH</v>
          </cell>
          <cell r="D2494" t="str">
            <v>IPSUM/96-FLA-LH</v>
          </cell>
          <cell r="E2494" t="str">
            <v>TY23-0204</v>
          </cell>
          <cell r="G2494" t="str">
            <v>TOYOTA</v>
          </cell>
          <cell r="H2494" t="str">
            <v xml:space="preserve">ANCHUI TINCAI SILK CO. LTD</v>
          </cell>
          <cell r="I2494" t="str">
            <v xml:space="preserve">FOG LAMP</v>
          </cell>
          <cell r="J2494" t="str">
            <v xml:space="preserve">FOG LAMP</v>
          </cell>
          <cell r="K2494">
            <v>30</v>
          </cell>
          <cell r="L2494">
            <v>765</v>
          </cell>
          <cell r="M2494">
            <v>1150</v>
          </cell>
        </row>
        <row r="2495">
          <cell r="A2495">
            <v>11473</v>
          </cell>
          <cell r="B2495">
            <v>11473</v>
          </cell>
          <cell r="C2495" t="str">
            <v xml:space="preserve">IPSUM SXN20 - (96-00) - FOG LAMP - RH</v>
          </cell>
          <cell r="D2495" t="str">
            <v>IPSUM/96-FLA-RH</v>
          </cell>
          <cell r="E2495" t="str">
            <v>TY23-0204</v>
          </cell>
          <cell r="G2495" t="str">
            <v>TOYOTA</v>
          </cell>
          <cell r="H2495" t="str">
            <v xml:space="preserve">ANCHUI TINCAI SILK CO. LTD</v>
          </cell>
          <cell r="I2495" t="str">
            <v xml:space="preserve">FOG LAMP</v>
          </cell>
          <cell r="J2495" t="str">
            <v xml:space="preserve">FOG LAMP</v>
          </cell>
          <cell r="K2495">
            <v>30</v>
          </cell>
          <cell r="L2495">
            <v>765</v>
          </cell>
          <cell r="M2495">
            <v>1150</v>
          </cell>
        </row>
        <row r="2496">
          <cell r="A2496">
            <v>11477</v>
          </cell>
          <cell r="B2496">
            <v>11477</v>
          </cell>
          <cell r="C2496" t="str">
            <v xml:space="preserve">IPSUM SXN20 - (96-00) - GRILL</v>
          </cell>
          <cell r="D2496" t="str">
            <v>IPSUM/96-GRL</v>
          </cell>
          <cell r="E2496" t="str">
            <v>TY23-0211</v>
          </cell>
          <cell r="G2496" t="str">
            <v>TOYOTA</v>
          </cell>
          <cell r="H2496" t="str">
            <v xml:space="preserve">ANCHUI TINCAI SILK CO. LTD</v>
          </cell>
          <cell r="I2496" t="str">
            <v>GRILL</v>
          </cell>
          <cell r="J2496" t="str">
            <v>GRILL</v>
          </cell>
          <cell r="K2496">
            <v>50</v>
          </cell>
          <cell r="L2496">
            <v>1162.5</v>
          </cell>
          <cell r="M2496">
            <v>1620</v>
          </cell>
        </row>
        <row r="2497">
          <cell r="A2497">
            <v>11470</v>
          </cell>
          <cell r="B2497">
            <v>11470</v>
          </cell>
          <cell r="C2497" t="str">
            <v xml:space="preserve">IPSUM SXN20 - (96-00) - HEAD LAMP - LH</v>
          </cell>
          <cell r="D2497" t="str">
            <v>IPSUM/96-HLA-LH</v>
          </cell>
          <cell r="E2497" t="str">
            <v>TY23-0201</v>
          </cell>
          <cell r="G2497" t="str">
            <v>TOYOTA</v>
          </cell>
          <cell r="H2497" t="str">
            <v xml:space="preserve">ANCHUI TINCAI SILK CO. LTD</v>
          </cell>
          <cell r="I2497" t="str">
            <v xml:space="preserve">HEAD LAMP</v>
          </cell>
          <cell r="J2497" t="str">
            <v xml:space="preserve">HEAD LAMP</v>
          </cell>
          <cell r="K2497">
            <v>70</v>
          </cell>
          <cell r="L2497">
            <v>1627.5</v>
          </cell>
          <cell r="M2497">
            <v>2520</v>
          </cell>
        </row>
        <row r="2498">
          <cell r="A2498">
            <v>11469</v>
          </cell>
          <cell r="B2498">
            <v>11469</v>
          </cell>
          <cell r="C2498" t="str">
            <v xml:space="preserve">IPSUM SXN20 - (96-00) - HEAD LAMP - RH</v>
          </cell>
          <cell r="D2498" t="str">
            <v>IPSUM/96-HLA-RH</v>
          </cell>
          <cell r="E2498" t="str">
            <v>TY23-0201</v>
          </cell>
          <cell r="G2498" t="str">
            <v>TOYOTA</v>
          </cell>
          <cell r="H2498" t="str">
            <v xml:space="preserve">ANCHUI TINCAI SILK CO. LTD</v>
          </cell>
          <cell r="I2498" t="str">
            <v xml:space="preserve">HEAD LAMP</v>
          </cell>
          <cell r="J2498" t="str">
            <v xml:space="preserve">HEAD LAMP</v>
          </cell>
          <cell r="K2498">
            <v>70</v>
          </cell>
          <cell r="L2498">
            <v>1627.5</v>
          </cell>
          <cell r="M2498">
            <v>2520</v>
          </cell>
        </row>
        <row r="2499">
          <cell r="A2499">
            <v>11476</v>
          </cell>
          <cell r="B2499">
            <v>11476</v>
          </cell>
          <cell r="C2499" t="str">
            <v xml:space="preserve">IPSUM SXN20 - (96-00) - TAIL LAMP - LH</v>
          </cell>
          <cell r="D2499" t="str">
            <v>IPSUM/96-TLA-LH</v>
          </cell>
          <cell r="E2499" t="str">
            <v>TY23-0202</v>
          </cell>
          <cell r="G2499" t="str">
            <v>TOYOTA</v>
          </cell>
          <cell r="H2499" t="str">
            <v xml:space="preserve">ANCHUI TINCAI SILK CO. LTD</v>
          </cell>
          <cell r="I2499" t="str">
            <v xml:space="preserve">TAIL LAMP</v>
          </cell>
          <cell r="J2499" t="str">
            <v xml:space="preserve">TAIL LAMP</v>
          </cell>
          <cell r="K2499">
            <v>40</v>
          </cell>
          <cell r="L2499">
            <v>1020</v>
          </cell>
          <cell r="M2499">
            <v>1530</v>
          </cell>
        </row>
        <row r="2500">
          <cell r="A2500">
            <v>11475</v>
          </cell>
          <cell r="B2500">
            <v>11475</v>
          </cell>
          <cell r="C2500" t="str">
            <v xml:space="preserve">IPSUM SXN20 - (96-00) - TAIL LAMP - RH</v>
          </cell>
          <cell r="D2500" t="str">
            <v>IPSUM/96-TLA-RH</v>
          </cell>
          <cell r="E2500" t="str">
            <v>TY23-0202</v>
          </cell>
          <cell r="G2500" t="str">
            <v>TOYOTA</v>
          </cell>
          <cell r="H2500" t="str">
            <v xml:space="preserve">ANCHUI TINCAI SILK CO. LTD</v>
          </cell>
          <cell r="I2500" t="str">
            <v xml:space="preserve">TAIL LAMP</v>
          </cell>
          <cell r="J2500" t="str">
            <v xml:space="preserve">TAIL LAMP</v>
          </cell>
          <cell r="K2500">
            <v>40</v>
          </cell>
          <cell r="L2500">
            <v>1020</v>
          </cell>
          <cell r="M2500">
            <v>1530</v>
          </cell>
        </row>
        <row r="2501">
          <cell r="A2501">
            <v>12965</v>
          </cell>
          <cell r="B2501" t="e">
            <v>#N/A</v>
          </cell>
          <cell r="C2501" t="str">
            <v xml:space="preserve">IPSUM SXN20 - (96-00) (BROKEN) - FOG LAMP - RH</v>
          </cell>
          <cell r="D2501" t="str">
            <v>IPSUM/96-FLA-RH</v>
          </cell>
          <cell r="E2501" t="str">
            <v>TY23-0204</v>
          </cell>
          <cell r="G2501" t="str">
            <v>TOYOTA</v>
          </cell>
          <cell r="H2501" t="str">
            <v xml:space="preserve">ANCHUI TINCAI SILK CO. LTD</v>
          </cell>
          <cell r="I2501" t="str">
            <v xml:space="preserve">FOG LAMP</v>
          </cell>
          <cell r="J2501" t="str">
            <v xml:space="preserve">FOG LAMP</v>
          </cell>
          <cell r="K2501">
            <v>4.2</v>
          </cell>
          <cell r="L2501">
            <v>428.4</v>
          </cell>
          <cell r="M2501">
            <v>660</v>
          </cell>
        </row>
        <row r="2502">
          <cell r="A2502">
            <v>12966</v>
          </cell>
          <cell r="B2502" t="e">
            <v>#N/A</v>
          </cell>
          <cell r="C2502" t="str">
            <v xml:space="preserve">IPSUM SXN20 - (96-00) (BROKEN)- FOG LAMP - LH</v>
          </cell>
          <cell r="D2502" t="str">
            <v>IPSUM/96-FLA-LH</v>
          </cell>
          <cell r="E2502" t="str">
            <v>TY23-0204</v>
          </cell>
          <cell r="G2502" t="str">
            <v>TOYOTA</v>
          </cell>
          <cell r="H2502" t="str">
            <v xml:space="preserve">ANCHUI TINCAI SILK CO. LTD</v>
          </cell>
          <cell r="I2502" t="str">
            <v xml:space="preserve">FOG LAMP</v>
          </cell>
          <cell r="J2502" t="str">
            <v xml:space="preserve">FOG LAMP</v>
          </cell>
          <cell r="K2502">
            <v>4.2</v>
          </cell>
          <cell r="L2502">
            <v>428.4</v>
          </cell>
          <cell r="M2502">
            <v>660</v>
          </cell>
        </row>
        <row r="2503">
          <cell r="A2503">
            <v>12849</v>
          </cell>
          <cell r="B2503" t="e">
            <v>#N/A</v>
          </cell>
          <cell r="C2503" t="str">
            <v xml:space="preserve">IPSUM SXN20 (96-00) - FRONT LAMINATED WINDSCREEN (BROKEN)</v>
          </cell>
          <cell r="D2503" t="str">
            <v>BS10-LFW/X/B</v>
          </cell>
          <cell r="E2503" t="str">
            <v xml:space="preserve">110091 LFW</v>
          </cell>
          <cell r="F2503" t="str">
            <v xml:space="preserve">IPSUM SXN20 - (96-00)</v>
          </cell>
          <cell r="G2503" t="str">
            <v>TOYOTA</v>
          </cell>
          <cell r="H2503" t="str">
            <v xml:space="preserve">ZHEJIANG DAKE SAFETY GLASS CO.,LTD</v>
          </cell>
          <cell r="I2503" t="str">
            <v>AUTOGLASS</v>
          </cell>
          <cell r="J2503" t="str">
            <v>AUTOGLASS</v>
          </cell>
          <cell r="K2503">
            <v>17.72</v>
          </cell>
          <cell r="L2503">
            <v>2620.79</v>
          </cell>
          <cell r="M2503">
            <v>4060</v>
          </cell>
        </row>
        <row r="2504">
          <cell r="A2504">
            <v>12032</v>
          </cell>
          <cell r="B2504">
            <v>12032</v>
          </cell>
          <cell r="C2504" t="str">
            <v xml:space="preserve">ISIS 5D MPV (04-) - REAR DOOR GLASS - RH</v>
          </cell>
          <cell r="D2504" t="str">
            <v xml:space="preserve">ISIS RD/RH</v>
          </cell>
          <cell r="E2504" t="str">
            <v xml:space="preserve">110976 RD</v>
          </cell>
          <cell r="F2504" t="str">
            <v xml:space="preserve">TOYOTA ISIS 5D MPV (04-)</v>
          </cell>
          <cell r="G2504" t="str">
            <v>TOYOTA</v>
          </cell>
          <cell r="H2504" t="str">
            <v xml:space="preserve">ZHEJIANG DAKE SAFETY GLASS CO.,LTD</v>
          </cell>
          <cell r="I2504" t="str">
            <v>AUTOGLASS</v>
          </cell>
          <cell r="J2504" t="str">
            <v>AUTOGLASS</v>
          </cell>
          <cell r="K2504">
            <v>2.57</v>
          </cell>
          <cell r="L2504">
            <v>398.99</v>
          </cell>
          <cell r="M2504">
            <v>500</v>
          </cell>
        </row>
        <row r="2505">
          <cell r="A2505">
            <v>12033</v>
          </cell>
          <cell r="B2505">
            <v>12033</v>
          </cell>
          <cell r="C2505" t="str">
            <v xml:space="preserve">ISIS 5D MPV (04-) - REAR QUARTER GLASS - RH</v>
          </cell>
          <cell r="D2505" t="str">
            <v xml:space="preserve">ISIS RQ/RH</v>
          </cell>
          <cell r="E2505" t="str">
            <v xml:space="preserve">110976 RQ</v>
          </cell>
          <cell r="F2505" t="str">
            <v xml:space="preserve">TOYOTA ISIS 5D MPV (04-)</v>
          </cell>
          <cell r="G2505" t="str">
            <v>TOYOTA</v>
          </cell>
          <cell r="H2505" t="str">
            <v xml:space="preserve">ZHEJIANG DAKE SAFETY GLASS CO.,LTD</v>
          </cell>
          <cell r="I2505" t="str">
            <v>AUTOGLASS</v>
          </cell>
          <cell r="J2505" t="str">
            <v>AUTOGLASS</v>
          </cell>
          <cell r="K2505">
            <v>1.5</v>
          </cell>
          <cell r="L2505">
            <v>232.88</v>
          </cell>
          <cell r="M2505">
            <v>300</v>
          </cell>
        </row>
        <row r="2506">
          <cell r="A2506">
            <v>12377</v>
          </cell>
          <cell r="B2506" t="e">
            <v>#N/A</v>
          </cell>
          <cell r="C2506" t="str">
            <v xml:space="preserve">IST  NCP61 (02-06) - LAMINATED FRONT WINDSCREEN - (BROKEN)</v>
          </cell>
          <cell r="D2506" t="str">
            <v xml:space="preserve">SC10W LFW/X/B</v>
          </cell>
          <cell r="E2506" t="str">
            <v xml:space="preserve">SC10W LFW/X</v>
          </cell>
          <cell r="F2506" t="str">
            <v xml:space="preserve">IST/SCION XA NCP61 (02-06)</v>
          </cell>
          <cell r="G2506" t="str">
            <v>TOYOTA</v>
          </cell>
          <cell r="H2506" t="str">
            <v xml:space="preserve">ZHEJIANG DAKE SAFETY GLASS CO.,LTD</v>
          </cell>
          <cell r="I2506" t="str">
            <v>AUTOGLASS</v>
          </cell>
          <cell r="J2506" t="str">
            <v>AUTOGLASS</v>
          </cell>
          <cell r="K2506">
            <v>17.27</v>
          </cell>
          <cell r="L2506">
            <v>2663</v>
          </cell>
          <cell r="M2506">
            <v>4130</v>
          </cell>
        </row>
        <row r="2507">
          <cell r="A2507">
            <v>10463</v>
          </cell>
          <cell r="B2507">
            <v>10463</v>
          </cell>
          <cell r="C2507" t="str">
            <v xml:space="preserve">IST - (02-06) - HEAD LAMP - LH</v>
          </cell>
          <cell r="D2507" t="str">
            <v>IST/02-HLA-LH</v>
          </cell>
          <cell r="E2507" t="str">
            <v>TY40-0101</v>
          </cell>
          <cell r="G2507" t="str">
            <v>TOYOTA</v>
          </cell>
          <cell r="H2507" t="str">
            <v xml:space="preserve">ANCHUI TINCAI SILK CO. LTD</v>
          </cell>
          <cell r="I2507" t="str">
            <v xml:space="preserve">HEAD LAMP</v>
          </cell>
          <cell r="J2507" t="str">
            <v xml:space="preserve">HEAD LAMP</v>
          </cell>
          <cell r="K2507">
            <v>105</v>
          </cell>
          <cell r="L2507">
            <v>2669.94</v>
          </cell>
          <cell r="M2507">
            <v>4000</v>
          </cell>
        </row>
        <row r="2508">
          <cell r="A2508">
            <v>10462</v>
          </cell>
          <cell r="B2508">
            <v>10462</v>
          </cell>
          <cell r="C2508" t="str">
            <v xml:space="preserve">IST - (02-06) - HEAD LAMP - RH</v>
          </cell>
          <cell r="D2508" t="str">
            <v>IST/02-HLA-RH</v>
          </cell>
          <cell r="E2508" t="str">
            <v>TY40-0101</v>
          </cell>
          <cell r="G2508" t="str">
            <v>TOYOTA</v>
          </cell>
          <cell r="H2508" t="str">
            <v xml:space="preserve">ANCHUI TINCAI SILK CO. LTD</v>
          </cell>
          <cell r="I2508" t="str">
            <v xml:space="preserve">HEAD LAMP</v>
          </cell>
          <cell r="J2508" t="str">
            <v xml:space="preserve">HEAD LAMP</v>
          </cell>
          <cell r="K2508">
            <v>105</v>
          </cell>
          <cell r="L2508">
            <v>2669.94</v>
          </cell>
          <cell r="M2508">
            <v>4000</v>
          </cell>
        </row>
        <row r="2509">
          <cell r="A2509">
            <v>10465</v>
          </cell>
          <cell r="B2509">
            <v>10465</v>
          </cell>
          <cell r="C2509" t="str">
            <v xml:space="preserve">IST - (02-06) - TAIL LAMP - LH</v>
          </cell>
          <cell r="D2509" t="str">
            <v>IST/02-TLA-LH</v>
          </cell>
          <cell r="E2509" t="str">
            <v>TY40-0102</v>
          </cell>
          <cell r="G2509" t="str">
            <v>TOYOTA</v>
          </cell>
          <cell r="H2509" t="str">
            <v xml:space="preserve">ANCHUI TINCAI SILK CO. LTD</v>
          </cell>
          <cell r="I2509" t="str">
            <v xml:space="preserve">TAIL LAMP</v>
          </cell>
          <cell r="J2509" t="str">
            <v xml:space="preserve">TAIL LAMP</v>
          </cell>
          <cell r="K2509">
            <v>70</v>
          </cell>
          <cell r="L2509">
            <v>1779.96</v>
          </cell>
          <cell r="M2509">
            <v>2700</v>
          </cell>
        </row>
        <row r="2510">
          <cell r="A2510">
            <v>10464</v>
          </cell>
          <cell r="B2510">
            <v>10464</v>
          </cell>
          <cell r="C2510" t="str">
            <v xml:space="preserve">IST - (02-06) - TAIL LAMP - RH</v>
          </cell>
          <cell r="D2510" t="str">
            <v>IST/02-TLA-RH</v>
          </cell>
          <cell r="E2510" t="str">
            <v>TY40-0102</v>
          </cell>
          <cell r="G2510" t="str">
            <v>TOYOTA</v>
          </cell>
          <cell r="H2510" t="str">
            <v xml:space="preserve">ANCHUI TINCAI SILK CO. LTD</v>
          </cell>
          <cell r="I2510" t="str">
            <v xml:space="preserve">TAIL LAMP</v>
          </cell>
          <cell r="J2510" t="str">
            <v xml:space="preserve">TAIL LAMP</v>
          </cell>
          <cell r="K2510">
            <v>70</v>
          </cell>
          <cell r="L2510">
            <v>1779.96</v>
          </cell>
          <cell r="M2510">
            <v>2700</v>
          </cell>
        </row>
        <row r="2511">
          <cell r="A2511">
            <v>12585</v>
          </cell>
          <cell r="B2511">
            <v>12585</v>
          </cell>
          <cell r="C2511" t="str">
            <v xml:space="preserve">IST - (07-08) - TAIL LAMP - LH</v>
          </cell>
          <cell r="D2511" t="str">
            <v>IST/07-TLA-LH</v>
          </cell>
          <cell r="E2511" t="str">
            <v>TY40-0102B</v>
          </cell>
          <cell r="G2511" t="str">
            <v>TOYOTA</v>
          </cell>
          <cell r="H2511" t="str">
            <v xml:space="preserve">MAXFIT AUTO</v>
          </cell>
          <cell r="I2511" t="str">
            <v xml:space="preserve">TAIL LAMP</v>
          </cell>
          <cell r="J2511" t="str">
            <v xml:space="preserve">TAIL LAMP</v>
          </cell>
          <cell r="K2511">
            <v>90</v>
          </cell>
          <cell r="L2511">
            <v>2173</v>
          </cell>
          <cell r="M2511">
            <v>3260</v>
          </cell>
        </row>
        <row r="2512">
          <cell r="A2512">
            <v>12584</v>
          </cell>
          <cell r="B2512">
            <v>12584</v>
          </cell>
          <cell r="C2512" t="str">
            <v xml:space="preserve">IST - (07-08) - TAIL LAMP - RH</v>
          </cell>
          <cell r="D2512" t="str">
            <v>IST/07-TLA-RH</v>
          </cell>
          <cell r="E2512" t="str">
            <v>TY40-0102B</v>
          </cell>
          <cell r="G2512" t="str">
            <v>TOYOTA</v>
          </cell>
          <cell r="H2512" t="str">
            <v xml:space="preserve">MAXFIT AUTO</v>
          </cell>
          <cell r="I2512" t="str">
            <v xml:space="preserve">TAIL LAMP</v>
          </cell>
          <cell r="J2512" t="str">
            <v xml:space="preserve">TAIL LAMP</v>
          </cell>
          <cell r="K2512">
            <v>90</v>
          </cell>
          <cell r="L2512">
            <v>2173</v>
          </cell>
          <cell r="M2512">
            <v>3260</v>
          </cell>
        </row>
        <row r="2513">
          <cell r="A2513">
            <v>14218</v>
          </cell>
          <cell r="B2513">
            <v>14218</v>
          </cell>
          <cell r="C2513" t="str">
            <v xml:space="preserve">IST - (07-08) - TAIL LAMP (SLIGHTLY CRACKED) - RH</v>
          </cell>
          <cell r="D2513" t="str">
            <v>IST/07-TLA-RH/B</v>
          </cell>
          <cell r="E2513" t="str">
            <v>TY40-0102B</v>
          </cell>
          <cell r="F2513" t="str">
            <v xml:space="preserve">IST - (07-08)</v>
          </cell>
          <cell r="G2513" t="str">
            <v>TOYOTA</v>
          </cell>
          <cell r="H2513" t="str">
            <v xml:space="preserve">ANCHUI TINCAI SILK CO. LTD</v>
          </cell>
          <cell r="I2513" t="str">
            <v xml:space="preserve">TAIL LAMP</v>
          </cell>
          <cell r="J2513" t="str">
            <v xml:space="preserve">TAIL LAMP</v>
          </cell>
          <cell r="K2513">
            <v>90</v>
          </cell>
          <cell r="L2513">
            <v>2092.5</v>
          </cell>
          <cell r="M2513">
            <v>2800</v>
          </cell>
        </row>
        <row r="2514">
          <cell r="A2514">
            <v>13571</v>
          </cell>
          <cell r="B2514">
            <v>13571</v>
          </cell>
          <cell r="C2514" t="str">
            <v xml:space="preserve">IST (02-06) - FRONT BUMPER</v>
          </cell>
          <cell r="D2514" t="str">
            <v>IST/02-BPRF</v>
          </cell>
          <cell r="E2514" t="str">
            <v>TY40-0107</v>
          </cell>
          <cell r="G2514" t="str">
            <v>TOYOTA</v>
          </cell>
          <cell r="H2514" t="str">
            <v xml:space="preserve">ANCHUI TINCAI SILK CO. LTD</v>
          </cell>
          <cell r="I2514" t="str">
            <v>BUMPER</v>
          </cell>
          <cell r="J2514" t="str">
            <v>BUMPER</v>
          </cell>
          <cell r="K2514">
            <v>120</v>
          </cell>
          <cell r="L2514">
            <v>3060</v>
          </cell>
          <cell r="M2514">
            <v>4590</v>
          </cell>
        </row>
        <row r="2515">
          <cell r="A2515">
            <v>13572</v>
          </cell>
          <cell r="B2515">
            <v>13572</v>
          </cell>
          <cell r="C2515" t="str">
            <v xml:space="preserve">IST (02-06) - GRILL</v>
          </cell>
          <cell r="D2515" t="str">
            <v>IST/02-GRL</v>
          </cell>
          <cell r="E2515" t="str">
            <v>TY40-0111</v>
          </cell>
          <cell r="G2515" t="str">
            <v>TOYOTA</v>
          </cell>
          <cell r="H2515" t="str">
            <v xml:space="preserve">ANCHUI TINCAI SILK CO. LTD</v>
          </cell>
          <cell r="I2515" t="str">
            <v>GRILL</v>
          </cell>
          <cell r="J2515" t="str">
            <v>GRILL</v>
          </cell>
          <cell r="K2515">
            <v>70</v>
          </cell>
          <cell r="L2515">
            <v>1627.5</v>
          </cell>
          <cell r="M2515">
            <v>2520</v>
          </cell>
        </row>
        <row r="2516">
          <cell r="A2516">
            <v>13573</v>
          </cell>
          <cell r="B2516">
            <v>13573</v>
          </cell>
          <cell r="C2516" t="str">
            <v xml:space="preserve">IST (02-06) - REAR BUMPER</v>
          </cell>
          <cell r="D2516" t="str">
            <v>IST/02-BPRR</v>
          </cell>
          <cell r="E2516" t="str">
            <v>TY40-0108</v>
          </cell>
          <cell r="G2516" t="str">
            <v>TOYOTA</v>
          </cell>
          <cell r="H2516" t="str">
            <v xml:space="preserve">ANCHUI TINCAI SILK CO. LTD</v>
          </cell>
          <cell r="I2516" t="str">
            <v>BUMPER</v>
          </cell>
          <cell r="J2516" t="str">
            <v>BUMPER</v>
          </cell>
          <cell r="K2516">
            <v>120</v>
          </cell>
          <cell r="L2516">
            <v>2700</v>
          </cell>
          <cell r="M2516">
            <v>4190</v>
          </cell>
        </row>
        <row r="2517">
          <cell r="A2517">
            <v>12885</v>
          </cell>
          <cell r="B2517" t="e">
            <v>#N/A</v>
          </cell>
          <cell r="C2517" t="str">
            <v xml:space="preserve">IST / URBAN CRUISER (08-) - FRONT LAMINATED WINDSCREEN (BROKEN)</v>
          </cell>
          <cell r="D2517" t="str">
            <v>SC20-LFW/B</v>
          </cell>
          <cell r="E2517" t="str">
            <v xml:space="preserve">1101608 LFW</v>
          </cell>
          <cell r="F2517" t="str">
            <v xml:space="preserve">IST / URBAN CRUISER (08-)</v>
          </cell>
          <cell r="G2517" t="str">
            <v>TOYOTA</v>
          </cell>
          <cell r="H2517" t="str">
            <v xml:space="preserve">ZHEJIANG DAKE SAFETY GLASS CO.,LTD</v>
          </cell>
          <cell r="I2517" t="str">
            <v>AUTOGLASS</v>
          </cell>
          <cell r="J2517" t="str">
            <v>AUTOGLASS</v>
          </cell>
          <cell r="K2517">
            <v>14.98</v>
          </cell>
          <cell r="L2517">
            <v>2215.54</v>
          </cell>
          <cell r="M2517">
            <v>3430</v>
          </cell>
        </row>
        <row r="2518">
          <cell r="A2518">
            <v>12779</v>
          </cell>
          <cell r="B2518">
            <v>12779</v>
          </cell>
          <cell r="C2518" t="str">
            <v xml:space="preserve">LAND ROVER / RANGE ROVER 4D UNTILITY (13-) - LAMINATED FRONT WINDSCREEN</v>
          </cell>
          <cell r="D2518" t="str">
            <v xml:space="preserve">RR-SPORT 2013</v>
          </cell>
          <cell r="E2518" t="str">
            <v xml:space="preserve">6901265 LFW</v>
          </cell>
          <cell r="F2518" t="str">
            <v xml:space="preserve">LAND ROVER / RANGE ROVER 4D UNTILITY (13-)</v>
          </cell>
          <cell r="G2518" t="str">
            <v>TOYOTA</v>
          </cell>
          <cell r="H2518" t="str">
            <v xml:space="preserve">ZHEJIANG DAKE SAFETY GLASS CO.,LTD</v>
          </cell>
          <cell r="I2518" t="str">
            <v>AUTOGLASS</v>
          </cell>
          <cell r="J2518" t="str">
            <v>AUTOGLASS</v>
          </cell>
          <cell r="K2518">
            <v>23.87</v>
          </cell>
          <cell r="L2518">
            <v>3</v>
          </cell>
          <cell r="M2518">
            <v>4800</v>
          </cell>
        </row>
        <row r="2519">
          <cell r="A2519">
            <v>10748</v>
          </cell>
          <cell r="B2519">
            <v>10748</v>
          </cell>
          <cell r="C2519" t="str">
            <v xml:space="preserve">LANDCRUISER FJ100 (01-04) - BACK LAMP - LH</v>
          </cell>
          <cell r="D2519" t="str">
            <v>FJ100/01-BALA-LH</v>
          </cell>
          <cell r="E2519" t="str">
            <v>TY07-1702B</v>
          </cell>
          <cell r="G2519" t="str">
            <v>TOYOTA</v>
          </cell>
          <cell r="H2519" t="str">
            <v xml:space="preserve">ANCHUI TINCAI SILK CO. LTD</v>
          </cell>
          <cell r="I2519" t="str">
            <v xml:space="preserve">BACK LAMP</v>
          </cell>
          <cell r="J2519" t="str">
            <v xml:space="preserve">BACK LAMP</v>
          </cell>
          <cell r="K2519">
            <v>9.52</v>
          </cell>
          <cell r="L2519">
            <v>1488</v>
          </cell>
          <cell r="M2519">
            <v>2310</v>
          </cell>
        </row>
        <row r="2520">
          <cell r="A2520">
            <v>10747</v>
          </cell>
          <cell r="B2520">
            <v>10747</v>
          </cell>
          <cell r="C2520" t="str">
            <v xml:space="preserve">LANDCRUISER FJ100 (01-04) - BACK LAMP - RH</v>
          </cell>
          <cell r="D2520" t="str">
            <v>FJ100/01-BALA-RH</v>
          </cell>
          <cell r="E2520" t="str">
            <v>TY07-1702B</v>
          </cell>
          <cell r="G2520" t="str">
            <v>TOYOTA</v>
          </cell>
          <cell r="H2520" t="str">
            <v xml:space="preserve">ANCHUI TINCAI SILK CO. LTD</v>
          </cell>
          <cell r="I2520" t="str">
            <v xml:space="preserve">BACK LAMP</v>
          </cell>
          <cell r="J2520" t="str">
            <v xml:space="preserve">BACK LAMP</v>
          </cell>
          <cell r="K2520">
            <v>9.52</v>
          </cell>
          <cell r="L2520">
            <v>1488</v>
          </cell>
          <cell r="M2520">
            <v>2310</v>
          </cell>
        </row>
        <row r="2521">
          <cell r="A2521">
            <v>10743</v>
          </cell>
          <cell r="B2521">
            <v>10743</v>
          </cell>
          <cell r="C2521" t="str">
            <v xml:space="preserve">LANDCRUISER FJ100 (01-04) - CORNER LAMP - LH</v>
          </cell>
          <cell r="D2521" t="str">
            <v>FJ100/01-CLA-LH</v>
          </cell>
          <cell r="E2521" t="str">
            <v>TY07-1703</v>
          </cell>
          <cell r="G2521" t="str">
            <v>TOYOTA</v>
          </cell>
          <cell r="H2521" t="str">
            <v xml:space="preserve">ANCHUI TINCAI SILK CO. LTD</v>
          </cell>
          <cell r="I2521" t="str">
            <v xml:space="preserve">CORNER LAMP</v>
          </cell>
          <cell r="J2521" t="str">
            <v xml:space="preserve">CORNER LAMP</v>
          </cell>
          <cell r="K2521">
            <v>3.64</v>
          </cell>
          <cell r="L2521">
            <v>569</v>
          </cell>
          <cell r="M2521">
            <v>880</v>
          </cell>
        </row>
        <row r="2522">
          <cell r="A2522">
            <v>10742</v>
          </cell>
          <cell r="B2522">
            <v>10742</v>
          </cell>
          <cell r="C2522" t="str">
            <v xml:space="preserve">LANDCRUISER FJ100 (01-04) - CORNER LAMP - RH</v>
          </cell>
          <cell r="D2522" t="str">
            <v>FJ100/01-CLA-RH</v>
          </cell>
          <cell r="E2522" t="str">
            <v>TY07-1703</v>
          </cell>
          <cell r="G2522" t="str">
            <v>TOYOTA</v>
          </cell>
          <cell r="H2522" t="str">
            <v xml:space="preserve">ANCHUI TINCAI SILK CO. LTD</v>
          </cell>
          <cell r="I2522" t="str">
            <v xml:space="preserve">CORNER LAMP</v>
          </cell>
          <cell r="J2522" t="str">
            <v xml:space="preserve">CORNER LAMP</v>
          </cell>
          <cell r="K2522">
            <v>3.64</v>
          </cell>
          <cell r="L2522">
            <v>569</v>
          </cell>
          <cell r="M2522">
            <v>880</v>
          </cell>
        </row>
        <row r="2523">
          <cell r="A2523">
            <v>10741</v>
          </cell>
          <cell r="B2523">
            <v>10741</v>
          </cell>
          <cell r="C2523" t="str">
            <v xml:space="preserve">LANDCRUISER FJ100 (01-04) - HEAD LAMP - LH</v>
          </cell>
          <cell r="D2523" t="str">
            <v>FJ100/01-HLA-LH</v>
          </cell>
          <cell r="E2523" t="str">
            <v>TY07-1701</v>
          </cell>
          <cell r="G2523" t="str">
            <v>TOYOTA</v>
          </cell>
          <cell r="H2523" t="str">
            <v xml:space="preserve">ANCHUI TINCAI SILK CO. LTD</v>
          </cell>
          <cell r="I2523" t="str">
            <v xml:space="preserve">HEAD LAMP</v>
          </cell>
          <cell r="J2523" t="str">
            <v xml:space="preserve">HEAD LAMP</v>
          </cell>
          <cell r="K2523">
            <v>19.98</v>
          </cell>
          <cell r="L2523">
            <v>3123</v>
          </cell>
          <cell r="M2523">
            <v>4840</v>
          </cell>
        </row>
        <row r="2524">
          <cell r="A2524">
            <v>10740</v>
          </cell>
          <cell r="B2524">
            <v>10740</v>
          </cell>
          <cell r="C2524" t="str">
            <v xml:space="preserve">LANDCRUISER FJ100 (01-04) - HEAD LAMP - RH</v>
          </cell>
          <cell r="D2524" t="str">
            <v>FJ100/01-HLA-RH</v>
          </cell>
          <cell r="E2524" t="str">
            <v>TY07-1701</v>
          </cell>
          <cell r="G2524" t="str">
            <v>TOYOTA</v>
          </cell>
          <cell r="H2524" t="str">
            <v xml:space="preserve">ANCHUI TINCAI SILK CO. LTD</v>
          </cell>
          <cell r="I2524" t="str">
            <v xml:space="preserve">HEAD LAMP</v>
          </cell>
          <cell r="J2524" t="str">
            <v xml:space="preserve">HEAD LAMP</v>
          </cell>
          <cell r="K2524">
            <v>19.98</v>
          </cell>
          <cell r="L2524">
            <v>3123</v>
          </cell>
          <cell r="M2524">
            <v>4840</v>
          </cell>
        </row>
        <row r="2525">
          <cell r="A2525">
            <v>10744</v>
          </cell>
          <cell r="B2525">
            <v>10744</v>
          </cell>
          <cell r="C2525" t="str">
            <v xml:space="preserve">LANDCRUISER FJ100 (01-04) - SIDE LAMP</v>
          </cell>
          <cell r="D2525" t="str">
            <v>FJ100/01-SLA</v>
          </cell>
          <cell r="E2525" t="str">
            <v>TY07-1606</v>
          </cell>
          <cell r="G2525" t="str">
            <v>TOYOTA</v>
          </cell>
          <cell r="H2525" t="str">
            <v xml:space="preserve">ANCHUI TINCAI SILK CO. LTD</v>
          </cell>
          <cell r="I2525" t="str">
            <v xml:space="preserve">SIDE LAMPS &amp; LOGO</v>
          </cell>
          <cell r="J2525" t="str">
            <v xml:space="preserve">SIDE LAMPS &amp; LOGO</v>
          </cell>
          <cell r="K2525">
            <v>6.1</v>
          </cell>
          <cell r="L2525">
            <v>137</v>
          </cell>
          <cell r="M2525">
            <v>210</v>
          </cell>
        </row>
        <row r="2526">
          <cell r="A2526">
            <v>10746</v>
          </cell>
          <cell r="B2526" t="e">
            <v>#N/A</v>
          </cell>
          <cell r="C2526" t="str">
            <v xml:space="preserve">LANDCRUISER FJ100 (01-04) - TAIL LAMP - LH</v>
          </cell>
          <cell r="D2526" t="str">
            <v>FJ100/01-TLA-LH</v>
          </cell>
          <cell r="E2526" t="str">
            <v>TY07-1702</v>
          </cell>
          <cell r="G2526" t="str">
            <v>TOYOTA</v>
          </cell>
          <cell r="H2526" t="str">
            <v xml:space="preserve">ANCHUI TINCAI SILK CO. LTD</v>
          </cell>
          <cell r="I2526" t="str">
            <v xml:space="preserve">TAIL LAMP</v>
          </cell>
          <cell r="J2526" t="str">
            <v xml:space="preserve">TAIL LAMP</v>
          </cell>
          <cell r="K2526">
            <v>11.11</v>
          </cell>
          <cell r="L2526">
            <v>1736</v>
          </cell>
          <cell r="M2526">
            <v>2690</v>
          </cell>
        </row>
        <row r="2527">
          <cell r="A2527">
            <v>10745</v>
          </cell>
          <cell r="B2527" t="e">
            <v>#N/A</v>
          </cell>
          <cell r="C2527" t="str">
            <v xml:space="preserve">LANDCRUISER FJ100 (01-04) - TAIL LAMP - RH</v>
          </cell>
          <cell r="D2527" t="str">
            <v>FJ100/01-TLA-RH</v>
          </cell>
          <cell r="E2527" t="str">
            <v>TY07-1702</v>
          </cell>
          <cell r="G2527" t="str">
            <v>TOYOTA</v>
          </cell>
          <cell r="H2527" t="str">
            <v xml:space="preserve">ANCHUI TINCAI SILK CO. LTD</v>
          </cell>
          <cell r="I2527" t="str">
            <v xml:space="preserve">TAIL LAMP</v>
          </cell>
          <cell r="J2527" t="str">
            <v xml:space="preserve">TAIL LAMP</v>
          </cell>
          <cell r="K2527">
            <v>11.11</v>
          </cell>
          <cell r="L2527">
            <v>1736</v>
          </cell>
          <cell r="M2527">
            <v>2690</v>
          </cell>
        </row>
        <row r="2528">
          <cell r="A2528">
            <v>10758</v>
          </cell>
          <cell r="B2528" t="e">
            <v>#N/A</v>
          </cell>
          <cell r="C2528" t="str">
            <v xml:space="preserve">LANDCRUISER FJ100 (05-06) - BACK LAMP - LH</v>
          </cell>
          <cell r="D2528" t="str">
            <v>FJ100/05-BALA-LH</v>
          </cell>
          <cell r="E2528" t="str">
            <v>TY07-1902B</v>
          </cell>
          <cell r="G2528" t="str">
            <v>TOYOTA</v>
          </cell>
          <cell r="H2528" t="str">
            <v xml:space="preserve">ANCHUI TINCAI SILK CO. LTD</v>
          </cell>
          <cell r="I2528" t="str">
            <v xml:space="preserve">BACK LAMP</v>
          </cell>
          <cell r="J2528" t="str">
            <v xml:space="preserve">BACK LAMP</v>
          </cell>
          <cell r="K2528">
            <v>23</v>
          </cell>
          <cell r="L2528">
            <v>3595</v>
          </cell>
          <cell r="M2528">
            <v>5570</v>
          </cell>
        </row>
        <row r="2529">
          <cell r="A2529">
            <v>10757</v>
          </cell>
          <cell r="B2529" t="e">
            <v>#N/A</v>
          </cell>
          <cell r="C2529" t="str">
            <v xml:space="preserve">LANDCRUISER FJ100 (05-06) - BACK LAMP - RH</v>
          </cell>
          <cell r="D2529" t="str">
            <v>FJ100/05-BALA-RH</v>
          </cell>
          <cell r="E2529" t="str">
            <v>TY07-1902B</v>
          </cell>
          <cell r="G2529" t="str">
            <v>TOYOTA</v>
          </cell>
          <cell r="H2529" t="str">
            <v xml:space="preserve">ANCHUI TINCAI SILK CO. LTD</v>
          </cell>
          <cell r="I2529" t="str">
            <v xml:space="preserve">BACK LAMP</v>
          </cell>
          <cell r="J2529" t="str">
            <v xml:space="preserve">BACK LAMP</v>
          </cell>
          <cell r="K2529">
            <v>23</v>
          </cell>
          <cell r="L2529">
            <v>3595</v>
          </cell>
          <cell r="M2529">
            <v>5570</v>
          </cell>
        </row>
        <row r="2530">
          <cell r="A2530">
            <v>12672</v>
          </cell>
          <cell r="B2530">
            <v>12672</v>
          </cell>
          <cell r="C2530" t="str">
            <v xml:space="preserve">LANDCRUISER FJ100 (05-06) - FRONT GRILL (CHROME)</v>
          </cell>
          <cell r="D2530" t="str">
            <v>FJ100/05-GRIL-C</v>
          </cell>
          <cell r="E2530" t="str">
            <v>TY07-1911B</v>
          </cell>
          <cell r="G2530" t="str">
            <v>TOYOTA</v>
          </cell>
          <cell r="H2530" t="str">
            <v xml:space="preserve">ANCHUI TINCAI SILK CO. LTD</v>
          </cell>
          <cell r="I2530" t="str">
            <v>GRILL</v>
          </cell>
          <cell r="J2530" t="str">
            <v>GRILL</v>
          </cell>
          <cell r="K2530">
            <v>25.3</v>
          </cell>
          <cell r="L2530">
            <v>3954</v>
          </cell>
          <cell r="M2530">
            <v>6130</v>
          </cell>
        </row>
        <row r="2531">
          <cell r="A2531">
            <v>12673</v>
          </cell>
          <cell r="B2531">
            <v>12673</v>
          </cell>
          <cell r="C2531" t="str">
            <v xml:space="preserve">LANDCRUISER FJ100 (05-06) - FRONT GRILL (SILVER)</v>
          </cell>
          <cell r="D2531" t="str">
            <v>FJ100/05-GRIL-S</v>
          </cell>
          <cell r="E2531" t="str">
            <v>TY07-1911A</v>
          </cell>
          <cell r="G2531" t="str">
            <v>TOYOTA</v>
          </cell>
          <cell r="H2531" t="str">
            <v xml:space="preserve">ANCHUI TINCAI SILK CO. LTD</v>
          </cell>
          <cell r="I2531" t="str">
            <v>GRILL</v>
          </cell>
          <cell r="J2531" t="str">
            <v>GRILL</v>
          </cell>
          <cell r="K2531">
            <v>25.3</v>
          </cell>
          <cell r="L2531">
            <v>3954</v>
          </cell>
          <cell r="M2531">
            <v>6130</v>
          </cell>
        </row>
        <row r="2532">
          <cell r="A2532">
            <v>10754</v>
          </cell>
          <cell r="B2532">
            <v>10754</v>
          </cell>
          <cell r="C2532" t="str">
            <v xml:space="preserve">LANDCRUISER FJ100 (05-06) - HEAD LAMP - LH</v>
          </cell>
          <cell r="D2532" t="str">
            <v>FJ100/05-HLA-LH</v>
          </cell>
          <cell r="E2532" t="str">
            <v>TY07-1901</v>
          </cell>
          <cell r="G2532" t="str">
            <v>TOYOTA</v>
          </cell>
          <cell r="H2532" t="str">
            <v xml:space="preserve">ANCHUI TINCAI SILK CO. LTD</v>
          </cell>
          <cell r="I2532" t="str">
            <v xml:space="preserve">HEAD LAMP</v>
          </cell>
          <cell r="J2532" t="str">
            <v xml:space="preserve">HEAD LAMP</v>
          </cell>
          <cell r="K2532">
            <v>135</v>
          </cell>
          <cell r="L2532">
            <v>3138.75</v>
          </cell>
          <cell r="M2532">
            <v>4870</v>
          </cell>
        </row>
        <row r="2533">
          <cell r="A2533">
            <v>10753</v>
          </cell>
          <cell r="B2533">
            <v>10753</v>
          </cell>
          <cell r="C2533" t="str">
            <v xml:space="preserve">LANDCRUISER FJ100 (05-06) - HEAD LAMP - RH</v>
          </cell>
          <cell r="D2533" t="str">
            <v>FJ100/05-HLA-RH</v>
          </cell>
          <cell r="E2533" t="str">
            <v>TY07-1901</v>
          </cell>
          <cell r="G2533" t="str">
            <v>TOYOTA</v>
          </cell>
          <cell r="H2533" t="str">
            <v xml:space="preserve">ANCHUI TINCAI SILK CO. LTD</v>
          </cell>
          <cell r="I2533" t="str">
            <v xml:space="preserve">HEAD LAMP</v>
          </cell>
          <cell r="J2533" t="str">
            <v xml:space="preserve">HEAD LAMP</v>
          </cell>
          <cell r="K2533">
            <v>135</v>
          </cell>
          <cell r="L2533">
            <v>3138.75</v>
          </cell>
          <cell r="M2533">
            <v>4870</v>
          </cell>
        </row>
        <row r="2534">
          <cell r="A2534">
            <v>10751</v>
          </cell>
          <cell r="B2534">
            <v>10751</v>
          </cell>
          <cell r="C2534" t="str">
            <v xml:space="preserve">LANDCRUISER FJ100 (05-06) - HEAD LAMP (WITH XENON) - LH</v>
          </cell>
          <cell r="D2534" t="str">
            <v>FJ100/05-HLAX-LH</v>
          </cell>
          <cell r="E2534" t="str">
            <v>TY07-1911A</v>
          </cell>
          <cell r="G2534" t="str">
            <v>TOYOTA</v>
          </cell>
          <cell r="H2534" t="str">
            <v xml:space="preserve">ANCHUI TINCAI SILK CO. LTD</v>
          </cell>
          <cell r="I2534" t="str">
            <v xml:space="preserve">HEAD LAMP</v>
          </cell>
          <cell r="J2534" t="str">
            <v xml:space="preserve">HEAD LAMP</v>
          </cell>
          <cell r="K2534">
            <v>29</v>
          </cell>
          <cell r="L2534">
            <v>4533</v>
          </cell>
          <cell r="M2534">
            <v>7030</v>
          </cell>
        </row>
        <row r="2535">
          <cell r="A2535">
            <v>10752</v>
          </cell>
          <cell r="B2535">
            <v>10752</v>
          </cell>
          <cell r="C2535" t="str">
            <v xml:space="preserve">LANDCRUISER FJ100 (05-06) - HEAD LAMP (WITH XENON) - LH</v>
          </cell>
          <cell r="D2535" t="str">
            <v>FJ100/05-HLAX-LH</v>
          </cell>
          <cell r="E2535" t="str">
            <v>TY07-1901B</v>
          </cell>
          <cell r="G2535" t="str">
            <v>TOYOTA</v>
          </cell>
          <cell r="H2535" t="str">
            <v xml:space="preserve">ANCHUI TINCAI SILK CO. LTD</v>
          </cell>
          <cell r="I2535" t="str">
            <v xml:space="preserve">HEAD LAMP</v>
          </cell>
          <cell r="J2535" t="str">
            <v xml:space="preserve">HEAD LAMP</v>
          </cell>
          <cell r="K2535">
            <v>29</v>
          </cell>
          <cell r="L2535">
            <v>4533</v>
          </cell>
          <cell r="M2535">
            <v>7030</v>
          </cell>
        </row>
        <row r="2536">
          <cell r="A2536">
            <v>10756</v>
          </cell>
          <cell r="B2536">
            <v>10756</v>
          </cell>
          <cell r="C2536" t="str">
            <v xml:space="preserve">LANDCRUISER FJ100 (05-06) - TAIL LAMP - LH</v>
          </cell>
          <cell r="D2536" t="str">
            <v>FJ100/05-TLA-LH</v>
          </cell>
          <cell r="E2536" t="str">
            <v>TY07-1902</v>
          </cell>
          <cell r="G2536" t="str">
            <v>TOYOTA</v>
          </cell>
          <cell r="H2536" t="str">
            <v xml:space="preserve">ANCHUI TINCAI SILK CO. LTD</v>
          </cell>
          <cell r="I2536" t="str">
            <v xml:space="preserve">TAIL LAMP</v>
          </cell>
          <cell r="J2536" t="str">
            <v xml:space="preserve">TAIL LAMP</v>
          </cell>
          <cell r="K2536">
            <v>22</v>
          </cell>
          <cell r="L2536">
            <v>3439</v>
          </cell>
          <cell r="M2536">
            <v>5330</v>
          </cell>
        </row>
        <row r="2537">
          <cell r="A2537">
            <v>10755</v>
          </cell>
          <cell r="B2537">
            <v>10755</v>
          </cell>
          <cell r="C2537" t="str">
            <v xml:space="preserve">LANDCRUISER FJ100 (05-06) - TAIL LAMP - RH</v>
          </cell>
          <cell r="D2537" t="str">
            <v>FJ100/05-TLA-RH</v>
          </cell>
          <cell r="E2537" t="str">
            <v>TY07-1902</v>
          </cell>
          <cell r="G2537" t="str">
            <v>TOYOTA</v>
          </cell>
          <cell r="H2537" t="str">
            <v xml:space="preserve">ANCHUI TINCAI SILK CO. LTD</v>
          </cell>
          <cell r="I2537" t="str">
            <v xml:space="preserve">TAIL LAMP</v>
          </cell>
          <cell r="J2537" t="str">
            <v xml:space="preserve">TAIL LAMP</v>
          </cell>
          <cell r="K2537">
            <v>22</v>
          </cell>
          <cell r="L2537">
            <v>4350</v>
          </cell>
          <cell r="M2537">
            <v>5330</v>
          </cell>
        </row>
        <row r="2538">
          <cell r="A2538">
            <v>10739</v>
          </cell>
          <cell r="B2538">
            <v>10739</v>
          </cell>
          <cell r="C2538" t="str">
            <v xml:space="preserve">LANDCRUISER FJ100 (98-00) - BACK LAMP - LH</v>
          </cell>
          <cell r="D2538" t="str">
            <v>FJ100/98-BALA-LH</v>
          </cell>
          <cell r="E2538" t="str">
            <v>TY07-1602B</v>
          </cell>
          <cell r="G2538" t="str">
            <v>TOYOTA</v>
          </cell>
          <cell r="H2538" t="str">
            <v xml:space="preserve">ANCHUI TINCAI SILK CO. LTD</v>
          </cell>
          <cell r="I2538" t="str">
            <v xml:space="preserve">BACK LAMP</v>
          </cell>
          <cell r="J2538" t="str">
            <v xml:space="preserve">BACK LAMP</v>
          </cell>
          <cell r="K2538">
            <v>8.73</v>
          </cell>
          <cell r="L2538">
            <v>1364</v>
          </cell>
          <cell r="M2538">
            <v>2110</v>
          </cell>
        </row>
        <row r="2539">
          <cell r="A2539">
            <v>10738</v>
          </cell>
          <cell r="B2539">
            <v>10738</v>
          </cell>
          <cell r="C2539" t="str">
            <v xml:space="preserve">LANDCRUISER FJ100 (98-00) - BACK LAMP - RH</v>
          </cell>
          <cell r="D2539" t="str">
            <v>FJ100/98-BALA-RH</v>
          </cell>
          <cell r="E2539" t="str">
            <v>TY07-1602B</v>
          </cell>
          <cell r="G2539" t="str">
            <v>TOYOTA</v>
          </cell>
          <cell r="H2539" t="str">
            <v xml:space="preserve">ANCHUI TINCAI SILK CO. LTD</v>
          </cell>
          <cell r="I2539" t="str">
            <v xml:space="preserve">BACK LAMP</v>
          </cell>
          <cell r="J2539" t="str">
            <v xml:space="preserve">BACK LAMP</v>
          </cell>
          <cell r="K2539">
            <v>8.73</v>
          </cell>
          <cell r="L2539">
            <v>1364</v>
          </cell>
          <cell r="M2539">
            <v>2110</v>
          </cell>
        </row>
        <row r="2540">
          <cell r="A2540">
            <v>10734</v>
          </cell>
          <cell r="B2540">
            <v>10734</v>
          </cell>
          <cell r="C2540" t="str">
            <v xml:space="preserve">LANDCRUISER FJ100 (98-00) - CORNER LAMP - LH</v>
          </cell>
          <cell r="D2540" t="str">
            <v>FJ100/98-CLA-LH</v>
          </cell>
          <cell r="E2540" t="str">
            <v>TY07-1603</v>
          </cell>
          <cell r="G2540" t="str">
            <v>TOYOTA</v>
          </cell>
          <cell r="H2540" t="str">
            <v xml:space="preserve">ANCHUI TINCAI SILK CO. LTD</v>
          </cell>
          <cell r="I2540" t="str">
            <v xml:space="preserve">CORNER LAMP</v>
          </cell>
          <cell r="J2540" t="str">
            <v xml:space="preserve">CORNER LAMP</v>
          </cell>
          <cell r="K2540">
            <v>4.4400000000000004</v>
          </cell>
          <cell r="L2540">
            <v>694</v>
          </cell>
          <cell r="M2540">
            <v>1080</v>
          </cell>
        </row>
        <row r="2541">
          <cell r="A2541">
            <v>10733</v>
          </cell>
          <cell r="B2541">
            <v>10733</v>
          </cell>
          <cell r="C2541" t="str">
            <v xml:space="preserve">LANDCRUISER FJ100 (98-00) - CORNER LAMP - RH</v>
          </cell>
          <cell r="D2541" t="str">
            <v>FJ100/98-CLA-RH</v>
          </cell>
          <cell r="E2541" t="str">
            <v>TY07-1603</v>
          </cell>
          <cell r="G2541" t="str">
            <v>TOYOTA</v>
          </cell>
          <cell r="H2541" t="str">
            <v xml:space="preserve">ANCHUI TINCAI SILK CO. LTD</v>
          </cell>
          <cell r="I2541" t="str">
            <v xml:space="preserve">CORNER LAMP</v>
          </cell>
          <cell r="J2541" t="str">
            <v xml:space="preserve">CORNER LAMP</v>
          </cell>
          <cell r="K2541">
            <v>4.4400000000000004</v>
          </cell>
          <cell r="L2541">
            <v>694</v>
          </cell>
          <cell r="M2541">
            <v>1080</v>
          </cell>
        </row>
        <row r="2542">
          <cell r="A2542">
            <v>10732</v>
          </cell>
          <cell r="B2542">
            <v>10732</v>
          </cell>
          <cell r="C2542" t="str">
            <v xml:space="preserve">LANDCRUISER FJ100 (98-00) - HEAD LAMP - LH</v>
          </cell>
          <cell r="D2542" t="str">
            <v>FJ100/98-HLA-LH</v>
          </cell>
          <cell r="E2542" t="str">
            <v>TY07-1601A</v>
          </cell>
          <cell r="G2542" t="str">
            <v>TOYOTA</v>
          </cell>
          <cell r="H2542" t="str">
            <v xml:space="preserve">ANCHUI TINCAI SILK CO. LTD</v>
          </cell>
          <cell r="I2542" t="str">
            <v xml:space="preserve">HEAD LAMP</v>
          </cell>
          <cell r="J2542" t="str">
            <v xml:space="preserve">HEAD LAMP</v>
          </cell>
          <cell r="K2542">
            <v>18</v>
          </cell>
          <cell r="L2542">
            <v>2813</v>
          </cell>
          <cell r="M2542">
            <v>4360</v>
          </cell>
        </row>
        <row r="2543">
          <cell r="A2543">
            <v>10731</v>
          </cell>
          <cell r="B2543">
            <v>10731</v>
          </cell>
          <cell r="C2543" t="str">
            <v xml:space="preserve">LANDCRUISER FJ100 (98-00) - HEAD LAMP - RH</v>
          </cell>
          <cell r="D2543" t="str">
            <v>FJ100/98-HLA-RH</v>
          </cell>
          <cell r="E2543" t="str">
            <v>TY07-1601A</v>
          </cell>
          <cell r="G2543" t="str">
            <v>TOYOTA</v>
          </cell>
          <cell r="H2543" t="str">
            <v xml:space="preserve">ANCHUI TINCAI SILK CO. LTD</v>
          </cell>
          <cell r="I2543" t="str">
            <v xml:space="preserve">HEAD LAMP</v>
          </cell>
          <cell r="J2543" t="str">
            <v xml:space="preserve">HEAD LAMP</v>
          </cell>
          <cell r="K2543">
            <v>18</v>
          </cell>
          <cell r="L2543">
            <v>2813</v>
          </cell>
          <cell r="M2543">
            <v>4360</v>
          </cell>
        </row>
        <row r="2544">
          <cell r="A2544">
            <v>10735</v>
          </cell>
          <cell r="B2544">
            <v>10735</v>
          </cell>
          <cell r="C2544" t="str">
            <v xml:space="preserve">LANDCRUISER FJ100 (98-00) - SIDE LAMP</v>
          </cell>
          <cell r="D2544" t="str">
            <v>FJ100/98-SLA</v>
          </cell>
          <cell r="E2544" t="str">
            <v>TY07-1906-Y</v>
          </cell>
          <cell r="G2544" t="str">
            <v>TOYOTA</v>
          </cell>
          <cell r="H2544" t="str">
            <v xml:space="preserve">ANCHUI TINCAI SILK CO. LTD</v>
          </cell>
          <cell r="I2544" t="str">
            <v xml:space="preserve">SIDE LAMPS &amp; LOGO</v>
          </cell>
          <cell r="J2544" t="str">
            <v xml:space="preserve">SIDE LAMPS &amp; LOGO</v>
          </cell>
          <cell r="K2544">
            <v>0.98</v>
          </cell>
          <cell r="L2544">
            <v>153</v>
          </cell>
          <cell r="M2544">
            <v>240</v>
          </cell>
        </row>
        <row r="2545">
          <cell r="A2545">
            <v>10737</v>
          </cell>
          <cell r="B2545">
            <v>10737</v>
          </cell>
          <cell r="C2545" t="str">
            <v xml:space="preserve">LANDCRUISER FJ100 (98-00) - TAIL LAMP - LH</v>
          </cell>
          <cell r="D2545" t="str">
            <v>FJ100/98-TLA-LH</v>
          </cell>
          <cell r="E2545" t="str">
            <v>TY07-1602</v>
          </cell>
          <cell r="G2545" t="str">
            <v>TOYOTA</v>
          </cell>
          <cell r="H2545" t="str">
            <v xml:space="preserve">ANCHUI TINCAI SILK CO. LTD</v>
          </cell>
          <cell r="I2545" t="str">
            <v xml:space="preserve">TAIL LAMP</v>
          </cell>
          <cell r="J2545" t="str">
            <v xml:space="preserve">TAIL LAMP</v>
          </cell>
          <cell r="K2545">
            <v>10.19</v>
          </cell>
          <cell r="L2545">
            <v>1593</v>
          </cell>
          <cell r="M2545">
            <v>2470</v>
          </cell>
        </row>
        <row r="2546">
          <cell r="A2546">
            <v>10736</v>
          </cell>
          <cell r="B2546">
            <v>10736</v>
          </cell>
          <cell r="C2546" t="str">
            <v xml:space="preserve">LANDCRUISER FJ100 (98-00) - TAIL LAMP - RH</v>
          </cell>
          <cell r="D2546" t="str">
            <v>FJ100/98-TLA-RH</v>
          </cell>
          <cell r="E2546" t="str">
            <v>TY07-1602</v>
          </cell>
          <cell r="G2546" t="str">
            <v>TOYOTA</v>
          </cell>
          <cell r="H2546" t="str">
            <v xml:space="preserve">ANCHUI TINCAI SILK CO. LTD</v>
          </cell>
          <cell r="I2546" t="str">
            <v xml:space="preserve">TAIL LAMP</v>
          </cell>
          <cell r="J2546" t="str">
            <v xml:space="preserve">TAIL LAMP</v>
          </cell>
          <cell r="K2546">
            <v>10.19</v>
          </cell>
          <cell r="L2546">
            <v>1593</v>
          </cell>
          <cell r="M2546">
            <v>2470</v>
          </cell>
        </row>
        <row r="2547">
          <cell r="A2547">
            <v>10750</v>
          </cell>
          <cell r="B2547">
            <v>10750</v>
          </cell>
          <cell r="C2547" t="str">
            <v xml:space="preserve">LANDCRUISER FJ100 (98-06) - FOG LAMP - LH</v>
          </cell>
          <cell r="D2547" t="str">
            <v>FJ100/01-FLA-LH</v>
          </cell>
          <cell r="E2547" t="str">
            <v>TY07-1604</v>
          </cell>
          <cell r="G2547" t="str">
            <v>TOYOTA</v>
          </cell>
          <cell r="H2547" t="str">
            <v xml:space="preserve">ANCHUI TINCAI SILK CO. LTD</v>
          </cell>
          <cell r="I2547" t="str">
            <v xml:space="preserve">FOG LAMP</v>
          </cell>
          <cell r="J2547" t="str">
            <v xml:space="preserve">FOG LAMP</v>
          </cell>
          <cell r="K2547">
            <v>28</v>
          </cell>
          <cell r="L2547">
            <v>762</v>
          </cell>
          <cell r="M2547">
            <v>1140</v>
          </cell>
        </row>
        <row r="2548">
          <cell r="A2548">
            <v>10749</v>
          </cell>
          <cell r="B2548" t="e">
            <v>#N/A</v>
          </cell>
          <cell r="C2548" t="str">
            <v xml:space="preserve">LANDCRUISER FJ100 (98-06) - FOG LAMP - RH</v>
          </cell>
          <cell r="D2548" t="str">
            <v>FJ100/01-FLA-RH</v>
          </cell>
          <cell r="E2548" t="str">
            <v>TY07-1604</v>
          </cell>
          <cell r="G2548" t="str">
            <v>TOYOTA</v>
          </cell>
          <cell r="H2548" t="str">
            <v xml:space="preserve">ANCHUI TINCAI SILK CO. LTD</v>
          </cell>
          <cell r="I2548" t="str">
            <v xml:space="preserve">FOG LAMP</v>
          </cell>
          <cell r="J2548" t="str">
            <v xml:space="preserve">FOG LAMP</v>
          </cell>
          <cell r="K2548">
            <v>28</v>
          </cell>
          <cell r="L2548">
            <v>762</v>
          </cell>
          <cell r="M2548">
            <v>1140</v>
          </cell>
        </row>
        <row r="2549">
          <cell r="A2549">
            <v>10759</v>
          </cell>
          <cell r="B2549">
            <v>10759</v>
          </cell>
          <cell r="C2549" t="str">
            <v xml:space="preserve">LANDCRUISER FJ100 (98-06) - FRONT BUMPER</v>
          </cell>
          <cell r="D2549" t="str">
            <v>FJ100-BPRF</v>
          </cell>
          <cell r="E2549" t="str">
            <v>TY07-1907</v>
          </cell>
          <cell r="G2549" t="str">
            <v>TOYOTA</v>
          </cell>
          <cell r="H2549" t="str">
            <v xml:space="preserve">ANCHUI TINCAI SILK CO. LTD</v>
          </cell>
          <cell r="I2549" t="str">
            <v>BUMPER</v>
          </cell>
          <cell r="J2549" t="str">
            <v>BUMPER</v>
          </cell>
          <cell r="K2549">
            <v>19</v>
          </cell>
          <cell r="L2549">
            <v>2970</v>
          </cell>
          <cell r="M2549">
            <v>4600</v>
          </cell>
        </row>
        <row r="2550">
          <cell r="A2550">
            <v>12671</v>
          </cell>
          <cell r="B2550">
            <v>12671</v>
          </cell>
          <cell r="C2550" t="str">
            <v xml:space="preserve">LANDCRUISER FJ100 (98-06) - REAR BUMPER</v>
          </cell>
          <cell r="D2550" t="str">
            <v>FJ100-BPRR</v>
          </cell>
          <cell r="E2550" t="str">
            <v>TY07-1608</v>
          </cell>
          <cell r="G2550" t="str">
            <v>TOYOTA</v>
          </cell>
          <cell r="H2550" t="str">
            <v xml:space="preserve">ANCHUI TINCAI SILK CO. LTD</v>
          </cell>
          <cell r="I2550" t="str">
            <v>BUMPER</v>
          </cell>
          <cell r="J2550" t="str">
            <v>BUMPER</v>
          </cell>
          <cell r="K2550">
            <v>18.100000000000001</v>
          </cell>
          <cell r="L2550">
            <v>2829</v>
          </cell>
          <cell r="M2550">
            <v>4380</v>
          </cell>
        </row>
        <row r="2551">
          <cell r="A2551">
            <v>13666</v>
          </cell>
          <cell r="B2551" t="e">
            <v>#N/A</v>
          </cell>
          <cell r="C2551" t="str">
            <v xml:space="preserve">LANDCRUISER FJ100 (98-06) - SIDE MIRROR (ELECTRIC-CHROME) - LH</v>
          </cell>
          <cell r="D2551" t="str">
            <v>FJ100-SMEC-LH</v>
          </cell>
          <cell r="E2551" t="str">
            <v>H-0080</v>
          </cell>
          <cell r="G2551" t="str">
            <v>TOYOTA</v>
          </cell>
          <cell r="H2551" t="str">
            <v xml:space="preserve">RUIAN MEILIHUA CAR MIRROR CO.,LTD</v>
          </cell>
          <cell r="I2551" t="str">
            <v xml:space="preserve">SIDE MIRROR</v>
          </cell>
          <cell r="J2551" t="str">
            <v xml:space="preserve">SIDE MIRROR</v>
          </cell>
          <cell r="K2551">
            <v>11.28</v>
          </cell>
          <cell r="L2551">
            <v>1763</v>
          </cell>
          <cell r="M2551">
            <v>2730</v>
          </cell>
        </row>
        <row r="2552">
          <cell r="A2552">
            <v>13665</v>
          </cell>
          <cell r="B2552" t="e">
            <v>#N/A</v>
          </cell>
          <cell r="C2552" t="str">
            <v xml:space="preserve">LANDCRUISER FJ100 (98-06) - SIDE MIRROR (ELECTRIC-CHROME) - RH</v>
          </cell>
          <cell r="D2552" t="str">
            <v>FJ100-SMEC-RH</v>
          </cell>
          <cell r="E2552" t="str">
            <v>H-0080</v>
          </cell>
          <cell r="G2552" t="str">
            <v>TOYOTA</v>
          </cell>
          <cell r="H2552" t="str">
            <v xml:space="preserve">RUIAN MEILIHUA CAR MIRROR CO.,LTD</v>
          </cell>
          <cell r="I2552" t="str">
            <v xml:space="preserve">SIDE MIRROR</v>
          </cell>
          <cell r="J2552" t="str">
            <v xml:space="preserve">SIDE MIRROR</v>
          </cell>
          <cell r="K2552">
            <v>11.28</v>
          </cell>
          <cell r="L2552">
            <v>1763</v>
          </cell>
          <cell r="M2552">
            <v>2730</v>
          </cell>
        </row>
        <row r="2553">
          <cell r="A2553">
            <v>10767</v>
          </cell>
          <cell r="B2553">
            <v>10767</v>
          </cell>
          <cell r="C2553" t="str">
            <v xml:space="preserve">LANDCRUISER FJ200 (07-11)  - BACK LAMP - LH</v>
          </cell>
          <cell r="D2553" t="str">
            <v>FJ200/07-BALA-LH</v>
          </cell>
          <cell r="E2553" t="str">
            <v>TY07-2302B</v>
          </cell>
          <cell r="G2553" t="str">
            <v>TOYOTA</v>
          </cell>
          <cell r="H2553" t="str">
            <v xml:space="preserve">ANCHUI TINCAI SILK CO. LTD</v>
          </cell>
          <cell r="I2553" t="str">
            <v xml:space="preserve">BACK LAMP</v>
          </cell>
          <cell r="J2553" t="str">
            <v xml:space="preserve">BACK LAMP</v>
          </cell>
          <cell r="K2553">
            <v>8.73</v>
          </cell>
          <cell r="L2553">
            <v>1364</v>
          </cell>
          <cell r="M2553">
            <v>2110</v>
          </cell>
        </row>
        <row r="2554">
          <cell r="A2554">
            <v>10766</v>
          </cell>
          <cell r="B2554">
            <v>10766</v>
          </cell>
          <cell r="C2554" t="str">
            <v xml:space="preserve">LANDCRUISER FJ200 (07-11)  - BACK LAMP - RH</v>
          </cell>
          <cell r="D2554" t="str">
            <v>FJ200/07-BALA-RH</v>
          </cell>
          <cell r="E2554" t="str">
            <v>TY07-2302B</v>
          </cell>
          <cell r="G2554" t="str">
            <v>TOYOTA</v>
          </cell>
          <cell r="H2554" t="str">
            <v xml:space="preserve">ANCHUI TINCAI SILK CO. LTD</v>
          </cell>
          <cell r="I2554" t="str">
            <v xml:space="preserve">BACK LAMP</v>
          </cell>
          <cell r="J2554" t="str">
            <v xml:space="preserve">BACK LAMP</v>
          </cell>
          <cell r="K2554">
            <v>8.73</v>
          </cell>
          <cell r="L2554">
            <v>1364</v>
          </cell>
          <cell r="M2554">
            <v>2110</v>
          </cell>
        </row>
        <row r="2555">
          <cell r="A2555">
            <v>10762</v>
          </cell>
          <cell r="B2555">
            <v>10762</v>
          </cell>
          <cell r="C2555" t="str">
            <v xml:space="preserve">LANDCRUISER FJ200 (07-11)  - FOG LAMP - RH</v>
          </cell>
          <cell r="D2555" t="str">
            <v>FJ200/07-FLA-RH</v>
          </cell>
          <cell r="E2555" t="str">
            <v>TY07-2304</v>
          </cell>
          <cell r="G2555" t="str">
            <v>TOYOTA</v>
          </cell>
          <cell r="H2555" t="str">
            <v xml:space="preserve">ANCHUI TINCAI SILK CO. LTD</v>
          </cell>
          <cell r="I2555" t="str">
            <v xml:space="preserve">FOG LAMP</v>
          </cell>
          <cell r="J2555" t="str">
            <v xml:space="preserve">FOG LAMP</v>
          </cell>
          <cell r="K2555">
            <v>4.5999999999999996</v>
          </cell>
          <cell r="L2555">
            <v>719</v>
          </cell>
          <cell r="M2555">
            <v>1110</v>
          </cell>
        </row>
        <row r="2556">
          <cell r="A2556">
            <v>10770</v>
          </cell>
          <cell r="B2556">
            <v>10770</v>
          </cell>
          <cell r="C2556" t="str">
            <v xml:space="preserve">LANDCRUISER FJ200 (07-11)  - FRONT BUMPER</v>
          </cell>
          <cell r="D2556" t="str">
            <v>FJ200/07-BPRF</v>
          </cell>
          <cell r="E2556" t="str">
            <v>TY07-2307</v>
          </cell>
          <cell r="G2556" t="str">
            <v>TOYOTA</v>
          </cell>
          <cell r="H2556" t="str">
            <v xml:space="preserve">ANCHUI TINCAI SILK CO. LTD</v>
          </cell>
          <cell r="I2556" t="str">
            <v>BUMPER</v>
          </cell>
          <cell r="J2556" t="str">
            <v>BUMPER</v>
          </cell>
          <cell r="K2556">
            <v>23.44</v>
          </cell>
          <cell r="L2556">
            <v>3664</v>
          </cell>
          <cell r="M2556">
            <v>5680</v>
          </cell>
        </row>
        <row r="2557">
          <cell r="A2557">
            <v>10771</v>
          </cell>
          <cell r="B2557" t="e">
            <v>#N/A</v>
          </cell>
          <cell r="C2557" t="str">
            <v xml:space="preserve">LANDCRUISER FJ200 (07-11)  - FRONT BUMPER GUARD ASSY</v>
          </cell>
          <cell r="D2557" t="str">
            <v>FJ200/07-FBGA</v>
          </cell>
          <cell r="E2557" t="str">
            <v>TY07-2307B</v>
          </cell>
          <cell r="G2557" t="str">
            <v>TOYOTA</v>
          </cell>
          <cell r="H2557" t="str">
            <v xml:space="preserve">ANCHUI TINCAI SILK CO. LTD</v>
          </cell>
          <cell r="I2557" t="str">
            <v>BUMPER</v>
          </cell>
          <cell r="J2557" t="str">
            <v>BUMPER</v>
          </cell>
          <cell r="K2557">
            <v>67.45</v>
          </cell>
          <cell r="L2557">
            <v>10542</v>
          </cell>
          <cell r="M2557">
            <v>16340</v>
          </cell>
        </row>
        <row r="2558">
          <cell r="A2558">
            <v>10772</v>
          </cell>
          <cell r="B2558">
            <v>10772</v>
          </cell>
          <cell r="C2558" t="str">
            <v xml:space="preserve">LANDCRUISER FJ200 (07-11)  - REAR BUMPER</v>
          </cell>
          <cell r="D2558" t="str">
            <v>FJ200/07-BPRR</v>
          </cell>
          <cell r="E2558" t="str">
            <v>TY07-2308</v>
          </cell>
          <cell r="G2558" t="str">
            <v>TOYOTA</v>
          </cell>
          <cell r="H2558" t="str">
            <v xml:space="preserve">ANCHUI TINCAI SILK CO. LTD</v>
          </cell>
          <cell r="I2558" t="str">
            <v>BUMPER</v>
          </cell>
          <cell r="J2558" t="str">
            <v>BUMPER</v>
          </cell>
          <cell r="K2558">
            <v>24.69</v>
          </cell>
          <cell r="L2558">
            <v>3859</v>
          </cell>
          <cell r="M2558">
            <v>5980</v>
          </cell>
        </row>
        <row r="2559">
          <cell r="A2559">
            <v>10769</v>
          </cell>
          <cell r="B2559">
            <v>10769</v>
          </cell>
          <cell r="C2559" t="str">
            <v xml:space="preserve">LANDCRUISER FJ200 (07-11)  - REAR BUMPER REFLECTOR - LH</v>
          </cell>
          <cell r="D2559" t="str">
            <v>FJ200/07-RBR-LH</v>
          </cell>
          <cell r="E2559" t="str">
            <v>TY07-2305</v>
          </cell>
          <cell r="G2559" t="str">
            <v>TOYOTA</v>
          </cell>
          <cell r="H2559" t="str">
            <v xml:space="preserve">ANCHUI TINCAI SILK CO. LTD</v>
          </cell>
          <cell r="I2559" t="str">
            <v>REFLECTORS</v>
          </cell>
          <cell r="J2559" t="str">
            <v>REFLECTORS</v>
          </cell>
          <cell r="K2559">
            <v>2</v>
          </cell>
          <cell r="L2559">
            <v>313</v>
          </cell>
          <cell r="M2559">
            <v>480</v>
          </cell>
        </row>
        <row r="2560">
          <cell r="A2560">
            <v>10768</v>
          </cell>
          <cell r="B2560">
            <v>10768</v>
          </cell>
          <cell r="C2560" t="str">
            <v xml:space="preserve">LANDCRUISER FJ200 (07-11)  - REAR BUMPER REFLECTOR - RH</v>
          </cell>
          <cell r="D2560" t="str">
            <v>FJ200/07-RBR-RH</v>
          </cell>
          <cell r="E2560" t="str">
            <v>TY07-2305</v>
          </cell>
          <cell r="G2560" t="str">
            <v>TOYOTA</v>
          </cell>
          <cell r="H2560" t="str">
            <v xml:space="preserve">ANCHUI TINCAI SILK CO. LTD</v>
          </cell>
          <cell r="I2560" t="str">
            <v>REFLECTORS</v>
          </cell>
          <cell r="J2560" t="str">
            <v>REFLECTORS</v>
          </cell>
          <cell r="K2560">
            <v>2</v>
          </cell>
          <cell r="L2560">
            <v>313</v>
          </cell>
          <cell r="M2560">
            <v>480</v>
          </cell>
        </row>
        <row r="2561">
          <cell r="A2561">
            <v>10764</v>
          </cell>
          <cell r="B2561">
            <v>10764</v>
          </cell>
          <cell r="C2561" t="str">
            <v xml:space="preserve">LANDCRUISER FJ200 (07-11)  - TAIL LAMP - RH</v>
          </cell>
          <cell r="D2561" t="str">
            <v>FJ200/07-TLA-RH</v>
          </cell>
          <cell r="E2561" t="str">
            <v>TY07-2302</v>
          </cell>
          <cell r="G2561" t="str">
            <v>TOYOTA</v>
          </cell>
          <cell r="H2561" t="str">
            <v xml:space="preserve">ANCHUI TINCAI SILK CO. LTD</v>
          </cell>
          <cell r="I2561" t="str">
            <v xml:space="preserve">TAIL LAMP</v>
          </cell>
          <cell r="J2561" t="str">
            <v xml:space="preserve">TAIL LAMP</v>
          </cell>
          <cell r="K2561">
            <v>12.5</v>
          </cell>
          <cell r="L2561">
            <v>1954</v>
          </cell>
          <cell r="M2561">
            <v>3030</v>
          </cell>
        </row>
        <row r="2562">
          <cell r="A2562">
            <v>12687</v>
          </cell>
          <cell r="B2562">
            <v>12687</v>
          </cell>
          <cell r="C2562" t="str">
            <v xml:space="preserve">LANDCRUISER FJ200 (07-11) - BUMPER GRILL (1SET OF 2PCS)</v>
          </cell>
          <cell r="D2562" t="str">
            <v>FJ200/07-BGRL</v>
          </cell>
          <cell r="E2562" t="str">
            <v>TY07-2307-1</v>
          </cell>
          <cell r="G2562" t="str">
            <v>TOYOTA</v>
          </cell>
          <cell r="H2562" t="str">
            <v xml:space="preserve">ANCHUI TINCAI SILK CO. LTD</v>
          </cell>
          <cell r="I2562" t="str">
            <v>BUMPER</v>
          </cell>
          <cell r="J2562" t="str">
            <v>BUMPER</v>
          </cell>
          <cell r="K2562">
            <v>2.23</v>
          </cell>
          <cell r="L2562">
            <v>349</v>
          </cell>
          <cell r="M2562">
            <v>540</v>
          </cell>
        </row>
        <row r="2563">
          <cell r="A2563">
            <v>10763</v>
          </cell>
          <cell r="B2563">
            <v>10763</v>
          </cell>
          <cell r="C2563" t="str">
            <v xml:space="preserve">LANDCRUISER FJ200 (07-11) - FOG LAMP - LH</v>
          </cell>
          <cell r="D2563" t="str">
            <v>FJ200/07-FLA-LH</v>
          </cell>
          <cell r="E2563" t="str">
            <v>TY07-2304</v>
          </cell>
          <cell r="G2563" t="str">
            <v>TOYOTA</v>
          </cell>
          <cell r="H2563" t="str">
            <v xml:space="preserve">ANCHUI TINCAI SILK CO. LTD</v>
          </cell>
          <cell r="I2563" t="str">
            <v xml:space="preserve">FOG LAMP</v>
          </cell>
          <cell r="J2563" t="str">
            <v xml:space="preserve">FOG LAMP</v>
          </cell>
          <cell r="K2563">
            <v>4.5999999999999996</v>
          </cell>
          <cell r="L2563">
            <v>719</v>
          </cell>
          <cell r="M2563">
            <v>1110</v>
          </cell>
        </row>
        <row r="2564">
          <cell r="A2564">
            <v>12686</v>
          </cell>
          <cell r="B2564">
            <v>12686</v>
          </cell>
          <cell r="C2564" t="str">
            <v xml:space="preserve">LANDCRUISER FJ200 (07-11) - FRONT GRILL</v>
          </cell>
          <cell r="D2564" t="str">
            <v>FJ200/07-GRL</v>
          </cell>
          <cell r="E2564" t="str">
            <v>TY07-2311</v>
          </cell>
          <cell r="G2564" t="str">
            <v>TOYOTA</v>
          </cell>
          <cell r="H2564" t="str">
            <v xml:space="preserve">ANCHUI TINCAI SILK CO. LTD</v>
          </cell>
          <cell r="I2564" t="str">
            <v>GRILL</v>
          </cell>
          <cell r="J2564" t="str">
            <v>GRILL</v>
          </cell>
          <cell r="K2564">
            <v>29.76</v>
          </cell>
          <cell r="L2564">
            <v>4651</v>
          </cell>
          <cell r="M2564">
            <v>7210</v>
          </cell>
        </row>
        <row r="2565">
          <cell r="A2565">
            <v>13896</v>
          </cell>
          <cell r="B2565" t="e">
            <v>#N/A</v>
          </cell>
          <cell r="C2565" t="str">
            <v xml:space="preserve">LANDCRUISER FJ200 (07-11) - HEAD LAMP (CASP) - RH</v>
          </cell>
          <cell r="D2565" t="str">
            <v>FJ200/07-HLAC-RH</v>
          </cell>
          <cell r="G2565" t="str">
            <v>TOYOTA</v>
          </cell>
          <cell r="H2565" t="str">
            <v>CASP</v>
          </cell>
          <cell r="I2565" t="str">
            <v xml:space="preserve">HEAD LAMP</v>
          </cell>
          <cell r="J2565" t="str">
            <v xml:space="preserve">HEAD LAMP</v>
          </cell>
          <cell r="K2565">
            <v>29.11</v>
          </cell>
          <cell r="L2565">
            <v>4550</v>
          </cell>
          <cell r="M2565">
            <v>9000</v>
          </cell>
        </row>
        <row r="2566">
          <cell r="A2566">
            <v>10761</v>
          </cell>
          <cell r="B2566">
            <v>10761</v>
          </cell>
          <cell r="C2566" t="str">
            <v xml:space="preserve">LANDCRUISER FJ200 (07-11) - HEAD LAMP (CLEAR) - LH</v>
          </cell>
          <cell r="D2566" t="str">
            <v>FJ200/07-HLAC-LH</v>
          </cell>
          <cell r="E2566" t="str">
            <v>TY07-2301</v>
          </cell>
          <cell r="G2566" t="str">
            <v>TOYOTA</v>
          </cell>
          <cell r="H2566" t="str">
            <v xml:space="preserve">ANCHUI TINCAI SILK CO. LTD</v>
          </cell>
          <cell r="I2566" t="str">
            <v xml:space="preserve">HEAD LAMP</v>
          </cell>
          <cell r="J2566" t="str">
            <v xml:space="preserve">HEAD LAMP</v>
          </cell>
          <cell r="K2566">
            <v>29.11</v>
          </cell>
          <cell r="L2566">
            <v>4550</v>
          </cell>
          <cell r="M2566">
            <v>7050</v>
          </cell>
        </row>
        <row r="2567">
          <cell r="A2567">
            <v>10760</v>
          </cell>
          <cell r="B2567">
            <v>10760</v>
          </cell>
          <cell r="C2567" t="str">
            <v xml:space="preserve">LANDCRUISER FJ200 (07-11) - HEAD LAMP (CLEAR) - RH</v>
          </cell>
          <cell r="D2567" t="str">
            <v>FJ200/07-HLAC-RH</v>
          </cell>
          <cell r="E2567" t="str">
            <v>TY07-2301</v>
          </cell>
          <cell r="G2567" t="str">
            <v>TOYOTA</v>
          </cell>
          <cell r="H2567" t="str">
            <v xml:space="preserve">ANCHUI TINCAI SILK CO. LTD</v>
          </cell>
          <cell r="I2567" t="str">
            <v xml:space="preserve">HEAD LAMP</v>
          </cell>
          <cell r="J2567" t="str">
            <v xml:space="preserve">HEAD LAMP</v>
          </cell>
          <cell r="K2567">
            <v>29.11</v>
          </cell>
          <cell r="L2567">
            <v>4550</v>
          </cell>
          <cell r="M2567">
            <v>7050</v>
          </cell>
        </row>
        <row r="2568">
          <cell r="A2568">
            <v>10765</v>
          </cell>
          <cell r="B2568">
            <v>10765</v>
          </cell>
          <cell r="C2568" t="str">
            <v xml:space="preserve">LANDCRUISER FJ200 (07-11) - TAIL LAMP - LH</v>
          </cell>
          <cell r="D2568" t="str">
            <v>FJ200/07-TLA-LH</v>
          </cell>
          <cell r="E2568" t="str">
            <v>TY07-2302</v>
          </cell>
          <cell r="G2568" t="str">
            <v>TOYOTA</v>
          </cell>
          <cell r="H2568" t="str">
            <v xml:space="preserve">ANCHUI TINCAI SILK CO. LTD</v>
          </cell>
          <cell r="I2568" t="str">
            <v xml:space="preserve">TAIL LAMP</v>
          </cell>
          <cell r="J2568" t="str">
            <v xml:space="preserve">TAIL LAMP</v>
          </cell>
          <cell r="K2568">
            <v>12.5</v>
          </cell>
          <cell r="L2568">
            <v>1954</v>
          </cell>
          <cell r="M2568">
            <v>3030</v>
          </cell>
        </row>
        <row r="2569">
          <cell r="A2569">
            <v>12685</v>
          </cell>
          <cell r="B2569">
            <v>12685</v>
          </cell>
          <cell r="C2569" t="str">
            <v xml:space="preserve">LANDCRUISER FJ200 (12-15) - FOG LAMP WITH CASE - LH</v>
          </cell>
          <cell r="D2569" t="str">
            <v>FJ200/12-FLAWC-LH</v>
          </cell>
          <cell r="E2569" t="str">
            <v>TY07-2204</v>
          </cell>
          <cell r="G2569" t="str">
            <v>TOYOTA</v>
          </cell>
          <cell r="H2569" t="str">
            <v xml:space="preserve">ANCHUI TINCAI SILK CO. LTD</v>
          </cell>
          <cell r="I2569" t="str">
            <v xml:space="preserve">FOG LAMP</v>
          </cell>
          <cell r="J2569" t="str">
            <v xml:space="preserve">FOG LAMP</v>
          </cell>
          <cell r="K2569">
            <v>8.93</v>
          </cell>
          <cell r="L2569">
            <v>1396</v>
          </cell>
          <cell r="M2569">
            <v>2160</v>
          </cell>
        </row>
        <row r="2570">
          <cell r="A2570">
            <v>12684</v>
          </cell>
          <cell r="B2570">
            <v>12684</v>
          </cell>
          <cell r="C2570" t="str">
            <v xml:space="preserve">LANDCRUISER FJ200 (12-15) - FOG LAMP WITH CASE - RH</v>
          </cell>
          <cell r="D2570" t="str">
            <v>FJ200/12-FLAWC-RH</v>
          </cell>
          <cell r="E2570" t="str">
            <v>TY07-2204</v>
          </cell>
          <cell r="G2570" t="str">
            <v>TOYOTA</v>
          </cell>
          <cell r="H2570" t="str">
            <v xml:space="preserve">ANCHUI TINCAI SILK CO. LTD</v>
          </cell>
          <cell r="I2570" t="str">
            <v xml:space="preserve">FOG LAMP</v>
          </cell>
          <cell r="J2570" t="str">
            <v xml:space="preserve">FOG LAMP</v>
          </cell>
          <cell r="K2570">
            <v>8.93</v>
          </cell>
          <cell r="L2570">
            <v>1396</v>
          </cell>
          <cell r="M2570">
            <v>2160</v>
          </cell>
        </row>
        <row r="2571">
          <cell r="A2571">
            <v>12688</v>
          </cell>
          <cell r="B2571">
            <v>12688</v>
          </cell>
          <cell r="C2571" t="str">
            <v xml:space="preserve">LANDCRUISER FJ200 (12-15) - FRONT BUMPER</v>
          </cell>
          <cell r="D2571" t="str">
            <v>FJ200/12-BPRF</v>
          </cell>
          <cell r="E2571" t="str">
            <v>CF-LC12-017</v>
          </cell>
          <cell r="F2571" t="str">
            <v xml:space="preserve">FJ200 (12-15)</v>
          </cell>
          <cell r="G2571" t="str">
            <v>TOYOTA</v>
          </cell>
          <cell r="H2571" t="str">
            <v xml:space="preserve">CHANGZHOU CHENGFENG VEHICLE CO.,LTD</v>
          </cell>
          <cell r="I2571" t="str">
            <v>BUMPER</v>
          </cell>
          <cell r="J2571" t="str">
            <v>BUMPER</v>
          </cell>
          <cell r="K2571">
            <v>13</v>
          </cell>
          <cell r="L2571">
            <v>2280</v>
          </cell>
          <cell r="M2571">
            <v>3400</v>
          </cell>
        </row>
        <row r="2572">
          <cell r="A2572">
            <v>14043</v>
          </cell>
          <cell r="B2572" t="e">
            <v>#N/A</v>
          </cell>
          <cell r="C2572" t="str">
            <v xml:space="preserve">LANDCRUISER FJ200 (12-15) - FRONT BUMPER GRILL</v>
          </cell>
          <cell r="D2572" t="str">
            <v>FJ200/12-GRLC</v>
          </cell>
          <cell r="E2572" t="str">
            <v>CF-LC12-019</v>
          </cell>
          <cell r="F2572" t="str">
            <v xml:space="preserve">FJ200 (12-15)</v>
          </cell>
          <cell r="G2572" t="str">
            <v>TOYOTA</v>
          </cell>
          <cell r="H2572" t="str">
            <v xml:space="preserve">CHANGZHOU CHENGFENG VEHICLE CO.,LTD</v>
          </cell>
          <cell r="I2572" t="str">
            <v>GRILL</v>
          </cell>
          <cell r="J2572" t="str">
            <v>GRILL</v>
          </cell>
          <cell r="K2572">
            <v>3</v>
          </cell>
          <cell r="L2572">
            <v>526</v>
          </cell>
          <cell r="M2572">
            <v>800</v>
          </cell>
        </row>
        <row r="2573">
          <cell r="A2573">
            <v>12683</v>
          </cell>
          <cell r="B2573">
            <v>12683</v>
          </cell>
          <cell r="C2573" t="str">
            <v xml:space="preserve">LANDCRUISER FJ200 (12-15) - HEAD LAMP (YELLOW) - LH</v>
          </cell>
          <cell r="D2573" t="str">
            <v>FJ200/12-HLAY-LH</v>
          </cell>
          <cell r="E2573" t="str">
            <v>TY07-2401</v>
          </cell>
          <cell r="G2573" t="str">
            <v>TOYOTA</v>
          </cell>
          <cell r="H2573" t="str">
            <v xml:space="preserve">ANCHUI TINCAI SILK CO. LTD</v>
          </cell>
          <cell r="I2573" t="str">
            <v xml:space="preserve">HEAD LAMP</v>
          </cell>
          <cell r="J2573" t="str">
            <v xml:space="preserve">HEAD LAMP</v>
          </cell>
          <cell r="K2573">
            <v>40</v>
          </cell>
          <cell r="L2573">
            <v>6252</v>
          </cell>
          <cell r="M2573">
            <v>9690</v>
          </cell>
        </row>
        <row r="2574">
          <cell r="A2574">
            <v>12682</v>
          </cell>
          <cell r="B2574">
            <v>12682</v>
          </cell>
          <cell r="C2574" t="str">
            <v xml:space="preserve">LANDCRUISER FJ200 (12-15) - HEAD LAMP (YELLOW) - RH</v>
          </cell>
          <cell r="D2574" t="str">
            <v>FJ200/12-HLAY-RH</v>
          </cell>
          <cell r="E2574" t="str">
            <v>TY07-2401</v>
          </cell>
          <cell r="G2574" t="str">
            <v>TOYOTA</v>
          </cell>
          <cell r="H2574" t="str">
            <v xml:space="preserve">ANCHUI TINCAI SILK CO. LTD</v>
          </cell>
          <cell r="I2574" t="str">
            <v xml:space="preserve">HEAD LAMP</v>
          </cell>
          <cell r="J2574" t="str">
            <v xml:space="preserve">HEAD LAMP</v>
          </cell>
          <cell r="K2574">
            <v>40</v>
          </cell>
          <cell r="L2574">
            <v>6252</v>
          </cell>
          <cell r="M2574">
            <v>9690</v>
          </cell>
        </row>
        <row r="2575">
          <cell r="A2575">
            <v>14056</v>
          </cell>
          <cell r="B2575" t="e">
            <v>#N/A</v>
          </cell>
          <cell r="C2575" t="str">
            <v xml:space="preserve">LANDCRUISER FJ200 (12-15) - MUD FLAP SET</v>
          </cell>
          <cell r="D2575" t="str">
            <v>FJ200/12-MFS</v>
          </cell>
          <cell r="E2575" t="str">
            <v>CF-LC12-013</v>
          </cell>
          <cell r="F2575" t="str">
            <v xml:space="preserve">FJ200 (12-15)</v>
          </cell>
          <cell r="G2575" t="str">
            <v>TOYOTA</v>
          </cell>
          <cell r="H2575" t="str">
            <v xml:space="preserve">CHANGZHOU CHENGFENG VEHICLE CO.,LTD</v>
          </cell>
          <cell r="I2575" t="str">
            <v>GRILL</v>
          </cell>
          <cell r="J2575" t="str">
            <v>GRILL</v>
          </cell>
          <cell r="K2575">
            <v>6</v>
          </cell>
          <cell r="L2575">
            <v>1052</v>
          </cell>
          <cell r="M2575">
            <v>1600</v>
          </cell>
        </row>
        <row r="2576">
          <cell r="A2576">
            <v>12689</v>
          </cell>
          <cell r="B2576">
            <v>12689</v>
          </cell>
          <cell r="C2576" t="str">
            <v xml:space="preserve">LANDCRUISER FJ200 (12-15) - REAR BUMPER</v>
          </cell>
          <cell r="D2576" t="str">
            <v>FJ200/12-BPRR</v>
          </cell>
          <cell r="E2576" t="str">
            <v>CF-LC12-018</v>
          </cell>
          <cell r="F2576" t="str">
            <v xml:space="preserve">FJ200 (12-15)</v>
          </cell>
          <cell r="G2576" t="str">
            <v>TOYOTA</v>
          </cell>
          <cell r="H2576" t="str">
            <v xml:space="preserve">CHANGZHOU CHENGFENG VEHICLE CO.,LTD</v>
          </cell>
          <cell r="I2576" t="str">
            <v>BUMPER</v>
          </cell>
          <cell r="J2576" t="str">
            <v>BUMPER</v>
          </cell>
          <cell r="K2576">
            <v>14</v>
          </cell>
          <cell r="L2576">
            <v>2455</v>
          </cell>
          <cell r="M2576">
            <v>3700</v>
          </cell>
        </row>
        <row r="2577">
          <cell r="A2577">
            <v>14038</v>
          </cell>
          <cell r="B2577" t="e">
            <v>#N/A</v>
          </cell>
          <cell r="C2577" t="str">
            <v xml:space="preserve">LANDCRUISER FJ200 (16-) -  FRONT BUMPER</v>
          </cell>
          <cell r="D2577" t="str">
            <v>FJ200/16-BPRF</v>
          </cell>
          <cell r="E2577" t="str">
            <v>CF-LC16-006</v>
          </cell>
          <cell r="F2577" t="str">
            <v xml:space="preserve">FJ200 (16-)</v>
          </cell>
          <cell r="G2577" t="str">
            <v>TOYOTA</v>
          </cell>
          <cell r="H2577" t="str">
            <v xml:space="preserve">CHANGZHOU CHENGFENG VEHICLE CO.,LTD</v>
          </cell>
          <cell r="I2577" t="str">
            <v>BUMPER</v>
          </cell>
          <cell r="J2577" t="str">
            <v>BUMPER</v>
          </cell>
          <cell r="K2577">
            <v>24</v>
          </cell>
          <cell r="L2577">
            <v>4209</v>
          </cell>
          <cell r="M2577">
            <v>6300</v>
          </cell>
        </row>
        <row r="2578">
          <cell r="A2578">
            <v>14032</v>
          </cell>
          <cell r="B2578" t="e">
            <v>#N/A</v>
          </cell>
          <cell r="C2578" t="str">
            <v xml:space="preserve">LANDCRUISER FJ200 (16-) -  GRILL (CHROME)</v>
          </cell>
          <cell r="D2578" t="str">
            <v>FJ200/16-GRLC</v>
          </cell>
          <cell r="E2578" t="str">
            <v>CF-LC16-002</v>
          </cell>
          <cell r="F2578" t="str">
            <v xml:space="preserve">FJ200 (16-)</v>
          </cell>
          <cell r="G2578" t="str">
            <v>TOYOTA</v>
          </cell>
          <cell r="H2578" t="str">
            <v xml:space="preserve">CHANGZHOU CHENGFENG VEHICLE CO.,LTD</v>
          </cell>
          <cell r="I2578" t="str">
            <v>GRILL</v>
          </cell>
          <cell r="J2578" t="str">
            <v>GRILL</v>
          </cell>
          <cell r="K2578">
            <v>28</v>
          </cell>
          <cell r="L2578">
            <v>4910</v>
          </cell>
          <cell r="M2578">
            <v>7400</v>
          </cell>
        </row>
        <row r="2579">
          <cell r="A2579">
            <v>14039</v>
          </cell>
          <cell r="B2579" t="e">
            <v>#N/A</v>
          </cell>
          <cell r="C2579" t="str">
            <v xml:space="preserve">LANDCRUISER FJ200 (16-) -  REAR BUMPER</v>
          </cell>
          <cell r="D2579" t="str">
            <v>FJ200/16-BPRR</v>
          </cell>
          <cell r="E2579" t="str">
            <v>CF-LC16-015</v>
          </cell>
          <cell r="F2579" t="str">
            <v xml:space="preserve">FJ200 (16-)</v>
          </cell>
          <cell r="G2579" t="str">
            <v>TOYOTA</v>
          </cell>
          <cell r="H2579" t="str">
            <v xml:space="preserve">CHANGZHOU CHENGFENG VEHICLE CO.,LTD</v>
          </cell>
          <cell r="I2579" t="str">
            <v>BUMPER</v>
          </cell>
          <cell r="J2579" t="str">
            <v>BUMPER</v>
          </cell>
          <cell r="K2579">
            <v>24</v>
          </cell>
          <cell r="L2579">
            <v>4209</v>
          </cell>
          <cell r="M2579">
            <v>6300</v>
          </cell>
        </row>
        <row r="2580">
          <cell r="A2580">
            <v>14035</v>
          </cell>
          <cell r="B2580" t="e">
            <v>#N/A</v>
          </cell>
          <cell r="C2580" t="str">
            <v xml:space="preserve">LANDCRUISER FJ200 (16-) - BACK LAMP - LH</v>
          </cell>
          <cell r="D2580" t="str">
            <v xml:space="preserve">FJ200/16-BALA - LH</v>
          </cell>
          <cell r="E2580" t="str">
            <v>CF-LC16-004</v>
          </cell>
          <cell r="F2580" t="str">
            <v xml:space="preserve">FJ200 (16-)</v>
          </cell>
          <cell r="G2580" t="str">
            <v>TOYOTA</v>
          </cell>
          <cell r="H2580" t="str">
            <v xml:space="preserve">CHANGZHOU CHENGFENG VEHICLE CO.,LTD</v>
          </cell>
          <cell r="I2580" t="str">
            <v xml:space="preserve">BACK LAMP</v>
          </cell>
          <cell r="J2580" t="str">
            <v xml:space="preserve">BACK LAMP</v>
          </cell>
          <cell r="K2580">
            <v>25</v>
          </cell>
          <cell r="L2580">
            <v>4384</v>
          </cell>
          <cell r="M2580">
            <v>6600</v>
          </cell>
        </row>
        <row r="2581">
          <cell r="A2581">
            <v>14034</v>
          </cell>
          <cell r="B2581" t="e">
            <v>#N/A</v>
          </cell>
          <cell r="C2581" t="str">
            <v xml:space="preserve">LANDCRUISER FJ200 (16-) - BACK LAMP - RH</v>
          </cell>
          <cell r="D2581" t="str">
            <v xml:space="preserve">FJ200/16-BALA - RH</v>
          </cell>
          <cell r="E2581" t="str">
            <v>CF-LC16-004</v>
          </cell>
          <cell r="F2581" t="str">
            <v xml:space="preserve">FJ200 (16-)</v>
          </cell>
          <cell r="G2581" t="str">
            <v>TOYOTA</v>
          </cell>
          <cell r="H2581" t="str">
            <v xml:space="preserve">CHANGZHOU CHENGFENG VEHICLE CO.,LTD</v>
          </cell>
          <cell r="I2581" t="str">
            <v xml:space="preserve">BACK LAMP</v>
          </cell>
          <cell r="J2581" t="str">
            <v xml:space="preserve">BACK LAMP</v>
          </cell>
          <cell r="K2581">
            <v>25</v>
          </cell>
          <cell r="L2581">
            <v>4384</v>
          </cell>
          <cell r="M2581">
            <v>6600</v>
          </cell>
        </row>
        <row r="2582">
          <cell r="A2582">
            <v>14029</v>
          </cell>
          <cell r="B2582" t="e">
            <v>#N/A</v>
          </cell>
          <cell r="C2582" t="str">
            <v xml:space="preserve">LANDCRUISER FJ200 (16-) - HEAD LAMP - LH</v>
          </cell>
          <cell r="D2582" t="str">
            <v>FJ200/16-HLA-LH</v>
          </cell>
          <cell r="E2582" t="str">
            <v>CF-LC16-001</v>
          </cell>
          <cell r="F2582" t="str">
            <v xml:space="preserve">FJ200 (16-)</v>
          </cell>
          <cell r="G2582" t="str">
            <v>TOYOTA</v>
          </cell>
          <cell r="H2582" t="str">
            <v xml:space="preserve">CHANGZHOU CHENGFENG VEHICLE CO.,LTD</v>
          </cell>
          <cell r="I2582" t="str">
            <v xml:space="preserve">HEAD LAMP</v>
          </cell>
          <cell r="J2582" t="str">
            <v xml:space="preserve">HEAD LAMP</v>
          </cell>
          <cell r="K2582">
            <v>100</v>
          </cell>
          <cell r="L2582">
            <v>17537</v>
          </cell>
          <cell r="M2582">
            <v>26300</v>
          </cell>
        </row>
        <row r="2583">
          <cell r="A2583">
            <v>14028</v>
          </cell>
          <cell r="B2583" t="e">
            <v>#N/A</v>
          </cell>
          <cell r="C2583" t="str">
            <v xml:space="preserve">LANDCRUISER FJ200 (16-) - HEAD LAMP - RH</v>
          </cell>
          <cell r="D2583" t="str">
            <v>FJ200/16-HLA-RH</v>
          </cell>
          <cell r="E2583" t="str">
            <v>CF-LC16-001</v>
          </cell>
          <cell r="F2583" t="str">
            <v xml:space="preserve">FJ200 (16-)</v>
          </cell>
          <cell r="G2583" t="str">
            <v>TOYOTA</v>
          </cell>
          <cell r="H2583" t="str">
            <v xml:space="preserve">CHANGZHOU CHENGFENG VEHICLE CO.,LTD</v>
          </cell>
          <cell r="I2583" t="str">
            <v xml:space="preserve">HEAD LAMP</v>
          </cell>
          <cell r="J2583" t="str">
            <v xml:space="preserve">HEAD LAMP</v>
          </cell>
          <cell r="K2583">
            <v>100</v>
          </cell>
          <cell r="L2583">
            <v>17537</v>
          </cell>
          <cell r="M2583">
            <v>26300</v>
          </cell>
        </row>
        <row r="2584">
          <cell r="A2584">
            <v>14031</v>
          </cell>
          <cell r="B2584" t="e">
            <v>#N/A</v>
          </cell>
          <cell r="C2584" t="str">
            <v xml:space="preserve">LANDCRUISER FJ200 (16-) - HEAD LAMP (BLACK) - LH</v>
          </cell>
          <cell r="D2584" t="str">
            <v>FJ200/16-HLAB-LH</v>
          </cell>
          <cell r="E2584" t="str">
            <v>CF-LC16-01C</v>
          </cell>
          <cell r="F2584" t="str">
            <v xml:space="preserve">FJ200 (16-)</v>
          </cell>
          <cell r="G2584" t="str">
            <v>TOYOTA</v>
          </cell>
          <cell r="H2584" t="str">
            <v xml:space="preserve">CHANGZHOU CHENGFENG VEHICLE CO.,LTD</v>
          </cell>
          <cell r="I2584" t="str">
            <v xml:space="preserve">HEAD LAMP</v>
          </cell>
          <cell r="J2584" t="str">
            <v xml:space="preserve">HEAD LAMP</v>
          </cell>
          <cell r="K2584">
            <v>100</v>
          </cell>
          <cell r="L2584">
            <v>17537</v>
          </cell>
          <cell r="M2584">
            <v>26300</v>
          </cell>
        </row>
        <row r="2585">
          <cell r="A2585">
            <v>14030</v>
          </cell>
          <cell r="B2585" t="e">
            <v>#N/A</v>
          </cell>
          <cell r="C2585" t="str">
            <v xml:space="preserve">LANDCRUISER FJ200 (16-) - HEAD LAMP (BLACK) - RH</v>
          </cell>
          <cell r="D2585" t="str">
            <v>FJ200/16-HLAB-RH</v>
          </cell>
          <cell r="E2585" t="str">
            <v>CF-LC16-01C</v>
          </cell>
          <cell r="F2585" t="str">
            <v xml:space="preserve">FJ200 (16-)</v>
          </cell>
          <cell r="G2585" t="str">
            <v>TOYOTA</v>
          </cell>
          <cell r="H2585" t="str">
            <v xml:space="preserve">CHANGZHOU CHENGFENG VEHICLE CO.,LTD</v>
          </cell>
          <cell r="I2585" t="str">
            <v xml:space="preserve">HEAD LAMP</v>
          </cell>
          <cell r="J2585" t="str">
            <v xml:space="preserve">HEAD LAMP</v>
          </cell>
          <cell r="K2585">
            <v>100</v>
          </cell>
          <cell r="L2585">
            <v>17537</v>
          </cell>
          <cell r="M2585">
            <v>26300</v>
          </cell>
        </row>
        <row r="2586">
          <cell r="A2586">
            <v>14036</v>
          </cell>
          <cell r="B2586" t="e">
            <v>#N/A</v>
          </cell>
          <cell r="C2586" t="str">
            <v xml:space="preserve">LANDCRUISER FJ200 (16-) - TAIL LAMP - RH</v>
          </cell>
          <cell r="D2586" t="str">
            <v xml:space="preserve">FJ200/16-TLA - RH</v>
          </cell>
          <cell r="E2586" t="str">
            <v>CF-LC16-004</v>
          </cell>
          <cell r="F2586" t="str">
            <v xml:space="preserve">FJ200 (16-)</v>
          </cell>
          <cell r="G2586" t="str">
            <v>TOYOTA</v>
          </cell>
          <cell r="H2586" t="str">
            <v xml:space="preserve">CHANGZHOU CHENGFENG VEHICLE CO.,LTD</v>
          </cell>
          <cell r="I2586" t="str">
            <v xml:space="preserve">TAIL LAMP</v>
          </cell>
          <cell r="J2586" t="str">
            <v xml:space="preserve">TAIL LAMP</v>
          </cell>
          <cell r="K2586">
            <v>25</v>
          </cell>
          <cell r="L2586">
            <v>4384</v>
          </cell>
          <cell r="M2586">
            <v>6600</v>
          </cell>
        </row>
        <row r="2587">
          <cell r="A2587">
            <v>14037</v>
          </cell>
          <cell r="B2587" t="e">
            <v>#N/A</v>
          </cell>
          <cell r="C2587" t="str">
            <v xml:space="preserve">LANDCRUISER FJ200 (16-) - TAIL LAMP - RH</v>
          </cell>
          <cell r="D2587" t="str">
            <v xml:space="preserve">FJ200/16-TLA - LH</v>
          </cell>
          <cell r="E2587" t="str">
            <v>CF-LC16-004</v>
          </cell>
          <cell r="F2587" t="str">
            <v xml:space="preserve">FJ200 (16-)</v>
          </cell>
          <cell r="G2587" t="str">
            <v>TOYOTA</v>
          </cell>
          <cell r="H2587" t="str">
            <v xml:space="preserve">CHANGZHOU CHENGFENG VEHICLE CO.,LTD</v>
          </cell>
          <cell r="I2587" t="str">
            <v xml:space="preserve">TAIL LAMP</v>
          </cell>
          <cell r="J2587" t="str">
            <v xml:space="preserve">TAIL LAMP</v>
          </cell>
          <cell r="K2587">
            <v>25</v>
          </cell>
          <cell r="L2587">
            <v>4384</v>
          </cell>
          <cell r="M2587">
            <v>6600</v>
          </cell>
        </row>
        <row r="2588">
          <cell r="A2588">
            <v>11258</v>
          </cell>
          <cell r="B2588">
            <v>11258</v>
          </cell>
          <cell r="C2588" t="str">
            <v xml:space="preserve">LANDCRUISER FJ45 (74-80) - FENDER LAMP - LH</v>
          </cell>
          <cell r="D2588" t="str">
            <v>FJ45-FELA-LH</v>
          </cell>
          <cell r="E2588" t="str">
            <v>TY07-0106</v>
          </cell>
          <cell r="G2588" t="str">
            <v>TOYOTA</v>
          </cell>
          <cell r="I2588" t="str">
            <v>FENDERS</v>
          </cell>
          <cell r="J2588" t="str">
            <v>FENDERS</v>
          </cell>
          <cell r="K2588">
            <v>10</v>
          </cell>
          <cell r="L2588">
            <v>255</v>
          </cell>
          <cell r="M2588">
            <v>380</v>
          </cell>
        </row>
        <row r="2589">
          <cell r="A2589">
            <v>11257</v>
          </cell>
          <cell r="B2589">
            <v>11257</v>
          </cell>
          <cell r="C2589" t="str">
            <v xml:space="preserve">LANDCRUISER FJ45 (74-80) - FENDER LAMP - RH</v>
          </cell>
          <cell r="D2589" t="str">
            <v>FJ45-FELA-RH</v>
          </cell>
          <cell r="E2589" t="str">
            <v>TY07-0106</v>
          </cell>
          <cell r="G2589" t="str">
            <v>TOYOTA</v>
          </cell>
          <cell r="I2589" t="str">
            <v>FENDERS</v>
          </cell>
          <cell r="J2589" t="str">
            <v>FENDERS</v>
          </cell>
          <cell r="K2589">
            <v>10</v>
          </cell>
          <cell r="L2589">
            <v>255</v>
          </cell>
          <cell r="M2589">
            <v>380</v>
          </cell>
        </row>
        <row r="2590">
          <cell r="A2590">
            <v>10680</v>
          </cell>
          <cell r="B2590">
            <v>10680</v>
          </cell>
          <cell r="C2590" t="str">
            <v xml:space="preserve">LANDCRUISER FJ45 (85-02) - TAIL LAMP (PICK UP) - LH</v>
          </cell>
          <cell r="D2590" t="str">
            <v>FJ45/85-TLAP-LH</v>
          </cell>
          <cell r="E2590" t="str">
            <v>TY07-0102B</v>
          </cell>
          <cell r="G2590" t="str">
            <v>TOYOTA</v>
          </cell>
          <cell r="H2590" t="str">
            <v xml:space="preserve">ANCHUI TINCAI SILK CO. LTD</v>
          </cell>
          <cell r="I2590" t="str">
            <v xml:space="preserve">TAIL LAMP</v>
          </cell>
          <cell r="J2590" t="str">
            <v xml:space="preserve">TAIL LAMP</v>
          </cell>
          <cell r="K2590">
            <v>10</v>
          </cell>
          <cell r="L2590">
            <v>241</v>
          </cell>
          <cell r="M2590">
            <v>360</v>
          </cell>
        </row>
        <row r="2591">
          <cell r="A2591">
            <v>10679</v>
          </cell>
          <cell r="B2591">
            <v>10679</v>
          </cell>
          <cell r="C2591" t="str">
            <v xml:space="preserve">LANDCRUISER FJ45 (85-02) - TAIL LAMP (PICK UP) - RH</v>
          </cell>
          <cell r="D2591" t="str">
            <v>FJ45/85-TLAP-RH</v>
          </cell>
          <cell r="E2591" t="str">
            <v>TY07-0102B</v>
          </cell>
          <cell r="G2591" t="str">
            <v>TOYOTA</v>
          </cell>
          <cell r="H2591" t="str">
            <v xml:space="preserve">ANCHUI TINCAI SILK CO. LTD</v>
          </cell>
          <cell r="I2591" t="str">
            <v xml:space="preserve">TAIL LAMP</v>
          </cell>
          <cell r="J2591" t="str">
            <v xml:space="preserve">TAIL LAMP</v>
          </cell>
          <cell r="K2591">
            <v>10</v>
          </cell>
          <cell r="L2591">
            <v>241</v>
          </cell>
          <cell r="M2591">
            <v>360</v>
          </cell>
        </row>
        <row r="2592">
          <cell r="A2592">
            <v>10682</v>
          </cell>
          <cell r="B2592">
            <v>10682</v>
          </cell>
          <cell r="C2592" t="str">
            <v xml:space="preserve">LANDCRUISER FJ45 (85-02) - TAIL LENS (PICK UP)</v>
          </cell>
          <cell r="D2592" t="str">
            <v>FJ45/85-TLSP-LH</v>
          </cell>
          <cell r="E2592" t="str">
            <v>TY07-0102C-00</v>
          </cell>
          <cell r="G2592" t="str">
            <v>TOYOTA</v>
          </cell>
          <cell r="H2592" t="str">
            <v xml:space="preserve">ANCHUI TINCAI SILK CO. LTD</v>
          </cell>
          <cell r="I2592" t="str">
            <v>LENS</v>
          </cell>
          <cell r="J2592" t="str">
            <v>LENS</v>
          </cell>
          <cell r="K2592">
            <v>3.5</v>
          </cell>
          <cell r="L2592">
            <v>89</v>
          </cell>
          <cell r="M2592">
            <v>130</v>
          </cell>
        </row>
        <row r="2593">
          <cell r="A2593">
            <v>10670</v>
          </cell>
          <cell r="B2593">
            <v>10670</v>
          </cell>
          <cell r="C2593" t="str">
            <v xml:space="preserve">LANDCRUISER FJ75 (03) - CORNER LAMP - LH</v>
          </cell>
          <cell r="D2593" t="str">
            <v>FJ75/03-CLA-LH</v>
          </cell>
          <cell r="E2593" t="str">
            <v>TY07-0103D</v>
          </cell>
          <cell r="G2593" t="str">
            <v>TOYOTA</v>
          </cell>
          <cell r="H2593" t="str">
            <v xml:space="preserve">ANCHUI TINCAI SILK CO. LTD</v>
          </cell>
          <cell r="I2593" t="str">
            <v xml:space="preserve">CORNER LAMP</v>
          </cell>
          <cell r="J2593" t="str">
            <v xml:space="preserve">CORNER LAMP</v>
          </cell>
          <cell r="K2593">
            <v>25</v>
          </cell>
          <cell r="L2593">
            <v>563</v>
          </cell>
          <cell r="M2593">
            <v>870</v>
          </cell>
        </row>
        <row r="2594">
          <cell r="A2594">
            <v>10669</v>
          </cell>
          <cell r="B2594">
            <v>10669</v>
          </cell>
          <cell r="C2594" t="str">
            <v xml:space="preserve">LANDCRUISER FJ75 (03) - CORNER LAMP - RH</v>
          </cell>
          <cell r="D2594" t="str">
            <v>FJ75/03-CLA-RH</v>
          </cell>
          <cell r="E2594" t="str">
            <v>TY07-0103D</v>
          </cell>
          <cell r="G2594" t="str">
            <v>TOYOTA</v>
          </cell>
          <cell r="H2594" t="str">
            <v xml:space="preserve">ANCHUI TINCAI SILK CO. LTD</v>
          </cell>
          <cell r="I2594" t="str">
            <v xml:space="preserve">CORNER LAMP</v>
          </cell>
          <cell r="J2594" t="str">
            <v xml:space="preserve">CORNER LAMP</v>
          </cell>
          <cell r="K2594">
            <v>25</v>
          </cell>
          <cell r="L2594">
            <v>563</v>
          </cell>
          <cell r="M2594">
            <v>870</v>
          </cell>
        </row>
        <row r="2595">
          <cell r="A2595">
            <v>12083</v>
          </cell>
          <cell r="B2595">
            <v>12083</v>
          </cell>
          <cell r="C2595" t="str">
            <v xml:space="preserve">LANDCRUISER FJ75 (03) - SIDE MIRROR (BLACK) - LH</v>
          </cell>
          <cell r="D2595" t="str">
            <v>FJ75/03-SMB-LH</v>
          </cell>
          <cell r="E2595" t="str">
            <v>H-0296</v>
          </cell>
          <cell r="F2595" t="str">
            <v xml:space="preserve">LANDCRUISER FJ75 (03)</v>
          </cell>
          <cell r="G2595" t="str">
            <v>TOYOTA</v>
          </cell>
          <cell r="H2595" t="str">
            <v xml:space="preserve">KINGMIRROR CHINA</v>
          </cell>
          <cell r="I2595" t="str">
            <v xml:space="preserve">SIDE MIRROR</v>
          </cell>
          <cell r="J2595" t="str">
            <v xml:space="preserve">SIDE MIRROR</v>
          </cell>
          <cell r="K2595">
            <v>1.59</v>
          </cell>
          <cell r="L2595">
            <v>267.12</v>
          </cell>
          <cell r="M2595">
            <v>370</v>
          </cell>
        </row>
        <row r="2596">
          <cell r="A2596">
            <v>12082</v>
          </cell>
          <cell r="B2596">
            <v>12082</v>
          </cell>
          <cell r="C2596" t="str">
            <v xml:space="preserve">LANDCRUISER FJ75 (03) - SIDE MIRROR (BLACK) - RH</v>
          </cell>
          <cell r="D2596" t="str">
            <v>FJ75/03-SMB-RH</v>
          </cell>
          <cell r="E2596" t="str">
            <v>H-0296</v>
          </cell>
          <cell r="F2596" t="str">
            <v xml:space="preserve">LANDCRUISER FJ75 (03)</v>
          </cell>
          <cell r="G2596" t="str">
            <v>TOYOTA</v>
          </cell>
          <cell r="H2596" t="str">
            <v xml:space="preserve">KINGMIRROR CHINA</v>
          </cell>
          <cell r="I2596" t="str">
            <v xml:space="preserve">SIDE MIRROR</v>
          </cell>
          <cell r="J2596" t="str">
            <v xml:space="preserve">SIDE MIRROR</v>
          </cell>
          <cell r="K2596">
            <v>1.59</v>
          </cell>
          <cell r="L2596">
            <v>267.12</v>
          </cell>
          <cell r="M2596">
            <v>370</v>
          </cell>
        </row>
        <row r="2597">
          <cell r="A2597">
            <v>12294</v>
          </cell>
          <cell r="B2597" t="e">
            <v>#N/A</v>
          </cell>
          <cell r="C2597" t="str">
            <v xml:space="preserve">LANDCRUISER FJ75 (03) - SIDE MIRROR (BLACK) (BROKEN) - LH</v>
          </cell>
          <cell r="D2597" t="str">
            <v>FJ75/03-SMB-LH</v>
          </cell>
          <cell r="E2597" t="str">
            <v>H-0296</v>
          </cell>
          <cell r="F2597" t="str">
            <v xml:space="preserve">LANDCRUISER FJ75 (03)</v>
          </cell>
          <cell r="G2597" t="str">
            <v>TOYOTA</v>
          </cell>
          <cell r="H2597" t="str">
            <v xml:space="preserve">KINGMIRROR CHINA</v>
          </cell>
          <cell r="I2597" t="str">
            <v xml:space="preserve">SIDE MIRROR</v>
          </cell>
          <cell r="J2597" t="str">
            <v xml:space="preserve">SIDE MIRROR</v>
          </cell>
          <cell r="K2597">
            <v>1.69</v>
          </cell>
          <cell r="L2597">
            <v>252</v>
          </cell>
          <cell r="M2597">
            <v>390</v>
          </cell>
        </row>
        <row r="2598">
          <cell r="A2598">
            <v>12293</v>
          </cell>
          <cell r="B2598" t="e">
            <v>#N/A</v>
          </cell>
          <cell r="C2598" t="str">
            <v xml:space="preserve">LANDCRUISER FJ75 (03) - SIDE MIRROR (BLACK) (BROKEN) - RH</v>
          </cell>
          <cell r="D2598" t="str">
            <v>FJ75/03-SMB-RH</v>
          </cell>
          <cell r="E2598" t="str">
            <v>H-0265</v>
          </cell>
          <cell r="F2598" t="str">
            <v xml:space="preserve">LANDCRUISER FJ75 (03)</v>
          </cell>
          <cell r="G2598" t="str">
            <v>TOYOTA</v>
          </cell>
          <cell r="H2598" t="str">
            <v xml:space="preserve">KINGMIRROR CHINA</v>
          </cell>
          <cell r="I2598" t="str">
            <v xml:space="preserve">SIDE MIRROR</v>
          </cell>
          <cell r="J2598" t="str">
            <v xml:space="preserve">SIDE MIRROR</v>
          </cell>
          <cell r="K2598">
            <v>1.69</v>
          </cell>
          <cell r="L2598">
            <v>252</v>
          </cell>
          <cell r="M2598">
            <v>390</v>
          </cell>
        </row>
        <row r="2599">
          <cell r="A2599">
            <v>12081</v>
          </cell>
          <cell r="B2599">
            <v>12081</v>
          </cell>
          <cell r="C2599" t="str">
            <v xml:space="preserve">LANDCRUISER FJ75 (03) - SIDE MIRROR (CHROME) - LH</v>
          </cell>
          <cell r="D2599" t="str">
            <v>FJ75/03-SMC-LH</v>
          </cell>
          <cell r="E2599" t="str">
            <v>H-0304</v>
          </cell>
          <cell r="F2599" t="str">
            <v xml:space="preserve">LANDCRUISER FJ75 (03)</v>
          </cell>
          <cell r="G2599" t="str">
            <v>TOYOTA</v>
          </cell>
          <cell r="H2599" t="str">
            <v xml:space="preserve">KINGMIRROR CHINA</v>
          </cell>
          <cell r="I2599" t="str">
            <v xml:space="preserve">SIDE MIRROR</v>
          </cell>
          <cell r="J2599" t="str">
            <v xml:space="preserve">SIDE MIRROR</v>
          </cell>
          <cell r="K2599">
            <v>10.85</v>
          </cell>
          <cell r="L2599">
            <v>252.26</v>
          </cell>
          <cell r="M2599">
            <v>380</v>
          </cell>
        </row>
        <row r="2600">
          <cell r="A2600">
            <v>12080</v>
          </cell>
          <cell r="B2600">
            <v>12080</v>
          </cell>
          <cell r="C2600" t="str">
            <v xml:space="preserve">LANDCRUISER FJ75 (03) - SIDE MIRROR (CHROME) - RH</v>
          </cell>
          <cell r="D2600" t="str">
            <v>FJ75/03-SMC-RH</v>
          </cell>
          <cell r="E2600" t="str">
            <v>H-0304</v>
          </cell>
          <cell r="F2600" t="str">
            <v xml:space="preserve">LANDCRUISER FJ75 (03)</v>
          </cell>
          <cell r="G2600" t="str">
            <v>TOYOTA</v>
          </cell>
          <cell r="H2600" t="str">
            <v xml:space="preserve">KINGMIRROR CHINA</v>
          </cell>
          <cell r="I2600" t="str">
            <v xml:space="preserve">SIDE MIRROR</v>
          </cell>
          <cell r="J2600" t="str">
            <v xml:space="preserve">SIDE MIRROR</v>
          </cell>
          <cell r="K2600">
            <v>10.85</v>
          </cell>
          <cell r="L2600">
            <v>252.26</v>
          </cell>
          <cell r="M2600">
            <v>380</v>
          </cell>
        </row>
        <row r="2601">
          <cell r="A2601">
            <v>12248</v>
          </cell>
          <cell r="B2601" t="e">
            <v>#N/A</v>
          </cell>
          <cell r="C2601" t="str">
            <v xml:space="preserve">LANDCRUISER FJ75 (03) - SIDE MIRROR (CHROME) (BROKEN) - LH</v>
          </cell>
          <cell r="D2601" t="str">
            <v>FJ75/03-SMC-LH</v>
          </cell>
          <cell r="E2601" t="str">
            <v>H-0304</v>
          </cell>
          <cell r="F2601" t="str">
            <v xml:space="preserve">LANDCRUISER FJ75 (03)</v>
          </cell>
          <cell r="G2601" t="str">
            <v>TOYOTA</v>
          </cell>
          <cell r="H2601" t="str">
            <v xml:space="preserve">KINGMIRROR CHINA</v>
          </cell>
          <cell r="I2601" t="str">
            <v xml:space="preserve">SIDE MIRROR</v>
          </cell>
          <cell r="J2601" t="str">
            <v xml:space="preserve">SIDE MIRROR</v>
          </cell>
          <cell r="K2601">
            <v>1.75</v>
          </cell>
          <cell r="L2601">
            <v>261</v>
          </cell>
          <cell r="M2601">
            <v>400</v>
          </cell>
        </row>
        <row r="2602">
          <cell r="A2602">
            <v>12254</v>
          </cell>
          <cell r="B2602" t="e">
            <v>#N/A</v>
          </cell>
          <cell r="C2602" t="str">
            <v xml:space="preserve">LANDCRUISER FJ75 (03) - SIDE MIRROR (CHROME) (BROKEN) - RH</v>
          </cell>
          <cell r="D2602" t="str">
            <v>FJ75/03-SMC-RH</v>
          </cell>
          <cell r="E2602" t="str">
            <v>H-0301</v>
          </cell>
          <cell r="F2602" t="str">
            <v xml:space="preserve">LANDCRUISER FJ75 (03)</v>
          </cell>
          <cell r="G2602" t="str">
            <v>TOYOTA</v>
          </cell>
          <cell r="H2602" t="str">
            <v xml:space="preserve">KINGMIRROR CHINA</v>
          </cell>
          <cell r="I2602" t="str">
            <v xml:space="preserve">SIDE MIRROR</v>
          </cell>
          <cell r="J2602" t="str">
            <v xml:space="preserve">SIDE MIRROR</v>
          </cell>
          <cell r="K2602">
            <v>1.75</v>
          </cell>
          <cell r="L2602">
            <v>261</v>
          </cell>
          <cell r="M2602">
            <v>400</v>
          </cell>
        </row>
        <row r="2603">
          <cell r="A2603">
            <v>10672</v>
          </cell>
          <cell r="B2603">
            <v>10672</v>
          </cell>
          <cell r="C2603" t="str">
            <v xml:space="preserve">LANDCRUISER FJ75 (03) - TAIL LAMP - LH</v>
          </cell>
          <cell r="D2603" t="str">
            <v>FJ75/03-TLAP-LH</v>
          </cell>
          <cell r="E2603" t="str">
            <v>TY07-0102</v>
          </cell>
          <cell r="G2603" t="str">
            <v>TOYOTA</v>
          </cell>
          <cell r="H2603" t="str">
            <v xml:space="preserve">ANCHUI TINCAI SILK CO. LTD</v>
          </cell>
          <cell r="I2603" t="str">
            <v xml:space="preserve">TAIL LAMP</v>
          </cell>
          <cell r="J2603" t="str">
            <v xml:space="preserve">TAIL LAMP</v>
          </cell>
          <cell r="K2603">
            <v>10</v>
          </cell>
          <cell r="L2603">
            <v>233</v>
          </cell>
          <cell r="M2603">
            <v>360</v>
          </cell>
        </row>
        <row r="2604">
          <cell r="A2604">
            <v>10671</v>
          </cell>
          <cell r="B2604">
            <v>10671</v>
          </cell>
          <cell r="C2604" t="str">
            <v xml:space="preserve">LANDCRUISER FJ75 (03) - TAIL LAMP - RH</v>
          </cell>
          <cell r="D2604" t="str">
            <v>FJ75/03-TLAP-RH</v>
          </cell>
          <cell r="E2604" t="str">
            <v>TY07-0102</v>
          </cell>
          <cell r="G2604" t="str">
            <v>TOYOTA</v>
          </cell>
          <cell r="H2604" t="str">
            <v xml:space="preserve">ANCHUI TINCAI SILK CO. LTD</v>
          </cell>
          <cell r="I2604" t="str">
            <v xml:space="preserve">TAIL LAMP</v>
          </cell>
          <cell r="J2604" t="str">
            <v xml:space="preserve">TAIL LAMP</v>
          </cell>
          <cell r="K2604">
            <v>10</v>
          </cell>
          <cell r="L2604">
            <v>255</v>
          </cell>
          <cell r="M2604">
            <v>380</v>
          </cell>
        </row>
        <row r="2605">
          <cell r="A2605">
            <v>10673</v>
          </cell>
          <cell r="B2605">
            <v>10673</v>
          </cell>
          <cell r="C2605" t="str">
            <v xml:space="preserve">LANDCRUISER FJ75 (03) - TAIL LENS - PICK UP</v>
          </cell>
          <cell r="D2605" t="str">
            <v>FJ75/03-TLSP</v>
          </cell>
          <cell r="E2605" t="str">
            <v>00-TY07-0102</v>
          </cell>
          <cell r="G2605" t="str">
            <v>TOYOTA</v>
          </cell>
          <cell r="H2605" t="str">
            <v xml:space="preserve">ANCHUI TINCAI SILK CO. LTD</v>
          </cell>
          <cell r="I2605" t="str">
            <v>LENS</v>
          </cell>
          <cell r="J2605" t="str">
            <v>LENS</v>
          </cell>
          <cell r="K2605">
            <v>5</v>
          </cell>
          <cell r="L2605">
            <v>128</v>
          </cell>
          <cell r="M2605">
            <v>190</v>
          </cell>
        </row>
        <row r="2606">
          <cell r="A2606">
            <v>12342</v>
          </cell>
          <cell r="B2606" t="e">
            <v>#N/A</v>
          </cell>
          <cell r="C2606" t="str">
            <v xml:space="preserve">LANDCRUISER FJ75 (03) - TAIL LENS (BROKEN) - LH</v>
          </cell>
          <cell r="D2606" t="str">
            <v>FJ75/03-TLSP-LH/B</v>
          </cell>
          <cell r="E2606" t="str">
            <v>00-TY07-0102C</v>
          </cell>
          <cell r="G2606" t="str">
            <v>TOYOTA</v>
          </cell>
          <cell r="I2606" t="str">
            <v>LENS</v>
          </cell>
          <cell r="J2606" t="str">
            <v>LENS</v>
          </cell>
          <cell r="K2606">
            <v>0.56000000000000005</v>
          </cell>
          <cell r="L2606">
            <v>84</v>
          </cell>
          <cell r="M2606">
            <v>130</v>
          </cell>
        </row>
        <row r="2607">
          <cell r="A2607">
            <v>12341</v>
          </cell>
          <cell r="B2607" t="e">
            <v>#N/A</v>
          </cell>
          <cell r="C2607" t="str">
            <v xml:space="preserve">LANDCRUISER FJ75 (03) - TAIL LENS (BROKEN) - RH</v>
          </cell>
          <cell r="D2607" t="str">
            <v>FJ75/03-TLSP-RH/B</v>
          </cell>
          <cell r="E2607" t="str">
            <v>00-TY07-0102C</v>
          </cell>
          <cell r="G2607" t="str">
            <v>TOYOTA</v>
          </cell>
          <cell r="I2607" t="str">
            <v>LENS</v>
          </cell>
          <cell r="J2607" t="str">
            <v>LENS</v>
          </cell>
          <cell r="K2607">
            <v>0.56000000000000005</v>
          </cell>
          <cell r="L2607">
            <v>84</v>
          </cell>
          <cell r="M2607">
            <v>130</v>
          </cell>
        </row>
        <row r="2608">
          <cell r="A2608">
            <v>10676</v>
          </cell>
          <cell r="B2608">
            <v>10676</v>
          </cell>
          <cell r="C2608" t="str">
            <v xml:space="preserve">LANDCRUISER FJ75 (85-02) - CORNER LAMP (BLACK) - LH</v>
          </cell>
          <cell r="D2608" t="str">
            <v>FJ75/85-CLAB-LH</v>
          </cell>
          <cell r="E2608" t="str">
            <v>TY07-0103B</v>
          </cell>
          <cell r="G2608" t="str">
            <v>TOYOTA</v>
          </cell>
          <cell r="H2608" t="str">
            <v xml:space="preserve">ANCHUI TINCAI SILK CO. LTD</v>
          </cell>
          <cell r="I2608" t="str">
            <v xml:space="preserve">CORNER LAMP</v>
          </cell>
          <cell r="J2608" t="str">
            <v xml:space="preserve">CORNER LAMP</v>
          </cell>
          <cell r="K2608">
            <v>11</v>
          </cell>
          <cell r="L2608">
            <v>281</v>
          </cell>
          <cell r="M2608">
            <v>420</v>
          </cell>
        </row>
        <row r="2609">
          <cell r="A2609">
            <v>10675</v>
          </cell>
          <cell r="B2609">
            <v>10675</v>
          </cell>
          <cell r="C2609" t="str">
            <v xml:space="preserve">LANDCRUISER FJ75 (85-02) - CORNER LAMP (BLACK) - RH</v>
          </cell>
          <cell r="D2609" t="str">
            <v>FJ75/85-CLAB-RH</v>
          </cell>
          <cell r="E2609" t="str">
            <v>TY07-0103B</v>
          </cell>
          <cell r="G2609" t="str">
            <v>TOYOTA</v>
          </cell>
          <cell r="H2609" t="str">
            <v xml:space="preserve">ANCHUI TINCAI SILK CO. LTD</v>
          </cell>
          <cell r="I2609" t="str">
            <v xml:space="preserve">CORNER LAMP</v>
          </cell>
          <cell r="J2609" t="str">
            <v xml:space="preserve">CORNER LAMP</v>
          </cell>
          <cell r="K2609">
            <v>11</v>
          </cell>
          <cell r="L2609">
            <v>281</v>
          </cell>
          <cell r="M2609">
            <v>420</v>
          </cell>
        </row>
        <row r="2610">
          <cell r="A2610">
            <v>10678</v>
          </cell>
          <cell r="B2610">
            <v>10678</v>
          </cell>
          <cell r="C2610" t="str">
            <v xml:space="preserve">LANDCRUISER FJ75 (85-02) - TAIL LAMP (WAGON) - LH</v>
          </cell>
          <cell r="D2610" t="str">
            <v>FJ75/85-TLAW-LH</v>
          </cell>
          <cell r="E2610" t="str">
            <v>TY07-0102D</v>
          </cell>
          <cell r="G2610" t="str">
            <v>TOYOTA</v>
          </cell>
          <cell r="H2610" t="str">
            <v xml:space="preserve">ANCHUI TINCAI SILK CO. LTD</v>
          </cell>
          <cell r="I2610" t="str">
            <v xml:space="preserve">TAIL LAMP</v>
          </cell>
          <cell r="J2610" t="str">
            <v xml:space="preserve">TAIL LAMP</v>
          </cell>
          <cell r="K2610">
            <v>18</v>
          </cell>
          <cell r="L2610">
            <v>459</v>
          </cell>
          <cell r="M2610">
            <v>690</v>
          </cell>
        </row>
        <row r="2611">
          <cell r="A2611">
            <v>10677</v>
          </cell>
          <cell r="B2611">
            <v>10677</v>
          </cell>
          <cell r="C2611" t="str">
            <v xml:space="preserve">LANDCRUISER FJ75 (85-02) - TAIL LAMP (WAGON) - RH</v>
          </cell>
          <cell r="D2611" t="str">
            <v>FJ75/85-TLAW-RH</v>
          </cell>
          <cell r="E2611" t="str">
            <v>TY07-0102D</v>
          </cell>
          <cell r="G2611" t="str">
            <v>TOYOTA</v>
          </cell>
          <cell r="H2611" t="str">
            <v xml:space="preserve">ANCHUI TINCAI SILK CO. LTD</v>
          </cell>
          <cell r="I2611" t="str">
            <v xml:space="preserve">TAIL LAMP</v>
          </cell>
          <cell r="J2611" t="str">
            <v xml:space="preserve">TAIL LAMP</v>
          </cell>
          <cell r="K2611">
            <v>18</v>
          </cell>
          <cell r="L2611">
            <v>459</v>
          </cell>
          <cell r="M2611">
            <v>690</v>
          </cell>
        </row>
        <row r="2612">
          <cell r="A2612">
            <v>11260</v>
          </cell>
          <cell r="B2612">
            <v>11260</v>
          </cell>
          <cell r="C2612" t="str">
            <v xml:space="preserve">LANDCRUISER FJ75 (85-02) - TAIL LENS (WAGON) - LH</v>
          </cell>
          <cell r="D2612" t="str">
            <v>FJ75/85-TLSW-LH</v>
          </cell>
          <cell r="E2612" t="str">
            <v>TY07-0102D-00</v>
          </cell>
          <cell r="G2612" t="str">
            <v>TOYOTA</v>
          </cell>
          <cell r="I2612" t="str">
            <v>LENS</v>
          </cell>
          <cell r="J2612" t="str">
            <v>LENS</v>
          </cell>
          <cell r="K2612">
            <v>8</v>
          </cell>
          <cell r="L2612">
            <v>180</v>
          </cell>
          <cell r="M2612">
            <v>200</v>
          </cell>
        </row>
        <row r="2613">
          <cell r="A2613">
            <v>11259</v>
          </cell>
          <cell r="B2613">
            <v>11259</v>
          </cell>
          <cell r="C2613" t="str">
            <v xml:space="preserve">LANDCRUISER FJ75 (85-02) - TAIL LENS (WAGON) - RH</v>
          </cell>
          <cell r="D2613" t="str">
            <v>FJ75/85-TLSW-RH</v>
          </cell>
          <cell r="E2613" t="str">
            <v>TY07-0102D-00</v>
          </cell>
          <cell r="G2613" t="str">
            <v>TOYOTA</v>
          </cell>
          <cell r="I2613" t="str">
            <v>LENS</v>
          </cell>
          <cell r="J2613" t="str">
            <v>LENS</v>
          </cell>
          <cell r="K2613">
            <v>8</v>
          </cell>
          <cell r="L2613">
            <v>180</v>
          </cell>
          <cell r="M2613">
            <v>200</v>
          </cell>
        </row>
        <row r="2614">
          <cell r="A2614">
            <v>12692</v>
          </cell>
          <cell r="B2614">
            <v>12692</v>
          </cell>
          <cell r="C2614" t="str">
            <v xml:space="preserve">LANDCRUISER FJ79 (06-13) - FOG LAMP - LH</v>
          </cell>
          <cell r="D2614" t="str">
            <v>FJ79-FLA-LH</v>
          </cell>
          <cell r="E2614" t="str">
            <v>TY07-2204</v>
          </cell>
          <cell r="F2614" t="str">
            <v xml:space="preserve">LANDCRUISER FJ79 (06-13)</v>
          </cell>
          <cell r="G2614" t="str">
            <v>TOYOTA</v>
          </cell>
          <cell r="H2614" t="str">
            <v xml:space="preserve">ANCHUI TINCAI SILK CO. LTD</v>
          </cell>
          <cell r="I2614" t="str">
            <v xml:space="preserve">FOG LAMP</v>
          </cell>
          <cell r="J2614" t="str">
            <v xml:space="preserve">FOG LAMP</v>
          </cell>
          <cell r="K2614">
            <v>4.6900000000000004</v>
          </cell>
          <cell r="L2614">
            <v>733</v>
          </cell>
          <cell r="M2614">
            <v>1140</v>
          </cell>
        </row>
        <row r="2615">
          <cell r="A2615">
            <v>12691</v>
          </cell>
          <cell r="B2615">
            <v>12691</v>
          </cell>
          <cell r="C2615" t="str">
            <v xml:space="preserve">LANDCRUISER FJ79 (06-13) - FOG LAMP - RH</v>
          </cell>
          <cell r="D2615" t="str">
            <v>FJ79-FLA-RH</v>
          </cell>
          <cell r="E2615" t="str">
            <v>TY07-2204</v>
          </cell>
          <cell r="F2615" t="str">
            <v xml:space="preserve">LANDCRUISER FJ79 (06-13)</v>
          </cell>
          <cell r="G2615" t="str">
            <v>TOYOTA</v>
          </cell>
          <cell r="H2615" t="str">
            <v xml:space="preserve">ANCHUI TINCAI SILK CO. LTD</v>
          </cell>
          <cell r="I2615" t="str">
            <v xml:space="preserve">FOG LAMP</v>
          </cell>
          <cell r="J2615" t="str">
            <v xml:space="preserve">FOG LAMP</v>
          </cell>
          <cell r="K2615">
            <v>4.6900000000000004</v>
          </cell>
          <cell r="L2615">
            <v>733</v>
          </cell>
          <cell r="M2615">
            <v>1140</v>
          </cell>
        </row>
        <row r="2616">
          <cell r="A2616">
            <v>12690</v>
          </cell>
          <cell r="B2616">
            <v>12690</v>
          </cell>
          <cell r="C2616" t="str">
            <v xml:space="preserve">LANDCRUISER FJ79 (06-13) - FRONT BUMPER</v>
          </cell>
          <cell r="D2616" t="str">
            <v>FJ79-BPRF</v>
          </cell>
          <cell r="E2616" t="str">
            <v>TY07-2207</v>
          </cell>
          <cell r="F2616" t="str">
            <v xml:space="preserve">LANDCRUISER FJ79 (06-13)</v>
          </cell>
          <cell r="G2616" t="str">
            <v>TOYOTA</v>
          </cell>
          <cell r="H2616" t="str">
            <v xml:space="preserve">ANCHUI TINCAI SILK CO. LTD</v>
          </cell>
          <cell r="I2616" t="str">
            <v>BUMPER</v>
          </cell>
          <cell r="J2616" t="str">
            <v>BUMPER</v>
          </cell>
          <cell r="K2616">
            <v>20.84</v>
          </cell>
          <cell r="L2616">
            <v>3257</v>
          </cell>
          <cell r="M2616">
            <v>5050</v>
          </cell>
        </row>
        <row r="2617">
          <cell r="A2617">
            <v>13574</v>
          </cell>
          <cell r="B2617">
            <v>13574</v>
          </cell>
          <cell r="C2617" t="str">
            <v xml:space="preserve">LANDCRUISER FJ79 (06-13) - GRILL (CHROME)</v>
          </cell>
          <cell r="D2617" t="str">
            <v>FJ79-GRL</v>
          </cell>
          <cell r="E2617" t="str">
            <v>TY07-2211</v>
          </cell>
          <cell r="G2617" t="str">
            <v>TOYOTA</v>
          </cell>
          <cell r="H2617" t="str">
            <v xml:space="preserve">ANCHUI TINCAI SILK CO. LTD</v>
          </cell>
          <cell r="I2617" t="str">
            <v>GRILL</v>
          </cell>
          <cell r="J2617" t="str">
            <v>GRILL</v>
          </cell>
          <cell r="K2617">
            <v>110</v>
          </cell>
          <cell r="L2617">
            <v>2656</v>
          </cell>
          <cell r="M2617">
            <v>3980</v>
          </cell>
        </row>
        <row r="2618">
          <cell r="A2618">
            <v>10668</v>
          </cell>
          <cell r="B2618">
            <v>10668</v>
          </cell>
          <cell r="C2618" t="str">
            <v xml:space="preserve">LANDCRUISER FJ79 (06-13) - HEAD LAMP LH</v>
          </cell>
          <cell r="D2618" t="str">
            <v>FJ79-HLA-LH</v>
          </cell>
          <cell r="E2618" t="str">
            <v>TY07-2201</v>
          </cell>
          <cell r="G2618" t="str">
            <v>TOYOTA</v>
          </cell>
          <cell r="H2618" t="str">
            <v xml:space="preserve">ANCHUI TINCAI SILK CO. LTD</v>
          </cell>
          <cell r="I2618" t="str">
            <v xml:space="preserve">HEAD LAMP</v>
          </cell>
          <cell r="J2618" t="str">
            <v xml:space="preserve">HEAD LAMP</v>
          </cell>
          <cell r="K2618">
            <v>110</v>
          </cell>
          <cell r="L2618">
            <v>2805</v>
          </cell>
          <cell r="M2618">
            <v>4210</v>
          </cell>
        </row>
        <row r="2619">
          <cell r="A2619">
            <v>10667</v>
          </cell>
          <cell r="B2619">
            <v>10667</v>
          </cell>
          <cell r="C2619" t="str">
            <v xml:space="preserve">LANDCRUISER FJ79 (06-13) - HEAD LAMP RH</v>
          </cell>
          <cell r="D2619" t="str">
            <v>FJ79-HLA-RH</v>
          </cell>
          <cell r="E2619" t="str">
            <v>TY07-2201</v>
          </cell>
          <cell r="F2619" t="str">
            <v xml:space="preserve">LANDCRUISER FJ79 (06-13)</v>
          </cell>
          <cell r="G2619" t="str">
            <v>TOYOTA</v>
          </cell>
          <cell r="H2619" t="str">
            <v xml:space="preserve">ANCHUI TINCAI SILK CO. LTD</v>
          </cell>
          <cell r="I2619" t="str">
            <v xml:space="preserve">HEAD LAMP</v>
          </cell>
          <cell r="J2619" t="str">
            <v xml:space="preserve">HEAD LAMP</v>
          </cell>
          <cell r="K2619">
            <v>110</v>
          </cell>
          <cell r="L2619">
            <v>2805</v>
          </cell>
          <cell r="M2619">
            <v>4210</v>
          </cell>
        </row>
        <row r="2620">
          <cell r="A2620">
            <v>12858</v>
          </cell>
          <cell r="B2620">
            <v>12858</v>
          </cell>
          <cell r="C2620" t="str">
            <v xml:space="preserve">LANDCRUISER FJ79 (06-13) - LAMINATED FRONT WINDSCREEN</v>
          </cell>
          <cell r="D2620" t="str">
            <v xml:space="preserve">FJ79 LFW</v>
          </cell>
          <cell r="E2620" t="str">
            <v xml:space="preserve">1101166 LFW</v>
          </cell>
          <cell r="F2620" t="str">
            <v xml:space="preserve">LANDCRUISER FJ79 (06-13)</v>
          </cell>
          <cell r="G2620" t="str">
            <v>TOYOTA</v>
          </cell>
          <cell r="H2620" t="str">
            <v xml:space="preserve">NANJING YUNHAI AUTOMOBILE GLASS &amp; EQUIPMENT MANUFACTURING CO., LTD</v>
          </cell>
          <cell r="I2620" t="str">
            <v>AUTOGLASS</v>
          </cell>
          <cell r="J2620" t="str">
            <v>AUTOGLASS</v>
          </cell>
          <cell r="K2620">
            <v>10.52</v>
          </cell>
          <cell r="L2620">
            <v>1752.9</v>
          </cell>
          <cell r="M2620">
            <v>2300</v>
          </cell>
        </row>
        <row r="2621">
          <cell r="A2621">
            <v>13798</v>
          </cell>
          <cell r="B2621">
            <v>13798</v>
          </cell>
          <cell r="C2621" t="str">
            <v xml:space="preserve">LANDCRUISER FJ79 WAGON TAIL LAMP (212-1974) - LH</v>
          </cell>
          <cell r="D2621" t="str">
            <v>FJ79-TLA-LH</v>
          </cell>
          <cell r="E2621" t="str">
            <v>TY07-0102F</v>
          </cell>
          <cell r="G2621" t="str">
            <v>TOYOTA</v>
          </cell>
          <cell r="H2621" t="str">
            <v xml:space="preserve">ANCHUI TINCAI SILK CO. LTD</v>
          </cell>
          <cell r="I2621" t="str">
            <v xml:space="preserve">TAIL LAMP</v>
          </cell>
          <cell r="J2621" t="str">
            <v xml:space="preserve">TAIL LAMP</v>
          </cell>
          <cell r="K2621">
            <v>25</v>
          </cell>
          <cell r="L2621">
            <v>638</v>
          </cell>
          <cell r="M2621">
            <v>960</v>
          </cell>
        </row>
        <row r="2622">
          <cell r="A2622">
            <v>13799</v>
          </cell>
          <cell r="B2622">
            <v>13799</v>
          </cell>
          <cell r="C2622" t="str">
            <v xml:space="preserve">LANDCRUISER FJ79 WAGON TAIL LAMP (212-1974) - RH</v>
          </cell>
          <cell r="D2622" t="str">
            <v>FJ79-TLA-RH</v>
          </cell>
          <cell r="E2622" t="str">
            <v>TY07-0102F</v>
          </cell>
          <cell r="G2622" t="str">
            <v>TOYOTA</v>
          </cell>
          <cell r="H2622" t="str">
            <v xml:space="preserve">ANCHUI TINCAI SILK CO. LTD</v>
          </cell>
          <cell r="I2622" t="str">
            <v xml:space="preserve">TAIL LAMP</v>
          </cell>
          <cell r="J2622" t="str">
            <v xml:space="preserve">TAIL LAMP</v>
          </cell>
          <cell r="K2622">
            <v>25</v>
          </cell>
          <cell r="L2622">
            <v>638</v>
          </cell>
          <cell r="M2622">
            <v>960</v>
          </cell>
        </row>
        <row r="2623">
          <cell r="A2623">
            <v>10688</v>
          </cell>
          <cell r="B2623">
            <v>10688</v>
          </cell>
          <cell r="C2623" t="str">
            <v xml:space="preserve">LANDCRUISER FJ82 (90-92) - BUMPER LAMP - LH</v>
          </cell>
          <cell r="D2623" t="str">
            <v>FJ82/90-BLA-LH</v>
          </cell>
          <cell r="E2623" t="str">
            <v>TY07-1004</v>
          </cell>
          <cell r="G2623" t="str">
            <v>TOYOTA</v>
          </cell>
          <cell r="H2623" t="str">
            <v xml:space="preserve">ANCHUI TINCAI SILK CO. LTD</v>
          </cell>
          <cell r="I2623" t="str">
            <v xml:space="preserve">BUMPER LAMP</v>
          </cell>
          <cell r="J2623" t="str">
            <v xml:space="preserve">BUMPER LAMP</v>
          </cell>
          <cell r="K2623">
            <v>2.4900000000000002</v>
          </cell>
          <cell r="L2623">
            <v>389</v>
          </cell>
          <cell r="M2623">
            <v>600</v>
          </cell>
        </row>
        <row r="2624">
          <cell r="A2624">
            <v>10687</v>
          </cell>
          <cell r="B2624">
            <v>10687</v>
          </cell>
          <cell r="C2624" t="str">
            <v xml:space="preserve">LANDCRUISER FJ82 (90-92) - BUMPER LAMP - RH</v>
          </cell>
          <cell r="D2624" t="str">
            <v>FJ82/90-BLA-RH</v>
          </cell>
          <cell r="E2624" t="str">
            <v>TY07-1004</v>
          </cell>
          <cell r="G2624" t="str">
            <v>TOYOTA</v>
          </cell>
          <cell r="H2624" t="str">
            <v xml:space="preserve">ANCHUI TINCAI SILK CO. LTD</v>
          </cell>
          <cell r="I2624" t="str">
            <v xml:space="preserve">BUMPER LAMP</v>
          </cell>
          <cell r="J2624" t="str">
            <v xml:space="preserve">BUMPER LAMP</v>
          </cell>
          <cell r="K2624">
            <v>2.4900000000000002</v>
          </cell>
          <cell r="L2624">
            <v>389</v>
          </cell>
          <cell r="M2624">
            <v>600</v>
          </cell>
        </row>
        <row r="2625">
          <cell r="A2625">
            <v>10686</v>
          </cell>
          <cell r="B2625">
            <v>10686</v>
          </cell>
          <cell r="C2625" t="str">
            <v xml:space="preserve">LANDCRUISER FJ82 (90-92) - CORNER LAMP - LH</v>
          </cell>
          <cell r="D2625" t="str">
            <v>FJ82/90-CLA-LH</v>
          </cell>
          <cell r="E2625" t="str">
            <v>TY07-1003</v>
          </cell>
          <cell r="G2625" t="str">
            <v>TOYOTA</v>
          </cell>
          <cell r="H2625" t="str">
            <v xml:space="preserve">ANCHUI TINCAI SILK CO. LTD</v>
          </cell>
          <cell r="I2625" t="str">
            <v xml:space="preserve">CORNER LAMP</v>
          </cell>
          <cell r="J2625" t="str">
            <v xml:space="preserve">CORNER LAMP</v>
          </cell>
          <cell r="K2625">
            <v>4.16</v>
          </cell>
          <cell r="L2625">
            <v>650</v>
          </cell>
          <cell r="M2625">
            <v>1010</v>
          </cell>
        </row>
        <row r="2626">
          <cell r="A2626">
            <v>10685</v>
          </cell>
          <cell r="B2626">
            <v>10685</v>
          </cell>
          <cell r="C2626" t="str">
            <v xml:space="preserve">LANDCRUISER FJ82 (90-92) - CORNER LAMP - RH</v>
          </cell>
          <cell r="D2626" t="str">
            <v>FJ82/90-CLA-RH</v>
          </cell>
          <cell r="E2626" t="str">
            <v>TY07-1003</v>
          </cell>
          <cell r="G2626" t="str">
            <v>TOYOTA</v>
          </cell>
          <cell r="H2626" t="str">
            <v xml:space="preserve">ANCHUI TINCAI SILK CO. LTD</v>
          </cell>
          <cell r="I2626" t="str">
            <v xml:space="preserve">CORNER LAMP</v>
          </cell>
          <cell r="J2626" t="str">
            <v xml:space="preserve">CORNER LAMP</v>
          </cell>
          <cell r="K2626">
            <v>4.16</v>
          </cell>
          <cell r="L2626">
            <v>650</v>
          </cell>
          <cell r="M2626">
            <v>1010</v>
          </cell>
        </row>
        <row r="2627">
          <cell r="A2627">
            <v>10684</v>
          </cell>
          <cell r="B2627">
            <v>10684</v>
          </cell>
          <cell r="C2627" t="str">
            <v xml:space="preserve">LANDCRUISER FJ82 (90-92) - HEAD LAMP (ORDINARY) - LH</v>
          </cell>
          <cell r="D2627" t="str">
            <v>FJ82/90-HLAO-LH</v>
          </cell>
          <cell r="E2627" t="str">
            <v>TY07-1001</v>
          </cell>
          <cell r="G2627" t="str">
            <v>TOYOTA</v>
          </cell>
          <cell r="H2627" t="str">
            <v xml:space="preserve">ANCHUI TINCAI SILK CO. LTD</v>
          </cell>
          <cell r="I2627" t="str">
            <v xml:space="preserve">HEAD LAMP</v>
          </cell>
          <cell r="J2627" t="str">
            <v xml:space="preserve">HEAD LAMP</v>
          </cell>
          <cell r="K2627">
            <v>13.71</v>
          </cell>
          <cell r="L2627">
            <v>2143</v>
          </cell>
          <cell r="M2627">
            <v>3320</v>
          </cell>
        </row>
        <row r="2628">
          <cell r="A2628">
            <v>10683</v>
          </cell>
          <cell r="B2628">
            <v>10683</v>
          </cell>
          <cell r="C2628" t="str">
            <v xml:space="preserve">LANDCRUISER FJ82 (90-92) - HEAD LAMP (ORDINARY) - RH</v>
          </cell>
          <cell r="D2628" t="str">
            <v>FJ82/90-HLAO-RH</v>
          </cell>
          <cell r="E2628" t="str">
            <v>TY07-1001</v>
          </cell>
          <cell r="G2628" t="str">
            <v>TOYOTA</v>
          </cell>
          <cell r="H2628" t="str">
            <v xml:space="preserve">ANCHUI TINCAI SILK CO. LTD</v>
          </cell>
          <cell r="I2628" t="str">
            <v xml:space="preserve">HEAD LAMP</v>
          </cell>
          <cell r="J2628" t="str">
            <v xml:space="preserve">HEAD LAMP</v>
          </cell>
          <cell r="K2628">
            <v>91.1</v>
          </cell>
          <cell r="L2628">
            <v>2050</v>
          </cell>
          <cell r="M2628">
            <v>3320</v>
          </cell>
        </row>
        <row r="2629">
          <cell r="A2629">
            <v>10690</v>
          </cell>
          <cell r="B2629">
            <v>10690</v>
          </cell>
          <cell r="C2629" t="str">
            <v xml:space="preserve">LANDCRUISER FJ82 (93-96) - HEAD LAMP (CRYSTAL) - LH</v>
          </cell>
          <cell r="D2629" t="str">
            <v>FJ82/93-HLAC-LH</v>
          </cell>
          <cell r="E2629" t="str">
            <v>TY07-1001B</v>
          </cell>
          <cell r="G2629" t="str">
            <v>TOYOTA</v>
          </cell>
          <cell r="H2629" t="str">
            <v xml:space="preserve">ANCHUI TINCAI SILK CO. LTD</v>
          </cell>
          <cell r="I2629" t="str">
            <v xml:space="preserve">HEAD LAMP</v>
          </cell>
          <cell r="J2629" t="str">
            <v xml:space="preserve">HEAD LAMP</v>
          </cell>
          <cell r="K2629">
            <v>91</v>
          </cell>
          <cell r="L2629">
            <v>2048</v>
          </cell>
          <cell r="M2629">
            <v>3170</v>
          </cell>
        </row>
        <row r="2630">
          <cell r="A2630">
            <v>10689</v>
          </cell>
          <cell r="B2630">
            <v>10689</v>
          </cell>
          <cell r="C2630" t="str">
            <v xml:space="preserve">LANDCRUISER FJ82 (93-96) - HEAD LAMP (CRYSTAL) - RH</v>
          </cell>
          <cell r="D2630" t="str">
            <v>FJ82/93-HLAC-RH</v>
          </cell>
          <cell r="E2630" t="str">
            <v>TY07-1001B</v>
          </cell>
          <cell r="G2630" t="str">
            <v>TOYOTA</v>
          </cell>
          <cell r="H2630" t="str">
            <v xml:space="preserve">ANCHUI TINCAI SILK CO. LTD</v>
          </cell>
          <cell r="I2630" t="str">
            <v xml:space="preserve">HEAD LAMP</v>
          </cell>
          <cell r="J2630" t="str">
            <v xml:space="preserve">HEAD LAMP</v>
          </cell>
          <cell r="K2630">
            <v>91</v>
          </cell>
          <cell r="L2630">
            <v>2048</v>
          </cell>
          <cell r="M2630">
            <v>3170</v>
          </cell>
        </row>
        <row r="2631">
          <cell r="A2631">
            <v>10692</v>
          </cell>
          <cell r="B2631">
            <v>10692</v>
          </cell>
          <cell r="C2631" t="str">
            <v xml:space="preserve">LANDCRUISER FJ82 (93-96) - TAIL LAMP (CRYSTAL) - LH</v>
          </cell>
          <cell r="D2631" t="str">
            <v>FJ82/93-TLA-LH</v>
          </cell>
          <cell r="E2631" t="str">
            <v>TY07-1002B</v>
          </cell>
          <cell r="G2631" t="str">
            <v>TOYOTA</v>
          </cell>
          <cell r="H2631" t="str">
            <v xml:space="preserve">ANCHUI TINCAI SILK CO. LTD</v>
          </cell>
          <cell r="I2631" t="str">
            <v xml:space="preserve">TAIL LAMP</v>
          </cell>
          <cell r="J2631" t="str">
            <v xml:space="preserve">TAIL LAMP</v>
          </cell>
          <cell r="K2631">
            <v>30</v>
          </cell>
          <cell r="L2631">
            <v>765</v>
          </cell>
          <cell r="M2631">
            <v>1150</v>
          </cell>
        </row>
        <row r="2632">
          <cell r="A2632">
            <v>10691</v>
          </cell>
          <cell r="B2632">
            <v>10691</v>
          </cell>
          <cell r="C2632" t="str">
            <v xml:space="preserve">LANDCRUISER FJ82 (93-96) - TAIL LAMP (CRYSTAL) - RH</v>
          </cell>
          <cell r="D2632" t="str">
            <v>FJ82/93-TLA-RH</v>
          </cell>
          <cell r="E2632" t="str">
            <v>TY07-1002B</v>
          </cell>
          <cell r="G2632" t="str">
            <v>TOYOTA</v>
          </cell>
          <cell r="H2632" t="str">
            <v xml:space="preserve">ANCHUI TINCAI SILK CO. LTD</v>
          </cell>
          <cell r="I2632" t="str">
            <v xml:space="preserve">TAIL LAMP</v>
          </cell>
          <cell r="J2632" t="str">
            <v xml:space="preserve">TAIL LAMP</v>
          </cell>
          <cell r="K2632">
            <v>30</v>
          </cell>
          <cell r="L2632">
            <v>765</v>
          </cell>
          <cell r="M2632">
            <v>1150</v>
          </cell>
        </row>
        <row r="2633">
          <cell r="A2633">
            <v>10724</v>
          </cell>
          <cell r="B2633">
            <v>10724</v>
          </cell>
          <cell r="C2633" t="str">
            <v xml:space="preserve">LANDCRUISER PRADO FJ120 - (03-09) - BUMPER GUARD ASSY</v>
          </cell>
          <cell r="D2633" t="str">
            <v>FJ120-BGA</v>
          </cell>
          <cell r="E2633" t="str">
            <v>TY07-3007B</v>
          </cell>
          <cell r="G2633" t="str">
            <v>TOYOTA</v>
          </cell>
          <cell r="H2633" t="str">
            <v xml:space="preserve">ANCHUI TINCAI SILK CO. LTD</v>
          </cell>
          <cell r="I2633" t="str">
            <v>BUMPER</v>
          </cell>
          <cell r="J2633" t="str">
            <v>BUMPER</v>
          </cell>
          <cell r="K2633">
            <v>23.6</v>
          </cell>
          <cell r="L2633">
            <v>3689</v>
          </cell>
          <cell r="M2633">
            <v>5720</v>
          </cell>
        </row>
        <row r="2634">
          <cell r="A2634">
            <v>10714</v>
          </cell>
          <cell r="B2634">
            <v>10714</v>
          </cell>
          <cell r="C2634" t="str">
            <v xml:space="preserve">LANDCRUISER PRADO FJ120 - (03-09) - FOG LAMP - LH</v>
          </cell>
          <cell r="D2634" t="str">
            <v>FJ120-FLA-LH</v>
          </cell>
          <cell r="E2634" t="str">
            <v>TY07-3004</v>
          </cell>
          <cell r="G2634" t="str">
            <v>TOYOTA</v>
          </cell>
          <cell r="H2634" t="str">
            <v xml:space="preserve">ANCHUI TINCAI SILK CO. LTD</v>
          </cell>
          <cell r="I2634" t="str">
            <v xml:space="preserve">FOG LAMP</v>
          </cell>
          <cell r="J2634" t="str">
            <v xml:space="preserve">FOG LAMP</v>
          </cell>
          <cell r="K2634">
            <v>35</v>
          </cell>
          <cell r="L2634">
            <v>893</v>
          </cell>
          <cell r="M2634">
            <v>1300</v>
          </cell>
        </row>
        <row r="2635">
          <cell r="A2635">
            <v>10713</v>
          </cell>
          <cell r="B2635">
            <v>10713</v>
          </cell>
          <cell r="C2635" t="str">
            <v xml:space="preserve">LANDCRUISER PRADO FJ120 - (03-09) - FOG LAMP - RH</v>
          </cell>
          <cell r="D2635" t="str">
            <v>FJ120-FLA-RH</v>
          </cell>
          <cell r="E2635" t="str">
            <v>TY07-3004</v>
          </cell>
          <cell r="G2635" t="str">
            <v>TOYOTA</v>
          </cell>
          <cell r="H2635" t="str">
            <v xml:space="preserve">ANCHUI TINCAI SILK CO. LTD</v>
          </cell>
          <cell r="I2635" t="str">
            <v xml:space="preserve">FOG LAMP</v>
          </cell>
          <cell r="J2635" t="str">
            <v xml:space="preserve">FOG LAMP</v>
          </cell>
          <cell r="K2635">
            <v>35</v>
          </cell>
          <cell r="L2635">
            <v>893</v>
          </cell>
          <cell r="M2635">
            <v>1300</v>
          </cell>
        </row>
        <row r="2636">
          <cell r="A2636">
            <v>10722</v>
          </cell>
          <cell r="B2636" t="e">
            <v>#N/A</v>
          </cell>
          <cell r="C2636" t="str">
            <v xml:space="preserve">LANDCRUISER PRADO FJ120 - (03-09) - FOG LAMP COVER - LH</v>
          </cell>
          <cell r="D2636" t="str">
            <v>FJ120-FLC-LH</v>
          </cell>
          <cell r="E2636" t="str">
            <v>TY07-3004-01</v>
          </cell>
          <cell r="G2636" t="str">
            <v>TOYOTA</v>
          </cell>
          <cell r="H2636" t="str">
            <v xml:space="preserve">ANCHUI TINCAI SILK CO. LTD</v>
          </cell>
          <cell r="I2636" t="str">
            <v xml:space="preserve">FOG LAMP</v>
          </cell>
          <cell r="J2636" t="str">
            <v xml:space="preserve">FOG LAMP</v>
          </cell>
          <cell r="K2636">
            <v>1.88</v>
          </cell>
          <cell r="L2636">
            <v>294</v>
          </cell>
          <cell r="M2636">
            <v>460</v>
          </cell>
        </row>
        <row r="2637">
          <cell r="A2637">
            <v>10721</v>
          </cell>
          <cell r="B2637" t="e">
            <v>#N/A</v>
          </cell>
          <cell r="C2637" t="str">
            <v xml:space="preserve">LANDCRUISER PRADO FJ120 - (03-09) - FOG LAMP COVER - RH</v>
          </cell>
          <cell r="D2637" t="str">
            <v>FJ120-FLC-RH</v>
          </cell>
          <cell r="E2637" t="str">
            <v>TY07-3004-01</v>
          </cell>
          <cell r="G2637" t="str">
            <v>TOYOTA</v>
          </cell>
          <cell r="H2637" t="str">
            <v xml:space="preserve">ANCHUI TINCAI SILK CO. LTD</v>
          </cell>
          <cell r="I2637" t="str">
            <v xml:space="preserve">FOG LAMP</v>
          </cell>
          <cell r="J2637" t="str">
            <v xml:space="preserve">FOG LAMP</v>
          </cell>
          <cell r="K2637">
            <v>1.88</v>
          </cell>
          <cell r="L2637">
            <v>294</v>
          </cell>
          <cell r="M2637">
            <v>460</v>
          </cell>
        </row>
        <row r="2638">
          <cell r="A2638">
            <v>11609</v>
          </cell>
          <cell r="B2638">
            <v>11609</v>
          </cell>
          <cell r="C2638" t="str">
            <v xml:space="preserve">LANDCRUISER PRADO FJ120 - (03-09) - FRONT BUMPER</v>
          </cell>
          <cell r="D2638" t="str">
            <v>FJ120-BPRF</v>
          </cell>
          <cell r="E2638" t="str">
            <v>TY07-3007</v>
          </cell>
          <cell r="G2638" t="str">
            <v>TOYOTA</v>
          </cell>
          <cell r="H2638" t="str">
            <v xml:space="preserve">ANCHUI TINCAI SILK CO. LTD</v>
          </cell>
          <cell r="I2638" t="str">
            <v>BUMPER</v>
          </cell>
          <cell r="J2638" t="str">
            <v>BUMPER</v>
          </cell>
          <cell r="K2638">
            <v>100</v>
          </cell>
          <cell r="L2638">
            <v>2325</v>
          </cell>
          <cell r="M2638">
            <v>4000</v>
          </cell>
        </row>
        <row r="2639">
          <cell r="A2639">
            <v>12768</v>
          </cell>
          <cell r="B2639">
            <v>12768</v>
          </cell>
          <cell r="C2639" t="str">
            <v xml:space="preserve">LANDCRUISER PRADO FJ120 - (03-09) - FRONT INNER FENDER - LH</v>
          </cell>
          <cell r="D2639" t="str">
            <v>FJ120-IFF-LH</v>
          </cell>
          <cell r="E2639" t="str">
            <v>53876-60033/43</v>
          </cell>
          <cell r="G2639" t="str">
            <v>TOYOTA</v>
          </cell>
          <cell r="H2639" t="str">
            <v xml:space="preserve">ANCHUI TINCAI SILK CO. LTD</v>
          </cell>
          <cell r="I2639" t="str">
            <v>FENDERS</v>
          </cell>
          <cell r="J2639" t="str">
            <v>FENDERS</v>
          </cell>
          <cell r="K2639">
            <v>15.3</v>
          </cell>
          <cell r="L2639">
            <v>390</v>
          </cell>
          <cell r="M2639">
            <v>590</v>
          </cell>
        </row>
        <row r="2640">
          <cell r="A2640">
            <v>12767</v>
          </cell>
          <cell r="B2640">
            <v>12767</v>
          </cell>
          <cell r="C2640" t="str">
            <v xml:space="preserve">LANDCRUISER PRADO FJ120 - (03-09) - FRONT INNER FENDER - RH</v>
          </cell>
          <cell r="D2640" t="str">
            <v>FJ120-IFF-RH</v>
          </cell>
          <cell r="E2640" t="str">
            <v>53875-60033/44</v>
          </cell>
          <cell r="G2640" t="str">
            <v>TOYOTA</v>
          </cell>
          <cell r="H2640" t="str">
            <v xml:space="preserve">ANCHUI TINCAI SILK CO. LTD</v>
          </cell>
          <cell r="I2640" t="str">
            <v>FENDERS</v>
          </cell>
          <cell r="J2640" t="str">
            <v>FENDERS</v>
          </cell>
          <cell r="K2640">
            <v>15.3</v>
          </cell>
          <cell r="L2640">
            <v>390</v>
          </cell>
          <cell r="M2640">
            <v>590</v>
          </cell>
        </row>
        <row r="2641">
          <cell r="A2641">
            <v>11606</v>
          </cell>
          <cell r="B2641">
            <v>11606</v>
          </cell>
          <cell r="C2641" t="str">
            <v xml:space="preserve">LANDCRUISER PRADO FJ120 - (03-09) - GRILL (CHROME/BLACK)</v>
          </cell>
          <cell r="D2641" t="str">
            <v>FJ120-GRLCB</v>
          </cell>
          <cell r="E2641" t="str">
            <v>TY07-3011</v>
          </cell>
          <cell r="G2641" t="str">
            <v>TOYOTA</v>
          </cell>
          <cell r="H2641" t="str">
            <v xml:space="preserve">ANCHUI TINCAI SILK CO. LTD</v>
          </cell>
          <cell r="I2641" t="str">
            <v>GRILL</v>
          </cell>
          <cell r="J2641" t="str">
            <v>GRILL</v>
          </cell>
          <cell r="K2641">
            <v>135</v>
          </cell>
          <cell r="L2641">
            <v>3038</v>
          </cell>
          <cell r="M2641">
            <v>4710</v>
          </cell>
        </row>
        <row r="2642">
          <cell r="A2642">
            <v>10712</v>
          </cell>
          <cell r="B2642">
            <v>10712</v>
          </cell>
          <cell r="C2642" t="str">
            <v xml:space="preserve">LANDCRUISER PRADO FJ120 - (03-09) - HEAD LAMP - LH</v>
          </cell>
          <cell r="D2642" t="str">
            <v>FJ120-HLA-LH</v>
          </cell>
          <cell r="E2642" t="str">
            <v>TY07-3001</v>
          </cell>
          <cell r="G2642" t="str">
            <v>TOYOTA</v>
          </cell>
          <cell r="H2642" t="str">
            <v xml:space="preserve">ANCHUI TINCAI SILK CO. LTD</v>
          </cell>
          <cell r="I2642" t="str">
            <v xml:space="preserve">HEAD LAMP</v>
          </cell>
          <cell r="J2642" t="str">
            <v xml:space="preserve">HEAD LAMP</v>
          </cell>
          <cell r="K2642">
            <v>117</v>
          </cell>
          <cell r="L2642">
            <v>2984</v>
          </cell>
          <cell r="M2642">
            <v>4480</v>
          </cell>
        </row>
        <row r="2643">
          <cell r="A2643">
            <v>10711</v>
          </cell>
          <cell r="B2643">
            <v>10711</v>
          </cell>
          <cell r="C2643" t="str">
            <v xml:space="preserve">LANDCRUISER PRADO FJ120 - (03-09) - HEAD LAMP - RH</v>
          </cell>
          <cell r="D2643" t="str">
            <v>FJ120-HLA-RH</v>
          </cell>
          <cell r="E2643" t="str">
            <v>TY07-3001</v>
          </cell>
          <cell r="G2643" t="str">
            <v>TOYOTA</v>
          </cell>
          <cell r="H2643" t="str">
            <v xml:space="preserve">ANCHUI TINCAI SILK CO. LTD</v>
          </cell>
          <cell r="I2643" t="str">
            <v xml:space="preserve">HEAD LAMP</v>
          </cell>
          <cell r="J2643" t="str">
            <v xml:space="preserve">HEAD LAMP</v>
          </cell>
          <cell r="K2643">
            <v>117</v>
          </cell>
          <cell r="L2643">
            <v>2984</v>
          </cell>
          <cell r="M2643">
            <v>4480</v>
          </cell>
        </row>
        <row r="2644">
          <cell r="A2644">
            <v>12955</v>
          </cell>
          <cell r="B2644" t="e">
            <v>#N/A</v>
          </cell>
          <cell r="C2644" t="str">
            <v xml:space="preserve">LANDCRUISER PRADO FJ120 - (03-09) - LAMINATED FRONT WINDSCREEN - (BROKEN)</v>
          </cell>
          <cell r="D2644" t="str">
            <v>FJ120-LFW/X/B</v>
          </cell>
          <cell r="E2644" t="str">
            <v xml:space="preserve">110041 LFW</v>
          </cell>
          <cell r="F2644" t="str">
            <v xml:space="preserve">LANDCRUISER PRADO FJ120 - (03-09)</v>
          </cell>
          <cell r="G2644" t="str">
            <v>TOYOTA</v>
          </cell>
          <cell r="H2644" t="str">
            <v xml:space="preserve">ZHEJIANG DAKE SAFETY GLASS CO.,LTD</v>
          </cell>
          <cell r="I2644" t="str">
            <v>AUTOGLASS</v>
          </cell>
          <cell r="J2644" t="str">
            <v>AUTOGLASS</v>
          </cell>
          <cell r="K2644">
            <v>15.34</v>
          </cell>
          <cell r="L2644">
            <v>2340</v>
          </cell>
          <cell r="M2644">
            <v>3630</v>
          </cell>
        </row>
        <row r="2645">
          <cell r="A2645">
            <v>12674</v>
          </cell>
          <cell r="B2645">
            <v>12674</v>
          </cell>
          <cell r="C2645" t="str">
            <v xml:space="preserve">LANDCRUISER PRADO FJ120 - (03-09) - MUD FLAP SET</v>
          </cell>
          <cell r="D2645" t="str">
            <v>FJ120-MFS</v>
          </cell>
          <cell r="E2645" t="str">
            <v>TY07-3026</v>
          </cell>
          <cell r="G2645" t="str">
            <v>TOYOTA</v>
          </cell>
          <cell r="H2645" t="str">
            <v xml:space="preserve">ANCHUI TINCAI SILK CO. LTD</v>
          </cell>
          <cell r="I2645" t="str">
            <v xml:space="preserve">MUD FLAPS</v>
          </cell>
          <cell r="J2645" t="str">
            <v xml:space="preserve">MUD FLAPS</v>
          </cell>
          <cell r="K2645">
            <v>45</v>
          </cell>
          <cell r="L2645">
            <v>1224</v>
          </cell>
          <cell r="M2645">
            <v>1840</v>
          </cell>
        </row>
        <row r="2646">
          <cell r="A2646">
            <v>11610</v>
          </cell>
          <cell r="B2646">
            <v>11610</v>
          </cell>
          <cell r="C2646" t="str">
            <v xml:space="preserve">LANDCRUISER PRADO FJ120 - (03-09) - REAR BUMPER</v>
          </cell>
          <cell r="D2646" t="str">
            <v>FJ120-BPRR</v>
          </cell>
          <cell r="E2646" t="str">
            <v>TY07-3011</v>
          </cell>
          <cell r="G2646" t="str">
            <v>TOYOTA</v>
          </cell>
          <cell r="H2646" t="str">
            <v xml:space="preserve">ANCHUI TINCAI SILK CO. LTD</v>
          </cell>
          <cell r="I2646" t="str">
            <v>BUMPER</v>
          </cell>
          <cell r="J2646" t="str">
            <v>BUMPER</v>
          </cell>
          <cell r="K2646">
            <v>135</v>
          </cell>
          <cell r="L2646">
            <v>3443</v>
          </cell>
          <cell r="M2646">
            <v>5200</v>
          </cell>
        </row>
        <row r="2647">
          <cell r="A2647">
            <v>10718</v>
          </cell>
          <cell r="B2647">
            <v>10718</v>
          </cell>
          <cell r="C2647" t="str">
            <v xml:space="preserve">LANDCRUISER PRADO FJ120 - (03-09) - REAR BUMPER REFLECTOR - LH</v>
          </cell>
          <cell r="D2647" t="str">
            <v>FJ120-RBR-LH</v>
          </cell>
          <cell r="E2647" t="str">
            <v>TY07-3005</v>
          </cell>
          <cell r="G2647" t="str">
            <v>TOYOTA</v>
          </cell>
          <cell r="H2647" t="str">
            <v xml:space="preserve">ANCHUI TINCAI SILK CO. LTD</v>
          </cell>
          <cell r="I2647" t="str">
            <v>REFLECTORS</v>
          </cell>
          <cell r="J2647" t="str">
            <v>REFLECTORS</v>
          </cell>
          <cell r="K2647">
            <v>12</v>
          </cell>
          <cell r="L2647">
            <v>305.14</v>
          </cell>
          <cell r="M2647">
            <v>550</v>
          </cell>
        </row>
        <row r="2648">
          <cell r="A2648">
            <v>10717</v>
          </cell>
          <cell r="B2648">
            <v>10717</v>
          </cell>
          <cell r="C2648" t="str">
            <v xml:space="preserve">LANDCRUISER PRADO FJ120 - (03-09) - REAR BUMPER REFLECTOR - RH</v>
          </cell>
          <cell r="D2648" t="str">
            <v>FJ120-RBR-RH</v>
          </cell>
          <cell r="E2648" t="str">
            <v>TY07-3005</v>
          </cell>
          <cell r="G2648" t="str">
            <v>TOYOTA</v>
          </cell>
          <cell r="H2648" t="str">
            <v xml:space="preserve">ANCHUI TINCAI SILK CO. LTD</v>
          </cell>
          <cell r="I2648" t="str">
            <v>REFLECTORS</v>
          </cell>
          <cell r="J2648" t="str">
            <v>REFLECTORS</v>
          </cell>
          <cell r="K2648">
            <v>12</v>
          </cell>
          <cell r="L2648">
            <v>305.14</v>
          </cell>
          <cell r="M2648">
            <v>550</v>
          </cell>
        </row>
        <row r="2649">
          <cell r="A2649">
            <v>12856</v>
          </cell>
          <cell r="B2649">
            <v>12856</v>
          </cell>
          <cell r="C2649" t="str">
            <v xml:space="preserve">LANDCRUISER PRADO FJ120 - (03-09) - REAR WINDSCREEN</v>
          </cell>
          <cell r="D2649" t="str">
            <v>FJ120-RW/HX</v>
          </cell>
          <cell r="E2649" t="str">
            <v xml:space="preserve">110041 RW</v>
          </cell>
          <cell r="F2649" t="str">
            <v xml:space="preserve">LANDCRUISER PRADO FJ120 - (03-09)</v>
          </cell>
          <cell r="G2649" t="str">
            <v>TOYOTA</v>
          </cell>
          <cell r="H2649" t="str">
            <v xml:space="preserve">ZHEJIANG DAKE SAFETY GLASS CO.,LTD</v>
          </cell>
          <cell r="I2649" t="str">
            <v>AUTOGLASS</v>
          </cell>
          <cell r="J2649" t="str">
            <v>AUTOGLASS</v>
          </cell>
          <cell r="K2649">
            <v>10.76</v>
          </cell>
          <cell r="L2649">
            <v>1713.66</v>
          </cell>
          <cell r="M2649">
            <v>2200</v>
          </cell>
        </row>
        <row r="2650">
          <cell r="A2650">
            <v>10720</v>
          </cell>
          <cell r="B2650">
            <v>10720</v>
          </cell>
          <cell r="C2650" t="str">
            <v xml:space="preserve">LANDCRUISER PRADO FJ120 - (03-09) - SIDE MIRROR (ELECTRIC-CHROME) - LH</v>
          </cell>
          <cell r="D2650" t="str">
            <v>FJ120-SMEC-LH</v>
          </cell>
          <cell r="E2650" t="str">
            <v>TY07-3012C</v>
          </cell>
          <cell r="G2650" t="str">
            <v>TOYOTA</v>
          </cell>
          <cell r="H2650" t="str">
            <v xml:space="preserve">ANCHUI TINCAI SILK CO. LTD</v>
          </cell>
          <cell r="I2650" t="str">
            <v xml:space="preserve">SIDE MIRROR</v>
          </cell>
          <cell r="J2650" t="str">
            <v xml:space="preserve">SIDE MIRROR</v>
          </cell>
          <cell r="K2650">
            <v>32.5</v>
          </cell>
          <cell r="L2650">
            <v>5080</v>
          </cell>
          <cell r="M2650">
            <v>7870</v>
          </cell>
        </row>
        <row r="2651">
          <cell r="A2651">
            <v>10719</v>
          </cell>
          <cell r="B2651">
            <v>10719</v>
          </cell>
          <cell r="C2651" t="str">
            <v xml:space="preserve">LANDCRUISER PRADO FJ120 - (03-09) - SIDE MIRROR (ELECTRIC-CHROME) - RH</v>
          </cell>
          <cell r="D2651" t="str">
            <v>FJ120-SMEC-RH</v>
          </cell>
          <cell r="E2651" t="str">
            <v>TY07-3012C</v>
          </cell>
          <cell r="G2651" t="str">
            <v>TOYOTA</v>
          </cell>
          <cell r="H2651" t="str">
            <v xml:space="preserve">ANCHUI TINCAI SILK CO. LTD</v>
          </cell>
          <cell r="I2651" t="str">
            <v xml:space="preserve">SIDE MIRROR</v>
          </cell>
          <cell r="J2651" t="str">
            <v xml:space="preserve">SIDE MIRROR</v>
          </cell>
          <cell r="K2651">
            <v>32.5</v>
          </cell>
          <cell r="L2651">
            <v>5080</v>
          </cell>
          <cell r="M2651">
            <v>7870</v>
          </cell>
        </row>
        <row r="2652">
          <cell r="A2652">
            <v>10723</v>
          </cell>
          <cell r="B2652">
            <v>10723</v>
          </cell>
          <cell r="C2652" t="str">
            <v xml:space="preserve">LANDCRUISER PRADO FJ120 - (03-09) - SPARE WHEEL COVER (CHROME-BLACK)</v>
          </cell>
          <cell r="D2652" t="str">
            <v>FJ120-SPC</v>
          </cell>
          <cell r="E2652" t="str">
            <v>TY07-3020</v>
          </cell>
          <cell r="G2652" t="str">
            <v>TOYOTA</v>
          </cell>
          <cell r="H2652" t="str">
            <v xml:space="preserve">ANCHUI TINCAI SILK CO. LTD</v>
          </cell>
          <cell r="I2652" t="str">
            <v>ACCESSORIES</v>
          </cell>
          <cell r="J2652" t="str">
            <v>ACCESSORIES</v>
          </cell>
          <cell r="K2652">
            <v>65</v>
          </cell>
          <cell r="L2652">
            <v>9708</v>
          </cell>
          <cell r="M2652">
            <v>15050</v>
          </cell>
        </row>
        <row r="2653">
          <cell r="A2653">
            <v>10716</v>
          </cell>
          <cell r="B2653">
            <v>10716</v>
          </cell>
          <cell r="C2653" t="str">
            <v xml:space="preserve">LANDCRUISER PRADO FJ120 - (03-09) - TAIL LAMP - LH</v>
          </cell>
          <cell r="D2653" t="str">
            <v>FJ120-TLA-LH</v>
          </cell>
          <cell r="E2653" t="str">
            <v>TY07-3002</v>
          </cell>
          <cell r="G2653" t="str">
            <v>TOYOTA</v>
          </cell>
          <cell r="H2653" t="str">
            <v xml:space="preserve">ANCHUI TINCAI SILK CO. LTD</v>
          </cell>
          <cell r="I2653" t="str">
            <v xml:space="preserve">TAIL LAMP</v>
          </cell>
          <cell r="J2653" t="str">
            <v xml:space="preserve">TAIL LAMP</v>
          </cell>
          <cell r="K2653">
            <v>80</v>
          </cell>
          <cell r="L2653">
            <v>2040</v>
          </cell>
          <cell r="M2653">
            <v>3060</v>
          </cell>
        </row>
        <row r="2654">
          <cell r="A2654">
            <v>10715</v>
          </cell>
          <cell r="B2654">
            <v>10715</v>
          </cell>
          <cell r="C2654" t="str">
            <v xml:space="preserve">LANDCRUISER PRADO FJ120 - (03-09) - TAIL LAMP - RH</v>
          </cell>
          <cell r="D2654" t="str">
            <v>FJ120-TLA-RH</v>
          </cell>
          <cell r="E2654" t="str">
            <v>TY07-3002</v>
          </cell>
          <cell r="G2654" t="str">
            <v>TOYOTA</v>
          </cell>
          <cell r="H2654" t="str">
            <v xml:space="preserve">ANCHUI TINCAI SILK CO. LTD</v>
          </cell>
          <cell r="I2654" t="str">
            <v xml:space="preserve">TAIL LAMP</v>
          </cell>
          <cell r="J2654" t="str">
            <v xml:space="preserve">TAIL LAMP</v>
          </cell>
          <cell r="K2654">
            <v>80</v>
          </cell>
          <cell r="L2654">
            <v>2040</v>
          </cell>
          <cell r="M2654">
            <v>3060</v>
          </cell>
        </row>
        <row r="2655">
          <cell r="A2655">
            <v>12677</v>
          </cell>
          <cell r="B2655">
            <v>12677</v>
          </cell>
          <cell r="C2655" t="str">
            <v xml:space="preserve">LANDCRUISER PRADO FJ150 (09-13) - FRONT BUMPER</v>
          </cell>
          <cell r="D2655" t="str">
            <v>FJ150-BPRF</v>
          </cell>
          <cell r="E2655" t="str">
            <v>TY07-3107</v>
          </cell>
          <cell r="F2655" t="str">
            <v xml:space="preserve">LANDCRUISER PRADO FJ150 (09-13)</v>
          </cell>
          <cell r="G2655" t="str">
            <v>TOYOTA</v>
          </cell>
          <cell r="H2655" t="str">
            <v xml:space="preserve">ANCHUI TINCAI SILK CO. LTD</v>
          </cell>
          <cell r="I2655" t="str">
            <v>BUMPER</v>
          </cell>
          <cell r="J2655" t="str">
            <v>BUMPER</v>
          </cell>
          <cell r="K2655">
            <v>145</v>
          </cell>
          <cell r="L2655">
            <v>3263</v>
          </cell>
          <cell r="M2655">
            <v>5060</v>
          </cell>
        </row>
        <row r="2656">
          <cell r="A2656">
            <v>12744</v>
          </cell>
          <cell r="B2656">
            <v>12744</v>
          </cell>
          <cell r="C2656" t="str">
            <v xml:space="preserve">LANDCRUISER PRADO FJ150 (09-13) - FRONT BUMPER GRILL</v>
          </cell>
          <cell r="D2656" t="str">
            <v>FJ150-BPRF-GRL</v>
          </cell>
          <cell r="E2656" t="str">
            <v>TY07-3107-1</v>
          </cell>
          <cell r="F2656" t="str">
            <v xml:space="preserve">LANDCRUISER PRADO FJ150 (09-13)</v>
          </cell>
          <cell r="G2656" t="str">
            <v>TOYOTA</v>
          </cell>
          <cell r="H2656" t="str">
            <v xml:space="preserve">ANCHUI TINCAI SILK CO. LTD</v>
          </cell>
          <cell r="I2656" t="str">
            <v>BUMPER</v>
          </cell>
          <cell r="J2656" t="str">
            <v>BUMPER</v>
          </cell>
          <cell r="K2656">
            <v>22</v>
          </cell>
          <cell r="L2656">
            <v>3439</v>
          </cell>
          <cell r="M2656">
            <v>5330</v>
          </cell>
        </row>
        <row r="2657">
          <cell r="A2657">
            <v>12678</v>
          </cell>
          <cell r="B2657">
            <v>12678</v>
          </cell>
          <cell r="C2657" t="str">
            <v xml:space="preserve">LANDCRUISER PRADO FJ150 (09-13) - FRONT BUMPER SUPPORT</v>
          </cell>
          <cell r="D2657" t="str">
            <v>FJ150-BPRF-SUP</v>
          </cell>
          <cell r="E2657" t="str">
            <v>TY07-3107-1</v>
          </cell>
          <cell r="F2657" t="str">
            <v xml:space="preserve">LANDCRUISER PRADO FJ150 (09-13)</v>
          </cell>
          <cell r="G2657" t="str">
            <v>TOYOTA</v>
          </cell>
          <cell r="H2657" t="str">
            <v xml:space="preserve">ANCHUI TINCAI SILK CO. LTD</v>
          </cell>
          <cell r="I2657" t="str">
            <v>BUMPER</v>
          </cell>
          <cell r="J2657" t="str">
            <v>BUMPER</v>
          </cell>
          <cell r="K2657">
            <v>1.49</v>
          </cell>
          <cell r="L2657">
            <v>233</v>
          </cell>
          <cell r="M2657">
            <v>360</v>
          </cell>
        </row>
        <row r="2658">
          <cell r="A2658">
            <v>13019</v>
          </cell>
          <cell r="B2658">
            <v>13019</v>
          </cell>
          <cell r="C2658" t="str">
            <v xml:space="preserve">LANDCRUISER PRADO FJ150 (09-13) - FRONT GRILL</v>
          </cell>
          <cell r="D2658" t="str">
            <v>FJ150/09-GRL</v>
          </cell>
          <cell r="E2658" t="str">
            <v>TY07-3111</v>
          </cell>
          <cell r="F2658" t="str">
            <v xml:space="preserve">LANDCRUISER PRADO FJ150 (14-)</v>
          </cell>
          <cell r="G2658" t="str">
            <v>TOYOTA</v>
          </cell>
          <cell r="H2658" t="str">
            <v xml:space="preserve">ANCHUI TINCAI SILK CO. LTD</v>
          </cell>
          <cell r="I2658" t="str">
            <v>GRILL</v>
          </cell>
          <cell r="J2658" t="str">
            <v>GRILL</v>
          </cell>
          <cell r="K2658">
            <v>22</v>
          </cell>
          <cell r="L2658">
            <v>3665.75</v>
          </cell>
          <cell r="M2658">
            <v>7210</v>
          </cell>
        </row>
        <row r="2659">
          <cell r="A2659">
            <v>12676</v>
          </cell>
          <cell r="B2659">
            <v>12676</v>
          </cell>
          <cell r="C2659" t="str">
            <v xml:space="preserve">LANDCRUISER PRADO FJ150 (09-13) FOG LAMP (212-2076) - LH</v>
          </cell>
          <cell r="D2659" t="str">
            <v>FJ150-FLA-LH</v>
          </cell>
          <cell r="E2659" t="str">
            <v>TY07-3104</v>
          </cell>
          <cell r="F2659" t="str">
            <v xml:space="preserve">LANDCRUISER PRADO FJ150 (09-13)</v>
          </cell>
          <cell r="G2659" t="str">
            <v>TOYOTA</v>
          </cell>
          <cell r="H2659" t="str">
            <v xml:space="preserve">ANCHUI TINCAI SILK CO. LTD</v>
          </cell>
          <cell r="I2659" t="str">
            <v xml:space="preserve">FOG LAMP</v>
          </cell>
          <cell r="J2659" t="str">
            <v xml:space="preserve">FOG LAMP</v>
          </cell>
          <cell r="K2659">
            <v>25</v>
          </cell>
          <cell r="L2659">
            <v>638</v>
          </cell>
          <cell r="M2659">
            <v>1000</v>
          </cell>
        </row>
        <row r="2660">
          <cell r="A2660">
            <v>12675</v>
          </cell>
          <cell r="B2660">
            <v>12675</v>
          </cell>
          <cell r="C2660" t="str">
            <v xml:space="preserve">LANDCRUISER PRADO FJ150 (09-13) FOG LAMP (212-2076) - RH</v>
          </cell>
          <cell r="D2660" t="str">
            <v>FJ150-FLA-RH</v>
          </cell>
          <cell r="E2660" t="str">
            <v>TY07-3104</v>
          </cell>
          <cell r="F2660" t="str">
            <v xml:space="preserve">LANDCRUISER PRADO FJ150 (09-13)</v>
          </cell>
          <cell r="G2660" t="str">
            <v>TOYOTA</v>
          </cell>
          <cell r="H2660" t="str">
            <v xml:space="preserve">ANCHUI TINCAI SILK CO. LTD</v>
          </cell>
          <cell r="I2660" t="str">
            <v xml:space="preserve">FOG LAMP</v>
          </cell>
          <cell r="J2660" t="str">
            <v xml:space="preserve">FOG LAMP</v>
          </cell>
          <cell r="K2660">
            <v>25</v>
          </cell>
          <cell r="L2660">
            <v>638</v>
          </cell>
          <cell r="M2660">
            <v>1000</v>
          </cell>
        </row>
        <row r="2661">
          <cell r="A2661">
            <v>12846</v>
          </cell>
          <cell r="B2661">
            <v>12846</v>
          </cell>
          <cell r="C2661" t="str">
            <v xml:space="preserve">LANDCRUISER PRADO FJ150 (09-13) FOG LAMP CASE - LH</v>
          </cell>
          <cell r="D2661" t="str">
            <v>FJ150-FLC-LH</v>
          </cell>
          <cell r="E2661" t="str">
            <v>XH-01-109</v>
          </cell>
          <cell r="F2661" t="str">
            <v xml:space="preserve">LANDCRUISER PRADO FJ150 (09-13)</v>
          </cell>
          <cell r="G2661" t="str">
            <v>TOYOTA</v>
          </cell>
          <cell r="H2661" t="str">
            <v xml:space="preserve">ANCHUI TINCAI SILK CO. LTD</v>
          </cell>
          <cell r="I2661" t="str">
            <v xml:space="preserve">FOG LAMP</v>
          </cell>
          <cell r="J2661" t="str">
            <v xml:space="preserve">FOG LAMP</v>
          </cell>
          <cell r="K2661">
            <v>1.5</v>
          </cell>
          <cell r="L2661">
            <v>234</v>
          </cell>
          <cell r="M2661">
            <v>360</v>
          </cell>
        </row>
        <row r="2662">
          <cell r="A2662">
            <v>12845</v>
          </cell>
          <cell r="B2662">
            <v>12845</v>
          </cell>
          <cell r="C2662" t="str">
            <v xml:space="preserve">LANDCRUISER PRADO FJ150 (09-13) FOG LAMP CASE - RH</v>
          </cell>
          <cell r="D2662" t="str">
            <v>FJ150-FLC-RH</v>
          </cell>
          <cell r="E2662" t="str">
            <v>XH-01-109</v>
          </cell>
          <cell r="F2662" t="str">
            <v xml:space="preserve">LANDCRUISER PRADO FJ150 (09-13)</v>
          </cell>
          <cell r="G2662" t="str">
            <v>TOYOTA</v>
          </cell>
          <cell r="H2662" t="str">
            <v xml:space="preserve">ANCHUI TINCAI SILK CO. LTD</v>
          </cell>
          <cell r="I2662" t="str">
            <v xml:space="preserve">FOG LAMP</v>
          </cell>
          <cell r="J2662" t="str">
            <v xml:space="preserve">FOG LAMP</v>
          </cell>
          <cell r="K2662">
            <v>1.5</v>
          </cell>
          <cell r="L2662">
            <v>234</v>
          </cell>
          <cell r="M2662">
            <v>360</v>
          </cell>
        </row>
        <row r="2663">
          <cell r="A2663">
            <v>10726</v>
          </cell>
          <cell r="B2663">
            <v>10726</v>
          </cell>
          <cell r="C2663" t="str">
            <v xml:space="preserve">LANDCRUISER PRADO FJ150 (09-13) HEAD LAMP (212-11P8) - LH</v>
          </cell>
          <cell r="D2663" t="str">
            <v>FJ150/09-HLA-LH</v>
          </cell>
          <cell r="E2663" t="str">
            <v>TY07-3101</v>
          </cell>
          <cell r="G2663" t="str">
            <v>TOYOTA</v>
          </cell>
          <cell r="H2663" t="str">
            <v xml:space="preserve">ANCHUI TINCAI SILK CO. LTD</v>
          </cell>
          <cell r="I2663" t="str">
            <v xml:space="preserve">HEAD LAMP</v>
          </cell>
          <cell r="J2663" t="str">
            <v xml:space="preserve">HEAD LAMP</v>
          </cell>
          <cell r="K2663">
            <v>220</v>
          </cell>
          <cell r="L2663">
            <v>5594.16</v>
          </cell>
          <cell r="M2663">
            <v>8400</v>
          </cell>
        </row>
        <row r="2664">
          <cell r="A2664">
            <v>10725</v>
          </cell>
          <cell r="B2664">
            <v>10725</v>
          </cell>
          <cell r="C2664" t="str">
            <v xml:space="preserve">LANDCRUISER PRADO FJ150 (09-13) HEAD LAMP (212-11P8) - RH</v>
          </cell>
          <cell r="D2664" t="str">
            <v>FJ150/09-HLA-RH</v>
          </cell>
          <cell r="E2664" t="str">
            <v>TY07-3101</v>
          </cell>
          <cell r="F2664" t="str">
            <v xml:space="preserve">LANDCRUISER PRADO FJ150 (09-13)</v>
          </cell>
          <cell r="G2664" t="str">
            <v>TOYOTA</v>
          </cell>
          <cell r="H2664" t="str">
            <v xml:space="preserve">ANCHUI TINCAI SILK CO. LTD</v>
          </cell>
          <cell r="I2664" t="str">
            <v xml:space="preserve">HEAD LAMP</v>
          </cell>
          <cell r="J2664" t="str">
            <v xml:space="preserve">HEAD LAMP</v>
          </cell>
          <cell r="K2664">
            <v>220</v>
          </cell>
          <cell r="L2664">
            <v>5594.16</v>
          </cell>
          <cell r="M2664">
            <v>8400</v>
          </cell>
        </row>
        <row r="2665">
          <cell r="A2665">
            <v>10730</v>
          </cell>
          <cell r="B2665">
            <v>10730</v>
          </cell>
          <cell r="C2665" t="str">
            <v xml:space="preserve">LANDCRUISER PRADO FJ150 (09-13) REAR BUMPER REFLECTOR - LH</v>
          </cell>
          <cell r="D2665" t="str">
            <v>FJ150-RBR-LH</v>
          </cell>
          <cell r="E2665" t="str">
            <v>TY07-3105</v>
          </cell>
          <cell r="G2665" t="str">
            <v>TOYOTA</v>
          </cell>
          <cell r="H2665" t="str">
            <v xml:space="preserve">ANCHUI TINCAI SILK CO. LTD</v>
          </cell>
          <cell r="I2665" t="str">
            <v>REFLECTORS</v>
          </cell>
          <cell r="J2665" t="str">
            <v>REFLECTORS</v>
          </cell>
          <cell r="K2665">
            <v>2.2000000000000002</v>
          </cell>
          <cell r="L2665">
            <v>366.58</v>
          </cell>
          <cell r="M2665">
            <v>560</v>
          </cell>
        </row>
        <row r="2666">
          <cell r="A2666">
            <v>10729</v>
          </cell>
          <cell r="B2666">
            <v>10729</v>
          </cell>
          <cell r="C2666" t="str">
            <v xml:space="preserve">LANDCRUISER PRADO FJ150 (09-13) REAR BUMPER REFLECTOR - RH</v>
          </cell>
          <cell r="D2666" t="str">
            <v>FJ150-RBR-RH</v>
          </cell>
          <cell r="E2666" t="str">
            <v>TY07-3105</v>
          </cell>
          <cell r="G2666" t="str">
            <v>TOYOTA</v>
          </cell>
          <cell r="H2666" t="str">
            <v xml:space="preserve">ANCHUI TINCAI SILK CO. LTD</v>
          </cell>
          <cell r="I2666" t="str">
            <v>REFLECTORS</v>
          </cell>
          <cell r="J2666" t="str">
            <v>REFLECTORS</v>
          </cell>
          <cell r="K2666">
            <v>2.2000000000000002</v>
          </cell>
          <cell r="L2666">
            <v>366.58</v>
          </cell>
          <cell r="M2666">
            <v>560</v>
          </cell>
        </row>
        <row r="2667">
          <cell r="A2667">
            <v>10728</v>
          </cell>
          <cell r="B2667">
            <v>10728</v>
          </cell>
          <cell r="C2667" t="str">
            <v xml:space="preserve">LANDCRUISER PRADO FJ150 (09-13) TAIL LAMP LH</v>
          </cell>
          <cell r="D2667" t="str">
            <v>FJ150/09-TLA-LH</v>
          </cell>
          <cell r="E2667" t="str">
            <v>TY07-3102</v>
          </cell>
          <cell r="G2667" t="str">
            <v>TOYOTA</v>
          </cell>
          <cell r="H2667" t="str">
            <v xml:space="preserve">ANCHUI TINCAI SILK CO. LTD</v>
          </cell>
          <cell r="I2667" t="str">
            <v xml:space="preserve">TAIL LAMP</v>
          </cell>
          <cell r="J2667" t="str">
            <v xml:space="preserve">TAIL LAMP</v>
          </cell>
          <cell r="K2667">
            <v>130</v>
          </cell>
          <cell r="L2667">
            <v>3315</v>
          </cell>
          <cell r="M2667">
            <v>4970</v>
          </cell>
        </row>
        <row r="2668">
          <cell r="A2668">
            <v>10727</v>
          </cell>
          <cell r="B2668">
            <v>10727</v>
          </cell>
          <cell r="C2668" t="str">
            <v xml:space="preserve">LANDCRUISER PRADO FJ150 (09-13) TAIL LAMP RH</v>
          </cell>
          <cell r="D2668" t="str">
            <v>FJ150/09-TLA-RH</v>
          </cell>
          <cell r="E2668" t="str">
            <v>TY07-3102</v>
          </cell>
          <cell r="G2668" t="str">
            <v>TOYOTA</v>
          </cell>
          <cell r="H2668" t="str">
            <v xml:space="preserve">ANCHUI TINCAI SILK CO. LTD</v>
          </cell>
          <cell r="I2668" t="str">
            <v xml:space="preserve">TAIL LAMP</v>
          </cell>
          <cell r="J2668" t="str">
            <v xml:space="preserve">TAIL LAMP</v>
          </cell>
          <cell r="K2668">
            <v>130</v>
          </cell>
          <cell r="L2668">
            <v>3315</v>
          </cell>
          <cell r="M2668">
            <v>4970</v>
          </cell>
        </row>
        <row r="2669">
          <cell r="A2669">
            <v>12681</v>
          </cell>
          <cell r="B2669">
            <v>12681</v>
          </cell>
          <cell r="C2669" t="str">
            <v xml:space="preserve">LANDCRUISER PRADO FJ150 (09-17) - REAR BUMPER</v>
          </cell>
          <cell r="D2669" t="str">
            <v>FJ150-BPRR</v>
          </cell>
          <cell r="E2669" t="str">
            <v>TY07-3108</v>
          </cell>
          <cell r="F2669" t="str">
            <v xml:space="preserve">LANDCRUISER PRADO FJ150 (09-13)</v>
          </cell>
          <cell r="G2669" t="str">
            <v>TOYOTA</v>
          </cell>
          <cell r="H2669" t="str">
            <v xml:space="preserve">ANCHUI TINCAI SILK CO. LTD</v>
          </cell>
          <cell r="I2669" t="str">
            <v>BUMPER</v>
          </cell>
          <cell r="J2669" t="str">
            <v>BUMPER</v>
          </cell>
          <cell r="K2669">
            <v>150</v>
          </cell>
          <cell r="L2669">
            <v>3487.5</v>
          </cell>
          <cell r="M2669">
            <v>5230</v>
          </cell>
        </row>
        <row r="2670">
          <cell r="A2670">
            <v>12680</v>
          </cell>
          <cell r="B2670">
            <v>12680</v>
          </cell>
          <cell r="C2670" t="str">
            <v xml:space="preserve">LANDCRUISER PRADO FJ150 (09-18) - INNER FENDER - LH</v>
          </cell>
          <cell r="D2670" t="str">
            <v>FJ150-IF-LH</v>
          </cell>
          <cell r="E2670" t="str">
            <v>53876-0G010</v>
          </cell>
          <cell r="F2670" t="str">
            <v xml:space="preserve">LANDCRUISER PRADO FJ150 (09-13)</v>
          </cell>
          <cell r="G2670" t="str">
            <v>TOYOTA</v>
          </cell>
          <cell r="H2670" t="str">
            <v xml:space="preserve">ANCHUI TINCAI SILK CO. LTD</v>
          </cell>
          <cell r="I2670" t="str">
            <v>FENDERS</v>
          </cell>
          <cell r="J2670" t="str">
            <v>FENDERS</v>
          </cell>
          <cell r="K2670">
            <v>20</v>
          </cell>
          <cell r="L2670">
            <v>510</v>
          </cell>
          <cell r="M2670">
            <v>770</v>
          </cell>
        </row>
        <row r="2671">
          <cell r="A2671">
            <v>12679</v>
          </cell>
          <cell r="B2671">
            <v>12679</v>
          </cell>
          <cell r="C2671" t="str">
            <v xml:space="preserve">LANDCRUISER PRADO FJ150 (09-18) - INNER FENDER - RH</v>
          </cell>
          <cell r="D2671" t="str">
            <v>FJ150-IF-RH</v>
          </cell>
          <cell r="E2671" t="str">
            <v>53875-0G010</v>
          </cell>
          <cell r="F2671" t="str">
            <v xml:space="preserve">LANDCRUISER PRADO FJ150 (09-13)</v>
          </cell>
          <cell r="G2671" t="str">
            <v>TOYOTA</v>
          </cell>
          <cell r="H2671" t="str">
            <v xml:space="preserve">ANCHUI TINCAI SILK CO. LTD</v>
          </cell>
          <cell r="I2671" t="str">
            <v>FENDERS</v>
          </cell>
          <cell r="J2671" t="str">
            <v>FENDERS</v>
          </cell>
          <cell r="K2671">
            <v>20</v>
          </cell>
          <cell r="L2671">
            <v>510</v>
          </cell>
          <cell r="M2671">
            <v>770</v>
          </cell>
        </row>
        <row r="2672">
          <cell r="A2672">
            <v>12699</v>
          </cell>
          <cell r="B2672">
            <v>12699</v>
          </cell>
          <cell r="C2672" t="str">
            <v xml:space="preserve">LANDCRUISER PRADO FJ150 (14-) FOG LAMP - LH</v>
          </cell>
          <cell r="D2672" t="str">
            <v>FJ150/14-FLA-LH</v>
          </cell>
          <cell r="E2672" t="str">
            <v>TY07-3204</v>
          </cell>
          <cell r="F2672" t="str">
            <v xml:space="preserve">LANDCRUISER PRADO FJ150 (14-)</v>
          </cell>
          <cell r="G2672" t="str">
            <v>TOYOTA</v>
          </cell>
          <cell r="H2672" t="str">
            <v xml:space="preserve">ANCHUI TINCAI SILK CO. LTD</v>
          </cell>
          <cell r="I2672" t="str">
            <v xml:space="preserve">FOG LAMP</v>
          </cell>
          <cell r="J2672" t="str">
            <v xml:space="preserve">FOG LAMP</v>
          </cell>
          <cell r="K2672">
            <v>5.21</v>
          </cell>
          <cell r="L2672">
            <v>814</v>
          </cell>
          <cell r="M2672">
            <v>1260</v>
          </cell>
        </row>
        <row r="2673">
          <cell r="A2673">
            <v>12700</v>
          </cell>
          <cell r="B2673">
            <v>12700</v>
          </cell>
          <cell r="C2673" t="str">
            <v xml:space="preserve">LANDCRUISER PRADO FJ150 (14-) FOG LAMP - RH</v>
          </cell>
          <cell r="D2673" t="str">
            <v>FJ150/14-FLA-RH</v>
          </cell>
          <cell r="E2673" t="str">
            <v>TY07-3204</v>
          </cell>
          <cell r="F2673" t="str">
            <v xml:space="preserve">LANDCRUISER PRADO FJ150 (14-)</v>
          </cell>
          <cell r="G2673" t="str">
            <v>TOYOTA</v>
          </cell>
          <cell r="H2673" t="str">
            <v xml:space="preserve">ANCHUI TINCAI SILK CO. LTD</v>
          </cell>
          <cell r="I2673" t="str">
            <v xml:space="preserve">FOG LAMP</v>
          </cell>
          <cell r="J2673" t="str">
            <v xml:space="preserve">FOG LAMP</v>
          </cell>
          <cell r="K2673">
            <v>5.47</v>
          </cell>
          <cell r="L2673">
            <v>855</v>
          </cell>
          <cell r="M2673">
            <v>1330</v>
          </cell>
        </row>
        <row r="2674">
          <cell r="A2674">
            <v>12702</v>
          </cell>
          <cell r="B2674">
            <v>12702</v>
          </cell>
          <cell r="C2674" t="str">
            <v xml:space="preserve">LANDCRUISER PRADO FJ150 (14-) FOG LAMP COVER - LH</v>
          </cell>
          <cell r="D2674" t="str">
            <v>FJ150/14-FLAC-LH</v>
          </cell>
          <cell r="E2674" t="str">
            <v>TY07-3204-1</v>
          </cell>
          <cell r="F2674" t="str">
            <v xml:space="preserve">LANDCRUISER PRADO FJ150 (14-)</v>
          </cell>
          <cell r="G2674" t="str">
            <v>TOYOTA</v>
          </cell>
          <cell r="H2674" t="str">
            <v xml:space="preserve">ANCHUI TINCAI SILK CO. LTD</v>
          </cell>
          <cell r="I2674" t="str">
            <v xml:space="preserve">FOG LAMP</v>
          </cell>
          <cell r="J2674" t="str">
            <v xml:space="preserve">FOG LAMP</v>
          </cell>
          <cell r="K2674">
            <v>125</v>
          </cell>
          <cell r="L2674">
            <v>489</v>
          </cell>
          <cell r="M2674">
            <v>760</v>
          </cell>
        </row>
        <row r="2675">
          <cell r="A2675">
            <v>12701</v>
          </cell>
          <cell r="B2675">
            <v>12701</v>
          </cell>
          <cell r="C2675" t="str">
            <v xml:space="preserve">LANDCRUISER PRADO FJ150 (14-) FOG LAMP COVER - RH</v>
          </cell>
          <cell r="D2675" t="str">
            <v>FJ150/14-FLAC-RH</v>
          </cell>
          <cell r="E2675" t="str">
            <v>TY07-3204-1</v>
          </cell>
          <cell r="F2675" t="str">
            <v xml:space="preserve">LANDCRUISER PRADO FJ150 (14-)</v>
          </cell>
          <cell r="G2675" t="str">
            <v>TOYOTA</v>
          </cell>
          <cell r="H2675" t="str">
            <v xml:space="preserve">ANCHUI TINCAI SILK CO. LTD</v>
          </cell>
          <cell r="I2675" t="str">
            <v xml:space="preserve">FOG LAMP</v>
          </cell>
          <cell r="J2675" t="str">
            <v xml:space="preserve">FOG LAMP</v>
          </cell>
          <cell r="K2675">
            <v>3.13</v>
          </cell>
          <cell r="L2675">
            <v>489</v>
          </cell>
          <cell r="M2675">
            <v>760</v>
          </cell>
        </row>
        <row r="2676">
          <cell r="A2676">
            <v>12703</v>
          </cell>
          <cell r="B2676">
            <v>12703</v>
          </cell>
          <cell r="C2676" t="str">
            <v xml:space="preserve">LANDCRUISER PRADO FJ150 (14-) FRONT BUMPER</v>
          </cell>
          <cell r="D2676" t="str">
            <v>FJ150/14-BPRF</v>
          </cell>
          <cell r="E2676" t="str">
            <v>TY07-3207</v>
          </cell>
          <cell r="F2676" t="str">
            <v xml:space="preserve">LANDCRUISER PRADO FJ150 (14-)</v>
          </cell>
          <cell r="G2676" t="str">
            <v>TOYOTA</v>
          </cell>
          <cell r="H2676" t="str">
            <v xml:space="preserve">ANCHUI TINCAI SILK CO. LTD</v>
          </cell>
          <cell r="I2676" t="str">
            <v>BUMPER</v>
          </cell>
          <cell r="J2676" t="str">
            <v>BUMPER</v>
          </cell>
          <cell r="K2676">
            <v>120</v>
          </cell>
          <cell r="L2676">
            <v>3060</v>
          </cell>
          <cell r="M2676">
            <v>4590</v>
          </cell>
        </row>
        <row r="2677">
          <cell r="A2677">
            <v>12706</v>
          </cell>
          <cell r="B2677">
            <v>12706</v>
          </cell>
          <cell r="C2677" t="str">
            <v xml:space="preserve">LANDCRUISER PRADO FJ150 (14-) FRONT BUMPER BRACKET</v>
          </cell>
          <cell r="D2677" t="str">
            <v>FJ150/14-BPRF-BKT</v>
          </cell>
          <cell r="E2677" t="str">
            <v>TY07-3209</v>
          </cell>
          <cell r="F2677" t="str">
            <v xml:space="preserve">LANDCRUISER PRADO FJ150 (14-)</v>
          </cell>
          <cell r="G2677" t="str">
            <v>TOYOTA</v>
          </cell>
          <cell r="H2677" t="str">
            <v xml:space="preserve">ANCHUI TINCAI SILK CO. LTD</v>
          </cell>
          <cell r="I2677" t="str">
            <v>BUMPER</v>
          </cell>
          <cell r="J2677" t="str">
            <v>BUMPER</v>
          </cell>
          <cell r="K2677">
            <v>2.23</v>
          </cell>
          <cell r="L2677">
            <v>349</v>
          </cell>
          <cell r="M2677">
            <v>540</v>
          </cell>
        </row>
        <row r="2678">
          <cell r="A2678">
            <v>12704</v>
          </cell>
          <cell r="B2678">
            <v>12704</v>
          </cell>
          <cell r="C2678" t="str">
            <v xml:space="preserve">LANDCRUISER PRADO FJ150 (14-) FRONT BUMPER GRILL</v>
          </cell>
          <cell r="D2678" t="str">
            <v>FJ150/14-BPRF-GRL</v>
          </cell>
          <cell r="E2678" t="str">
            <v>TY07-3207-1</v>
          </cell>
          <cell r="F2678" t="str">
            <v xml:space="preserve">LANDCRUISER PRADO FJ150 (14-)</v>
          </cell>
          <cell r="G2678" t="str">
            <v>TOYOTA</v>
          </cell>
          <cell r="H2678" t="str">
            <v xml:space="preserve">ANCHUI TINCAI SILK CO. LTD</v>
          </cell>
          <cell r="I2678" t="str">
            <v>BUMPER</v>
          </cell>
          <cell r="J2678" t="str">
            <v>BUMPER</v>
          </cell>
          <cell r="K2678">
            <v>30</v>
          </cell>
          <cell r="L2678">
            <v>724</v>
          </cell>
          <cell r="M2678">
            <v>1090</v>
          </cell>
        </row>
        <row r="2679">
          <cell r="A2679">
            <v>12707</v>
          </cell>
          <cell r="B2679">
            <v>12707</v>
          </cell>
          <cell r="C2679" t="str">
            <v xml:space="preserve">LANDCRUISER PRADO FJ150 (14-) FRONT GRILL</v>
          </cell>
          <cell r="D2679" t="str">
            <v>FJ150/14-GRL</v>
          </cell>
          <cell r="E2679" t="str">
            <v>TY07-3211</v>
          </cell>
          <cell r="F2679" t="str">
            <v xml:space="preserve">LANDCRUISER PRADO FJ150 (14-)</v>
          </cell>
          <cell r="G2679" t="str">
            <v>TOYOTA</v>
          </cell>
          <cell r="H2679" t="str">
            <v xml:space="preserve">ANCHUI TINCAI SILK CO. LTD</v>
          </cell>
          <cell r="I2679" t="str">
            <v>GRILL</v>
          </cell>
          <cell r="J2679" t="str">
            <v>GRILL</v>
          </cell>
          <cell r="K2679">
            <v>180</v>
          </cell>
          <cell r="L2679">
            <v>4185</v>
          </cell>
          <cell r="M2679">
            <v>6490</v>
          </cell>
        </row>
        <row r="2680">
          <cell r="A2680">
            <v>12696</v>
          </cell>
          <cell r="B2680">
            <v>12696</v>
          </cell>
          <cell r="C2680" t="str">
            <v xml:space="preserve">LANDCRUISER PRADO FJ150 (14-) HEAD LAMP - LH</v>
          </cell>
          <cell r="D2680" t="str">
            <v>FJ150/14-HLA-LH</v>
          </cell>
          <cell r="E2680" t="str">
            <v>TY07-3201</v>
          </cell>
          <cell r="F2680" t="str">
            <v xml:space="preserve">LANDCRUISER PRADO FJ150 (14-)</v>
          </cell>
          <cell r="G2680" t="str">
            <v>TOYOTA</v>
          </cell>
          <cell r="H2680" t="str">
            <v xml:space="preserve">ANCHUI TINCAI SILK CO. LTD</v>
          </cell>
          <cell r="I2680" t="str">
            <v xml:space="preserve">HEAD LAMP</v>
          </cell>
          <cell r="J2680" t="str">
            <v xml:space="preserve">HEAD LAMP</v>
          </cell>
          <cell r="K2680">
            <v>58</v>
          </cell>
          <cell r="L2680">
            <v>9065</v>
          </cell>
          <cell r="M2680">
            <v>14050</v>
          </cell>
        </row>
        <row r="2681">
          <cell r="A2681">
            <v>12695</v>
          </cell>
          <cell r="B2681">
            <v>12695</v>
          </cell>
          <cell r="C2681" t="str">
            <v xml:space="preserve">LANDCRUISER PRADO FJ150 (14-) HEAD LAMP - RH</v>
          </cell>
          <cell r="D2681" t="str">
            <v>FJ150/14-HLA-RH</v>
          </cell>
          <cell r="E2681" t="str">
            <v>TY07-3201</v>
          </cell>
          <cell r="F2681" t="str">
            <v xml:space="preserve">LANDCRUISER PRADO FJ150 (14-)</v>
          </cell>
          <cell r="G2681" t="str">
            <v>TOYOTA</v>
          </cell>
          <cell r="H2681" t="str">
            <v xml:space="preserve">ANCHUI TINCAI SILK CO. LTD</v>
          </cell>
          <cell r="I2681" t="str">
            <v xml:space="preserve">HEAD LAMP</v>
          </cell>
          <cell r="J2681" t="str">
            <v xml:space="preserve">HEAD LAMP</v>
          </cell>
          <cell r="K2681">
            <v>58</v>
          </cell>
          <cell r="L2681">
            <v>9065</v>
          </cell>
          <cell r="M2681">
            <v>14050</v>
          </cell>
        </row>
        <row r="2682">
          <cell r="A2682">
            <v>12694</v>
          </cell>
          <cell r="B2682">
            <v>12694</v>
          </cell>
          <cell r="C2682" t="str">
            <v xml:space="preserve">LANDCRUISER PRADO FJ150 (14-) HEAD LAMP (LED) - LH</v>
          </cell>
          <cell r="D2682" t="str">
            <v>FJ150/14-HLA-LH</v>
          </cell>
          <cell r="E2682" t="str">
            <v>TY07-3201B</v>
          </cell>
          <cell r="F2682" t="str">
            <v xml:space="preserve">FJ150 (14-)</v>
          </cell>
          <cell r="G2682" t="str">
            <v>TOYOTA</v>
          </cell>
          <cell r="H2682" t="str">
            <v xml:space="preserve">CHANGZHOU CHENGFENG VEHICLE CO.,LTD</v>
          </cell>
          <cell r="I2682" t="str">
            <v xml:space="preserve">HEAD LAMP</v>
          </cell>
          <cell r="J2682" t="str">
            <v xml:space="preserve">HEAD LAMP</v>
          </cell>
          <cell r="K2682">
            <v>65</v>
          </cell>
          <cell r="L2682">
            <v>11399</v>
          </cell>
          <cell r="M2682">
            <v>17100</v>
          </cell>
        </row>
        <row r="2683">
          <cell r="A2683">
            <v>12693</v>
          </cell>
          <cell r="B2683">
            <v>12693</v>
          </cell>
          <cell r="C2683" t="str">
            <v xml:space="preserve">LANDCRUISER PRADO FJ150 (14-) HEAD LAMP (LED) - RH</v>
          </cell>
          <cell r="D2683" t="str">
            <v>FJ150/14-HLA-RH</v>
          </cell>
          <cell r="E2683" t="str">
            <v>TY07-3201B</v>
          </cell>
          <cell r="F2683" t="str">
            <v xml:space="preserve">FJ150 (14-)</v>
          </cell>
          <cell r="G2683" t="str">
            <v>TOYOTA</v>
          </cell>
          <cell r="H2683" t="str">
            <v xml:space="preserve">CHANGZHOU CHENGFENG VEHICLE CO.,LTD</v>
          </cell>
          <cell r="I2683" t="str">
            <v xml:space="preserve">HEAD LAMP</v>
          </cell>
          <cell r="J2683" t="str">
            <v xml:space="preserve">HEAD LAMP</v>
          </cell>
          <cell r="K2683">
            <v>65</v>
          </cell>
          <cell r="L2683">
            <v>11399</v>
          </cell>
          <cell r="M2683">
            <v>17100</v>
          </cell>
        </row>
        <row r="2684">
          <cell r="A2684">
            <v>12698</v>
          </cell>
          <cell r="B2684">
            <v>12698</v>
          </cell>
          <cell r="C2684" t="str">
            <v xml:space="preserve">LANDCRUISER PRADO FJ150 (14-) TAIL LAMP - LH</v>
          </cell>
          <cell r="D2684" t="str">
            <v>FJ150/14-TLA-LH</v>
          </cell>
          <cell r="E2684" t="str">
            <v>TY07-3202</v>
          </cell>
          <cell r="F2684" t="str">
            <v xml:space="preserve">LANDCRUISER PRADO FJ150 (14-)</v>
          </cell>
          <cell r="G2684" t="str">
            <v>TOYOTA</v>
          </cell>
          <cell r="H2684" t="str">
            <v xml:space="preserve">ANCHUI TINCAI SILK CO. LTD</v>
          </cell>
          <cell r="I2684" t="str">
            <v xml:space="preserve">TAIL LAMP</v>
          </cell>
          <cell r="J2684" t="str">
            <v xml:space="preserve">TAIL LAMP</v>
          </cell>
          <cell r="K2684">
            <v>125</v>
          </cell>
          <cell r="L2684">
            <v>3188</v>
          </cell>
          <cell r="M2684">
            <v>4780</v>
          </cell>
        </row>
        <row r="2685">
          <cell r="A2685">
            <v>12697</v>
          </cell>
          <cell r="B2685">
            <v>12697</v>
          </cell>
          <cell r="C2685" t="str">
            <v xml:space="preserve">LANDCRUISER PRADO FJ150 (14-) TAIL LAMP - RH</v>
          </cell>
          <cell r="D2685" t="str">
            <v>FJ150/14-TLA-RH</v>
          </cell>
          <cell r="E2685" t="str">
            <v>TY07-3202</v>
          </cell>
          <cell r="F2685" t="str">
            <v xml:space="preserve">LANDCRUISER PRADO FJ150 (14-)</v>
          </cell>
          <cell r="G2685" t="str">
            <v>TOYOTA</v>
          </cell>
          <cell r="H2685" t="str">
            <v xml:space="preserve">ANCHUI TINCAI SILK CO. LTD</v>
          </cell>
          <cell r="I2685" t="str">
            <v xml:space="preserve">TAIL LAMP</v>
          </cell>
          <cell r="J2685" t="str">
            <v xml:space="preserve">TAIL LAMP</v>
          </cell>
          <cell r="K2685">
            <v>125</v>
          </cell>
          <cell r="L2685">
            <v>3188</v>
          </cell>
          <cell r="M2685">
            <v>4780</v>
          </cell>
        </row>
        <row r="2686">
          <cell r="A2686">
            <v>14054</v>
          </cell>
          <cell r="B2686">
            <v>14054</v>
          </cell>
          <cell r="C2686" t="str">
            <v xml:space="preserve">LANDCRUISER PRADO FJ150 (18-) BUMPER GRILL</v>
          </cell>
          <cell r="D2686" t="str">
            <v>FJ150/18-GRLCB</v>
          </cell>
          <cell r="E2686" t="str">
            <v>CF-PRD18-016</v>
          </cell>
          <cell r="F2686" t="str">
            <v xml:space="preserve">FJ150 (18-)</v>
          </cell>
          <cell r="G2686" t="str">
            <v>TOYOTA</v>
          </cell>
          <cell r="H2686" t="str">
            <v xml:space="preserve">CHANGZHOU CHENGFENG VEHICLE CO.,LTD</v>
          </cell>
          <cell r="I2686" t="str">
            <v>BUMPER</v>
          </cell>
          <cell r="J2686" t="str">
            <v>BUMPER</v>
          </cell>
          <cell r="K2686">
            <v>5</v>
          </cell>
          <cell r="L2686">
            <v>877</v>
          </cell>
          <cell r="M2686">
            <v>1300</v>
          </cell>
        </row>
        <row r="2687">
          <cell r="A2687">
            <v>14055</v>
          </cell>
          <cell r="B2687">
            <v>14055</v>
          </cell>
          <cell r="C2687" t="str">
            <v xml:space="preserve">LANDCRUISER PRADO FJ150 (18-) BUMPER SUPPORT SET</v>
          </cell>
          <cell r="D2687" t="str">
            <v>FJ150/18-BPRS</v>
          </cell>
          <cell r="E2687" t="str">
            <v>CF-PRD18-018</v>
          </cell>
          <cell r="F2687" t="str">
            <v xml:space="preserve">FJ150 (18-)</v>
          </cell>
          <cell r="G2687" t="str">
            <v>TOYOTA</v>
          </cell>
          <cell r="H2687" t="str">
            <v xml:space="preserve">CHANGZHOU CHENGFENG VEHICLE CO.,LTD</v>
          </cell>
          <cell r="I2687" t="str">
            <v>BUMPER</v>
          </cell>
          <cell r="J2687" t="str">
            <v>BUMPER</v>
          </cell>
          <cell r="K2687">
            <v>5</v>
          </cell>
          <cell r="L2687">
            <v>877</v>
          </cell>
          <cell r="M2687">
            <v>1300</v>
          </cell>
        </row>
        <row r="2688">
          <cell r="A2688">
            <v>14049</v>
          </cell>
          <cell r="B2688">
            <v>14049</v>
          </cell>
          <cell r="C2688" t="str">
            <v xml:space="preserve">LANDCRUISER PRADO FJ150 (18-) FOG LAMP SET</v>
          </cell>
          <cell r="D2688" t="str">
            <v>FJ150/18-FLASET</v>
          </cell>
          <cell r="E2688" t="str">
            <v>CF-PRD18-009</v>
          </cell>
          <cell r="F2688" t="str">
            <v xml:space="preserve">FJ150 (18-)</v>
          </cell>
          <cell r="G2688" t="str">
            <v>TOYOTA</v>
          </cell>
          <cell r="H2688" t="str">
            <v xml:space="preserve">CHANGZHOU CHENGFENG VEHICLE CO.,LTD</v>
          </cell>
          <cell r="I2688" t="str">
            <v xml:space="preserve">FOG LAMP</v>
          </cell>
          <cell r="J2688" t="str">
            <v xml:space="preserve">FOG LAMP</v>
          </cell>
          <cell r="K2688">
            <v>23</v>
          </cell>
          <cell r="L2688">
            <v>4033</v>
          </cell>
          <cell r="M2688">
            <v>6100</v>
          </cell>
        </row>
        <row r="2689">
          <cell r="A2689">
            <v>14053</v>
          </cell>
          <cell r="B2689">
            <v>14053</v>
          </cell>
          <cell r="C2689" t="str">
            <v xml:space="preserve">LANDCRUISER PRADO FJ150 (18-) FRONT BUMPER</v>
          </cell>
          <cell r="D2689" t="str">
            <v>FJ150/18-BPRF</v>
          </cell>
          <cell r="E2689" t="str">
            <v>CF-PRD18-015A</v>
          </cell>
          <cell r="F2689" t="str">
            <v xml:space="preserve">FJ150 (18-)</v>
          </cell>
          <cell r="G2689" t="str">
            <v>TOYOTA</v>
          </cell>
          <cell r="H2689" t="str">
            <v xml:space="preserve">CHANGZHOU CHENGFENG VEHICLE CO.,LTD</v>
          </cell>
          <cell r="I2689" t="str">
            <v>BUMPER</v>
          </cell>
          <cell r="J2689" t="str">
            <v>BUMPER</v>
          </cell>
          <cell r="K2689">
            <v>23</v>
          </cell>
          <cell r="L2689">
            <v>4033</v>
          </cell>
          <cell r="M2689">
            <v>6100</v>
          </cell>
        </row>
        <row r="2690">
          <cell r="A2690">
            <v>14050</v>
          </cell>
          <cell r="B2690">
            <v>14050</v>
          </cell>
          <cell r="C2690" t="str">
            <v xml:space="preserve">LANDCRUISER PRADO FJ150 (18-) GRILL</v>
          </cell>
          <cell r="D2690" t="str">
            <v>FJ150/18-GRLC</v>
          </cell>
          <cell r="E2690" t="str">
            <v>CF-PRD18-010</v>
          </cell>
          <cell r="F2690" t="str">
            <v xml:space="preserve">FJ150 (18-)</v>
          </cell>
          <cell r="G2690" t="str">
            <v>TOYOTA</v>
          </cell>
          <cell r="H2690" t="str">
            <v xml:space="preserve">CHANGZHOU CHENGFENG VEHICLE CO.,LTD</v>
          </cell>
          <cell r="I2690" t="str">
            <v>GRILL</v>
          </cell>
          <cell r="J2690" t="str">
            <v>GRILL</v>
          </cell>
          <cell r="K2690">
            <v>23</v>
          </cell>
          <cell r="L2690">
            <v>4033</v>
          </cell>
          <cell r="M2690">
            <v>6100</v>
          </cell>
        </row>
        <row r="2691">
          <cell r="A2691">
            <v>14051</v>
          </cell>
          <cell r="B2691">
            <v>14051</v>
          </cell>
          <cell r="C2691" t="str">
            <v xml:space="preserve">LANDCRUISER PRADO FJ150 (18-) GRILL RUBBER SET</v>
          </cell>
          <cell r="D2691" t="str">
            <v>FJ150/18-GRLRS</v>
          </cell>
          <cell r="E2691" t="str">
            <v>CF-PRD18-011</v>
          </cell>
          <cell r="F2691" t="str">
            <v xml:space="preserve">FJ150 (18-)</v>
          </cell>
          <cell r="G2691" t="str">
            <v>TOYOTA</v>
          </cell>
          <cell r="H2691" t="str">
            <v xml:space="preserve">CHANGZHOU CHENGFENG VEHICLE CO.,LTD</v>
          </cell>
          <cell r="I2691" t="str">
            <v>GRILL</v>
          </cell>
          <cell r="J2691" t="str">
            <v>GRILL</v>
          </cell>
          <cell r="K2691">
            <v>9</v>
          </cell>
          <cell r="L2691">
            <v>1578</v>
          </cell>
          <cell r="M2691">
            <v>2400</v>
          </cell>
        </row>
        <row r="2692">
          <cell r="A2692">
            <v>14046</v>
          </cell>
          <cell r="B2692">
            <v>14046</v>
          </cell>
          <cell r="C2692" t="str">
            <v xml:space="preserve">LANDCRUISER PRADO FJ150 (18-) HEAD LAMP - LH</v>
          </cell>
          <cell r="D2692" t="str">
            <v>FJ150/18-HLA-LH</v>
          </cell>
          <cell r="E2692" t="str">
            <v>CF-PRD18-001A</v>
          </cell>
          <cell r="F2692" t="str">
            <v xml:space="preserve">FJ150 (18-)</v>
          </cell>
          <cell r="G2692" t="str">
            <v>TOYOTA</v>
          </cell>
          <cell r="H2692" t="str">
            <v xml:space="preserve">CHANGZHOU CHENGFENG VEHICLE CO.,LTD</v>
          </cell>
          <cell r="I2692" t="str">
            <v xml:space="preserve">HEAD LAMP</v>
          </cell>
          <cell r="J2692" t="str">
            <v xml:space="preserve">HEAD LAMP</v>
          </cell>
          <cell r="K2692">
            <v>100</v>
          </cell>
          <cell r="L2692">
            <v>17537</v>
          </cell>
          <cell r="M2692">
            <v>26300</v>
          </cell>
        </row>
        <row r="2693">
          <cell r="A2693">
            <v>14045</v>
          </cell>
          <cell r="B2693">
            <v>14045</v>
          </cell>
          <cell r="C2693" t="str">
            <v xml:space="preserve">LANDCRUISER PRADO FJ150 (18-) HEAD LAMP - RH</v>
          </cell>
          <cell r="D2693" t="str">
            <v>FJ150/18-HLA-RH</v>
          </cell>
          <cell r="E2693" t="str">
            <v>CF-PRD18-001A</v>
          </cell>
          <cell r="F2693" t="str">
            <v xml:space="preserve">FJ150 (18-)</v>
          </cell>
          <cell r="G2693" t="str">
            <v>TOYOTA</v>
          </cell>
          <cell r="H2693" t="str">
            <v xml:space="preserve">CHANGZHOU CHENGFENG VEHICLE CO.,LTD</v>
          </cell>
          <cell r="I2693" t="str">
            <v xml:space="preserve">HEAD LAMP</v>
          </cell>
          <cell r="J2693" t="str">
            <v xml:space="preserve">HEAD LAMP</v>
          </cell>
          <cell r="K2693">
            <v>100</v>
          </cell>
          <cell r="L2693">
            <v>17537</v>
          </cell>
          <cell r="M2693">
            <v>26300</v>
          </cell>
        </row>
        <row r="2694">
          <cell r="A2694">
            <v>14052</v>
          </cell>
          <cell r="B2694">
            <v>14052</v>
          </cell>
          <cell r="C2694" t="str">
            <v xml:space="preserve">LANDCRUISER PRADO FJ150 (18-) REAR BUMPER</v>
          </cell>
          <cell r="D2694" t="str">
            <v>FJ150/18-BPRR</v>
          </cell>
          <cell r="E2694" t="str">
            <v>CF-PRD18-013A</v>
          </cell>
          <cell r="F2694" t="str">
            <v xml:space="preserve">FJ150 (18-)</v>
          </cell>
          <cell r="G2694" t="str">
            <v>TOYOTA</v>
          </cell>
          <cell r="H2694" t="str">
            <v xml:space="preserve">CHANGZHOU CHENGFENG VEHICLE CO.,LTD</v>
          </cell>
          <cell r="I2694" t="str">
            <v>BUMPER</v>
          </cell>
          <cell r="J2694" t="str">
            <v>BUMPER</v>
          </cell>
          <cell r="K2694">
            <v>22</v>
          </cell>
          <cell r="L2694">
            <v>3858</v>
          </cell>
          <cell r="M2694">
            <v>5800</v>
          </cell>
        </row>
        <row r="2695">
          <cell r="A2695">
            <v>14048</v>
          </cell>
          <cell r="B2695">
            <v>14048</v>
          </cell>
          <cell r="C2695" t="str">
            <v xml:space="preserve">LANDCRUISER PRADO FJ150 (18-) TAIL LAMP - LH</v>
          </cell>
          <cell r="D2695" t="str">
            <v>FJ150/18-HLA-LH</v>
          </cell>
          <cell r="E2695" t="str">
            <v>CF-PRD18-007A</v>
          </cell>
          <cell r="F2695" t="str">
            <v xml:space="preserve">FJ150 (18-)</v>
          </cell>
          <cell r="G2695" t="str">
            <v>TOYOTA</v>
          </cell>
          <cell r="H2695" t="str">
            <v xml:space="preserve">CHANGZHOU CHENGFENG VEHICLE CO.,LTD</v>
          </cell>
          <cell r="I2695" t="str">
            <v xml:space="preserve">TAIL LAMP</v>
          </cell>
          <cell r="J2695" t="str">
            <v xml:space="preserve">TAIL LAMP</v>
          </cell>
          <cell r="K2695">
            <v>40</v>
          </cell>
          <cell r="L2695">
            <v>7015</v>
          </cell>
          <cell r="M2695">
            <v>10500</v>
          </cell>
        </row>
        <row r="2696">
          <cell r="A2696">
            <v>14047</v>
          </cell>
          <cell r="B2696">
            <v>14047</v>
          </cell>
          <cell r="C2696" t="str">
            <v xml:space="preserve">LANDCRUISER PRADO FJ150 (18-) TAIL LAMP - RH</v>
          </cell>
          <cell r="D2696" t="str">
            <v>FJ150/18-HLA-RH</v>
          </cell>
          <cell r="E2696" t="str">
            <v>CF-PRD18-007A</v>
          </cell>
          <cell r="F2696" t="str">
            <v xml:space="preserve">FJ150 (18-)</v>
          </cell>
          <cell r="G2696" t="str">
            <v>TOYOTA</v>
          </cell>
          <cell r="H2696" t="str">
            <v xml:space="preserve">CHANGZHOU CHENGFENG VEHICLE CO.,LTD</v>
          </cell>
          <cell r="I2696" t="str">
            <v xml:space="preserve">TAIL LAMP</v>
          </cell>
          <cell r="J2696" t="str">
            <v xml:space="preserve">TAIL LAMP</v>
          </cell>
          <cell r="K2696">
            <v>40</v>
          </cell>
          <cell r="L2696">
            <v>7015</v>
          </cell>
          <cell r="M2696">
            <v>10500</v>
          </cell>
        </row>
        <row r="2697">
          <cell r="A2697">
            <v>10702</v>
          </cell>
          <cell r="B2697">
            <v>10702</v>
          </cell>
          <cell r="C2697" t="str">
            <v xml:space="preserve">LANDCRUISER PRADO FJ95 - (01-02) - CORNER LAMP - LH</v>
          </cell>
          <cell r="D2697" t="str">
            <v>FJ95/01-CLA-LH</v>
          </cell>
          <cell r="E2697" t="str">
            <v>TY07-2803B</v>
          </cell>
          <cell r="G2697" t="str">
            <v>TOYOTA</v>
          </cell>
          <cell r="H2697" t="str">
            <v xml:space="preserve">ANCHUI TINCAI SILK CO. LTD</v>
          </cell>
          <cell r="I2697" t="str">
            <v xml:space="preserve">CORNER LAMP</v>
          </cell>
          <cell r="J2697" t="str">
            <v xml:space="preserve">CORNER LAMP</v>
          </cell>
          <cell r="K2697">
            <v>20</v>
          </cell>
          <cell r="L2697">
            <v>510</v>
          </cell>
          <cell r="M2697">
            <v>770</v>
          </cell>
        </row>
        <row r="2698">
          <cell r="A2698">
            <v>10701</v>
          </cell>
          <cell r="B2698">
            <v>10701</v>
          </cell>
          <cell r="C2698" t="str">
            <v xml:space="preserve">LANDCRUISER PRADO FJ95 - (01-02) - CORNER LAMP - RH</v>
          </cell>
          <cell r="D2698" t="str">
            <v>FJ95/01-CLA-RH</v>
          </cell>
          <cell r="E2698" t="str">
            <v>TY07-2803B</v>
          </cell>
          <cell r="G2698" t="str">
            <v>TOYOTA</v>
          </cell>
          <cell r="H2698" t="str">
            <v xml:space="preserve">ANCHUI TINCAI SILK CO. LTD</v>
          </cell>
          <cell r="I2698" t="str">
            <v xml:space="preserve">CORNER LAMP</v>
          </cell>
          <cell r="J2698" t="str">
            <v xml:space="preserve">CORNER LAMP</v>
          </cell>
          <cell r="K2698">
            <v>20</v>
          </cell>
          <cell r="L2698">
            <v>510</v>
          </cell>
          <cell r="M2698">
            <v>770</v>
          </cell>
        </row>
        <row r="2699">
          <cell r="A2699">
            <v>10708</v>
          </cell>
          <cell r="B2699">
            <v>10708</v>
          </cell>
          <cell r="C2699" t="str">
            <v xml:space="preserve">LANDCRUISER PRADO FJ95 - (01-02) - FOG LAMP - LH</v>
          </cell>
          <cell r="D2699" t="str">
            <v>FJ95/01-FLA-LH</v>
          </cell>
          <cell r="E2699" t="str">
            <v>TY07-2804</v>
          </cell>
          <cell r="G2699" t="str">
            <v>TOYOTA</v>
          </cell>
          <cell r="H2699" t="str">
            <v xml:space="preserve">ANCHUI TINCAI SILK CO. LTD</v>
          </cell>
          <cell r="I2699" t="str">
            <v xml:space="preserve">FOG LAMP</v>
          </cell>
          <cell r="J2699" t="str">
            <v xml:space="preserve">FOG LAMP</v>
          </cell>
          <cell r="K2699">
            <v>35</v>
          </cell>
          <cell r="L2699">
            <v>893</v>
          </cell>
          <cell r="M2699">
            <v>1300</v>
          </cell>
        </row>
        <row r="2700">
          <cell r="A2700">
            <v>10707</v>
          </cell>
          <cell r="B2700">
            <v>10707</v>
          </cell>
          <cell r="C2700" t="str">
            <v xml:space="preserve">LANDCRUISER PRADO FJ95 - (01-02) - FOG LAMP - RH</v>
          </cell>
          <cell r="D2700" t="str">
            <v>FJ95/01-FLA-RH</v>
          </cell>
          <cell r="E2700" t="str">
            <v>TY07-2804</v>
          </cell>
          <cell r="G2700" t="str">
            <v>TOYOTA</v>
          </cell>
          <cell r="H2700" t="str">
            <v xml:space="preserve">ANCHUI TINCAI SILK CO. LTD</v>
          </cell>
          <cell r="I2700" t="str">
            <v xml:space="preserve">FOG LAMP</v>
          </cell>
          <cell r="J2700" t="str">
            <v xml:space="preserve">FOG LAMP</v>
          </cell>
          <cell r="K2700">
            <v>35</v>
          </cell>
          <cell r="L2700">
            <v>893</v>
          </cell>
          <cell r="M2700">
            <v>1300</v>
          </cell>
        </row>
        <row r="2701">
          <cell r="A2701">
            <v>10709</v>
          </cell>
          <cell r="B2701">
            <v>10709</v>
          </cell>
          <cell r="C2701" t="str">
            <v xml:space="preserve">LANDCRUISER PRADO FJ95 - (01-02) - FRONT BUMPER</v>
          </cell>
          <cell r="D2701" t="str">
            <v>FJ95/01-BPRF</v>
          </cell>
          <cell r="E2701" t="str">
            <v>TY07-2807</v>
          </cell>
          <cell r="G2701" t="str">
            <v>TOYOTA</v>
          </cell>
          <cell r="H2701" t="str">
            <v xml:space="preserve">ANCHUI TINCAI SILK CO. LTD</v>
          </cell>
          <cell r="I2701" t="str">
            <v>BUMPER</v>
          </cell>
          <cell r="J2701" t="str">
            <v>BUMPER</v>
          </cell>
          <cell r="K2701">
            <v>110</v>
          </cell>
          <cell r="L2701">
            <v>2475</v>
          </cell>
          <cell r="M2701">
            <v>3840</v>
          </cell>
        </row>
        <row r="2702">
          <cell r="A2702">
            <v>11188</v>
          </cell>
          <cell r="B2702">
            <v>11188</v>
          </cell>
          <cell r="C2702" t="str">
            <v xml:space="preserve">LANDCRUISER PRADO FJ95 - (01-02) - FRONT INNER FENDER - LH</v>
          </cell>
          <cell r="D2702" t="str">
            <v>FJ95/01-IFF-LH</v>
          </cell>
          <cell r="E2702" t="str">
            <v>TY07-2816</v>
          </cell>
          <cell r="G2702" t="str">
            <v>TOYOTA</v>
          </cell>
          <cell r="H2702" t="str">
            <v xml:space="preserve">ANCHUI TINCAI SILK CO. LTD</v>
          </cell>
          <cell r="I2702" t="str">
            <v>FENDERS</v>
          </cell>
          <cell r="J2702" t="str">
            <v>FENDERS</v>
          </cell>
          <cell r="K2702">
            <v>2.98</v>
          </cell>
          <cell r="L2702">
            <v>466</v>
          </cell>
          <cell r="M2702">
            <v>720</v>
          </cell>
        </row>
        <row r="2703">
          <cell r="A2703">
            <v>11187</v>
          </cell>
          <cell r="B2703">
            <v>11187</v>
          </cell>
          <cell r="C2703" t="str">
            <v xml:space="preserve">LANDCRUISER PRADO FJ95 - (01-02) - FRONT INNER FENDER - RH</v>
          </cell>
          <cell r="D2703" t="str">
            <v>FJ95/01-IFF-RH</v>
          </cell>
          <cell r="E2703" t="str">
            <v>TY07-2816</v>
          </cell>
          <cell r="G2703" t="str">
            <v>TOYOTA</v>
          </cell>
          <cell r="H2703" t="str">
            <v xml:space="preserve">ANCHUI TINCAI SILK CO. LTD</v>
          </cell>
          <cell r="I2703" t="str">
            <v>FENDERS</v>
          </cell>
          <cell r="J2703" t="str">
            <v>FENDERS</v>
          </cell>
          <cell r="K2703">
            <v>2.98</v>
          </cell>
          <cell r="L2703">
            <v>466</v>
          </cell>
          <cell r="M2703">
            <v>720</v>
          </cell>
        </row>
        <row r="2704">
          <cell r="A2704">
            <v>10710</v>
          </cell>
          <cell r="B2704">
            <v>10710</v>
          </cell>
          <cell r="C2704" t="str">
            <v xml:space="preserve">LANDCRUISER PRADO FJ95 - (01-02) - GRILL</v>
          </cell>
          <cell r="D2704" t="str">
            <v>FJ95/01-GRL</v>
          </cell>
          <cell r="E2704" t="str">
            <v>TY07-2811</v>
          </cell>
          <cell r="G2704" t="str">
            <v>TOYOTA</v>
          </cell>
          <cell r="H2704" t="str">
            <v xml:space="preserve">ANCHUI TINCAI SILK CO. LTD</v>
          </cell>
          <cell r="I2704" t="str">
            <v>GRILL</v>
          </cell>
          <cell r="J2704" t="str">
            <v>GRILL</v>
          </cell>
          <cell r="K2704">
            <v>120</v>
          </cell>
          <cell r="L2704">
            <v>3264</v>
          </cell>
          <cell r="M2704">
            <v>4900</v>
          </cell>
        </row>
        <row r="2705">
          <cell r="A2705">
            <v>10700</v>
          </cell>
          <cell r="B2705">
            <v>10700</v>
          </cell>
          <cell r="C2705" t="str">
            <v xml:space="preserve">LANDCRUISER PRADO FJ95 - (01-02) - HEAD LAMP - LH</v>
          </cell>
          <cell r="D2705" t="str">
            <v>FJ95/01-HLA-LH</v>
          </cell>
          <cell r="E2705" t="str">
            <v>TY07-2801B</v>
          </cell>
          <cell r="G2705" t="str">
            <v>TOYOTA</v>
          </cell>
          <cell r="H2705" t="str">
            <v xml:space="preserve">ANCHUI TINCAI SILK CO. LTD</v>
          </cell>
          <cell r="I2705" t="str">
            <v xml:space="preserve">HEAD LAMP</v>
          </cell>
          <cell r="J2705" t="str">
            <v xml:space="preserve">HEAD LAMP</v>
          </cell>
          <cell r="K2705">
            <v>90</v>
          </cell>
          <cell r="L2705">
            <v>2025</v>
          </cell>
          <cell r="M2705">
            <v>3140</v>
          </cell>
        </row>
        <row r="2706">
          <cell r="A2706">
            <v>10699</v>
          </cell>
          <cell r="B2706">
            <v>10699</v>
          </cell>
          <cell r="C2706" t="str">
            <v xml:space="preserve">LANDCRUISER PRADO FJ95 - (01-02) - HEAD LAMP - RH</v>
          </cell>
          <cell r="D2706" t="str">
            <v>FJ95/01-HLA-RH</v>
          </cell>
          <cell r="E2706" t="str">
            <v>TY07-2801B</v>
          </cell>
          <cell r="G2706" t="str">
            <v>TOYOTA</v>
          </cell>
          <cell r="H2706" t="str">
            <v xml:space="preserve">ANCHUI TINCAI SILK CO. LTD</v>
          </cell>
          <cell r="I2706" t="str">
            <v xml:space="preserve">HEAD LAMP</v>
          </cell>
          <cell r="J2706" t="str">
            <v xml:space="preserve">HEAD LAMP</v>
          </cell>
          <cell r="K2706">
            <v>90</v>
          </cell>
          <cell r="L2706">
            <v>2025</v>
          </cell>
          <cell r="M2706">
            <v>3140</v>
          </cell>
        </row>
        <row r="2707">
          <cell r="A2707">
            <v>10704</v>
          </cell>
          <cell r="B2707">
            <v>10704</v>
          </cell>
          <cell r="C2707" t="str">
            <v xml:space="preserve">LANDCRUISER PRADO FJ95 - (01-02) - TAIL LAMP - LH</v>
          </cell>
          <cell r="D2707" t="str">
            <v>FJ95/01-TLA-LH</v>
          </cell>
          <cell r="E2707" t="str">
            <v>TY07-2802B</v>
          </cell>
          <cell r="G2707" t="str">
            <v>TOYOTA</v>
          </cell>
          <cell r="H2707" t="str">
            <v xml:space="preserve">ANCHUI TINCAI SILK CO. LTD</v>
          </cell>
          <cell r="I2707" t="str">
            <v xml:space="preserve">TAIL LAMP</v>
          </cell>
          <cell r="J2707" t="str">
            <v xml:space="preserve">TAIL LAMP</v>
          </cell>
          <cell r="K2707">
            <v>25</v>
          </cell>
          <cell r="L2707">
            <v>638</v>
          </cell>
          <cell r="M2707">
            <v>960</v>
          </cell>
        </row>
        <row r="2708">
          <cell r="A2708">
            <v>10703</v>
          </cell>
          <cell r="B2708">
            <v>10703</v>
          </cell>
          <cell r="C2708" t="str">
            <v xml:space="preserve">LANDCRUISER PRADO FJ95 - (01-02) - TAIL LAMP - RH</v>
          </cell>
          <cell r="D2708" t="str">
            <v>FJ95/01-TLA-RH</v>
          </cell>
          <cell r="E2708" t="str">
            <v>TY07-2802B</v>
          </cell>
          <cell r="G2708" t="str">
            <v>TOYOTA</v>
          </cell>
          <cell r="H2708" t="str">
            <v xml:space="preserve">ANCHUI TINCAI SILK CO. LTD</v>
          </cell>
          <cell r="I2708" t="str">
            <v xml:space="preserve">TAIL LAMP</v>
          </cell>
          <cell r="J2708" t="str">
            <v xml:space="preserve">TAIL LAMP</v>
          </cell>
          <cell r="K2708">
            <v>25</v>
          </cell>
          <cell r="L2708">
            <v>638</v>
          </cell>
          <cell r="M2708">
            <v>960</v>
          </cell>
        </row>
        <row r="2709">
          <cell r="A2709">
            <v>10706</v>
          </cell>
          <cell r="B2709">
            <v>10706</v>
          </cell>
          <cell r="C2709" t="str">
            <v xml:space="preserve">LANDCRUISER PRADO FJ95 - (01-02) - TAIL LAMP (CRYSTAL) - LH</v>
          </cell>
          <cell r="D2709" t="str">
            <v>FJ95/01-TLAC-LH</v>
          </cell>
          <cell r="E2709" t="str">
            <v>TY07-2802C</v>
          </cell>
          <cell r="G2709" t="str">
            <v>TOYOTA</v>
          </cell>
          <cell r="H2709" t="str">
            <v xml:space="preserve">ANCHUI TINCAI SILK CO. LTD</v>
          </cell>
          <cell r="I2709" t="str">
            <v xml:space="preserve">TAIL LAMP</v>
          </cell>
          <cell r="J2709" t="str">
            <v xml:space="preserve">TAIL LAMP</v>
          </cell>
          <cell r="K2709">
            <v>11</v>
          </cell>
          <cell r="L2709">
            <v>1719</v>
          </cell>
          <cell r="M2709">
            <v>2660</v>
          </cell>
        </row>
        <row r="2710">
          <cell r="A2710">
            <v>10705</v>
          </cell>
          <cell r="B2710">
            <v>10705</v>
          </cell>
          <cell r="C2710" t="str">
            <v xml:space="preserve">LANDCRUISER PRADO FJ95 - (01-02) - TAIL LAMP (CRYSTAL) - RH</v>
          </cell>
          <cell r="D2710" t="str">
            <v>FJ95/01-TLAC-RH</v>
          </cell>
          <cell r="E2710" t="str">
            <v>TY07-2802C</v>
          </cell>
          <cell r="G2710" t="str">
            <v>TOYOTA</v>
          </cell>
          <cell r="H2710" t="str">
            <v xml:space="preserve">ANCHUI TINCAI SILK CO. LTD</v>
          </cell>
          <cell r="I2710" t="str">
            <v xml:space="preserve">TAIL LAMP</v>
          </cell>
          <cell r="J2710" t="str">
            <v xml:space="preserve">TAIL LAMP</v>
          </cell>
          <cell r="K2710">
            <v>11</v>
          </cell>
          <cell r="L2710">
            <v>1719</v>
          </cell>
          <cell r="M2710">
            <v>2660</v>
          </cell>
        </row>
        <row r="2711">
          <cell r="A2711">
            <v>10696</v>
          </cell>
          <cell r="B2711">
            <v>10696</v>
          </cell>
          <cell r="C2711" t="str">
            <v xml:space="preserve">LANDCRUISER PRADO FJ95 - (97-00) - CORNER LAMP - LH</v>
          </cell>
          <cell r="D2711" t="str">
            <v>FJ95/97-CLA-LH</v>
          </cell>
          <cell r="E2711" t="str">
            <v>TY07-2803</v>
          </cell>
          <cell r="G2711" t="str">
            <v>TOYOTA</v>
          </cell>
          <cell r="H2711" t="str">
            <v xml:space="preserve">ANCHUI TINCAI SILK CO. LTD</v>
          </cell>
          <cell r="I2711" t="str">
            <v xml:space="preserve">CORNER LAMP</v>
          </cell>
          <cell r="J2711" t="str">
            <v xml:space="preserve">CORNER LAMP</v>
          </cell>
          <cell r="K2711">
            <v>20</v>
          </cell>
          <cell r="L2711">
            <v>450</v>
          </cell>
          <cell r="M2711">
            <v>700</v>
          </cell>
        </row>
        <row r="2712">
          <cell r="A2712">
            <v>10695</v>
          </cell>
          <cell r="B2712">
            <v>10695</v>
          </cell>
          <cell r="C2712" t="str">
            <v xml:space="preserve">LANDCRUISER PRADO FJ95 - (97-00) - CORNER LAMP - RH</v>
          </cell>
          <cell r="D2712" t="str">
            <v>FJ95/97-CLA-RH</v>
          </cell>
          <cell r="E2712" t="str">
            <v>TY07-2803</v>
          </cell>
          <cell r="G2712" t="str">
            <v>TOYOTA</v>
          </cell>
          <cell r="H2712" t="str">
            <v xml:space="preserve">ANCHUI TINCAI SILK CO. LTD</v>
          </cell>
          <cell r="I2712" t="str">
            <v xml:space="preserve">CORNER LAMP</v>
          </cell>
          <cell r="J2712" t="str">
            <v xml:space="preserve">CORNER LAMP</v>
          </cell>
          <cell r="K2712">
            <v>20</v>
          </cell>
          <cell r="L2712">
            <v>450</v>
          </cell>
          <cell r="M2712">
            <v>700</v>
          </cell>
        </row>
        <row r="2713">
          <cell r="A2713">
            <v>10694</v>
          </cell>
          <cell r="B2713">
            <v>10694</v>
          </cell>
          <cell r="C2713" t="str">
            <v xml:space="preserve">LANDCRUISER PRADO FJ95 - (97-00) - HEAD LAMP (GLASS) - LH</v>
          </cell>
          <cell r="D2713" t="str">
            <v>FJ95/97-HLA-LH</v>
          </cell>
          <cell r="E2713" t="str">
            <v>TY07-2801</v>
          </cell>
          <cell r="G2713" t="str">
            <v>TOYOTA</v>
          </cell>
          <cell r="H2713" t="str">
            <v xml:space="preserve">ANCHUI TINCAI SILK CO. LTD</v>
          </cell>
          <cell r="I2713" t="str">
            <v xml:space="preserve">HEAD LAMP</v>
          </cell>
          <cell r="J2713" t="str">
            <v xml:space="preserve">HEAD LAMP</v>
          </cell>
          <cell r="K2713">
            <v>93</v>
          </cell>
          <cell r="L2713">
            <v>2372</v>
          </cell>
          <cell r="M2713">
            <v>3560</v>
          </cell>
        </row>
        <row r="2714">
          <cell r="A2714">
            <v>10693</v>
          </cell>
          <cell r="B2714">
            <v>10693</v>
          </cell>
          <cell r="C2714" t="str">
            <v xml:space="preserve">LANDCRUISER PRADO FJ95 - (97-00) - HEAD LAMP (GLASS) - RH</v>
          </cell>
          <cell r="D2714" t="str">
            <v>FJ95/97-HLA-RH</v>
          </cell>
          <cell r="E2714" t="str">
            <v>TY07-2801</v>
          </cell>
          <cell r="G2714" t="str">
            <v>TOYOTA</v>
          </cell>
          <cell r="H2714" t="str">
            <v xml:space="preserve">ANCHUI TINCAI SILK CO. LTD</v>
          </cell>
          <cell r="I2714" t="str">
            <v xml:space="preserve">HEAD LAMP</v>
          </cell>
          <cell r="J2714" t="str">
            <v xml:space="preserve">HEAD LAMP</v>
          </cell>
          <cell r="K2714">
            <v>93</v>
          </cell>
          <cell r="L2714">
            <v>2372</v>
          </cell>
          <cell r="M2714">
            <v>3560</v>
          </cell>
        </row>
        <row r="2715">
          <cell r="A2715">
            <v>10698</v>
          </cell>
          <cell r="B2715">
            <v>10698</v>
          </cell>
          <cell r="C2715" t="str">
            <v xml:space="preserve">LANDCRUISER PRADO FJ95 - (97-00) - TAIL LAMP - LH</v>
          </cell>
          <cell r="D2715" t="str">
            <v>FJ95/97-TLA-LH</v>
          </cell>
          <cell r="E2715" t="str">
            <v>TY07-2802</v>
          </cell>
          <cell r="G2715" t="str">
            <v>TOYOTA</v>
          </cell>
          <cell r="H2715" t="str">
            <v xml:space="preserve">ANCHUI TINCAI SILK CO. LTD</v>
          </cell>
          <cell r="I2715" t="str">
            <v xml:space="preserve">TAIL LAMP</v>
          </cell>
          <cell r="J2715" t="str">
            <v xml:space="preserve">TAIL LAMP</v>
          </cell>
          <cell r="K2715">
            <v>4.0999999999999996</v>
          </cell>
          <cell r="L2715">
            <v>641</v>
          </cell>
          <cell r="M2715">
            <v>990</v>
          </cell>
        </row>
        <row r="2716">
          <cell r="A2716">
            <v>10697</v>
          </cell>
          <cell r="B2716">
            <v>10697</v>
          </cell>
          <cell r="C2716" t="str">
            <v xml:space="preserve">LANDCRUISER PRADO FJ95 - (97-00) - TAIL LAMP - RH</v>
          </cell>
          <cell r="D2716" t="str">
            <v>FJ95/97-TLA-RH</v>
          </cell>
          <cell r="E2716" t="str">
            <v>TY07-2802</v>
          </cell>
          <cell r="G2716" t="str">
            <v>TOYOTA</v>
          </cell>
          <cell r="H2716" t="str">
            <v xml:space="preserve">ANCHUI TINCAI SILK CO. LTD</v>
          </cell>
          <cell r="I2716" t="str">
            <v xml:space="preserve">TAIL LAMP</v>
          </cell>
          <cell r="J2716" t="str">
            <v xml:space="preserve">TAIL LAMP</v>
          </cell>
          <cell r="K2716">
            <v>4.0999999999999996</v>
          </cell>
          <cell r="L2716">
            <v>641</v>
          </cell>
          <cell r="M2716">
            <v>990</v>
          </cell>
        </row>
        <row r="2717">
          <cell r="A2717">
            <v>12046</v>
          </cell>
          <cell r="B2717">
            <v>12046</v>
          </cell>
          <cell r="C2717" t="str">
            <v xml:space="preserve">LANDCRUISER PRADO FJ95 - (97-02) - FRONT DOOR GLASS - RH</v>
          </cell>
          <cell r="D2717" t="str">
            <v xml:space="preserve">FJ90 FD/RH</v>
          </cell>
          <cell r="E2717" t="str">
            <v xml:space="preserve">110039 RD</v>
          </cell>
          <cell r="F2717" t="str">
            <v xml:space="preserve">LANDCRUISER PRADO FJ90 - (97-02)</v>
          </cell>
          <cell r="G2717" t="str">
            <v>TOYOTA</v>
          </cell>
          <cell r="H2717" t="str">
            <v xml:space="preserve">ZHEJIANG DAKE SAFETY GLASS CO.,LTD</v>
          </cell>
          <cell r="I2717" t="str">
            <v>AUTOGLASS</v>
          </cell>
          <cell r="J2717" t="str">
            <v>AUTOGLASS</v>
          </cell>
          <cell r="K2717">
            <v>3.06</v>
          </cell>
          <cell r="L2717">
            <v>475.07</v>
          </cell>
          <cell r="M2717">
            <v>600</v>
          </cell>
        </row>
        <row r="2718">
          <cell r="A2718">
            <v>12381</v>
          </cell>
          <cell r="B2718" t="e">
            <v>#N/A</v>
          </cell>
          <cell r="C2718" t="str">
            <v xml:space="preserve">LANDCRUISER PRADO FJ95 - (97-02) - LAMINATED FRONT WINDSCREEN - (BROKEN)</v>
          </cell>
          <cell r="D2718" t="str">
            <v xml:space="preserve">FJ90 LFW/X/B</v>
          </cell>
          <cell r="E2718" t="str">
            <v xml:space="preserve">110039 LFW</v>
          </cell>
          <cell r="F2718" t="str">
            <v xml:space="preserve">LANDCRUISER PRADO FJ90 - (97-02)</v>
          </cell>
          <cell r="G2718" t="str">
            <v>TOYOTA</v>
          </cell>
          <cell r="H2718" t="str">
            <v xml:space="preserve">ZHEJIANG DAKE SAFETY GLASS CO.,LTD</v>
          </cell>
          <cell r="I2718" t="str">
            <v>AUTOGLASS</v>
          </cell>
          <cell r="J2718" t="str">
            <v>AUTOGLASS</v>
          </cell>
          <cell r="K2718">
            <v>14.36</v>
          </cell>
          <cell r="L2718">
            <v>2215</v>
          </cell>
          <cell r="M2718">
            <v>3430</v>
          </cell>
        </row>
        <row r="2719">
          <cell r="A2719">
            <v>11953</v>
          </cell>
          <cell r="B2719">
            <v>11953</v>
          </cell>
          <cell r="C2719" t="str">
            <v xml:space="preserve">LANDCRUISER PRADO FJ95 - (97-02) - REAR DOOR GLASS - LH</v>
          </cell>
          <cell r="D2719" t="str">
            <v xml:space="preserve">FJ90 RD/LH</v>
          </cell>
          <cell r="E2719" t="str">
            <v xml:space="preserve">110039 RD</v>
          </cell>
          <cell r="F2719" t="str">
            <v xml:space="preserve">LANDCRUISER PRADO FJ90 - (97-02)</v>
          </cell>
          <cell r="G2719" t="str">
            <v>TOYOTA</v>
          </cell>
          <cell r="H2719" t="str">
            <v xml:space="preserve">ZHEJIANG DAKE SAFETY GLASS CO.,LTD</v>
          </cell>
          <cell r="I2719" t="str">
            <v>AUTOGLASS</v>
          </cell>
          <cell r="J2719" t="str">
            <v>AUTOGLASS</v>
          </cell>
          <cell r="K2719">
            <v>2.5</v>
          </cell>
          <cell r="L2719">
            <v>388.13</v>
          </cell>
          <cell r="M2719">
            <v>500</v>
          </cell>
        </row>
        <row r="2720">
          <cell r="A2720">
            <v>11954</v>
          </cell>
          <cell r="B2720">
            <v>11954</v>
          </cell>
          <cell r="C2720" t="str">
            <v xml:space="preserve">LANDCRUISER PRADO FJ95 - (97-02) - REAR DOOR GLASS - RH</v>
          </cell>
          <cell r="D2720" t="str">
            <v xml:space="preserve">FJ90 RD/RH</v>
          </cell>
          <cell r="E2720" t="str">
            <v xml:space="preserve">110039 RD</v>
          </cell>
          <cell r="F2720" t="str">
            <v xml:space="preserve">LANDCRUISER PRADO FJ90 - (97-02)</v>
          </cell>
          <cell r="G2720" t="str">
            <v>TOYOTA</v>
          </cell>
          <cell r="H2720" t="str">
            <v xml:space="preserve">ZHEJIANG DAKE SAFETY GLASS CO.,LTD</v>
          </cell>
          <cell r="I2720" t="str">
            <v>AUTOGLASS</v>
          </cell>
          <cell r="J2720" t="str">
            <v>AUTOGLASS</v>
          </cell>
          <cell r="K2720">
            <v>11.39</v>
          </cell>
          <cell r="L2720">
            <v>1836.07</v>
          </cell>
          <cell r="M2720">
            <v>500</v>
          </cell>
        </row>
        <row r="2721">
          <cell r="A2721">
            <v>13889</v>
          </cell>
          <cell r="B2721">
            <v>13889</v>
          </cell>
          <cell r="C2721" t="str">
            <v xml:space="preserve">LANDCRUISER PRADO FJ95 - (97-02) - REAR SIDE FIX - LH</v>
          </cell>
          <cell r="D2721" t="str">
            <v xml:space="preserve">FJ90 SF/LH</v>
          </cell>
          <cell r="F2721" t="str">
            <v xml:space="preserve">LANDCRUISER PRADO FJ90 - (97-02)</v>
          </cell>
          <cell r="G2721" t="str">
            <v>TOYOTA</v>
          </cell>
          <cell r="H2721" t="str">
            <v xml:space="preserve">ZHEJIANG DAKE SAFETY GLASS CO.,LTD</v>
          </cell>
          <cell r="I2721" t="str">
            <v>AUTOGLASS</v>
          </cell>
          <cell r="J2721" t="str">
            <v>AUTOGLASS</v>
          </cell>
          <cell r="K2721">
            <v>0</v>
          </cell>
          <cell r="L2721">
            <v>800</v>
          </cell>
          <cell r="M2721">
            <v>1200</v>
          </cell>
        </row>
        <row r="2722">
          <cell r="A2722">
            <v>13519</v>
          </cell>
          <cell r="B2722">
            <v>13519</v>
          </cell>
          <cell r="C2722" t="str">
            <v xml:space="preserve">LANDROVER 110 DEFENDER (83-) - LAMINATED FRONT WINDSCREEN</v>
          </cell>
          <cell r="D2722" t="str">
            <v xml:space="preserve">110 LFW</v>
          </cell>
          <cell r="E2722" t="str">
            <v xml:space="preserve">690788 LFW</v>
          </cell>
          <cell r="F2722" t="str">
            <v xml:space="preserve">LANDROVER 110 DEFENDER (83-)</v>
          </cell>
          <cell r="G2722" t="str">
            <v>TOYOTA</v>
          </cell>
          <cell r="H2722" t="str">
            <v xml:space="preserve">ZHEJIANG DAKE SAFETY GLASS CO.,LTD</v>
          </cell>
          <cell r="I2722" t="str">
            <v>AUTOGLASS</v>
          </cell>
          <cell r="J2722" t="str">
            <v>AUTOGLASS</v>
          </cell>
          <cell r="K2722">
            <v>7.26</v>
          </cell>
          <cell r="L2722">
            <v>1209.7</v>
          </cell>
          <cell r="M2722">
            <v>1600</v>
          </cell>
        </row>
        <row r="2723">
          <cell r="A2723">
            <v>12884</v>
          </cell>
          <cell r="B2723" t="e">
            <v>#N/A</v>
          </cell>
          <cell r="C2723" t="str">
            <v xml:space="preserve">LEXUS LX570 4D UTILITY/TOYOTA LANDCRUISER FJ200  (08-09) - LAMINATED FRONT WINDSCREEN (BROKEN)</v>
          </cell>
          <cell r="D2723" t="str">
            <v xml:space="preserve">FJ200 LX570-LFW/B</v>
          </cell>
          <cell r="E2723" t="str">
            <v xml:space="preserve">120123 LFW</v>
          </cell>
          <cell r="F2723" t="str">
            <v xml:space="preserve">LEXUS LX570 4D UTILITY/TOYOTA LANDCRUISER FJ200  (08-09)</v>
          </cell>
          <cell r="G2723" t="str">
            <v>TOYOTA</v>
          </cell>
          <cell r="H2723" t="str">
            <v xml:space="preserve">ZHEJIANG DAKE SAFETY GLASS CO.,LTD</v>
          </cell>
          <cell r="I2723" t="str">
            <v>AUTOGLASS</v>
          </cell>
          <cell r="J2723" t="str">
            <v>AUTOGLASS</v>
          </cell>
          <cell r="K2723">
            <v>16.600000000000001</v>
          </cell>
          <cell r="L2723">
            <v>2455.14</v>
          </cell>
          <cell r="M2723">
            <v>3810</v>
          </cell>
        </row>
        <row r="2724">
          <cell r="A2724">
            <v>12815</v>
          </cell>
          <cell r="B2724">
            <v>12815</v>
          </cell>
          <cell r="C2724" t="str">
            <v xml:space="preserve">LITEACE (04-07) - HEAD LAMP -  LH</v>
          </cell>
          <cell r="D2724" t="str">
            <v>LITEACE/04-HLA-LH</v>
          </cell>
          <cell r="E2724" t="str">
            <v>MZ01-40004</v>
          </cell>
          <cell r="F2724" t="str">
            <v xml:space="preserve">LITEACE (04-07)</v>
          </cell>
          <cell r="G2724" t="str">
            <v>TOYOTA</v>
          </cell>
          <cell r="H2724" t="str">
            <v xml:space="preserve">JIANGSU ZISUDE LAMPS TECHNOLOGY CO. LTD</v>
          </cell>
          <cell r="I2724" t="str">
            <v xml:space="preserve">HEAD LAMP</v>
          </cell>
          <cell r="J2724" t="str">
            <v xml:space="preserve">HEAD LAMP</v>
          </cell>
          <cell r="K2724">
            <v>54.6</v>
          </cell>
          <cell r="L2724">
            <v>1423</v>
          </cell>
          <cell r="M2724">
            <v>2000</v>
          </cell>
        </row>
        <row r="2725">
          <cell r="A2725">
            <v>12814</v>
          </cell>
          <cell r="B2725">
            <v>12814</v>
          </cell>
          <cell r="C2725" t="str">
            <v xml:space="preserve">LITEACE (04-07) - HEAD LAMP - RH</v>
          </cell>
          <cell r="D2725" t="str">
            <v>LITEACE/04-HLA-RH</v>
          </cell>
          <cell r="E2725" t="str">
            <v>MZ01-40004</v>
          </cell>
          <cell r="F2725" t="str">
            <v xml:space="preserve">LITEACE (04-07)</v>
          </cell>
          <cell r="G2725" t="str">
            <v>TOYOTA</v>
          </cell>
          <cell r="H2725" t="str">
            <v xml:space="preserve">JIANGSU ZISUDE LAMPS TECHNOLOGY CO. LTD</v>
          </cell>
          <cell r="I2725" t="str">
            <v xml:space="preserve">HEAD LAMP</v>
          </cell>
          <cell r="J2725" t="str">
            <v xml:space="preserve">HEAD LAMP</v>
          </cell>
          <cell r="K2725">
            <v>54.6</v>
          </cell>
          <cell r="L2725">
            <v>1423</v>
          </cell>
          <cell r="M2725">
            <v>2000</v>
          </cell>
        </row>
        <row r="2726">
          <cell r="A2726">
            <v>12476</v>
          </cell>
          <cell r="B2726">
            <v>12476</v>
          </cell>
          <cell r="C2726" t="str">
            <v xml:space="preserve">LITEACE CM20 (84-85) - CORNER LAMP - LH</v>
          </cell>
          <cell r="D2726" t="str">
            <v>CM20/CLA-LH</v>
          </cell>
          <cell r="E2726" t="str">
            <v>TY08-0203B</v>
          </cell>
          <cell r="F2726" t="str">
            <v xml:space="preserve">LITEACE CM20 (84-85)</v>
          </cell>
          <cell r="G2726" t="str">
            <v>TOYOTA</v>
          </cell>
          <cell r="H2726" t="str">
            <v xml:space="preserve">ANCHUI TINCAI SILK CO. LTD</v>
          </cell>
          <cell r="I2726" t="str">
            <v xml:space="preserve">CORNER LAMP</v>
          </cell>
          <cell r="J2726" t="str">
            <v xml:space="preserve">CORNER LAMP</v>
          </cell>
          <cell r="K2726">
            <v>2</v>
          </cell>
          <cell r="L2726">
            <v>313</v>
          </cell>
          <cell r="M2726">
            <v>480</v>
          </cell>
        </row>
        <row r="2727">
          <cell r="A2727">
            <v>12475</v>
          </cell>
          <cell r="B2727">
            <v>12475</v>
          </cell>
          <cell r="C2727" t="str">
            <v xml:space="preserve">LITEACE CM20 (84-85) - CORNER LAMP - RH</v>
          </cell>
          <cell r="D2727" t="str">
            <v>CM20/CLA-RH</v>
          </cell>
          <cell r="E2727" t="str">
            <v>TY08-0203B</v>
          </cell>
          <cell r="F2727" t="str">
            <v xml:space="preserve">LITEACE CM20 (84-85)</v>
          </cell>
          <cell r="G2727" t="str">
            <v>TOYOTA</v>
          </cell>
          <cell r="H2727" t="str">
            <v xml:space="preserve">ANCHUI TINCAI SILK CO. LTD</v>
          </cell>
          <cell r="I2727" t="str">
            <v xml:space="preserve">CORNER LAMP</v>
          </cell>
          <cell r="J2727" t="str">
            <v xml:space="preserve">CORNER LAMP</v>
          </cell>
          <cell r="K2727">
            <v>2</v>
          </cell>
          <cell r="L2727">
            <v>313</v>
          </cell>
          <cell r="M2727">
            <v>480</v>
          </cell>
        </row>
        <row r="2728">
          <cell r="A2728">
            <v>11134</v>
          </cell>
          <cell r="B2728">
            <v>11134</v>
          </cell>
          <cell r="C2728" t="str">
            <v xml:space="preserve">MARK II - GX110 - (01-04) - FOG LAMP - LH</v>
          </cell>
          <cell r="D2728" t="str">
            <v>GX110/01-FLA-LH</v>
          </cell>
          <cell r="E2728" t="str">
            <v>TY33-0404</v>
          </cell>
          <cell r="G2728" t="str">
            <v>TOYOTA</v>
          </cell>
          <cell r="H2728" t="str">
            <v xml:space="preserve">ANCHUI TINCAI SILK CO. LTD</v>
          </cell>
          <cell r="I2728" t="str">
            <v xml:space="preserve">FOG LAMP</v>
          </cell>
          <cell r="J2728" t="str">
            <v xml:space="preserve">FOG LAMP</v>
          </cell>
          <cell r="K2728">
            <v>15.5</v>
          </cell>
          <cell r="L2728">
            <v>360.38</v>
          </cell>
          <cell r="M2728">
            <v>560</v>
          </cell>
        </row>
        <row r="2729">
          <cell r="A2729">
            <v>11133</v>
          </cell>
          <cell r="B2729">
            <v>11133</v>
          </cell>
          <cell r="C2729" t="str">
            <v xml:space="preserve">MARK II - GX110 - (01-04) - FOG LAMP - RH</v>
          </cell>
          <cell r="D2729" t="str">
            <v>GX110/01-FLA-RH</v>
          </cell>
          <cell r="E2729" t="str">
            <v>TY33-0404</v>
          </cell>
          <cell r="G2729" t="str">
            <v>TOYOTA</v>
          </cell>
          <cell r="H2729" t="str">
            <v xml:space="preserve">ANCHUI TINCAI SILK CO. LTD</v>
          </cell>
          <cell r="I2729" t="str">
            <v xml:space="preserve">FOG LAMP</v>
          </cell>
          <cell r="J2729" t="str">
            <v xml:space="preserve">FOG LAMP</v>
          </cell>
          <cell r="K2729">
            <v>15.5</v>
          </cell>
          <cell r="L2729">
            <v>360.38</v>
          </cell>
          <cell r="M2729">
            <v>560</v>
          </cell>
        </row>
        <row r="2730">
          <cell r="A2730">
            <v>11132</v>
          </cell>
          <cell r="B2730">
            <v>11132</v>
          </cell>
          <cell r="C2730" t="str">
            <v xml:space="preserve">MARK II - GX110 - (01-04) - HEAD LAMP  (LONG YELLOW) - LH</v>
          </cell>
          <cell r="D2730" t="str">
            <v>GX110/01-HLA-LH</v>
          </cell>
          <cell r="E2730" t="str">
            <v>TY33-0401A</v>
          </cell>
          <cell r="G2730" t="str">
            <v>TOYOTA</v>
          </cell>
          <cell r="H2730" t="str">
            <v xml:space="preserve">ANCHUI TINCAI SILK CO. LTD</v>
          </cell>
          <cell r="I2730" t="str">
            <v xml:space="preserve">HEAD LAMP</v>
          </cell>
          <cell r="J2730" t="str">
            <v xml:space="preserve">HEAD LAMP</v>
          </cell>
          <cell r="K2730">
            <v>19</v>
          </cell>
          <cell r="L2730">
            <v>2970</v>
          </cell>
          <cell r="M2730">
            <v>4600</v>
          </cell>
        </row>
        <row r="2731">
          <cell r="A2731">
            <v>11136</v>
          </cell>
          <cell r="B2731">
            <v>11136</v>
          </cell>
          <cell r="C2731" t="str">
            <v xml:space="preserve">MARK II - GX110 - (01-04) - HEAD LAMP  (SHORT YELLOW) - LH</v>
          </cell>
          <cell r="D2731" t="str">
            <v>GX11003-HLA-LH</v>
          </cell>
          <cell r="E2731" t="str">
            <v>TY33-0401C</v>
          </cell>
          <cell r="G2731" t="str">
            <v>TOYOTA</v>
          </cell>
          <cell r="H2731" t="str">
            <v xml:space="preserve">ANCHUI TINCAI SILK CO. LTD</v>
          </cell>
          <cell r="I2731" t="str">
            <v xml:space="preserve">HEAD LAMP</v>
          </cell>
          <cell r="J2731" t="str">
            <v xml:space="preserve">HEAD LAMP</v>
          </cell>
          <cell r="K2731">
            <v>22.49</v>
          </cell>
          <cell r="L2731">
            <v>3515</v>
          </cell>
          <cell r="M2731">
            <v>5450</v>
          </cell>
        </row>
        <row r="2732">
          <cell r="A2732">
            <v>11131</v>
          </cell>
          <cell r="B2732">
            <v>11131</v>
          </cell>
          <cell r="C2732" t="str">
            <v xml:space="preserve">MARK II - GX110 - (01-04) - HEAD LAMP (LONG YELLOW) - RH</v>
          </cell>
          <cell r="D2732" t="str">
            <v>GX110/01-HLA-RH</v>
          </cell>
          <cell r="E2732" t="str">
            <v>TY33-0401A</v>
          </cell>
          <cell r="G2732" t="str">
            <v>TOYOTA</v>
          </cell>
          <cell r="H2732" t="str">
            <v xml:space="preserve">ANCHUI TINCAI SILK CO. LTD</v>
          </cell>
          <cell r="I2732" t="str">
            <v xml:space="preserve">HEAD LAMP</v>
          </cell>
          <cell r="J2732" t="str">
            <v xml:space="preserve">HEAD LAMP</v>
          </cell>
          <cell r="K2732">
            <v>19</v>
          </cell>
          <cell r="L2732">
            <v>2970</v>
          </cell>
          <cell r="M2732">
            <v>4600</v>
          </cell>
        </row>
        <row r="2733">
          <cell r="A2733">
            <v>13023</v>
          </cell>
          <cell r="B2733">
            <v>13023</v>
          </cell>
          <cell r="C2733" t="str">
            <v xml:space="preserve">MARK II - GX110 - (01-04) - HEAD LAMP (PROJECTOR LED TYPE) - LH</v>
          </cell>
          <cell r="D2733" t="str">
            <v>GX110/01-HLAPLED-LH</v>
          </cell>
          <cell r="E2733" t="str">
            <v>TY33-0401B-3</v>
          </cell>
          <cell r="G2733" t="str">
            <v>TOYOTA</v>
          </cell>
          <cell r="H2733" t="str">
            <v xml:space="preserve">ANCHUI TINCAI SILK CO. LTD</v>
          </cell>
          <cell r="I2733" t="str">
            <v xml:space="preserve">HEAD LAMP</v>
          </cell>
          <cell r="J2733" t="str">
            <v xml:space="preserve">HEAD LAMP</v>
          </cell>
          <cell r="K2733">
            <v>19</v>
          </cell>
          <cell r="L2733">
            <v>2970</v>
          </cell>
          <cell r="M2733">
            <v>4600</v>
          </cell>
        </row>
        <row r="2734">
          <cell r="A2734">
            <v>13022</v>
          </cell>
          <cell r="B2734">
            <v>13022</v>
          </cell>
          <cell r="C2734" t="str">
            <v xml:space="preserve">MARK II - GX110 - (01-04) - HEAD LAMP (PROJECTOR LED TYPE) - RH</v>
          </cell>
          <cell r="D2734" t="str">
            <v>GX110/01-HLAPLED-RH</v>
          </cell>
          <cell r="E2734" t="str">
            <v>TY33-0401B-3</v>
          </cell>
          <cell r="G2734" t="str">
            <v>TOYOTA</v>
          </cell>
          <cell r="H2734" t="str">
            <v xml:space="preserve">ANCHUI TINCAI SILK CO. LTD</v>
          </cell>
          <cell r="I2734" t="str">
            <v xml:space="preserve">HEAD LAMP</v>
          </cell>
          <cell r="J2734" t="str">
            <v xml:space="preserve">HEAD LAMP</v>
          </cell>
          <cell r="K2734">
            <v>19</v>
          </cell>
          <cell r="L2734">
            <v>2970</v>
          </cell>
          <cell r="M2734">
            <v>4600</v>
          </cell>
        </row>
        <row r="2735">
          <cell r="A2735">
            <v>11135</v>
          </cell>
          <cell r="B2735">
            <v>11135</v>
          </cell>
          <cell r="C2735" t="str">
            <v xml:space="preserve">MARK II - GX110 - (01-04) - HEAD LAMP (SHORT YELLOW) - RH</v>
          </cell>
          <cell r="D2735" t="str">
            <v>GX11003-HLA-RH</v>
          </cell>
          <cell r="E2735" t="str">
            <v>TY33-0401C</v>
          </cell>
          <cell r="G2735" t="str">
            <v>TOYOTA</v>
          </cell>
          <cell r="H2735" t="str">
            <v xml:space="preserve">ANCHUI TINCAI SILK CO. LTD</v>
          </cell>
          <cell r="I2735" t="str">
            <v xml:space="preserve">HEAD LAMP</v>
          </cell>
          <cell r="J2735" t="str">
            <v xml:space="preserve">HEAD LAMP</v>
          </cell>
          <cell r="K2735">
            <v>22.49</v>
          </cell>
          <cell r="L2735">
            <v>3515</v>
          </cell>
          <cell r="M2735">
            <v>5450</v>
          </cell>
        </row>
        <row r="2736">
          <cell r="A2736">
            <v>11138</v>
          </cell>
          <cell r="B2736">
            <v>11138</v>
          </cell>
          <cell r="C2736" t="str">
            <v xml:space="preserve">MARK II - GX110 - (01-04) - TAIL LAMP (GREEN) - LH</v>
          </cell>
          <cell r="D2736" t="str">
            <v>GX110/01-TLA-LH</v>
          </cell>
          <cell r="E2736" t="str">
            <v>MZ01-N005</v>
          </cell>
          <cell r="G2736" t="str">
            <v>TOYOTA</v>
          </cell>
          <cell r="H2736" t="str">
            <v xml:space="preserve">ANCHUI TINCAI SILK CO. LTD</v>
          </cell>
          <cell r="I2736" t="str">
            <v xml:space="preserve">TAIL LAMP</v>
          </cell>
          <cell r="J2736" t="str">
            <v xml:space="preserve">TAIL LAMP</v>
          </cell>
          <cell r="K2736">
            <v>90</v>
          </cell>
          <cell r="L2736">
            <v>2092.5</v>
          </cell>
          <cell r="M2736">
            <v>3260</v>
          </cell>
        </row>
        <row r="2737">
          <cell r="A2737">
            <v>11137</v>
          </cell>
          <cell r="B2737">
            <v>11137</v>
          </cell>
          <cell r="C2737" t="str">
            <v xml:space="preserve">MARK II - GX110 - (01-04) - TAIL LAMP (GREEN) - RH</v>
          </cell>
          <cell r="D2737" t="str">
            <v>GX110/01-TLA-RH</v>
          </cell>
          <cell r="E2737" t="str">
            <v>MZ01-N005</v>
          </cell>
          <cell r="G2737" t="str">
            <v>TOYOTA</v>
          </cell>
          <cell r="H2737" t="str">
            <v xml:space="preserve">ANCHUI TINCAI SILK CO. LTD</v>
          </cell>
          <cell r="I2737" t="str">
            <v xml:space="preserve">TAIL LAMP</v>
          </cell>
          <cell r="J2737" t="str">
            <v xml:space="preserve">TAIL LAMP</v>
          </cell>
          <cell r="K2737">
            <v>90</v>
          </cell>
          <cell r="L2737">
            <v>2092.5</v>
          </cell>
          <cell r="M2737">
            <v>3260</v>
          </cell>
        </row>
        <row r="2738">
          <cell r="A2738">
            <v>12040</v>
          </cell>
          <cell r="B2738">
            <v>12040</v>
          </cell>
          <cell r="C2738" t="str">
            <v xml:space="preserve">MARK X - RX120 (01-08)  - FRONT DOOR GLASS - LH</v>
          </cell>
          <cell r="D2738" t="str">
            <v xml:space="preserve">RX120 FD/LH</v>
          </cell>
          <cell r="E2738" t="str">
            <v xml:space="preserve">110110 FD</v>
          </cell>
          <cell r="F2738" t="str">
            <v xml:space="preserve">TOYOTA MARK X - RX120 (01-08)</v>
          </cell>
          <cell r="G2738" t="str">
            <v>TOYOTA</v>
          </cell>
          <cell r="H2738" t="str">
            <v xml:space="preserve">ZHEJIANG DAKE SAFETY GLASS CO.,LTD</v>
          </cell>
          <cell r="I2738" t="str">
            <v>AUTOGLASS</v>
          </cell>
          <cell r="J2738" t="str">
            <v>AUTOGLASS</v>
          </cell>
          <cell r="K2738">
            <v>2.79</v>
          </cell>
          <cell r="L2738">
            <v>433.15</v>
          </cell>
          <cell r="M2738">
            <v>600</v>
          </cell>
        </row>
        <row r="2739">
          <cell r="A2739">
            <v>12041</v>
          </cell>
          <cell r="B2739">
            <v>12041</v>
          </cell>
          <cell r="C2739" t="str">
            <v xml:space="preserve">MARK X - RX120 (01-08)  - FRONT DOOR GLASS - RH</v>
          </cell>
          <cell r="D2739" t="str">
            <v xml:space="preserve">RX120 FD/RH</v>
          </cell>
          <cell r="E2739" t="str">
            <v xml:space="preserve">110110 FD</v>
          </cell>
          <cell r="F2739" t="str">
            <v xml:space="preserve">TOYOTA MARK X - RX120 (01-08)</v>
          </cell>
          <cell r="G2739" t="str">
            <v>TOYOTA</v>
          </cell>
          <cell r="H2739" t="str">
            <v xml:space="preserve">ZHEJIANG DAKE SAFETY GLASS CO.,LTD</v>
          </cell>
          <cell r="I2739" t="str">
            <v>AUTOGLASS</v>
          </cell>
          <cell r="J2739" t="str">
            <v>AUTOGLASS</v>
          </cell>
          <cell r="K2739">
            <v>2.79</v>
          </cell>
          <cell r="L2739">
            <v>433.15</v>
          </cell>
          <cell r="M2739">
            <v>600</v>
          </cell>
        </row>
        <row r="2740">
          <cell r="A2740">
            <v>11491</v>
          </cell>
          <cell r="B2740">
            <v>11491</v>
          </cell>
          <cell r="C2740" t="str">
            <v xml:space="preserve">MARK X (01-08) - BUMPER GRILL - LH</v>
          </cell>
          <cell r="D2740" t="str">
            <v>MARKX-GBPR-LH</v>
          </cell>
          <cell r="E2740" t="str">
            <v>TY17-0107-01</v>
          </cell>
          <cell r="G2740" t="str">
            <v>TOYOTA</v>
          </cell>
          <cell r="H2740" t="str">
            <v xml:space="preserve">ANCHUI TINCAI SILK CO. LTD</v>
          </cell>
          <cell r="I2740" t="str">
            <v>BUMPER</v>
          </cell>
          <cell r="J2740" t="str">
            <v>BUMPER</v>
          </cell>
          <cell r="K2740">
            <v>5.0999999999999996</v>
          </cell>
          <cell r="L2740">
            <v>115</v>
          </cell>
          <cell r="M2740">
            <v>180</v>
          </cell>
        </row>
        <row r="2741">
          <cell r="A2741">
            <v>11490</v>
          </cell>
          <cell r="B2741">
            <v>11490</v>
          </cell>
          <cell r="C2741" t="str">
            <v xml:space="preserve">MARK X (01-08) - BUMPER GRILL - RH</v>
          </cell>
          <cell r="D2741" t="str">
            <v>MARKX-GBPR-RH</v>
          </cell>
          <cell r="E2741" t="str">
            <v>TY17-0107-01</v>
          </cell>
          <cell r="G2741" t="str">
            <v>TOYOTA</v>
          </cell>
          <cell r="H2741" t="str">
            <v xml:space="preserve">ANCHUI TINCAI SILK CO. LTD</v>
          </cell>
          <cell r="I2741" t="str">
            <v>BUMPER</v>
          </cell>
          <cell r="J2741" t="str">
            <v>BUMPER</v>
          </cell>
          <cell r="K2741">
            <v>5.0999999999999996</v>
          </cell>
          <cell r="L2741">
            <v>115</v>
          </cell>
          <cell r="M2741">
            <v>180</v>
          </cell>
        </row>
        <row r="2742">
          <cell r="A2742">
            <v>11488</v>
          </cell>
          <cell r="B2742">
            <v>11488</v>
          </cell>
          <cell r="C2742" t="str">
            <v xml:space="preserve">MARK X (01-08) - FRONT BUMPER</v>
          </cell>
          <cell r="D2742" t="str">
            <v>MARKX-BPRF</v>
          </cell>
          <cell r="E2742" t="str">
            <v>TY17-0107</v>
          </cell>
          <cell r="G2742" t="str">
            <v>TOYOTA</v>
          </cell>
          <cell r="H2742" t="str">
            <v xml:space="preserve">ANCHUI TINCAI SILK CO. LTD</v>
          </cell>
          <cell r="I2742" t="str">
            <v>BUMPER</v>
          </cell>
          <cell r="J2742" t="str">
            <v>BUMPER</v>
          </cell>
          <cell r="K2742">
            <v>85</v>
          </cell>
          <cell r="L2742">
            <v>2312</v>
          </cell>
          <cell r="M2742">
            <v>3470</v>
          </cell>
        </row>
        <row r="2743">
          <cell r="A2743">
            <v>11487</v>
          </cell>
          <cell r="B2743">
            <v>11487</v>
          </cell>
          <cell r="C2743" t="str">
            <v xml:space="preserve">MARK X (01-08) - GRILL (CHROME) W/ X</v>
          </cell>
          <cell r="D2743" t="str">
            <v>MARKX-GRLX</v>
          </cell>
          <cell r="E2743" t="str">
            <v>TY17-0111B</v>
          </cell>
          <cell r="G2743" t="str">
            <v>TOYOTA</v>
          </cell>
          <cell r="H2743" t="str">
            <v xml:space="preserve">ANCHUI TINCAI SILK CO. LTD</v>
          </cell>
          <cell r="I2743" t="str">
            <v>GRILL</v>
          </cell>
          <cell r="J2743" t="str">
            <v>GRILL</v>
          </cell>
          <cell r="K2743">
            <v>120</v>
          </cell>
          <cell r="L2743">
            <v>3264</v>
          </cell>
          <cell r="M2743">
            <v>4900</v>
          </cell>
        </row>
        <row r="2744">
          <cell r="A2744">
            <v>13822</v>
          </cell>
          <cell r="B2744">
            <v>13822</v>
          </cell>
          <cell r="C2744" t="str">
            <v xml:space="preserve">MARK X (01-08) - GRILL (CHROME) WITHOUT LOGO</v>
          </cell>
          <cell r="D2744" t="str">
            <v xml:space="preserve">MARKX-GRL-WO LOGO</v>
          </cell>
          <cell r="E2744" t="str">
            <v>TY17-0111B</v>
          </cell>
          <cell r="G2744" t="str">
            <v>TOYOTA</v>
          </cell>
          <cell r="H2744" t="str">
            <v xml:space="preserve">ANCHUI TINCAI SILK CO. LTD</v>
          </cell>
          <cell r="I2744" t="str">
            <v>GRILL</v>
          </cell>
          <cell r="J2744" t="str">
            <v>GRILL</v>
          </cell>
          <cell r="K2744">
            <v>20</v>
          </cell>
          <cell r="L2744">
            <v>3126</v>
          </cell>
          <cell r="M2744">
            <v>4850</v>
          </cell>
        </row>
        <row r="2745">
          <cell r="A2745">
            <v>11481</v>
          </cell>
          <cell r="B2745">
            <v>11481</v>
          </cell>
          <cell r="C2745" t="str">
            <v xml:space="preserve">MARK X (01-08) - HEAD LAMP - LH</v>
          </cell>
          <cell r="D2745" t="str">
            <v>MARKX-HLA-LH</v>
          </cell>
          <cell r="E2745" t="str">
            <v>TY17-0101</v>
          </cell>
          <cell r="G2745" t="str">
            <v>TOYOTA</v>
          </cell>
          <cell r="H2745" t="str">
            <v xml:space="preserve">ANCHUI TINCAI SILK CO. LTD</v>
          </cell>
          <cell r="I2745" t="str">
            <v xml:space="preserve">HEAD LAMP</v>
          </cell>
          <cell r="J2745" t="str">
            <v xml:space="preserve">HEAD LAMP</v>
          </cell>
          <cell r="K2745">
            <v>240</v>
          </cell>
          <cell r="L2745">
            <v>5580</v>
          </cell>
          <cell r="M2745">
            <v>8650</v>
          </cell>
        </row>
        <row r="2746">
          <cell r="A2746">
            <v>11480</v>
          </cell>
          <cell r="B2746">
            <v>11480</v>
          </cell>
          <cell r="C2746" t="str">
            <v xml:space="preserve">MARK X (01-08) - HEAD LAMP - RH</v>
          </cell>
          <cell r="D2746" t="str">
            <v>MARKX-HLA-RH</v>
          </cell>
          <cell r="E2746" t="str">
            <v>TY17-0101</v>
          </cell>
          <cell r="G2746" t="str">
            <v>TOYOTA</v>
          </cell>
          <cell r="H2746" t="str">
            <v xml:space="preserve">ANCHUI TINCAI SILK CO. LTD</v>
          </cell>
          <cell r="I2746" t="str">
            <v xml:space="preserve">HEAD LAMP</v>
          </cell>
          <cell r="J2746" t="str">
            <v xml:space="preserve">HEAD LAMP</v>
          </cell>
          <cell r="K2746">
            <v>240</v>
          </cell>
          <cell r="L2746">
            <v>5580</v>
          </cell>
          <cell r="M2746">
            <v>8650</v>
          </cell>
        </row>
        <row r="2747">
          <cell r="A2747">
            <v>11486</v>
          </cell>
          <cell r="B2747">
            <v>11486</v>
          </cell>
          <cell r="C2747" t="str">
            <v xml:space="preserve">MARK X (01-08) - HOOD MOULDING</v>
          </cell>
          <cell r="D2747" t="str">
            <v>MARKX-HM</v>
          </cell>
          <cell r="E2747" t="str">
            <v>LS-TO-118</v>
          </cell>
          <cell r="G2747" t="str">
            <v>TOYOTA</v>
          </cell>
          <cell r="H2747" t="str">
            <v xml:space="preserve">ANCHUI TINCAI SILK CO. LTD</v>
          </cell>
          <cell r="I2747" t="str">
            <v xml:space="preserve">CORNER PANELS &amp; DOOR GARNISH</v>
          </cell>
          <cell r="J2747" t="str">
            <v xml:space="preserve">CORNER PANELS &amp; DOOR GARNISH</v>
          </cell>
          <cell r="K2747">
            <v>5</v>
          </cell>
          <cell r="L2747">
            <v>782</v>
          </cell>
          <cell r="M2747">
            <v>1210</v>
          </cell>
        </row>
        <row r="2748">
          <cell r="A2748">
            <v>11493</v>
          </cell>
          <cell r="B2748">
            <v>11493</v>
          </cell>
          <cell r="C2748" t="str">
            <v xml:space="preserve">MARK X (01-08) - INNER FENDER - LH</v>
          </cell>
          <cell r="D2748" t="str">
            <v>MARKX-IF-LH</v>
          </cell>
          <cell r="E2748" t="str">
            <v>TY17-0116</v>
          </cell>
          <cell r="G2748" t="str">
            <v>TOYOTA</v>
          </cell>
          <cell r="H2748" t="str">
            <v xml:space="preserve">ANCHUI TINCAI SILK CO. LTD</v>
          </cell>
          <cell r="I2748" t="str">
            <v>FENDERS</v>
          </cell>
          <cell r="J2748" t="str">
            <v>FENDERS</v>
          </cell>
          <cell r="K2748">
            <v>15.5</v>
          </cell>
          <cell r="L2748">
            <v>422</v>
          </cell>
          <cell r="M2748">
            <v>700</v>
          </cell>
        </row>
        <row r="2749">
          <cell r="A2749">
            <v>11492</v>
          </cell>
          <cell r="B2749">
            <v>11492</v>
          </cell>
          <cell r="C2749" t="str">
            <v xml:space="preserve">MARK X (01-08) - INNER FENDER - RH</v>
          </cell>
          <cell r="D2749" t="str">
            <v>MARKX-IF-RH</v>
          </cell>
          <cell r="E2749" t="str">
            <v>TY17-0116</v>
          </cell>
          <cell r="G2749" t="str">
            <v>TOYOTA</v>
          </cell>
          <cell r="H2749" t="str">
            <v xml:space="preserve">ANCHUI TINCAI SILK CO. LTD</v>
          </cell>
          <cell r="I2749" t="str">
            <v>FENDERS</v>
          </cell>
          <cell r="J2749" t="str">
            <v>FENDERS</v>
          </cell>
          <cell r="K2749">
            <v>15.5</v>
          </cell>
          <cell r="L2749">
            <v>422</v>
          </cell>
          <cell r="M2749">
            <v>700</v>
          </cell>
        </row>
        <row r="2750">
          <cell r="A2750">
            <v>11489</v>
          </cell>
          <cell r="B2750">
            <v>11489</v>
          </cell>
          <cell r="C2750" t="str">
            <v xml:space="preserve">MARK X (01-08) - REAR BUMPER</v>
          </cell>
          <cell r="D2750" t="str">
            <v>MARKX-BPRR</v>
          </cell>
          <cell r="E2750" t="str">
            <v>TY17-0108</v>
          </cell>
          <cell r="G2750" t="str">
            <v>TOYOTA</v>
          </cell>
          <cell r="H2750" t="str">
            <v xml:space="preserve">ANCHUI TINCAI SILK CO. LTD</v>
          </cell>
          <cell r="I2750" t="str">
            <v>BUMPER</v>
          </cell>
          <cell r="J2750" t="str">
            <v>BUMPER</v>
          </cell>
          <cell r="K2750">
            <v>90</v>
          </cell>
          <cell r="L2750">
            <v>2296</v>
          </cell>
          <cell r="M2750">
            <v>3400</v>
          </cell>
        </row>
        <row r="2751">
          <cell r="A2751">
            <v>11483</v>
          </cell>
          <cell r="B2751">
            <v>11483</v>
          </cell>
          <cell r="C2751" t="str">
            <v xml:space="preserve">MARK X (01-08) - TAIL LAMP (CLEAR) - LH</v>
          </cell>
          <cell r="D2751" t="str">
            <v>MARKX-TLAC-LH</v>
          </cell>
          <cell r="E2751" t="str">
            <v>TY17-0102</v>
          </cell>
          <cell r="F2751" t="str">
            <v xml:space="preserve">TOYOTA MARK X (01-08)</v>
          </cell>
          <cell r="G2751" t="str">
            <v>TOYOTA</v>
          </cell>
          <cell r="H2751" t="str">
            <v xml:space="preserve">ANCHUI TINCAI SILK CO. LTD</v>
          </cell>
          <cell r="I2751" t="str">
            <v xml:space="preserve">TAIL LAMP</v>
          </cell>
          <cell r="J2751" t="str">
            <v xml:space="preserve">TAIL LAMP</v>
          </cell>
          <cell r="K2751">
            <v>25</v>
          </cell>
          <cell r="L2751">
            <v>3908</v>
          </cell>
          <cell r="M2751">
            <v>6060</v>
          </cell>
        </row>
        <row r="2752">
          <cell r="A2752">
            <v>11482</v>
          </cell>
          <cell r="B2752">
            <v>11482</v>
          </cell>
          <cell r="C2752" t="str">
            <v xml:space="preserve">MARK X (01-08) - TAIL LAMP (CLEAR) - RH</v>
          </cell>
          <cell r="D2752" t="str">
            <v>MARKX-TLAC-RH</v>
          </cell>
          <cell r="E2752" t="str">
            <v>TY17-0102</v>
          </cell>
          <cell r="F2752" t="str">
            <v xml:space="preserve">TOYOTA MARK X (01-08)</v>
          </cell>
          <cell r="G2752" t="str">
            <v>TOYOTA</v>
          </cell>
          <cell r="H2752" t="str">
            <v xml:space="preserve">ANCHUI TINCAI SILK CO. LTD</v>
          </cell>
          <cell r="I2752" t="str">
            <v xml:space="preserve">TAIL LAMP</v>
          </cell>
          <cell r="J2752" t="str">
            <v xml:space="preserve">TAIL LAMP</v>
          </cell>
          <cell r="K2752">
            <v>25</v>
          </cell>
          <cell r="L2752">
            <v>3908</v>
          </cell>
          <cell r="M2752">
            <v>6060</v>
          </cell>
        </row>
        <row r="2753">
          <cell r="A2753">
            <v>12844</v>
          </cell>
          <cell r="B2753">
            <v>12844</v>
          </cell>
          <cell r="C2753" t="str">
            <v xml:space="preserve">MARK X (01-08) - TAIL LAMP (RED W/CHROME ROUND) - LH</v>
          </cell>
          <cell r="D2753" t="str">
            <v>MARKX-TLARWC-LH</v>
          </cell>
          <cell r="E2753" t="str">
            <v>TY17-0102A</v>
          </cell>
          <cell r="F2753" t="str">
            <v xml:space="preserve">TOYOTA MARK X (01-08)</v>
          </cell>
          <cell r="G2753" t="str">
            <v>TOYOTA</v>
          </cell>
          <cell r="H2753" t="str">
            <v xml:space="preserve">ANCHUI TINCAI SILK CO. LTD</v>
          </cell>
          <cell r="I2753" t="str">
            <v xml:space="preserve">TAIL LAMP</v>
          </cell>
          <cell r="J2753" t="str">
            <v xml:space="preserve">TAIL LAMP</v>
          </cell>
          <cell r="K2753">
            <v>14.33</v>
          </cell>
          <cell r="L2753">
            <v>2240</v>
          </cell>
          <cell r="M2753">
            <v>3470</v>
          </cell>
        </row>
        <row r="2754">
          <cell r="A2754">
            <v>12843</v>
          </cell>
          <cell r="B2754">
            <v>12843</v>
          </cell>
          <cell r="C2754" t="str">
            <v xml:space="preserve">MARK X (01-08) - TAIL LAMP (RED W/CHROME ROUND) - RH</v>
          </cell>
          <cell r="D2754" t="str">
            <v>MARKX-TLARWC-RH</v>
          </cell>
          <cell r="E2754" t="str">
            <v>TY17-0102A</v>
          </cell>
          <cell r="F2754" t="str">
            <v xml:space="preserve">TOYOTA MARK X (01-08)</v>
          </cell>
          <cell r="G2754" t="str">
            <v>TOYOTA</v>
          </cell>
          <cell r="H2754" t="str">
            <v xml:space="preserve">ANCHUI TINCAI SILK CO. LTD</v>
          </cell>
          <cell r="I2754" t="str">
            <v xml:space="preserve">TAIL LAMP</v>
          </cell>
          <cell r="J2754" t="str">
            <v xml:space="preserve">TAIL LAMP</v>
          </cell>
          <cell r="K2754">
            <v>14.33</v>
          </cell>
          <cell r="L2754">
            <v>2240</v>
          </cell>
          <cell r="M2754">
            <v>3470</v>
          </cell>
        </row>
        <row r="2755">
          <cell r="A2755">
            <v>11765</v>
          </cell>
          <cell r="B2755">
            <v>11765</v>
          </cell>
          <cell r="C2755" t="str">
            <v xml:space="preserve">MARK X (01-08) - TAIL LAMP (RED) - LH</v>
          </cell>
          <cell r="D2755" t="str">
            <v>MARKX-TLAR-LH</v>
          </cell>
          <cell r="E2755" t="str">
            <v>TY17-0102A</v>
          </cell>
          <cell r="F2755" t="str">
            <v xml:space="preserve">TOYOTA MARK X (01-08)</v>
          </cell>
          <cell r="G2755" t="str">
            <v>TOYOTA</v>
          </cell>
          <cell r="H2755" t="str">
            <v xml:space="preserve">ANCHUI TINCAI SILK CO. LTD</v>
          </cell>
          <cell r="I2755" t="str">
            <v xml:space="preserve">TAIL LAMP</v>
          </cell>
          <cell r="J2755" t="str">
            <v xml:space="preserve">TAIL LAMP</v>
          </cell>
          <cell r="K2755">
            <v>25</v>
          </cell>
          <cell r="L2755">
            <v>3908</v>
          </cell>
          <cell r="M2755">
            <v>6060</v>
          </cell>
        </row>
        <row r="2756">
          <cell r="A2756">
            <v>11764</v>
          </cell>
          <cell r="B2756">
            <v>11764</v>
          </cell>
          <cell r="C2756" t="str">
            <v xml:space="preserve">MARK X (01-08) - TAIL LAMP (RED) - RH</v>
          </cell>
          <cell r="D2756" t="str">
            <v>MARKX-TLAR-RH</v>
          </cell>
          <cell r="E2756" t="str">
            <v>TY17-0102A</v>
          </cell>
          <cell r="F2756" t="str">
            <v xml:space="preserve">TOYOTA MARK X (01-08)</v>
          </cell>
          <cell r="G2756" t="str">
            <v>TOYOTA</v>
          </cell>
          <cell r="H2756" t="str">
            <v xml:space="preserve">ANCHUI TINCAI SILK CO. LTD</v>
          </cell>
          <cell r="I2756" t="str">
            <v xml:space="preserve">TAIL LAMP</v>
          </cell>
          <cell r="J2756" t="str">
            <v xml:space="preserve">TAIL LAMP</v>
          </cell>
          <cell r="K2756">
            <v>25</v>
          </cell>
          <cell r="L2756">
            <v>3908</v>
          </cell>
          <cell r="M2756">
            <v>6060</v>
          </cell>
        </row>
        <row r="2757">
          <cell r="A2757">
            <v>11485</v>
          </cell>
          <cell r="B2757">
            <v>11485</v>
          </cell>
          <cell r="C2757" t="str">
            <v xml:space="preserve">MARK X (01-08) - TAIL LAMP (RED/CLEAR) - LH</v>
          </cell>
          <cell r="D2757" t="str">
            <v>MARKX-TLARC-RH</v>
          </cell>
          <cell r="E2757" t="str">
            <v>TY17-0102B</v>
          </cell>
          <cell r="G2757" t="str">
            <v>TOYOTA</v>
          </cell>
          <cell r="H2757" t="str">
            <v xml:space="preserve">ANCHUI TINCAI SILK CO. LTD</v>
          </cell>
          <cell r="I2757" t="str">
            <v xml:space="preserve">TAIL LAMP</v>
          </cell>
          <cell r="J2757" t="str">
            <v xml:space="preserve">TAIL LAMP</v>
          </cell>
          <cell r="K2757">
            <v>25</v>
          </cell>
          <cell r="L2757">
            <v>3908</v>
          </cell>
          <cell r="M2757">
            <v>6060</v>
          </cell>
        </row>
        <row r="2758">
          <cell r="A2758">
            <v>11484</v>
          </cell>
          <cell r="B2758">
            <v>11484</v>
          </cell>
          <cell r="C2758" t="str">
            <v xml:space="preserve">MARK X (01-08) - TAIL LAMP (RED/CLEAR) - RH</v>
          </cell>
          <cell r="D2758" t="str">
            <v>MARKX-TLARC-RH</v>
          </cell>
          <cell r="E2758" t="str">
            <v>TY17-0102B</v>
          </cell>
          <cell r="F2758" t="str">
            <v xml:space="preserve">TOYOTA MARK X (01-08)</v>
          </cell>
          <cell r="G2758" t="str">
            <v>TOYOTA</v>
          </cell>
          <cell r="H2758" t="str">
            <v xml:space="preserve">ANCHUI TINCAI SILK CO. LTD</v>
          </cell>
          <cell r="I2758" t="str">
            <v xml:space="preserve">TAIL LAMP</v>
          </cell>
          <cell r="J2758" t="str">
            <v xml:space="preserve">TAIL LAMP</v>
          </cell>
          <cell r="K2758">
            <v>25</v>
          </cell>
          <cell r="L2758">
            <v>3908</v>
          </cell>
          <cell r="M2758">
            <v>6060</v>
          </cell>
        </row>
        <row r="2759">
          <cell r="A2759">
            <v>14002</v>
          </cell>
          <cell r="B2759">
            <v>14002</v>
          </cell>
          <cell r="C2759" t="str">
            <v xml:space="preserve">MARK X (10-) 2010 GRILLE X </v>
          </cell>
          <cell r="D2759" t="str">
            <v>MARKX/10-GRLX</v>
          </cell>
          <cell r="E2759" t="str">
            <v>TY17-0211D</v>
          </cell>
          <cell r="F2759" t="str">
            <v xml:space="preserve">MARK X (10-)</v>
          </cell>
          <cell r="G2759" t="str">
            <v>TOYOTA</v>
          </cell>
          <cell r="H2759" t="str">
            <v xml:space="preserve">ANHUI TINCAI SILK CO. LTD</v>
          </cell>
          <cell r="I2759" t="str">
            <v>GRILL</v>
          </cell>
          <cell r="J2759" t="str">
            <v>GRILL</v>
          </cell>
          <cell r="K2759">
            <v>120</v>
          </cell>
          <cell r="L2759">
            <v>3032</v>
          </cell>
          <cell r="M2759">
            <v>4700</v>
          </cell>
        </row>
        <row r="2760">
          <cell r="A2760">
            <v>14003</v>
          </cell>
          <cell r="B2760">
            <v>14003</v>
          </cell>
          <cell r="C2760" t="str">
            <v xml:space="preserve">MARK X (10-) 2010 HOOD STRIPE </v>
          </cell>
          <cell r="D2760" t="str">
            <v>MARKX/10-HS</v>
          </cell>
          <cell r="E2760" t="str">
            <v>TY17-0215-2</v>
          </cell>
          <cell r="F2760" t="str">
            <v xml:space="preserve">MARK X (10-)</v>
          </cell>
          <cell r="G2760" t="str">
            <v>TOYOTA</v>
          </cell>
          <cell r="H2760" t="str">
            <v xml:space="preserve">ANHUI TINCAI SILK CO. LTD</v>
          </cell>
          <cell r="I2760" t="str">
            <v xml:space="preserve">CORNER PANELS &amp; DOOR GARNISH</v>
          </cell>
          <cell r="J2760" t="str">
            <v xml:space="preserve">CORNER PANELS &amp; DOOR GARNISH</v>
          </cell>
          <cell r="K2760">
            <v>30</v>
          </cell>
          <cell r="L2760">
            <v>816</v>
          </cell>
          <cell r="M2760">
            <v>1220</v>
          </cell>
        </row>
        <row r="2761">
          <cell r="A2761">
            <v>13998</v>
          </cell>
          <cell r="B2761">
            <v>13998</v>
          </cell>
          <cell r="C2761" t="str">
            <v xml:space="preserve">MARK X (10-) FOG LAMP COVER (SPORT) - LH</v>
          </cell>
          <cell r="D2761" t="str">
            <v>MARKX/10-FLCS-LH</v>
          </cell>
          <cell r="E2761" t="str">
            <v>TY17-0204-2</v>
          </cell>
          <cell r="F2761" t="str">
            <v xml:space="preserve">MARK X (10-)</v>
          </cell>
          <cell r="G2761" t="str">
            <v>TOYOTA</v>
          </cell>
          <cell r="H2761" t="str">
            <v xml:space="preserve">ANHUI TINCAI SILK CO. LTD</v>
          </cell>
          <cell r="I2761" t="str">
            <v xml:space="preserve">FOG LAMP</v>
          </cell>
          <cell r="J2761" t="str">
            <v xml:space="preserve">FOG LAMP</v>
          </cell>
          <cell r="K2761">
            <v>7</v>
          </cell>
          <cell r="L2761">
            <v>177</v>
          </cell>
          <cell r="M2761">
            <v>270</v>
          </cell>
        </row>
        <row r="2762">
          <cell r="A2762">
            <v>13999</v>
          </cell>
          <cell r="B2762">
            <v>13999</v>
          </cell>
          <cell r="C2762" t="str">
            <v xml:space="preserve">MARK X (10-) FOG LAMP COVER (SPORT) - RH</v>
          </cell>
          <cell r="D2762" t="str">
            <v>MARKX/10-FLCS-RH</v>
          </cell>
          <cell r="E2762" t="str">
            <v>TY17-0204-2</v>
          </cell>
          <cell r="F2762" t="str">
            <v xml:space="preserve">MARK X (10-)</v>
          </cell>
          <cell r="G2762" t="str">
            <v>TOYOTA</v>
          </cell>
          <cell r="H2762" t="str">
            <v xml:space="preserve">ANHUI TINCAI SILK CO. LTD</v>
          </cell>
          <cell r="I2762" t="str">
            <v xml:space="preserve">FOG LAMP</v>
          </cell>
          <cell r="J2762" t="str">
            <v xml:space="preserve">FOG LAMP</v>
          </cell>
          <cell r="K2762">
            <v>7</v>
          </cell>
          <cell r="L2762">
            <v>177</v>
          </cell>
          <cell r="M2762">
            <v>270</v>
          </cell>
        </row>
        <row r="2763">
          <cell r="A2763">
            <v>14000</v>
          </cell>
          <cell r="B2763">
            <v>14000</v>
          </cell>
          <cell r="C2763" t="str">
            <v xml:space="preserve">MARK X (10-) FRONT BUMPER (SPORT)</v>
          </cell>
          <cell r="D2763" t="str">
            <v>MARKX/10-BPRFS-RH</v>
          </cell>
          <cell r="E2763" t="str">
            <v>TY17-0207B</v>
          </cell>
          <cell r="F2763" t="str">
            <v xml:space="preserve">MARK X (10-)</v>
          </cell>
          <cell r="G2763" t="str">
            <v>TOYOTA</v>
          </cell>
          <cell r="H2763" t="str">
            <v xml:space="preserve">ANHUI TINCAI SILK CO. LTD</v>
          </cell>
          <cell r="I2763" t="str">
            <v>BUMPER</v>
          </cell>
          <cell r="J2763" t="str">
            <v>BUMPER</v>
          </cell>
          <cell r="K2763">
            <v>105</v>
          </cell>
          <cell r="L2763">
            <v>2856</v>
          </cell>
          <cell r="M2763">
            <v>4280</v>
          </cell>
        </row>
        <row r="2764">
          <cell r="A2764">
            <v>14001</v>
          </cell>
          <cell r="B2764">
            <v>14001</v>
          </cell>
          <cell r="C2764" t="str">
            <v xml:space="preserve">MARK X (10-) FRONT BUMPER GRILL (SPORT)</v>
          </cell>
          <cell r="D2764" t="str">
            <v>MARKX/10-BPRGRLS</v>
          </cell>
          <cell r="E2764" t="str">
            <v>TY17-0207B-1</v>
          </cell>
          <cell r="F2764" t="str">
            <v xml:space="preserve">MARK X (10-)</v>
          </cell>
          <cell r="G2764" t="str">
            <v>TOYOTA</v>
          </cell>
          <cell r="H2764" t="str">
            <v xml:space="preserve">ANHUI TINCAI SILK CO. LTD</v>
          </cell>
          <cell r="I2764" t="str">
            <v>BUMPER</v>
          </cell>
          <cell r="J2764" t="str">
            <v>BUMPER</v>
          </cell>
          <cell r="K2764">
            <v>20</v>
          </cell>
          <cell r="L2764">
            <v>505</v>
          </cell>
          <cell r="M2764">
            <v>780</v>
          </cell>
        </row>
        <row r="2765">
          <cell r="A2765">
            <v>14005</v>
          </cell>
          <cell r="B2765">
            <v>14005</v>
          </cell>
          <cell r="C2765" t="str">
            <v xml:space="preserve">MARK X (10-) INNER FENDER-LH</v>
          </cell>
          <cell r="D2765" t="str">
            <v>MARKX/10-IF-LH</v>
          </cell>
          <cell r="E2765" t="str">
            <v>TY17-0216-1</v>
          </cell>
          <cell r="F2765" t="str">
            <v xml:space="preserve">MARK X (10-)</v>
          </cell>
          <cell r="G2765" t="str">
            <v>TOYOTA</v>
          </cell>
          <cell r="H2765" t="str">
            <v xml:space="preserve">ANHUI TINCAI SILK CO. LTD</v>
          </cell>
          <cell r="I2765" t="str">
            <v>FENDER</v>
          </cell>
          <cell r="J2765" t="str">
            <v>FENDER</v>
          </cell>
          <cell r="K2765">
            <v>22</v>
          </cell>
          <cell r="L2765">
            <v>556</v>
          </cell>
          <cell r="M2765">
            <v>860</v>
          </cell>
        </row>
        <row r="2766">
          <cell r="A2766">
            <v>14004</v>
          </cell>
          <cell r="B2766">
            <v>14004</v>
          </cell>
          <cell r="C2766" t="str">
            <v xml:space="preserve">MARK X (10-) INNER FENDER-RH</v>
          </cell>
          <cell r="D2766" t="str">
            <v>MARKX/10-IF-RH</v>
          </cell>
          <cell r="E2766" t="str">
            <v>TY17-0216-1</v>
          </cell>
          <cell r="F2766" t="str">
            <v xml:space="preserve">MARK X (10-)</v>
          </cell>
          <cell r="G2766" t="str">
            <v>TOYOTA</v>
          </cell>
          <cell r="H2766" t="str">
            <v xml:space="preserve">ANHUI TINCAI SILK CO. LTD</v>
          </cell>
          <cell r="I2766" t="str">
            <v>FENDER</v>
          </cell>
          <cell r="J2766" t="str">
            <v>FENDER</v>
          </cell>
          <cell r="K2766">
            <v>22</v>
          </cell>
          <cell r="L2766">
            <v>556</v>
          </cell>
          <cell r="M2766">
            <v>860</v>
          </cell>
        </row>
        <row r="2767">
          <cell r="A2767">
            <v>14006</v>
          </cell>
          <cell r="B2767">
            <v>14006</v>
          </cell>
          <cell r="C2767" t="str">
            <v xml:space="preserve">MARK X (10-) MIRROR ELECTRIC W/LIGHT - LH</v>
          </cell>
          <cell r="D2767" t="str">
            <v>MARKX/10-SMEWL-LH</v>
          </cell>
          <cell r="E2767" t="str">
            <v>TY17-0212</v>
          </cell>
          <cell r="F2767" t="str">
            <v xml:space="preserve">MARK X (10-)</v>
          </cell>
          <cell r="G2767" t="str">
            <v>TOYOTA</v>
          </cell>
          <cell r="H2767" t="str">
            <v xml:space="preserve">ANHUI TINCAI SILK CO. LTD</v>
          </cell>
          <cell r="I2767" t="str">
            <v xml:space="preserve">SIDE MIRROR</v>
          </cell>
          <cell r="J2767" t="str">
            <v xml:space="preserve">SIDE MIRROR</v>
          </cell>
          <cell r="K2767">
            <v>215</v>
          </cell>
          <cell r="L2767">
            <v>5432</v>
          </cell>
          <cell r="M2767">
            <v>8420</v>
          </cell>
        </row>
        <row r="2768">
          <cell r="A2768">
            <v>14007</v>
          </cell>
          <cell r="B2768">
            <v>14007</v>
          </cell>
          <cell r="C2768" t="str">
            <v xml:space="preserve">MARK X (10-) MIRROR ELECTRIC W/LIGHT - RH</v>
          </cell>
          <cell r="D2768" t="str">
            <v>MARKX/10-SMEWL-LH</v>
          </cell>
          <cell r="E2768" t="str">
            <v>TY17-0212</v>
          </cell>
          <cell r="F2768" t="str">
            <v xml:space="preserve">MARK X (10-)</v>
          </cell>
          <cell r="G2768" t="str">
            <v>TOYOTA</v>
          </cell>
          <cell r="H2768" t="str">
            <v xml:space="preserve">ANHUI TINCAI SILK CO. LTD</v>
          </cell>
          <cell r="I2768" t="str">
            <v xml:space="preserve">SIDE MIRROR</v>
          </cell>
          <cell r="J2768" t="str">
            <v xml:space="preserve">SIDE MIRROR</v>
          </cell>
          <cell r="K2768">
            <v>215</v>
          </cell>
          <cell r="L2768">
            <v>5432</v>
          </cell>
          <cell r="M2768">
            <v>8420</v>
          </cell>
        </row>
        <row r="2769">
          <cell r="A2769">
            <v>13844</v>
          </cell>
          <cell r="B2769">
            <v>13844</v>
          </cell>
          <cell r="C2769" t="str">
            <v xml:space="preserve">MARK X 2010 FOG LAMP COVER (SPORT) - LH</v>
          </cell>
          <cell r="D2769" t="str">
            <v>MARKX/10-FLCS-LH</v>
          </cell>
          <cell r="E2769" t="str">
            <v>TY17-0204-2</v>
          </cell>
          <cell r="F2769" t="str">
            <v xml:space="preserve">MARK X 2010 </v>
          </cell>
          <cell r="G2769" t="str">
            <v>TOYOTA</v>
          </cell>
          <cell r="H2769" t="str">
            <v xml:space="preserve">ANCHUI TINCAI SILK CO. LTD</v>
          </cell>
          <cell r="I2769" t="str">
            <v xml:space="preserve">FOG LAMP</v>
          </cell>
          <cell r="J2769" t="str">
            <v xml:space="preserve">FOG LAMP</v>
          </cell>
          <cell r="K2769">
            <v>8</v>
          </cell>
          <cell r="L2769">
            <v>218</v>
          </cell>
          <cell r="M2769">
            <v>330</v>
          </cell>
        </row>
        <row r="2770">
          <cell r="A2770">
            <v>13843</v>
          </cell>
          <cell r="B2770">
            <v>13843</v>
          </cell>
          <cell r="C2770" t="str">
            <v xml:space="preserve">MARK X 2010 FOG LAMP COVER (SPORT) - RH</v>
          </cell>
          <cell r="D2770" t="str">
            <v>MARKX/10-FLCS-RH</v>
          </cell>
          <cell r="E2770" t="str">
            <v>TY17-0204-2</v>
          </cell>
          <cell r="F2770" t="str">
            <v xml:space="preserve">MARK X 2010 </v>
          </cell>
          <cell r="G2770" t="str">
            <v>TOYOTA</v>
          </cell>
          <cell r="H2770" t="str">
            <v xml:space="preserve">ANCHUI TINCAI SILK CO. LTD</v>
          </cell>
          <cell r="I2770" t="str">
            <v xml:space="preserve">FOG LAMP</v>
          </cell>
          <cell r="J2770" t="str">
            <v xml:space="preserve">FOG LAMP</v>
          </cell>
          <cell r="K2770">
            <v>8</v>
          </cell>
          <cell r="L2770">
            <v>218</v>
          </cell>
          <cell r="M2770">
            <v>330</v>
          </cell>
        </row>
        <row r="2771">
          <cell r="A2771">
            <v>14033</v>
          </cell>
          <cell r="B2771" t="e">
            <v>#N/A</v>
          </cell>
          <cell r="C2771" t="str">
            <v xml:space="preserve">MARK X 2010 HOOD STRIP (MOULDING)</v>
          </cell>
          <cell r="D2771" t="str">
            <v>MARKX/10-HD-STRIP</v>
          </cell>
          <cell r="E2771" t="str">
            <v>TY17-0215-2</v>
          </cell>
          <cell r="F2771" t="str">
            <v xml:space="preserve">MARK X (10-)</v>
          </cell>
          <cell r="G2771" t="str">
            <v>TOYOTA</v>
          </cell>
          <cell r="H2771" t="str">
            <v xml:space="preserve">ANHUI TINCAI SILK CO. LTD</v>
          </cell>
          <cell r="K2771">
            <v>30</v>
          </cell>
          <cell r="L2771">
            <v>777</v>
          </cell>
          <cell r="M2771">
            <v>1200</v>
          </cell>
        </row>
        <row r="2772">
          <cell r="A2772">
            <v>13922</v>
          </cell>
          <cell r="B2772">
            <v>13922</v>
          </cell>
          <cell r="C2772" t="str">
            <v xml:space="preserve">MARK X 2010 RX130 -  FOG LAMP COVER - LH</v>
          </cell>
          <cell r="D2772" t="str">
            <v>MARKX/10-FLC-LH</v>
          </cell>
          <cell r="E2772" t="str">
            <v>TY17-0204-1</v>
          </cell>
          <cell r="F2772" t="str">
            <v xml:space="preserve">MARK X 2010 RX130</v>
          </cell>
          <cell r="G2772" t="str">
            <v>TOYOTA</v>
          </cell>
          <cell r="H2772" t="str">
            <v xml:space="preserve">ANCHUI TINCAI SILK CO. LTD</v>
          </cell>
          <cell r="I2772" t="str">
            <v xml:space="preserve">FOG LAMP</v>
          </cell>
          <cell r="J2772" t="str">
            <v xml:space="preserve">FOG LAMP</v>
          </cell>
          <cell r="K2772">
            <v>22</v>
          </cell>
          <cell r="L2772">
            <v>561</v>
          </cell>
          <cell r="M2772">
            <v>840</v>
          </cell>
        </row>
        <row r="2773">
          <cell r="A2773">
            <v>13923</v>
          </cell>
          <cell r="B2773">
            <v>13923</v>
          </cell>
          <cell r="C2773" t="str">
            <v xml:space="preserve">MARK X 2010 RX130 -  FOG LAMP COVER - RH</v>
          </cell>
          <cell r="D2773" t="str">
            <v>MARKX/10-FLC-RH</v>
          </cell>
          <cell r="E2773" t="str">
            <v>TY17-0204-1</v>
          </cell>
          <cell r="F2773" t="str">
            <v xml:space="preserve">MARK X 2010 RX130</v>
          </cell>
          <cell r="G2773" t="str">
            <v>TOYOTA</v>
          </cell>
          <cell r="H2773" t="str">
            <v xml:space="preserve">ANCHUI TINCAI SILK CO. LTD</v>
          </cell>
          <cell r="I2773" t="str">
            <v xml:space="preserve">FOG LAMP</v>
          </cell>
          <cell r="J2773" t="str">
            <v xml:space="preserve">FOG LAMP</v>
          </cell>
          <cell r="K2773">
            <v>22</v>
          </cell>
          <cell r="L2773">
            <v>561</v>
          </cell>
          <cell r="M2773">
            <v>840</v>
          </cell>
        </row>
        <row r="2774">
          <cell r="A2774">
            <v>13924</v>
          </cell>
          <cell r="B2774">
            <v>13924</v>
          </cell>
          <cell r="C2774" t="str">
            <v xml:space="preserve">MARK X 2010 RX130 -  FRONT BUMPER GRILLE </v>
          </cell>
          <cell r="D2774" t="str">
            <v>MARKX/10-BPRGRLF</v>
          </cell>
          <cell r="E2774" t="str">
            <v>TY17-0207-2</v>
          </cell>
          <cell r="F2774" t="str">
            <v xml:space="preserve">MARK X 2010 RX130</v>
          </cell>
          <cell r="G2774" t="str">
            <v>TOYOTA</v>
          </cell>
          <cell r="H2774" t="str">
            <v xml:space="preserve">ANCHUI TINCAI SILK CO. LTD</v>
          </cell>
          <cell r="I2774" t="str">
            <v>GRILL</v>
          </cell>
          <cell r="J2774" t="str">
            <v>GRILL</v>
          </cell>
          <cell r="K2774">
            <v>16</v>
          </cell>
          <cell r="L2774">
            <v>408</v>
          </cell>
          <cell r="M2774">
            <v>610</v>
          </cell>
        </row>
        <row r="2775">
          <cell r="A2775">
            <v>13909</v>
          </cell>
          <cell r="B2775">
            <v>13909</v>
          </cell>
          <cell r="C2775" t="str">
            <v xml:space="preserve">MARK X 2010 RX130 - BACK LAMP - LH</v>
          </cell>
          <cell r="D2775" t="str">
            <v>MARKX/10-BALA-LH</v>
          </cell>
          <cell r="E2775" t="str">
            <v>TY17-0202C</v>
          </cell>
          <cell r="F2775" t="str">
            <v xml:space="preserve">MARK X 2010 RX130</v>
          </cell>
          <cell r="G2775" t="str">
            <v>TOYOTA</v>
          </cell>
          <cell r="H2775" t="str">
            <v xml:space="preserve">ANCHUI TINCAI SILK CO. LTD</v>
          </cell>
          <cell r="I2775" t="str">
            <v xml:space="preserve">BACK LAMP</v>
          </cell>
          <cell r="J2775" t="str">
            <v xml:space="preserve">BACK LAMP</v>
          </cell>
          <cell r="K2775">
            <v>100</v>
          </cell>
          <cell r="L2775">
            <v>2551</v>
          </cell>
          <cell r="M2775">
            <v>3800</v>
          </cell>
        </row>
        <row r="2776">
          <cell r="A2776">
            <v>13905</v>
          </cell>
          <cell r="B2776">
            <v>13905</v>
          </cell>
          <cell r="C2776" t="str">
            <v xml:space="preserve">MARK X 2010 RX130 - BACK LAMP - RH</v>
          </cell>
          <cell r="D2776" t="str">
            <v>MARKX/10-BALA-RH</v>
          </cell>
          <cell r="E2776" t="str">
            <v>TY17-0202C</v>
          </cell>
          <cell r="F2776" t="str">
            <v xml:space="preserve">MARK X 2010 RX130</v>
          </cell>
          <cell r="G2776" t="str">
            <v>TOYOTA</v>
          </cell>
          <cell r="H2776" t="str">
            <v xml:space="preserve">ANCHUI TINCAI SILK CO. LTD</v>
          </cell>
          <cell r="I2776" t="str">
            <v xml:space="preserve">BACK LAMP</v>
          </cell>
          <cell r="J2776" t="str">
            <v xml:space="preserve">BACK LAMP</v>
          </cell>
          <cell r="K2776">
            <v>100</v>
          </cell>
          <cell r="L2776">
            <v>2551</v>
          </cell>
          <cell r="M2776">
            <v>3800</v>
          </cell>
        </row>
        <row r="2777">
          <cell r="A2777">
            <v>13912</v>
          </cell>
          <cell r="B2777">
            <v>13912</v>
          </cell>
          <cell r="C2777" t="str">
            <v xml:space="preserve">MARK X 2010 RX130 - FRONT BUMPER </v>
          </cell>
          <cell r="D2777" t="str">
            <v>MARKX/10-BPRF</v>
          </cell>
          <cell r="E2777" t="str">
            <v>TY17-0207</v>
          </cell>
          <cell r="F2777" t="str">
            <v xml:space="preserve">MARK X 2010 RX130</v>
          </cell>
          <cell r="G2777" t="str">
            <v>TOYOTA</v>
          </cell>
          <cell r="H2777" t="str">
            <v xml:space="preserve">ANCHUI TINCAI SILK CO. LTD</v>
          </cell>
          <cell r="I2777" t="str">
            <v>BUMPER</v>
          </cell>
          <cell r="J2777" t="str">
            <v>BUMPER</v>
          </cell>
          <cell r="K2777">
            <v>105</v>
          </cell>
          <cell r="L2777">
            <v>2678</v>
          </cell>
          <cell r="M2777">
            <v>4000</v>
          </cell>
        </row>
        <row r="2778">
          <cell r="A2778">
            <v>13903</v>
          </cell>
          <cell r="B2778">
            <v>13903</v>
          </cell>
          <cell r="C2778" t="str">
            <v xml:space="preserve">MARK X 2010 RX130 - HEAD LAMP (WHITE CASE) - LH</v>
          </cell>
          <cell r="D2778" t="str">
            <v>MARKX/10-HLA-LH</v>
          </cell>
          <cell r="E2778" t="str">
            <v>TY17-0201B</v>
          </cell>
          <cell r="F2778" t="str">
            <v xml:space="preserve">MARK X 2010 RX130</v>
          </cell>
          <cell r="G2778" t="str">
            <v>TOYOTA</v>
          </cell>
          <cell r="H2778" t="str">
            <v xml:space="preserve">ANCHUI TINCAI SILK CO. LTD</v>
          </cell>
          <cell r="I2778" t="str">
            <v xml:space="preserve">HEAD LAMP</v>
          </cell>
          <cell r="J2778" t="str">
            <v xml:space="preserve">HEAD LAMP</v>
          </cell>
          <cell r="K2778">
            <v>250</v>
          </cell>
          <cell r="L2778">
            <v>6377</v>
          </cell>
          <cell r="M2778">
            <v>9600</v>
          </cell>
        </row>
        <row r="2779">
          <cell r="A2779">
            <v>13904</v>
          </cell>
          <cell r="B2779">
            <v>13904</v>
          </cell>
          <cell r="C2779" t="str">
            <v xml:space="preserve">MARK X 2010 RX130 - HEAD LAMP (WHITE CASE) - RH</v>
          </cell>
          <cell r="D2779" t="str">
            <v>MARKX/10-HLA-RH</v>
          </cell>
          <cell r="E2779" t="str">
            <v>TY17-0201B</v>
          </cell>
          <cell r="F2779" t="str">
            <v xml:space="preserve">MARK X 2010 RX130</v>
          </cell>
          <cell r="G2779" t="str">
            <v>TOYOTA</v>
          </cell>
          <cell r="H2779" t="str">
            <v xml:space="preserve">ANCHUI TINCAI SILK CO. LTD</v>
          </cell>
          <cell r="I2779" t="str">
            <v xml:space="preserve">HEAD LAMP</v>
          </cell>
          <cell r="J2779" t="str">
            <v xml:space="preserve">HEAD LAMP</v>
          </cell>
          <cell r="K2779">
            <v>250</v>
          </cell>
          <cell r="L2779">
            <v>6377</v>
          </cell>
          <cell r="M2779">
            <v>9600</v>
          </cell>
        </row>
        <row r="2780">
          <cell r="A2780">
            <v>13911</v>
          </cell>
          <cell r="B2780">
            <v>13911</v>
          </cell>
          <cell r="C2780" t="str">
            <v xml:space="preserve">MARK X 2010 RX130 - TAIL LAMP - LH</v>
          </cell>
          <cell r="D2780" t="str">
            <v>MARKX/10-TLA-LH</v>
          </cell>
          <cell r="E2780" t="str">
            <v>TY17-0202A</v>
          </cell>
          <cell r="F2780" t="str">
            <v xml:space="preserve">MARK X 2010 RX130</v>
          </cell>
          <cell r="G2780" t="str">
            <v>TOYOTA</v>
          </cell>
          <cell r="H2780" t="str">
            <v xml:space="preserve">ANCHUI TINCAI SILK CO. LTD</v>
          </cell>
          <cell r="I2780" t="str">
            <v xml:space="preserve">TAIL LAMP</v>
          </cell>
          <cell r="J2780" t="str">
            <v xml:space="preserve">TAIL LAMP</v>
          </cell>
          <cell r="K2780">
            <v>160</v>
          </cell>
          <cell r="L2780">
            <v>4081</v>
          </cell>
          <cell r="M2780">
            <v>6100</v>
          </cell>
        </row>
        <row r="2781">
          <cell r="A2781">
            <v>13910</v>
          </cell>
          <cell r="B2781">
            <v>13910</v>
          </cell>
          <cell r="C2781" t="str">
            <v xml:space="preserve">MARK X 2010 RX130 - TAIL LAMP - RH</v>
          </cell>
          <cell r="D2781" t="str">
            <v>MARKX/10-TLA-RH</v>
          </cell>
          <cell r="E2781" t="str">
            <v>TY17-0202A</v>
          </cell>
          <cell r="F2781" t="str">
            <v xml:space="preserve">MARK X 2010 RX130</v>
          </cell>
          <cell r="G2781" t="str">
            <v>TOYOTA</v>
          </cell>
          <cell r="H2781" t="str">
            <v xml:space="preserve">ANCHUI TINCAI SILK CO. LTD</v>
          </cell>
          <cell r="I2781" t="str">
            <v xml:space="preserve">TAIL LAMP</v>
          </cell>
          <cell r="J2781" t="str">
            <v xml:space="preserve">TAIL LAMP</v>
          </cell>
          <cell r="K2781">
            <v>160</v>
          </cell>
          <cell r="L2781">
            <v>4081</v>
          </cell>
          <cell r="M2781">
            <v>6100</v>
          </cell>
        </row>
        <row r="2782">
          <cell r="A2782">
            <v>12470</v>
          </cell>
          <cell r="B2782">
            <v>12470</v>
          </cell>
          <cell r="C2782" t="str">
            <v xml:space="preserve">MARK-II GX100 (99-) - CORNER LAMP - LH</v>
          </cell>
          <cell r="D2782" t="str">
            <v>GX100-CLA-LH</v>
          </cell>
          <cell r="E2782" t="str">
            <v>TY33-0203</v>
          </cell>
          <cell r="F2782" t="str">
            <v xml:space="preserve">MARK-II GX100 (99-)</v>
          </cell>
          <cell r="G2782" t="str">
            <v>TOYOTA</v>
          </cell>
          <cell r="H2782" t="str">
            <v xml:space="preserve">ANCHUI TINCAI SILK CO. LTD</v>
          </cell>
          <cell r="I2782" t="str">
            <v xml:space="preserve">CORNER LAMP</v>
          </cell>
          <cell r="J2782" t="str">
            <v xml:space="preserve">CORNER LAMP</v>
          </cell>
          <cell r="K2782">
            <v>13</v>
          </cell>
          <cell r="L2782">
            <v>332</v>
          </cell>
          <cell r="M2782">
            <v>500</v>
          </cell>
        </row>
        <row r="2783">
          <cell r="A2783">
            <v>12469</v>
          </cell>
          <cell r="B2783">
            <v>12469</v>
          </cell>
          <cell r="C2783" t="str">
            <v xml:space="preserve">MARK-II GX100 (99-) - CORNER LAMP - RH</v>
          </cell>
          <cell r="D2783" t="str">
            <v>GX100-CLA-RH</v>
          </cell>
          <cell r="E2783" t="str">
            <v>TY33-0203</v>
          </cell>
          <cell r="F2783" t="str">
            <v xml:space="preserve">MARK-II GX100 (99-)</v>
          </cell>
          <cell r="G2783" t="str">
            <v>TOYOTA</v>
          </cell>
          <cell r="H2783" t="str">
            <v xml:space="preserve">ANCHUI TINCAI SILK CO. LTD</v>
          </cell>
          <cell r="I2783" t="str">
            <v xml:space="preserve">CORNER LAMP</v>
          </cell>
          <cell r="J2783" t="str">
            <v xml:space="preserve">CORNER LAMP</v>
          </cell>
          <cell r="K2783">
            <v>13</v>
          </cell>
          <cell r="L2783">
            <v>332</v>
          </cell>
          <cell r="M2783">
            <v>500</v>
          </cell>
        </row>
        <row r="2784">
          <cell r="A2784">
            <v>12458</v>
          </cell>
          <cell r="B2784">
            <v>12458</v>
          </cell>
          <cell r="C2784" t="str">
            <v xml:space="preserve">MARK-II GX100 (99-) - TAIL LAMP - LH</v>
          </cell>
          <cell r="D2784" t="str">
            <v>GX100-TLA-LH</v>
          </cell>
          <cell r="E2784" t="str">
            <v>TY33-0302A</v>
          </cell>
          <cell r="F2784" t="str">
            <v xml:space="preserve">MARK-II GX100 (99-)</v>
          </cell>
          <cell r="G2784" t="str">
            <v>TOYOTA</v>
          </cell>
          <cell r="H2784" t="str">
            <v xml:space="preserve">ANCHUI TINCAI SILK CO. LTD</v>
          </cell>
          <cell r="I2784" t="str">
            <v xml:space="preserve">TAIL LAMP</v>
          </cell>
          <cell r="J2784" t="str">
            <v xml:space="preserve">TAIL LAMP</v>
          </cell>
          <cell r="K2784">
            <v>6.53</v>
          </cell>
          <cell r="L2784">
            <v>1021</v>
          </cell>
          <cell r="M2784">
            <v>1580</v>
          </cell>
        </row>
        <row r="2785">
          <cell r="A2785">
            <v>12457</v>
          </cell>
          <cell r="B2785">
            <v>12457</v>
          </cell>
          <cell r="C2785" t="str">
            <v xml:space="preserve">MARK-II GX100 (99-) - TAIL LAMP - RH</v>
          </cell>
          <cell r="D2785" t="str">
            <v>GX100-TLA-RH</v>
          </cell>
          <cell r="E2785" t="str">
            <v>TY33-0302A</v>
          </cell>
          <cell r="F2785" t="str">
            <v xml:space="preserve">MARK-II GX100 (99-)</v>
          </cell>
          <cell r="G2785" t="str">
            <v>TOYOTA</v>
          </cell>
          <cell r="H2785" t="str">
            <v xml:space="preserve">ANCHUI TINCAI SILK CO. LTD</v>
          </cell>
          <cell r="I2785" t="str">
            <v xml:space="preserve">TAIL LAMP</v>
          </cell>
          <cell r="J2785" t="str">
            <v xml:space="preserve">TAIL LAMP</v>
          </cell>
          <cell r="K2785">
            <v>6.53</v>
          </cell>
          <cell r="L2785">
            <v>1021</v>
          </cell>
          <cell r="M2785">
            <v>1580</v>
          </cell>
        </row>
        <row r="2786">
          <cell r="A2786">
            <v>10529</v>
          </cell>
          <cell r="B2786">
            <v>10529</v>
          </cell>
          <cell r="C2786" t="str">
            <v xml:space="preserve">NADIA SXN10 (98) - CORNER LAMP- LH</v>
          </cell>
          <cell r="D2786" t="str">
            <v>NADIA/98-CLA-LH</v>
          </cell>
          <cell r="E2786" t="str">
            <v>TY20-0103</v>
          </cell>
          <cell r="G2786" t="str">
            <v>TOYOTA</v>
          </cell>
          <cell r="H2786" t="str">
            <v xml:space="preserve">ANCHUI TINCAI SILK CO. LTD</v>
          </cell>
          <cell r="I2786" t="str">
            <v xml:space="preserve">CORNER LAMP</v>
          </cell>
          <cell r="J2786" t="str">
            <v xml:space="preserve">CORNER LAMP</v>
          </cell>
          <cell r="K2786">
            <v>15</v>
          </cell>
          <cell r="L2786">
            <v>383</v>
          </cell>
          <cell r="M2786">
            <v>570</v>
          </cell>
        </row>
        <row r="2787">
          <cell r="A2787">
            <v>10528</v>
          </cell>
          <cell r="B2787">
            <v>10528</v>
          </cell>
          <cell r="C2787" t="str">
            <v xml:space="preserve">NADIA SXN10 (98) - CORNER LAMP- RH</v>
          </cell>
          <cell r="D2787" t="str">
            <v>NADIA/98-CLA-RH</v>
          </cell>
          <cell r="E2787" t="str">
            <v>TY20-0103</v>
          </cell>
          <cell r="G2787" t="str">
            <v>TOYOTA</v>
          </cell>
          <cell r="H2787" t="str">
            <v xml:space="preserve">ANCHUI TINCAI SILK CO. LTD</v>
          </cell>
          <cell r="I2787" t="str">
            <v xml:space="preserve">CORNER LAMP</v>
          </cell>
          <cell r="J2787" t="str">
            <v xml:space="preserve">CORNER LAMP</v>
          </cell>
          <cell r="K2787">
            <v>15</v>
          </cell>
          <cell r="L2787">
            <v>383</v>
          </cell>
          <cell r="M2787">
            <v>570</v>
          </cell>
        </row>
        <row r="2788">
          <cell r="A2788">
            <v>10527</v>
          </cell>
          <cell r="B2788">
            <v>10527</v>
          </cell>
          <cell r="C2788" t="str">
            <v xml:space="preserve">NADIA SXN10 (98) - HEAD LAMP - LH</v>
          </cell>
          <cell r="D2788" t="str">
            <v>NADIA/98-HLA-RH</v>
          </cell>
          <cell r="E2788" t="str">
            <v>TY20-0101</v>
          </cell>
          <cell r="G2788" t="str">
            <v>TOYOTA</v>
          </cell>
          <cell r="H2788" t="str">
            <v xml:space="preserve">ANCHUI TINCAI SILK CO. LTD</v>
          </cell>
          <cell r="I2788" t="str">
            <v xml:space="preserve">HEAD LAMP</v>
          </cell>
          <cell r="J2788" t="str">
            <v xml:space="preserve">HEAD LAMP</v>
          </cell>
          <cell r="K2788">
            <v>11.29</v>
          </cell>
          <cell r="L2788">
            <v>1765</v>
          </cell>
          <cell r="M2788">
            <v>2740</v>
          </cell>
        </row>
        <row r="2789">
          <cell r="A2789">
            <v>10526</v>
          </cell>
          <cell r="B2789">
            <v>10526</v>
          </cell>
          <cell r="C2789" t="str">
            <v xml:space="preserve">NADIA SXN10 (98) - HEAD LAMP - RH</v>
          </cell>
          <cell r="D2789" t="str">
            <v>NADIA/98-HLA-RH</v>
          </cell>
          <cell r="E2789" t="str">
            <v>TY20-0101</v>
          </cell>
          <cell r="G2789" t="str">
            <v>TOYOTA</v>
          </cell>
          <cell r="H2789" t="str">
            <v xml:space="preserve">ANCHUI TINCAI SILK CO. LTD</v>
          </cell>
          <cell r="I2789" t="str">
            <v xml:space="preserve">HEAD LAMP</v>
          </cell>
          <cell r="J2789" t="str">
            <v xml:space="preserve">HEAD LAMP</v>
          </cell>
          <cell r="K2789">
            <v>11.29</v>
          </cell>
          <cell r="L2789">
            <v>1765</v>
          </cell>
          <cell r="M2789">
            <v>2740</v>
          </cell>
        </row>
        <row r="2790">
          <cell r="A2790">
            <v>13455</v>
          </cell>
          <cell r="B2790">
            <v>13455</v>
          </cell>
          <cell r="C2790" t="str">
            <v xml:space="preserve">NADIA SXN10 (98) - LAMINATED FRONT WINDSCREEN</v>
          </cell>
          <cell r="D2790" t="str">
            <v xml:space="preserve">SXN10 LFW/X</v>
          </cell>
          <cell r="E2790" t="str">
            <v xml:space="preserve">110090 LFWX</v>
          </cell>
          <cell r="F2790" t="str">
            <v xml:space="preserve">NADIA SXN10 (98)</v>
          </cell>
          <cell r="G2790" t="str">
            <v>TOYOTA</v>
          </cell>
          <cell r="H2790" t="str">
            <v xml:space="preserve">ZHEJIANG DAKE SAFETY GLASS CO.,LTD</v>
          </cell>
          <cell r="I2790" t="str">
            <v>AUTOGLASS</v>
          </cell>
          <cell r="J2790" t="str">
            <v>AUTOGLASS</v>
          </cell>
          <cell r="K2790">
            <v>19.3</v>
          </cell>
          <cell r="L2790">
            <v>2</v>
          </cell>
          <cell r="M2790">
            <v>3900</v>
          </cell>
        </row>
        <row r="2791">
          <cell r="A2791">
            <v>13994</v>
          </cell>
          <cell r="B2791">
            <v>13994</v>
          </cell>
          <cell r="C2791" t="str">
            <v xml:space="preserve">NISSAN CARAVAN NV350(E26) VAN (12-) - LAMINATED FRONT WINDSCREEN</v>
          </cell>
          <cell r="D2791" t="str">
            <v xml:space="preserve">NI-E26-VCP LFW/X</v>
          </cell>
          <cell r="E2791" t="str">
            <v>1480*852</v>
          </cell>
          <cell r="F2791" t="str">
            <v xml:space="preserve">FIELDER (06-10)</v>
          </cell>
          <cell r="G2791" t="str">
            <v>TOYOTA</v>
          </cell>
          <cell r="H2791" t="str">
            <v xml:space="preserve">ANHUI TINCAI SILK CO. LTD</v>
          </cell>
          <cell r="I2791" t="str">
            <v>GRILL</v>
          </cell>
          <cell r="J2791" t="str">
            <v>GRILL</v>
          </cell>
          <cell r="K2791">
            <v>25</v>
          </cell>
          <cell r="L2791">
            <v>637.5</v>
          </cell>
          <cell r="M2791">
            <v>3800</v>
          </cell>
        </row>
        <row r="2792">
          <cell r="A2792">
            <v>12408</v>
          </cell>
          <cell r="B2792">
            <v>12408</v>
          </cell>
          <cell r="C2792" t="str">
            <v xml:space="preserve">NOAH AZR50/60 - (03-06) - HEAD LAMP (W/YELLOW) - LH</v>
          </cell>
          <cell r="D2792" t="str">
            <v>NOAH/03-HLA-LH</v>
          </cell>
          <cell r="E2792" t="str">
            <v>TY26-0501C</v>
          </cell>
          <cell r="G2792" t="str">
            <v>TOYOTA</v>
          </cell>
          <cell r="H2792" t="str">
            <v xml:space="preserve">ANCHUI TINCAI SILK CO. LTD</v>
          </cell>
          <cell r="I2792" t="str">
            <v xml:space="preserve">HEAD LAMP</v>
          </cell>
          <cell r="J2792" t="str">
            <v xml:space="preserve">HEAD LAMP</v>
          </cell>
          <cell r="K2792">
            <v>20.97</v>
          </cell>
          <cell r="L2792">
            <v>3278</v>
          </cell>
          <cell r="M2792">
            <v>5080</v>
          </cell>
        </row>
        <row r="2793">
          <cell r="A2793">
            <v>12407</v>
          </cell>
          <cell r="B2793">
            <v>12407</v>
          </cell>
          <cell r="C2793" t="str">
            <v xml:space="preserve">NOAH AZR50/60 - (03-06) - HEAD LAMP (W/YELLOW) - RH</v>
          </cell>
          <cell r="D2793" t="str">
            <v>NOAH/03-HLA-RH</v>
          </cell>
          <cell r="E2793" t="str">
            <v>TY26-0501C</v>
          </cell>
          <cell r="G2793" t="str">
            <v>TOYOTA</v>
          </cell>
          <cell r="H2793" t="str">
            <v xml:space="preserve">ANCHUI TINCAI SILK CO. LTD</v>
          </cell>
          <cell r="I2793" t="str">
            <v xml:space="preserve">HEAD LAMP</v>
          </cell>
          <cell r="J2793" t="str">
            <v xml:space="preserve">HEAD LAMP</v>
          </cell>
          <cell r="K2793">
            <v>20.97</v>
          </cell>
          <cell r="L2793">
            <v>3278</v>
          </cell>
          <cell r="M2793">
            <v>5080</v>
          </cell>
        </row>
        <row r="2794">
          <cell r="A2794">
            <v>12842</v>
          </cell>
          <cell r="B2794">
            <v>12842</v>
          </cell>
          <cell r="C2794" t="str">
            <v xml:space="preserve">NOAH AZR50/60 - (03-06) - TAIL LAMP - LH</v>
          </cell>
          <cell r="D2794" t="str">
            <v>NOAH/03-TLA-LH</v>
          </cell>
          <cell r="E2794" t="str">
            <v>TY26-0502B</v>
          </cell>
          <cell r="G2794" t="str">
            <v>TOYOTA</v>
          </cell>
          <cell r="H2794" t="str">
            <v xml:space="preserve">ANCHUI TINCAI SILK CO. LTD</v>
          </cell>
          <cell r="I2794" t="str">
            <v xml:space="preserve">TAIL LAMP</v>
          </cell>
          <cell r="J2794" t="str">
            <v xml:space="preserve">TAIL LAMP</v>
          </cell>
          <cell r="K2794">
            <v>22.49</v>
          </cell>
          <cell r="L2794">
            <v>3515</v>
          </cell>
          <cell r="M2794">
            <v>5450</v>
          </cell>
        </row>
        <row r="2795">
          <cell r="A2795">
            <v>12841</v>
          </cell>
          <cell r="B2795">
            <v>12841</v>
          </cell>
          <cell r="C2795" t="str">
            <v xml:space="preserve">NOAH AZR50/60 - (03-06) - TAIL LAMP - RH</v>
          </cell>
          <cell r="D2795" t="str">
            <v>NOAH/03-TLA-RH</v>
          </cell>
          <cell r="E2795" t="str">
            <v>TY26-0502B</v>
          </cell>
          <cell r="G2795" t="str">
            <v>TOYOTA</v>
          </cell>
          <cell r="H2795" t="str">
            <v xml:space="preserve">ANCHUI TINCAI SILK CO. LTD</v>
          </cell>
          <cell r="I2795" t="str">
            <v xml:space="preserve">TAIL LAMP</v>
          </cell>
          <cell r="J2795" t="str">
            <v xml:space="preserve">TAIL LAMP</v>
          </cell>
          <cell r="K2795">
            <v>22.49</v>
          </cell>
          <cell r="L2795">
            <v>3515</v>
          </cell>
          <cell r="M2795">
            <v>5450</v>
          </cell>
        </row>
        <row r="2796">
          <cell r="A2796">
            <v>10566</v>
          </cell>
          <cell r="B2796">
            <v>10566</v>
          </cell>
          <cell r="C2796" t="str">
            <v xml:space="preserve">NOAH AZR60 - (01-02) - HEAD LAMP (CLEAR) - LH</v>
          </cell>
          <cell r="D2796" t="str">
            <v>NOAH/01-HLA-LH</v>
          </cell>
          <cell r="E2796" t="str">
            <v>TY26-0501B</v>
          </cell>
          <cell r="G2796" t="str">
            <v>TOYOTA</v>
          </cell>
          <cell r="H2796" t="str">
            <v xml:space="preserve">ANCHUI TINCAI SILK CO. LTD</v>
          </cell>
          <cell r="I2796" t="str">
            <v xml:space="preserve">HEAD LAMP</v>
          </cell>
          <cell r="J2796" t="str">
            <v xml:space="preserve">HEAD LAMP</v>
          </cell>
          <cell r="K2796">
            <v>104.5</v>
          </cell>
          <cell r="L2796">
            <v>2351</v>
          </cell>
          <cell r="M2796">
            <v>3640</v>
          </cell>
        </row>
        <row r="2797">
          <cell r="A2797">
            <v>10565</v>
          </cell>
          <cell r="B2797">
            <v>10565</v>
          </cell>
          <cell r="C2797" t="str">
            <v xml:space="preserve">NOAH AZR60 - (01-02) - HEAD LAMP (CLEAR) - RH</v>
          </cell>
          <cell r="D2797" t="str">
            <v>NOAH/01-HLA-RH</v>
          </cell>
          <cell r="E2797" t="str">
            <v>TY26-0501B</v>
          </cell>
          <cell r="G2797" t="str">
            <v>TOYOTA</v>
          </cell>
          <cell r="H2797" t="str">
            <v xml:space="preserve">ANCHUI TINCAI SILK CO. LTD</v>
          </cell>
          <cell r="I2797" t="str">
            <v xml:space="preserve">HEAD LAMP</v>
          </cell>
          <cell r="J2797" t="str">
            <v xml:space="preserve">HEAD LAMP</v>
          </cell>
          <cell r="K2797">
            <v>104.5</v>
          </cell>
          <cell r="L2797">
            <v>2351</v>
          </cell>
          <cell r="M2797">
            <v>3640</v>
          </cell>
        </row>
        <row r="2798">
          <cell r="A2798">
            <v>10568</v>
          </cell>
          <cell r="B2798">
            <v>10568</v>
          </cell>
          <cell r="C2798" t="str">
            <v xml:space="preserve">NOAH AZR60 - (01-02) - TAIL LAMP - LH</v>
          </cell>
          <cell r="D2798" t="str">
            <v>NOAH/01-TLA-LH</v>
          </cell>
          <cell r="E2798" t="str">
            <v>TY26-0502</v>
          </cell>
          <cell r="G2798" t="str">
            <v>TOYOTA</v>
          </cell>
          <cell r="H2798" t="str">
            <v xml:space="preserve">ANCHUI TINCAI SILK CO. LTD</v>
          </cell>
          <cell r="I2798" t="str">
            <v xml:space="preserve">TAIL LAMP</v>
          </cell>
          <cell r="J2798" t="str">
            <v xml:space="preserve">TAIL LAMP</v>
          </cell>
          <cell r="K2798">
            <v>15.32</v>
          </cell>
          <cell r="L2798">
            <v>2395</v>
          </cell>
          <cell r="M2798">
            <v>3710</v>
          </cell>
        </row>
        <row r="2799">
          <cell r="A2799">
            <v>10567</v>
          </cell>
          <cell r="B2799">
            <v>10567</v>
          </cell>
          <cell r="C2799" t="str">
            <v xml:space="preserve">NOAH AZR60 - (01-02) - TAIL LAMP - RH</v>
          </cell>
          <cell r="D2799" t="str">
            <v>NOAH/01-TLA-RH</v>
          </cell>
          <cell r="E2799" t="str">
            <v>TY26-0502</v>
          </cell>
          <cell r="G2799" t="str">
            <v>TOYOTA</v>
          </cell>
          <cell r="H2799" t="str">
            <v xml:space="preserve">ANCHUI TINCAI SILK CO. LTD</v>
          </cell>
          <cell r="I2799" t="str">
            <v xml:space="preserve">TAIL LAMP</v>
          </cell>
          <cell r="J2799" t="str">
            <v xml:space="preserve">TAIL LAMP</v>
          </cell>
          <cell r="K2799">
            <v>15.32</v>
          </cell>
          <cell r="L2799">
            <v>2395</v>
          </cell>
          <cell r="M2799">
            <v>3710</v>
          </cell>
        </row>
        <row r="2800">
          <cell r="A2800">
            <v>11717</v>
          </cell>
          <cell r="B2800">
            <v>11717</v>
          </cell>
          <cell r="C2800" t="str">
            <v xml:space="preserve">NOAH AZR60 - (01-06) - FRONT GRILL</v>
          </cell>
          <cell r="D2800" t="str">
            <v>NOAH/01-GRL</v>
          </cell>
          <cell r="E2800" t="str">
            <v>TY26-0511A</v>
          </cell>
          <cell r="F2800" t="str">
            <v xml:space="preserve">NOAH (01-04)</v>
          </cell>
          <cell r="G2800" t="str">
            <v>TOYOTA</v>
          </cell>
          <cell r="H2800" t="str">
            <v xml:space="preserve">ANCHUI TINCAI SILK CO. LTD</v>
          </cell>
          <cell r="I2800" t="str">
            <v>GRILL</v>
          </cell>
          <cell r="J2800" t="str">
            <v>GRILL</v>
          </cell>
          <cell r="K2800">
            <v>9.68</v>
          </cell>
          <cell r="L2800">
            <v>1513</v>
          </cell>
          <cell r="M2800">
            <v>2350</v>
          </cell>
        </row>
        <row r="2801">
          <cell r="A2801">
            <v>10547</v>
          </cell>
          <cell r="B2801">
            <v>10547</v>
          </cell>
          <cell r="C2801" t="str">
            <v xml:space="preserve">NOAH CR40 (98-03) - CORNER LAMP (BLACK) - LH</v>
          </cell>
          <cell r="D2801" t="str">
            <v xml:space="preserve">NOAH- CLAB-LH</v>
          </cell>
          <cell r="E2801" t="str">
            <v>TY26-0103A</v>
          </cell>
          <cell r="G2801" t="str">
            <v>TOYOTA</v>
          </cell>
          <cell r="H2801" t="str">
            <v xml:space="preserve">ANCHUI TINCAI SILK CO. LTD</v>
          </cell>
          <cell r="I2801" t="str">
            <v xml:space="preserve">CORNER LAMP</v>
          </cell>
          <cell r="J2801" t="str">
            <v xml:space="preserve">CORNER LAMP</v>
          </cell>
          <cell r="K2801">
            <v>14</v>
          </cell>
          <cell r="L2801">
            <v>357</v>
          </cell>
          <cell r="M2801">
            <v>540</v>
          </cell>
        </row>
        <row r="2802">
          <cell r="A2802">
            <v>10546</v>
          </cell>
          <cell r="B2802">
            <v>10546</v>
          </cell>
          <cell r="C2802" t="str">
            <v xml:space="preserve">NOAH CR40 (98-03) - CORNER LAMP (BLACK) - RH</v>
          </cell>
          <cell r="D2802" t="str">
            <v xml:space="preserve">NOAH- CLAB-RH</v>
          </cell>
          <cell r="E2802" t="str">
            <v>TY26-0103A</v>
          </cell>
          <cell r="G2802" t="str">
            <v>TOYOTA</v>
          </cell>
          <cell r="H2802" t="str">
            <v xml:space="preserve">ANCHUI TINCAI SILK CO. LTD</v>
          </cell>
          <cell r="I2802" t="str">
            <v xml:space="preserve">CORNER LAMP</v>
          </cell>
          <cell r="J2802" t="str">
            <v xml:space="preserve">CORNER LAMP</v>
          </cell>
          <cell r="K2802">
            <v>14</v>
          </cell>
          <cell r="L2802">
            <v>357</v>
          </cell>
          <cell r="M2802">
            <v>540</v>
          </cell>
        </row>
        <row r="2803">
          <cell r="A2803">
            <v>10549</v>
          </cell>
          <cell r="B2803">
            <v>10549</v>
          </cell>
          <cell r="C2803" t="str">
            <v xml:space="preserve">NOAH CR40 (98-03) - CORNER LAMP (CLEAR) - LH</v>
          </cell>
          <cell r="D2803" t="str">
            <v xml:space="preserve">NOAH- CLAC-LH</v>
          </cell>
          <cell r="E2803" t="str">
            <v>TY26-0103B</v>
          </cell>
          <cell r="G2803" t="str">
            <v>TOYOTA</v>
          </cell>
          <cell r="H2803" t="str">
            <v xml:space="preserve">ANCHUI TINCAI SILK CO. LTD</v>
          </cell>
          <cell r="I2803" t="str">
            <v xml:space="preserve">CORNER LAMP</v>
          </cell>
          <cell r="J2803" t="str">
            <v xml:space="preserve">CORNER LAMP</v>
          </cell>
          <cell r="K2803">
            <v>14</v>
          </cell>
          <cell r="L2803">
            <v>357</v>
          </cell>
          <cell r="M2803">
            <v>540</v>
          </cell>
        </row>
        <row r="2804">
          <cell r="A2804">
            <v>10548</v>
          </cell>
          <cell r="B2804">
            <v>10548</v>
          </cell>
          <cell r="C2804" t="str">
            <v xml:space="preserve">NOAH CR40 (98-03) - CORNER LAMP (CLEAR) - RH</v>
          </cell>
          <cell r="D2804" t="str">
            <v xml:space="preserve">NOAH- CLAC-RH</v>
          </cell>
          <cell r="E2804" t="str">
            <v>TY26-0103B</v>
          </cell>
          <cell r="G2804" t="str">
            <v>TOYOTA</v>
          </cell>
          <cell r="H2804" t="str">
            <v xml:space="preserve">ANCHUI TINCAI SILK CO. LTD</v>
          </cell>
          <cell r="I2804" t="str">
            <v xml:space="preserve">CORNER LAMP</v>
          </cell>
          <cell r="J2804" t="str">
            <v xml:space="preserve">CORNER LAMP</v>
          </cell>
          <cell r="K2804">
            <v>14</v>
          </cell>
          <cell r="L2804">
            <v>357</v>
          </cell>
          <cell r="M2804">
            <v>540</v>
          </cell>
        </row>
        <row r="2805">
          <cell r="A2805">
            <v>10551</v>
          </cell>
          <cell r="B2805">
            <v>10551</v>
          </cell>
          <cell r="C2805" t="str">
            <v xml:space="preserve">NOAH CR40 (98-03) - FOG LAMP (125) - LH</v>
          </cell>
          <cell r="D2805" t="str">
            <v>NOAH-FLA125-LH</v>
          </cell>
          <cell r="E2805" t="str">
            <v>TY26-0104A</v>
          </cell>
          <cell r="G2805" t="str">
            <v>TOYOTA</v>
          </cell>
          <cell r="H2805" t="str">
            <v xml:space="preserve">ANCHUI TINCAI SILK CO. LTD</v>
          </cell>
          <cell r="I2805" t="str">
            <v xml:space="preserve">FOG LAMP</v>
          </cell>
          <cell r="J2805" t="str">
            <v xml:space="preserve">FOG LAMP</v>
          </cell>
          <cell r="K2805">
            <v>18</v>
          </cell>
          <cell r="L2805">
            <v>457.7</v>
          </cell>
          <cell r="M2805">
            <v>690</v>
          </cell>
        </row>
        <row r="2806">
          <cell r="A2806">
            <v>10550</v>
          </cell>
          <cell r="B2806">
            <v>10550</v>
          </cell>
          <cell r="C2806" t="str">
            <v xml:space="preserve">NOAH CR40 (98-03) - FOG LAMP (125) - RH</v>
          </cell>
          <cell r="D2806" t="str">
            <v>NOAH-FLA125-RH</v>
          </cell>
          <cell r="E2806" t="str">
            <v>TY26-0104A</v>
          </cell>
          <cell r="G2806" t="str">
            <v>TOYOTA</v>
          </cell>
          <cell r="H2806" t="str">
            <v xml:space="preserve">ANCHUI TINCAI SILK CO. LTD</v>
          </cell>
          <cell r="I2806" t="str">
            <v xml:space="preserve">FOG LAMP</v>
          </cell>
          <cell r="J2806" t="str">
            <v xml:space="preserve">FOG LAMP</v>
          </cell>
          <cell r="K2806">
            <v>18</v>
          </cell>
          <cell r="L2806">
            <v>457.7</v>
          </cell>
          <cell r="M2806">
            <v>690</v>
          </cell>
        </row>
        <row r="2807">
          <cell r="A2807">
            <v>10553</v>
          </cell>
          <cell r="B2807">
            <v>10553</v>
          </cell>
          <cell r="C2807" t="str">
            <v xml:space="preserve">NOAH CR40 (98-03) - FOG LAMP (126) - LH</v>
          </cell>
          <cell r="D2807" t="str">
            <v>NOAH-FLA126-LH</v>
          </cell>
          <cell r="E2807" t="str">
            <v>TY26-0104B</v>
          </cell>
          <cell r="G2807" t="str">
            <v>TOYOTA</v>
          </cell>
          <cell r="H2807" t="str">
            <v xml:space="preserve">ANCHUI TINCAI SILK CO. LTD</v>
          </cell>
          <cell r="I2807" t="str">
            <v xml:space="preserve">FOG LAMP</v>
          </cell>
          <cell r="J2807" t="str">
            <v xml:space="preserve">FOG LAMP</v>
          </cell>
          <cell r="K2807">
            <v>18</v>
          </cell>
          <cell r="L2807">
            <v>418.5</v>
          </cell>
          <cell r="M2807">
            <v>650</v>
          </cell>
        </row>
        <row r="2808">
          <cell r="A2808">
            <v>10552</v>
          </cell>
          <cell r="B2808">
            <v>10552</v>
          </cell>
          <cell r="C2808" t="str">
            <v xml:space="preserve">NOAH CR40 (98-03) - FOG LAMP (126) - RH</v>
          </cell>
          <cell r="D2808" t="str">
            <v>NOAH-FLA126-RH</v>
          </cell>
          <cell r="E2808" t="str">
            <v>TY26-0104B</v>
          </cell>
          <cell r="F2808" t="str">
            <v xml:space="preserve">NOAH CR40 (98-03)</v>
          </cell>
          <cell r="G2808" t="str">
            <v>TOYOTA</v>
          </cell>
          <cell r="H2808" t="str">
            <v xml:space="preserve">ANCHUI TINCAI SILK CO. LTD</v>
          </cell>
          <cell r="I2808" t="str">
            <v xml:space="preserve">FOG LAMP</v>
          </cell>
          <cell r="J2808" t="str">
            <v xml:space="preserve">FOG LAMP</v>
          </cell>
          <cell r="K2808">
            <v>18</v>
          </cell>
          <cell r="L2808">
            <v>418.5</v>
          </cell>
          <cell r="M2808">
            <v>650</v>
          </cell>
        </row>
        <row r="2809">
          <cell r="A2809">
            <v>10559</v>
          </cell>
          <cell r="B2809">
            <v>10559</v>
          </cell>
          <cell r="C2809" t="str">
            <v xml:space="preserve">NOAH CR40 (98-03) - FRONT BUMPER</v>
          </cell>
          <cell r="D2809" t="str">
            <v>NOAH-BPR</v>
          </cell>
          <cell r="E2809" t="str">
            <v>TY26-0107</v>
          </cell>
          <cell r="G2809" t="str">
            <v>TOYOTA</v>
          </cell>
          <cell r="H2809" t="str">
            <v xml:space="preserve">ANCHUI TINCAI SILK CO. LTD</v>
          </cell>
          <cell r="I2809" t="str">
            <v>BUMPER</v>
          </cell>
          <cell r="J2809" t="str">
            <v>BUMPER</v>
          </cell>
          <cell r="K2809">
            <v>20</v>
          </cell>
          <cell r="L2809">
            <v>3126</v>
          </cell>
          <cell r="M2809">
            <v>4850</v>
          </cell>
        </row>
        <row r="2810">
          <cell r="A2810">
            <v>10558</v>
          </cell>
          <cell r="B2810">
            <v>10558</v>
          </cell>
          <cell r="C2810" t="str">
            <v xml:space="preserve">NOAH CR40 (98-03) - GRILL</v>
          </cell>
          <cell r="D2810" t="str">
            <v>NOAH-GRL</v>
          </cell>
          <cell r="E2810" t="str">
            <v>TY26-0111</v>
          </cell>
          <cell r="G2810" t="str">
            <v>TOYOTA</v>
          </cell>
          <cell r="H2810" t="str">
            <v xml:space="preserve">ANCHUI TINCAI SILK CO. LTD</v>
          </cell>
          <cell r="I2810" t="str">
            <v>GRILL</v>
          </cell>
          <cell r="J2810" t="str">
            <v>GRILL</v>
          </cell>
          <cell r="K2810">
            <v>6.45</v>
          </cell>
          <cell r="L2810">
            <v>1008</v>
          </cell>
          <cell r="M2810">
            <v>1560</v>
          </cell>
        </row>
        <row r="2811">
          <cell r="A2811">
            <v>10545</v>
          </cell>
          <cell r="B2811">
            <v>10545</v>
          </cell>
          <cell r="C2811" t="str">
            <v xml:space="preserve">NOAH CR40 (98-03) - HEAD LAMP (BLACK) - LH</v>
          </cell>
          <cell r="D2811" t="str">
            <v>NOAH-HLAB-LH</v>
          </cell>
          <cell r="E2811" t="str">
            <v>TY26-0101B</v>
          </cell>
          <cell r="G2811" t="str">
            <v>TOYOTA</v>
          </cell>
          <cell r="H2811" t="str">
            <v xml:space="preserve">ANCHUI TINCAI SILK CO. LTD</v>
          </cell>
          <cell r="I2811" t="str">
            <v xml:space="preserve">HEAD LAMP</v>
          </cell>
          <cell r="J2811" t="str">
            <v xml:space="preserve">HEAD LAMP</v>
          </cell>
          <cell r="K2811">
            <v>80</v>
          </cell>
          <cell r="L2811">
            <v>2040</v>
          </cell>
          <cell r="M2811">
            <v>3060</v>
          </cell>
        </row>
        <row r="2812">
          <cell r="A2812">
            <v>10544</v>
          </cell>
          <cell r="B2812">
            <v>10544</v>
          </cell>
          <cell r="C2812" t="str">
            <v xml:space="preserve">NOAH CR40 (98-03) - HEAD LAMP (BLACK) - RH</v>
          </cell>
          <cell r="D2812" t="str">
            <v>NOAH-HLAB-RH</v>
          </cell>
          <cell r="E2812" t="str">
            <v>TY26-0101B</v>
          </cell>
          <cell r="G2812" t="str">
            <v>TOYOTA</v>
          </cell>
          <cell r="H2812" t="str">
            <v xml:space="preserve">ANCHUI TINCAI SILK CO. LTD</v>
          </cell>
          <cell r="I2812" t="str">
            <v xml:space="preserve">HEAD LAMP</v>
          </cell>
          <cell r="J2812" t="str">
            <v xml:space="preserve">HEAD LAMP</v>
          </cell>
          <cell r="K2812">
            <v>80</v>
          </cell>
          <cell r="L2812">
            <v>2040</v>
          </cell>
          <cell r="M2812">
            <v>3060</v>
          </cell>
        </row>
        <row r="2813">
          <cell r="A2813">
            <v>10543</v>
          </cell>
          <cell r="B2813">
            <v>10543</v>
          </cell>
          <cell r="C2813" t="str">
            <v xml:space="preserve">NOAH CR40 (98-03) - HEAD LAMP (CLEAR) - LH</v>
          </cell>
          <cell r="D2813" t="str">
            <v>NOAH-HLAC-LH</v>
          </cell>
          <cell r="E2813" t="str">
            <v>TY26-0101A</v>
          </cell>
          <cell r="G2813" t="str">
            <v>TOYOTA</v>
          </cell>
          <cell r="H2813" t="str">
            <v xml:space="preserve">ANCHUI TINCAI SILK CO. LTD</v>
          </cell>
          <cell r="I2813" t="str">
            <v xml:space="preserve">HEAD LAMP</v>
          </cell>
          <cell r="J2813" t="str">
            <v xml:space="preserve">HEAD LAMP</v>
          </cell>
          <cell r="K2813">
            <v>75</v>
          </cell>
          <cell r="L2813">
            <v>1743.75</v>
          </cell>
          <cell r="M2813">
            <v>2910</v>
          </cell>
        </row>
        <row r="2814">
          <cell r="A2814">
            <v>10542</v>
          </cell>
          <cell r="B2814">
            <v>10542</v>
          </cell>
          <cell r="C2814" t="str">
            <v xml:space="preserve">NOAH CR40 (98-03) - HEAD LAMP (CLEAR) - RH</v>
          </cell>
          <cell r="D2814" t="str">
            <v>NOAH-HLAC-RH</v>
          </cell>
          <cell r="E2814" t="str">
            <v>TY26-0101A</v>
          </cell>
          <cell r="G2814" t="str">
            <v>TOYOTA</v>
          </cell>
          <cell r="H2814" t="str">
            <v xml:space="preserve">ANCHUI TINCAI SILK CO. LTD</v>
          </cell>
          <cell r="I2814" t="str">
            <v xml:space="preserve">HEAD LAMP</v>
          </cell>
          <cell r="J2814" t="str">
            <v xml:space="preserve">HEAD LAMP</v>
          </cell>
          <cell r="K2814">
            <v>75</v>
          </cell>
          <cell r="L2814">
            <v>1743.75</v>
          </cell>
          <cell r="M2814">
            <v>2910</v>
          </cell>
        </row>
        <row r="2815">
          <cell r="A2815">
            <v>10541</v>
          </cell>
          <cell r="B2815">
            <v>10541</v>
          </cell>
          <cell r="C2815" t="str">
            <v xml:space="preserve">NOAH CR40 (98-03) - HEAD LAMP(W/O ROUND) - LH</v>
          </cell>
          <cell r="D2815" t="str">
            <v>NOAH-HLA-LH</v>
          </cell>
          <cell r="E2815" t="str">
            <v>TY26-0101</v>
          </cell>
          <cell r="G2815" t="str">
            <v>TOYOTA</v>
          </cell>
          <cell r="H2815" t="str">
            <v xml:space="preserve">ANCHUI TINCAI SILK CO. LTD</v>
          </cell>
          <cell r="I2815" t="str">
            <v xml:space="preserve">HEAD LAMP</v>
          </cell>
          <cell r="J2815" t="str">
            <v xml:space="preserve">HEAD LAMP</v>
          </cell>
          <cell r="K2815">
            <v>10.48</v>
          </cell>
          <cell r="L2815">
            <v>1638</v>
          </cell>
          <cell r="M2815">
            <v>2540</v>
          </cell>
        </row>
        <row r="2816">
          <cell r="A2816">
            <v>10540</v>
          </cell>
          <cell r="B2816">
            <v>10540</v>
          </cell>
          <cell r="C2816" t="str">
            <v xml:space="preserve">NOAH CR40 (98-03) - HEAD LAMP(W/O ROUND) - RH</v>
          </cell>
          <cell r="D2816" t="str">
            <v>NOAH-HLA-RH</v>
          </cell>
          <cell r="E2816" t="str">
            <v>TY26-0101</v>
          </cell>
          <cell r="G2816" t="str">
            <v>TOYOTA</v>
          </cell>
          <cell r="H2816" t="str">
            <v xml:space="preserve">ANCHUI TINCAI SILK CO. LTD</v>
          </cell>
          <cell r="I2816" t="str">
            <v xml:space="preserve">HEAD LAMP</v>
          </cell>
          <cell r="J2816" t="str">
            <v xml:space="preserve">HEAD LAMP</v>
          </cell>
          <cell r="K2816">
            <v>10.48</v>
          </cell>
          <cell r="L2816">
            <v>1638</v>
          </cell>
          <cell r="M2816">
            <v>2540</v>
          </cell>
        </row>
        <row r="2817">
          <cell r="A2817">
            <v>10557</v>
          </cell>
          <cell r="B2817">
            <v>10557</v>
          </cell>
          <cell r="C2817" t="str">
            <v xml:space="preserve">NOAH CR40 (98-03) - SIDE MIRROR (ELECTRIC) - LH</v>
          </cell>
          <cell r="D2817" t="str">
            <v>NOAH-SME-LH</v>
          </cell>
          <cell r="E2817" t="str">
            <v>TY26-0112E</v>
          </cell>
          <cell r="G2817" t="str">
            <v>TOYOTA</v>
          </cell>
          <cell r="H2817" t="str">
            <v xml:space="preserve">ANCHUI TINCAI SILK CO. LTD</v>
          </cell>
          <cell r="I2817" t="str">
            <v xml:space="preserve">SIDE MIRROR</v>
          </cell>
          <cell r="J2817" t="str">
            <v xml:space="preserve">SIDE MIRROR</v>
          </cell>
          <cell r="K2817">
            <v>14.75</v>
          </cell>
          <cell r="L2817">
            <v>2305</v>
          </cell>
          <cell r="M2817">
            <v>3570</v>
          </cell>
        </row>
        <row r="2818">
          <cell r="A2818">
            <v>10556</v>
          </cell>
          <cell r="B2818">
            <v>10556</v>
          </cell>
          <cell r="C2818" t="str">
            <v xml:space="preserve">NOAH CR40 (98-03) - SIDE MIRROR (ELECTRIC) - RH</v>
          </cell>
          <cell r="D2818" t="str">
            <v>NOAH-SME-RH</v>
          </cell>
          <cell r="E2818" t="str">
            <v>TY26-0112E</v>
          </cell>
          <cell r="G2818" t="str">
            <v>TOYOTA</v>
          </cell>
          <cell r="H2818" t="str">
            <v xml:space="preserve">ANCHUI TINCAI SILK CO. LTD</v>
          </cell>
          <cell r="I2818" t="str">
            <v xml:space="preserve">SIDE MIRROR</v>
          </cell>
          <cell r="J2818" t="str">
            <v xml:space="preserve">SIDE MIRROR</v>
          </cell>
          <cell r="K2818">
            <v>14.75</v>
          </cell>
          <cell r="L2818">
            <v>2305</v>
          </cell>
          <cell r="M2818">
            <v>3570</v>
          </cell>
        </row>
        <row r="2819">
          <cell r="A2819">
            <v>10555</v>
          </cell>
          <cell r="B2819">
            <v>10555</v>
          </cell>
          <cell r="C2819" t="str">
            <v xml:space="preserve">NOAH CR40 (98-03) - SIDE MIRROR (MANUAL) - LH</v>
          </cell>
          <cell r="D2819" t="str">
            <v>NOAH-SMM-LH</v>
          </cell>
          <cell r="E2819" t="str">
            <v>TY26-0112</v>
          </cell>
          <cell r="G2819" t="str">
            <v>TOYOTA</v>
          </cell>
          <cell r="H2819" t="str">
            <v xml:space="preserve">ANCHUI TINCAI SILK CO. LTD</v>
          </cell>
          <cell r="I2819" t="str">
            <v xml:space="preserve">SIDE MIRROR</v>
          </cell>
          <cell r="J2819" t="str">
            <v xml:space="preserve">SIDE MIRROR</v>
          </cell>
          <cell r="K2819">
            <v>83</v>
          </cell>
          <cell r="L2819">
            <v>1868</v>
          </cell>
          <cell r="M2819">
            <v>2890</v>
          </cell>
        </row>
        <row r="2820">
          <cell r="A2820">
            <v>10554</v>
          </cell>
          <cell r="B2820">
            <v>10554</v>
          </cell>
          <cell r="C2820" t="str">
            <v xml:space="preserve">NOAH CR40 (98-03) - SIDE MIRROR (MANUAL) - RH</v>
          </cell>
          <cell r="D2820" t="str">
            <v>NOAH-SMM-RH</v>
          </cell>
          <cell r="E2820" t="str">
            <v>TY26-0112</v>
          </cell>
          <cell r="G2820" t="str">
            <v>TOYOTA</v>
          </cell>
          <cell r="H2820" t="str">
            <v xml:space="preserve">ANCHUI TINCAI SILK CO. LTD</v>
          </cell>
          <cell r="I2820" t="str">
            <v xml:space="preserve">SIDE MIRROR</v>
          </cell>
          <cell r="J2820" t="str">
            <v xml:space="preserve">SIDE MIRROR</v>
          </cell>
          <cell r="K2820">
            <v>81.3</v>
          </cell>
          <cell r="L2820">
            <v>1829</v>
          </cell>
          <cell r="M2820">
            <v>2840</v>
          </cell>
        </row>
        <row r="2821">
          <cell r="A2821">
            <v>12980</v>
          </cell>
          <cell r="B2821" t="e">
            <v>#N/A</v>
          </cell>
          <cell r="C2821" t="str">
            <v xml:space="preserve">NOAH CR40 (98-03) (BROKEN)- SIDE MIRROR (ELECTRIC) - RH</v>
          </cell>
          <cell r="D2821" t="str">
            <v>NOAH-SME-RH</v>
          </cell>
          <cell r="E2821" t="str">
            <v>TY26-0112E</v>
          </cell>
          <cell r="G2821" t="str">
            <v>TOYOTA</v>
          </cell>
          <cell r="H2821" t="str">
            <v xml:space="preserve">ANCHUI TINCAI SILK CO. LTD</v>
          </cell>
          <cell r="I2821" t="str">
            <v xml:space="preserve">SIDE MIRROR</v>
          </cell>
          <cell r="J2821" t="str">
            <v xml:space="preserve">SIDE MIRROR</v>
          </cell>
          <cell r="K2821">
            <v>14.75</v>
          </cell>
          <cell r="L2821">
            <v>2031</v>
          </cell>
          <cell r="M2821">
            <v>3150</v>
          </cell>
        </row>
        <row r="2822">
          <cell r="A2822">
            <v>13899</v>
          </cell>
          <cell r="B2822">
            <v>13899</v>
          </cell>
          <cell r="C2822" t="str">
            <v xml:space="preserve">NOAH CR40 (98-03) / TOWNACE CR55 - FOG LAMP CASE(28-113) - RH</v>
          </cell>
          <cell r="D2822" t="str">
            <v>NOAH-FLAC-28-113-RH</v>
          </cell>
          <cell r="E2822" t="str">
            <v>TY26-0104C</v>
          </cell>
          <cell r="F2822" t="str">
            <v xml:space="preserve">NOAH CR40 (98-03) / TOWNACE CR55</v>
          </cell>
          <cell r="G2822" t="str">
            <v>TOYOTA</v>
          </cell>
          <cell r="H2822" t="str">
            <v xml:space="preserve">ANCHUI TINCAI SILK CO. LTD</v>
          </cell>
          <cell r="I2822" t="str">
            <v xml:space="preserve">FOG LAMP</v>
          </cell>
          <cell r="J2822" t="str">
            <v xml:space="preserve">FOG LAMP</v>
          </cell>
          <cell r="K2822">
            <v>0</v>
          </cell>
          <cell r="L2822">
            <v>0</v>
          </cell>
          <cell r="M2822">
            <v>150</v>
          </cell>
        </row>
        <row r="2823">
          <cell r="A2823">
            <v>13020</v>
          </cell>
          <cell r="B2823">
            <v>13020</v>
          </cell>
          <cell r="C2823" t="str">
            <v xml:space="preserve">NOAH CR40 (98-03) / TOWNACE CR55 - FOG LAMP WITH CASE (28-113) - RH</v>
          </cell>
          <cell r="D2823" t="str">
            <v>NOAH-FLA-28-113-RH</v>
          </cell>
          <cell r="E2823" t="str">
            <v>TY26-0104C</v>
          </cell>
          <cell r="F2823" t="str">
            <v xml:space="preserve">NOAH CR40 (98-03) / TOWNACE CR55</v>
          </cell>
          <cell r="G2823" t="str">
            <v>TOYOTA</v>
          </cell>
          <cell r="H2823" t="str">
            <v xml:space="preserve">ANCHUI TINCAI SILK CO. LTD</v>
          </cell>
          <cell r="I2823" t="str">
            <v xml:space="preserve">FOG LAMP</v>
          </cell>
          <cell r="J2823" t="str">
            <v xml:space="preserve">FOG LAMP</v>
          </cell>
          <cell r="K2823">
            <v>30</v>
          </cell>
          <cell r="L2823">
            <v>697.5</v>
          </cell>
          <cell r="M2823">
            <v>1050</v>
          </cell>
        </row>
        <row r="2824">
          <cell r="A2824">
            <v>13021</v>
          </cell>
          <cell r="B2824">
            <v>13021</v>
          </cell>
          <cell r="C2824" t="str">
            <v xml:space="preserve">NOAH CR40 (98-03) / TOWNACE CR55 - FOGLAMP CASE(28-113) - LH</v>
          </cell>
          <cell r="D2824" t="str">
            <v xml:space="preserve"> CR40 FLA</v>
          </cell>
          <cell r="E2824" t="str">
            <v>TY26-0104C</v>
          </cell>
          <cell r="F2824" t="str">
            <v xml:space="preserve">NOAH CR40 (98-03) / TOWNACE CR55</v>
          </cell>
          <cell r="G2824" t="str">
            <v>TOYOTA</v>
          </cell>
          <cell r="H2824" t="str">
            <v xml:space="preserve">ANCHUI TINCAI SILK CO. LTD</v>
          </cell>
          <cell r="I2824" t="str">
            <v xml:space="preserve">FOG LAMP</v>
          </cell>
          <cell r="J2824" t="str">
            <v xml:space="preserve">FOG LAMP</v>
          </cell>
          <cell r="K2824">
            <v>0</v>
          </cell>
          <cell r="L2824">
            <v>0</v>
          </cell>
          <cell r="M2824">
            <v>150</v>
          </cell>
        </row>
        <row r="2825">
          <cell r="A2825">
            <v>13898</v>
          </cell>
          <cell r="B2825">
            <v>13898</v>
          </cell>
          <cell r="C2825" t="str">
            <v xml:space="preserve">NOAH CR40 (98-03) / TOWNACE CR55 - FOGLAMP WITH CASE(28-113) - LH</v>
          </cell>
          <cell r="D2825" t="str">
            <v>NOAH-FLA-28-113-LH</v>
          </cell>
          <cell r="E2825" t="str">
            <v>TY26-0104C</v>
          </cell>
          <cell r="F2825" t="str">
            <v xml:space="preserve">NOAH CR40 (98-03) / TOWNACE CR55</v>
          </cell>
          <cell r="G2825" t="str">
            <v>TOYOTA</v>
          </cell>
          <cell r="H2825" t="str">
            <v xml:space="preserve">ANCHUI TINCAI SILK CO. LTD</v>
          </cell>
          <cell r="I2825" t="str">
            <v xml:space="preserve">FOG LAMP</v>
          </cell>
          <cell r="J2825" t="str">
            <v xml:space="preserve">FOG LAMP</v>
          </cell>
          <cell r="K2825">
            <v>30</v>
          </cell>
          <cell r="L2825">
            <v>697.5</v>
          </cell>
          <cell r="M2825">
            <v>1050</v>
          </cell>
        </row>
        <row r="2826">
          <cell r="A2826">
            <v>13877</v>
          </cell>
          <cell r="B2826">
            <v>13877</v>
          </cell>
          <cell r="C2826" t="str">
            <v xml:space="preserve">NOAH VAN TR60/YR70 YR90 (12-) - TAIL LAMP - LH</v>
          </cell>
          <cell r="D2826" t="str">
            <v>NOAH/12-TLA-LH</v>
          </cell>
          <cell r="E2826" t="str">
            <v>TY26-0802</v>
          </cell>
          <cell r="F2826" t="str">
            <v xml:space="preserve">NOAH VAN TR60/YR70 YR90 (12-)</v>
          </cell>
          <cell r="G2826" t="str">
            <v>TOYOTA</v>
          </cell>
          <cell r="H2826" t="str">
            <v xml:space="preserve">ANCHUI TINCAI SILK CO. LTD</v>
          </cell>
          <cell r="I2826" t="str">
            <v xml:space="preserve">TAIL LAMP</v>
          </cell>
          <cell r="J2826" t="str">
            <v xml:space="preserve">TAIL LAMP</v>
          </cell>
          <cell r="K2826">
            <v>180</v>
          </cell>
          <cell r="L2826">
            <v>4577.04</v>
          </cell>
          <cell r="M2826">
            <v>6900</v>
          </cell>
        </row>
        <row r="2827">
          <cell r="A2827">
            <v>13876</v>
          </cell>
          <cell r="B2827">
            <v>13876</v>
          </cell>
          <cell r="C2827" t="str">
            <v xml:space="preserve">NOAH VAN TR60/YR70 YR90 (12-) - TAIL LAMP - RH</v>
          </cell>
          <cell r="D2827" t="str">
            <v>NOAH/12-TLA-RH</v>
          </cell>
          <cell r="E2827" t="str">
            <v>TY26-0802</v>
          </cell>
          <cell r="F2827" t="str">
            <v xml:space="preserve">NOAH VAN TR60/YR70 YR90 (12-)</v>
          </cell>
          <cell r="G2827" t="str">
            <v>TOYOTA</v>
          </cell>
          <cell r="H2827" t="str">
            <v xml:space="preserve">ANCHUI TINCAI SILK CO. LTD</v>
          </cell>
          <cell r="I2827" t="str">
            <v xml:space="preserve">TAIL LAMP</v>
          </cell>
          <cell r="J2827" t="str">
            <v xml:space="preserve">TAIL LAMP</v>
          </cell>
          <cell r="K2827">
            <v>180</v>
          </cell>
          <cell r="L2827">
            <v>4577.04</v>
          </cell>
          <cell r="M2827">
            <v>6900</v>
          </cell>
        </row>
        <row r="2828">
          <cell r="A2828">
            <v>14114</v>
          </cell>
          <cell r="B2828" t="e">
            <v>#N/A</v>
          </cell>
          <cell r="C2828" t="str">
            <v xml:space="preserve">NOAH/VOXY (07-) - HEAD LAMP - LH</v>
          </cell>
          <cell r="D2828" t="str">
            <v>NOAH/07-HLA-LH</v>
          </cell>
          <cell r="E2828" t="str">
            <v>TY26-0601B</v>
          </cell>
          <cell r="F2828" t="str">
            <v xml:space="preserve">NOAH/VOXY (07-)</v>
          </cell>
          <cell r="G2828" t="str">
            <v>TOYOTA</v>
          </cell>
          <cell r="H2828" t="str">
            <v xml:space="preserve">ANCHUI TINCAI SILK CO. LTD</v>
          </cell>
          <cell r="I2828" t="str">
            <v xml:space="preserve">HEAD LAMP</v>
          </cell>
          <cell r="J2828" t="str">
            <v xml:space="preserve">HEAD LAMP</v>
          </cell>
          <cell r="K2828">
            <v>400</v>
          </cell>
          <cell r="L2828">
            <v>10880</v>
          </cell>
          <cell r="M2828">
            <v>16300</v>
          </cell>
        </row>
        <row r="2829">
          <cell r="A2829">
            <v>14113</v>
          </cell>
          <cell r="B2829" t="e">
            <v>#N/A</v>
          </cell>
          <cell r="C2829" t="str">
            <v xml:space="preserve">NOAH/VOXY (07-) - HEAD LAMP - RH</v>
          </cell>
          <cell r="D2829" t="str">
            <v>NOAH/07-HLA-RH</v>
          </cell>
          <cell r="E2829" t="str">
            <v>TY26-0601B</v>
          </cell>
          <cell r="F2829" t="str">
            <v xml:space="preserve">NOAH/VOXY (07-)</v>
          </cell>
          <cell r="G2829" t="str">
            <v>TOYOTA</v>
          </cell>
          <cell r="H2829" t="str">
            <v xml:space="preserve">ANCHUI TINCAI SILK CO. LTD</v>
          </cell>
          <cell r="I2829" t="str">
            <v xml:space="preserve">HEAD LAMP</v>
          </cell>
          <cell r="J2829" t="str">
            <v xml:space="preserve">HEAD LAMP</v>
          </cell>
          <cell r="K2829">
            <v>400</v>
          </cell>
          <cell r="L2829">
            <v>10880</v>
          </cell>
          <cell r="M2829">
            <v>16300</v>
          </cell>
        </row>
        <row r="2830">
          <cell r="A2830">
            <v>14116</v>
          </cell>
          <cell r="B2830" t="e">
            <v>#N/A</v>
          </cell>
          <cell r="C2830" t="str">
            <v xml:space="preserve">NOAH/VOXY (07-) - TAIL LAMP - LH</v>
          </cell>
          <cell r="D2830" t="str">
            <v>NOAH/07-TLA-LH</v>
          </cell>
          <cell r="E2830" t="str">
            <v>TY26-0602A</v>
          </cell>
          <cell r="F2830" t="str">
            <v xml:space="preserve">NOAH/VOXY (07-)</v>
          </cell>
          <cell r="G2830" t="str">
            <v>TOYOTA</v>
          </cell>
          <cell r="H2830" t="str">
            <v xml:space="preserve">ANCHUI TINCAI SILK CO. LTD</v>
          </cell>
          <cell r="I2830" t="str">
            <v xml:space="preserve">TAIL LAMP</v>
          </cell>
          <cell r="J2830" t="str">
            <v xml:space="preserve">TAIL LAMP</v>
          </cell>
          <cell r="K2830">
            <v>220</v>
          </cell>
          <cell r="L2830">
            <v>5984</v>
          </cell>
          <cell r="M2830">
            <v>9000</v>
          </cell>
        </row>
        <row r="2831">
          <cell r="A2831">
            <v>14115</v>
          </cell>
          <cell r="B2831" t="e">
            <v>#N/A</v>
          </cell>
          <cell r="C2831" t="str">
            <v xml:space="preserve">NOAH/VOXY (07-) - TAIL LAMP - RH</v>
          </cell>
          <cell r="D2831" t="str">
            <v>NOAH/07-TLA-RH</v>
          </cell>
          <cell r="E2831" t="str">
            <v>TY26-0602A</v>
          </cell>
          <cell r="F2831" t="str">
            <v xml:space="preserve">NOAH/VOXY (07-)</v>
          </cell>
          <cell r="G2831" t="str">
            <v>TOYOTA</v>
          </cell>
          <cell r="H2831" t="str">
            <v xml:space="preserve">ANCHUI TINCAI SILK CO. LTD</v>
          </cell>
          <cell r="I2831" t="str">
            <v xml:space="preserve">TAIL LAMP</v>
          </cell>
          <cell r="J2831" t="str">
            <v xml:space="preserve">TAIL LAMP</v>
          </cell>
          <cell r="K2831">
            <v>220</v>
          </cell>
          <cell r="L2831">
            <v>5984</v>
          </cell>
          <cell r="M2831">
            <v>9000</v>
          </cell>
        </row>
        <row r="2832">
          <cell r="A2832">
            <v>12391</v>
          </cell>
          <cell r="B2832" t="e">
            <v>#N/A</v>
          </cell>
          <cell r="C2832" t="str">
            <v xml:space="preserve">NOAH/VOXY VAN (01-) - LAMINATED FRONT WINDSCREEN - (BROKEN)</v>
          </cell>
          <cell r="D2832" t="str">
            <v xml:space="preserve">YR50 LFW/X/B</v>
          </cell>
          <cell r="E2832" t="str">
            <v xml:space="preserve">YR50 LFW/X</v>
          </cell>
          <cell r="F2832" t="str">
            <v xml:space="preserve">TOYOTA NOAH/VOXY VAN (01-)</v>
          </cell>
          <cell r="G2832" t="str">
            <v>TOYOTA</v>
          </cell>
          <cell r="H2832" t="str">
            <v xml:space="preserve">ZHEJIANG DAKE SAFETY GLASS CO.,LTD</v>
          </cell>
          <cell r="I2832" t="str">
            <v>AUTOGLASS</v>
          </cell>
          <cell r="J2832" t="str">
            <v>AUTOGLASS</v>
          </cell>
          <cell r="K2832">
            <v>22.71</v>
          </cell>
          <cell r="L2832">
            <v>3502</v>
          </cell>
          <cell r="M2832">
            <v>5430</v>
          </cell>
        </row>
        <row r="2833">
          <cell r="A2833">
            <v>13483</v>
          </cell>
          <cell r="B2833">
            <v>13483</v>
          </cell>
          <cell r="C2833" t="str">
            <v xml:space="preserve">NOAH/VOXY VAN TR60/YR70 YR90 (01-) - FRONT DOOR GLASS - RH</v>
          </cell>
          <cell r="D2833" t="str">
            <v xml:space="preserve">YR90 FD/RH</v>
          </cell>
          <cell r="E2833" t="str">
            <v xml:space="preserve">1101493 FD</v>
          </cell>
          <cell r="F2833" t="str">
            <v xml:space="preserve">NOAH/VOXY VAN TR60/YR70 YR90 (01-)</v>
          </cell>
          <cell r="G2833" t="str">
            <v>TOYOTA</v>
          </cell>
          <cell r="H2833" t="str">
            <v xml:space="preserve">ZHEJIANG DAKE SAFETY GLASS CO.,LTD</v>
          </cell>
          <cell r="I2833" t="str">
            <v>AUTOGLASS</v>
          </cell>
          <cell r="J2833" t="str">
            <v>AUTOGLASS</v>
          </cell>
          <cell r="K2833">
            <v>3.47</v>
          </cell>
          <cell r="L2833">
            <v>538.72</v>
          </cell>
          <cell r="M2833">
            <v>700</v>
          </cell>
        </row>
        <row r="2834">
          <cell r="A2834">
            <v>13484</v>
          </cell>
          <cell r="B2834">
            <v>13484</v>
          </cell>
          <cell r="C2834" t="str">
            <v xml:space="preserve">NOAH/VOXY VAN TR60/YR70 YR90 (01-) - FRONT DOOR QUARTER GLASS - LH</v>
          </cell>
          <cell r="D2834" t="str">
            <v xml:space="preserve">YR90 FV/LHX</v>
          </cell>
          <cell r="E2834" t="str">
            <v xml:space="preserve">1101493 FV</v>
          </cell>
          <cell r="F2834" t="str">
            <v xml:space="preserve">NOAH/VOXY VAN TR60/YR70 YR90 (01-)</v>
          </cell>
          <cell r="G2834" t="str">
            <v>TOYOTA</v>
          </cell>
          <cell r="H2834" t="str">
            <v xml:space="preserve">ZHEJIANG DAKE SAFETY GLASS CO.,LTD</v>
          </cell>
          <cell r="I2834" t="str">
            <v>AUTOGLASS</v>
          </cell>
          <cell r="J2834" t="str">
            <v>AUTOGLASS</v>
          </cell>
          <cell r="K2834">
            <v>1.4</v>
          </cell>
          <cell r="L2834">
            <v>217.35</v>
          </cell>
          <cell r="M2834">
            <v>300</v>
          </cell>
        </row>
        <row r="2835">
          <cell r="A2835">
            <v>13485</v>
          </cell>
          <cell r="B2835">
            <v>13485</v>
          </cell>
          <cell r="C2835" t="str">
            <v xml:space="preserve">NOAH/VOXY VAN TR60/YR70 YR90 (01-) - FRONT DOOR QUARTER GLASS - RH</v>
          </cell>
          <cell r="D2835" t="str">
            <v xml:space="preserve">YR90 FV/LHX</v>
          </cell>
          <cell r="E2835" t="str">
            <v xml:space="preserve">1101493 FV</v>
          </cell>
          <cell r="F2835" t="str">
            <v xml:space="preserve">NOAH/VOXY VAN TR60/YR70 YR90 (01-)</v>
          </cell>
          <cell r="G2835" t="str">
            <v>TOYOTA</v>
          </cell>
          <cell r="H2835" t="str">
            <v xml:space="preserve">ZHEJIANG DAKE SAFETY GLASS CO.,LTD</v>
          </cell>
          <cell r="I2835" t="str">
            <v>AUTOGLASS</v>
          </cell>
          <cell r="J2835" t="str">
            <v>AUTOGLASS</v>
          </cell>
          <cell r="K2835">
            <v>1.5</v>
          </cell>
          <cell r="L2835">
            <v>232.88</v>
          </cell>
          <cell r="M2835">
            <v>300</v>
          </cell>
        </row>
        <row r="2836">
          <cell r="A2836">
            <v>12894</v>
          </cell>
          <cell r="B2836" t="e">
            <v>#N/A</v>
          </cell>
          <cell r="C2836" t="str">
            <v xml:space="preserve">NOAH/VOXY VAN TR60/YR70 YR90 (01-) - LAMINATED FRONT WINDSCREEN (BROKEN)</v>
          </cell>
          <cell r="D2836" t="str">
            <v xml:space="preserve">YR90 LFW/X/B</v>
          </cell>
          <cell r="E2836" t="str">
            <v xml:space="preserve">1101493 LFW</v>
          </cell>
          <cell r="F2836" t="str">
            <v xml:space="preserve">TOYOTA NOAH/VOXY VAN (01-)</v>
          </cell>
          <cell r="G2836" t="str">
            <v>TOYOTA</v>
          </cell>
          <cell r="H2836" t="str">
            <v xml:space="preserve">ZHEJIANG DAKE SAFETY GLASS CO.,LTD</v>
          </cell>
          <cell r="I2836" t="str">
            <v>AUTOGLASS</v>
          </cell>
          <cell r="J2836" t="str">
            <v>AUTOGLASS</v>
          </cell>
          <cell r="K2836">
            <v>19.7</v>
          </cell>
          <cell r="L2836">
            <v>2918</v>
          </cell>
          <cell r="M2836">
            <v>4520</v>
          </cell>
        </row>
        <row r="2837">
          <cell r="A2837">
            <v>13487</v>
          </cell>
          <cell r="B2837">
            <v>13487</v>
          </cell>
          <cell r="C2837" t="str">
            <v xml:space="preserve">NOAH/VOXY VAN TR60/YR70 YR90 (01-) - REAR DOOR GLASS - RH</v>
          </cell>
          <cell r="D2837" t="str">
            <v xml:space="preserve">YR90 RD/RH</v>
          </cell>
          <cell r="E2837" t="str">
            <v xml:space="preserve">1101493 RD</v>
          </cell>
          <cell r="F2837" t="str">
            <v xml:space="preserve">NOAH/VOXY VAN TR60/YR70 YR90 (01-)</v>
          </cell>
          <cell r="G2837" t="str">
            <v>TOYOTA</v>
          </cell>
          <cell r="H2837" t="str">
            <v xml:space="preserve">ZHEJIANG DAKE SAFETY GLASS CO.,LTD</v>
          </cell>
          <cell r="I2837" t="str">
            <v>AUTOGLASS</v>
          </cell>
          <cell r="J2837" t="str">
            <v>AUTOGLASS</v>
          </cell>
          <cell r="K2837">
            <v>3.83</v>
          </cell>
          <cell r="L2837">
            <v>594.61</v>
          </cell>
          <cell r="M2837">
            <v>800</v>
          </cell>
        </row>
        <row r="2838">
          <cell r="A2838">
            <v>13486</v>
          </cell>
          <cell r="B2838">
            <v>13486</v>
          </cell>
          <cell r="C2838" t="str">
            <v xml:space="preserve">NOAH/VOXY VAN TR60/YR70 YR90 (01-) - REAR DOOR GLASS- LH</v>
          </cell>
          <cell r="D2838" t="str">
            <v xml:space="preserve">YR90 RD/LH</v>
          </cell>
          <cell r="E2838" t="str">
            <v xml:space="preserve">1101493 RD</v>
          </cell>
          <cell r="F2838" t="str">
            <v xml:space="preserve">NOAH/VOXY VAN TR60/YR70 YR90 (01-)</v>
          </cell>
          <cell r="G2838" t="str">
            <v>TOYOTA</v>
          </cell>
          <cell r="H2838" t="str">
            <v xml:space="preserve">ZHEJIANG DAKE SAFETY GLASS CO.,LTD</v>
          </cell>
          <cell r="I2838" t="str">
            <v>AUTOGLASS</v>
          </cell>
          <cell r="J2838" t="str">
            <v>AUTOGLASS</v>
          </cell>
          <cell r="K2838">
            <v>3.83</v>
          </cell>
          <cell r="L2838">
            <v>594.61</v>
          </cell>
          <cell r="M2838">
            <v>800</v>
          </cell>
        </row>
        <row r="2839">
          <cell r="A2839">
            <v>13488</v>
          </cell>
          <cell r="B2839">
            <v>13488</v>
          </cell>
          <cell r="C2839" t="str">
            <v xml:space="preserve">NOAH/VOXY VAN TR60/YR70 YR90 (01-) - REAR SIDE FIX WINDOW  - LH</v>
          </cell>
          <cell r="D2839" t="str">
            <v xml:space="preserve">YR90 SW/LH/HX</v>
          </cell>
          <cell r="E2839" t="str">
            <v xml:space="preserve">1101493 SW</v>
          </cell>
          <cell r="F2839" t="str">
            <v xml:space="preserve">NOAH/VOXY VAN TR60/YR70 YR90 (01-)</v>
          </cell>
          <cell r="G2839" t="str">
            <v>TOYOTA</v>
          </cell>
          <cell r="H2839" t="str">
            <v xml:space="preserve">ZHEJIANG DAKE SAFETY GLASS CO.,LTD</v>
          </cell>
          <cell r="I2839" t="str">
            <v>AUTOGLASS</v>
          </cell>
          <cell r="J2839" t="str">
            <v>AUTOGLASS</v>
          </cell>
          <cell r="K2839">
            <v>4</v>
          </cell>
          <cell r="L2839">
            <v>621</v>
          </cell>
          <cell r="M2839">
            <v>800</v>
          </cell>
        </row>
        <row r="2840">
          <cell r="A2840">
            <v>13489</v>
          </cell>
          <cell r="B2840">
            <v>13489</v>
          </cell>
          <cell r="C2840" t="str">
            <v xml:space="preserve">NOAH/VOXY VAN TR60/YR70 YR90 (01-) - REAR SIDE FIX WINDOW - RH</v>
          </cell>
          <cell r="D2840" t="str">
            <v xml:space="preserve">YR90 SW/RH/HX</v>
          </cell>
          <cell r="E2840" t="str">
            <v xml:space="preserve">1101493 SW</v>
          </cell>
          <cell r="F2840" t="str">
            <v xml:space="preserve">NOAH/VOXY VAN TR60/YR70 YR90 (01-)</v>
          </cell>
          <cell r="G2840" t="str">
            <v>TOYOTA</v>
          </cell>
          <cell r="H2840" t="str">
            <v xml:space="preserve">ZHEJIANG DAKE SAFETY GLASS CO.,LTD</v>
          </cell>
          <cell r="I2840" t="str">
            <v>AUTOGLASS</v>
          </cell>
          <cell r="J2840" t="str">
            <v>AUTOGLASS</v>
          </cell>
          <cell r="K2840">
            <v>4</v>
          </cell>
          <cell r="L2840">
            <v>621</v>
          </cell>
          <cell r="M2840">
            <v>800</v>
          </cell>
        </row>
        <row r="2841">
          <cell r="A2841">
            <v>12324</v>
          </cell>
          <cell r="B2841" t="e">
            <v>#N/A</v>
          </cell>
          <cell r="C2841" t="str">
            <v xml:space="preserve">NZE 141 (07-11), VITZ (05-), ALLION (01), RAV4 (05) - FOG LAMP (BROKEN) - LH</v>
          </cell>
          <cell r="D2841" t="str">
            <v>NZE/VITZ/RAV4/ALLION-FLA-LH</v>
          </cell>
          <cell r="E2841" t="str">
            <v>TY01-3204</v>
          </cell>
          <cell r="F2841" t="str">
            <v xml:space="preserve">ALLION (01-04)</v>
          </cell>
          <cell r="G2841" t="str">
            <v>TOYOTA</v>
          </cell>
          <cell r="I2841" t="str">
            <v xml:space="preserve">FOG LAMP</v>
          </cell>
          <cell r="J2841" t="str">
            <v xml:space="preserve">FOG LAMP</v>
          </cell>
          <cell r="K2841">
            <v>2.6</v>
          </cell>
          <cell r="L2841">
            <v>388</v>
          </cell>
          <cell r="M2841">
            <v>600</v>
          </cell>
        </row>
        <row r="2842">
          <cell r="A2842">
            <v>12323</v>
          </cell>
          <cell r="B2842" t="e">
            <v>#N/A</v>
          </cell>
          <cell r="C2842" t="str">
            <v xml:space="preserve">NZE 141 (07-11), VITZ (05-), ALLION (01), RAV4 (05) - FOG LAMP (BROKEN) - RH</v>
          </cell>
          <cell r="D2842" t="str">
            <v>NZE/VITZ/RAV4/ALLION-FLA-RH</v>
          </cell>
          <cell r="E2842" t="str">
            <v>TY01-3204</v>
          </cell>
          <cell r="G2842" t="str">
            <v>TOYOTA</v>
          </cell>
          <cell r="I2842" t="str">
            <v xml:space="preserve">FOG LAMP</v>
          </cell>
          <cell r="J2842" t="str">
            <v xml:space="preserve">FOG LAMP</v>
          </cell>
          <cell r="K2842">
            <v>2.6</v>
          </cell>
          <cell r="L2842">
            <v>388</v>
          </cell>
          <cell r="M2842">
            <v>600</v>
          </cell>
        </row>
        <row r="2843">
          <cell r="A2843">
            <v>12595</v>
          </cell>
          <cell r="B2843">
            <v>12595</v>
          </cell>
          <cell r="C2843" t="str">
            <v xml:space="preserve">PASSO (04-10) HEAD LAMP (211-1133) - LH</v>
          </cell>
          <cell r="D2843" t="str">
            <v>PASSO/04-HLA-LH</v>
          </cell>
          <cell r="E2843" t="str">
            <v>TY51-0101</v>
          </cell>
          <cell r="F2843" t="str">
            <v xml:space="preserve">PASSO (04-10)</v>
          </cell>
          <cell r="G2843" t="str">
            <v>TOYOTA</v>
          </cell>
          <cell r="H2843" t="str">
            <v xml:space="preserve">ANCHUI TINCAI SILK CO. LTD</v>
          </cell>
          <cell r="I2843" t="str">
            <v xml:space="preserve">HEAD LAMP</v>
          </cell>
          <cell r="J2843" t="str">
            <v xml:space="preserve">HEAD LAMP</v>
          </cell>
          <cell r="K2843">
            <v>160</v>
          </cell>
          <cell r="L2843">
            <v>3864</v>
          </cell>
          <cell r="M2843">
            <v>4500</v>
          </cell>
        </row>
        <row r="2844">
          <cell r="A2844">
            <v>12594</v>
          </cell>
          <cell r="B2844">
            <v>12594</v>
          </cell>
          <cell r="C2844" t="str">
            <v xml:space="preserve">PASSO (04-10) HEAD LAMP (211-1133) - RH</v>
          </cell>
          <cell r="D2844" t="str">
            <v>PASSO/04-HLA-RH</v>
          </cell>
          <cell r="E2844" t="str">
            <v>TY51-0101</v>
          </cell>
          <cell r="F2844" t="str">
            <v xml:space="preserve">PASSO (04-10)</v>
          </cell>
          <cell r="G2844" t="str">
            <v>TOYOTA</v>
          </cell>
          <cell r="H2844" t="str">
            <v xml:space="preserve">ANCHUI TINCAI SILK CO. LTD</v>
          </cell>
          <cell r="I2844" t="str">
            <v xml:space="preserve">HEAD LAMP</v>
          </cell>
          <cell r="J2844" t="str">
            <v xml:space="preserve">HEAD LAMP</v>
          </cell>
          <cell r="K2844">
            <v>160</v>
          </cell>
          <cell r="L2844">
            <v>3864</v>
          </cell>
          <cell r="M2844">
            <v>4500</v>
          </cell>
        </row>
        <row r="2845">
          <cell r="A2845">
            <v>10351</v>
          </cell>
          <cell r="B2845" t="e">
            <v>#N/A</v>
          </cell>
          <cell r="C2845" t="str">
            <v xml:space="preserve">PLATZ (01-02) - FRONT BUMPER</v>
          </cell>
          <cell r="D2845" t="str">
            <v>PLATZ/01-BPRF</v>
          </cell>
          <cell r="G2845" t="str">
            <v>TOYOTA</v>
          </cell>
          <cell r="I2845" t="str">
            <v>BUMPER</v>
          </cell>
          <cell r="J2845" t="str">
            <v>BUMPER</v>
          </cell>
          <cell r="K2845">
            <v>26.98</v>
          </cell>
          <cell r="L2845">
            <v>4217</v>
          </cell>
          <cell r="M2845">
            <v>6540</v>
          </cell>
        </row>
        <row r="2846">
          <cell r="A2846">
            <v>10347</v>
          </cell>
          <cell r="B2846">
            <v>10347</v>
          </cell>
          <cell r="C2846" t="str">
            <v xml:space="preserve">PLATZ (01-02) - HEAD LAMP - LH</v>
          </cell>
          <cell r="D2846" t="str">
            <v>PLATZ/01-HLA-LH</v>
          </cell>
          <cell r="E2846" t="str">
            <v>TY19-0101</v>
          </cell>
          <cell r="G2846" t="str">
            <v>TOYOTA</v>
          </cell>
          <cell r="H2846" t="str">
            <v xml:space="preserve">ANCHUI TINCAI SILK CO. LTD</v>
          </cell>
          <cell r="I2846" t="str">
            <v xml:space="preserve">HEAD LAMP</v>
          </cell>
          <cell r="J2846" t="str">
            <v xml:space="preserve">HEAD LAMP</v>
          </cell>
          <cell r="K2846">
            <v>105</v>
          </cell>
          <cell r="L2846">
            <v>2856</v>
          </cell>
          <cell r="M2846">
            <v>4280</v>
          </cell>
        </row>
        <row r="2847">
          <cell r="A2847">
            <v>10348</v>
          </cell>
          <cell r="B2847">
            <v>10348</v>
          </cell>
          <cell r="C2847" t="str">
            <v xml:space="preserve">PLATZ (01-02) - HEAD LAMP - RH</v>
          </cell>
          <cell r="D2847" t="str">
            <v>PLATZ/01-HLA-RH</v>
          </cell>
          <cell r="E2847" t="str">
            <v>TY19-0101</v>
          </cell>
          <cell r="G2847" t="str">
            <v>TOYOTA</v>
          </cell>
          <cell r="H2847" t="str">
            <v xml:space="preserve">ANCHUI TINCAI SILK CO. LTD</v>
          </cell>
          <cell r="I2847" t="str">
            <v xml:space="preserve">HEAD LAMP</v>
          </cell>
          <cell r="J2847" t="str">
            <v xml:space="preserve">HEAD LAMP</v>
          </cell>
          <cell r="K2847">
            <v>105</v>
          </cell>
          <cell r="L2847">
            <v>2856</v>
          </cell>
          <cell r="M2847">
            <v>4280</v>
          </cell>
        </row>
        <row r="2848">
          <cell r="A2848">
            <v>10352</v>
          </cell>
          <cell r="B2848">
            <v>10352</v>
          </cell>
          <cell r="C2848" t="str">
            <v xml:space="preserve">PLATZ (01-02) - REAR BUMPER</v>
          </cell>
          <cell r="D2848" t="str">
            <v>PLATZ/01-RBPR</v>
          </cell>
          <cell r="G2848" t="str">
            <v>TOYOTA</v>
          </cell>
          <cell r="I2848" t="str">
            <v>BUMPER</v>
          </cell>
          <cell r="J2848" t="str">
            <v>BUMPER</v>
          </cell>
          <cell r="K2848">
            <v>25.98</v>
          </cell>
          <cell r="L2848">
            <v>4061</v>
          </cell>
          <cell r="M2848">
            <v>6290</v>
          </cell>
        </row>
        <row r="2849">
          <cell r="A2849">
            <v>10350</v>
          </cell>
          <cell r="B2849">
            <v>10350</v>
          </cell>
          <cell r="C2849" t="str">
            <v xml:space="preserve">PLATZ (01-02) - SIDE MIRROR (MANUAL) - LH</v>
          </cell>
          <cell r="D2849" t="str">
            <v>PLATZ/01-SMM-LH</v>
          </cell>
          <cell r="E2849" t="str">
            <v>H-0057</v>
          </cell>
          <cell r="G2849" t="str">
            <v>TOYOTA</v>
          </cell>
          <cell r="H2849" t="str">
            <v xml:space="preserve">RUIAN MEILIHUA CAR MIRROR CO.,LTD</v>
          </cell>
          <cell r="I2849" t="str">
            <v xml:space="preserve">SIDE MIRROR</v>
          </cell>
          <cell r="J2849" t="str">
            <v xml:space="preserve">SIDE MIRROR</v>
          </cell>
          <cell r="K2849">
            <v>20</v>
          </cell>
          <cell r="L2849">
            <v>450</v>
          </cell>
          <cell r="M2849">
            <v>700</v>
          </cell>
        </row>
        <row r="2850">
          <cell r="A2850">
            <v>10349</v>
          </cell>
          <cell r="B2850">
            <v>10349</v>
          </cell>
          <cell r="C2850" t="str">
            <v xml:space="preserve">PLATZ (01-02) - SIDE MIRROR (MANUAL) - RH</v>
          </cell>
          <cell r="D2850" t="str">
            <v>PLATZ/01-SMM-RH</v>
          </cell>
          <cell r="E2850" t="str">
            <v>H-0055</v>
          </cell>
          <cell r="G2850" t="str">
            <v>TOYOTA</v>
          </cell>
          <cell r="H2850" t="str">
            <v xml:space="preserve">RUIAN MEILIHUA CAR MIRROR CO.,LTD</v>
          </cell>
          <cell r="I2850" t="str">
            <v xml:space="preserve">SIDE MIRROR</v>
          </cell>
          <cell r="J2850" t="str">
            <v xml:space="preserve">SIDE MIRROR</v>
          </cell>
          <cell r="K2850">
            <v>20</v>
          </cell>
          <cell r="L2850">
            <v>450</v>
          </cell>
          <cell r="M2850">
            <v>700</v>
          </cell>
        </row>
        <row r="2851">
          <cell r="A2851">
            <v>11432</v>
          </cell>
          <cell r="B2851">
            <v>11432</v>
          </cell>
          <cell r="C2851" t="str">
            <v xml:space="preserve">PLATZ (01-02) - TAIL LAMP - LH</v>
          </cell>
          <cell r="D2851" t="str">
            <v>PLATZ/01-TLA-LH</v>
          </cell>
          <cell r="E2851" t="str">
            <v>TY19-0102</v>
          </cell>
          <cell r="G2851" t="str">
            <v>TOYOTA</v>
          </cell>
          <cell r="H2851" t="str">
            <v xml:space="preserve">ANCHUI TINCAI SILK CO. LTD</v>
          </cell>
          <cell r="I2851" t="str">
            <v xml:space="preserve">TAIL LAMP</v>
          </cell>
          <cell r="J2851" t="str">
            <v xml:space="preserve">TAIL LAMP</v>
          </cell>
          <cell r="K2851">
            <v>80</v>
          </cell>
          <cell r="L2851">
            <v>2040</v>
          </cell>
          <cell r="M2851">
            <v>3100</v>
          </cell>
        </row>
        <row r="2852">
          <cell r="A2852">
            <v>11600</v>
          </cell>
          <cell r="B2852">
            <v>11600</v>
          </cell>
          <cell r="C2852" t="str">
            <v xml:space="preserve">PLATZ (01-02) - TAIL LAMP - RH</v>
          </cell>
          <cell r="D2852" t="str">
            <v>PLATZ/01-TLA-RH</v>
          </cell>
          <cell r="E2852" t="str">
            <v>TY19-0102</v>
          </cell>
          <cell r="G2852" t="str">
            <v>TOYOTA</v>
          </cell>
          <cell r="H2852" t="str">
            <v xml:space="preserve">ANCHUI TINCAI SILK CO. LTD</v>
          </cell>
          <cell r="I2852" t="str">
            <v xml:space="preserve">TAIL LAMP</v>
          </cell>
          <cell r="J2852" t="str">
            <v xml:space="preserve">TAIL LAMP</v>
          </cell>
          <cell r="K2852">
            <v>80</v>
          </cell>
          <cell r="L2852">
            <v>2040</v>
          </cell>
          <cell r="M2852">
            <v>3100</v>
          </cell>
        </row>
        <row r="2853">
          <cell r="A2853">
            <v>12764</v>
          </cell>
          <cell r="B2853">
            <v>12764</v>
          </cell>
          <cell r="C2853" t="str">
            <v xml:space="preserve">PLATZ (01-04) - FRONT INNER FENDER - LH</v>
          </cell>
          <cell r="D2853" t="str">
            <v>PLATZ-IFF-LH</v>
          </cell>
          <cell r="E2853" t="str">
            <v>53876-52012</v>
          </cell>
          <cell r="F2853" t="str">
            <v xml:space="preserve">PLATZ (01-04)</v>
          </cell>
          <cell r="G2853" t="str">
            <v>TOYOTA</v>
          </cell>
          <cell r="H2853" t="str">
            <v xml:space="preserve">ANCHUI TINCAI SILK CO. LTD</v>
          </cell>
          <cell r="I2853" t="str">
            <v>FENDERS</v>
          </cell>
          <cell r="J2853" t="str">
            <v>FENDERS</v>
          </cell>
          <cell r="K2853">
            <v>1.69</v>
          </cell>
          <cell r="L2853">
            <v>264</v>
          </cell>
          <cell r="M2853">
            <v>410</v>
          </cell>
        </row>
        <row r="2854">
          <cell r="A2854">
            <v>12763</v>
          </cell>
          <cell r="B2854">
            <v>12763</v>
          </cell>
          <cell r="C2854" t="str">
            <v xml:space="preserve">PLATZ (01-04) - FRONT INNER FENDER - RH</v>
          </cell>
          <cell r="D2854" t="str">
            <v>PLATZ-IFF-RH</v>
          </cell>
          <cell r="E2854" t="str">
            <v>53875-52012</v>
          </cell>
          <cell r="F2854" t="str">
            <v xml:space="preserve">PLATZ (01-04)</v>
          </cell>
          <cell r="G2854" t="str">
            <v>TOYOTA</v>
          </cell>
          <cell r="H2854" t="str">
            <v xml:space="preserve">ANCHUI TINCAI SILK CO. LTD</v>
          </cell>
          <cell r="I2854" t="str">
            <v>FENDERS</v>
          </cell>
          <cell r="J2854" t="str">
            <v>FENDERS</v>
          </cell>
          <cell r="K2854">
            <v>11</v>
          </cell>
          <cell r="L2854">
            <v>248</v>
          </cell>
          <cell r="M2854">
            <v>380</v>
          </cell>
        </row>
        <row r="2855">
          <cell r="A2855">
            <v>13583</v>
          </cell>
          <cell r="B2855">
            <v>13583</v>
          </cell>
          <cell r="C2855" t="str">
            <v xml:space="preserve">PLATZ (03-05) - FOG LAMP - LH</v>
          </cell>
          <cell r="D2855" t="str">
            <v>PLATZ/01-FLA-LH</v>
          </cell>
          <cell r="E2855" t="str">
            <v>TY19-0204</v>
          </cell>
          <cell r="G2855" t="str">
            <v>TOYOTA</v>
          </cell>
          <cell r="H2855" t="str">
            <v xml:space="preserve">ANCHUI TINCAI SILK CO. LTD</v>
          </cell>
          <cell r="I2855" t="str">
            <v xml:space="preserve">FOG LAMP</v>
          </cell>
          <cell r="J2855" t="str">
            <v xml:space="preserve">FOG LAMP</v>
          </cell>
          <cell r="K2855">
            <v>18</v>
          </cell>
          <cell r="L2855">
            <v>405</v>
          </cell>
          <cell r="M2855">
            <v>630</v>
          </cell>
        </row>
        <row r="2856">
          <cell r="A2856">
            <v>13582</v>
          </cell>
          <cell r="B2856">
            <v>13582</v>
          </cell>
          <cell r="C2856" t="str">
            <v xml:space="preserve">PLATZ (03-05) - FOG LAMP - RH</v>
          </cell>
          <cell r="D2856" t="str">
            <v>PLATZ/01-FLA-RH</v>
          </cell>
          <cell r="E2856" t="str">
            <v>TY19-0204</v>
          </cell>
          <cell r="G2856" t="str">
            <v>TOYOTA</v>
          </cell>
          <cell r="H2856" t="str">
            <v xml:space="preserve">ANCHUI TINCAI SILK CO. LTD</v>
          </cell>
          <cell r="I2856" t="str">
            <v xml:space="preserve">FOG LAMP</v>
          </cell>
          <cell r="J2856" t="str">
            <v xml:space="preserve">FOG LAMP</v>
          </cell>
          <cell r="K2856">
            <v>18</v>
          </cell>
          <cell r="L2856">
            <v>405</v>
          </cell>
          <cell r="M2856">
            <v>630</v>
          </cell>
        </row>
        <row r="2857">
          <cell r="A2857">
            <v>13585</v>
          </cell>
          <cell r="B2857">
            <v>13585</v>
          </cell>
          <cell r="C2857" t="str">
            <v xml:space="preserve">PLATZ (03-05) - FOG LAMP COVER - LH</v>
          </cell>
          <cell r="D2857" t="str">
            <v>PLATZ/01-FLAC-LH</v>
          </cell>
          <cell r="E2857" t="str">
            <v>TY19-0204-1</v>
          </cell>
          <cell r="G2857" t="str">
            <v>TOYOTA</v>
          </cell>
          <cell r="H2857" t="str">
            <v xml:space="preserve">ANCHUI TINCAI SILK CO. LTD</v>
          </cell>
          <cell r="I2857" t="str">
            <v xml:space="preserve">FOG LAMP</v>
          </cell>
          <cell r="J2857" t="str">
            <v xml:space="preserve">FOG LAMP</v>
          </cell>
          <cell r="K2857">
            <v>8</v>
          </cell>
          <cell r="L2857">
            <v>180</v>
          </cell>
          <cell r="M2857">
            <v>280</v>
          </cell>
        </row>
        <row r="2858">
          <cell r="A2858">
            <v>13584</v>
          </cell>
          <cell r="B2858">
            <v>13584</v>
          </cell>
          <cell r="C2858" t="str">
            <v xml:space="preserve">PLATZ (03-05) - FOG LAMP COVER - RH</v>
          </cell>
          <cell r="D2858" t="str">
            <v>PLATZ/01-FLAC-RH</v>
          </cell>
          <cell r="E2858" t="str">
            <v>TY19-0204-1</v>
          </cell>
          <cell r="G2858" t="str">
            <v>TOYOTA</v>
          </cell>
          <cell r="H2858" t="str">
            <v xml:space="preserve">ANCHUI TINCAI SILK CO. LTD</v>
          </cell>
          <cell r="I2858" t="str">
            <v xml:space="preserve">FOG LAMP</v>
          </cell>
          <cell r="J2858" t="str">
            <v xml:space="preserve">FOG LAMP</v>
          </cell>
          <cell r="K2858">
            <v>8</v>
          </cell>
          <cell r="L2858">
            <v>180</v>
          </cell>
          <cell r="M2858">
            <v>280</v>
          </cell>
        </row>
        <row r="2859">
          <cell r="A2859">
            <v>10354</v>
          </cell>
          <cell r="B2859">
            <v>10354</v>
          </cell>
          <cell r="C2859" t="str">
            <v xml:space="preserve">PLATZ (03-05) - HEAD LAMP - LH</v>
          </cell>
          <cell r="D2859" t="str">
            <v>PLATZ/03-HLA-LH</v>
          </cell>
          <cell r="E2859" t="str">
            <v>TY19-0201</v>
          </cell>
          <cell r="G2859" t="str">
            <v>TOYOTA</v>
          </cell>
          <cell r="H2859" t="str">
            <v xml:space="preserve">ANCHUI TINCAI SILK CO. LTD</v>
          </cell>
          <cell r="I2859" t="str">
            <v xml:space="preserve">HEAD LAMP</v>
          </cell>
          <cell r="J2859" t="str">
            <v xml:space="preserve">HEAD LAMP</v>
          </cell>
          <cell r="K2859">
            <v>120</v>
          </cell>
          <cell r="L2859">
            <v>2790</v>
          </cell>
          <cell r="M2859">
            <v>4320</v>
          </cell>
        </row>
        <row r="2860">
          <cell r="A2860">
            <v>10353</v>
          </cell>
          <cell r="B2860">
            <v>10353</v>
          </cell>
          <cell r="C2860" t="str">
            <v xml:space="preserve">PLATZ (03-05) - HEAD LAMP - RH</v>
          </cell>
          <cell r="D2860" t="str">
            <v>PLATZ/03-HLA-RH</v>
          </cell>
          <cell r="E2860" t="str">
            <v>TY19-0201</v>
          </cell>
          <cell r="G2860" t="str">
            <v>TOYOTA</v>
          </cell>
          <cell r="H2860" t="str">
            <v xml:space="preserve">ANCHUI TINCAI SILK CO. LTD</v>
          </cell>
          <cell r="I2860" t="str">
            <v xml:space="preserve">HEAD LAMP</v>
          </cell>
          <cell r="J2860" t="str">
            <v xml:space="preserve">HEAD LAMP</v>
          </cell>
          <cell r="K2860">
            <v>120</v>
          </cell>
          <cell r="L2860">
            <v>2790</v>
          </cell>
          <cell r="M2860">
            <v>4320</v>
          </cell>
        </row>
        <row r="2861">
          <cell r="A2861">
            <v>10356</v>
          </cell>
          <cell r="B2861">
            <v>10356</v>
          </cell>
          <cell r="C2861" t="str">
            <v xml:space="preserve">PLATZ (03-05) - TAIL LAMP - LH</v>
          </cell>
          <cell r="D2861" t="str">
            <v>PLATZ/03-TLA-LH</v>
          </cell>
          <cell r="E2861" t="str">
            <v>TY19-0202</v>
          </cell>
          <cell r="G2861" t="str">
            <v>TOYOTA</v>
          </cell>
          <cell r="H2861" t="str">
            <v xml:space="preserve">ANCHUI TINCAI SILK CO. LTD</v>
          </cell>
          <cell r="I2861" t="str">
            <v xml:space="preserve">TAIL LAMP</v>
          </cell>
          <cell r="J2861" t="str">
            <v xml:space="preserve">TAIL LAMP</v>
          </cell>
          <cell r="K2861">
            <v>80</v>
          </cell>
          <cell r="L2861">
            <v>1860</v>
          </cell>
          <cell r="M2861">
            <v>2880</v>
          </cell>
        </row>
        <row r="2862">
          <cell r="A2862">
            <v>10355</v>
          </cell>
          <cell r="B2862">
            <v>10355</v>
          </cell>
          <cell r="C2862" t="str">
            <v xml:space="preserve">PLATZ (03-05) - TAIL LAMP - RH</v>
          </cell>
          <cell r="D2862" t="str">
            <v>PLATZ/03-TLA-RH</v>
          </cell>
          <cell r="E2862" t="str">
            <v>TY19-0202</v>
          </cell>
          <cell r="G2862" t="str">
            <v>TOYOTA</v>
          </cell>
          <cell r="H2862" t="str">
            <v xml:space="preserve">ANCHUI TINCAI SILK CO. LTD</v>
          </cell>
          <cell r="I2862" t="str">
            <v xml:space="preserve">TAIL LAMP</v>
          </cell>
          <cell r="J2862" t="str">
            <v xml:space="preserve">TAIL LAMP</v>
          </cell>
          <cell r="K2862">
            <v>80</v>
          </cell>
          <cell r="L2862">
            <v>1860</v>
          </cell>
          <cell r="M2862">
            <v>2880</v>
          </cell>
        </row>
        <row r="2863">
          <cell r="A2863">
            <v>12994</v>
          </cell>
          <cell r="B2863" t="e">
            <v>#N/A</v>
          </cell>
          <cell r="C2863" t="str">
            <v xml:space="preserve">PLATZ (03-05)(BROKEN) - HEAD LAMP - LH</v>
          </cell>
          <cell r="D2863" t="str">
            <v>PLATZ/03-HLA-LH</v>
          </cell>
          <cell r="E2863" t="str">
            <v>TY19-0201</v>
          </cell>
          <cell r="G2863" t="str">
            <v>TOYOTA</v>
          </cell>
          <cell r="H2863" t="str">
            <v xml:space="preserve">ANCHUI TINCAI SILK CO. LTD</v>
          </cell>
          <cell r="I2863" t="str">
            <v xml:space="preserve">HEAD LAMP</v>
          </cell>
          <cell r="J2863" t="str">
            <v xml:space="preserve">HEAD LAMP</v>
          </cell>
          <cell r="K2863">
            <v>22</v>
          </cell>
          <cell r="L2863">
            <v>3286</v>
          </cell>
          <cell r="M2863">
            <v>5090</v>
          </cell>
        </row>
        <row r="2864">
          <cell r="A2864">
            <v>12021</v>
          </cell>
          <cell r="B2864">
            <v>12021</v>
          </cell>
          <cell r="C2864" t="str">
            <v xml:space="preserve">PLATZ/ECHO 4D SEDAN (99-) - REAR QUARTER GLASS - LH</v>
          </cell>
          <cell r="D2864" t="str">
            <v xml:space="preserve">LK10-4D RQ/LH</v>
          </cell>
          <cell r="E2864" t="str">
            <v xml:space="preserve">110703 RQ</v>
          </cell>
          <cell r="F2864" t="str">
            <v xml:space="preserve">TOYOTA PLATZ/ECHO 4D SEDAN (99-)</v>
          </cell>
          <cell r="G2864" t="str">
            <v>TOYOTA</v>
          </cell>
          <cell r="H2864" t="str">
            <v xml:space="preserve">ZHEJIANG DAKE SAFETY GLASS CO.,LTD</v>
          </cell>
          <cell r="I2864" t="str">
            <v>AUTOGLASS</v>
          </cell>
          <cell r="J2864" t="str">
            <v>AUTOGLASS</v>
          </cell>
          <cell r="K2864">
            <v>1.5</v>
          </cell>
          <cell r="L2864">
            <v>232.88</v>
          </cell>
          <cell r="M2864">
            <v>300</v>
          </cell>
        </row>
        <row r="2865">
          <cell r="A2865">
            <v>12811</v>
          </cell>
          <cell r="B2865">
            <v>12811</v>
          </cell>
          <cell r="C2865" t="str">
            <v xml:space="preserve">PLATZ/ECHO 4D SEDAN (99-) - REAR WINDSCREEN</v>
          </cell>
          <cell r="D2865" t="str">
            <v>LK10-RW/X</v>
          </cell>
          <cell r="E2865" t="str">
            <v>TY0186-RW02</v>
          </cell>
          <cell r="F2865" t="str">
            <v xml:space="preserve">TOYOTA VITZ/YARIS 5D HBK,PLATZ/ECHO 4D SEDAN (99-)</v>
          </cell>
          <cell r="G2865" t="str">
            <v>TOYOTA</v>
          </cell>
          <cell r="H2865" t="str">
            <v xml:space="preserve">ZHEJIANG DAKE SAFETY GLASS CO.,LTD</v>
          </cell>
          <cell r="I2865" t="str">
            <v>AUTOGLASS</v>
          </cell>
          <cell r="J2865" t="str">
            <v>AUTOGLASS</v>
          </cell>
          <cell r="K2865">
            <v>8.83</v>
          </cell>
          <cell r="L2865">
            <v>1</v>
          </cell>
          <cell r="M2865">
            <v>1800</v>
          </cell>
        </row>
        <row r="2866">
          <cell r="A2866">
            <v>14009</v>
          </cell>
          <cell r="B2866">
            <v>14009</v>
          </cell>
          <cell r="C2866" t="str">
            <v xml:space="preserve">PREMIO (03-06) - TAIL LENS (20-442-00) - LH</v>
          </cell>
          <cell r="D2866" t="str">
            <v>PREMIO/03-TLS-LH</v>
          </cell>
          <cell r="E2866" t="str">
            <v>TY03-1702B-00</v>
          </cell>
          <cell r="F2866" t="str">
            <v xml:space="preserve">PREMIO (03-06)</v>
          </cell>
          <cell r="G2866" t="str">
            <v>TOYOTA</v>
          </cell>
          <cell r="H2866" t="str">
            <v xml:space="preserve">ANHUI TINCAI SILK CO. LTD</v>
          </cell>
          <cell r="I2866" t="str">
            <v>LENS</v>
          </cell>
          <cell r="J2866" t="str">
            <v>LENS</v>
          </cell>
          <cell r="K2866">
            <v>22</v>
          </cell>
          <cell r="L2866">
            <v>561</v>
          </cell>
          <cell r="M2866">
            <v>840</v>
          </cell>
        </row>
        <row r="2867">
          <cell r="A2867">
            <v>14008</v>
          </cell>
          <cell r="B2867">
            <v>14008</v>
          </cell>
          <cell r="C2867" t="str">
            <v xml:space="preserve">PREMIO (03-06) - TAIL LENS (20-442-00) - RH</v>
          </cell>
          <cell r="D2867" t="str">
            <v>PREMIO/03-TLS-RH</v>
          </cell>
          <cell r="E2867" t="str">
            <v>TY03-1702B-00</v>
          </cell>
          <cell r="F2867" t="str">
            <v xml:space="preserve">PREMIO (03-06)</v>
          </cell>
          <cell r="G2867" t="str">
            <v>TOYOTA</v>
          </cell>
          <cell r="H2867" t="str">
            <v xml:space="preserve">ANHUI TINCAI SILK CO. LTD</v>
          </cell>
          <cell r="I2867" t="str">
            <v>LENS</v>
          </cell>
          <cell r="J2867" t="str">
            <v>LENS</v>
          </cell>
          <cell r="K2867">
            <v>22</v>
          </cell>
          <cell r="L2867">
            <v>561</v>
          </cell>
          <cell r="M2867">
            <v>840</v>
          </cell>
        </row>
        <row r="2868">
          <cell r="A2868">
            <v>10507</v>
          </cell>
          <cell r="B2868">
            <v>10507</v>
          </cell>
          <cell r="C2868" t="str">
            <v xml:space="preserve">PREMIO NZT240 (01-02) - FOG LAMP - LH</v>
          </cell>
          <cell r="D2868" t="str">
            <v>PREMIO/01-FLA-LH</v>
          </cell>
          <cell r="E2868" t="str">
            <v>TY03-1704</v>
          </cell>
          <cell r="G2868" t="str">
            <v>TOYOTA</v>
          </cell>
          <cell r="H2868" t="str">
            <v xml:space="preserve">ANCHUI TINCAI SILK CO. LTD</v>
          </cell>
          <cell r="I2868" t="str">
            <v xml:space="preserve">FOG LAMP</v>
          </cell>
          <cell r="J2868" t="str">
            <v xml:space="preserve">FOG LAMP</v>
          </cell>
          <cell r="K2868">
            <v>25</v>
          </cell>
          <cell r="L2868">
            <v>635.70000000000005</v>
          </cell>
          <cell r="M2868">
            <v>960</v>
          </cell>
        </row>
        <row r="2869">
          <cell r="A2869">
            <v>10506</v>
          </cell>
          <cell r="B2869">
            <v>10506</v>
          </cell>
          <cell r="C2869" t="str">
            <v xml:space="preserve">PREMIO NZT240 (01-02) - FOG LAMP - RH</v>
          </cell>
          <cell r="D2869" t="str">
            <v>PREMIO/01-FLA-RH</v>
          </cell>
          <cell r="E2869" t="str">
            <v>TY03-1704</v>
          </cell>
          <cell r="G2869" t="str">
            <v>TOYOTA</v>
          </cell>
          <cell r="H2869" t="str">
            <v xml:space="preserve">ANCHUI TINCAI SILK CO. LTD</v>
          </cell>
          <cell r="I2869" t="str">
            <v xml:space="preserve">FOG LAMP</v>
          </cell>
          <cell r="J2869" t="str">
            <v xml:space="preserve">FOG LAMP</v>
          </cell>
          <cell r="K2869">
            <v>25</v>
          </cell>
          <cell r="L2869">
            <v>635.70000000000005</v>
          </cell>
          <cell r="M2869">
            <v>960</v>
          </cell>
        </row>
        <row r="2870">
          <cell r="A2870">
            <v>10511</v>
          </cell>
          <cell r="B2870">
            <v>10511</v>
          </cell>
          <cell r="C2870" t="str">
            <v xml:space="preserve">PREMIO NZT240 (01-02) - FRONT BUMPER</v>
          </cell>
          <cell r="D2870" t="str">
            <v>PREMIO/01-BPRF</v>
          </cell>
          <cell r="E2870" t="str">
            <v>TY03-1707</v>
          </cell>
          <cell r="G2870" t="str">
            <v>TOYOTA</v>
          </cell>
          <cell r="H2870" t="str">
            <v xml:space="preserve">ANCHUI TINCAI SILK CO. LTD</v>
          </cell>
          <cell r="I2870" t="str">
            <v>BUMPER</v>
          </cell>
          <cell r="J2870" t="str">
            <v>BUMPER</v>
          </cell>
          <cell r="K2870">
            <v>100</v>
          </cell>
          <cell r="L2870">
            <v>2542.8000000000002</v>
          </cell>
          <cell r="M2870">
            <v>4100</v>
          </cell>
        </row>
        <row r="2871">
          <cell r="A2871">
            <v>10510</v>
          </cell>
          <cell r="B2871">
            <v>10510</v>
          </cell>
          <cell r="C2871" t="str">
            <v xml:space="preserve">PREMIO NZT240 (01-02) - GRILL</v>
          </cell>
          <cell r="D2871" t="str">
            <v>PREMIO/01-GRILL</v>
          </cell>
          <cell r="E2871" t="str">
            <v>TY03-1711</v>
          </cell>
          <cell r="G2871" t="str">
            <v>TOYOTA</v>
          </cell>
          <cell r="H2871" t="str">
            <v xml:space="preserve">ANCHUI TINCAI SILK CO. LTD</v>
          </cell>
          <cell r="I2871" t="str">
            <v>GRILL</v>
          </cell>
          <cell r="J2871" t="str">
            <v>GRILL</v>
          </cell>
          <cell r="K2871">
            <v>62</v>
          </cell>
          <cell r="L2871">
            <v>1576.54</v>
          </cell>
          <cell r="M2871">
            <v>2400</v>
          </cell>
        </row>
        <row r="2872">
          <cell r="A2872">
            <v>12071</v>
          </cell>
          <cell r="B2872">
            <v>12071</v>
          </cell>
          <cell r="C2872" t="str">
            <v xml:space="preserve">PREMIO NZT240 (01-02) - HEAD LAMP (20-426) - LH</v>
          </cell>
          <cell r="D2872" t="str">
            <v>PREMIO/01-HLA-LH</v>
          </cell>
          <cell r="E2872" t="str">
            <v>TY03-1701B</v>
          </cell>
          <cell r="F2872" t="str">
            <v xml:space="preserve">PREMIO NZT240 - (01-02) </v>
          </cell>
          <cell r="G2872" t="str">
            <v>TOYOTA</v>
          </cell>
          <cell r="H2872" t="str">
            <v xml:space="preserve">ANCHUI TINCAI SILK CO. LTD</v>
          </cell>
          <cell r="I2872" t="str">
            <v xml:space="preserve">HEAD LAMP</v>
          </cell>
          <cell r="J2872" t="str">
            <v xml:space="preserve">HEAD LAMP</v>
          </cell>
          <cell r="K2872">
            <v>135</v>
          </cell>
          <cell r="L2872">
            <v>3443</v>
          </cell>
          <cell r="M2872">
            <v>4800</v>
          </cell>
        </row>
        <row r="2873">
          <cell r="A2873">
            <v>12070</v>
          </cell>
          <cell r="B2873">
            <v>12070</v>
          </cell>
          <cell r="C2873" t="str">
            <v xml:space="preserve">PREMIO NZT240 (01-02) - HEAD LAMP (20-426) - RH</v>
          </cell>
          <cell r="D2873" t="str">
            <v>PREMIO/01-HLA-RH</v>
          </cell>
          <cell r="E2873" t="str">
            <v>TY03-1701B</v>
          </cell>
          <cell r="F2873" t="str">
            <v xml:space="preserve">PREMIO NZT240 - (01-02) </v>
          </cell>
          <cell r="G2873" t="str">
            <v>TOYOTA</v>
          </cell>
          <cell r="H2873" t="str">
            <v xml:space="preserve">ANCHUI TINCAI SILK CO. LTD</v>
          </cell>
          <cell r="I2873" t="str">
            <v xml:space="preserve">HEAD LAMP</v>
          </cell>
          <cell r="J2873" t="str">
            <v xml:space="preserve">HEAD LAMP</v>
          </cell>
          <cell r="K2873">
            <v>135</v>
          </cell>
          <cell r="L2873">
            <v>3443</v>
          </cell>
          <cell r="M2873">
            <v>4800</v>
          </cell>
        </row>
        <row r="2874">
          <cell r="A2874">
            <v>10509</v>
          </cell>
          <cell r="B2874">
            <v>10509</v>
          </cell>
          <cell r="C2874" t="str">
            <v xml:space="preserve">PREMIO NZT240 (01-02) - TAIL LAMP LH</v>
          </cell>
          <cell r="D2874" t="str">
            <v>PREMIO/01-TLA-LH</v>
          </cell>
          <cell r="E2874" t="str">
            <v>TY03-1702</v>
          </cell>
          <cell r="G2874" t="str">
            <v>TOYOTA</v>
          </cell>
          <cell r="H2874" t="str">
            <v xml:space="preserve">ANCHUI TINCAI SILK CO. LTD</v>
          </cell>
          <cell r="I2874" t="str">
            <v xml:space="preserve">TAIL LAMP</v>
          </cell>
          <cell r="J2874" t="str">
            <v xml:space="preserve">TAIL LAMP</v>
          </cell>
          <cell r="K2874">
            <v>60</v>
          </cell>
          <cell r="L2874">
            <v>1530</v>
          </cell>
          <cell r="M2874">
            <v>2300</v>
          </cell>
        </row>
        <row r="2875">
          <cell r="A2875">
            <v>10508</v>
          </cell>
          <cell r="B2875">
            <v>10508</v>
          </cell>
          <cell r="C2875" t="str">
            <v xml:space="preserve">PREMIO NZT240 (01-02) - TAIL LAMP RH</v>
          </cell>
          <cell r="D2875" t="str">
            <v>PREMIO/01-TLA-RH</v>
          </cell>
          <cell r="E2875" t="str">
            <v>TY03-1702</v>
          </cell>
          <cell r="G2875" t="str">
            <v>TOYOTA</v>
          </cell>
          <cell r="H2875" t="str">
            <v xml:space="preserve">ANCHUI TINCAI SILK CO. LTD</v>
          </cell>
          <cell r="I2875" t="str">
            <v xml:space="preserve">TAIL LAMP</v>
          </cell>
          <cell r="J2875" t="str">
            <v xml:space="preserve">TAIL LAMP</v>
          </cell>
          <cell r="K2875">
            <v>60</v>
          </cell>
          <cell r="L2875">
            <v>1530</v>
          </cell>
          <cell r="M2875">
            <v>2300</v>
          </cell>
        </row>
        <row r="2876">
          <cell r="A2876">
            <v>12969</v>
          </cell>
          <cell r="B2876" t="e">
            <v>#N/A</v>
          </cell>
          <cell r="C2876" t="str">
            <v xml:space="preserve">PREMIO NZT240 (01-02) (BROKEN)- GRILL</v>
          </cell>
          <cell r="D2876" t="str">
            <v>PREMIO/01-GRILL</v>
          </cell>
          <cell r="E2876" t="str">
            <v>TY03-1711</v>
          </cell>
          <cell r="G2876" t="str">
            <v>TOYOTA</v>
          </cell>
          <cell r="H2876" t="str">
            <v xml:space="preserve">ANCHUI TINCAI SILK CO. LTD</v>
          </cell>
          <cell r="I2876" t="str">
            <v>GRILL</v>
          </cell>
          <cell r="J2876" t="str">
            <v>GRILL</v>
          </cell>
          <cell r="K2876">
            <v>10</v>
          </cell>
          <cell r="L2876">
            <v>137</v>
          </cell>
          <cell r="M2876">
            <v>210</v>
          </cell>
        </row>
        <row r="2877">
          <cell r="A2877">
            <v>11355</v>
          </cell>
          <cell r="B2877">
            <v>11355</v>
          </cell>
          <cell r="C2877" t="str">
            <v xml:space="preserve">PREMIO NZT240 (01-06) - HOOD MOULDING</v>
          </cell>
          <cell r="D2877" t="str">
            <v>PREMIO/01-HM</v>
          </cell>
          <cell r="E2877" t="str">
            <v>TY39-0115-1</v>
          </cell>
          <cell r="G2877" t="str">
            <v>TOYOTA</v>
          </cell>
          <cell r="H2877" t="str">
            <v xml:space="preserve">ANCHUI TINCAI SILK CO. LTD</v>
          </cell>
          <cell r="I2877" t="str">
            <v xml:space="preserve">CORNER PANELS &amp; DOOR GARNISH</v>
          </cell>
          <cell r="J2877" t="str">
            <v xml:space="preserve">CORNER PANELS &amp; DOOR GARNISH</v>
          </cell>
          <cell r="K2877">
            <v>9.3000000000000007</v>
          </cell>
          <cell r="L2877">
            <v>1454</v>
          </cell>
          <cell r="M2877">
            <v>2250</v>
          </cell>
        </row>
        <row r="2878">
          <cell r="A2878">
            <v>11779</v>
          </cell>
          <cell r="B2878">
            <v>11779</v>
          </cell>
          <cell r="C2878" t="str">
            <v xml:space="preserve">PREMIO NZT240 (03-06) - FOG LAMP - LH</v>
          </cell>
          <cell r="D2878" t="str">
            <v>PREMIO/03-FLA-LH</v>
          </cell>
          <cell r="E2878" t="str">
            <v>TY99-0103</v>
          </cell>
          <cell r="F2878" t="str">
            <v xml:space="preserve">PREMIO NZT240 - (03-06) </v>
          </cell>
          <cell r="G2878" t="str">
            <v>TOYOTA</v>
          </cell>
          <cell r="H2878" t="str">
            <v xml:space="preserve">ANCHUI TINCAI SILK CO. LTD</v>
          </cell>
          <cell r="I2878" t="str">
            <v xml:space="preserve">FOG LAMP</v>
          </cell>
          <cell r="J2878" t="str">
            <v xml:space="preserve">FOG LAMP</v>
          </cell>
          <cell r="K2878">
            <v>35</v>
          </cell>
          <cell r="L2878">
            <v>893</v>
          </cell>
          <cell r="M2878">
            <v>1340</v>
          </cell>
        </row>
        <row r="2879">
          <cell r="A2879">
            <v>11778</v>
          </cell>
          <cell r="B2879">
            <v>11778</v>
          </cell>
          <cell r="C2879" t="str">
            <v xml:space="preserve">PREMIO NZT240 (03-06) - FOG LAMP - RH</v>
          </cell>
          <cell r="D2879" t="str">
            <v>PREMIO/03-FLA-RH</v>
          </cell>
          <cell r="E2879" t="str">
            <v>TY99-0103</v>
          </cell>
          <cell r="F2879" t="str">
            <v xml:space="preserve">PREMIO NZT240 - (03-06) </v>
          </cell>
          <cell r="G2879" t="str">
            <v>TOYOTA</v>
          </cell>
          <cell r="H2879" t="str">
            <v xml:space="preserve">ANCHUI TINCAI SILK CO. LTD</v>
          </cell>
          <cell r="I2879" t="str">
            <v xml:space="preserve">FOG LAMP</v>
          </cell>
          <cell r="J2879" t="str">
            <v xml:space="preserve">FOG LAMP</v>
          </cell>
          <cell r="K2879">
            <v>35</v>
          </cell>
          <cell r="L2879">
            <v>893</v>
          </cell>
          <cell r="M2879">
            <v>1340</v>
          </cell>
        </row>
        <row r="2880">
          <cell r="A2880">
            <v>10513</v>
          </cell>
          <cell r="B2880">
            <v>10513</v>
          </cell>
          <cell r="C2880" t="str">
            <v xml:space="preserve">PREMIO NZT240 (03-06) - HEAD LAMP (W/PARTITION) - LH</v>
          </cell>
          <cell r="D2880" t="str">
            <v>PREMIO/03-HLA-LH</v>
          </cell>
          <cell r="E2880" t="str">
            <v>TY03-1701A</v>
          </cell>
          <cell r="G2880" t="str">
            <v>TOYOTA</v>
          </cell>
          <cell r="H2880" t="str">
            <v xml:space="preserve">ANCHUI TINCAI SILK CO. LTD</v>
          </cell>
          <cell r="I2880" t="str">
            <v xml:space="preserve">HEAD LAMP</v>
          </cell>
          <cell r="J2880" t="str">
            <v xml:space="preserve">HEAD LAMP</v>
          </cell>
          <cell r="K2880">
            <v>135</v>
          </cell>
          <cell r="L2880">
            <v>3139</v>
          </cell>
          <cell r="M2880">
            <v>4500</v>
          </cell>
        </row>
        <row r="2881">
          <cell r="A2881">
            <v>10512</v>
          </cell>
          <cell r="B2881">
            <v>10512</v>
          </cell>
          <cell r="C2881" t="str">
            <v xml:space="preserve">PREMIO NZT240 (03-06) - HEAD LAMP (W/PARTITION) - RH</v>
          </cell>
          <cell r="D2881" t="str">
            <v>PREMIO/03-HLA-RH</v>
          </cell>
          <cell r="E2881" t="str">
            <v>TY03-1701A</v>
          </cell>
          <cell r="G2881" t="str">
            <v>TOYOTA</v>
          </cell>
          <cell r="H2881" t="str">
            <v xml:space="preserve">ANCHUI TINCAI SILK CO. LTD</v>
          </cell>
          <cell r="I2881" t="str">
            <v xml:space="preserve">HEAD LAMP</v>
          </cell>
          <cell r="J2881" t="str">
            <v xml:space="preserve">HEAD LAMP</v>
          </cell>
          <cell r="K2881">
            <v>135</v>
          </cell>
          <cell r="L2881">
            <v>3139</v>
          </cell>
          <cell r="M2881">
            <v>4500</v>
          </cell>
        </row>
        <row r="2882">
          <cell r="A2882">
            <v>10515</v>
          </cell>
          <cell r="B2882">
            <v>10515</v>
          </cell>
          <cell r="C2882" t="str">
            <v xml:space="preserve">PREMIO NZT240 (03-06) - TAIL LAMP - LH</v>
          </cell>
          <cell r="D2882" t="str">
            <v>PREMIO/03-TLA-LH</v>
          </cell>
          <cell r="E2882" t="str">
            <v>TY03-1702B</v>
          </cell>
          <cell r="G2882" t="str">
            <v>TOYOTA</v>
          </cell>
          <cell r="H2882" t="str">
            <v xml:space="preserve">ANCHUI TINCAI SILK CO. LTD</v>
          </cell>
          <cell r="I2882" t="str">
            <v xml:space="preserve">TAIL LAMP</v>
          </cell>
          <cell r="J2882" t="str">
            <v xml:space="preserve">TAIL LAMP</v>
          </cell>
          <cell r="K2882">
            <v>70</v>
          </cell>
          <cell r="L2882">
            <v>1785</v>
          </cell>
          <cell r="M2882">
            <v>2680</v>
          </cell>
        </row>
        <row r="2883">
          <cell r="A2883">
            <v>10514</v>
          </cell>
          <cell r="B2883">
            <v>10514</v>
          </cell>
          <cell r="C2883" t="str">
            <v xml:space="preserve">PREMIO NZT240 (03-06) - TAIL LAMP - RH</v>
          </cell>
          <cell r="D2883" t="str">
            <v>PREMIO/03-TLA-RH</v>
          </cell>
          <cell r="E2883" t="str">
            <v>TY03-1702B</v>
          </cell>
          <cell r="G2883" t="str">
            <v>TOYOTA</v>
          </cell>
          <cell r="H2883" t="str">
            <v xml:space="preserve">ANCHUI TINCAI SILK CO. LTD</v>
          </cell>
          <cell r="I2883" t="str">
            <v xml:space="preserve">TAIL LAMP</v>
          </cell>
          <cell r="J2883" t="str">
            <v xml:space="preserve">TAIL LAMP</v>
          </cell>
          <cell r="K2883">
            <v>70</v>
          </cell>
          <cell r="L2883">
            <v>1785</v>
          </cell>
          <cell r="M2883">
            <v>2680</v>
          </cell>
        </row>
        <row r="2884">
          <cell r="A2884">
            <v>12970</v>
          </cell>
          <cell r="B2884" t="e">
            <v>#N/A</v>
          </cell>
          <cell r="C2884" t="str">
            <v xml:space="preserve">PREMIO NZT240 (03-06) (BROKEN)- GRILL (CHROME)</v>
          </cell>
          <cell r="D2884" t="str">
            <v>PREMIO/03-GRLC</v>
          </cell>
          <cell r="E2884" t="str">
            <v>TY03-1711B</v>
          </cell>
          <cell r="F2884" t="str">
            <v xml:space="preserve">PREMIO NZT240 - (03-06) </v>
          </cell>
          <cell r="G2884" t="str">
            <v>TOYOTA</v>
          </cell>
          <cell r="H2884" t="str">
            <v xml:space="preserve">ANCHUI TINCAI SILK CO. LTD</v>
          </cell>
          <cell r="I2884" t="str">
            <v>GRILL</v>
          </cell>
          <cell r="J2884" t="str">
            <v>GRILL</v>
          </cell>
          <cell r="K2884">
            <v>11.7</v>
          </cell>
          <cell r="L2884">
            <v>1747</v>
          </cell>
          <cell r="M2884">
            <v>2710</v>
          </cell>
        </row>
        <row r="2885">
          <cell r="A2885">
            <v>12447</v>
          </cell>
          <cell r="B2885">
            <v>12447</v>
          </cell>
          <cell r="C2885" t="str">
            <v xml:space="preserve">PREMIO NZT260 (07-09) - FOG LAMP HOUSING - LH</v>
          </cell>
          <cell r="D2885" t="str">
            <v>PREMIO/07-HLA-LH</v>
          </cell>
          <cell r="E2885" t="str">
            <v>TY03-1804-1</v>
          </cell>
          <cell r="F2885" t="str">
            <v xml:space="preserve">PREMIO NZT260 (07-09)</v>
          </cell>
          <cell r="G2885" t="str">
            <v>TOYOTA</v>
          </cell>
          <cell r="H2885" t="str">
            <v xml:space="preserve">ANCHUI TINCAI SILK CO. LTD</v>
          </cell>
          <cell r="I2885" t="str">
            <v xml:space="preserve">FOG LAMP</v>
          </cell>
          <cell r="J2885" t="str">
            <v xml:space="preserve">FOG LAMP</v>
          </cell>
          <cell r="K2885">
            <v>12</v>
          </cell>
          <cell r="L2885">
            <v>279</v>
          </cell>
          <cell r="M2885">
            <v>420</v>
          </cell>
        </row>
        <row r="2886">
          <cell r="A2886">
            <v>12446</v>
          </cell>
          <cell r="B2886">
            <v>12446</v>
          </cell>
          <cell r="C2886" t="str">
            <v xml:space="preserve">PREMIO NZT260 (07-09) - FOG LAMP HOUSING - RH</v>
          </cell>
          <cell r="D2886" t="str">
            <v>PREMIO/07-HLA-RH</v>
          </cell>
          <cell r="E2886" t="str">
            <v>TY03-1804-1</v>
          </cell>
          <cell r="F2886" t="str">
            <v xml:space="preserve">PREMIO NZT260 (07-09)</v>
          </cell>
          <cell r="G2886" t="str">
            <v>TOYOTA</v>
          </cell>
          <cell r="H2886" t="str">
            <v xml:space="preserve">ANCHUI TINCAI SILK CO. LTD</v>
          </cell>
          <cell r="I2886" t="str">
            <v xml:space="preserve">FOG LAMP</v>
          </cell>
          <cell r="J2886" t="str">
            <v xml:space="preserve">FOG LAMP</v>
          </cell>
          <cell r="K2886">
            <v>12</v>
          </cell>
          <cell r="L2886">
            <v>279</v>
          </cell>
          <cell r="M2886">
            <v>420</v>
          </cell>
        </row>
        <row r="2887">
          <cell r="A2887">
            <v>12506</v>
          </cell>
          <cell r="B2887">
            <v>12506</v>
          </cell>
          <cell r="C2887" t="str">
            <v xml:space="preserve">PREMIO NZT260 (07-09) - FOG LAMP SET</v>
          </cell>
          <cell r="D2887" t="str">
            <v>PREMIO/07-FLASET</v>
          </cell>
          <cell r="E2887" t="str">
            <v>TY03-1804</v>
          </cell>
          <cell r="F2887" t="str">
            <v xml:space="preserve">PREMIO NZT260 (07-09)</v>
          </cell>
          <cell r="G2887" t="str">
            <v>TOYOTA</v>
          </cell>
          <cell r="H2887" t="str">
            <v xml:space="preserve">ANCHUI TINCAI SILK CO. LTD</v>
          </cell>
          <cell r="I2887" t="str">
            <v xml:space="preserve">FOG LAMP</v>
          </cell>
          <cell r="J2887" t="str">
            <v xml:space="preserve">FOG LAMP</v>
          </cell>
          <cell r="K2887">
            <v>125</v>
          </cell>
          <cell r="L2887">
            <v>3188</v>
          </cell>
          <cell r="M2887">
            <v>4800</v>
          </cell>
        </row>
        <row r="2888">
          <cell r="A2888">
            <v>13587</v>
          </cell>
          <cell r="B2888">
            <v>13587</v>
          </cell>
          <cell r="C2888" t="str">
            <v xml:space="preserve">PREMIO NZT260 (07-09) - FRONT BUMPER</v>
          </cell>
          <cell r="D2888" t="str">
            <v>PREMIO/07-BPRF</v>
          </cell>
          <cell r="E2888" t="str">
            <v>TY03-1807</v>
          </cell>
          <cell r="G2888" t="str">
            <v>TOYOTA</v>
          </cell>
          <cell r="H2888" t="str">
            <v xml:space="preserve">ANCHUI TINCAI SILK CO. LTD</v>
          </cell>
          <cell r="I2888" t="str">
            <v>BUMPER</v>
          </cell>
          <cell r="J2888" t="str">
            <v>BUMPER</v>
          </cell>
          <cell r="K2888">
            <v>125</v>
          </cell>
          <cell r="L2888">
            <v>3188</v>
          </cell>
          <cell r="M2888">
            <v>4780</v>
          </cell>
        </row>
        <row r="2889">
          <cell r="A2889">
            <v>13869</v>
          </cell>
          <cell r="B2889">
            <v>13869</v>
          </cell>
          <cell r="C2889" t="str">
            <v xml:space="preserve">PREMIO NZT260 (07-09) - FRONT BUMPER GRILL</v>
          </cell>
          <cell r="D2889" t="str">
            <v>PREMIO/07-BGRL</v>
          </cell>
          <cell r="E2889" t="str">
            <v>TY03-1807-1</v>
          </cell>
          <cell r="F2889" t="str">
            <v xml:space="preserve">PREMIO NZT260 (07-09)</v>
          </cell>
          <cell r="G2889" t="str">
            <v>TOYOTA</v>
          </cell>
          <cell r="H2889" t="str">
            <v xml:space="preserve">ANCHUI TINCAI SILK CO. LTD</v>
          </cell>
          <cell r="I2889" t="str">
            <v>BUMPER</v>
          </cell>
          <cell r="J2889" t="str">
            <v>BUMPER</v>
          </cell>
          <cell r="K2889">
            <v>32</v>
          </cell>
          <cell r="L2889">
            <v>773</v>
          </cell>
          <cell r="M2889">
            <v>1160</v>
          </cell>
        </row>
        <row r="2890">
          <cell r="A2890">
            <v>12069</v>
          </cell>
          <cell r="B2890">
            <v>12069</v>
          </cell>
          <cell r="C2890" t="str">
            <v xml:space="preserve">PREMIO NZT260 (07-09) - GRILL (CHROME)</v>
          </cell>
          <cell r="D2890" t="str">
            <v>PREMIO/07-GRLC</v>
          </cell>
          <cell r="E2890" t="str">
            <v>TY03-1711B</v>
          </cell>
          <cell r="F2890" t="str">
            <v xml:space="preserve">PREMIO NZT260 (07-09)</v>
          </cell>
          <cell r="G2890" t="str">
            <v>TOYOTA</v>
          </cell>
          <cell r="H2890" t="str">
            <v xml:space="preserve">ANCHUI TINCAI SILK CO. LTD</v>
          </cell>
          <cell r="I2890" t="str">
            <v>GRILL</v>
          </cell>
          <cell r="J2890" t="str">
            <v>GRILL</v>
          </cell>
          <cell r="K2890">
            <v>75</v>
          </cell>
          <cell r="L2890">
            <v>2040</v>
          </cell>
          <cell r="M2890">
            <v>3060</v>
          </cell>
        </row>
        <row r="2891">
          <cell r="A2891">
            <v>10517</v>
          </cell>
          <cell r="B2891">
            <v>10517</v>
          </cell>
          <cell r="C2891" t="str">
            <v xml:space="preserve">PREMIO NZT260 (07-09) - HEAD LAMP - LH</v>
          </cell>
          <cell r="D2891" t="str">
            <v>PREMIO/07-HLA-LH</v>
          </cell>
          <cell r="E2891" t="str">
            <v>TY03-1801</v>
          </cell>
          <cell r="G2891" t="str">
            <v>TOYOTA</v>
          </cell>
          <cell r="H2891" t="str">
            <v xml:space="preserve">ANCHUI TINCAI SILK CO. LTD</v>
          </cell>
          <cell r="I2891" t="str">
            <v xml:space="preserve">HEAD LAMP</v>
          </cell>
          <cell r="J2891" t="str">
            <v xml:space="preserve">HEAD LAMP</v>
          </cell>
          <cell r="K2891">
            <v>125</v>
          </cell>
          <cell r="L2891">
            <v>3188</v>
          </cell>
          <cell r="M2891">
            <v>4780</v>
          </cell>
        </row>
        <row r="2892">
          <cell r="A2892">
            <v>10516</v>
          </cell>
          <cell r="B2892">
            <v>10516</v>
          </cell>
          <cell r="C2892" t="str">
            <v xml:space="preserve">PREMIO NZT260 (07-09) - HEAD LAMP - RH</v>
          </cell>
          <cell r="D2892" t="str">
            <v>PREMIO/07-HLA-RH</v>
          </cell>
          <cell r="E2892" t="str">
            <v>TY03-1801</v>
          </cell>
          <cell r="G2892" t="str">
            <v>TOYOTA</v>
          </cell>
          <cell r="H2892" t="str">
            <v xml:space="preserve">ANCHUI TINCAI SILK CO. LTD</v>
          </cell>
          <cell r="I2892" t="str">
            <v xml:space="preserve">HEAD LAMP</v>
          </cell>
          <cell r="J2892" t="str">
            <v xml:space="preserve">HEAD LAMP</v>
          </cell>
          <cell r="K2892">
            <v>125</v>
          </cell>
          <cell r="L2892">
            <v>3188</v>
          </cell>
          <cell r="M2892">
            <v>4780</v>
          </cell>
        </row>
        <row r="2893">
          <cell r="A2893">
            <v>10519</v>
          </cell>
          <cell r="B2893">
            <v>10519</v>
          </cell>
          <cell r="C2893" t="str">
            <v xml:space="preserve">PREMIO NZT260 (07-09) - TAIL LAMP - LH</v>
          </cell>
          <cell r="D2893" t="str">
            <v>PREMIO/07-TLA-LH</v>
          </cell>
          <cell r="E2893" t="str">
            <v>TY03-1802</v>
          </cell>
          <cell r="G2893" t="str">
            <v>TOYOTA</v>
          </cell>
          <cell r="H2893" t="str">
            <v xml:space="preserve">ANCHUI TINCAI SILK CO. LTD</v>
          </cell>
          <cell r="I2893" t="str">
            <v xml:space="preserve">TAIL LAMP</v>
          </cell>
          <cell r="J2893" t="str">
            <v xml:space="preserve">TAIL LAMP</v>
          </cell>
          <cell r="K2893">
            <v>60</v>
          </cell>
          <cell r="L2893">
            <v>1530</v>
          </cell>
          <cell r="M2893">
            <v>2300</v>
          </cell>
        </row>
        <row r="2894">
          <cell r="A2894">
            <v>10518</v>
          </cell>
          <cell r="B2894">
            <v>10518</v>
          </cell>
          <cell r="C2894" t="str">
            <v xml:space="preserve">PREMIO NZT260 (07-09) - TAIL LAMP - RH</v>
          </cell>
          <cell r="D2894" t="str">
            <v>PREMIO/07-TLA-RH</v>
          </cell>
          <cell r="E2894" t="str">
            <v>TY03-1802</v>
          </cell>
          <cell r="G2894" t="str">
            <v>TOYOTA</v>
          </cell>
          <cell r="H2894" t="str">
            <v xml:space="preserve">ANCHUI TINCAI SILK CO. LTD</v>
          </cell>
          <cell r="I2894" t="str">
            <v xml:space="preserve">TAIL LAMP</v>
          </cell>
          <cell r="J2894" t="str">
            <v xml:space="preserve">TAIL LAMP</v>
          </cell>
          <cell r="K2894">
            <v>60</v>
          </cell>
          <cell r="L2894">
            <v>1530</v>
          </cell>
          <cell r="M2894">
            <v>2300</v>
          </cell>
        </row>
        <row r="2895">
          <cell r="A2895">
            <v>14213</v>
          </cell>
          <cell r="B2895" t="e">
            <v>#N/A</v>
          </cell>
          <cell r="C2895" t="str">
            <v xml:space="preserve">PREMIO NZT260 (07-09) - TAIL LAMP (SLIGHTLY BROKEN) - RH</v>
          </cell>
          <cell r="D2895" t="str">
            <v>PREMIO/07-TLA-RH</v>
          </cell>
          <cell r="E2895" t="str">
            <v>TY03-1802</v>
          </cell>
          <cell r="G2895" t="str">
            <v>TOYOTA</v>
          </cell>
          <cell r="H2895" t="str">
            <v xml:space="preserve">ANCHUI TINCAI SILK CO. LTD</v>
          </cell>
          <cell r="I2895" t="str">
            <v xml:space="preserve">TAIL LAMP</v>
          </cell>
          <cell r="J2895" t="str">
            <v xml:space="preserve">TAIL LAMP</v>
          </cell>
          <cell r="K2895">
            <v>70</v>
          </cell>
          <cell r="L2895">
            <v>1627.5</v>
          </cell>
          <cell r="M2895">
            <v>1800</v>
          </cell>
        </row>
        <row r="2896">
          <cell r="A2896">
            <v>13808</v>
          </cell>
          <cell r="B2896">
            <v>13808</v>
          </cell>
          <cell r="C2896" t="str">
            <v xml:space="preserve">PREMIO NZT260 (07-09) - TAIL LENS - LH</v>
          </cell>
          <cell r="D2896" t="str">
            <v>PREMIO/07-TLS-LH</v>
          </cell>
          <cell r="E2896" t="str">
            <v>TY03-1802-00</v>
          </cell>
          <cell r="G2896" t="str">
            <v>TOYOTA</v>
          </cell>
          <cell r="H2896" t="str">
            <v xml:space="preserve">ANCHUI TINCAI SILK CO. LTD</v>
          </cell>
          <cell r="I2896" t="str">
            <v>LENS</v>
          </cell>
          <cell r="J2896" t="str">
            <v>LENS</v>
          </cell>
          <cell r="K2896">
            <v>25</v>
          </cell>
          <cell r="L2896">
            <v>635.70000000000005</v>
          </cell>
          <cell r="M2896">
            <v>960</v>
          </cell>
        </row>
        <row r="2897">
          <cell r="A2897">
            <v>13809</v>
          </cell>
          <cell r="B2897">
            <v>13809</v>
          </cell>
          <cell r="C2897" t="str">
            <v xml:space="preserve">PREMIO NZT260 (07-09) - TAIL LENS - RH</v>
          </cell>
          <cell r="D2897" t="str">
            <v>PREMIO/07-TLS-RH</v>
          </cell>
          <cell r="E2897" t="str">
            <v>TY03-1802-00</v>
          </cell>
          <cell r="G2897" t="str">
            <v>TOYOTA</v>
          </cell>
          <cell r="H2897" t="str">
            <v xml:space="preserve">ANCHUI TINCAI SILK CO. LTD</v>
          </cell>
          <cell r="I2897" t="str">
            <v>LENS</v>
          </cell>
          <cell r="J2897" t="str">
            <v>LENS</v>
          </cell>
          <cell r="K2897">
            <v>25</v>
          </cell>
          <cell r="L2897">
            <v>635.70000000000005</v>
          </cell>
          <cell r="M2897">
            <v>960</v>
          </cell>
        </row>
        <row r="2898">
          <cell r="A2898">
            <v>13004</v>
          </cell>
          <cell r="B2898">
            <v>13004</v>
          </cell>
          <cell r="C2898" t="str">
            <v xml:space="preserve">PREMIO NZT260 (07-10) - GRILL LOGO</v>
          </cell>
          <cell r="D2898" t="str">
            <v>PREMIO/07-GRL-LOGO</v>
          </cell>
          <cell r="E2898" t="str">
            <v>TY03-1711B-LOGO</v>
          </cell>
          <cell r="F2898" t="str">
            <v xml:space="preserve">PREMIO NZT260 - (07-10) </v>
          </cell>
          <cell r="G2898" t="str">
            <v>TOYOTA</v>
          </cell>
          <cell r="H2898" t="str">
            <v xml:space="preserve">ANCHUI TINCAI SILK CO. LTD</v>
          </cell>
          <cell r="I2898" t="str">
            <v xml:space="preserve">SIDE LAMPS &amp; LOGO</v>
          </cell>
          <cell r="J2898" t="str">
            <v xml:space="preserve">SIDE LAMPS &amp; LOGO</v>
          </cell>
          <cell r="K2898">
            <v>12</v>
          </cell>
          <cell r="L2898">
            <v>306</v>
          </cell>
          <cell r="M2898">
            <v>460</v>
          </cell>
        </row>
        <row r="2899">
          <cell r="A2899">
            <v>12501</v>
          </cell>
          <cell r="B2899">
            <v>12501</v>
          </cell>
          <cell r="C2899" t="str">
            <v xml:space="preserve">PREMIO NZT260 (10-14) - BACK LAMP - LH</v>
          </cell>
          <cell r="D2899" t="str">
            <v>PREMIO/10-BALA-LH</v>
          </cell>
          <cell r="E2899" t="str">
            <v>TY03-1802C</v>
          </cell>
          <cell r="F2899" t="str">
            <v xml:space="preserve">PREMIO NZT260 (07-09)</v>
          </cell>
          <cell r="G2899" t="str">
            <v>TOYOTA</v>
          </cell>
          <cell r="H2899" t="str">
            <v xml:space="preserve">ANCHUI TINCAI SILK CO. LTD</v>
          </cell>
          <cell r="I2899" t="str">
            <v xml:space="preserve">BACK LAMP</v>
          </cell>
          <cell r="J2899" t="str">
            <v xml:space="preserve">BACK LAMP</v>
          </cell>
          <cell r="K2899">
            <v>40</v>
          </cell>
          <cell r="L2899">
            <v>1020</v>
          </cell>
          <cell r="M2899">
            <v>1530</v>
          </cell>
        </row>
        <row r="2900">
          <cell r="A2900">
            <v>12500</v>
          </cell>
          <cell r="B2900">
            <v>12500</v>
          </cell>
          <cell r="C2900" t="str">
            <v xml:space="preserve">PREMIO NZT260 (10-14) - BACK LAMP - RH</v>
          </cell>
          <cell r="D2900" t="str">
            <v>PREMIO/10-BALA-RH</v>
          </cell>
          <cell r="E2900" t="str">
            <v>TY03-1802C</v>
          </cell>
          <cell r="F2900" t="str">
            <v xml:space="preserve">PREMIO NZT260 (07-09)</v>
          </cell>
          <cell r="G2900" t="str">
            <v>TOYOTA</v>
          </cell>
          <cell r="H2900" t="str">
            <v xml:space="preserve">ANCHUI TINCAI SILK CO. LTD</v>
          </cell>
          <cell r="I2900" t="str">
            <v xml:space="preserve">BACK LAMP</v>
          </cell>
          <cell r="J2900" t="str">
            <v xml:space="preserve">BACK LAMP</v>
          </cell>
          <cell r="K2900">
            <v>40</v>
          </cell>
          <cell r="L2900">
            <v>1020</v>
          </cell>
          <cell r="M2900">
            <v>1530</v>
          </cell>
        </row>
        <row r="2901">
          <cell r="A2901">
            <v>14220</v>
          </cell>
          <cell r="B2901">
            <v>14220</v>
          </cell>
          <cell r="C2901" t="str">
            <v xml:space="preserve">PREMIO NZT260 (10-14) - BACK LAMP (SLIGHTY CRACKED) - LH</v>
          </cell>
          <cell r="D2901" t="str">
            <v>PREMIO/10-BALA-LH</v>
          </cell>
          <cell r="E2901" t="str">
            <v>TY03-1802C</v>
          </cell>
          <cell r="F2901" t="str">
            <v xml:space="preserve">PREMIO NZT260 (07-09)</v>
          </cell>
          <cell r="G2901" t="str">
            <v>TOYOTA</v>
          </cell>
          <cell r="H2901" t="str">
            <v xml:space="preserve">ANCHUI TINCAI SILK CO. LTD</v>
          </cell>
          <cell r="I2901" t="str">
            <v xml:space="preserve">BACK LAMP</v>
          </cell>
          <cell r="J2901" t="str">
            <v xml:space="preserve">BACK LAMP</v>
          </cell>
          <cell r="K2901">
            <v>40</v>
          </cell>
          <cell r="L2901">
            <v>62</v>
          </cell>
          <cell r="M2901">
            <v>1300</v>
          </cell>
        </row>
        <row r="2902">
          <cell r="A2902">
            <v>13589</v>
          </cell>
          <cell r="B2902">
            <v>13589</v>
          </cell>
          <cell r="C2902" t="str">
            <v xml:space="preserve">PREMIO NZT260 (10-14) - TAIL LAMP - LH</v>
          </cell>
          <cell r="D2902" t="str">
            <v>PREMIO/10-TLA-LH</v>
          </cell>
          <cell r="E2902" t="str">
            <v>TY03-1802B</v>
          </cell>
          <cell r="G2902" t="str">
            <v>TOYOTA</v>
          </cell>
          <cell r="H2902" t="str">
            <v xml:space="preserve">ANCHUI TINCAI SILK CO. LTD</v>
          </cell>
          <cell r="I2902" t="str">
            <v xml:space="preserve">TAIL LAMP</v>
          </cell>
          <cell r="J2902" t="str">
            <v xml:space="preserve">TAIL LAMP</v>
          </cell>
          <cell r="K2902">
            <v>140</v>
          </cell>
          <cell r="L2902">
            <v>3570</v>
          </cell>
          <cell r="M2902">
            <v>5360</v>
          </cell>
        </row>
        <row r="2903">
          <cell r="A2903">
            <v>13588</v>
          </cell>
          <cell r="B2903">
            <v>13588</v>
          </cell>
          <cell r="C2903" t="str">
            <v xml:space="preserve">PREMIO NZT260 (10-14) - TAIL LAMP - RH</v>
          </cell>
          <cell r="D2903" t="str">
            <v>PREMIO/10-TLA-RH</v>
          </cell>
          <cell r="E2903" t="str">
            <v>TY03-1802B</v>
          </cell>
          <cell r="G2903" t="str">
            <v>TOYOTA</v>
          </cell>
          <cell r="H2903" t="str">
            <v xml:space="preserve">ANCHUI TINCAI SILK CO. LTD</v>
          </cell>
          <cell r="I2903" t="str">
            <v xml:space="preserve">TAIL LAMP</v>
          </cell>
          <cell r="J2903" t="str">
            <v xml:space="preserve">TAIL LAMP</v>
          </cell>
          <cell r="K2903">
            <v>140</v>
          </cell>
          <cell r="L2903">
            <v>3570</v>
          </cell>
          <cell r="M2903">
            <v>5360</v>
          </cell>
        </row>
        <row r="2904">
          <cell r="A2904">
            <v>10469</v>
          </cell>
          <cell r="B2904">
            <v>10469</v>
          </cell>
          <cell r="C2904" t="str">
            <v xml:space="preserve">PREMIO ST210 (96-98) - CORNER LAMP - LH</v>
          </cell>
          <cell r="D2904" t="str">
            <v>ST210-96-CLA-LH</v>
          </cell>
          <cell r="E2904" t="str">
            <v>TY03-0903</v>
          </cell>
          <cell r="G2904" t="str">
            <v>TOYOTA</v>
          </cell>
          <cell r="H2904" t="str">
            <v xml:space="preserve">ANCHUI TINCAI SILK CO. LTD</v>
          </cell>
          <cell r="I2904" t="str">
            <v xml:space="preserve">CORNER LAMP</v>
          </cell>
          <cell r="J2904" t="str">
            <v xml:space="preserve">CORNER LAMP</v>
          </cell>
          <cell r="K2904">
            <v>13.5</v>
          </cell>
          <cell r="L2904">
            <v>344</v>
          </cell>
          <cell r="M2904">
            <v>520</v>
          </cell>
        </row>
        <row r="2905">
          <cell r="A2905">
            <v>10468</v>
          </cell>
          <cell r="B2905">
            <v>10468</v>
          </cell>
          <cell r="C2905" t="str">
            <v xml:space="preserve">PREMIO ST210 (96-98) - CORNER LAMP - RH</v>
          </cell>
          <cell r="D2905" t="str">
            <v>ST210-96-CLA-RH</v>
          </cell>
          <cell r="E2905" t="str">
            <v>TY03-0903</v>
          </cell>
          <cell r="G2905" t="str">
            <v>TOYOTA</v>
          </cell>
          <cell r="H2905" t="str">
            <v xml:space="preserve">ANCHUI TINCAI SILK CO. LTD</v>
          </cell>
          <cell r="I2905" t="str">
            <v xml:space="preserve">CORNER LAMP</v>
          </cell>
          <cell r="J2905" t="str">
            <v xml:space="preserve">CORNER LAMP</v>
          </cell>
          <cell r="K2905">
            <v>13.5</v>
          </cell>
          <cell r="L2905">
            <v>344</v>
          </cell>
          <cell r="M2905">
            <v>520</v>
          </cell>
        </row>
        <row r="2906">
          <cell r="A2906">
            <v>10471</v>
          </cell>
          <cell r="B2906">
            <v>10471</v>
          </cell>
          <cell r="C2906" t="str">
            <v xml:space="preserve">PREMIO ST210 (96-98) - FOG LAMP - LH</v>
          </cell>
          <cell r="D2906" t="str">
            <v>ST210-96-FLA-LH</v>
          </cell>
          <cell r="E2906" t="str">
            <v>TY03-0904</v>
          </cell>
          <cell r="G2906" t="str">
            <v>TOYOTA</v>
          </cell>
          <cell r="H2906" t="str">
            <v xml:space="preserve">ANCHUI TINCAI SILK CO. LTD</v>
          </cell>
          <cell r="I2906" t="str">
            <v xml:space="preserve">FOG LAMP</v>
          </cell>
          <cell r="J2906" t="str">
            <v xml:space="preserve">FOG LAMP</v>
          </cell>
          <cell r="K2906">
            <v>20</v>
          </cell>
          <cell r="L2906">
            <v>483</v>
          </cell>
          <cell r="M2906">
            <v>720</v>
          </cell>
        </row>
        <row r="2907">
          <cell r="A2907">
            <v>10470</v>
          </cell>
          <cell r="B2907">
            <v>10470</v>
          </cell>
          <cell r="C2907" t="str">
            <v xml:space="preserve">PREMIO ST210 (96-98) - FOG LAMP - RH</v>
          </cell>
          <cell r="D2907" t="str">
            <v>ST210-96-FLA-RH</v>
          </cell>
          <cell r="E2907" t="str">
            <v>TY03-0904</v>
          </cell>
          <cell r="G2907" t="str">
            <v>TOYOTA</v>
          </cell>
          <cell r="H2907" t="str">
            <v xml:space="preserve">ANCHUI TINCAI SILK CO. LTD</v>
          </cell>
          <cell r="I2907" t="str">
            <v xml:space="preserve">FOG LAMP</v>
          </cell>
          <cell r="J2907" t="str">
            <v xml:space="preserve">FOG LAMP</v>
          </cell>
          <cell r="K2907">
            <v>20</v>
          </cell>
          <cell r="L2907">
            <v>483</v>
          </cell>
          <cell r="M2907">
            <v>720</v>
          </cell>
        </row>
        <row r="2908">
          <cell r="A2908">
            <v>11242</v>
          </cell>
          <cell r="B2908">
            <v>11242</v>
          </cell>
          <cell r="C2908" t="str">
            <v xml:space="preserve">PREMIO ST210 (96-98) - FRONT BUMPER</v>
          </cell>
          <cell r="D2908" t="str">
            <v>PREMIO/96-BPRF</v>
          </cell>
          <cell r="E2908" t="str">
            <v>TY03-0907</v>
          </cell>
          <cell r="G2908" t="str">
            <v>TOYOTA</v>
          </cell>
          <cell r="H2908" t="str">
            <v xml:space="preserve">ANCHUI TINCAI SILK CO. LTD</v>
          </cell>
          <cell r="I2908" t="str">
            <v>BUMPER</v>
          </cell>
          <cell r="J2908" t="str">
            <v>BUMPER</v>
          </cell>
          <cell r="K2908">
            <v>100</v>
          </cell>
          <cell r="L2908">
            <v>2250</v>
          </cell>
          <cell r="M2908">
            <v>3490</v>
          </cell>
        </row>
        <row r="2909">
          <cell r="A2909">
            <v>11494</v>
          </cell>
          <cell r="B2909" t="e">
            <v>#N/A</v>
          </cell>
          <cell r="C2909" t="str">
            <v xml:space="preserve">PREMIO ST210 (96-98) - FRONT BUMPER LOWER</v>
          </cell>
          <cell r="D2909" t="str">
            <v>PREMIO/96-BPRFL</v>
          </cell>
          <cell r="G2909" t="str">
            <v>TOYOTA</v>
          </cell>
          <cell r="H2909" t="str">
            <v xml:space="preserve">ANCHUI TINCAI SILK CO. LTD</v>
          </cell>
          <cell r="I2909" t="str">
            <v>BUMPER</v>
          </cell>
          <cell r="J2909" t="str">
            <v>BUMPER</v>
          </cell>
          <cell r="K2909">
            <v>20</v>
          </cell>
          <cell r="L2909">
            <v>3126</v>
          </cell>
          <cell r="M2909">
            <v>4850</v>
          </cell>
        </row>
        <row r="2910">
          <cell r="A2910">
            <v>11495</v>
          </cell>
          <cell r="B2910">
            <v>11495</v>
          </cell>
          <cell r="C2910" t="str">
            <v xml:space="preserve">PREMIO ST210 (96-98) - FRONT GRILL</v>
          </cell>
          <cell r="D2910" t="str">
            <v>ST210/96-GRL</v>
          </cell>
          <cell r="E2910" t="str">
            <v>TY03-0911</v>
          </cell>
          <cell r="G2910" t="str">
            <v>TOYOTA</v>
          </cell>
          <cell r="H2910" t="str">
            <v xml:space="preserve">ANCHUI TINCAI SILK CO. LTD</v>
          </cell>
          <cell r="I2910" t="str">
            <v>GRILL</v>
          </cell>
          <cell r="J2910" t="str">
            <v>GRILL</v>
          </cell>
          <cell r="K2910">
            <v>35</v>
          </cell>
          <cell r="L2910">
            <v>813.75</v>
          </cell>
          <cell r="M2910">
            <v>1260</v>
          </cell>
        </row>
        <row r="2911">
          <cell r="A2911">
            <v>10467</v>
          </cell>
          <cell r="B2911">
            <v>10467</v>
          </cell>
          <cell r="C2911" t="str">
            <v xml:space="preserve">PREMIO ST210 (96-98) - HEAD LAMP - LH</v>
          </cell>
          <cell r="D2911" t="str">
            <v>ST210-96-HLA-LH</v>
          </cell>
          <cell r="E2911" t="str">
            <v>TY03-0901</v>
          </cell>
          <cell r="G2911" t="str">
            <v>TOYOTA</v>
          </cell>
          <cell r="H2911" t="str">
            <v xml:space="preserve">ANCHUI TINCAI SILK CO. LTD</v>
          </cell>
          <cell r="I2911" t="str">
            <v xml:space="preserve">HEAD LAMP</v>
          </cell>
          <cell r="J2911" t="str">
            <v xml:space="preserve">HEAD LAMP</v>
          </cell>
          <cell r="K2911">
            <v>50</v>
          </cell>
          <cell r="L2911">
            <v>1275</v>
          </cell>
          <cell r="M2911">
            <v>1900</v>
          </cell>
        </row>
        <row r="2912">
          <cell r="A2912">
            <v>10466</v>
          </cell>
          <cell r="B2912">
            <v>10466</v>
          </cell>
          <cell r="C2912" t="str">
            <v xml:space="preserve">PREMIO ST210 (96-98) - HEAD LAMP - RH</v>
          </cell>
          <cell r="D2912" t="str">
            <v>ST210-96-HLA-RH</v>
          </cell>
          <cell r="E2912" t="str">
            <v>TY03-0901</v>
          </cell>
          <cell r="G2912" t="str">
            <v>TOYOTA</v>
          </cell>
          <cell r="H2912" t="str">
            <v xml:space="preserve">ANCHUI TINCAI SILK CO. LTD</v>
          </cell>
          <cell r="I2912" t="str">
            <v xml:space="preserve">HEAD LAMP</v>
          </cell>
          <cell r="J2912" t="str">
            <v xml:space="preserve">HEAD LAMP</v>
          </cell>
          <cell r="K2912">
            <v>50</v>
          </cell>
          <cell r="L2912">
            <v>1275</v>
          </cell>
          <cell r="M2912">
            <v>1900</v>
          </cell>
        </row>
        <row r="2913">
          <cell r="A2913">
            <v>10473</v>
          </cell>
          <cell r="B2913">
            <v>10473</v>
          </cell>
          <cell r="C2913" t="str">
            <v xml:space="preserve">PREMIO ST210 (96-98) - TAIL LAMP - LH</v>
          </cell>
          <cell r="D2913" t="str">
            <v>ST210-96-TLA-LH</v>
          </cell>
          <cell r="E2913" t="str">
            <v>TY03-0902</v>
          </cell>
          <cell r="G2913" t="str">
            <v>TOYOTA</v>
          </cell>
          <cell r="H2913" t="str">
            <v xml:space="preserve">ANCHUI TINCAI SILK CO. LTD</v>
          </cell>
          <cell r="I2913" t="str">
            <v xml:space="preserve">TAIL LAMP</v>
          </cell>
          <cell r="J2913" t="str">
            <v xml:space="preserve">TAIL LAMP</v>
          </cell>
          <cell r="K2913">
            <v>30</v>
          </cell>
          <cell r="L2913">
            <v>762.84</v>
          </cell>
          <cell r="M2913">
            <v>1100</v>
          </cell>
        </row>
        <row r="2914">
          <cell r="A2914">
            <v>10472</v>
          </cell>
          <cell r="B2914">
            <v>10472</v>
          </cell>
          <cell r="C2914" t="str">
            <v xml:space="preserve">PREMIO ST210 (96-98) - TAIL LAMP - RH</v>
          </cell>
          <cell r="D2914" t="str">
            <v>ST210-96-TLA-RH</v>
          </cell>
          <cell r="E2914" t="str">
            <v>TY03-0902</v>
          </cell>
          <cell r="G2914" t="str">
            <v>TOYOTA</v>
          </cell>
          <cell r="H2914" t="str">
            <v xml:space="preserve">ANCHUI TINCAI SILK CO. LTD</v>
          </cell>
          <cell r="I2914" t="str">
            <v xml:space="preserve">TAIL LAMP</v>
          </cell>
          <cell r="J2914" t="str">
            <v xml:space="preserve">TAIL LAMP</v>
          </cell>
          <cell r="K2914">
            <v>30</v>
          </cell>
          <cell r="L2914">
            <v>762.84</v>
          </cell>
          <cell r="M2914">
            <v>1100</v>
          </cell>
        </row>
        <row r="2915">
          <cell r="A2915">
            <v>12134</v>
          </cell>
          <cell r="B2915" t="e">
            <v>#N/A</v>
          </cell>
          <cell r="C2915" t="str">
            <v xml:space="preserve">PREMIO ST210/211 (96-02) - DOOR MIRROR GLASS - LH</v>
          </cell>
          <cell r="D2915" t="str">
            <v>PREMIO/96-SMG-LH</v>
          </cell>
          <cell r="F2915" t="str">
            <v xml:space="preserve">PREMIO - ST 210 (96 -02)</v>
          </cell>
          <cell r="G2915" t="str">
            <v>TOYOTA</v>
          </cell>
          <cell r="I2915" t="str">
            <v xml:space="preserve">SIDE MIRROR</v>
          </cell>
          <cell r="J2915" t="str">
            <v xml:space="preserve">SIDE MIRROR</v>
          </cell>
          <cell r="K2915">
            <v>0</v>
          </cell>
          <cell r="L2915">
            <v>300</v>
          </cell>
          <cell r="M2915">
            <v>470</v>
          </cell>
        </row>
        <row r="2916">
          <cell r="A2916">
            <v>12133</v>
          </cell>
          <cell r="B2916" t="e">
            <v>#N/A</v>
          </cell>
          <cell r="C2916" t="str">
            <v xml:space="preserve">PREMIO ST210/211 (96-02) - DOOR MIRROR GLASS - RH</v>
          </cell>
          <cell r="D2916" t="str">
            <v>PREMIO/96-SMG-RH</v>
          </cell>
          <cell r="F2916" t="str">
            <v xml:space="preserve">PREMIO - ST 210 (96 -02)</v>
          </cell>
          <cell r="G2916" t="str">
            <v>TOYOTA</v>
          </cell>
          <cell r="I2916" t="str">
            <v xml:space="preserve">SIDE MIRROR</v>
          </cell>
          <cell r="J2916" t="str">
            <v xml:space="preserve">SIDE MIRROR</v>
          </cell>
          <cell r="K2916">
            <v>0</v>
          </cell>
          <cell r="L2916">
            <v>300</v>
          </cell>
          <cell r="M2916">
            <v>470</v>
          </cell>
        </row>
        <row r="2917">
          <cell r="A2917">
            <v>10479</v>
          </cell>
          <cell r="B2917">
            <v>10479</v>
          </cell>
          <cell r="C2917" t="str">
            <v xml:space="preserve">PREMIO ST211 (99-00) - FOG LAMP - LH</v>
          </cell>
          <cell r="D2917" t="str">
            <v>ST211-99-FLA-LH</v>
          </cell>
          <cell r="E2917" t="str">
            <v>TY03-1404</v>
          </cell>
          <cell r="G2917" t="str">
            <v>TOYOTA</v>
          </cell>
          <cell r="H2917" t="str">
            <v xml:space="preserve">ANCHUI TINCAI SILK CO. LTD</v>
          </cell>
          <cell r="I2917" t="str">
            <v xml:space="preserve">FOG LAMP</v>
          </cell>
          <cell r="J2917" t="str">
            <v xml:space="preserve">FOG LAMP</v>
          </cell>
          <cell r="K2917">
            <v>25</v>
          </cell>
          <cell r="L2917">
            <v>635.70000000000005</v>
          </cell>
          <cell r="M2917">
            <v>960</v>
          </cell>
        </row>
        <row r="2918">
          <cell r="A2918">
            <v>10478</v>
          </cell>
          <cell r="B2918">
            <v>10478</v>
          </cell>
          <cell r="C2918" t="str">
            <v xml:space="preserve">PREMIO ST211 (99-00) - FOG LAMP - RH</v>
          </cell>
          <cell r="D2918" t="str">
            <v>ST211-99-FLA-RH</v>
          </cell>
          <cell r="E2918" t="str">
            <v>TY03-1404</v>
          </cell>
          <cell r="G2918" t="str">
            <v>TOYOTA</v>
          </cell>
          <cell r="H2918" t="str">
            <v xml:space="preserve">ANCHUI TINCAI SILK CO. LTD</v>
          </cell>
          <cell r="I2918" t="str">
            <v xml:space="preserve">FOG LAMP</v>
          </cell>
          <cell r="J2918" t="str">
            <v xml:space="preserve">FOG LAMP</v>
          </cell>
          <cell r="K2918">
            <v>25</v>
          </cell>
          <cell r="L2918">
            <v>635.70000000000005</v>
          </cell>
          <cell r="M2918">
            <v>960</v>
          </cell>
        </row>
        <row r="2919">
          <cell r="A2919">
            <v>10483</v>
          </cell>
          <cell r="B2919">
            <v>10483</v>
          </cell>
          <cell r="C2919" t="str">
            <v xml:space="preserve">PREMIO ST211 (99-02) - BACK LAMP - LH</v>
          </cell>
          <cell r="D2919" t="str">
            <v>ST211-99-BALA-LH</v>
          </cell>
          <cell r="E2919" t="str">
            <v>TY03-1402B</v>
          </cell>
          <cell r="G2919" t="str">
            <v>TOYOTA</v>
          </cell>
          <cell r="H2919" t="str">
            <v xml:space="preserve">ANCHUI TINCAI SILK CO. LTD</v>
          </cell>
          <cell r="I2919" t="str">
            <v xml:space="preserve">BACK LAMP</v>
          </cell>
          <cell r="J2919" t="str">
            <v xml:space="preserve">BACK LAMP</v>
          </cell>
          <cell r="K2919">
            <v>3.28</v>
          </cell>
          <cell r="L2919">
            <v>513</v>
          </cell>
          <cell r="M2919">
            <v>790</v>
          </cell>
        </row>
        <row r="2920">
          <cell r="A2920">
            <v>10482</v>
          </cell>
          <cell r="B2920">
            <v>10482</v>
          </cell>
          <cell r="C2920" t="str">
            <v xml:space="preserve">PREMIO ST211 (99-02) - BACK LAMP - RH</v>
          </cell>
          <cell r="D2920" t="str">
            <v>ST211-99-BALA-RH</v>
          </cell>
          <cell r="E2920" t="str">
            <v>TY03-1402B</v>
          </cell>
          <cell r="G2920" t="str">
            <v>TOYOTA</v>
          </cell>
          <cell r="H2920" t="str">
            <v xml:space="preserve">ANCHUI TINCAI SILK CO. LTD</v>
          </cell>
          <cell r="I2920" t="str">
            <v xml:space="preserve">BACK LAMP</v>
          </cell>
          <cell r="J2920" t="str">
            <v xml:space="preserve">BACK LAMP</v>
          </cell>
          <cell r="K2920">
            <v>3.28</v>
          </cell>
          <cell r="L2920">
            <v>513</v>
          </cell>
          <cell r="M2920">
            <v>790</v>
          </cell>
        </row>
        <row r="2921">
          <cell r="A2921">
            <v>10477</v>
          </cell>
          <cell r="B2921">
            <v>10477</v>
          </cell>
          <cell r="C2921" t="str">
            <v xml:space="preserve">PREMIO ST211 (99-02) - CORNER LAMP - LH</v>
          </cell>
          <cell r="D2921" t="str">
            <v>ST211-99-CLA-LH</v>
          </cell>
          <cell r="E2921" t="str">
            <v>TY03-1403</v>
          </cell>
          <cell r="G2921" t="str">
            <v>TOYOTA</v>
          </cell>
          <cell r="H2921" t="str">
            <v xml:space="preserve">ANCHUI TINCAI SILK CO. LTD</v>
          </cell>
          <cell r="I2921" t="str">
            <v xml:space="preserve">CORNER LAMP</v>
          </cell>
          <cell r="J2921" t="str">
            <v xml:space="preserve">CORNER LAMP</v>
          </cell>
          <cell r="K2921">
            <v>14</v>
          </cell>
          <cell r="L2921">
            <v>357</v>
          </cell>
          <cell r="M2921">
            <v>540</v>
          </cell>
        </row>
        <row r="2922">
          <cell r="A2922">
            <v>10476</v>
          </cell>
          <cell r="B2922">
            <v>10476</v>
          </cell>
          <cell r="C2922" t="str">
            <v xml:space="preserve">PREMIO ST211 (99-02) - CORNER LAMP - RH</v>
          </cell>
          <cell r="D2922" t="str">
            <v>ST211-99-CLA-RH</v>
          </cell>
          <cell r="E2922" t="str">
            <v>TY03-1403</v>
          </cell>
          <cell r="G2922" t="str">
            <v>TOYOTA</v>
          </cell>
          <cell r="H2922" t="str">
            <v xml:space="preserve">ANCHUI TINCAI SILK CO. LTD</v>
          </cell>
          <cell r="I2922" t="str">
            <v xml:space="preserve">CORNER LAMP</v>
          </cell>
          <cell r="J2922" t="str">
            <v xml:space="preserve">CORNER LAMP</v>
          </cell>
          <cell r="K2922">
            <v>14</v>
          </cell>
          <cell r="L2922">
            <v>357</v>
          </cell>
          <cell r="M2922">
            <v>540</v>
          </cell>
        </row>
        <row r="2923">
          <cell r="A2923">
            <v>12296</v>
          </cell>
          <cell r="B2923" t="e">
            <v>#N/A</v>
          </cell>
          <cell r="C2923" t="str">
            <v xml:space="preserve">PREMIO ST211 (99-02) - CORNER LAMP (BROKEN) - LH</v>
          </cell>
          <cell r="D2923" t="str">
            <v>ST211-99-CLA-LH</v>
          </cell>
          <cell r="E2923" t="str">
            <v>TY03-1403</v>
          </cell>
          <cell r="G2923" t="str">
            <v>TOYOTA</v>
          </cell>
          <cell r="I2923" t="str">
            <v xml:space="preserve">CORNER LAMP</v>
          </cell>
          <cell r="J2923" t="str">
            <v xml:space="preserve">CORNER LAMP</v>
          </cell>
          <cell r="K2923">
            <v>1.94</v>
          </cell>
          <cell r="L2923">
            <v>290</v>
          </cell>
          <cell r="M2923">
            <v>450</v>
          </cell>
        </row>
        <row r="2924">
          <cell r="A2924">
            <v>12295</v>
          </cell>
          <cell r="B2924" t="e">
            <v>#N/A</v>
          </cell>
          <cell r="C2924" t="str">
            <v xml:space="preserve">PREMIO ST211 (99-02) - CORNER LAMP (BROKEN) - RH</v>
          </cell>
          <cell r="D2924" t="str">
            <v>ST211-99-CLA-RH</v>
          </cell>
          <cell r="E2924" t="str">
            <v>TY03-1403</v>
          </cell>
          <cell r="G2924" t="str">
            <v>TOYOTA</v>
          </cell>
          <cell r="I2924" t="str">
            <v xml:space="preserve">CORNER LAMP</v>
          </cell>
          <cell r="J2924" t="str">
            <v xml:space="preserve">CORNER LAMP</v>
          </cell>
          <cell r="K2924">
            <v>1.94</v>
          </cell>
          <cell r="L2924">
            <v>290</v>
          </cell>
          <cell r="M2924">
            <v>450</v>
          </cell>
        </row>
        <row r="2925">
          <cell r="A2925">
            <v>10485</v>
          </cell>
          <cell r="B2925">
            <v>10485</v>
          </cell>
          <cell r="C2925" t="str">
            <v xml:space="preserve">PREMIO ST211 (99-02) - FRONT BUMPER</v>
          </cell>
          <cell r="D2925" t="str">
            <v>ST211-99-BPRF</v>
          </cell>
          <cell r="E2925" t="str">
            <v>TY03-1407</v>
          </cell>
          <cell r="G2925" t="str">
            <v>TOYOTA</v>
          </cell>
          <cell r="H2925" t="str">
            <v xml:space="preserve">ANCHUI TINCAI SILK CO. LTD</v>
          </cell>
          <cell r="I2925" t="str">
            <v>BUMPER</v>
          </cell>
          <cell r="J2925" t="str">
            <v>BUMPER</v>
          </cell>
          <cell r="K2925">
            <v>100</v>
          </cell>
          <cell r="L2925">
            <v>2542.8000000000002</v>
          </cell>
          <cell r="M2925">
            <v>4000</v>
          </cell>
        </row>
        <row r="2926">
          <cell r="A2926">
            <v>10484</v>
          </cell>
          <cell r="B2926">
            <v>10484</v>
          </cell>
          <cell r="C2926" t="str">
            <v xml:space="preserve">PREMIO ST211 (99-02) - GRILL</v>
          </cell>
          <cell r="D2926" t="str">
            <v>ST211-99-GRL</v>
          </cell>
          <cell r="E2926" t="str">
            <v>TY03-1411</v>
          </cell>
          <cell r="G2926" t="str">
            <v>TOYOTA</v>
          </cell>
          <cell r="H2926" t="str">
            <v xml:space="preserve">ANCHUI TINCAI SILK CO. LTD</v>
          </cell>
          <cell r="I2926" t="str">
            <v>GRILL</v>
          </cell>
          <cell r="J2926" t="str">
            <v>GRILL</v>
          </cell>
          <cell r="K2926">
            <v>35</v>
          </cell>
          <cell r="L2926">
            <v>889.98</v>
          </cell>
          <cell r="M2926">
            <v>1300</v>
          </cell>
        </row>
        <row r="2927">
          <cell r="A2927">
            <v>10475</v>
          </cell>
          <cell r="B2927">
            <v>10475</v>
          </cell>
          <cell r="C2927" t="str">
            <v xml:space="preserve">PREMIO ST211 (99-02) - HEAD LAMP - LH</v>
          </cell>
          <cell r="D2927" t="str">
            <v>ST211-99-HLA-LH</v>
          </cell>
          <cell r="E2927" t="str">
            <v>TY03-1401</v>
          </cell>
          <cell r="G2927" t="str">
            <v>TOYOTA</v>
          </cell>
          <cell r="H2927" t="str">
            <v xml:space="preserve">ANCHUI TINCAI SILK CO. LTD</v>
          </cell>
          <cell r="I2927" t="str">
            <v xml:space="preserve">HEAD LAMP</v>
          </cell>
          <cell r="J2927" t="str">
            <v xml:space="preserve">HEAD LAMP</v>
          </cell>
          <cell r="K2927">
            <v>50</v>
          </cell>
          <cell r="L2927">
            <v>1275</v>
          </cell>
          <cell r="M2927">
            <v>1900</v>
          </cell>
        </row>
        <row r="2928">
          <cell r="A2928">
            <v>10474</v>
          </cell>
          <cell r="B2928">
            <v>10474</v>
          </cell>
          <cell r="C2928" t="str">
            <v xml:space="preserve">PREMIO ST211 (99-02) - HEAD LAMP - RH</v>
          </cell>
          <cell r="D2928" t="str">
            <v>ST211-99-HLA-RH</v>
          </cell>
          <cell r="E2928" t="str">
            <v>TY03-1401</v>
          </cell>
          <cell r="G2928" t="str">
            <v>TOYOTA</v>
          </cell>
          <cell r="H2928" t="str">
            <v xml:space="preserve">ANCHUI TINCAI SILK CO. LTD</v>
          </cell>
          <cell r="I2928" t="str">
            <v xml:space="preserve">HEAD LAMP</v>
          </cell>
          <cell r="J2928" t="str">
            <v xml:space="preserve">HEAD LAMP</v>
          </cell>
          <cell r="K2928">
            <v>50</v>
          </cell>
          <cell r="L2928">
            <v>1275</v>
          </cell>
          <cell r="M2928">
            <v>1900</v>
          </cell>
        </row>
        <row r="2929">
          <cell r="A2929">
            <v>10481</v>
          </cell>
          <cell r="B2929">
            <v>10481</v>
          </cell>
          <cell r="C2929" t="str">
            <v xml:space="preserve">PREMIO ST211 (99-02) - TAIL LAMP - LH</v>
          </cell>
          <cell r="D2929" t="str">
            <v>ST211-99-TLA-LH</v>
          </cell>
          <cell r="E2929" t="str">
            <v>TY03-1402</v>
          </cell>
          <cell r="G2929" t="str">
            <v>TOYOTA</v>
          </cell>
          <cell r="H2929" t="str">
            <v xml:space="preserve">ANCHUI TINCAI SILK CO. LTD</v>
          </cell>
          <cell r="I2929" t="str">
            <v xml:space="preserve">TAIL LAMP</v>
          </cell>
          <cell r="J2929" t="str">
            <v xml:space="preserve">TAIL LAMP</v>
          </cell>
          <cell r="K2929">
            <v>40</v>
          </cell>
          <cell r="L2929">
            <v>1020</v>
          </cell>
          <cell r="M2929">
            <v>1530</v>
          </cell>
        </row>
        <row r="2930">
          <cell r="A2930">
            <v>10480</v>
          </cell>
          <cell r="B2930">
            <v>10480</v>
          </cell>
          <cell r="C2930" t="str">
            <v xml:space="preserve">PREMIO ST211 (99-02) - TAIL LAMP - RH</v>
          </cell>
          <cell r="D2930" t="str">
            <v>ST211-99-TLA-RH</v>
          </cell>
          <cell r="E2930" t="str">
            <v>TY03-1402</v>
          </cell>
          <cell r="G2930" t="str">
            <v>TOYOTA</v>
          </cell>
          <cell r="H2930" t="str">
            <v xml:space="preserve">ANCHUI TINCAI SILK CO. LTD</v>
          </cell>
          <cell r="I2930" t="str">
            <v xml:space="preserve">TAIL LAMP</v>
          </cell>
          <cell r="J2930" t="str">
            <v xml:space="preserve">TAIL LAMP</v>
          </cell>
          <cell r="K2930">
            <v>40</v>
          </cell>
          <cell r="L2930">
            <v>1020</v>
          </cell>
          <cell r="M2930">
            <v>1530</v>
          </cell>
        </row>
        <row r="2931">
          <cell r="A2931">
            <v>12829</v>
          </cell>
          <cell r="B2931">
            <v>12829</v>
          </cell>
          <cell r="C2931" t="str">
            <v xml:space="preserve">PREMIO ST211 (99-02) - TAIL LENS - LH</v>
          </cell>
          <cell r="D2931" t="str">
            <v>ST211-99-TLS-LH</v>
          </cell>
          <cell r="E2931" t="str">
            <v>TY03-1402-00</v>
          </cell>
          <cell r="F2931" t="str">
            <v xml:space="preserve">PREMIO ST211 (99-02)</v>
          </cell>
          <cell r="G2931" t="str">
            <v>TOYOTA</v>
          </cell>
          <cell r="H2931" t="str">
            <v xml:space="preserve">ANCHUI TINCAI SILK CO. LTD</v>
          </cell>
          <cell r="I2931" t="str">
            <v>LENS</v>
          </cell>
          <cell r="J2931" t="str">
            <v>LENS</v>
          </cell>
          <cell r="K2931">
            <v>1.17</v>
          </cell>
          <cell r="L2931">
            <v>183</v>
          </cell>
          <cell r="M2931">
            <v>280</v>
          </cell>
        </row>
        <row r="2932">
          <cell r="A2932">
            <v>12828</v>
          </cell>
          <cell r="B2932">
            <v>12828</v>
          </cell>
          <cell r="C2932" t="str">
            <v xml:space="preserve">PREMIO ST211 (99-02) - TAIL LENS - RH</v>
          </cell>
          <cell r="D2932" t="str">
            <v>ST211-99-TLS-RH</v>
          </cell>
          <cell r="E2932" t="str">
            <v>TY03-1402-00</v>
          </cell>
          <cell r="F2932" t="str">
            <v xml:space="preserve">PREMIO ST211 (99-02)</v>
          </cell>
          <cell r="G2932" t="str">
            <v>TOYOTA</v>
          </cell>
          <cell r="H2932" t="str">
            <v xml:space="preserve">ANCHUI TINCAI SILK CO. LTD</v>
          </cell>
          <cell r="I2932" t="str">
            <v>LENS</v>
          </cell>
          <cell r="J2932" t="str">
            <v>LENS</v>
          </cell>
          <cell r="K2932">
            <v>1.17</v>
          </cell>
          <cell r="L2932">
            <v>183</v>
          </cell>
          <cell r="M2932">
            <v>280</v>
          </cell>
        </row>
        <row r="2933">
          <cell r="A2933">
            <v>14011</v>
          </cell>
          <cell r="B2933">
            <v>14011</v>
          </cell>
          <cell r="C2933" t="str">
            <v xml:space="preserve">PREMIO/ ALLION (01-04) - INNER FENDER - LH</v>
          </cell>
          <cell r="D2933" t="str">
            <v>PREMIO/01-IF-LH</v>
          </cell>
          <cell r="E2933" t="str">
            <v>53876-20401</v>
          </cell>
          <cell r="F2933" t="str">
            <v xml:space="preserve">PREMIO/ALLION (01-)</v>
          </cell>
          <cell r="G2933" t="str">
            <v>TOYOTA</v>
          </cell>
          <cell r="H2933" t="str">
            <v xml:space="preserve">ANHUI TINCAI SILK CO. LTD</v>
          </cell>
          <cell r="I2933" t="str">
            <v>FENDER</v>
          </cell>
          <cell r="J2933" t="str">
            <v>FENDER</v>
          </cell>
          <cell r="K2933">
            <v>15.5</v>
          </cell>
          <cell r="L2933">
            <v>422</v>
          </cell>
          <cell r="M2933">
            <v>630</v>
          </cell>
        </row>
        <row r="2934">
          <cell r="A2934">
            <v>14010</v>
          </cell>
          <cell r="B2934">
            <v>14010</v>
          </cell>
          <cell r="C2934" t="str">
            <v xml:space="preserve">PREMIO/ ALLION (01-04) - INNER FENDER - RH</v>
          </cell>
          <cell r="D2934" t="str">
            <v>PREMIO/01-IF-RH</v>
          </cell>
          <cell r="E2934" t="str">
            <v>53875-20381</v>
          </cell>
          <cell r="F2934" t="str">
            <v xml:space="preserve">PREMIO/ALLION (01-)</v>
          </cell>
          <cell r="G2934" t="str">
            <v>TOYOTA</v>
          </cell>
          <cell r="H2934" t="str">
            <v xml:space="preserve">ANHUI TINCAI SILK CO. LTD</v>
          </cell>
          <cell r="I2934" t="str">
            <v>FENDER</v>
          </cell>
          <cell r="J2934" t="str">
            <v>FENDER</v>
          </cell>
          <cell r="K2934">
            <v>15.5</v>
          </cell>
          <cell r="L2934">
            <v>422</v>
          </cell>
          <cell r="M2934">
            <v>630</v>
          </cell>
        </row>
        <row r="2935">
          <cell r="A2935">
            <v>13599</v>
          </cell>
          <cell r="B2935">
            <v>13599</v>
          </cell>
          <cell r="C2935" t="str">
            <v xml:space="preserve">PRIUS (03-06) - BUMPER GRILL</v>
          </cell>
          <cell r="D2935" t="str">
            <v>PRIUS/03-BGRL</v>
          </cell>
          <cell r="E2935" t="str">
            <v>TY38-0411</v>
          </cell>
          <cell r="G2935" t="str">
            <v>TOYOTA</v>
          </cell>
          <cell r="H2935" t="str">
            <v xml:space="preserve">ANCHUI TINCAI SILK CO. LTD</v>
          </cell>
          <cell r="I2935" t="str">
            <v>GRILL</v>
          </cell>
          <cell r="J2935" t="str">
            <v>GRILL</v>
          </cell>
          <cell r="K2935">
            <v>25</v>
          </cell>
          <cell r="L2935">
            <v>563</v>
          </cell>
          <cell r="M2935">
            <v>870</v>
          </cell>
        </row>
        <row r="2936">
          <cell r="A2936">
            <v>13591</v>
          </cell>
          <cell r="B2936">
            <v>13591</v>
          </cell>
          <cell r="C2936" t="str">
            <v xml:space="preserve">PRIUS (03-06) - DOOR MIRROR (ELECTRIC) - LH</v>
          </cell>
          <cell r="D2936" t="str">
            <v>PRIUS/03-SME-LH</v>
          </cell>
          <cell r="E2936" t="str">
            <v>TY38-0412</v>
          </cell>
          <cell r="G2936" t="str">
            <v>TOYOTA</v>
          </cell>
          <cell r="H2936" t="str">
            <v xml:space="preserve">ANCHUI TINCAI SILK CO. LTD</v>
          </cell>
          <cell r="I2936" t="str">
            <v xml:space="preserve">SIDE MIRROR</v>
          </cell>
          <cell r="J2936" t="str">
            <v xml:space="preserve">SIDE MIRROR</v>
          </cell>
          <cell r="K2936">
            <v>130</v>
          </cell>
          <cell r="L2936">
            <v>2925</v>
          </cell>
          <cell r="M2936">
            <v>4530</v>
          </cell>
        </row>
        <row r="2937">
          <cell r="A2937">
            <v>13590</v>
          </cell>
          <cell r="B2937">
            <v>13590</v>
          </cell>
          <cell r="C2937" t="str">
            <v xml:space="preserve">PRIUS (03-06) - DOOR MIRROR (ELECTRIC) - RH</v>
          </cell>
          <cell r="D2937" t="str">
            <v>PRIUS/03-SME-RH</v>
          </cell>
          <cell r="E2937" t="str">
            <v>TY38-0412</v>
          </cell>
          <cell r="G2937" t="str">
            <v>TOYOTA</v>
          </cell>
          <cell r="H2937" t="str">
            <v xml:space="preserve">ANCHUI TINCAI SILK CO. LTD</v>
          </cell>
          <cell r="I2937" t="str">
            <v xml:space="preserve">SIDE MIRROR</v>
          </cell>
          <cell r="J2937" t="str">
            <v xml:space="preserve">SIDE MIRROR</v>
          </cell>
          <cell r="K2937">
            <v>130</v>
          </cell>
          <cell r="L2937">
            <v>2925</v>
          </cell>
          <cell r="M2937">
            <v>4530</v>
          </cell>
        </row>
        <row r="2938">
          <cell r="A2938">
            <v>13593</v>
          </cell>
          <cell r="B2938">
            <v>13593</v>
          </cell>
          <cell r="C2938" t="str">
            <v xml:space="preserve">PRIUS (03-06) - FOG LAMP - LH</v>
          </cell>
          <cell r="D2938" t="str">
            <v>PRIUS/03-FLA-LH</v>
          </cell>
          <cell r="E2938" t="str">
            <v>TY38-0404</v>
          </cell>
          <cell r="G2938" t="str">
            <v>TOYOTA</v>
          </cell>
          <cell r="H2938" t="str">
            <v xml:space="preserve">ANCHUI TINCAI SILK CO. LTD</v>
          </cell>
          <cell r="I2938" t="str">
            <v xml:space="preserve">FOG LAMP</v>
          </cell>
          <cell r="J2938" t="str">
            <v xml:space="preserve">FOG LAMP</v>
          </cell>
          <cell r="K2938">
            <v>35</v>
          </cell>
          <cell r="L2938">
            <v>788</v>
          </cell>
          <cell r="M2938">
            <v>1220</v>
          </cell>
        </row>
        <row r="2939">
          <cell r="A2939">
            <v>13592</v>
          </cell>
          <cell r="B2939">
            <v>13592</v>
          </cell>
          <cell r="C2939" t="str">
            <v xml:space="preserve">PRIUS (03-06) - FOG LAMP - RH</v>
          </cell>
          <cell r="D2939" t="str">
            <v>PRIUS/03-FLA-RH</v>
          </cell>
          <cell r="E2939" t="str">
            <v>TY38-0404</v>
          </cell>
          <cell r="G2939" t="str">
            <v>TOYOTA</v>
          </cell>
          <cell r="H2939" t="str">
            <v xml:space="preserve">ANCHUI TINCAI SILK CO. LTD</v>
          </cell>
          <cell r="I2939" t="str">
            <v xml:space="preserve">FOG LAMP</v>
          </cell>
          <cell r="J2939" t="str">
            <v xml:space="preserve">FOG LAMP</v>
          </cell>
          <cell r="K2939">
            <v>35</v>
          </cell>
          <cell r="L2939">
            <v>788</v>
          </cell>
          <cell r="M2939">
            <v>1220</v>
          </cell>
        </row>
        <row r="2940">
          <cell r="A2940">
            <v>13595</v>
          </cell>
          <cell r="B2940">
            <v>13595</v>
          </cell>
          <cell r="C2940" t="str">
            <v xml:space="preserve">PRIUS (03-06) - FOG LAMP CASE - LH</v>
          </cell>
          <cell r="D2940" t="str">
            <v>PRIUS/03-FLACASE-LH</v>
          </cell>
          <cell r="E2940" t="str">
            <v>TY38-0404-1</v>
          </cell>
          <cell r="G2940" t="str">
            <v>TOYOTA</v>
          </cell>
          <cell r="H2940" t="str">
            <v xml:space="preserve">ANCHUI TINCAI SILK CO. LTD</v>
          </cell>
          <cell r="I2940" t="str">
            <v xml:space="preserve">FOG LAMP</v>
          </cell>
          <cell r="J2940" t="str">
            <v xml:space="preserve">FOG LAMP</v>
          </cell>
          <cell r="K2940">
            <v>10</v>
          </cell>
          <cell r="L2940">
            <v>225</v>
          </cell>
          <cell r="M2940">
            <v>350</v>
          </cell>
        </row>
        <row r="2941">
          <cell r="A2941">
            <v>13594</v>
          </cell>
          <cell r="B2941">
            <v>13594</v>
          </cell>
          <cell r="C2941" t="str">
            <v xml:space="preserve">PRIUS (03-06) - FOG LAMP CASE - RH</v>
          </cell>
          <cell r="D2941" t="str">
            <v>PRIUS/03-FLACASE-RH</v>
          </cell>
          <cell r="E2941" t="str">
            <v>TY38-0404-1</v>
          </cell>
          <cell r="G2941" t="str">
            <v>TOYOTA</v>
          </cell>
          <cell r="H2941" t="str">
            <v xml:space="preserve">ANCHUI TINCAI SILK CO. LTD</v>
          </cell>
          <cell r="I2941" t="str">
            <v xml:space="preserve">FOG LAMP</v>
          </cell>
          <cell r="J2941" t="str">
            <v xml:space="preserve">FOG LAMP</v>
          </cell>
          <cell r="K2941">
            <v>10</v>
          </cell>
          <cell r="L2941">
            <v>225</v>
          </cell>
          <cell r="M2941">
            <v>350</v>
          </cell>
        </row>
        <row r="2942">
          <cell r="A2942">
            <v>13597</v>
          </cell>
          <cell r="B2942">
            <v>13597</v>
          </cell>
          <cell r="C2942" t="str">
            <v xml:space="preserve">PRIUS (03-06) - FOG LAMP COVER - LH</v>
          </cell>
          <cell r="D2942" t="str">
            <v>PRIUS/03-FLAC-LH</v>
          </cell>
          <cell r="E2942" t="str">
            <v>TY38-0404-2</v>
          </cell>
          <cell r="G2942" t="str">
            <v>TOYOTA</v>
          </cell>
          <cell r="H2942" t="str">
            <v xml:space="preserve">ANCHUI TINCAI SILK CO. LTD</v>
          </cell>
          <cell r="I2942" t="str">
            <v xml:space="preserve">FOG LAMP</v>
          </cell>
          <cell r="J2942" t="str">
            <v xml:space="preserve">FOG LAMP</v>
          </cell>
          <cell r="K2942">
            <v>10</v>
          </cell>
          <cell r="L2942">
            <v>225</v>
          </cell>
          <cell r="M2942">
            <v>350</v>
          </cell>
        </row>
        <row r="2943">
          <cell r="A2943">
            <v>13596</v>
          </cell>
          <cell r="B2943">
            <v>13596</v>
          </cell>
          <cell r="C2943" t="str">
            <v xml:space="preserve">PRIUS (03-06) - FOG LAMP COVER - RH</v>
          </cell>
          <cell r="D2943" t="str">
            <v>PRIUS/03-FLAC-RH</v>
          </cell>
          <cell r="E2943" t="str">
            <v>TY38-0404-2</v>
          </cell>
          <cell r="G2943" t="str">
            <v>TOYOTA</v>
          </cell>
          <cell r="H2943" t="str">
            <v xml:space="preserve">ANCHUI TINCAI SILK CO. LTD</v>
          </cell>
          <cell r="I2943" t="str">
            <v xml:space="preserve">FOG LAMP</v>
          </cell>
          <cell r="J2943" t="str">
            <v xml:space="preserve">FOG LAMP</v>
          </cell>
          <cell r="K2943">
            <v>10</v>
          </cell>
          <cell r="L2943">
            <v>225</v>
          </cell>
          <cell r="M2943">
            <v>350</v>
          </cell>
        </row>
        <row r="2944">
          <cell r="A2944">
            <v>13598</v>
          </cell>
          <cell r="B2944">
            <v>13598</v>
          </cell>
          <cell r="C2944" t="str">
            <v xml:space="preserve">PRIUS (03-06) - FRONT BUMPER</v>
          </cell>
          <cell r="D2944" t="str">
            <v>PRIUS/03-BPRF</v>
          </cell>
          <cell r="E2944" t="str">
            <v>TY38-0407</v>
          </cell>
          <cell r="G2944" t="str">
            <v>TOYOTA</v>
          </cell>
          <cell r="H2944" t="str">
            <v xml:space="preserve">ANCHUI TINCAI SILK CO. LTD</v>
          </cell>
          <cell r="I2944" t="str">
            <v>BUMPER</v>
          </cell>
          <cell r="J2944" t="str">
            <v>BUMPER</v>
          </cell>
          <cell r="K2944">
            <v>120</v>
          </cell>
          <cell r="L2944">
            <v>2700</v>
          </cell>
          <cell r="M2944">
            <v>4190</v>
          </cell>
        </row>
        <row r="2945">
          <cell r="A2945">
            <v>13601</v>
          </cell>
          <cell r="B2945">
            <v>13601</v>
          </cell>
          <cell r="C2945" t="str">
            <v xml:space="preserve">PRIUS (03-06) - HEAD LAMP (47-23) - LH</v>
          </cell>
          <cell r="D2945" t="str">
            <v>PRIUS/03-HLA-LH</v>
          </cell>
          <cell r="E2945" t="str">
            <v>TY38-0401</v>
          </cell>
          <cell r="G2945" t="str">
            <v>TOYOTA</v>
          </cell>
          <cell r="H2945" t="str">
            <v xml:space="preserve">ANCHUI TINCAI SILK CO. LTD</v>
          </cell>
          <cell r="I2945" t="str">
            <v xml:space="preserve">HEAD LAMP</v>
          </cell>
          <cell r="J2945" t="str">
            <v xml:space="preserve">HEAD LAMP</v>
          </cell>
          <cell r="K2945">
            <v>135</v>
          </cell>
          <cell r="L2945">
            <v>3038</v>
          </cell>
          <cell r="M2945">
            <v>4710</v>
          </cell>
        </row>
        <row r="2946">
          <cell r="A2946">
            <v>13600</v>
          </cell>
          <cell r="B2946">
            <v>13600</v>
          </cell>
          <cell r="C2946" t="str">
            <v xml:space="preserve">PRIUS (03-06) - HEAD LAMP (47-23) - RH</v>
          </cell>
          <cell r="D2946" t="str">
            <v>PRIUS/03-HLA-RH</v>
          </cell>
          <cell r="E2946" t="str">
            <v>TY38-0401</v>
          </cell>
          <cell r="G2946" t="str">
            <v>TOYOTA</v>
          </cell>
          <cell r="H2946" t="str">
            <v xml:space="preserve">ANCHUI TINCAI SILK CO. LTD</v>
          </cell>
          <cell r="I2946" t="str">
            <v xml:space="preserve">HEAD LAMP</v>
          </cell>
          <cell r="J2946" t="str">
            <v xml:space="preserve">HEAD LAMP</v>
          </cell>
          <cell r="K2946">
            <v>135</v>
          </cell>
          <cell r="L2946">
            <v>3038</v>
          </cell>
          <cell r="M2946">
            <v>4710</v>
          </cell>
        </row>
        <row r="2947">
          <cell r="A2947">
            <v>13603</v>
          </cell>
          <cell r="B2947">
            <v>13603</v>
          </cell>
          <cell r="C2947" t="str">
            <v xml:space="preserve">PRIUS (03-06) - INNER FENDER - LH</v>
          </cell>
          <cell r="D2947" t="str">
            <v>PRIUS/03-FIF-LH</v>
          </cell>
          <cell r="E2947" t="str">
            <v>TY38-0416-1</v>
          </cell>
          <cell r="G2947" t="str">
            <v>TOYOTA</v>
          </cell>
          <cell r="H2947" t="str">
            <v xml:space="preserve">ANCHUI TINCAI SILK CO. LTD</v>
          </cell>
          <cell r="I2947" t="str">
            <v>FENDERS</v>
          </cell>
          <cell r="J2947" t="str">
            <v>FENDERS</v>
          </cell>
          <cell r="K2947">
            <v>30</v>
          </cell>
          <cell r="L2947">
            <v>675</v>
          </cell>
          <cell r="M2947">
            <v>1050</v>
          </cell>
        </row>
        <row r="2948">
          <cell r="A2948">
            <v>13602</v>
          </cell>
          <cell r="B2948">
            <v>13602</v>
          </cell>
          <cell r="C2948" t="str">
            <v xml:space="preserve">PRIUS (03-06) - INNER FENDER - RH</v>
          </cell>
          <cell r="D2948" t="str">
            <v>PRIUS/03-FIF-RH</v>
          </cell>
          <cell r="E2948" t="str">
            <v>TY38-0416-1</v>
          </cell>
          <cell r="G2948" t="str">
            <v>TOYOTA</v>
          </cell>
          <cell r="H2948" t="str">
            <v xml:space="preserve">ANCHUI TINCAI SILK CO. LTD</v>
          </cell>
          <cell r="I2948" t="str">
            <v>FENDERS</v>
          </cell>
          <cell r="J2948" t="str">
            <v>FENDERS</v>
          </cell>
          <cell r="K2948">
            <v>30</v>
          </cell>
          <cell r="L2948">
            <v>675</v>
          </cell>
          <cell r="M2948">
            <v>1050</v>
          </cell>
        </row>
        <row r="2949">
          <cell r="A2949">
            <v>13604</v>
          </cell>
          <cell r="B2949">
            <v>13604</v>
          </cell>
          <cell r="C2949" t="str">
            <v xml:space="preserve">PRIUS (03-06) - REAR BUMPER</v>
          </cell>
          <cell r="D2949" t="str">
            <v>PRIUS/03-BPRR</v>
          </cell>
          <cell r="E2949" t="str">
            <v>TY38-0408</v>
          </cell>
          <cell r="G2949" t="str">
            <v>TOYOTA</v>
          </cell>
          <cell r="H2949" t="str">
            <v xml:space="preserve">ANCHUI TINCAI SILK CO. LTD</v>
          </cell>
          <cell r="I2949" t="str">
            <v>BUMPER</v>
          </cell>
          <cell r="J2949" t="str">
            <v>BUMPER</v>
          </cell>
          <cell r="K2949">
            <v>130</v>
          </cell>
          <cell r="L2949">
            <v>2925</v>
          </cell>
          <cell r="M2949">
            <v>4530</v>
          </cell>
        </row>
        <row r="2950">
          <cell r="A2950">
            <v>13606</v>
          </cell>
          <cell r="B2950">
            <v>13606</v>
          </cell>
          <cell r="C2950" t="str">
            <v xml:space="preserve">PRIUS (03-06) - TAIL LAMP CLEAR (47-13) - LH</v>
          </cell>
          <cell r="D2950" t="str">
            <v>PRIUS/03-TLAC-LH</v>
          </cell>
          <cell r="E2950" t="str">
            <v>TY38-0402A</v>
          </cell>
          <cell r="G2950" t="str">
            <v>TOYOTA</v>
          </cell>
          <cell r="H2950" t="str">
            <v xml:space="preserve">ANCHUI TINCAI SILK CO. LTD</v>
          </cell>
          <cell r="I2950" t="str">
            <v xml:space="preserve">TAIL LAMP</v>
          </cell>
          <cell r="J2950" t="str">
            <v xml:space="preserve">TAIL LAMP</v>
          </cell>
          <cell r="K2950">
            <v>90</v>
          </cell>
          <cell r="L2950">
            <v>2025</v>
          </cell>
          <cell r="M2950">
            <v>3140</v>
          </cell>
        </row>
        <row r="2951">
          <cell r="A2951">
            <v>13605</v>
          </cell>
          <cell r="B2951">
            <v>13605</v>
          </cell>
          <cell r="C2951" t="str">
            <v xml:space="preserve">PRIUS (03-06) - TAIL LAMP CLEAR (47-13) - RH</v>
          </cell>
          <cell r="D2951" t="str">
            <v>PRIUS/03-TLAC-RH</v>
          </cell>
          <cell r="E2951" t="str">
            <v>TY38-0402A</v>
          </cell>
          <cell r="G2951" t="str">
            <v>TOYOTA</v>
          </cell>
          <cell r="H2951" t="str">
            <v xml:space="preserve">ANCHUI TINCAI SILK CO. LTD</v>
          </cell>
          <cell r="I2951" t="str">
            <v xml:space="preserve">TAIL LAMP</v>
          </cell>
          <cell r="J2951" t="str">
            <v xml:space="preserve">TAIL LAMP</v>
          </cell>
          <cell r="K2951">
            <v>90</v>
          </cell>
          <cell r="L2951">
            <v>2025</v>
          </cell>
          <cell r="M2951">
            <v>3140</v>
          </cell>
        </row>
        <row r="2952">
          <cell r="A2952">
            <v>13608</v>
          </cell>
          <cell r="B2952">
            <v>13608</v>
          </cell>
          <cell r="C2952" t="str">
            <v xml:space="preserve">PRIUS (03-06) - TAIL LAMP CLEAR/RED (47-14) - LH</v>
          </cell>
          <cell r="D2952" t="str">
            <v>PRIUS/03-TLACR-LH</v>
          </cell>
          <cell r="E2952" t="str">
            <v>TY38-0402B</v>
          </cell>
          <cell r="G2952" t="str">
            <v>TOYOTA</v>
          </cell>
          <cell r="H2952" t="str">
            <v xml:space="preserve">ANCHUI TINCAI SILK CO. LTD</v>
          </cell>
          <cell r="I2952" t="str">
            <v xml:space="preserve">TAIL LAMP</v>
          </cell>
          <cell r="J2952" t="str">
            <v xml:space="preserve">TAIL LAMP</v>
          </cell>
          <cell r="K2952">
            <v>90</v>
          </cell>
          <cell r="L2952">
            <v>2025</v>
          </cell>
          <cell r="M2952">
            <v>3140</v>
          </cell>
        </row>
        <row r="2953">
          <cell r="A2953">
            <v>13607</v>
          </cell>
          <cell r="B2953">
            <v>13607</v>
          </cell>
          <cell r="C2953" t="str">
            <v xml:space="preserve">PRIUS (03-06) - TAIL LAMP CLEAR/RED (47-14) - RH</v>
          </cell>
          <cell r="D2953" t="str">
            <v>PRIUS/03-TLACR-RH</v>
          </cell>
          <cell r="E2953" t="str">
            <v>TY38-0402B</v>
          </cell>
          <cell r="G2953" t="str">
            <v>TOYOTA</v>
          </cell>
          <cell r="H2953" t="str">
            <v xml:space="preserve">ANCHUI TINCAI SILK CO. LTD</v>
          </cell>
          <cell r="I2953" t="str">
            <v xml:space="preserve">TAIL LAMP</v>
          </cell>
          <cell r="J2953" t="str">
            <v xml:space="preserve">TAIL LAMP</v>
          </cell>
          <cell r="K2953">
            <v>90</v>
          </cell>
          <cell r="L2953">
            <v>2025</v>
          </cell>
          <cell r="M2953">
            <v>3140</v>
          </cell>
        </row>
        <row r="2954">
          <cell r="A2954">
            <v>13490</v>
          </cell>
          <cell r="B2954">
            <v>13490</v>
          </cell>
          <cell r="C2954" t="str">
            <v xml:space="preserve">PRIUS (HW30) 5-DOOR HATCHBACK (09-) - LAMINATED FRONT WINDSCREEN</v>
          </cell>
          <cell r="D2954" t="str">
            <v xml:space="preserve">ZVW30 LFW/X</v>
          </cell>
          <cell r="E2954" t="str">
            <v xml:space="preserve">1101523 LFWCPX</v>
          </cell>
          <cell r="F2954" t="str">
            <v xml:space="preserve">PRIUS (HW30) 5-DOOR HATCHBACK ZVW30 (09-)</v>
          </cell>
          <cell r="G2954" t="str">
            <v>TOYOTA</v>
          </cell>
          <cell r="H2954" t="str">
            <v xml:space="preserve">ZHEJIANG DAKE SAFETY GLASS CO.,LTD</v>
          </cell>
          <cell r="I2954" t="str">
            <v>AUTOGLASS</v>
          </cell>
          <cell r="J2954" t="str">
            <v>AUTOGLASS</v>
          </cell>
          <cell r="K2954">
            <v>18.23</v>
          </cell>
          <cell r="L2954">
            <v>2</v>
          </cell>
          <cell r="M2954">
            <v>3700</v>
          </cell>
        </row>
        <row r="2955">
          <cell r="A2955">
            <v>13610</v>
          </cell>
          <cell r="B2955">
            <v>13610</v>
          </cell>
          <cell r="C2955" t="str">
            <v xml:space="preserve">PRIUS (HW30) ZVW30 (212-11P6) (09-) - HEAD LAMP - LH</v>
          </cell>
          <cell r="D2955" t="str">
            <v>PRIUS/09-HLA-LH</v>
          </cell>
          <cell r="E2955" t="str">
            <v>TY38-0601</v>
          </cell>
          <cell r="G2955" t="str">
            <v>TOYOTA</v>
          </cell>
          <cell r="H2955" t="str">
            <v xml:space="preserve">ANCHUI TINCAI SILK CO. LTD</v>
          </cell>
          <cell r="I2955" t="str">
            <v xml:space="preserve">HEAD LAMP</v>
          </cell>
          <cell r="J2955" t="str">
            <v xml:space="preserve">HEAD LAMP</v>
          </cell>
          <cell r="K2955">
            <v>200</v>
          </cell>
          <cell r="L2955">
            <v>4500</v>
          </cell>
          <cell r="M2955">
            <v>6980</v>
          </cell>
        </row>
        <row r="2956">
          <cell r="A2956">
            <v>13609</v>
          </cell>
          <cell r="B2956">
            <v>13609</v>
          </cell>
          <cell r="C2956" t="str">
            <v xml:space="preserve">PRIUS (HW30) ZVW30 (212-11P6) (09-) - HEAD LAMP - RH</v>
          </cell>
          <cell r="D2956" t="str">
            <v>PRIUS/09-HLA-RH</v>
          </cell>
          <cell r="E2956" t="str">
            <v>TY38-0601</v>
          </cell>
          <cell r="G2956" t="str">
            <v>TOYOTA</v>
          </cell>
          <cell r="H2956" t="str">
            <v xml:space="preserve">ANCHUI TINCAI SILK CO. LTD</v>
          </cell>
          <cell r="I2956" t="str">
            <v xml:space="preserve">HEAD LAMP</v>
          </cell>
          <cell r="J2956" t="str">
            <v xml:space="preserve">HEAD LAMP</v>
          </cell>
          <cell r="K2956">
            <v>200</v>
          </cell>
          <cell r="L2956">
            <v>4500</v>
          </cell>
          <cell r="M2956">
            <v>6980</v>
          </cell>
        </row>
        <row r="2957">
          <cell r="A2957">
            <v>13612</v>
          </cell>
          <cell r="B2957">
            <v>13612</v>
          </cell>
          <cell r="C2957" t="str">
            <v xml:space="preserve">PRIUS (HW30) ZVW30 (212-19T8) (09-) - TAIL LAMP - LH</v>
          </cell>
          <cell r="D2957" t="str">
            <v>PRIUS/09--TLA-LH</v>
          </cell>
          <cell r="E2957" t="str">
            <v>TY38-0602</v>
          </cell>
          <cell r="G2957" t="str">
            <v>TOYOTA</v>
          </cell>
          <cell r="H2957" t="str">
            <v xml:space="preserve">ANCHUI TINCAI SILK CO. LTD</v>
          </cell>
          <cell r="I2957" t="str">
            <v xml:space="preserve">TAIL LAMP</v>
          </cell>
          <cell r="J2957" t="str">
            <v xml:space="preserve">TAIL LAMP</v>
          </cell>
          <cell r="K2957">
            <v>130</v>
          </cell>
          <cell r="L2957">
            <v>3139</v>
          </cell>
          <cell r="M2957">
            <v>4710</v>
          </cell>
        </row>
        <row r="2958">
          <cell r="A2958">
            <v>13611</v>
          </cell>
          <cell r="B2958">
            <v>13611</v>
          </cell>
          <cell r="C2958" t="str">
            <v xml:space="preserve">PRIUS (HW30) ZVW30 (212-19T8) (09-) - TAIL LAMP - RH</v>
          </cell>
          <cell r="D2958" t="str">
            <v>PRIUS/09-TLA-RH</v>
          </cell>
          <cell r="E2958" t="str">
            <v>TY38-0602</v>
          </cell>
          <cell r="G2958" t="str">
            <v>TOYOTA</v>
          </cell>
          <cell r="H2958" t="str">
            <v xml:space="preserve">ANCHUI TINCAI SILK CO. LTD</v>
          </cell>
          <cell r="I2958" t="str">
            <v xml:space="preserve">TAIL LAMP</v>
          </cell>
          <cell r="J2958" t="str">
            <v xml:space="preserve">TAIL LAMP</v>
          </cell>
          <cell r="K2958">
            <v>130</v>
          </cell>
          <cell r="L2958">
            <v>3022.5</v>
          </cell>
          <cell r="M2958">
            <v>4710</v>
          </cell>
        </row>
        <row r="2959">
          <cell r="A2959">
            <v>13614</v>
          </cell>
          <cell r="B2959">
            <v>13614</v>
          </cell>
          <cell r="C2959" t="str">
            <v xml:space="preserve">PRIUS (HW30) ZVW30 (212-2078) (09-) - FOG LAMP HOUSING - LH</v>
          </cell>
          <cell r="D2959" t="str">
            <v>PRIUS/09-FLAH-LH</v>
          </cell>
          <cell r="E2959" t="str">
            <v>TY38-0604</v>
          </cell>
          <cell r="G2959" t="str">
            <v>TOYOTA</v>
          </cell>
          <cell r="H2959" t="str">
            <v xml:space="preserve">ANCHUI TINCAI SILK CO. LTD</v>
          </cell>
          <cell r="I2959" t="str">
            <v xml:space="preserve">FOG LAMP</v>
          </cell>
          <cell r="J2959" t="str">
            <v xml:space="preserve">FOG LAMP</v>
          </cell>
          <cell r="K2959">
            <v>35</v>
          </cell>
          <cell r="L2959">
            <v>788</v>
          </cell>
          <cell r="M2959">
            <v>1220</v>
          </cell>
        </row>
        <row r="2960">
          <cell r="A2960">
            <v>13613</v>
          </cell>
          <cell r="B2960">
            <v>13613</v>
          </cell>
          <cell r="C2960" t="str">
            <v xml:space="preserve">PRIUS (HW30) ZVW30 (212-2078) (09-) - FOG LAMP HOUSING - RH</v>
          </cell>
          <cell r="D2960" t="str">
            <v>PRIUS/09-FLAH-RH</v>
          </cell>
          <cell r="E2960" t="str">
            <v>TY38-0604</v>
          </cell>
          <cell r="G2960" t="str">
            <v>TOYOTA</v>
          </cell>
          <cell r="H2960" t="str">
            <v xml:space="preserve">ANCHUI TINCAI SILK CO. LTD</v>
          </cell>
          <cell r="I2960" t="str">
            <v xml:space="preserve">FOG LAMP</v>
          </cell>
          <cell r="J2960" t="str">
            <v xml:space="preserve">FOG LAMP</v>
          </cell>
          <cell r="K2960">
            <v>35</v>
          </cell>
          <cell r="L2960">
            <v>788</v>
          </cell>
          <cell r="M2960">
            <v>1220</v>
          </cell>
        </row>
        <row r="2961">
          <cell r="A2961">
            <v>13616</v>
          </cell>
          <cell r="B2961">
            <v>13616</v>
          </cell>
          <cell r="C2961" t="str">
            <v xml:space="preserve">PRIUS (HW30) ZVW30 (312-1649) (09-) - FRONT LAMP - LH</v>
          </cell>
          <cell r="D2961" t="str">
            <v>PRIUS/09-FALA-LH</v>
          </cell>
          <cell r="E2961" t="str">
            <v>TY38-0605</v>
          </cell>
          <cell r="G2961" t="str">
            <v>TOYOTA</v>
          </cell>
          <cell r="H2961" t="str">
            <v xml:space="preserve">ANCHUI TINCAI SILK CO. LTD</v>
          </cell>
          <cell r="I2961" t="str">
            <v xml:space="preserve">BUMPER LAMP</v>
          </cell>
          <cell r="J2961" t="str">
            <v xml:space="preserve">BUMPER LAMP</v>
          </cell>
          <cell r="K2961">
            <v>20</v>
          </cell>
          <cell r="L2961">
            <v>450</v>
          </cell>
          <cell r="M2961">
            <v>700</v>
          </cell>
        </row>
        <row r="2962">
          <cell r="A2962">
            <v>13615</v>
          </cell>
          <cell r="B2962">
            <v>13615</v>
          </cell>
          <cell r="C2962" t="str">
            <v xml:space="preserve">PRIUS (HW30) ZVW30 (312-1649) (09-) - FRONT LAMP - RH</v>
          </cell>
          <cell r="D2962" t="str">
            <v>PRIUS/09-FALA-RH</v>
          </cell>
          <cell r="E2962" t="str">
            <v>TY38-0605</v>
          </cell>
          <cell r="G2962" t="str">
            <v>TOYOTA</v>
          </cell>
          <cell r="H2962" t="str">
            <v xml:space="preserve">ANCHUI TINCAI SILK CO. LTD</v>
          </cell>
          <cell r="I2962" t="str">
            <v xml:space="preserve">BUMPER LAMP</v>
          </cell>
          <cell r="J2962" t="str">
            <v xml:space="preserve">BUMPER LAMP</v>
          </cell>
          <cell r="K2962">
            <v>20</v>
          </cell>
          <cell r="L2962">
            <v>450</v>
          </cell>
          <cell r="M2962">
            <v>700</v>
          </cell>
        </row>
        <row r="2963">
          <cell r="A2963">
            <v>13454</v>
          </cell>
          <cell r="B2963">
            <v>13454</v>
          </cell>
          <cell r="C2963" t="str">
            <v xml:space="preserve">PRIUS (MKII) NHW20 - LAMINATED FRONT WINDSCREEN</v>
          </cell>
          <cell r="D2963" t="str">
            <v xml:space="preserve">NHW20 LFW/X</v>
          </cell>
          <cell r="E2963" t="str">
            <v xml:space="preserve">110080 LFW</v>
          </cell>
          <cell r="F2963" t="str">
            <v xml:space="preserve">PRIUS (MKII) NHW20 (05-09)</v>
          </cell>
          <cell r="G2963" t="str">
            <v>TOYOTA</v>
          </cell>
          <cell r="H2963" t="str">
            <v xml:space="preserve">ZHEJIANG DAKE SAFETY GLASS CO.,LTD</v>
          </cell>
          <cell r="I2963" t="str">
            <v>AUTOGLASS</v>
          </cell>
          <cell r="J2963" t="str">
            <v>AUTOGLASS</v>
          </cell>
          <cell r="K2963">
            <v>18.37</v>
          </cell>
          <cell r="L2963">
            <v>2</v>
          </cell>
          <cell r="M2963">
            <v>3700</v>
          </cell>
        </row>
        <row r="2964">
          <cell r="A2964">
            <v>12235</v>
          </cell>
          <cell r="B2964" t="e">
            <v>#N/A</v>
          </cell>
          <cell r="C2964" t="str">
            <v xml:space="preserve">PROBOX - NCP58G - (02-08) - BOOT SHOCK</v>
          </cell>
          <cell r="D2964" t="str">
            <v>PROBOX-BSHOCK</v>
          </cell>
          <cell r="G2964" t="str">
            <v>TOYOTA</v>
          </cell>
          <cell r="H2964" t="str">
            <v xml:space="preserve">COK FA-ST LTD</v>
          </cell>
          <cell r="I2964" t="str">
            <v xml:space="preserve">SHOCK ABSORBER</v>
          </cell>
          <cell r="J2964" t="str">
            <v xml:space="preserve">SHOCK ABSORBER</v>
          </cell>
          <cell r="K2964">
            <v>0</v>
          </cell>
          <cell r="L2964">
            <v>0</v>
          </cell>
          <cell r="M2964">
            <v>800</v>
          </cell>
        </row>
        <row r="2965">
          <cell r="A2965">
            <v>12379</v>
          </cell>
          <cell r="B2965" t="e">
            <v>#N/A</v>
          </cell>
          <cell r="C2965" t="str">
            <v xml:space="preserve">PROBOX / SUCCEED (02-10) - LAMINATED FRONT WINDSCREEN - (BROKEN)</v>
          </cell>
          <cell r="D2965" t="str">
            <v xml:space="preserve">NCP58 LFW/X/B</v>
          </cell>
          <cell r="E2965" t="str">
            <v xml:space="preserve">NCP58 LFW/X</v>
          </cell>
          <cell r="F2965" t="str">
            <v xml:space="preserve">PROBOX / SUCCEED (02-10)</v>
          </cell>
          <cell r="G2965" t="str">
            <v>TOYOTA</v>
          </cell>
          <cell r="H2965" t="str">
            <v xml:space="preserve">ZHEJIANG DAKE SAFETY GLASS CO.,LTD</v>
          </cell>
          <cell r="I2965" t="str">
            <v>AUTOGLASS</v>
          </cell>
          <cell r="J2965" t="str">
            <v>AUTOGLASS</v>
          </cell>
          <cell r="K2965">
            <v>14.5</v>
          </cell>
          <cell r="L2965">
            <v>2236</v>
          </cell>
          <cell r="M2965">
            <v>3470</v>
          </cell>
        </row>
        <row r="2966">
          <cell r="A2966">
            <v>13884</v>
          </cell>
          <cell r="B2966" t="e">
            <v>#N/A</v>
          </cell>
          <cell r="C2966" t="str">
            <v xml:space="preserve">PROBOX NCP58G (02-08) - BONNET (HOOD)</v>
          </cell>
          <cell r="D2966" t="str">
            <v>PROBOX-HOOD</v>
          </cell>
          <cell r="E2966" t="str">
            <v>TY404-01H</v>
          </cell>
          <cell r="G2966" t="str">
            <v>TOYOTA</v>
          </cell>
          <cell r="H2966" t="str">
            <v xml:space="preserve">AMEX AUTO &amp; INDUSTRIAL HARDWARE</v>
          </cell>
          <cell r="I2966" t="str">
            <v>BONNET</v>
          </cell>
          <cell r="J2966" t="str">
            <v xml:space="preserve">HEAD LAMP</v>
          </cell>
          <cell r="K2966">
            <v>0</v>
          </cell>
          <cell r="L2966">
            <v>7000</v>
          </cell>
          <cell r="M2966">
            <v>9000</v>
          </cell>
        </row>
        <row r="2967">
          <cell r="A2967">
            <v>10316</v>
          </cell>
          <cell r="B2967">
            <v>10316</v>
          </cell>
          <cell r="C2967" t="str">
            <v xml:space="preserve">PROBOX NCP58G (02-08) - BUMPER GRILL</v>
          </cell>
          <cell r="D2967" t="str">
            <v>PROBOX-BGRL</v>
          </cell>
          <cell r="E2967" t="str">
            <v>MZ01-NEW-F-10002-00</v>
          </cell>
          <cell r="G2967" t="str">
            <v>TOYOTA</v>
          </cell>
          <cell r="H2967" t="str">
            <v xml:space="preserve">ANCHUI TINCAI SILK CO. LTD</v>
          </cell>
          <cell r="I2967" t="str">
            <v>BUMPER</v>
          </cell>
          <cell r="J2967" t="str">
            <v>BUMPER</v>
          </cell>
          <cell r="K2967">
            <v>70</v>
          </cell>
          <cell r="L2967">
            <v>1785</v>
          </cell>
          <cell r="M2967">
            <v>2680</v>
          </cell>
        </row>
        <row r="2968">
          <cell r="A2968">
            <v>13897</v>
          </cell>
          <cell r="B2968" t="e">
            <v>#N/A</v>
          </cell>
          <cell r="C2968" t="str">
            <v xml:space="preserve">PROBOX NCP58G (02-08) - FENDER - FRONT-LH</v>
          </cell>
          <cell r="D2968" t="str">
            <v>PROBOX-FIF-RH</v>
          </cell>
          <cell r="E2968" t="str">
            <v>AMEX</v>
          </cell>
          <cell r="G2968" t="str">
            <v>TOYOTA</v>
          </cell>
          <cell r="H2968" t="str">
            <v>AMEX</v>
          </cell>
          <cell r="I2968" t="str">
            <v>FENDERS</v>
          </cell>
          <cell r="J2968" t="str">
            <v>FENDERS</v>
          </cell>
          <cell r="K2968">
            <v>15</v>
          </cell>
          <cell r="L2968">
            <v>4210.53</v>
          </cell>
          <cell r="M2968">
            <v>6000</v>
          </cell>
        </row>
        <row r="2969">
          <cell r="A2969">
            <v>13018</v>
          </cell>
          <cell r="B2969">
            <v>13018</v>
          </cell>
          <cell r="C2969" t="str">
            <v xml:space="preserve">PROBOX NCP58G (02-08) - FOG LAMP WITH CASE - LH</v>
          </cell>
          <cell r="D2969" t="str">
            <v>PROBOX-FLAWC-LH</v>
          </cell>
          <cell r="E2969" t="str">
            <v>TY27-0104</v>
          </cell>
          <cell r="G2969" t="str">
            <v>TOYOTA</v>
          </cell>
          <cell r="H2969" t="str">
            <v xml:space="preserve">ANCHUI TINCAI SILK CO. LTD</v>
          </cell>
          <cell r="I2969" t="str">
            <v xml:space="preserve">FOG LAMP</v>
          </cell>
          <cell r="J2969" t="str">
            <v xml:space="preserve">FOG LAMP</v>
          </cell>
          <cell r="K2969">
            <v>8.73</v>
          </cell>
          <cell r="L2969">
            <v>1364</v>
          </cell>
          <cell r="M2969">
            <v>2110</v>
          </cell>
        </row>
        <row r="2970">
          <cell r="A2970">
            <v>13017</v>
          </cell>
          <cell r="B2970">
            <v>13017</v>
          </cell>
          <cell r="C2970" t="str">
            <v xml:space="preserve">PROBOX NCP58G (02-08) - FOG LAMP WITH CASE - RH</v>
          </cell>
          <cell r="D2970" t="str">
            <v>PROBOX-FLAWC-RH</v>
          </cell>
          <cell r="E2970" t="str">
            <v>TY27-0104</v>
          </cell>
          <cell r="G2970" t="str">
            <v>TOYOTA</v>
          </cell>
          <cell r="H2970" t="str">
            <v xml:space="preserve">ANCHUI TINCAI SILK CO. LTD</v>
          </cell>
          <cell r="I2970" t="str">
            <v xml:space="preserve">FOG LAMP</v>
          </cell>
          <cell r="J2970" t="str">
            <v xml:space="preserve">FOG LAMP</v>
          </cell>
          <cell r="K2970">
            <v>8.73</v>
          </cell>
          <cell r="L2970">
            <v>1364</v>
          </cell>
          <cell r="M2970">
            <v>2110</v>
          </cell>
        </row>
        <row r="2971">
          <cell r="A2971">
            <v>10326</v>
          </cell>
          <cell r="B2971">
            <v>10326</v>
          </cell>
          <cell r="C2971" t="str">
            <v xml:space="preserve">PROBOX NCP58G (02-08) - FRONT BUMPER</v>
          </cell>
          <cell r="D2971" t="str">
            <v>PROBOX-BPRF</v>
          </cell>
          <cell r="E2971" t="str">
            <v>TY27-0107</v>
          </cell>
          <cell r="G2971" t="str">
            <v>TOYOTA</v>
          </cell>
          <cell r="H2971" t="str">
            <v xml:space="preserve">ANCHUI TINCAI SILK CO. LTD</v>
          </cell>
          <cell r="I2971" t="str">
            <v>BUMPER</v>
          </cell>
          <cell r="J2971" t="str">
            <v>BUMPER</v>
          </cell>
          <cell r="K2971">
            <v>15.38</v>
          </cell>
          <cell r="L2971">
            <v>2404</v>
          </cell>
          <cell r="M2971">
            <v>2800</v>
          </cell>
        </row>
        <row r="2972">
          <cell r="A2972">
            <v>10329</v>
          </cell>
          <cell r="B2972">
            <v>10329</v>
          </cell>
          <cell r="C2972" t="str">
            <v xml:space="preserve">PROBOX NCP58G (02-08) - FRONT INNER FENDER - FRONT - LH</v>
          </cell>
          <cell r="D2972" t="str">
            <v>PROBOX-FIF-LH</v>
          </cell>
          <cell r="E2972" t="str">
            <v>MZ01-NEW-F-10013</v>
          </cell>
          <cell r="G2972" t="str">
            <v>TOYOTA</v>
          </cell>
          <cell r="H2972" t="str">
            <v xml:space="preserve">ANCHUI TINCAI SILK CO. LTD</v>
          </cell>
          <cell r="I2972" t="str">
            <v>FENDERS</v>
          </cell>
          <cell r="J2972" t="str">
            <v>FENDERS</v>
          </cell>
          <cell r="K2972">
            <v>15</v>
          </cell>
          <cell r="L2972">
            <v>408</v>
          </cell>
          <cell r="M2972">
            <v>500</v>
          </cell>
        </row>
        <row r="2973">
          <cell r="A2973">
            <v>10328</v>
          </cell>
          <cell r="B2973">
            <v>10328</v>
          </cell>
          <cell r="C2973" t="str">
            <v xml:space="preserve">PROBOX NCP58G (02-08) - FRONT INNER FENDER - FRONT - RH</v>
          </cell>
          <cell r="D2973" t="str">
            <v>PROBOX-FIF-RH</v>
          </cell>
          <cell r="E2973" t="str">
            <v>MZ01-NEW-F-10013</v>
          </cell>
          <cell r="G2973" t="str">
            <v>TOYOTA</v>
          </cell>
          <cell r="H2973" t="str">
            <v xml:space="preserve">ANCHUI TINCAI SILK CO. LTD</v>
          </cell>
          <cell r="I2973" t="str">
            <v>FENDERS</v>
          </cell>
          <cell r="J2973" t="str">
            <v>FENDERS</v>
          </cell>
          <cell r="K2973">
            <v>15</v>
          </cell>
          <cell r="L2973">
            <v>408</v>
          </cell>
          <cell r="M2973">
            <v>500</v>
          </cell>
        </row>
        <row r="2974">
          <cell r="A2974">
            <v>12494</v>
          </cell>
          <cell r="B2974" t="e">
            <v>#N/A</v>
          </cell>
          <cell r="C2974" t="str">
            <v xml:space="preserve">PROBOX NCP58G (02-08) - FRONT SHOCK ABSORBER</v>
          </cell>
          <cell r="D2974" t="str">
            <v>PROBOX-SHOCK</v>
          </cell>
          <cell r="F2974" t="str">
            <v xml:space="preserve">PROBOX NCP58G (02-08)</v>
          </cell>
          <cell r="G2974" t="str">
            <v>TOYOTA</v>
          </cell>
          <cell r="H2974" t="str">
            <v xml:space="preserve">TRANS AUTO &amp; MACHINERY (K) LTD</v>
          </cell>
          <cell r="I2974" t="str">
            <v>MECHANICAL</v>
          </cell>
          <cell r="J2974" t="str">
            <v>MECHANICAL</v>
          </cell>
          <cell r="K2974">
            <v>0</v>
          </cell>
          <cell r="L2974">
            <v>0</v>
          </cell>
          <cell r="M2974">
            <v>4300</v>
          </cell>
        </row>
        <row r="2975">
          <cell r="A2975">
            <v>10317</v>
          </cell>
          <cell r="B2975">
            <v>10317</v>
          </cell>
          <cell r="C2975" t="str">
            <v xml:space="preserve">PROBOX NCP58G (02-08) - GRILL</v>
          </cell>
          <cell r="D2975" t="str">
            <v>PROBOX-GRL</v>
          </cell>
          <cell r="E2975" t="str">
            <v>MZ01-NEW-F-10003</v>
          </cell>
          <cell r="G2975" t="str">
            <v>TOYOTA</v>
          </cell>
          <cell r="H2975" t="str">
            <v xml:space="preserve">ANCHUI TINCAI SILK CO. LTD</v>
          </cell>
          <cell r="I2975" t="str">
            <v>GRILL</v>
          </cell>
          <cell r="J2975" t="str">
            <v>GRILL</v>
          </cell>
          <cell r="K2975">
            <v>19</v>
          </cell>
          <cell r="L2975">
            <v>487.72</v>
          </cell>
          <cell r="M2975">
            <v>1400</v>
          </cell>
        </row>
        <row r="2976">
          <cell r="A2976">
            <v>10309</v>
          </cell>
          <cell r="B2976">
            <v>10309</v>
          </cell>
          <cell r="C2976" t="str">
            <v xml:space="preserve">PROBOX NCP58G (02-08) - HEAD LAMP - LH</v>
          </cell>
          <cell r="D2976" t="str">
            <v>PROBOX-HLA-LH</v>
          </cell>
          <cell r="E2976" t="str">
            <v>MZ01-NEW-C-10001</v>
          </cell>
          <cell r="G2976" t="str">
            <v>TOYOTA</v>
          </cell>
          <cell r="H2976" t="str">
            <v xml:space="preserve">ANCHUI TINCAI SILK CO. LTD</v>
          </cell>
          <cell r="I2976" t="str">
            <v xml:space="preserve">HEAD LAMP</v>
          </cell>
          <cell r="J2976" t="str">
            <v xml:space="preserve">HEAD LAMP</v>
          </cell>
          <cell r="K2976">
            <v>55</v>
          </cell>
          <cell r="L2976">
            <v>2000</v>
          </cell>
          <cell r="M2976">
            <v>2500</v>
          </cell>
        </row>
        <row r="2977">
          <cell r="A2977">
            <v>10308</v>
          </cell>
          <cell r="B2977">
            <v>10308</v>
          </cell>
          <cell r="C2977" t="str">
            <v xml:space="preserve">PROBOX NCP58G (02-08) - HEAD LAMP - RH</v>
          </cell>
          <cell r="D2977" t="str">
            <v>PROBOX-HLA-RH</v>
          </cell>
          <cell r="E2977" t="str">
            <v>MZ01-NEW-C-10001</v>
          </cell>
          <cell r="G2977" t="str">
            <v>TOYOTA</v>
          </cell>
          <cell r="H2977" t="str">
            <v xml:space="preserve">ANCHUI TINCAI SILK CO. LTD</v>
          </cell>
          <cell r="I2977" t="str">
            <v xml:space="preserve">HEAD LAMP</v>
          </cell>
          <cell r="J2977" t="str">
            <v xml:space="preserve">HEAD LAMP</v>
          </cell>
          <cell r="K2977">
            <v>55</v>
          </cell>
          <cell r="L2977">
            <v>2000</v>
          </cell>
          <cell r="M2977">
            <v>2500</v>
          </cell>
        </row>
        <row r="2978">
          <cell r="A2978">
            <v>12526</v>
          </cell>
          <cell r="B2978" t="e">
            <v>#N/A</v>
          </cell>
          <cell r="C2978" t="str">
            <v xml:space="preserve">PROBOX NCP58G (02-08) - HEAD LAMP (BROKEN) - LH</v>
          </cell>
          <cell r="D2978" t="str">
            <v>PROBOX-HLA-LH</v>
          </cell>
          <cell r="E2978" t="str">
            <v>TY27-0101</v>
          </cell>
          <cell r="G2978" t="str">
            <v>TOYOTA</v>
          </cell>
          <cell r="H2978" t="str">
            <v xml:space="preserve">ANCHUI TINCAI SILK CO. LTD</v>
          </cell>
          <cell r="I2978" t="str">
            <v xml:space="preserve">HEAD LAMP</v>
          </cell>
          <cell r="J2978" t="str">
            <v xml:space="preserve">HEAD LAMP</v>
          </cell>
          <cell r="K2978">
            <v>10</v>
          </cell>
          <cell r="L2978">
            <v>1494</v>
          </cell>
          <cell r="M2978">
            <v>2320</v>
          </cell>
        </row>
        <row r="2979">
          <cell r="A2979">
            <v>10311</v>
          </cell>
          <cell r="B2979">
            <v>10311</v>
          </cell>
          <cell r="C2979" t="str">
            <v xml:space="preserve">PROBOX NCP58G (02-08) - HEAD LENS - LH</v>
          </cell>
          <cell r="D2979" t="str">
            <v>PROBOX-HLS-LH</v>
          </cell>
          <cell r="E2979" t="str">
            <v>MZ01-NEW-F-10001-00</v>
          </cell>
          <cell r="G2979" t="str">
            <v>TOYOTA</v>
          </cell>
          <cell r="H2979" t="str">
            <v xml:space="preserve">ANCHUI TINCAI SILK CO. LTD</v>
          </cell>
          <cell r="I2979" t="str">
            <v>LENS</v>
          </cell>
          <cell r="J2979" t="str">
            <v>LENS</v>
          </cell>
          <cell r="K2979">
            <v>22</v>
          </cell>
          <cell r="L2979">
            <v>512</v>
          </cell>
          <cell r="M2979">
            <v>790</v>
          </cell>
        </row>
        <row r="2980">
          <cell r="A2980">
            <v>10310</v>
          </cell>
          <cell r="B2980">
            <v>10310</v>
          </cell>
          <cell r="C2980" t="str">
            <v xml:space="preserve">PROBOX NCP58G (02-08) - HEAD LENS - RH</v>
          </cell>
          <cell r="D2980" t="str">
            <v>PROBOX-HLS-RH</v>
          </cell>
          <cell r="E2980" t="str">
            <v>MZ01-NEW-F-10001-00</v>
          </cell>
          <cell r="G2980" t="str">
            <v>TOYOTA</v>
          </cell>
          <cell r="H2980" t="str">
            <v xml:space="preserve">ANCHUI TINCAI SILK CO. LTD</v>
          </cell>
          <cell r="I2980" t="str">
            <v>LENS</v>
          </cell>
          <cell r="J2980" t="str">
            <v>LENS</v>
          </cell>
          <cell r="K2980">
            <v>22</v>
          </cell>
          <cell r="L2980">
            <v>512</v>
          </cell>
          <cell r="M2980">
            <v>790</v>
          </cell>
        </row>
        <row r="2981">
          <cell r="A2981">
            <v>11173</v>
          </cell>
          <cell r="B2981" t="e">
            <v>#N/A</v>
          </cell>
          <cell r="C2981" t="str">
            <v xml:space="preserve">PROBOX NCP58G (02-08) - MUDFLAP FRONT - LH</v>
          </cell>
          <cell r="D2981" t="str">
            <v>PROBOX-MFF-LH</v>
          </cell>
          <cell r="E2981" t="str">
            <v>TY27-0126A</v>
          </cell>
          <cell r="G2981" t="str">
            <v>TOYOTA</v>
          </cell>
          <cell r="H2981" t="str">
            <v xml:space="preserve">ANCHUI TINCAI SILK CO. LTD</v>
          </cell>
          <cell r="I2981" t="str">
            <v xml:space="preserve">MUD FLAPS</v>
          </cell>
          <cell r="J2981" t="str">
            <v xml:space="preserve">MUD FLAPS</v>
          </cell>
          <cell r="K2981">
            <v>0.83</v>
          </cell>
          <cell r="L2981">
            <v>130</v>
          </cell>
          <cell r="M2981">
            <v>200</v>
          </cell>
        </row>
        <row r="2982">
          <cell r="A2982">
            <v>11172</v>
          </cell>
          <cell r="B2982" t="e">
            <v>#N/A</v>
          </cell>
          <cell r="C2982" t="str">
            <v xml:space="preserve">PROBOX NCP58G (02-08) - MUDFLAP FRONT - RH</v>
          </cell>
          <cell r="D2982" t="str">
            <v>PROBOX-MFF-RH</v>
          </cell>
          <cell r="E2982" t="str">
            <v>TY27-0126A</v>
          </cell>
          <cell r="G2982" t="str">
            <v>TOYOTA</v>
          </cell>
          <cell r="H2982" t="str">
            <v xml:space="preserve">ANCHUI TINCAI SILK CO. LTD</v>
          </cell>
          <cell r="I2982" t="str">
            <v xml:space="preserve">MUD FLAPS</v>
          </cell>
          <cell r="J2982" t="str">
            <v xml:space="preserve">MUD FLAPS</v>
          </cell>
          <cell r="K2982">
            <v>0.83</v>
          </cell>
          <cell r="L2982">
            <v>130</v>
          </cell>
          <cell r="M2982">
            <v>200</v>
          </cell>
        </row>
        <row r="2983">
          <cell r="A2983">
            <v>11175</v>
          </cell>
          <cell r="B2983" t="e">
            <v>#N/A</v>
          </cell>
          <cell r="C2983" t="str">
            <v xml:space="preserve">PROBOX NCP58G (02-08) - MUDFLAP REAR - LH</v>
          </cell>
          <cell r="D2983" t="str">
            <v>PROBOX-MFR-LH</v>
          </cell>
          <cell r="E2983" t="str">
            <v>TY27-0126B</v>
          </cell>
          <cell r="G2983" t="str">
            <v>TOYOTA</v>
          </cell>
          <cell r="H2983" t="str">
            <v xml:space="preserve">ANCHUI TINCAI SILK CO. LTD</v>
          </cell>
          <cell r="I2983" t="str">
            <v xml:space="preserve">MUD FLAPS</v>
          </cell>
          <cell r="J2983" t="str">
            <v xml:space="preserve">MUD FLAPS</v>
          </cell>
          <cell r="K2983">
            <v>0.83</v>
          </cell>
          <cell r="L2983">
            <v>130</v>
          </cell>
          <cell r="M2983">
            <v>200</v>
          </cell>
        </row>
        <row r="2984">
          <cell r="A2984">
            <v>11174</v>
          </cell>
          <cell r="B2984" t="e">
            <v>#N/A</v>
          </cell>
          <cell r="C2984" t="str">
            <v xml:space="preserve">PROBOX NCP58G (02-08) - MUDFLAP REAR - RH</v>
          </cell>
          <cell r="D2984" t="str">
            <v>PROBOX-MFR-RH</v>
          </cell>
          <cell r="E2984" t="str">
            <v>TY27-0126B</v>
          </cell>
          <cell r="G2984" t="str">
            <v>TOYOTA</v>
          </cell>
          <cell r="H2984" t="str">
            <v xml:space="preserve">ANCHUI TINCAI SILK CO. LTD</v>
          </cell>
          <cell r="I2984" t="str">
            <v xml:space="preserve">MUD FLAPS</v>
          </cell>
          <cell r="J2984" t="str">
            <v xml:space="preserve">MUD FLAPS</v>
          </cell>
          <cell r="K2984">
            <v>0.83</v>
          </cell>
          <cell r="L2984">
            <v>130</v>
          </cell>
          <cell r="M2984">
            <v>200</v>
          </cell>
        </row>
        <row r="2985">
          <cell r="A2985">
            <v>10320</v>
          </cell>
          <cell r="B2985">
            <v>10320</v>
          </cell>
          <cell r="C2985" t="str">
            <v xml:space="preserve">PROBOX NCP58G (02-08) - MUDFLAP SET (4 PCS)</v>
          </cell>
          <cell r="D2985" t="str">
            <v>PROBOX-MFS</v>
          </cell>
          <cell r="E2985" t="str">
            <v xml:space="preserve">TY27-0126 SET</v>
          </cell>
          <cell r="G2985" t="str">
            <v>TOYOTA</v>
          </cell>
          <cell r="H2985" t="str">
            <v xml:space="preserve">ANCHUI TINCAI SILK CO. LTD</v>
          </cell>
          <cell r="I2985" t="str">
            <v xml:space="preserve">MUD FLAPS</v>
          </cell>
          <cell r="J2985" t="str">
            <v xml:space="preserve">MUD FLAPS</v>
          </cell>
          <cell r="K2985">
            <v>20</v>
          </cell>
          <cell r="L2985">
            <v>510</v>
          </cell>
          <cell r="M2985">
            <v>770</v>
          </cell>
        </row>
        <row r="2986">
          <cell r="A2986">
            <v>10327</v>
          </cell>
          <cell r="B2986" t="e">
            <v>#N/A</v>
          </cell>
          <cell r="C2986" t="str">
            <v xml:space="preserve">PROBOX NCP58G (02-08) - RADIATOR TANK</v>
          </cell>
          <cell r="D2986" t="str">
            <v>PROBOX-WT</v>
          </cell>
          <cell r="E2986" t="str">
            <v>TY27-0121</v>
          </cell>
          <cell r="G2986" t="str">
            <v>TOYOTA</v>
          </cell>
          <cell r="H2986" t="str">
            <v xml:space="preserve">ANCHUI TINCAI SILK CO. LTD</v>
          </cell>
          <cell r="I2986" t="str">
            <v xml:space="preserve">RADIATOR PANEL</v>
          </cell>
          <cell r="J2986" t="str">
            <v xml:space="preserve">RADIATOR PANEL</v>
          </cell>
          <cell r="K2986">
            <v>0</v>
          </cell>
          <cell r="L2986">
            <v>0</v>
          </cell>
          <cell r="M2986">
            <v>0</v>
          </cell>
        </row>
        <row r="2987">
          <cell r="A2987">
            <v>10325</v>
          </cell>
          <cell r="B2987">
            <v>10325</v>
          </cell>
          <cell r="C2987" t="str">
            <v xml:space="preserve">PROBOX NCP58G (02-08) - REAR BUMPER</v>
          </cell>
          <cell r="D2987" t="str">
            <v>PROBOX-BPRR</v>
          </cell>
          <cell r="E2987" t="str">
            <v>TY27-0108</v>
          </cell>
          <cell r="G2987" t="str">
            <v>TOYOTA</v>
          </cell>
          <cell r="H2987" t="str">
            <v xml:space="preserve">ANCHUI TINCAI SILK CO. LTD</v>
          </cell>
          <cell r="I2987" t="str">
            <v>BUMPER</v>
          </cell>
          <cell r="J2987" t="str">
            <v>BUMPER</v>
          </cell>
          <cell r="K2987">
            <v>70</v>
          </cell>
          <cell r="L2987">
            <v>1785</v>
          </cell>
          <cell r="M2987">
            <v>2680</v>
          </cell>
        </row>
        <row r="2988">
          <cell r="A2988">
            <v>12968</v>
          </cell>
          <cell r="B2988" t="e">
            <v>#N/A</v>
          </cell>
          <cell r="C2988" t="str">
            <v xml:space="preserve">PROBOX NCP58G (02-08) - REAR BUMPER (BROKEN)</v>
          </cell>
          <cell r="D2988" t="str">
            <v>PROBOX-BPRR</v>
          </cell>
          <cell r="E2988" t="str">
            <v>TY27-0108</v>
          </cell>
          <cell r="G2988" t="str">
            <v>TOYOTA</v>
          </cell>
          <cell r="H2988" t="str">
            <v xml:space="preserve">ANCHUI TINCAI SILK CO. LTD</v>
          </cell>
          <cell r="I2988" t="str">
            <v>BUMPER</v>
          </cell>
          <cell r="J2988" t="str">
            <v>BUMPER</v>
          </cell>
          <cell r="K2988">
            <v>12.9</v>
          </cell>
          <cell r="L2988">
            <v>1927</v>
          </cell>
          <cell r="M2988">
            <v>2990</v>
          </cell>
        </row>
        <row r="2989">
          <cell r="A2989">
            <v>10319</v>
          </cell>
          <cell r="B2989">
            <v>10319</v>
          </cell>
          <cell r="C2989" t="str">
            <v xml:space="preserve">PROBOX NCP58G (02-08) - SIDE BUMPER - LH</v>
          </cell>
          <cell r="D2989" t="str">
            <v>PROBOX-SBPR-LH</v>
          </cell>
          <cell r="E2989" t="str">
            <v>TY27-0107-02</v>
          </cell>
          <cell r="G2989" t="str">
            <v>TOYOTA</v>
          </cell>
          <cell r="H2989" t="str">
            <v xml:space="preserve">ANCHUI TINCAI SILK CO. LTD</v>
          </cell>
          <cell r="I2989" t="str">
            <v>BUMPER</v>
          </cell>
          <cell r="J2989" t="str">
            <v>BUMPER</v>
          </cell>
          <cell r="K2989">
            <v>12.5</v>
          </cell>
          <cell r="L2989">
            <v>326</v>
          </cell>
          <cell r="M2989">
            <v>460</v>
          </cell>
        </row>
        <row r="2990">
          <cell r="A2990">
            <v>10318</v>
          </cell>
          <cell r="B2990">
            <v>10318</v>
          </cell>
          <cell r="C2990" t="str">
            <v xml:space="preserve">PROBOX NCP58G (02-08) - SIDE BUMPER - RH</v>
          </cell>
          <cell r="D2990" t="str">
            <v>PROBOX-SBPR-RH</v>
          </cell>
          <cell r="E2990" t="str">
            <v>TY27-0107-02</v>
          </cell>
          <cell r="G2990" t="str">
            <v>TOYOTA</v>
          </cell>
          <cell r="H2990" t="str">
            <v xml:space="preserve">ANCHUI TINCAI SILK CO. LTD</v>
          </cell>
          <cell r="I2990" t="str">
            <v>BUMPER</v>
          </cell>
          <cell r="J2990" t="str">
            <v>BUMPER</v>
          </cell>
          <cell r="K2990">
            <v>12.5</v>
          </cell>
          <cell r="L2990">
            <v>326</v>
          </cell>
          <cell r="M2990">
            <v>460</v>
          </cell>
        </row>
        <row r="2991">
          <cell r="A2991">
            <v>12516</v>
          </cell>
          <cell r="B2991" t="e">
            <v>#N/A</v>
          </cell>
          <cell r="C2991" t="str">
            <v xml:space="preserve">PROBOX NCP58G (02-08) - SIDE BUMPER (BROKEN) - LH</v>
          </cell>
          <cell r="D2991" t="str">
            <v>PROBOX-SBPR-LH/B</v>
          </cell>
          <cell r="E2991" t="str">
            <v>TY27-0107-02</v>
          </cell>
          <cell r="G2991" t="str">
            <v>TOYOTA</v>
          </cell>
          <cell r="H2991" t="str">
            <v xml:space="preserve">ANCHUI TINCAI SILK CO. LTD</v>
          </cell>
          <cell r="I2991" t="str">
            <v>BUMPER</v>
          </cell>
          <cell r="J2991" t="str">
            <v>BUMPER</v>
          </cell>
          <cell r="K2991">
            <v>1.97</v>
          </cell>
          <cell r="L2991">
            <v>294</v>
          </cell>
          <cell r="M2991">
            <v>460</v>
          </cell>
        </row>
        <row r="2992">
          <cell r="A2992">
            <v>12515</v>
          </cell>
          <cell r="B2992" t="e">
            <v>#N/A</v>
          </cell>
          <cell r="C2992" t="str">
            <v xml:space="preserve">PROBOX NCP58G (02-08) - SIDE BUMPER (BROKEN) - RH</v>
          </cell>
          <cell r="D2992" t="str">
            <v>PROBOX-SBPR-RH/B</v>
          </cell>
          <cell r="E2992" t="str">
            <v>TY27-0107-02</v>
          </cell>
          <cell r="G2992" t="str">
            <v>TOYOTA</v>
          </cell>
          <cell r="H2992" t="str">
            <v xml:space="preserve">ANCHUI TINCAI SILK CO. LTD</v>
          </cell>
          <cell r="I2992" t="str">
            <v>BUMPER</v>
          </cell>
          <cell r="J2992" t="str">
            <v>BUMPER</v>
          </cell>
          <cell r="K2992">
            <v>1.97</v>
          </cell>
          <cell r="L2992">
            <v>294</v>
          </cell>
          <cell r="M2992">
            <v>460</v>
          </cell>
        </row>
        <row r="2993">
          <cell r="A2993">
            <v>10324</v>
          </cell>
          <cell r="B2993">
            <v>10324</v>
          </cell>
          <cell r="C2993" t="str">
            <v xml:space="preserve">PROBOX NCP58G (02-08) - SIDE MIRROR (ELECTRIC - 3-WIRE) - LH</v>
          </cell>
          <cell r="D2993" t="str">
            <v>PROBOX-SME-LH</v>
          </cell>
          <cell r="E2993" t="str">
            <v>TY27-0212A</v>
          </cell>
          <cell r="G2993" t="str">
            <v>TOYOTA</v>
          </cell>
          <cell r="H2993" t="str">
            <v xml:space="preserve">ANCHUI TINCAI SILK CO. LTD</v>
          </cell>
          <cell r="I2993" t="str">
            <v xml:space="preserve">SIDE MIRROR</v>
          </cell>
          <cell r="J2993" t="str">
            <v xml:space="preserve">SIDE MIRROR</v>
          </cell>
          <cell r="K2993">
            <v>71.3</v>
          </cell>
          <cell r="L2993">
            <v>1939</v>
          </cell>
          <cell r="M2993">
            <v>2910</v>
          </cell>
        </row>
        <row r="2994">
          <cell r="A2994">
            <v>10323</v>
          </cell>
          <cell r="B2994">
            <v>10323</v>
          </cell>
          <cell r="C2994" t="str">
            <v xml:space="preserve">PROBOX NCP58G (02-08) - SIDE MIRROR (ELECTRIC - 3-WIRE) - RH</v>
          </cell>
          <cell r="D2994" t="str">
            <v>PROBOX-SME-RH</v>
          </cell>
          <cell r="E2994" t="str">
            <v>TY27-0212A</v>
          </cell>
          <cell r="G2994" t="str">
            <v>TOYOTA</v>
          </cell>
          <cell r="H2994" t="str">
            <v xml:space="preserve">ANCHUI TINCAI SILK CO. LTD</v>
          </cell>
          <cell r="I2994" t="str">
            <v xml:space="preserve">SIDE MIRROR</v>
          </cell>
          <cell r="J2994" t="str">
            <v xml:space="preserve">SIDE MIRROR</v>
          </cell>
          <cell r="K2994">
            <v>71.3</v>
          </cell>
          <cell r="L2994">
            <v>1939</v>
          </cell>
          <cell r="M2994">
            <v>2910</v>
          </cell>
        </row>
        <row r="2995">
          <cell r="A2995">
            <v>10322</v>
          </cell>
          <cell r="B2995">
            <v>10322</v>
          </cell>
          <cell r="C2995" t="str">
            <v xml:space="preserve">PROBOX NCP58G (02-08) - SIDE MIRROR (MANUAL) - LH</v>
          </cell>
          <cell r="D2995" t="str">
            <v>PROBOX-SMM-LH</v>
          </cell>
          <cell r="E2995" t="str">
            <v>TY27-0112</v>
          </cell>
          <cell r="G2995" t="str">
            <v>TOYOTA</v>
          </cell>
          <cell r="H2995" t="str">
            <v xml:space="preserve">ANCHUI TINCAI SILK CO. LTD</v>
          </cell>
          <cell r="I2995" t="str">
            <v xml:space="preserve">SIDE MIRROR</v>
          </cell>
          <cell r="J2995" t="str">
            <v xml:space="preserve">SIDE MIRROR</v>
          </cell>
          <cell r="K2995">
            <v>45</v>
          </cell>
          <cell r="L2995">
            <v>1224</v>
          </cell>
          <cell r="M2995">
            <v>1840</v>
          </cell>
        </row>
        <row r="2996">
          <cell r="A2996">
            <v>10321</v>
          </cell>
          <cell r="B2996">
            <v>10321</v>
          </cell>
          <cell r="C2996" t="str">
            <v xml:space="preserve">PROBOX NCP58G (02-08) - SIDE MIRROR (MANUAL) - RH</v>
          </cell>
          <cell r="D2996" t="str">
            <v>PROBOX-SMM-RH</v>
          </cell>
          <cell r="E2996" t="str">
            <v>TY27-0112</v>
          </cell>
          <cell r="G2996" t="str">
            <v>TOYOTA</v>
          </cell>
          <cell r="H2996" t="str">
            <v xml:space="preserve">ANCHUI TINCAI SILK CO. LTD</v>
          </cell>
          <cell r="I2996" t="str">
            <v xml:space="preserve">SIDE MIRROR</v>
          </cell>
          <cell r="J2996" t="str">
            <v xml:space="preserve">SIDE MIRROR</v>
          </cell>
          <cell r="K2996">
            <v>45</v>
          </cell>
          <cell r="L2996">
            <v>1224</v>
          </cell>
          <cell r="M2996">
            <v>1840</v>
          </cell>
        </row>
        <row r="2997">
          <cell r="A2997">
            <v>12709</v>
          </cell>
          <cell r="B2997">
            <v>12709</v>
          </cell>
          <cell r="C2997" t="str">
            <v xml:space="preserve">PROBOX NCP58G (02-08) - SIDE MIRROR (MANUAL) LARGE - LH</v>
          </cell>
          <cell r="D2997" t="str">
            <v>PROBOX-SMML-LH</v>
          </cell>
          <cell r="E2997" t="str">
            <v>TY27-0112B</v>
          </cell>
          <cell r="G2997" t="str">
            <v>TOYOTA</v>
          </cell>
          <cell r="H2997" t="str">
            <v xml:space="preserve">ANCHUI TINCAI SILK CO. LTD</v>
          </cell>
          <cell r="I2997" t="str">
            <v xml:space="preserve">SIDE MIRROR</v>
          </cell>
          <cell r="J2997" t="str">
            <v xml:space="preserve">SIDE MIRROR</v>
          </cell>
          <cell r="K2997">
            <v>65</v>
          </cell>
          <cell r="L2997">
            <v>1768</v>
          </cell>
          <cell r="M2997">
            <v>2650</v>
          </cell>
        </row>
        <row r="2998">
          <cell r="A2998">
            <v>12708</v>
          </cell>
          <cell r="B2998">
            <v>12708</v>
          </cell>
          <cell r="C2998" t="str">
            <v xml:space="preserve">PROBOX NCP58G (02-08) - SIDE MIRROR (MANUAL) LARGE - RH</v>
          </cell>
          <cell r="D2998" t="str">
            <v>PROBOX-SMML-RH</v>
          </cell>
          <cell r="E2998" t="str">
            <v>TY27-0112B</v>
          </cell>
          <cell r="G2998" t="str">
            <v>TOYOTA</v>
          </cell>
          <cell r="H2998" t="str">
            <v xml:space="preserve">ANCHUI TINCAI SILK CO. LTD</v>
          </cell>
          <cell r="I2998" t="str">
            <v xml:space="preserve">SIDE MIRROR</v>
          </cell>
          <cell r="J2998" t="str">
            <v xml:space="preserve">SIDE MIRROR</v>
          </cell>
          <cell r="K2998">
            <v>65</v>
          </cell>
          <cell r="L2998">
            <v>1768</v>
          </cell>
          <cell r="M2998">
            <v>2650</v>
          </cell>
        </row>
        <row r="2999">
          <cell r="A2999">
            <v>10313</v>
          </cell>
          <cell r="B2999">
            <v>10313</v>
          </cell>
          <cell r="C2999" t="str">
            <v xml:space="preserve">PROBOX NCP58G (02-08) - TAIL LAMP - LH</v>
          </cell>
          <cell r="D2999" t="str">
            <v>PROBOX-TLA-LH</v>
          </cell>
          <cell r="E2999" t="str">
            <v>MZ01-NEW-F-10002</v>
          </cell>
          <cell r="G2999" t="str">
            <v>TOYOTA</v>
          </cell>
          <cell r="H2999" t="str">
            <v xml:space="preserve">ANCHUI TINCAI SILK CO. LTD</v>
          </cell>
          <cell r="I2999" t="str">
            <v xml:space="preserve">TAIL LAMP</v>
          </cell>
          <cell r="J2999" t="str">
            <v xml:space="preserve">TAIL LAMP</v>
          </cell>
          <cell r="K2999">
            <v>40</v>
          </cell>
          <cell r="L2999">
            <v>1020</v>
          </cell>
          <cell r="M2999">
            <v>1530</v>
          </cell>
        </row>
        <row r="3000">
          <cell r="A3000">
            <v>10312</v>
          </cell>
          <cell r="B3000">
            <v>10312</v>
          </cell>
          <cell r="C3000" t="str">
            <v xml:space="preserve">PROBOX NCP58G (02-08) - TAIL LAMP - RH</v>
          </cell>
          <cell r="D3000" t="str">
            <v>PROBOX-TLA-RH</v>
          </cell>
          <cell r="E3000" t="str">
            <v>TY27-0102</v>
          </cell>
          <cell r="G3000" t="str">
            <v>TOYOTA</v>
          </cell>
          <cell r="H3000" t="str">
            <v xml:space="preserve">ANCHUI TINCAI SILK CO. LTD</v>
          </cell>
          <cell r="I3000" t="str">
            <v xml:space="preserve">TAIL LAMP</v>
          </cell>
          <cell r="J3000" t="str">
            <v xml:space="preserve">TAIL LAMP</v>
          </cell>
          <cell r="K3000">
            <v>40</v>
          </cell>
          <cell r="L3000">
            <v>1020</v>
          </cell>
          <cell r="M3000">
            <v>1530</v>
          </cell>
        </row>
        <row r="3001">
          <cell r="A3001">
            <v>12540</v>
          </cell>
          <cell r="B3001" t="e">
            <v>#N/A</v>
          </cell>
          <cell r="C3001" t="str">
            <v xml:space="preserve">PROBOX NCP58G (02-08) - TAIL LAMP (BROKEN) - LH</v>
          </cell>
          <cell r="D3001" t="str">
            <v>PROBOX-TLA-LH/B</v>
          </cell>
          <cell r="E3001" t="str">
            <v>TY27-0102</v>
          </cell>
          <cell r="G3001" t="str">
            <v>TOYOTA</v>
          </cell>
          <cell r="H3001" t="str">
            <v xml:space="preserve">ANCHUI TINCAI SILK CO. LTD</v>
          </cell>
          <cell r="I3001" t="str">
            <v xml:space="preserve">TAIL LAMP</v>
          </cell>
          <cell r="J3001" t="str">
            <v xml:space="preserve">TAIL LAMP</v>
          </cell>
          <cell r="K3001">
            <v>6.45</v>
          </cell>
          <cell r="L3001">
            <v>963</v>
          </cell>
          <cell r="M3001">
            <v>1490</v>
          </cell>
        </row>
        <row r="3002">
          <cell r="A3002">
            <v>12539</v>
          </cell>
          <cell r="B3002" t="e">
            <v>#N/A</v>
          </cell>
          <cell r="C3002" t="str">
            <v xml:space="preserve">PROBOX NCP58G (02-08) - TAIL LAMP (BROKEN) - RH</v>
          </cell>
          <cell r="D3002" t="str">
            <v>PROBOX-TLA-RH/B</v>
          </cell>
          <cell r="E3002" t="str">
            <v>TY27-0102</v>
          </cell>
          <cell r="G3002" t="str">
            <v>TOYOTA</v>
          </cell>
          <cell r="H3002" t="str">
            <v xml:space="preserve">ANCHUI TINCAI SILK CO. LTD</v>
          </cell>
          <cell r="I3002" t="str">
            <v xml:space="preserve">TAIL LAMP</v>
          </cell>
          <cell r="J3002" t="str">
            <v xml:space="preserve">TAIL LAMP</v>
          </cell>
          <cell r="K3002">
            <v>6.45</v>
          </cell>
          <cell r="L3002">
            <v>963</v>
          </cell>
          <cell r="M3002">
            <v>1490</v>
          </cell>
        </row>
        <row r="3003">
          <cell r="A3003">
            <v>10315</v>
          </cell>
          <cell r="B3003">
            <v>10315</v>
          </cell>
          <cell r="C3003" t="str">
            <v xml:space="preserve">PROBOX NCP58G (02-08) - TAIL LENS - LH</v>
          </cell>
          <cell r="D3003" t="str">
            <v>PROBOX-TLS-LH</v>
          </cell>
          <cell r="E3003" t="str">
            <v>MZ01-NEW-F-10002-00</v>
          </cell>
          <cell r="G3003" t="str">
            <v>TOYOTA</v>
          </cell>
          <cell r="H3003" t="str">
            <v xml:space="preserve">ANCHUI TINCAI SILK CO. LTD</v>
          </cell>
          <cell r="I3003" t="str">
            <v>LENS</v>
          </cell>
          <cell r="J3003" t="str">
            <v>LENS</v>
          </cell>
          <cell r="K3003">
            <v>15</v>
          </cell>
          <cell r="L3003">
            <v>500</v>
          </cell>
          <cell r="M3003">
            <v>600</v>
          </cell>
        </row>
        <row r="3004">
          <cell r="A3004">
            <v>10314</v>
          </cell>
          <cell r="B3004">
            <v>10314</v>
          </cell>
          <cell r="C3004" t="str">
            <v xml:space="preserve">PROBOX NCP58G (02-08) - TAIL LENS - RH</v>
          </cell>
          <cell r="D3004" t="str">
            <v>PROBOX-TLS-RH</v>
          </cell>
          <cell r="E3004" t="str">
            <v>MZ01-NEW-F-10002-00</v>
          </cell>
          <cell r="G3004" t="str">
            <v>TOYOTA</v>
          </cell>
          <cell r="H3004" t="str">
            <v xml:space="preserve">ANCHUI TINCAI SILK CO. LTD</v>
          </cell>
          <cell r="I3004" t="str">
            <v>LENS</v>
          </cell>
          <cell r="J3004" t="str">
            <v>LENS</v>
          </cell>
          <cell r="K3004">
            <v>15</v>
          </cell>
          <cell r="L3004">
            <v>500</v>
          </cell>
          <cell r="M3004">
            <v>600</v>
          </cell>
        </row>
        <row r="3005">
          <cell r="A3005">
            <v>12287</v>
          </cell>
          <cell r="B3005" t="e">
            <v>#N/A</v>
          </cell>
          <cell r="C3005" t="str">
            <v xml:space="preserve">PROBOX NCP58G (02-08) - TAIL LENS (BROKEN) - LH</v>
          </cell>
          <cell r="D3005" t="str">
            <v>PROBOX-TLS-LH</v>
          </cell>
          <cell r="E3005" t="str">
            <v>00-TY27-0102</v>
          </cell>
          <cell r="G3005" t="str">
            <v>TOYOTA</v>
          </cell>
          <cell r="H3005" t="str">
            <v xml:space="preserve">ANCHUI TINCAI SILK CO. LTD</v>
          </cell>
          <cell r="I3005" t="str">
            <v>LENS</v>
          </cell>
          <cell r="J3005" t="str">
            <v>LENS</v>
          </cell>
          <cell r="K3005">
            <v>2.42</v>
          </cell>
          <cell r="L3005">
            <v>361</v>
          </cell>
          <cell r="M3005">
            <v>560</v>
          </cell>
        </row>
        <row r="3006">
          <cell r="A3006">
            <v>12286</v>
          </cell>
          <cell r="B3006" t="e">
            <v>#N/A</v>
          </cell>
          <cell r="C3006" t="str">
            <v xml:space="preserve">PROBOX NCP58G (02-08) - TAIL LENS (BROKEN) - RH</v>
          </cell>
          <cell r="D3006" t="str">
            <v>PROBOX-TLS-RH</v>
          </cell>
          <cell r="E3006" t="str">
            <v>00-TY27-0102</v>
          </cell>
          <cell r="G3006" t="str">
            <v>TOYOTA</v>
          </cell>
          <cell r="H3006" t="str">
            <v xml:space="preserve">ANCHUI TINCAI SILK CO. LTD</v>
          </cell>
          <cell r="I3006" t="str">
            <v>LENS</v>
          </cell>
          <cell r="J3006" t="str">
            <v>LENS</v>
          </cell>
          <cell r="K3006">
            <v>2.42</v>
          </cell>
          <cell r="L3006">
            <v>361</v>
          </cell>
          <cell r="M3006">
            <v>560</v>
          </cell>
        </row>
        <row r="3007">
          <cell r="A3007">
            <v>13676</v>
          </cell>
          <cell r="B3007" t="e">
            <v>#N/A</v>
          </cell>
          <cell r="C3007" t="str">
            <v xml:space="preserve">PROBOX NCP58G (02-08) - WATER TANK</v>
          </cell>
          <cell r="D3007" t="str">
            <v>PROBOX-WT</v>
          </cell>
          <cell r="E3007" t="str">
            <v>MZ01-NEW-C-</v>
          </cell>
          <cell r="G3007" t="str">
            <v>TOYOTA</v>
          </cell>
          <cell r="H3007" t="str">
            <v xml:space="preserve">ANCHUI TINCAI SILK CO. LTD</v>
          </cell>
          <cell r="I3007" t="str">
            <v>TANK</v>
          </cell>
          <cell r="J3007" t="str">
            <v>TANK</v>
          </cell>
          <cell r="K3007">
            <v>5.3</v>
          </cell>
          <cell r="L3007">
            <v>828</v>
          </cell>
          <cell r="M3007">
            <v>1280</v>
          </cell>
        </row>
        <row r="3008">
          <cell r="A3008">
            <v>13886</v>
          </cell>
          <cell r="B3008" t="e">
            <v>#N/A</v>
          </cell>
          <cell r="C3008" t="str">
            <v xml:space="preserve">PROBOX NCP58G (02-08) - WIND BREAKER SET (4 PCS)</v>
          </cell>
          <cell r="D3008" t="str">
            <v>PROBOX-WBS</v>
          </cell>
          <cell r="E3008" t="str">
            <v xml:space="preserve">TY27-0126 SET</v>
          </cell>
          <cell r="G3008" t="str">
            <v>TOYOTA</v>
          </cell>
          <cell r="H3008" t="str">
            <v xml:space="preserve">ZAWABU GROUP OF COMPANIES LTD</v>
          </cell>
          <cell r="I3008" t="str">
            <v xml:space="preserve">MUD FLAPS</v>
          </cell>
          <cell r="J3008" t="str">
            <v xml:space="preserve">MUD FLAPS</v>
          </cell>
          <cell r="K3008">
            <v>0</v>
          </cell>
          <cell r="L3008">
            <v>1000</v>
          </cell>
          <cell r="M3008">
            <v>1300</v>
          </cell>
        </row>
        <row r="3009">
          <cell r="A3009">
            <v>12920</v>
          </cell>
          <cell r="B3009" t="e">
            <v>#N/A</v>
          </cell>
          <cell r="C3009" t="str">
            <v xml:space="preserve">PROBOX NCP58G (02-08) (BROKEN) - HEAD LENS - LH</v>
          </cell>
          <cell r="D3009" t="str">
            <v>PROBOX-HLS-LH</v>
          </cell>
          <cell r="E3009" t="str">
            <v>MZ01-NEW-F-10001-00</v>
          </cell>
          <cell r="G3009" t="str">
            <v>TOYOTA</v>
          </cell>
          <cell r="H3009" t="str">
            <v xml:space="preserve">ANCHUI TINCAI SILK CO. LTD</v>
          </cell>
          <cell r="I3009" t="str">
            <v>LENS</v>
          </cell>
          <cell r="J3009" t="str">
            <v>LENS</v>
          </cell>
          <cell r="K3009">
            <v>3.25</v>
          </cell>
          <cell r="L3009">
            <v>483.03</v>
          </cell>
          <cell r="M3009">
            <v>750</v>
          </cell>
        </row>
        <row r="3010">
          <cell r="A3010">
            <v>12919</v>
          </cell>
          <cell r="B3010" t="e">
            <v>#N/A</v>
          </cell>
          <cell r="C3010" t="str">
            <v xml:space="preserve">PROBOX NCP58G (02-08) (BROKEN) - HEAD LENS - RH</v>
          </cell>
          <cell r="D3010" t="str">
            <v>PROBOX-HLS-RH</v>
          </cell>
          <cell r="E3010" t="str">
            <v>MZ01-NEW-F-10001-00</v>
          </cell>
          <cell r="G3010" t="str">
            <v>TOYOTA</v>
          </cell>
          <cell r="H3010" t="str">
            <v xml:space="preserve">ANCHUI TINCAI SILK CO. LTD</v>
          </cell>
          <cell r="I3010" t="str">
            <v>LENS</v>
          </cell>
          <cell r="J3010" t="str">
            <v>LENS</v>
          </cell>
          <cell r="K3010">
            <v>3.25</v>
          </cell>
          <cell r="L3010">
            <v>483.03</v>
          </cell>
          <cell r="M3010">
            <v>750</v>
          </cell>
        </row>
        <row r="3011">
          <cell r="A3011">
            <v>10340</v>
          </cell>
          <cell r="B3011">
            <v>10340</v>
          </cell>
          <cell r="C3011" t="str">
            <v xml:space="preserve">PROBOX/SUCCEED (05-10) - SIDE MIRROR (ELECTRIC - 5 WIRE) - LH</v>
          </cell>
          <cell r="D3011" t="str">
            <v xml:space="preserve">SUCCEED-SME5W - LH</v>
          </cell>
          <cell r="E3011" t="str">
            <v>TY27-0212B</v>
          </cell>
          <cell r="G3011" t="str">
            <v>TOYOTA</v>
          </cell>
          <cell r="H3011" t="str">
            <v xml:space="preserve">ANCHUI TINCAI SILK CO. LTD</v>
          </cell>
          <cell r="I3011" t="str">
            <v xml:space="preserve">SIDE MIRROR</v>
          </cell>
          <cell r="J3011" t="str">
            <v xml:space="preserve">SIDE MIRROR</v>
          </cell>
          <cell r="K3011">
            <v>87</v>
          </cell>
          <cell r="L3011">
            <v>2022.75</v>
          </cell>
          <cell r="M3011">
            <v>3030</v>
          </cell>
        </row>
        <row r="3012">
          <cell r="A3012">
            <v>10339</v>
          </cell>
          <cell r="B3012">
            <v>10339</v>
          </cell>
          <cell r="C3012" t="str">
            <v xml:space="preserve">PROBOX/SUCCEED (05-10) - SIDE MIRROR (ELECTRIC - 5 WIRE) - RH</v>
          </cell>
          <cell r="D3012" t="str">
            <v xml:space="preserve">SUCCEED-SME5W - RH</v>
          </cell>
          <cell r="E3012" t="str">
            <v>TY27-0212B</v>
          </cell>
          <cell r="G3012" t="str">
            <v>TOYOTA</v>
          </cell>
          <cell r="H3012" t="str">
            <v xml:space="preserve">ANCHUI TINCAI SILK CO. LTD</v>
          </cell>
          <cell r="I3012" t="str">
            <v xml:space="preserve">SIDE MIRROR</v>
          </cell>
          <cell r="J3012" t="str">
            <v xml:space="preserve">SIDE MIRROR</v>
          </cell>
          <cell r="K3012">
            <v>87</v>
          </cell>
          <cell r="L3012">
            <v>2022.75</v>
          </cell>
          <cell r="M3012">
            <v>3030</v>
          </cell>
        </row>
        <row r="3013">
          <cell r="A3013">
            <v>13629</v>
          </cell>
          <cell r="B3013">
            <v>13629</v>
          </cell>
          <cell r="C3013" t="str">
            <v xml:space="preserve">RACTIS (05-09) - HEAD LAMP - LH</v>
          </cell>
          <cell r="D3013" t="str">
            <v>RACTIS/05-HLA-LH</v>
          </cell>
          <cell r="E3013" t="str">
            <v>TY58-0101</v>
          </cell>
          <cell r="G3013" t="str">
            <v>TOYOTA</v>
          </cell>
          <cell r="H3013" t="str">
            <v xml:space="preserve">ANCHUI TINCAI SILK CO. LTD</v>
          </cell>
          <cell r="I3013" t="str">
            <v xml:space="preserve">HEAD LAMP</v>
          </cell>
          <cell r="J3013" t="str">
            <v xml:space="preserve">HEAD LAMP</v>
          </cell>
          <cell r="K3013">
            <v>150</v>
          </cell>
          <cell r="L3013">
            <v>3375</v>
          </cell>
          <cell r="M3013">
            <v>5230</v>
          </cell>
        </row>
        <row r="3014">
          <cell r="A3014">
            <v>13628</v>
          </cell>
          <cell r="B3014">
            <v>13628</v>
          </cell>
          <cell r="C3014" t="str">
            <v xml:space="preserve">RACTIS (05-09) - HEAD LAMP - RH</v>
          </cell>
          <cell r="D3014" t="str">
            <v>RACTIS/05-HLA-RH</v>
          </cell>
          <cell r="E3014" t="str">
            <v>TY58-0101</v>
          </cell>
          <cell r="G3014" t="str">
            <v>TOYOTA</v>
          </cell>
          <cell r="H3014" t="str">
            <v xml:space="preserve">ANCHUI TINCAI SILK CO. LTD</v>
          </cell>
          <cell r="I3014" t="str">
            <v xml:space="preserve">HEAD LAMP</v>
          </cell>
          <cell r="J3014" t="str">
            <v xml:space="preserve">HEAD LAMP</v>
          </cell>
          <cell r="K3014">
            <v>150</v>
          </cell>
          <cell r="L3014">
            <v>3375</v>
          </cell>
          <cell r="M3014">
            <v>5230</v>
          </cell>
        </row>
        <row r="3015">
          <cell r="A3015">
            <v>13631</v>
          </cell>
          <cell r="B3015">
            <v>13631</v>
          </cell>
          <cell r="C3015" t="str">
            <v xml:space="preserve">RACTIS (05-09) - TAIL LAMP - LH</v>
          </cell>
          <cell r="D3015" t="str">
            <v>RACTIS/05-TLA-LH</v>
          </cell>
          <cell r="E3015" t="str">
            <v>TY58-0102</v>
          </cell>
          <cell r="G3015" t="str">
            <v>TOYOTA</v>
          </cell>
          <cell r="H3015" t="str">
            <v xml:space="preserve">ANCHUI TINCAI SILK CO. LTD</v>
          </cell>
          <cell r="I3015" t="str">
            <v xml:space="preserve">TAIL LAMP</v>
          </cell>
          <cell r="J3015" t="str">
            <v xml:space="preserve">TAIL LAMP</v>
          </cell>
          <cell r="K3015">
            <v>100</v>
          </cell>
          <cell r="L3015">
            <v>2550</v>
          </cell>
          <cell r="M3015">
            <v>3830</v>
          </cell>
        </row>
        <row r="3016">
          <cell r="A3016">
            <v>13630</v>
          </cell>
          <cell r="B3016">
            <v>13630</v>
          </cell>
          <cell r="C3016" t="str">
            <v xml:space="preserve">RACTIS (05-09) - TAIL LAMP - RH</v>
          </cell>
          <cell r="D3016" t="str">
            <v>RACTIS/05-TLA-RH</v>
          </cell>
          <cell r="E3016" t="str">
            <v>TY58-0102</v>
          </cell>
          <cell r="G3016" t="str">
            <v>TOYOTA</v>
          </cell>
          <cell r="H3016" t="str">
            <v xml:space="preserve">ANCHUI TINCAI SILK CO. LTD</v>
          </cell>
          <cell r="I3016" t="str">
            <v xml:space="preserve">TAIL LAMP</v>
          </cell>
          <cell r="J3016" t="str">
            <v xml:space="preserve">TAIL LAMP</v>
          </cell>
          <cell r="K3016">
            <v>100</v>
          </cell>
          <cell r="L3016">
            <v>2550</v>
          </cell>
          <cell r="M3016">
            <v>3830</v>
          </cell>
        </row>
        <row r="3017">
          <cell r="A3017">
            <v>13891</v>
          </cell>
          <cell r="B3017">
            <v>13891</v>
          </cell>
          <cell r="C3017" t="str">
            <v xml:space="preserve">RACTIS (10-) - HEAD LAMP - LH</v>
          </cell>
          <cell r="D3017" t="str">
            <v>RACTIS/10-HLA-LH</v>
          </cell>
          <cell r="E3017" t="str">
            <v>TY58-0201</v>
          </cell>
          <cell r="G3017" t="str">
            <v>TOYOTA</v>
          </cell>
          <cell r="H3017" t="str">
            <v xml:space="preserve">ANCHUI TINCAI SILK CO. LTD</v>
          </cell>
          <cell r="I3017" t="str">
            <v xml:space="preserve">HEAD LAMP</v>
          </cell>
          <cell r="J3017" t="str">
            <v xml:space="preserve">HEAD LAMP</v>
          </cell>
          <cell r="K3017">
            <v>220</v>
          </cell>
          <cell r="L3017">
            <v>5115</v>
          </cell>
          <cell r="M3017">
            <v>7900</v>
          </cell>
        </row>
        <row r="3018">
          <cell r="A3018">
            <v>13890</v>
          </cell>
          <cell r="B3018">
            <v>13890</v>
          </cell>
          <cell r="C3018" t="str">
            <v xml:space="preserve">RACTIS (10-) - HEAD LAMP - RH</v>
          </cell>
          <cell r="D3018" t="str">
            <v>RACTIS/10-HLA-RH</v>
          </cell>
          <cell r="E3018" t="str">
            <v>TY58-0201</v>
          </cell>
          <cell r="G3018" t="str">
            <v>TOYOTA</v>
          </cell>
          <cell r="H3018" t="str">
            <v xml:space="preserve">ANCHUI TINCAI SILK CO. LTD</v>
          </cell>
          <cell r="I3018" t="str">
            <v xml:space="preserve">HEAD LAMP</v>
          </cell>
          <cell r="J3018" t="str">
            <v xml:space="preserve">HEAD LAMP</v>
          </cell>
          <cell r="K3018">
            <v>220</v>
          </cell>
          <cell r="L3018">
            <v>5115</v>
          </cell>
          <cell r="M3018">
            <v>7900</v>
          </cell>
        </row>
        <row r="3019">
          <cell r="A3019">
            <v>13879</v>
          </cell>
          <cell r="B3019">
            <v>13879</v>
          </cell>
          <cell r="C3019" t="str">
            <v xml:space="preserve">RACTIS (10-) - TAIL LAMP - LH</v>
          </cell>
          <cell r="D3019" t="str">
            <v>RACTIS/10-TLA-LH</v>
          </cell>
          <cell r="E3019" t="str">
            <v>TY58-0202</v>
          </cell>
          <cell r="G3019" t="str">
            <v>TOYOTA</v>
          </cell>
          <cell r="H3019" t="str">
            <v xml:space="preserve">ANCHUI TINCAI SILK CO. LTD</v>
          </cell>
          <cell r="I3019" t="str">
            <v xml:space="preserve">TAIL LAMP</v>
          </cell>
          <cell r="J3019" t="str">
            <v xml:space="preserve">TAIL LAMP</v>
          </cell>
          <cell r="K3019">
            <v>100</v>
          </cell>
          <cell r="L3019">
            <v>2550</v>
          </cell>
          <cell r="M3019">
            <v>3830</v>
          </cell>
        </row>
        <row r="3020">
          <cell r="A3020">
            <v>13878</v>
          </cell>
          <cell r="B3020">
            <v>13878</v>
          </cell>
          <cell r="C3020" t="str">
            <v xml:space="preserve">RACTIS (10-) - TAIL LAMP - RH</v>
          </cell>
          <cell r="D3020" t="str">
            <v>RACTIS/10-TLA-RH</v>
          </cell>
          <cell r="E3020" t="str">
            <v>TY58-0202</v>
          </cell>
          <cell r="G3020" t="str">
            <v>TOYOTA</v>
          </cell>
          <cell r="H3020" t="str">
            <v xml:space="preserve">ANCHUI TINCAI SILK CO. LTD</v>
          </cell>
          <cell r="I3020" t="str">
            <v xml:space="preserve">TAIL LAMP</v>
          </cell>
          <cell r="J3020" t="str">
            <v xml:space="preserve">TAIL LAMP</v>
          </cell>
          <cell r="K3020">
            <v>100</v>
          </cell>
          <cell r="L3020">
            <v>2550</v>
          </cell>
          <cell r="M3020">
            <v>3830</v>
          </cell>
        </row>
        <row r="3021">
          <cell r="A3021">
            <v>12888</v>
          </cell>
          <cell r="B3021" t="e">
            <v>#N/A</v>
          </cell>
          <cell r="C3021" t="str">
            <v xml:space="preserve">RACTIS 5D MPV (05-10) - FRONT LAMINATED WINDSCREEN (BROKEN)</v>
          </cell>
          <cell r="D3021" t="str">
            <v>NCP10-LFW/H/X/B</v>
          </cell>
          <cell r="E3021" t="str">
            <v xml:space="preserve">1101049 LFW</v>
          </cell>
          <cell r="F3021" t="str">
            <v xml:space="preserve">TOYOTA RACTIS 5D MPV (05-10)</v>
          </cell>
          <cell r="G3021" t="str">
            <v>TOYOTA</v>
          </cell>
          <cell r="H3021" t="str">
            <v xml:space="preserve">ZHEJIANG DAKE SAFETY GLASS CO.,LTD</v>
          </cell>
          <cell r="I3021" t="str">
            <v>AUTOGLASS</v>
          </cell>
          <cell r="J3021" t="str">
            <v>AUTOGLASS</v>
          </cell>
          <cell r="K3021">
            <v>18.149999999999999</v>
          </cell>
          <cell r="L3021">
            <v>2801.23</v>
          </cell>
          <cell r="M3021">
            <v>4340</v>
          </cell>
        </row>
        <row r="3022">
          <cell r="A3022">
            <v>13633</v>
          </cell>
          <cell r="B3022">
            <v>13633</v>
          </cell>
          <cell r="C3022" t="str">
            <v xml:space="preserve">RAUM (05-11) - HEAD LAMP - LH</v>
          </cell>
          <cell r="D3022" t="str">
            <v>RAUM/05-HLA-LH</v>
          </cell>
          <cell r="E3022" t="str">
            <v>TY57-0201</v>
          </cell>
          <cell r="G3022" t="str">
            <v>TOYOTA</v>
          </cell>
          <cell r="H3022" t="str">
            <v xml:space="preserve">ANCHUI TINCAI SILK CO. LTD</v>
          </cell>
          <cell r="I3022" t="str">
            <v xml:space="preserve">HEAD LAMP</v>
          </cell>
          <cell r="J3022" t="str">
            <v xml:space="preserve">HEAD LAMP</v>
          </cell>
          <cell r="K3022">
            <v>120</v>
          </cell>
          <cell r="L3022">
            <v>2898</v>
          </cell>
          <cell r="M3022">
            <v>4350</v>
          </cell>
        </row>
        <row r="3023">
          <cell r="A3023">
            <v>13632</v>
          </cell>
          <cell r="B3023">
            <v>13632</v>
          </cell>
          <cell r="C3023" t="str">
            <v xml:space="preserve">RAUM (05-11) - HEAD LAMP - RH</v>
          </cell>
          <cell r="D3023" t="str">
            <v>RAUM/05-HLA-RH</v>
          </cell>
          <cell r="E3023" t="str">
            <v>TY57-0201</v>
          </cell>
          <cell r="G3023" t="str">
            <v>TOYOTA</v>
          </cell>
          <cell r="H3023" t="str">
            <v xml:space="preserve">ANCHUI TINCAI SILK CO. LTD</v>
          </cell>
          <cell r="I3023" t="str">
            <v xml:space="preserve">HEAD LAMP</v>
          </cell>
          <cell r="J3023" t="str">
            <v xml:space="preserve">HEAD LAMP</v>
          </cell>
          <cell r="K3023">
            <v>120</v>
          </cell>
          <cell r="L3023">
            <v>3060</v>
          </cell>
          <cell r="M3023">
            <v>4590</v>
          </cell>
        </row>
        <row r="3024">
          <cell r="A3024">
            <v>13635</v>
          </cell>
          <cell r="B3024">
            <v>13635</v>
          </cell>
          <cell r="C3024" t="str">
            <v xml:space="preserve">RAUM (05-11) - TAIL LAMP - LH</v>
          </cell>
          <cell r="D3024" t="str">
            <v>RAUM/05-TLA-LH</v>
          </cell>
          <cell r="E3024" t="str">
            <v>TY57-0202</v>
          </cell>
          <cell r="G3024" t="str">
            <v>TOYOTA</v>
          </cell>
          <cell r="H3024" t="str">
            <v xml:space="preserve">ANCHUI TINCAI SILK CO. LTD</v>
          </cell>
          <cell r="I3024" t="str">
            <v xml:space="preserve">TAIL LAMP</v>
          </cell>
          <cell r="J3024" t="str">
            <v xml:space="preserve">TAIL LAMP</v>
          </cell>
          <cell r="K3024">
            <v>70</v>
          </cell>
          <cell r="L3024">
            <v>1785</v>
          </cell>
          <cell r="M3024">
            <v>2680</v>
          </cell>
        </row>
        <row r="3025">
          <cell r="A3025">
            <v>13634</v>
          </cell>
          <cell r="B3025">
            <v>13634</v>
          </cell>
          <cell r="C3025" t="str">
            <v xml:space="preserve">RAUM (05-11) - TAIL LAMP - RH</v>
          </cell>
          <cell r="D3025" t="str">
            <v>RAUM/05-TLA-RH</v>
          </cell>
          <cell r="E3025" t="str">
            <v>TY57-0202</v>
          </cell>
          <cell r="G3025" t="str">
            <v>TOYOTA</v>
          </cell>
          <cell r="H3025" t="str">
            <v xml:space="preserve">ANCHUI TINCAI SILK CO. LTD</v>
          </cell>
          <cell r="I3025" t="str">
            <v xml:space="preserve">TAIL LAMP</v>
          </cell>
          <cell r="J3025" t="str">
            <v xml:space="preserve">TAIL LAMP</v>
          </cell>
          <cell r="K3025">
            <v>70</v>
          </cell>
          <cell r="L3025">
            <v>1690</v>
          </cell>
          <cell r="M3025">
            <v>2540</v>
          </cell>
        </row>
        <row r="3026">
          <cell r="A3026">
            <v>12031</v>
          </cell>
          <cell r="B3026">
            <v>12031</v>
          </cell>
          <cell r="C3026" t="str">
            <v xml:space="preserve">RAUM E-EXZ10 WAGON (98-) - LAMINATED FRONT WINDSCREEN</v>
          </cell>
          <cell r="D3026" t="str">
            <v xml:space="preserve">EXZ10 LFW/X</v>
          </cell>
          <cell r="E3026" t="str">
            <v xml:space="preserve">110696 LFW</v>
          </cell>
          <cell r="F3026" t="str">
            <v xml:space="preserve">TOYOTA RAUM E-EXZ10 WAGON (98-)</v>
          </cell>
          <cell r="G3026" t="str">
            <v>TOYOTA</v>
          </cell>
          <cell r="H3026" t="str">
            <v xml:space="preserve">ZHEJIANG DAKE SAFETY GLASS CO.,LTD</v>
          </cell>
          <cell r="I3026" t="str">
            <v>AUTOGLASS</v>
          </cell>
          <cell r="J3026" t="str">
            <v>AUTOGLASS</v>
          </cell>
          <cell r="K3026">
            <v>16.12</v>
          </cell>
          <cell r="L3026">
            <v>2</v>
          </cell>
          <cell r="M3026">
            <v>3300</v>
          </cell>
        </row>
        <row r="3027">
          <cell r="A3027">
            <v>12374</v>
          </cell>
          <cell r="B3027" t="e">
            <v>#N/A</v>
          </cell>
          <cell r="C3027" t="str">
            <v xml:space="preserve">RAUM E-EXZ10 WAGON (98-) - LAMINATED FRONT WINDSCREEN - (BROKEN)</v>
          </cell>
          <cell r="D3027" t="str">
            <v xml:space="preserve">EXZ10 LFW/X/B</v>
          </cell>
          <cell r="E3027" t="str">
            <v xml:space="preserve">110696 LFW</v>
          </cell>
          <cell r="F3027" t="str">
            <v xml:space="preserve">TOYOTA RAUM E-EXZ10 WAGON (98-)</v>
          </cell>
          <cell r="G3027" t="str">
            <v>TOYOTA</v>
          </cell>
          <cell r="H3027" t="str">
            <v xml:space="preserve">ZHEJIANG DAKE SAFETY GLASS CO.,LTD</v>
          </cell>
          <cell r="I3027" t="str">
            <v>AUTOGLASS</v>
          </cell>
          <cell r="J3027" t="str">
            <v>AUTOGLASS</v>
          </cell>
          <cell r="K3027">
            <v>16.12</v>
          </cell>
          <cell r="L3027">
            <v>2778</v>
          </cell>
          <cell r="M3027">
            <v>4310</v>
          </cell>
        </row>
        <row r="3028">
          <cell r="A3028">
            <v>10816</v>
          </cell>
          <cell r="B3028">
            <v>10816</v>
          </cell>
          <cell r="C3028" t="str">
            <v xml:space="preserve">RAV 4  - ACA36 - (05 -10) - FOG LAMP - LH</v>
          </cell>
          <cell r="D3028" t="str">
            <v>RAV4/05-FLA-LH</v>
          </cell>
          <cell r="E3028" t="str">
            <v>TY11-0504</v>
          </cell>
          <cell r="G3028" t="str">
            <v>TOYOTA</v>
          </cell>
          <cell r="H3028" t="str">
            <v xml:space="preserve">ANCHUI TINCAI SILK CO. LTD</v>
          </cell>
          <cell r="I3028" t="str">
            <v xml:space="preserve">FOG LAMP</v>
          </cell>
          <cell r="J3028" t="str">
            <v xml:space="preserve">FOG LAMP</v>
          </cell>
          <cell r="K3028">
            <v>2.82</v>
          </cell>
          <cell r="L3028">
            <v>441</v>
          </cell>
          <cell r="M3028">
            <v>680</v>
          </cell>
        </row>
        <row r="3029">
          <cell r="A3029">
            <v>10815</v>
          </cell>
          <cell r="B3029">
            <v>10815</v>
          </cell>
          <cell r="C3029" t="str">
            <v xml:space="preserve">RAV 4  - ACA36 - (05 -10) - FOG LAMP - RH</v>
          </cell>
          <cell r="D3029" t="str">
            <v>RAV4/05-FLA-RH</v>
          </cell>
          <cell r="E3029" t="str">
            <v>TY11-0504</v>
          </cell>
          <cell r="G3029" t="str">
            <v>TOYOTA</v>
          </cell>
          <cell r="H3029" t="str">
            <v xml:space="preserve">ANCHUI TINCAI SILK CO. LTD</v>
          </cell>
          <cell r="I3029" t="str">
            <v xml:space="preserve">FOG LAMP</v>
          </cell>
          <cell r="J3029" t="str">
            <v xml:space="preserve">FOG LAMP</v>
          </cell>
          <cell r="K3029">
            <v>2.82</v>
          </cell>
          <cell r="L3029">
            <v>441</v>
          </cell>
          <cell r="M3029">
            <v>680</v>
          </cell>
        </row>
        <row r="3030">
          <cell r="A3030">
            <v>10814</v>
          </cell>
          <cell r="B3030">
            <v>10814</v>
          </cell>
          <cell r="C3030" t="str">
            <v xml:space="preserve">RAV 4  - ACA36 - (05 -10) - HEAD LAMP (212-11K5) - LH</v>
          </cell>
          <cell r="D3030" t="str">
            <v>RAV4/05-HLA-LH</v>
          </cell>
          <cell r="E3030" t="str">
            <v>TY11-0501</v>
          </cell>
          <cell r="G3030" t="str">
            <v>TOYOTA</v>
          </cell>
          <cell r="H3030" t="str">
            <v xml:space="preserve">ANCHUI TINCAI SILK CO. LTD</v>
          </cell>
          <cell r="I3030" t="str">
            <v xml:space="preserve">HEAD LAMP</v>
          </cell>
          <cell r="J3030" t="str">
            <v xml:space="preserve">HEAD LAMP</v>
          </cell>
          <cell r="K3030">
            <v>28</v>
          </cell>
          <cell r="L3030">
            <v>4665.5</v>
          </cell>
          <cell r="M3030">
            <v>6780</v>
          </cell>
        </row>
        <row r="3031">
          <cell r="A3031">
            <v>10813</v>
          </cell>
          <cell r="B3031">
            <v>10813</v>
          </cell>
          <cell r="C3031" t="str">
            <v xml:space="preserve">RAV 4  - ACA36 - (05 -10) - HEAD LAMP (212-11K5) - RH</v>
          </cell>
          <cell r="D3031" t="str">
            <v>RAV4/05-HLA-RH</v>
          </cell>
          <cell r="E3031" t="str">
            <v>TY11-0501</v>
          </cell>
          <cell r="G3031" t="str">
            <v>TOYOTA</v>
          </cell>
          <cell r="H3031" t="str">
            <v xml:space="preserve">ANCHUI TINCAI SILK CO. LTD</v>
          </cell>
          <cell r="I3031" t="str">
            <v xml:space="preserve">HEAD LAMP</v>
          </cell>
          <cell r="J3031" t="str">
            <v xml:space="preserve">HEAD LAMP</v>
          </cell>
          <cell r="K3031">
            <v>28</v>
          </cell>
          <cell r="L3031">
            <v>4665.5</v>
          </cell>
          <cell r="M3031">
            <v>6780</v>
          </cell>
        </row>
        <row r="3032">
          <cell r="A3032">
            <v>12581</v>
          </cell>
          <cell r="B3032" t="e">
            <v>#N/A</v>
          </cell>
          <cell r="C3032" t="str">
            <v xml:space="preserve">RAV 4  - ACA36 - (05 -10) - HEAD LAMP (BROKEN) - LH</v>
          </cell>
          <cell r="D3032" t="str">
            <v>RAV4/05-HLA-LH/B</v>
          </cell>
          <cell r="E3032" t="str">
            <v>TY11-0501</v>
          </cell>
          <cell r="G3032" t="str">
            <v>TOYOTA</v>
          </cell>
          <cell r="I3032" t="str">
            <v xml:space="preserve">HEAD LAMP</v>
          </cell>
          <cell r="J3032" t="str">
            <v xml:space="preserve">HEAD LAMP</v>
          </cell>
          <cell r="K3032">
            <v>28</v>
          </cell>
          <cell r="L3032">
            <v>4182</v>
          </cell>
          <cell r="M3032">
            <v>6480</v>
          </cell>
        </row>
        <row r="3033">
          <cell r="A3033">
            <v>12580</v>
          </cell>
          <cell r="B3033" t="e">
            <v>#N/A</v>
          </cell>
          <cell r="C3033" t="str">
            <v xml:space="preserve">RAV 4  - ACA36 - (05 -10) - HEAD LAMP (BROKEN) - RH</v>
          </cell>
          <cell r="D3033" t="str">
            <v>RAV4/05-HLA-RH/B</v>
          </cell>
          <cell r="E3033" t="str">
            <v>TY11-0501</v>
          </cell>
          <cell r="G3033" t="str">
            <v>TOYOTA</v>
          </cell>
          <cell r="I3033" t="str">
            <v xml:space="preserve">HEAD LAMP</v>
          </cell>
          <cell r="J3033" t="str">
            <v xml:space="preserve">HEAD LAMP</v>
          </cell>
          <cell r="K3033">
            <v>28</v>
          </cell>
          <cell r="L3033">
            <v>4182</v>
          </cell>
          <cell r="M3033">
            <v>6480</v>
          </cell>
        </row>
        <row r="3034">
          <cell r="A3034">
            <v>10818</v>
          </cell>
          <cell r="B3034">
            <v>10818</v>
          </cell>
          <cell r="C3034" t="str">
            <v xml:space="preserve">RAV 4  - ACA36 - (05 -10) - TAIL LAMP - LH</v>
          </cell>
          <cell r="D3034" t="str">
            <v>RAV4/05-TLA-LH</v>
          </cell>
          <cell r="E3034" t="str">
            <v>TY11-0502</v>
          </cell>
          <cell r="G3034" t="str">
            <v>TOYOTA</v>
          </cell>
          <cell r="H3034" t="str">
            <v xml:space="preserve">ANCHUI TINCAI SILK CO. LTD</v>
          </cell>
          <cell r="I3034" t="str">
            <v xml:space="preserve">TAIL LAMP</v>
          </cell>
          <cell r="J3034" t="str">
            <v xml:space="preserve">TAIL LAMP</v>
          </cell>
          <cell r="K3034">
            <v>18</v>
          </cell>
          <cell r="L3034">
            <v>2999.25</v>
          </cell>
          <cell r="M3034">
            <v>4360</v>
          </cell>
        </row>
        <row r="3035">
          <cell r="A3035">
            <v>10817</v>
          </cell>
          <cell r="B3035">
            <v>10817</v>
          </cell>
          <cell r="C3035" t="str">
            <v xml:space="preserve">RAV 4  - ACA36 - (05 -10) - TAIL LAMP - RH</v>
          </cell>
          <cell r="D3035" t="str">
            <v>RAV4/05-TLA-RH</v>
          </cell>
          <cell r="E3035" t="str">
            <v>TY11-0502</v>
          </cell>
          <cell r="G3035" t="str">
            <v>TOYOTA</v>
          </cell>
          <cell r="H3035" t="str">
            <v xml:space="preserve">ANCHUI TINCAI SILK CO. LTD</v>
          </cell>
          <cell r="I3035" t="str">
            <v xml:space="preserve">TAIL LAMP</v>
          </cell>
          <cell r="J3035" t="str">
            <v xml:space="preserve">TAIL LAMP</v>
          </cell>
          <cell r="K3035">
            <v>18</v>
          </cell>
          <cell r="L3035">
            <v>2999.25</v>
          </cell>
          <cell r="M3035">
            <v>4360</v>
          </cell>
        </row>
        <row r="3036">
          <cell r="A3036">
            <v>10802</v>
          </cell>
          <cell r="B3036">
            <v>10802</v>
          </cell>
          <cell r="C3036" t="str">
            <v xml:space="preserve">RAV 4  - ZCA26 - (01-03) - BUMPER LAMP - 2WD - LH</v>
          </cell>
          <cell r="D3036" t="str">
            <v>RAV4/01-BLA1-LH</v>
          </cell>
          <cell r="E3036" t="str">
            <v>TY11-0305B</v>
          </cell>
          <cell r="G3036" t="str">
            <v>TOYOTA</v>
          </cell>
          <cell r="H3036" t="str">
            <v xml:space="preserve">ANCHUI TINCAI SILK CO. LTD</v>
          </cell>
          <cell r="I3036" t="str">
            <v xml:space="preserve">BUMPER LAMP</v>
          </cell>
          <cell r="J3036" t="str">
            <v xml:space="preserve">BUMPER LAMP</v>
          </cell>
          <cell r="K3036">
            <v>20</v>
          </cell>
          <cell r="L3036">
            <v>510</v>
          </cell>
          <cell r="M3036">
            <v>770</v>
          </cell>
        </row>
        <row r="3037">
          <cell r="A3037">
            <v>10801</v>
          </cell>
          <cell r="B3037">
            <v>10801</v>
          </cell>
          <cell r="C3037" t="str">
            <v xml:space="preserve">RAV 4  - ZCA26 - (01-03) - BUMPER LAMP - 2WD - RH</v>
          </cell>
          <cell r="D3037" t="str">
            <v>RAV4/01-BLA1-RH</v>
          </cell>
          <cell r="E3037" t="str">
            <v>TY11-0305B</v>
          </cell>
          <cell r="G3037" t="str">
            <v>TOYOTA</v>
          </cell>
          <cell r="H3037" t="str">
            <v xml:space="preserve">ANCHUI TINCAI SILK CO. LTD</v>
          </cell>
          <cell r="I3037" t="str">
            <v xml:space="preserve">BUMPER LAMP</v>
          </cell>
          <cell r="J3037" t="str">
            <v xml:space="preserve">BUMPER LAMP</v>
          </cell>
          <cell r="K3037">
            <v>20</v>
          </cell>
          <cell r="L3037">
            <v>510</v>
          </cell>
          <cell r="M3037">
            <v>770</v>
          </cell>
        </row>
        <row r="3038">
          <cell r="A3038">
            <v>10797</v>
          </cell>
          <cell r="B3038">
            <v>10797</v>
          </cell>
          <cell r="C3038" t="str">
            <v xml:space="preserve">RAV 4  - ZCA26 / ACA21 - (01-03) - BUMPER LAMP - LH</v>
          </cell>
          <cell r="D3038" t="str">
            <v>RAV4/01-BLA-LH</v>
          </cell>
          <cell r="E3038" t="str">
            <v>TY11-0305</v>
          </cell>
          <cell r="G3038" t="str">
            <v>TOYOTA</v>
          </cell>
          <cell r="H3038" t="str">
            <v xml:space="preserve">ANCHUI TINCAI SILK CO. LTD</v>
          </cell>
          <cell r="I3038" t="str">
            <v xml:space="preserve">BUMPER LAMP</v>
          </cell>
          <cell r="J3038" t="str">
            <v xml:space="preserve">BUMPER LAMP</v>
          </cell>
          <cell r="K3038">
            <v>20</v>
          </cell>
          <cell r="L3038">
            <v>544</v>
          </cell>
          <cell r="M3038">
            <v>820</v>
          </cell>
        </row>
        <row r="3039">
          <cell r="A3039">
            <v>10796</v>
          </cell>
          <cell r="B3039">
            <v>10796</v>
          </cell>
          <cell r="C3039" t="str">
            <v xml:space="preserve">RAV 4  - ZCA26 / ACA21 - (01-03) - BUMPER LAMP - RH</v>
          </cell>
          <cell r="D3039" t="str">
            <v>RAV4/01-BLA-RH</v>
          </cell>
          <cell r="E3039" t="str">
            <v>TY11-0305</v>
          </cell>
          <cell r="G3039" t="str">
            <v>TOYOTA</v>
          </cell>
          <cell r="H3039" t="str">
            <v xml:space="preserve">ANCHUI TINCAI SILK CO. LTD</v>
          </cell>
          <cell r="I3039" t="str">
            <v xml:space="preserve">BUMPER LAMP</v>
          </cell>
          <cell r="J3039" t="str">
            <v xml:space="preserve">BUMPER LAMP</v>
          </cell>
          <cell r="K3039">
            <v>20</v>
          </cell>
          <cell r="L3039">
            <v>544</v>
          </cell>
          <cell r="M3039">
            <v>820</v>
          </cell>
        </row>
        <row r="3040">
          <cell r="A3040">
            <v>10799</v>
          </cell>
          <cell r="B3040">
            <v>10799</v>
          </cell>
          <cell r="C3040" t="str">
            <v xml:space="preserve">RAV 4  - ZCA26 / ACA21 - (01-03) - FOG LAMP - LH</v>
          </cell>
          <cell r="D3040" t="str">
            <v>RAV4/01-FLA-LH</v>
          </cell>
          <cell r="E3040" t="str">
            <v>TY11-0304</v>
          </cell>
          <cell r="G3040" t="str">
            <v>TOYOTA</v>
          </cell>
          <cell r="H3040" t="str">
            <v xml:space="preserve">ANCHUI TINCAI SILK CO. LTD</v>
          </cell>
          <cell r="I3040" t="str">
            <v xml:space="preserve">FOG LAMP</v>
          </cell>
          <cell r="J3040" t="str">
            <v xml:space="preserve">FOG LAMP</v>
          </cell>
          <cell r="K3040">
            <v>25</v>
          </cell>
          <cell r="L3040">
            <v>638</v>
          </cell>
          <cell r="M3040">
            <v>960</v>
          </cell>
        </row>
        <row r="3041">
          <cell r="A3041">
            <v>10798</v>
          </cell>
          <cell r="B3041">
            <v>10798</v>
          </cell>
          <cell r="C3041" t="str">
            <v xml:space="preserve">RAV 4  - ZCA26 / ACA21 - (01-03) - FOG LAMP - RH</v>
          </cell>
          <cell r="D3041" t="str">
            <v>RAV4/01-FLA-RH</v>
          </cell>
          <cell r="E3041" t="str">
            <v>TY11-0304</v>
          </cell>
          <cell r="G3041" t="str">
            <v>TOYOTA</v>
          </cell>
          <cell r="H3041" t="str">
            <v xml:space="preserve">ANCHUI TINCAI SILK CO. LTD</v>
          </cell>
          <cell r="I3041" t="str">
            <v xml:space="preserve">FOG LAMP</v>
          </cell>
          <cell r="J3041" t="str">
            <v xml:space="preserve">FOG LAMP</v>
          </cell>
          <cell r="K3041">
            <v>25</v>
          </cell>
          <cell r="L3041">
            <v>638</v>
          </cell>
          <cell r="M3041">
            <v>960</v>
          </cell>
        </row>
        <row r="3042">
          <cell r="A3042">
            <v>10804</v>
          </cell>
          <cell r="B3042">
            <v>10804</v>
          </cell>
          <cell r="C3042" t="str">
            <v xml:space="preserve">RAV 4  - ZCA26 / ACA21 - (01-03) - GRILL (CHROME)</v>
          </cell>
          <cell r="D3042" t="str">
            <v>RAV4/01-GRLC</v>
          </cell>
          <cell r="E3042" t="str">
            <v>TY11-0311</v>
          </cell>
          <cell r="G3042" t="str">
            <v>TOYOTA</v>
          </cell>
          <cell r="H3042" t="str">
            <v xml:space="preserve">ANCHUI TINCAI SILK CO. LTD</v>
          </cell>
          <cell r="I3042" t="str">
            <v>GRILL</v>
          </cell>
          <cell r="J3042" t="str">
            <v>GRILL</v>
          </cell>
          <cell r="K3042">
            <v>11</v>
          </cell>
          <cell r="L3042">
            <v>1719</v>
          </cell>
          <cell r="M3042">
            <v>2660</v>
          </cell>
        </row>
        <row r="3043">
          <cell r="A3043">
            <v>10795</v>
          </cell>
          <cell r="B3043">
            <v>10795</v>
          </cell>
          <cell r="C3043" t="str">
            <v xml:space="preserve">RAV 4  - ZCA26 / ACA21 - (01-03) - HEAD LAMP - LH</v>
          </cell>
          <cell r="D3043" t="str">
            <v>RAV4/01-HLA-LH</v>
          </cell>
          <cell r="E3043" t="str">
            <v>TY11-0301</v>
          </cell>
          <cell r="G3043" t="str">
            <v>TOYOTA</v>
          </cell>
          <cell r="H3043" t="str">
            <v xml:space="preserve">ANCHUI TINCAI SILK CO. LTD</v>
          </cell>
          <cell r="I3043" t="str">
            <v xml:space="preserve">HEAD LAMP</v>
          </cell>
          <cell r="J3043" t="str">
            <v xml:space="preserve">HEAD LAMP</v>
          </cell>
          <cell r="K3043">
            <v>110</v>
          </cell>
          <cell r="L3043">
            <v>2797.08</v>
          </cell>
          <cell r="M3043">
            <v>4210</v>
          </cell>
        </row>
        <row r="3044">
          <cell r="A3044">
            <v>10794</v>
          </cell>
          <cell r="B3044">
            <v>10794</v>
          </cell>
          <cell r="C3044" t="str">
            <v xml:space="preserve">RAV 4  - ZCA26 / ACA21 - (01-03) - HEAD LAMP - RH</v>
          </cell>
          <cell r="D3044" t="str">
            <v>RAV4/01-HLA-RH</v>
          </cell>
          <cell r="E3044" t="str">
            <v>TY11-0301</v>
          </cell>
          <cell r="G3044" t="str">
            <v>TOYOTA</v>
          </cell>
          <cell r="H3044" t="str">
            <v xml:space="preserve">ANCHUI TINCAI SILK CO. LTD</v>
          </cell>
          <cell r="I3044" t="str">
            <v xml:space="preserve">HEAD LAMP</v>
          </cell>
          <cell r="J3044" t="str">
            <v xml:space="preserve">HEAD LAMP</v>
          </cell>
          <cell r="K3044">
            <v>110</v>
          </cell>
          <cell r="L3044">
            <v>2805</v>
          </cell>
          <cell r="M3044">
            <v>4210</v>
          </cell>
        </row>
        <row r="3045">
          <cell r="A3045">
            <v>12525</v>
          </cell>
          <cell r="B3045" t="e">
            <v>#N/A</v>
          </cell>
          <cell r="C3045" t="str">
            <v xml:space="preserve">RAV 4  - ZCA26 / ACA21 - (01-03) - HEAD LAMP (BROKEN) - LH</v>
          </cell>
          <cell r="D3045" t="str">
            <v>RAV4/01-HLA-LH/B</v>
          </cell>
          <cell r="E3045" t="str">
            <v>TY11-0301</v>
          </cell>
          <cell r="G3045" t="str">
            <v>TOYOTA</v>
          </cell>
          <cell r="H3045" t="str">
            <v xml:space="preserve">ANCHUI TINCAI SILK CO. LTD</v>
          </cell>
          <cell r="I3045" t="str">
            <v xml:space="preserve">HEAD LAMP</v>
          </cell>
          <cell r="J3045" t="str">
            <v xml:space="preserve">HEAD LAMP</v>
          </cell>
          <cell r="K3045">
            <v>16.13</v>
          </cell>
          <cell r="L3045">
            <v>2409</v>
          </cell>
          <cell r="M3045">
            <v>3730</v>
          </cell>
        </row>
        <row r="3046">
          <cell r="A3046">
            <v>11163</v>
          </cell>
          <cell r="B3046">
            <v>11163</v>
          </cell>
          <cell r="C3046" t="str">
            <v xml:space="preserve">RAV 4  - ZCA26 / ACA21 - (01-03) - SIDE MIRROR (ELECTRIC - BLACK) - LH</v>
          </cell>
          <cell r="D3046" t="str">
            <v xml:space="preserve">RAV4/01-SMEB - LH</v>
          </cell>
          <cell r="E3046" t="str">
            <v xml:space="preserve">XH-01-038 3wires</v>
          </cell>
          <cell r="G3046" t="str">
            <v>TOYOTA</v>
          </cell>
          <cell r="H3046" t="str">
            <v xml:space="preserve">CHANGZHOU XINHANG VEHICLE ACCESSORIES CO.,LTD.</v>
          </cell>
          <cell r="I3046" t="str">
            <v xml:space="preserve">SIDE MIRROR</v>
          </cell>
          <cell r="J3046" t="str">
            <v xml:space="preserve">SIDE MIRROR</v>
          </cell>
          <cell r="K3046">
            <v>15</v>
          </cell>
          <cell r="L3046">
            <v>2345</v>
          </cell>
          <cell r="M3046">
            <v>3630</v>
          </cell>
        </row>
        <row r="3047">
          <cell r="A3047">
            <v>10803</v>
          </cell>
          <cell r="B3047">
            <v>10803</v>
          </cell>
          <cell r="C3047" t="str">
            <v xml:space="preserve">RAV 4  - ZCA26 / ACA21 - (01-03) - SIDE MIRROR (ELECTRIC - BLACK) - RH</v>
          </cell>
          <cell r="D3047" t="str">
            <v xml:space="preserve">RAV4/01-SMEB - RH</v>
          </cell>
          <cell r="E3047" t="str">
            <v xml:space="preserve">XH-01-038 3wires</v>
          </cell>
          <cell r="G3047" t="str">
            <v>TOYOTA</v>
          </cell>
          <cell r="H3047" t="str">
            <v xml:space="preserve">CHANGZHOU XINHANG VEHICLE ACCESSORIES CO.,LTD.</v>
          </cell>
          <cell r="I3047" t="str">
            <v xml:space="preserve">SIDE MIRROR</v>
          </cell>
          <cell r="J3047" t="str">
            <v xml:space="preserve">SIDE MIRROR</v>
          </cell>
          <cell r="K3047">
            <v>15</v>
          </cell>
          <cell r="L3047">
            <v>2345</v>
          </cell>
          <cell r="M3047">
            <v>3630</v>
          </cell>
        </row>
        <row r="3048">
          <cell r="A3048">
            <v>11162</v>
          </cell>
          <cell r="B3048">
            <v>11162</v>
          </cell>
          <cell r="C3048" t="str">
            <v xml:space="preserve">RAV 4  - ZCA26 / ACA21 - (01-03) - TAIL LAMP - LH</v>
          </cell>
          <cell r="D3048" t="str">
            <v>RAV4/01-TLA-LH</v>
          </cell>
          <cell r="E3048" t="str">
            <v>TY11-0302</v>
          </cell>
          <cell r="G3048" t="str">
            <v>TOYOTA</v>
          </cell>
          <cell r="H3048" t="str">
            <v xml:space="preserve">CHANGZHOU XINHANG VEHICLE ACCESSORIES CO.,LTD.</v>
          </cell>
          <cell r="I3048" t="str">
            <v xml:space="preserve">TAIL LAMP</v>
          </cell>
          <cell r="J3048" t="str">
            <v xml:space="preserve">TAIL LAMP</v>
          </cell>
          <cell r="K3048">
            <v>55</v>
          </cell>
          <cell r="L3048">
            <v>1238</v>
          </cell>
          <cell r="M3048">
            <v>1920</v>
          </cell>
        </row>
        <row r="3049">
          <cell r="A3049">
            <v>10800</v>
          </cell>
          <cell r="B3049">
            <v>10800</v>
          </cell>
          <cell r="C3049" t="str">
            <v xml:space="preserve">RAV 4  - ZCA26 / ACA21 - (01-03) - TAIL LAMP - RH</v>
          </cell>
          <cell r="D3049" t="str">
            <v>RAV4/01-TLA-RH</v>
          </cell>
          <cell r="E3049" t="str">
            <v>TY11-0302</v>
          </cell>
          <cell r="G3049" t="str">
            <v>TOYOTA</v>
          </cell>
          <cell r="H3049" t="str">
            <v xml:space="preserve">CHANGZHOU XINHANG VEHICLE ACCESSORIES CO.,LTD.</v>
          </cell>
          <cell r="I3049" t="str">
            <v xml:space="preserve">TAIL LAMP</v>
          </cell>
          <cell r="J3049" t="str">
            <v xml:space="preserve">TAIL LAMP</v>
          </cell>
          <cell r="K3049">
            <v>55</v>
          </cell>
          <cell r="L3049">
            <v>1238</v>
          </cell>
          <cell r="M3049">
            <v>1920</v>
          </cell>
        </row>
        <row r="3050">
          <cell r="A3050">
            <v>10810</v>
          </cell>
          <cell r="B3050">
            <v>10810</v>
          </cell>
          <cell r="C3050" t="str">
            <v xml:space="preserve">RAV 4  - ZCA26 / ACA21 - (03-04) - FOG LAMP - LH</v>
          </cell>
          <cell r="D3050" t="str">
            <v>RAV4/03-FLA-LH</v>
          </cell>
          <cell r="E3050" t="str">
            <v>TY11-0404</v>
          </cell>
          <cell r="G3050" t="str">
            <v>TOYOTA</v>
          </cell>
          <cell r="H3050" t="str">
            <v xml:space="preserve">ANCHUI TINCAI SILK CO. LTD</v>
          </cell>
          <cell r="I3050" t="str">
            <v xml:space="preserve">FOG LAMP</v>
          </cell>
          <cell r="J3050" t="str">
            <v xml:space="preserve">FOG LAMP</v>
          </cell>
          <cell r="K3050">
            <v>20</v>
          </cell>
          <cell r="L3050">
            <v>510</v>
          </cell>
          <cell r="M3050">
            <v>770</v>
          </cell>
        </row>
        <row r="3051">
          <cell r="A3051">
            <v>10809</v>
          </cell>
          <cell r="B3051">
            <v>10809</v>
          </cell>
          <cell r="C3051" t="str">
            <v xml:space="preserve">RAV 4  - ZCA26 / ACA21 - (03-04) - FOG LAMP - RH</v>
          </cell>
          <cell r="D3051" t="str">
            <v>RAV4/03-FLA-RH</v>
          </cell>
          <cell r="E3051" t="str">
            <v>TY11-0404</v>
          </cell>
          <cell r="G3051" t="str">
            <v>TOYOTA</v>
          </cell>
          <cell r="H3051" t="str">
            <v xml:space="preserve">ANCHUI TINCAI SILK CO. LTD</v>
          </cell>
          <cell r="I3051" t="str">
            <v xml:space="preserve">FOG LAMP</v>
          </cell>
          <cell r="J3051" t="str">
            <v xml:space="preserve">FOG LAMP</v>
          </cell>
          <cell r="K3051">
            <v>20</v>
          </cell>
          <cell r="L3051">
            <v>510</v>
          </cell>
          <cell r="M3051">
            <v>770</v>
          </cell>
        </row>
        <row r="3052">
          <cell r="A3052">
            <v>10805</v>
          </cell>
          <cell r="B3052">
            <v>10805</v>
          </cell>
          <cell r="C3052" t="str">
            <v xml:space="preserve">RAV 4  - ZCA26 / ACA21 - (03-04) - GRILL</v>
          </cell>
          <cell r="D3052" t="str">
            <v>RAV4/03-GRL</v>
          </cell>
          <cell r="E3052" t="str">
            <v>TY11-0411</v>
          </cell>
          <cell r="G3052" t="str">
            <v>TOYOTA</v>
          </cell>
          <cell r="H3052" t="str">
            <v xml:space="preserve">ANCHUI TINCAI SILK CO. LTD</v>
          </cell>
          <cell r="I3052" t="str">
            <v>GRILL</v>
          </cell>
          <cell r="J3052" t="str">
            <v>GRILL</v>
          </cell>
          <cell r="K3052">
            <v>80</v>
          </cell>
          <cell r="L3052">
            <v>1860</v>
          </cell>
          <cell r="M3052">
            <v>2880</v>
          </cell>
        </row>
        <row r="3053">
          <cell r="A3053">
            <v>10808</v>
          </cell>
          <cell r="B3053">
            <v>10808</v>
          </cell>
          <cell r="C3053" t="str">
            <v xml:space="preserve">RAV 4  - ZCA26 / ACA21 - (03-04) - HEAD LAMP - LH</v>
          </cell>
          <cell r="D3053" t="str">
            <v>RAV4/03-HLA-LH</v>
          </cell>
          <cell r="E3053" t="str">
            <v>TY11-0401</v>
          </cell>
          <cell r="G3053" t="str">
            <v>TOYOTA</v>
          </cell>
          <cell r="H3053" t="str">
            <v xml:space="preserve">CHANGZHOU XINHANG VEHICLE ACCESSORIES CO.,LTD.</v>
          </cell>
          <cell r="I3053" t="str">
            <v xml:space="preserve">HEAD LAMP</v>
          </cell>
          <cell r="J3053" t="str">
            <v xml:space="preserve">HEAD LAMP</v>
          </cell>
          <cell r="K3053">
            <v>37.1</v>
          </cell>
          <cell r="L3053">
            <v>5799</v>
          </cell>
          <cell r="M3053">
            <v>8990</v>
          </cell>
        </row>
        <row r="3054">
          <cell r="A3054">
            <v>10807</v>
          </cell>
          <cell r="B3054">
            <v>10807</v>
          </cell>
          <cell r="C3054" t="str">
            <v xml:space="preserve">RAV 4  - ZCA26 / ACA21 - (03-04) - HEAD LAMP - RH</v>
          </cell>
          <cell r="D3054" t="str">
            <v>RAV4/03-HLA-RH</v>
          </cell>
          <cell r="E3054" t="str">
            <v>TY11-0401</v>
          </cell>
          <cell r="G3054" t="str">
            <v>TOYOTA</v>
          </cell>
          <cell r="H3054" t="str">
            <v xml:space="preserve">CHANGZHOU XINHANG VEHICLE ACCESSORIES CO.,LTD.</v>
          </cell>
          <cell r="I3054" t="str">
            <v xml:space="preserve">HEAD LAMP</v>
          </cell>
          <cell r="J3054" t="str">
            <v xml:space="preserve">HEAD LAMP</v>
          </cell>
          <cell r="K3054">
            <v>37.1</v>
          </cell>
          <cell r="L3054">
            <v>5799</v>
          </cell>
          <cell r="M3054">
            <v>8990</v>
          </cell>
        </row>
        <row r="3055">
          <cell r="A3055">
            <v>10812</v>
          </cell>
          <cell r="B3055">
            <v>10812</v>
          </cell>
          <cell r="C3055" t="str">
            <v xml:space="preserve">RAV 4  - ZCA26 / ACA21 - (03-04) - TAIL LAMP - LH</v>
          </cell>
          <cell r="D3055" t="str">
            <v>RAV4/03-TLA-LH</v>
          </cell>
          <cell r="E3055" t="str">
            <v>TY11-0402</v>
          </cell>
          <cell r="G3055" t="str">
            <v>TOYOTA</v>
          </cell>
          <cell r="H3055" t="str">
            <v xml:space="preserve">ANCHUI TINCAI SILK CO. LTD</v>
          </cell>
          <cell r="I3055" t="str">
            <v xml:space="preserve">TAIL LAMP</v>
          </cell>
          <cell r="J3055" t="str">
            <v xml:space="preserve">TAIL LAMP</v>
          </cell>
          <cell r="K3055">
            <v>8.06</v>
          </cell>
          <cell r="L3055">
            <v>1260</v>
          </cell>
          <cell r="M3055">
            <v>1950</v>
          </cell>
        </row>
        <row r="3056">
          <cell r="A3056">
            <v>10811</v>
          </cell>
          <cell r="B3056">
            <v>10811</v>
          </cell>
          <cell r="C3056" t="str">
            <v xml:space="preserve">RAV 4  - ZCA26 / ACA21 - (03-04) - TAIL LAMP - RH</v>
          </cell>
          <cell r="D3056" t="str">
            <v>RAV4/03-TLA-RH</v>
          </cell>
          <cell r="E3056" t="str">
            <v>TY11-0402</v>
          </cell>
          <cell r="G3056" t="str">
            <v>TOYOTA</v>
          </cell>
          <cell r="H3056" t="str">
            <v xml:space="preserve">ANCHUI TINCAI SILK CO. LTD</v>
          </cell>
          <cell r="I3056" t="str">
            <v xml:space="preserve">TAIL LAMP</v>
          </cell>
          <cell r="J3056" t="str">
            <v xml:space="preserve">TAIL LAMP</v>
          </cell>
          <cell r="K3056">
            <v>8.06</v>
          </cell>
          <cell r="L3056">
            <v>1260</v>
          </cell>
          <cell r="M3056">
            <v>1950</v>
          </cell>
        </row>
        <row r="3057">
          <cell r="A3057">
            <v>13688</v>
          </cell>
          <cell r="B3057">
            <v>13688</v>
          </cell>
          <cell r="C3057" t="str">
            <v xml:space="preserve">RAV 4 -  (12-15) - FRONT BUMPER</v>
          </cell>
          <cell r="D3057" t="str">
            <v>VANGUARD/12-BPRF</v>
          </cell>
          <cell r="E3057" t="str">
            <v>TY11-0807</v>
          </cell>
          <cell r="F3057" t="str">
            <v xml:space="preserve">RAV 4 - VANGUARD (12-15)</v>
          </cell>
          <cell r="G3057" t="str">
            <v>TOYOTA</v>
          </cell>
          <cell r="H3057" t="str">
            <v xml:space="preserve">ANCHUI TINCAI SILK CO. LTD</v>
          </cell>
          <cell r="I3057" t="str">
            <v>BUMPER</v>
          </cell>
          <cell r="J3057" t="str">
            <v>BUMPER</v>
          </cell>
          <cell r="K3057">
            <v>120</v>
          </cell>
          <cell r="L3057">
            <v>2700</v>
          </cell>
          <cell r="M3057">
            <v>4190</v>
          </cell>
        </row>
        <row r="3058">
          <cell r="A3058">
            <v>13692</v>
          </cell>
          <cell r="B3058">
            <v>13692</v>
          </cell>
          <cell r="C3058" t="str">
            <v xml:space="preserve">RAV 4 - (12-15) - GRILL</v>
          </cell>
          <cell r="D3058" t="str">
            <v>VANGUARD/12-GRL</v>
          </cell>
          <cell r="E3058" t="str">
            <v>TY11-0811</v>
          </cell>
          <cell r="F3058" t="str">
            <v xml:space="preserve">RAV 4 - VANGUARD (12-15)</v>
          </cell>
          <cell r="G3058" t="str">
            <v>TOYOTA</v>
          </cell>
          <cell r="H3058" t="str">
            <v xml:space="preserve">ANCHUI TINCAI SILK CO. LTD</v>
          </cell>
          <cell r="I3058" t="str">
            <v>GRILL</v>
          </cell>
          <cell r="J3058" t="str">
            <v>GRILL</v>
          </cell>
          <cell r="K3058">
            <v>120</v>
          </cell>
          <cell r="L3058">
            <v>2700</v>
          </cell>
          <cell r="M3058">
            <v>4190</v>
          </cell>
        </row>
        <row r="3059">
          <cell r="A3059">
            <v>13691</v>
          </cell>
          <cell r="B3059">
            <v>13691</v>
          </cell>
          <cell r="C3059" t="str">
            <v xml:space="preserve">RAV 4 - (12-15) - GRILL STRIP (MIDDLE)</v>
          </cell>
          <cell r="D3059" t="str">
            <v>VANGUARD/12-GRLSM</v>
          </cell>
          <cell r="E3059" t="str">
            <v>TY11-0811-2</v>
          </cell>
          <cell r="F3059" t="str">
            <v xml:space="preserve">RAV 4 - VANGUARD (12-15)</v>
          </cell>
          <cell r="G3059" t="str">
            <v>TOYOTA</v>
          </cell>
          <cell r="H3059" t="str">
            <v xml:space="preserve">ANCHUI TINCAI SILK CO. LTD</v>
          </cell>
          <cell r="I3059" t="str">
            <v>GRILL</v>
          </cell>
          <cell r="J3059" t="str">
            <v>GRILL</v>
          </cell>
          <cell r="K3059">
            <v>20</v>
          </cell>
          <cell r="L3059">
            <v>450</v>
          </cell>
          <cell r="M3059">
            <v>700</v>
          </cell>
        </row>
        <row r="3060">
          <cell r="A3060">
            <v>13690</v>
          </cell>
          <cell r="B3060">
            <v>13690</v>
          </cell>
          <cell r="C3060" t="str">
            <v xml:space="preserve">RAV 4 - (12-15) - GRILL STRIP (UP &amp; DOWN)</v>
          </cell>
          <cell r="D3060" t="str">
            <v>VANGUARD/12-GRLSU&amp;D</v>
          </cell>
          <cell r="E3060" t="str">
            <v>TY11-0811-1</v>
          </cell>
          <cell r="F3060" t="str">
            <v xml:space="preserve">RAV 4 - VANGUARD (12-15)</v>
          </cell>
          <cell r="G3060" t="str">
            <v>TOYOTA</v>
          </cell>
          <cell r="H3060" t="str">
            <v xml:space="preserve">ANCHUI TINCAI SILK CO. LTD</v>
          </cell>
          <cell r="I3060" t="str">
            <v>GRILL</v>
          </cell>
          <cell r="J3060" t="str">
            <v>GRILL</v>
          </cell>
          <cell r="K3060">
            <v>60</v>
          </cell>
          <cell r="L3060">
            <v>1350</v>
          </cell>
          <cell r="M3060">
            <v>2090</v>
          </cell>
        </row>
        <row r="3061">
          <cell r="A3061">
            <v>13689</v>
          </cell>
          <cell r="B3061">
            <v>13689</v>
          </cell>
          <cell r="C3061" t="str">
            <v xml:space="preserve">RAV 4 - (12-15) - REAR BUMPER</v>
          </cell>
          <cell r="D3061" t="str">
            <v>VANGUARD/12-BPRR</v>
          </cell>
          <cell r="E3061" t="str">
            <v>TY11-0808</v>
          </cell>
          <cell r="F3061" t="str">
            <v xml:space="preserve">RAV 4 - VANGUARD (12-15)</v>
          </cell>
          <cell r="G3061" t="str">
            <v>TOYOTA</v>
          </cell>
          <cell r="H3061" t="str">
            <v xml:space="preserve">ANCHUI TINCAI SILK CO. LTD</v>
          </cell>
          <cell r="I3061" t="str">
            <v>BUMPER</v>
          </cell>
          <cell r="J3061" t="str">
            <v>BUMPER</v>
          </cell>
          <cell r="K3061">
            <v>100</v>
          </cell>
          <cell r="L3061">
            <v>2250</v>
          </cell>
          <cell r="M3061">
            <v>3490</v>
          </cell>
        </row>
        <row r="3062">
          <cell r="A3062">
            <v>12433</v>
          </cell>
          <cell r="B3062">
            <v>12433</v>
          </cell>
          <cell r="C3062" t="str">
            <v xml:space="preserve">RAV 4 - ACA36R (08-11) - FOG LAMP COVER - LH</v>
          </cell>
          <cell r="D3062" t="str">
            <v>ACA36R-FLC-LH</v>
          </cell>
          <cell r="E3062" t="str">
            <v>TY11-0604-01</v>
          </cell>
          <cell r="F3062" t="str">
            <v xml:space="preserve">RAV 4 - ACA36R (08-11)</v>
          </cell>
          <cell r="G3062" t="str">
            <v>TOYOTA</v>
          </cell>
          <cell r="H3062" t="str">
            <v xml:space="preserve">ANCHUI TINCAI SILK CO. LTD</v>
          </cell>
          <cell r="I3062" t="str">
            <v xml:space="preserve">FOG LAMP</v>
          </cell>
          <cell r="J3062" t="str">
            <v xml:space="preserve">FOG LAMP</v>
          </cell>
          <cell r="K3062">
            <v>8</v>
          </cell>
          <cell r="L3062">
            <v>180</v>
          </cell>
          <cell r="M3062">
            <v>280</v>
          </cell>
        </row>
        <row r="3063">
          <cell r="A3063">
            <v>12432</v>
          </cell>
          <cell r="B3063">
            <v>12432</v>
          </cell>
          <cell r="C3063" t="str">
            <v xml:space="preserve">RAV 4 - ACA36R (08-11) - FOG LAMP COVER - RH</v>
          </cell>
          <cell r="D3063" t="str">
            <v>ACA36R-FLC-RH</v>
          </cell>
          <cell r="E3063" t="str">
            <v>TY11-0604-01</v>
          </cell>
          <cell r="F3063" t="str">
            <v xml:space="preserve">RAV 4 - ACA36R (08-11)</v>
          </cell>
          <cell r="G3063" t="str">
            <v>TOYOTA</v>
          </cell>
          <cell r="H3063" t="str">
            <v xml:space="preserve">ANCHUI TINCAI SILK CO. LTD</v>
          </cell>
          <cell r="I3063" t="str">
            <v xml:space="preserve">FOG LAMP</v>
          </cell>
          <cell r="J3063" t="str">
            <v xml:space="preserve">FOG LAMP</v>
          </cell>
          <cell r="K3063">
            <v>1.46</v>
          </cell>
          <cell r="L3063">
            <v>33</v>
          </cell>
          <cell r="M3063">
            <v>50</v>
          </cell>
        </row>
        <row r="3064">
          <cell r="A3064">
            <v>12430</v>
          </cell>
          <cell r="B3064">
            <v>12430</v>
          </cell>
          <cell r="C3064" t="str">
            <v xml:space="preserve">RAV 4 - ACA36R (08-11) - FRONT BUMPER</v>
          </cell>
          <cell r="D3064" t="str">
            <v>ACA36R-BPRF</v>
          </cell>
          <cell r="E3064" t="str">
            <v>TY11-0607</v>
          </cell>
          <cell r="F3064" t="str">
            <v xml:space="preserve">RAV 4 - ACA36R (08-11)</v>
          </cell>
          <cell r="G3064" t="str">
            <v>TOYOTA</v>
          </cell>
          <cell r="H3064" t="str">
            <v xml:space="preserve">ANCHUI TINCAI SILK CO. LTD</v>
          </cell>
          <cell r="I3064" t="str">
            <v>BUMPER</v>
          </cell>
          <cell r="J3064" t="str">
            <v>BUMPER</v>
          </cell>
          <cell r="K3064">
            <v>103</v>
          </cell>
          <cell r="L3064">
            <v>2318</v>
          </cell>
          <cell r="M3064">
            <v>3590</v>
          </cell>
        </row>
        <row r="3065">
          <cell r="A3065">
            <v>12434</v>
          </cell>
          <cell r="B3065">
            <v>12434</v>
          </cell>
          <cell r="C3065" t="str">
            <v xml:space="preserve">RAV 4 - ACA36R (08-11) - FRONT BUMPER GRILL (LOWER)</v>
          </cell>
          <cell r="D3065" t="str">
            <v>ACA36R-FBPRGL</v>
          </cell>
          <cell r="E3065" t="str">
            <v>TY11-0607-01</v>
          </cell>
          <cell r="F3065" t="str">
            <v xml:space="preserve">RAV 4 - ACA36R (08-11)</v>
          </cell>
          <cell r="G3065" t="str">
            <v>TOYOTA</v>
          </cell>
          <cell r="H3065" t="str">
            <v xml:space="preserve">ANCHUI TINCAI SILK CO. LTD</v>
          </cell>
          <cell r="I3065" t="str">
            <v>BUMPER</v>
          </cell>
          <cell r="J3065" t="str">
            <v>BUMPER</v>
          </cell>
          <cell r="K3065">
            <v>2.38</v>
          </cell>
          <cell r="L3065">
            <v>372</v>
          </cell>
          <cell r="M3065">
            <v>580</v>
          </cell>
        </row>
        <row r="3066">
          <cell r="A3066">
            <v>12435</v>
          </cell>
          <cell r="B3066">
            <v>12435</v>
          </cell>
          <cell r="C3066" t="str">
            <v xml:space="preserve">RAV 4 - ACA36R (08-11) - FRONT BUMPER GRILL (UPPER)</v>
          </cell>
          <cell r="D3066" t="str">
            <v>ACA36R-FBPRGU</v>
          </cell>
          <cell r="E3066" t="str">
            <v>TY11-0607-02</v>
          </cell>
          <cell r="F3066" t="str">
            <v xml:space="preserve">RAV 4 - ACA36R (08-11)</v>
          </cell>
          <cell r="G3066" t="str">
            <v>TOYOTA</v>
          </cell>
          <cell r="H3066" t="str">
            <v xml:space="preserve">ANCHUI TINCAI SILK CO. LTD</v>
          </cell>
          <cell r="I3066" t="str">
            <v>BUMPER</v>
          </cell>
          <cell r="J3066" t="str">
            <v>BUMPER</v>
          </cell>
          <cell r="K3066">
            <v>2.38</v>
          </cell>
          <cell r="L3066">
            <v>372</v>
          </cell>
          <cell r="M3066">
            <v>580</v>
          </cell>
        </row>
        <row r="3067">
          <cell r="A3067">
            <v>12466</v>
          </cell>
          <cell r="B3067">
            <v>12466</v>
          </cell>
          <cell r="C3067" t="str">
            <v xml:space="preserve">RAV 4 - ACA36R (08-11) - GRILL</v>
          </cell>
          <cell r="D3067" t="str">
            <v>ACA36R-GRL</v>
          </cell>
          <cell r="E3067" t="str">
            <v>TY11-0611</v>
          </cell>
          <cell r="F3067" t="str">
            <v xml:space="preserve">RAV 4 - ACA36R (08-11)</v>
          </cell>
          <cell r="G3067" t="str">
            <v>TOYOTA</v>
          </cell>
          <cell r="H3067" t="str">
            <v xml:space="preserve">ANCHUI TINCAI SILK CO. LTD</v>
          </cell>
          <cell r="I3067" t="str">
            <v>GRILL</v>
          </cell>
          <cell r="J3067" t="str">
            <v>GRILL</v>
          </cell>
          <cell r="K3067">
            <v>14.6</v>
          </cell>
          <cell r="L3067">
            <v>329</v>
          </cell>
          <cell r="M3067">
            <v>510</v>
          </cell>
        </row>
        <row r="3068">
          <cell r="A3068">
            <v>12439</v>
          </cell>
          <cell r="B3068">
            <v>12439</v>
          </cell>
          <cell r="C3068" t="str">
            <v xml:space="preserve">RAV 4 - ACA36R (08-11) - INNER FENDER - LH</v>
          </cell>
          <cell r="D3068" t="str">
            <v>ACA36R-IF-LH</v>
          </cell>
          <cell r="E3068" t="str">
            <v>TY11-0616-1</v>
          </cell>
          <cell r="F3068" t="str">
            <v xml:space="preserve">RAV 4 - ACA36R (08-11)</v>
          </cell>
          <cell r="G3068" t="str">
            <v>TOYOTA</v>
          </cell>
          <cell r="H3068" t="str">
            <v xml:space="preserve">ANCHUI TINCAI SILK CO. LTD</v>
          </cell>
          <cell r="I3068" t="str">
            <v>FENDERS</v>
          </cell>
          <cell r="J3068" t="str">
            <v>FENDERS</v>
          </cell>
          <cell r="K3068">
            <v>20.3</v>
          </cell>
          <cell r="L3068">
            <v>552</v>
          </cell>
          <cell r="M3068">
            <v>830</v>
          </cell>
        </row>
        <row r="3069">
          <cell r="A3069">
            <v>12438</v>
          </cell>
          <cell r="B3069">
            <v>12438</v>
          </cell>
          <cell r="C3069" t="str">
            <v xml:space="preserve">RAV 4 - ACA36R (08-11) - INNER FENDER - RH</v>
          </cell>
          <cell r="D3069" t="str">
            <v>ACA36R-IF-RH</v>
          </cell>
          <cell r="E3069" t="str">
            <v>TY11-0616-1</v>
          </cell>
          <cell r="F3069" t="str">
            <v xml:space="preserve">RAV 4 - ACA36R (08-11)</v>
          </cell>
          <cell r="G3069" t="str">
            <v>TOYOTA</v>
          </cell>
          <cell r="H3069" t="str">
            <v xml:space="preserve">ANCHUI TINCAI SILK CO. LTD</v>
          </cell>
          <cell r="I3069" t="str">
            <v>FENDERS</v>
          </cell>
          <cell r="J3069" t="str">
            <v>FENDERS</v>
          </cell>
          <cell r="K3069">
            <v>20.3</v>
          </cell>
          <cell r="L3069">
            <v>552</v>
          </cell>
          <cell r="M3069">
            <v>830</v>
          </cell>
        </row>
        <row r="3070">
          <cell r="A3070">
            <v>12431</v>
          </cell>
          <cell r="B3070">
            <v>12431</v>
          </cell>
          <cell r="C3070" t="str">
            <v xml:space="preserve">RAV 4 - ACA36R (08-11) - REAR BUMPER</v>
          </cell>
          <cell r="D3070" t="str">
            <v>ACA36R-BPRR</v>
          </cell>
          <cell r="E3070" t="str">
            <v>TY11-0608</v>
          </cell>
          <cell r="F3070" t="str">
            <v xml:space="preserve">RAV 4 - ACA36R (08-11)</v>
          </cell>
          <cell r="G3070" t="str">
            <v>TOYOTA</v>
          </cell>
          <cell r="H3070" t="str">
            <v xml:space="preserve">ANCHUI TINCAI SILK CO. LTD</v>
          </cell>
          <cell r="I3070" t="str">
            <v>BUMPER</v>
          </cell>
          <cell r="J3070" t="str">
            <v>BUMPER</v>
          </cell>
          <cell r="K3070">
            <v>122.8</v>
          </cell>
          <cell r="L3070">
            <v>2763</v>
          </cell>
          <cell r="M3070">
            <v>4280</v>
          </cell>
        </row>
        <row r="3071">
          <cell r="A3071">
            <v>12437</v>
          </cell>
          <cell r="B3071">
            <v>12437</v>
          </cell>
          <cell r="C3071" t="str">
            <v xml:space="preserve">RAV 4 - ACA36R (08-11) - REAR BUMPER REFLECTOR - LH</v>
          </cell>
          <cell r="D3071" t="str">
            <v>ACA36R-RBPRR-LH</v>
          </cell>
          <cell r="E3071" t="str">
            <v>TY11-0605</v>
          </cell>
          <cell r="F3071" t="str">
            <v xml:space="preserve">RAV 4 - ACA36R (08-11)</v>
          </cell>
          <cell r="G3071" t="str">
            <v>TOYOTA</v>
          </cell>
          <cell r="H3071" t="str">
            <v xml:space="preserve">ANCHUI TINCAI SILK CO. LTD</v>
          </cell>
          <cell r="I3071" t="str">
            <v>REFLECTORS</v>
          </cell>
          <cell r="J3071" t="str">
            <v>REFLECTORS</v>
          </cell>
          <cell r="K3071">
            <v>1.17</v>
          </cell>
          <cell r="L3071">
            <v>183</v>
          </cell>
          <cell r="M3071">
            <v>280</v>
          </cell>
        </row>
        <row r="3072">
          <cell r="A3072">
            <v>12436</v>
          </cell>
          <cell r="B3072">
            <v>12436</v>
          </cell>
          <cell r="C3072" t="str">
            <v xml:space="preserve">RAV 4 - ACA36R (08-11) - REAR BUMPER REFLECTOR - RH</v>
          </cell>
          <cell r="D3072" t="str">
            <v>ACA36R-RBPRR-RH</v>
          </cell>
          <cell r="E3072" t="str">
            <v>TY11-0605</v>
          </cell>
          <cell r="F3072" t="str">
            <v xml:space="preserve">RAV 4 - ACA36R (08-11)</v>
          </cell>
          <cell r="G3072" t="str">
            <v>TOYOTA</v>
          </cell>
          <cell r="H3072" t="str">
            <v xml:space="preserve">ANCHUI TINCAI SILK CO. LTD</v>
          </cell>
          <cell r="I3072" t="str">
            <v>REFLECTORS</v>
          </cell>
          <cell r="J3072" t="str">
            <v>REFLECTORS</v>
          </cell>
          <cell r="K3072">
            <v>1.17</v>
          </cell>
          <cell r="L3072">
            <v>183</v>
          </cell>
          <cell r="M3072">
            <v>280</v>
          </cell>
        </row>
        <row r="3073">
          <cell r="A3073">
            <v>12583</v>
          </cell>
          <cell r="B3073">
            <v>12583</v>
          </cell>
          <cell r="C3073" t="str">
            <v xml:space="preserve">RAV 4 - ACA36R (08-11) - TAIL LAMP (212-19R2) - LH</v>
          </cell>
          <cell r="D3073" t="str">
            <v>ACA36R-TLA-LH</v>
          </cell>
          <cell r="E3073" t="str">
            <v>TY11-0602</v>
          </cell>
          <cell r="F3073" t="str">
            <v xml:space="preserve">RAV 4 - ACA36R (08-11)</v>
          </cell>
          <cell r="G3073" t="str">
            <v>TOYOTA</v>
          </cell>
          <cell r="H3073" t="str">
            <v xml:space="preserve">ANCHUI TINCAI SILK CO. LTD</v>
          </cell>
          <cell r="I3073" t="str">
            <v xml:space="preserve">TAIL LAMP</v>
          </cell>
          <cell r="J3073" t="str">
            <v xml:space="preserve">TAIL LAMP</v>
          </cell>
          <cell r="K3073">
            <v>0</v>
          </cell>
          <cell r="L3073">
            <v>6965</v>
          </cell>
          <cell r="M3073">
            <v>10800</v>
          </cell>
        </row>
        <row r="3074">
          <cell r="A3074">
            <v>12582</v>
          </cell>
          <cell r="B3074">
            <v>12582</v>
          </cell>
          <cell r="C3074" t="str">
            <v xml:space="preserve">RAV 4 - ACA36R (08-11) - TAIL LAMP (212-19R2) - RH</v>
          </cell>
          <cell r="D3074" t="str">
            <v>ACA36R-TLA-RH</v>
          </cell>
          <cell r="E3074" t="str">
            <v>TY11-0602</v>
          </cell>
          <cell r="F3074" t="str">
            <v xml:space="preserve">RAV 4 - ACA36R (08-11)</v>
          </cell>
          <cell r="G3074" t="str">
            <v>TOYOTA</v>
          </cell>
          <cell r="H3074" t="str">
            <v xml:space="preserve">ANCHUI TINCAI SILK CO. LTD</v>
          </cell>
          <cell r="I3074" t="str">
            <v xml:space="preserve">TAIL LAMP</v>
          </cell>
          <cell r="J3074" t="str">
            <v xml:space="preserve">TAIL LAMP</v>
          </cell>
          <cell r="K3074">
            <v>0</v>
          </cell>
          <cell r="L3074">
            <v>6965</v>
          </cell>
          <cell r="M3074">
            <v>10800</v>
          </cell>
        </row>
        <row r="3075">
          <cell r="A3075">
            <v>10776</v>
          </cell>
          <cell r="B3075">
            <v>10776</v>
          </cell>
          <cell r="C3075" t="str">
            <v xml:space="preserve">RAV 4 - SXA11/16 - (94-98) - BUMPER LAMP - LH</v>
          </cell>
          <cell r="D3075" t="str">
            <v>RAV4/94-BLA-LH</v>
          </cell>
          <cell r="E3075" t="str">
            <v>TY11-0104</v>
          </cell>
          <cell r="G3075" t="str">
            <v>TOYOTA</v>
          </cell>
          <cell r="H3075" t="str">
            <v xml:space="preserve">ANCHUI TINCAI SILK CO. LTD</v>
          </cell>
          <cell r="I3075" t="str">
            <v xml:space="preserve">BUMPER LAMP</v>
          </cell>
          <cell r="J3075" t="str">
            <v xml:space="preserve">BUMPER LAMP</v>
          </cell>
          <cell r="K3075">
            <v>13</v>
          </cell>
          <cell r="L3075">
            <v>332</v>
          </cell>
          <cell r="M3075">
            <v>500</v>
          </cell>
        </row>
        <row r="3076">
          <cell r="A3076">
            <v>10775</v>
          </cell>
          <cell r="B3076">
            <v>10775</v>
          </cell>
          <cell r="C3076" t="str">
            <v xml:space="preserve">RAV 4 - SXA11/16 - (94-98) - BUMPER LAMP - RH</v>
          </cell>
          <cell r="D3076" t="str">
            <v>RAV4/94-BLA-RH</v>
          </cell>
          <cell r="E3076" t="str">
            <v>TY11-0104</v>
          </cell>
          <cell r="G3076" t="str">
            <v>TOYOTA</v>
          </cell>
          <cell r="H3076" t="str">
            <v xml:space="preserve">ANCHUI TINCAI SILK CO. LTD</v>
          </cell>
          <cell r="I3076" t="str">
            <v xml:space="preserve">BUMPER LAMP</v>
          </cell>
          <cell r="J3076" t="str">
            <v xml:space="preserve">BUMPER LAMP</v>
          </cell>
          <cell r="K3076">
            <v>13</v>
          </cell>
          <cell r="L3076">
            <v>332</v>
          </cell>
          <cell r="M3076">
            <v>500</v>
          </cell>
        </row>
        <row r="3077">
          <cell r="A3077">
            <v>13679</v>
          </cell>
          <cell r="B3077">
            <v>13679</v>
          </cell>
          <cell r="C3077" t="str">
            <v xml:space="preserve">RAV 4 - SXA11/16 - (94-98) - FRONT BUMPER</v>
          </cell>
          <cell r="D3077" t="str">
            <v>RAV4/94-BPRF</v>
          </cell>
          <cell r="E3077" t="str">
            <v>TY11-0207</v>
          </cell>
          <cell r="G3077" t="str">
            <v>TOYOTA</v>
          </cell>
          <cell r="H3077" t="str">
            <v xml:space="preserve">ANCHUI TINCAI SILK CO. LTD</v>
          </cell>
          <cell r="I3077" t="str">
            <v>BUMPER</v>
          </cell>
          <cell r="J3077" t="str">
            <v>BUMPER</v>
          </cell>
          <cell r="K3077">
            <v>22</v>
          </cell>
          <cell r="L3077">
            <v>3439</v>
          </cell>
          <cell r="M3077">
            <v>5330</v>
          </cell>
        </row>
        <row r="3078">
          <cell r="A3078">
            <v>10780</v>
          </cell>
          <cell r="B3078">
            <v>10780</v>
          </cell>
          <cell r="C3078" t="str">
            <v xml:space="preserve">RAV 4 - SXA11/16 - (94-98) - GRILL</v>
          </cell>
          <cell r="D3078" t="str">
            <v>RAV4/94-GRL</v>
          </cell>
          <cell r="E3078" t="str">
            <v>TY11-0111</v>
          </cell>
          <cell r="G3078" t="str">
            <v>TOYOTA</v>
          </cell>
          <cell r="H3078" t="str">
            <v xml:space="preserve">ANCHUI TINCAI SILK CO. LTD</v>
          </cell>
          <cell r="I3078" t="str">
            <v>GRILL</v>
          </cell>
          <cell r="J3078" t="str">
            <v>GRILL</v>
          </cell>
          <cell r="K3078">
            <v>7</v>
          </cell>
          <cell r="L3078">
            <v>1094</v>
          </cell>
          <cell r="M3078">
            <v>1700</v>
          </cell>
        </row>
        <row r="3079">
          <cell r="A3079">
            <v>10774</v>
          </cell>
          <cell r="B3079">
            <v>10774</v>
          </cell>
          <cell r="C3079" t="str">
            <v xml:space="preserve">RAV 4 - SXA11/16 - (94-98) - HEAD LAMP - LH</v>
          </cell>
          <cell r="D3079" t="str">
            <v>RAV4/94-HLA-LH</v>
          </cell>
          <cell r="E3079" t="str">
            <v>TY11-0101</v>
          </cell>
          <cell r="G3079" t="str">
            <v>TOYOTA</v>
          </cell>
          <cell r="H3079" t="str">
            <v xml:space="preserve">ANCHUI TINCAI SILK CO. LTD</v>
          </cell>
          <cell r="I3079" t="str">
            <v xml:space="preserve">HEAD LAMP</v>
          </cell>
          <cell r="J3079" t="str">
            <v xml:space="preserve">HEAD LAMP</v>
          </cell>
          <cell r="K3079">
            <v>55</v>
          </cell>
          <cell r="L3079">
            <v>1398.54</v>
          </cell>
          <cell r="M3079">
            <v>2100</v>
          </cell>
        </row>
        <row r="3080">
          <cell r="A3080">
            <v>10773</v>
          </cell>
          <cell r="B3080">
            <v>10773</v>
          </cell>
          <cell r="C3080" t="str">
            <v xml:space="preserve">RAV 4 - SXA11/16 - (94-98) - HEAD LAMP - RH</v>
          </cell>
          <cell r="D3080" t="str">
            <v>RAV4/94-HLA-RH</v>
          </cell>
          <cell r="E3080" t="str">
            <v>TY11-0101</v>
          </cell>
          <cell r="G3080" t="str">
            <v>TOYOTA</v>
          </cell>
          <cell r="H3080" t="str">
            <v xml:space="preserve">ANCHUI TINCAI SILK CO. LTD</v>
          </cell>
          <cell r="I3080" t="str">
            <v xml:space="preserve">HEAD LAMP</v>
          </cell>
          <cell r="J3080" t="str">
            <v xml:space="preserve">HEAD LAMP</v>
          </cell>
          <cell r="K3080">
            <v>55</v>
          </cell>
          <cell r="L3080">
            <v>1411.82</v>
          </cell>
          <cell r="M3080">
            <v>2100</v>
          </cell>
        </row>
        <row r="3081">
          <cell r="A3081">
            <v>12256</v>
          </cell>
          <cell r="B3081" t="e">
            <v>#N/A</v>
          </cell>
          <cell r="C3081" t="str">
            <v xml:space="preserve">RAV 4 - SXA11/16 - (94-98) - HEAD LAMP (BROKEN) - LH</v>
          </cell>
          <cell r="D3081" t="str">
            <v>RAV4/94-HLA-LH</v>
          </cell>
          <cell r="E3081" t="str">
            <v>TY11-0101</v>
          </cell>
          <cell r="G3081" t="str">
            <v>TOYOTA</v>
          </cell>
          <cell r="I3081" t="str">
            <v xml:space="preserve">HEAD LAMP</v>
          </cell>
          <cell r="J3081" t="str">
            <v xml:space="preserve">HEAD LAMP</v>
          </cell>
          <cell r="K3081">
            <v>8.06</v>
          </cell>
          <cell r="L3081">
            <v>1204</v>
          </cell>
          <cell r="M3081">
            <v>1870</v>
          </cell>
        </row>
        <row r="3082">
          <cell r="A3082">
            <v>10779</v>
          </cell>
          <cell r="B3082">
            <v>10779</v>
          </cell>
          <cell r="C3082" t="str">
            <v xml:space="preserve">RAV 4 - SXA11/16 - (94-98) - SIDE LAMP</v>
          </cell>
          <cell r="D3082" t="str">
            <v>TOYOTA-SLAC</v>
          </cell>
          <cell r="E3082" t="str">
            <v>TY11-0106A</v>
          </cell>
          <cell r="G3082" t="str">
            <v>TOYOTA</v>
          </cell>
          <cell r="H3082" t="str">
            <v xml:space="preserve">ANCHUI TINCAI SILK CO. LTD</v>
          </cell>
          <cell r="I3082" t="str">
            <v xml:space="preserve">SIDE LAMPS &amp; LOGO</v>
          </cell>
          <cell r="J3082" t="str">
            <v xml:space="preserve">SIDE LAMPS &amp; LOGO</v>
          </cell>
          <cell r="K3082">
            <v>0.46</v>
          </cell>
          <cell r="L3082">
            <v>72</v>
          </cell>
          <cell r="M3082">
            <v>110</v>
          </cell>
        </row>
        <row r="3083">
          <cell r="A3083">
            <v>10781</v>
          </cell>
          <cell r="B3083">
            <v>10781</v>
          </cell>
          <cell r="C3083" t="str">
            <v xml:space="preserve">RAV 4 - SXA11/16 - (94-98) - SIDE MIRROR (ELECTRIC-BLACK)</v>
          </cell>
          <cell r="D3083" t="str">
            <v>RAV4/94-SMEB</v>
          </cell>
          <cell r="E3083" t="str">
            <v xml:space="preserve">XH-01-007 3WIRS</v>
          </cell>
          <cell r="G3083" t="str">
            <v>TOYOTA</v>
          </cell>
          <cell r="H3083" t="str">
            <v xml:space="preserve">CHANGZHOU XINHANG VEHICLE ACCESSORIES CO.,LTD.</v>
          </cell>
          <cell r="I3083" t="str">
            <v xml:space="preserve">SIDE MIRROR</v>
          </cell>
          <cell r="J3083" t="str">
            <v xml:space="preserve">SIDE MIRROR</v>
          </cell>
          <cell r="K3083">
            <v>12</v>
          </cell>
          <cell r="L3083">
            <v>1876</v>
          </cell>
          <cell r="M3083">
            <v>2910</v>
          </cell>
        </row>
        <row r="3084">
          <cell r="A3084">
            <v>12571</v>
          </cell>
          <cell r="B3084" t="e">
            <v>#N/A</v>
          </cell>
          <cell r="C3084" t="str">
            <v xml:space="preserve">RAV 4 - SXA11/16 - (94-98) - SIDE MIRROR (ELECTRIC-BLACK) (BROKEN)</v>
          </cell>
          <cell r="D3084" t="str">
            <v>RAV4/94-SMEB/B</v>
          </cell>
          <cell r="E3084" t="str">
            <v xml:space="preserve">XH-01-007 3WIRS</v>
          </cell>
          <cell r="G3084" t="str">
            <v>TOYOTA</v>
          </cell>
          <cell r="H3084" t="str">
            <v xml:space="preserve">CHANGZHOU XINHANG VEHICLE ACCESSORIES CO.,LTD.</v>
          </cell>
          <cell r="I3084" t="str">
            <v xml:space="preserve">SIDE MIRROR</v>
          </cell>
          <cell r="J3084" t="str">
            <v xml:space="preserve">SIDE MIRROR</v>
          </cell>
          <cell r="K3084">
            <v>12.1</v>
          </cell>
          <cell r="L3084">
            <v>1807</v>
          </cell>
          <cell r="M3084">
            <v>2800</v>
          </cell>
        </row>
        <row r="3085">
          <cell r="A3085">
            <v>10778</v>
          </cell>
          <cell r="B3085">
            <v>10778</v>
          </cell>
          <cell r="C3085" t="str">
            <v xml:space="preserve">RAV 4 - SXA11/16 - (94-98) - TAIL LAMP - LH</v>
          </cell>
          <cell r="D3085" t="str">
            <v>RAV4/94-TLA-LH</v>
          </cell>
          <cell r="E3085" t="str">
            <v>TY11-0102</v>
          </cell>
          <cell r="G3085" t="str">
            <v>TOYOTA</v>
          </cell>
          <cell r="H3085" t="str">
            <v xml:space="preserve">ANCHUI TINCAI SILK CO. LTD</v>
          </cell>
          <cell r="I3085" t="str">
            <v xml:space="preserve">TAIL LAMP</v>
          </cell>
          <cell r="J3085" t="str">
            <v xml:space="preserve">TAIL LAMP</v>
          </cell>
          <cell r="K3085">
            <v>30</v>
          </cell>
          <cell r="L3085">
            <v>724</v>
          </cell>
          <cell r="M3085">
            <v>1090</v>
          </cell>
        </row>
        <row r="3086">
          <cell r="A3086">
            <v>10777</v>
          </cell>
          <cell r="B3086">
            <v>10777</v>
          </cell>
          <cell r="C3086" t="str">
            <v xml:space="preserve">RAV 4 - SXA11/16 - (94-98) - TAIL LAMP - RH</v>
          </cell>
          <cell r="D3086" t="str">
            <v>RAV4/94-TLA-RH</v>
          </cell>
          <cell r="E3086" t="str">
            <v>TY11-0102</v>
          </cell>
          <cell r="G3086" t="str">
            <v>TOYOTA</v>
          </cell>
          <cell r="H3086" t="str">
            <v xml:space="preserve">ANCHUI TINCAI SILK CO. LTD</v>
          </cell>
          <cell r="I3086" t="str">
            <v xml:space="preserve">TAIL LAMP</v>
          </cell>
          <cell r="J3086" t="str">
            <v xml:space="preserve">TAIL LAMP</v>
          </cell>
          <cell r="K3086">
            <v>30</v>
          </cell>
          <cell r="L3086">
            <v>697.5</v>
          </cell>
          <cell r="M3086">
            <v>1090</v>
          </cell>
        </row>
        <row r="3087">
          <cell r="A3087">
            <v>10787</v>
          </cell>
          <cell r="B3087">
            <v>10787</v>
          </cell>
          <cell r="C3087" t="str">
            <v xml:space="preserve">RAV 4 - SXA11/16 - (99-00) - BUMPER LAMP (CLEAR) - LH</v>
          </cell>
          <cell r="D3087" t="str">
            <v>RAV4/99-BLAC-LH</v>
          </cell>
          <cell r="E3087" t="str">
            <v>TY11-0204B</v>
          </cell>
          <cell r="G3087" t="str">
            <v>TOYOTA</v>
          </cell>
          <cell r="H3087" t="str">
            <v xml:space="preserve">ANCHUI TINCAI SILK CO. LTD</v>
          </cell>
          <cell r="I3087" t="str">
            <v xml:space="preserve">BUMPER LAMP</v>
          </cell>
          <cell r="J3087" t="str">
            <v xml:space="preserve">BUMPER LAMP</v>
          </cell>
          <cell r="K3087">
            <v>15</v>
          </cell>
          <cell r="L3087">
            <v>381.42</v>
          </cell>
          <cell r="M3087">
            <v>570</v>
          </cell>
        </row>
        <row r="3088">
          <cell r="A3088">
            <v>10786</v>
          </cell>
          <cell r="B3088">
            <v>10786</v>
          </cell>
          <cell r="C3088" t="str">
            <v xml:space="preserve">RAV 4 - SXA11/16 - (99-00) - BUMPER LAMP (CLEAR) - RH</v>
          </cell>
          <cell r="D3088" t="str">
            <v>RAV4/99-BLAC-RH</v>
          </cell>
          <cell r="E3088" t="str">
            <v>TY11-0204B</v>
          </cell>
          <cell r="G3088" t="str">
            <v>TOYOTA</v>
          </cell>
          <cell r="H3088" t="str">
            <v xml:space="preserve">ANCHUI TINCAI SILK CO. LTD</v>
          </cell>
          <cell r="I3088" t="str">
            <v xml:space="preserve">BUMPER LAMP</v>
          </cell>
          <cell r="J3088" t="str">
            <v xml:space="preserve">BUMPER LAMP</v>
          </cell>
          <cell r="K3088">
            <v>15</v>
          </cell>
          <cell r="L3088">
            <v>381.42</v>
          </cell>
          <cell r="M3088">
            <v>570</v>
          </cell>
        </row>
        <row r="3089">
          <cell r="A3089">
            <v>10785</v>
          </cell>
          <cell r="B3089">
            <v>10785</v>
          </cell>
          <cell r="C3089" t="str">
            <v xml:space="preserve">RAV 4 - SXA11/16 - (99-00) - BUMPER LAMP (CLEAR/YELLOW) - LH</v>
          </cell>
          <cell r="D3089" t="str">
            <v>RAV4/99-BLA-LH</v>
          </cell>
          <cell r="E3089" t="str">
            <v>TY11-0204</v>
          </cell>
          <cell r="G3089" t="str">
            <v>TOYOTA</v>
          </cell>
          <cell r="H3089" t="str">
            <v xml:space="preserve">ANCHUI TINCAI SILK CO. LTD</v>
          </cell>
          <cell r="I3089" t="str">
            <v xml:space="preserve">BUMPER LAMP</v>
          </cell>
          <cell r="J3089" t="str">
            <v xml:space="preserve">BUMPER LAMP</v>
          </cell>
          <cell r="K3089">
            <v>15</v>
          </cell>
          <cell r="L3089">
            <v>381.42</v>
          </cell>
          <cell r="M3089">
            <v>570</v>
          </cell>
        </row>
        <row r="3090">
          <cell r="A3090">
            <v>10784</v>
          </cell>
          <cell r="B3090">
            <v>10784</v>
          </cell>
          <cell r="C3090" t="str">
            <v xml:space="preserve">RAV 4 - SXA11/16 - (99-00) - BUMPER LAMP (CLEAR/YELLOW) - RH</v>
          </cell>
          <cell r="D3090" t="str">
            <v>RAV4/99-BLA-RH</v>
          </cell>
          <cell r="E3090" t="str">
            <v>TY11-0204</v>
          </cell>
          <cell r="G3090" t="str">
            <v>TOYOTA</v>
          </cell>
          <cell r="H3090" t="str">
            <v xml:space="preserve">ANCHUI TINCAI SILK CO. LTD</v>
          </cell>
          <cell r="I3090" t="str">
            <v xml:space="preserve">BUMPER LAMP</v>
          </cell>
          <cell r="J3090" t="str">
            <v xml:space="preserve">BUMPER LAMP</v>
          </cell>
          <cell r="K3090">
            <v>15</v>
          </cell>
          <cell r="L3090">
            <v>381.42</v>
          </cell>
          <cell r="M3090">
            <v>570</v>
          </cell>
        </row>
        <row r="3091">
          <cell r="A3091">
            <v>10793</v>
          </cell>
          <cell r="B3091">
            <v>10793</v>
          </cell>
          <cell r="C3091" t="str">
            <v xml:space="preserve">RAV 4 - SXA11/16 - (99-00) - FRONT BUMPER</v>
          </cell>
          <cell r="D3091" t="str">
            <v>RAV4/99-BPRF</v>
          </cell>
          <cell r="E3091" t="str">
            <v>TY11-0207</v>
          </cell>
          <cell r="G3091" t="str">
            <v>TOYOTA</v>
          </cell>
          <cell r="H3091" t="str">
            <v xml:space="preserve">ANCHUI TINCAI SILK CO. LTD</v>
          </cell>
          <cell r="I3091" t="str">
            <v>BUMPER</v>
          </cell>
          <cell r="J3091" t="str">
            <v>BUMPER</v>
          </cell>
          <cell r="K3091">
            <v>22</v>
          </cell>
          <cell r="L3091">
            <v>3665.75</v>
          </cell>
          <cell r="M3091">
            <v>5580</v>
          </cell>
        </row>
        <row r="3092">
          <cell r="A3092">
            <v>10792</v>
          </cell>
          <cell r="B3092">
            <v>10792</v>
          </cell>
          <cell r="C3092" t="str">
            <v xml:space="preserve">RAV 4 - SXA11/16 - (99-00) - GRILL</v>
          </cell>
          <cell r="D3092" t="str">
            <v>RAV4/99-GRL</v>
          </cell>
          <cell r="E3092" t="str">
            <v>XH-01-009</v>
          </cell>
          <cell r="G3092" t="str">
            <v>TOYOTA</v>
          </cell>
          <cell r="H3092" t="str">
            <v xml:space="preserve">CHANGZHOU XINHANG VEHICLE ACCESSORIES CO.,LTD.</v>
          </cell>
          <cell r="I3092" t="str">
            <v>GRILL</v>
          </cell>
          <cell r="J3092" t="str">
            <v>GRILL</v>
          </cell>
          <cell r="K3092">
            <v>7</v>
          </cell>
          <cell r="L3092">
            <v>1094</v>
          </cell>
          <cell r="M3092">
            <v>1700</v>
          </cell>
        </row>
        <row r="3093">
          <cell r="A3093">
            <v>10783</v>
          </cell>
          <cell r="B3093">
            <v>10783</v>
          </cell>
          <cell r="C3093" t="str">
            <v xml:space="preserve">RAV 4 - SXA11/16 - (99-00) - HEAD LAMP - LH</v>
          </cell>
          <cell r="D3093" t="str">
            <v>RAV4/99-HLA-LH</v>
          </cell>
          <cell r="E3093" t="str">
            <v>TY11-0201</v>
          </cell>
          <cell r="G3093" t="str">
            <v>TOYOTA</v>
          </cell>
          <cell r="H3093" t="str">
            <v xml:space="preserve">ANCHUI TINCAI SILK CO. LTD</v>
          </cell>
          <cell r="I3093" t="str">
            <v xml:space="preserve">HEAD LAMP</v>
          </cell>
          <cell r="J3093" t="str">
            <v xml:space="preserve">HEAD LAMP</v>
          </cell>
          <cell r="K3093">
            <v>65</v>
          </cell>
          <cell r="L3093">
            <v>1658</v>
          </cell>
          <cell r="M3093">
            <v>2490</v>
          </cell>
        </row>
        <row r="3094">
          <cell r="A3094">
            <v>10782</v>
          </cell>
          <cell r="B3094">
            <v>10782</v>
          </cell>
          <cell r="C3094" t="str">
            <v xml:space="preserve">RAV 4 - SXA11/16 - (99-00) - HEAD LAMP - RH</v>
          </cell>
          <cell r="D3094" t="str">
            <v>RAV4/99-HLA-RH</v>
          </cell>
          <cell r="E3094" t="str">
            <v>TY11-0201</v>
          </cell>
          <cell r="G3094" t="str">
            <v>TOYOTA</v>
          </cell>
          <cell r="H3094" t="str">
            <v xml:space="preserve">ANCHUI TINCAI SILK CO. LTD</v>
          </cell>
          <cell r="I3094" t="str">
            <v xml:space="preserve">HEAD LAMP</v>
          </cell>
          <cell r="J3094" t="str">
            <v xml:space="preserve">HEAD LAMP</v>
          </cell>
          <cell r="K3094">
            <v>65</v>
          </cell>
          <cell r="L3094">
            <v>1658</v>
          </cell>
          <cell r="M3094">
            <v>2490</v>
          </cell>
        </row>
        <row r="3095">
          <cell r="A3095">
            <v>12361</v>
          </cell>
          <cell r="B3095" t="e">
            <v>#N/A</v>
          </cell>
          <cell r="C3095" t="str">
            <v xml:space="preserve">RAV 4 - SXA11/16 - (99-00) - HEAD LAMP (BROKEN) - LH</v>
          </cell>
          <cell r="D3095" t="str">
            <v>RAV4/99-HLA-LH</v>
          </cell>
          <cell r="E3095" t="str">
            <v>TY11-0201</v>
          </cell>
          <cell r="G3095" t="str">
            <v>TOYOTA</v>
          </cell>
          <cell r="H3095" t="str">
            <v xml:space="preserve">ANCHUI TINCAI SILK CO. LTD</v>
          </cell>
          <cell r="I3095" t="str">
            <v xml:space="preserve">HEAD LAMP</v>
          </cell>
          <cell r="J3095" t="str">
            <v xml:space="preserve">HEAD LAMP</v>
          </cell>
          <cell r="K3095">
            <v>10.48</v>
          </cell>
          <cell r="L3095">
            <v>1565</v>
          </cell>
          <cell r="M3095">
            <v>2430</v>
          </cell>
        </row>
        <row r="3096">
          <cell r="A3096">
            <v>12236</v>
          </cell>
          <cell r="B3096" t="e">
            <v>#N/A</v>
          </cell>
          <cell r="C3096" t="str">
            <v xml:space="preserve">RAV 4 - SXA11/16 - (99-00) - HEAD LAMP (BROKEN) - RH</v>
          </cell>
          <cell r="D3096" t="str">
            <v>RAV4/99-HLA-RH/B</v>
          </cell>
          <cell r="E3096" t="str">
            <v>TY11-0201</v>
          </cell>
          <cell r="G3096" t="str">
            <v>TOYOTA</v>
          </cell>
          <cell r="H3096" t="str">
            <v xml:space="preserve">ANCHUI TINCAI SILK CO. LTD</v>
          </cell>
          <cell r="I3096" t="str">
            <v xml:space="preserve">HEAD LAMP</v>
          </cell>
          <cell r="J3096" t="str">
            <v xml:space="preserve">HEAD LAMP</v>
          </cell>
          <cell r="K3096">
            <v>10.48</v>
          </cell>
          <cell r="L3096">
            <v>1565</v>
          </cell>
          <cell r="M3096">
            <v>2430</v>
          </cell>
        </row>
        <row r="3097">
          <cell r="A3097">
            <v>10791</v>
          </cell>
          <cell r="B3097">
            <v>10791</v>
          </cell>
          <cell r="C3097" t="str">
            <v xml:space="preserve">RAV 4 - SXA11/16 - (99-00) - SIDE MIRROR (ELECTRIC-3 WIRE) - LH</v>
          </cell>
          <cell r="D3097" t="str">
            <v>RAV4/99-SME-LH</v>
          </cell>
          <cell r="E3097" t="str">
            <v>TY11-0112</v>
          </cell>
          <cell r="G3097" t="str">
            <v>TOYOTA</v>
          </cell>
          <cell r="H3097" t="str">
            <v xml:space="preserve">ANCHUI TINCAI SILK CO. LTD</v>
          </cell>
          <cell r="I3097" t="str">
            <v xml:space="preserve">SIDE MIRROR</v>
          </cell>
          <cell r="J3097" t="str">
            <v xml:space="preserve">SIDE MIRROR</v>
          </cell>
          <cell r="K3097">
            <v>12.1</v>
          </cell>
          <cell r="L3097">
            <v>1891</v>
          </cell>
          <cell r="M3097">
            <v>2930</v>
          </cell>
        </row>
        <row r="3098">
          <cell r="A3098">
            <v>10790</v>
          </cell>
          <cell r="B3098">
            <v>10790</v>
          </cell>
          <cell r="C3098" t="str">
            <v xml:space="preserve">RAV 4 - SXA11/16 - (99-00) - SIDE MIRROR (ELECTRIC-3 WIRE) - RH</v>
          </cell>
          <cell r="D3098" t="str">
            <v>RAV4/99-SME-RH</v>
          </cell>
          <cell r="E3098" t="str">
            <v>TY11-0112</v>
          </cell>
          <cell r="G3098" t="str">
            <v>TOYOTA</v>
          </cell>
          <cell r="H3098" t="str">
            <v xml:space="preserve">ANCHUI TINCAI SILK CO. LTD</v>
          </cell>
          <cell r="I3098" t="str">
            <v xml:space="preserve">SIDE MIRROR</v>
          </cell>
          <cell r="J3098" t="str">
            <v xml:space="preserve">SIDE MIRROR</v>
          </cell>
          <cell r="K3098">
            <v>12.1</v>
          </cell>
          <cell r="L3098">
            <v>1891</v>
          </cell>
          <cell r="M3098">
            <v>2930</v>
          </cell>
        </row>
        <row r="3099">
          <cell r="A3099">
            <v>10789</v>
          </cell>
          <cell r="B3099">
            <v>10789</v>
          </cell>
          <cell r="C3099" t="str">
            <v xml:space="preserve">RAV 4 - SXA11/16 - (99-00) - TAIL LAMP - LH</v>
          </cell>
          <cell r="D3099" t="str">
            <v>RAV4/99-TLA-LH</v>
          </cell>
          <cell r="E3099" t="str">
            <v>TY11-0202</v>
          </cell>
          <cell r="G3099" t="str">
            <v>TOYOTA</v>
          </cell>
          <cell r="H3099" t="str">
            <v xml:space="preserve">ANCHUI TINCAI SILK CO. LTD</v>
          </cell>
          <cell r="I3099" t="str">
            <v xml:space="preserve">TAIL LAMP</v>
          </cell>
          <cell r="J3099" t="str">
            <v xml:space="preserve">TAIL LAMP</v>
          </cell>
          <cell r="K3099">
            <v>30</v>
          </cell>
          <cell r="L3099">
            <v>697.5</v>
          </cell>
          <cell r="M3099">
            <v>910</v>
          </cell>
        </row>
        <row r="3100">
          <cell r="A3100">
            <v>10788</v>
          </cell>
          <cell r="B3100">
            <v>10788</v>
          </cell>
          <cell r="C3100" t="str">
            <v xml:space="preserve">RAV 4 - SXA11/16 - (99-00) - TAIL LAMP - RH</v>
          </cell>
          <cell r="D3100" t="str">
            <v>RAV4/99-TLA-RH</v>
          </cell>
          <cell r="E3100" t="str">
            <v>TY11-0202</v>
          </cell>
          <cell r="G3100" t="str">
            <v>TOYOTA</v>
          </cell>
          <cell r="H3100" t="str">
            <v xml:space="preserve">ANCHUI TINCAI SILK CO. LTD</v>
          </cell>
          <cell r="I3100" t="str">
            <v xml:space="preserve">TAIL LAMP</v>
          </cell>
          <cell r="J3100" t="str">
            <v xml:space="preserve">TAIL LAMP</v>
          </cell>
          <cell r="K3100">
            <v>30</v>
          </cell>
          <cell r="L3100">
            <v>697.5</v>
          </cell>
          <cell r="M3100">
            <v>910</v>
          </cell>
        </row>
        <row r="3101">
          <cell r="A3101">
            <v>13694</v>
          </cell>
          <cell r="B3101">
            <v>13694</v>
          </cell>
          <cell r="C3101" t="str">
            <v xml:space="preserve">RAV 4 - VANGUARD (12-15) - DOOR MIRROR (ELECTRIC 5 WIRE) - LH</v>
          </cell>
          <cell r="D3101" t="str">
            <v>VANGUARD/12-SME5W-LH</v>
          </cell>
          <cell r="E3101" t="str">
            <v>TY11-0812</v>
          </cell>
          <cell r="F3101" t="str">
            <v xml:space="preserve">RAV 4 - VANGUARD (12-15)</v>
          </cell>
          <cell r="G3101" t="str">
            <v>TOYOTA</v>
          </cell>
          <cell r="H3101" t="str">
            <v xml:space="preserve">ANCHUI TINCAI SILK CO. LTD</v>
          </cell>
          <cell r="I3101" t="str">
            <v xml:space="preserve">SIDE MIRROR</v>
          </cell>
          <cell r="J3101" t="str">
            <v xml:space="preserve">SIDE MIRROR</v>
          </cell>
          <cell r="K3101">
            <v>125</v>
          </cell>
          <cell r="L3101">
            <v>4000</v>
          </cell>
          <cell r="M3101">
            <v>5000</v>
          </cell>
        </row>
        <row r="3102">
          <cell r="A3102">
            <v>13693</v>
          </cell>
          <cell r="B3102">
            <v>13693</v>
          </cell>
          <cell r="C3102" t="str">
            <v xml:space="preserve">RAV 4 - VANGUARD (12-15) - DOOR MIRROR (ELECTRIC 5 WIRE) - RH</v>
          </cell>
          <cell r="D3102" t="str">
            <v>VANGUARD/12-SME5W-RH</v>
          </cell>
          <cell r="E3102" t="str">
            <v>TY11-0812</v>
          </cell>
          <cell r="F3102" t="str">
            <v xml:space="preserve">RAV 4 - VANGUARD (12-15)</v>
          </cell>
          <cell r="G3102" t="str">
            <v>TOYOTA</v>
          </cell>
          <cell r="H3102" t="str">
            <v xml:space="preserve">ANCHUI TINCAI SILK CO. LTD</v>
          </cell>
          <cell r="I3102" t="str">
            <v xml:space="preserve">SIDE MIRROR</v>
          </cell>
          <cell r="J3102" t="str">
            <v xml:space="preserve">SIDE MIRROR</v>
          </cell>
          <cell r="K3102">
            <v>125</v>
          </cell>
          <cell r="L3102">
            <v>2813</v>
          </cell>
          <cell r="M3102">
            <v>5000</v>
          </cell>
        </row>
        <row r="3103">
          <cell r="A3103">
            <v>14076</v>
          </cell>
          <cell r="B3103" t="e">
            <v>#N/A</v>
          </cell>
          <cell r="C3103" t="str">
            <v xml:space="preserve">RAV 4 (13-) - HEAD LAMP - LH</v>
          </cell>
          <cell r="D3103" t="str">
            <v>RAV4/13-HLA</v>
          </cell>
          <cell r="E3103" t="str">
            <v>TY11-1001B</v>
          </cell>
          <cell r="F3103" t="str">
            <v xml:space="preserve">RAV 4 (13-)</v>
          </cell>
          <cell r="G3103" t="str">
            <v>TOYOTA</v>
          </cell>
          <cell r="H3103" t="str">
            <v xml:space="preserve">ANCHUI TINCAI SILK CO. LTD</v>
          </cell>
          <cell r="I3103" t="str">
            <v xml:space="preserve">HEAD LAMP</v>
          </cell>
          <cell r="J3103" t="str">
            <v xml:space="preserve">HEAD LAMP</v>
          </cell>
          <cell r="K3103">
            <v>250</v>
          </cell>
          <cell r="L3103">
            <v>6800</v>
          </cell>
          <cell r="M3103">
            <v>10200</v>
          </cell>
        </row>
        <row r="3104">
          <cell r="A3104">
            <v>14077</v>
          </cell>
          <cell r="B3104" t="e">
            <v>#N/A</v>
          </cell>
          <cell r="C3104" t="str">
            <v xml:space="preserve">RAV 4 (13-) - HEAD LAMP - RH</v>
          </cell>
          <cell r="D3104" t="str">
            <v>RAV4/13-HLA</v>
          </cell>
          <cell r="E3104" t="str">
            <v>TY11-1001B</v>
          </cell>
          <cell r="F3104" t="str">
            <v xml:space="preserve">RAV 4 (13-)</v>
          </cell>
          <cell r="G3104" t="str">
            <v>TOYOTA</v>
          </cell>
          <cell r="H3104" t="str">
            <v xml:space="preserve">ANCHUI TINCAI SILK CO. LTD</v>
          </cell>
          <cell r="I3104" t="str">
            <v xml:space="preserve">HEAD LAMP</v>
          </cell>
          <cell r="J3104" t="str">
            <v xml:space="preserve">HEAD LAMP</v>
          </cell>
          <cell r="K3104">
            <v>250</v>
          </cell>
          <cell r="L3104">
            <v>6800</v>
          </cell>
          <cell r="M3104">
            <v>10200</v>
          </cell>
        </row>
        <row r="3105">
          <cell r="A3105">
            <v>14078</v>
          </cell>
          <cell r="B3105" t="e">
            <v>#N/A</v>
          </cell>
          <cell r="C3105" t="str">
            <v xml:space="preserve">RAV 4 (13-) - REAR BUMPER LAMP - LH</v>
          </cell>
          <cell r="D3105" t="str">
            <v>RAV4/13-RBALA-LH</v>
          </cell>
          <cell r="E3105" t="str">
            <v>TY11-1005</v>
          </cell>
          <cell r="F3105" t="str">
            <v xml:space="preserve">RAV 4 (13-)</v>
          </cell>
          <cell r="G3105" t="str">
            <v>TOYOTA</v>
          </cell>
          <cell r="H3105" t="str">
            <v xml:space="preserve">ANCHUI TINCAI SILK CO. LTD</v>
          </cell>
          <cell r="I3105" t="str">
            <v xml:space="preserve">BUMPER LAMP</v>
          </cell>
          <cell r="J3105" t="str">
            <v xml:space="preserve">BUMPER LAMP</v>
          </cell>
          <cell r="K3105">
            <v>26</v>
          </cell>
          <cell r="L3105">
            <v>707</v>
          </cell>
          <cell r="M3105">
            <v>1100</v>
          </cell>
        </row>
        <row r="3106">
          <cell r="A3106">
            <v>14079</v>
          </cell>
          <cell r="B3106" t="e">
            <v>#N/A</v>
          </cell>
          <cell r="C3106" t="str">
            <v xml:space="preserve">RAV 4 (13-) - REAR BUMPER LAMP - RH</v>
          </cell>
          <cell r="D3106" t="str">
            <v>RAV4/13-RBALA-RH</v>
          </cell>
          <cell r="E3106" t="str">
            <v>TY11-1005</v>
          </cell>
          <cell r="F3106" t="str">
            <v xml:space="preserve">RAV 4 (13-)</v>
          </cell>
          <cell r="G3106" t="str">
            <v>TOYOTA</v>
          </cell>
          <cell r="H3106" t="str">
            <v xml:space="preserve">ANCHUI TINCAI SILK CO. LTD</v>
          </cell>
          <cell r="I3106" t="str">
            <v xml:space="preserve">BUMPER LAMP</v>
          </cell>
          <cell r="J3106" t="str">
            <v xml:space="preserve">BUMPER LAMP</v>
          </cell>
          <cell r="K3106">
            <v>26</v>
          </cell>
          <cell r="L3106">
            <v>707</v>
          </cell>
          <cell r="M3106">
            <v>1100</v>
          </cell>
        </row>
        <row r="3107">
          <cell r="A3107">
            <v>14066</v>
          </cell>
          <cell r="B3107">
            <v>14066</v>
          </cell>
          <cell r="C3107" t="str">
            <v xml:space="preserve">RAV 4 (13-) FRONT BUMPER BRACKET - LH</v>
          </cell>
          <cell r="D3107" t="str">
            <v>RAV4/13-BPRB-LH</v>
          </cell>
          <cell r="E3107" t="str">
            <v>TY11-1007-5</v>
          </cell>
          <cell r="F3107" t="str">
            <v xml:space="preserve">RAV 4 (13-)</v>
          </cell>
          <cell r="G3107" t="str">
            <v>TOYOTA</v>
          </cell>
          <cell r="H3107" t="str">
            <v xml:space="preserve">ANCHUI TINCAI SILK CO. LTD</v>
          </cell>
          <cell r="I3107" t="str">
            <v>BUMPER</v>
          </cell>
          <cell r="J3107" t="str">
            <v>BUMPER</v>
          </cell>
          <cell r="K3107">
            <v>10</v>
          </cell>
          <cell r="L3107">
            <v>272</v>
          </cell>
          <cell r="M3107">
            <v>410</v>
          </cell>
        </row>
        <row r="3108">
          <cell r="A3108">
            <v>14067</v>
          </cell>
          <cell r="B3108">
            <v>14067</v>
          </cell>
          <cell r="C3108" t="str">
            <v xml:space="preserve">RAV 4 (13-) FRONT BUMPER BRACKET - RH</v>
          </cell>
          <cell r="D3108" t="str">
            <v>RAV4/13-BPRB-RH</v>
          </cell>
          <cell r="E3108" t="str">
            <v>TY11-1007-5</v>
          </cell>
          <cell r="F3108" t="str">
            <v xml:space="preserve">RAV 4 (13-)</v>
          </cell>
          <cell r="G3108" t="str">
            <v>TOYOTA</v>
          </cell>
          <cell r="H3108" t="str">
            <v xml:space="preserve">ANCHUI TINCAI SILK CO. LTD</v>
          </cell>
          <cell r="I3108" t="str">
            <v>BUMPER</v>
          </cell>
          <cell r="J3108" t="str">
            <v>BUMPER</v>
          </cell>
          <cell r="K3108">
            <v>10</v>
          </cell>
          <cell r="L3108">
            <v>272</v>
          </cell>
          <cell r="M3108">
            <v>410</v>
          </cell>
        </row>
        <row r="3109">
          <cell r="A3109">
            <v>14065</v>
          </cell>
          <cell r="B3109">
            <v>14065</v>
          </cell>
          <cell r="C3109" t="str">
            <v xml:space="preserve">RAV 4 (13-) FRONT BUMPER GRILL</v>
          </cell>
          <cell r="D3109" t="str">
            <v>RAV4/13-GRILL</v>
          </cell>
          <cell r="E3109" t="str">
            <v>TY11-1007-3</v>
          </cell>
          <cell r="F3109" t="str">
            <v xml:space="preserve">RAV 4 (13-)</v>
          </cell>
          <cell r="G3109" t="str">
            <v>TOYOTA</v>
          </cell>
          <cell r="H3109" t="str">
            <v xml:space="preserve">ANCHUI TINCAI SILK CO. LTD</v>
          </cell>
          <cell r="I3109" t="str">
            <v>GRILL</v>
          </cell>
          <cell r="J3109" t="str">
            <v>GRILL</v>
          </cell>
          <cell r="K3109">
            <v>30</v>
          </cell>
          <cell r="L3109">
            <v>816</v>
          </cell>
          <cell r="M3109">
            <v>1220</v>
          </cell>
        </row>
        <row r="3110">
          <cell r="A3110">
            <v>14064</v>
          </cell>
          <cell r="B3110">
            <v>14064</v>
          </cell>
          <cell r="C3110" t="str">
            <v xml:space="preserve">RAV 4 (13-) FRONT BUMPER LOWER </v>
          </cell>
          <cell r="D3110" t="str">
            <v>RAV4/13-BPRFL</v>
          </cell>
          <cell r="E3110" t="str">
            <v>TY11-1007-2</v>
          </cell>
          <cell r="F3110" t="str">
            <v xml:space="preserve">RAV 4 (13-)</v>
          </cell>
          <cell r="G3110" t="str">
            <v>TOYOTA</v>
          </cell>
          <cell r="H3110" t="str">
            <v xml:space="preserve">ANCHUI TINCAI SILK CO. LTD</v>
          </cell>
          <cell r="I3110" t="str">
            <v>BUMPER</v>
          </cell>
          <cell r="J3110" t="str">
            <v>BUMPER</v>
          </cell>
          <cell r="K3110">
            <v>105</v>
          </cell>
          <cell r="L3110">
            <v>2856</v>
          </cell>
          <cell r="M3110">
            <v>4280</v>
          </cell>
        </row>
        <row r="3111">
          <cell r="A3111">
            <v>14063</v>
          </cell>
          <cell r="B3111">
            <v>14063</v>
          </cell>
          <cell r="C3111" t="str">
            <v xml:space="preserve">RAV 4 (13-) FRONT BUMPER UPPER </v>
          </cell>
          <cell r="D3111" t="str">
            <v>RAV4/13-BPRFU</v>
          </cell>
          <cell r="E3111" t="str">
            <v>TY11-1007-1</v>
          </cell>
          <cell r="F3111" t="str">
            <v xml:space="preserve">RAV 4 (13-)</v>
          </cell>
          <cell r="G3111" t="str">
            <v>TOYOTA</v>
          </cell>
          <cell r="H3111" t="str">
            <v xml:space="preserve">ANCHUI TINCAI SILK CO. LTD</v>
          </cell>
          <cell r="I3111" t="str">
            <v>BUMPER</v>
          </cell>
          <cell r="J3111" t="str">
            <v>BUMPER</v>
          </cell>
          <cell r="K3111">
            <v>115</v>
          </cell>
          <cell r="L3111">
            <v>3128</v>
          </cell>
          <cell r="M3111">
            <v>4690</v>
          </cell>
        </row>
        <row r="3112">
          <cell r="A3112">
            <v>14068</v>
          </cell>
          <cell r="B3112">
            <v>14068</v>
          </cell>
          <cell r="C3112" t="str">
            <v xml:space="preserve">RAV 4 (13-) REAR BUMPER </v>
          </cell>
          <cell r="D3112" t="str">
            <v>RAV4/13-BPRR</v>
          </cell>
          <cell r="E3112" t="str">
            <v>TY11-1008</v>
          </cell>
          <cell r="F3112" t="str">
            <v xml:space="preserve">RAV 4 (13-)</v>
          </cell>
          <cell r="G3112" t="str">
            <v>TOYOTA</v>
          </cell>
          <cell r="H3112" t="str">
            <v xml:space="preserve">ANCHUI TINCAI SILK CO. LTD</v>
          </cell>
          <cell r="I3112" t="str">
            <v>BUMPER</v>
          </cell>
          <cell r="J3112" t="str">
            <v>BUMPER</v>
          </cell>
          <cell r="K3112">
            <v>125</v>
          </cell>
          <cell r="L3112">
            <v>3400</v>
          </cell>
          <cell r="M3112">
            <v>5100</v>
          </cell>
        </row>
        <row r="3113">
          <cell r="A3113">
            <v>14069</v>
          </cell>
          <cell r="B3113" t="e">
            <v>#N/A</v>
          </cell>
          <cell r="C3113" t="str">
            <v xml:space="preserve">RAV 4 (13-) TAIL LAMP - LH</v>
          </cell>
          <cell r="D3113" t="str">
            <v>RAV4/13-TLA-LH</v>
          </cell>
          <cell r="E3113" t="str">
            <v>TY11-1002C</v>
          </cell>
          <cell r="F3113" t="str">
            <v xml:space="preserve">RAV 4 (13-)</v>
          </cell>
          <cell r="G3113" t="str">
            <v>TOYOTA</v>
          </cell>
          <cell r="H3113" t="str">
            <v xml:space="preserve">ANCHUI TINCAI SILK CO. LTD</v>
          </cell>
          <cell r="I3113" t="str">
            <v xml:space="preserve">TAIL LAMP</v>
          </cell>
          <cell r="J3113" t="str">
            <v xml:space="preserve">TAIL LAMP</v>
          </cell>
          <cell r="K3113">
            <v>150</v>
          </cell>
          <cell r="L3113">
            <v>3825</v>
          </cell>
          <cell r="M3113">
            <v>5740</v>
          </cell>
        </row>
        <row r="3114">
          <cell r="A3114">
            <v>14070</v>
          </cell>
          <cell r="B3114" t="e">
            <v>#N/A</v>
          </cell>
          <cell r="C3114" t="str">
            <v xml:space="preserve">RAV 4 (13-) TAIL LAMP - RH</v>
          </cell>
          <cell r="D3114" t="str">
            <v>RAV4/13-TLA-RH</v>
          </cell>
          <cell r="E3114" t="str">
            <v>TY11-1002C</v>
          </cell>
          <cell r="F3114" t="str">
            <v xml:space="preserve">RAV 4 (13-)</v>
          </cell>
          <cell r="G3114" t="str">
            <v>TOYOTA</v>
          </cell>
          <cell r="H3114" t="str">
            <v xml:space="preserve">ANCHUI TINCAI SILK CO. LTD</v>
          </cell>
          <cell r="I3114" t="str">
            <v xml:space="preserve">TAIL LAMP</v>
          </cell>
          <cell r="J3114" t="str">
            <v xml:space="preserve">TAIL LAMP</v>
          </cell>
          <cell r="K3114">
            <v>150</v>
          </cell>
          <cell r="L3114">
            <v>3825</v>
          </cell>
          <cell r="M3114">
            <v>5740</v>
          </cell>
        </row>
        <row r="3115">
          <cell r="A3115">
            <v>12511</v>
          </cell>
          <cell r="B3115" t="e">
            <v>#N/A</v>
          </cell>
          <cell r="C3115" t="str">
            <v xml:space="preserve">RAV4 ACA21 (01-04) - LAMINATED FRONT WINDSCREEN - (BROKEN)</v>
          </cell>
          <cell r="D3115" t="str">
            <v>ACA21-LFW/B</v>
          </cell>
          <cell r="E3115" t="str">
            <v>ACA21-LFW</v>
          </cell>
          <cell r="F3115" t="str">
            <v xml:space="preserve">RAV4 ACA21 (01-04)</v>
          </cell>
          <cell r="G3115" t="str">
            <v>TOYOTA</v>
          </cell>
          <cell r="H3115" t="str">
            <v xml:space="preserve">ZHEJIANG DAKE SAFETY GLASS CO.,LTD</v>
          </cell>
          <cell r="I3115" t="str">
            <v>AUTOGLASS</v>
          </cell>
          <cell r="J3115" t="str">
            <v>AUTOGLASS</v>
          </cell>
          <cell r="K3115">
            <v>18.47</v>
          </cell>
          <cell r="L3115">
            <v>2758</v>
          </cell>
          <cell r="M3115">
            <v>4270</v>
          </cell>
        </row>
        <row r="3116">
          <cell r="A3116">
            <v>13453</v>
          </cell>
          <cell r="B3116">
            <v>13453</v>
          </cell>
          <cell r="C3116" t="str">
            <v xml:space="preserve">RAV4 ACA21 (01-04) - REAR HEATED WINDSCREEN</v>
          </cell>
          <cell r="D3116" t="str">
            <v xml:space="preserve">RAV4 2000 RWHX 1HL</v>
          </cell>
          <cell r="E3116" t="str">
            <v xml:space="preserve">110077 RW</v>
          </cell>
          <cell r="F3116" t="str">
            <v xml:space="preserve">RAV4 ACA21 (01-04)</v>
          </cell>
          <cell r="G3116" t="str">
            <v>TOYOTA</v>
          </cell>
          <cell r="H3116" t="str">
            <v xml:space="preserve">ZHEJIANG DAKE SAFETY GLASS CO.,LTD</v>
          </cell>
          <cell r="I3116" t="str">
            <v>AUTOGLASS</v>
          </cell>
          <cell r="J3116" t="str">
            <v>AUTOGLASS</v>
          </cell>
          <cell r="K3116">
            <v>10</v>
          </cell>
          <cell r="L3116">
            <v>1</v>
          </cell>
          <cell r="M3116">
            <v>2000</v>
          </cell>
        </row>
        <row r="3117">
          <cell r="A3117">
            <v>12957</v>
          </cell>
          <cell r="B3117" t="e">
            <v>#N/A</v>
          </cell>
          <cell r="C3117" t="str">
            <v xml:space="preserve">RAV4 ACA21 (01-04) (BROKEN)- LAMINATED FRONT WINDSCREEN</v>
          </cell>
          <cell r="D3117" t="str">
            <v>RAV4-2000-LFW/B</v>
          </cell>
          <cell r="E3117" t="str">
            <v xml:space="preserve">110077 LFW</v>
          </cell>
          <cell r="F3117" t="str">
            <v xml:space="preserve">RAV4 ACA21 (01-04)</v>
          </cell>
          <cell r="G3117" t="str">
            <v>TOYOTA</v>
          </cell>
          <cell r="H3117" t="str">
            <v xml:space="preserve">ZHEJIANG DAKE SAFETY GLASS CO.,LTD</v>
          </cell>
          <cell r="I3117" t="str">
            <v>AUTOGLASS</v>
          </cell>
          <cell r="J3117" t="str">
            <v>AUTOGLASS</v>
          </cell>
          <cell r="K3117">
            <v>16.53</v>
          </cell>
          <cell r="L3117">
            <v>2520</v>
          </cell>
          <cell r="M3117">
            <v>3910</v>
          </cell>
        </row>
        <row r="3118">
          <cell r="A3118">
            <v>14019</v>
          </cell>
          <cell r="B3118" t="e">
            <v>#N/A</v>
          </cell>
          <cell r="C3118" t="str">
            <v xml:space="preserve">REVO (15-) BONNET/HOOD WITH W/TURBO HOLE</v>
          </cell>
          <cell r="D3118" t="str">
            <v>REVO/15-HOOD/WTHOLE</v>
          </cell>
          <cell r="E3118" t="str">
            <v>TY05-2015</v>
          </cell>
          <cell r="F3118" t="str">
            <v xml:space="preserve">REVO (15-)</v>
          </cell>
          <cell r="G3118" t="str">
            <v>TOYOTA</v>
          </cell>
          <cell r="H3118" t="str">
            <v xml:space="preserve">AMEX AUTO &amp; INDUSTRIAL HARDWARE</v>
          </cell>
          <cell r="I3118" t="str">
            <v xml:space="preserve">BODY PARTS</v>
          </cell>
          <cell r="J3118" t="str">
            <v xml:space="preserve">BODY PARTS</v>
          </cell>
          <cell r="K3118">
            <v>0</v>
          </cell>
          <cell r="L3118">
            <v>15000</v>
          </cell>
          <cell r="M3118">
            <v>20000</v>
          </cell>
        </row>
        <row r="3119">
          <cell r="A3119">
            <v>14016</v>
          </cell>
          <cell r="B3119">
            <v>14016</v>
          </cell>
          <cell r="C3119" t="str">
            <v xml:space="preserve">REVO (15-) FRONT DOOR SHELL (DOUBLE CABIN) - RH</v>
          </cell>
          <cell r="D3119" t="str">
            <v>REVO/15-DOORF-DC-RH</v>
          </cell>
          <cell r="E3119" t="str">
            <v>TY05-2033A</v>
          </cell>
          <cell r="F3119" t="str">
            <v xml:space="preserve">REVO (15-)</v>
          </cell>
          <cell r="G3119" t="str">
            <v>TOYOTA</v>
          </cell>
          <cell r="H3119" t="str">
            <v xml:space="preserve">AMEX AUTO &amp; INDUSTRIAL HARDWARE</v>
          </cell>
          <cell r="I3119" t="str">
            <v xml:space="preserve">BODY PARTS</v>
          </cell>
          <cell r="J3119" t="str">
            <v xml:space="preserve">BODY PARTS</v>
          </cell>
          <cell r="K3119">
            <v>0</v>
          </cell>
          <cell r="L3119">
            <v>20000</v>
          </cell>
          <cell r="M3119">
            <v>20000</v>
          </cell>
        </row>
        <row r="3120">
          <cell r="A3120">
            <v>14017</v>
          </cell>
          <cell r="B3120">
            <v>14017</v>
          </cell>
          <cell r="C3120" t="str">
            <v xml:space="preserve">REVO (15-) REAR DOOR SHELL (DOUBLE CABIN) - RH</v>
          </cell>
          <cell r="D3120" t="str">
            <v>REVO/15-DOORR-DC-RH</v>
          </cell>
          <cell r="E3120" t="str">
            <v>TY05-2033B</v>
          </cell>
          <cell r="F3120" t="str">
            <v xml:space="preserve">REVO (15-)</v>
          </cell>
          <cell r="G3120" t="str">
            <v>TOYOTA</v>
          </cell>
          <cell r="H3120" t="str">
            <v xml:space="preserve">AMEX AUTO &amp; INDUSTRIAL HARDWARE</v>
          </cell>
          <cell r="I3120" t="str">
            <v xml:space="preserve">BODY PARTS</v>
          </cell>
          <cell r="J3120" t="str">
            <v xml:space="preserve">BODY PARTS</v>
          </cell>
          <cell r="K3120">
            <v>0</v>
          </cell>
          <cell r="L3120">
            <v>20000</v>
          </cell>
          <cell r="M3120">
            <v>20000</v>
          </cell>
        </row>
        <row r="3121">
          <cell r="A3121">
            <v>14018</v>
          </cell>
          <cell r="B3121">
            <v>14018</v>
          </cell>
          <cell r="C3121" t="str">
            <v xml:space="preserve">REVO (15-) ROOF PANEL (DOUBLE CABIN) - RH</v>
          </cell>
          <cell r="D3121" t="str">
            <v>REVO/15-ROOFP-DC-RH</v>
          </cell>
          <cell r="E3121" t="str">
            <v>TY05-2045</v>
          </cell>
          <cell r="F3121" t="str">
            <v xml:space="preserve">REVO (15-)</v>
          </cell>
          <cell r="G3121" t="str">
            <v>TOYOTA</v>
          </cell>
          <cell r="H3121" t="str">
            <v xml:space="preserve">AMEX AUTO &amp; INDUSTRIAL HARDWARE</v>
          </cell>
          <cell r="I3121" t="str">
            <v xml:space="preserve">BODY PARTS</v>
          </cell>
          <cell r="J3121" t="str">
            <v xml:space="preserve">BODY PARTS</v>
          </cell>
          <cell r="K3121">
            <v>0</v>
          </cell>
          <cell r="L3121">
            <v>20000</v>
          </cell>
          <cell r="M3121">
            <v>20000</v>
          </cell>
        </row>
        <row r="3122">
          <cell r="A3122">
            <v>14013</v>
          </cell>
          <cell r="B3122">
            <v>14013</v>
          </cell>
          <cell r="C3122" t="str">
            <v xml:space="preserve">REVO (15-) TAIL LENS - LH</v>
          </cell>
          <cell r="D3122" t="str">
            <v>REVO/15-TLS-LH</v>
          </cell>
          <cell r="E3122" t="str">
            <v>TY05-2002-00</v>
          </cell>
          <cell r="F3122" t="str">
            <v xml:space="preserve">REVO (15-)</v>
          </cell>
          <cell r="G3122" t="str">
            <v>TOYOTA</v>
          </cell>
          <cell r="H3122" t="str">
            <v xml:space="preserve">ANHUI TINCAI SILK CO. LTD</v>
          </cell>
          <cell r="I3122" t="str">
            <v>LENS</v>
          </cell>
          <cell r="J3122" t="str">
            <v>LENS</v>
          </cell>
          <cell r="K3122">
            <v>22</v>
          </cell>
          <cell r="L3122">
            <v>561</v>
          </cell>
          <cell r="M3122">
            <v>840</v>
          </cell>
        </row>
        <row r="3123">
          <cell r="A3123">
            <v>14012</v>
          </cell>
          <cell r="B3123">
            <v>14012</v>
          </cell>
          <cell r="C3123" t="str">
            <v xml:space="preserve">REVO (15-) TAIL LENS - RH</v>
          </cell>
          <cell r="D3123" t="str">
            <v>REVO/15-TLS-RH</v>
          </cell>
          <cell r="E3123" t="str">
            <v>TY05-2002-00</v>
          </cell>
          <cell r="F3123" t="str">
            <v xml:space="preserve">REVO (15-)</v>
          </cell>
          <cell r="G3123" t="str">
            <v>TOYOTA</v>
          </cell>
          <cell r="H3123" t="str">
            <v xml:space="preserve">ANHUI TINCAI SILK CO. LTD</v>
          </cell>
          <cell r="I3123" t="str">
            <v>LENS</v>
          </cell>
          <cell r="J3123" t="str">
            <v>LENS</v>
          </cell>
          <cell r="K3123">
            <v>22</v>
          </cell>
          <cell r="L3123">
            <v>561</v>
          </cell>
          <cell r="M3123">
            <v>840</v>
          </cell>
        </row>
        <row r="3124">
          <cell r="A3124">
            <v>13523</v>
          </cell>
          <cell r="B3124">
            <v>13523</v>
          </cell>
          <cell r="C3124" t="str">
            <v xml:space="preserve">RUMION LL20 UTILITY (08-10) - REAR HEATED WINDSCREEN</v>
          </cell>
          <cell r="D3124" t="str">
            <v>LL20-RWHX</v>
          </cell>
          <cell r="E3124" t="str">
            <v xml:space="preserve">110133 RW</v>
          </cell>
          <cell r="F3124" t="str">
            <v xml:space="preserve">RUMION LL20 UTILITY (08-10)</v>
          </cell>
          <cell r="G3124" t="str">
            <v>TOYOTA</v>
          </cell>
          <cell r="H3124" t="str">
            <v xml:space="preserve">ZHEJIANG DAKE SAFETY GLASS CO.,LTD</v>
          </cell>
          <cell r="I3124" t="str">
            <v>AUTOGLASS</v>
          </cell>
          <cell r="J3124" t="str">
            <v>AUTOGLASS</v>
          </cell>
          <cell r="K3124">
            <v>12.27</v>
          </cell>
          <cell r="L3124">
            <v>1</v>
          </cell>
          <cell r="M3124">
            <v>2500</v>
          </cell>
        </row>
        <row r="3125">
          <cell r="A3125">
            <v>12393</v>
          </cell>
          <cell r="B3125" t="e">
            <v>#N/A</v>
          </cell>
          <cell r="C3125" t="str">
            <v xml:space="preserve">RX330 MCU30 (03-08) - LAMINATED FRONT WINDSCREEN - (BROKEN)</v>
          </cell>
          <cell r="D3125" t="str">
            <v xml:space="preserve">MCU30-R1 LFW/X</v>
          </cell>
          <cell r="E3125" t="str">
            <v xml:space="preserve">MCU30-R1 LFW/X</v>
          </cell>
          <cell r="F3125" t="str">
            <v xml:space="preserve">LEXUS RX330 (03-08)</v>
          </cell>
          <cell r="G3125" t="str">
            <v>TOYOTA</v>
          </cell>
          <cell r="H3125" t="str">
            <v xml:space="preserve">ZHEJIANG DAKE SAFETY GLASS CO.,LTD</v>
          </cell>
          <cell r="I3125" t="str">
            <v>AUTOGLASS</v>
          </cell>
          <cell r="J3125" t="str">
            <v>AUTOGLASS</v>
          </cell>
          <cell r="K3125">
            <v>21.98</v>
          </cell>
          <cell r="L3125">
            <v>3390</v>
          </cell>
          <cell r="M3125">
            <v>5250</v>
          </cell>
        </row>
        <row r="3126">
          <cell r="A3126">
            <v>13498</v>
          </cell>
          <cell r="B3126">
            <v>13498</v>
          </cell>
          <cell r="C3126" t="str">
            <v xml:space="preserve">RX330 MCU30 (03-08) - REAR DOOR GLASS - LH</v>
          </cell>
          <cell r="D3126" t="str">
            <v xml:space="preserve">RX330 RD/LH</v>
          </cell>
          <cell r="E3126" t="str">
            <v xml:space="preserve">120972 RD</v>
          </cell>
          <cell r="F3126" t="str">
            <v xml:space="preserve">RX330 MCU30 (03-08)</v>
          </cell>
          <cell r="G3126" t="str">
            <v>TOYOTA</v>
          </cell>
          <cell r="H3126" t="str">
            <v xml:space="preserve">ZHEJIANG DAKE SAFETY GLASS CO.,LTD</v>
          </cell>
          <cell r="I3126" t="str">
            <v>AUTOGLASS</v>
          </cell>
          <cell r="J3126" t="str">
            <v>AUTOGLASS</v>
          </cell>
          <cell r="K3126">
            <v>2.5</v>
          </cell>
          <cell r="L3126">
            <v>388.13</v>
          </cell>
          <cell r="M3126">
            <v>500</v>
          </cell>
        </row>
        <row r="3127">
          <cell r="A3127">
            <v>13499</v>
          </cell>
          <cell r="B3127">
            <v>13499</v>
          </cell>
          <cell r="C3127" t="str">
            <v xml:space="preserve">RX330 MCU30 (03-08) - REAR DOOR GLASS - RH</v>
          </cell>
          <cell r="D3127" t="str">
            <v xml:space="preserve">RX330 RD/RH</v>
          </cell>
          <cell r="E3127" t="str">
            <v xml:space="preserve">120972 RD</v>
          </cell>
          <cell r="F3127" t="str">
            <v xml:space="preserve">RX330 MCU30 (03-08)</v>
          </cell>
          <cell r="G3127" t="str">
            <v>TOYOTA</v>
          </cell>
          <cell r="H3127" t="str">
            <v xml:space="preserve">ZHEJIANG DAKE SAFETY GLASS CO.,LTD</v>
          </cell>
          <cell r="I3127" t="str">
            <v>AUTOGLASS</v>
          </cell>
          <cell r="J3127" t="str">
            <v>AUTOGLASS</v>
          </cell>
          <cell r="K3127">
            <v>2.5</v>
          </cell>
          <cell r="L3127">
            <v>388.13</v>
          </cell>
          <cell r="M3127">
            <v>500</v>
          </cell>
        </row>
        <row r="3128">
          <cell r="A3128">
            <v>13500</v>
          </cell>
          <cell r="B3128">
            <v>13500</v>
          </cell>
          <cell r="C3128" t="str">
            <v xml:space="preserve">RX330 MCU30 (03-08) - REAR QUARTER GLASS - LH</v>
          </cell>
          <cell r="D3128" t="str">
            <v xml:space="preserve">RX330 RQ/LH</v>
          </cell>
          <cell r="E3128" t="str">
            <v xml:space="preserve">120972 RQ</v>
          </cell>
          <cell r="F3128" t="str">
            <v xml:space="preserve">RX330 MCU30 (03-08)</v>
          </cell>
          <cell r="G3128" t="str">
            <v>TOYOTA</v>
          </cell>
          <cell r="H3128" t="str">
            <v xml:space="preserve">ZHEJIANG DAKE SAFETY GLASS CO.,LTD</v>
          </cell>
          <cell r="I3128" t="str">
            <v>AUTOGLASS</v>
          </cell>
          <cell r="J3128" t="str">
            <v>AUTOGLASS</v>
          </cell>
          <cell r="K3128">
            <v>1.8</v>
          </cell>
          <cell r="L3128">
            <v>279.45</v>
          </cell>
          <cell r="M3128">
            <v>400</v>
          </cell>
        </row>
        <row r="3129">
          <cell r="A3129">
            <v>13501</v>
          </cell>
          <cell r="B3129">
            <v>13501</v>
          </cell>
          <cell r="C3129" t="str">
            <v xml:space="preserve">RX330 MCU30 (03-08) - REAR QUARTER GLASS - RH</v>
          </cell>
          <cell r="D3129" t="str">
            <v xml:space="preserve">RX330 RQ/RH</v>
          </cell>
          <cell r="E3129" t="str">
            <v xml:space="preserve">120972 RQ</v>
          </cell>
          <cell r="F3129" t="str">
            <v xml:space="preserve">RX330 MCU30 (03-08)</v>
          </cell>
          <cell r="G3129" t="str">
            <v>TOYOTA</v>
          </cell>
          <cell r="H3129" t="str">
            <v xml:space="preserve">ZHEJIANG DAKE SAFETY GLASS CO.,LTD</v>
          </cell>
          <cell r="I3129" t="str">
            <v>AUTOGLASS</v>
          </cell>
          <cell r="J3129" t="str">
            <v>AUTOGLASS</v>
          </cell>
          <cell r="K3129">
            <v>1.8</v>
          </cell>
          <cell r="L3129">
            <v>279.45</v>
          </cell>
          <cell r="M3129">
            <v>400</v>
          </cell>
        </row>
        <row r="3130">
          <cell r="A3130">
            <v>13535</v>
          </cell>
          <cell r="B3130">
            <v>13535</v>
          </cell>
          <cell r="C3130" t="str">
            <v xml:space="preserve">SIENTA (03-) - REAR HEATED WINDSCREEN</v>
          </cell>
          <cell r="D3130" t="str">
            <v xml:space="preserve">NCP81 RW/HX</v>
          </cell>
          <cell r="E3130" t="str">
            <v xml:space="preserve">1101180 RW</v>
          </cell>
          <cell r="F3130" t="str">
            <v xml:space="preserve">GAIA SXM10 (98-04)</v>
          </cell>
          <cell r="G3130" t="str">
            <v>TOYOTA</v>
          </cell>
          <cell r="H3130" t="str">
            <v xml:space="preserve">NANJING YUNHAI AUTOMOBILE GLASS &amp; EQUIPMENT MANUFACTURING CO., LTD</v>
          </cell>
          <cell r="I3130" t="str">
            <v>AUTOGLASS</v>
          </cell>
          <cell r="J3130" t="str">
            <v>AUTOGLASS</v>
          </cell>
          <cell r="K3130">
            <v>8.83</v>
          </cell>
          <cell r="L3130">
            <v>1471.3</v>
          </cell>
          <cell r="M3130">
            <v>1600</v>
          </cell>
        </row>
        <row r="3131">
          <cell r="A3131">
            <v>13637</v>
          </cell>
          <cell r="B3131">
            <v>13637</v>
          </cell>
          <cell r="C3131" t="str">
            <v xml:space="preserve">SPACIO (01-03) - TAIL LAMP (LED) (13-85) - LH</v>
          </cell>
          <cell r="D3131" t="str">
            <v>SPACIO/01-TLALED-LH</v>
          </cell>
          <cell r="E3131" t="str">
            <v>TY24-0204</v>
          </cell>
          <cell r="G3131" t="str">
            <v>TOYOTA</v>
          </cell>
          <cell r="H3131" t="str">
            <v xml:space="preserve">ANCHUI TINCAI SILK CO. LTD</v>
          </cell>
          <cell r="I3131" t="str">
            <v xml:space="preserve">TAIL LAMP</v>
          </cell>
          <cell r="J3131" t="str">
            <v xml:space="preserve">TAIL LAMP</v>
          </cell>
          <cell r="K3131">
            <v>130</v>
          </cell>
          <cell r="L3131">
            <v>2925</v>
          </cell>
          <cell r="M3131">
            <v>4530</v>
          </cell>
        </row>
        <row r="3132">
          <cell r="A3132">
            <v>13636</v>
          </cell>
          <cell r="B3132">
            <v>13636</v>
          </cell>
          <cell r="C3132" t="str">
            <v xml:space="preserve">SPACIO (01-03) - TAIL LAMP (LED) (13-85) - RH</v>
          </cell>
          <cell r="D3132" t="str">
            <v>SPACIO/01-TLALED-RH</v>
          </cell>
          <cell r="E3132" t="str">
            <v>TY24-0204</v>
          </cell>
          <cell r="G3132" t="str">
            <v>TOYOTA</v>
          </cell>
          <cell r="H3132" t="str">
            <v xml:space="preserve">ANCHUI TINCAI SILK CO. LTD</v>
          </cell>
          <cell r="I3132" t="str">
            <v xml:space="preserve">TAIL LAMP</v>
          </cell>
          <cell r="J3132" t="str">
            <v xml:space="preserve">TAIL LAMP</v>
          </cell>
          <cell r="K3132">
            <v>130</v>
          </cell>
          <cell r="L3132">
            <v>2925</v>
          </cell>
          <cell r="M3132">
            <v>4530</v>
          </cell>
        </row>
        <row r="3133">
          <cell r="A3133">
            <v>13477</v>
          </cell>
          <cell r="B3133" t="e">
            <v>#N/A</v>
          </cell>
          <cell r="C3133" t="str">
            <v xml:space="preserve">SPRINTER AE110/AE111 - (95-00) - FRONT DOOR - LH</v>
          </cell>
          <cell r="D3133" t="str">
            <v xml:space="preserve">SPRINTER AE111-4D FD/LH</v>
          </cell>
          <cell r="E3133" t="str">
            <v xml:space="preserve">1101415 FD</v>
          </cell>
          <cell r="F3133" t="str">
            <v xml:space="preserve">SPRINTER AE110/AE111 - (95-00)</v>
          </cell>
          <cell r="G3133" t="str">
            <v>TOYOTA</v>
          </cell>
          <cell r="H3133" t="str">
            <v xml:space="preserve">ZHEJIANG DAKE SAFETY GLASS CO.,LTD</v>
          </cell>
          <cell r="I3133" t="str">
            <v>AUTOGLASS</v>
          </cell>
          <cell r="J3133" t="str">
            <v>AUTOGLASS</v>
          </cell>
          <cell r="K3133">
            <v>2.5</v>
          </cell>
          <cell r="L3133">
            <v>388.13</v>
          </cell>
          <cell r="M3133">
            <v>500</v>
          </cell>
        </row>
        <row r="3134">
          <cell r="A3134">
            <v>13478</v>
          </cell>
          <cell r="B3134" t="e">
            <v>#N/A</v>
          </cell>
          <cell r="C3134" t="str">
            <v xml:space="preserve">SPRINTER AE110/AE111 - (95-00) - FRONT DOOR - RH</v>
          </cell>
          <cell r="D3134" t="str">
            <v xml:space="preserve">SPRINTER AE111-4D FD/LH</v>
          </cell>
          <cell r="E3134" t="str">
            <v xml:space="preserve">1101415 FD</v>
          </cell>
          <cell r="F3134" t="str">
            <v xml:space="preserve">SPRINTER AE110/AE111 - (95-00)</v>
          </cell>
          <cell r="G3134" t="str">
            <v>TOYOTA</v>
          </cell>
          <cell r="H3134" t="str">
            <v xml:space="preserve">ZHEJIANG DAKE SAFETY GLASS CO.,LTD</v>
          </cell>
          <cell r="I3134" t="str">
            <v>AUTOGLASS</v>
          </cell>
          <cell r="J3134" t="str">
            <v>AUTOGLASS</v>
          </cell>
          <cell r="K3134">
            <v>2.5</v>
          </cell>
          <cell r="L3134">
            <v>388.13</v>
          </cell>
          <cell r="M3134">
            <v>500</v>
          </cell>
        </row>
        <row r="3135">
          <cell r="A3135">
            <v>13476</v>
          </cell>
          <cell r="B3135" t="e">
            <v>#N/A</v>
          </cell>
          <cell r="C3135" t="str">
            <v xml:space="preserve">SPRINTER AE110/AE111 - (95-00) - LAMINATED FRONT WINDSCREEN</v>
          </cell>
          <cell r="D3135" t="str">
            <v xml:space="preserve">SPRINTER AE111 LFW/X</v>
          </cell>
          <cell r="E3135" t="str">
            <v xml:space="preserve">1101415 LFW</v>
          </cell>
          <cell r="F3135" t="str">
            <v xml:space="preserve">SPRINTER AE110/AE111 - (95-00)</v>
          </cell>
          <cell r="G3135" t="str">
            <v>TOYOTA</v>
          </cell>
          <cell r="H3135" t="str">
            <v xml:space="preserve">ZHEJIANG DAKE SAFETY GLASS CO.,LTD</v>
          </cell>
          <cell r="I3135" t="str">
            <v>AUTOGLASS</v>
          </cell>
          <cell r="J3135" t="str">
            <v>AUTOGLASS</v>
          </cell>
          <cell r="K3135">
            <v>16.05</v>
          </cell>
          <cell r="L3135">
            <v>2</v>
          </cell>
          <cell r="M3135">
            <v>3200</v>
          </cell>
        </row>
        <row r="3136">
          <cell r="A3136">
            <v>13481</v>
          </cell>
          <cell r="B3136" t="e">
            <v>#N/A</v>
          </cell>
          <cell r="C3136" t="str">
            <v xml:space="preserve">SPRINTER AE110/AE111 - (95-00) - REAR HEATED WINDSCREEN</v>
          </cell>
          <cell r="D3136" t="str">
            <v xml:space="preserve">SPRINTER AE111 RWHX</v>
          </cell>
          <cell r="E3136" t="str">
            <v xml:space="preserve">1101415 RW</v>
          </cell>
          <cell r="F3136" t="str">
            <v xml:space="preserve">SPRINTER AE110/AE111 - (95-00)</v>
          </cell>
          <cell r="G3136" t="str">
            <v>TOYOTA</v>
          </cell>
          <cell r="H3136" t="str">
            <v xml:space="preserve">ZHEJIANG DAKE SAFETY GLASS CO.,LTD</v>
          </cell>
          <cell r="I3136" t="str">
            <v>AUTOGLASS</v>
          </cell>
          <cell r="J3136" t="str">
            <v>AUTOGLASS</v>
          </cell>
          <cell r="K3136">
            <v>16.28</v>
          </cell>
          <cell r="L3136">
            <v>2</v>
          </cell>
          <cell r="M3136">
            <v>3300</v>
          </cell>
        </row>
        <row r="3137">
          <cell r="A3137">
            <v>10179</v>
          </cell>
          <cell r="B3137">
            <v>10179</v>
          </cell>
          <cell r="C3137" t="str">
            <v xml:space="preserve">SPRINTER EE90 - CORNER LAMP - LH</v>
          </cell>
          <cell r="D3137" t="str">
            <v>SPRINTER/EE90-CLA-LH</v>
          </cell>
          <cell r="E3137" t="str">
            <v>TY01-1403</v>
          </cell>
          <cell r="G3137" t="str">
            <v>TOYOTA</v>
          </cell>
          <cell r="H3137" t="str">
            <v xml:space="preserve">ANCHUI TINCAI SILK CO. LTD</v>
          </cell>
          <cell r="I3137" t="str">
            <v xml:space="preserve">CORNER LAMP</v>
          </cell>
          <cell r="J3137" t="str">
            <v xml:space="preserve">CORNER LAMP</v>
          </cell>
          <cell r="K3137">
            <v>14</v>
          </cell>
          <cell r="L3137">
            <v>357</v>
          </cell>
          <cell r="M3137">
            <v>540</v>
          </cell>
        </row>
        <row r="3138">
          <cell r="A3138">
            <v>10178</v>
          </cell>
          <cell r="B3138">
            <v>10178</v>
          </cell>
          <cell r="C3138" t="str">
            <v xml:space="preserve">SPRINTER EE90 - CORNER LAMP - RH</v>
          </cell>
          <cell r="D3138" t="str">
            <v>SPRINTER/EE90-CLA-RH</v>
          </cell>
          <cell r="E3138" t="str">
            <v>TY01-1403</v>
          </cell>
          <cell r="G3138" t="str">
            <v>TOYOTA</v>
          </cell>
          <cell r="H3138" t="str">
            <v xml:space="preserve">ANCHUI TINCAI SILK CO. LTD</v>
          </cell>
          <cell r="I3138" t="str">
            <v xml:space="preserve">CORNER LAMP</v>
          </cell>
          <cell r="J3138" t="str">
            <v xml:space="preserve">CORNER LAMP</v>
          </cell>
          <cell r="K3138">
            <v>14</v>
          </cell>
          <cell r="L3138">
            <v>357</v>
          </cell>
          <cell r="M3138">
            <v>540</v>
          </cell>
        </row>
        <row r="3139">
          <cell r="A3139">
            <v>12892</v>
          </cell>
          <cell r="B3139" t="e">
            <v>#N/A</v>
          </cell>
          <cell r="C3139" t="str">
            <v xml:space="preserve">STARLET 3/5D EP80 (86-94) - LAMINATED FRONT WINDSCREEN (BROKEN)</v>
          </cell>
          <cell r="D3139" t="str">
            <v>EP80-LFW/B</v>
          </cell>
          <cell r="E3139" t="str">
            <v xml:space="preserve">110702 LFW</v>
          </cell>
          <cell r="F3139" t="str">
            <v xml:space="preserve">STARLET 3/5D (84-85)</v>
          </cell>
          <cell r="G3139" t="str">
            <v>TOYOTA</v>
          </cell>
          <cell r="H3139" t="str">
            <v xml:space="preserve">ZHEJIANG DAKE SAFETY GLASS CO.,LTD</v>
          </cell>
          <cell r="I3139" t="str">
            <v>AUTOGLASS</v>
          </cell>
          <cell r="J3139" t="str">
            <v>AUTOGLASS</v>
          </cell>
          <cell r="K3139">
            <v>13.8</v>
          </cell>
          <cell r="L3139">
            <v>2041.02</v>
          </cell>
          <cell r="M3139">
            <v>3160</v>
          </cell>
        </row>
        <row r="3140">
          <cell r="A3140">
            <v>11244</v>
          </cell>
          <cell r="B3140">
            <v>11244</v>
          </cell>
          <cell r="C3140" t="str">
            <v xml:space="preserve">STARLET EP70/75 (84-87) - CORNER LAMP - LH</v>
          </cell>
          <cell r="D3140" t="str">
            <v>EP70-CLA-LH</v>
          </cell>
          <cell r="E3140" t="str">
            <v>TY10-0103</v>
          </cell>
          <cell r="G3140" t="str">
            <v>TOYOTA</v>
          </cell>
          <cell r="H3140" t="str">
            <v xml:space="preserve">ANCHUI TINCAI SILK CO. LTD</v>
          </cell>
          <cell r="I3140" t="str">
            <v xml:space="preserve">CORNER LAMP</v>
          </cell>
          <cell r="J3140" t="str">
            <v xml:space="preserve">CORNER LAMP</v>
          </cell>
          <cell r="K3140">
            <v>8</v>
          </cell>
          <cell r="L3140">
            <v>186</v>
          </cell>
          <cell r="M3140">
            <v>290</v>
          </cell>
        </row>
        <row r="3141">
          <cell r="A3141">
            <v>11243</v>
          </cell>
          <cell r="B3141">
            <v>11243</v>
          </cell>
          <cell r="C3141" t="str">
            <v xml:space="preserve">STARLET EP70/75 (84-87) - CORNER LAMP - RH</v>
          </cell>
          <cell r="D3141" t="str">
            <v>EP70-CLA-RH</v>
          </cell>
          <cell r="E3141" t="str">
            <v>TY10-0103</v>
          </cell>
          <cell r="F3141" t="str">
            <v xml:space="preserve">STARLET EP70/75 (84-87)</v>
          </cell>
          <cell r="G3141" t="str">
            <v>TOYOTA</v>
          </cell>
          <cell r="H3141" t="str">
            <v xml:space="preserve">ANCHUI TINCAI SILK CO. LTD</v>
          </cell>
          <cell r="I3141" t="str">
            <v xml:space="preserve">CORNER LAMP</v>
          </cell>
          <cell r="J3141" t="str">
            <v xml:space="preserve">CORNER LAMP</v>
          </cell>
          <cell r="K3141">
            <v>8</v>
          </cell>
          <cell r="L3141">
            <v>186</v>
          </cell>
          <cell r="M3141">
            <v>290</v>
          </cell>
        </row>
        <row r="3142">
          <cell r="A3142">
            <v>12095</v>
          </cell>
          <cell r="B3142">
            <v>12095</v>
          </cell>
          <cell r="C3142" t="str">
            <v xml:space="preserve">STARLET EP70/75 (84-87) - HEAD LAMP - LH</v>
          </cell>
          <cell r="D3142" t="str">
            <v>EP70-HLA-LH</v>
          </cell>
          <cell r="E3142" t="str">
            <v>TY10-0101</v>
          </cell>
          <cell r="F3142" t="str">
            <v xml:space="preserve">STARLET EP70/75 (84-87)</v>
          </cell>
          <cell r="G3142" t="str">
            <v>TOYOTA</v>
          </cell>
          <cell r="H3142" t="str">
            <v xml:space="preserve">ANCHUI TINCAI SILK CO. LTD</v>
          </cell>
          <cell r="I3142" t="str">
            <v xml:space="preserve">HEAD LAMP</v>
          </cell>
          <cell r="J3142" t="str">
            <v xml:space="preserve">HEAD LAMP</v>
          </cell>
          <cell r="K3142">
            <v>38</v>
          </cell>
          <cell r="L3142">
            <v>966.26</v>
          </cell>
          <cell r="M3142">
            <v>1450</v>
          </cell>
        </row>
        <row r="3143">
          <cell r="A3143">
            <v>12094</v>
          </cell>
          <cell r="B3143">
            <v>12094</v>
          </cell>
          <cell r="C3143" t="str">
            <v xml:space="preserve">STARLET EP70/75 (84-87) - HEAD LAMP - RH</v>
          </cell>
          <cell r="D3143" t="str">
            <v>EP70-HLA-RH</v>
          </cell>
          <cell r="E3143" t="str">
            <v>TY10-0101</v>
          </cell>
          <cell r="F3143" t="str">
            <v xml:space="preserve">STARLET EP70/75 (84-87)</v>
          </cell>
          <cell r="G3143" t="str">
            <v>TOYOTA</v>
          </cell>
          <cell r="H3143" t="str">
            <v xml:space="preserve">ANCHUI TINCAI SILK CO. LTD</v>
          </cell>
          <cell r="I3143" t="str">
            <v xml:space="preserve">HEAD LAMP</v>
          </cell>
          <cell r="J3143" t="str">
            <v xml:space="preserve">HEAD LAMP</v>
          </cell>
          <cell r="K3143">
            <v>38</v>
          </cell>
          <cell r="L3143">
            <v>966.26</v>
          </cell>
          <cell r="M3143">
            <v>1450</v>
          </cell>
        </row>
        <row r="3144">
          <cell r="A3144">
            <v>12064</v>
          </cell>
          <cell r="B3144">
            <v>12064</v>
          </cell>
          <cell r="C3144" t="str">
            <v xml:space="preserve">STARLET EP80 (90-91) - CORNER LAMP - LH</v>
          </cell>
          <cell r="D3144" t="str">
            <v>EP80-CLA-LH</v>
          </cell>
          <cell r="E3144" t="str">
            <v>TY10-0203</v>
          </cell>
          <cell r="F3144" t="str">
            <v xml:space="preserve">STARLET EP80 (90-91)</v>
          </cell>
          <cell r="G3144" t="str">
            <v>TOYOTA</v>
          </cell>
          <cell r="H3144" t="str">
            <v xml:space="preserve">ANCHUI TINCAI SILK CO. LTD</v>
          </cell>
          <cell r="I3144" t="str">
            <v xml:space="preserve">CORNER LAMP</v>
          </cell>
          <cell r="J3144" t="str">
            <v xml:space="preserve">CORNER LAMP</v>
          </cell>
          <cell r="K3144">
            <v>12</v>
          </cell>
          <cell r="L3144">
            <v>306</v>
          </cell>
          <cell r="M3144">
            <v>460</v>
          </cell>
        </row>
        <row r="3145">
          <cell r="A3145">
            <v>12063</v>
          </cell>
          <cell r="B3145">
            <v>12063</v>
          </cell>
          <cell r="C3145" t="str">
            <v xml:space="preserve">STARLET EP80 (90-91) - CORNER LAMP - RH</v>
          </cell>
          <cell r="D3145" t="str">
            <v>EP80-CLA-RH</v>
          </cell>
          <cell r="E3145" t="str">
            <v>TY10-0203</v>
          </cell>
          <cell r="F3145" t="str">
            <v xml:space="preserve">STARLET EP80 (90-91)</v>
          </cell>
          <cell r="G3145" t="str">
            <v>TOYOTA</v>
          </cell>
          <cell r="H3145" t="str">
            <v xml:space="preserve">ANCHUI TINCAI SILK CO. LTD</v>
          </cell>
          <cell r="I3145" t="str">
            <v xml:space="preserve">CORNER LAMP</v>
          </cell>
          <cell r="J3145" t="str">
            <v xml:space="preserve">CORNER LAMP</v>
          </cell>
          <cell r="K3145">
            <v>12</v>
          </cell>
          <cell r="L3145">
            <v>306</v>
          </cell>
          <cell r="M3145">
            <v>460</v>
          </cell>
        </row>
        <row r="3146">
          <cell r="A3146">
            <v>12062</v>
          </cell>
          <cell r="B3146">
            <v>12062</v>
          </cell>
          <cell r="C3146" t="str">
            <v xml:space="preserve">STARLET EP80 (90-91) - HEAD LAMP - LH</v>
          </cell>
          <cell r="D3146" t="str">
            <v>EP80-HLA-LH</v>
          </cell>
          <cell r="E3146" t="str">
            <v>TY10-0201</v>
          </cell>
          <cell r="F3146" t="str">
            <v xml:space="preserve">STARLET EP80 (90-91)</v>
          </cell>
          <cell r="G3146" t="str">
            <v>TOYOTA</v>
          </cell>
          <cell r="H3146" t="str">
            <v xml:space="preserve">ANCHUI TINCAI SILK CO. LTD</v>
          </cell>
          <cell r="I3146" t="str">
            <v xml:space="preserve">HEAD LAMP</v>
          </cell>
          <cell r="J3146" t="str">
            <v xml:space="preserve">HEAD LAMP</v>
          </cell>
          <cell r="K3146">
            <v>40</v>
          </cell>
          <cell r="L3146">
            <v>1017.12</v>
          </cell>
          <cell r="M3146">
            <v>1530</v>
          </cell>
        </row>
        <row r="3147">
          <cell r="A3147">
            <v>12061</v>
          </cell>
          <cell r="B3147">
            <v>12061</v>
          </cell>
          <cell r="C3147" t="str">
            <v xml:space="preserve">STARLET EP80 (90-91) - HEAD LAMP - RH</v>
          </cell>
          <cell r="D3147" t="str">
            <v>EP80-HLA-RH</v>
          </cell>
          <cell r="E3147" t="str">
            <v>TY10-0201</v>
          </cell>
          <cell r="F3147" t="str">
            <v xml:space="preserve">STARLET EP80 (90-91)</v>
          </cell>
          <cell r="G3147" t="str">
            <v>TOYOTA</v>
          </cell>
          <cell r="H3147" t="str">
            <v xml:space="preserve">ANCHUI TINCAI SILK CO. LTD</v>
          </cell>
          <cell r="I3147" t="str">
            <v xml:space="preserve">HEAD LAMP</v>
          </cell>
          <cell r="J3147" t="str">
            <v xml:space="preserve">HEAD LAMP</v>
          </cell>
          <cell r="K3147">
            <v>40</v>
          </cell>
          <cell r="L3147">
            <v>1017.12</v>
          </cell>
          <cell r="M3147">
            <v>1530</v>
          </cell>
        </row>
        <row r="3148">
          <cell r="A3148">
            <v>12405</v>
          </cell>
          <cell r="B3148">
            <v>12405</v>
          </cell>
          <cell r="C3148" t="str">
            <v xml:space="preserve">STARLET EP80 (90-91) - TAIL LAMP (212-1983) - LH</v>
          </cell>
          <cell r="D3148" t="str">
            <v>EP80-TLA-LH</v>
          </cell>
          <cell r="E3148" t="str">
            <v>TY10-0202</v>
          </cell>
          <cell r="F3148" t="str">
            <v xml:space="preserve">STARLET EP80 (90-91)</v>
          </cell>
          <cell r="G3148" t="str">
            <v>TOYOTA</v>
          </cell>
          <cell r="H3148" t="str">
            <v xml:space="preserve">ANCHUI TINCAI SILK CO. LTD</v>
          </cell>
          <cell r="I3148" t="str">
            <v xml:space="preserve">TAIL LAMP</v>
          </cell>
          <cell r="J3148" t="str">
            <v xml:space="preserve">TAIL LAMP</v>
          </cell>
          <cell r="K3148">
            <v>30</v>
          </cell>
          <cell r="L3148">
            <v>724</v>
          </cell>
          <cell r="M3148">
            <v>1090</v>
          </cell>
        </row>
        <row r="3149">
          <cell r="A3149">
            <v>12404</v>
          </cell>
          <cell r="B3149">
            <v>12404</v>
          </cell>
          <cell r="C3149" t="str">
            <v xml:space="preserve">STARLET EP80 (90-91) - TAIL LAMP (212-1983) - RH</v>
          </cell>
          <cell r="D3149" t="str">
            <v>EP80-TLA-RH</v>
          </cell>
          <cell r="E3149" t="str">
            <v>TY10-0202</v>
          </cell>
          <cell r="F3149" t="str">
            <v xml:space="preserve">STARLET EP80 (90-91)</v>
          </cell>
          <cell r="G3149" t="str">
            <v>TOYOTA</v>
          </cell>
          <cell r="H3149" t="str">
            <v xml:space="preserve">ANCHUI TINCAI SILK CO. LTD</v>
          </cell>
          <cell r="I3149" t="str">
            <v xml:space="preserve">TAIL LAMP</v>
          </cell>
          <cell r="J3149" t="str">
            <v xml:space="preserve">TAIL LAMP</v>
          </cell>
          <cell r="K3149">
            <v>30</v>
          </cell>
          <cell r="L3149">
            <v>724</v>
          </cell>
          <cell r="M3149">
            <v>1090</v>
          </cell>
        </row>
        <row r="3150">
          <cell r="A3150">
            <v>12427</v>
          </cell>
          <cell r="B3150">
            <v>12427</v>
          </cell>
          <cell r="C3150" t="str">
            <v xml:space="preserve">STARLET EP82 (92-93) - CORNER LAMP  (212-1586) - LH</v>
          </cell>
          <cell r="D3150" t="str">
            <v>EP82/92-CLA-LH</v>
          </cell>
          <cell r="E3150" t="str">
            <v>TY10-0303</v>
          </cell>
          <cell r="F3150" t="str">
            <v xml:space="preserve">STARLET EP82 (92-93)</v>
          </cell>
          <cell r="G3150" t="str">
            <v>TOYOTA</v>
          </cell>
          <cell r="H3150" t="str">
            <v xml:space="preserve">ANCHUI TINCAI SILK CO. LTD</v>
          </cell>
          <cell r="I3150" t="str">
            <v xml:space="preserve">CORNER LAMP</v>
          </cell>
          <cell r="J3150" t="str">
            <v xml:space="preserve">CORNER LAMP</v>
          </cell>
          <cell r="K3150">
            <v>13</v>
          </cell>
          <cell r="L3150">
            <v>354</v>
          </cell>
          <cell r="M3150">
            <v>530</v>
          </cell>
        </row>
        <row r="3151">
          <cell r="A3151">
            <v>12426</v>
          </cell>
          <cell r="B3151">
            <v>12426</v>
          </cell>
          <cell r="C3151" t="str">
            <v xml:space="preserve">STARLET EP82 (92-93) - CORNER LAMP  (212-1586) - RH</v>
          </cell>
          <cell r="D3151" t="str">
            <v>EP82/92-CLA-RH</v>
          </cell>
          <cell r="E3151" t="str">
            <v>TY10-0303</v>
          </cell>
          <cell r="F3151" t="str">
            <v xml:space="preserve">STARLET EP82 (92-93)</v>
          </cell>
          <cell r="G3151" t="str">
            <v>TOYOTA</v>
          </cell>
          <cell r="H3151" t="str">
            <v xml:space="preserve">ANCHUI TINCAI SILK CO. LTD</v>
          </cell>
          <cell r="I3151" t="str">
            <v xml:space="preserve">CORNER LAMP</v>
          </cell>
          <cell r="J3151" t="str">
            <v xml:space="preserve">CORNER LAMP</v>
          </cell>
          <cell r="K3151">
            <v>13</v>
          </cell>
          <cell r="L3151">
            <v>354</v>
          </cell>
          <cell r="M3151">
            <v>530</v>
          </cell>
        </row>
        <row r="3152">
          <cell r="A3152">
            <v>12443</v>
          </cell>
          <cell r="B3152">
            <v>12443</v>
          </cell>
          <cell r="C3152" t="str">
            <v xml:space="preserve">STARLET EP82 (92-93) - HEAD LAMP  (212-1155) - LH</v>
          </cell>
          <cell r="D3152" t="str">
            <v>EP82/92-HLA-LH</v>
          </cell>
          <cell r="E3152" t="str">
            <v>TY10-0301</v>
          </cell>
          <cell r="F3152" t="str">
            <v xml:space="preserve">STARLET EP82 (92-93)</v>
          </cell>
          <cell r="G3152" t="str">
            <v>TOYOTA</v>
          </cell>
          <cell r="H3152" t="str">
            <v xml:space="preserve">ANCHUI TINCAI SILK CO. LTD</v>
          </cell>
          <cell r="I3152" t="str">
            <v xml:space="preserve">HEAD LAMP</v>
          </cell>
          <cell r="J3152" t="str">
            <v xml:space="preserve">HEAD LAMP</v>
          </cell>
          <cell r="K3152">
            <v>5</v>
          </cell>
          <cell r="L3152">
            <v>782</v>
          </cell>
          <cell r="M3152">
            <v>1210</v>
          </cell>
        </row>
        <row r="3153">
          <cell r="A3153">
            <v>12442</v>
          </cell>
          <cell r="B3153">
            <v>12442</v>
          </cell>
          <cell r="C3153" t="str">
            <v xml:space="preserve">STARLET EP82 (92-93) - HEAD LAMP  (212-1155) - RH</v>
          </cell>
          <cell r="D3153" t="str">
            <v>EP82/92-HLA-RH</v>
          </cell>
          <cell r="E3153" t="str">
            <v>TY10-0301</v>
          </cell>
          <cell r="F3153" t="str">
            <v xml:space="preserve">STARLET EP82 (92-93)</v>
          </cell>
          <cell r="G3153" t="str">
            <v>TOYOTA</v>
          </cell>
          <cell r="H3153" t="str">
            <v xml:space="preserve">ANCHUI TINCAI SILK CO. LTD</v>
          </cell>
          <cell r="I3153" t="str">
            <v xml:space="preserve">HEAD LAMP</v>
          </cell>
          <cell r="J3153" t="str">
            <v xml:space="preserve">HEAD LAMP</v>
          </cell>
          <cell r="K3153">
            <v>5</v>
          </cell>
          <cell r="L3153">
            <v>782</v>
          </cell>
          <cell r="M3153">
            <v>1210</v>
          </cell>
        </row>
        <row r="3154">
          <cell r="A3154">
            <v>12445</v>
          </cell>
          <cell r="B3154">
            <v>12445</v>
          </cell>
          <cell r="C3154" t="str">
            <v xml:space="preserve">STARLET EP82 (94-95) - HEAD LAMP  (212-1168) - LH</v>
          </cell>
          <cell r="D3154" t="str">
            <v>EP82/94-HLA-LH</v>
          </cell>
          <cell r="E3154" t="str">
            <v>TY10-0401</v>
          </cell>
          <cell r="F3154" t="str">
            <v xml:space="preserve">STARLET EP82 (94-95)</v>
          </cell>
          <cell r="G3154" t="str">
            <v>TOYOTA</v>
          </cell>
          <cell r="H3154" t="str">
            <v xml:space="preserve">ANCHUI TINCAI SILK CO. LTD</v>
          </cell>
          <cell r="I3154" t="str">
            <v xml:space="preserve">HEAD LAMP</v>
          </cell>
          <cell r="J3154" t="str">
            <v xml:space="preserve">HEAD LAMP</v>
          </cell>
          <cell r="K3154">
            <v>40</v>
          </cell>
          <cell r="L3154">
            <v>930</v>
          </cell>
          <cell r="M3154">
            <v>1400</v>
          </cell>
        </row>
        <row r="3155">
          <cell r="A3155">
            <v>12444</v>
          </cell>
          <cell r="B3155">
            <v>12444</v>
          </cell>
          <cell r="C3155" t="str">
            <v xml:space="preserve">STARLET EP82 (94-95) - HEAD LAMP  (212-1168) - RH</v>
          </cell>
          <cell r="D3155" t="str">
            <v>EP82/94-HLA-RH</v>
          </cell>
          <cell r="E3155" t="str">
            <v>TY10-0401</v>
          </cell>
          <cell r="F3155" t="str">
            <v xml:space="preserve">STARLET EP82 (94-95)</v>
          </cell>
          <cell r="G3155" t="str">
            <v>TOYOTA</v>
          </cell>
          <cell r="H3155" t="str">
            <v xml:space="preserve">ANCHUI TINCAI SILK CO. LTD</v>
          </cell>
          <cell r="I3155" t="str">
            <v xml:space="preserve">HEAD LAMP</v>
          </cell>
          <cell r="J3155" t="str">
            <v xml:space="preserve">HEAD LAMP</v>
          </cell>
          <cell r="K3155">
            <v>40</v>
          </cell>
          <cell r="L3155">
            <v>930</v>
          </cell>
          <cell r="M3155">
            <v>1400</v>
          </cell>
        </row>
        <row r="3156">
          <cell r="A3156">
            <v>11246</v>
          </cell>
          <cell r="B3156">
            <v>11246</v>
          </cell>
          <cell r="C3156" t="str">
            <v xml:space="preserve">STARLET EP90 (96-) - CORNER LAMP (YELLOW) (212-15A1-AE) - LH</v>
          </cell>
          <cell r="D3156" t="str">
            <v>EP90/96-CLAY-LH</v>
          </cell>
          <cell r="E3156" t="str">
            <v>TY10-0503</v>
          </cell>
          <cell r="G3156" t="str">
            <v>TOYOTA</v>
          </cell>
          <cell r="H3156" t="str">
            <v xml:space="preserve">ANCHUI TINCAI SILK CO. LTD</v>
          </cell>
          <cell r="I3156" t="str">
            <v xml:space="preserve">CORNER LAMP</v>
          </cell>
          <cell r="J3156" t="str">
            <v xml:space="preserve">CORNER LAMP</v>
          </cell>
          <cell r="K3156">
            <v>11</v>
          </cell>
          <cell r="L3156">
            <v>279.70999999999998</v>
          </cell>
          <cell r="M3156">
            <v>420</v>
          </cell>
        </row>
        <row r="3157">
          <cell r="A3157">
            <v>11245</v>
          </cell>
          <cell r="B3157">
            <v>11245</v>
          </cell>
          <cell r="C3157" t="str">
            <v xml:space="preserve">STARLET EP90 (96-) - CORNER LAMP (YELLOW) (212-15A1-AE) - RH</v>
          </cell>
          <cell r="D3157" t="str">
            <v>EP90/96-CLAY-RH</v>
          </cell>
          <cell r="E3157" t="str">
            <v>TY10-0503</v>
          </cell>
          <cell r="G3157" t="str">
            <v>TOYOTA</v>
          </cell>
          <cell r="H3157" t="str">
            <v xml:space="preserve">ANCHUI TINCAI SILK CO. LTD</v>
          </cell>
          <cell r="I3157" t="str">
            <v xml:space="preserve">CORNER LAMP</v>
          </cell>
          <cell r="J3157" t="str">
            <v xml:space="preserve">CORNER LAMP</v>
          </cell>
          <cell r="K3157">
            <v>11</v>
          </cell>
          <cell r="L3157">
            <v>279.70999999999998</v>
          </cell>
          <cell r="M3157">
            <v>420</v>
          </cell>
        </row>
        <row r="3158">
          <cell r="A3158">
            <v>12429</v>
          </cell>
          <cell r="B3158">
            <v>12429</v>
          </cell>
          <cell r="C3158" t="str">
            <v xml:space="preserve">STARLET EP90 (96-) - CORNER LAMP CLEAR (212-15A1-AE-C) - LH</v>
          </cell>
          <cell r="D3158" t="str">
            <v>EP90/96-CLAC-LH</v>
          </cell>
          <cell r="E3158" t="str">
            <v>TY10-0503B</v>
          </cell>
          <cell r="G3158" t="str">
            <v>TOYOTA</v>
          </cell>
          <cell r="H3158" t="str">
            <v xml:space="preserve">ANCHUI TINCAI SILK CO. LTD</v>
          </cell>
          <cell r="I3158" t="str">
            <v xml:space="preserve">CORNER LAMP</v>
          </cell>
          <cell r="J3158" t="str">
            <v xml:space="preserve">CORNER LAMP</v>
          </cell>
          <cell r="K3158">
            <v>1.5</v>
          </cell>
          <cell r="L3158">
            <v>234</v>
          </cell>
          <cell r="M3158">
            <v>360</v>
          </cell>
        </row>
        <row r="3159">
          <cell r="A3159">
            <v>12428</v>
          </cell>
          <cell r="B3159">
            <v>12428</v>
          </cell>
          <cell r="C3159" t="str">
            <v xml:space="preserve">STARLET EP90 (96-) - CORNER LAMP CLEAR (212-15A1-AE-C) - RH</v>
          </cell>
          <cell r="D3159" t="str">
            <v>EP90/96-CLAC-RH</v>
          </cell>
          <cell r="E3159" t="str">
            <v>TY10-0503B</v>
          </cell>
          <cell r="G3159" t="str">
            <v>TOYOTA</v>
          </cell>
          <cell r="H3159" t="str">
            <v xml:space="preserve">ANCHUI TINCAI SILK CO. LTD</v>
          </cell>
          <cell r="I3159" t="str">
            <v xml:space="preserve">CORNER LAMP</v>
          </cell>
          <cell r="J3159" t="str">
            <v xml:space="preserve">CORNER LAMP</v>
          </cell>
          <cell r="K3159">
            <v>1.5</v>
          </cell>
          <cell r="L3159">
            <v>234</v>
          </cell>
          <cell r="M3159">
            <v>360</v>
          </cell>
        </row>
        <row r="3160">
          <cell r="A3160">
            <v>12066</v>
          </cell>
          <cell r="B3160">
            <v>12066</v>
          </cell>
          <cell r="C3160" t="str">
            <v xml:space="preserve">STARLET EP90 (96-) - HEAD LAMP - LH</v>
          </cell>
          <cell r="D3160" t="str">
            <v>EP90/96-HLA-LH</v>
          </cell>
          <cell r="E3160" t="str">
            <v>TY10-0501</v>
          </cell>
          <cell r="F3160" t="str">
            <v xml:space="preserve">STARLET EP90 (96-)</v>
          </cell>
          <cell r="G3160" t="str">
            <v>TOYOTA</v>
          </cell>
          <cell r="H3160" t="str">
            <v xml:space="preserve">ANCHUI TINCAI SILK CO. LTD</v>
          </cell>
          <cell r="I3160" t="str">
            <v xml:space="preserve">HEAD LAMP</v>
          </cell>
          <cell r="J3160" t="str">
            <v xml:space="preserve">HEAD LAMP</v>
          </cell>
          <cell r="K3160">
            <v>43</v>
          </cell>
          <cell r="L3160">
            <v>1000</v>
          </cell>
          <cell r="M3160">
            <v>1550</v>
          </cell>
        </row>
        <row r="3161">
          <cell r="A3161">
            <v>12065</v>
          </cell>
          <cell r="B3161">
            <v>12065</v>
          </cell>
          <cell r="C3161" t="str">
            <v xml:space="preserve">STARLET EP90 (96-) - HEAD LAMP - RH</v>
          </cell>
          <cell r="D3161" t="str">
            <v>EP90/96-HLA-RH</v>
          </cell>
          <cell r="E3161" t="str">
            <v>TY10-0501</v>
          </cell>
          <cell r="F3161" t="str">
            <v xml:space="preserve">STARLET EP90 (96-)</v>
          </cell>
          <cell r="G3161" t="str">
            <v>TOYOTA</v>
          </cell>
          <cell r="H3161" t="str">
            <v xml:space="preserve">ANCHUI TINCAI SILK CO. LTD</v>
          </cell>
          <cell r="I3161" t="str">
            <v xml:space="preserve">HEAD LAMP</v>
          </cell>
          <cell r="J3161" t="str">
            <v xml:space="preserve">HEAD LAMP</v>
          </cell>
          <cell r="K3161">
            <v>43</v>
          </cell>
          <cell r="L3161">
            <v>1038</v>
          </cell>
          <cell r="M3161">
            <v>1560</v>
          </cell>
        </row>
        <row r="3162">
          <cell r="A3162">
            <v>12462</v>
          </cell>
          <cell r="B3162">
            <v>12462</v>
          </cell>
          <cell r="C3162" t="str">
            <v xml:space="preserve">STARLET EP90 (96-) - TAIL LAMP (212-19A2R-LD-A/U) - LH</v>
          </cell>
          <cell r="D3162" t="str">
            <v>EP90/96-TLA-LH</v>
          </cell>
          <cell r="E3162" t="str">
            <v>TY10-0502</v>
          </cell>
          <cell r="F3162" t="str">
            <v xml:space="preserve">STARLET EP90 (96-)</v>
          </cell>
          <cell r="G3162" t="str">
            <v>TOYOTA</v>
          </cell>
          <cell r="H3162" t="str">
            <v xml:space="preserve">ANCHUI TINCAI SILK CO. LTD</v>
          </cell>
          <cell r="I3162" t="str">
            <v xml:space="preserve">TAIL LAMP</v>
          </cell>
          <cell r="J3162" t="str">
            <v xml:space="preserve">TAIL LAMP</v>
          </cell>
          <cell r="K3162">
            <v>5.32</v>
          </cell>
          <cell r="L3162">
            <v>832</v>
          </cell>
          <cell r="M3162">
            <v>1290</v>
          </cell>
        </row>
        <row r="3163">
          <cell r="A3163">
            <v>12406</v>
          </cell>
          <cell r="B3163">
            <v>12406</v>
          </cell>
          <cell r="C3163" t="str">
            <v xml:space="preserve">STARLET EP90 (96-) - TAIL LAMP (212-19A2R-LD-A/U) - RH</v>
          </cell>
          <cell r="D3163" t="str">
            <v>EP90/96-TLA-RH</v>
          </cell>
          <cell r="E3163" t="str">
            <v>TY10-0502</v>
          </cell>
          <cell r="F3163" t="str">
            <v xml:space="preserve">STARLET EP90 (96-)</v>
          </cell>
          <cell r="G3163" t="str">
            <v>TOYOTA</v>
          </cell>
          <cell r="H3163" t="str">
            <v xml:space="preserve">ANCHUI TINCAI SILK CO. LTD</v>
          </cell>
          <cell r="I3163" t="str">
            <v xml:space="preserve">TAIL LAMP</v>
          </cell>
          <cell r="J3163" t="str">
            <v xml:space="preserve">TAIL LAMP</v>
          </cell>
          <cell r="K3163">
            <v>5.32</v>
          </cell>
          <cell r="L3163">
            <v>832</v>
          </cell>
          <cell r="M3163">
            <v>1290</v>
          </cell>
        </row>
        <row r="3164">
          <cell r="A3164">
            <v>10345</v>
          </cell>
          <cell r="B3164">
            <v>10345</v>
          </cell>
          <cell r="C3164" t="str">
            <v xml:space="preserve">SUCCEED (05-10) - BUMPER GRILL</v>
          </cell>
          <cell r="D3164" t="str">
            <v>SUCCEED-BGRL</v>
          </cell>
          <cell r="E3164" t="str">
            <v>TY27-0207-2</v>
          </cell>
          <cell r="G3164" t="str">
            <v>TOYOTA</v>
          </cell>
          <cell r="H3164" t="str">
            <v xml:space="preserve">ANCHUI TINCAI SILK CO. LTD</v>
          </cell>
          <cell r="I3164" t="str">
            <v>BUMPER</v>
          </cell>
          <cell r="J3164" t="str">
            <v>BUMPER</v>
          </cell>
          <cell r="K3164">
            <v>15</v>
          </cell>
          <cell r="L3164">
            <v>362</v>
          </cell>
          <cell r="M3164">
            <v>680</v>
          </cell>
        </row>
        <row r="3165">
          <cell r="A3165">
            <v>10342</v>
          </cell>
          <cell r="B3165">
            <v>10342</v>
          </cell>
          <cell r="C3165" t="str">
            <v xml:space="preserve">SUCCEED (05-10) - FOG LAMP - LH</v>
          </cell>
          <cell r="D3165" t="str">
            <v>SUCCEED-FLAWH-LH</v>
          </cell>
          <cell r="E3165" t="str">
            <v xml:space="preserve">TY27-0204 &amp; TY27-0204-1</v>
          </cell>
          <cell r="G3165" t="str">
            <v>TOYOTA</v>
          </cell>
          <cell r="H3165" t="str">
            <v xml:space="preserve">ANCHUI TINCAI SILK CO. LTD</v>
          </cell>
          <cell r="I3165" t="str">
            <v xml:space="preserve">FOG LAMP</v>
          </cell>
          <cell r="J3165" t="str">
            <v xml:space="preserve">FOG LAMP</v>
          </cell>
          <cell r="K3165">
            <v>20</v>
          </cell>
          <cell r="L3165">
            <v>508.56</v>
          </cell>
          <cell r="M3165">
            <v>800</v>
          </cell>
        </row>
        <row r="3166">
          <cell r="A3166">
            <v>10341</v>
          </cell>
          <cell r="B3166">
            <v>10341</v>
          </cell>
          <cell r="C3166" t="str">
            <v xml:space="preserve">SUCCEED (05-10) - FOG LAMP - RH</v>
          </cell>
          <cell r="D3166" t="str">
            <v>SUCCEED-FLA-RH</v>
          </cell>
          <cell r="E3166" t="str">
            <v xml:space="preserve">TY27-0204 &amp; TY27-0204-1</v>
          </cell>
          <cell r="G3166" t="str">
            <v>TOYOTA</v>
          </cell>
          <cell r="H3166" t="str">
            <v xml:space="preserve">ANCHUI TINCAI SILK CO. LTD</v>
          </cell>
          <cell r="I3166" t="str">
            <v xml:space="preserve">FOG LAMP</v>
          </cell>
          <cell r="J3166" t="str">
            <v xml:space="preserve">FOG LAMP</v>
          </cell>
          <cell r="K3166">
            <v>20</v>
          </cell>
          <cell r="L3166">
            <v>508.56</v>
          </cell>
          <cell r="M3166">
            <v>800</v>
          </cell>
        </row>
        <row r="3167">
          <cell r="A3167">
            <v>13016</v>
          </cell>
          <cell r="B3167">
            <v>13016</v>
          </cell>
          <cell r="C3167" t="str">
            <v xml:space="preserve">SUCCEED (05-10) - FOG LAMP CASE - LH</v>
          </cell>
          <cell r="D3167" t="str">
            <v>SUCCEED-FLAC-LH</v>
          </cell>
          <cell r="F3167" t="str">
            <v xml:space="preserve">SUCCEED (05-10)</v>
          </cell>
          <cell r="G3167" t="str">
            <v>TOYOTA</v>
          </cell>
          <cell r="H3167" t="str">
            <v xml:space="preserve">ANHUI TINCAI SILK LTD</v>
          </cell>
          <cell r="I3167" t="str">
            <v xml:space="preserve">FOG LAMP</v>
          </cell>
          <cell r="K3167">
            <v>0</v>
          </cell>
          <cell r="L3167">
            <v>0</v>
          </cell>
          <cell r="M3167">
            <v>220</v>
          </cell>
        </row>
        <row r="3168">
          <cell r="A3168">
            <v>13015</v>
          </cell>
          <cell r="B3168">
            <v>13015</v>
          </cell>
          <cell r="C3168" t="str">
            <v xml:space="preserve">SUCCEED (05-10) - FOG LAMP CASE - RH</v>
          </cell>
          <cell r="D3168" t="str">
            <v>SUCCEED-FLAC-RH</v>
          </cell>
          <cell r="F3168" t="str">
            <v xml:space="preserve">SUCCEED (05-10)</v>
          </cell>
          <cell r="G3168" t="str">
            <v>TOYOTA</v>
          </cell>
          <cell r="I3168" t="str">
            <v xml:space="preserve">FOG LAMP</v>
          </cell>
          <cell r="K3168">
            <v>0</v>
          </cell>
          <cell r="L3168">
            <v>0</v>
          </cell>
          <cell r="M3168">
            <v>250</v>
          </cell>
        </row>
        <row r="3169">
          <cell r="A3169">
            <v>10346</v>
          </cell>
          <cell r="B3169">
            <v>10346</v>
          </cell>
          <cell r="C3169" t="str">
            <v xml:space="preserve">SUCCEED (05-10) - FRONT BUMPER</v>
          </cell>
          <cell r="D3169" t="str">
            <v>SUCCEED-BPRF</v>
          </cell>
          <cell r="E3169" t="str">
            <v>TY27-0207</v>
          </cell>
          <cell r="G3169" t="str">
            <v>TOYOTA</v>
          </cell>
          <cell r="H3169" t="str">
            <v xml:space="preserve">ANCHUI TINCAI SILK CO. LTD</v>
          </cell>
          <cell r="I3169" t="str">
            <v>BUMPER</v>
          </cell>
          <cell r="J3169" t="str">
            <v>BUMPER</v>
          </cell>
          <cell r="K3169">
            <v>95</v>
          </cell>
          <cell r="L3169">
            <v>2415.66</v>
          </cell>
          <cell r="M3169">
            <v>3600</v>
          </cell>
        </row>
        <row r="3170">
          <cell r="A3170">
            <v>10331</v>
          </cell>
          <cell r="B3170">
            <v>10331</v>
          </cell>
          <cell r="C3170" t="str">
            <v xml:space="preserve">SUCCEED (05-10) - HEAD LAMP - LH</v>
          </cell>
          <cell r="D3170" t="str">
            <v>SUCCEED-HLA-LH</v>
          </cell>
          <cell r="E3170" t="str">
            <v>TY27-0201</v>
          </cell>
          <cell r="G3170" t="str">
            <v>TOYOTA</v>
          </cell>
          <cell r="H3170" t="str">
            <v xml:space="preserve">ANCHUI TINCAI SILK CO. LTD</v>
          </cell>
          <cell r="I3170" t="str">
            <v xml:space="preserve">HEAD LAMP</v>
          </cell>
          <cell r="J3170" t="str">
            <v xml:space="preserve">HEAD LAMP</v>
          </cell>
          <cell r="K3170">
            <v>70</v>
          </cell>
          <cell r="L3170">
            <v>1785</v>
          </cell>
          <cell r="M3170">
            <v>2500</v>
          </cell>
        </row>
        <row r="3171">
          <cell r="A3171">
            <v>10330</v>
          </cell>
          <cell r="B3171">
            <v>10330</v>
          </cell>
          <cell r="C3171" t="str">
            <v xml:space="preserve">SUCCEED (05-10) - HEAD LAMP - RH</v>
          </cell>
          <cell r="D3171" t="str">
            <v>SUCCEED-HLA-RH</v>
          </cell>
          <cell r="E3171" t="str">
            <v>TY27-0201</v>
          </cell>
          <cell r="G3171" t="str">
            <v>TOYOTA</v>
          </cell>
          <cell r="H3171" t="str">
            <v xml:space="preserve">ANCHUI TINCAI SILK CO. LTD</v>
          </cell>
          <cell r="I3171" t="str">
            <v xml:space="preserve">HEAD LAMP</v>
          </cell>
          <cell r="J3171" t="str">
            <v xml:space="preserve">HEAD LAMP</v>
          </cell>
          <cell r="K3171">
            <v>70</v>
          </cell>
          <cell r="L3171">
            <v>1785</v>
          </cell>
          <cell r="M3171">
            <v>2500</v>
          </cell>
        </row>
        <row r="3172">
          <cell r="A3172">
            <v>10333</v>
          </cell>
          <cell r="B3172">
            <v>10333</v>
          </cell>
          <cell r="C3172" t="str">
            <v xml:space="preserve">SUCCEED (05-10) - HEAD LENS - LH</v>
          </cell>
          <cell r="D3172" t="str">
            <v>SUCCEED-HLS-LH</v>
          </cell>
          <cell r="E3172" t="str">
            <v>TY27-0201-00</v>
          </cell>
          <cell r="G3172" t="str">
            <v>TOYOTA</v>
          </cell>
          <cell r="H3172" t="str">
            <v xml:space="preserve">ANCHUI TINCAI SILK CO. LTD</v>
          </cell>
          <cell r="I3172" t="str">
            <v>LENS</v>
          </cell>
          <cell r="J3172" t="str">
            <v>LENS</v>
          </cell>
          <cell r="K3172">
            <v>23</v>
          </cell>
          <cell r="L3172">
            <v>584.84</v>
          </cell>
          <cell r="M3172">
            <v>880</v>
          </cell>
        </row>
        <row r="3173">
          <cell r="A3173">
            <v>10332</v>
          </cell>
          <cell r="B3173">
            <v>10332</v>
          </cell>
          <cell r="C3173" t="str">
            <v xml:space="preserve">SUCCEED (05-10) - HEAD LENS - RH</v>
          </cell>
          <cell r="D3173" t="str">
            <v>SUCCEED-HLS-RH</v>
          </cell>
          <cell r="E3173" t="str">
            <v>TY27-0201-00</v>
          </cell>
          <cell r="G3173" t="str">
            <v>TOYOTA</v>
          </cell>
          <cell r="H3173" t="str">
            <v xml:space="preserve">ANCHUI TINCAI SILK CO. LTD</v>
          </cell>
          <cell r="I3173" t="str">
            <v>LENS</v>
          </cell>
          <cell r="J3173" t="str">
            <v>LENS</v>
          </cell>
          <cell r="K3173">
            <v>23</v>
          </cell>
          <cell r="L3173">
            <v>584.84</v>
          </cell>
          <cell r="M3173">
            <v>880</v>
          </cell>
        </row>
        <row r="3174">
          <cell r="A3174">
            <v>10344</v>
          </cell>
          <cell r="B3174">
            <v>10344</v>
          </cell>
          <cell r="C3174" t="str">
            <v xml:space="preserve">SUCCEED (05-10) - SIDE BUMPER - LH</v>
          </cell>
          <cell r="D3174" t="str">
            <v>SUCCEED-SBPR-LH</v>
          </cell>
          <cell r="E3174" t="str">
            <v>TY27-0207-1</v>
          </cell>
          <cell r="G3174" t="str">
            <v>TOYOTA</v>
          </cell>
          <cell r="H3174" t="str">
            <v xml:space="preserve">ANCHUI TINCAI SILK CO. LTD</v>
          </cell>
          <cell r="I3174" t="str">
            <v>BUMPER</v>
          </cell>
          <cell r="J3174" t="str">
            <v>BUMPER</v>
          </cell>
          <cell r="K3174">
            <v>15</v>
          </cell>
          <cell r="L3174">
            <v>362</v>
          </cell>
          <cell r="M3174">
            <v>540</v>
          </cell>
        </row>
        <row r="3175">
          <cell r="A3175">
            <v>10343</v>
          </cell>
          <cell r="B3175">
            <v>10343</v>
          </cell>
          <cell r="C3175" t="str">
            <v xml:space="preserve">SUCCEED (05-10) - SIDE BUMPER - RH</v>
          </cell>
          <cell r="D3175" t="str">
            <v>SUCCEED-SBPR-RH</v>
          </cell>
          <cell r="E3175" t="str">
            <v>TY27-0207-1</v>
          </cell>
          <cell r="G3175" t="str">
            <v>TOYOTA</v>
          </cell>
          <cell r="H3175" t="str">
            <v xml:space="preserve">ANCHUI TINCAI SILK CO. LTD</v>
          </cell>
          <cell r="I3175" t="str">
            <v>BUMPER</v>
          </cell>
          <cell r="J3175" t="str">
            <v>BUMPER</v>
          </cell>
          <cell r="K3175">
            <v>20</v>
          </cell>
          <cell r="L3175">
            <v>483</v>
          </cell>
          <cell r="M3175">
            <v>540</v>
          </cell>
        </row>
        <row r="3176">
          <cell r="A3176">
            <v>10335</v>
          </cell>
          <cell r="B3176">
            <v>10335</v>
          </cell>
          <cell r="C3176" t="str">
            <v xml:space="preserve">SUCCEED (05-10) - TAIL LAMP - LH</v>
          </cell>
          <cell r="D3176" t="str">
            <v>SUCCEED-TLA-LH</v>
          </cell>
          <cell r="E3176" t="str">
            <v>TY27-0202</v>
          </cell>
          <cell r="G3176" t="str">
            <v>TOYOTA</v>
          </cell>
          <cell r="H3176" t="str">
            <v xml:space="preserve">ANCHUI TINCAI SILK CO. LTD</v>
          </cell>
          <cell r="I3176" t="str">
            <v xml:space="preserve">TAIL LAMP</v>
          </cell>
          <cell r="J3176" t="str">
            <v xml:space="preserve">TAIL LAMP</v>
          </cell>
          <cell r="K3176">
            <v>45</v>
          </cell>
          <cell r="L3176">
            <v>1155.1300000000001</v>
          </cell>
          <cell r="M3176">
            <v>1700</v>
          </cell>
        </row>
        <row r="3177">
          <cell r="A3177">
            <v>10334</v>
          </cell>
          <cell r="B3177">
            <v>10334</v>
          </cell>
          <cell r="C3177" t="str">
            <v xml:space="preserve">SUCCEED (05-10) - TAIL LAMP - RH</v>
          </cell>
          <cell r="D3177" t="str">
            <v>SUCCEED-TLA-RH</v>
          </cell>
          <cell r="E3177" t="str">
            <v>TY27-0202</v>
          </cell>
          <cell r="G3177" t="str">
            <v>TOYOTA</v>
          </cell>
          <cell r="H3177" t="str">
            <v xml:space="preserve">ANCHUI TINCAI SILK CO. LTD</v>
          </cell>
          <cell r="I3177" t="str">
            <v xml:space="preserve">TAIL LAMP</v>
          </cell>
          <cell r="J3177" t="str">
            <v xml:space="preserve">TAIL LAMP</v>
          </cell>
          <cell r="K3177">
            <v>45</v>
          </cell>
          <cell r="L3177">
            <v>1155.1300000000001</v>
          </cell>
          <cell r="M3177">
            <v>1700</v>
          </cell>
        </row>
        <row r="3178">
          <cell r="A3178">
            <v>10337</v>
          </cell>
          <cell r="B3178">
            <v>10337</v>
          </cell>
          <cell r="C3178" t="str">
            <v xml:space="preserve">SUCCEED (05-10) - TAIL LENS - LH</v>
          </cell>
          <cell r="D3178" t="str">
            <v>SUCCEED-TLS-LH</v>
          </cell>
          <cell r="E3178" t="str">
            <v>TY27-0202-00</v>
          </cell>
          <cell r="G3178" t="str">
            <v>TOYOTA</v>
          </cell>
          <cell r="H3178" t="str">
            <v xml:space="preserve">ANCHUI TINCAI SILK CO. LTD</v>
          </cell>
          <cell r="I3178" t="str">
            <v>LENS</v>
          </cell>
          <cell r="J3178" t="str">
            <v>LENS</v>
          </cell>
          <cell r="K3178">
            <v>18</v>
          </cell>
          <cell r="L3178">
            <v>457.7</v>
          </cell>
          <cell r="M3178">
            <v>650</v>
          </cell>
        </row>
        <row r="3179">
          <cell r="A3179">
            <v>10336</v>
          </cell>
          <cell r="B3179">
            <v>10336</v>
          </cell>
          <cell r="C3179" t="str">
            <v xml:space="preserve">SUCCEED (05-10) - TAIL LENS - RH</v>
          </cell>
          <cell r="D3179" t="str">
            <v>SUCCEED-TLS-RH</v>
          </cell>
          <cell r="E3179" t="str">
            <v>TY27-0202-00</v>
          </cell>
          <cell r="G3179" t="str">
            <v>TOYOTA</v>
          </cell>
          <cell r="H3179" t="str">
            <v xml:space="preserve">ANCHUI TINCAI SILK CO. LTD</v>
          </cell>
          <cell r="I3179" t="str">
            <v>LENS</v>
          </cell>
          <cell r="J3179" t="str">
            <v>LENS</v>
          </cell>
          <cell r="K3179">
            <v>18</v>
          </cell>
          <cell r="L3179">
            <v>457.7</v>
          </cell>
          <cell r="M3179">
            <v>650</v>
          </cell>
        </row>
        <row r="3180">
          <cell r="A3180">
            <v>12273</v>
          </cell>
          <cell r="B3180" t="e">
            <v>#N/A</v>
          </cell>
          <cell r="C3180" t="str">
            <v xml:space="preserve">SUCCEED (05-10) - TAIL LENS (BROKEN) - LH</v>
          </cell>
          <cell r="D3180" t="str">
            <v>SUCCEED-TLS-LH</v>
          </cell>
          <cell r="E3180" t="str">
            <v>00-TY27-0202</v>
          </cell>
          <cell r="G3180" t="str">
            <v>TOYOTA</v>
          </cell>
          <cell r="H3180" t="str">
            <v xml:space="preserve">ANCHUI TINCAI SILK CO. LTD</v>
          </cell>
          <cell r="I3180" t="str">
            <v>LENS</v>
          </cell>
          <cell r="J3180" t="str">
            <v>LENS</v>
          </cell>
          <cell r="K3180">
            <v>2.42</v>
          </cell>
          <cell r="L3180">
            <v>361</v>
          </cell>
          <cell r="M3180">
            <v>560</v>
          </cell>
        </row>
        <row r="3181">
          <cell r="A3181">
            <v>12272</v>
          </cell>
          <cell r="B3181" t="e">
            <v>#N/A</v>
          </cell>
          <cell r="C3181" t="str">
            <v xml:space="preserve">SUCCEED (05-10) - TAIL LENS (BROKEN) - RH</v>
          </cell>
          <cell r="D3181" t="str">
            <v>SUCCEED-TLS-RH</v>
          </cell>
          <cell r="E3181" t="str">
            <v>00-TY27-0202</v>
          </cell>
          <cell r="G3181" t="str">
            <v>TOYOTA</v>
          </cell>
          <cell r="H3181" t="str">
            <v xml:space="preserve">ANCHUI TINCAI SILK CO. LTD</v>
          </cell>
          <cell r="I3181" t="str">
            <v>LENS</v>
          </cell>
          <cell r="J3181" t="str">
            <v>LENS</v>
          </cell>
          <cell r="K3181">
            <v>2.42</v>
          </cell>
          <cell r="L3181">
            <v>361</v>
          </cell>
          <cell r="M3181">
            <v>560</v>
          </cell>
        </row>
        <row r="3182">
          <cell r="A3182">
            <v>12916</v>
          </cell>
          <cell r="B3182" t="e">
            <v>#N/A</v>
          </cell>
          <cell r="C3182" t="str">
            <v xml:space="preserve">SUCCEED (05-10) (BROKEN)- GRILL</v>
          </cell>
          <cell r="D3182" t="str">
            <v>SUCCEED-GRL</v>
          </cell>
          <cell r="E3182" t="str">
            <v>TY27-0211</v>
          </cell>
          <cell r="G3182" t="str">
            <v>TOYOTA</v>
          </cell>
          <cell r="H3182" t="str">
            <v xml:space="preserve">ANCHUI TINCAI SILK CO. LTD</v>
          </cell>
          <cell r="I3182" t="str">
            <v>GRILL</v>
          </cell>
          <cell r="J3182" t="str">
            <v>GRILL</v>
          </cell>
          <cell r="K3182">
            <v>7.26</v>
          </cell>
          <cell r="L3182">
            <v>1084</v>
          </cell>
          <cell r="M3182">
            <v>1680</v>
          </cell>
        </row>
        <row r="3183">
          <cell r="A3183">
            <v>10338</v>
          </cell>
          <cell r="B3183">
            <v>10338</v>
          </cell>
          <cell r="C3183" t="str">
            <v xml:space="preserve">SUCCEED (05-10)- GRILL</v>
          </cell>
          <cell r="D3183" t="str">
            <v>SUCCEED-GRL</v>
          </cell>
          <cell r="E3183" t="str">
            <v>TY27-0211</v>
          </cell>
          <cell r="G3183" t="str">
            <v>TOYOTA</v>
          </cell>
          <cell r="H3183" t="str">
            <v xml:space="preserve">ANCHUI TINCAI SILK CO. LTD</v>
          </cell>
          <cell r="I3183" t="str">
            <v>GRILL</v>
          </cell>
          <cell r="J3183" t="str">
            <v>GRILL</v>
          </cell>
          <cell r="K3183">
            <v>45</v>
          </cell>
          <cell r="L3183">
            <v>1144.26</v>
          </cell>
          <cell r="M3183">
            <v>1700</v>
          </cell>
        </row>
        <row r="3184">
          <cell r="A3184">
            <v>11658</v>
          </cell>
          <cell r="B3184" t="e">
            <v>#N/A</v>
          </cell>
          <cell r="C3184" t="str">
            <v xml:space="preserve">TERCEL (94) - TAIL LAMP - LH</v>
          </cell>
          <cell r="D3184" t="str">
            <v>TERCEL/94-TLA-LH</v>
          </cell>
          <cell r="F3184" t="str">
            <v xml:space="preserve">TERCEL - 94</v>
          </cell>
          <cell r="G3184" t="str">
            <v>TOYOTA</v>
          </cell>
          <cell r="I3184" t="str">
            <v xml:space="preserve">TAIL LAMP</v>
          </cell>
          <cell r="J3184" t="str">
            <v xml:space="preserve">TAIL LAMP</v>
          </cell>
          <cell r="K3184">
            <v>0</v>
          </cell>
          <cell r="L3184">
            <v>0</v>
          </cell>
          <cell r="M3184">
            <v>2600</v>
          </cell>
        </row>
        <row r="3185">
          <cell r="A3185">
            <v>11657</v>
          </cell>
          <cell r="B3185" t="e">
            <v>#N/A</v>
          </cell>
          <cell r="C3185" t="str">
            <v xml:space="preserve">TERCEL (94) - TAIL LAMP - RH</v>
          </cell>
          <cell r="D3185" t="str">
            <v>TERCEL/94-TLA-RH</v>
          </cell>
          <cell r="F3185" t="str">
            <v xml:space="preserve">TERCEL - 94</v>
          </cell>
          <cell r="G3185" t="str">
            <v>TOYOTA</v>
          </cell>
          <cell r="I3185" t="str">
            <v xml:space="preserve">TAIL LAMP</v>
          </cell>
          <cell r="J3185" t="str">
            <v xml:space="preserve">TAIL LAMP</v>
          </cell>
          <cell r="K3185">
            <v>0</v>
          </cell>
          <cell r="L3185">
            <v>0</v>
          </cell>
          <cell r="M3185">
            <v>2600</v>
          </cell>
        </row>
        <row r="3186">
          <cell r="A3186">
            <v>12493</v>
          </cell>
          <cell r="B3186">
            <v>12493</v>
          </cell>
          <cell r="C3186" t="str">
            <v xml:space="preserve">TOWNACE 3SZ /XTD40 (08-11) - HEAD LAMP - LH</v>
          </cell>
          <cell r="D3186" t="str">
            <v>3SZ-HLA-LH</v>
          </cell>
          <cell r="E3186" t="str">
            <v>MZ01-NEW-C-10001</v>
          </cell>
          <cell r="F3186" t="str">
            <v xml:space="preserve">TOWNACE 3SZ (08-11)</v>
          </cell>
          <cell r="G3186" t="str">
            <v>TOYOTA</v>
          </cell>
          <cell r="H3186" t="str">
            <v xml:space="preserve">JIANGSU ZISUDE LAMPS TECHNOLOGY CO. LTD</v>
          </cell>
          <cell r="I3186" t="str">
            <v xml:space="preserve">HEAD LAMP</v>
          </cell>
          <cell r="J3186" t="str">
            <v xml:space="preserve">HEAD LAMP</v>
          </cell>
          <cell r="K3186">
            <v>132</v>
          </cell>
          <cell r="L3186">
            <v>3440</v>
          </cell>
          <cell r="M3186">
            <v>4000</v>
          </cell>
        </row>
        <row r="3187">
          <cell r="A3187">
            <v>12492</v>
          </cell>
          <cell r="B3187">
            <v>12492</v>
          </cell>
          <cell r="C3187" t="str">
            <v xml:space="preserve">TOWNACE 3SZ /XTD40 (08-11) - HEAD LAMP - RH</v>
          </cell>
          <cell r="D3187" t="str">
            <v>3SZ-HLA-RH</v>
          </cell>
          <cell r="E3187" t="str">
            <v>MZ01-NEW-C-10001</v>
          </cell>
          <cell r="F3187" t="str">
            <v xml:space="preserve">TOWNACE 3SZ (08-11)</v>
          </cell>
          <cell r="G3187" t="str">
            <v>TOYOTA</v>
          </cell>
          <cell r="H3187" t="str">
            <v xml:space="preserve">JIANGSU ZISUDE LAMPS TECHNOLOGY CO. LTD</v>
          </cell>
          <cell r="I3187" t="str">
            <v xml:space="preserve">HEAD LAMP</v>
          </cell>
          <cell r="J3187" t="str">
            <v xml:space="preserve">HEAD LAMP</v>
          </cell>
          <cell r="K3187">
            <v>132</v>
          </cell>
          <cell r="L3187">
            <v>3440</v>
          </cell>
          <cell r="M3187">
            <v>4000</v>
          </cell>
        </row>
        <row r="3188">
          <cell r="A3188">
            <v>11783</v>
          </cell>
          <cell r="B3188">
            <v>11783</v>
          </cell>
          <cell r="C3188" t="str">
            <v xml:space="preserve">TOWNACE 3SZ /XTD40 (08-11) - TAIL LAMP - LH</v>
          </cell>
          <cell r="D3188" t="str">
            <v>3SZ-TLA-LH</v>
          </cell>
          <cell r="E3188" t="str">
            <v>MZ01-NEW-C-10002</v>
          </cell>
          <cell r="F3188" t="str">
            <v xml:space="preserve">TOWNACE 3SZ (08-11)</v>
          </cell>
          <cell r="G3188" t="str">
            <v>TOYOTA</v>
          </cell>
          <cell r="H3188" t="str">
            <v xml:space="preserve">JIANGSU ZISUDE LAMPS TECHNOLOGY CO. LTD</v>
          </cell>
          <cell r="I3188" t="str">
            <v xml:space="preserve">TAIL LAMP</v>
          </cell>
          <cell r="J3188" t="str">
            <v xml:space="preserve">TAIL LAMP</v>
          </cell>
          <cell r="K3188">
            <v>55</v>
          </cell>
          <cell r="L3188">
            <v>1433</v>
          </cell>
          <cell r="M3188">
            <v>2000</v>
          </cell>
        </row>
        <row r="3189">
          <cell r="A3189">
            <v>11782</v>
          </cell>
          <cell r="B3189">
            <v>11782</v>
          </cell>
          <cell r="C3189" t="str">
            <v xml:space="preserve">TOWNACE 3SZ /XTD40 (08-11) - TAIL LAMP - RH</v>
          </cell>
          <cell r="D3189" t="str">
            <v>3SZ-TLA-RH</v>
          </cell>
          <cell r="E3189" t="str">
            <v>MZ01-NEW-C-10002</v>
          </cell>
          <cell r="F3189" t="str">
            <v xml:space="preserve">TOWNACE 3SZ (08-11)</v>
          </cell>
          <cell r="G3189" t="str">
            <v>TOYOTA</v>
          </cell>
          <cell r="H3189" t="str">
            <v xml:space="preserve">JIANGSU ZISUDE LAMPS TECHNOLOGY CO. LTD</v>
          </cell>
          <cell r="I3189" t="str">
            <v xml:space="preserve">TAIL LAMP</v>
          </cell>
          <cell r="J3189" t="str">
            <v xml:space="preserve">TAIL LAMP</v>
          </cell>
          <cell r="K3189">
            <v>55</v>
          </cell>
          <cell r="L3189">
            <v>1433</v>
          </cell>
          <cell r="M3189">
            <v>2000</v>
          </cell>
        </row>
        <row r="3190">
          <cell r="A3190">
            <v>12992</v>
          </cell>
          <cell r="B3190" t="e">
            <v>#N/A</v>
          </cell>
          <cell r="C3190" t="str">
            <v xml:space="preserve">TOWNACE 3SZ/XTD (08-11) (BROKEN)- LAMINATED FRONT WINDSCREEN</v>
          </cell>
          <cell r="D3190" t="str">
            <v>XTD40-LFW</v>
          </cell>
          <cell r="E3190" t="str">
            <v>TY0155-LFW</v>
          </cell>
          <cell r="F3190" t="str">
            <v xml:space="preserve">STARLET 3/5D (84-85)</v>
          </cell>
          <cell r="G3190" t="str">
            <v>TOYOTA</v>
          </cell>
          <cell r="H3190" t="str">
            <v xml:space="preserve">ZHEJIANG DAKE SAFETY GLASS CO.,LTD</v>
          </cell>
          <cell r="I3190" t="str">
            <v>AUTOGLASS</v>
          </cell>
          <cell r="J3190" t="str">
            <v>AUTOGLASS</v>
          </cell>
          <cell r="K3190">
            <v>15.33</v>
          </cell>
          <cell r="L3190">
            <v>2402.98</v>
          </cell>
          <cell r="M3190">
            <v>3720</v>
          </cell>
        </row>
        <row r="3191">
          <cell r="A3191">
            <v>10563</v>
          </cell>
          <cell r="B3191">
            <v>10563</v>
          </cell>
          <cell r="C3191" t="str">
            <v xml:space="preserve">TOWNACE CR55 - CORNER LAMP - LH</v>
          </cell>
          <cell r="D3191" t="str">
            <v>CR55-CLA-LH</v>
          </cell>
          <cell r="E3191" t="str">
            <v>TY26-0203</v>
          </cell>
          <cell r="G3191" t="str">
            <v>TOYOTA</v>
          </cell>
          <cell r="H3191" t="str">
            <v xml:space="preserve">ANCHUI TINCAI SILK CO. LTD</v>
          </cell>
          <cell r="I3191" t="str">
            <v xml:space="preserve">CORNER LAMP</v>
          </cell>
          <cell r="J3191" t="str">
            <v xml:space="preserve">CORNER LAMP</v>
          </cell>
          <cell r="K3191">
            <v>13</v>
          </cell>
          <cell r="L3191">
            <v>332</v>
          </cell>
          <cell r="M3191">
            <v>500</v>
          </cell>
        </row>
        <row r="3192">
          <cell r="A3192">
            <v>10562</v>
          </cell>
          <cell r="B3192">
            <v>10562</v>
          </cell>
          <cell r="C3192" t="str">
            <v xml:space="preserve">TOWNACE CR55 - CORNER LAMP - RH</v>
          </cell>
          <cell r="D3192" t="str">
            <v>CR55-CLA-RH</v>
          </cell>
          <cell r="E3192" t="str">
            <v>TY26-0203</v>
          </cell>
          <cell r="G3192" t="str">
            <v>TOYOTA</v>
          </cell>
          <cell r="H3192" t="str">
            <v xml:space="preserve">ANCHUI TINCAI SILK CO. LTD</v>
          </cell>
          <cell r="I3192" t="str">
            <v xml:space="preserve">CORNER LAMP</v>
          </cell>
          <cell r="J3192" t="str">
            <v xml:space="preserve">CORNER LAMP</v>
          </cell>
          <cell r="K3192">
            <v>13</v>
          </cell>
          <cell r="L3192">
            <v>332</v>
          </cell>
          <cell r="M3192">
            <v>500</v>
          </cell>
        </row>
        <row r="3193">
          <cell r="A3193">
            <v>12345</v>
          </cell>
          <cell r="B3193" t="e">
            <v>#N/A</v>
          </cell>
          <cell r="C3193" t="str">
            <v xml:space="preserve">TOWNACE CR55 - CORNER LAMP (BROKEN) - LH</v>
          </cell>
          <cell r="D3193" t="str">
            <v>CR55-CLA-LH</v>
          </cell>
          <cell r="E3193" t="str">
            <v>TY26-0203</v>
          </cell>
          <cell r="G3193" t="str">
            <v>TOYOTA</v>
          </cell>
          <cell r="H3193" t="str">
            <v xml:space="preserve">ANCHUI TINCAI SILK CO. LTD</v>
          </cell>
          <cell r="I3193" t="str">
            <v xml:space="preserve">CORNER LAMP</v>
          </cell>
          <cell r="J3193" t="str">
            <v xml:space="preserve">CORNER LAMP</v>
          </cell>
          <cell r="K3193">
            <v>1.64</v>
          </cell>
          <cell r="L3193">
            <v>245</v>
          </cell>
          <cell r="M3193">
            <v>380</v>
          </cell>
        </row>
        <row r="3194">
          <cell r="A3194">
            <v>12344</v>
          </cell>
          <cell r="B3194" t="e">
            <v>#N/A</v>
          </cell>
          <cell r="C3194" t="str">
            <v xml:space="preserve">TOWNACE CR55 - CORNER LAMP (BROKEN) - RH</v>
          </cell>
          <cell r="D3194" t="str">
            <v>CR55-CLA-RH</v>
          </cell>
          <cell r="E3194" t="str">
            <v>TY26-0203</v>
          </cell>
          <cell r="G3194" t="str">
            <v>TOYOTA</v>
          </cell>
          <cell r="H3194" t="str">
            <v xml:space="preserve">ANCHUI TINCAI SILK CO. LTD</v>
          </cell>
          <cell r="I3194" t="str">
            <v xml:space="preserve">CORNER LAMP</v>
          </cell>
          <cell r="J3194" t="str">
            <v xml:space="preserve">CORNER LAMP</v>
          </cell>
          <cell r="K3194">
            <v>1.64</v>
          </cell>
          <cell r="L3194">
            <v>245</v>
          </cell>
          <cell r="M3194">
            <v>380</v>
          </cell>
        </row>
        <row r="3195">
          <cell r="A3195">
            <v>10564</v>
          </cell>
          <cell r="B3195">
            <v>10564</v>
          </cell>
          <cell r="C3195" t="str">
            <v xml:space="preserve">TOWNACE CR55 - FRONT GRILL</v>
          </cell>
          <cell r="D3195" t="str">
            <v>CR55-GRL</v>
          </cell>
          <cell r="E3195" t="str">
            <v>TY26-0211</v>
          </cell>
          <cell r="G3195" t="str">
            <v>TOYOTA</v>
          </cell>
          <cell r="H3195" t="str">
            <v xml:space="preserve">ANCHUI TINCAI SILK CO. LTD</v>
          </cell>
          <cell r="I3195" t="str">
            <v>GRILL</v>
          </cell>
          <cell r="J3195" t="str">
            <v>GRILL</v>
          </cell>
          <cell r="K3195">
            <v>45</v>
          </cell>
          <cell r="L3195">
            <v>1148</v>
          </cell>
          <cell r="M3195">
            <v>1720</v>
          </cell>
        </row>
        <row r="3196">
          <cell r="A3196">
            <v>10561</v>
          </cell>
          <cell r="B3196">
            <v>10561</v>
          </cell>
          <cell r="C3196" t="str">
            <v xml:space="preserve">TOWNACE CR55 - LIGHT CASE - LH</v>
          </cell>
          <cell r="D3196" t="str">
            <v>CR55-LCS-LH</v>
          </cell>
          <cell r="E3196" t="str">
            <v>TY26-0201-2</v>
          </cell>
          <cell r="G3196" t="str">
            <v>TOYOTA</v>
          </cell>
          <cell r="H3196" t="str">
            <v xml:space="preserve">ANCHUI TINCAI SILK CO. LTD</v>
          </cell>
          <cell r="I3196" t="str">
            <v>GRILL</v>
          </cell>
          <cell r="J3196" t="str">
            <v>GRILL</v>
          </cell>
          <cell r="K3196">
            <v>15</v>
          </cell>
          <cell r="L3196">
            <v>383</v>
          </cell>
          <cell r="M3196">
            <v>570</v>
          </cell>
        </row>
        <row r="3197">
          <cell r="A3197">
            <v>10560</v>
          </cell>
          <cell r="B3197">
            <v>10560</v>
          </cell>
          <cell r="C3197" t="str">
            <v xml:space="preserve">TOWNACE CR55 - LIGHT CASE - RH</v>
          </cell>
          <cell r="D3197" t="str">
            <v>CR55-LCS-RH</v>
          </cell>
          <cell r="E3197" t="str">
            <v>TY26-0201-2</v>
          </cell>
          <cell r="G3197" t="str">
            <v>TOYOTA</v>
          </cell>
          <cell r="H3197" t="str">
            <v xml:space="preserve">ANCHUI TINCAI SILK CO. LTD</v>
          </cell>
          <cell r="I3197" t="str">
            <v>GRILL</v>
          </cell>
          <cell r="J3197" t="str">
            <v>GRILL</v>
          </cell>
          <cell r="K3197">
            <v>15</v>
          </cell>
          <cell r="L3197">
            <v>383</v>
          </cell>
          <cell r="M3197">
            <v>570</v>
          </cell>
        </row>
        <row r="3198">
          <cell r="A3198">
            <v>11963</v>
          </cell>
          <cell r="B3198">
            <v>11963</v>
          </cell>
          <cell r="C3198" t="str">
            <v xml:space="preserve">TOWNACE CR55 /  LITACE (96-03) -  REAR HEATED WINDSCREEN</v>
          </cell>
          <cell r="D3198" t="str">
            <v xml:space="preserve">YR40 RW/X</v>
          </cell>
          <cell r="E3198" t="str">
            <v xml:space="preserve">110068-1 RW</v>
          </cell>
          <cell r="F3198" t="str">
            <v xml:space="preserve">TOWNACE CR55 / NOAH CR40 (96-03)</v>
          </cell>
          <cell r="G3198" t="str">
            <v>TOYOTA</v>
          </cell>
          <cell r="H3198" t="str">
            <v xml:space="preserve">ZHEJIANG DAKE SAFETY GLASS CO.,LTD</v>
          </cell>
          <cell r="I3198" t="str">
            <v>AUTOGLASS</v>
          </cell>
          <cell r="J3198" t="str">
            <v>AUTOGLASS</v>
          </cell>
          <cell r="K3198">
            <v>9.3699999999999992</v>
          </cell>
          <cell r="L3198">
            <v>1</v>
          </cell>
          <cell r="M3198">
            <v>1900</v>
          </cell>
        </row>
        <row r="3199">
          <cell r="A3199">
            <v>13445</v>
          </cell>
          <cell r="B3199">
            <v>13445</v>
          </cell>
          <cell r="C3199" t="str">
            <v xml:space="preserve">TOWNACE CR55 / NOAH CR40 / LITACE (96-03) - FRONT DOOR GLASS - LH</v>
          </cell>
          <cell r="D3199" t="str">
            <v xml:space="preserve">YR40 FD/LH</v>
          </cell>
          <cell r="E3199" t="str">
            <v xml:space="preserve">110068 FD</v>
          </cell>
          <cell r="F3199" t="str">
            <v xml:space="preserve">TOWNACE CR55 / NOAH CR40 / LITACE (96-03)</v>
          </cell>
          <cell r="G3199" t="str">
            <v>TOYOTA</v>
          </cell>
          <cell r="H3199" t="str">
            <v xml:space="preserve">ZHEJIANG DAKE SAFETY GLASS CO.,LTD</v>
          </cell>
          <cell r="I3199" t="str">
            <v>AUTOGLASS</v>
          </cell>
          <cell r="J3199" t="str">
            <v>AUTOGLASS</v>
          </cell>
          <cell r="K3199">
            <v>3.39</v>
          </cell>
          <cell r="L3199">
            <v>526.29999999999995</v>
          </cell>
          <cell r="M3199">
            <v>700</v>
          </cell>
        </row>
        <row r="3200">
          <cell r="A3200">
            <v>13446</v>
          </cell>
          <cell r="B3200">
            <v>13446</v>
          </cell>
          <cell r="C3200" t="str">
            <v xml:space="preserve">TOWNACE CR55 / NOAH CR40 / LITACE (96-03) - FRONT DOOR GLASS - RH</v>
          </cell>
          <cell r="D3200" t="str">
            <v xml:space="preserve">YR40 FD/RH</v>
          </cell>
          <cell r="E3200" t="str">
            <v xml:space="preserve">110068 FD</v>
          </cell>
          <cell r="F3200" t="str">
            <v xml:space="preserve">TOWNACE CR55 / NOAH CR40 / LITACE (96-03)</v>
          </cell>
          <cell r="G3200" t="str">
            <v>TOYOTA</v>
          </cell>
          <cell r="H3200" t="str">
            <v xml:space="preserve">ZHEJIANG DAKE SAFETY GLASS CO.,LTD</v>
          </cell>
          <cell r="I3200" t="str">
            <v>AUTOGLASS</v>
          </cell>
          <cell r="J3200" t="str">
            <v>AUTOGLASS</v>
          </cell>
          <cell r="K3200">
            <v>3.32</v>
          </cell>
          <cell r="L3200">
            <v>515.42999999999995</v>
          </cell>
          <cell r="M3200">
            <v>700</v>
          </cell>
        </row>
        <row r="3201">
          <cell r="A3201">
            <v>13716</v>
          </cell>
          <cell r="B3201">
            <v>13716</v>
          </cell>
          <cell r="C3201" t="str">
            <v xml:space="preserve">TOWNACE CR55 / NOAH CR40 / LITACE (96-03) - REAR DOOR GLASS - LH</v>
          </cell>
          <cell r="D3201" t="str">
            <v xml:space="preserve">YR40 RD/LH</v>
          </cell>
          <cell r="G3201" t="str">
            <v>TOYOTA</v>
          </cell>
          <cell r="I3201" t="str">
            <v>AUTOGLASS</v>
          </cell>
          <cell r="J3201" t="str">
            <v>AUTOGLASS</v>
          </cell>
          <cell r="K3201">
            <v>19.63</v>
          </cell>
          <cell r="L3201">
            <v>600</v>
          </cell>
          <cell r="M3201">
            <v>700</v>
          </cell>
        </row>
        <row r="3202">
          <cell r="A3202">
            <v>13448</v>
          </cell>
          <cell r="B3202">
            <v>13448</v>
          </cell>
          <cell r="C3202" t="str">
            <v xml:space="preserve">TOWNACE CR55 / NOAH CR40 / LITACE (96-03) - REAR DOOR GLASS - RH</v>
          </cell>
          <cell r="D3202" t="str">
            <v xml:space="preserve">YR40 RD/RH</v>
          </cell>
          <cell r="E3202" t="str">
            <v xml:space="preserve">110068 RD</v>
          </cell>
          <cell r="F3202" t="str">
            <v xml:space="preserve">TOWNACE CR55 / NOAH CR40 / LITACE (96-03)</v>
          </cell>
          <cell r="G3202" t="str">
            <v>TOYOTA</v>
          </cell>
          <cell r="H3202" t="str">
            <v xml:space="preserve">ZHEJIANG DAKE SAFETY GLASS CO.,LTD</v>
          </cell>
          <cell r="I3202" t="str">
            <v>AUTOGLASS</v>
          </cell>
          <cell r="J3202" t="str">
            <v>AUTOGLASS</v>
          </cell>
          <cell r="K3202">
            <v>3.61</v>
          </cell>
          <cell r="L3202">
            <v>560.45000000000005</v>
          </cell>
          <cell r="M3202">
            <v>700</v>
          </cell>
        </row>
        <row r="3203">
          <cell r="A3203">
            <v>13450</v>
          </cell>
          <cell r="B3203">
            <v>13450</v>
          </cell>
          <cell r="C3203" t="str">
            <v xml:space="preserve">TOWNACE CR55 / NOAH CR40 / LITACE (96-03) - SIDE FIX GLASS - LH</v>
          </cell>
          <cell r="D3203" t="str">
            <v xml:space="preserve">YR40 SR/LH</v>
          </cell>
          <cell r="E3203" t="str">
            <v xml:space="preserve">110068 SR</v>
          </cell>
          <cell r="F3203" t="str">
            <v xml:space="preserve">TOWNACE CR55 / NOAH CR40 / LITACE (96-03)</v>
          </cell>
          <cell r="G3203" t="str">
            <v>TOYOTA</v>
          </cell>
          <cell r="H3203" t="str">
            <v xml:space="preserve">ZHEJIANG DAKE SAFETY GLASS CO.,LTD</v>
          </cell>
          <cell r="I3203" t="str">
            <v>AUTOGLASS</v>
          </cell>
          <cell r="J3203" t="str">
            <v>AUTOGLASS</v>
          </cell>
          <cell r="K3203">
            <v>3.48</v>
          </cell>
          <cell r="L3203">
            <v>540.27</v>
          </cell>
          <cell r="M3203">
            <v>700</v>
          </cell>
        </row>
        <row r="3204">
          <cell r="A3204">
            <v>13451</v>
          </cell>
          <cell r="B3204">
            <v>13451</v>
          </cell>
          <cell r="C3204" t="str">
            <v xml:space="preserve">TOWNACE CR55 / NOAH CR40 / LITACE (96-03) - SIDE FIX GLASS - RH</v>
          </cell>
          <cell r="D3204" t="str">
            <v xml:space="preserve">YR40 SR/RH</v>
          </cell>
          <cell r="E3204" t="str">
            <v xml:space="preserve">110068 SR</v>
          </cell>
          <cell r="F3204" t="str">
            <v xml:space="preserve">TOWNACE CR55 / NOAH CR40 / LITACE (96-03)</v>
          </cell>
          <cell r="G3204" t="str">
            <v>TOYOTA</v>
          </cell>
          <cell r="H3204" t="str">
            <v xml:space="preserve">ZHEJIANG DAKE SAFETY GLASS CO.,LTD</v>
          </cell>
          <cell r="I3204" t="str">
            <v>AUTOGLASS</v>
          </cell>
          <cell r="J3204" t="str">
            <v>AUTOGLASS</v>
          </cell>
          <cell r="K3204">
            <v>2.31</v>
          </cell>
          <cell r="L3204">
            <v>358.63</v>
          </cell>
          <cell r="M3204">
            <v>500</v>
          </cell>
        </row>
        <row r="3205">
          <cell r="A3205">
            <v>12509</v>
          </cell>
          <cell r="B3205" t="e">
            <v>#N/A</v>
          </cell>
          <cell r="C3205" t="str">
            <v xml:space="preserve">TOWNACE CR55 / NOAH CR40/YR40 / LITE-ACE (96-03) - LAMINATED FRONT WINDSCREEN (BROKEN)</v>
          </cell>
          <cell r="D3205" t="str">
            <v xml:space="preserve">YR40 LFW/X/B</v>
          </cell>
          <cell r="E3205" t="str">
            <v xml:space="preserve">110068 LFW</v>
          </cell>
          <cell r="F3205" t="str">
            <v xml:space="preserve">TOWNACE CR55 / NOAH CR40 (96-03)</v>
          </cell>
          <cell r="G3205" t="str">
            <v>TOYOTA</v>
          </cell>
          <cell r="H3205" t="str">
            <v xml:space="preserve">ZHEJIANG DAKE SAFETY GLASS CO.,LTD</v>
          </cell>
          <cell r="I3205" t="str">
            <v>AUTOGLASS</v>
          </cell>
          <cell r="J3205" t="str">
            <v>AUTOGLASS</v>
          </cell>
          <cell r="K3205">
            <v>19.37</v>
          </cell>
          <cell r="L3205">
            <v>3331</v>
          </cell>
          <cell r="M3205">
            <v>5160</v>
          </cell>
        </row>
        <row r="3206">
          <cell r="A3206">
            <v>13494</v>
          </cell>
          <cell r="B3206">
            <v>13494</v>
          </cell>
          <cell r="C3206" t="str">
            <v xml:space="preserve">TOY DYNA ?/HINO DUTRO WIDE CAB RU95 (00-) - LAMINATED FRONT WINDSCREEN</v>
          </cell>
          <cell r="D3206" t="str">
            <v xml:space="preserve">RU86 LFW</v>
          </cell>
          <cell r="E3206" t="str">
            <v>1840*775</v>
          </cell>
          <cell r="F3206" t="str">
            <v xml:space="preserve">DYNA (95-97)</v>
          </cell>
          <cell r="G3206" t="str">
            <v>TOYOTA</v>
          </cell>
          <cell r="H3206" t="str">
            <v xml:space="preserve">ZHEJIANG DAKE SAFETY GLASS CO.,LTD</v>
          </cell>
          <cell r="I3206" t="str">
            <v>AUTOGLASS</v>
          </cell>
          <cell r="J3206" t="str">
            <v>AUTOGLASS</v>
          </cell>
          <cell r="K3206">
            <v>19.55</v>
          </cell>
          <cell r="L3206">
            <v>3503.36</v>
          </cell>
          <cell r="M3206">
            <v>4600</v>
          </cell>
        </row>
        <row r="3207">
          <cell r="A3207">
            <v>11946</v>
          </cell>
          <cell r="B3207">
            <v>11946</v>
          </cell>
          <cell r="C3207" t="str">
            <v xml:space="preserve">TOY HIACE/QUANTUM VAN KDH202/LH202/RR10 (05-) - LAMINATED FRONT WINDSCREEN</v>
          </cell>
          <cell r="D3207" t="str">
            <v xml:space="preserve">RH200 LFW/X</v>
          </cell>
          <cell r="E3207" t="str">
            <v>1478*787</v>
          </cell>
          <cell r="F3207" t="str">
            <v xml:space="preserve">HIACE VAN RH200 STANDARD CAB - (05 -08)</v>
          </cell>
          <cell r="G3207" t="str">
            <v>TOYOTA</v>
          </cell>
          <cell r="H3207" t="str">
            <v xml:space="preserve">BSG AUTO GLASS CO. LTD</v>
          </cell>
          <cell r="I3207" t="str">
            <v>AUTOGLASS</v>
          </cell>
          <cell r="J3207" t="str">
            <v>AUTOGLASS</v>
          </cell>
          <cell r="K3207">
            <v>13.92</v>
          </cell>
          <cell r="L3207">
            <v>2494.46</v>
          </cell>
          <cell r="M3207">
            <v>3200</v>
          </cell>
        </row>
        <row r="3208">
          <cell r="A3208">
            <v>13987</v>
          </cell>
          <cell r="B3208">
            <v>13987</v>
          </cell>
          <cell r="C3208" t="str">
            <v xml:space="preserve">TOY HILUX/SURF/4 RUNNER JEEP, 95-04 (LN166,ZN10,ZN20,ZN180/ZN185) - LAMINATED FRONT WINDSCREEN</v>
          </cell>
          <cell r="D3208" t="str">
            <v xml:space="preserve">ZN10 LFW/X</v>
          </cell>
          <cell r="E3208" t="str">
            <v>1378*704</v>
          </cell>
          <cell r="F3208" t="str">
            <v xml:space="preserve">TOYOTA HILUX SURF/4RUNNER 5D SUV 95-</v>
          </cell>
          <cell r="G3208" t="str">
            <v>TOYOTA</v>
          </cell>
          <cell r="H3208" t="str">
            <v xml:space="preserve">XINYI AUTOMOBILE GLASS (SHENZHEN) CO. LTD</v>
          </cell>
          <cell r="I3208" t="str">
            <v>AUTOGLASS</v>
          </cell>
          <cell r="J3208" t="str">
            <v>AUTOGLASS</v>
          </cell>
          <cell r="K3208">
            <v>12.4</v>
          </cell>
          <cell r="L3208">
            <v>2222.08</v>
          </cell>
          <cell r="M3208">
            <v>2900</v>
          </cell>
        </row>
        <row r="3209">
          <cell r="A3209">
            <v>13992</v>
          </cell>
          <cell r="B3209">
            <v>13992</v>
          </cell>
          <cell r="C3209" t="str">
            <v xml:space="preserve">TOY KLUGER/ HIGHLANDER UTILITY (01-) - LAMINATED FRONT WINDSCREEN</v>
          </cell>
          <cell r="D3209" t="str">
            <v xml:space="preserve">MU10-1 LFW/X</v>
          </cell>
          <cell r="E3209" t="str">
            <v>1523*844</v>
          </cell>
          <cell r="F3209" t="str">
            <v xml:space="preserve">TOYOTA KLUGER 01-</v>
          </cell>
          <cell r="G3209" t="str">
            <v>TOYOTA</v>
          </cell>
          <cell r="H3209" t="str">
            <v xml:space="preserve">XINYI AUTOMOBILE GLASS (SHENZHEN) CO. LTD</v>
          </cell>
          <cell r="I3209" t="str">
            <v>AUTOGLASS</v>
          </cell>
          <cell r="J3209" t="str">
            <v>AUTOGLASS</v>
          </cell>
          <cell r="K3209">
            <v>16.77</v>
          </cell>
          <cell r="L3209">
            <v>3005.18</v>
          </cell>
          <cell r="M3209">
            <v>3900</v>
          </cell>
        </row>
        <row r="3210">
          <cell r="A3210">
            <v>13931</v>
          </cell>
          <cell r="B3210">
            <v>13931</v>
          </cell>
          <cell r="C3210" t="str">
            <v xml:space="preserve">TOY RACTIS/VERSO_S 5D MPV (10-) - REAR WINDSCREEN</v>
          </cell>
          <cell r="D3210" t="str">
            <v xml:space="preserve">TY-CP30 RW/H/X</v>
          </cell>
          <cell r="E3210" t="str">
            <v>1349*484</v>
          </cell>
          <cell r="F3210" t="str">
            <v xml:space="preserve">TOYOTA RACTIS 10-</v>
          </cell>
          <cell r="G3210" t="str">
            <v>TOYOTA</v>
          </cell>
          <cell r="H3210" t="str">
            <v xml:space="preserve">XINYI AUTOMOBILE GLASS (SHENZHEN) CO. LTD</v>
          </cell>
          <cell r="I3210" t="str">
            <v>AUTOGLASS</v>
          </cell>
          <cell r="J3210" t="str">
            <v>AUTOGLASS</v>
          </cell>
          <cell r="K3210">
            <v>12</v>
          </cell>
          <cell r="L3210">
            <v>2150.4</v>
          </cell>
          <cell r="M3210">
            <v>2800</v>
          </cell>
        </row>
        <row r="3211">
          <cell r="A3211">
            <v>10294</v>
          </cell>
          <cell r="B3211">
            <v>10294</v>
          </cell>
          <cell r="C3211" t="str">
            <v xml:space="preserve">TOYOTA - REAR BUMPER REFLECTORS (ROUND RED)</v>
          </cell>
          <cell r="D3211" t="str">
            <v xml:space="preserve">TOYOTA - RBR</v>
          </cell>
          <cell r="E3211" t="str">
            <v>TY01-3205</v>
          </cell>
          <cell r="G3211" t="str">
            <v>TOYOTA</v>
          </cell>
          <cell r="H3211" t="str">
            <v xml:space="preserve">ANCHUI TINCAI SILK CO. LTD</v>
          </cell>
          <cell r="I3211" t="str">
            <v>REFLECTORS</v>
          </cell>
          <cell r="J3211" t="str">
            <v>REFLECTORS</v>
          </cell>
          <cell r="K3211">
            <v>0.65</v>
          </cell>
          <cell r="L3211">
            <v>102</v>
          </cell>
          <cell r="M3211">
            <v>160</v>
          </cell>
        </row>
        <row r="3212">
          <cell r="A3212">
            <v>11380</v>
          </cell>
          <cell r="B3212">
            <v>11380</v>
          </cell>
          <cell r="C3212" t="str">
            <v xml:space="preserve">TOYOTA - SIDE LAMP (CLEAR)</v>
          </cell>
          <cell r="D3212" t="str">
            <v>TOYOTA-SLAC</v>
          </cell>
          <cell r="E3212" t="str">
            <v>TY01-1706</v>
          </cell>
          <cell r="G3212" t="str">
            <v>TOYOTA</v>
          </cell>
          <cell r="H3212" t="str">
            <v xml:space="preserve">ANCHUI TINCAI SILK CO. LTD</v>
          </cell>
          <cell r="I3212" t="str">
            <v xml:space="preserve">SIDE LAMPS &amp; LOGO</v>
          </cell>
          <cell r="J3212" t="str">
            <v xml:space="preserve">SIDE LAMPS &amp; LOGO</v>
          </cell>
          <cell r="K3212">
            <v>3</v>
          </cell>
          <cell r="L3212">
            <v>69.75</v>
          </cell>
          <cell r="M3212">
            <v>110</v>
          </cell>
        </row>
        <row r="3213">
          <cell r="A3213">
            <v>10235</v>
          </cell>
          <cell r="B3213">
            <v>10235</v>
          </cell>
          <cell r="C3213" t="str">
            <v xml:space="preserve">TOYOTA - SIDE LAMP (ORANGE)</v>
          </cell>
          <cell r="D3213" t="str">
            <v>TOYOTA-SLAO</v>
          </cell>
          <cell r="E3213" t="str">
            <v>TY01-1606</v>
          </cell>
          <cell r="G3213" t="str">
            <v>TOYOTA</v>
          </cell>
          <cell r="H3213" t="str">
            <v xml:space="preserve">ANCHUI TINCAI SILK CO. LTD</v>
          </cell>
          <cell r="I3213" t="str">
            <v xml:space="preserve">SIDE LAMPS &amp; LOGO</v>
          </cell>
          <cell r="J3213" t="str">
            <v xml:space="preserve">SIDE LAMPS &amp; LOGO</v>
          </cell>
          <cell r="K3213">
            <v>3</v>
          </cell>
          <cell r="L3213">
            <v>70</v>
          </cell>
          <cell r="M3213">
            <v>110</v>
          </cell>
        </row>
        <row r="3214">
          <cell r="A3214">
            <v>12023</v>
          </cell>
          <cell r="B3214">
            <v>12023</v>
          </cell>
          <cell r="C3214" t="str">
            <v xml:space="preserve">TOYOTA /BELTA 4D SEDAN (06-) - REAR HEATED WINDSCREEN</v>
          </cell>
          <cell r="D3214" t="str">
            <v>LK30-RW/H/X</v>
          </cell>
          <cell r="E3214" t="str">
            <v>TY0188-RW</v>
          </cell>
          <cell r="F3214" t="str">
            <v xml:space="preserve">TOYOTA /BELTA 4D SEDAN (06-)</v>
          </cell>
          <cell r="G3214" t="str">
            <v>TOYOTA</v>
          </cell>
          <cell r="H3214" t="str">
            <v xml:space="preserve">NANJING YUNHAI AUTOMOBILE GLASS &amp; EQUIPMENT MANUFACTURING CO., LTD</v>
          </cell>
          <cell r="I3214" t="str">
            <v>AUTOGLASS</v>
          </cell>
          <cell r="J3214" t="str">
            <v>AUTOGLASS</v>
          </cell>
          <cell r="K3214">
            <v>11.94</v>
          </cell>
          <cell r="L3214">
            <v>1901.59</v>
          </cell>
          <cell r="M3214">
            <v>2400</v>
          </cell>
        </row>
        <row r="3215">
          <cell r="A3215">
            <v>12910</v>
          </cell>
          <cell r="B3215">
            <v>12910</v>
          </cell>
          <cell r="C3215" t="str">
            <v xml:space="preserve">TOYOTA ALLION PREMIO 4D SEDAN (03-) - REAR WINDSCREEN</v>
          </cell>
          <cell r="D3215" t="str">
            <v xml:space="preserve">ZZT240-1 RW/H/X</v>
          </cell>
          <cell r="E3215" t="str">
            <v>1278*850</v>
          </cell>
          <cell r="F3215" t="str">
            <v xml:space="preserve">ALLION / PREMIO NZT240 (01-06)</v>
          </cell>
          <cell r="G3215" t="str">
            <v>TOYOTA</v>
          </cell>
          <cell r="H3215" t="str">
            <v xml:space="preserve">XINYI AUTOMOBILE GLASS (SHENZHEN) CO. LTD</v>
          </cell>
          <cell r="I3215" t="str">
            <v>AUTOGLASS</v>
          </cell>
          <cell r="J3215" t="str">
            <v>AUTOGLASS</v>
          </cell>
          <cell r="K3215">
            <v>15.81</v>
          </cell>
          <cell r="L3215">
            <v>2833.15</v>
          </cell>
          <cell r="M3215">
            <v>3700</v>
          </cell>
        </row>
        <row r="3216">
          <cell r="A3216">
            <v>11978</v>
          </cell>
          <cell r="B3216">
            <v>11978</v>
          </cell>
          <cell r="C3216" t="str">
            <v xml:space="preserve">TOYOTA ALLION/PREMIO NZT240 (01-06) - LAMINATED FRONT WINDSCREEN</v>
          </cell>
          <cell r="D3216" t="str">
            <v>ZZT240-LFW/X</v>
          </cell>
          <cell r="E3216" t="str">
            <v>TY0191-LFW</v>
          </cell>
          <cell r="F3216" t="str">
            <v xml:space="preserve">TOYOTA ALLION / PREMIO NZT240 (01-06)</v>
          </cell>
          <cell r="G3216" t="str">
            <v>TOYOTA</v>
          </cell>
          <cell r="H3216" t="str">
            <v xml:space="preserve">BSG AUTO GLASS  CO. LTD</v>
          </cell>
          <cell r="I3216" t="str">
            <v>AUTOGLASS</v>
          </cell>
          <cell r="J3216" t="str">
            <v>AUTOGLASS</v>
          </cell>
          <cell r="K3216">
            <v>15.99</v>
          </cell>
          <cell r="L3216">
            <v>2494</v>
          </cell>
          <cell r="M3216">
            <v>3300</v>
          </cell>
        </row>
        <row r="3217">
          <cell r="A3217">
            <v>12796</v>
          </cell>
          <cell r="B3217">
            <v>12796</v>
          </cell>
          <cell r="C3217" t="str">
            <v xml:space="preserve">TOYOTA ALPHARD II RC30 MPV (08-) - LAMINATED FRONT WINDSCREEN (LHD)</v>
          </cell>
          <cell r="D3217" t="str">
            <v>GGH20-LH-LFW/X</v>
          </cell>
          <cell r="E3217" t="str">
            <v xml:space="preserve">110859 LFW</v>
          </cell>
          <cell r="F3217" t="str">
            <v xml:space="preserve">ALPHARD II RC30 MPR (08-)</v>
          </cell>
          <cell r="G3217" t="str">
            <v>TOYOTA</v>
          </cell>
          <cell r="H3217" t="str">
            <v xml:space="preserve">ZHEJIANG DAKE SAFETY GLASS CO.,LTD</v>
          </cell>
          <cell r="I3217" t="str">
            <v>AUTOGLASS</v>
          </cell>
          <cell r="J3217" t="str">
            <v>AUTOGLASS</v>
          </cell>
          <cell r="K3217">
            <v>23.93</v>
          </cell>
          <cell r="L3217">
            <v>3788</v>
          </cell>
          <cell r="M3217">
            <v>4800</v>
          </cell>
        </row>
        <row r="3218">
          <cell r="A3218">
            <v>12959</v>
          </cell>
          <cell r="B3218" t="e">
            <v>#N/A</v>
          </cell>
          <cell r="C3218" t="str">
            <v xml:space="preserve">TOYOTA ALPHARD II RC30 MPV (08-)(BROKEN)</v>
          </cell>
          <cell r="D3218" t="str">
            <v>GGH20-LFW/X</v>
          </cell>
          <cell r="E3218" t="str">
            <v xml:space="preserve">110859 LFW</v>
          </cell>
          <cell r="F3218" t="str">
            <v xml:space="preserve">ALPHARD II RC30 MPR (08-)</v>
          </cell>
          <cell r="G3218" t="str">
            <v>TOYOTA</v>
          </cell>
          <cell r="H3218" t="str">
            <v xml:space="preserve">ZHEJIANG DAKE SAFETY GLASS CO.,LTD</v>
          </cell>
          <cell r="I3218" t="str">
            <v>AUTOGLASS</v>
          </cell>
          <cell r="J3218" t="str">
            <v>AUTOGLASS</v>
          </cell>
          <cell r="K3218">
            <v>23.93</v>
          </cell>
          <cell r="L3218">
            <v>3640</v>
          </cell>
          <cell r="M3218">
            <v>5640</v>
          </cell>
        </row>
        <row r="3219">
          <cell r="A3219">
            <v>13456</v>
          </cell>
          <cell r="B3219">
            <v>13456</v>
          </cell>
          <cell r="C3219" t="str">
            <v xml:space="preserve">TOYOTA AURIS NE30/BLADE 3D/5D HATCHBACK (07-) - LAMINATED FRONT WINDSCREEN</v>
          </cell>
          <cell r="D3219" t="str">
            <v xml:space="preserve">NE30 LFW/X</v>
          </cell>
          <cell r="E3219" t="str">
            <v xml:space="preserve">1101009 LFWCPX</v>
          </cell>
          <cell r="F3219" t="str">
            <v xml:space="preserve">AURIS/BLADE NE30  5D HBK (07-)</v>
          </cell>
          <cell r="G3219" t="str">
            <v>TOYOTA</v>
          </cell>
          <cell r="H3219" t="str">
            <v xml:space="preserve">ZHEJIANG DAKE SAFETY GLASS CO.,LTD</v>
          </cell>
          <cell r="I3219" t="str">
            <v>AUTOGLASS</v>
          </cell>
          <cell r="J3219" t="str">
            <v>AUTOGLASS</v>
          </cell>
          <cell r="K3219">
            <v>17.21</v>
          </cell>
          <cell r="L3219">
            <v>2867.62</v>
          </cell>
          <cell r="M3219">
            <v>3600</v>
          </cell>
        </row>
        <row r="3220">
          <cell r="A3220">
            <v>13458</v>
          </cell>
          <cell r="B3220">
            <v>13458</v>
          </cell>
          <cell r="C3220" t="str">
            <v xml:space="preserve">TOYOTA AVENSIS II 4D SEDAN (03-) - LAMINATED FRONT WINDSCREEN</v>
          </cell>
          <cell r="D3220" t="str">
            <v xml:space="preserve">AXT250 LFW/X</v>
          </cell>
          <cell r="E3220" t="str">
            <v xml:space="preserve">110102 LFW</v>
          </cell>
          <cell r="F3220" t="str">
            <v xml:space="preserve">AVENSIS II 4D SEDAN AZT250 (03-)</v>
          </cell>
          <cell r="G3220" t="str">
            <v>TOYOTA</v>
          </cell>
          <cell r="H3220" t="str">
            <v xml:space="preserve">ZHEJIANG DAKE SAFETY GLASS CO.,LTD</v>
          </cell>
          <cell r="I3220" t="str">
            <v>AUTOGLASS</v>
          </cell>
          <cell r="J3220" t="str">
            <v>AUTOGLASS</v>
          </cell>
          <cell r="K3220">
            <v>16.89</v>
          </cell>
          <cell r="L3220">
            <v>2</v>
          </cell>
          <cell r="M3220">
            <v>3400</v>
          </cell>
        </row>
        <row r="3221">
          <cell r="A3221">
            <v>13755</v>
          </cell>
          <cell r="B3221">
            <v>13755</v>
          </cell>
          <cell r="C3221" t="str">
            <v xml:space="preserve">TOYOTA AXIO NE50 SEDAN/FIELDER WAGON (12-) - LAMINATED FRONT WINDSCREEN</v>
          </cell>
          <cell r="D3221" t="str">
            <v xml:space="preserve">NE50-R-CP LFW/X</v>
          </cell>
          <cell r="E3221" t="str">
            <v>1437*971</v>
          </cell>
          <cell r="F3221" t="str">
            <v>TOYOTA</v>
          </cell>
          <cell r="G3221" t="str">
            <v>TOYOTA</v>
          </cell>
          <cell r="H3221" t="str">
            <v xml:space="preserve">XINYI AUTOMOBILE GLASS (SHENZHEN) CO. LTD</v>
          </cell>
          <cell r="I3221" t="str">
            <v>AUTOGLASS</v>
          </cell>
          <cell r="J3221" t="str">
            <v>AUTOGLASS</v>
          </cell>
          <cell r="K3221">
            <v>16.809999999999999</v>
          </cell>
          <cell r="L3221">
            <v>2800.97</v>
          </cell>
          <cell r="M3221">
            <v>3600</v>
          </cell>
        </row>
        <row r="3222">
          <cell r="A3222">
            <v>13761</v>
          </cell>
          <cell r="B3222">
            <v>13761</v>
          </cell>
          <cell r="C3222" t="str">
            <v xml:space="preserve">TOYOTA bB/DAIHATSU MATERIA 5D HATCHBACK (05-12) - LAMINATED FRONT WINDSCREEN</v>
          </cell>
          <cell r="D3222" t="str">
            <v xml:space="preserve">BB-06 LFW/X</v>
          </cell>
          <cell r="E3222" t="str">
            <v>1468*745</v>
          </cell>
          <cell r="F3222" t="str">
            <v>TOYOTA</v>
          </cell>
          <cell r="G3222" t="str">
            <v>TOYOTA</v>
          </cell>
          <cell r="H3222" t="str">
            <v xml:space="preserve">XINYI AUTOMOBILE GLASS (SHENZHEN) CO. LTD</v>
          </cell>
          <cell r="I3222" t="str">
            <v>AUTOGLASS</v>
          </cell>
          <cell r="J3222" t="str">
            <v>AUTOGLASS</v>
          </cell>
          <cell r="K3222">
            <v>14.28</v>
          </cell>
          <cell r="L3222">
            <v>2379.41</v>
          </cell>
          <cell r="M3222">
            <v>3600</v>
          </cell>
        </row>
        <row r="3223">
          <cell r="A3223">
            <v>11910</v>
          </cell>
          <cell r="B3223">
            <v>11910</v>
          </cell>
          <cell r="C3223" t="str">
            <v xml:space="preserve">TOYOTA CALDINA CT220/RT30 (98-02) - LAMINATED FRONT WINDSREEN</v>
          </cell>
          <cell r="D3223" t="str">
            <v xml:space="preserve">AT211 LFW/X</v>
          </cell>
          <cell r="E3223" t="str">
            <v xml:space="preserve">110034-1 LFW</v>
          </cell>
          <cell r="F3223" t="str">
            <v xml:space="preserve">TOYOTA CALDINA CT220/RT30 (98-02)</v>
          </cell>
          <cell r="G3223" t="str">
            <v>TOYOTA</v>
          </cell>
          <cell r="H3223" t="str">
            <v xml:space="preserve">ZHEJIANG DAKE SAFETY GLASS CO.,LTD</v>
          </cell>
          <cell r="I3223" t="str">
            <v>AUTOGLASS</v>
          </cell>
          <cell r="J3223" t="str">
            <v>AUTOGLASS</v>
          </cell>
          <cell r="K3223">
            <v>15.03</v>
          </cell>
          <cell r="L3223">
            <v>2393.7199999999998</v>
          </cell>
          <cell r="M3223">
            <v>3100</v>
          </cell>
        </row>
        <row r="3224">
          <cell r="A3224">
            <v>12397</v>
          </cell>
          <cell r="B3224">
            <v>12397</v>
          </cell>
          <cell r="C3224" t="str">
            <v xml:space="preserve">TOYOTA CALDINA WAGON (02-) - LAMINATED FRONT WINDSCREEN</v>
          </cell>
          <cell r="D3224" t="str">
            <v xml:space="preserve">RT210VE-R LFW/X</v>
          </cell>
          <cell r="E3224" t="str">
            <v>1424*947</v>
          </cell>
          <cell r="F3224" t="str">
            <v xml:space="preserve">TOYOTA CALDINA CT220/RT30 (98-02)</v>
          </cell>
          <cell r="G3224" t="str">
            <v>TOYOTA</v>
          </cell>
          <cell r="H3224" t="str">
            <v xml:space="preserve">ZHEJIANG DAKE SAFETY GLASS CO.,LTD</v>
          </cell>
          <cell r="I3224" t="str">
            <v>AUTOGLASS</v>
          </cell>
          <cell r="J3224" t="str">
            <v>AUTOGLASS</v>
          </cell>
          <cell r="K3224">
            <v>17.600000000000001</v>
          </cell>
          <cell r="L3224">
            <v>3153.92</v>
          </cell>
          <cell r="M3224">
            <v>4100</v>
          </cell>
        </row>
        <row r="3225">
          <cell r="A3225">
            <v>13850</v>
          </cell>
          <cell r="B3225">
            <v>13850</v>
          </cell>
          <cell r="C3225" t="str">
            <v xml:space="preserve">Toyota Carina Sedan AT190/CT190 92-96-LFW</v>
          </cell>
          <cell r="D3225" t="str">
            <v xml:space="preserve">AT190/CT190
</v>
          </cell>
          <cell r="F3225" t="str">
            <v xml:space="preserve">TOYOTA CARINA</v>
          </cell>
          <cell r="G3225" t="str">
            <v>TOYOTA</v>
          </cell>
          <cell r="H3225" t="str">
            <v>BSG</v>
          </cell>
          <cell r="I3225" t="str">
            <v>AUTOGLASS</v>
          </cell>
          <cell r="K3225">
            <v>0</v>
          </cell>
          <cell r="L3225">
            <v>0</v>
          </cell>
          <cell r="M3225">
            <v>0</v>
          </cell>
        </row>
        <row r="3226">
          <cell r="A3226">
            <v>13952</v>
          </cell>
          <cell r="B3226">
            <v>13952</v>
          </cell>
          <cell r="C3226" t="str">
            <v xml:space="preserve">TOYOTA COROLLA 4D SEDAN (00-07) - REAR QUARTER GLASS - LH</v>
          </cell>
          <cell r="D3226" t="str">
            <v xml:space="preserve">KE120W RQ/LH</v>
          </cell>
          <cell r="E3226" t="str">
            <v>206*256</v>
          </cell>
          <cell r="F3226" t="str">
            <v xml:space="preserve">TOYOTA COROLLA 4D SEDAN 00-</v>
          </cell>
          <cell r="G3226" t="str">
            <v>TOYOTA</v>
          </cell>
          <cell r="H3226" t="str">
            <v xml:space="preserve">XINYI AUTOMOBILE GLASS (SHENZHEN) CO. LTD</v>
          </cell>
          <cell r="I3226" t="str">
            <v>AUTOGLASS</v>
          </cell>
          <cell r="J3226" t="str">
            <v>AUTOGLASS</v>
          </cell>
          <cell r="K3226">
            <v>1.5</v>
          </cell>
          <cell r="L3226">
            <v>268.8</v>
          </cell>
          <cell r="M3226">
            <v>350</v>
          </cell>
        </row>
        <row r="3227">
          <cell r="A3227">
            <v>13953</v>
          </cell>
          <cell r="B3227">
            <v>13953</v>
          </cell>
          <cell r="C3227" t="str">
            <v xml:space="preserve">TOYOTA COROLLA 4D SEDAN (00-07) - REAR QUARTER GLASS - RH</v>
          </cell>
          <cell r="D3227" t="str">
            <v xml:space="preserve">KE120W RQ/RH</v>
          </cell>
          <cell r="E3227" t="str">
            <v>206*256</v>
          </cell>
          <cell r="F3227" t="str">
            <v xml:space="preserve">TOYOTA COROLLA 4D SEDAN 00-</v>
          </cell>
          <cell r="G3227" t="str">
            <v>TOYOTA</v>
          </cell>
          <cell r="H3227" t="str">
            <v xml:space="preserve">XINYI AUTOMOBILE GLASS (SHENZHEN) CO. LTD</v>
          </cell>
          <cell r="I3227" t="str">
            <v>AUTOGLASS</v>
          </cell>
          <cell r="J3227" t="str">
            <v>AUTOGLASS</v>
          </cell>
          <cell r="K3227">
            <v>1.5</v>
          </cell>
          <cell r="L3227">
            <v>268.8</v>
          </cell>
          <cell r="M3227">
            <v>350</v>
          </cell>
        </row>
        <row r="3228">
          <cell r="A3228">
            <v>13883</v>
          </cell>
          <cell r="B3228">
            <v>13883</v>
          </cell>
          <cell r="C3228" t="str">
            <v xml:space="preserve">TOYOTA COROLLA 4D SEDAN (00-07) - REAR WINDSCREEN</v>
          </cell>
          <cell r="D3228" t="str">
            <v xml:space="preserve">KE120W RW/H/X</v>
          </cell>
          <cell r="E3228" t="str">
            <v>1290*838</v>
          </cell>
          <cell r="F3228" t="str">
            <v xml:space="preserve">COROLLA NZE 121/122 - FIELDER WAGON (01-06)</v>
          </cell>
          <cell r="G3228" t="str">
            <v>TOYOTA</v>
          </cell>
          <cell r="H3228" t="str">
            <v xml:space="preserve">BSG AUTO GLASS LTD</v>
          </cell>
          <cell r="I3228" t="str">
            <v>AUTOGLASS</v>
          </cell>
          <cell r="J3228" t="str">
            <v>AUTOGLASS</v>
          </cell>
          <cell r="K3228">
            <v>15.66</v>
          </cell>
          <cell r="L3228">
            <v>2806.27</v>
          </cell>
          <cell r="M3228">
            <v>3600</v>
          </cell>
        </row>
        <row r="3229">
          <cell r="A3229">
            <v>13705</v>
          </cell>
          <cell r="B3229">
            <v>13705</v>
          </cell>
          <cell r="C3229" t="str">
            <v xml:space="preserve">TOYOTA COROLLA 4D SEDAN (87-91) - REAR QUARTER GLASS - LH</v>
          </cell>
          <cell r="D3229" t="str">
            <v xml:space="preserve">KE90 RQ/LH</v>
          </cell>
          <cell r="E3229" t="str">
            <v>240*327</v>
          </cell>
          <cell r="G3229" t="str">
            <v>TOYOTA</v>
          </cell>
          <cell r="I3229" t="str">
            <v>AUTOGLASS</v>
          </cell>
          <cell r="J3229" t="str">
            <v>AUTOGLASS</v>
          </cell>
          <cell r="K3229">
            <v>1.5</v>
          </cell>
          <cell r="L3229">
            <v>268.8</v>
          </cell>
          <cell r="M3229">
            <v>350</v>
          </cell>
        </row>
        <row r="3230">
          <cell r="A3230">
            <v>13407</v>
          </cell>
          <cell r="B3230">
            <v>13407</v>
          </cell>
          <cell r="C3230" t="str">
            <v xml:space="preserve">TOYOTA COROLLA 4D SEDAN (87-91) - REAR QUARTER GLASS - RH</v>
          </cell>
          <cell r="D3230" t="str">
            <v xml:space="preserve">KE90 RQ/RH</v>
          </cell>
          <cell r="E3230" t="str">
            <v>240*327</v>
          </cell>
          <cell r="F3230" t="str">
            <v xml:space="preserve">COROLLA AE90 (87-92)</v>
          </cell>
          <cell r="G3230" t="str">
            <v>TOYOTA</v>
          </cell>
          <cell r="H3230" t="str">
            <v xml:space="preserve">ZHEJIANG DAKE SAFETY GLASS CO.,LTD</v>
          </cell>
          <cell r="I3230" t="str">
            <v>AUTOGLASS</v>
          </cell>
          <cell r="J3230" t="str">
            <v>AUTOGLASS</v>
          </cell>
          <cell r="K3230">
            <v>1.5</v>
          </cell>
          <cell r="L3230">
            <v>268.8</v>
          </cell>
          <cell r="M3230">
            <v>350</v>
          </cell>
        </row>
        <row r="3231">
          <cell r="A3231">
            <v>11914</v>
          </cell>
          <cell r="B3231">
            <v>11914</v>
          </cell>
          <cell r="C3231" t="str">
            <v xml:space="preserve">TOYOTA COROLLA 4D SEDAN (95-) - REAR WINDSCREEN</v>
          </cell>
          <cell r="D3231" t="str">
            <v xml:space="preserve">AE110-1 RW/H/X</v>
          </cell>
          <cell r="E3231" t="str">
            <v>1319*765</v>
          </cell>
          <cell r="F3231" t="str">
            <v xml:space="preserve">COROLLA AE110/AE111 4D SEDAN (95-00)</v>
          </cell>
          <cell r="G3231" t="str">
            <v>TOYOTA</v>
          </cell>
          <cell r="H3231" t="str">
            <v xml:space="preserve">ZHEJIANG DAKE SAFETY GLASS CO.,LTD</v>
          </cell>
          <cell r="I3231" t="str">
            <v>AUTOGLASS</v>
          </cell>
          <cell r="J3231" t="str">
            <v>AUTOGLASS</v>
          </cell>
          <cell r="K3231">
            <v>14.65</v>
          </cell>
          <cell r="L3231">
            <v>2625.28</v>
          </cell>
          <cell r="M3231">
            <v>3400</v>
          </cell>
        </row>
        <row r="3232">
          <cell r="A3232">
            <v>13402</v>
          </cell>
          <cell r="B3232">
            <v>13402</v>
          </cell>
          <cell r="C3232" t="str">
            <v xml:space="preserve">TOYOTA COROLLA 4D SEDAN/5D HATCHBACK/5D WAGON (87-91) - FRONT DOOR GLASS - LH</v>
          </cell>
          <cell r="D3232" t="str">
            <v xml:space="preserve">KE90 FD/LH</v>
          </cell>
          <cell r="E3232" t="str">
            <v>876*477</v>
          </cell>
          <cell r="F3232" t="str">
            <v xml:space="preserve">COROLLA AE90 (87-92)</v>
          </cell>
          <cell r="G3232" t="str">
            <v>TOYOTA</v>
          </cell>
          <cell r="H3232" t="str">
            <v xml:space="preserve">ZHEJIANG DAKE SAFETY GLASS CO.,LTD</v>
          </cell>
          <cell r="I3232" t="str">
            <v>AUTOGLASS</v>
          </cell>
          <cell r="J3232" t="str">
            <v>AUTOGLASS</v>
          </cell>
          <cell r="K3232">
            <v>2.94</v>
          </cell>
          <cell r="L3232">
            <v>526.85</v>
          </cell>
          <cell r="M3232">
            <v>700</v>
          </cell>
        </row>
        <row r="3233">
          <cell r="A3233">
            <v>13403</v>
          </cell>
          <cell r="B3233">
            <v>13403</v>
          </cell>
          <cell r="C3233" t="str">
            <v xml:space="preserve">TOYOTA COROLLA 4D SEDAN/5D HATCHBACK/5D WAGON (87-91) - FRONT DOOR GLASS - RH</v>
          </cell>
          <cell r="D3233" t="str">
            <v xml:space="preserve">KE90 FD/RH</v>
          </cell>
          <cell r="E3233" t="str">
            <v>876*477</v>
          </cell>
          <cell r="F3233" t="str">
            <v xml:space="preserve">COROLLA AE90 (87-92)</v>
          </cell>
          <cell r="G3233" t="str">
            <v>TOYOTA</v>
          </cell>
          <cell r="H3233" t="str">
            <v xml:space="preserve">ZHEJIANG DAKE SAFETY GLASS CO.,LTD</v>
          </cell>
          <cell r="I3233" t="str">
            <v>AUTOGLASS</v>
          </cell>
          <cell r="J3233" t="str">
            <v>AUTOGLASS</v>
          </cell>
          <cell r="K3233">
            <v>2.94</v>
          </cell>
          <cell r="L3233">
            <v>526.85</v>
          </cell>
          <cell r="M3233">
            <v>700</v>
          </cell>
        </row>
        <row r="3234">
          <cell r="A3234">
            <v>13950</v>
          </cell>
          <cell r="B3234">
            <v>13950</v>
          </cell>
          <cell r="C3234" t="str">
            <v xml:space="preserve">TOYOTA COROLLA 4D SEDAN/5D WAGON/5D HATCHBACK (00-07) - FRONT DOOR GLASS - LH</v>
          </cell>
          <cell r="D3234" t="str">
            <v xml:space="preserve">KE120W FD/LH</v>
          </cell>
          <cell r="E3234" t="str">
            <v>926*465</v>
          </cell>
          <cell r="F3234" t="str">
            <v xml:space="preserve">TOYOTA COROLLA 4D SEDAN 00-</v>
          </cell>
          <cell r="G3234" t="str">
            <v>TOYOTA</v>
          </cell>
          <cell r="H3234" t="str">
            <v xml:space="preserve">XINYI AUTOMOBILE GLASS (SHENZHEN) CO. LTD</v>
          </cell>
          <cell r="I3234" t="str">
            <v>AUTOGLASS</v>
          </cell>
          <cell r="J3234" t="str">
            <v>AUTOGLASS</v>
          </cell>
          <cell r="K3234">
            <v>3.01</v>
          </cell>
          <cell r="L3234">
            <v>539.39</v>
          </cell>
          <cell r="M3234">
            <v>700</v>
          </cell>
        </row>
        <row r="3235">
          <cell r="A3235">
            <v>13951</v>
          </cell>
          <cell r="B3235">
            <v>13951</v>
          </cell>
          <cell r="C3235" t="str">
            <v xml:space="preserve">TOYOTA COROLLA 4D SEDAN/5D WAGON/5D HATCHBACK (00-07) - FRONT DOOR GLASS - RH</v>
          </cell>
          <cell r="D3235" t="str">
            <v xml:space="preserve">KE120W FD/RH</v>
          </cell>
          <cell r="E3235" t="str">
            <v>926*465</v>
          </cell>
          <cell r="F3235" t="str">
            <v xml:space="preserve">TOYOTA COROLLA 4D SEDAN 00-</v>
          </cell>
          <cell r="G3235" t="str">
            <v>TOYOTA</v>
          </cell>
          <cell r="H3235" t="str">
            <v xml:space="preserve">XINYI AUTOMOBILE GLASS (SHENZHEN) CO. LTD</v>
          </cell>
          <cell r="I3235" t="str">
            <v>AUTOGLASS</v>
          </cell>
          <cell r="J3235" t="str">
            <v>AUTOGLASS</v>
          </cell>
          <cell r="K3235">
            <v>3.01</v>
          </cell>
          <cell r="L3235">
            <v>539.39</v>
          </cell>
          <cell r="M3235">
            <v>700</v>
          </cell>
        </row>
        <row r="3236">
          <cell r="A3236">
            <v>11919</v>
          </cell>
          <cell r="B3236">
            <v>11919</v>
          </cell>
          <cell r="C3236" t="str">
            <v xml:space="preserve">TOYOTA COROLLA 5D WAGON (91-) - REAR DOOR GLASS - LH</v>
          </cell>
          <cell r="D3236" t="str">
            <v xml:space="preserve">KE106 RD/RH</v>
          </cell>
          <cell r="E3236" t="str">
            <v>670*475</v>
          </cell>
          <cell r="F3236" t="str">
            <v xml:space="preserve">COROLLA AE102/KE106 WAGON (91-00)</v>
          </cell>
          <cell r="G3236" t="str">
            <v>TOYOTA</v>
          </cell>
          <cell r="H3236" t="str">
            <v xml:space="preserve">ZHEJIANG DAKE SAFETY GLASS CO.,LTD</v>
          </cell>
          <cell r="I3236" t="str">
            <v>AUTOGLASS</v>
          </cell>
          <cell r="J3236" t="str">
            <v>AUTOGLASS</v>
          </cell>
          <cell r="K3236">
            <v>2.8</v>
          </cell>
          <cell r="L3236">
            <v>501.76</v>
          </cell>
          <cell r="M3236">
            <v>650</v>
          </cell>
        </row>
        <row r="3237">
          <cell r="A3237">
            <v>12799</v>
          </cell>
          <cell r="B3237">
            <v>12799</v>
          </cell>
          <cell r="C3237" t="str">
            <v xml:space="preserve">TOYOTA COROLLA 5D WAGON (91-) - REAR DOOR GLASS - LH</v>
          </cell>
          <cell r="D3237" t="str">
            <v xml:space="preserve">KE106 RD/LH</v>
          </cell>
          <cell r="E3237" t="str">
            <v>670*475</v>
          </cell>
          <cell r="F3237" t="str">
            <v xml:space="preserve">COROLLA AE102/KE106 WAGON (91-00)</v>
          </cell>
          <cell r="G3237" t="str">
            <v>TOYOTA</v>
          </cell>
          <cell r="H3237" t="str">
            <v xml:space="preserve">NANJING YUNHAI AUTOMOBILE GLASS &amp; EQUIPMENT MANUFACTURING CO., LTD</v>
          </cell>
          <cell r="I3237" t="str">
            <v>AUTOGLASS</v>
          </cell>
          <cell r="J3237" t="str">
            <v>AUTOGLASS</v>
          </cell>
          <cell r="K3237">
            <v>2.8</v>
          </cell>
          <cell r="L3237">
            <v>501.76</v>
          </cell>
          <cell r="M3237">
            <v>650</v>
          </cell>
        </row>
        <row r="3238">
          <cell r="A3238">
            <v>12800</v>
          </cell>
          <cell r="B3238">
            <v>12800</v>
          </cell>
          <cell r="C3238" t="str">
            <v xml:space="preserve">TOYOTA COROLLA 5D WAGON (91-) - REAR QUARTER GLASS - LH</v>
          </cell>
          <cell r="D3238" t="str">
            <v xml:space="preserve">KE106 RQ/LH</v>
          </cell>
          <cell r="E3238" t="str">
            <v>185*360</v>
          </cell>
          <cell r="F3238" t="str">
            <v xml:space="preserve">COROLLA AE102/KE106 WAGON (91-00)</v>
          </cell>
          <cell r="G3238" t="str">
            <v>TOYOTA</v>
          </cell>
          <cell r="H3238" t="str">
            <v xml:space="preserve">NANJING YUNHAI AUTOMOBILE GLASS &amp; EQUIPMENT MANUFACTURING CO., LTD</v>
          </cell>
          <cell r="I3238" t="str">
            <v>AUTOGLASS</v>
          </cell>
          <cell r="J3238" t="str">
            <v>AUTOGLASS</v>
          </cell>
          <cell r="K3238">
            <v>1.5</v>
          </cell>
          <cell r="L3238">
            <v>268.8</v>
          </cell>
          <cell r="M3238">
            <v>350</v>
          </cell>
        </row>
        <row r="3239">
          <cell r="A3239">
            <v>12009</v>
          </cell>
          <cell r="B3239">
            <v>12009</v>
          </cell>
          <cell r="C3239" t="str">
            <v xml:space="preserve">TOYOTA COROLLA 5D WAGON (91-) - REAR QUARTER GLASS - RH</v>
          </cell>
          <cell r="D3239" t="str">
            <v xml:space="preserve">KE106 RQ/RH</v>
          </cell>
          <cell r="E3239" t="str">
            <v>185*360</v>
          </cell>
          <cell r="F3239" t="str">
            <v xml:space="preserve">COROLLA AE102/KE106 WAGON (91-00)</v>
          </cell>
          <cell r="G3239" t="str">
            <v>TOYOTA</v>
          </cell>
          <cell r="H3239" t="str">
            <v xml:space="preserve">ZHEJIANG DAKE SAFETY GLASS CO.,LTD</v>
          </cell>
          <cell r="I3239" t="str">
            <v>AUTOGLASS</v>
          </cell>
          <cell r="J3239" t="str">
            <v>AUTOGLASS</v>
          </cell>
          <cell r="K3239">
            <v>1.5</v>
          </cell>
          <cell r="L3239">
            <v>268.8</v>
          </cell>
          <cell r="M3239">
            <v>350</v>
          </cell>
        </row>
        <row r="3240">
          <cell r="A3240">
            <v>12008</v>
          </cell>
          <cell r="B3240">
            <v>12008</v>
          </cell>
          <cell r="C3240" t="str">
            <v xml:space="preserve">TOYOTA COROLLA AE100 4D SEDAN (91-95) - REAR WINDSCREEN</v>
          </cell>
          <cell r="D3240" t="str">
            <v xml:space="preserve">KE100 RW/H/X</v>
          </cell>
          <cell r="E3240" t="str">
            <v xml:space="preserve">110007-1 RW</v>
          </cell>
          <cell r="F3240" t="str">
            <v xml:space="preserve">COROLLA SED/HBK/EST AE100/AE101/AE102/KE106 (92-)</v>
          </cell>
          <cell r="G3240" t="str">
            <v>TOYOTA</v>
          </cell>
          <cell r="H3240" t="str">
            <v xml:space="preserve">ZHEJIANG DAKE SAFETY GLASS CO.,LTD</v>
          </cell>
          <cell r="I3240" t="str">
            <v>AUTOGLASS</v>
          </cell>
          <cell r="J3240" t="str">
            <v>AUTOGLASS</v>
          </cell>
          <cell r="K3240">
            <v>13.12</v>
          </cell>
          <cell r="L3240">
            <v>2186.12</v>
          </cell>
          <cell r="M3240">
            <v>2700</v>
          </cell>
        </row>
        <row r="3241">
          <cell r="A3241">
            <v>11917</v>
          </cell>
          <cell r="B3241">
            <v>11917</v>
          </cell>
          <cell r="C3241" t="str">
            <v xml:space="preserve">TOYOTA COROLLA AE102/KE106 WAGON (91-00) - SIDE FIX WINDOW - LH</v>
          </cell>
          <cell r="D3241" t="str">
            <v xml:space="preserve">KE106 SW/LH/X</v>
          </cell>
          <cell r="E3241" t="str">
            <v xml:space="preserve">110865 SW</v>
          </cell>
          <cell r="F3241" t="str">
            <v xml:space="preserve">COROLLA AE102/KE106 WAGON (91-00)</v>
          </cell>
          <cell r="G3241" t="str">
            <v>TOYOTA</v>
          </cell>
          <cell r="H3241" t="str">
            <v xml:space="preserve">ZHEJIANG DAKE SAFETY GLASS CO.,LTD</v>
          </cell>
          <cell r="I3241" t="str">
            <v>AUTOGLASS</v>
          </cell>
          <cell r="J3241" t="str">
            <v>AUTOGLASS</v>
          </cell>
          <cell r="K3241">
            <v>4</v>
          </cell>
          <cell r="L3241">
            <v>621</v>
          </cell>
          <cell r="M3241">
            <v>800</v>
          </cell>
        </row>
        <row r="3242">
          <cell r="A3242">
            <v>11918</v>
          </cell>
          <cell r="B3242">
            <v>11918</v>
          </cell>
          <cell r="C3242" t="str">
            <v xml:space="preserve">TOYOTA COROLLA AE102/KE106 WAGON (91-00) - SIDE FIX WINDOW - RH</v>
          </cell>
          <cell r="D3242" t="str">
            <v xml:space="preserve">KE106 SW/RH/X</v>
          </cell>
          <cell r="E3242" t="str">
            <v xml:space="preserve">110865 SW</v>
          </cell>
          <cell r="F3242" t="str">
            <v xml:space="preserve">COROLLA AE102/KE106 WAGON (91-00)</v>
          </cell>
          <cell r="G3242" t="str">
            <v>TOYOTA</v>
          </cell>
          <cell r="H3242" t="str">
            <v xml:space="preserve">ZHEJIANG DAKE SAFETY GLASS CO.,LTD</v>
          </cell>
          <cell r="I3242" t="str">
            <v>AUTOGLASS</v>
          </cell>
          <cell r="J3242" t="str">
            <v>AUTOGLASS</v>
          </cell>
          <cell r="K3242">
            <v>4</v>
          </cell>
          <cell r="L3242">
            <v>621</v>
          </cell>
          <cell r="M3242">
            <v>800</v>
          </cell>
        </row>
        <row r="3243">
          <cell r="A3243">
            <v>11915</v>
          </cell>
          <cell r="B3243">
            <v>11915</v>
          </cell>
          <cell r="C3243" t="str">
            <v xml:space="preserve">TOYOTA COROLLA AE110/AE111 4D SEDAN,5D LIFTBACK/SPRINTER CARIB 5D WAGON (95-) - LAMINATED FRONT WINDSCREEN</v>
          </cell>
          <cell r="D3243" t="str">
            <v xml:space="preserve">KE120 LFW/X</v>
          </cell>
          <cell r="E3243" t="str">
            <v>TY0041-LFW01</v>
          </cell>
          <cell r="F3243" t="str">
            <v xml:space="preserve">COROLLA/SPRINTER AE110/AE111 (KE120 95-00)</v>
          </cell>
          <cell r="G3243" t="str">
            <v>TOYOTA</v>
          </cell>
          <cell r="H3243" t="str">
            <v xml:space="preserve">NANJING YUNHAI AUTOMOBILE GLASS &amp; EQUIPMENT MANUFACTURING CO., LTD</v>
          </cell>
          <cell r="I3243" t="str">
            <v>AUTOGLASS</v>
          </cell>
          <cell r="J3243" t="str">
            <v>AUTOGLASS</v>
          </cell>
          <cell r="K3243">
            <v>14.81</v>
          </cell>
          <cell r="L3243">
            <v>2467.7199999999998</v>
          </cell>
          <cell r="M3243">
            <v>3000</v>
          </cell>
        </row>
        <row r="3244">
          <cell r="A3244">
            <v>12801</v>
          </cell>
          <cell r="B3244">
            <v>12801</v>
          </cell>
          <cell r="C3244" t="str">
            <v xml:space="preserve">TOYOTA COROLLA AE80 (84-85) - LAMINATED FRONT WINDSREEN</v>
          </cell>
          <cell r="D3244" t="str">
            <v>KE80-LFW</v>
          </cell>
          <cell r="E3244" t="str">
            <v xml:space="preserve">110001 LFW</v>
          </cell>
          <cell r="F3244" t="str">
            <v xml:space="preserve">COROLLA AE80 (84-85)</v>
          </cell>
          <cell r="G3244" t="str">
            <v>TOYOTA</v>
          </cell>
          <cell r="H3244" t="str">
            <v xml:space="preserve">ZHEJIANG DAKE SAFETY GLASS CO.,LTD</v>
          </cell>
          <cell r="I3244" t="str">
            <v>AUTOGLASS</v>
          </cell>
          <cell r="J3244" t="str">
            <v>AUTOGLASS</v>
          </cell>
          <cell r="K3244">
            <v>13.94</v>
          </cell>
          <cell r="L3244">
            <v>2</v>
          </cell>
          <cell r="M3244">
            <v>2800</v>
          </cell>
        </row>
        <row r="3245">
          <cell r="A3245">
            <v>13405</v>
          </cell>
          <cell r="B3245">
            <v>13405</v>
          </cell>
          <cell r="C3245" t="str">
            <v xml:space="preserve">TOYOTA COROLLA AE90 (87-92) - REAR DOOR GLASS - RH</v>
          </cell>
          <cell r="D3245" t="str">
            <v xml:space="preserve">KE90 RD/RH</v>
          </cell>
          <cell r="E3245" t="str">
            <v xml:space="preserve">110004 RD</v>
          </cell>
          <cell r="F3245" t="str">
            <v xml:space="preserve">COROLLA AE90 (87-92)</v>
          </cell>
          <cell r="G3245" t="str">
            <v>TOYOTA</v>
          </cell>
          <cell r="H3245" t="str">
            <v xml:space="preserve">ZHEJIANG DAKE SAFETY GLASS CO.,LTD</v>
          </cell>
          <cell r="I3245" t="str">
            <v>AUTOGLASS</v>
          </cell>
          <cell r="J3245" t="str">
            <v>AUTOGLASS</v>
          </cell>
          <cell r="K3245">
            <v>2.2000000000000002</v>
          </cell>
          <cell r="L3245">
            <v>341.55</v>
          </cell>
          <cell r="M3245">
            <v>400</v>
          </cell>
        </row>
        <row r="3246">
          <cell r="A3246">
            <v>11927</v>
          </cell>
          <cell r="B3246" t="e">
            <v>#N/A</v>
          </cell>
          <cell r="C3246" t="str">
            <v xml:space="preserve">TOYOTA COROLLA AE90 4D SEDAN/ 3D/5D HATCHBACK/5D WAGON (87-91) - LAMINATED FRONT WINDSCREEN</v>
          </cell>
          <cell r="D3246" t="str">
            <v xml:space="preserve">KE90 LFW/X</v>
          </cell>
          <cell r="E3246" t="str">
            <v>TY0028-LFW01</v>
          </cell>
          <cell r="F3246" t="str">
            <v xml:space="preserve">COROLLA AE90 (87-92)</v>
          </cell>
          <cell r="G3246" t="str">
            <v>TOYOTA</v>
          </cell>
          <cell r="H3246" t="str">
            <v xml:space="preserve">NANJING YUNHAI AUTOMOBILE GLASS &amp; EQUIPMENT MANUFACTURING CO., LTD</v>
          </cell>
          <cell r="I3246" t="str">
            <v>AUTOGLASS</v>
          </cell>
          <cell r="J3246" t="str">
            <v>AUTOGLASS</v>
          </cell>
          <cell r="K3246">
            <v>14.95</v>
          </cell>
          <cell r="L3246">
            <v>2491.04</v>
          </cell>
          <cell r="M3246">
            <v>2900</v>
          </cell>
        </row>
        <row r="3247">
          <cell r="A3247">
            <v>13413</v>
          </cell>
          <cell r="B3247">
            <v>13413</v>
          </cell>
          <cell r="C3247" t="str">
            <v xml:space="preserve">TOYOTA COROLLA AXIO KE130 4D SEDAN (06-12) - REAR DOOR GLASS - LH</v>
          </cell>
          <cell r="D3247" t="str">
            <v xml:space="preserve">KE130 RD/RH</v>
          </cell>
          <cell r="E3247" t="str">
            <v>686*440</v>
          </cell>
          <cell r="F3247" t="str">
            <v xml:space="preserve">COROLLA AXIO SEDAN (KE130  07-09)</v>
          </cell>
          <cell r="G3247" t="str">
            <v>TOYOTA</v>
          </cell>
          <cell r="H3247" t="str">
            <v xml:space="preserve">ZHEJIANG DAKE SAFETY GLASS CO.,LTD</v>
          </cell>
          <cell r="I3247" t="str">
            <v>AUTOGLASS</v>
          </cell>
          <cell r="J3247" t="str">
            <v>AUTOGLASS</v>
          </cell>
          <cell r="K3247">
            <v>2.6</v>
          </cell>
          <cell r="L3247">
            <v>465.92</v>
          </cell>
          <cell r="M3247">
            <v>600</v>
          </cell>
        </row>
        <row r="3248">
          <cell r="A3248">
            <v>13706</v>
          </cell>
          <cell r="B3248">
            <v>13706</v>
          </cell>
          <cell r="C3248" t="str">
            <v xml:space="preserve">TOYOTA COROLLA AXIO KE130 4D SEDAN (06-12) - REAR DOOR GLASS - LH</v>
          </cell>
          <cell r="D3248" t="str">
            <v xml:space="preserve">KE130 RD/LH</v>
          </cell>
          <cell r="E3248" t="str">
            <v>686*440</v>
          </cell>
          <cell r="G3248" t="str">
            <v>TOYOTA</v>
          </cell>
          <cell r="I3248" t="str">
            <v>AUTOGLASS</v>
          </cell>
          <cell r="J3248" t="str">
            <v>AUTOGLASS</v>
          </cell>
          <cell r="K3248">
            <v>2.6</v>
          </cell>
          <cell r="L3248">
            <v>465.92</v>
          </cell>
          <cell r="M3248">
            <v>600</v>
          </cell>
        </row>
        <row r="3249">
          <cell r="A3249">
            <v>12015</v>
          </cell>
          <cell r="B3249">
            <v>12015</v>
          </cell>
          <cell r="C3249" t="str">
            <v xml:space="preserve">TOYOTA COROLLA AXIO KE130 4D SEDAN (06-12) - REAR HEATED WINDSCREEN</v>
          </cell>
          <cell r="D3249" t="str">
            <v xml:space="preserve">KE130 RW/H/X</v>
          </cell>
          <cell r="E3249" t="str">
            <v xml:space="preserve">110011 RW</v>
          </cell>
          <cell r="F3249" t="str">
            <v xml:space="preserve">COROLLA AXIO SEDAN (KE130  07-09)</v>
          </cell>
          <cell r="G3249" t="str">
            <v>TOYOTA</v>
          </cell>
          <cell r="H3249" t="str">
            <v xml:space="preserve">XINYI AUTOMOBILE GLASS (SHENZHEN) CO. LTD</v>
          </cell>
          <cell r="I3249" t="str">
            <v>AUTOGLASS</v>
          </cell>
          <cell r="J3249" t="str">
            <v>AUTOGLASS</v>
          </cell>
          <cell r="K3249">
            <v>13.82</v>
          </cell>
          <cell r="L3249">
            <v>2302.7600000000002</v>
          </cell>
          <cell r="M3249">
            <v>2900</v>
          </cell>
        </row>
        <row r="3250">
          <cell r="A3250">
            <v>13414</v>
          </cell>
          <cell r="B3250">
            <v>13414</v>
          </cell>
          <cell r="C3250" t="str">
            <v xml:space="preserve">TOYOTA COROLLA AXIO KE130 4D SEDAN (06-12) - REAR QUARTER GLASS - LH</v>
          </cell>
          <cell r="D3250" t="str">
            <v xml:space="preserve">KE130 RQ/LH</v>
          </cell>
          <cell r="E3250" t="str">
            <v>217*251</v>
          </cell>
          <cell r="F3250" t="str">
            <v xml:space="preserve">COROLLA AXIO SEDAN (KE130  07-09)</v>
          </cell>
          <cell r="G3250" t="str">
            <v>TOYOTA</v>
          </cell>
          <cell r="H3250" t="str">
            <v xml:space="preserve">ZHEJIANG DAKE SAFETY GLASS CO.,LTD</v>
          </cell>
          <cell r="I3250" t="str">
            <v>AUTOGLASS</v>
          </cell>
          <cell r="J3250" t="str">
            <v>AUTOGLASS</v>
          </cell>
          <cell r="K3250">
            <v>1.5</v>
          </cell>
          <cell r="L3250">
            <v>268.8</v>
          </cell>
          <cell r="M3250">
            <v>350</v>
          </cell>
        </row>
        <row r="3251">
          <cell r="A3251">
            <v>13415</v>
          </cell>
          <cell r="B3251">
            <v>13415</v>
          </cell>
          <cell r="C3251" t="str">
            <v xml:space="preserve">TOYOTA COROLLA AXIO KE130 4D SEDAN (06-12) - REAR QUARTER GLASS - RH</v>
          </cell>
          <cell r="D3251" t="str">
            <v xml:space="preserve">KE130 RQ/RH</v>
          </cell>
          <cell r="E3251" t="str">
            <v>217*251</v>
          </cell>
          <cell r="F3251" t="str">
            <v xml:space="preserve">COROLLA AXIO SEDAN (KE130  07-09)</v>
          </cell>
          <cell r="G3251" t="str">
            <v>TOYOTA</v>
          </cell>
          <cell r="H3251" t="str">
            <v xml:space="preserve">ZHEJIANG DAKE SAFETY GLASS CO.,LTD</v>
          </cell>
          <cell r="I3251" t="str">
            <v>AUTOGLASS</v>
          </cell>
          <cell r="J3251" t="str">
            <v>AUTOGLASS</v>
          </cell>
          <cell r="K3251">
            <v>1.5</v>
          </cell>
          <cell r="L3251">
            <v>268.8</v>
          </cell>
          <cell r="M3251">
            <v>350</v>
          </cell>
        </row>
        <row r="3252">
          <cell r="A3252">
            <v>13410</v>
          </cell>
          <cell r="B3252">
            <v>13410</v>
          </cell>
          <cell r="C3252" t="str">
            <v xml:space="preserve">TOYOTA COROLLA AXIO KE130 4D SEDAN/FIELDER 5D WAGON (06-12) - FRONT DOOR GLASS - LH</v>
          </cell>
          <cell r="D3252" t="str">
            <v xml:space="preserve">KE130 FD/LH</v>
          </cell>
          <cell r="E3252" t="str">
            <v>937*486</v>
          </cell>
          <cell r="F3252" t="str">
            <v xml:space="preserve">COROLLA AXIO / FIELDER (KE130  07-09)</v>
          </cell>
          <cell r="G3252" t="str">
            <v>TOYOTA</v>
          </cell>
          <cell r="H3252" t="str">
            <v xml:space="preserve">ZHEJIANG DAKE SAFETY GLASS CO.,LTD</v>
          </cell>
          <cell r="I3252" t="str">
            <v>AUTOGLASS</v>
          </cell>
          <cell r="J3252" t="str">
            <v>AUTOGLASS</v>
          </cell>
          <cell r="K3252">
            <v>3.22</v>
          </cell>
          <cell r="L3252">
            <v>577.02</v>
          </cell>
          <cell r="M3252">
            <v>750</v>
          </cell>
        </row>
        <row r="3253">
          <cell r="A3253">
            <v>13411</v>
          </cell>
          <cell r="B3253">
            <v>13411</v>
          </cell>
          <cell r="C3253" t="str">
            <v xml:space="preserve">TOYOTA COROLLA AXIO KE130 4D SEDAN/FIELDER 5D WAGON (06-12) - FRONT DOOR GLASS - RH</v>
          </cell>
          <cell r="D3253" t="str">
            <v xml:space="preserve">KE130 FD/RH</v>
          </cell>
          <cell r="E3253" t="str">
            <v>937*486</v>
          </cell>
          <cell r="F3253" t="str">
            <v xml:space="preserve">COROLLA AXIO / FIELDER (KE130  07-09)</v>
          </cell>
          <cell r="G3253" t="str">
            <v>TOYOTA</v>
          </cell>
          <cell r="H3253" t="str">
            <v xml:space="preserve">ZHEJIANG DAKE SAFETY GLASS CO.,LTD</v>
          </cell>
          <cell r="I3253" t="str">
            <v>AUTOGLASS</v>
          </cell>
          <cell r="J3253" t="str">
            <v>AUTOGLASS</v>
          </cell>
          <cell r="K3253">
            <v>3.22</v>
          </cell>
          <cell r="L3253">
            <v>577.02</v>
          </cell>
          <cell r="M3253">
            <v>750</v>
          </cell>
        </row>
        <row r="3254">
          <cell r="A3254">
            <v>11916</v>
          </cell>
          <cell r="B3254">
            <v>11916</v>
          </cell>
          <cell r="C3254" t="str">
            <v xml:space="preserve">TOYOTA COROLLA AXIO KE130 4D SEDAN/FIELDER 5D WAGON (06-12) - LAMINATED FRONT WINDSCREEN</v>
          </cell>
          <cell r="D3254" t="str">
            <v>KE130-LFW</v>
          </cell>
          <cell r="E3254" t="str">
            <v>TY0D1-010-0L</v>
          </cell>
          <cell r="F3254" t="str">
            <v xml:space="preserve">COROLLA AXIO / FIELDER (KE130  07-09)</v>
          </cell>
          <cell r="G3254" t="str">
            <v>TOYOTA</v>
          </cell>
          <cell r="H3254" t="str">
            <v xml:space="preserve">BSG AUTO GLASS CO. LTD</v>
          </cell>
          <cell r="I3254" t="str">
            <v>AUTOGLASS</v>
          </cell>
          <cell r="J3254" t="str">
            <v>AUTOGLASS</v>
          </cell>
          <cell r="K3254">
            <v>15.19</v>
          </cell>
          <cell r="L3254">
            <v>2531.0300000000002</v>
          </cell>
          <cell r="M3254">
            <v>2900</v>
          </cell>
        </row>
        <row r="3255">
          <cell r="A3255">
            <v>13421</v>
          </cell>
          <cell r="B3255">
            <v>13421</v>
          </cell>
          <cell r="C3255" t="str">
            <v xml:space="preserve">TOYOTA COROLLA FIELDER (KE130  07-09) - SIDE FIX WINDOW - RH</v>
          </cell>
          <cell r="D3255" t="str">
            <v xml:space="preserve">KE130-STW SW/RHX</v>
          </cell>
          <cell r="E3255" t="str">
            <v xml:space="preserve">110011-STW SW</v>
          </cell>
          <cell r="F3255" t="str">
            <v xml:space="preserve">COROLLA FIELDER (KE130  07-09)</v>
          </cell>
          <cell r="G3255" t="str">
            <v>TOYOTA</v>
          </cell>
          <cell r="H3255" t="str">
            <v xml:space="preserve">ZHEJIANG DAKE SAFETY GLASS CO.,LTD</v>
          </cell>
          <cell r="I3255" t="str">
            <v>AUTOGLASS</v>
          </cell>
          <cell r="J3255" t="str">
            <v>AUTOGLASS</v>
          </cell>
          <cell r="K3255">
            <v>3.5</v>
          </cell>
          <cell r="L3255">
            <v>543.38</v>
          </cell>
          <cell r="M3255">
            <v>700</v>
          </cell>
        </row>
        <row r="3256">
          <cell r="A3256">
            <v>13418</v>
          </cell>
          <cell r="B3256">
            <v>13418</v>
          </cell>
          <cell r="C3256" t="str">
            <v xml:space="preserve">TOYOTA COROLLA FIELDER KE130 5D WAGON (06-12) - REAR QUARTER GLASS - LH</v>
          </cell>
          <cell r="D3256" t="str">
            <v xml:space="preserve">KE130-STW RQ/LH</v>
          </cell>
          <cell r="E3256" t="str">
            <v>217*355</v>
          </cell>
          <cell r="F3256" t="str">
            <v xml:space="preserve">COROLLA FIELDER (KE130  07-09)</v>
          </cell>
          <cell r="G3256" t="str">
            <v>TOYOTA</v>
          </cell>
          <cell r="H3256" t="str">
            <v xml:space="preserve">ZHEJIANG DAKE SAFETY GLASS CO.,LTD</v>
          </cell>
          <cell r="I3256" t="str">
            <v>AUTOGLASS</v>
          </cell>
          <cell r="J3256" t="str">
            <v>AUTOGLASS</v>
          </cell>
          <cell r="K3256">
            <v>1.5</v>
          </cell>
          <cell r="L3256">
            <v>268.8</v>
          </cell>
          <cell r="M3256">
            <v>350</v>
          </cell>
        </row>
        <row r="3257">
          <cell r="A3257">
            <v>13419</v>
          </cell>
          <cell r="B3257">
            <v>13419</v>
          </cell>
          <cell r="C3257" t="str">
            <v xml:space="preserve">TOYOTA COROLLA FIELDER KE130 5D WAGON (06-12) - REAR QUARTER GLASS - RH</v>
          </cell>
          <cell r="D3257" t="str">
            <v xml:space="preserve">KE130-STW RQ/RH</v>
          </cell>
          <cell r="E3257" t="str">
            <v>217*355</v>
          </cell>
          <cell r="F3257" t="str">
            <v xml:space="preserve">COROLLA FIELDER (KE130  07-09)</v>
          </cell>
          <cell r="G3257" t="str">
            <v>TOYOTA</v>
          </cell>
          <cell r="H3257" t="str">
            <v xml:space="preserve">ZHEJIANG DAKE SAFETY GLASS CO.,LTD</v>
          </cell>
          <cell r="I3257" t="str">
            <v>AUTOGLASS</v>
          </cell>
          <cell r="J3257" t="str">
            <v>AUTOGLASS</v>
          </cell>
          <cell r="K3257">
            <v>1.5</v>
          </cell>
          <cell r="L3257">
            <v>268.8</v>
          </cell>
          <cell r="M3257">
            <v>350</v>
          </cell>
        </row>
        <row r="3258">
          <cell r="A3258">
            <v>12991</v>
          </cell>
          <cell r="B3258">
            <v>12991</v>
          </cell>
          <cell r="C3258" t="str">
            <v xml:space="preserve">TOYOTA COROLLA FIELDER KE130 5D WAGON (06-12) - REAR WINDSCREEN</v>
          </cell>
          <cell r="D3258" t="str">
            <v>KE130-STW-RW</v>
          </cell>
          <cell r="E3258" t="str">
            <v>TY0222-RW</v>
          </cell>
          <cell r="F3258" t="str">
            <v xml:space="preserve">COROLLA AXIO / FIELDER (KE130  07-09)</v>
          </cell>
          <cell r="G3258" t="str">
            <v>TOYOTA</v>
          </cell>
          <cell r="H3258" t="str">
            <v xml:space="preserve">NANJING YUNHAI AUTOMOBILE GLASS &amp; EQUIPMENT MANUFACTURING CO., LTD</v>
          </cell>
          <cell r="I3258" t="str">
            <v>AUTOGLASS</v>
          </cell>
          <cell r="J3258" t="str">
            <v>AUTOGLASS</v>
          </cell>
          <cell r="K3258">
            <v>12</v>
          </cell>
          <cell r="L3258">
            <v>1999.5</v>
          </cell>
          <cell r="M3258">
            <v>2500</v>
          </cell>
        </row>
        <row r="3259">
          <cell r="A3259">
            <v>11921</v>
          </cell>
          <cell r="B3259">
            <v>11921</v>
          </cell>
          <cell r="C3259" t="str">
            <v xml:space="preserve">TOYOTA COROLLA GTOURING KE106 WAGON (91-00) - REAR WINDSCREEN (SILICON TYPE)</v>
          </cell>
          <cell r="D3259" t="str">
            <v>KE106-RW</v>
          </cell>
          <cell r="E3259" t="str">
            <v>TY0040-RW02</v>
          </cell>
          <cell r="F3259" t="str">
            <v xml:space="preserve">COROLLA LTOURING AE102/KE106 WAGON (91-00)</v>
          </cell>
          <cell r="G3259" t="str">
            <v>TOYOTA</v>
          </cell>
          <cell r="H3259" t="str">
            <v xml:space="preserve">NANJING YUNHAI AUTOMOBILE GLASS &amp; EQUIPMENT MANUFACTURING CO., LTD</v>
          </cell>
          <cell r="I3259" t="str">
            <v>AUTOGLASS</v>
          </cell>
          <cell r="J3259" t="str">
            <v>AUTOGLASS</v>
          </cell>
          <cell r="K3259">
            <v>10.64</v>
          </cell>
          <cell r="L3259">
            <v>1</v>
          </cell>
          <cell r="M3259">
            <v>2100</v>
          </cell>
        </row>
        <row r="3260">
          <cell r="A3260">
            <v>11920</v>
          </cell>
          <cell r="B3260">
            <v>11920</v>
          </cell>
          <cell r="C3260" t="str">
            <v xml:space="preserve">TOYOTA COROLLA KE102 GTOURING 5D WAGON MOULDING TYPE (91-97) - REAR WINDSCREEN</v>
          </cell>
          <cell r="D3260" t="str">
            <v>KE106-RW/H/X</v>
          </cell>
          <cell r="E3260" t="str">
            <v>TY0040-RW01</v>
          </cell>
          <cell r="F3260" t="str">
            <v xml:space="preserve">COROLLA AE102/KE106 WAGON (91-00)</v>
          </cell>
          <cell r="G3260" t="str">
            <v>TOYOTA</v>
          </cell>
          <cell r="H3260" t="str">
            <v xml:space="preserve">NANJING YUNHAI AUTOMOBILE GLASS &amp; EQUIPMENT MANUFACTURING CO., LTD</v>
          </cell>
          <cell r="I3260" t="str">
            <v>AUTOGLASS</v>
          </cell>
          <cell r="J3260" t="str">
            <v>AUTOGLASS</v>
          </cell>
          <cell r="K3260">
            <v>12</v>
          </cell>
          <cell r="L3260">
            <v>1999.5</v>
          </cell>
          <cell r="M3260">
            <v>2500</v>
          </cell>
        </row>
        <row r="3261">
          <cell r="A3261">
            <v>13768</v>
          </cell>
          <cell r="B3261">
            <v>13768</v>
          </cell>
          <cell r="C3261" t="str">
            <v xml:space="preserve">TOYOTA COROLLA KE160 4D SEDAN (14-) - LAMINATED FRONT WINDSCREEN</v>
          </cell>
          <cell r="D3261" t="str">
            <v xml:space="preserve">KE160-R-VCPS LFW/X</v>
          </cell>
          <cell r="E3261" t="str">
            <v>1380*998</v>
          </cell>
          <cell r="F3261" t="str">
            <v>TOYOTA</v>
          </cell>
          <cell r="G3261" t="str">
            <v>TOYOTA</v>
          </cell>
          <cell r="H3261" t="str">
            <v xml:space="preserve">XINYI AUTOMOBILE GLASS (SHENZHEN) CO. LTD</v>
          </cell>
          <cell r="I3261" t="str">
            <v>AUTOGLASS</v>
          </cell>
          <cell r="J3261" t="str">
            <v>AUTOGLASS</v>
          </cell>
          <cell r="K3261">
            <v>17.98</v>
          </cell>
          <cell r="L3261">
            <v>2995.92</v>
          </cell>
          <cell r="M3261">
            <v>4000</v>
          </cell>
        </row>
        <row r="3262">
          <cell r="A3262">
            <v>13892</v>
          </cell>
          <cell r="B3262">
            <v>13892</v>
          </cell>
          <cell r="C3262" t="str">
            <v xml:space="preserve">TOYOTA COROLLA LTOURING KE106 WAGON (98-) SILICON TYPE - REAR WINDSCREEN</v>
          </cell>
          <cell r="D3262" t="str">
            <v>KE106-1-RW/H/X</v>
          </cell>
          <cell r="E3262" t="str">
            <v>TY0040-RW01</v>
          </cell>
          <cell r="F3262" t="str">
            <v xml:space="preserve">COROLLA AE102/KE106 WAGON (91-00)</v>
          </cell>
          <cell r="G3262" t="str">
            <v>TOYOTA</v>
          </cell>
          <cell r="H3262" t="str">
            <v xml:space="preserve">NANJING YUNHAI AUTOMOBILE GLASS &amp; EQUIPMENT MANUFACTURING CO., LTD</v>
          </cell>
          <cell r="I3262" t="str">
            <v>AUTOGLASS</v>
          </cell>
          <cell r="J3262" t="str">
            <v>AUTOGLASS</v>
          </cell>
          <cell r="K3262">
            <v>12</v>
          </cell>
          <cell r="L3262">
            <v>1999.5</v>
          </cell>
          <cell r="M3262">
            <v>2500</v>
          </cell>
        </row>
        <row r="3263">
          <cell r="A3263">
            <v>12013</v>
          </cell>
          <cell r="B3263">
            <v>12013</v>
          </cell>
          <cell r="C3263" t="str">
            <v xml:space="preserve">TOYOTA COROLLA NZE 121/122 - FIELDER WAGON (01-06) - REAR DOOR GLASS - LH</v>
          </cell>
          <cell r="D3263" t="str">
            <v xml:space="preserve">KE120W-5 RD/LH</v>
          </cell>
          <cell r="E3263" t="str">
            <v>TY0074-RDL</v>
          </cell>
          <cell r="F3263" t="str">
            <v xml:space="preserve">TOYOTA COROLLA NZE 121/122 - FIELDER WAGON (01-06)</v>
          </cell>
          <cell r="G3263" t="str">
            <v>TOYOTA</v>
          </cell>
          <cell r="H3263" t="str">
            <v xml:space="preserve">ZHEJIANG DAKE SAFETY GLASS CO.,LTD</v>
          </cell>
          <cell r="I3263" t="str">
            <v>AUTOGLASS</v>
          </cell>
          <cell r="J3263" t="str">
            <v>AUTOGLASS</v>
          </cell>
          <cell r="K3263">
            <v>2.2000000000000002</v>
          </cell>
          <cell r="L3263">
            <v>341.55</v>
          </cell>
          <cell r="M3263">
            <v>400</v>
          </cell>
        </row>
        <row r="3264">
          <cell r="A3264">
            <v>12010</v>
          </cell>
          <cell r="B3264">
            <v>12010</v>
          </cell>
          <cell r="C3264" t="str">
            <v xml:space="preserve">TOYOTA COROLLA NZE 121/122 SALOON/WAGON/HATCHBACK (00-06) - LAMINATED FRONT WINDSCREEN</v>
          </cell>
          <cell r="D3264" t="str">
            <v xml:space="preserve">KE120W-1 LFW/X</v>
          </cell>
          <cell r="E3264" t="str">
            <v>TY461-000-0L</v>
          </cell>
          <cell r="F3264" t="str">
            <v xml:space="preserve">COROLLA NZE 121/122 SALOON/WAGON/HATCHBACK (00-06)</v>
          </cell>
          <cell r="G3264" t="str">
            <v>TOYOTA</v>
          </cell>
          <cell r="H3264" t="str">
            <v xml:space="preserve">BSG AUTO GLASS CO. LTD</v>
          </cell>
          <cell r="I3264" t="str">
            <v>AUTOGLASS</v>
          </cell>
          <cell r="J3264" t="str">
            <v>AUTOGLASS</v>
          </cell>
          <cell r="K3264">
            <v>11.5</v>
          </cell>
          <cell r="L3264">
            <v>2584.35</v>
          </cell>
          <cell r="M3264">
            <v>2900</v>
          </cell>
        </row>
        <row r="3265">
          <cell r="A3265">
            <v>13882</v>
          </cell>
          <cell r="B3265">
            <v>13882</v>
          </cell>
          <cell r="C3265" t="str">
            <v xml:space="preserve">TOYOTA COROLLA SED/HBK AE100/AE101 (92-) - REAR DOOR GLASS - LH</v>
          </cell>
          <cell r="D3265" t="str">
            <v>KE100-RD/LH</v>
          </cell>
          <cell r="E3265" t="str">
            <v>TY381-30L-0T</v>
          </cell>
          <cell r="F3265" t="str">
            <v xml:space="preserve">COROLLA SED/HBK/EST AE100/AE101/AE102/KE106 (92-)</v>
          </cell>
          <cell r="G3265" t="str">
            <v>TOYOTA</v>
          </cell>
          <cell r="H3265" t="str">
            <v xml:space="preserve">BSG AUTO GLASS LTD</v>
          </cell>
          <cell r="I3265" t="str">
            <v>AUTOGLASS</v>
          </cell>
          <cell r="J3265" t="str">
            <v>AUTOGLASS</v>
          </cell>
          <cell r="K3265">
            <v>2.5</v>
          </cell>
          <cell r="L3265">
            <v>395</v>
          </cell>
          <cell r="M3265">
            <v>530</v>
          </cell>
        </row>
        <row r="3266">
          <cell r="A3266">
            <v>13881</v>
          </cell>
          <cell r="B3266">
            <v>13881</v>
          </cell>
          <cell r="C3266" t="str">
            <v xml:space="preserve">TOYOTA COROLLA SED/HBK AE100/AE101 (92-) - REAR DOOR GLASS - RH</v>
          </cell>
          <cell r="D3266" t="str">
            <v>KE100-RD/RH</v>
          </cell>
          <cell r="E3266" t="str">
            <v>TY381-30R-0T</v>
          </cell>
          <cell r="F3266" t="str">
            <v xml:space="preserve">COROLLA SED/HBK/EST AE100/AE101/AE102/KE106 (92-)</v>
          </cell>
          <cell r="G3266" t="str">
            <v>TOYOTA</v>
          </cell>
          <cell r="H3266" t="str">
            <v xml:space="preserve">BSG AUTO GLASS LTD</v>
          </cell>
          <cell r="I3266" t="str">
            <v>AUTOGLASS</v>
          </cell>
          <cell r="J3266" t="str">
            <v>AUTOGLASS</v>
          </cell>
          <cell r="K3266">
            <v>2.5</v>
          </cell>
          <cell r="L3266">
            <v>395</v>
          </cell>
          <cell r="M3266">
            <v>530</v>
          </cell>
        </row>
        <row r="3267">
          <cell r="A3267">
            <v>13466</v>
          </cell>
          <cell r="B3267">
            <v>13466</v>
          </cell>
          <cell r="C3267" t="str">
            <v xml:space="preserve">TOYOTA COROLLA SPACIO (97-00) - FRONT DOOR GLASS - LH</v>
          </cell>
          <cell r="D3267" t="str">
            <v xml:space="preserve">KE129 FD/LH</v>
          </cell>
          <cell r="E3267" t="str">
            <v xml:space="preserve">110105 FD</v>
          </cell>
          <cell r="F3267" t="str">
            <v xml:space="preserve">COROLLA SPACIO (97-00)</v>
          </cell>
          <cell r="G3267" t="str">
            <v>TOYOTA</v>
          </cell>
          <cell r="H3267" t="str">
            <v xml:space="preserve">ZHEJIANG DAKE SAFETY GLASS CO.,LTD</v>
          </cell>
          <cell r="I3267" t="str">
            <v>AUTOGLASS</v>
          </cell>
          <cell r="J3267" t="str">
            <v>AUTOGLASS</v>
          </cell>
          <cell r="K3267">
            <v>3.34</v>
          </cell>
          <cell r="L3267">
            <v>518.54</v>
          </cell>
          <cell r="M3267">
            <v>700</v>
          </cell>
        </row>
        <row r="3268">
          <cell r="A3268">
            <v>13467</v>
          </cell>
          <cell r="B3268">
            <v>13467</v>
          </cell>
          <cell r="C3268" t="str">
            <v xml:space="preserve">TOYOTA COROLLA SPACIO (97-00) - FRONT DOOR GLASS - RH</v>
          </cell>
          <cell r="D3268" t="str">
            <v xml:space="preserve">KE129 FD/RH</v>
          </cell>
          <cell r="E3268" t="str">
            <v xml:space="preserve">110105 FD</v>
          </cell>
          <cell r="F3268" t="str">
            <v xml:space="preserve">COROLLA SPACIO (97-00)</v>
          </cell>
          <cell r="G3268" t="str">
            <v>TOYOTA</v>
          </cell>
          <cell r="H3268" t="str">
            <v xml:space="preserve">ZHEJIANG DAKE SAFETY GLASS CO.,LTD</v>
          </cell>
          <cell r="I3268" t="str">
            <v>AUTOGLASS</v>
          </cell>
          <cell r="J3268" t="str">
            <v>AUTOGLASS</v>
          </cell>
          <cell r="K3268">
            <v>3.34</v>
          </cell>
          <cell r="L3268">
            <v>518.54</v>
          </cell>
          <cell r="M3268">
            <v>700</v>
          </cell>
        </row>
        <row r="3269">
          <cell r="A3269">
            <v>13469</v>
          </cell>
          <cell r="B3269">
            <v>13469</v>
          </cell>
          <cell r="C3269" t="str">
            <v xml:space="preserve">TOYOTA COROLLA SPACIO (97-00) - REAR DOOR GLASS - LH</v>
          </cell>
          <cell r="D3269" t="str">
            <v xml:space="preserve">KE129 RD/LH</v>
          </cell>
          <cell r="E3269" t="str">
            <v xml:space="preserve">110105 RD</v>
          </cell>
          <cell r="F3269" t="str">
            <v xml:space="preserve">COROLLA SPACIO (97-00)</v>
          </cell>
          <cell r="G3269" t="str">
            <v>TOYOTA</v>
          </cell>
          <cell r="H3269" t="str">
            <v xml:space="preserve">ZHEJIANG DAKE SAFETY GLASS CO.,LTD</v>
          </cell>
          <cell r="I3269" t="str">
            <v>AUTOGLASS</v>
          </cell>
          <cell r="J3269" t="str">
            <v>AUTOGLASS</v>
          </cell>
          <cell r="K3269">
            <v>2.5</v>
          </cell>
          <cell r="L3269">
            <v>388.13</v>
          </cell>
          <cell r="M3269">
            <v>500</v>
          </cell>
        </row>
        <row r="3270">
          <cell r="A3270">
            <v>13470</v>
          </cell>
          <cell r="B3270">
            <v>13470</v>
          </cell>
          <cell r="C3270" t="str">
            <v xml:space="preserve">TOYOTA COROLLA SPACIO (97-00) - REAR DOOR GLASS - RH</v>
          </cell>
          <cell r="D3270" t="str">
            <v xml:space="preserve">KE129 RD/RH</v>
          </cell>
          <cell r="E3270" t="str">
            <v xml:space="preserve">110105 RD</v>
          </cell>
          <cell r="F3270" t="str">
            <v xml:space="preserve">COROLLA SPACIO (97-00)</v>
          </cell>
          <cell r="G3270" t="str">
            <v>TOYOTA</v>
          </cell>
          <cell r="H3270" t="str">
            <v xml:space="preserve">ZHEJIANG DAKE SAFETY GLASS CO.,LTD</v>
          </cell>
          <cell r="I3270" t="str">
            <v>AUTOGLASS</v>
          </cell>
          <cell r="J3270" t="str">
            <v>AUTOGLASS</v>
          </cell>
          <cell r="K3270">
            <v>2.5</v>
          </cell>
          <cell r="L3270">
            <v>388.13</v>
          </cell>
          <cell r="M3270">
            <v>500</v>
          </cell>
        </row>
        <row r="3271">
          <cell r="A3271">
            <v>13461</v>
          </cell>
          <cell r="B3271">
            <v>13461</v>
          </cell>
          <cell r="C3271" t="str">
            <v xml:space="preserve">TOYOTA COROLLA SPACIO 5D WA KE120F WAGON (01-) - LAMINATED FRONT WINDSCREEN</v>
          </cell>
          <cell r="D3271" t="str">
            <v xml:space="preserve">AE120F LFW</v>
          </cell>
          <cell r="E3271" t="str">
            <v xml:space="preserve">1101049 LFWX</v>
          </cell>
          <cell r="F3271" t="str">
            <v xml:space="preserve">COROLLA SPACIO KE120F WAGON (01-04)</v>
          </cell>
          <cell r="G3271" t="str">
            <v>TOYOTA</v>
          </cell>
          <cell r="H3271" t="str">
            <v xml:space="preserve">ZHEJIANG DAKE SAFETY GLASS CO.,LTD</v>
          </cell>
          <cell r="I3271" t="str">
            <v>AUTOGLASS</v>
          </cell>
          <cell r="J3271" t="str">
            <v>AUTOGLASS</v>
          </cell>
          <cell r="K3271">
            <v>17.5</v>
          </cell>
          <cell r="L3271">
            <v>2915.94</v>
          </cell>
          <cell r="M3271">
            <v>3700</v>
          </cell>
        </row>
        <row r="3272">
          <cell r="A3272">
            <v>13463</v>
          </cell>
          <cell r="B3272">
            <v>13463</v>
          </cell>
          <cell r="C3272" t="str">
            <v xml:space="preserve">TOYOTA COROLLA SPACIO KE120F WAGON (01-04) - REAR DOOR GLASS - RH</v>
          </cell>
          <cell r="D3272" t="str">
            <v xml:space="preserve">KE120F RD/rH</v>
          </cell>
          <cell r="E3272" t="str">
            <v xml:space="preserve">1101049 RD</v>
          </cell>
          <cell r="F3272" t="str">
            <v xml:space="preserve">COROLLA SPACIO KE120F WAGON (01-04)</v>
          </cell>
          <cell r="G3272" t="str">
            <v>TOYOTA</v>
          </cell>
          <cell r="H3272" t="str">
            <v xml:space="preserve">ZHEJIANG DAKE SAFETY GLASS CO.,LTD</v>
          </cell>
          <cell r="I3272" t="str">
            <v>AUTOGLASS</v>
          </cell>
          <cell r="J3272" t="str">
            <v>AUTOGLASS</v>
          </cell>
          <cell r="K3272">
            <v>2.5</v>
          </cell>
          <cell r="L3272">
            <v>388.13</v>
          </cell>
          <cell r="M3272">
            <v>500</v>
          </cell>
        </row>
        <row r="3273">
          <cell r="A3273">
            <v>13459</v>
          </cell>
          <cell r="B3273">
            <v>13459</v>
          </cell>
          <cell r="C3273" t="str">
            <v xml:space="preserve">TOYOTA COROLLA SPACIO/VERSO 5D WAGON (01-) - FRONT DOOR GLASS - LH</v>
          </cell>
          <cell r="D3273" t="str">
            <v xml:space="preserve">AE120F VFD/LH</v>
          </cell>
          <cell r="E3273" t="str">
            <v>923*570</v>
          </cell>
          <cell r="F3273" t="str">
            <v xml:space="preserve">COROLLA SPACIO KE120F WAGON (01-04)</v>
          </cell>
          <cell r="G3273" t="str">
            <v>TOYOTA</v>
          </cell>
          <cell r="H3273" t="str">
            <v xml:space="preserve">ZHEJIANG DAKE SAFETY GLASS CO.,LTD</v>
          </cell>
          <cell r="I3273" t="str">
            <v>AUTOGLASS</v>
          </cell>
          <cell r="J3273" t="str">
            <v>AUTOGLASS</v>
          </cell>
          <cell r="K3273">
            <v>3.95</v>
          </cell>
          <cell r="L3273">
            <v>707.84</v>
          </cell>
          <cell r="M3273">
            <v>900</v>
          </cell>
        </row>
        <row r="3274">
          <cell r="A3274">
            <v>13460</v>
          </cell>
          <cell r="B3274">
            <v>13460</v>
          </cell>
          <cell r="C3274" t="str">
            <v xml:space="preserve">TOYOTA COROLLA SPACIO/VERSO 5D WAGON (01-) - FRONT DOOR GLASS - RH</v>
          </cell>
          <cell r="D3274" t="str">
            <v xml:space="preserve">AE120F VFD/RH</v>
          </cell>
          <cell r="E3274" t="str">
            <v>923*570</v>
          </cell>
          <cell r="F3274" t="str">
            <v xml:space="preserve">COROLLA SPACIO KE120F WAGON (01-04)</v>
          </cell>
          <cell r="G3274" t="str">
            <v>TOYOTA</v>
          </cell>
          <cell r="H3274" t="str">
            <v xml:space="preserve">ZHEJIANG DAKE SAFETY GLASS CO.,LTD</v>
          </cell>
          <cell r="I3274" t="str">
            <v>AUTOGLASS</v>
          </cell>
          <cell r="J3274" t="str">
            <v>AUTOGLASS</v>
          </cell>
          <cell r="K3274">
            <v>3.95</v>
          </cell>
          <cell r="L3274">
            <v>707.84</v>
          </cell>
          <cell r="M3274">
            <v>900</v>
          </cell>
        </row>
        <row r="3275">
          <cell r="A3275">
            <v>13960</v>
          </cell>
          <cell r="B3275">
            <v>13960</v>
          </cell>
          <cell r="C3275" t="str">
            <v xml:space="preserve">TOYOTA COROLLA SPACIO/VERSO 5D WAGON (01-) - FRONT QUARTER GLASS - LH</v>
          </cell>
          <cell r="D3275" t="str">
            <v xml:space="preserve">AE120F FV/LH/X</v>
          </cell>
          <cell r="E3275" t="str">
            <v>579*376</v>
          </cell>
          <cell r="F3275" t="str">
            <v xml:space="preserve">TOYOTA COROLLA SPACIO WAGON 01-</v>
          </cell>
          <cell r="G3275" t="str">
            <v>TOYOTA</v>
          </cell>
          <cell r="H3275" t="str">
            <v xml:space="preserve">XINYI AUTOMOBILE GLASS (SHENZHEN) CO. LTD</v>
          </cell>
          <cell r="I3275" t="str">
            <v>AUTOGLASS</v>
          </cell>
          <cell r="J3275" t="str">
            <v>AUTOGLASS</v>
          </cell>
          <cell r="K3275">
            <v>2.2999999999999998</v>
          </cell>
          <cell r="L3275">
            <v>412.16</v>
          </cell>
          <cell r="M3275">
            <v>550</v>
          </cell>
        </row>
        <row r="3276">
          <cell r="A3276">
            <v>13961</v>
          </cell>
          <cell r="B3276" t="e">
            <v>#N/A</v>
          </cell>
          <cell r="C3276" t="str">
            <v xml:space="preserve">TOYOTA COROLLA SPACIO/VERSO 5D WAGON (01-) - FRONT QUARTER GLASS - RH</v>
          </cell>
          <cell r="D3276" t="str">
            <v xml:space="preserve">AE120F FV/RH/X</v>
          </cell>
          <cell r="E3276" t="str">
            <v>579*376</v>
          </cell>
          <cell r="F3276" t="str">
            <v xml:space="preserve">TOYOTA COROLLA SPACIO WAGON 01-</v>
          </cell>
          <cell r="G3276" t="str">
            <v>TOYOTA</v>
          </cell>
          <cell r="H3276" t="str">
            <v xml:space="preserve">XINYI AUTOMOBILE GLASS (SHENZHEN) CO. LTD</v>
          </cell>
          <cell r="I3276" t="str">
            <v>AUTOGLASS</v>
          </cell>
          <cell r="J3276" t="str">
            <v>AUTOGLASS</v>
          </cell>
          <cell r="K3276">
            <v>2.2999999999999998</v>
          </cell>
          <cell r="L3276">
            <v>412.16</v>
          </cell>
          <cell r="M3276">
            <v>550</v>
          </cell>
        </row>
        <row r="3277">
          <cell r="A3277">
            <v>13963</v>
          </cell>
          <cell r="B3277">
            <v>13963</v>
          </cell>
          <cell r="C3277" t="str">
            <v xml:space="preserve">TOYOTA COROLLA SPACIO/VERSO 5D WAGON (01-) - REAR QUARTER GLASS - LH</v>
          </cell>
          <cell r="D3277" t="str">
            <v xml:space="preserve">AE120F RQ/LH</v>
          </cell>
          <cell r="E3277" t="str">
            <v>225*426</v>
          </cell>
          <cell r="F3277" t="str">
            <v xml:space="preserve">TOYOTA COROLLA SPACIO WAGON 01-</v>
          </cell>
          <cell r="G3277" t="str">
            <v>TOYOTA</v>
          </cell>
          <cell r="H3277" t="str">
            <v xml:space="preserve">XINYI AUTOMOBILE GLASS (SHENZHEN) CO. LTD</v>
          </cell>
          <cell r="I3277" t="str">
            <v>AUTOGLASS</v>
          </cell>
          <cell r="J3277" t="str">
            <v>AUTOGLASS</v>
          </cell>
          <cell r="K3277">
            <v>1.5</v>
          </cell>
          <cell r="L3277">
            <v>268.8</v>
          </cell>
          <cell r="M3277">
            <v>350</v>
          </cell>
        </row>
        <row r="3278">
          <cell r="A3278">
            <v>13962</v>
          </cell>
          <cell r="B3278">
            <v>13962</v>
          </cell>
          <cell r="C3278" t="str">
            <v xml:space="preserve">TOYOTA COROLLA SPACIO/VERSO 5D WAGON (01-) - REAR QUARTER GLASS - RH</v>
          </cell>
          <cell r="D3278" t="str">
            <v xml:space="preserve">AE120F RQ/RH</v>
          </cell>
          <cell r="E3278" t="str">
            <v>225*426</v>
          </cell>
          <cell r="F3278" t="str">
            <v xml:space="preserve">TOYOTA COROLLA SPACIO WAGON 01-</v>
          </cell>
          <cell r="G3278" t="str">
            <v>TOYOTA</v>
          </cell>
          <cell r="H3278" t="str">
            <v xml:space="preserve">XINYI AUTOMOBILE GLASS (SHENZHEN) CO. LTD</v>
          </cell>
          <cell r="I3278" t="str">
            <v>AUTOGLASS</v>
          </cell>
          <cell r="J3278" t="str">
            <v>AUTOGLASS</v>
          </cell>
          <cell r="K3278">
            <v>1.5</v>
          </cell>
          <cell r="L3278">
            <v>268.8</v>
          </cell>
          <cell r="M3278">
            <v>350</v>
          </cell>
        </row>
        <row r="3279">
          <cell r="A3279">
            <v>13465</v>
          </cell>
          <cell r="B3279">
            <v>13465</v>
          </cell>
          <cell r="C3279" t="str">
            <v xml:space="preserve">TOYOTA COROLLA SPACIOKE120F WAGON (01-04) - SIDE FIX GLASS - RH</v>
          </cell>
          <cell r="D3279" t="str">
            <v xml:space="preserve">KE120F SW/RH/X</v>
          </cell>
          <cell r="E3279" t="str">
            <v xml:space="preserve">1101049 SW</v>
          </cell>
          <cell r="F3279" t="str">
            <v xml:space="preserve">COROLLA SPACIO KE120F WAGON (01-04)</v>
          </cell>
          <cell r="G3279" t="str">
            <v>TOYOTA</v>
          </cell>
          <cell r="H3279" t="str">
            <v xml:space="preserve">ZHEJIANG DAKE SAFETY GLASS CO.,LTD</v>
          </cell>
          <cell r="I3279" t="str">
            <v>AUTOGLASS</v>
          </cell>
          <cell r="J3279" t="str">
            <v>AUTOGLASS</v>
          </cell>
          <cell r="K3279">
            <v>4</v>
          </cell>
          <cell r="L3279">
            <v>621</v>
          </cell>
          <cell r="M3279">
            <v>800</v>
          </cell>
        </row>
        <row r="3280">
          <cell r="A3280">
            <v>13474</v>
          </cell>
          <cell r="B3280">
            <v>13474</v>
          </cell>
          <cell r="C3280" t="str">
            <v xml:space="preserve">TOYOTA COROLLA VERSO II MPV (04-) - LAMINATED FRONT WINDSCREEN</v>
          </cell>
          <cell r="D3280" t="str">
            <v>VERSO/04-LFW</v>
          </cell>
          <cell r="E3280" t="str">
            <v xml:space="preserve">1101408 LFW</v>
          </cell>
          <cell r="F3280" t="str">
            <v xml:space="preserve">TOYOTA COROLLA VERSO II MPV (04-)</v>
          </cell>
          <cell r="G3280" t="str">
            <v>TOYOTA</v>
          </cell>
          <cell r="H3280" t="str">
            <v xml:space="preserve">ZHEJIANG DAKE SAFETY GLASS CO.,LTD</v>
          </cell>
          <cell r="I3280" t="str">
            <v>AUTOGLASS</v>
          </cell>
          <cell r="J3280" t="str">
            <v>AUTOGLASS</v>
          </cell>
          <cell r="K3280">
            <v>18.559999999999999</v>
          </cell>
          <cell r="L3280">
            <v>2</v>
          </cell>
          <cell r="M3280">
            <v>3700</v>
          </cell>
        </row>
        <row r="3281">
          <cell r="A3281">
            <v>13475</v>
          </cell>
          <cell r="B3281">
            <v>13475</v>
          </cell>
          <cell r="C3281" t="str">
            <v xml:space="preserve">TOYOTA COROLLA VERSO II MPV (04-) - REAR HEATED WINDSCREEN</v>
          </cell>
          <cell r="D3281" t="str">
            <v xml:space="preserve">VERSO/04-RWHX 1HL</v>
          </cell>
          <cell r="E3281" t="str">
            <v xml:space="preserve">1101408 RW</v>
          </cell>
          <cell r="F3281" t="str">
            <v xml:space="preserve">TOYOTA COROLLA VERSO II MPV (04-)</v>
          </cell>
          <cell r="G3281" t="str">
            <v>TOYOTA</v>
          </cell>
          <cell r="H3281" t="str">
            <v xml:space="preserve">ZHEJIANG DAKE SAFETY GLASS CO.,LTD</v>
          </cell>
          <cell r="I3281" t="str">
            <v>AUTOGLASS</v>
          </cell>
          <cell r="J3281" t="str">
            <v>AUTOGLASS</v>
          </cell>
          <cell r="K3281">
            <v>10.1</v>
          </cell>
          <cell r="L3281">
            <v>1</v>
          </cell>
          <cell r="M3281">
            <v>2000</v>
          </cell>
        </row>
        <row r="3282">
          <cell r="A3282">
            <v>13409</v>
          </cell>
          <cell r="B3282">
            <v>13409</v>
          </cell>
          <cell r="C3282" t="str">
            <v xml:space="preserve">TOYOTA COROLLA/SPRINTER 5D WAGON - REAR HEATED WINDSCREEN</v>
          </cell>
          <cell r="D3282" t="str">
            <v xml:space="preserve">KE91 RW-HX</v>
          </cell>
          <cell r="E3282" t="str">
            <v xml:space="preserve">110005 RW</v>
          </cell>
          <cell r="F3282" t="str">
            <v xml:space="preserve">COROLLA/SPRINTER 5D WAGON  (AE91)</v>
          </cell>
          <cell r="G3282" t="str">
            <v>TOYOTA</v>
          </cell>
          <cell r="H3282" t="str">
            <v xml:space="preserve">ZHEJIANG DAKE SAFETY GLASS CO.,LTD</v>
          </cell>
          <cell r="I3282" t="str">
            <v>AUTOGLASS</v>
          </cell>
          <cell r="J3282" t="str">
            <v>AUTOGLASS</v>
          </cell>
          <cell r="K3282">
            <v>15.59</v>
          </cell>
          <cell r="L3282">
            <v>2</v>
          </cell>
          <cell r="M3282">
            <v>3100</v>
          </cell>
        </row>
        <row r="3283">
          <cell r="A3283">
            <v>12797</v>
          </cell>
          <cell r="B3283">
            <v>12797</v>
          </cell>
          <cell r="C3283" t="str">
            <v xml:space="preserve">TOYOTA COROLLA/SPRINTER AE110/AE111 (KE120 95-00) - REAR QUARTER DOOR GLASS - LH</v>
          </cell>
          <cell r="D3283" t="str">
            <v xml:space="preserve">KE120 RQ/LH</v>
          </cell>
          <cell r="E3283" t="str">
            <v xml:space="preserve">110009 RQ</v>
          </cell>
          <cell r="F3283" t="str">
            <v xml:space="preserve">COROLLA NZE 121/122 SALOON/WAGON/HATCHBACK (00-06)</v>
          </cell>
          <cell r="G3283" t="str">
            <v>TOYOTA</v>
          </cell>
          <cell r="H3283" t="str">
            <v xml:space="preserve">ZHEJIANG DAKE SAFETY GLASS CO.,LTD</v>
          </cell>
          <cell r="I3283" t="str">
            <v>AUTOGLASS</v>
          </cell>
          <cell r="J3283" t="str">
            <v>AUTOGLASS</v>
          </cell>
          <cell r="K3283">
            <v>1.4</v>
          </cell>
          <cell r="L3283">
            <v>217.35</v>
          </cell>
          <cell r="M3283">
            <v>300</v>
          </cell>
        </row>
        <row r="3284">
          <cell r="A3284">
            <v>12798</v>
          </cell>
          <cell r="B3284">
            <v>12798</v>
          </cell>
          <cell r="C3284" t="str">
            <v xml:space="preserve">TOYOTA COROLLA/SPRINTER AE110/AE111 (KE120 95-00) - REAR QUARTER DOOR GLASS - RH</v>
          </cell>
          <cell r="D3284" t="str">
            <v xml:space="preserve">KE120 RQ/RH</v>
          </cell>
          <cell r="E3284" t="str">
            <v xml:space="preserve">110009 RQ</v>
          </cell>
          <cell r="F3284" t="str">
            <v xml:space="preserve">COROLLA NZE 121/122 SALOON/WAGON/HATCHBACK (00-06)</v>
          </cell>
          <cell r="G3284" t="str">
            <v>TOYOTA</v>
          </cell>
          <cell r="H3284" t="str">
            <v xml:space="preserve">NANJING YUNHAI AUTOMOBILE GLASS &amp; EQUIPMENT MANUFACTURING CO., LTD</v>
          </cell>
          <cell r="I3284" t="str">
            <v>AUTOGLASS</v>
          </cell>
          <cell r="J3284" t="str">
            <v>AUTOGLASS</v>
          </cell>
          <cell r="K3284">
            <v>1.4</v>
          </cell>
          <cell r="L3284">
            <v>217.35</v>
          </cell>
          <cell r="M3284">
            <v>300</v>
          </cell>
        </row>
        <row r="3285">
          <cell r="A3285">
            <v>13425</v>
          </cell>
          <cell r="B3285">
            <v>13425</v>
          </cell>
          <cell r="C3285" t="str">
            <v xml:space="preserve">TOYOTA CORONA CALDINA WAGON RT196 (92-96) - REAR DOOR - RH</v>
          </cell>
          <cell r="D3285" t="str">
            <v xml:space="preserve">RT195 RD/RH</v>
          </cell>
          <cell r="E3285" t="str">
            <v xml:space="preserve">110015 RD</v>
          </cell>
          <cell r="F3285" t="str">
            <v xml:space="preserve">CORONA CALDINA WAGON RT196 (92-96)</v>
          </cell>
          <cell r="G3285" t="str">
            <v>TOYOTA</v>
          </cell>
          <cell r="H3285" t="str">
            <v xml:space="preserve">ZHEJIANG DAKE SAFETY GLASS CO.,LTD</v>
          </cell>
          <cell r="I3285" t="str">
            <v>AUTOGLASS</v>
          </cell>
          <cell r="J3285" t="str">
            <v>AUTOGLASS</v>
          </cell>
          <cell r="K3285">
            <v>2.5</v>
          </cell>
          <cell r="L3285">
            <v>388.13</v>
          </cell>
          <cell r="M3285">
            <v>500</v>
          </cell>
        </row>
        <row r="3286">
          <cell r="A3286">
            <v>13426</v>
          </cell>
          <cell r="B3286">
            <v>13426</v>
          </cell>
          <cell r="C3286" t="str">
            <v xml:space="preserve">TOYOTA CORONA CALDINA WAGON RT196 (92-96) - REAR HEATED WINDSCREEN</v>
          </cell>
          <cell r="D3286" t="str">
            <v xml:space="preserve">RT195 RWHX</v>
          </cell>
          <cell r="E3286" t="str">
            <v xml:space="preserve">110015-1 RW</v>
          </cell>
          <cell r="F3286" t="str">
            <v xml:space="preserve">CORONA CALDINA WAGON RT196 (92-96)</v>
          </cell>
          <cell r="G3286" t="str">
            <v>TOYOTA</v>
          </cell>
          <cell r="H3286" t="str">
            <v xml:space="preserve">ZHEJIANG DAKE SAFETY GLASS CO.,LTD</v>
          </cell>
          <cell r="I3286" t="str">
            <v>AUTOGLASS</v>
          </cell>
          <cell r="J3286" t="str">
            <v>AUTOGLASS</v>
          </cell>
          <cell r="K3286">
            <v>10.9</v>
          </cell>
          <cell r="L3286">
            <v>1</v>
          </cell>
          <cell r="M3286">
            <v>2200</v>
          </cell>
        </row>
        <row r="3287">
          <cell r="A3287">
            <v>11932</v>
          </cell>
          <cell r="B3287">
            <v>11932</v>
          </cell>
          <cell r="C3287" t="str">
            <v xml:space="preserve">TOYOTA CORONA CALDINA WAGON RT196 (92-96) - SIDE FIX WINDOW - RH</v>
          </cell>
          <cell r="D3287" t="str">
            <v xml:space="preserve">RT195 SW/RH/X</v>
          </cell>
          <cell r="E3287" t="str">
            <v xml:space="preserve">110015 SW</v>
          </cell>
          <cell r="F3287" t="str">
            <v xml:space="preserve">CORONA / CALDINA (RT190-196, 92-96)</v>
          </cell>
          <cell r="G3287" t="str">
            <v>TOYOTA</v>
          </cell>
          <cell r="H3287" t="str">
            <v xml:space="preserve">ZHEJIANG DAKE SAFETY GLASS CO.,LTD</v>
          </cell>
          <cell r="I3287" t="str">
            <v>AUTOGLASS</v>
          </cell>
          <cell r="J3287" t="str">
            <v>AUTOGLASS</v>
          </cell>
          <cell r="K3287">
            <v>4</v>
          </cell>
          <cell r="L3287">
            <v>621</v>
          </cell>
          <cell r="M3287">
            <v>800</v>
          </cell>
        </row>
        <row r="3288">
          <cell r="A3288">
            <v>13422</v>
          </cell>
          <cell r="B3288">
            <v>13422</v>
          </cell>
          <cell r="C3288" t="str">
            <v xml:space="preserve">TOYOTA CORONA SEDAN / CALDINA WAGON RT196 (92-96) - FRONT DOOR - LH</v>
          </cell>
          <cell r="D3288" t="str">
            <v xml:space="preserve">ST190 FD/LH</v>
          </cell>
          <cell r="E3288" t="str">
            <v xml:space="preserve">110015 FD</v>
          </cell>
          <cell r="F3288" t="str">
            <v xml:space="preserve">CORONA SEDAN / CALDINA WAGON RT196 (92-96)</v>
          </cell>
          <cell r="G3288" t="str">
            <v>TOYOTA</v>
          </cell>
          <cell r="H3288" t="str">
            <v xml:space="preserve">ZHEJIANG DAKE SAFETY GLASS CO.,LTD</v>
          </cell>
          <cell r="I3288" t="str">
            <v>AUTOGLASS</v>
          </cell>
          <cell r="J3288" t="str">
            <v>AUTOGLASS</v>
          </cell>
          <cell r="K3288">
            <v>2.95</v>
          </cell>
          <cell r="L3288">
            <v>457.99</v>
          </cell>
          <cell r="M3288">
            <v>600</v>
          </cell>
        </row>
        <row r="3289">
          <cell r="A3289">
            <v>11974</v>
          </cell>
          <cell r="B3289">
            <v>11974</v>
          </cell>
          <cell r="C3289" t="str">
            <v xml:space="preserve">TOYOTA CORONA SEDAN / CALDINA WAGON RT196 (92-96) - LAMINTATED WINDSCREEN</v>
          </cell>
          <cell r="D3289" t="str">
            <v xml:space="preserve">RT190 LFW/X</v>
          </cell>
          <cell r="E3289" t="str">
            <v xml:space="preserve">110015 LFW</v>
          </cell>
          <cell r="F3289" t="str">
            <v xml:space="preserve">CORONA / CALDINA (RT190-196, 92-96)</v>
          </cell>
          <cell r="G3289" t="str">
            <v>TOYOTA</v>
          </cell>
          <cell r="H3289" t="str">
            <v xml:space="preserve">BSG AUTO GLASS  CO. LTD</v>
          </cell>
          <cell r="I3289" t="str">
            <v>AUTOGLASS</v>
          </cell>
          <cell r="J3289" t="str">
            <v>AUTOGLASS</v>
          </cell>
          <cell r="K3289">
            <v>14.56</v>
          </cell>
          <cell r="L3289">
            <v>2271</v>
          </cell>
          <cell r="M3289">
            <v>3070</v>
          </cell>
        </row>
        <row r="3290">
          <cell r="A3290">
            <v>13941</v>
          </cell>
          <cell r="B3290">
            <v>13941</v>
          </cell>
          <cell r="C3290" t="str">
            <v xml:space="preserve">TOYOTA CROWN MAJESTA GRS202 4D SEDAN (10-13) - LAMINATED FRONT WINDSCREEN</v>
          </cell>
          <cell r="D3290" t="str">
            <v xml:space="preserve">GRS202-R-VCP LFW/X</v>
          </cell>
          <cell r="E3290" t="str">
            <v>1449*904</v>
          </cell>
          <cell r="F3290" t="str">
            <v xml:space="preserve">TOYOTA CROWN MAJESTA GRS202 - 10-</v>
          </cell>
          <cell r="G3290" t="str">
            <v>TOYOTA</v>
          </cell>
          <cell r="H3290" t="str">
            <v xml:space="preserve">XINYI AUTOMOBILE GLASS (SHENZHEN) CO. LTD</v>
          </cell>
          <cell r="I3290" t="str">
            <v>AUTOGLASS</v>
          </cell>
          <cell r="J3290" t="str">
            <v>AUTOGLASS</v>
          </cell>
          <cell r="K3290">
            <v>18.420000000000002</v>
          </cell>
          <cell r="L3290">
            <v>3300.86</v>
          </cell>
          <cell r="M3290">
            <v>4300</v>
          </cell>
        </row>
        <row r="3291">
          <cell r="A3291">
            <v>12859</v>
          </cell>
          <cell r="B3291">
            <v>12859</v>
          </cell>
          <cell r="C3291" t="str">
            <v xml:space="preserve">TOYOTA CROWN/JS55 MS180 4D SEDAN (05-) (RH) - LAMINATED FRONT WINDSCREEN</v>
          </cell>
          <cell r="D3291" t="str">
            <v xml:space="preserve">MS180-R LFW/X</v>
          </cell>
          <cell r="E3291" t="str">
            <v xml:space="preserve">110030 LFW</v>
          </cell>
          <cell r="F3291" t="str">
            <v xml:space="preserve">CROWN (03-07)</v>
          </cell>
          <cell r="G3291" t="str">
            <v>TOYOTA</v>
          </cell>
          <cell r="H3291" t="str">
            <v xml:space="preserve">ZHEJIANG DAKE SAFETY GLASS CO.,LTD</v>
          </cell>
          <cell r="I3291" t="str">
            <v>AUTOGLASS</v>
          </cell>
          <cell r="J3291" t="str">
            <v>AUTOGLASS</v>
          </cell>
          <cell r="K3291">
            <v>18.989999999999998</v>
          </cell>
          <cell r="L3291">
            <v>3164.21</v>
          </cell>
          <cell r="M3291">
            <v>4000</v>
          </cell>
        </row>
        <row r="3292">
          <cell r="A3292">
            <v>11931</v>
          </cell>
          <cell r="B3292">
            <v>11931</v>
          </cell>
          <cell r="C3292" t="str">
            <v xml:space="preserve">TOYOTA ESTIMA WAGON (MPV) TR20 (92-97) - LAMINATED FRONT WINDSCREEN</v>
          </cell>
          <cell r="D3292" t="str">
            <v xml:space="preserve">TR20 LFW/X</v>
          </cell>
          <cell r="E3292" t="str">
            <v xml:space="preserve">110112 LFW</v>
          </cell>
          <cell r="F3292" t="str">
            <v xml:space="preserve">ESTIMA WAGON (MPV) TR20 (92-97)</v>
          </cell>
          <cell r="G3292" t="str">
            <v>TOYOTA</v>
          </cell>
          <cell r="H3292" t="str">
            <v xml:space="preserve">ZHEJIANG DAKE SAFETY GLASS CO.,LTD</v>
          </cell>
          <cell r="I3292" t="str">
            <v>AUTOGLASS</v>
          </cell>
          <cell r="J3292" t="str">
            <v>AUTOGLASS</v>
          </cell>
          <cell r="K3292">
            <v>21.43</v>
          </cell>
          <cell r="L3292">
            <v>3</v>
          </cell>
          <cell r="M3292">
            <v>4300</v>
          </cell>
        </row>
        <row r="3293">
          <cell r="A3293">
            <v>12042</v>
          </cell>
          <cell r="B3293">
            <v>12042</v>
          </cell>
          <cell r="C3293" t="str">
            <v xml:space="preserve">TOYOTA ESTIMA/PREVIA TCR10 MPV (90-) - LAMINATED FRONT WINDSCREEN</v>
          </cell>
          <cell r="D3293" t="str">
            <v xml:space="preserve">TCR10 LFW/X</v>
          </cell>
          <cell r="E3293" t="str">
            <v xml:space="preserve">110942 LFW</v>
          </cell>
          <cell r="F3293" t="str">
            <v xml:space="preserve">TOYOTA ESTIMA/PREVIA TCR10 MPV (90-)</v>
          </cell>
          <cell r="G3293" t="str">
            <v>TOYOTA</v>
          </cell>
          <cell r="H3293" t="str">
            <v xml:space="preserve">ZHEJIANG DAKE SAFETY GLASS CO.,LTD</v>
          </cell>
          <cell r="I3293" t="str">
            <v>AUTOGLASS</v>
          </cell>
          <cell r="J3293" t="str">
            <v>AUTOGLASS</v>
          </cell>
          <cell r="K3293">
            <v>23</v>
          </cell>
          <cell r="L3293">
            <v>3</v>
          </cell>
          <cell r="M3293">
            <v>4600</v>
          </cell>
        </row>
        <row r="3294">
          <cell r="A3294">
            <v>11934</v>
          </cell>
          <cell r="B3294">
            <v>11934</v>
          </cell>
          <cell r="C3294" t="str">
            <v xml:space="preserve">TOYOTA ESTIMA/PREVIA/TARAGO MPV (00-05) - LAMINATED FRONT WINDSCREEN</v>
          </cell>
          <cell r="D3294" t="str">
            <v xml:space="preserve">TR30-R LFW/X</v>
          </cell>
          <cell r="E3294" t="str">
            <v>1501*1190</v>
          </cell>
          <cell r="F3294" t="str">
            <v xml:space="preserve">ESTIMA WAGON (MPV) TR30 (98-07)</v>
          </cell>
          <cell r="G3294" t="str">
            <v>TOYOTA</v>
          </cell>
          <cell r="H3294" t="str">
            <v xml:space="preserve">ZHEJIANG DAKE SAFETY GLASS CO.,LTD</v>
          </cell>
          <cell r="I3294" t="str">
            <v>AUTOGLASS</v>
          </cell>
          <cell r="J3294" t="str">
            <v>AUTOGLASS</v>
          </cell>
          <cell r="K3294">
            <v>23.27</v>
          </cell>
          <cell r="L3294">
            <v>4169.9799999999996</v>
          </cell>
          <cell r="M3294">
            <v>5400</v>
          </cell>
        </row>
        <row r="3295">
          <cell r="A3295">
            <v>13933</v>
          </cell>
          <cell r="B3295">
            <v>13933</v>
          </cell>
          <cell r="C3295" t="str">
            <v xml:space="preserve">TOYOTA FIELDER 5D WAGON (12-) - REAR WINDSCREEN</v>
          </cell>
          <cell r="D3295" t="str">
            <v xml:space="preserve">NE50-STW RW/H/X</v>
          </cell>
          <cell r="E3295" t="str">
            <v>1290*469</v>
          </cell>
          <cell r="F3295" t="str">
            <v xml:space="preserve">TOYOTA FIELDER 12-</v>
          </cell>
          <cell r="G3295" t="str">
            <v>TOYOTA</v>
          </cell>
          <cell r="H3295" t="str">
            <v xml:space="preserve">XINYI AUTOMOBILE GLASS (SHENZHEN) CO. LTD</v>
          </cell>
          <cell r="I3295" t="str">
            <v>AUTOGLASS</v>
          </cell>
          <cell r="J3295" t="str">
            <v>AUTOGLASS</v>
          </cell>
          <cell r="K3295">
            <v>12</v>
          </cell>
          <cell r="L3295">
            <v>2150.4</v>
          </cell>
          <cell r="M3295">
            <v>2800</v>
          </cell>
        </row>
        <row r="3296">
          <cell r="A3296">
            <v>13988</v>
          </cell>
          <cell r="B3296">
            <v>13988</v>
          </cell>
          <cell r="C3296" t="str">
            <v xml:space="preserve">TOYOTA FUNCARGO/ECHO CARGO/YARIS VERSO NP20 5D WAGON (00-) - LAMINATED FRONT WINDSCREEN</v>
          </cell>
          <cell r="D3296" t="str">
            <v xml:space="preserve">CP10-R LFW/X</v>
          </cell>
          <cell r="E3296" t="str">
            <v>1345*881</v>
          </cell>
          <cell r="F3296" t="str">
            <v xml:space="preserve">TOYOTA FUNCARGO NCP20 5D WAGON 00-</v>
          </cell>
          <cell r="G3296" t="str">
            <v>TOYOTA</v>
          </cell>
          <cell r="H3296" t="str">
            <v xml:space="preserve">XINYI AUTOMOBILE GLASS (SHENZHEN) CO. LTD</v>
          </cell>
          <cell r="I3296" t="str">
            <v>AUTOGLASS</v>
          </cell>
          <cell r="J3296" t="str">
            <v>AUTOGLASS</v>
          </cell>
          <cell r="K3296">
            <v>15.47</v>
          </cell>
          <cell r="L3296">
            <v>2772.22</v>
          </cell>
          <cell r="M3296">
            <v>3600</v>
          </cell>
        </row>
        <row r="3297">
          <cell r="A3297">
            <v>11906</v>
          </cell>
          <cell r="B3297">
            <v>11906</v>
          </cell>
          <cell r="C3297" t="str">
            <v xml:space="preserve">TOYOTA GAIA DS10 5D WAGON (98-04) - LAMINATED FRONT WINDSCREEN</v>
          </cell>
          <cell r="D3297" t="str">
            <v xml:space="preserve">DS10 LFW/X</v>
          </cell>
          <cell r="E3297" t="str">
            <v xml:space="preserve">110948 LFW</v>
          </cell>
          <cell r="F3297" t="str">
            <v xml:space="preserve">GAIA SXM10 (98-04)</v>
          </cell>
          <cell r="G3297" t="str">
            <v>TOYOTA</v>
          </cell>
          <cell r="H3297" t="str">
            <v xml:space="preserve">ZHEJIANG DAKE SAFETY GLASS CO.,LTD</v>
          </cell>
          <cell r="I3297" t="str">
            <v>AUTOGLASS</v>
          </cell>
          <cell r="J3297" t="str">
            <v>AUTOGLASS</v>
          </cell>
          <cell r="K3297">
            <v>18.36</v>
          </cell>
          <cell r="L3297">
            <v>3059.24</v>
          </cell>
          <cell r="M3297">
            <v>3800</v>
          </cell>
        </row>
        <row r="3298">
          <cell r="A3298">
            <v>11879</v>
          </cell>
          <cell r="B3298">
            <v>11879</v>
          </cell>
          <cell r="C3298" t="str">
            <v xml:space="preserve">TOYOTA HARRIER/LEUXS RX330 4D UILITY (04-) - LAMINATED FRONT WINDSCREEN</v>
          </cell>
          <cell r="D3298" t="str">
            <v xml:space="preserve">MCU30-R1 LFW/X</v>
          </cell>
          <cell r="E3298" t="str">
            <v xml:space="preserve">120972 LFW</v>
          </cell>
          <cell r="F3298" t="str">
            <v xml:space="preserve">LEXUS RX330 (03-08)</v>
          </cell>
          <cell r="G3298" t="str">
            <v>TOYOTA</v>
          </cell>
          <cell r="H3298" t="str">
            <v xml:space="preserve">BSG AUTO GLASS  CO. LTD</v>
          </cell>
          <cell r="I3298" t="str">
            <v>AUTOGLASS</v>
          </cell>
          <cell r="J3298" t="str">
            <v>AUTOGLASS</v>
          </cell>
          <cell r="K3298">
            <v>20.51</v>
          </cell>
          <cell r="L3298">
            <v>3417.48</v>
          </cell>
          <cell r="M3298">
            <v>4000</v>
          </cell>
        </row>
        <row r="3299">
          <cell r="A3299">
            <v>12867</v>
          </cell>
          <cell r="B3299">
            <v>12867</v>
          </cell>
          <cell r="C3299" t="str">
            <v xml:space="preserve">TOYOTA HI-LUX RN30 PICKUP (80-) - LAMINATED FRONT WINDSCREEN</v>
          </cell>
          <cell r="D3299" t="str">
            <v xml:space="preserve">RN30 LFW</v>
          </cell>
          <cell r="E3299" t="str">
            <v xml:space="preserve">110047 LFW</v>
          </cell>
          <cell r="F3299" t="str">
            <v xml:space="preserve">HILUX PICK-UP RN80 (88-)</v>
          </cell>
          <cell r="G3299" t="str">
            <v>TOYOTA</v>
          </cell>
          <cell r="H3299" t="str">
            <v xml:space="preserve">ZHEJIANG DAKE SAFETY GLASS CO.,LTD</v>
          </cell>
          <cell r="I3299" t="str">
            <v>AUTOGLASS</v>
          </cell>
          <cell r="J3299" t="str">
            <v>AUTOGLASS</v>
          </cell>
          <cell r="K3299">
            <v>12.04</v>
          </cell>
          <cell r="L3299">
            <v>2006.17</v>
          </cell>
          <cell r="M3299">
            <v>2500</v>
          </cell>
        </row>
        <row r="3300">
          <cell r="A3300">
            <v>11938</v>
          </cell>
          <cell r="B3300">
            <v>11938</v>
          </cell>
          <cell r="C3300" t="str">
            <v xml:space="preserve">TOYOTA HI-LUX RN80 PICK-UP (88-) - LAMINATED FRONT WINDSCREEN</v>
          </cell>
          <cell r="D3300" t="str">
            <v xml:space="preserve">RN80 LFW</v>
          </cell>
          <cell r="E3300" t="str">
            <v xml:space="preserve">110047 LFW</v>
          </cell>
          <cell r="F3300" t="str">
            <v xml:space="preserve">HILUX PICK-UP RN80 (88-)</v>
          </cell>
          <cell r="G3300" t="str">
            <v>TOYOTA</v>
          </cell>
          <cell r="H3300" t="str">
            <v xml:space="preserve">ZHEJIANG DAKE SAFETY GLASS CO.,LTD</v>
          </cell>
          <cell r="I3300" t="str">
            <v>AUTOGLASS</v>
          </cell>
          <cell r="J3300" t="str">
            <v>AUTOGLASS</v>
          </cell>
          <cell r="K3300">
            <v>12.16</v>
          </cell>
          <cell r="L3300">
            <v>2026.16</v>
          </cell>
          <cell r="M3300">
            <v>2500</v>
          </cell>
        </row>
        <row r="3301">
          <cell r="A3301">
            <v>13925</v>
          </cell>
          <cell r="B3301">
            <v>13925</v>
          </cell>
          <cell r="C3301" t="str">
            <v xml:space="preserve">TOYOTA HIACE REGIUS 97- REAR HEATED WINDSCREN</v>
          </cell>
          <cell r="D3301" t="str">
            <v xml:space="preserve">RH191 RW/H/X</v>
          </cell>
          <cell r="F3301" t="str">
            <v xml:space="preserve">TOYOTA HIACE REGIUS 97-</v>
          </cell>
          <cell r="G3301" t="str">
            <v>TOYOTA</v>
          </cell>
          <cell r="H3301" t="str">
            <v xml:space="preserve">CROWN AUTO PARTS LTD</v>
          </cell>
          <cell r="I3301" t="str">
            <v>AUTOGLASS</v>
          </cell>
          <cell r="K3301">
            <v>0</v>
          </cell>
          <cell r="L3301">
            <v>3800</v>
          </cell>
          <cell r="M3301">
            <v>4500</v>
          </cell>
        </row>
        <row r="3302">
          <cell r="A3302">
            <v>11940</v>
          </cell>
          <cell r="B3302">
            <v>11940</v>
          </cell>
          <cell r="C3302" t="str">
            <v xml:space="preserve">TOYOTA HIACE RZH104 VAN (89-04) - REAR WINDSCREEN</v>
          </cell>
          <cell r="D3302" t="str">
            <v xml:space="preserve">RZH104 RW</v>
          </cell>
          <cell r="E3302" t="str">
            <v xml:space="preserve">110059 RW</v>
          </cell>
          <cell r="F3302" t="str">
            <v xml:space="preserve">HIACE VAN (89-97)</v>
          </cell>
          <cell r="G3302" t="str">
            <v>TOYOTA</v>
          </cell>
          <cell r="H3302" t="str">
            <v xml:space="preserve">ZHEJIANG DAKE SAFETY GLASS CO.,LTD</v>
          </cell>
          <cell r="I3302" t="str">
            <v>AUTOGLASS</v>
          </cell>
          <cell r="J3302" t="str">
            <v>AUTOGLASS</v>
          </cell>
          <cell r="K3302">
            <v>8</v>
          </cell>
          <cell r="L3302">
            <v>1333</v>
          </cell>
          <cell r="M3302">
            <v>1400</v>
          </cell>
        </row>
        <row r="3303">
          <cell r="A3303">
            <v>13974</v>
          </cell>
          <cell r="B3303">
            <v>13974</v>
          </cell>
          <cell r="C3303" t="str">
            <v xml:space="preserve">TOYOTA HIACE VAN (89-04) - REAR DOOR GLASS - LH</v>
          </cell>
          <cell r="D3303" t="str">
            <v xml:space="preserve">RZH104 RD/RH1</v>
          </cell>
          <cell r="E3303" t="str">
            <v>625*520</v>
          </cell>
          <cell r="F3303" t="str">
            <v xml:space="preserve">TOYOTA HIACE VAN 89-</v>
          </cell>
          <cell r="G3303" t="str">
            <v>TOYOTA</v>
          </cell>
          <cell r="H3303" t="str">
            <v xml:space="preserve">XINYI AUTOMOBILE GLASS (SHENZHEN) CO. LTD</v>
          </cell>
          <cell r="I3303" t="str">
            <v>AUTOGLASS</v>
          </cell>
          <cell r="J3303" t="str">
            <v>AUTOGLASS</v>
          </cell>
          <cell r="K3303">
            <v>2.6</v>
          </cell>
          <cell r="L3303">
            <v>465.92</v>
          </cell>
          <cell r="M3303">
            <v>600</v>
          </cell>
        </row>
        <row r="3304">
          <cell r="A3304">
            <v>13975</v>
          </cell>
          <cell r="B3304">
            <v>13975</v>
          </cell>
          <cell r="C3304" t="str">
            <v xml:space="preserve">TOYOTA HIACE VAN (89-04) - REAR DOOR GLASS - LH</v>
          </cell>
          <cell r="D3304" t="str">
            <v xml:space="preserve">RZH104 RD/RH2</v>
          </cell>
          <cell r="E3304" t="str">
            <v>568*523</v>
          </cell>
          <cell r="F3304" t="str">
            <v xml:space="preserve">TOYOTA HIACE VAN 89-</v>
          </cell>
          <cell r="G3304" t="str">
            <v>TOYOTA</v>
          </cell>
          <cell r="H3304" t="str">
            <v xml:space="preserve">XINYI AUTOMOBILE GLASS (SHENZHEN) CO. LTD</v>
          </cell>
          <cell r="I3304" t="str">
            <v>AUTOGLASS</v>
          </cell>
          <cell r="J3304" t="str">
            <v>AUTOGLASS</v>
          </cell>
          <cell r="K3304">
            <v>2.6</v>
          </cell>
          <cell r="L3304">
            <v>465.92</v>
          </cell>
          <cell r="M3304">
            <v>600</v>
          </cell>
        </row>
        <row r="3305">
          <cell r="A3305">
            <v>13968</v>
          </cell>
          <cell r="B3305">
            <v>13968</v>
          </cell>
          <cell r="C3305" t="str">
            <v xml:space="preserve">TOYOTA HIACE VAN (89-04) - REAR DOOR GLASS - LH (L1)</v>
          </cell>
          <cell r="D3305" t="str">
            <v xml:space="preserve">RZH104 RD/LH1</v>
          </cell>
          <cell r="E3305" t="str">
            <v>625*520</v>
          </cell>
          <cell r="F3305" t="str">
            <v xml:space="preserve">TOYOTA HIACE VAN 89-</v>
          </cell>
          <cell r="G3305" t="str">
            <v>TOYOTA</v>
          </cell>
          <cell r="H3305" t="str">
            <v xml:space="preserve">XINYI AUTOMOBILE GLASS (SHENZHEN) CO. LTD</v>
          </cell>
          <cell r="I3305" t="str">
            <v>AUTOGLASS</v>
          </cell>
          <cell r="J3305" t="str">
            <v>AUTOGLASS</v>
          </cell>
          <cell r="K3305">
            <v>2.6</v>
          </cell>
          <cell r="L3305">
            <v>465.92</v>
          </cell>
          <cell r="M3305">
            <v>600</v>
          </cell>
        </row>
        <row r="3306">
          <cell r="A3306">
            <v>13969</v>
          </cell>
          <cell r="B3306">
            <v>13969</v>
          </cell>
          <cell r="C3306" t="str">
            <v xml:space="preserve">TOYOTA HIACE VAN (89-04) - REAR DOOR GLASS - LH (L2)</v>
          </cell>
          <cell r="D3306" t="str">
            <v xml:space="preserve">RZH104 RD/LH2</v>
          </cell>
          <cell r="E3306" t="str">
            <v>568*523</v>
          </cell>
          <cell r="F3306" t="str">
            <v xml:space="preserve">TOYOTA HIACE VAN 89-</v>
          </cell>
          <cell r="G3306" t="str">
            <v>TOYOTA</v>
          </cell>
          <cell r="H3306" t="str">
            <v xml:space="preserve">XINYI AUTOMOBILE GLASS (SHENZHEN) CO. LTD</v>
          </cell>
          <cell r="I3306" t="str">
            <v>AUTOGLASS</v>
          </cell>
          <cell r="J3306" t="str">
            <v>AUTOGLASS</v>
          </cell>
          <cell r="K3306">
            <v>2.6</v>
          </cell>
          <cell r="L3306">
            <v>465.92</v>
          </cell>
          <cell r="M3306">
            <v>600</v>
          </cell>
        </row>
        <row r="3307">
          <cell r="A3307">
            <v>13972</v>
          </cell>
          <cell r="B3307">
            <v>13972</v>
          </cell>
          <cell r="C3307" t="str">
            <v xml:space="preserve">TOYOTA HIACE VAN (89-94) - FRONT DOOR GLASS - LH</v>
          </cell>
          <cell r="D3307" t="str">
            <v xml:space="preserve">RZH104 FD/LH</v>
          </cell>
          <cell r="E3307" t="str">
            <v>987*527</v>
          </cell>
          <cell r="F3307" t="str">
            <v xml:space="preserve">TOYOTA HIACE VAN 89-</v>
          </cell>
          <cell r="G3307" t="str">
            <v>TOYOTA</v>
          </cell>
          <cell r="H3307" t="str">
            <v xml:space="preserve">XINYI AUTOMOBILE GLASS (SHENZHEN) CO. LTD</v>
          </cell>
          <cell r="I3307" t="str">
            <v>AUTOGLASS</v>
          </cell>
          <cell r="J3307" t="str">
            <v>AUTOGLASS</v>
          </cell>
          <cell r="K3307">
            <v>3.64</v>
          </cell>
          <cell r="L3307">
            <v>652.29</v>
          </cell>
          <cell r="M3307">
            <v>850</v>
          </cell>
        </row>
        <row r="3308">
          <cell r="A3308">
            <v>13973</v>
          </cell>
          <cell r="B3308">
            <v>13973</v>
          </cell>
          <cell r="C3308" t="str">
            <v xml:space="preserve">TOYOTA HIACE VAN (89-94) - FRONT DOOR GLASS - RH</v>
          </cell>
          <cell r="D3308" t="str">
            <v xml:space="preserve">RZH104 FD/RH</v>
          </cell>
          <cell r="E3308" t="str">
            <v>987*527</v>
          </cell>
          <cell r="F3308" t="str">
            <v xml:space="preserve">TOYOTA HIACE VAN 89-</v>
          </cell>
          <cell r="G3308" t="str">
            <v>TOYOTA</v>
          </cell>
          <cell r="H3308" t="str">
            <v xml:space="preserve">XINYI AUTOMOBILE GLASS (SHENZHEN) CO. LTD</v>
          </cell>
          <cell r="I3308" t="str">
            <v>AUTOGLASS</v>
          </cell>
          <cell r="J3308" t="str">
            <v>AUTOGLASS</v>
          </cell>
          <cell r="K3308">
            <v>3.64</v>
          </cell>
          <cell r="L3308">
            <v>652.29</v>
          </cell>
          <cell r="M3308">
            <v>850</v>
          </cell>
        </row>
        <row r="3309">
          <cell r="A3309">
            <v>13854</v>
          </cell>
          <cell r="B3309">
            <v>13854</v>
          </cell>
          <cell r="C3309" t="str">
            <v xml:space="preserve">TOYOTA HIACE VAN (89-97) - FRONT SIDE FRAME - LH</v>
          </cell>
          <cell r="D3309" t="str">
            <v xml:space="preserve">RZH104 FSF-RH</v>
          </cell>
          <cell r="E3309" t="str">
            <v>1175*1150</v>
          </cell>
          <cell r="F3309" t="str">
            <v xml:space="preserve">HIACE VAN (89-97)</v>
          </cell>
          <cell r="G3309" t="str">
            <v>TOYOTA</v>
          </cell>
          <cell r="H3309" t="str">
            <v xml:space="preserve">TAIZHOU QIANLIMA AUTO PARTS CO. LTD.</v>
          </cell>
          <cell r="I3309" t="str">
            <v>AUTOGLASS</v>
          </cell>
          <cell r="J3309" t="str">
            <v>AUTOGLASS</v>
          </cell>
          <cell r="K3309">
            <v>83</v>
          </cell>
          <cell r="L3309">
            <v>1930</v>
          </cell>
          <cell r="M3309">
            <v>2500</v>
          </cell>
        </row>
        <row r="3310">
          <cell r="A3310">
            <v>13853</v>
          </cell>
          <cell r="B3310">
            <v>13853</v>
          </cell>
          <cell r="C3310" t="str">
            <v xml:space="preserve">TOYOTA HIACE VAN (89-97) - FRONT SIDE FRAME - RH</v>
          </cell>
          <cell r="D3310" t="str">
            <v xml:space="preserve">RZH104 FSF-RH</v>
          </cell>
          <cell r="E3310" t="str">
            <v>1240*1213</v>
          </cell>
          <cell r="F3310" t="str">
            <v xml:space="preserve">HIACE VAN (89-97)</v>
          </cell>
          <cell r="G3310" t="str">
            <v>TOYOTA</v>
          </cell>
          <cell r="H3310" t="str">
            <v xml:space="preserve">TAIZHOU QIANLIMA AUTO PARTS CO. LTD.</v>
          </cell>
          <cell r="I3310" t="str">
            <v>AUTOGLASS</v>
          </cell>
          <cell r="J3310" t="str">
            <v>AUTOGLASS</v>
          </cell>
          <cell r="K3310">
            <v>83</v>
          </cell>
          <cell r="L3310">
            <v>1930</v>
          </cell>
          <cell r="M3310">
            <v>2500</v>
          </cell>
        </row>
        <row r="3311">
          <cell r="A3311">
            <v>11939</v>
          </cell>
          <cell r="B3311">
            <v>11939</v>
          </cell>
          <cell r="C3311" t="str">
            <v xml:space="preserve">TOYOTA HIACE VAN (89-97) - LAMINATED FRONT WINDSCREEN</v>
          </cell>
          <cell r="D3311" t="str">
            <v>RZH104-LFW</v>
          </cell>
          <cell r="E3311" t="str">
            <v>TY0183-LFW</v>
          </cell>
          <cell r="F3311" t="str">
            <v xml:space="preserve">HIACE VAN (89-97)</v>
          </cell>
          <cell r="G3311" t="str">
            <v>TOYOTA</v>
          </cell>
          <cell r="H3311" t="str">
            <v xml:space="preserve">NANJING YUNHAI AUTOMOBILE GLASS &amp; EQUIPMENT MANUFACTURING CO., LTD</v>
          </cell>
          <cell r="I3311" t="str">
            <v>AUTOGLASS</v>
          </cell>
          <cell r="J3311" t="str">
            <v>AUTOGLASS</v>
          </cell>
          <cell r="K3311">
            <v>14.18</v>
          </cell>
          <cell r="L3311">
            <v>1952.59</v>
          </cell>
          <cell r="M3311">
            <v>2600</v>
          </cell>
        </row>
        <row r="3312">
          <cell r="A3312">
            <v>12794</v>
          </cell>
          <cell r="B3312">
            <v>12794</v>
          </cell>
          <cell r="C3312" t="str">
            <v xml:space="preserve">TOYOTA HIACE VAN (89-97) - REAR SIDE FRAME - RH</v>
          </cell>
          <cell r="D3312" t="str">
            <v xml:space="preserve">RZH104 FSF-RH</v>
          </cell>
          <cell r="E3312" t="str">
            <v xml:space="preserve"> 1343*1378 </v>
          </cell>
          <cell r="F3312" t="str">
            <v xml:space="preserve">HIACE VAN (89-97)</v>
          </cell>
          <cell r="G3312" t="str">
            <v>TOYOTA</v>
          </cell>
          <cell r="H3312" t="str">
            <v xml:space="preserve">TAIZHOU QIANLIMA AUTO PARTS CO. LTD.</v>
          </cell>
          <cell r="I3312" t="str">
            <v>AUTOGLASS</v>
          </cell>
          <cell r="J3312" t="str">
            <v>AUTOGLASS</v>
          </cell>
          <cell r="K3312">
            <v>83</v>
          </cell>
          <cell r="L3312">
            <v>1930</v>
          </cell>
          <cell r="M3312">
            <v>2500</v>
          </cell>
        </row>
        <row r="3313">
          <cell r="A3313">
            <v>13813</v>
          </cell>
          <cell r="B3313">
            <v>13813</v>
          </cell>
          <cell r="C3313" t="str">
            <v xml:space="preserve">TOYOTA HIACE VAN (89-97) SHORT CHASSIS - REAR SIDE FRAME - LH</v>
          </cell>
          <cell r="D3313" t="str">
            <v xml:space="preserve">RZH104 RF-LH</v>
          </cell>
          <cell r="E3313" t="str">
            <v xml:space="preserve"> TY202-RSFL </v>
          </cell>
          <cell r="F3313" t="str">
            <v xml:space="preserve">HIACE VAN (89-97)</v>
          </cell>
          <cell r="G3313" t="str">
            <v>TOYOTA</v>
          </cell>
          <cell r="H3313" t="str">
            <v xml:space="preserve">NANJING YUNHAI AUTOMOBILE GLASS &amp; EQUIPMENT MANUFACTURING CO., LTD</v>
          </cell>
          <cell r="I3313" t="str">
            <v>AUTOGLASS</v>
          </cell>
          <cell r="J3313" t="str">
            <v>AUTOGLASS</v>
          </cell>
          <cell r="K3313">
            <v>15</v>
          </cell>
          <cell r="L3313">
            <v>2</v>
          </cell>
          <cell r="M3313">
            <v>3000</v>
          </cell>
        </row>
        <row r="3314">
          <cell r="A3314">
            <v>13812</v>
          </cell>
          <cell r="B3314">
            <v>13812</v>
          </cell>
          <cell r="C3314" t="str">
            <v xml:space="preserve">TOYOTA HIACE VAN (89-97) SHORT CHASSIS - REAR SIDE FRAME - RH</v>
          </cell>
          <cell r="D3314" t="str">
            <v xml:space="preserve">RZH104 RF-RH</v>
          </cell>
          <cell r="E3314" t="str">
            <v xml:space="preserve"> TY202-RSFR </v>
          </cell>
          <cell r="F3314" t="str">
            <v xml:space="preserve">HIACE VAN (89-97)</v>
          </cell>
          <cell r="G3314" t="str">
            <v>TOYOTA</v>
          </cell>
          <cell r="H3314" t="str">
            <v xml:space="preserve">NANJING YUNHAI AUTOMOBILE GLASS &amp; EQUIPMENT MANUFACTURING CO., LTD</v>
          </cell>
          <cell r="I3314" t="str">
            <v>AUTOGLASS</v>
          </cell>
          <cell r="J3314" t="str">
            <v>AUTOGLASS</v>
          </cell>
          <cell r="K3314">
            <v>15</v>
          </cell>
          <cell r="L3314">
            <v>2</v>
          </cell>
          <cell r="M3314">
            <v>3000</v>
          </cell>
        </row>
        <row r="3315">
          <cell r="A3315">
            <v>13970</v>
          </cell>
          <cell r="B3315">
            <v>13970</v>
          </cell>
          <cell r="C3315" t="str">
            <v xml:space="preserve">TOYOTA HIACE VAN 1989-04 (LWB) - SIDE FIX REAR GLASS - LH (L3)</v>
          </cell>
          <cell r="D3315" t="str">
            <v xml:space="preserve">RZH104 SR/LH3-</v>
          </cell>
          <cell r="E3315" t="str">
            <v>638*522</v>
          </cell>
          <cell r="F3315" t="str">
            <v xml:space="preserve">TOYOTA HIACE VAN 89-</v>
          </cell>
          <cell r="G3315" t="str">
            <v>TOYOTA</v>
          </cell>
          <cell r="H3315" t="str">
            <v xml:space="preserve">XINYI AUTOMOBILE GLASS (SHENZHEN) CO. LTD</v>
          </cell>
          <cell r="I3315" t="str">
            <v>AUTOGLASS</v>
          </cell>
          <cell r="J3315" t="str">
            <v>AUTOGLASS</v>
          </cell>
          <cell r="K3315">
            <v>2.6</v>
          </cell>
          <cell r="L3315">
            <v>465.92</v>
          </cell>
          <cell r="M3315">
            <v>600</v>
          </cell>
        </row>
        <row r="3316">
          <cell r="A3316">
            <v>13971</v>
          </cell>
          <cell r="B3316">
            <v>13971</v>
          </cell>
          <cell r="C3316" t="str">
            <v xml:space="preserve">TOYOTA HIACE VAN 1989-04 (LWB) - SIDE FIX REAR GLASS - LH (L4)</v>
          </cell>
          <cell r="D3316" t="str">
            <v xml:space="preserve">RZH104 SR/LH4-</v>
          </cell>
          <cell r="E3316" t="str">
            <v>770*522</v>
          </cell>
          <cell r="F3316" t="str">
            <v xml:space="preserve">TOYOTA HIACE VAN 89-</v>
          </cell>
          <cell r="G3316" t="str">
            <v>TOYOTA</v>
          </cell>
          <cell r="H3316" t="str">
            <v xml:space="preserve">XINYI AUTOMOBILE GLASS (SHENZHEN) CO. LTD</v>
          </cell>
          <cell r="I3316" t="str">
            <v>AUTOGLASS</v>
          </cell>
          <cell r="J3316" t="str">
            <v>AUTOGLASS</v>
          </cell>
          <cell r="K3316">
            <v>3</v>
          </cell>
          <cell r="L3316">
            <v>537.6</v>
          </cell>
          <cell r="M3316">
            <v>700</v>
          </cell>
        </row>
        <row r="3317">
          <cell r="A3317">
            <v>13976</v>
          </cell>
          <cell r="B3317">
            <v>13976</v>
          </cell>
          <cell r="C3317" t="str">
            <v xml:space="preserve">TOYOTA HIACE VAN 1989-04 (LWB) - SIDE FIX REAR GLASS - RH (R3)</v>
          </cell>
          <cell r="D3317" t="str">
            <v xml:space="preserve">RZH104 SR/RH3-</v>
          </cell>
          <cell r="E3317" t="str">
            <v>638*522</v>
          </cell>
          <cell r="F3317" t="str">
            <v xml:space="preserve">TOYOTA HIACE VAN 89-</v>
          </cell>
          <cell r="G3317" t="str">
            <v>TOYOTA</v>
          </cell>
          <cell r="H3317" t="str">
            <v xml:space="preserve">XINYI AUTOMOBILE GLASS (SHENZHEN) CO. LTD</v>
          </cell>
          <cell r="I3317" t="str">
            <v>AUTOGLASS</v>
          </cell>
          <cell r="J3317" t="str">
            <v>AUTOGLASS</v>
          </cell>
          <cell r="K3317">
            <v>2.6</v>
          </cell>
          <cell r="L3317">
            <v>465.92</v>
          </cell>
          <cell r="M3317">
            <v>600</v>
          </cell>
        </row>
        <row r="3318">
          <cell r="A3318">
            <v>13977</v>
          </cell>
          <cell r="B3318">
            <v>13977</v>
          </cell>
          <cell r="C3318" t="str">
            <v xml:space="preserve">TOYOTA HIACE VAN 1989-04 (LWB) - SIDE FIX REAR GLASS - RH (R4)</v>
          </cell>
          <cell r="D3318" t="str">
            <v xml:space="preserve">RZH104 SR/RH4-</v>
          </cell>
          <cell r="E3318" t="str">
            <v>770*522</v>
          </cell>
          <cell r="F3318" t="str">
            <v xml:space="preserve">TOYOTA HIACE VAN 89-</v>
          </cell>
          <cell r="G3318" t="str">
            <v>TOYOTA</v>
          </cell>
          <cell r="H3318" t="str">
            <v xml:space="preserve">XINYI AUTOMOBILE GLASS (SHENZHEN) CO. LTD</v>
          </cell>
          <cell r="I3318" t="str">
            <v>AUTOGLASS</v>
          </cell>
          <cell r="J3318" t="str">
            <v>AUTOGLASS</v>
          </cell>
          <cell r="K3318">
            <v>3</v>
          </cell>
          <cell r="L3318">
            <v>537.6</v>
          </cell>
          <cell r="M3318">
            <v>700</v>
          </cell>
        </row>
        <row r="3319">
          <cell r="A3319">
            <v>13433</v>
          </cell>
          <cell r="B3319">
            <v>13433</v>
          </cell>
          <cell r="C3319" t="str">
            <v xml:space="preserve">TOYOTA HIACE VAN 5D (LONG) (05-) - SIDE FIX FRONT - LH (L1)</v>
          </cell>
          <cell r="D3319" t="str">
            <v xml:space="preserve">RH200-SL-R SF/LH1/X</v>
          </cell>
          <cell r="E3319" t="str">
            <v>424*565</v>
          </cell>
          <cell r="F3319" t="str">
            <v xml:space="preserve">HIACE VAN RH200 STANDARD CAB (05-08)</v>
          </cell>
          <cell r="G3319" t="str">
            <v>TOYOTA</v>
          </cell>
          <cell r="H3319" t="str">
            <v xml:space="preserve">ZHEJIANG DAKE SAFETY GLASS CO.,LTD</v>
          </cell>
          <cell r="I3319" t="str">
            <v>AUTOGLASS</v>
          </cell>
          <cell r="J3319" t="str">
            <v>AUTOGLASS</v>
          </cell>
          <cell r="K3319">
            <v>2.5</v>
          </cell>
          <cell r="L3319">
            <v>448</v>
          </cell>
          <cell r="M3319">
            <v>600</v>
          </cell>
        </row>
        <row r="3320">
          <cell r="A3320">
            <v>11944</v>
          </cell>
          <cell r="B3320">
            <v>11944</v>
          </cell>
          <cell r="C3320" t="str">
            <v xml:space="preserve">TOYOTA HIACE VAN 5D (LONG) (05-) - SIDE FIX FRONT - LH (L2)</v>
          </cell>
          <cell r="D3320" t="str">
            <v xml:space="preserve">RH200-SL-R SF/LH2/X</v>
          </cell>
          <cell r="E3320" t="str">
            <v>424*423</v>
          </cell>
          <cell r="F3320" t="str">
            <v xml:space="preserve">HIACE VAN RH200 STANDARD CAB, W/O HOLE - (05 -08)</v>
          </cell>
          <cell r="G3320" t="str">
            <v>TOYOTA</v>
          </cell>
          <cell r="H3320" t="str">
            <v xml:space="preserve">ZHEJIANG DAKE SAFETY GLASS CO.,LTD</v>
          </cell>
          <cell r="I3320" t="str">
            <v>AUTOGLASS</v>
          </cell>
          <cell r="J3320" t="str">
            <v>AUTOGLASS</v>
          </cell>
          <cell r="K3320">
            <v>2.5</v>
          </cell>
          <cell r="L3320">
            <v>448</v>
          </cell>
          <cell r="M3320">
            <v>600</v>
          </cell>
        </row>
        <row r="3321">
          <cell r="A3321">
            <v>13435</v>
          </cell>
          <cell r="B3321">
            <v>13435</v>
          </cell>
          <cell r="C3321" t="str">
            <v xml:space="preserve">TOYOTA HIACE VAN 5D (LONG) (05-) - SIDE FIX FRONT - LH (L3)</v>
          </cell>
          <cell r="D3321" t="str">
            <v xml:space="preserve">RH200-SL-R SF/LH3/X</v>
          </cell>
          <cell r="E3321" t="str">
            <v>511*565</v>
          </cell>
          <cell r="F3321" t="str">
            <v xml:space="preserve">HIACE VAN RH200 STANDARD CAB (05-08)</v>
          </cell>
          <cell r="G3321" t="str">
            <v>TOYOTA</v>
          </cell>
          <cell r="H3321" t="str">
            <v xml:space="preserve">ZHEJIANG DAKE SAFETY GLASS CO.,LTD</v>
          </cell>
          <cell r="I3321" t="str">
            <v>AUTOGLASS</v>
          </cell>
          <cell r="J3321" t="str">
            <v>AUTOGLASS</v>
          </cell>
          <cell r="K3321">
            <v>2.5</v>
          </cell>
          <cell r="L3321">
            <v>448</v>
          </cell>
          <cell r="M3321">
            <v>600</v>
          </cell>
        </row>
        <row r="3322">
          <cell r="A3322">
            <v>11945</v>
          </cell>
          <cell r="B3322">
            <v>11945</v>
          </cell>
          <cell r="C3322" t="str">
            <v xml:space="preserve">TOYOTA HIACE VAN 5D (LONG) (05-) - SIDE FIX FRONT - RH (R1)</v>
          </cell>
          <cell r="D3322" t="str">
            <v xml:space="preserve">RH200-SL-R SF/RH1/X</v>
          </cell>
          <cell r="E3322" t="str">
            <v>424*565</v>
          </cell>
          <cell r="F3322" t="str">
            <v xml:space="preserve">HIACE VAN RH200 STANDARD CAB, W/O HOLE - (05 -08)</v>
          </cell>
          <cell r="G3322" t="str">
            <v>TOYOTA</v>
          </cell>
          <cell r="H3322" t="str">
            <v xml:space="preserve">ZHEJIANG DAKE SAFETY GLASS CO.,LTD</v>
          </cell>
          <cell r="I3322" t="str">
            <v>AUTOGLASS</v>
          </cell>
          <cell r="J3322" t="str">
            <v>AUTOGLASS</v>
          </cell>
          <cell r="K3322">
            <v>2.5</v>
          </cell>
          <cell r="L3322">
            <v>448</v>
          </cell>
          <cell r="M3322">
            <v>600</v>
          </cell>
        </row>
        <row r="3323">
          <cell r="A3323">
            <v>12036</v>
          </cell>
          <cell r="B3323">
            <v>12036</v>
          </cell>
          <cell r="C3323" t="str">
            <v xml:space="preserve">TOYOTA HIACE VAN 5D (LONG) (05-) - SIDE FIX FRONT - RH (R2)</v>
          </cell>
          <cell r="D3323" t="str">
            <v xml:space="preserve">RH200-SL-R SF/RH2/X</v>
          </cell>
          <cell r="E3323" t="str">
            <v>440*459</v>
          </cell>
          <cell r="F3323" t="str">
            <v xml:space="preserve">HIACE VAN RH200 STANDARD CAB, W/O HOLE - (05 -08)</v>
          </cell>
          <cell r="G3323" t="str">
            <v>TOYOTA</v>
          </cell>
          <cell r="H3323" t="str">
            <v xml:space="preserve">ZHEJIANG DAKE SAFETY GLASS CO.,LTD</v>
          </cell>
          <cell r="I3323" t="str">
            <v>AUTOGLASS</v>
          </cell>
          <cell r="J3323" t="str">
            <v>AUTOGLASS</v>
          </cell>
          <cell r="K3323">
            <v>2.5</v>
          </cell>
          <cell r="L3323">
            <v>448</v>
          </cell>
          <cell r="M3323">
            <v>600</v>
          </cell>
        </row>
        <row r="3324">
          <cell r="A3324">
            <v>13432</v>
          </cell>
          <cell r="B3324">
            <v>13432</v>
          </cell>
          <cell r="C3324" t="str">
            <v xml:space="preserve">TOYOTA HIACE VAN 5D (LONG) (05-) - SIDE FIX FRONT - RH (R3)</v>
          </cell>
          <cell r="D3324" t="str">
            <v xml:space="preserve">RH200-SL-R SF/RH3/X</v>
          </cell>
          <cell r="E3324" t="str">
            <v>499*565</v>
          </cell>
          <cell r="F3324" t="str">
            <v xml:space="preserve">HIACE VAN RH200 STANDARD CAB (05-08)</v>
          </cell>
          <cell r="G3324" t="str">
            <v>TOYOTA</v>
          </cell>
          <cell r="H3324" t="str">
            <v xml:space="preserve">ZHEJIANG DAKE SAFETY GLASS CO.,LTD</v>
          </cell>
          <cell r="I3324" t="str">
            <v>AUTOGLASS</v>
          </cell>
          <cell r="J3324" t="str">
            <v>AUTOGLASS</v>
          </cell>
          <cell r="K3324">
            <v>2.5</v>
          </cell>
          <cell r="L3324">
            <v>448</v>
          </cell>
          <cell r="M3324">
            <v>600</v>
          </cell>
        </row>
        <row r="3325">
          <cell r="A3325">
            <v>13436</v>
          </cell>
          <cell r="B3325">
            <v>13436</v>
          </cell>
          <cell r="C3325" t="str">
            <v xml:space="preserve">TOYOTA HIACE VAN 5D (LONG) (05-) - SIDE FIX REAR - LH (L4)</v>
          </cell>
          <cell r="D3325" t="str">
            <v xml:space="preserve">RH200-SL-R SR/LH1/X</v>
          </cell>
          <cell r="E3325" t="str">
            <v>357*565</v>
          </cell>
          <cell r="F3325" t="str">
            <v xml:space="preserve">HIACE VAN RH200 STANDARD CAB (05-08)</v>
          </cell>
          <cell r="G3325" t="str">
            <v>TOYOTA</v>
          </cell>
          <cell r="H3325" t="str">
            <v xml:space="preserve">ZHEJIANG DAKE SAFETY GLASS CO.,LTD</v>
          </cell>
          <cell r="I3325" t="str">
            <v>AUTOGLASS</v>
          </cell>
          <cell r="J3325" t="str">
            <v>AUTOGLASS</v>
          </cell>
          <cell r="K3325">
            <v>2.5</v>
          </cell>
          <cell r="L3325">
            <v>448</v>
          </cell>
          <cell r="M3325">
            <v>600</v>
          </cell>
        </row>
        <row r="3326">
          <cell r="A3326">
            <v>13537</v>
          </cell>
          <cell r="B3326">
            <v>13537</v>
          </cell>
          <cell r="C3326" t="str">
            <v xml:space="preserve">TOYOTA HIACE VAN 5D (LONG) (05-) - SIDE FIX REAR - LH (L5)</v>
          </cell>
          <cell r="D3326" t="str">
            <v xml:space="preserve">RH200-SL-R SR/LH2/X</v>
          </cell>
          <cell r="E3326" t="str">
            <v>473*459</v>
          </cell>
          <cell r="F3326" t="str">
            <v xml:space="preserve">HIACE VAN RH200 STANDARD CAB (05-08)</v>
          </cell>
          <cell r="G3326" t="str">
            <v>TOYOTA</v>
          </cell>
          <cell r="H3326" t="str">
            <v xml:space="preserve">ZHEJIANG DAKE SAFETY GLASS CO.,LTD</v>
          </cell>
          <cell r="I3326" t="str">
            <v>AUTOGLASS</v>
          </cell>
          <cell r="J3326" t="str">
            <v>AUTOGLASS</v>
          </cell>
          <cell r="K3326">
            <v>2.5</v>
          </cell>
          <cell r="L3326">
            <v>448</v>
          </cell>
          <cell r="M3326">
            <v>600</v>
          </cell>
        </row>
        <row r="3327">
          <cell r="A3327">
            <v>13671</v>
          </cell>
          <cell r="B3327">
            <v>13671</v>
          </cell>
          <cell r="C3327" t="str">
            <v xml:space="preserve">TOYOTA HIACE VAN 5D (LONG) (05-) - SIDE FIX REAR - LH (L6)</v>
          </cell>
          <cell r="D3327" t="str">
            <v xml:space="preserve">RH200-SL-R SR/LH3/X</v>
          </cell>
          <cell r="E3327" t="str">
            <v>587*565</v>
          </cell>
          <cell r="F3327" t="str">
            <v xml:space="preserve">HIACE VAN RH200 STANDARD CAB (05-08)</v>
          </cell>
          <cell r="G3327" t="str">
            <v>TOYOTA</v>
          </cell>
          <cell r="H3327" t="str">
            <v xml:space="preserve">ZHEJIANG DAKE SAFETY GLASS CO.,LTD</v>
          </cell>
          <cell r="I3327" t="str">
            <v>AUTOGLASS</v>
          </cell>
          <cell r="J3327" t="str">
            <v>AUTOGLASS</v>
          </cell>
          <cell r="K3327">
            <v>2.5</v>
          </cell>
          <cell r="L3327">
            <v>448</v>
          </cell>
          <cell r="M3327">
            <v>600</v>
          </cell>
        </row>
        <row r="3328">
          <cell r="A3328">
            <v>13437</v>
          </cell>
          <cell r="B3328">
            <v>13437</v>
          </cell>
          <cell r="C3328" t="str">
            <v xml:space="preserve">TOYOTA HIACE VAN 5D (LONG) (05-) - SIDE FIX REAR - RH (R4)</v>
          </cell>
          <cell r="D3328" t="str">
            <v xml:space="preserve">RH200-SL-R SR/RH1/X</v>
          </cell>
          <cell r="E3328" t="str">
            <v>357*565</v>
          </cell>
          <cell r="F3328" t="str">
            <v xml:space="preserve">HIACE VAN RH200 STANDARD CAB (05-08)</v>
          </cell>
          <cell r="G3328" t="str">
            <v>TOYOTA</v>
          </cell>
          <cell r="H3328" t="str">
            <v xml:space="preserve">ZHEJIANG DAKE SAFETY GLASS CO.,LTD</v>
          </cell>
          <cell r="I3328" t="str">
            <v>AUTOGLASS</v>
          </cell>
          <cell r="J3328" t="str">
            <v>AUTOGLASS</v>
          </cell>
          <cell r="K3328">
            <v>2.5</v>
          </cell>
          <cell r="L3328">
            <v>448</v>
          </cell>
          <cell r="M3328">
            <v>600</v>
          </cell>
        </row>
        <row r="3329">
          <cell r="A3329">
            <v>13533</v>
          </cell>
          <cell r="B3329">
            <v>13533</v>
          </cell>
          <cell r="C3329" t="str">
            <v xml:space="preserve">TOYOTA HIACE VAN 5D (LONG) (05-) - SIDE FIX REAR - RH (R5)</v>
          </cell>
          <cell r="D3329" t="str">
            <v xml:space="preserve">RH200-SL-R SR/RH2/X</v>
          </cell>
          <cell r="E3329" t="str">
            <v>473*459</v>
          </cell>
          <cell r="F3329" t="str">
            <v xml:space="preserve">PREMIO (96-00)/CARINA (96-00)/CALDINA RT210 (02-</v>
          </cell>
          <cell r="G3329" t="str">
            <v>TOYOTA</v>
          </cell>
          <cell r="H3329" t="str">
            <v xml:space="preserve">ZHEJIANG DAKE SAFETY GLASS CO.,LTD</v>
          </cell>
          <cell r="I3329" t="str">
            <v>AUTOGLASS</v>
          </cell>
          <cell r="J3329" t="str">
            <v>AUTOGLASS</v>
          </cell>
          <cell r="K3329">
            <v>2.5</v>
          </cell>
          <cell r="L3329">
            <v>448</v>
          </cell>
          <cell r="M3329">
            <v>600</v>
          </cell>
        </row>
        <row r="3330">
          <cell r="A3330">
            <v>13434</v>
          </cell>
          <cell r="B3330">
            <v>13434</v>
          </cell>
          <cell r="C3330" t="str">
            <v xml:space="preserve">TOYOTA HIACE VAN 5D (LONG) (05-) - SIDE FIX REAR - RH (R6)</v>
          </cell>
          <cell r="D3330" t="str">
            <v xml:space="preserve">RH200-SL-R SR/RH3/X</v>
          </cell>
          <cell r="E3330" t="str">
            <v>587*565</v>
          </cell>
          <cell r="F3330" t="str">
            <v xml:space="preserve">HIACE VAN RH200 STANDARD CAB (05-08)</v>
          </cell>
          <cell r="G3330" t="str">
            <v>TOYOTA</v>
          </cell>
          <cell r="H3330" t="str">
            <v xml:space="preserve">ZHEJIANG DAKE SAFETY GLASS CO.,LTD</v>
          </cell>
          <cell r="I3330" t="str">
            <v>AUTOGLASS</v>
          </cell>
          <cell r="J3330" t="str">
            <v>AUTOGLASS</v>
          </cell>
          <cell r="K3330">
            <v>2.5</v>
          </cell>
          <cell r="L3330">
            <v>448</v>
          </cell>
          <cell r="M3330">
            <v>600</v>
          </cell>
        </row>
        <row r="3331">
          <cell r="A3331">
            <v>12136</v>
          </cell>
          <cell r="B3331">
            <v>12136</v>
          </cell>
          <cell r="C3331" t="str">
            <v xml:space="preserve">TOYOTA HIACE VAN RH200 STANDARD CAB (05-08) - FRONT SIDE FRAME - LH</v>
          </cell>
          <cell r="D3331" t="str">
            <v>RH200-FSF-LH</v>
          </cell>
          <cell r="E3331" t="str">
            <v xml:space="preserve"> 1312*563 </v>
          </cell>
          <cell r="F3331" t="str">
            <v xml:space="preserve">HIACE VAN RH200 STANDARD CAB - (05-08)</v>
          </cell>
          <cell r="G3331" t="str">
            <v>TOYOTA</v>
          </cell>
          <cell r="H3331" t="str">
            <v xml:space="preserve">NANJING YUNHAI AUTOMOBILE GLASS &amp; EQUIPMENT MANUFACTURING CO., LTD</v>
          </cell>
          <cell r="I3331" t="str">
            <v>AUTOGLASS</v>
          </cell>
          <cell r="J3331" t="str">
            <v>AUTOGLASS</v>
          </cell>
          <cell r="K3331">
            <v>110</v>
          </cell>
          <cell r="L3331">
            <v>2558</v>
          </cell>
          <cell r="M3331">
            <v>3200</v>
          </cell>
        </row>
        <row r="3332">
          <cell r="A3332">
            <v>12035</v>
          </cell>
          <cell r="B3332">
            <v>12035</v>
          </cell>
          <cell r="C3332" t="str">
            <v xml:space="preserve">TOYOTA HIACE VAN RH200 STANDARD CAB (05-08) - FRONT SIDE FRAME - RH</v>
          </cell>
          <cell r="D3332" t="str">
            <v>RH200-FSF-RH</v>
          </cell>
          <cell r="E3332" t="str">
            <v xml:space="preserve"> 1312*563 </v>
          </cell>
          <cell r="F3332" t="str">
            <v xml:space="preserve">HIACE VAN RH200 STANDARD CAB - (05-08)</v>
          </cell>
          <cell r="G3332" t="str">
            <v>TOYOTA</v>
          </cell>
          <cell r="H3332" t="str">
            <v xml:space="preserve">TAIZHOU QIANLIMA AUTO PARTS CO. LTD.</v>
          </cell>
          <cell r="I3332" t="str">
            <v>AUTOGLASS</v>
          </cell>
          <cell r="J3332" t="str">
            <v>AUTOGLASS</v>
          </cell>
          <cell r="K3332">
            <v>110</v>
          </cell>
          <cell r="L3332">
            <v>2558</v>
          </cell>
          <cell r="M3332">
            <v>3200</v>
          </cell>
        </row>
        <row r="3333">
          <cell r="A3333">
            <v>12813</v>
          </cell>
          <cell r="B3333">
            <v>12813</v>
          </cell>
          <cell r="C3333" t="str">
            <v xml:space="preserve">TOYOTA HIACE VAN RH200 STANDARD CAB (05-08) - REAR HEATED WINDSCREEN W/HOLE</v>
          </cell>
          <cell r="D3333" t="str">
            <v xml:space="preserve">RH200 RW/H/X/1HL</v>
          </cell>
          <cell r="E3333" t="str">
            <v xml:space="preserve">110052 RW</v>
          </cell>
          <cell r="F3333" t="str">
            <v xml:space="preserve">HIACE VAN RH200 STANDARD CAB - (05 -08)</v>
          </cell>
          <cell r="G3333" t="str">
            <v>TOYOTA</v>
          </cell>
          <cell r="H3333" t="str">
            <v xml:space="preserve">ZHEJIANG DAKE SAFETY GLASS CO.,LTD</v>
          </cell>
          <cell r="I3333" t="str">
            <v>AUTOGLASS</v>
          </cell>
          <cell r="J3333" t="str">
            <v>AUTOGLASS</v>
          </cell>
          <cell r="K3333">
            <v>12</v>
          </cell>
          <cell r="L3333">
            <v>1911.15</v>
          </cell>
          <cell r="M3333">
            <v>2400</v>
          </cell>
        </row>
        <row r="3334">
          <cell r="A3334">
            <v>12085</v>
          </cell>
          <cell r="B3334">
            <v>12085</v>
          </cell>
          <cell r="C3334" t="str">
            <v xml:space="preserve">TOYOTA HIACE VAN RH200 STANDARD CAB (05-08) - REAR HEATED WINDSCREEN W/O HOLE</v>
          </cell>
          <cell r="D3334" t="str">
            <v xml:space="preserve">RH200NH RW/H/X</v>
          </cell>
          <cell r="E3334" t="str">
            <v>TY0202-RW01</v>
          </cell>
          <cell r="F3334" t="str">
            <v xml:space="preserve">HIACE VAN RH200 STANDARD CAB - (05 -08)</v>
          </cell>
          <cell r="G3334" t="str">
            <v>TOYOTA</v>
          </cell>
          <cell r="H3334" t="str">
            <v xml:space="preserve">ZHEJIANG DAKE SAFETY GLASS CO.,LTD</v>
          </cell>
          <cell r="I3334" t="str">
            <v>AUTOGLASS</v>
          </cell>
          <cell r="J3334" t="str">
            <v>AUTOGLASS</v>
          </cell>
          <cell r="K3334">
            <v>12</v>
          </cell>
          <cell r="L3334">
            <v>1999.5</v>
          </cell>
          <cell r="M3334">
            <v>2400</v>
          </cell>
        </row>
        <row r="3335">
          <cell r="A3335">
            <v>12137</v>
          </cell>
          <cell r="B3335">
            <v>12137</v>
          </cell>
          <cell r="C3335" t="str">
            <v xml:space="preserve">TOYOTA HIACE VAN RH200 STANDARD CAB (05-08) - REAR SIDE FRAME - LH</v>
          </cell>
          <cell r="D3335" t="str">
            <v>RH200-RSF-LH</v>
          </cell>
          <cell r="E3335" t="str">
            <v xml:space="preserve"> 1368*563 </v>
          </cell>
          <cell r="F3335" t="str">
            <v xml:space="preserve">HIACE VAN RH200 STANDARD CAB - (05-08)</v>
          </cell>
          <cell r="G3335" t="str">
            <v>TOYOTA</v>
          </cell>
          <cell r="H3335" t="str">
            <v xml:space="preserve">NANJING YUNHAI AUTOMOBILE GLASS &amp; EQUIPMENT MANUFACTURING CO., LTD</v>
          </cell>
          <cell r="I3335" t="str">
            <v>AUTOGLASS</v>
          </cell>
          <cell r="J3335" t="str">
            <v>AUTOGLASS</v>
          </cell>
          <cell r="K3335">
            <v>110</v>
          </cell>
          <cell r="L3335">
            <v>2558</v>
          </cell>
          <cell r="M3335">
            <v>3200</v>
          </cell>
        </row>
        <row r="3336">
          <cell r="A3336">
            <v>12144</v>
          </cell>
          <cell r="B3336">
            <v>12144</v>
          </cell>
          <cell r="C3336" t="str">
            <v xml:space="preserve">TOYOTA HIACE VAN RH200 STANDARD CAB (05-08) - REAR SIDE FRAME - RH</v>
          </cell>
          <cell r="D3336" t="str">
            <v>RH200-RSF-RH</v>
          </cell>
          <cell r="E3336" t="str">
            <v xml:space="preserve"> 1368*563 </v>
          </cell>
          <cell r="F3336" t="str">
            <v xml:space="preserve">HIACE VAN RH200 STANDARD CAB - (05 -08)</v>
          </cell>
          <cell r="G3336" t="str">
            <v>TOYOTA</v>
          </cell>
          <cell r="H3336" t="str">
            <v xml:space="preserve">NANJING YUNHAI AUTOMOBILE GLASS &amp; EQUIPMENT MANUFACTURING CO., LTD</v>
          </cell>
          <cell r="I3336" t="str">
            <v>AUTOGLASS</v>
          </cell>
          <cell r="J3336" t="str">
            <v>AUTOGLASS</v>
          </cell>
          <cell r="K3336">
            <v>110</v>
          </cell>
          <cell r="L3336">
            <v>2558</v>
          </cell>
          <cell r="M3336">
            <v>3200</v>
          </cell>
        </row>
        <row r="3337">
          <cell r="A3337">
            <v>13538</v>
          </cell>
          <cell r="B3337">
            <v>13538</v>
          </cell>
          <cell r="C3337" t="str">
            <v xml:space="preserve">TOYOTA HIACE VAN RH200 STANDARD CAB (05-08) - SIDE FIX - R5 GLASS (W/1 HOLE) - RH</v>
          </cell>
          <cell r="D3337" t="str">
            <v xml:space="preserve">RH200 SW/R5/X 1H</v>
          </cell>
          <cell r="E3337" t="str">
            <v xml:space="preserve">110052 SW</v>
          </cell>
          <cell r="F3337" t="str">
            <v xml:space="preserve">HIACE VAN RH200 STANDARD CAB (05-08)</v>
          </cell>
          <cell r="G3337" t="str">
            <v>TOYOTA</v>
          </cell>
          <cell r="H3337" t="str">
            <v xml:space="preserve">ZHEJIANG DAKE SAFETY GLASS CO.,LTD</v>
          </cell>
          <cell r="I3337" t="str">
            <v>AUTOGLASS</v>
          </cell>
          <cell r="J3337" t="str">
            <v>AUTOGLASS</v>
          </cell>
          <cell r="K3337">
            <v>3</v>
          </cell>
          <cell r="L3337">
            <v>465.75</v>
          </cell>
          <cell r="M3337">
            <v>600</v>
          </cell>
        </row>
        <row r="3338">
          <cell r="A3338">
            <v>13524</v>
          </cell>
          <cell r="B3338">
            <v>13524</v>
          </cell>
          <cell r="C3338" t="str">
            <v xml:space="preserve">TOYOTA HIACE VAN RH200 WIDE CAB (05-08) - LAMINATED FRONT WINDSCREEN</v>
          </cell>
          <cell r="D3338" t="str">
            <v>RH200W-LFW/CPX</v>
          </cell>
          <cell r="E3338" t="str">
            <v>TY334-000-0L</v>
          </cell>
          <cell r="F3338" t="str">
            <v xml:space="preserve">HIACE VAN RH200 WIDE CAB (05-08)</v>
          </cell>
          <cell r="G3338" t="str">
            <v>TOYOTA</v>
          </cell>
          <cell r="H3338" t="str">
            <v xml:space="preserve">BSG AUTO GLASS  CO. LTD</v>
          </cell>
          <cell r="I3338" t="str">
            <v>AUTOGLASS</v>
          </cell>
          <cell r="J3338" t="str">
            <v>AUTOGLASS</v>
          </cell>
          <cell r="K3338">
            <v>15.67</v>
          </cell>
          <cell r="L3338">
            <v>2445</v>
          </cell>
          <cell r="M3338">
            <v>3300</v>
          </cell>
        </row>
        <row r="3339">
          <cell r="A3339">
            <v>11942</v>
          </cell>
          <cell r="B3339">
            <v>11942</v>
          </cell>
          <cell r="C3339" t="str">
            <v xml:space="preserve">TOYOTA HIACE/QUANTUM VAN (05-) - FRONT DOOR GLASS - LH</v>
          </cell>
          <cell r="D3339" t="str">
            <v xml:space="preserve">RH200 FD/LH</v>
          </cell>
          <cell r="E3339" t="str">
            <v>973*526</v>
          </cell>
          <cell r="F3339" t="str">
            <v xml:space="preserve">HIACE VAN RH200 STANDARD CAB, W/O HOLE - (05 -08)</v>
          </cell>
          <cell r="G3339" t="str">
            <v>TOYOTA</v>
          </cell>
          <cell r="H3339" t="str">
            <v xml:space="preserve">ZHEJIANG DAKE SAFETY GLASS CO.,LTD</v>
          </cell>
          <cell r="I3339" t="str">
            <v>AUTOGLASS</v>
          </cell>
          <cell r="J3339" t="str">
            <v>AUTOGLASS</v>
          </cell>
          <cell r="K3339">
            <v>3.57</v>
          </cell>
          <cell r="L3339">
            <v>639.74</v>
          </cell>
          <cell r="M3339">
            <v>800</v>
          </cell>
        </row>
        <row r="3340">
          <cell r="A3340">
            <v>11943</v>
          </cell>
          <cell r="B3340">
            <v>11943</v>
          </cell>
          <cell r="C3340" t="str">
            <v xml:space="preserve">TOYOTA HIACE/QUANTUM VAN (05-) - FRONT DOOR GLASS - RH</v>
          </cell>
          <cell r="D3340" t="str">
            <v xml:space="preserve">RH200 FD/RH</v>
          </cell>
          <cell r="E3340" t="str">
            <v>973*526</v>
          </cell>
          <cell r="F3340" t="str">
            <v xml:space="preserve">HIACE VAN RH200 STANDARD CAB, W/O HOLE - (05 -08)</v>
          </cell>
          <cell r="G3340" t="str">
            <v>TOYOTA</v>
          </cell>
          <cell r="H3340" t="str">
            <v xml:space="preserve">ZHEJIANG DAKE SAFETY GLASS CO.,LTD</v>
          </cell>
          <cell r="I3340" t="str">
            <v>AUTOGLASS</v>
          </cell>
          <cell r="J3340" t="str">
            <v>AUTOGLASS</v>
          </cell>
          <cell r="K3340">
            <v>3.57</v>
          </cell>
          <cell r="L3340">
            <v>639.74</v>
          </cell>
          <cell r="M3340">
            <v>800</v>
          </cell>
        </row>
        <row r="3341">
          <cell r="A3341">
            <v>13907</v>
          </cell>
          <cell r="B3341">
            <v>13907</v>
          </cell>
          <cell r="C3341" t="str">
            <v xml:space="preserve">TOYOTA HIACE/QUANTUM VAN RH200W NO HOLE (05-WIDE) - REAR WINDSCREEN</v>
          </cell>
          <cell r="D3341" t="str">
            <v xml:space="preserve">RH200W-NH RW/H/X</v>
          </cell>
          <cell r="E3341" t="str">
            <v>1613*590</v>
          </cell>
          <cell r="F3341" t="str">
            <v>TOYOTA</v>
          </cell>
          <cell r="G3341" t="str">
            <v>TOYOTA</v>
          </cell>
          <cell r="H3341" t="str">
            <v xml:space="preserve">XINYI AUTOMOBILE GLASS (SHENZHEN) CO. LTD</v>
          </cell>
          <cell r="I3341" t="str">
            <v>AUTOGLASS</v>
          </cell>
          <cell r="J3341" t="str">
            <v>AUTOGLASS</v>
          </cell>
          <cell r="K3341">
            <v>12.5</v>
          </cell>
          <cell r="L3341">
            <v>2082.81</v>
          </cell>
          <cell r="M3341">
            <v>2900</v>
          </cell>
        </row>
        <row r="3342">
          <cell r="A3342">
            <v>13778</v>
          </cell>
          <cell r="B3342">
            <v>13778</v>
          </cell>
          <cell r="C3342" t="str">
            <v xml:space="preserve">TOYOTA HIACE/QUANTUM VAN W/HOLE  RH200W (05-WIDE) - REAR WINDSCREEN</v>
          </cell>
          <cell r="D3342" t="str">
            <v xml:space="preserve">RH200W RW/H/X</v>
          </cell>
          <cell r="E3342" t="str">
            <v>1613*590</v>
          </cell>
          <cell r="F3342" t="str">
            <v>TOYOTA</v>
          </cell>
          <cell r="G3342" t="str">
            <v>TOYOTA</v>
          </cell>
          <cell r="H3342" t="str">
            <v xml:space="preserve">XINYI AUTOMOBILE GLASS (SHENZHEN) CO. LTD</v>
          </cell>
          <cell r="I3342" t="str">
            <v>AUTOGLASS</v>
          </cell>
          <cell r="J3342" t="str">
            <v>AUTOGLASS</v>
          </cell>
          <cell r="K3342">
            <v>12.5</v>
          </cell>
          <cell r="L3342">
            <v>2082.81</v>
          </cell>
          <cell r="M3342">
            <v>3000</v>
          </cell>
        </row>
        <row r="3343">
          <cell r="A3343">
            <v>11947</v>
          </cell>
          <cell r="B3343">
            <v>11947</v>
          </cell>
          <cell r="C3343" t="str">
            <v xml:space="preserve">TOYOTA HILUX PICK UP (04-) - REAR WINDSCREEN</v>
          </cell>
          <cell r="D3343" t="str">
            <v xml:space="preserve">ZN215 RW/X</v>
          </cell>
          <cell r="E3343" t="str">
            <v>1336*311</v>
          </cell>
          <cell r="F3343" t="str">
            <v xml:space="preserve">HILUX VIGO ZN215 (04-10)</v>
          </cell>
          <cell r="G3343" t="str">
            <v>TOYOTA</v>
          </cell>
          <cell r="H3343" t="str">
            <v xml:space="preserve">ZHEJIANG DAKE SAFETY GLASS CO.,LTD</v>
          </cell>
          <cell r="I3343" t="str">
            <v>AUTOGLASS</v>
          </cell>
          <cell r="J3343" t="str">
            <v>AUTOGLASS</v>
          </cell>
          <cell r="K3343">
            <v>4.5</v>
          </cell>
          <cell r="L3343">
            <v>806.4</v>
          </cell>
          <cell r="M3343">
            <v>1000</v>
          </cell>
        </row>
        <row r="3344">
          <cell r="A3344">
            <v>14211</v>
          </cell>
          <cell r="B3344">
            <v>14211</v>
          </cell>
          <cell r="C3344" t="str">
            <v xml:space="preserve">TOYOTA HILUX PICK UP (16-) - REAR WINDSCREEN</v>
          </cell>
          <cell r="D3344" t="str">
            <v xml:space="preserve">UN126 RW/X</v>
          </cell>
          <cell r="E3344" t="str">
            <v>1333*353</v>
          </cell>
          <cell r="F3344" t="str">
            <v xml:space="preserve">TOYOTA HILUX/REVO PICK UP ZN215-15-R (16-)</v>
          </cell>
          <cell r="G3344" t="str">
            <v>TOYOTA</v>
          </cell>
          <cell r="H3344" t="str">
            <v xml:space="preserve">XINYI AUTOMOBILE GLASS (SHENZHEN) CO. LTD</v>
          </cell>
          <cell r="I3344" t="str">
            <v>AUTOGLASS</v>
          </cell>
          <cell r="J3344" t="str">
            <v>AUTOGLASS</v>
          </cell>
          <cell r="K3344">
            <v>5</v>
          </cell>
          <cell r="L3344">
            <v>896</v>
          </cell>
          <cell r="M3344">
            <v>1200</v>
          </cell>
        </row>
        <row r="3345">
          <cell r="A3345">
            <v>14073</v>
          </cell>
          <cell r="B3345">
            <v>14073</v>
          </cell>
          <cell r="C3345" t="str">
            <v xml:space="preserve">TOYOTA HILUX PICK UP 2016-/FORTUNER 5D SUV (16-) - LAMINATED FRONT WINDSCREEN</v>
          </cell>
          <cell r="D3345" t="str">
            <v xml:space="preserve">UN126-R-P LFW/X</v>
          </cell>
          <cell r="E3345" t="str">
            <v>1432*852</v>
          </cell>
          <cell r="F3345" t="str">
            <v xml:space="preserve">HILUX PICK UP 2016-/FORTUNER 5D SUV (16-)</v>
          </cell>
          <cell r="G3345" t="str">
            <v>TOYOTA</v>
          </cell>
          <cell r="H3345" t="str">
            <v xml:space="preserve">XINYI AUTOMOBILE GLASS (SHENZHEN) CO. LTD.</v>
          </cell>
          <cell r="I3345" t="str">
            <v>AUTOGLASS</v>
          </cell>
          <cell r="J3345" t="str">
            <v>AUTOGLASS</v>
          </cell>
          <cell r="K3345">
            <v>15.31</v>
          </cell>
          <cell r="L3345">
            <v>2743.55</v>
          </cell>
          <cell r="M3345">
            <v>3600</v>
          </cell>
        </row>
        <row r="3346">
          <cell r="A3346">
            <v>13491</v>
          </cell>
          <cell r="B3346">
            <v>13491</v>
          </cell>
          <cell r="C3346" t="str">
            <v xml:space="preserve">TOYOTA HILUX REVO UN126 PICK UP (16-) - FRONT LAMINATED WINDSCREEN (LHD)</v>
          </cell>
          <cell r="D3346" t="str">
            <v>REVO/16-L-LFW/X</v>
          </cell>
          <cell r="F3346" t="str">
            <v xml:space="preserve">TOYOTA HILUX/REVO PICK UP ZN215-15-R (16-)</v>
          </cell>
          <cell r="G3346" t="str">
            <v>TOYOTA</v>
          </cell>
          <cell r="H3346" t="str">
            <v xml:space="preserve">ZHEJIANG DAKE SAFETY GLASS CO.,LTD</v>
          </cell>
          <cell r="I3346" t="str">
            <v>AUTOGLASS</v>
          </cell>
          <cell r="J3346" t="str">
            <v>AUTOGLASS</v>
          </cell>
          <cell r="K3346">
            <v>15.75</v>
          </cell>
          <cell r="L3346">
            <v>2478</v>
          </cell>
          <cell r="M3346">
            <v>3200</v>
          </cell>
        </row>
        <row r="3347">
          <cell r="A3347">
            <v>13993</v>
          </cell>
          <cell r="B3347">
            <v>13993</v>
          </cell>
          <cell r="C3347" t="str">
            <v xml:space="preserve">TOYOTA HILUX SURF/4RUNNER 5D SUV (03-09) - LAMINATED FRONT WINDSCREEN</v>
          </cell>
          <cell r="D3347" t="str">
            <v xml:space="preserve">FW02371 LFW/X</v>
          </cell>
          <cell r="E3347" t="str">
            <v>1508*760</v>
          </cell>
          <cell r="F3347" t="str">
            <v xml:space="preserve">TOYOTA HILUX SURF/4RUNNER 5D SUV 03-</v>
          </cell>
          <cell r="G3347" t="str">
            <v>TOYOTA</v>
          </cell>
          <cell r="H3347" t="str">
            <v xml:space="preserve">XINYI AUTOMOBILE GLASS (SHENZHEN) CO. LTD</v>
          </cell>
          <cell r="I3347" t="str">
            <v>AUTOGLASS</v>
          </cell>
          <cell r="J3347" t="str">
            <v>AUTOGLASS</v>
          </cell>
          <cell r="K3347">
            <v>14.95</v>
          </cell>
          <cell r="L3347">
            <v>2679.04</v>
          </cell>
          <cell r="M3347">
            <v>3500</v>
          </cell>
        </row>
        <row r="3348">
          <cell r="A3348">
            <v>11950</v>
          </cell>
          <cell r="B3348">
            <v>11950</v>
          </cell>
          <cell r="C3348" t="str">
            <v xml:space="preserve">TOYOTA HILUX VIGO 2D PICK-UP (04-) - FRONT DOOR GLASS - LH</v>
          </cell>
          <cell r="D3348" t="str">
            <v xml:space="preserve">ZN215 FD/LH</v>
          </cell>
          <cell r="E3348" t="str">
            <v>977*520</v>
          </cell>
          <cell r="F3348" t="str">
            <v xml:space="preserve">HILUX VIGO ZN215 (04-10)</v>
          </cell>
          <cell r="G3348" t="str">
            <v>TOYOTA</v>
          </cell>
          <cell r="H3348" t="str">
            <v xml:space="preserve">ZHEJIANG DAKE SAFETY GLASS CO.,LTD</v>
          </cell>
          <cell r="I3348" t="str">
            <v>AUTOGLASS</v>
          </cell>
          <cell r="J3348" t="str">
            <v>AUTOGLASS</v>
          </cell>
          <cell r="K3348">
            <v>3.81</v>
          </cell>
          <cell r="L3348">
            <v>682.75</v>
          </cell>
          <cell r="M3348">
            <v>900</v>
          </cell>
        </row>
        <row r="3349">
          <cell r="A3349">
            <v>11949</v>
          </cell>
          <cell r="B3349">
            <v>11949</v>
          </cell>
          <cell r="C3349" t="str">
            <v xml:space="preserve">TOYOTA HILUX VIGO 2D PICK-UP (04-) - FRONT DOOR GLASS - RH</v>
          </cell>
          <cell r="D3349" t="str">
            <v xml:space="preserve">ZN215 FD/RH</v>
          </cell>
          <cell r="E3349" t="str">
            <v>977*520</v>
          </cell>
          <cell r="F3349" t="str">
            <v xml:space="preserve">HILUX VIGO ZN215 (04-10)</v>
          </cell>
          <cell r="G3349" t="str">
            <v>TOYOTA</v>
          </cell>
          <cell r="H3349" t="str">
            <v xml:space="preserve">ZHEJIANG DAKE SAFETY GLASS CO.,LTD</v>
          </cell>
          <cell r="I3349" t="str">
            <v>AUTOGLASS</v>
          </cell>
          <cell r="J3349" t="str">
            <v>AUTOGLASS</v>
          </cell>
          <cell r="K3349">
            <v>3.81</v>
          </cell>
          <cell r="L3349">
            <v>682.75</v>
          </cell>
          <cell r="M3349">
            <v>900</v>
          </cell>
        </row>
        <row r="3350">
          <cell r="A3350">
            <v>14075</v>
          </cell>
          <cell r="B3350">
            <v>14075</v>
          </cell>
          <cell r="C3350" t="str">
            <v xml:space="preserve">TOYOTA HILUX VIGO DOUBLE CAB (04-) - FRONT DOOR GLASS - LH</v>
          </cell>
          <cell r="D3350" t="str">
            <v xml:space="preserve">ZN215-4D FD/LH</v>
          </cell>
          <cell r="E3350" t="str">
            <v>875*518</v>
          </cell>
          <cell r="F3350" t="str">
            <v xml:space="preserve">HILUX VIGO DOUBLE CAB (04)</v>
          </cell>
          <cell r="G3350" t="str">
            <v>TOYOTA</v>
          </cell>
          <cell r="H3350" t="str">
            <v xml:space="preserve">XINYI AUTOMOBILE GLASS (SHENZHEN) CO. LTD.</v>
          </cell>
          <cell r="I3350" t="str">
            <v>AUTOGLASS</v>
          </cell>
          <cell r="J3350" t="str">
            <v>AUTOGLASS</v>
          </cell>
          <cell r="K3350">
            <v>3.4</v>
          </cell>
          <cell r="L3350">
            <v>609.28</v>
          </cell>
          <cell r="M3350">
            <v>800</v>
          </cell>
        </row>
        <row r="3351">
          <cell r="A3351">
            <v>14074</v>
          </cell>
          <cell r="B3351">
            <v>14074</v>
          </cell>
          <cell r="C3351" t="str">
            <v xml:space="preserve">TOYOTA HILUX VIGO DOUBLE CAB (04) - FRONT DOOR GLASS - RH</v>
          </cell>
          <cell r="D3351" t="str">
            <v xml:space="preserve">ZN215-4D FD/RH</v>
          </cell>
          <cell r="E3351" t="str">
            <v>875*518</v>
          </cell>
          <cell r="F3351" t="str">
            <v xml:space="preserve">HILUX VIGO DOUBLE CAB (04)</v>
          </cell>
          <cell r="G3351" t="str">
            <v>TOYOTA</v>
          </cell>
          <cell r="H3351" t="str">
            <v xml:space="preserve">XINYI AUTOMOBILE GLASS (SHENZHEN) CO. LTD.</v>
          </cell>
          <cell r="I3351" t="str">
            <v>AUTOGLASS</v>
          </cell>
          <cell r="J3351" t="str">
            <v>AUTOGLASS</v>
          </cell>
          <cell r="K3351">
            <v>3.4</v>
          </cell>
          <cell r="L3351">
            <v>609.28</v>
          </cell>
          <cell r="M3351">
            <v>800</v>
          </cell>
        </row>
        <row r="3352">
          <cell r="A3352">
            <v>11948</v>
          </cell>
          <cell r="B3352">
            <v>11948</v>
          </cell>
          <cell r="C3352" t="str">
            <v xml:space="preserve">TOYOTA HILUX VIGO ZN215 (04-10) - LAMINATED FRONT WINDSCREEN</v>
          </cell>
          <cell r="D3352" t="str">
            <v>ZN215-LFW/X</v>
          </cell>
          <cell r="E3352" t="str">
            <v>TY0204-LFW01</v>
          </cell>
          <cell r="F3352" t="str">
            <v xml:space="preserve">HILUX VIGO ZN215 (04-10)</v>
          </cell>
          <cell r="G3352" t="str">
            <v>TOYOTA</v>
          </cell>
          <cell r="H3352" t="str">
            <v xml:space="preserve">NANJING YUNHAI AUTOMOBILE GLASS &amp; EQUIPMENT MANUFACTURING CO., LTD</v>
          </cell>
          <cell r="I3352" t="str">
            <v>AUTOGLASS</v>
          </cell>
          <cell r="J3352" t="str">
            <v>AUTOGLASS</v>
          </cell>
          <cell r="K3352">
            <v>13.61</v>
          </cell>
          <cell r="L3352">
            <v>1874.1</v>
          </cell>
          <cell r="M3352">
            <v>2900</v>
          </cell>
        </row>
        <row r="3353">
          <cell r="A3353">
            <v>13906</v>
          </cell>
          <cell r="B3353">
            <v>13906</v>
          </cell>
          <cell r="C3353" t="str">
            <v xml:space="preserve">TOYOTA HILUX VIGO ZN215-12 CAB (12-) - REAR WINDSCREEN (SLIDING GLASS FRAME)</v>
          </cell>
          <cell r="D3353" t="str">
            <v xml:space="preserve">ZN215-12 RW/X</v>
          </cell>
          <cell r="E3353" t="str">
            <v>1400*320</v>
          </cell>
          <cell r="F3353" t="str">
            <v>TOYOTA</v>
          </cell>
          <cell r="G3353" t="str">
            <v>TOYOTA</v>
          </cell>
          <cell r="H3353" t="str">
            <v xml:space="preserve">XINYI AUTOMOBILE GLASS (SHENZHEN) CO. LTD</v>
          </cell>
          <cell r="I3353" t="str">
            <v>AUTOGLASS</v>
          </cell>
          <cell r="J3353" t="str">
            <v>AUTOGLASS</v>
          </cell>
          <cell r="K3353">
            <v>4.5</v>
          </cell>
          <cell r="L3353">
            <v>749.81</v>
          </cell>
          <cell r="M3353">
            <v>4800</v>
          </cell>
        </row>
        <row r="3354">
          <cell r="A3354">
            <v>12889</v>
          </cell>
          <cell r="B3354">
            <v>12889</v>
          </cell>
          <cell r="C3354" t="str">
            <v xml:space="preserve">TOYOTA HILUX VIGO-12 (KUN215) - REAR WINDSREEN (W/SLIDING)</v>
          </cell>
          <cell r="D3354" t="str">
            <v xml:space="preserve">KUN215-12 RW W/SL</v>
          </cell>
          <cell r="F3354" t="str">
            <v xml:space="preserve">COROLLA AXIO SEDAN (KE130  07-09)</v>
          </cell>
          <cell r="G3354" t="str">
            <v>TOYOTA</v>
          </cell>
          <cell r="H3354" t="str">
            <v xml:space="preserve">ZHEJIANG DAKE SAFETY GLASS CO.,LTD</v>
          </cell>
          <cell r="I3354" t="str">
            <v>AUTOGLASS</v>
          </cell>
          <cell r="J3354" t="str">
            <v>AUTOGLASS</v>
          </cell>
          <cell r="K3354">
            <v>18</v>
          </cell>
          <cell r="L3354">
            <v>2971</v>
          </cell>
          <cell r="M3354">
            <v>4500</v>
          </cell>
        </row>
        <row r="3355">
          <cell r="A3355">
            <v>13472</v>
          </cell>
          <cell r="B3355">
            <v>13472</v>
          </cell>
          <cell r="C3355" t="str">
            <v xml:space="preserve">TOYOTA IPSUM/AVENSIS VERSO CM20/BS20 MPV (01-) - LAMINATED FRONT WINDSCREEN</v>
          </cell>
          <cell r="D3355" t="str">
            <v xml:space="preserve">CM20 LFW/X</v>
          </cell>
          <cell r="E3355" t="str">
            <v xml:space="preserve">1101177 LFW</v>
          </cell>
          <cell r="F3355" t="str">
            <v xml:space="preserve">IPSUM ACM26 CA21 - (01-03)</v>
          </cell>
          <cell r="G3355" t="str">
            <v>TOYOTA</v>
          </cell>
          <cell r="H3355" t="str">
            <v xml:space="preserve">ZHEJIANG DAKE SAFETY GLASS CO.,LTD</v>
          </cell>
          <cell r="I3355" t="str">
            <v>AUTOGLASS</v>
          </cell>
          <cell r="J3355" t="str">
            <v>AUTOGLASS</v>
          </cell>
          <cell r="K3355">
            <v>20.83</v>
          </cell>
          <cell r="L3355">
            <v>3470.8</v>
          </cell>
          <cell r="M3355">
            <v>4200</v>
          </cell>
        </row>
        <row r="3356">
          <cell r="A3356">
            <v>12803</v>
          </cell>
          <cell r="B3356">
            <v>12803</v>
          </cell>
          <cell r="C3356" t="str">
            <v xml:space="preserve">TOYOTA ISIS 5D MPV (04- - LAMINATED FRONT WINDSCREEN</v>
          </cell>
          <cell r="D3356" t="str">
            <v>ISIS-LFW</v>
          </cell>
          <cell r="E3356" t="str">
            <v>TY0085-LFW</v>
          </cell>
          <cell r="F3356" t="str">
            <v xml:space="preserve">TOYOTA ISIS 5D MPV (04-)</v>
          </cell>
          <cell r="G3356" t="str">
            <v>TOYOTA</v>
          </cell>
          <cell r="H3356" t="str">
            <v xml:space="preserve">BSG AUTO GLASS  CO. LTD</v>
          </cell>
          <cell r="I3356" t="str">
            <v>AUTOGLASS</v>
          </cell>
          <cell r="J3356" t="str">
            <v>AUTOGLASS</v>
          </cell>
          <cell r="K3356">
            <v>17.670000000000002</v>
          </cell>
          <cell r="L3356">
            <v>2944.26</v>
          </cell>
          <cell r="M3356">
            <v>3500</v>
          </cell>
        </row>
        <row r="3357">
          <cell r="A3357">
            <v>13964</v>
          </cell>
          <cell r="B3357">
            <v>13964</v>
          </cell>
          <cell r="C3357" t="str">
            <v xml:space="preserve">TOYOTA ISIS 5D MPV (04-) - FRONT DOOR GLASS - LH</v>
          </cell>
          <cell r="D3357" t="str">
            <v xml:space="preserve">ISIS FD/LH</v>
          </cell>
          <cell r="E3357" t="str">
            <v>875*533</v>
          </cell>
          <cell r="F3357" t="str">
            <v xml:space="preserve">TOYOTA ISIS 5D MPV 04-</v>
          </cell>
          <cell r="G3357" t="str">
            <v>TOYOTA</v>
          </cell>
          <cell r="H3357" t="str">
            <v xml:space="preserve">XINYI AUTOMOBILE GLASS (SHENZHEN) CO. LTD</v>
          </cell>
          <cell r="I3357" t="str">
            <v>AUTOGLASS</v>
          </cell>
          <cell r="J3357" t="str">
            <v>AUTOGLASS</v>
          </cell>
          <cell r="K3357">
            <v>3.29</v>
          </cell>
          <cell r="L3357">
            <v>589.57000000000005</v>
          </cell>
          <cell r="M3357">
            <v>800</v>
          </cell>
        </row>
        <row r="3358">
          <cell r="A3358">
            <v>13965</v>
          </cell>
          <cell r="B3358">
            <v>13965</v>
          </cell>
          <cell r="C3358" t="str">
            <v xml:space="preserve">TOYOTA ISIS 5D MPV (04-) - FRONT DOOR GLASS - RH</v>
          </cell>
          <cell r="D3358" t="str">
            <v xml:space="preserve">ISIS FD/RH</v>
          </cell>
          <cell r="E3358" t="str">
            <v>875*533</v>
          </cell>
          <cell r="F3358" t="str">
            <v xml:space="preserve">TOYOTA ISIS 5D MPV 04-</v>
          </cell>
          <cell r="G3358" t="str">
            <v>TOYOTA</v>
          </cell>
          <cell r="H3358" t="str">
            <v xml:space="preserve">XINYI AUTOMOBILE GLASS (SHENZHEN) CO. LTD</v>
          </cell>
          <cell r="I3358" t="str">
            <v>AUTOGLASS</v>
          </cell>
          <cell r="J3358" t="str">
            <v>AUTOGLASS</v>
          </cell>
          <cell r="K3358">
            <v>3.29</v>
          </cell>
          <cell r="L3358">
            <v>589.57000000000005</v>
          </cell>
          <cell r="M3358">
            <v>800</v>
          </cell>
        </row>
        <row r="3359">
          <cell r="A3359">
            <v>13966</v>
          </cell>
          <cell r="B3359">
            <v>13966</v>
          </cell>
          <cell r="C3359" t="str">
            <v xml:space="preserve">TOYOTA ISIS 5D MPV (04-) - FRONT QUARTER GLASS - LH</v>
          </cell>
          <cell r="D3359" t="str">
            <v xml:space="preserve">ISIS FV/LH/X</v>
          </cell>
          <cell r="E3359" t="str">
            <v>315*226</v>
          </cell>
          <cell r="F3359" t="str">
            <v xml:space="preserve">TOYOTA ISIS 5D MPV 04-</v>
          </cell>
          <cell r="G3359" t="str">
            <v>TOYOTA</v>
          </cell>
          <cell r="H3359" t="str">
            <v xml:space="preserve">XINYI AUTOMOBILE GLASS (SHENZHEN) CO. LTD</v>
          </cell>
          <cell r="I3359" t="str">
            <v>AUTOGLASS</v>
          </cell>
          <cell r="J3359" t="str">
            <v>AUTOGLASS</v>
          </cell>
          <cell r="K3359">
            <v>2.2999999999999998</v>
          </cell>
          <cell r="L3359">
            <v>412.16</v>
          </cell>
          <cell r="M3359">
            <v>550</v>
          </cell>
        </row>
        <row r="3360">
          <cell r="A3360">
            <v>14072</v>
          </cell>
          <cell r="B3360">
            <v>14072</v>
          </cell>
          <cell r="C3360" t="str">
            <v xml:space="preserve">TOYOTA ISIS 5D MPV (04-) - FRONT QUARTER GLASS - RH</v>
          </cell>
          <cell r="D3360" t="str">
            <v xml:space="preserve">ISIS FV/RH/X</v>
          </cell>
          <cell r="E3360" t="str">
            <v>315*226</v>
          </cell>
          <cell r="F3360" t="str">
            <v xml:space="preserve">ISIS 5D MPV (04-)</v>
          </cell>
          <cell r="G3360" t="str">
            <v>TOYOTA</v>
          </cell>
          <cell r="H3360" t="str">
            <v xml:space="preserve">XINYI AUTOMOBILE GLASS (SHENZHEN) CO. LTD.</v>
          </cell>
          <cell r="I3360" t="str">
            <v>AUTOGLASS</v>
          </cell>
          <cell r="J3360" t="str">
            <v>AUTOGLASS</v>
          </cell>
          <cell r="K3360">
            <v>2.2999999999999998</v>
          </cell>
          <cell r="L3360">
            <v>412.16</v>
          </cell>
          <cell r="M3360">
            <v>500</v>
          </cell>
        </row>
        <row r="3361">
          <cell r="A3361">
            <v>12804</v>
          </cell>
          <cell r="B3361">
            <v>12804</v>
          </cell>
          <cell r="C3361" t="str">
            <v xml:space="preserve">TOYOTA ISIS 5D MPV (04-) - REAR WINDSCREEN</v>
          </cell>
          <cell r="D3361" t="str">
            <v xml:space="preserve">ISIS RW/H/X</v>
          </cell>
          <cell r="E3361" t="str">
            <v>1236*488</v>
          </cell>
          <cell r="F3361" t="str">
            <v xml:space="preserve">TOYOTA ISIS 5D MPV (04-)</v>
          </cell>
          <cell r="G3361" t="str">
            <v>TOYOTA</v>
          </cell>
          <cell r="H3361" t="str">
            <v xml:space="preserve">XINYI AUTOMOBILE GLASS (SHENZHEN) CO. LTD</v>
          </cell>
          <cell r="I3361" t="str">
            <v>AUTOGLASS</v>
          </cell>
          <cell r="J3361" t="str">
            <v>AUTOGLASS</v>
          </cell>
          <cell r="K3361">
            <v>12</v>
          </cell>
          <cell r="L3361">
            <v>2150.4</v>
          </cell>
          <cell r="M3361">
            <v>2800</v>
          </cell>
        </row>
        <row r="3362">
          <cell r="A3362">
            <v>13967</v>
          </cell>
          <cell r="B3362">
            <v>13967</v>
          </cell>
          <cell r="C3362" t="str">
            <v xml:space="preserve">TOYOTA ISIS 5D MPV (04-) - SIDE FIX WINDOW - LH</v>
          </cell>
          <cell r="D3362" t="str">
            <v xml:space="preserve">ISIS SW/LH/X</v>
          </cell>
          <cell r="E3362" t="str">
            <v>491*436</v>
          </cell>
          <cell r="F3362" t="str">
            <v xml:space="preserve">TOYOTA ISIS 5D MPV 04-</v>
          </cell>
          <cell r="G3362" t="str">
            <v>TOYOTA</v>
          </cell>
          <cell r="H3362" t="str">
            <v xml:space="preserve">XINYI AUTOMOBILE GLASS (SHENZHEN) CO. LTD</v>
          </cell>
          <cell r="I3362" t="str">
            <v>AUTOGLASS</v>
          </cell>
          <cell r="J3362" t="str">
            <v>AUTOGLASS</v>
          </cell>
          <cell r="K3362">
            <v>6</v>
          </cell>
          <cell r="L3362">
            <v>1075.2</v>
          </cell>
          <cell r="M3362">
            <v>1400</v>
          </cell>
        </row>
        <row r="3363">
          <cell r="A3363">
            <v>12034</v>
          </cell>
          <cell r="B3363">
            <v>12034</v>
          </cell>
          <cell r="C3363" t="str">
            <v xml:space="preserve">TOYOTA ISIS 5D MPV (04-) - SIDE FIX WINDOW - RH</v>
          </cell>
          <cell r="D3363" t="str">
            <v xml:space="preserve">ISIS SW/RH/X</v>
          </cell>
          <cell r="E3363" t="str">
            <v>491*436</v>
          </cell>
          <cell r="F3363" t="str">
            <v xml:space="preserve">TOYOTA ISIS 5D MPV (04-)</v>
          </cell>
          <cell r="G3363" t="str">
            <v>TOYOTA</v>
          </cell>
          <cell r="H3363" t="str">
            <v xml:space="preserve">XINYI AUTOMOBILE GLASS (SHENZHEN) CO. LTD</v>
          </cell>
          <cell r="I3363" t="str">
            <v>AUTOGLASS</v>
          </cell>
          <cell r="J3363" t="str">
            <v>AUTOGLASS</v>
          </cell>
          <cell r="K3363">
            <v>6</v>
          </cell>
          <cell r="L3363">
            <v>1075.2</v>
          </cell>
          <cell r="M3363">
            <v>1400</v>
          </cell>
        </row>
        <row r="3364">
          <cell r="A3364">
            <v>11951</v>
          </cell>
          <cell r="B3364">
            <v>11951</v>
          </cell>
          <cell r="C3364" t="str">
            <v xml:space="preserve">TOYOTA IST  NCP61 (02-06) - LAMINATED FRONT WINDSCREEN</v>
          </cell>
          <cell r="D3364" t="str">
            <v>SC10W-LFW/X</v>
          </cell>
          <cell r="E3364" t="str">
            <v>TY0189-LFW</v>
          </cell>
          <cell r="F3364" t="str">
            <v xml:space="preserve">IST/SCION XA NCP61 (02-06)</v>
          </cell>
          <cell r="G3364" t="str">
            <v>TOYOTA</v>
          </cell>
          <cell r="H3364" t="str">
            <v xml:space="preserve">NANJING YUNHAI AUTOMOBILE GLASS &amp; EQUIPMENT MANUFACTURING CO., LTD</v>
          </cell>
          <cell r="I3364" t="str">
            <v>AUTOGLASS</v>
          </cell>
          <cell r="J3364" t="str">
            <v>AUTOGLASS</v>
          </cell>
          <cell r="K3364">
            <v>14.29</v>
          </cell>
          <cell r="L3364">
            <v>1967.73</v>
          </cell>
          <cell r="M3364">
            <v>3100</v>
          </cell>
        </row>
        <row r="3365">
          <cell r="A3365">
            <v>13525</v>
          </cell>
          <cell r="B3365">
            <v>13525</v>
          </cell>
          <cell r="C3365" t="str">
            <v xml:space="preserve">TOYOTA IST NCP61/SCION XA 5D HATCHBACK (01-07) - REAR WINDSCREEN</v>
          </cell>
          <cell r="D3365" t="str">
            <v xml:space="preserve">SC10W RW/H/X</v>
          </cell>
          <cell r="E3365" t="str">
            <v>1312*454</v>
          </cell>
          <cell r="F3365" t="str">
            <v xml:space="preserve">IST/SCION XA NCP61 (02-06)</v>
          </cell>
          <cell r="G3365" t="str">
            <v>TOYOTA</v>
          </cell>
          <cell r="H3365" t="str">
            <v xml:space="preserve">NANJING YUNHAI AUTOMOBILE GLASS &amp; EQUIPMENT MANUFACTURING CO., LTD</v>
          </cell>
          <cell r="I3365" t="str">
            <v>AUTOGLASS</v>
          </cell>
          <cell r="J3365" t="str">
            <v>AUTOGLASS</v>
          </cell>
          <cell r="K3365">
            <v>13</v>
          </cell>
          <cell r="L3365">
            <v>2329.6</v>
          </cell>
          <cell r="M3365">
            <v>3000</v>
          </cell>
        </row>
        <row r="3366">
          <cell r="A3366">
            <v>12805</v>
          </cell>
          <cell r="B3366">
            <v>12805</v>
          </cell>
          <cell r="C3366" t="str">
            <v xml:space="preserve">TOYOTA IST/URBAN CRUISER/SCION XD 5D HATCHBACK (08-) - LAMINATED FRONT WINDSCREEN</v>
          </cell>
          <cell r="D3366" t="str">
            <v xml:space="preserve">SC20-VCP LFW/X</v>
          </cell>
          <cell r="E3366" t="str">
            <v>1322*876</v>
          </cell>
          <cell r="F3366" t="str">
            <v xml:space="preserve">IST / URBAN CRUISER (08-)</v>
          </cell>
          <cell r="G3366" t="str">
            <v>TOYOTA</v>
          </cell>
          <cell r="H3366" t="str">
            <v xml:space="preserve">BSG AUTO GLASS  CO. LTD</v>
          </cell>
          <cell r="I3366" t="str">
            <v>AUTOGLASS</v>
          </cell>
          <cell r="J3366" t="str">
            <v>AUTOGLASS</v>
          </cell>
          <cell r="K3366">
            <v>15.08</v>
          </cell>
          <cell r="L3366">
            <v>2702.34</v>
          </cell>
          <cell r="M3366">
            <v>3500</v>
          </cell>
        </row>
        <row r="3367">
          <cell r="A3367">
            <v>13733</v>
          </cell>
          <cell r="B3367" t="e">
            <v>#N/A</v>
          </cell>
          <cell r="C3367" t="str">
            <v xml:space="preserve">TOYOTA KE-75  (82-83) - HEAD GLASS - LH</v>
          </cell>
          <cell r="D3367" t="str">
            <v>KE75-HGS-LH</v>
          </cell>
          <cell r="E3367" t="str">
            <v xml:space="preserve">SI 9025</v>
          </cell>
          <cell r="G3367" t="str">
            <v xml:space="preserve">TOYOTA </v>
          </cell>
          <cell r="H3367" t="str">
            <v xml:space="preserve">SUN IMPEX </v>
          </cell>
          <cell r="I3367" t="str">
            <v xml:space="preserve">HEAD GLASS</v>
          </cell>
          <cell r="J3367" t="str">
            <v xml:space="preserve">HEAD GLASS</v>
          </cell>
          <cell r="K3367">
            <v>1.1000000000000001</v>
          </cell>
          <cell r="L3367">
            <v>172</v>
          </cell>
          <cell r="M3367">
            <v>270</v>
          </cell>
        </row>
        <row r="3368">
          <cell r="A3368">
            <v>13732</v>
          </cell>
          <cell r="B3368" t="e">
            <v>#N/A</v>
          </cell>
          <cell r="C3368" t="str">
            <v xml:space="preserve">TOYOTA KE-75  (82-83) - HEAD GLASS - RH</v>
          </cell>
          <cell r="D3368" t="str">
            <v>KE75-HGS-RH</v>
          </cell>
          <cell r="E3368" t="str">
            <v xml:space="preserve">SI 9025</v>
          </cell>
          <cell r="G3368" t="str">
            <v xml:space="preserve">TOYOTA </v>
          </cell>
          <cell r="H3368" t="str">
            <v xml:space="preserve">SUN IMPEX </v>
          </cell>
          <cell r="I3368" t="str">
            <v xml:space="preserve">HEAD GLASS</v>
          </cell>
          <cell r="J3368" t="str">
            <v xml:space="preserve">HEAD GLASS</v>
          </cell>
          <cell r="K3368">
            <v>1.1000000000000001</v>
          </cell>
          <cell r="L3368">
            <v>172</v>
          </cell>
          <cell r="M3368">
            <v>270</v>
          </cell>
        </row>
        <row r="3369">
          <cell r="A3369">
            <v>13428</v>
          </cell>
          <cell r="B3369">
            <v>13428</v>
          </cell>
          <cell r="C3369" t="str">
            <v xml:space="preserve">TOYOTA LANDCRUISER FJ100/LEXUS LX470 5D SUV (98-07) - LAMINATED FRONT WINDSCREEN</v>
          </cell>
          <cell r="D3369" t="str">
            <v xml:space="preserve">FJ100-5 LFW/X</v>
          </cell>
          <cell r="E3369" t="str">
            <v>1594*772</v>
          </cell>
          <cell r="F3369" t="str">
            <v xml:space="preserve">LANDCRUISER FJ100 (98-06)</v>
          </cell>
          <cell r="G3369" t="str">
            <v>TOYOTA</v>
          </cell>
          <cell r="H3369" t="str">
            <v xml:space="preserve">ZHEJIANG DAKE SAFETY GLASS CO.,LTD</v>
          </cell>
          <cell r="I3369" t="str">
            <v>AUTOGLASS</v>
          </cell>
          <cell r="J3369" t="str">
            <v>AUTOGLASS</v>
          </cell>
          <cell r="K3369">
            <v>15.5</v>
          </cell>
          <cell r="L3369">
            <v>2777.6</v>
          </cell>
          <cell r="M3369">
            <v>3600</v>
          </cell>
        </row>
        <row r="3370">
          <cell r="A3370">
            <v>12780</v>
          </cell>
          <cell r="B3370">
            <v>12780</v>
          </cell>
          <cell r="C3370" t="str">
            <v xml:space="preserve">TOYOTA LANDCRUISER FJ200/LEXUS LX570 5D SUV (16-) - LAMINATED FRONT WINDSCREEN</v>
          </cell>
          <cell r="D3370" t="str">
            <v xml:space="preserve">FJ200 LFW</v>
          </cell>
          <cell r="E3370" t="str">
            <v xml:space="preserve">110043-1 LFW</v>
          </cell>
          <cell r="F3370" t="str">
            <v xml:space="preserve">LEXUS LX570 4D UTILITY/TOYOTA LANDCRUISER FJ200  (08-09)</v>
          </cell>
          <cell r="G3370" t="str">
            <v>TOYOTA</v>
          </cell>
          <cell r="H3370" t="str">
            <v xml:space="preserve">ZHEJIANG DAKE SAFETY GLASS CO.,LTD</v>
          </cell>
          <cell r="I3370" t="str">
            <v>AUTOGLASS</v>
          </cell>
          <cell r="J3370" t="str">
            <v>AUTOGLASS</v>
          </cell>
          <cell r="K3370">
            <v>20.77</v>
          </cell>
          <cell r="L3370">
            <v>3460.8</v>
          </cell>
          <cell r="M3370">
            <v>4300</v>
          </cell>
        </row>
        <row r="3371">
          <cell r="A3371">
            <v>13009</v>
          </cell>
          <cell r="B3371">
            <v>13009</v>
          </cell>
          <cell r="C3371" t="str">
            <v xml:space="preserve">TOYOTA LANDCRUISER FJ70V (84-) - LAMINATED FRONT WINDSCREEN - RUBBER TYPE</v>
          </cell>
          <cell r="D3371" t="str">
            <v xml:space="preserve">FJ70V -LFW</v>
          </cell>
          <cell r="E3371" t="str">
            <v>TY0058-LFW</v>
          </cell>
          <cell r="F3371" t="str">
            <v xml:space="preserve">TOYOTA LANDCRUISER FJ70V/FJ75V (84-)</v>
          </cell>
          <cell r="G3371" t="str">
            <v>TOYOTA</v>
          </cell>
          <cell r="H3371" t="str">
            <v xml:space="preserve">BSG AUTO GLASS  CO. LTD</v>
          </cell>
          <cell r="I3371" t="str">
            <v>AUTOGLASS</v>
          </cell>
          <cell r="J3371" t="str">
            <v>AUTOGLASS</v>
          </cell>
          <cell r="K3371">
            <v>10.81</v>
          </cell>
          <cell r="L3371">
            <v>1801.22</v>
          </cell>
          <cell r="M3371">
            <v>2190</v>
          </cell>
        </row>
        <row r="3372">
          <cell r="A3372">
            <v>13495</v>
          </cell>
          <cell r="B3372">
            <v>13495</v>
          </cell>
          <cell r="C3372" t="str">
            <v xml:space="preserve">TOYOTA LANDCRUISER FJ80 (90-97) - LAMINATED FRONT WINDSCREEN</v>
          </cell>
          <cell r="D3372" t="str">
            <v xml:space="preserve">FJ80 LFW/X</v>
          </cell>
          <cell r="E3372" t="str">
            <v xml:space="preserve">110985 LFW</v>
          </cell>
          <cell r="F3372" t="str">
            <v xml:space="preserve">LANDCRUISER FJ80 (90-97)</v>
          </cell>
          <cell r="G3372" t="str">
            <v>TOYOTA</v>
          </cell>
          <cell r="H3372" t="str">
            <v xml:space="preserve">ZHEJIANG DAKE SAFETY GLASS CO.,LTD</v>
          </cell>
          <cell r="I3372" t="str">
            <v>AUTOGLASS</v>
          </cell>
          <cell r="J3372" t="str">
            <v>AUTOGLASS</v>
          </cell>
          <cell r="K3372">
            <v>13.35</v>
          </cell>
          <cell r="L3372">
            <v>2</v>
          </cell>
          <cell r="M3372">
            <v>2700</v>
          </cell>
        </row>
        <row r="3373">
          <cell r="A3373">
            <v>12857</v>
          </cell>
          <cell r="B3373">
            <v>12857</v>
          </cell>
          <cell r="C3373" t="str">
            <v xml:space="preserve">TOYOTA LANDCRUISER PRADO FJ120 - (03-09) - REAR WINDSCREEN (W/HOLE)</v>
          </cell>
          <cell r="D3373" t="str">
            <v xml:space="preserve">FJ120-RW/HX 1HL</v>
          </cell>
          <cell r="E3373" t="str">
            <v xml:space="preserve">110041-1 RW</v>
          </cell>
          <cell r="F3373" t="str">
            <v xml:space="preserve">LANDCRUISER PRADO FJ120 - (03-09)</v>
          </cell>
          <cell r="G3373" t="str">
            <v>TOYOTA</v>
          </cell>
          <cell r="H3373" t="str">
            <v xml:space="preserve">ZHEJIANG DAKE SAFETY GLASS CO.,LTD</v>
          </cell>
          <cell r="I3373" t="str">
            <v>AUTOGLASS</v>
          </cell>
          <cell r="J3373" t="str">
            <v>AUTOGLASS</v>
          </cell>
          <cell r="K3373">
            <v>11.13</v>
          </cell>
          <cell r="L3373">
            <v>1</v>
          </cell>
          <cell r="M3373">
            <v>2200</v>
          </cell>
        </row>
        <row r="3374">
          <cell r="A3374">
            <v>13429</v>
          </cell>
          <cell r="B3374">
            <v>13429</v>
          </cell>
          <cell r="C3374" t="str">
            <v xml:space="preserve">TOYOTA LANDCRUISER PRADO FJ150 (09-13) - LAMINATED FRONT WINDSCREEN</v>
          </cell>
          <cell r="D3374" t="str">
            <v xml:space="preserve">TRJ150 LFW/X</v>
          </cell>
          <cell r="E3374" t="str">
            <v xml:space="preserve">110042-1 LFWVCPSX</v>
          </cell>
          <cell r="F3374" t="str">
            <v xml:space="preserve">LANDCRUISER PRADO FJ150 (09-13)</v>
          </cell>
          <cell r="G3374" t="str">
            <v>TOYOTA</v>
          </cell>
          <cell r="H3374" t="str">
            <v xml:space="preserve">ZHEJIANG DAKE SAFETY GLASS CO.,LTD</v>
          </cell>
          <cell r="I3374" t="str">
            <v>AUTOGLASS</v>
          </cell>
          <cell r="J3374" t="str">
            <v>AUTOGLASS</v>
          </cell>
          <cell r="K3374">
            <v>14.76</v>
          </cell>
          <cell r="L3374">
            <v>2350.71</v>
          </cell>
          <cell r="M3374">
            <v>3000</v>
          </cell>
        </row>
        <row r="3375">
          <cell r="A3375">
            <v>12045</v>
          </cell>
          <cell r="B3375">
            <v>12045</v>
          </cell>
          <cell r="C3375" t="str">
            <v xml:space="preserve">TOYOTA LANDCRUISER PRADO FJ95 - (97-02) - FRONT DOOR GLASS - LH</v>
          </cell>
          <cell r="D3375" t="str">
            <v xml:space="preserve">FJ90 FD/LH</v>
          </cell>
          <cell r="E3375" t="str">
            <v xml:space="preserve">110039 RD</v>
          </cell>
          <cell r="F3375" t="str">
            <v xml:space="preserve">LANDCRUISER PRADO FJ90 - (97-02)</v>
          </cell>
          <cell r="G3375" t="str">
            <v>TOYOTA</v>
          </cell>
          <cell r="H3375" t="str">
            <v xml:space="preserve">ZHEJIANG DAKE SAFETY GLASS CO.,LTD</v>
          </cell>
          <cell r="I3375" t="str">
            <v>AUTOGLASS</v>
          </cell>
          <cell r="J3375" t="str">
            <v>AUTOGLASS</v>
          </cell>
          <cell r="K3375">
            <v>3.06</v>
          </cell>
          <cell r="L3375">
            <v>475.07</v>
          </cell>
          <cell r="M3375">
            <v>600</v>
          </cell>
        </row>
        <row r="3376">
          <cell r="A3376">
            <v>13430</v>
          </cell>
          <cell r="B3376">
            <v>13430</v>
          </cell>
          <cell r="C3376" t="str">
            <v xml:space="preserve">TOYOTA LEXUS LX570 4D UTILITY/TOYOTA LANDCRUISER FJ200  (08-09) - REAR HEATED WINDSCREEN</v>
          </cell>
          <cell r="D3376" t="str">
            <v xml:space="preserve">FJ200 LX570-RWHX 1HL</v>
          </cell>
          <cell r="E3376" t="str">
            <v xml:space="preserve">110043 RW</v>
          </cell>
          <cell r="F3376" t="str">
            <v xml:space="preserve">LEXUS LX570 4D UTILITY/TOYOTA LANDCRUISER FJ200 (08-09)</v>
          </cell>
          <cell r="G3376" t="str">
            <v>TOYOTA</v>
          </cell>
          <cell r="H3376" t="str">
            <v xml:space="preserve">ZHEJIANG DAKE SAFETY GLASS CO.,LTD</v>
          </cell>
          <cell r="I3376" t="str">
            <v>AUTOGLASS</v>
          </cell>
          <cell r="J3376" t="str">
            <v>AUTOGLASS</v>
          </cell>
          <cell r="K3376">
            <v>12.12</v>
          </cell>
          <cell r="L3376">
            <v>1</v>
          </cell>
          <cell r="M3376">
            <v>2400</v>
          </cell>
        </row>
        <row r="3377">
          <cell r="A3377">
            <v>12047</v>
          </cell>
          <cell r="B3377">
            <v>12047</v>
          </cell>
          <cell r="C3377" t="str">
            <v xml:space="preserve">TOYOTA LEXUS RX300/MCU10W 4D UTILITY 99- (RHD) - LAMINATED FRONT WINDSCREEN</v>
          </cell>
          <cell r="D3377" t="str">
            <v xml:space="preserve">RX300-R LFW/X</v>
          </cell>
          <cell r="E3377" t="str">
            <v xml:space="preserve">120118-R LFW</v>
          </cell>
          <cell r="F3377" t="str">
            <v xml:space="preserve">HARRIER RX300 99-02</v>
          </cell>
          <cell r="G3377" t="str">
            <v>TOYOTA</v>
          </cell>
          <cell r="H3377" t="str">
            <v xml:space="preserve">ZHEJIANG DAKE SAFETY GLASS CO.,LTD</v>
          </cell>
          <cell r="I3377" t="str">
            <v>AUTOGLASS</v>
          </cell>
          <cell r="J3377" t="str">
            <v>AUTOGLASS</v>
          </cell>
          <cell r="K3377">
            <v>18.600000000000001</v>
          </cell>
          <cell r="L3377">
            <v>3099.23</v>
          </cell>
          <cell r="M3377">
            <v>3900</v>
          </cell>
        </row>
        <row r="3378">
          <cell r="A3378">
            <v>12038</v>
          </cell>
          <cell r="B3378">
            <v>12038</v>
          </cell>
          <cell r="C3378" t="str">
            <v xml:space="preserve">TOYOTA MARK II GX110 4D SEDAN (00-) - LAMINATED FRONT WINDSCREEN</v>
          </cell>
          <cell r="D3378" t="str">
            <v xml:space="preserve">ZX110-R LFW/X</v>
          </cell>
          <cell r="E3378" t="str">
            <v xml:space="preserve">110085 LFW</v>
          </cell>
          <cell r="F3378" t="str">
            <v xml:space="preserve">MARK II - GX110 - (01-04)</v>
          </cell>
          <cell r="G3378" t="str">
            <v>TOYOTA</v>
          </cell>
          <cell r="H3378" t="str">
            <v xml:space="preserve">ZHEJIANG DAKE SAFETY GLASS CO.,LTD</v>
          </cell>
          <cell r="I3378" t="str">
            <v>AUTOGLASS</v>
          </cell>
          <cell r="J3378" t="str">
            <v>AUTOGLASS</v>
          </cell>
          <cell r="K3378">
            <v>16.09</v>
          </cell>
          <cell r="L3378">
            <v>2681</v>
          </cell>
          <cell r="M3378">
            <v>3400</v>
          </cell>
        </row>
        <row r="3379">
          <cell r="A3379">
            <v>12869</v>
          </cell>
          <cell r="B3379">
            <v>12869</v>
          </cell>
          <cell r="C3379" t="str">
            <v xml:space="preserve">TOYOTA MARK X - RX120 (01-08)  - LAMINATED FRONT WINDSCREEN</v>
          </cell>
          <cell r="D3379" t="str">
            <v xml:space="preserve">RX120 LFW/X</v>
          </cell>
          <cell r="E3379" t="str">
            <v xml:space="preserve">110110-1 LFW</v>
          </cell>
          <cell r="F3379" t="str">
            <v xml:space="preserve">TOYOTA MARK X - RX120 (01-08)</v>
          </cell>
          <cell r="G3379" t="str">
            <v>TOYOTA</v>
          </cell>
          <cell r="H3379" t="str">
            <v xml:space="preserve">ZHEJIANG DAKE SAFETY GLASS CO.,LTD</v>
          </cell>
          <cell r="I3379" t="str">
            <v>AUTOGLASS</v>
          </cell>
          <cell r="J3379" t="str">
            <v>AUTOGLASS</v>
          </cell>
          <cell r="K3379">
            <v>15.25</v>
          </cell>
          <cell r="L3379">
            <v>2099.9299999999998</v>
          </cell>
          <cell r="M3379">
            <v>3300</v>
          </cell>
        </row>
        <row r="3380">
          <cell r="A3380">
            <v>12039</v>
          </cell>
          <cell r="B3380">
            <v>12039</v>
          </cell>
          <cell r="C3380" t="str">
            <v xml:space="preserve">TOYOTA MARK X - RX120 (01-08)  - REAR HEATED WINDSCREEN</v>
          </cell>
          <cell r="D3380" t="str">
            <v xml:space="preserve">RX120 RW/H/X</v>
          </cell>
          <cell r="E3380" t="str">
            <v xml:space="preserve">110110 RW</v>
          </cell>
          <cell r="F3380" t="str">
            <v xml:space="preserve">TOYOTA MARK X - RX120 (01-08)</v>
          </cell>
          <cell r="G3380" t="str">
            <v>TOYOTA</v>
          </cell>
          <cell r="H3380" t="str">
            <v xml:space="preserve">ZHEJIANG DAKE SAFETY GLASS CO.,LTD</v>
          </cell>
          <cell r="I3380" t="str">
            <v>AUTOGLASS</v>
          </cell>
          <cell r="J3380" t="str">
            <v>AUTOGLASS</v>
          </cell>
          <cell r="K3380">
            <v>18.02</v>
          </cell>
          <cell r="L3380">
            <v>2</v>
          </cell>
          <cell r="M3380">
            <v>3600</v>
          </cell>
        </row>
        <row r="3381">
          <cell r="A3381">
            <v>11965</v>
          </cell>
          <cell r="B3381">
            <v>11965</v>
          </cell>
          <cell r="C3381" t="str">
            <v xml:space="preserve">TOYOTA NOAH/VOXY MPV VAN (01-) - LAMINATED FRONT WINDSCREEN</v>
          </cell>
          <cell r="D3381" t="str">
            <v>YR50-LFW/X</v>
          </cell>
          <cell r="E3381" t="str">
            <v>TY0171-LFW</v>
          </cell>
          <cell r="F3381" t="str">
            <v xml:space="preserve">TOYOTA NOAH/VOXY VAN (01-)</v>
          </cell>
          <cell r="G3381" t="str">
            <v>TOYOTA</v>
          </cell>
          <cell r="H3381" t="str">
            <v xml:space="preserve">NANJING YUNHAI AUTOMOBILE GLASS &amp; EQUIPMENT MANUFACTURING CO., LTD</v>
          </cell>
          <cell r="I3381" t="str">
            <v>AUTOGLASS</v>
          </cell>
          <cell r="J3381" t="str">
            <v>AUTOGLASS</v>
          </cell>
          <cell r="K3381">
            <v>19.68</v>
          </cell>
          <cell r="L3381">
            <v>3279.18</v>
          </cell>
          <cell r="M3381">
            <v>4100</v>
          </cell>
        </row>
        <row r="3382">
          <cell r="A3382">
            <v>13482</v>
          </cell>
          <cell r="B3382">
            <v>13482</v>
          </cell>
          <cell r="C3382" t="str">
            <v xml:space="preserve">TOYOTA NOAH/VOXY VAN TR60/YR70 YR90 (01-) - FRONT DOOR GLASS - LH</v>
          </cell>
          <cell r="D3382" t="str">
            <v xml:space="preserve">YR90 FD/LH</v>
          </cell>
          <cell r="E3382" t="str">
            <v xml:space="preserve">1101493 FD</v>
          </cell>
          <cell r="F3382" t="str">
            <v xml:space="preserve">NOAH/VOXY VAN TR60/YR70 YR90 (01-)</v>
          </cell>
          <cell r="G3382" t="str">
            <v>TOYOTA</v>
          </cell>
          <cell r="H3382" t="str">
            <v xml:space="preserve">ZHEJIANG DAKE SAFETY GLASS CO.,LTD</v>
          </cell>
          <cell r="I3382" t="str">
            <v>AUTOGLASS</v>
          </cell>
          <cell r="J3382" t="str">
            <v>AUTOGLASS</v>
          </cell>
          <cell r="K3382">
            <v>3.47</v>
          </cell>
          <cell r="L3382">
            <v>538.72</v>
          </cell>
          <cell r="M3382">
            <v>700</v>
          </cell>
        </row>
        <row r="3383">
          <cell r="A3383">
            <v>12812</v>
          </cell>
          <cell r="B3383">
            <v>12812</v>
          </cell>
          <cell r="C3383" t="str">
            <v xml:space="preserve">TOYOTA NOAH/VOXY VAN TR60/YR70 YR90 (01-) - LAMINATED FRONT WINDSCREEN</v>
          </cell>
          <cell r="D3383" t="str">
            <v xml:space="preserve">YR90 LFW/X</v>
          </cell>
          <cell r="E3383" t="str">
            <v>TY874-010-0L</v>
          </cell>
          <cell r="F3383" t="str">
            <v xml:space="preserve">TOYOTA NOAH/VOXY VAN (01-)</v>
          </cell>
          <cell r="G3383" t="str">
            <v>TOYOTA</v>
          </cell>
          <cell r="H3383" t="str">
            <v xml:space="preserve">BSG AUTO GLASS  CO. LTD</v>
          </cell>
          <cell r="I3383" t="str">
            <v>AUTOGLASS</v>
          </cell>
          <cell r="J3383" t="str">
            <v>AUTOGLASS</v>
          </cell>
          <cell r="K3383">
            <v>18.07</v>
          </cell>
          <cell r="L3383">
            <v>2819</v>
          </cell>
          <cell r="M3383">
            <v>3810</v>
          </cell>
        </row>
        <row r="3384">
          <cell r="A3384">
            <v>12878</v>
          </cell>
          <cell r="B3384">
            <v>12878</v>
          </cell>
          <cell r="C3384" t="str">
            <v xml:space="preserve">TOYOTA NOAH/VOXY YR70 5D MPV (07-13) - REAR WINDSCREEN</v>
          </cell>
          <cell r="D3384" t="str">
            <v xml:space="preserve">YR70 RW/H/X</v>
          </cell>
          <cell r="E3384" t="str">
            <v>1300*535</v>
          </cell>
          <cell r="F3384" t="str">
            <v xml:space="preserve">TOYOTA NOAH/VOXY VAN (01-)</v>
          </cell>
          <cell r="G3384" t="str">
            <v>TOYOTA</v>
          </cell>
          <cell r="H3384" t="str">
            <v xml:space="preserve">XINYI AUTOMOBILE GLASS (SHENZHEN) CO. LTD</v>
          </cell>
          <cell r="I3384" t="str">
            <v>AUTOGLASS</v>
          </cell>
          <cell r="J3384" t="str">
            <v>AUTOGLASS</v>
          </cell>
          <cell r="K3384">
            <v>12</v>
          </cell>
          <cell r="L3384">
            <v>2150.4</v>
          </cell>
          <cell r="M3384">
            <v>2800</v>
          </cell>
        </row>
        <row r="3385">
          <cell r="A3385">
            <v>13956</v>
          </cell>
          <cell r="B3385">
            <v>13956</v>
          </cell>
          <cell r="C3385" t="str">
            <v xml:space="preserve">TOYOTA PASSO 5D HATCHBACK (11-) - FRONT DOOR GLASS - LH</v>
          </cell>
          <cell r="D3385" t="str">
            <v xml:space="preserve">TD50 FD/LH</v>
          </cell>
          <cell r="E3385" t="str">
            <v>928*530</v>
          </cell>
          <cell r="F3385" t="str">
            <v xml:space="preserve">TOYOTA PASSO HATCHBACK 11-</v>
          </cell>
          <cell r="G3385" t="str">
            <v>TOYOTA</v>
          </cell>
          <cell r="H3385" t="str">
            <v xml:space="preserve">XINYI AUTOMOBILE GLASS (SHENZHEN) CO. LTD</v>
          </cell>
          <cell r="I3385" t="str">
            <v>AUTOGLASS</v>
          </cell>
          <cell r="J3385" t="str">
            <v>AUTOGLASS</v>
          </cell>
          <cell r="K3385">
            <v>3.69</v>
          </cell>
          <cell r="L3385">
            <v>661.25</v>
          </cell>
          <cell r="M3385">
            <v>900</v>
          </cell>
        </row>
        <row r="3386">
          <cell r="A3386">
            <v>13954</v>
          </cell>
          <cell r="B3386">
            <v>13954</v>
          </cell>
          <cell r="C3386" t="str">
            <v xml:space="preserve">TOYOTA PASSO 5D HATCHBACK (11-) - LAMINATED FRONT WINDSCREEN</v>
          </cell>
          <cell r="D3386" t="str">
            <v xml:space="preserve">MYVI-11-CP LFW/X</v>
          </cell>
          <cell r="E3386" t="str">
            <v>1332*844</v>
          </cell>
          <cell r="F3386" t="str">
            <v xml:space="preserve">TOYOTA PASSO HATCHBACK 11-</v>
          </cell>
          <cell r="G3386" t="str">
            <v>TOYOTA</v>
          </cell>
          <cell r="H3386" t="str">
            <v xml:space="preserve">XINYI AUTOMOBILE GLASS (SHENZHEN) CO. LTD</v>
          </cell>
          <cell r="I3386" t="str">
            <v>AUTOGLASS</v>
          </cell>
          <cell r="J3386" t="str">
            <v>AUTOGLASS</v>
          </cell>
          <cell r="K3386">
            <v>14.13</v>
          </cell>
          <cell r="L3386">
            <v>2532.1</v>
          </cell>
          <cell r="M3386">
            <v>3300</v>
          </cell>
        </row>
        <row r="3387">
          <cell r="A3387">
            <v>13958</v>
          </cell>
          <cell r="B3387">
            <v>13958</v>
          </cell>
          <cell r="C3387" t="str">
            <v xml:space="preserve">TOYOTA PASSO 5D HATCHBACK (11-) - REAR QUARTER GLASS - LH</v>
          </cell>
          <cell r="D3387" t="str">
            <v xml:space="preserve">TD50 RQ/LH</v>
          </cell>
          <cell r="E3387" t="str">
            <v>273*404</v>
          </cell>
          <cell r="F3387" t="str">
            <v xml:space="preserve">TOYOTA PASSO HATCHBACK 11-</v>
          </cell>
          <cell r="G3387" t="str">
            <v>TOYOTA</v>
          </cell>
          <cell r="H3387" t="str">
            <v xml:space="preserve">XINYI AUTOMOBILE GLASS (SHENZHEN) CO. LTD</v>
          </cell>
          <cell r="I3387" t="str">
            <v>AUTOGLASS</v>
          </cell>
          <cell r="J3387" t="str">
            <v>AUTOGLASS</v>
          </cell>
          <cell r="K3387">
            <v>1.5</v>
          </cell>
          <cell r="L3387">
            <v>268.8</v>
          </cell>
          <cell r="M3387">
            <v>350</v>
          </cell>
        </row>
        <row r="3388">
          <cell r="A3388">
            <v>13959</v>
          </cell>
          <cell r="B3388">
            <v>13959</v>
          </cell>
          <cell r="C3388" t="str">
            <v xml:space="preserve">TOYOTA PASSO 5D HATCHBACK (11-) - REAR QUARTER GLASS - RH</v>
          </cell>
          <cell r="D3388" t="str">
            <v xml:space="preserve">TD50 RQ/RH</v>
          </cell>
          <cell r="E3388" t="str">
            <v>273*404</v>
          </cell>
          <cell r="F3388" t="str">
            <v xml:space="preserve">TOYOTA PASSO HATCHBACK 11-</v>
          </cell>
          <cell r="G3388" t="str">
            <v>TOYOTA</v>
          </cell>
          <cell r="H3388" t="str">
            <v xml:space="preserve">XINYI AUTOMOBILE GLASS (SHENZHEN) CO. LTD</v>
          </cell>
          <cell r="I3388" t="str">
            <v>AUTOGLASS</v>
          </cell>
          <cell r="J3388" t="str">
            <v>AUTOGLASS</v>
          </cell>
          <cell r="K3388">
            <v>1.5</v>
          </cell>
          <cell r="L3388">
            <v>268.8</v>
          </cell>
          <cell r="M3388">
            <v>350</v>
          </cell>
        </row>
        <row r="3389">
          <cell r="A3389">
            <v>13955</v>
          </cell>
          <cell r="B3389">
            <v>13955</v>
          </cell>
          <cell r="C3389" t="str">
            <v xml:space="preserve">TOYOTA PASSO 5D HATCHBACK (11-) - REAR WINDSCREEN</v>
          </cell>
          <cell r="D3389" t="str">
            <v xml:space="preserve">TD50 RW/H/X</v>
          </cell>
          <cell r="E3389" t="str">
            <v>1229*510</v>
          </cell>
          <cell r="F3389" t="str">
            <v xml:space="preserve">TOYOTA PASSO HATCHBACK 11-</v>
          </cell>
          <cell r="G3389" t="str">
            <v>TOYOTA</v>
          </cell>
          <cell r="H3389" t="str">
            <v xml:space="preserve">XINYI AUTOMOBILE GLASS (SHENZHEN) CO. LTD</v>
          </cell>
          <cell r="I3389" t="str">
            <v>AUTOGLASS</v>
          </cell>
          <cell r="J3389" t="str">
            <v>AUTOGLASS</v>
          </cell>
          <cell r="K3389">
            <v>12</v>
          </cell>
          <cell r="L3389">
            <v>2150.4</v>
          </cell>
          <cell r="M3389">
            <v>2800</v>
          </cell>
        </row>
        <row r="3390">
          <cell r="A3390">
            <v>13957</v>
          </cell>
          <cell r="B3390" t="e">
            <v>#N/A</v>
          </cell>
          <cell r="C3390" t="str">
            <v xml:space="preserve">TOYOTA PASSO 5D HATCHBACK 2011 - REAR QUARTER GLASS - LH</v>
          </cell>
          <cell r="D3390" t="str">
            <v xml:space="preserve">TD50 RQ/LH</v>
          </cell>
          <cell r="E3390" t="str">
            <v>273*404</v>
          </cell>
          <cell r="F3390" t="str">
            <v xml:space="preserve">TOYOTA PASSO HATCHBACK 11-</v>
          </cell>
          <cell r="G3390" t="str">
            <v>TOYOTA</v>
          </cell>
          <cell r="H3390" t="str">
            <v xml:space="preserve">XINYI AUTOMOBILE GLASS (SHENZHEN) CO. LTD</v>
          </cell>
          <cell r="I3390" t="str">
            <v>AUTOGLASS</v>
          </cell>
          <cell r="J3390" t="str">
            <v>AUTOGLASS</v>
          </cell>
          <cell r="K3390">
            <v>1.5</v>
          </cell>
          <cell r="L3390">
            <v>256</v>
          </cell>
          <cell r="M3390">
            <v>330</v>
          </cell>
        </row>
        <row r="3391">
          <cell r="A3391">
            <v>12791</v>
          </cell>
          <cell r="B3391">
            <v>12791</v>
          </cell>
          <cell r="C3391" t="str">
            <v xml:space="preserve">TOYOTA PICNIC/IPSUM SXM10/SXM15/BS10 MPV (96-) - LAMINATED FRONT WINDSCREEN</v>
          </cell>
          <cell r="D3391" t="str">
            <v xml:space="preserve">BS10 LFW/X</v>
          </cell>
          <cell r="E3391" t="str">
            <v xml:space="preserve">110091 LFW</v>
          </cell>
          <cell r="F3391" t="str">
            <v xml:space="preserve">IPSUM SXN20 - (96-00)</v>
          </cell>
          <cell r="G3391" t="str">
            <v>TOYOTA</v>
          </cell>
          <cell r="H3391" t="str">
            <v xml:space="preserve">ZHEJIANG DAKE SAFETY GLASS CO.,LTD</v>
          </cell>
          <cell r="I3391" t="str">
            <v>AUTOGLASS</v>
          </cell>
          <cell r="J3391" t="str">
            <v>AUTOGLASS</v>
          </cell>
          <cell r="K3391">
            <v>17.86</v>
          </cell>
          <cell r="L3391">
            <v>2975.92</v>
          </cell>
          <cell r="M3391">
            <v>3700</v>
          </cell>
        </row>
        <row r="3392">
          <cell r="A3392">
            <v>12022</v>
          </cell>
          <cell r="B3392">
            <v>12022</v>
          </cell>
          <cell r="C3392" t="str">
            <v xml:space="preserve">TOYOTA PLATZ/ECHO 4D SEDAN (99-) - REAR QUARTER GLASS - RH</v>
          </cell>
          <cell r="D3392" t="str">
            <v xml:space="preserve">LK10-4D RQ/RH</v>
          </cell>
          <cell r="E3392" t="str">
            <v xml:space="preserve">110703 RQ</v>
          </cell>
          <cell r="F3392" t="str">
            <v xml:space="preserve">TOYOTA PLATZ/ECHO 4D SEDAN (99-)</v>
          </cell>
          <cell r="G3392" t="str">
            <v>TOYOTA</v>
          </cell>
          <cell r="H3392" t="str">
            <v xml:space="preserve">ZHEJIANG DAKE SAFETY GLASS CO.,LTD</v>
          </cell>
          <cell r="I3392" t="str">
            <v>AUTOGLASS</v>
          </cell>
          <cell r="J3392" t="str">
            <v>AUTOGLASS</v>
          </cell>
          <cell r="K3392">
            <v>1.5</v>
          </cell>
          <cell r="L3392">
            <v>232.88</v>
          </cell>
          <cell r="M3392">
            <v>300</v>
          </cell>
        </row>
        <row r="3393">
          <cell r="A3393">
            <v>12855</v>
          </cell>
          <cell r="B3393">
            <v>12855</v>
          </cell>
          <cell r="C3393" t="str">
            <v xml:space="preserve">TOYOTA PRADO FJ120 3D/5D SUV (03-09) - LAMINATED FRONT WINDSCREEN</v>
          </cell>
          <cell r="D3393" t="str">
            <v>FJ120-LFW/X</v>
          </cell>
          <cell r="E3393" t="str">
            <v xml:space="preserve">110041 LFW</v>
          </cell>
          <cell r="F3393" t="str">
            <v xml:space="preserve">LANDCRUISER PRADO FJ120 - (03-09)</v>
          </cell>
          <cell r="G3393" t="str">
            <v>TOYOTA</v>
          </cell>
          <cell r="H3393" t="str">
            <v xml:space="preserve">ZHEJIANG DAKE SAFETY GLASS CO.,LTD</v>
          </cell>
          <cell r="I3393" t="str">
            <v>AUTOGLASS</v>
          </cell>
          <cell r="J3393" t="str">
            <v>AUTOGLASS</v>
          </cell>
          <cell r="K3393">
            <v>14.81</v>
          </cell>
          <cell r="L3393">
            <v>2467.7199999999998</v>
          </cell>
          <cell r="M3393">
            <v>2900</v>
          </cell>
        </row>
        <row r="3394">
          <cell r="A3394">
            <v>11952</v>
          </cell>
          <cell r="B3394">
            <v>11952</v>
          </cell>
          <cell r="C3394" t="str">
            <v xml:space="preserve">TOYOTA PRADO FJ90 3D/5D SUV (96-03) - LAMINATED FRONT WINDSCREEN</v>
          </cell>
          <cell r="D3394" t="str">
            <v xml:space="preserve">FJ90 LFW/X</v>
          </cell>
          <cell r="E3394" t="str">
            <v xml:space="preserve">110039 LFW</v>
          </cell>
          <cell r="F3394" t="str">
            <v xml:space="preserve">LANDCRUISER PRADO FJ90 - (97-02)</v>
          </cell>
          <cell r="G3394" t="str">
            <v>TOYOTA</v>
          </cell>
          <cell r="H3394" t="str">
            <v xml:space="preserve">ZHEJIANG DAKE SAFETY GLASS CO.,LTD</v>
          </cell>
          <cell r="I3394" t="str">
            <v>AUTOGLASS</v>
          </cell>
          <cell r="J3394" t="str">
            <v>AUTOGLASS</v>
          </cell>
          <cell r="K3394">
            <v>12.89</v>
          </cell>
          <cell r="L3394">
            <v>2147.8000000000002</v>
          </cell>
          <cell r="M3394">
            <v>2700</v>
          </cell>
        </row>
        <row r="3395">
          <cell r="A3395">
            <v>12044</v>
          </cell>
          <cell r="B3395">
            <v>12044</v>
          </cell>
          <cell r="C3395" t="str">
            <v xml:space="preserve">TOYOTA PRADO FJ90 3D/5D SUV (96-03) - REAR WINDSCREEN</v>
          </cell>
          <cell r="D3395" t="str">
            <v xml:space="preserve">FJ90 RW/H/X</v>
          </cell>
          <cell r="E3395" t="str">
            <v xml:space="preserve">110039-1 RW</v>
          </cell>
          <cell r="F3395" t="str">
            <v xml:space="preserve">LANDCRUISER PRADO FJ90 - (97-02)</v>
          </cell>
          <cell r="G3395" t="str">
            <v>TOYOTA</v>
          </cell>
          <cell r="H3395" t="str">
            <v xml:space="preserve">ZHEJIANG DAKE SAFETY GLASS CO.,LTD</v>
          </cell>
          <cell r="I3395" t="str">
            <v>AUTOGLASS</v>
          </cell>
          <cell r="J3395" t="str">
            <v>AUTOGLASS</v>
          </cell>
          <cell r="K3395">
            <v>12</v>
          </cell>
          <cell r="L3395">
            <v>1990</v>
          </cell>
          <cell r="M3395">
            <v>2500</v>
          </cell>
        </row>
        <row r="3396">
          <cell r="A3396">
            <v>13427</v>
          </cell>
          <cell r="B3396">
            <v>13427</v>
          </cell>
          <cell r="C3396" t="str">
            <v xml:space="preserve">TOYOTA PREMIO (96-00)/CARINA (96-00) SEDAN - REAR HEATED WINDSCREEN</v>
          </cell>
          <cell r="D3396" t="str">
            <v>RT210/AT211/AT212-RW</v>
          </cell>
          <cell r="E3396" t="str">
            <v xml:space="preserve">110033 RW</v>
          </cell>
          <cell r="F3396" t="str">
            <v xml:space="preserve">PREMIO (96-00)/CARINA (96-00) SEDAN</v>
          </cell>
          <cell r="G3396" t="str">
            <v>TOYOTA</v>
          </cell>
          <cell r="H3396" t="str">
            <v xml:space="preserve">ZHEJIANG DAKE SAFETY GLASS CO.,LTD</v>
          </cell>
          <cell r="I3396" t="str">
            <v>AUTOGLASS</v>
          </cell>
          <cell r="J3396" t="str">
            <v>AUTOGLASS</v>
          </cell>
          <cell r="K3396">
            <v>15</v>
          </cell>
          <cell r="L3396">
            <v>2</v>
          </cell>
          <cell r="M3396">
            <v>3000</v>
          </cell>
        </row>
        <row r="3397">
          <cell r="A3397">
            <v>13522</v>
          </cell>
          <cell r="B3397">
            <v>13522</v>
          </cell>
          <cell r="C3397" t="str">
            <v xml:space="preserve">TOYOTA PREMIO NZT260 4D SEDAN (07-) - REAR WINDSCREEN</v>
          </cell>
          <cell r="D3397" t="str">
            <v xml:space="preserve">NZT260 RW/H/X</v>
          </cell>
          <cell r="E3397" t="str">
            <v>1221*835</v>
          </cell>
          <cell r="F3397" t="str">
            <v xml:space="preserve">ALLION ZA10 / PREMIO NZT260 (07-)</v>
          </cell>
          <cell r="G3397" t="str">
            <v>TOYOTA</v>
          </cell>
          <cell r="H3397" t="str">
            <v xml:space="preserve">XINYI AUTOMOBILE GLASS (SHENZHEN) CO. LTD</v>
          </cell>
          <cell r="I3397" t="str">
            <v>AUTOGLASS</v>
          </cell>
          <cell r="J3397" t="str">
            <v>AUTOGLASS</v>
          </cell>
          <cell r="K3397">
            <v>14.79</v>
          </cell>
          <cell r="L3397">
            <v>2650.37</v>
          </cell>
          <cell r="M3397">
            <v>3400</v>
          </cell>
        </row>
        <row r="3398">
          <cell r="A3398">
            <v>11958</v>
          </cell>
          <cell r="B3398">
            <v>11958</v>
          </cell>
          <cell r="C3398" t="str">
            <v xml:space="preserve">TOYOTA PROBOX VAN (03-) - REAR WINDSCREEN</v>
          </cell>
          <cell r="D3398" t="str">
            <v xml:space="preserve">NCP58 RW/H/X</v>
          </cell>
          <cell r="E3398" t="str">
            <v>1312*453</v>
          </cell>
          <cell r="F3398" t="str">
            <v xml:space="preserve">PROBOX / SUCCEED (02-10)</v>
          </cell>
          <cell r="G3398" t="str">
            <v>TOYOTA</v>
          </cell>
          <cell r="H3398" t="str">
            <v xml:space="preserve">XINYI AUTOMOBILE GLASS (SHENZHEN) CO. LTD</v>
          </cell>
          <cell r="I3398" t="str">
            <v>AUTOGLASS</v>
          </cell>
          <cell r="J3398" t="str">
            <v>AUTOGLASS</v>
          </cell>
          <cell r="K3398">
            <v>11</v>
          </cell>
          <cell r="L3398">
            <v>1971.2</v>
          </cell>
          <cell r="M3398">
            <v>2600</v>
          </cell>
        </row>
        <row r="3399">
          <cell r="A3399">
            <v>13536</v>
          </cell>
          <cell r="B3399">
            <v>13536</v>
          </cell>
          <cell r="C3399" t="str">
            <v xml:space="preserve">TOYOTA RACTIS 5D HATCHBACK (05-) - REAR WINDSCREEN</v>
          </cell>
          <cell r="D3399" t="str">
            <v xml:space="preserve">NCP10 RW/H/X</v>
          </cell>
          <cell r="E3399" t="str">
            <v>1288*454</v>
          </cell>
          <cell r="F3399" t="str">
            <v xml:space="preserve">TOYOTA RACTIS 5D MPV (05-10)</v>
          </cell>
          <cell r="G3399" t="str">
            <v>TOYOTA</v>
          </cell>
          <cell r="H3399" t="str">
            <v xml:space="preserve">NANJING YUNHAI AUTOMOBILE GLASS &amp; EQUIPMENT MANUFACTURING CO., LTD</v>
          </cell>
          <cell r="I3399" t="str">
            <v>AUTOGLASS</v>
          </cell>
          <cell r="J3399" t="str">
            <v>AUTOGLASS</v>
          </cell>
          <cell r="K3399">
            <v>16</v>
          </cell>
          <cell r="L3399">
            <v>2867.2</v>
          </cell>
          <cell r="M3399">
            <v>3700</v>
          </cell>
        </row>
        <row r="3400">
          <cell r="A3400">
            <v>13763</v>
          </cell>
          <cell r="B3400">
            <v>13763</v>
          </cell>
          <cell r="C3400" t="str">
            <v xml:space="preserve">TOYOTA RACTIS CP30 5D MPV (10-) - LAMINATED FRONT WINDSCREEN</v>
          </cell>
          <cell r="D3400" t="str">
            <v xml:space="preserve">TY-CP30-CP LFW/X</v>
          </cell>
          <cell r="E3400" t="str">
            <v>1336*916</v>
          </cell>
          <cell r="F3400" t="str">
            <v>TOYOTA</v>
          </cell>
          <cell r="G3400" t="str">
            <v>TOYOTA</v>
          </cell>
          <cell r="H3400" t="str">
            <v xml:space="preserve">XINYI AUTOMOBILE GLASS (SHENZHEN) CO. LTD</v>
          </cell>
          <cell r="I3400" t="str">
            <v>AUTOGLASS</v>
          </cell>
          <cell r="J3400" t="str">
            <v>AUTOGLASS</v>
          </cell>
          <cell r="K3400">
            <v>15.36</v>
          </cell>
          <cell r="L3400">
            <v>2559.36</v>
          </cell>
          <cell r="M3400">
            <v>3200</v>
          </cell>
        </row>
        <row r="3401">
          <cell r="A3401">
            <v>12793</v>
          </cell>
          <cell r="B3401">
            <v>12793</v>
          </cell>
          <cell r="C3401" t="str">
            <v xml:space="preserve">TOYOTA RACTIS NCP10 5D MPV (05-) - LAMINATED FRONT WINDSCREEN</v>
          </cell>
          <cell r="D3401" t="str">
            <v>NCP10-LFW/H/X</v>
          </cell>
          <cell r="E3401" t="str">
            <v>TY0214-LFW</v>
          </cell>
          <cell r="F3401" t="str">
            <v xml:space="preserve">TOYOTA RACTIS 5D MPV (05-10)</v>
          </cell>
          <cell r="G3401" t="str">
            <v>TOYOTA</v>
          </cell>
          <cell r="H3401" t="str">
            <v xml:space="preserve">BSG AUTO GLASS  CO. LTD</v>
          </cell>
          <cell r="I3401" t="str">
            <v>AUTOGLASS</v>
          </cell>
          <cell r="J3401" t="str">
            <v>AUTOGLASS</v>
          </cell>
          <cell r="K3401">
            <v>15.85</v>
          </cell>
          <cell r="L3401">
            <v>2641.01</v>
          </cell>
          <cell r="M3401">
            <v>3300</v>
          </cell>
        </row>
        <row r="3402">
          <cell r="A3402">
            <v>12806</v>
          </cell>
          <cell r="B3402">
            <v>12806</v>
          </cell>
          <cell r="C3402" t="str">
            <v xml:space="preserve">TOYOTA RAUM 5D MPV (03-11) - LAMINATED FRONT WINDSCREEN</v>
          </cell>
          <cell r="D3402" t="str">
            <v>AX20MV-LFW/X</v>
          </cell>
          <cell r="E3402" t="str">
            <v>TY0146-LFW</v>
          </cell>
          <cell r="F3402" t="str">
            <v xml:space="preserve">TOYOTA RAUM AX20MV 5D MPV (05-)</v>
          </cell>
          <cell r="G3402" t="str">
            <v>TOYOTA</v>
          </cell>
          <cell r="H3402" t="str">
            <v xml:space="preserve">NANJING YUNHAI AUTOMOBILE GLASS &amp; EQUIPMENT MANUFACTURING CO., LTD</v>
          </cell>
          <cell r="I3402" t="str">
            <v>AUTOGLASS</v>
          </cell>
          <cell r="J3402" t="str">
            <v>AUTOGLASS</v>
          </cell>
          <cell r="K3402">
            <v>14.7</v>
          </cell>
          <cell r="L3402">
            <v>2449.39</v>
          </cell>
          <cell r="M3402">
            <v>3200</v>
          </cell>
        </row>
        <row r="3403">
          <cell r="A3403">
            <v>11955</v>
          </cell>
          <cell r="B3403">
            <v>11955</v>
          </cell>
          <cell r="C3403" t="str">
            <v xml:space="preserve">TOYOTA RAV4 II SUV (AS20) (00-06) - LAMINATED FRONT WINDSCREEN</v>
          </cell>
          <cell r="D3403" t="str">
            <v xml:space="preserve">RAV4 2000 LFW/X</v>
          </cell>
          <cell r="E3403" t="str">
            <v xml:space="preserve">110077 LFW</v>
          </cell>
          <cell r="F3403" t="str">
            <v xml:space="preserve">RAV4 ACA21 (01-04)</v>
          </cell>
          <cell r="G3403" t="str">
            <v>TOYOTA</v>
          </cell>
          <cell r="H3403" t="str">
            <v xml:space="preserve">BSG AUTO GLASS  CO. LTD</v>
          </cell>
          <cell r="I3403" t="str">
            <v>AUTOGLASS</v>
          </cell>
          <cell r="J3403" t="str">
            <v>AUTOGLASS</v>
          </cell>
          <cell r="K3403">
            <v>16.64</v>
          </cell>
          <cell r="L3403">
            <v>2772.64</v>
          </cell>
          <cell r="M3403">
            <v>3500</v>
          </cell>
        </row>
        <row r="3404">
          <cell r="A3404">
            <v>12043</v>
          </cell>
          <cell r="B3404">
            <v>12043</v>
          </cell>
          <cell r="C3404" t="str">
            <v xml:space="preserve">TOYOTA RAV4 SXA10/AS10 3D/5D SUV (94-00) - LAMINATED FRONT WINDSCREEN</v>
          </cell>
          <cell r="D3404" t="str">
            <v xml:space="preserve">SXA10 LFW/X</v>
          </cell>
          <cell r="E3404" t="str">
            <v xml:space="preserve">110076-1 LFW</v>
          </cell>
          <cell r="F3404" t="str">
            <v xml:space="preserve">RAV 4 - SXA11/16 - (94-00)</v>
          </cell>
          <cell r="G3404" t="str">
            <v>TOYOTA</v>
          </cell>
          <cell r="H3404" t="str">
            <v xml:space="preserve">ZHEJIANG DAKE SAFETY GLASS CO.,LTD</v>
          </cell>
          <cell r="I3404" t="str">
            <v>AUTOGLASS</v>
          </cell>
          <cell r="J3404" t="str">
            <v>AUTOGLASS</v>
          </cell>
          <cell r="K3404">
            <v>13.6</v>
          </cell>
          <cell r="L3404">
            <v>2266.1</v>
          </cell>
          <cell r="M3404">
            <v>2800</v>
          </cell>
        </row>
        <row r="3405">
          <cell r="A3405">
            <v>13670</v>
          </cell>
          <cell r="B3405">
            <v>13670</v>
          </cell>
          <cell r="C3405" t="str">
            <v xml:space="preserve">TOYOTA RAV4 SXA10/AS10 3D/5D SUV (94-00) - REAR WINDSCREEN</v>
          </cell>
          <cell r="D3405" t="str">
            <v xml:space="preserve">SXA10 RW/H/X</v>
          </cell>
          <cell r="E3405" t="str">
            <v>1195*458</v>
          </cell>
          <cell r="F3405" t="str">
            <v xml:space="preserve">RAV 4 - SXA11/16 - (94-00)</v>
          </cell>
          <cell r="G3405" t="str">
            <v>TOYOTA</v>
          </cell>
          <cell r="H3405" t="str">
            <v xml:space="preserve">ZHEJIANG DAKE SAFETY GLASS CO.,LTD</v>
          </cell>
          <cell r="I3405" t="str">
            <v>AUTOGLASS</v>
          </cell>
          <cell r="J3405" t="str">
            <v>AUTOGLASS</v>
          </cell>
          <cell r="K3405">
            <v>12</v>
          </cell>
          <cell r="L3405">
            <v>2150.4</v>
          </cell>
          <cell r="M3405">
            <v>2800</v>
          </cell>
        </row>
        <row r="3406">
          <cell r="A3406">
            <v>12985</v>
          </cell>
          <cell r="B3406">
            <v>12985</v>
          </cell>
          <cell r="C3406" t="str">
            <v xml:space="preserve">TOYOTA RAV4/VANGUARD 5D SUV (06-) - LAMINATED FRONT WINDSCREEN</v>
          </cell>
          <cell r="D3406" t="str">
            <v>AS30-R-LFW</v>
          </cell>
          <cell r="E3406" t="str">
            <v>AS30-R-LFW</v>
          </cell>
          <cell r="F3406" t="str">
            <v xml:space="preserve">RAV4/VANGUARD 5D SUV (06-)</v>
          </cell>
          <cell r="G3406" t="str">
            <v>TOYOTA</v>
          </cell>
          <cell r="H3406" t="str">
            <v xml:space="preserve">NANJING YUNHAI AUTOMOBILE GLASS &amp; EQUIPMENT MANUFACTURING CO., LTD</v>
          </cell>
          <cell r="I3406" t="str">
            <v>AUTOGLASS</v>
          </cell>
          <cell r="J3406" t="str">
            <v>AUTOGLASS</v>
          </cell>
          <cell r="K3406">
            <v>15.22</v>
          </cell>
          <cell r="L3406">
            <v>2095.79</v>
          </cell>
          <cell r="M3406">
            <v>3400</v>
          </cell>
        </row>
        <row r="3407">
          <cell r="A3407">
            <v>12986</v>
          </cell>
          <cell r="B3407">
            <v>12986</v>
          </cell>
          <cell r="C3407" t="str">
            <v xml:space="preserve">TOYOTA RAV4/VANGUARD AS30 5D SUV (06-) - REAR WINDSCREEN</v>
          </cell>
          <cell r="D3407" t="str">
            <v xml:space="preserve">AS30 RW/H/X</v>
          </cell>
          <cell r="E3407" t="str">
            <v>1292*455</v>
          </cell>
          <cell r="F3407" t="str">
            <v xml:space="preserve">RAV4/VANGUARD 5D SUV (06-)</v>
          </cell>
          <cell r="G3407" t="str">
            <v>TOYOTA</v>
          </cell>
          <cell r="H3407" t="str">
            <v xml:space="preserve">NANJING YUNHAI AUTOMOBILE GLASS &amp; EQUIPMENT MANUFACTURING CO., LTD</v>
          </cell>
          <cell r="I3407" t="str">
            <v>AUTOGLASS</v>
          </cell>
          <cell r="J3407" t="str">
            <v>AUTOGLASS</v>
          </cell>
          <cell r="K3407">
            <v>12</v>
          </cell>
          <cell r="L3407">
            <v>2150.4</v>
          </cell>
          <cell r="M3407">
            <v>2800</v>
          </cell>
        </row>
        <row r="3408">
          <cell r="A3408">
            <v>12792</v>
          </cell>
          <cell r="B3408">
            <v>12792</v>
          </cell>
          <cell r="C3408" t="str">
            <v xml:space="preserve">TOYOTA RUMION 5D HATCHBACK (08-) - LAMINATED FRONT WINDSCREEN</v>
          </cell>
          <cell r="D3408" t="str">
            <v>LL20-LFW/X</v>
          </cell>
          <cell r="E3408" t="str">
            <v xml:space="preserve">110133 RW</v>
          </cell>
          <cell r="F3408" t="str">
            <v xml:space="preserve">IPSUM SXN20 - (96-00)</v>
          </cell>
          <cell r="G3408" t="str">
            <v>TOYOTA</v>
          </cell>
          <cell r="H3408" t="str">
            <v xml:space="preserve">ZHEJIANG DAKE SAFETY GLASS CO.,LTD</v>
          </cell>
          <cell r="I3408" t="str">
            <v>AUTOGLASS</v>
          </cell>
          <cell r="J3408" t="str">
            <v>AUTOGLASS</v>
          </cell>
          <cell r="K3408">
            <v>15.28</v>
          </cell>
          <cell r="L3408">
            <v>2546.0300000000002</v>
          </cell>
          <cell r="M3408">
            <v>3200</v>
          </cell>
        </row>
        <row r="3409">
          <cell r="A3409">
            <v>11957</v>
          </cell>
          <cell r="B3409">
            <v>11957</v>
          </cell>
          <cell r="C3409" t="str">
            <v xml:space="preserve">TOYOTA RUSH J200E / DAIHATSU TERIOS 5D SUV (06-) - LAMINATED FRONT WINDSCREEN</v>
          </cell>
          <cell r="D3409" t="str">
            <v xml:space="preserve">J200E LFW/X</v>
          </cell>
          <cell r="E3409" t="str">
            <v xml:space="preserve">100334 LFW</v>
          </cell>
          <cell r="F3409" t="str">
            <v xml:space="preserve">TOYOTA RUSH/DAIHATSU TERIOS (06-)</v>
          </cell>
          <cell r="G3409" t="str">
            <v>TOYOTA</v>
          </cell>
          <cell r="H3409" t="str">
            <v xml:space="preserve">ZHEJIANG DAKE SAFETY GLASS CO.,LTD</v>
          </cell>
          <cell r="I3409" t="str">
            <v>AUTOGLASS</v>
          </cell>
          <cell r="J3409" t="str">
            <v>AUTOGLASS</v>
          </cell>
          <cell r="K3409">
            <v>15.65</v>
          </cell>
          <cell r="L3409">
            <v>2607.6799999999998</v>
          </cell>
          <cell r="M3409">
            <v>3300</v>
          </cell>
        </row>
        <row r="3410">
          <cell r="A3410">
            <v>13496</v>
          </cell>
          <cell r="B3410">
            <v>13496</v>
          </cell>
          <cell r="C3410" t="str">
            <v xml:space="preserve">TOYOTA RX330 MCU30 (03-08) - FRONT DOOR GLASS - LH</v>
          </cell>
          <cell r="D3410" t="str">
            <v xml:space="preserve">RX330 FD/LH</v>
          </cell>
          <cell r="E3410" t="str">
            <v xml:space="preserve">120972 FD</v>
          </cell>
          <cell r="F3410" t="str">
            <v xml:space="preserve">RX330 MCU30 (03-08)</v>
          </cell>
          <cell r="G3410" t="str">
            <v>TOYOTA</v>
          </cell>
          <cell r="H3410" t="str">
            <v xml:space="preserve">ZHEJIANG DAKE SAFETY GLASS CO.,LTD</v>
          </cell>
          <cell r="I3410" t="str">
            <v>AUTOGLASS</v>
          </cell>
          <cell r="J3410" t="str">
            <v>AUTOGLASS</v>
          </cell>
          <cell r="K3410">
            <v>3.21</v>
          </cell>
          <cell r="L3410">
            <v>498.35</v>
          </cell>
          <cell r="M3410">
            <v>600</v>
          </cell>
        </row>
        <row r="3411">
          <cell r="A3411">
            <v>13497</v>
          </cell>
          <cell r="B3411">
            <v>13497</v>
          </cell>
          <cell r="C3411" t="str">
            <v xml:space="preserve">TOYOTA RX330 MCU30 (03-08) - FRONT DOOR GLASS - RH</v>
          </cell>
          <cell r="D3411" t="str">
            <v xml:space="preserve">RX330 FD/RH</v>
          </cell>
          <cell r="E3411" t="str">
            <v xml:space="preserve">120972 FD</v>
          </cell>
          <cell r="F3411" t="str">
            <v xml:space="preserve">RX330 MCU30 (03-08)</v>
          </cell>
          <cell r="G3411" t="str">
            <v>TOYOTA</v>
          </cell>
          <cell r="H3411" t="str">
            <v xml:space="preserve">ZHEJIANG DAKE SAFETY GLASS CO.,LTD</v>
          </cell>
          <cell r="I3411" t="str">
            <v>AUTOGLASS</v>
          </cell>
          <cell r="J3411" t="str">
            <v>AUTOGLASS</v>
          </cell>
          <cell r="K3411">
            <v>3.21</v>
          </cell>
          <cell r="L3411">
            <v>498.35</v>
          </cell>
          <cell r="M3411">
            <v>600</v>
          </cell>
        </row>
        <row r="3412">
          <cell r="A3412">
            <v>14062</v>
          </cell>
          <cell r="B3412" t="e">
            <v>#N/A</v>
          </cell>
          <cell r="C3412" t="str">
            <v xml:space="preserve">TOYOTA SIENTA 5D MPV (03-) - DOOR GLASS - LH</v>
          </cell>
          <cell r="D3412" t="str">
            <v xml:space="preserve">NCP81 FD/LH</v>
          </cell>
          <cell r="E3412" t="str">
            <v>911*594</v>
          </cell>
          <cell r="F3412" t="str">
            <v xml:space="preserve">SIENTA 5D MPV (03-)</v>
          </cell>
          <cell r="G3412" t="str">
            <v>TOYOTA</v>
          </cell>
          <cell r="H3412" t="str">
            <v xml:space="preserve">XINYI AUTOMOBILE GLASS (SHENZHEN) CO. LTD</v>
          </cell>
          <cell r="I3412" t="str">
            <v>AUTOGLASS</v>
          </cell>
          <cell r="K3412">
            <v>0</v>
          </cell>
          <cell r="L3412">
            <v>1000</v>
          </cell>
          <cell r="M3412">
            <v>1300</v>
          </cell>
        </row>
        <row r="3413">
          <cell r="A3413">
            <v>12865</v>
          </cell>
          <cell r="B3413">
            <v>12865</v>
          </cell>
          <cell r="C3413" t="str">
            <v xml:space="preserve">TOYOTA SIENTA 5D MPV (03-) - LAMINATED FRONT WINDSCREEN</v>
          </cell>
          <cell r="D3413" t="str">
            <v xml:space="preserve">NCP81 LFW/X</v>
          </cell>
          <cell r="E3413" t="str">
            <v xml:space="preserve">1101180 LFW</v>
          </cell>
          <cell r="F3413" t="str">
            <v xml:space="preserve">GAIA SXM10 (98-04)</v>
          </cell>
          <cell r="G3413" t="str">
            <v>TOYOTA</v>
          </cell>
          <cell r="H3413" t="str">
            <v xml:space="preserve">BSG AUTO GLASS  CO. LTD</v>
          </cell>
          <cell r="I3413" t="str">
            <v>AUTOGLASS</v>
          </cell>
          <cell r="J3413" t="str">
            <v>AUTOGLASS</v>
          </cell>
          <cell r="K3413">
            <v>14.68</v>
          </cell>
          <cell r="L3413">
            <v>2446.06</v>
          </cell>
          <cell r="M3413">
            <v>3000</v>
          </cell>
        </row>
        <row r="3414">
          <cell r="A3414">
            <v>14023</v>
          </cell>
          <cell r="B3414" t="e">
            <v>#N/A</v>
          </cell>
          <cell r="C3414" t="str">
            <v xml:space="preserve">TOYOTA SIENTA 5D MPV (03-) - SIDE FIX - LH</v>
          </cell>
          <cell r="D3414" t="str">
            <v xml:space="preserve">NCP81 SW/LH/X</v>
          </cell>
          <cell r="E3414" t="str">
            <v>447*495</v>
          </cell>
          <cell r="F3414" t="str">
            <v xml:space="preserve">SIENTA 5D MPV (03-)</v>
          </cell>
          <cell r="G3414" t="str">
            <v>TOYOTA</v>
          </cell>
          <cell r="H3414" t="str">
            <v xml:space="preserve">XINYI AUTOMOBILE GLASS (SHENZHEN) CO. LTD</v>
          </cell>
          <cell r="I3414" t="str">
            <v>AUTOGLASS</v>
          </cell>
          <cell r="K3414">
            <v>0</v>
          </cell>
          <cell r="L3414">
            <v>1300</v>
          </cell>
          <cell r="M3414">
            <v>1500</v>
          </cell>
        </row>
        <row r="3415">
          <cell r="A3415">
            <v>14061</v>
          </cell>
          <cell r="B3415" t="e">
            <v>#N/A</v>
          </cell>
          <cell r="C3415" t="str">
            <v xml:space="preserve">TOYOTA SIENTA 5D MPV (03-) - SIDE FIX - RH</v>
          </cell>
          <cell r="D3415" t="str">
            <v xml:space="preserve">NCP81 SW/LH/X</v>
          </cell>
          <cell r="E3415" t="str">
            <v>447*495</v>
          </cell>
          <cell r="F3415" t="str">
            <v xml:space="preserve">SIENTA 5D MPV (03-)</v>
          </cell>
          <cell r="G3415" t="str">
            <v>TOYOTA</v>
          </cell>
          <cell r="H3415" t="str">
            <v xml:space="preserve">XINYI AUTOMOBILE GLASS (SHENZHEN) CO. LTD</v>
          </cell>
          <cell r="I3415" t="str">
            <v>AUTOGLASS</v>
          </cell>
          <cell r="K3415">
            <v>0</v>
          </cell>
          <cell r="L3415">
            <v>1300</v>
          </cell>
          <cell r="M3415">
            <v>1500</v>
          </cell>
        </row>
        <row r="3416">
          <cell r="A3416">
            <v>13479</v>
          </cell>
          <cell r="B3416">
            <v>13479</v>
          </cell>
          <cell r="C3416" t="str">
            <v xml:space="preserve">TOYOTA SPRINTER AE110/AE111 - (95-00) - REAR DOOR - LH</v>
          </cell>
          <cell r="D3416" t="str">
            <v xml:space="preserve">SPRINTER AE111-4D RD/LH</v>
          </cell>
          <cell r="E3416" t="str">
            <v xml:space="preserve">1101415 RD</v>
          </cell>
          <cell r="F3416" t="str">
            <v xml:space="preserve">SPRINTER AE110/AE111 - (95-00)</v>
          </cell>
          <cell r="G3416" t="str">
            <v>TOYOTA</v>
          </cell>
          <cell r="H3416" t="str">
            <v xml:space="preserve">ZHEJIANG DAKE SAFETY GLASS CO.,LTD</v>
          </cell>
          <cell r="I3416" t="str">
            <v>AUTOGLASS</v>
          </cell>
          <cell r="J3416" t="str">
            <v>AUTOGLASS</v>
          </cell>
          <cell r="K3416">
            <v>2.5</v>
          </cell>
          <cell r="L3416">
            <v>388.13</v>
          </cell>
          <cell r="M3416">
            <v>500</v>
          </cell>
        </row>
        <row r="3417">
          <cell r="A3417">
            <v>13480</v>
          </cell>
          <cell r="B3417">
            <v>13480</v>
          </cell>
          <cell r="C3417" t="str">
            <v xml:space="preserve">TOYOTA SPRINTER AE110/AE111 - (95-00) - REAR DOOR - RH</v>
          </cell>
          <cell r="D3417" t="str">
            <v xml:space="preserve">SPRINTER AE111-4D RD/RH</v>
          </cell>
          <cell r="E3417" t="str">
            <v xml:space="preserve">1101415 RD</v>
          </cell>
          <cell r="F3417" t="str">
            <v xml:space="preserve">SPRINTER AE110/AE111 - (95-00)</v>
          </cell>
          <cell r="G3417" t="str">
            <v>TOYOTA</v>
          </cell>
          <cell r="H3417" t="str">
            <v xml:space="preserve">ZHEJIANG DAKE SAFETY GLASS CO.,LTD</v>
          </cell>
          <cell r="I3417" t="str">
            <v>AUTOGLASS</v>
          </cell>
          <cell r="J3417" t="str">
            <v>AUTOGLASS</v>
          </cell>
          <cell r="K3417">
            <v>2.5</v>
          </cell>
          <cell r="L3417">
            <v>388.13</v>
          </cell>
          <cell r="M3417">
            <v>500</v>
          </cell>
        </row>
        <row r="3418">
          <cell r="A3418">
            <v>12807</v>
          </cell>
          <cell r="B3418">
            <v>12807</v>
          </cell>
          <cell r="C3418" t="str">
            <v xml:space="preserve">TOYOTA STARLET KP70 3D/5D HATCHBACK (84-89) - LAMINATED FRONT WINDSCREEN</v>
          </cell>
          <cell r="D3418" t="str">
            <v>EP70-LFW</v>
          </cell>
          <cell r="E3418" t="str">
            <v>TY0069-LFW</v>
          </cell>
          <cell r="F3418" t="str">
            <v xml:space="preserve">STARLET 3/5D (84-85)</v>
          </cell>
          <cell r="G3418" t="str">
            <v>TOYOTA</v>
          </cell>
          <cell r="H3418" t="str">
            <v xml:space="preserve">NANJING YUNHAI AUTOMOBILE GLASS &amp; EQUIPMENT MANUFACTURING CO., LTD</v>
          </cell>
          <cell r="I3418" t="str">
            <v>AUTOGLASS</v>
          </cell>
          <cell r="J3418" t="str">
            <v>AUTOGLASS</v>
          </cell>
          <cell r="K3418">
            <v>12.69</v>
          </cell>
          <cell r="L3418">
            <v>2114.4699999999998</v>
          </cell>
          <cell r="M3418">
            <v>2600</v>
          </cell>
        </row>
        <row r="3419">
          <cell r="A3419">
            <v>12808</v>
          </cell>
          <cell r="B3419">
            <v>12808</v>
          </cell>
          <cell r="C3419" t="str">
            <v xml:space="preserve">TOYOTA STARLET KP80 3D/5D HATCHBACK (89-95) - LAMINATED FRONT WINDSCREEN</v>
          </cell>
          <cell r="D3419" t="str">
            <v>EP80-LFW</v>
          </cell>
          <cell r="E3419" t="str">
            <v>TY0070-LFW</v>
          </cell>
          <cell r="F3419" t="str">
            <v xml:space="preserve">STARLET 3/5D (84-85)</v>
          </cell>
          <cell r="G3419" t="str">
            <v>TOYOTA</v>
          </cell>
          <cell r="H3419" t="str">
            <v xml:space="preserve">NANJING YUNHAI AUTOMOBILE GLASS &amp; EQUIPMENT MANUFACTURING CO., LTD</v>
          </cell>
          <cell r="I3419" t="str">
            <v>AUTOGLASS</v>
          </cell>
          <cell r="J3419" t="str">
            <v>AUTOGLASS</v>
          </cell>
          <cell r="K3419">
            <v>13.34</v>
          </cell>
          <cell r="L3419">
            <v>2222.7800000000002</v>
          </cell>
          <cell r="M3419">
            <v>2800</v>
          </cell>
        </row>
        <row r="3420">
          <cell r="A3420">
            <v>12809</v>
          </cell>
          <cell r="B3420">
            <v>12809</v>
          </cell>
          <cell r="C3420" t="str">
            <v xml:space="preserve">TOYOTA STARLET KP90/EP90 3/5D (95-) - LAMINATED FRONT WINDSCREEN</v>
          </cell>
          <cell r="D3420" t="str">
            <v xml:space="preserve">KP90 LFW/X</v>
          </cell>
          <cell r="E3420" t="str">
            <v xml:space="preserve">110702 LFW</v>
          </cell>
          <cell r="F3420" t="str">
            <v xml:space="preserve">STARLET 3/5D (84-85)</v>
          </cell>
          <cell r="G3420" t="str">
            <v>TOYOTA</v>
          </cell>
          <cell r="H3420" t="str">
            <v xml:space="preserve">ZHEJIANG DAKE SAFETY GLASS CO.,LTD</v>
          </cell>
          <cell r="I3420" t="str">
            <v>AUTOGLASS</v>
          </cell>
          <cell r="J3420" t="str">
            <v>AUTOGLASS</v>
          </cell>
          <cell r="K3420">
            <v>13.7</v>
          </cell>
          <cell r="L3420">
            <v>2181.9</v>
          </cell>
          <cell r="M3420">
            <v>2800</v>
          </cell>
        </row>
        <row r="3421">
          <cell r="A3421">
            <v>12864</v>
          </cell>
          <cell r="B3421">
            <v>12864</v>
          </cell>
          <cell r="C3421" t="str">
            <v xml:space="preserve">TOYOTA SUCCEED (02-10) - REAR HEATED WINDSCREEN (W/1 HOLE)</v>
          </cell>
          <cell r="D3421" t="str">
            <v xml:space="preserve">SUCCEED RW/HX 1HL</v>
          </cell>
          <cell r="E3421" t="str">
            <v xml:space="preserve">110094 RW</v>
          </cell>
          <cell r="F3421" t="str">
            <v xml:space="preserve">PROBOX / SUCCEED (02-10)</v>
          </cell>
          <cell r="G3421" t="str">
            <v>TOYOTA</v>
          </cell>
          <cell r="H3421" t="str">
            <v xml:space="preserve">NANJING YUNHAI AUTOMOBILE GLASS &amp; EQUIPMENT MANUFACTURING CO., LTD</v>
          </cell>
          <cell r="I3421" t="str">
            <v>AUTOGLASS</v>
          </cell>
          <cell r="J3421" t="str">
            <v>AUTOGLASS</v>
          </cell>
          <cell r="K3421">
            <v>10</v>
          </cell>
          <cell r="L3421">
            <v>1</v>
          </cell>
          <cell r="M3421">
            <v>2000</v>
          </cell>
        </row>
        <row r="3422">
          <cell r="A3422">
            <v>11960</v>
          </cell>
          <cell r="B3422">
            <v>11960</v>
          </cell>
          <cell r="C3422" t="str">
            <v xml:space="preserve">TOYOTA SUCCEED 5D WAGON/PROBOX VAN (03 - REAR QUARTER GLASS - LH-)</v>
          </cell>
          <cell r="D3422" t="str">
            <v xml:space="preserve">NCP58 RQ/LH</v>
          </cell>
          <cell r="E3422" t="str">
            <v>170*421</v>
          </cell>
          <cell r="F3422" t="str">
            <v xml:space="preserve">PROBOX / SUCCEED (02-10)</v>
          </cell>
          <cell r="G3422" t="str">
            <v>TOYOTA</v>
          </cell>
          <cell r="H3422" t="str">
            <v xml:space="preserve">NANJING YUNHAI AUTOMOBILE GLASS &amp; EQUIPMENT MANUFACTURING CO., LTD</v>
          </cell>
          <cell r="I3422" t="str">
            <v>AUTOGLASS</v>
          </cell>
          <cell r="J3422" t="str">
            <v>AUTOGLASS</v>
          </cell>
          <cell r="K3422">
            <v>1.5</v>
          </cell>
          <cell r="L3422">
            <v>268.8</v>
          </cell>
          <cell r="M3422">
            <v>350</v>
          </cell>
        </row>
        <row r="3423">
          <cell r="A3423">
            <v>13710</v>
          </cell>
          <cell r="B3423">
            <v>13710</v>
          </cell>
          <cell r="C3423" t="str">
            <v xml:space="preserve">TOYOTA SUCCEED 5D WAGON/PROBOX VAN (03-) - FRONT DOOR GLASS - LH</v>
          </cell>
          <cell r="D3423" t="str">
            <v xml:space="preserve">NCP58 FD/LH</v>
          </cell>
          <cell r="E3423" t="str">
            <v>847*448</v>
          </cell>
          <cell r="G3423" t="str">
            <v>TOYOTA</v>
          </cell>
          <cell r="I3423" t="str">
            <v>AUTOGLASS</v>
          </cell>
          <cell r="J3423" t="str">
            <v>AUTOGLASS</v>
          </cell>
          <cell r="K3423">
            <v>2.66</v>
          </cell>
          <cell r="L3423">
            <v>476.67</v>
          </cell>
          <cell r="M3423">
            <v>600</v>
          </cell>
        </row>
        <row r="3424">
          <cell r="A3424">
            <v>13711</v>
          </cell>
          <cell r="B3424">
            <v>13711</v>
          </cell>
          <cell r="C3424" t="str">
            <v xml:space="preserve">TOYOTA SUCCEED 5D WAGON/PROBOX VAN (03-) - FRONT DOOR GLASS - RH</v>
          </cell>
          <cell r="D3424" t="str">
            <v xml:space="preserve">NCP58 FD/RH</v>
          </cell>
          <cell r="E3424" t="str">
            <v>847*448</v>
          </cell>
          <cell r="G3424" t="str">
            <v>TOYOTA</v>
          </cell>
          <cell r="I3424" t="str">
            <v>AUTOGLASS</v>
          </cell>
          <cell r="J3424" t="str">
            <v>AUTOGLASS</v>
          </cell>
          <cell r="K3424">
            <v>2.66</v>
          </cell>
          <cell r="L3424">
            <v>476.67</v>
          </cell>
          <cell r="M3424">
            <v>600</v>
          </cell>
        </row>
        <row r="3425">
          <cell r="A3425">
            <v>12862</v>
          </cell>
          <cell r="B3425">
            <v>12862</v>
          </cell>
          <cell r="C3425" t="str">
            <v xml:space="preserve">TOYOTA SUCCEED 5D WAGON/PROBOX VAN (03-) - REAR DOOR GLASS - LH</v>
          </cell>
          <cell r="D3425" t="str">
            <v xml:space="preserve">NCP58 RD/LH</v>
          </cell>
          <cell r="E3425" t="str">
            <v>640*452</v>
          </cell>
          <cell r="F3425" t="str">
            <v xml:space="preserve">PROBOX / SUCCEED (02-10)</v>
          </cell>
          <cell r="G3425" t="str">
            <v>TOYOTA</v>
          </cell>
          <cell r="H3425" t="str">
            <v xml:space="preserve">NANJING YUNHAI AUTOMOBILE GLASS &amp; EQUIPMENT MANUFACTURING CO., LTD</v>
          </cell>
          <cell r="I3425" t="str">
            <v>AUTOGLASS</v>
          </cell>
          <cell r="J3425" t="str">
            <v>AUTOGLASS</v>
          </cell>
          <cell r="K3425">
            <v>2.6</v>
          </cell>
          <cell r="L3425">
            <v>465.92</v>
          </cell>
          <cell r="M3425">
            <v>600</v>
          </cell>
        </row>
        <row r="3426">
          <cell r="A3426">
            <v>12863</v>
          </cell>
          <cell r="B3426">
            <v>12863</v>
          </cell>
          <cell r="C3426" t="str">
            <v xml:space="preserve">TOYOTA SUCCEED 5D WAGON/PROBOX VAN (03-) - REAR DOOR GLASS - LH</v>
          </cell>
          <cell r="D3426" t="str">
            <v xml:space="preserve">NCP58 RD/RH</v>
          </cell>
          <cell r="E3426" t="str">
            <v>640*452</v>
          </cell>
          <cell r="F3426" t="str">
            <v xml:space="preserve">PROBOX / SUCCEED (02-10)</v>
          </cell>
          <cell r="G3426" t="str">
            <v>TOYOTA</v>
          </cell>
          <cell r="H3426" t="str">
            <v xml:space="preserve">NANJING YUNHAI AUTOMOBILE GLASS &amp; EQUIPMENT MANUFACTURING CO., LTD</v>
          </cell>
          <cell r="I3426" t="str">
            <v>AUTOGLASS</v>
          </cell>
          <cell r="J3426" t="str">
            <v>AUTOGLASS</v>
          </cell>
          <cell r="K3426">
            <v>2.6</v>
          </cell>
          <cell r="L3426">
            <v>465.92</v>
          </cell>
          <cell r="M3426">
            <v>600</v>
          </cell>
        </row>
        <row r="3427">
          <cell r="A3427">
            <v>12028</v>
          </cell>
          <cell r="B3427">
            <v>12028</v>
          </cell>
          <cell r="C3427" t="str">
            <v xml:space="preserve">TOYOTA SUCCEED 5D WAGON/PROBOX VAN (03-) - REAR QUARTER GLASS - RH</v>
          </cell>
          <cell r="D3427" t="str">
            <v xml:space="preserve">NCP58 RQ/RH</v>
          </cell>
          <cell r="E3427" t="str">
            <v>170*421</v>
          </cell>
          <cell r="F3427" t="str">
            <v xml:space="preserve">PROBOX / SUCCEED (02-10)</v>
          </cell>
          <cell r="G3427" t="str">
            <v>TOYOTA</v>
          </cell>
          <cell r="H3427" t="str">
            <v xml:space="preserve">NANJING YUNHAI AUTOMOBILE GLASS &amp; EQUIPMENT MANUFACTURING CO., LTD</v>
          </cell>
          <cell r="I3427" t="str">
            <v>AUTOGLASS</v>
          </cell>
          <cell r="J3427" t="str">
            <v>AUTOGLASS</v>
          </cell>
          <cell r="K3427">
            <v>1.5</v>
          </cell>
          <cell r="L3427">
            <v>268.8</v>
          </cell>
          <cell r="M3427">
            <v>350</v>
          </cell>
        </row>
        <row r="3428">
          <cell r="A3428">
            <v>11959</v>
          </cell>
          <cell r="B3428">
            <v>11959</v>
          </cell>
          <cell r="C3428" t="str">
            <v xml:space="preserve">TOYOTA SUCCEED/PROBOX MPV (03-) - LAMINATED FRONT WINDSCREEN</v>
          </cell>
          <cell r="D3428" t="str">
            <v xml:space="preserve">NCP58 LFW/X</v>
          </cell>
          <cell r="E3428" t="str">
            <v>1398*741</v>
          </cell>
          <cell r="F3428" t="str">
            <v xml:space="preserve">PROBOX / SUCCEED (02-10)</v>
          </cell>
          <cell r="G3428" t="str">
            <v>TOYOTA</v>
          </cell>
          <cell r="H3428" t="str">
            <v xml:space="preserve">BSG AUTO GLASS CO. LTD</v>
          </cell>
          <cell r="I3428" t="str">
            <v>AUTOGLASS</v>
          </cell>
          <cell r="J3428" t="str">
            <v>AUTOGLASS</v>
          </cell>
          <cell r="K3428">
            <v>12.48</v>
          </cell>
          <cell r="L3428">
            <v>2236.42</v>
          </cell>
          <cell r="M3428">
            <v>2700</v>
          </cell>
        </row>
        <row r="3429">
          <cell r="A3429">
            <v>12030</v>
          </cell>
          <cell r="B3429">
            <v>12030</v>
          </cell>
          <cell r="C3429" t="str">
            <v xml:space="preserve">TOYOTA SUCCEED/PROBOX VAN (02-10) - SIDE FIX WINDOW - LH</v>
          </cell>
          <cell r="D3429" t="str">
            <v>NCP58-SW/LH/X</v>
          </cell>
          <cell r="E3429" t="str">
            <v>617*395</v>
          </cell>
          <cell r="F3429" t="str">
            <v xml:space="preserve">PROBOX / SUCCEED (02-10)</v>
          </cell>
          <cell r="G3429" t="str">
            <v>TOYOTA</v>
          </cell>
          <cell r="H3429" t="str">
            <v xml:space="preserve">NANJING YUNHAI AUTOMOBILE GLASS &amp; EQUIPMENT MANUFACTURING CO., LTD</v>
          </cell>
          <cell r="I3429" t="str">
            <v>AUTOGLASS</v>
          </cell>
          <cell r="J3429" t="str">
            <v>AUTOGLASS</v>
          </cell>
          <cell r="K3429">
            <v>4</v>
          </cell>
          <cell r="L3429">
            <v>716.8</v>
          </cell>
          <cell r="M3429">
            <v>900</v>
          </cell>
        </row>
        <row r="3430">
          <cell r="A3430">
            <v>12029</v>
          </cell>
          <cell r="B3430">
            <v>12029</v>
          </cell>
          <cell r="C3430" t="str">
            <v xml:space="preserve">TOYOTA SUCCEED/PROBOX VAN (02-10) - SIDE FIX WINDOW - RH</v>
          </cell>
          <cell r="D3430" t="str">
            <v>NCP58-SW/RH/X</v>
          </cell>
          <cell r="E3430" t="str">
            <v>617*395</v>
          </cell>
          <cell r="F3430" t="str">
            <v xml:space="preserve">PROBOX / SUCCEED (02-10)</v>
          </cell>
          <cell r="G3430" t="str">
            <v>TOYOTA</v>
          </cell>
          <cell r="H3430" t="str">
            <v xml:space="preserve">NANJING YUNHAI AUTOMOBILE GLASS &amp; EQUIPMENT MANUFACTURING CO., LTD</v>
          </cell>
          <cell r="I3430" t="str">
            <v>AUTOGLASS</v>
          </cell>
          <cell r="J3430" t="str">
            <v>AUTOGLASS</v>
          </cell>
          <cell r="K3430">
            <v>4</v>
          </cell>
          <cell r="L3430">
            <v>716.8</v>
          </cell>
          <cell r="M3430">
            <v>900</v>
          </cell>
        </row>
        <row r="3431">
          <cell r="A3431">
            <v>13449</v>
          </cell>
          <cell r="B3431">
            <v>13449</v>
          </cell>
          <cell r="C3431" t="str">
            <v xml:space="preserve">TOYOTA TOWN-ACE NOAH WAGON (96-) - REAR WINDSCREEN (01 HOLE)</v>
          </cell>
          <cell r="D3431" t="str">
            <v xml:space="preserve">YR40 RW/H/X</v>
          </cell>
          <cell r="E3431" t="str">
            <v>1353*740</v>
          </cell>
          <cell r="F3431" t="str">
            <v xml:space="preserve">TOWNACE CR55 / NOAH CR40 / LITACE (96-03)</v>
          </cell>
          <cell r="G3431" t="str">
            <v>TOYOTA</v>
          </cell>
          <cell r="H3431" t="str">
            <v xml:space="preserve">ZHEJIANG DAKE SAFETY GLASS CO.,LTD</v>
          </cell>
          <cell r="I3431" t="str">
            <v>AUTOGLASS</v>
          </cell>
          <cell r="J3431" t="str">
            <v>AUTOGLASS</v>
          </cell>
          <cell r="K3431">
            <v>14.51</v>
          </cell>
          <cell r="L3431">
            <v>2600.19</v>
          </cell>
          <cell r="M3431">
            <v>3400</v>
          </cell>
        </row>
        <row r="3432">
          <cell r="A3432">
            <v>11962</v>
          </cell>
          <cell r="B3432">
            <v>11962</v>
          </cell>
          <cell r="C3432" t="str">
            <v xml:space="preserve">TOYOTA TOWN-ACE/LITE-ACE WAGON VAN 96-(MPV) - LAMINATED FRONT WINDSCREEN</v>
          </cell>
          <cell r="D3432" t="str">
            <v xml:space="preserve">YR40 LFW/X</v>
          </cell>
          <cell r="E3432" t="str">
            <v>1475*1010</v>
          </cell>
          <cell r="F3432" t="str">
            <v xml:space="preserve">TOWNACE CR55 / NOAH CR40 (96-03)</v>
          </cell>
          <cell r="G3432" t="str">
            <v>TOYOTA</v>
          </cell>
          <cell r="H3432" t="str">
            <v xml:space="preserve">NANJING YUNHAI AUTOMOBILE GLASS &amp; EQUIPMENT MANUFACTURING CO., LTD</v>
          </cell>
          <cell r="I3432" t="str">
            <v>AUTOGLASS</v>
          </cell>
          <cell r="J3432" t="str">
            <v>AUTOGLASS</v>
          </cell>
          <cell r="K3432">
            <v>18.75</v>
          </cell>
          <cell r="L3432">
            <v>3360</v>
          </cell>
          <cell r="M3432">
            <v>4400</v>
          </cell>
        </row>
        <row r="3433">
          <cell r="A3433">
            <v>12810</v>
          </cell>
          <cell r="B3433">
            <v>12810</v>
          </cell>
          <cell r="C3433" t="str">
            <v xml:space="preserve">TOYOTA TOWN-ACE/LITE-ACE XTD40 2D PICK-UP/VAN/DAIHATSU GRAN MAX (08-)  - LAMINATED FRONT WINDSCREEN</v>
          </cell>
          <cell r="D3433" t="str">
            <v>XTD40-LFW</v>
          </cell>
          <cell r="E3433" t="str">
            <v>TY826-000-0L</v>
          </cell>
          <cell r="F3433" t="str">
            <v xml:space="preserve">STARLET 3/5D (84-85)</v>
          </cell>
          <cell r="G3433" t="str">
            <v>TOYOTA</v>
          </cell>
          <cell r="H3433" t="str">
            <v xml:space="preserve">BSG AUTO GLASS CO. LTD</v>
          </cell>
          <cell r="I3433" t="str">
            <v>AUTOGLASS</v>
          </cell>
          <cell r="J3433" t="str">
            <v>AUTOGLASS</v>
          </cell>
          <cell r="K3433">
            <v>14.04</v>
          </cell>
          <cell r="L3433">
            <v>2339.42</v>
          </cell>
          <cell r="M3433">
            <v>2900</v>
          </cell>
        </row>
        <row r="3434">
          <cell r="A3434">
            <v>12870</v>
          </cell>
          <cell r="B3434">
            <v>12870</v>
          </cell>
          <cell r="C3434" t="str">
            <v xml:space="preserve">TOYOTA TOWNACE 3SZ / XTD40 (08-11) - REAR HEATED WINDSCREEN</v>
          </cell>
          <cell r="D3434" t="str">
            <v>XTD40-RW/HX</v>
          </cell>
          <cell r="E3434" t="str">
            <v xml:space="preserve">1101390 LFW</v>
          </cell>
          <cell r="F3434" t="str">
            <v xml:space="preserve">TOWNACE 3SZ (08-11)</v>
          </cell>
          <cell r="G3434" t="str">
            <v>TOYOTA</v>
          </cell>
          <cell r="H3434" t="str">
            <v xml:space="preserve">ZHEJIANG DAKE SAFETY GLASS CO.,LTD</v>
          </cell>
          <cell r="I3434" t="str">
            <v>AUTOGLASS</v>
          </cell>
          <cell r="J3434" t="str">
            <v>AUTOGLASS</v>
          </cell>
          <cell r="K3434">
            <v>10.14</v>
          </cell>
          <cell r="L3434">
            <v>1689.58</v>
          </cell>
          <cell r="M3434">
            <v>2100</v>
          </cell>
        </row>
        <row r="3435">
          <cell r="A3435">
            <v>13895</v>
          </cell>
          <cell r="B3435" t="e">
            <v>#N/A</v>
          </cell>
          <cell r="C3435" t="str">
            <v xml:space="preserve">TOYOTA VANGUARD (2010-2015) HEAD LAMP-RH</v>
          </cell>
          <cell r="D3435" t="str">
            <v xml:space="preserve">VANGUARD/10- HLA-RH</v>
          </cell>
          <cell r="F3435" t="str">
            <v xml:space="preserve">VANGUARD (10-15)</v>
          </cell>
          <cell r="G3435" t="str">
            <v>TOYOTA</v>
          </cell>
          <cell r="I3435" t="str">
            <v xml:space="preserve">HEAD LAMP</v>
          </cell>
          <cell r="K3435">
            <v>0</v>
          </cell>
          <cell r="L3435">
            <v>0</v>
          </cell>
          <cell r="M3435">
            <v>30000</v>
          </cell>
        </row>
        <row r="3436">
          <cell r="A3436">
            <v>13452</v>
          </cell>
          <cell r="B3436">
            <v>13452</v>
          </cell>
          <cell r="C3436" t="str">
            <v xml:space="preserve">TOYOTA VEROSSA 4D SEDAN (01-) - LAMINATED FRONT WINDSCREEN</v>
          </cell>
          <cell r="D3436" t="str">
            <v xml:space="preserve">GX120-R LFW/X</v>
          </cell>
          <cell r="E3436" t="str">
            <v xml:space="preserve">110072 LFW</v>
          </cell>
          <cell r="F3436" t="str">
            <v xml:space="preserve">TOYOTA VEROSSA 4D SEDAN (01-)</v>
          </cell>
          <cell r="G3436" t="str">
            <v>TOYOTA</v>
          </cell>
          <cell r="H3436" t="str">
            <v xml:space="preserve">ZHEJIANG DAKE SAFETY GLASS CO.,LTD</v>
          </cell>
          <cell r="I3436" t="str">
            <v>AUTOGLASS</v>
          </cell>
          <cell r="J3436" t="str">
            <v>AUTOGLASS</v>
          </cell>
          <cell r="K3436">
            <v>15.76</v>
          </cell>
          <cell r="L3436">
            <v>2</v>
          </cell>
          <cell r="M3436">
            <v>3200</v>
          </cell>
        </row>
        <row r="3437">
          <cell r="A3437">
            <v>14044</v>
          </cell>
          <cell r="B3437" t="e">
            <v>#N/A</v>
          </cell>
          <cell r="C3437" t="str">
            <v xml:space="preserve">TOYOTA VIGO (12-14) - GRILL (CHROME)</v>
          </cell>
          <cell r="D3437" t="str">
            <v>VIGO/12-GRLC</v>
          </cell>
          <cell r="E3437" t="str">
            <v>CF-FT12-005</v>
          </cell>
          <cell r="F3437" t="str">
            <v xml:space="preserve">VIGO (12-14)</v>
          </cell>
          <cell r="G3437" t="str">
            <v>TOYOTA</v>
          </cell>
          <cell r="H3437" t="str">
            <v xml:space="preserve">CHANGZHOU CHENGFENG VEHICLE CO.,LTD</v>
          </cell>
          <cell r="I3437" t="str">
            <v>GRILL</v>
          </cell>
          <cell r="J3437" t="str">
            <v>GRILL</v>
          </cell>
          <cell r="K3437">
            <v>17</v>
          </cell>
          <cell r="L3437">
            <v>2981</v>
          </cell>
          <cell r="M3437">
            <v>4500</v>
          </cell>
        </row>
        <row r="3438">
          <cell r="A3438">
            <v>12025</v>
          </cell>
          <cell r="B3438">
            <v>12025</v>
          </cell>
          <cell r="C3438" t="str">
            <v xml:space="preserve">TOYOTA VITZ II/BELTA 4D SEDAN (06-) - REAR DOOR GLASS - RH</v>
          </cell>
          <cell r="D3438" t="str">
            <v xml:space="preserve">LK30 RD/RH</v>
          </cell>
          <cell r="E3438" t="str">
            <v xml:space="preserve">110099 RD</v>
          </cell>
          <cell r="F3438" t="str">
            <v xml:space="preserve">TOYOTA VITZ II/BELTA 4D SEDAN (06-)</v>
          </cell>
          <cell r="G3438" t="str">
            <v>TOYOTA</v>
          </cell>
          <cell r="H3438" t="str">
            <v xml:space="preserve">ZHEJIANG DAKE SAFETY GLASS CO.,LTD</v>
          </cell>
          <cell r="I3438" t="str">
            <v>AUTOGLASS</v>
          </cell>
          <cell r="J3438" t="str">
            <v>AUTOGLASS</v>
          </cell>
          <cell r="K3438">
            <v>2.5</v>
          </cell>
          <cell r="L3438">
            <v>388.13</v>
          </cell>
          <cell r="M3438">
            <v>500</v>
          </cell>
        </row>
        <row r="3439">
          <cell r="A3439">
            <v>12026</v>
          </cell>
          <cell r="B3439">
            <v>12026</v>
          </cell>
          <cell r="C3439" t="str">
            <v xml:space="preserve">TOYOTA VITZ II/BELTA 4D SEDAN (06-) - REAR QUARTER GLASS - LH</v>
          </cell>
          <cell r="D3439" t="str">
            <v xml:space="preserve">LK30 RQ/LH</v>
          </cell>
          <cell r="E3439" t="str">
            <v xml:space="preserve">110099 RQ</v>
          </cell>
          <cell r="F3439" t="str">
            <v xml:space="preserve">TOYOTA VITZ II/BELTA 4D SEDAN (06-)</v>
          </cell>
          <cell r="G3439" t="str">
            <v>TOYOTA</v>
          </cell>
          <cell r="H3439" t="str">
            <v xml:space="preserve">ZHEJIANG DAKE SAFETY GLASS CO.,LTD</v>
          </cell>
          <cell r="I3439" t="str">
            <v>AUTOGLASS</v>
          </cell>
          <cell r="J3439" t="str">
            <v>AUTOGLASS</v>
          </cell>
          <cell r="K3439">
            <v>1.5</v>
          </cell>
          <cell r="L3439">
            <v>232.88</v>
          </cell>
          <cell r="M3439">
            <v>300</v>
          </cell>
        </row>
        <row r="3440">
          <cell r="A3440">
            <v>13852</v>
          </cell>
          <cell r="B3440">
            <v>13852</v>
          </cell>
          <cell r="C3440" t="str">
            <v xml:space="preserve">TOYOTA VITZ/YARIS SC30 HATCHBACK (11-) - LAMINATED FRONT WINDSCREEN</v>
          </cell>
          <cell r="D3440" t="str">
            <v xml:space="preserve">VITZ/11 LFW</v>
          </cell>
          <cell r="E3440" t="str">
            <v>TY685-000-1L</v>
          </cell>
          <cell r="F3440" t="str">
            <v xml:space="preserve">VITZ/YARIS SC30 HATCHBACK (11-)</v>
          </cell>
          <cell r="G3440" t="str">
            <v>TOYOTA</v>
          </cell>
          <cell r="H3440" t="str">
            <v xml:space="preserve">BSG AUTO GLASS</v>
          </cell>
          <cell r="I3440" t="str">
            <v>AUTOGLASS</v>
          </cell>
          <cell r="K3440">
            <v>15.25</v>
          </cell>
          <cell r="L3440">
            <v>2099.9299999999998</v>
          </cell>
          <cell r="M3440">
            <v>3300</v>
          </cell>
        </row>
        <row r="3441">
          <cell r="A3441">
            <v>11964</v>
          </cell>
          <cell r="B3441">
            <v>11964</v>
          </cell>
          <cell r="C3441" t="str">
            <v xml:space="preserve">TOYOTA VOXY VAN (01-) - REAR WINDSCREEN</v>
          </cell>
          <cell r="D3441" t="str">
            <v xml:space="preserve">YR50 RW/H/X</v>
          </cell>
          <cell r="E3441" t="str">
            <v>1301*620</v>
          </cell>
          <cell r="F3441" t="str">
            <v xml:space="preserve">TOYOTA NOAH/VOXY VAN (01-)</v>
          </cell>
          <cell r="G3441" t="str">
            <v>TOYOTA</v>
          </cell>
          <cell r="H3441" t="str">
            <v xml:space="preserve">ZHEJIANG DAKE SAFETY GLASS CO.,LTD</v>
          </cell>
          <cell r="I3441" t="str">
            <v>AUTOGLASS</v>
          </cell>
          <cell r="J3441" t="str">
            <v>AUTOGLASS</v>
          </cell>
          <cell r="K3441">
            <v>12</v>
          </cell>
          <cell r="L3441">
            <v>2150.4</v>
          </cell>
          <cell r="M3441">
            <v>2800</v>
          </cell>
        </row>
        <row r="3442">
          <cell r="A3442">
            <v>11966</v>
          </cell>
          <cell r="B3442">
            <v>11966</v>
          </cell>
          <cell r="C3442" t="str">
            <v xml:space="preserve">TOYOTA WISH 5D WAGON (01-07) - LAMINATED FRONT WINDSCREEN</v>
          </cell>
          <cell r="D3442" t="str">
            <v xml:space="preserve">WISH-R-CP LFW/X</v>
          </cell>
          <cell r="E3442" t="str">
            <v>TY0182-LFW</v>
          </cell>
          <cell r="F3442" t="str">
            <v xml:space="preserve">WISH 5D WAGON (01-07)</v>
          </cell>
          <cell r="G3442" t="str">
            <v>TOYOTA</v>
          </cell>
          <cell r="H3442" t="str">
            <v xml:space="preserve">BSG AUTO GLASS  CO. LTD</v>
          </cell>
          <cell r="I3442" t="str">
            <v>AUTOGLASS</v>
          </cell>
          <cell r="J3442" t="str">
            <v>AUTOGLASS</v>
          </cell>
          <cell r="K3442">
            <v>17.63</v>
          </cell>
          <cell r="L3442">
            <v>2750</v>
          </cell>
          <cell r="M3442">
            <v>3500</v>
          </cell>
        </row>
        <row r="3443">
          <cell r="A3443">
            <v>13935</v>
          </cell>
          <cell r="B3443">
            <v>13935</v>
          </cell>
          <cell r="C3443" t="str">
            <v xml:space="preserve">TOYOTA WISH 5D WAGON (03-) - REAR WINDSCREEN</v>
          </cell>
          <cell r="D3443" t="str">
            <v xml:space="preserve">WISH RW/H/X</v>
          </cell>
          <cell r="E3443" t="str">
            <v>1485*535</v>
          </cell>
          <cell r="F3443" t="str">
            <v xml:space="preserve">TOYOTA WISH 5D 03-</v>
          </cell>
          <cell r="G3443" t="str">
            <v>TOYOTA</v>
          </cell>
          <cell r="H3443" t="str">
            <v xml:space="preserve">XINYI AUTOMOBILE GLASS (SHENZHEN) CO. LTD</v>
          </cell>
          <cell r="I3443" t="str">
            <v>AUTOGLASS</v>
          </cell>
          <cell r="J3443" t="str">
            <v>AUTOGLASS</v>
          </cell>
          <cell r="K3443">
            <v>16</v>
          </cell>
          <cell r="L3443">
            <v>2867.2</v>
          </cell>
          <cell r="M3443">
            <v>3700</v>
          </cell>
        </row>
        <row r="3444">
          <cell r="A3444">
            <v>13851</v>
          </cell>
          <cell r="B3444">
            <v>13851</v>
          </cell>
          <cell r="C3444" t="str">
            <v xml:space="preserve">TOYOTA WISH 5D WAGON (09-) - LAMINATED FRONT WINDSCREEN</v>
          </cell>
          <cell r="D3444" t="str">
            <v xml:space="preserve">WISH/09-CP LFW/X</v>
          </cell>
          <cell r="E3444" t="str">
            <v>TY970-010-0L</v>
          </cell>
          <cell r="F3444" t="str">
            <v xml:space="preserve">WISH 5D WAGON (09-)</v>
          </cell>
          <cell r="G3444" t="str">
            <v>TOYOTA</v>
          </cell>
          <cell r="H3444" t="str">
            <v xml:space="preserve">BSG AUTO GLASS LTD</v>
          </cell>
          <cell r="I3444" t="str">
            <v>AUTOGLASS</v>
          </cell>
          <cell r="J3444" t="str">
            <v>AUTOGLASS</v>
          </cell>
          <cell r="K3444">
            <v>16.239999999999998</v>
          </cell>
          <cell r="L3444">
            <v>2236.25</v>
          </cell>
          <cell r="M3444">
            <v>3300</v>
          </cell>
        </row>
        <row r="3445">
          <cell r="A3445">
            <v>13936</v>
          </cell>
          <cell r="B3445">
            <v>13936</v>
          </cell>
          <cell r="C3445" t="str">
            <v xml:space="preserve">TOYOTA WISH RV2 5D WAGON (10-) - REAR WINDSCREEN</v>
          </cell>
          <cell r="D3445" t="str">
            <v xml:space="preserve">TY-RV2 RW/H/X</v>
          </cell>
          <cell r="E3445" t="str">
            <v>1395*506</v>
          </cell>
          <cell r="F3445" t="str">
            <v xml:space="preserve">TOYOTA WISH AE20 10-</v>
          </cell>
          <cell r="G3445" t="str">
            <v>TOYOTA</v>
          </cell>
          <cell r="H3445" t="str">
            <v xml:space="preserve">XINYI AUTOMOBILE GLASS (SHENZHEN) CO. LTD</v>
          </cell>
          <cell r="I3445" t="str">
            <v>AUTOGLASS</v>
          </cell>
          <cell r="J3445" t="str">
            <v>AUTOGLASS</v>
          </cell>
          <cell r="K3445">
            <v>12</v>
          </cell>
          <cell r="L3445">
            <v>2150.4</v>
          </cell>
          <cell r="M3445">
            <v>2800</v>
          </cell>
        </row>
        <row r="3446">
          <cell r="A3446">
            <v>13718</v>
          </cell>
          <cell r="B3446">
            <v>13718</v>
          </cell>
          <cell r="C3446" t="str">
            <v xml:space="preserve">TOYOTA YARIS VITZ II SCP13 LK20 5D HBK (05-) - LAMINATED FRONT WINDSCREEN</v>
          </cell>
          <cell r="D3446" t="str">
            <v xml:space="preserve">LK20 LFW/X</v>
          </cell>
          <cell r="G3446" t="str">
            <v>TOYOTA</v>
          </cell>
          <cell r="H3446" t="str">
            <v xml:space="preserve">BSG AUTO GLASS  CO. LTD</v>
          </cell>
          <cell r="I3446" t="str">
            <v>AUTOGLASS</v>
          </cell>
          <cell r="J3446" t="str">
            <v>AUTOGLASS</v>
          </cell>
          <cell r="K3446">
            <v>15.56</v>
          </cell>
          <cell r="L3446">
            <v>2592.69</v>
          </cell>
          <cell r="M3446">
            <v>3200</v>
          </cell>
        </row>
        <row r="3447">
          <cell r="A3447">
            <v>11969</v>
          </cell>
          <cell r="B3447">
            <v>11969</v>
          </cell>
          <cell r="C3447" t="str">
            <v xml:space="preserve">TOYOTA YARIS/VIOS/BELTA 4D SEDAN (06-) - FRONT DOOR GLASS - LH</v>
          </cell>
          <cell r="D3447" t="str">
            <v xml:space="preserve">LK30 FD/LH</v>
          </cell>
          <cell r="E3447" t="str">
            <v>916*524</v>
          </cell>
          <cell r="F3447" t="str">
            <v xml:space="preserve">WISH 5D WAGON (01-07)V</v>
          </cell>
          <cell r="G3447" t="str">
            <v>TOYOTA</v>
          </cell>
          <cell r="H3447" t="str">
            <v xml:space="preserve">ZHEJIANG DAKE SAFETY GLASS CO.,LTD</v>
          </cell>
          <cell r="I3447" t="str">
            <v>AUTOGLASS</v>
          </cell>
          <cell r="J3447" t="str">
            <v>AUTOGLASS</v>
          </cell>
          <cell r="K3447">
            <v>3.36</v>
          </cell>
          <cell r="L3447">
            <v>602.11</v>
          </cell>
          <cell r="M3447">
            <v>800</v>
          </cell>
        </row>
        <row r="3448">
          <cell r="A3448">
            <v>11970</v>
          </cell>
          <cell r="B3448">
            <v>11970</v>
          </cell>
          <cell r="C3448" t="str">
            <v xml:space="preserve">TOYOTA YARIS/VIOS/BELTA 4D SEDAN (06-) - FRONT DOOR GLASS - RH</v>
          </cell>
          <cell r="D3448" t="str">
            <v xml:space="preserve">LK30 FD/RH</v>
          </cell>
          <cell r="E3448" t="str">
            <v>916*524</v>
          </cell>
          <cell r="F3448" t="str">
            <v xml:space="preserve">WISH 5D WAGON (01-07)V</v>
          </cell>
          <cell r="G3448" t="str">
            <v>TOYOTA</v>
          </cell>
          <cell r="H3448" t="str">
            <v xml:space="preserve">ZHEJIANG DAKE SAFETY GLASS CO.,LTD</v>
          </cell>
          <cell r="I3448" t="str">
            <v>AUTOGLASS</v>
          </cell>
          <cell r="J3448" t="str">
            <v>AUTOGLASS</v>
          </cell>
          <cell r="K3448">
            <v>3.36</v>
          </cell>
          <cell r="L3448">
            <v>602.11</v>
          </cell>
          <cell r="M3448">
            <v>800</v>
          </cell>
        </row>
        <row r="3449">
          <cell r="A3449">
            <v>11968</v>
          </cell>
          <cell r="B3449">
            <v>11968</v>
          </cell>
          <cell r="C3449" t="str">
            <v xml:space="preserve">TOYOTA YARIS/VIOS/BELTA LK30 4D SEDAN (06-) - LAMINATED FRONT WINDSCREEN</v>
          </cell>
          <cell r="D3449" t="str">
            <v>LK30-LFW/X</v>
          </cell>
          <cell r="E3449" t="str">
            <v>TY0188-LFW</v>
          </cell>
          <cell r="F3449" t="str">
            <v xml:space="preserve">VITZ (05)/BELTA 4D SEDAN (06-)</v>
          </cell>
          <cell r="G3449" t="str">
            <v>TOYOTA</v>
          </cell>
          <cell r="H3449" t="str">
            <v xml:space="preserve">NANJING YUNHAI AUTOMOBILE GLASS &amp; EQUIPMENT MANUFACTURING CO., LTD</v>
          </cell>
          <cell r="I3449" t="str">
            <v>AUTOGLASS</v>
          </cell>
          <cell r="J3449" t="str">
            <v>AUTOGLASS</v>
          </cell>
          <cell r="K3449">
            <v>15.54</v>
          </cell>
          <cell r="L3449">
            <v>2589.35</v>
          </cell>
          <cell r="M3449">
            <v>3200</v>
          </cell>
        </row>
        <row r="3450">
          <cell r="A3450">
            <v>13521</v>
          </cell>
          <cell r="B3450">
            <v>13521</v>
          </cell>
          <cell r="C3450" t="str">
            <v xml:space="preserve">TOYOTA YARIS/VITZ 3D/5D HATCHBACK (05-10) - REAR WINDSCREEN</v>
          </cell>
          <cell r="D3450" t="str">
            <v xml:space="preserve">LK20 RW/H/X</v>
          </cell>
          <cell r="E3450" t="str">
            <v>1286*520</v>
          </cell>
          <cell r="F3450" t="str">
            <v xml:space="preserve">VITZ/YARIS SCP13 (05-10)</v>
          </cell>
          <cell r="G3450" t="str">
            <v>TOYOTA</v>
          </cell>
          <cell r="H3450" t="str">
            <v xml:space="preserve">ZHEJIANG DAKE SAFETY GLASS CO.,LTD</v>
          </cell>
          <cell r="I3450" t="str">
            <v>AUTOGLASS</v>
          </cell>
          <cell r="J3450" t="str">
            <v>AUTOGLASS</v>
          </cell>
          <cell r="K3450">
            <v>12</v>
          </cell>
          <cell r="L3450">
            <v>2150.4</v>
          </cell>
          <cell r="M3450">
            <v>2800</v>
          </cell>
        </row>
        <row r="3451">
          <cell r="A3451">
            <v>12016</v>
          </cell>
          <cell r="B3451">
            <v>12016</v>
          </cell>
          <cell r="C3451" t="str">
            <v xml:space="preserve">TOYOTA YARIS/VITZ 3D/5D HATCHBACK,PLATZ 4D SEDAN 1999-05 - LAMINATED FRONT WINDSCREEN</v>
          </cell>
          <cell r="D3451" t="str">
            <v xml:space="preserve">LK10 LFW/X</v>
          </cell>
          <cell r="E3451" t="str">
            <v xml:space="preserve">110703 LFW</v>
          </cell>
          <cell r="F3451" t="str">
            <v xml:space="preserve">TOYOTA VITZ/YARIS 5D HBK,PLATZ/ECHO 4D SEDAN (99-)</v>
          </cell>
          <cell r="G3451" t="str">
            <v>TOYOTA</v>
          </cell>
          <cell r="H3451" t="str">
            <v xml:space="preserve">BSG AUTO GLASS  CO. LTD</v>
          </cell>
          <cell r="I3451" t="str">
            <v>AUTOGLASS</v>
          </cell>
          <cell r="J3451" t="str">
            <v>AUTOGLASS</v>
          </cell>
          <cell r="K3451">
            <v>14.53</v>
          </cell>
          <cell r="L3451">
            <v>2421.06</v>
          </cell>
          <cell r="M3451">
            <v>3000</v>
          </cell>
        </row>
        <row r="3452">
          <cell r="A3452">
            <v>13934</v>
          </cell>
          <cell r="B3452">
            <v>13934</v>
          </cell>
          <cell r="C3452" t="str">
            <v xml:space="preserve">TOYOTA YARIS/VITZ SC30 3D/5D HATCHBACK (11- - REAR WINDSCREEN</v>
          </cell>
          <cell r="D3452" t="str">
            <v xml:space="preserve">SC30 RW/H/X</v>
          </cell>
          <cell r="E3452" t="str">
            <v>1327*536</v>
          </cell>
          <cell r="F3452" t="str">
            <v xml:space="preserve">TOYOTA YARIS/VITZ SC30 11-</v>
          </cell>
          <cell r="G3452" t="str">
            <v>TOYOTA</v>
          </cell>
          <cell r="H3452" t="str">
            <v xml:space="preserve">XINYI AUTOMOBILE GLASS (SHENZHEN) CO. LTD</v>
          </cell>
          <cell r="I3452" t="str">
            <v>AUTOGLASS</v>
          </cell>
          <cell r="J3452" t="str">
            <v>AUTOGLASS</v>
          </cell>
          <cell r="K3452">
            <v>12</v>
          </cell>
          <cell r="L3452">
            <v>2150.4</v>
          </cell>
          <cell r="M3452">
            <v>2800</v>
          </cell>
        </row>
        <row r="3453">
          <cell r="A3453">
            <v>14042</v>
          </cell>
          <cell r="B3453" t="e">
            <v>#N/A</v>
          </cell>
          <cell r="C3453" t="str">
            <v xml:space="preserve">VIGO (04-14) ROOF PANEL (DOUBLE CABIN) - RH</v>
          </cell>
          <cell r="D3453" t="str">
            <v>REVO/04-ROOFP-DC-RH</v>
          </cell>
          <cell r="E3453" t="str">
            <v>TY05-1354B</v>
          </cell>
          <cell r="F3453" t="str">
            <v xml:space="preserve">VIGO (04-14)</v>
          </cell>
          <cell r="G3453" t="str">
            <v>TOYOTA</v>
          </cell>
          <cell r="H3453" t="str">
            <v xml:space="preserve">AMEX AUTO &amp; INDUSTRIAL HARDWARE</v>
          </cell>
          <cell r="I3453" t="str">
            <v xml:space="preserve">BODY PARTS</v>
          </cell>
          <cell r="J3453" t="str">
            <v xml:space="preserve">BODY PARTS</v>
          </cell>
          <cell r="K3453">
            <v>0</v>
          </cell>
          <cell r="L3453">
            <v>20000</v>
          </cell>
          <cell r="M3453">
            <v>20000</v>
          </cell>
        </row>
        <row r="3454">
          <cell r="A3454">
            <v>12392</v>
          </cell>
          <cell r="B3454" t="e">
            <v>#N/A</v>
          </cell>
          <cell r="C3454" t="str">
            <v xml:space="preserve">VITZ (05)/BELTA 4D SEDAN (06-) - LAMINATED FRONT WINDSCREEN - (BROKEN)</v>
          </cell>
          <cell r="D3454" t="str">
            <v xml:space="preserve">LK30 LFW/X</v>
          </cell>
          <cell r="E3454" t="str">
            <v xml:space="preserve">LK30 LFW/X</v>
          </cell>
          <cell r="F3454" t="str">
            <v xml:space="preserve">WISH 5D WAGON (01-07)V</v>
          </cell>
          <cell r="G3454" t="str">
            <v>TOYOTA</v>
          </cell>
          <cell r="H3454" t="str">
            <v xml:space="preserve">ZHEJIANG DAKE SAFETY GLASS CO.,LTD</v>
          </cell>
          <cell r="I3454" t="str">
            <v>AUTOGLASS</v>
          </cell>
          <cell r="J3454" t="str">
            <v>AUTOGLASS</v>
          </cell>
          <cell r="K3454">
            <v>17.95</v>
          </cell>
          <cell r="L3454">
            <v>2768</v>
          </cell>
          <cell r="M3454">
            <v>4290</v>
          </cell>
        </row>
        <row r="3455">
          <cell r="A3455">
            <v>14014</v>
          </cell>
          <cell r="B3455">
            <v>14014</v>
          </cell>
          <cell r="C3455" t="str">
            <v xml:space="preserve">VITZ (13-) FOG LAMP HOUSING - LH</v>
          </cell>
          <cell r="D3455" t="str">
            <v>VITZ/13-FLH-LH</v>
          </cell>
          <cell r="E3455" t="str">
            <v>TY18-0404-1</v>
          </cell>
          <cell r="F3455" t="str">
            <v xml:space="preserve">VITZ (13-)</v>
          </cell>
          <cell r="G3455" t="str">
            <v>TOYOTA</v>
          </cell>
          <cell r="H3455" t="str">
            <v xml:space="preserve">ANHUI TINCAI SILK CO. LTD</v>
          </cell>
          <cell r="I3455" t="str">
            <v xml:space="preserve">FOG LAMP</v>
          </cell>
          <cell r="J3455" t="str">
            <v xml:space="preserve">FOG LAMP</v>
          </cell>
          <cell r="K3455">
            <v>5.0999999999999996</v>
          </cell>
          <cell r="L3455">
            <v>139</v>
          </cell>
          <cell r="M3455">
            <v>210</v>
          </cell>
        </row>
        <row r="3456">
          <cell r="A3456">
            <v>14015</v>
          </cell>
          <cell r="B3456">
            <v>14015</v>
          </cell>
          <cell r="C3456" t="str">
            <v xml:space="preserve">VITZ (13-) FOG LAMP HOUSING - RH</v>
          </cell>
          <cell r="D3456" t="str">
            <v>VITZ/13-FLH-RH</v>
          </cell>
          <cell r="E3456" t="str">
            <v>TY18-0404-1</v>
          </cell>
          <cell r="F3456" t="str">
            <v xml:space="preserve">VITZ (13-)</v>
          </cell>
          <cell r="G3456" t="str">
            <v>TOYOTA</v>
          </cell>
          <cell r="H3456" t="str">
            <v xml:space="preserve">ANHUI TINCAI SILK CO. LTD</v>
          </cell>
          <cell r="I3456" t="str">
            <v xml:space="preserve">FOG LAMP</v>
          </cell>
          <cell r="J3456" t="str">
            <v xml:space="preserve">FOG LAMP</v>
          </cell>
          <cell r="K3456">
            <v>5.0999999999999996</v>
          </cell>
          <cell r="L3456">
            <v>139</v>
          </cell>
          <cell r="M3456">
            <v>210</v>
          </cell>
        </row>
        <row r="3457">
          <cell r="A3457">
            <v>12024</v>
          </cell>
          <cell r="B3457">
            <v>12024</v>
          </cell>
          <cell r="C3457" t="str">
            <v xml:space="preserve">VITZ II/BELTA 4D SEDAN (06-) - REAR DOOR GLASS - LH</v>
          </cell>
          <cell r="D3457" t="str">
            <v xml:space="preserve">LK30 RD/LH</v>
          </cell>
          <cell r="E3457" t="str">
            <v xml:space="preserve">110099 RD</v>
          </cell>
          <cell r="F3457" t="str">
            <v xml:space="preserve">TOYOTA VITZ II/BELTA 4D SEDAN (06-)</v>
          </cell>
          <cell r="G3457" t="str">
            <v>TOYOTA</v>
          </cell>
          <cell r="H3457" t="str">
            <v xml:space="preserve">ZHEJIANG DAKE SAFETY GLASS CO.,LTD</v>
          </cell>
          <cell r="I3457" t="str">
            <v>AUTOGLASS</v>
          </cell>
          <cell r="J3457" t="str">
            <v>AUTOGLASS</v>
          </cell>
          <cell r="K3457">
            <v>1.81</v>
          </cell>
          <cell r="L3457">
            <v>281</v>
          </cell>
          <cell r="M3457">
            <v>400</v>
          </cell>
        </row>
        <row r="3458">
          <cell r="A3458">
            <v>12027</v>
          </cell>
          <cell r="B3458">
            <v>12027</v>
          </cell>
          <cell r="C3458" t="str">
            <v xml:space="preserve">VITZ II/BELTA 4D SEDAN (06-) - REAR QUARTER GLASS - RH</v>
          </cell>
          <cell r="D3458" t="str">
            <v xml:space="preserve">LK30 RQ/RH</v>
          </cell>
          <cell r="E3458" t="str">
            <v xml:space="preserve">110099 RQ</v>
          </cell>
          <cell r="F3458" t="str">
            <v xml:space="preserve">TOYOTA VITZ II/BELTA 4D SEDAN (06-)</v>
          </cell>
          <cell r="G3458" t="str">
            <v>TOYOTA</v>
          </cell>
          <cell r="H3458" t="str">
            <v xml:space="preserve">ZHEJIANG DAKE SAFETY GLASS CO.,LTD</v>
          </cell>
          <cell r="I3458" t="str">
            <v>AUTOGLASS</v>
          </cell>
          <cell r="J3458" t="str">
            <v>AUTOGLASS</v>
          </cell>
          <cell r="K3458">
            <v>1.5</v>
          </cell>
          <cell r="L3458">
            <v>232.88</v>
          </cell>
          <cell r="M3458">
            <v>300</v>
          </cell>
        </row>
        <row r="3459">
          <cell r="A3459">
            <v>13638</v>
          </cell>
          <cell r="B3459">
            <v>13638</v>
          </cell>
          <cell r="C3459" t="str">
            <v xml:space="preserve">VITZ XP10 (03-04) - FRONT BUMPER</v>
          </cell>
          <cell r="D3459" t="str">
            <v>VITZ/03-BPRF</v>
          </cell>
          <cell r="E3459" t="str">
            <v>TY18-0207</v>
          </cell>
          <cell r="G3459" t="str">
            <v>TOYOTA</v>
          </cell>
          <cell r="H3459" t="str">
            <v xml:space="preserve">ANCHUI TINCAI SILK CO. LTD</v>
          </cell>
          <cell r="I3459" t="str">
            <v>BUMPER</v>
          </cell>
          <cell r="J3459" t="str">
            <v>BUMPER</v>
          </cell>
          <cell r="K3459">
            <v>85</v>
          </cell>
          <cell r="L3459">
            <v>2168</v>
          </cell>
          <cell r="M3459">
            <v>3300</v>
          </cell>
        </row>
        <row r="3460">
          <cell r="A3460">
            <v>13639</v>
          </cell>
          <cell r="B3460">
            <v>13639</v>
          </cell>
          <cell r="C3460" t="str">
            <v xml:space="preserve">VITZ XP10 (03-04) - FRONT BUMPER GRILL</v>
          </cell>
          <cell r="D3460" t="str">
            <v>VITZ/03-BPRGRL</v>
          </cell>
          <cell r="E3460" t="str">
            <v>TY18-0207-1</v>
          </cell>
          <cell r="G3460" t="str">
            <v>TOYOTA</v>
          </cell>
          <cell r="H3460" t="str">
            <v xml:space="preserve">ANCHUI TINCAI SILK CO. LTD</v>
          </cell>
          <cell r="I3460" t="str">
            <v>BUMPER</v>
          </cell>
          <cell r="J3460" t="str">
            <v>BUMPER</v>
          </cell>
          <cell r="K3460">
            <v>25</v>
          </cell>
          <cell r="L3460">
            <v>563</v>
          </cell>
          <cell r="M3460">
            <v>870</v>
          </cell>
        </row>
        <row r="3461">
          <cell r="A3461">
            <v>13640</v>
          </cell>
          <cell r="B3461">
            <v>13640</v>
          </cell>
          <cell r="C3461" t="str">
            <v xml:space="preserve">VITZ XP10 (03-04) - FRONT GRILL</v>
          </cell>
          <cell r="D3461" t="str">
            <v>VITZ/03-GRL</v>
          </cell>
          <cell r="E3461" t="str">
            <v>TY18-0211</v>
          </cell>
          <cell r="G3461" t="str">
            <v>TOYOTA</v>
          </cell>
          <cell r="H3461" t="str">
            <v xml:space="preserve">ANCHUI TINCAI SILK CO. LTD</v>
          </cell>
          <cell r="I3461" t="str">
            <v>GRILL</v>
          </cell>
          <cell r="J3461" t="str">
            <v>GRILL</v>
          </cell>
          <cell r="K3461">
            <v>40</v>
          </cell>
          <cell r="L3461">
            <v>1020</v>
          </cell>
          <cell r="M3461">
            <v>1500</v>
          </cell>
        </row>
        <row r="3462">
          <cell r="A3462">
            <v>13642</v>
          </cell>
          <cell r="B3462">
            <v>13642</v>
          </cell>
          <cell r="C3462" t="str">
            <v xml:space="preserve">VITZ XP10 (03-04) - SIDE BUMPER - LH</v>
          </cell>
          <cell r="D3462" t="str">
            <v>VITZ/03-SBPR-LH</v>
          </cell>
          <cell r="E3462" t="str">
            <v>TY18-0207-2</v>
          </cell>
          <cell r="G3462" t="str">
            <v>TOYOTA</v>
          </cell>
          <cell r="H3462" t="str">
            <v xml:space="preserve">ANCHUI TINCAI SILK CO. LTD</v>
          </cell>
          <cell r="I3462" t="str">
            <v>BUMPER</v>
          </cell>
          <cell r="J3462" t="str">
            <v>BUMPER</v>
          </cell>
          <cell r="K3462">
            <v>8</v>
          </cell>
          <cell r="L3462">
            <v>180</v>
          </cell>
          <cell r="M3462">
            <v>280</v>
          </cell>
        </row>
        <row r="3463">
          <cell r="A3463">
            <v>13641</v>
          </cell>
          <cell r="B3463">
            <v>13641</v>
          </cell>
          <cell r="C3463" t="str">
            <v xml:space="preserve">VITZ XP10 (03-04) - SIDE BUMPER - RH</v>
          </cell>
          <cell r="D3463" t="str">
            <v>VITZ/03-SBPR-RH</v>
          </cell>
          <cell r="E3463" t="str">
            <v>TY18-0207-2</v>
          </cell>
          <cell r="G3463" t="str">
            <v>TOYOTA</v>
          </cell>
          <cell r="H3463" t="str">
            <v xml:space="preserve">ANCHUI TINCAI SILK CO. LTD</v>
          </cell>
          <cell r="I3463" t="str">
            <v>BUMPER</v>
          </cell>
          <cell r="J3463" t="str">
            <v>BUMPER</v>
          </cell>
          <cell r="K3463">
            <v>8</v>
          </cell>
          <cell r="L3463">
            <v>180</v>
          </cell>
          <cell r="M3463">
            <v>280</v>
          </cell>
        </row>
        <row r="3464">
          <cell r="A3464">
            <v>12762</v>
          </cell>
          <cell r="B3464">
            <v>12762</v>
          </cell>
          <cell r="C3464" t="str">
            <v xml:space="preserve">VITZ/YARIS - (03-04) - FRONT INNER FENDER - LH</v>
          </cell>
          <cell r="D3464" t="str">
            <v>VITZ/03-IFF-LH</v>
          </cell>
          <cell r="E3464" t="str">
            <v>53875-0D020</v>
          </cell>
          <cell r="F3464" t="str">
            <v xml:space="preserve">VITZ/YARIS - (03-04)</v>
          </cell>
          <cell r="G3464" t="str">
            <v>TOYOTA</v>
          </cell>
          <cell r="H3464" t="str">
            <v xml:space="preserve">ANCHUI TINCAI SILK CO. LTD</v>
          </cell>
          <cell r="I3464" t="str">
            <v>FENDERS</v>
          </cell>
          <cell r="J3464" t="str">
            <v>FENDERS</v>
          </cell>
          <cell r="K3464">
            <v>12</v>
          </cell>
          <cell r="L3464">
            <v>279</v>
          </cell>
          <cell r="M3464">
            <v>410</v>
          </cell>
        </row>
        <row r="3465">
          <cell r="A3465">
            <v>12761</v>
          </cell>
          <cell r="B3465">
            <v>12761</v>
          </cell>
          <cell r="C3465" t="str">
            <v xml:space="preserve">VITZ/YARIS - (03-04) - FRONT INNER FENDER - RH</v>
          </cell>
          <cell r="D3465" t="str">
            <v>VITZ/03-IFF-RH</v>
          </cell>
          <cell r="E3465" t="str">
            <v>53876-0D020</v>
          </cell>
          <cell r="F3465" t="str">
            <v xml:space="preserve">VITZ/YARIS - (03-04)</v>
          </cell>
          <cell r="G3465" t="str">
            <v>TOYOTA</v>
          </cell>
          <cell r="H3465" t="str">
            <v xml:space="preserve">ANCHUI TINCAI SILK CO. LTD</v>
          </cell>
          <cell r="I3465" t="str">
            <v>FENDERS</v>
          </cell>
          <cell r="J3465" t="str">
            <v>FENDERS</v>
          </cell>
          <cell r="K3465">
            <v>1.69</v>
          </cell>
          <cell r="L3465">
            <v>264</v>
          </cell>
          <cell r="M3465">
            <v>410</v>
          </cell>
        </row>
        <row r="3466">
          <cell r="A3466">
            <v>11662</v>
          </cell>
          <cell r="B3466">
            <v>11662</v>
          </cell>
          <cell r="C3466" t="str">
            <v xml:space="preserve">VITZ/YARIS - (03-04) - HEAD LAMP - LH</v>
          </cell>
          <cell r="D3466" t="str">
            <v>VITZ/03-HLA-LH</v>
          </cell>
          <cell r="E3466" t="str">
            <v>TY18-0201</v>
          </cell>
          <cell r="F3466" t="str">
            <v xml:space="preserve">VITZ/YARIS - (03-04)</v>
          </cell>
          <cell r="G3466" t="str">
            <v>TOYOTA</v>
          </cell>
          <cell r="H3466" t="str">
            <v xml:space="preserve">ANCHUI TINCAI SILK CO. LTD</v>
          </cell>
          <cell r="I3466" t="str">
            <v xml:space="preserve">HEAD LAMP</v>
          </cell>
          <cell r="J3466" t="str">
            <v xml:space="preserve">HEAD LAMP</v>
          </cell>
          <cell r="K3466">
            <v>95</v>
          </cell>
          <cell r="L3466">
            <v>2423</v>
          </cell>
          <cell r="M3466">
            <v>3630</v>
          </cell>
        </row>
        <row r="3467">
          <cell r="A3467">
            <v>11661</v>
          </cell>
          <cell r="B3467">
            <v>11661</v>
          </cell>
          <cell r="C3467" t="str">
            <v xml:space="preserve">VITZ/YARIS - (03-04) - HEAD LAMP - RH</v>
          </cell>
          <cell r="D3467" t="str">
            <v>VITZ/03-HLA-RH</v>
          </cell>
          <cell r="E3467" t="str">
            <v>TY18-0201</v>
          </cell>
          <cell r="F3467" t="str">
            <v xml:space="preserve">VITZ/YARIS - (03-04)</v>
          </cell>
          <cell r="G3467" t="str">
            <v>TOYOTA</v>
          </cell>
          <cell r="H3467" t="str">
            <v xml:space="preserve">ANCHUI TINCAI SILK CO. LTD</v>
          </cell>
          <cell r="I3467" t="str">
            <v xml:space="preserve">HEAD LAMP</v>
          </cell>
          <cell r="J3467" t="str">
            <v xml:space="preserve">HEAD LAMP</v>
          </cell>
          <cell r="K3467">
            <v>95</v>
          </cell>
          <cell r="L3467">
            <v>2423</v>
          </cell>
          <cell r="M3467">
            <v>3630</v>
          </cell>
        </row>
        <row r="3468">
          <cell r="A3468">
            <v>10458</v>
          </cell>
          <cell r="B3468">
            <v>10458</v>
          </cell>
          <cell r="C3468" t="str">
            <v xml:space="preserve">VITZ/YARIS - (05 -08) - FRONT BUMPER</v>
          </cell>
          <cell r="D3468" t="str">
            <v>VITZ/05-BPR</v>
          </cell>
          <cell r="E3468" t="str">
            <v>TY18-0307</v>
          </cell>
          <cell r="G3468" t="str">
            <v>TOYOTA</v>
          </cell>
          <cell r="H3468" t="str">
            <v xml:space="preserve">ANCHUI TINCAI SILK CO. LTD</v>
          </cell>
          <cell r="I3468" t="str">
            <v>BUMPER</v>
          </cell>
          <cell r="J3468" t="str">
            <v>BUMPER</v>
          </cell>
          <cell r="K3468">
            <v>17.5</v>
          </cell>
          <cell r="L3468">
            <v>2735</v>
          </cell>
          <cell r="M3468">
            <v>4240</v>
          </cell>
        </row>
        <row r="3469">
          <cell r="A3469">
            <v>11504</v>
          </cell>
          <cell r="B3469">
            <v>11504</v>
          </cell>
          <cell r="C3469" t="str">
            <v xml:space="preserve">VITZ/YARIS - (05 -12) - FRONT LOWER BUMPER GRILL</v>
          </cell>
          <cell r="D3469" t="str">
            <v>VITZ/05-FLBGRL</v>
          </cell>
          <cell r="E3469" t="str">
            <v>TY18-0307-04</v>
          </cell>
          <cell r="G3469" t="str">
            <v>TOYOTA</v>
          </cell>
          <cell r="H3469" t="str">
            <v xml:space="preserve">ANCHUI TINCAI SILK CO. LTD</v>
          </cell>
          <cell r="I3469" t="str">
            <v>BUMPER</v>
          </cell>
          <cell r="J3469" t="str">
            <v>BUMPER</v>
          </cell>
          <cell r="K3469">
            <v>3.5</v>
          </cell>
          <cell r="L3469">
            <v>547</v>
          </cell>
          <cell r="M3469">
            <v>850</v>
          </cell>
        </row>
        <row r="3470">
          <cell r="A3470">
            <v>11503</v>
          </cell>
          <cell r="B3470">
            <v>11503</v>
          </cell>
          <cell r="C3470" t="str">
            <v xml:space="preserve">VITZ/YARIS - (05 -12) - FRONT UPPER BUMPER GRILL</v>
          </cell>
          <cell r="D3470" t="str">
            <v>VITZ/05-FUBGRL</v>
          </cell>
          <cell r="E3470" t="str">
            <v>TY18-0307-02</v>
          </cell>
          <cell r="G3470" t="str">
            <v>TOYOTA</v>
          </cell>
          <cell r="H3470" t="str">
            <v xml:space="preserve">ANCHUI TINCAI SILK CO. LTD</v>
          </cell>
          <cell r="I3470" t="str">
            <v>BUMPER</v>
          </cell>
          <cell r="J3470" t="str">
            <v>BUMPER</v>
          </cell>
          <cell r="K3470">
            <v>5.83</v>
          </cell>
          <cell r="L3470">
            <v>911</v>
          </cell>
          <cell r="M3470">
            <v>1410</v>
          </cell>
        </row>
        <row r="3471">
          <cell r="A3471">
            <v>10456</v>
          </cell>
          <cell r="B3471">
            <v>10456</v>
          </cell>
          <cell r="C3471" t="str">
            <v xml:space="preserve">VITZ/YARIS - (05 -12) - HEAD LAMP - LH</v>
          </cell>
          <cell r="D3471" t="str">
            <v>VITZ/05-HLA-LH</v>
          </cell>
          <cell r="E3471" t="str">
            <v>TY18-0301</v>
          </cell>
          <cell r="G3471" t="str">
            <v>TOYOTA</v>
          </cell>
          <cell r="H3471" t="str">
            <v xml:space="preserve">ANCHUI TINCAI SILK CO. LTD</v>
          </cell>
          <cell r="I3471" t="str">
            <v xml:space="preserve">HEAD LAMP</v>
          </cell>
          <cell r="J3471" t="str">
            <v xml:space="preserve">HEAD LAMP</v>
          </cell>
          <cell r="K3471">
            <v>130</v>
          </cell>
          <cell r="L3471">
            <v>3305.64</v>
          </cell>
          <cell r="M3471">
            <v>5000</v>
          </cell>
        </row>
        <row r="3472">
          <cell r="A3472">
            <v>10455</v>
          </cell>
          <cell r="B3472">
            <v>10455</v>
          </cell>
          <cell r="C3472" t="str">
            <v xml:space="preserve">VITZ/YARIS - (05 -12) - HEAD LAMP - RH</v>
          </cell>
          <cell r="D3472" t="str">
            <v>VITZ/05-HLA-RH</v>
          </cell>
          <cell r="E3472" t="str">
            <v>TY18-0301</v>
          </cell>
          <cell r="G3472" t="str">
            <v>TOYOTA</v>
          </cell>
          <cell r="H3472" t="str">
            <v xml:space="preserve">ANCHUI TINCAI SILK CO. LTD</v>
          </cell>
          <cell r="I3472" t="str">
            <v xml:space="preserve">HEAD LAMP</v>
          </cell>
          <cell r="J3472" t="str">
            <v xml:space="preserve">HEAD LAMP</v>
          </cell>
          <cell r="K3472">
            <v>130</v>
          </cell>
          <cell r="L3472">
            <v>3305.64</v>
          </cell>
          <cell r="M3472">
            <v>5000</v>
          </cell>
        </row>
        <row r="3473">
          <cell r="A3473">
            <v>10459</v>
          </cell>
          <cell r="B3473">
            <v>10459</v>
          </cell>
          <cell r="C3473" t="str">
            <v xml:space="preserve">VITZ/YARIS - (05 -12) - REAR BUMPER</v>
          </cell>
          <cell r="D3473" t="str">
            <v>VITZ/05-BPRR</v>
          </cell>
          <cell r="E3473" t="str">
            <v>TY18-0308</v>
          </cell>
          <cell r="G3473" t="str">
            <v>TOYOTA</v>
          </cell>
          <cell r="H3473" t="str">
            <v xml:space="preserve">ANCHUI TINCAI SILK CO. LTD</v>
          </cell>
          <cell r="I3473" t="str">
            <v>BUMPER</v>
          </cell>
          <cell r="J3473" t="str">
            <v>BUMPER</v>
          </cell>
          <cell r="K3473">
            <v>103</v>
          </cell>
          <cell r="L3473">
            <v>2318</v>
          </cell>
          <cell r="M3473">
            <v>3590</v>
          </cell>
        </row>
        <row r="3474">
          <cell r="A3474">
            <v>12637</v>
          </cell>
          <cell r="B3474">
            <v>12637</v>
          </cell>
          <cell r="C3474" t="str">
            <v xml:space="preserve">VITZ/YARIS - (05 -13) - DOOR MIRROR ELECTRIC (3 WIRE) - LH</v>
          </cell>
          <cell r="D3474" t="str">
            <v>VITZ/05-SME3W-LH</v>
          </cell>
          <cell r="E3474" t="str">
            <v>TY18-0312</v>
          </cell>
          <cell r="G3474" t="str">
            <v>TOYOTA</v>
          </cell>
          <cell r="H3474" t="str">
            <v xml:space="preserve">ANCHUI TINCAI SILK CO. LTD</v>
          </cell>
          <cell r="I3474" t="str">
            <v xml:space="preserve">SIDE MIRROR</v>
          </cell>
          <cell r="J3474" t="str">
            <v xml:space="preserve">SIDE MIRROR</v>
          </cell>
          <cell r="K3474">
            <v>98</v>
          </cell>
          <cell r="L3474">
            <v>2491.94</v>
          </cell>
          <cell r="M3474">
            <v>3800</v>
          </cell>
        </row>
        <row r="3475">
          <cell r="A3475">
            <v>12636</v>
          </cell>
          <cell r="B3475">
            <v>12636</v>
          </cell>
          <cell r="C3475" t="str">
            <v xml:space="preserve">VITZ/YARIS - (05 -13) - DOOR MIRROR ELECTRIC (3 WIRE) - RH</v>
          </cell>
          <cell r="D3475" t="str">
            <v>VITZ/05-SME3W-RH</v>
          </cell>
          <cell r="E3475" t="str">
            <v>TY18-0312</v>
          </cell>
          <cell r="G3475" t="str">
            <v>TOYOTA</v>
          </cell>
          <cell r="H3475" t="str">
            <v xml:space="preserve">ANCHUI TINCAI SILK CO. LTD</v>
          </cell>
          <cell r="I3475" t="str">
            <v xml:space="preserve">SIDE MIRROR</v>
          </cell>
          <cell r="J3475" t="str">
            <v xml:space="preserve">SIDE MIRROR</v>
          </cell>
          <cell r="K3475">
            <v>98</v>
          </cell>
          <cell r="L3475">
            <v>2491.94</v>
          </cell>
          <cell r="M3475">
            <v>3800</v>
          </cell>
        </row>
        <row r="3476">
          <cell r="A3476">
            <v>14228</v>
          </cell>
          <cell r="B3476" t="e">
            <v>#N/A</v>
          </cell>
          <cell r="C3476" t="str">
            <v xml:space="preserve">VITZ/YARIS - (09 -10) - FRONT BUMPER</v>
          </cell>
          <cell r="D3476" t="str">
            <v>VITZ/09-BPR</v>
          </cell>
          <cell r="F3476" t="str">
            <v xml:space="preserve">VITZ/YARIS - (09 -12)</v>
          </cell>
          <cell r="G3476" t="str">
            <v>TOYOTA</v>
          </cell>
          <cell r="H3476" t="str">
            <v xml:space="preserve">AMEX AUTO </v>
          </cell>
          <cell r="I3476" t="str">
            <v>BUMPER</v>
          </cell>
          <cell r="J3476" t="str">
            <v>BUMPER</v>
          </cell>
          <cell r="K3476">
            <v>0</v>
          </cell>
          <cell r="L3476">
            <v>8000</v>
          </cell>
          <cell r="M3476">
            <v>9000</v>
          </cell>
        </row>
        <row r="3477">
          <cell r="A3477">
            <v>11660</v>
          </cell>
          <cell r="B3477">
            <v>11660</v>
          </cell>
          <cell r="C3477" t="str">
            <v xml:space="preserve">VITZ/YARIS - (99-02) - HEAD LAMP - LH</v>
          </cell>
          <cell r="D3477" t="str">
            <v>VITZ/99-HLA-LH</v>
          </cell>
          <cell r="E3477" t="str">
            <v>TY18-0101</v>
          </cell>
          <cell r="F3477" t="str">
            <v xml:space="preserve">VITZ/YARIS - (99-02)</v>
          </cell>
          <cell r="G3477" t="str">
            <v>TOYOTA</v>
          </cell>
          <cell r="H3477" t="str">
            <v xml:space="preserve">ANCHUI TINCAI SILK CO. LTD</v>
          </cell>
          <cell r="I3477" t="str">
            <v xml:space="preserve">HEAD LAMP</v>
          </cell>
          <cell r="J3477" t="str">
            <v xml:space="preserve">HEAD LAMP</v>
          </cell>
          <cell r="K3477">
            <v>100</v>
          </cell>
          <cell r="L3477">
            <v>2542.8000000000002</v>
          </cell>
          <cell r="M3477">
            <v>3800</v>
          </cell>
        </row>
        <row r="3478">
          <cell r="A3478">
            <v>11659</v>
          </cell>
          <cell r="B3478">
            <v>11659</v>
          </cell>
          <cell r="C3478" t="str">
            <v xml:space="preserve">VITZ/YARIS - (99-02) - HEAD LAMP - RH</v>
          </cell>
          <cell r="D3478" t="str">
            <v>VITZ/99-HLA-RH</v>
          </cell>
          <cell r="E3478" t="str">
            <v>TY18-0101</v>
          </cell>
          <cell r="F3478" t="str">
            <v xml:space="preserve">VITZ/YARIS - (99-02)</v>
          </cell>
          <cell r="G3478" t="str">
            <v>TOYOTA</v>
          </cell>
          <cell r="H3478" t="str">
            <v xml:space="preserve">ANCHUI TINCAI SILK CO. LTD</v>
          </cell>
          <cell r="I3478" t="str">
            <v xml:space="preserve">HEAD LAMP</v>
          </cell>
          <cell r="J3478" t="str">
            <v xml:space="preserve">HEAD LAMP</v>
          </cell>
          <cell r="K3478">
            <v>100</v>
          </cell>
          <cell r="L3478">
            <v>2542.8000000000002</v>
          </cell>
          <cell r="M3478">
            <v>3800</v>
          </cell>
        </row>
        <row r="3479">
          <cell r="A3479">
            <v>13804</v>
          </cell>
          <cell r="B3479">
            <v>13804</v>
          </cell>
          <cell r="C3479" t="str">
            <v xml:space="preserve">VITZ/YARIS (03-04) - HEAD LENS - LH</v>
          </cell>
          <cell r="D3479" t="str">
            <v>VITZ/03-HLS-LH</v>
          </cell>
          <cell r="E3479" t="str">
            <v>TY18-0201-00</v>
          </cell>
          <cell r="G3479" t="str">
            <v>TOYOTA</v>
          </cell>
          <cell r="H3479" t="str">
            <v xml:space="preserve">ANCHUI TINCAI SILK CO. LTD</v>
          </cell>
          <cell r="I3479" t="str">
            <v xml:space="preserve">HEAD GLASS</v>
          </cell>
          <cell r="J3479" t="str">
            <v xml:space="preserve">HEAD GLASS</v>
          </cell>
          <cell r="K3479">
            <v>38</v>
          </cell>
          <cell r="L3479">
            <v>855</v>
          </cell>
          <cell r="M3479">
            <v>1330</v>
          </cell>
        </row>
        <row r="3480">
          <cell r="A3480">
            <v>13805</v>
          </cell>
          <cell r="B3480">
            <v>13805</v>
          </cell>
          <cell r="C3480" t="str">
            <v xml:space="preserve">VITZ/YARIS (03-04) - HEAD LENS - RH</v>
          </cell>
          <cell r="D3480" t="str">
            <v>VITZ/03-HLS-RH</v>
          </cell>
          <cell r="E3480" t="str">
            <v>TY18-0201-00</v>
          </cell>
          <cell r="G3480" t="str">
            <v>TOYOTA</v>
          </cell>
          <cell r="H3480" t="str">
            <v xml:space="preserve">ANCHUI TINCAI SILK CO. LTD</v>
          </cell>
          <cell r="I3480" t="str">
            <v xml:space="preserve">HEAD GLASS</v>
          </cell>
          <cell r="J3480" t="str">
            <v xml:space="preserve">HEAD GLASS</v>
          </cell>
          <cell r="K3480">
            <v>38</v>
          </cell>
          <cell r="L3480">
            <v>855</v>
          </cell>
          <cell r="M3480">
            <v>1330</v>
          </cell>
        </row>
        <row r="3481">
          <cell r="A3481">
            <v>11502</v>
          </cell>
          <cell r="B3481">
            <v>11502</v>
          </cell>
          <cell r="C3481" t="str">
            <v xml:space="preserve">VITZ/YARIS (05 -12) - FOG LAMP HOUSING - LH</v>
          </cell>
          <cell r="D3481" t="str">
            <v>VITZ/05-FLH-LH</v>
          </cell>
          <cell r="E3481" t="str">
            <v>TY18-0304-01</v>
          </cell>
          <cell r="G3481" t="str">
            <v>TOYOTA</v>
          </cell>
          <cell r="H3481" t="str">
            <v xml:space="preserve">ANCHUI TINCAI SILK CO. LTD</v>
          </cell>
          <cell r="I3481" t="str">
            <v xml:space="preserve">FOG LAMP</v>
          </cell>
          <cell r="J3481" t="str">
            <v xml:space="preserve">FOG LAMP</v>
          </cell>
          <cell r="K3481">
            <v>1</v>
          </cell>
          <cell r="L3481">
            <v>156</v>
          </cell>
          <cell r="M3481">
            <v>240</v>
          </cell>
        </row>
        <row r="3482">
          <cell r="A3482">
            <v>11501</v>
          </cell>
          <cell r="B3482">
            <v>11501</v>
          </cell>
          <cell r="C3482" t="str">
            <v xml:space="preserve">VITZ/YARIS (05 -12) - FOG LAMP HOUSING - RH</v>
          </cell>
          <cell r="D3482" t="str">
            <v>VITZ/05-FLH-RH</v>
          </cell>
          <cell r="E3482" t="str">
            <v>TY18-0304-01</v>
          </cell>
          <cell r="G3482" t="str">
            <v>TOYOTA</v>
          </cell>
          <cell r="H3482" t="str">
            <v xml:space="preserve">ANCHUI TINCAI SILK CO. LTD</v>
          </cell>
          <cell r="I3482" t="str">
            <v xml:space="preserve">FOG LAMP</v>
          </cell>
          <cell r="J3482" t="str">
            <v xml:space="preserve">FOG LAMP</v>
          </cell>
          <cell r="K3482">
            <v>1</v>
          </cell>
          <cell r="L3482">
            <v>156</v>
          </cell>
          <cell r="M3482">
            <v>240</v>
          </cell>
        </row>
        <row r="3483">
          <cell r="A3483">
            <v>11500</v>
          </cell>
          <cell r="B3483">
            <v>11500</v>
          </cell>
          <cell r="C3483" t="str">
            <v xml:space="preserve">VITZ/YARIS (05-12) - TAIL LAMP (WHITE/RED 212-19P3) ME TYPE - LH</v>
          </cell>
          <cell r="D3483" t="str">
            <v>VITZ/05-TLAW/R-ME-LH</v>
          </cell>
          <cell r="E3483" t="str">
            <v>TY18-0302</v>
          </cell>
          <cell r="F3483" t="str">
            <v xml:space="preserve">VITZ/YARIS - (05 -10)</v>
          </cell>
          <cell r="G3483" t="str">
            <v>TOYOTA</v>
          </cell>
          <cell r="H3483" t="str">
            <v xml:space="preserve">ANCHUI TINCAI SILK CO. LTD</v>
          </cell>
          <cell r="I3483" t="str">
            <v xml:space="preserve">TAIL LAMP</v>
          </cell>
          <cell r="J3483" t="str">
            <v xml:space="preserve">TAIL LAMP</v>
          </cell>
          <cell r="K3483">
            <v>13.94</v>
          </cell>
          <cell r="L3483">
            <v>2179</v>
          </cell>
          <cell r="M3483">
            <v>3380</v>
          </cell>
        </row>
        <row r="3484">
          <cell r="A3484">
            <v>11499</v>
          </cell>
          <cell r="B3484">
            <v>11499</v>
          </cell>
          <cell r="C3484" t="str">
            <v xml:space="preserve">VITZ/YARIS (05-12) - TAIL LAMP (WHITE/RED 212-19P3) ME TYPE - RH</v>
          </cell>
          <cell r="D3484" t="str">
            <v>VITZ/05-TLAW/R-ME-RH</v>
          </cell>
          <cell r="E3484" t="str">
            <v>TY18-0302</v>
          </cell>
          <cell r="F3484" t="str">
            <v xml:space="preserve">VITZ/YARIS - (05-08)</v>
          </cell>
          <cell r="G3484" t="str">
            <v>TOYOTA</v>
          </cell>
          <cell r="H3484" t="str">
            <v xml:space="preserve">ANCHUI TINCAI SILK CO. LTD</v>
          </cell>
          <cell r="I3484" t="str">
            <v xml:space="preserve">TAIL LAMP</v>
          </cell>
          <cell r="J3484" t="str">
            <v xml:space="preserve">TAIL LAMP</v>
          </cell>
          <cell r="K3484">
            <v>93</v>
          </cell>
          <cell r="L3484">
            <v>2093</v>
          </cell>
          <cell r="M3484">
            <v>3240</v>
          </cell>
        </row>
        <row r="3485">
          <cell r="A3485">
            <v>13005</v>
          </cell>
          <cell r="B3485">
            <v>13005</v>
          </cell>
          <cell r="C3485" t="str">
            <v xml:space="preserve">VITZ/YARIS (09-10) - TAIL LAMP (WHITE/WHITE 212-19N6) JAPAN TYPE - LH</v>
          </cell>
          <cell r="D3485" t="str">
            <v>VITZ/09-TLA-W/W-LH</v>
          </cell>
          <cell r="E3485" t="str">
            <v>TY18-0302A</v>
          </cell>
          <cell r="F3485" t="str">
            <v xml:space="preserve">VITZ/YARIS - (09 -10)</v>
          </cell>
          <cell r="G3485" t="str">
            <v>TOYOTA</v>
          </cell>
          <cell r="H3485" t="str">
            <v xml:space="preserve">ANCHUI TINCAI SILK CO. LTD</v>
          </cell>
          <cell r="I3485" t="str">
            <v xml:space="preserve">TAIL LAMP</v>
          </cell>
          <cell r="J3485" t="str">
            <v xml:space="preserve">TAIL LAMP</v>
          </cell>
          <cell r="K3485">
            <v>13.94</v>
          </cell>
          <cell r="L3485">
            <v>2179</v>
          </cell>
          <cell r="M3485">
            <v>3380</v>
          </cell>
        </row>
        <row r="3486">
          <cell r="A3486">
            <v>13006</v>
          </cell>
          <cell r="B3486">
            <v>13006</v>
          </cell>
          <cell r="C3486" t="str">
            <v xml:space="preserve">VITZ/YARIS (09-10) - TAIL LAMP (WHITE/WHITE 212-19N6) JAPAN TYPE - RH</v>
          </cell>
          <cell r="D3486" t="str">
            <v>VITZ/09-TLA-W/W-RH</v>
          </cell>
          <cell r="E3486" t="str">
            <v>TY18-0302A</v>
          </cell>
          <cell r="F3486" t="str">
            <v xml:space="preserve">VITZ/YARIS - (09 -10)</v>
          </cell>
          <cell r="G3486" t="str">
            <v>TOYOTA</v>
          </cell>
          <cell r="H3486" t="str">
            <v xml:space="preserve">ANCHUI TINCAI SILK CO. LTD</v>
          </cell>
          <cell r="I3486" t="str">
            <v xml:space="preserve">TAIL LAMP</v>
          </cell>
          <cell r="J3486" t="str">
            <v xml:space="preserve">TAIL LAMP</v>
          </cell>
          <cell r="K3486">
            <v>13.94</v>
          </cell>
          <cell r="L3486">
            <v>1000</v>
          </cell>
          <cell r="M3486">
            <v>3380</v>
          </cell>
        </row>
        <row r="3487">
          <cell r="A3487">
            <v>13008</v>
          </cell>
          <cell r="B3487">
            <v>13008</v>
          </cell>
          <cell r="C3487" t="str">
            <v xml:space="preserve">VITZ/YARIS (09-10) - TAIL LAMP (YELLOW/WHITE 212-19T3) - LH</v>
          </cell>
          <cell r="D3487" t="str">
            <v>VITZ/09-TLA-Y/W-LH</v>
          </cell>
          <cell r="E3487" t="str">
            <v>TY18-0302B</v>
          </cell>
          <cell r="F3487" t="str">
            <v xml:space="preserve">VITZ/YARIS - (09 -10)</v>
          </cell>
          <cell r="G3487" t="str">
            <v>TOYOTA</v>
          </cell>
          <cell r="H3487" t="str">
            <v xml:space="preserve">ANCHUI TINCAI SILK CO. LTD</v>
          </cell>
          <cell r="I3487" t="str">
            <v xml:space="preserve">TAIL LAMP</v>
          </cell>
          <cell r="J3487" t="str">
            <v xml:space="preserve">TAIL LAMP</v>
          </cell>
          <cell r="K3487">
            <v>93</v>
          </cell>
          <cell r="L3487">
            <v>2093</v>
          </cell>
          <cell r="M3487">
            <v>3240</v>
          </cell>
        </row>
        <row r="3488">
          <cell r="A3488">
            <v>13007</v>
          </cell>
          <cell r="B3488">
            <v>13007</v>
          </cell>
          <cell r="C3488" t="str">
            <v xml:space="preserve">VITZ/YARIS (09-10) - TAIL LAMP (YELLOW/WHITE 212-19T3) - RH</v>
          </cell>
          <cell r="D3488" t="str">
            <v>VITZ/09-TLA-Y/W-RH</v>
          </cell>
          <cell r="E3488" t="str">
            <v>TY18-0302B</v>
          </cell>
          <cell r="F3488" t="str">
            <v xml:space="preserve">VITZ/YARIS - (09 -10)</v>
          </cell>
          <cell r="G3488" t="str">
            <v>TOYOTA</v>
          </cell>
          <cell r="H3488" t="str">
            <v xml:space="preserve">ANCHUI TINCAI SILK CO. LTD</v>
          </cell>
          <cell r="I3488" t="str">
            <v xml:space="preserve">TAIL LAMP</v>
          </cell>
          <cell r="J3488" t="str">
            <v xml:space="preserve">TAIL LAMP</v>
          </cell>
          <cell r="K3488">
            <v>93</v>
          </cell>
          <cell r="L3488">
            <v>2093</v>
          </cell>
          <cell r="M3488">
            <v>3240</v>
          </cell>
        </row>
        <row r="3489">
          <cell r="A3489">
            <v>11498</v>
          </cell>
          <cell r="B3489">
            <v>11498</v>
          </cell>
          <cell r="C3489" t="str">
            <v xml:space="preserve">VITZ/YARIS (99-02) - TAIL LAMP - LH</v>
          </cell>
          <cell r="D3489" t="str">
            <v>VITZ/99-TLA-LH</v>
          </cell>
          <cell r="E3489" t="str">
            <v>TY18-0102A</v>
          </cell>
          <cell r="G3489" t="str">
            <v>TOYOTA</v>
          </cell>
          <cell r="H3489" t="str">
            <v xml:space="preserve">ANCHUI TINCAI SILK CO. LTD</v>
          </cell>
          <cell r="I3489" t="str">
            <v xml:space="preserve">TAIL LAMP</v>
          </cell>
          <cell r="J3489" t="str">
            <v xml:space="preserve">TAIL LAMP</v>
          </cell>
          <cell r="K3489">
            <v>35</v>
          </cell>
          <cell r="L3489">
            <v>788</v>
          </cell>
          <cell r="M3489">
            <v>1220</v>
          </cell>
        </row>
        <row r="3490">
          <cell r="A3490">
            <v>11497</v>
          </cell>
          <cell r="B3490">
            <v>11497</v>
          </cell>
          <cell r="C3490" t="str">
            <v xml:space="preserve">VITZ/YARIS (99-02) - TAIL LAMP - RH</v>
          </cell>
          <cell r="D3490" t="str">
            <v>VITZ/99-TLA-RH</v>
          </cell>
          <cell r="E3490" t="str">
            <v>TY18-0102A</v>
          </cell>
          <cell r="G3490" t="str">
            <v>TOYOTA</v>
          </cell>
          <cell r="H3490" t="str">
            <v xml:space="preserve">ANCHUI TINCAI SILK CO. LTD</v>
          </cell>
          <cell r="I3490" t="str">
            <v xml:space="preserve">TAIL LAMP</v>
          </cell>
          <cell r="J3490" t="str">
            <v xml:space="preserve">TAIL LAMP</v>
          </cell>
          <cell r="K3490">
            <v>35</v>
          </cell>
          <cell r="L3490">
            <v>788</v>
          </cell>
          <cell r="M3490">
            <v>1220</v>
          </cell>
        </row>
        <row r="3491">
          <cell r="A3491">
            <v>12964</v>
          </cell>
          <cell r="B3491" t="e">
            <v>#N/A</v>
          </cell>
          <cell r="C3491" t="str">
            <v xml:space="preserve">VITZ/YARIS (99-02) (BROKEN)- TAIL LAMP - RH</v>
          </cell>
          <cell r="D3491" t="str">
            <v>VITZ/99-TLA-RH</v>
          </cell>
          <cell r="E3491" t="str">
            <v>TY18-0102A</v>
          </cell>
          <cell r="G3491" t="str">
            <v>TOYOTA</v>
          </cell>
          <cell r="H3491" t="str">
            <v xml:space="preserve">ANCHUI TINCAI SILK CO. LTD</v>
          </cell>
          <cell r="I3491" t="str">
            <v xml:space="preserve">TAIL LAMP</v>
          </cell>
          <cell r="J3491" t="str">
            <v xml:space="preserve">TAIL LAMP</v>
          </cell>
          <cell r="K3491">
            <v>4.71</v>
          </cell>
          <cell r="L3491">
            <v>666</v>
          </cell>
          <cell r="M3491">
            <v>1030</v>
          </cell>
        </row>
        <row r="3492">
          <cell r="A3492">
            <v>12091</v>
          </cell>
          <cell r="B3492" t="e">
            <v>#N/A</v>
          </cell>
          <cell r="C3492" t="str">
            <v xml:space="preserve">VITZ/YARIS (99-04) - SIDE LAMP</v>
          </cell>
          <cell r="D3492" t="str">
            <v>VITZ/99-SLA</v>
          </cell>
          <cell r="F3492" t="str">
            <v xml:space="preserve">VITZ/YARIS- (99-04)</v>
          </cell>
          <cell r="G3492" t="str">
            <v>TOYOTA</v>
          </cell>
          <cell r="H3492" t="str">
            <v xml:space="preserve">ANCHUI TINCAI SILK CO. LTD</v>
          </cell>
          <cell r="I3492" t="str">
            <v>REFLECTORS</v>
          </cell>
          <cell r="J3492" t="str">
            <v>REFLECTORS</v>
          </cell>
          <cell r="K3492">
            <v>5</v>
          </cell>
          <cell r="L3492">
            <v>113</v>
          </cell>
          <cell r="M3492">
            <v>170</v>
          </cell>
        </row>
        <row r="3493">
          <cell r="A3493">
            <v>12019</v>
          </cell>
          <cell r="B3493">
            <v>12019</v>
          </cell>
          <cell r="C3493" t="str">
            <v xml:space="preserve">VITZ/YARIS 5D HATCHBACK (99-) - REAR DOOR GLASS - LH</v>
          </cell>
          <cell r="D3493" t="str">
            <v xml:space="preserve">LK10-5D RD/LH</v>
          </cell>
          <cell r="E3493" t="str">
            <v xml:space="preserve">110703-4D RD</v>
          </cell>
          <cell r="F3493" t="str">
            <v xml:space="preserve">TOYOTA VITZ/YARIS 5D HATCHBACK (99-)</v>
          </cell>
          <cell r="G3493" t="str">
            <v>TOYOTA</v>
          </cell>
          <cell r="H3493" t="str">
            <v xml:space="preserve">ZHEJIANG DAKE SAFETY GLASS CO.,LTD</v>
          </cell>
          <cell r="I3493" t="str">
            <v>AUTOGLASS</v>
          </cell>
          <cell r="J3493" t="str">
            <v>AUTOGLASS</v>
          </cell>
          <cell r="K3493">
            <v>2.5</v>
          </cell>
          <cell r="L3493">
            <v>388.13</v>
          </cell>
          <cell r="M3493">
            <v>500</v>
          </cell>
        </row>
        <row r="3494">
          <cell r="A3494">
            <v>12020</v>
          </cell>
          <cell r="B3494">
            <v>12020</v>
          </cell>
          <cell r="C3494" t="str">
            <v xml:space="preserve">VITZ/YARIS 5D HATCHBACK (99-) - REAR DOOR GLASS - RH</v>
          </cell>
          <cell r="D3494" t="str">
            <v xml:space="preserve">LK10-5D RD/RH</v>
          </cell>
          <cell r="E3494" t="str">
            <v xml:space="preserve">110703-4D RD</v>
          </cell>
          <cell r="F3494" t="str">
            <v xml:space="preserve">TOYOTA VITZ/YARIS 5D HATCHBACK (99-)</v>
          </cell>
          <cell r="G3494" t="str">
            <v>TOYOTA</v>
          </cell>
          <cell r="H3494" t="str">
            <v xml:space="preserve">ZHEJIANG DAKE SAFETY GLASS CO.,LTD</v>
          </cell>
          <cell r="I3494" t="str">
            <v>AUTOGLASS</v>
          </cell>
          <cell r="J3494" t="str">
            <v>AUTOGLASS</v>
          </cell>
          <cell r="K3494">
            <v>2.5</v>
          </cell>
          <cell r="L3494">
            <v>388.13</v>
          </cell>
          <cell r="M3494">
            <v>500</v>
          </cell>
        </row>
        <row r="3495">
          <cell r="A3495">
            <v>13493</v>
          </cell>
          <cell r="B3495">
            <v>13493</v>
          </cell>
          <cell r="C3495" t="str">
            <v xml:space="preserve">VITZ/YARIS 5D HATCHBACK (99-) - REAR HEATED WINDSCREEN</v>
          </cell>
          <cell r="D3495" t="str">
            <v xml:space="preserve">LK10-5D RWHX</v>
          </cell>
          <cell r="E3495" t="str">
            <v xml:space="preserve">110703-5D  RW</v>
          </cell>
          <cell r="F3495" t="str">
            <v xml:space="preserve">VITZ/YARIS 5D HATCHBACK (99-)</v>
          </cell>
          <cell r="G3495" t="str">
            <v>TOYOTA</v>
          </cell>
          <cell r="H3495" t="str">
            <v xml:space="preserve">ZHEJIANG DAKE SAFETY GLASS CO.,LTD</v>
          </cell>
          <cell r="I3495" t="str">
            <v>AUTOGLASS</v>
          </cell>
          <cell r="J3495" t="str">
            <v>AUTOGLASS</v>
          </cell>
          <cell r="K3495">
            <v>10</v>
          </cell>
          <cell r="L3495">
            <v>1</v>
          </cell>
          <cell r="M3495">
            <v>2000</v>
          </cell>
        </row>
        <row r="3496">
          <cell r="A3496">
            <v>12017</v>
          </cell>
          <cell r="B3496">
            <v>12017</v>
          </cell>
          <cell r="C3496" t="str">
            <v xml:space="preserve">VITZ/YARIS 5D HBK,PLATZ/ECHO 4D SEDAN (99-) - FRONT DOOR GLASS - LH</v>
          </cell>
          <cell r="D3496" t="str">
            <v xml:space="preserve">LK10 FD/LH</v>
          </cell>
          <cell r="E3496" t="str">
            <v xml:space="preserve">110703 FD</v>
          </cell>
          <cell r="F3496" t="str">
            <v xml:space="preserve">TOYOTA VITZ/YARIS 5D HBK,PLATZ/ECHO 4D SEDAN (99-)</v>
          </cell>
          <cell r="G3496" t="str">
            <v>TOYOTA</v>
          </cell>
          <cell r="H3496" t="str">
            <v xml:space="preserve">ZHEJIANG DAKE SAFETY GLASS CO.,LTD</v>
          </cell>
          <cell r="I3496" t="str">
            <v>AUTOGLASS</v>
          </cell>
          <cell r="J3496" t="str">
            <v>AUTOGLASS</v>
          </cell>
          <cell r="K3496">
            <v>3.25</v>
          </cell>
          <cell r="L3496">
            <v>504.56</v>
          </cell>
          <cell r="M3496">
            <v>700</v>
          </cell>
        </row>
        <row r="3497">
          <cell r="A3497">
            <v>12018</v>
          </cell>
          <cell r="B3497">
            <v>12018</v>
          </cell>
          <cell r="C3497" t="str">
            <v xml:space="preserve">VITZ/YARIS 5D HBK,PLATZ/ECHO 4D SEDAN (99-) - FRONT DOOR GLASS - RH</v>
          </cell>
          <cell r="D3497" t="str">
            <v xml:space="preserve">LK10 FD/RH</v>
          </cell>
          <cell r="E3497" t="str">
            <v xml:space="preserve">110703 FD</v>
          </cell>
          <cell r="F3497" t="str">
            <v xml:space="preserve">TOYOTA VITZ/YARIS 5D HBK,PLATZ/ECHO 4D SEDAN (99-)</v>
          </cell>
          <cell r="G3497" t="str">
            <v>TOYOTA</v>
          </cell>
          <cell r="H3497" t="str">
            <v xml:space="preserve">ZHEJIANG DAKE SAFETY GLASS CO.,LTD</v>
          </cell>
          <cell r="I3497" t="str">
            <v>AUTOGLASS</v>
          </cell>
          <cell r="J3497" t="str">
            <v>AUTOGLASS</v>
          </cell>
          <cell r="K3497">
            <v>3.25</v>
          </cell>
          <cell r="L3497">
            <v>504.56</v>
          </cell>
          <cell r="M3497">
            <v>700</v>
          </cell>
        </row>
        <row r="3498">
          <cell r="A3498">
            <v>12373</v>
          </cell>
          <cell r="B3498" t="e">
            <v>#N/A</v>
          </cell>
          <cell r="C3498" t="str">
            <v xml:space="preserve">VITZ/YARIS SCP13 (05-10) - LAMINATED FRONT WINDSCREEN - (BROKEN)</v>
          </cell>
          <cell r="D3498" t="str">
            <v xml:space="preserve">LK20 LFW/X</v>
          </cell>
          <cell r="E3498" t="str">
            <v xml:space="preserve">LK20 LFW/X</v>
          </cell>
          <cell r="F3498" t="str">
            <v xml:space="preserve">WISH 5D WAGON (01-07)V</v>
          </cell>
          <cell r="G3498" t="str">
            <v>TOYOTA</v>
          </cell>
          <cell r="H3498" t="str">
            <v xml:space="preserve">ZHEJIANG DAKE SAFETY GLASS CO.,LTD</v>
          </cell>
          <cell r="I3498" t="str">
            <v>AUTOGLASS</v>
          </cell>
          <cell r="J3498" t="str">
            <v>AUTOGLASS</v>
          </cell>
          <cell r="K3498">
            <v>17.98</v>
          </cell>
          <cell r="L3498">
            <v>2773</v>
          </cell>
          <cell r="M3498">
            <v>4300</v>
          </cell>
        </row>
        <row r="3499">
          <cell r="A3499">
            <v>13827</v>
          </cell>
          <cell r="B3499">
            <v>13827</v>
          </cell>
          <cell r="C3499" t="str">
            <v xml:space="preserve">VITZ/YARIS XP13 (13-) - HEAD LAMP - LH</v>
          </cell>
          <cell r="D3499" t="str">
            <v>VITZ/13-HLA-LH</v>
          </cell>
          <cell r="E3499" t="str">
            <v>TY18-0401</v>
          </cell>
          <cell r="G3499" t="str">
            <v>TOYOTA</v>
          </cell>
          <cell r="H3499" t="str">
            <v xml:space="preserve">ANCHUI TINCAI SILK CO. LTD</v>
          </cell>
          <cell r="I3499" t="str">
            <v xml:space="preserve">HEAD LAMP</v>
          </cell>
          <cell r="J3499" t="str">
            <v xml:space="preserve">HEAD LAMP</v>
          </cell>
          <cell r="K3499">
            <v>110</v>
          </cell>
          <cell r="L3499">
            <v>2806</v>
          </cell>
          <cell r="M3499">
            <v>4500</v>
          </cell>
        </row>
        <row r="3500">
          <cell r="A3500">
            <v>13826</v>
          </cell>
          <cell r="B3500">
            <v>13826</v>
          </cell>
          <cell r="C3500" t="str">
            <v xml:space="preserve">VITZ/YARIS XP13 (13-) - HEAD LAMP - RH</v>
          </cell>
          <cell r="D3500" t="str">
            <v>VITZ/13-HLA-RH</v>
          </cell>
          <cell r="E3500" t="str">
            <v>TY18-0401</v>
          </cell>
          <cell r="G3500" t="str">
            <v>TOYOTA</v>
          </cell>
          <cell r="H3500" t="str">
            <v xml:space="preserve">ANCHUI TINCAI SILK CO. LTD</v>
          </cell>
          <cell r="I3500" t="str">
            <v xml:space="preserve">HEAD LAMP</v>
          </cell>
          <cell r="J3500" t="str">
            <v xml:space="preserve">HEAD LAMP</v>
          </cell>
          <cell r="K3500">
            <v>110</v>
          </cell>
          <cell r="L3500">
            <v>2806</v>
          </cell>
          <cell r="M3500">
            <v>4500</v>
          </cell>
        </row>
        <row r="3501">
          <cell r="A3501">
            <v>13829</v>
          </cell>
          <cell r="B3501">
            <v>13829</v>
          </cell>
          <cell r="C3501" t="str">
            <v xml:space="preserve">VITZ/YARIS XP150  (13-) - TAIL LAMP (212-19X1) - LH</v>
          </cell>
          <cell r="D3501" t="str">
            <v>VITZ/13-TLA-LH</v>
          </cell>
          <cell r="E3501" t="str">
            <v>TY18-0402</v>
          </cell>
          <cell r="G3501" t="str">
            <v>TOYOTA</v>
          </cell>
          <cell r="H3501" t="str">
            <v xml:space="preserve">ANCHUI TINCAI SILK CO. LTD</v>
          </cell>
          <cell r="I3501" t="str">
            <v xml:space="preserve">TAIL LAMP</v>
          </cell>
          <cell r="J3501" t="str">
            <v xml:space="preserve">HEAD LAMP</v>
          </cell>
          <cell r="K3501">
            <v>60</v>
          </cell>
          <cell r="L3501">
            <v>1632</v>
          </cell>
          <cell r="M3501">
            <v>2450</v>
          </cell>
        </row>
        <row r="3502">
          <cell r="A3502">
            <v>13828</v>
          </cell>
          <cell r="B3502">
            <v>13828</v>
          </cell>
          <cell r="C3502" t="str">
            <v xml:space="preserve">VITZ/YARIS XP150  (13-) - TAIL LAMP (212-19X1) - RH</v>
          </cell>
          <cell r="D3502" t="str">
            <v>VITZ/13-TLA-RH</v>
          </cell>
          <cell r="E3502" t="str">
            <v>TY18-0402</v>
          </cell>
          <cell r="G3502" t="str">
            <v>TOYOTA</v>
          </cell>
          <cell r="H3502" t="str">
            <v xml:space="preserve">ANCHUI TINCAI SILK CO. LTD</v>
          </cell>
          <cell r="I3502" t="str">
            <v xml:space="preserve">TAIL LAMP</v>
          </cell>
          <cell r="J3502" t="str">
            <v xml:space="preserve">HEAD LAMP</v>
          </cell>
          <cell r="K3502">
            <v>60</v>
          </cell>
          <cell r="L3502">
            <v>1632</v>
          </cell>
          <cell r="M3502">
            <v>2450</v>
          </cell>
        </row>
        <row r="3503">
          <cell r="A3503">
            <v>13811</v>
          </cell>
          <cell r="B3503">
            <v>13811</v>
          </cell>
          <cell r="C3503" t="str">
            <v xml:space="preserve">VITZ/YARIS XP150 (13-) TAIL LAMP (LED) (212-19W2-A) - LH</v>
          </cell>
          <cell r="D3503" t="str">
            <v>VITZ/13-TLALED-LH</v>
          </cell>
          <cell r="E3503" t="str">
            <v>TY18-0402B</v>
          </cell>
          <cell r="G3503" t="str">
            <v>TOYOTA</v>
          </cell>
          <cell r="H3503" t="str">
            <v xml:space="preserve">ANCHUI TINCAI SILK CO. LTD</v>
          </cell>
          <cell r="I3503" t="str">
            <v xml:space="preserve">TAIL LAMP</v>
          </cell>
          <cell r="J3503" t="str">
            <v xml:space="preserve">TAIL LAMP</v>
          </cell>
          <cell r="K3503">
            <v>100</v>
          </cell>
          <cell r="L3503">
            <v>2720</v>
          </cell>
          <cell r="M3503">
            <v>4080</v>
          </cell>
        </row>
        <row r="3504">
          <cell r="A3504">
            <v>13810</v>
          </cell>
          <cell r="B3504">
            <v>13810</v>
          </cell>
          <cell r="C3504" t="str">
            <v xml:space="preserve">VITZ/YARIS XP150 (13-) TAIL LAMP (LED) (212-19W2-A) - RH</v>
          </cell>
          <cell r="D3504" t="str">
            <v>VITZ/13-TLALED-RH</v>
          </cell>
          <cell r="E3504" t="str">
            <v>TY18-0402B</v>
          </cell>
          <cell r="G3504" t="str">
            <v>TOYOTA</v>
          </cell>
          <cell r="H3504" t="str">
            <v xml:space="preserve">ANCHUI TINCAI SILK CO. LTD</v>
          </cell>
          <cell r="I3504" t="str">
            <v xml:space="preserve">TAIL LAMP</v>
          </cell>
          <cell r="J3504" t="str">
            <v xml:space="preserve">TAIL LAMP</v>
          </cell>
          <cell r="K3504">
            <v>100</v>
          </cell>
          <cell r="L3504">
            <v>2720</v>
          </cell>
          <cell r="M3504">
            <v>4080</v>
          </cell>
        </row>
        <row r="3505">
          <cell r="A3505">
            <v>12711</v>
          </cell>
          <cell r="B3505">
            <v>12711</v>
          </cell>
          <cell r="C3505" t="str">
            <v xml:space="preserve">VITZ/YARIS/BELTA - (05 -10) FRONT INNER FENDER - LH</v>
          </cell>
          <cell r="D3505" t="str">
            <v>VITZ/BELTA/05-IF-LH</v>
          </cell>
          <cell r="E3505" t="str">
            <v>53876-52180/0D080</v>
          </cell>
          <cell r="G3505" t="str">
            <v>TOYOTA</v>
          </cell>
          <cell r="H3505" t="str">
            <v xml:space="preserve">ANCHUI TINCAI SILK CO. LTD</v>
          </cell>
          <cell r="I3505" t="str">
            <v>FENDERS</v>
          </cell>
          <cell r="J3505" t="str">
            <v>FENDERS</v>
          </cell>
          <cell r="K3505">
            <v>12</v>
          </cell>
          <cell r="L3505">
            <v>326</v>
          </cell>
          <cell r="M3505">
            <v>490</v>
          </cell>
        </row>
        <row r="3506">
          <cell r="A3506">
            <v>12710</v>
          </cell>
          <cell r="B3506">
            <v>12710</v>
          </cell>
          <cell r="C3506" t="str">
            <v xml:space="preserve">VITZ/YARIS/BELTA - (05 -10) FRONT INNER FENDER - RH</v>
          </cell>
          <cell r="D3506" t="str">
            <v>VITZ/BELTA/05-IF-RH</v>
          </cell>
          <cell r="E3506" t="str">
            <v>53875-52180/0D080</v>
          </cell>
          <cell r="G3506" t="str">
            <v>TOYOTA</v>
          </cell>
          <cell r="H3506" t="str">
            <v xml:space="preserve">ANCHUI TINCAI SILK CO. LTD</v>
          </cell>
          <cell r="I3506" t="str">
            <v>FENDERS</v>
          </cell>
          <cell r="J3506" t="str">
            <v>FENDERS</v>
          </cell>
          <cell r="K3506">
            <v>12</v>
          </cell>
          <cell r="L3506">
            <v>326</v>
          </cell>
          <cell r="M3506">
            <v>490</v>
          </cell>
        </row>
        <row r="3507">
          <cell r="A3507">
            <v>13648</v>
          </cell>
          <cell r="B3507">
            <v>13648</v>
          </cell>
          <cell r="C3507" t="str">
            <v xml:space="preserve">VITZ/YARS XP90 (05-13) - DOOR MIRROR (5 WIRE W/LIGHT) - LH</v>
          </cell>
          <cell r="D3507" t="str">
            <v>VITZ/05--SME5W-LH</v>
          </cell>
          <cell r="E3507" t="str">
            <v>TY18-0312</v>
          </cell>
          <cell r="G3507" t="str">
            <v>TOYOTA</v>
          </cell>
          <cell r="H3507" t="str">
            <v xml:space="preserve">ANCHUI TINCAI SILK CO. LTD</v>
          </cell>
          <cell r="I3507" t="str">
            <v xml:space="preserve">SIDE MIRROR</v>
          </cell>
          <cell r="J3507" t="str">
            <v xml:space="preserve">SIDE MIRROR</v>
          </cell>
          <cell r="K3507">
            <v>98</v>
          </cell>
          <cell r="L3507">
            <v>2205</v>
          </cell>
          <cell r="M3507">
            <v>3420</v>
          </cell>
        </row>
        <row r="3508">
          <cell r="A3508">
            <v>13647</v>
          </cell>
          <cell r="B3508">
            <v>13647</v>
          </cell>
          <cell r="C3508" t="str">
            <v xml:space="preserve">VITZ/YARS XP90 (05-13) - DOOR MIRROR (5 WIRE W/LIGHT) - RH</v>
          </cell>
          <cell r="D3508" t="str">
            <v>VITZ/05--SME5W-RH</v>
          </cell>
          <cell r="E3508" t="str">
            <v>TY18-0312</v>
          </cell>
          <cell r="G3508" t="str">
            <v>TOYOTA</v>
          </cell>
          <cell r="H3508" t="str">
            <v xml:space="preserve">ANCHUI TINCAI SILK CO. LTD</v>
          </cell>
          <cell r="I3508" t="str">
            <v xml:space="preserve">SIDE MIRROR</v>
          </cell>
          <cell r="J3508" t="str">
            <v xml:space="preserve">SIDE MIRROR</v>
          </cell>
          <cell r="K3508">
            <v>98</v>
          </cell>
          <cell r="L3508">
            <v>2205</v>
          </cell>
          <cell r="M3508">
            <v>3420</v>
          </cell>
        </row>
        <row r="3509">
          <cell r="A3509">
            <v>12068</v>
          </cell>
          <cell r="B3509">
            <v>12068</v>
          </cell>
          <cell r="C3509" t="str">
            <v xml:space="preserve">VOXY AZR60 (01-06) - HEAD LAMP - LH</v>
          </cell>
          <cell r="D3509" t="str">
            <v>VOXY/01-HLA-LH</v>
          </cell>
          <cell r="E3509" t="str">
            <v>TY26-0501</v>
          </cell>
          <cell r="F3509" t="str">
            <v xml:space="preserve">VOXY AZR60 - (01-06)</v>
          </cell>
          <cell r="G3509" t="str">
            <v>TOYOTA</v>
          </cell>
          <cell r="H3509" t="str">
            <v xml:space="preserve">ANCHUI TINCAI SILK CO. LTD</v>
          </cell>
          <cell r="I3509" t="str">
            <v xml:space="preserve">HEAD LAMP</v>
          </cell>
          <cell r="J3509" t="str">
            <v xml:space="preserve">HEAD LAMP</v>
          </cell>
          <cell r="K3509">
            <v>29</v>
          </cell>
          <cell r="L3509">
            <v>4533</v>
          </cell>
          <cell r="M3509">
            <v>5000</v>
          </cell>
        </row>
        <row r="3510">
          <cell r="A3510">
            <v>12067</v>
          </cell>
          <cell r="B3510">
            <v>12067</v>
          </cell>
          <cell r="C3510" t="str">
            <v xml:space="preserve">VOXY AZR60 (01-06) - HEAD LAMP - RH</v>
          </cell>
          <cell r="D3510" t="str">
            <v>VOXY/01-HLA-RH</v>
          </cell>
          <cell r="E3510" t="str">
            <v>TY26-0501</v>
          </cell>
          <cell r="F3510" t="str">
            <v xml:space="preserve">VOXY AZR60 - (01-06)</v>
          </cell>
          <cell r="G3510" t="str">
            <v>TOYOTA</v>
          </cell>
          <cell r="H3510" t="str">
            <v xml:space="preserve">ANCHUI TINCAI SILK CO. LTD</v>
          </cell>
          <cell r="I3510" t="str">
            <v xml:space="preserve">HEAD LAMP</v>
          </cell>
          <cell r="J3510" t="str">
            <v xml:space="preserve">HEAD LAMP</v>
          </cell>
          <cell r="K3510">
            <v>29</v>
          </cell>
          <cell r="L3510">
            <v>4533</v>
          </cell>
          <cell r="M3510">
            <v>5000</v>
          </cell>
        </row>
        <row r="3511">
          <cell r="A3511">
            <v>13819</v>
          </cell>
          <cell r="B3511" t="e">
            <v>#N/A</v>
          </cell>
          <cell r="C3511" t="str">
            <v xml:space="preserve">VOXY AZR90 (07-09) - HEAD LAMP - RH</v>
          </cell>
          <cell r="D3511" t="str">
            <v>VOXY/07-HLA-RH</v>
          </cell>
          <cell r="E3511" t="str">
            <v>TY26-0601</v>
          </cell>
          <cell r="F3511" t="str">
            <v xml:space="preserve">VOXY AZR90 (07-09)</v>
          </cell>
          <cell r="G3511" t="str">
            <v>TOYOTA</v>
          </cell>
          <cell r="H3511" t="str">
            <v xml:space="preserve">ANCHUI TINCAI SILK CO. LTD</v>
          </cell>
          <cell r="I3511" t="str">
            <v xml:space="preserve">HEAD LAMP</v>
          </cell>
          <cell r="J3511" t="str">
            <v xml:space="preserve">HEAD LAMP</v>
          </cell>
          <cell r="K3511">
            <v>0</v>
          </cell>
          <cell r="L3511">
            <v>33000</v>
          </cell>
          <cell r="M3511">
            <v>51150</v>
          </cell>
        </row>
        <row r="3512">
          <cell r="A3512">
            <v>12724</v>
          </cell>
          <cell r="B3512">
            <v>12724</v>
          </cell>
          <cell r="C3512" t="str">
            <v xml:space="preserve">WISH (01-04) - FOG LAMP W/HOUSING - LH</v>
          </cell>
          <cell r="D3512" t="str">
            <v>WISH/01-FLAWH-LH</v>
          </cell>
          <cell r="E3512" t="str">
            <v>TY43-0204</v>
          </cell>
          <cell r="F3512" t="str">
            <v xml:space="preserve">WISH (01-04)</v>
          </cell>
          <cell r="G3512" t="str">
            <v>TOYOTA</v>
          </cell>
          <cell r="H3512" t="str">
            <v xml:space="preserve">ANCHUI TINCAI SILK CO. LTD</v>
          </cell>
          <cell r="I3512" t="str">
            <v xml:space="preserve">FOG LAMP</v>
          </cell>
          <cell r="J3512" t="str">
            <v xml:space="preserve">FOG LAMP</v>
          </cell>
          <cell r="K3512">
            <v>30</v>
          </cell>
          <cell r="L3512">
            <v>765</v>
          </cell>
          <cell r="M3512">
            <v>1080</v>
          </cell>
        </row>
        <row r="3513">
          <cell r="A3513">
            <v>12723</v>
          </cell>
          <cell r="B3513">
            <v>12723</v>
          </cell>
          <cell r="C3513" t="str">
            <v xml:space="preserve">WISH (01-04) - FOG LAMP W/HOUSING - RH</v>
          </cell>
          <cell r="D3513" t="str">
            <v>WISH/01-FLAWH-RH</v>
          </cell>
          <cell r="E3513" t="str">
            <v>TY43-0204</v>
          </cell>
          <cell r="F3513" t="str">
            <v xml:space="preserve">WISH (01-04)</v>
          </cell>
          <cell r="G3513" t="str">
            <v>TOYOTA</v>
          </cell>
          <cell r="H3513" t="str">
            <v xml:space="preserve">ANCHUI TINCAI SILK CO. LTD</v>
          </cell>
          <cell r="I3513" t="str">
            <v xml:space="preserve">FOG LAMP</v>
          </cell>
          <cell r="J3513" t="str">
            <v xml:space="preserve">FOG LAMP</v>
          </cell>
          <cell r="K3513">
            <v>30</v>
          </cell>
          <cell r="L3513">
            <v>765</v>
          </cell>
          <cell r="M3513">
            <v>1150</v>
          </cell>
        </row>
        <row r="3514">
          <cell r="A3514">
            <v>11721</v>
          </cell>
          <cell r="B3514">
            <v>11721</v>
          </cell>
          <cell r="C3514" t="str">
            <v xml:space="preserve">WISH (01-04) - HEAD LAMP - LH</v>
          </cell>
          <cell r="D3514" t="str">
            <v>WISH/01-HLA-LH</v>
          </cell>
          <cell r="E3514" t="str">
            <v>TY43-0201A</v>
          </cell>
          <cell r="F3514" t="str">
            <v xml:space="preserve">WISH (01-04)</v>
          </cell>
          <cell r="G3514" t="str">
            <v>TOYOTA</v>
          </cell>
          <cell r="H3514" t="str">
            <v xml:space="preserve">ANCHUI TINCAI SILK CO. LTD</v>
          </cell>
          <cell r="I3514" t="str">
            <v xml:space="preserve">HEAD LAMP</v>
          </cell>
          <cell r="J3514" t="str">
            <v xml:space="preserve">HEAD LAMP</v>
          </cell>
          <cell r="K3514">
            <v>220</v>
          </cell>
          <cell r="L3514">
            <v>5115</v>
          </cell>
          <cell r="M3514">
            <v>6700</v>
          </cell>
        </row>
        <row r="3515">
          <cell r="A3515">
            <v>11720</v>
          </cell>
          <cell r="B3515">
            <v>11720</v>
          </cell>
          <cell r="C3515" t="str">
            <v xml:space="preserve">WISH (01-04) - HEAD LAMP - RH</v>
          </cell>
          <cell r="D3515" t="str">
            <v>WISH/01-HLA-RH</v>
          </cell>
          <cell r="E3515" t="str">
            <v>TY43-0201A</v>
          </cell>
          <cell r="F3515" t="str">
            <v xml:space="preserve">WISH (01-04)</v>
          </cell>
          <cell r="G3515" t="str">
            <v>TOYOTA</v>
          </cell>
          <cell r="H3515" t="str">
            <v xml:space="preserve">ANCHUI TINCAI SILK CO. LTD</v>
          </cell>
          <cell r="I3515" t="str">
            <v xml:space="preserve">HEAD LAMP</v>
          </cell>
          <cell r="J3515" t="str">
            <v xml:space="preserve">HEAD LAMP</v>
          </cell>
          <cell r="K3515">
            <v>220</v>
          </cell>
          <cell r="L3515">
            <v>5115</v>
          </cell>
          <cell r="M3515">
            <v>6700</v>
          </cell>
        </row>
        <row r="3516">
          <cell r="A3516">
            <v>11479</v>
          </cell>
          <cell r="B3516">
            <v>11479</v>
          </cell>
          <cell r="C3516" t="str">
            <v xml:space="preserve">WISH (01-04) - TAIL LAMP - LH</v>
          </cell>
          <cell r="D3516" t="str">
            <v>WISH/01-TLA-LH</v>
          </cell>
          <cell r="E3516" t="str">
            <v>TY43-0202</v>
          </cell>
          <cell r="G3516" t="str">
            <v>TOYOTA</v>
          </cell>
          <cell r="H3516" t="str">
            <v xml:space="preserve">ANCHUI TINCAI SILK CO. LTD</v>
          </cell>
          <cell r="I3516" t="str">
            <v xml:space="preserve">TAIL LAMP</v>
          </cell>
          <cell r="J3516" t="str">
            <v xml:space="preserve">TAIL LAMP</v>
          </cell>
          <cell r="K3516">
            <v>19.97</v>
          </cell>
          <cell r="L3516">
            <v>3121</v>
          </cell>
          <cell r="M3516">
            <v>4000</v>
          </cell>
        </row>
        <row r="3517">
          <cell r="A3517">
            <v>11478</v>
          </cell>
          <cell r="B3517">
            <v>11478</v>
          </cell>
          <cell r="C3517" t="str">
            <v xml:space="preserve">WISH (01-04) - TAIL LAMP - RH</v>
          </cell>
          <cell r="D3517" t="str">
            <v>WISH/01-TLA-RH</v>
          </cell>
          <cell r="E3517" t="str">
            <v>TY43-0202</v>
          </cell>
          <cell r="G3517" t="str">
            <v>TOYOTA</v>
          </cell>
          <cell r="H3517" t="str">
            <v xml:space="preserve">ANCHUI TINCAI SILK CO. LTD</v>
          </cell>
          <cell r="I3517" t="str">
            <v xml:space="preserve">TAIL LAMP</v>
          </cell>
          <cell r="J3517" t="str">
            <v xml:space="preserve">TAIL LAMP</v>
          </cell>
          <cell r="K3517">
            <v>19.97</v>
          </cell>
          <cell r="L3517">
            <v>4400</v>
          </cell>
          <cell r="M3517">
            <v>4000</v>
          </cell>
        </row>
        <row r="3518">
          <cell r="A3518">
            <v>13800</v>
          </cell>
          <cell r="B3518">
            <v>13800</v>
          </cell>
          <cell r="C3518" t="str">
            <v xml:space="preserve">WISH (01-04) - TAIL LENS - LH</v>
          </cell>
          <cell r="D3518" t="str">
            <v>WISH/01-TLS-LH</v>
          </cell>
          <cell r="E3518" t="str">
            <v>TY43-0202-00</v>
          </cell>
          <cell r="G3518" t="str">
            <v>TOYOTA</v>
          </cell>
          <cell r="H3518" t="str">
            <v xml:space="preserve">ANCHUI TINCAI SILK CO. LTD</v>
          </cell>
          <cell r="I3518" t="str">
            <v>LENS</v>
          </cell>
          <cell r="J3518" t="str">
            <v>LENS</v>
          </cell>
          <cell r="K3518">
            <v>38</v>
          </cell>
          <cell r="L3518">
            <v>855</v>
          </cell>
          <cell r="M3518">
            <v>1200</v>
          </cell>
        </row>
        <row r="3519">
          <cell r="A3519">
            <v>13801</v>
          </cell>
          <cell r="B3519">
            <v>13801</v>
          </cell>
          <cell r="C3519" t="str">
            <v xml:space="preserve">WISH (01-04) - TAIL LENS - RH</v>
          </cell>
          <cell r="D3519" t="str">
            <v>WISH/01-TLS-RH</v>
          </cell>
          <cell r="E3519" t="str">
            <v>TY43-0202-00</v>
          </cell>
          <cell r="G3519" t="str">
            <v>TOYOTA</v>
          </cell>
          <cell r="H3519" t="str">
            <v xml:space="preserve">ANCHUI TINCAI SILK CO. LTD</v>
          </cell>
          <cell r="I3519" t="str">
            <v>LENS</v>
          </cell>
          <cell r="J3519" t="str">
            <v>LENS</v>
          </cell>
          <cell r="K3519">
            <v>38</v>
          </cell>
          <cell r="L3519">
            <v>855</v>
          </cell>
          <cell r="M3519">
            <v>1200</v>
          </cell>
        </row>
        <row r="3520">
          <cell r="A3520">
            <v>12221</v>
          </cell>
          <cell r="B3520">
            <v>12221</v>
          </cell>
          <cell r="C3520" t="str">
            <v xml:space="preserve">WISH (05-08) - HEAD LAMP - LH</v>
          </cell>
          <cell r="D3520" t="str">
            <v>WISH/05-HLA-LH</v>
          </cell>
          <cell r="E3520" t="str">
            <v>TY43-0301</v>
          </cell>
          <cell r="F3520" t="str">
            <v xml:space="preserve">TOYOTA WISH (05-08)</v>
          </cell>
          <cell r="G3520" t="str">
            <v>TOYOTA</v>
          </cell>
          <cell r="H3520" t="str">
            <v xml:space="preserve">ANCHUI TINCAI SILK CO. LTD</v>
          </cell>
          <cell r="I3520" t="str">
            <v xml:space="preserve">HEAD LAMP</v>
          </cell>
          <cell r="J3520" t="str">
            <v xml:space="preserve">HEAD LAMP</v>
          </cell>
          <cell r="K3520">
            <v>200</v>
          </cell>
          <cell r="L3520">
            <v>4500</v>
          </cell>
          <cell r="M3520">
            <v>6980</v>
          </cell>
        </row>
        <row r="3521">
          <cell r="A3521">
            <v>12220</v>
          </cell>
          <cell r="B3521">
            <v>12220</v>
          </cell>
          <cell r="C3521" t="str">
            <v xml:space="preserve">WISH (05-08) - HEAD LAMP - RH</v>
          </cell>
          <cell r="D3521" t="str">
            <v>WISH/05-HLA-RH</v>
          </cell>
          <cell r="E3521" t="str">
            <v>TY43-0301</v>
          </cell>
          <cell r="F3521" t="str">
            <v xml:space="preserve">TOYOTA WISH (05-08)</v>
          </cell>
          <cell r="G3521" t="str">
            <v>TOYOTA</v>
          </cell>
          <cell r="H3521" t="str">
            <v xml:space="preserve">ANCHUI TINCAI SILK CO. LTD</v>
          </cell>
          <cell r="I3521" t="str">
            <v xml:space="preserve">HEAD LAMP</v>
          </cell>
          <cell r="J3521" t="str">
            <v xml:space="preserve">HEAD LAMP</v>
          </cell>
          <cell r="K3521">
            <v>200</v>
          </cell>
          <cell r="L3521">
            <v>4500</v>
          </cell>
          <cell r="M3521">
            <v>6980</v>
          </cell>
        </row>
        <row r="3522">
          <cell r="A3522">
            <v>12587</v>
          </cell>
          <cell r="B3522">
            <v>12587</v>
          </cell>
          <cell r="C3522" t="str">
            <v xml:space="preserve">WISH (05-08) - TAIL LAMP - LH</v>
          </cell>
          <cell r="D3522" t="str">
            <v>WISH/05-TLA-LH</v>
          </cell>
          <cell r="E3522" t="str">
            <v>TY43-0302</v>
          </cell>
          <cell r="G3522" t="str">
            <v>TOYOTA</v>
          </cell>
          <cell r="H3522" t="str">
            <v xml:space="preserve">MAXFIT AUTO</v>
          </cell>
          <cell r="I3522" t="str">
            <v xml:space="preserve">TAIL LAMP</v>
          </cell>
          <cell r="J3522" t="str">
            <v xml:space="preserve">TAIL LAMP</v>
          </cell>
          <cell r="K3522">
            <v>22.56</v>
          </cell>
          <cell r="L3522">
            <v>3526</v>
          </cell>
          <cell r="M3522">
            <v>5470</v>
          </cell>
        </row>
        <row r="3523">
          <cell r="A3523">
            <v>12586</v>
          </cell>
          <cell r="B3523">
            <v>12586</v>
          </cell>
          <cell r="C3523" t="str">
            <v xml:space="preserve">WISH (05-08) - TAIL LAMP - RH</v>
          </cell>
          <cell r="D3523" t="str">
            <v>WISH/05-TLA-RH</v>
          </cell>
          <cell r="E3523" t="str">
            <v>TY43-0302</v>
          </cell>
          <cell r="G3523" t="str">
            <v>TOYOTA</v>
          </cell>
          <cell r="H3523" t="str">
            <v xml:space="preserve">MAXFIT AUTO</v>
          </cell>
          <cell r="I3523" t="str">
            <v xml:space="preserve">TAIL LAMP</v>
          </cell>
          <cell r="J3523" t="str">
            <v xml:space="preserve">TAIL LAMP</v>
          </cell>
          <cell r="K3523">
            <v>22.56</v>
          </cell>
          <cell r="L3523">
            <v>3526</v>
          </cell>
          <cell r="M3523">
            <v>5470</v>
          </cell>
        </row>
        <row r="3524">
          <cell r="A3524">
            <v>13842</v>
          </cell>
          <cell r="B3524">
            <v>13842</v>
          </cell>
          <cell r="C3524" t="str">
            <v xml:space="preserve">WISH (05-08) - TAIL LENS - LH</v>
          </cell>
          <cell r="D3524" t="str">
            <v>WISH/05-TLS-LH</v>
          </cell>
          <cell r="E3524" t="str">
            <v>TY43-0302-00</v>
          </cell>
          <cell r="F3524" t="str">
            <v xml:space="preserve">WISH (05-08)</v>
          </cell>
          <cell r="G3524" t="str">
            <v>TOYOTA</v>
          </cell>
          <cell r="H3524" t="str">
            <v xml:space="preserve">ANCHUI TINCAI SILK CO. LTD</v>
          </cell>
          <cell r="I3524" t="str">
            <v>LENS</v>
          </cell>
          <cell r="J3524" t="str">
            <v xml:space="preserve">TAIL LAMP</v>
          </cell>
          <cell r="K3524">
            <v>38</v>
          </cell>
          <cell r="L3524">
            <v>883.5</v>
          </cell>
          <cell r="M3524">
            <v>1200</v>
          </cell>
        </row>
        <row r="3525">
          <cell r="A3525">
            <v>13841</v>
          </cell>
          <cell r="B3525">
            <v>13841</v>
          </cell>
          <cell r="C3525" t="str">
            <v xml:space="preserve">WISH (05-08) - TAIL LENS - RH</v>
          </cell>
          <cell r="D3525" t="str">
            <v>WISH/05-TLS-RH</v>
          </cell>
          <cell r="E3525" t="str">
            <v>TY43-0302-00</v>
          </cell>
          <cell r="F3525" t="str">
            <v xml:space="preserve">WISH (05-08)</v>
          </cell>
          <cell r="G3525" t="str">
            <v>TOYOTA</v>
          </cell>
          <cell r="H3525" t="str">
            <v xml:space="preserve">ANCHUI TINCAI SILK CO. LTD</v>
          </cell>
          <cell r="I3525" t="str">
            <v>LENS</v>
          </cell>
          <cell r="J3525" t="str">
            <v xml:space="preserve">TAIL LAMP</v>
          </cell>
          <cell r="K3525">
            <v>38</v>
          </cell>
          <cell r="L3525">
            <v>883.5</v>
          </cell>
          <cell r="M3525">
            <v>1200</v>
          </cell>
        </row>
        <row r="3526">
          <cell r="A3526">
            <v>13644</v>
          </cell>
          <cell r="B3526">
            <v>13644</v>
          </cell>
          <cell r="C3526" t="str">
            <v xml:space="preserve">WISH (09-) - FOG LAMP SET</v>
          </cell>
          <cell r="D3526" t="str">
            <v>WISH/09-FLASET</v>
          </cell>
          <cell r="E3526" t="str">
            <v>TY43-0404A</v>
          </cell>
          <cell r="G3526" t="str">
            <v>TOYOTA</v>
          </cell>
          <cell r="H3526" t="str">
            <v xml:space="preserve">ANCHUI TINCAI SILK CO. LTD</v>
          </cell>
          <cell r="I3526" t="str">
            <v xml:space="preserve">FOG LAMP</v>
          </cell>
          <cell r="J3526" t="str">
            <v xml:space="preserve">FOG LAMP</v>
          </cell>
          <cell r="K3526">
            <v>90</v>
          </cell>
          <cell r="L3526">
            <v>2025</v>
          </cell>
          <cell r="M3526">
            <v>3140</v>
          </cell>
        </row>
        <row r="3527">
          <cell r="A3527">
            <v>12371</v>
          </cell>
          <cell r="B3527" t="e">
            <v>#N/A</v>
          </cell>
          <cell r="C3527" t="str">
            <v xml:space="preserve">WISH 5D WAGON (01-07) - LAMINATED FRONT WINDSCREEN - (BROKEN)</v>
          </cell>
          <cell r="D3527" t="str">
            <v xml:space="preserve">WISH-R-CP LFW/X/B</v>
          </cell>
          <cell r="E3527" t="str">
            <v xml:space="preserve">WISH-R-CP LFW/X</v>
          </cell>
          <cell r="F3527" t="str">
            <v xml:space="preserve">WISH 5D WAGON (01-07)V</v>
          </cell>
          <cell r="G3527" t="str">
            <v>TOYOTA</v>
          </cell>
          <cell r="H3527" t="str">
            <v xml:space="preserve">ZHEJIANG DAKE SAFETY GLASS CO.,LTD</v>
          </cell>
          <cell r="I3527" t="str">
            <v>AUTOGLASS</v>
          </cell>
          <cell r="J3527" t="str">
            <v>AUTOGLASS</v>
          </cell>
          <cell r="K3527">
            <v>20.57</v>
          </cell>
          <cell r="L3527">
            <v>3172</v>
          </cell>
          <cell r="M3527">
            <v>4920</v>
          </cell>
        </row>
        <row r="3528">
          <cell r="A3528">
            <v>10081</v>
          </cell>
          <cell r="B3528">
            <v>10081</v>
          </cell>
          <cell r="C3528" t="str">
            <v xml:space="preserve">BUS TRUCK SIDE MIRROR</v>
          </cell>
          <cell r="D3528" t="str">
            <v>B/T-SM</v>
          </cell>
          <cell r="E3528" t="str">
            <v>LL-006</v>
          </cell>
          <cell r="G3528" t="str">
            <v>UNIVERSAL</v>
          </cell>
          <cell r="H3528" t="str">
            <v xml:space="preserve">JIANGSU L.L TRUCK MIRROR CO.,LTD</v>
          </cell>
          <cell r="I3528" t="str">
            <v xml:space="preserve">TRUCK MIRRORS</v>
          </cell>
          <cell r="J3528" t="str">
            <v xml:space="preserve">TRUCK MIRRORS</v>
          </cell>
          <cell r="K3528">
            <v>7.9</v>
          </cell>
          <cell r="L3528">
            <v>201.45</v>
          </cell>
          <cell r="M3528">
            <v>320</v>
          </cell>
        </row>
        <row r="3529">
          <cell r="A3529">
            <v>11305</v>
          </cell>
          <cell r="B3529" t="e">
            <v>#N/A</v>
          </cell>
          <cell r="C3529" t="str">
            <v xml:space="preserve">CHEVRON SET (WHITE/RED)</v>
          </cell>
          <cell r="D3529" t="str">
            <v xml:space="preserve">CHEVRON S-W/R</v>
          </cell>
          <cell r="G3529" t="str">
            <v>UNIVERSAL</v>
          </cell>
          <cell r="H3529" t="str">
            <v xml:space="preserve">KAJAL AUTO SPARES LTD</v>
          </cell>
          <cell r="I3529" t="str">
            <v xml:space="preserve">BODY PARTS</v>
          </cell>
          <cell r="J3529" t="str">
            <v xml:space="preserve">BODY PARTS</v>
          </cell>
          <cell r="K3529">
            <v>0</v>
          </cell>
          <cell r="L3529">
            <v>230</v>
          </cell>
          <cell r="M3529">
            <v>360</v>
          </cell>
        </row>
        <row r="3530">
          <cell r="A3530">
            <v>11834</v>
          </cell>
          <cell r="B3530" t="e">
            <v>#N/A</v>
          </cell>
          <cell r="C3530" t="str">
            <v xml:space="preserve">NUMBER PLATE CHROME - LONG</v>
          </cell>
          <cell r="D3530" t="str">
            <v xml:space="preserve">PLATE- LONG</v>
          </cell>
          <cell r="G3530" t="str">
            <v>UNIVERSAL</v>
          </cell>
          <cell r="H3530" t="str">
            <v xml:space="preserve">KAJAL AUTO SPARES LTD</v>
          </cell>
          <cell r="I3530" t="str">
            <v xml:space="preserve">BODY PARTS</v>
          </cell>
          <cell r="J3530" t="str">
            <v xml:space="preserve">BODY PARTS</v>
          </cell>
          <cell r="K3530">
            <v>0</v>
          </cell>
          <cell r="L3530">
            <v>155</v>
          </cell>
          <cell r="M3530">
            <v>240</v>
          </cell>
        </row>
        <row r="3531">
          <cell r="A3531">
            <v>11835</v>
          </cell>
          <cell r="B3531" t="e">
            <v>#N/A</v>
          </cell>
          <cell r="C3531" t="str">
            <v xml:space="preserve">NUMBER PLATE CHROME - SQUARE</v>
          </cell>
          <cell r="D3531" t="str">
            <v xml:space="preserve">PLATE- SQ</v>
          </cell>
          <cell r="G3531" t="str">
            <v>UNIVERSAL</v>
          </cell>
          <cell r="H3531" t="str">
            <v xml:space="preserve">KAJAL AUTO SPARES LTD</v>
          </cell>
          <cell r="I3531" t="str">
            <v xml:space="preserve">BODY PARTS</v>
          </cell>
          <cell r="J3531" t="str">
            <v xml:space="preserve">BODY PARTS</v>
          </cell>
          <cell r="K3531">
            <v>0</v>
          </cell>
          <cell r="L3531">
            <v>155</v>
          </cell>
          <cell r="M3531">
            <v>240</v>
          </cell>
        </row>
        <row r="3532">
          <cell r="A3532">
            <v>11856</v>
          </cell>
          <cell r="B3532" t="e">
            <v>#N/A</v>
          </cell>
          <cell r="C3532" t="str">
            <v xml:space="preserve">WEATHER STRIP - (ONE SETOF 2)</v>
          </cell>
          <cell r="D3532" t="str">
            <v>WS-SET</v>
          </cell>
          <cell r="G3532" t="str">
            <v>UNIVERSAL</v>
          </cell>
          <cell r="I3532" t="str">
            <v xml:space="preserve">BODY PARTS</v>
          </cell>
          <cell r="J3532" t="str">
            <v xml:space="preserve">BODY PARTS</v>
          </cell>
          <cell r="K3532">
            <v>0</v>
          </cell>
          <cell r="L3532">
            <v>230</v>
          </cell>
          <cell r="M3532">
            <v>360</v>
          </cell>
        </row>
        <row r="3533">
          <cell r="A3533">
            <v>11858</v>
          </cell>
          <cell r="B3533" t="e">
            <v>#N/A</v>
          </cell>
          <cell r="C3533" t="str">
            <v xml:space="preserve">WINDSCREEN WASHER (SET OF 2)</v>
          </cell>
          <cell r="D3533" t="str">
            <v>WW-SET</v>
          </cell>
          <cell r="G3533" t="str">
            <v>UNIVERSAL</v>
          </cell>
          <cell r="I3533" t="str">
            <v xml:space="preserve">BODY PARTS</v>
          </cell>
          <cell r="J3533" t="str">
            <v xml:space="preserve">BODY PARTS</v>
          </cell>
          <cell r="K3533">
            <v>0</v>
          </cell>
          <cell r="L3533">
            <v>150</v>
          </cell>
          <cell r="M3533">
            <v>230</v>
          </cell>
        </row>
        <row r="3534">
          <cell r="A3534">
            <v>12138</v>
          </cell>
          <cell r="B3534" t="e">
            <v>#N/A</v>
          </cell>
          <cell r="C3534" t="str">
            <v xml:space="preserve">WINDSREEN SILICON (BLACK) - 380G</v>
          </cell>
          <cell r="D3534" t="str">
            <v>W/SEALANT</v>
          </cell>
          <cell r="G3534" t="str">
            <v>UNIVERSAL</v>
          </cell>
          <cell r="H3534" t="str">
            <v xml:space="preserve">ZHEJIANG DAKE SAFETY GLASS CO.,LTD</v>
          </cell>
          <cell r="I3534" t="str">
            <v>AUTOGLASS</v>
          </cell>
          <cell r="J3534" t="str">
            <v>AUTOGLASS</v>
          </cell>
          <cell r="K3534">
            <v>2</v>
          </cell>
          <cell r="L3534">
            <v>310.5</v>
          </cell>
          <cell r="M3534">
            <v>400</v>
          </cell>
        </row>
        <row r="3535">
          <cell r="A3535">
            <v>12229</v>
          </cell>
          <cell r="B3535" t="e">
            <v>#N/A</v>
          </cell>
          <cell r="C3535" t="str">
            <v xml:space="preserve">BUS &amp; TRUCK - SIDE MIRROR (BROKEN)</v>
          </cell>
          <cell r="D3535" t="str">
            <v>B/T-SM-B</v>
          </cell>
          <cell r="E3535" t="str">
            <v>LL-006</v>
          </cell>
          <cell r="G3535" t="str">
            <v>UNIVERSAL</v>
          </cell>
          <cell r="H3535" t="str">
            <v xml:space="preserve">JIANGSU L.L TRUCK MIRROR CO.,LTD</v>
          </cell>
          <cell r="I3535" t="str">
            <v xml:space="preserve">TRUCK MIRRORS</v>
          </cell>
          <cell r="J3535" t="str">
            <v xml:space="preserve">TRUCK MIRRORS</v>
          </cell>
          <cell r="K3535">
            <v>1.75</v>
          </cell>
          <cell r="L3535">
            <v>282</v>
          </cell>
          <cell r="M3535">
            <v>440</v>
          </cell>
        </row>
        <row r="3536">
          <cell r="A3536">
            <v>12459</v>
          </cell>
          <cell r="B3536" t="e">
            <v>#N/A</v>
          </cell>
          <cell r="C3536" t="str">
            <v xml:space="preserve">SEAL BEAM  SQUARE - BULB TYPE (6052)</v>
          </cell>
          <cell r="F3536" t="str">
            <v>UNIVERSAL</v>
          </cell>
          <cell r="G3536" t="str">
            <v>UNIVERSAL</v>
          </cell>
          <cell r="H3536" t="str">
            <v xml:space="preserve">KAJAL AUTO SPARES LTD</v>
          </cell>
          <cell r="I3536" t="str">
            <v xml:space="preserve">SEAL BEAM</v>
          </cell>
          <cell r="J3536" t="str">
            <v xml:space="preserve">SEAL BEAM</v>
          </cell>
          <cell r="K3536">
            <v>0</v>
          </cell>
          <cell r="L3536">
            <v>300</v>
          </cell>
          <cell r="M3536">
            <v>470</v>
          </cell>
        </row>
        <row r="3537">
          <cell r="A3537">
            <v>13026</v>
          </cell>
          <cell r="B3537">
            <v>13026</v>
          </cell>
          <cell r="C3537" t="str">
            <v xml:space="preserve">BUS &amp; TRUCK -  MIRROR GLASS</v>
          </cell>
          <cell r="D3537" t="str">
            <v>B/T-SMG</v>
          </cell>
          <cell r="E3537" t="str">
            <v>LL-006-00</v>
          </cell>
          <cell r="G3537" t="str">
            <v>UNIVERSAL</v>
          </cell>
          <cell r="H3537" t="str">
            <v xml:space="preserve">JIANGSU L.L TRUCK MIRROR CO.,LTD</v>
          </cell>
          <cell r="I3537" t="str">
            <v xml:space="preserve">TRUCK MIRRORS</v>
          </cell>
          <cell r="J3537" t="str">
            <v xml:space="preserve">TRUCK MIRRORS</v>
          </cell>
          <cell r="K3537">
            <v>0.39</v>
          </cell>
          <cell r="L3537">
            <v>61</v>
          </cell>
          <cell r="M3537">
            <v>90</v>
          </cell>
        </row>
        <row r="3538">
          <cell r="A3538" t="str">
            <v>EXT001</v>
          </cell>
          <cell r="B3538" t="e">
            <v>#N/A</v>
          </cell>
          <cell r="C3538" t="str">
            <v>.</v>
          </cell>
          <cell r="K3538">
            <v>0.16</v>
          </cell>
          <cell r="L3538">
            <v>25.3</v>
          </cell>
          <cell r="M3538">
            <v>40</v>
          </cell>
        </row>
        <row r="3539">
          <cell r="A3539">
            <v>12528</v>
          </cell>
          <cell r="B3539" t="e">
            <v>#N/A</v>
          </cell>
          <cell r="C3539" t="str">
            <v xml:space="preserve">DAIHATSU TERIOS 2006, TOYOTA RUSH ELECTRICAL SIDE MIRROR RH</v>
          </cell>
          <cell r="D3539" t="str">
            <v>RUSH/06-SME-RH</v>
          </cell>
          <cell r="H3539" t="str">
            <v xml:space="preserve">AMEX AUTO &amp; HARDWARE LTD</v>
          </cell>
          <cell r="I3539" t="str">
            <v xml:space="preserve">SIDE MIRROR</v>
          </cell>
          <cell r="J3539" t="str">
            <v xml:space="preserve">SIDE MIRROR</v>
          </cell>
          <cell r="K3539">
            <v>0</v>
          </cell>
          <cell r="L3539">
            <v>0</v>
          </cell>
          <cell r="M3539">
            <v>7600</v>
          </cell>
        </row>
        <row r="3540">
          <cell r="A3540">
            <v>12998</v>
          </cell>
          <cell r="B3540" t="e">
            <v>#N/A</v>
          </cell>
          <cell r="C3540" t="str">
            <v xml:space="preserve">185/70R13 GOLDEN BRIDGE TYRE</v>
          </cell>
          <cell r="I3540" t="str">
            <v>TYRES</v>
          </cell>
          <cell r="J3540" t="str">
            <v>TYRES</v>
          </cell>
          <cell r="K3540">
            <v>0</v>
          </cell>
          <cell r="L3540">
            <v>3800</v>
          </cell>
          <cell r="M3540">
            <v>5890</v>
          </cell>
        </row>
        <row r="3541">
          <cell r="A3541">
            <v>13847</v>
          </cell>
          <cell r="B3541" t="e">
            <v>#N/A</v>
          </cell>
          <cell r="C3541" t="str">
            <v xml:space="preserve">L200 (87) SIDE MIRROR-LH</v>
          </cell>
          <cell r="D3541" t="str">
            <v xml:space="preserve">L200 SM</v>
          </cell>
          <cell r="I3541" t="str">
            <v xml:space="preserve">L200 SM</v>
          </cell>
          <cell r="K3541">
            <v>0</v>
          </cell>
          <cell r="L3541">
            <v>400</v>
          </cell>
          <cell r="M3541">
            <v>800</v>
          </cell>
        </row>
        <row r="3542">
          <cell r="A3542">
            <v>13772</v>
          </cell>
          <cell r="B3542" t="e">
            <v>#N/A</v>
          </cell>
          <cell r="K3542">
            <v>0</v>
          </cell>
          <cell r="L3542">
            <v>0</v>
          </cell>
          <cell r="M3542">
            <v>0</v>
          </cell>
        </row>
        <row r="3543">
          <cell r="A3543">
            <v>13814</v>
          </cell>
          <cell r="B3543" t="e">
            <v>#N/A</v>
          </cell>
          <cell r="K3543">
            <v>0</v>
          </cell>
          <cell r="L3543">
            <v>0</v>
          </cell>
          <cell r="M3543">
            <v>0</v>
          </cell>
        </row>
        <row r="3544">
          <cell r="A3544">
            <v>13779</v>
          </cell>
          <cell r="B3544" t="e">
            <v>#N/A</v>
          </cell>
          <cell r="K3544">
            <v>0</v>
          </cell>
          <cell r="L3544">
            <v>0</v>
          </cell>
          <cell r="M3544">
            <v>0</v>
          </cell>
        </row>
        <row r="3545">
          <cell r="A3545">
            <v>13848</v>
          </cell>
          <cell r="B3545" t="e">
            <v>#N/A</v>
          </cell>
          <cell r="C3545" t="str">
            <v xml:space="preserve">L200 (87)SIDE MIRROR-RH</v>
          </cell>
          <cell r="D3545" t="str">
            <v xml:space="preserve">L200 SM</v>
          </cell>
          <cell r="I3545" t="str">
            <v xml:space="preserve">L200 SM</v>
          </cell>
          <cell r="K3545">
            <v>0</v>
          </cell>
          <cell r="L3545">
            <v>0</v>
          </cell>
          <cell r="M3545">
            <v>0</v>
          </cell>
        </row>
        <row r="3546">
          <cell r="A3546">
            <v>14230</v>
          </cell>
          <cell r="B3546" t="e">
            <v>#N/A</v>
          </cell>
          <cell r="K3546">
            <v>0</v>
          </cell>
          <cell r="L3546">
            <v>0</v>
          </cell>
          <cell r="M3546">
            <v>0</v>
          </cell>
        </row>
        <row r="3547">
          <cell r="A3547">
            <v>14224</v>
          </cell>
          <cell r="B3547" t="e">
            <v>#N/A</v>
          </cell>
          <cell r="K3547">
            <v>0</v>
          </cell>
          <cell r="L3547">
            <v>0</v>
          </cell>
          <cell r="M3547">
            <v>0</v>
          </cell>
        </row>
        <row r="3548">
          <cell r="A3548">
            <v>14059</v>
          </cell>
          <cell r="B3548" t="e">
            <v>#N/A</v>
          </cell>
          <cell r="C3548" t="str">
            <v xml:space="preserve">TIIDA (08-) - TAIL LAMP HATCHBACK (215-19M1-U) - LH</v>
          </cell>
          <cell r="D3548" t="str">
            <v>TIIDA/08-TLA-LH</v>
          </cell>
          <cell r="E3548" t="str">
            <v>NS13-0302</v>
          </cell>
          <cell r="F3548" t="str">
            <v xml:space="preserve">TIIDA (08-) HATCHBACK</v>
          </cell>
          <cell r="I3548" t="str">
            <v xml:space="preserve">TAIL LAMP</v>
          </cell>
          <cell r="K3548">
            <v>0</v>
          </cell>
          <cell r="L3548">
            <v>5000</v>
          </cell>
          <cell r="M3548">
            <v>6000</v>
          </cell>
        </row>
        <row r="3549">
          <cell r="A3549" t="str">
            <v>14117</v>
          </cell>
          <cell r="B3549" t="e">
            <v>#N/A</v>
          </cell>
          <cell r="C3549" t="str">
            <v xml:space="preserve">PROBOX SU</v>
          </cell>
          <cell r="K3549" t="str">
            <v>0</v>
          </cell>
          <cell r="L3549" t="str">
            <v>0</v>
          </cell>
          <cell r="M3549" t="str">
            <v>0</v>
          </cell>
        </row>
        <row r="3550">
          <cell r="A3550" t="str">
            <v>14118</v>
          </cell>
          <cell r="B3550" t="e">
            <v>#N/A</v>
          </cell>
          <cell r="C3550" t="str">
            <v xml:space="preserve">PROBOX SU</v>
          </cell>
          <cell r="K3550" t="str">
            <v>0</v>
          </cell>
          <cell r="L3550" t="str">
            <v>0</v>
          </cell>
          <cell r="M3550" t="str">
            <v>0</v>
          </cell>
        </row>
        <row r="3551">
          <cell r="A3551" t="str">
            <v>14119</v>
          </cell>
          <cell r="B3551" t="e">
            <v>#N/A</v>
          </cell>
          <cell r="C3551" t="str">
            <v>PASSO</v>
          </cell>
          <cell r="K3551" t="str">
            <v>0</v>
          </cell>
          <cell r="L3551" t="str">
            <v>0</v>
          </cell>
          <cell r="M3551" t="str">
            <v>0</v>
          </cell>
        </row>
        <row r="3552">
          <cell r="A3552" t="str">
            <v>14120</v>
          </cell>
          <cell r="B3552" t="e">
            <v>#N/A</v>
          </cell>
          <cell r="C3552" t="str">
            <v xml:space="preserve">PREMIO GRILL</v>
          </cell>
          <cell r="K3552" t="str">
            <v>0</v>
          </cell>
          <cell r="L3552" t="str">
            <v>0</v>
          </cell>
          <cell r="M3552" t="str">
            <v>0</v>
          </cell>
        </row>
        <row r="3553">
          <cell r="A3553" t="str">
            <v>14121</v>
          </cell>
          <cell r="B3553" t="e">
            <v>#N/A</v>
          </cell>
          <cell r="C3553" t="str">
            <v xml:space="preserve">TOYOTA ALLION (10-) - HEAD LAMP  (20-451) - LH</v>
          </cell>
          <cell r="K3553" t="str">
            <v>0</v>
          </cell>
          <cell r="L3553" t="str">
            <v>0</v>
          </cell>
          <cell r="M3553" t="str">
            <v>0</v>
          </cell>
        </row>
        <row r="3554">
          <cell r="A3554">
            <v>14122</v>
          </cell>
          <cell r="B3554" t="e">
            <v>#N/A</v>
          </cell>
          <cell r="C3554" t="str">
            <v xml:space="preserve">TOYOTA ALLION (10-) - HEAD LAMP  (20-451) - RH</v>
          </cell>
          <cell r="K3554" t="str">
            <v>0</v>
          </cell>
          <cell r="L3554" t="str">
            <v>0</v>
          </cell>
          <cell r="M3554" t="str">
            <v>0</v>
          </cell>
        </row>
        <row r="3555">
          <cell r="A3555" t="str">
            <v>14123</v>
          </cell>
          <cell r="B3555" t="e">
            <v>#N/A</v>
          </cell>
          <cell r="K3555" t="str">
            <v>0</v>
          </cell>
          <cell r="L3555" t="str">
            <v>0</v>
          </cell>
          <cell r="M3555" t="str">
            <v>0</v>
          </cell>
        </row>
        <row r="3556">
          <cell r="A3556" t="str">
            <v>14124</v>
          </cell>
          <cell r="B3556" t="e">
            <v>#N/A</v>
          </cell>
          <cell r="K3556" t="str">
            <v>0</v>
          </cell>
          <cell r="L3556" t="str">
            <v>0</v>
          </cell>
          <cell r="M3556" t="str">
            <v>0</v>
          </cell>
        </row>
        <row r="3557">
          <cell r="A3557" t="str">
            <v>14125</v>
          </cell>
          <cell r="B3557" t="e">
            <v>#N/A</v>
          </cell>
          <cell r="K3557" t="str">
            <v>0</v>
          </cell>
          <cell r="L3557" t="str">
            <v>0</v>
          </cell>
          <cell r="M3557" t="str">
            <v>0</v>
          </cell>
        </row>
        <row r="3558">
          <cell r="A3558" t="str">
            <v>14126</v>
          </cell>
          <cell r="B3558" t="e">
            <v>#N/A</v>
          </cell>
          <cell r="K3558" t="str">
            <v>0</v>
          </cell>
          <cell r="L3558" t="str">
            <v>0</v>
          </cell>
          <cell r="M3558" t="str">
            <v>0</v>
          </cell>
        </row>
        <row r="3559">
          <cell r="A3559" t="str">
            <v>14127</v>
          </cell>
          <cell r="B3559" t="e">
            <v>#N/A</v>
          </cell>
          <cell r="K3559" t="str">
            <v>0</v>
          </cell>
          <cell r="L3559" t="str">
            <v>0</v>
          </cell>
          <cell r="M3559" t="str">
            <v>0</v>
          </cell>
        </row>
        <row r="3560">
          <cell r="A3560" t="str">
            <v>14128</v>
          </cell>
          <cell r="B3560" t="e">
            <v>#N/A</v>
          </cell>
          <cell r="K3560" t="str">
            <v>0</v>
          </cell>
          <cell r="L3560" t="str">
            <v>0</v>
          </cell>
          <cell r="M3560" t="str">
            <v>0</v>
          </cell>
        </row>
        <row r="3561">
          <cell r="A3561" t="str">
            <v>14129</v>
          </cell>
          <cell r="B3561" t="e">
            <v>#N/A</v>
          </cell>
          <cell r="K3561" t="str">
            <v>0</v>
          </cell>
          <cell r="L3561" t="str">
            <v>0</v>
          </cell>
          <cell r="M3561" t="str">
            <v>0</v>
          </cell>
        </row>
        <row r="3562">
          <cell r="A3562" t="str">
            <v>14130</v>
          </cell>
          <cell r="B3562" t="e">
            <v>#N/A</v>
          </cell>
          <cell r="K3562" t="str">
            <v>0</v>
          </cell>
          <cell r="L3562" t="str">
            <v>0</v>
          </cell>
          <cell r="M3562" t="str">
            <v>0</v>
          </cell>
        </row>
        <row r="3563">
          <cell r="A3563" t="str">
            <v>14131</v>
          </cell>
          <cell r="B3563" t="e">
            <v>#N/A</v>
          </cell>
          <cell r="K3563" t="str">
            <v>0</v>
          </cell>
          <cell r="L3563" t="str">
            <v>0</v>
          </cell>
          <cell r="M3563" t="str">
            <v>0</v>
          </cell>
        </row>
        <row r="3564">
          <cell r="A3564" t="str">
            <v>14132</v>
          </cell>
          <cell r="B3564" t="e">
            <v>#N/A</v>
          </cell>
          <cell r="K3564" t="str">
            <v>0</v>
          </cell>
          <cell r="L3564" t="str">
            <v>0</v>
          </cell>
          <cell r="M3564" t="str">
            <v>0</v>
          </cell>
        </row>
        <row r="3565">
          <cell r="A3565" t="str">
            <v>14133</v>
          </cell>
          <cell r="B3565" t="e">
            <v>#N/A</v>
          </cell>
          <cell r="K3565" t="str">
            <v>0</v>
          </cell>
          <cell r="L3565" t="str">
            <v>0</v>
          </cell>
          <cell r="M3565" t="str">
            <v>0</v>
          </cell>
        </row>
        <row r="3566">
          <cell r="A3566" t="str">
            <v>14134</v>
          </cell>
          <cell r="B3566" t="e">
            <v>#N/A</v>
          </cell>
          <cell r="K3566" t="str">
            <v>0</v>
          </cell>
          <cell r="L3566" t="str">
            <v>0</v>
          </cell>
          <cell r="M3566" t="str">
            <v>0</v>
          </cell>
        </row>
        <row r="3567">
          <cell r="A3567" t="str">
            <v>14135</v>
          </cell>
          <cell r="B3567" t="e">
            <v>#N/A</v>
          </cell>
          <cell r="K3567" t="str">
            <v>0</v>
          </cell>
          <cell r="L3567" t="str">
            <v>0</v>
          </cell>
          <cell r="M3567" t="str">
            <v>0</v>
          </cell>
        </row>
        <row r="3568">
          <cell r="A3568" t="str">
            <v>14136</v>
          </cell>
          <cell r="B3568" t="e">
            <v>#N/A</v>
          </cell>
          <cell r="K3568" t="str">
            <v>0</v>
          </cell>
          <cell r="L3568" t="str">
            <v>0</v>
          </cell>
          <cell r="M3568" t="str">
            <v>0</v>
          </cell>
        </row>
        <row r="3569">
          <cell r="A3569" t="str">
            <v>14137</v>
          </cell>
          <cell r="B3569" t="e">
            <v>#N/A</v>
          </cell>
          <cell r="K3569" t="str">
            <v>0</v>
          </cell>
          <cell r="L3569" t="str">
            <v>0</v>
          </cell>
          <cell r="M3569" t="str">
            <v>0</v>
          </cell>
        </row>
        <row r="3570">
          <cell r="A3570" t="str">
            <v>14138</v>
          </cell>
          <cell r="B3570" t="e">
            <v>#N/A</v>
          </cell>
          <cell r="K3570" t="str">
            <v>0</v>
          </cell>
          <cell r="L3570" t="str">
            <v>0</v>
          </cell>
          <cell r="M3570" t="str">
            <v>0</v>
          </cell>
        </row>
        <row r="3571">
          <cell r="A3571" t="str">
            <v>14139</v>
          </cell>
          <cell r="B3571" t="e">
            <v>#N/A</v>
          </cell>
          <cell r="K3571" t="str">
            <v>0</v>
          </cell>
          <cell r="L3571" t="str">
            <v>0</v>
          </cell>
          <cell r="M3571" t="str">
            <v>0</v>
          </cell>
        </row>
        <row r="3572">
          <cell r="A3572" t="str">
            <v>14140</v>
          </cell>
          <cell r="B3572" t="e">
            <v>#N/A</v>
          </cell>
          <cell r="K3572" t="str">
            <v>0</v>
          </cell>
          <cell r="L3572" t="str">
            <v>0</v>
          </cell>
          <cell r="M3572" t="str">
            <v>0</v>
          </cell>
        </row>
        <row r="3573">
          <cell r="A3573" t="str">
            <v>14141</v>
          </cell>
          <cell r="B3573" t="e">
            <v>#N/A</v>
          </cell>
          <cell r="K3573" t="str">
            <v>0</v>
          </cell>
          <cell r="L3573" t="str">
            <v>0</v>
          </cell>
          <cell r="M3573" t="str">
            <v>0</v>
          </cell>
        </row>
        <row r="3574">
          <cell r="A3574" t="str">
            <v>14142</v>
          </cell>
          <cell r="B3574" t="e">
            <v>#N/A</v>
          </cell>
          <cell r="K3574" t="str">
            <v>0</v>
          </cell>
          <cell r="L3574" t="str">
            <v>0</v>
          </cell>
          <cell r="M3574" t="str">
            <v>0</v>
          </cell>
        </row>
        <row r="3575">
          <cell r="A3575" t="str">
            <v>14143</v>
          </cell>
          <cell r="B3575" t="e">
            <v>#N/A</v>
          </cell>
          <cell r="K3575" t="str">
            <v>0</v>
          </cell>
          <cell r="L3575" t="str">
            <v>0</v>
          </cell>
          <cell r="M3575" t="str">
            <v>0</v>
          </cell>
        </row>
        <row r="3576">
          <cell r="A3576" t="str">
            <v>14144</v>
          </cell>
          <cell r="B3576" t="e">
            <v>#N/A</v>
          </cell>
          <cell r="K3576" t="str">
            <v>0</v>
          </cell>
          <cell r="L3576" t="str">
            <v>0</v>
          </cell>
          <cell r="M3576" t="str">
            <v>0</v>
          </cell>
        </row>
        <row r="3577">
          <cell r="A3577" t="str">
            <v>14145</v>
          </cell>
          <cell r="B3577" t="e">
            <v>#N/A</v>
          </cell>
          <cell r="K3577" t="str">
            <v>0</v>
          </cell>
          <cell r="L3577" t="str">
            <v>0</v>
          </cell>
          <cell r="M3577" t="str">
            <v>0</v>
          </cell>
        </row>
        <row r="3578">
          <cell r="A3578" t="str">
            <v>14146</v>
          </cell>
          <cell r="B3578" t="e">
            <v>#N/A</v>
          </cell>
          <cell r="K3578" t="str">
            <v>0</v>
          </cell>
          <cell r="L3578" t="str">
            <v>0</v>
          </cell>
          <cell r="M3578" t="str">
            <v>0</v>
          </cell>
        </row>
        <row r="3579">
          <cell r="A3579" t="str">
            <v>14147</v>
          </cell>
          <cell r="B3579" t="e">
            <v>#N/A</v>
          </cell>
          <cell r="K3579" t="str">
            <v>0</v>
          </cell>
          <cell r="L3579" t="str">
            <v>0</v>
          </cell>
          <cell r="M3579" t="str">
            <v>0</v>
          </cell>
        </row>
        <row r="3580">
          <cell r="A3580" t="str">
            <v>14148</v>
          </cell>
          <cell r="B3580" t="e">
            <v>#N/A</v>
          </cell>
          <cell r="K3580" t="str">
            <v>0</v>
          </cell>
          <cell r="L3580" t="str">
            <v>0</v>
          </cell>
          <cell r="M3580" t="str">
            <v>0</v>
          </cell>
        </row>
        <row r="3581">
          <cell r="A3581" t="str">
            <v>14149</v>
          </cell>
          <cell r="B3581" t="e">
            <v>#N/A</v>
          </cell>
          <cell r="K3581" t="str">
            <v>0</v>
          </cell>
          <cell r="L3581" t="str">
            <v>0</v>
          </cell>
          <cell r="M3581" t="str">
            <v>0</v>
          </cell>
        </row>
        <row r="3582">
          <cell r="A3582" t="str">
            <v>14150</v>
          </cell>
          <cell r="B3582" t="e">
            <v>#N/A</v>
          </cell>
          <cell r="K3582" t="str">
            <v>0</v>
          </cell>
          <cell r="L3582" t="str">
            <v>0</v>
          </cell>
          <cell r="M3582" t="str">
            <v>0</v>
          </cell>
        </row>
        <row r="3583">
          <cell r="A3583" t="str">
            <v>14151</v>
          </cell>
          <cell r="B3583" t="e">
            <v>#N/A</v>
          </cell>
          <cell r="K3583" t="str">
            <v>0</v>
          </cell>
          <cell r="L3583" t="str">
            <v>0</v>
          </cell>
          <cell r="M3583" t="str">
            <v>0</v>
          </cell>
        </row>
        <row r="3584">
          <cell r="A3584" t="str">
            <v>14152</v>
          </cell>
          <cell r="B3584" t="e">
            <v>#N/A</v>
          </cell>
          <cell r="K3584" t="str">
            <v>0</v>
          </cell>
          <cell r="L3584" t="str">
            <v>0</v>
          </cell>
          <cell r="M3584" t="str">
            <v>0</v>
          </cell>
        </row>
        <row r="3585">
          <cell r="A3585" t="str">
            <v>14153</v>
          </cell>
          <cell r="B3585" t="e">
            <v>#N/A</v>
          </cell>
          <cell r="K3585" t="str">
            <v>0</v>
          </cell>
          <cell r="L3585" t="str">
            <v>0</v>
          </cell>
          <cell r="M3585" t="str">
            <v>0</v>
          </cell>
        </row>
        <row r="3586">
          <cell r="A3586" t="str">
            <v>14154</v>
          </cell>
          <cell r="B3586" t="e">
            <v>#N/A</v>
          </cell>
          <cell r="K3586" t="str">
            <v>0</v>
          </cell>
          <cell r="L3586" t="str">
            <v>0</v>
          </cell>
          <cell r="M3586" t="str">
            <v>0</v>
          </cell>
        </row>
        <row r="3587">
          <cell r="A3587" t="str">
            <v>14155</v>
          </cell>
          <cell r="B3587" t="e">
            <v>#N/A</v>
          </cell>
          <cell r="K3587" t="str">
            <v>0</v>
          </cell>
          <cell r="L3587" t="str">
            <v>0</v>
          </cell>
          <cell r="M3587" t="str">
            <v>0</v>
          </cell>
        </row>
        <row r="3588">
          <cell r="A3588" t="str">
            <v>14156</v>
          </cell>
          <cell r="B3588" t="e">
            <v>#N/A</v>
          </cell>
          <cell r="K3588" t="str">
            <v>0</v>
          </cell>
          <cell r="L3588" t="str">
            <v>0</v>
          </cell>
          <cell r="M3588" t="str">
            <v>0</v>
          </cell>
        </row>
        <row r="3589">
          <cell r="A3589" t="str">
            <v>14157</v>
          </cell>
          <cell r="B3589" t="e">
            <v>#N/A</v>
          </cell>
          <cell r="K3589" t="str">
            <v>0</v>
          </cell>
          <cell r="L3589" t="str">
            <v>0</v>
          </cell>
          <cell r="M3589" t="str">
            <v>0</v>
          </cell>
        </row>
        <row r="3590">
          <cell r="A3590" t="str">
            <v>14158</v>
          </cell>
          <cell r="B3590" t="e">
            <v>#N/A</v>
          </cell>
          <cell r="K3590" t="str">
            <v>0</v>
          </cell>
          <cell r="L3590" t="str">
            <v>0</v>
          </cell>
          <cell r="M3590" t="str">
            <v>0</v>
          </cell>
        </row>
        <row r="3591">
          <cell r="A3591" t="str">
            <v>14159</v>
          </cell>
          <cell r="B3591" t="e">
            <v>#N/A</v>
          </cell>
          <cell r="K3591" t="str">
            <v>0</v>
          </cell>
          <cell r="L3591" t="str">
            <v>0</v>
          </cell>
          <cell r="M3591" t="str">
            <v>0</v>
          </cell>
        </row>
        <row r="3592">
          <cell r="A3592" t="str">
            <v>14160</v>
          </cell>
          <cell r="B3592" t="e">
            <v>#N/A</v>
          </cell>
          <cell r="K3592" t="str">
            <v>0</v>
          </cell>
          <cell r="L3592" t="str">
            <v>0</v>
          </cell>
          <cell r="M3592" t="str">
            <v>0</v>
          </cell>
        </row>
        <row r="3593">
          <cell r="A3593" t="str">
            <v>14161</v>
          </cell>
          <cell r="B3593" t="e">
            <v>#N/A</v>
          </cell>
          <cell r="K3593" t="str">
            <v>0</v>
          </cell>
          <cell r="L3593" t="str">
            <v>0</v>
          </cell>
          <cell r="M3593" t="str">
            <v>0</v>
          </cell>
        </row>
        <row r="3594">
          <cell r="A3594" t="str">
            <v>14162</v>
          </cell>
          <cell r="B3594" t="e">
            <v>#N/A</v>
          </cell>
          <cell r="K3594" t="str">
            <v>0</v>
          </cell>
          <cell r="L3594" t="str">
            <v>0</v>
          </cell>
          <cell r="M3594" t="str">
            <v>0</v>
          </cell>
        </row>
        <row r="3595">
          <cell r="A3595" t="str">
            <v>14163</v>
          </cell>
          <cell r="B3595" t="e">
            <v>#N/A</v>
          </cell>
          <cell r="K3595" t="str">
            <v>0</v>
          </cell>
          <cell r="L3595" t="str">
            <v>0</v>
          </cell>
          <cell r="M3595" t="str">
            <v>0</v>
          </cell>
        </row>
        <row r="3596">
          <cell r="A3596" t="str">
            <v>14164</v>
          </cell>
          <cell r="B3596" t="e">
            <v>#N/A</v>
          </cell>
          <cell r="K3596" t="str">
            <v>0</v>
          </cell>
          <cell r="L3596" t="str">
            <v>0</v>
          </cell>
          <cell r="M3596" t="str">
            <v>0</v>
          </cell>
        </row>
        <row r="3597">
          <cell r="A3597" t="str">
            <v>14165</v>
          </cell>
          <cell r="B3597" t="e">
            <v>#N/A</v>
          </cell>
          <cell r="K3597" t="str">
            <v>0</v>
          </cell>
          <cell r="L3597" t="str">
            <v>0</v>
          </cell>
          <cell r="M3597" t="str">
            <v>0</v>
          </cell>
        </row>
        <row r="3598">
          <cell r="A3598" t="str">
            <v>14166</v>
          </cell>
          <cell r="B3598" t="e">
            <v>#N/A</v>
          </cell>
          <cell r="K3598" t="str">
            <v>0</v>
          </cell>
          <cell r="L3598" t="str">
            <v>0</v>
          </cell>
          <cell r="M3598" t="str">
            <v>0</v>
          </cell>
        </row>
        <row r="3599">
          <cell r="A3599" t="str">
            <v>14167</v>
          </cell>
          <cell r="B3599" t="e">
            <v>#N/A</v>
          </cell>
          <cell r="K3599" t="str">
            <v>0</v>
          </cell>
          <cell r="L3599" t="str">
            <v>0</v>
          </cell>
          <cell r="M3599" t="str">
            <v>0</v>
          </cell>
        </row>
        <row r="3600">
          <cell r="A3600" t="str">
            <v>14168</v>
          </cell>
          <cell r="B3600" t="e">
            <v>#N/A</v>
          </cell>
          <cell r="K3600" t="str">
            <v>0</v>
          </cell>
          <cell r="L3600" t="str">
            <v>0</v>
          </cell>
          <cell r="M3600" t="str">
            <v>0</v>
          </cell>
        </row>
        <row r="3601">
          <cell r="A3601" t="str">
            <v>14169</v>
          </cell>
          <cell r="B3601" t="e">
            <v>#N/A</v>
          </cell>
          <cell r="K3601" t="str">
            <v>0</v>
          </cell>
          <cell r="L3601" t="str">
            <v>0</v>
          </cell>
          <cell r="M3601" t="str">
            <v>0</v>
          </cell>
        </row>
        <row r="3602">
          <cell r="A3602" t="str">
            <v>14170</v>
          </cell>
          <cell r="B3602" t="e">
            <v>#N/A</v>
          </cell>
          <cell r="K3602" t="str">
            <v>0</v>
          </cell>
          <cell r="L3602" t="str">
            <v>0</v>
          </cell>
          <cell r="M3602" t="str">
            <v>0</v>
          </cell>
        </row>
        <row r="3603">
          <cell r="A3603" t="str">
            <v>14171</v>
          </cell>
          <cell r="B3603" t="e">
            <v>#N/A</v>
          </cell>
          <cell r="K3603" t="str">
            <v>0</v>
          </cell>
          <cell r="L3603" t="str">
            <v>0</v>
          </cell>
          <cell r="M3603" t="str">
            <v>0</v>
          </cell>
        </row>
        <row r="3604">
          <cell r="A3604" t="str">
            <v>14172</v>
          </cell>
          <cell r="B3604" t="e">
            <v>#N/A</v>
          </cell>
          <cell r="K3604" t="str">
            <v>0</v>
          </cell>
          <cell r="L3604" t="str">
            <v>0</v>
          </cell>
          <cell r="M3604" t="str">
            <v>0</v>
          </cell>
        </row>
        <row r="3605">
          <cell r="A3605" t="str">
            <v>14173</v>
          </cell>
          <cell r="B3605" t="e">
            <v>#N/A</v>
          </cell>
          <cell r="K3605" t="str">
            <v>0</v>
          </cell>
          <cell r="L3605" t="str">
            <v>0</v>
          </cell>
          <cell r="M3605" t="str">
            <v>0</v>
          </cell>
        </row>
        <row r="3606">
          <cell r="A3606" t="str">
            <v>14174</v>
          </cell>
          <cell r="B3606" t="e">
            <v>#N/A</v>
          </cell>
          <cell r="K3606" t="str">
            <v>0</v>
          </cell>
          <cell r="L3606" t="str">
            <v>0</v>
          </cell>
          <cell r="M3606" t="str">
            <v>0</v>
          </cell>
        </row>
        <row r="3607">
          <cell r="A3607" t="str">
            <v>14175</v>
          </cell>
          <cell r="B3607" t="e">
            <v>#N/A</v>
          </cell>
          <cell r="K3607" t="str">
            <v>0</v>
          </cell>
          <cell r="L3607" t="str">
            <v>0</v>
          </cell>
          <cell r="M3607" t="str">
            <v>0</v>
          </cell>
        </row>
        <row r="3608">
          <cell r="A3608" t="str">
            <v>14176</v>
          </cell>
          <cell r="B3608" t="e">
            <v>#N/A</v>
          </cell>
          <cell r="K3608" t="str">
            <v>0</v>
          </cell>
          <cell r="L3608" t="str">
            <v>0</v>
          </cell>
          <cell r="M3608" t="str">
            <v>0</v>
          </cell>
        </row>
        <row r="3609">
          <cell r="A3609" t="str">
            <v>14177</v>
          </cell>
          <cell r="B3609" t="e">
            <v>#N/A</v>
          </cell>
          <cell r="K3609" t="str">
            <v>0</v>
          </cell>
          <cell r="L3609" t="str">
            <v>0</v>
          </cell>
          <cell r="M3609" t="str">
            <v>0</v>
          </cell>
        </row>
        <row r="3610">
          <cell r="A3610" t="str">
            <v>14178</v>
          </cell>
          <cell r="B3610" t="e">
            <v>#N/A</v>
          </cell>
          <cell r="K3610" t="str">
            <v>0</v>
          </cell>
          <cell r="L3610" t="str">
            <v>0</v>
          </cell>
          <cell r="M3610" t="str">
            <v>0</v>
          </cell>
        </row>
        <row r="3611">
          <cell r="A3611" t="str">
            <v>14179</v>
          </cell>
          <cell r="B3611" t="e">
            <v>#N/A</v>
          </cell>
          <cell r="K3611" t="str">
            <v>0</v>
          </cell>
          <cell r="L3611" t="str">
            <v>0</v>
          </cell>
          <cell r="M3611" t="str">
            <v>0</v>
          </cell>
        </row>
        <row r="3612">
          <cell r="A3612" t="str">
            <v>14180</v>
          </cell>
          <cell r="B3612" t="e">
            <v>#N/A</v>
          </cell>
          <cell r="K3612" t="str">
            <v>0</v>
          </cell>
          <cell r="L3612" t="str">
            <v>0</v>
          </cell>
          <cell r="M3612" t="str">
            <v>0</v>
          </cell>
        </row>
        <row r="3613">
          <cell r="A3613" t="str">
            <v>14181</v>
          </cell>
          <cell r="B3613" t="e">
            <v>#N/A</v>
          </cell>
          <cell r="K3613" t="str">
            <v>0</v>
          </cell>
          <cell r="L3613" t="str">
            <v>0</v>
          </cell>
          <cell r="M3613" t="str">
            <v>0</v>
          </cell>
        </row>
        <row r="3614">
          <cell r="A3614" t="str">
            <v>14182</v>
          </cell>
          <cell r="B3614" t="e">
            <v>#N/A</v>
          </cell>
          <cell r="K3614" t="str">
            <v>0</v>
          </cell>
          <cell r="L3614" t="str">
            <v>0</v>
          </cell>
          <cell r="M3614" t="str">
            <v>0</v>
          </cell>
        </row>
        <row r="3615">
          <cell r="A3615" t="str">
            <v>14183</v>
          </cell>
          <cell r="B3615" t="e">
            <v>#N/A</v>
          </cell>
          <cell r="K3615" t="str">
            <v>0</v>
          </cell>
          <cell r="L3615" t="str">
            <v>0</v>
          </cell>
          <cell r="M3615" t="str">
            <v>0</v>
          </cell>
        </row>
        <row r="3616">
          <cell r="A3616" t="str">
            <v>14184</v>
          </cell>
          <cell r="B3616" t="e">
            <v>#N/A</v>
          </cell>
          <cell r="K3616" t="str">
            <v>0</v>
          </cell>
          <cell r="L3616" t="str">
            <v>0</v>
          </cell>
          <cell r="M3616" t="str">
            <v>0</v>
          </cell>
        </row>
        <row r="3617">
          <cell r="A3617" t="str">
            <v>14185</v>
          </cell>
          <cell r="B3617" t="e">
            <v>#N/A</v>
          </cell>
          <cell r="K3617" t="str">
            <v>0</v>
          </cell>
          <cell r="L3617" t="str">
            <v>0</v>
          </cell>
          <cell r="M3617" t="str">
            <v>0</v>
          </cell>
        </row>
        <row r="3618">
          <cell r="A3618" t="str">
            <v>14186</v>
          </cell>
          <cell r="B3618" t="e">
            <v>#N/A</v>
          </cell>
          <cell r="K3618" t="str">
            <v>0</v>
          </cell>
          <cell r="L3618" t="str">
            <v>0</v>
          </cell>
          <cell r="M3618" t="str">
            <v>0</v>
          </cell>
        </row>
        <row r="3619">
          <cell r="A3619" t="str">
            <v>14187</v>
          </cell>
          <cell r="B3619" t="e">
            <v>#N/A</v>
          </cell>
          <cell r="K3619" t="str">
            <v>0</v>
          </cell>
          <cell r="L3619" t="str">
            <v>0</v>
          </cell>
          <cell r="M3619" t="str">
            <v>0</v>
          </cell>
        </row>
        <row r="3620">
          <cell r="A3620" t="str">
            <v>14188</v>
          </cell>
          <cell r="B3620" t="e">
            <v>#N/A</v>
          </cell>
          <cell r="K3620" t="str">
            <v>0</v>
          </cell>
          <cell r="L3620" t="str">
            <v>0</v>
          </cell>
          <cell r="M3620" t="str">
            <v>0</v>
          </cell>
        </row>
        <row r="3621">
          <cell r="A3621" t="str">
            <v>14189</v>
          </cell>
          <cell r="B3621" t="e">
            <v>#N/A</v>
          </cell>
          <cell r="K3621" t="str">
            <v>0</v>
          </cell>
          <cell r="L3621" t="str">
            <v>0</v>
          </cell>
          <cell r="M3621" t="str">
            <v>0</v>
          </cell>
        </row>
        <row r="3622">
          <cell r="A3622" t="str">
            <v>14190</v>
          </cell>
          <cell r="B3622" t="e">
            <v>#N/A</v>
          </cell>
          <cell r="K3622" t="str">
            <v>0</v>
          </cell>
          <cell r="L3622" t="str">
            <v>0</v>
          </cell>
          <cell r="M3622" t="str">
            <v>0</v>
          </cell>
        </row>
        <row r="3623">
          <cell r="A3623" t="str">
            <v>14191</v>
          </cell>
          <cell r="B3623" t="e">
            <v>#N/A</v>
          </cell>
          <cell r="K3623" t="str">
            <v>0</v>
          </cell>
          <cell r="L3623" t="str">
            <v>0</v>
          </cell>
          <cell r="M3623" t="str">
            <v>0</v>
          </cell>
        </row>
        <row r="3624">
          <cell r="A3624" t="str">
            <v>14192</v>
          </cell>
          <cell r="B3624" t="e">
            <v>#N/A</v>
          </cell>
          <cell r="K3624" t="str">
            <v>0</v>
          </cell>
          <cell r="L3624" t="str">
            <v>0</v>
          </cell>
          <cell r="M3624" t="str">
            <v>0</v>
          </cell>
        </row>
        <row r="3625">
          <cell r="A3625" t="str">
            <v>14193</v>
          </cell>
          <cell r="B3625" t="e">
            <v>#N/A</v>
          </cell>
          <cell r="K3625" t="str">
            <v>0</v>
          </cell>
          <cell r="L3625" t="str">
            <v>0</v>
          </cell>
          <cell r="M3625" t="str">
            <v>0</v>
          </cell>
        </row>
        <row r="3626">
          <cell r="A3626" t="str">
            <v>14194</v>
          </cell>
          <cell r="B3626" t="e">
            <v>#N/A</v>
          </cell>
          <cell r="K3626" t="str">
            <v>0</v>
          </cell>
          <cell r="L3626" t="str">
            <v>0</v>
          </cell>
          <cell r="M3626" t="str">
            <v>0</v>
          </cell>
        </row>
        <row r="3627">
          <cell r="A3627" t="str">
            <v>14195</v>
          </cell>
          <cell r="B3627" t="e">
            <v>#N/A</v>
          </cell>
          <cell r="K3627" t="str">
            <v>0</v>
          </cell>
          <cell r="L3627" t="str">
            <v>0</v>
          </cell>
          <cell r="M3627" t="str">
            <v>0</v>
          </cell>
        </row>
        <row r="3628">
          <cell r="A3628" t="str">
            <v>14196</v>
          </cell>
          <cell r="B3628" t="e">
            <v>#N/A</v>
          </cell>
          <cell r="K3628" t="str">
            <v>0</v>
          </cell>
          <cell r="L3628" t="str">
            <v>0</v>
          </cell>
          <cell r="M3628" t="str">
            <v>0</v>
          </cell>
        </row>
        <row r="3629">
          <cell r="A3629" t="str">
            <v>14197</v>
          </cell>
          <cell r="B3629" t="e">
            <v>#N/A</v>
          </cell>
          <cell r="K3629" t="str">
            <v>0</v>
          </cell>
          <cell r="L3629" t="str">
            <v>0</v>
          </cell>
          <cell r="M3629" t="str">
            <v>0</v>
          </cell>
        </row>
        <row r="3630">
          <cell r="A3630" t="str">
            <v>14198</v>
          </cell>
          <cell r="B3630" t="e">
            <v>#N/A</v>
          </cell>
          <cell r="K3630" t="str">
            <v>0</v>
          </cell>
          <cell r="L3630" t="str">
            <v>0</v>
          </cell>
          <cell r="M3630" t="str">
            <v>0</v>
          </cell>
        </row>
        <row r="3631">
          <cell r="A3631" t="str">
            <v>14199</v>
          </cell>
          <cell r="B3631" t="e">
            <v>#N/A</v>
          </cell>
          <cell r="K3631" t="str">
            <v>0</v>
          </cell>
          <cell r="L3631" t="str">
            <v>0</v>
          </cell>
          <cell r="M3631" t="str">
            <v>0</v>
          </cell>
        </row>
        <row r="3632">
          <cell r="A3632" t="str">
            <v>14200</v>
          </cell>
          <cell r="B3632" t="e">
            <v>#N/A</v>
          </cell>
          <cell r="K3632" t="str">
            <v>0</v>
          </cell>
          <cell r="L3632" t="str">
            <v>0</v>
          </cell>
          <cell r="M3632" t="str">
            <v>0</v>
          </cell>
        </row>
        <row r="3633">
          <cell r="A3633" t="str">
            <v>14201</v>
          </cell>
          <cell r="B3633" t="e">
            <v>#N/A</v>
          </cell>
          <cell r="K3633" t="str">
            <v>0</v>
          </cell>
          <cell r="L3633" t="str">
            <v>0</v>
          </cell>
          <cell r="M3633" t="str">
            <v>0</v>
          </cell>
        </row>
        <row r="3634">
          <cell r="A3634" t="str">
            <v>14202</v>
          </cell>
          <cell r="B3634" t="e">
            <v>#N/A</v>
          </cell>
          <cell r="K3634" t="str">
            <v>0</v>
          </cell>
          <cell r="L3634" t="str">
            <v>0</v>
          </cell>
          <cell r="M3634" t="str">
            <v>0</v>
          </cell>
        </row>
        <row r="3635">
          <cell r="A3635" t="str">
            <v>14203</v>
          </cell>
          <cell r="B3635" t="e">
            <v>#N/A</v>
          </cell>
          <cell r="K3635" t="str">
            <v>0</v>
          </cell>
          <cell r="L3635" t="str">
            <v>0</v>
          </cell>
          <cell r="M3635" t="str">
            <v>0</v>
          </cell>
        </row>
        <row r="3636">
          <cell r="A3636" t="str">
            <v>14204</v>
          </cell>
          <cell r="B3636" t="e">
            <v>#N/A</v>
          </cell>
          <cell r="K3636" t="str">
            <v>0</v>
          </cell>
          <cell r="L3636" t="str">
            <v>0</v>
          </cell>
          <cell r="M3636" t="str">
            <v>0</v>
          </cell>
        </row>
        <row r="3637">
          <cell r="A3637" t="str">
            <v>14205</v>
          </cell>
          <cell r="B3637" t="e">
            <v>#N/A</v>
          </cell>
          <cell r="K3637" t="str">
            <v>0</v>
          </cell>
          <cell r="L3637" t="str">
            <v>0</v>
          </cell>
          <cell r="M3637" t="str">
            <v>0</v>
          </cell>
        </row>
        <row r="3638">
          <cell r="A3638" t="str">
            <v>14206</v>
          </cell>
          <cell r="B3638" t="e">
            <v>#N/A</v>
          </cell>
          <cell r="K3638" t="str">
            <v>0</v>
          </cell>
          <cell r="L3638" t="str">
            <v>0</v>
          </cell>
          <cell r="M3638" t="str">
            <v>0</v>
          </cell>
        </row>
        <row r="3639">
          <cell r="A3639" t="str">
            <v>14208</v>
          </cell>
          <cell r="B3639" t="e">
            <v>#N/A</v>
          </cell>
          <cell r="K3639" t="str">
            <v>0</v>
          </cell>
          <cell r="L3639" t="str">
            <v>0</v>
          </cell>
          <cell r="M3639" t="str">
            <v>0</v>
          </cell>
        </row>
        <row r="3640">
          <cell r="A3640" t="str">
            <v>14209</v>
          </cell>
          <cell r="B3640" t="e">
            <v>#N/A</v>
          </cell>
          <cell r="C3640" t="str">
            <v xml:space="preserve">NISSAN URVAN / CARAVAN (E24) (87-) - REAR SIDE FRAME - LH</v>
          </cell>
          <cell r="K3640" t="str">
            <v>0</v>
          </cell>
          <cell r="L3640" t="str">
            <v>0</v>
          </cell>
          <cell r="M3640" t="str">
            <v>0</v>
          </cell>
        </row>
        <row r="3641">
          <cell r="A3641" t="str">
            <v>14212</v>
          </cell>
          <cell r="B3641" t="e">
            <v>#N/A</v>
          </cell>
          <cell r="K3641" t="str">
            <v>0</v>
          </cell>
          <cell r="L3641" t="str">
            <v>0</v>
          </cell>
          <cell r="M3641" t="str">
            <v>0</v>
          </cell>
        </row>
        <row r="3642">
          <cell r="A3642" t="str">
            <v>14232</v>
          </cell>
          <cell r="B3642" t="e">
            <v>#N/A</v>
          </cell>
          <cell r="K3642" t="str">
            <v>0</v>
          </cell>
          <cell r="L3642" t="str">
            <v>0</v>
          </cell>
          <cell r="M3642" t="str">
            <v>0</v>
          </cell>
        </row>
        <row r="3643">
          <cell r="A3643" t="str">
            <v>14223</v>
          </cell>
          <cell r="B3643" t="e">
            <v>#N/A</v>
          </cell>
          <cell r="K3643" t="str">
            <v>0</v>
          </cell>
          <cell r="L3643" t="str">
            <v>0</v>
          </cell>
          <cell r="M3643" t="str">
            <v>0</v>
          </cell>
        </row>
        <row r="3644">
          <cell r="A3644" t="str">
            <v>14225</v>
          </cell>
          <cell r="B3644" t="e">
            <v>#N/A</v>
          </cell>
          <cell r="K3644" t="str">
            <v>0</v>
          </cell>
          <cell r="L3644" t="str">
            <v>0</v>
          </cell>
          <cell r="M3644" t="str">
            <v>0</v>
          </cell>
        </row>
        <row r="3645">
          <cell r="A3645" t="str">
            <v>14237</v>
          </cell>
          <cell r="B3645" t="e">
            <v>#N/A</v>
          </cell>
          <cell r="C3645" t="str">
            <v xml:space="preserve">WISH 03 REAR SIDE FIX</v>
          </cell>
          <cell r="K3645" t="str">
            <v>0</v>
          </cell>
          <cell r="L3645" t="str">
            <v>1315.79</v>
          </cell>
          <cell r="M3645" t="str">
            <v>0</v>
          </cell>
        </row>
        <row r="3646">
          <cell r="A3646" t="str">
            <v>14236</v>
          </cell>
          <cell r="B3646" t="e">
            <v>#N/A</v>
          </cell>
          <cell r="K3646" t="str">
            <v>0</v>
          </cell>
          <cell r="L3646" t="str">
            <v>0</v>
          </cell>
          <cell r="M3646" t="str">
            <v>0</v>
          </cell>
        </row>
      </sheetData>
      <sheetData sheetId="1">
        <row r="2">
          <cell r="A2">
            <v>13776</v>
          </cell>
          <cell r="B2" t="str">
            <v>AUTOLAMPS0001</v>
          </cell>
          <cell r="C2" t="e">
            <v>#REF!</v>
          </cell>
          <cell r="D2" t="str">
            <v xml:space="preserve">DAIHATSU MIRA ES LA300 D75 5D HATCHBACK (12-) - LAMINATED FRONT WINDSCREEN</v>
          </cell>
          <cell r="E2" t="str">
            <v>DAIHATSU</v>
          </cell>
          <cell r="F2" t="str">
            <v xml:space="preserve">DA LA300 LFW X</v>
          </cell>
          <cell r="G2" t="str">
            <v xml:space="preserve">DA LA300 LFW/X</v>
          </cell>
          <cell r="H2" t="str">
            <v>1213*850</v>
          </cell>
          <cell r="I2">
            <v>0.02</v>
          </cell>
          <cell r="J2" t="str">
            <v>SUPPLIER0015</v>
          </cell>
          <cell r="K2" t="str">
            <v xml:space="preserve">XINYI AUTOMOBILE GLASS (SHENZHEN) CO., LTD</v>
          </cell>
          <cell r="L2">
            <v>3</v>
          </cell>
          <cell r="M2">
            <v>12</v>
          </cell>
          <cell r="N2">
            <v>15</v>
          </cell>
          <cell r="Q2">
            <v>1</v>
          </cell>
          <cell r="R2">
            <v>3</v>
          </cell>
          <cell r="S2" t="str">
            <v xml:space="preserve">USD Purchase Pricelist (USD)</v>
          </cell>
          <cell r="T2">
            <v>13.47</v>
          </cell>
          <cell r="U2">
            <v>2244.44</v>
          </cell>
          <cell r="V2">
            <v>3200</v>
          </cell>
        </row>
        <row r="3">
          <cell r="A3">
            <v>13928</v>
          </cell>
          <cell r="B3" t="str">
            <v>AUTOLAMPS0002</v>
          </cell>
          <cell r="C3" t="e">
            <v>#REF!</v>
          </cell>
          <cell r="D3" t="str">
            <v xml:space="preserve">DAIHATSU MOVE 5D HATCHBACK (10- ) - FRONT DOOR GLASS - LH</v>
          </cell>
          <cell r="E3" t="str">
            <v>DAIHATSU</v>
          </cell>
          <cell r="F3" t="str">
            <v xml:space="preserve">DA LA100 FD LH</v>
          </cell>
          <cell r="G3" t="str">
            <v xml:space="preserve">DA LA100 FD/LH</v>
          </cell>
          <cell r="H3" t="str">
            <v>906*473</v>
          </cell>
          <cell r="I3">
            <v>0.02</v>
          </cell>
          <cell r="J3" t="str">
            <v>SUPPLIER0015</v>
          </cell>
          <cell r="K3" t="str">
            <v xml:space="preserve">XINYI AUTOMOBILE GLASS (SHENZHEN) CO., LTD</v>
          </cell>
          <cell r="L3">
            <v>3</v>
          </cell>
          <cell r="M3">
            <v>12</v>
          </cell>
          <cell r="N3">
            <v>15</v>
          </cell>
          <cell r="Q3">
            <v>1</v>
          </cell>
          <cell r="R3">
            <v>2</v>
          </cell>
          <cell r="S3" t="str">
            <v xml:space="preserve">USD Purchase Pricelist (USD)</v>
          </cell>
          <cell r="T3">
            <v>3.01</v>
          </cell>
          <cell r="U3">
            <v>539.39</v>
          </cell>
          <cell r="V3">
            <v>700</v>
          </cell>
        </row>
        <row r="4">
          <cell r="A4">
            <v>13929</v>
          </cell>
          <cell r="B4" t="str">
            <v>AUTOLAMPS0003</v>
          </cell>
          <cell r="C4" t="e">
            <v>#REF!</v>
          </cell>
          <cell r="D4" t="str">
            <v xml:space="preserve">DAIHATSU MOVE 5D HATCHBACK (10- ) - FRONT DOOR GLASS - RH</v>
          </cell>
          <cell r="E4" t="str">
            <v>DAIHATSU</v>
          </cell>
          <cell r="F4" t="str">
            <v xml:space="preserve">DA LA100 FD RH</v>
          </cell>
          <cell r="G4" t="str">
            <v xml:space="preserve">DA LA100 FD/RH</v>
          </cell>
          <cell r="H4" t="str">
            <v>906*473</v>
          </cell>
          <cell r="I4">
            <v>0.02</v>
          </cell>
          <cell r="J4" t="str">
            <v>SUPPLIER0015</v>
          </cell>
          <cell r="K4" t="str">
            <v xml:space="preserve">XINYI AUTOMOBILE GLASS (SHENZHEN) CO., LTD</v>
          </cell>
          <cell r="L4">
            <v>3</v>
          </cell>
          <cell r="M4">
            <v>12</v>
          </cell>
          <cell r="N4">
            <v>15</v>
          </cell>
          <cell r="Q4">
            <v>1</v>
          </cell>
          <cell r="R4">
            <v>2</v>
          </cell>
          <cell r="S4" t="str">
            <v xml:space="preserve">USD Purchase Pricelist (USD)</v>
          </cell>
          <cell r="T4">
            <v>3.01</v>
          </cell>
          <cell r="U4">
            <v>539.39</v>
          </cell>
          <cell r="V4">
            <v>700</v>
          </cell>
        </row>
        <row r="5">
          <cell r="A5">
            <v>13926</v>
          </cell>
          <cell r="B5" t="str">
            <v>AUTOLAMPS0004</v>
          </cell>
          <cell r="C5" t="e">
            <v>#REF!</v>
          </cell>
          <cell r="D5" t="str">
            <v xml:space="preserve">DAIHATSU MOVE 5D HATCHBACK (10- ) - LAMINTED FRONT  WINDSCREEN</v>
          </cell>
          <cell r="E5" t="str">
            <v>DAIHATSU</v>
          </cell>
          <cell r="F5" t="str">
            <v xml:space="preserve">DA LA100 R LFW X</v>
          </cell>
          <cell r="G5" t="str">
            <v xml:space="preserve">DA LA100 R LFW/X</v>
          </cell>
          <cell r="H5" t="str">
            <v>1271*934</v>
          </cell>
          <cell r="I5">
            <v>0.02</v>
          </cell>
          <cell r="J5" t="str">
            <v>SUPPLIER0015</v>
          </cell>
          <cell r="K5" t="str">
            <v xml:space="preserve">XINYI AUTOMOBILE GLASS (SHENZHEN) CO., LTD</v>
          </cell>
          <cell r="L5">
            <v>10</v>
          </cell>
          <cell r="M5">
            <v>40</v>
          </cell>
          <cell r="N5">
            <v>50</v>
          </cell>
          <cell r="Q5">
            <v>2</v>
          </cell>
          <cell r="R5">
            <v>4</v>
          </cell>
          <cell r="S5" t="str">
            <v xml:space="preserve">USD Purchase Pricelist (USD)</v>
          </cell>
          <cell r="T5">
            <v>14.9</v>
          </cell>
          <cell r="U5">
            <v>2670.08</v>
          </cell>
          <cell r="V5">
            <v>3500</v>
          </cell>
        </row>
        <row r="6">
          <cell r="A6">
            <v>13927</v>
          </cell>
          <cell r="B6" t="str">
            <v>AUTOLAMPS0005</v>
          </cell>
          <cell r="C6" t="e">
            <v>#REF!</v>
          </cell>
          <cell r="D6" t="str">
            <v xml:space="preserve">DAIHATSU MOVE 5D HATCHBACK (10- ) - REAR HEATED WINDSCREEN</v>
          </cell>
          <cell r="E6" t="str">
            <v>DAIHATSU</v>
          </cell>
          <cell r="F6" t="str">
            <v xml:space="preserve">DA LA100 RW H X</v>
          </cell>
          <cell r="G6" t="str">
            <v xml:space="preserve">DA LA100 RW/H/X</v>
          </cell>
          <cell r="H6" t="str">
            <v>1141*495</v>
          </cell>
          <cell r="I6">
            <v>0.02</v>
          </cell>
          <cell r="J6" t="str">
            <v>SUPPLIER0015</v>
          </cell>
          <cell r="K6" t="str">
            <v xml:space="preserve">XINYI AUTOMOBILE GLASS (SHENZHEN) CO., LTD</v>
          </cell>
          <cell r="L6">
            <v>3</v>
          </cell>
          <cell r="M6">
            <v>12</v>
          </cell>
          <cell r="N6">
            <v>15</v>
          </cell>
          <cell r="Q6">
            <v>1</v>
          </cell>
          <cell r="R6">
            <v>2</v>
          </cell>
          <cell r="S6" t="str">
            <v xml:space="preserve">USD Purchase Pricelist (USD)</v>
          </cell>
          <cell r="T6">
            <v>12</v>
          </cell>
          <cell r="U6">
            <v>2150.4</v>
          </cell>
          <cell r="V6">
            <v>2800</v>
          </cell>
        </row>
        <row r="7">
          <cell r="A7">
            <v>13777</v>
          </cell>
          <cell r="B7" t="str">
            <v>AUTOLAMPS0006</v>
          </cell>
          <cell r="C7" t="e">
            <v>#REF!</v>
          </cell>
          <cell r="D7" t="str">
            <v xml:space="preserve">DAIHATSU MOVE CONTE L575/L25/TOYOTA PIXIS 5D HATCHBACK (10-) - LAMINATED FRONT WINDSCREEN</v>
          </cell>
          <cell r="E7" t="str">
            <v>DAIHATSU</v>
          </cell>
          <cell r="F7" t="str">
            <v xml:space="preserve">DA L575 R LFW X</v>
          </cell>
          <cell r="G7" t="str">
            <v xml:space="preserve">DA L575 R LFW/X</v>
          </cell>
          <cell r="H7" t="str">
            <v>1287*710</v>
          </cell>
          <cell r="I7">
            <v>0.02</v>
          </cell>
          <cell r="J7" t="str">
            <v>SUPPLIER0015</v>
          </cell>
          <cell r="K7" t="str">
            <v xml:space="preserve">XINYI AUTOMOBILE GLASS (SHENZHEN) CO., LTD</v>
          </cell>
          <cell r="L7">
            <v>1</v>
          </cell>
          <cell r="M7">
            <v>4</v>
          </cell>
          <cell r="N7">
            <v>5</v>
          </cell>
          <cell r="Q7">
            <v>1</v>
          </cell>
          <cell r="R7">
            <v>3</v>
          </cell>
          <cell r="S7" t="str">
            <v xml:space="preserve">USD Purchase Pricelist (USD)</v>
          </cell>
          <cell r="T7">
            <v>11.94</v>
          </cell>
          <cell r="U7">
            <v>1989.5</v>
          </cell>
          <cell r="V7">
            <v>2900</v>
          </cell>
        </row>
        <row r="8">
          <cell r="A8">
            <v>11697</v>
          </cell>
          <cell r="B8" t="str">
            <v>AUTOLAMPS0007</v>
          </cell>
          <cell r="C8" t="e">
            <v>#REF!</v>
          </cell>
          <cell r="D8" t="str">
            <v xml:space="preserve">FORD RANGER (02-05) - CORNER LAMP (231-1523) - LH</v>
          </cell>
          <cell r="E8" t="str">
            <v>FORD</v>
          </cell>
          <cell r="F8" t="str">
            <v xml:space="preserve">RANGER 02 CLA LH</v>
          </cell>
          <cell r="G8" t="str">
            <v>FD06-0303-L</v>
          </cell>
          <cell r="I8">
            <v>0.04</v>
          </cell>
          <cell r="J8" t="str">
            <v>SUPPLIER0002</v>
          </cell>
          <cell r="K8" t="str">
            <v xml:space="preserve">ANHUI TINCAI SILK CO. LTD</v>
          </cell>
          <cell r="L8">
            <v>1</v>
          </cell>
          <cell r="M8">
            <v>0</v>
          </cell>
          <cell r="N8">
            <v>2</v>
          </cell>
          <cell r="O8">
            <v>1</v>
          </cell>
          <cell r="P8">
            <v>3</v>
          </cell>
          <cell r="S8" t="str">
            <v xml:space="preserve">Yuan Purchase Pricelist (CNY)</v>
          </cell>
          <cell r="T8">
            <v>24</v>
          </cell>
          <cell r="U8">
            <v>558</v>
          </cell>
          <cell r="V8">
            <v>840</v>
          </cell>
        </row>
        <row r="9">
          <cell r="A9">
            <v>12096</v>
          </cell>
          <cell r="B9" t="str">
            <v>AUTOLAMPS0008</v>
          </cell>
          <cell r="C9" t="e">
            <v>#REF!</v>
          </cell>
          <cell r="D9" t="str">
            <v xml:space="preserve">FORD RANGER (02-05) - CORNER LAMP (231-1523) - RH</v>
          </cell>
          <cell r="E9" t="str">
            <v>FORD</v>
          </cell>
          <cell r="F9" t="str">
            <v xml:space="preserve">RANGER 02 CLA RH</v>
          </cell>
          <cell r="G9" t="str">
            <v>FD06-0303-R</v>
          </cell>
          <cell r="I9">
            <v>0.04</v>
          </cell>
          <cell r="J9" t="str">
            <v>SUPPLIER0002</v>
          </cell>
          <cell r="K9" t="str">
            <v xml:space="preserve">ANHUI TINCAI SILK CO. LTD</v>
          </cell>
          <cell r="L9">
            <v>1</v>
          </cell>
          <cell r="M9">
            <v>0</v>
          </cell>
          <cell r="N9">
            <v>2</v>
          </cell>
          <cell r="O9">
            <v>1</v>
          </cell>
          <cell r="P9">
            <v>3</v>
          </cell>
          <cell r="S9" t="str">
            <v xml:space="preserve">Yuan Purchase Pricelist (CNY)</v>
          </cell>
          <cell r="T9">
            <v>68</v>
          </cell>
          <cell r="U9">
            <v>1530</v>
          </cell>
          <cell r="V9">
            <v>2370</v>
          </cell>
        </row>
        <row r="10">
          <cell r="A10">
            <v>12130</v>
          </cell>
          <cell r="B10" t="str">
            <v>AUTOLAMPS0009</v>
          </cell>
          <cell r="C10" t="e">
            <v>#REF!</v>
          </cell>
          <cell r="D10" t="str">
            <v xml:space="preserve">FORD RANGER (02-05) - HEAD LAMP (231-1951) - LH</v>
          </cell>
          <cell r="E10" t="str">
            <v>FORD</v>
          </cell>
          <cell r="F10" t="str">
            <v xml:space="preserve">RANGER 02 HLA LH</v>
          </cell>
          <cell r="G10" t="str">
            <v>FD06-0301-L</v>
          </cell>
          <cell r="I10">
            <v>0.04</v>
          </cell>
          <cell r="J10" t="str">
            <v>SUPPLIER0002</v>
          </cell>
          <cell r="K10" t="str">
            <v xml:space="preserve">ANHUI TINCAI SILK CO. LTD</v>
          </cell>
          <cell r="L10">
            <v>1</v>
          </cell>
          <cell r="M10">
            <v>0</v>
          </cell>
          <cell r="N10">
            <v>2</v>
          </cell>
          <cell r="Q10">
            <v>0</v>
          </cell>
          <cell r="R10">
            <v>1</v>
          </cell>
          <cell r="S10" t="str">
            <v xml:space="preserve">Yuan Purchase Pricelist (CNY)</v>
          </cell>
          <cell r="T10">
            <v>68</v>
          </cell>
          <cell r="U10">
            <v>1530</v>
          </cell>
          <cell r="V10">
            <v>2370</v>
          </cell>
        </row>
        <row r="11">
          <cell r="A11">
            <v>12129</v>
          </cell>
          <cell r="B11" t="str">
            <v>AUTOLAMPS0010</v>
          </cell>
          <cell r="C11" t="e">
            <v>#REF!</v>
          </cell>
          <cell r="D11" t="str">
            <v xml:space="preserve">FORD RANGER (02-05) - HEAD LAMP (231-1951) - RH</v>
          </cell>
          <cell r="E11" t="str">
            <v>FORD</v>
          </cell>
          <cell r="F11" t="str">
            <v xml:space="preserve">RANGER 02 HLA RH</v>
          </cell>
          <cell r="G11" t="str">
            <v>FD06-0301-R</v>
          </cell>
          <cell r="I11">
            <v>0.04</v>
          </cell>
          <cell r="J11" t="str">
            <v>SUPPLIER0002</v>
          </cell>
          <cell r="K11" t="str">
            <v xml:space="preserve">ANHUI TINCAI SILK CO. LTD</v>
          </cell>
          <cell r="L11">
            <v>0</v>
          </cell>
          <cell r="M11">
            <v>0</v>
          </cell>
          <cell r="N11">
            <v>2</v>
          </cell>
          <cell r="Q11">
            <v>0</v>
          </cell>
          <cell r="R11">
            <v>1</v>
          </cell>
          <cell r="S11" t="str">
            <v xml:space="preserve">Yuan Purchase Pricelist (CNY)</v>
          </cell>
          <cell r="T11">
            <v>68</v>
          </cell>
          <cell r="U11">
            <v>1530</v>
          </cell>
          <cell r="V11">
            <v>2370</v>
          </cell>
        </row>
        <row r="12">
          <cell r="A12">
            <v>12100</v>
          </cell>
          <cell r="B12" t="str">
            <v>AUTOLAMPS0011</v>
          </cell>
          <cell r="C12" t="e">
            <v>#REF!</v>
          </cell>
          <cell r="D12" t="str">
            <v xml:space="preserve">FORD RANGER (02-05) - TAIL LAMP (231-1951) - LH</v>
          </cell>
          <cell r="E12" t="str">
            <v>FORD</v>
          </cell>
          <cell r="F12" t="str">
            <v xml:space="preserve">RANGER 02 TLA LH</v>
          </cell>
          <cell r="G12" t="str">
            <v>FD06-0302-L</v>
          </cell>
          <cell r="I12">
            <v>0.04</v>
          </cell>
          <cell r="J12" t="str">
            <v>SUPPLIER0002</v>
          </cell>
          <cell r="K12" t="str">
            <v xml:space="preserve">ANHUI TINCAI SILK CO. LTD</v>
          </cell>
          <cell r="L12">
            <v>0</v>
          </cell>
          <cell r="M12">
            <v>0</v>
          </cell>
          <cell r="N12">
            <v>2</v>
          </cell>
          <cell r="Q12">
            <v>0</v>
          </cell>
          <cell r="R12">
            <v>1</v>
          </cell>
          <cell r="S12" t="str">
            <v xml:space="preserve">Yuan Purchase Pricelist (CNY)</v>
          </cell>
          <cell r="T12">
            <v>73</v>
          </cell>
          <cell r="U12">
            <v>1643</v>
          </cell>
          <cell r="V12">
            <v>2550</v>
          </cell>
        </row>
        <row r="13">
          <cell r="A13">
            <v>12099</v>
          </cell>
          <cell r="B13" t="str">
            <v>AUTOLAMPS0012</v>
          </cell>
          <cell r="C13" t="e">
            <v>#REF!</v>
          </cell>
          <cell r="D13" t="str">
            <v xml:space="preserve">FORD RANGER (02-05) - TAIL LAMP (231-1951) - RH</v>
          </cell>
          <cell r="E13" t="str">
            <v>FORD</v>
          </cell>
          <cell r="F13" t="str">
            <v xml:space="preserve">RANGER 02 TLA RH</v>
          </cell>
          <cell r="G13" t="str">
            <v>FD06-0302-R</v>
          </cell>
          <cell r="I13">
            <v>0.04</v>
          </cell>
          <cell r="J13" t="str">
            <v>SUPPLIER0002</v>
          </cell>
          <cell r="K13" t="str">
            <v xml:space="preserve">ANHUI TINCAI SILK CO. LTD</v>
          </cell>
          <cell r="L13">
            <v>0</v>
          </cell>
          <cell r="M13">
            <v>0</v>
          </cell>
          <cell r="N13">
            <v>2</v>
          </cell>
          <cell r="Q13">
            <v>0</v>
          </cell>
          <cell r="R13">
            <v>1</v>
          </cell>
          <cell r="S13" t="str">
            <v xml:space="preserve">Yuan Purchase Pricelist (CNY)</v>
          </cell>
          <cell r="T13">
            <v>73</v>
          </cell>
          <cell r="U13">
            <v>1643</v>
          </cell>
          <cell r="V13">
            <v>2550</v>
          </cell>
        </row>
        <row r="14">
          <cell r="A14">
            <v>12102</v>
          </cell>
          <cell r="B14" t="str">
            <v>AUTOLAMPS0013</v>
          </cell>
          <cell r="C14" t="e">
            <v>#REF!</v>
          </cell>
          <cell r="D14" t="str">
            <v xml:space="preserve">FORD RANGER (06-07) - HEAD LAMP (231-1135) - LH</v>
          </cell>
          <cell r="E14" t="str">
            <v>FORD</v>
          </cell>
          <cell r="F14" t="str">
            <v xml:space="preserve">RANGER 06 HLA LH</v>
          </cell>
          <cell r="G14" t="str">
            <v>FD06-0401-L</v>
          </cell>
          <cell r="I14">
            <v>0.04</v>
          </cell>
          <cell r="J14" t="str">
            <v>SUPPLIER0002</v>
          </cell>
          <cell r="K14" t="str">
            <v xml:space="preserve">ANHUI TINCAI SILK CO. LTD</v>
          </cell>
          <cell r="L14">
            <v>0</v>
          </cell>
          <cell r="M14">
            <v>0</v>
          </cell>
          <cell r="N14">
            <v>2</v>
          </cell>
          <cell r="Q14">
            <v>0</v>
          </cell>
          <cell r="R14">
            <v>1</v>
          </cell>
          <cell r="S14" t="str">
            <v xml:space="preserve">Yuan Purchase Pricelist (CNY)</v>
          </cell>
          <cell r="T14">
            <v>80</v>
          </cell>
          <cell r="U14">
            <v>1800</v>
          </cell>
          <cell r="V14">
            <v>2790</v>
          </cell>
        </row>
        <row r="15">
          <cell r="A15">
            <v>12101</v>
          </cell>
          <cell r="B15" t="str">
            <v>AUTOLAMPS0014</v>
          </cell>
          <cell r="C15" t="e">
            <v>#REF!</v>
          </cell>
          <cell r="D15" t="str">
            <v xml:space="preserve">FORD RANGER (06-07) - HEAD LAMP (231-1135) - RH</v>
          </cell>
          <cell r="E15" t="str">
            <v>FORD</v>
          </cell>
          <cell r="F15" t="str">
            <v xml:space="preserve">RANGER 06 HLA RH</v>
          </cell>
          <cell r="G15" t="str">
            <v>FD06-0401-R</v>
          </cell>
          <cell r="I15">
            <v>0.04</v>
          </cell>
          <cell r="J15" t="str">
            <v>SUPPLIER0002</v>
          </cell>
          <cell r="K15" t="str">
            <v xml:space="preserve">ANHUI TINCAI SILK CO. LTD</v>
          </cell>
          <cell r="L15">
            <v>0</v>
          </cell>
          <cell r="M15">
            <v>0</v>
          </cell>
          <cell r="N15">
            <v>2</v>
          </cell>
          <cell r="Q15">
            <v>0</v>
          </cell>
          <cell r="R15">
            <v>1</v>
          </cell>
          <cell r="S15" t="str">
            <v xml:space="preserve">Yuan Purchase Pricelist (CNY)</v>
          </cell>
          <cell r="T15">
            <v>80</v>
          </cell>
          <cell r="U15">
            <v>1800</v>
          </cell>
          <cell r="V15">
            <v>2790</v>
          </cell>
        </row>
        <row r="16">
          <cell r="A16">
            <v>12104</v>
          </cell>
          <cell r="B16" t="str">
            <v>AUTOLAMPS0015</v>
          </cell>
          <cell r="C16" t="e">
            <v>#REF!</v>
          </cell>
          <cell r="D16" t="str">
            <v xml:space="preserve">FORD RANGER (06-07) - TAIL LAMP (231-1952) - LH</v>
          </cell>
          <cell r="E16" t="str">
            <v>FORD</v>
          </cell>
          <cell r="F16" t="str">
            <v xml:space="preserve">RANGER 06 TLA LH</v>
          </cell>
          <cell r="G16" t="str">
            <v>FD06-0402-L</v>
          </cell>
          <cell r="I16">
            <v>0.04</v>
          </cell>
          <cell r="J16" t="str">
            <v>SUPPLIER0002</v>
          </cell>
          <cell r="K16" t="str">
            <v xml:space="preserve">ANHUI TINCAI SILK CO. LTD</v>
          </cell>
          <cell r="L16">
            <v>0</v>
          </cell>
          <cell r="M16">
            <v>0</v>
          </cell>
          <cell r="N16">
            <v>2</v>
          </cell>
          <cell r="Q16">
            <v>0</v>
          </cell>
          <cell r="R16">
            <v>1</v>
          </cell>
          <cell r="S16" t="str">
            <v xml:space="preserve">Yuan Purchase Pricelist (CNY)</v>
          </cell>
          <cell r="T16">
            <v>65</v>
          </cell>
          <cell r="U16">
            <v>1652.82</v>
          </cell>
          <cell r="V16">
            <v>2500</v>
          </cell>
        </row>
        <row r="17">
          <cell r="A17">
            <v>12103</v>
          </cell>
          <cell r="B17" t="str">
            <v>AUTOLAMPS0016</v>
          </cell>
          <cell r="C17" t="e">
            <v>#REF!</v>
          </cell>
          <cell r="D17" t="str">
            <v xml:space="preserve">FORD RANGER (06-07) - TAIL LAMP (231-1952) - RH</v>
          </cell>
          <cell r="E17" t="str">
            <v>FORD</v>
          </cell>
          <cell r="F17" t="str">
            <v xml:space="preserve">RANGER 06 TLA RH</v>
          </cell>
          <cell r="G17" t="str">
            <v>FD06-0402-R</v>
          </cell>
          <cell r="I17">
            <v>0.04</v>
          </cell>
          <cell r="J17" t="str">
            <v>SUPPLIER0002</v>
          </cell>
          <cell r="K17" t="str">
            <v xml:space="preserve">ANHUI TINCAI SILK CO. LTD</v>
          </cell>
          <cell r="L17">
            <v>0</v>
          </cell>
          <cell r="M17">
            <v>0</v>
          </cell>
          <cell r="N17">
            <v>2</v>
          </cell>
          <cell r="Q17">
            <v>0</v>
          </cell>
          <cell r="R17">
            <v>1</v>
          </cell>
          <cell r="S17" t="str">
            <v xml:space="preserve">Yuan Purchase Pricelist (CNY)</v>
          </cell>
          <cell r="T17">
            <v>65</v>
          </cell>
          <cell r="U17">
            <v>1652.82</v>
          </cell>
          <cell r="V17">
            <v>2500</v>
          </cell>
        </row>
        <row r="18">
          <cell r="A18">
            <v>12106</v>
          </cell>
          <cell r="B18" t="str">
            <v>AUTOLAMPS0017</v>
          </cell>
          <cell r="C18" t="e">
            <v>#REF!</v>
          </cell>
          <cell r="D18" t="str">
            <v xml:space="preserve">FORD RANGER (08-11) - HEAD LAMP (231-1137) - LH</v>
          </cell>
          <cell r="E18" t="str">
            <v>FORD</v>
          </cell>
          <cell r="F18" t="str">
            <v xml:space="preserve">RANGER 08 HLA LH</v>
          </cell>
          <cell r="G18" t="str">
            <v>FD06-0601-L</v>
          </cell>
          <cell r="I18">
            <v>0.04</v>
          </cell>
          <cell r="J18" t="str">
            <v>SUPPLIER0002</v>
          </cell>
          <cell r="K18" t="str">
            <v xml:space="preserve">ANHUI TINCAI SILK CO. LTD</v>
          </cell>
          <cell r="L18">
            <v>0</v>
          </cell>
          <cell r="M18">
            <v>0</v>
          </cell>
          <cell r="N18">
            <v>2</v>
          </cell>
          <cell r="Q18">
            <v>0</v>
          </cell>
          <cell r="R18">
            <v>1</v>
          </cell>
          <cell r="S18" t="str">
            <v xml:space="preserve">Yuan Purchase Pricelist (CNY)</v>
          </cell>
          <cell r="T18">
            <v>21.11</v>
          </cell>
          <cell r="U18">
            <v>3299</v>
          </cell>
          <cell r="V18">
            <v>5110</v>
          </cell>
        </row>
        <row r="19">
          <cell r="A19">
            <v>12105</v>
          </cell>
          <cell r="B19" t="str">
            <v>AUTOLAMPS0018</v>
          </cell>
          <cell r="C19" t="e">
            <v>#REF!</v>
          </cell>
          <cell r="D19" t="str">
            <v xml:space="preserve">FORD RANGER (08-11) - HEAD LAMP (231-1137) - RH</v>
          </cell>
          <cell r="E19" t="str">
            <v>FORD</v>
          </cell>
          <cell r="F19" t="str">
            <v xml:space="preserve">RANGER 08 HLA RH</v>
          </cell>
          <cell r="G19" t="str">
            <v>FD06-0601-R</v>
          </cell>
          <cell r="I19">
            <v>0.04</v>
          </cell>
          <cell r="J19" t="str">
            <v>SUPPLIER0002</v>
          </cell>
          <cell r="K19" t="str">
            <v xml:space="preserve">ANHUI TINCAI SILK CO. LTD</v>
          </cell>
          <cell r="L19">
            <v>0</v>
          </cell>
          <cell r="M19">
            <v>0</v>
          </cell>
          <cell r="N19">
            <v>2</v>
          </cell>
          <cell r="Q19">
            <v>0</v>
          </cell>
          <cell r="R19">
            <v>1</v>
          </cell>
          <cell r="S19" t="str">
            <v xml:space="preserve">Yuan Purchase Pricelist (CNY)</v>
          </cell>
          <cell r="T19">
            <v>21.11</v>
          </cell>
          <cell r="U19">
            <v>3299</v>
          </cell>
          <cell r="V19">
            <v>5110</v>
          </cell>
        </row>
        <row r="20">
          <cell r="A20">
            <v>12108</v>
          </cell>
          <cell r="B20" t="str">
            <v>AUTOLAMPS0019</v>
          </cell>
          <cell r="C20" t="e">
            <v>#REF!</v>
          </cell>
          <cell r="D20" t="str">
            <v xml:space="preserve">FORD RANGER (08-11) - TAIL LAMP (231-1955) - LH</v>
          </cell>
          <cell r="E20" t="str">
            <v>FORD</v>
          </cell>
          <cell r="F20" t="str">
            <v xml:space="preserve">RANGER 08 TLA LH</v>
          </cell>
          <cell r="G20" t="str">
            <v>FD06-0602-L</v>
          </cell>
          <cell r="I20">
            <v>0.04</v>
          </cell>
          <cell r="J20" t="str">
            <v>SUPPLIER0002</v>
          </cell>
          <cell r="K20" t="str">
            <v xml:space="preserve">ANHUI TINCAI SILK CO. LTD</v>
          </cell>
          <cell r="L20">
            <v>0</v>
          </cell>
          <cell r="M20">
            <v>0</v>
          </cell>
          <cell r="N20">
            <v>2</v>
          </cell>
          <cell r="Q20">
            <v>0</v>
          </cell>
          <cell r="R20">
            <v>1</v>
          </cell>
          <cell r="S20" t="str">
            <v xml:space="preserve">Yuan Purchase Pricelist (CNY)</v>
          </cell>
          <cell r="T20">
            <v>65</v>
          </cell>
          <cell r="U20">
            <v>1463</v>
          </cell>
          <cell r="V20">
            <v>2350</v>
          </cell>
        </row>
        <row r="21">
          <cell r="A21">
            <v>12107</v>
          </cell>
          <cell r="B21" t="str">
            <v>AUTOLAMPS0020</v>
          </cell>
          <cell r="C21" t="e">
            <v>#REF!</v>
          </cell>
          <cell r="D21" t="str">
            <v xml:space="preserve">FORD RANGER (08-11) - TAIL LAMP (231-1955) - RH</v>
          </cell>
          <cell r="E21" t="str">
            <v>FORD</v>
          </cell>
          <cell r="F21" t="str">
            <v xml:space="preserve">RANGER 08 TLA RH</v>
          </cell>
          <cell r="G21" t="str">
            <v>FD06-0602-R</v>
          </cell>
          <cell r="I21">
            <v>0.04</v>
          </cell>
          <cell r="J21" t="str">
            <v>SUPPLIER0002</v>
          </cell>
          <cell r="K21" t="str">
            <v xml:space="preserve">ANHUI TINCAI SILK CO. LTD</v>
          </cell>
          <cell r="L21">
            <v>0</v>
          </cell>
          <cell r="M21">
            <v>0</v>
          </cell>
          <cell r="N21">
            <v>2</v>
          </cell>
          <cell r="Q21">
            <v>0</v>
          </cell>
          <cell r="R21">
            <v>1</v>
          </cell>
          <cell r="S21" t="str">
            <v xml:space="preserve">Yuan Purchase Pricelist (CNY)</v>
          </cell>
          <cell r="T21">
            <v>65</v>
          </cell>
          <cell r="U21">
            <v>1570</v>
          </cell>
          <cell r="V21">
            <v>2350</v>
          </cell>
        </row>
        <row r="22">
          <cell r="A22">
            <v>12125</v>
          </cell>
          <cell r="B22" t="str">
            <v>AUTOLAMPS0024</v>
          </cell>
          <cell r="C22" t="e">
            <v>#REF!</v>
          </cell>
          <cell r="D22" t="str">
            <v xml:space="preserve">FORD RANGER (12-) - FOG LAMP CASE (CHROME) - LH</v>
          </cell>
          <cell r="E22" t="str">
            <v>FORD</v>
          </cell>
          <cell r="F22" t="str">
            <v xml:space="preserve">RANGER 12 FLCC   LH</v>
          </cell>
          <cell r="G22" t="str">
            <v>FD06-0804-1-L</v>
          </cell>
          <cell r="I22">
            <v>0.04</v>
          </cell>
          <cell r="J22" t="str">
            <v>SUPPLIER0002</v>
          </cell>
          <cell r="K22" t="str">
            <v xml:space="preserve">ANHUI TINCAI SILK CO. LTD</v>
          </cell>
          <cell r="L22">
            <v>0</v>
          </cell>
          <cell r="M22">
            <v>0</v>
          </cell>
          <cell r="N22">
            <v>2</v>
          </cell>
          <cell r="Q22">
            <v>0</v>
          </cell>
          <cell r="R22">
            <v>1</v>
          </cell>
          <cell r="S22" t="str">
            <v xml:space="preserve">Yuan Purchase Pricelist (CNY)</v>
          </cell>
          <cell r="T22">
            <v>10</v>
          </cell>
          <cell r="U22">
            <v>244</v>
          </cell>
          <cell r="V22">
            <v>380</v>
          </cell>
        </row>
        <row r="23">
          <cell r="A23">
            <v>12119</v>
          </cell>
          <cell r="B23" t="str">
            <v>AUTOLAMPS0025</v>
          </cell>
          <cell r="C23" t="e">
            <v>#REF!</v>
          </cell>
          <cell r="D23" t="str">
            <v xml:space="preserve">FORD RANGER (12-) - FOG LAMP CASE (CHROME) - RH</v>
          </cell>
          <cell r="E23" t="str">
            <v>FORD</v>
          </cell>
          <cell r="F23" t="str">
            <v xml:space="preserve">RANGER 12 FLCC   RH</v>
          </cell>
          <cell r="G23" t="str">
            <v>FD06-0804-1-R</v>
          </cell>
          <cell r="I23">
            <v>0.04</v>
          </cell>
          <cell r="J23" t="str">
            <v>SUPPLIER0002</v>
          </cell>
          <cell r="K23" t="str">
            <v xml:space="preserve">ANHUI TINCAI SILK CO. LTD</v>
          </cell>
          <cell r="L23">
            <v>0</v>
          </cell>
          <cell r="M23">
            <v>0</v>
          </cell>
          <cell r="N23">
            <v>2</v>
          </cell>
          <cell r="Q23">
            <v>0</v>
          </cell>
          <cell r="R23">
            <v>1</v>
          </cell>
          <cell r="S23" t="str">
            <v xml:space="preserve">Yuan Purchase Pricelist (CNY)</v>
          </cell>
          <cell r="T23">
            <v>10</v>
          </cell>
          <cell r="U23">
            <v>244</v>
          </cell>
          <cell r="V23">
            <v>380</v>
          </cell>
        </row>
        <row r="24">
          <cell r="A24">
            <v>12118</v>
          </cell>
          <cell r="B24" t="str">
            <v>AUTOLAMPS0026</v>
          </cell>
          <cell r="C24" t="e">
            <v>#REF!</v>
          </cell>
          <cell r="D24" t="str">
            <v xml:space="preserve">FORD RANGER (12-) - FOG LAMP SET</v>
          </cell>
          <cell r="E24" t="str">
            <v>FORD</v>
          </cell>
          <cell r="F24" t="str">
            <v xml:space="preserve">RANGER 12 FLAS</v>
          </cell>
          <cell r="G24" t="str">
            <v>FD06-0804A</v>
          </cell>
          <cell r="I24">
            <v>0.04</v>
          </cell>
          <cell r="J24" t="str">
            <v>SUPPLIER0002</v>
          </cell>
          <cell r="K24" t="str">
            <v xml:space="preserve">ANHUI TINCAI SILK CO. LTD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1</v>
          </cell>
          <cell r="S24" t="str">
            <v xml:space="preserve">Yuan Purchase Pricelist (CNY)</v>
          </cell>
          <cell r="T24">
            <v>97</v>
          </cell>
          <cell r="U24">
            <v>2443</v>
          </cell>
          <cell r="V24">
            <v>3790</v>
          </cell>
        </row>
        <row r="25">
          <cell r="A25">
            <v>12120</v>
          </cell>
          <cell r="B25" t="str">
            <v>AUTOLAMPS0021</v>
          </cell>
          <cell r="C25" t="e">
            <v>#REF!</v>
          </cell>
          <cell r="D25" t="str">
            <v xml:space="preserve">FORD RANGER (12-) - FRONT BUMPER</v>
          </cell>
          <cell r="E25" t="str">
            <v>FORD</v>
          </cell>
          <cell r="F25" t="str">
            <v xml:space="preserve">RANGER 12 BPRF</v>
          </cell>
          <cell r="G25" t="str">
            <v>FD06-0807</v>
          </cell>
          <cell r="I25">
            <v>0.04</v>
          </cell>
          <cell r="J25" t="str">
            <v>SUPPLIER0002</v>
          </cell>
          <cell r="K25" t="str">
            <v xml:space="preserve">ANHUI TINCAI SILK CO. LTD</v>
          </cell>
          <cell r="L25">
            <v>0</v>
          </cell>
          <cell r="M25">
            <v>0</v>
          </cell>
          <cell r="N25">
            <v>2</v>
          </cell>
          <cell r="Q25">
            <v>0</v>
          </cell>
          <cell r="R25">
            <v>1</v>
          </cell>
          <cell r="S25" t="str">
            <v xml:space="preserve">Yuan Purchase Pricelist (CNY)</v>
          </cell>
          <cell r="T25">
            <v>163</v>
          </cell>
          <cell r="U25">
            <v>4095</v>
          </cell>
          <cell r="V25">
            <v>6350</v>
          </cell>
        </row>
        <row r="26">
          <cell r="A26">
            <v>12126</v>
          </cell>
          <cell r="B26" t="str">
            <v>AUTOLAMPS0022</v>
          </cell>
          <cell r="C26" t="e">
            <v>#REF!</v>
          </cell>
          <cell r="D26" t="str">
            <v xml:space="preserve">FORD RANGER (12-) - FRONT BUMPER BRACKET - LH</v>
          </cell>
          <cell r="E26" t="str">
            <v>FORD</v>
          </cell>
          <cell r="F26" t="str">
            <v xml:space="preserve">RANGER 12 BPRFB LH</v>
          </cell>
          <cell r="G26" t="str">
            <v>FD06-0807-1-L</v>
          </cell>
          <cell r="I26">
            <v>0.04</v>
          </cell>
          <cell r="J26" t="str">
            <v>SUPPLIER0002</v>
          </cell>
          <cell r="K26" t="str">
            <v xml:space="preserve">ANHUI TINCAI SILK CO. LTD</v>
          </cell>
          <cell r="L26">
            <v>0</v>
          </cell>
          <cell r="M26">
            <v>0</v>
          </cell>
          <cell r="N26">
            <v>2</v>
          </cell>
          <cell r="Q26">
            <v>0</v>
          </cell>
          <cell r="R26">
            <v>1</v>
          </cell>
          <cell r="S26" t="str">
            <v xml:space="preserve">Yuan Purchase Pricelist (CNY)</v>
          </cell>
          <cell r="T26">
            <v>24</v>
          </cell>
          <cell r="U26">
            <v>611</v>
          </cell>
          <cell r="V26">
            <v>950</v>
          </cell>
        </row>
        <row r="27">
          <cell r="A27">
            <v>12121</v>
          </cell>
          <cell r="B27" t="str">
            <v>AUTOLAMPS0023</v>
          </cell>
          <cell r="C27" t="e">
            <v>#REF!</v>
          </cell>
          <cell r="D27" t="str">
            <v xml:space="preserve">FORD RANGER (12-) - FRONT BUMPER BRACKET - RH</v>
          </cell>
          <cell r="E27" t="str">
            <v>FORD</v>
          </cell>
          <cell r="F27" t="str">
            <v xml:space="preserve">RANGER 12 BPRFB RH</v>
          </cell>
          <cell r="G27" t="str">
            <v>FD06-0807-1-R</v>
          </cell>
          <cell r="I27">
            <v>0.04</v>
          </cell>
          <cell r="J27" t="str">
            <v>SUPPLIER0002</v>
          </cell>
          <cell r="K27" t="str">
            <v xml:space="preserve">ANHUI TINCAI SILK CO. LTD</v>
          </cell>
          <cell r="L27">
            <v>0</v>
          </cell>
          <cell r="M27">
            <v>0</v>
          </cell>
          <cell r="N27">
            <v>2</v>
          </cell>
          <cell r="Q27">
            <v>0</v>
          </cell>
          <cell r="R27">
            <v>1</v>
          </cell>
          <cell r="S27" t="str">
            <v xml:space="preserve">Yuan Purchase Pricelist (CNY)</v>
          </cell>
          <cell r="T27">
            <v>24</v>
          </cell>
          <cell r="U27">
            <v>611</v>
          </cell>
          <cell r="V27">
            <v>950</v>
          </cell>
        </row>
        <row r="28">
          <cell r="A28">
            <v>12122</v>
          </cell>
          <cell r="B28" t="str">
            <v>AUTOLAMPS0027</v>
          </cell>
          <cell r="C28" t="e">
            <v>#REF!</v>
          </cell>
          <cell r="D28" t="str">
            <v xml:space="preserve">FORD RANGER (12-) - FRONT GRILL (BLACK)</v>
          </cell>
          <cell r="E28" t="str">
            <v>FORD</v>
          </cell>
          <cell r="F28" t="str">
            <v xml:space="preserve">RANGER 12 GRLB</v>
          </cell>
          <cell r="G28" t="str">
            <v>FD06-0811</v>
          </cell>
          <cell r="I28">
            <v>0.04</v>
          </cell>
          <cell r="J28" t="str">
            <v>SUPPLIER0002</v>
          </cell>
          <cell r="K28" t="str">
            <v xml:space="preserve">ANHUI TINCAI SILK CO. LTD</v>
          </cell>
          <cell r="L28">
            <v>0</v>
          </cell>
          <cell r="M28">
            <v>0</v>
          </cell>
          <cell r="N28">
            <v>2</v>
          </cell>
          <cell r="Q28">
            <v>0</v>
          </cell>
          <cell r="R28">
            <v>1</v>
          </cell>
          <cell r="S28" t="str">
            <v xml:space="preserve">Yuan Purchase Pricelist (CNY)</v>
          </cell>
          <cell r="T28">
            <v>157</v>
          </cell>
          <cell r="U28">
            <v>3841</v>
          </cell>
          <cell r="V28">
            <v>5950</v>
          </cell>
        </row>
        <row r="29">
          <cell r="A29">
            <v>12123</v>
          </cell>
          <cell r="B29" t="str">
            <v>AUTOLAMPS0028</v>
          </cell>
          <cell r="C29" t="e">
            <v>#REF!</v>
          </cell>
          <cell r="D29" t="str">
            <v xml:space="preserve">FORD RANGER (12-) - FRONT GRILL (CHROME)</v>
          </cell>
          <cell r="E29" t="str">
            <v>FORD</v>
          </cell>
          <cell r="F29" t="str">
            <v xml:space="preserve">RANGER 12 GRLC</v>
          </cell>
          <cell r="G29" t="str">
            <v>FD06-0811-C</v>
          </cell>
          <cell r="I29">
            <v>0.04</v>
          </cell>
          <cell r="J29" t="str">
            <v>SUPPLIER0002</v>
          </cell>
          <cell r="K29" t="str">
            <v xml:space="preserve">ANHUI TINCAI SILK CO. LTD</v>
          </cell>
          <cell r="L29">
            <v>0</v>
          </cell>
          <cell r="M29">
            <v>0</v>
          </cell>
          <cell r="N29">
            <v>2</v>
          </cell>
          <cell r="Q29">
            <v>0</v>
          </cell>
          <cell r="R29">
            <v>1</v>
          </cell>
          <cell r="S29" t="str">
            <v xml:space="preserve">Yuan Purchase Pricelist (CNY)</v>
          </cell>
          <cell r="T29">
            <v>185</v>
          </cell>
          <cell r="U29">
            <v>4651</v>
          </cell>
          <cell r="V29">
            <v>7210</v>
          </cell>
        </row>
        <row r="30">
          <cell r="A30">
            <v>12110</v>
          </cell>
          <cell r="B30" t="str">
            <v>AUTOLAMPS0029</v>
          </cell>
          <cell r="C30" t="e">
            <v>#REF!</v>
          </cell>
          <cell r="D30" t="str">
            <v xml:space="preserve">FORD RANGER (12-) - HEAD LAMP (231-1139) - LH</v>
          </cell>
          <cell r="E30" t="str">
            <v>FORD</v>
          </cell>
          <cell r="F30" t="str">
            <v xml:space="preserve">RANGER 12 HLA LH</v>
          </cell>
          <cell r="G30" t="str">
            <v>FD06-0801-L</v>
          </cell>
          <cell r="I30">
            <v>0.04</v>
          </cell>
          <cell r="J30" t="str">
            <v>SUPPLIER0002</v>
          </cell>
          <cell r="K30" t="str">
            <v xml:space="preserve">ANHUI TINCAI SILK CO. LTD</v>
          </cell>
          <cell r="L30">
            <v>0</v>
          </cell>
          <cell r="M30">
            <v>0</v>
          </cell>
          <cell r="N30">
            <v>2</v>
          </cell>
          <cell r="Q30">
            <v>0</v>
          </cell>
          <cell r="R30">
            <v>1</v>
          </cell>
          <cell r="S30" t="str">
            <v xml:space="preserve">Yuan Purchase Pricelist (CNY)</v>
          </cell>
          <cell r="T30">
            <v>152</v>
          </cell>
          <cell r="U30">
            <v>3842</v>
          </cell>
          <cell r="V30">
            <v>5950</v>
          </cell>
        </row>
        <row r="31">
          <cell r="A31">
            <v>12109</v>
          </cell>
          <cell r="B31" t="str">
            <v>AUTOLAMPS0030</v>
          </cell>
          <cell r="C31" t="e">
            <v>#REF!</v>
          </cell>
          <cell r="D31" t="str">
            <v xml:space="preserve">FORD RANGER (12-) - HEAD LAMP (231-1139) - RH</v>
          </cell>
          <cell r="E31" t="str">
            <v>FORD</v>
          </cell>
          <cell r="F31" t="str">
            <v xml:space="preserve">RANGER 12 HLA RH</v>
          </cell>
          <cell r="G31" t="str">
            <v>FD06-0801-R</v>
          </cell>
          <cell r="I31">
            <v>0.04</v>
          </cell>
          <cell r="J31" t="str">
            <v>SUPPLIER0002</v>
          </cell>
          <cell r="K31" t="str">
            <v xml:space="preserve">ANHUI TINCAI SILK CO. LTD</v>
          </cell>
          <cell r="L31">
            <v>0</v>
          </cell>
          <cell r="M31">
            <v>0</v>
          </cell>
          <cell r="N31">
            <v>2</v>
          </cell>
          <cell r="Q31">
            <v>0</v>
          </cell>
          <cell r="R31">
            <v>1</v>
          </cell>
          <cell r="S31" t="str">
            <v xml:space="preserve">Yuan Purchase Pricelist (CNY)</v>
          </cell>
          <cell r="T31">
            <v>152</v>
          </cell>
          <cell r="U31">
            <v>3842</v>
          </cell>
          <cell r="V31">
            <v>5950</v>
          </cell>
        </row>
        <row r="32">
          <cell r="A32">
            <v>12114</v>
          </cell>
          <cell r="B32" t="str">
            <v>AUTOLAMPS0031</v>
          </cell>
          <cell r="C32" t="e">
            <v>#REF!</v>
          </cell>
          <cell r="D32" t="str">
            <v xml:space="preserve">FORD RANGER (12-) - TAIL LAMP (231-1139) - LH</v>
          </cell>
          <cell r="E32" t="str">
            <v>FORD</v>
          </cell>
          <cell r="F32" t="str">
            <v xml:space="preserve">RANGER 12 TLA LH</v>
          </cell>
          <cell r="G32" t="str">
            <v>FD06-0802-L</v>
          </cell>
          <cell r="I32">
            <v>0.04</v>
          </cell>
          <cell r="J32" t="str">
            <v>SUPPLIER0002</v>
          </cell>
          <cell r="K32" t="str">
            <v xml:space="preserve">ANHUI TINCAI SILK CO. LTD</v>
          </cell>
          <cell r="L32">
            <v>0</v>
          </cell>
          <cell r="M32">
            <v>0</v>
          </cell>
          <cell r="N32">
            <v>2</v>
          </cell>
          <cell r="Q32">
            <v>0</v>
          </cell>
          <cell r="R32">
            <v>1</v>
          </cell>
          <cell r="S32" t="str">
            <v xml:space="preserve">Yuan Purchase Pricelist (CNY)</v>
          </cell>
          <cell r="T32">
            <v>90</v>
          </cell>
          <cell r="U32">
            <v>2173</v>
          </cell>
          <cell r="V32">
            <v>3260</v>
          </cell>
        </row>
        <row r="33">
          <cell r="A33">
            <v>12111</v>
          </cell>
          <cell r="B33" t="str">
            <v>AUTOLAMPS0032</v>
          </cell>
          <cell r="C33" t="e">
            <v>#REF!</v>
          </cell>
          <cell r="D33" t="str">
            <v xml:space="preserve">FORD RANGER (12-) - TAIL LAMP (231-1139) - RH</v>
          </cell>
          <cell r="E33" t="str">
            <v>FORD</v>
          </cell>
          <cell r="F33" t="str">
            <v xml:space="preserve">RANGER 12 TLA RH</v>
          </cell>
          <cell r="G33" t="str">
            <v>FD06-0802-R</v>
          </cell>
          <cell r="I33">
            <v>0.04</v>
          </cell>
          <cell r="J33" t="str">
            <v>SUPPLIER0002</v>
          </cell>
          <cell r="K33" t="str">
            <v xml:space="preserve">ANHUI TINCAI SILK CO. LTD</v>
          </cell>
          <cell r="L33">
            <v>0</v>
          </cell>
          <cell r="M33">
            <v>0</v>
          </cell>
          <cell r="N33">
            <v>2</v>
          </cell>
          <cell r="Q33">
            <v>0</v>
          </cell>
          <cell r="R33">
            <v>1</v>
          </cell>
          <cell r="S33" t="str">
            <v xml:space="preserve">Yuan Purchase Pricelist (CNY)</v>
          </cell>
          <cell r="T33">
            <v>90</v>
          </cell>
          <cell r="U33">
            <v>2173</v>
          </cell>
          <cell r="V33">
            <v>3260</v>
          </cell>
        </row>
        <row r="34">
          <cell r="A34">
            <v>14217</v>
          </cell>
          <cell r="B34" t="str">
            <v>AUTOLAMPS0033</v>
          </cell>
          <cell r="C34" t="e">
            <v>#REF!</v>
          </cell>
          <cell r="D34" t="str">
            <v xml:space="preserve">FORD RANGER (12-) - TAIL LAMP (231-1139) (SLIGHLY CRACKED) - RH</v>
          </cell>
          <cell r="E34" t="str">
            <v>FORD</v>
          </cell>
          <cell r="F34" t="str">
            <v xml:space="preserve">RANGER 12 TLASC RH</v>
          </cell>
          <cell r="G34" t="str">
            <v>FD06-0802-R</v>
          </cell>
          <cell r="I34">
            <v>0.04</v>
          </cell>
          <cell r="J34" t="str">
            <v>SUPPLIER0002</v>
          </cell>
          <cell r="K34" t="str">
            <v xml:space="preserve">ANHUI TINCAI SILK CO. LTD</v>
          </cell>
          <cell r="L34">
            <v>0</v>
          </cell>
          <cell r="M34">
            <v>0</v>
          </cell>
          <cell r="N34">
            <v>2</v>
          </cell>
          <cell r="Q34">
            <v>0</v>
          </cell>
          <cell r="R34">
            <v>1</v>
          </cell>
          <cell r="S34" t="str">
            <v xml:space="preserve">Yuan Purchase Pricelist (CNY)</v>
          </cell>
          <cell r="T34">
            <v>73</v>
          </cell>
          <cell r="U34">
            <v>1697.25</v>
          </cell>
          <cell r="V34">
            <v>2800</v>
          </cell>
        </row>
        <row r="35">
          <cell r="A35">
            <v>13678</v>
          </cell>
          <cell r="B35" t="str">
            <v>AUTOLAMPS0035</v>
          </cell>
          <cell r="C35" t="e">
            <v>#REF!</v>
          </cell>
          <cell r="D35" t="str">
            <v xml:space="preserve">HINO 300/500 -  SIDE MIRROR (BIG) - LH</v>
          </cell>
          <cell r="E35" t="str">
            <v>HINO</v>
          </cell>
          <cell r="F35" t="str">
            <v xml:space="preserve">HINO 500 SM LH</v>
          </cell>
          <cell r="G35" t="str">
            <v>LL-234-L</v>
          </cell>
          <cell r="I35">
            <v>0.04</v>
          </cell>
          <cell r="J35" t="str">
            <v>SUPPLIER0009</v>
          </cell>
          <cell r="K35" t="str">
            <v xml:space="preserve">JIANGSU L.L TRUCK MIRROR CO.,LTD</v>
          </cell>
          <cell r="L35">
            <v>26</v>
          </cell>
          <cell r="M35">
            <v>104</v>
          </cell>
          <cell r="N35">
            <v>130</v>
          </cell>
          <cell r="O35">
            <v>5</v>
          </cell>
          <cell r="P35">
            <v>10</v>
          </cell>
          <cell r="S35" t="str">
            <v xml:space="preserve">Yuan Purchase Pricelist (CNY)</v>
          </cell>
          <cell r="T35">
            <v>16</v>
          </cell>
          <cell r="U35">
            <v>408</v>
          </cell>
          <cell r="V35">
            <v>700</v>
          </cell>
        </row>
        <row r="36">
          <cell r="A36">
            <v>13677</v>
          </cell>
          <cell r="B36" t="str">
            <v>AUTOLAMPS0036</v>
          </cell>
          <cell r="C36" t="e">
            <v>#REF!</v>
          </cell>
          <cell r="D36" t="str">
            <v xml:space="preserve">HINO 300/500 -  SIDE MIRROR (SMALL) - RH</v>
          </cell>
          <cell r="E36" t="str">
            <v>HINO</v>
          </cell>
          <cell r="F36" t="str">
            <v xml:space="preserve">HINO 500 SM RH</v>
          </cell>
          <cell r="G36" t="str">
            <v>LL-233-R</v>
          </cell>
          <cell r="I36">
            <v>0.04</v>
          </cell>
          <cell r="J36" t="str">
            <v>SUPPLIER0009</v>
          </cell>
          <cell r="K36" t="str">
            <v xml:space="preserve">JIANGSU L.L TRUCK MIRROR CO.,LTD</v>
          </cell>
          <cell r="L36">
            <v>20</v>
          </cell>
          <cell r="M36">
            <v>80</v>
          </cell>
          <cell r="N36">
            <v>100</v>
          </cell>
          <cell r="O36">
            <v>5</v>
          </cell>
          <cell r="P36">
            <v>10</v>
          </cell>
          <cell r="S36" t="str">
            <v xml:space="preserve">Yuan Purchase Pricelist (CNY)</v>
          </cell>
          <cell r="T36">
            <v>16</v>
          </cell>
          <cell r="U36">
            <v>408</v>
          </cell>
          <cell r="V36">
            <v>700</v>
          </cell>
        </row>
        <row r="37">
          <cell r="A37">
            <v>13888</v>
          </cell>
          <cell r="B37" t="str">
            <v>AUTOLAMPS0034</v>
          </cell>
          <cell r="C37" t="e">
            <v>#REF!</v>
          </cell>
          <cell r="D37" t="str">
            <v xml:space="preserve">HINO 300/500 -  SIDE MIRROR (SMALL) SHELL - RH</v>
          </cell>
          <cell r="E37" t="str">
            <v>HINO</v>
          </cell>
          <cell r="F37" t="str">
            <v xml:space="preserve">HINO 500 SMS RH</v>
          </cell>
          <cell r="G37" t="str">
            <v>LL-233-SHELL</v>
          </cell>
          <cell r="I37">
            <v>0.04</v>
          </cell>
          <cell r="J37" t="str">
            <v>SUPPLIER0009</v>
          </cell>
          <cell r="K37" t="str">
            <v xml:space="preserve">JIANGSU L.L TRUCK MIRROR CO.,LTD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S37" t="str">
            <v xml:space="preserve">Yuan Purchase Pricelist (CNY)</v>
          </cell>
          <cell r="T37">
            <v>16</v>
          </cell>
          <cell r="U37">
            <v>372</v>
          </cell>
          <cell r="V37">
            <v>580</v>
          </cell>
        </row>
        <row r="38">
          <cell r="A38">
            <v>11630</v>
          </cell>
          <cell r="B38" t="str">
            <v>AUTOLAMPS0037</v>
          </cell>
          <cell r="C38" t="e">
            <v>#REF!</v>
          </cell>
          <cell r="D38" t="str">
            <v xml:space="preserve">HINO 500 - CORNER LAMP (WHITE) - LH</v>
          </cell>
          <cell r="E38" t="str">
            <v>HINO</v>
          </cell>
          <cell r="F38" t="str">
            <v xml:space="preserve">HINO 500 CLAW LH</v>
          </cell>
          <cell r="G38" t="str">
            <v>HN03-0103B-L</v>
          </cell>
          <cell r="I38">
            <v>0.04</v>
          </cell>
          <cell r="J38" t="str">
            <v>SUPPLIER0002</v>
          </cell>
          <cell r="K38" t="str">
            <v xml:space="preserve">ANHUI TINCAI SILK CO. LTD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S38" t="str">
            <v xml:space="preserve">Yuan Purchase Pricelist (CNY)</v>
          </cell>
          <cell r="T38">
            <v>4.5</v>
          </cell>
          <cell r="U38">
            <v>703</v>
          </cell>
          <cell r="V38">
            <v>1090</v>
          </cell>
        </row>
        <row r="39">
          <cell r="A39">
            <v>11629</v>
          </cell>
          <cell r="B39" t="str">
            <v>AUTOLAMPS0038</v>
          </cell>
          <cell r="C39" t="e">
            <v>#REF!</v>
          </cell>
          <cell r="D39" t="str">
            <v xml:space="preserve">HINO 500 - CORNER LAMP (WHITE) - RH</v>
          </cell>
          <cell r="E39" t="str">
            <v>HINO</v>
          </cell>
          <cell r="F39" t="str">
            <v xml:space="preserve">HINO 500 CLAW RH</v>
          </cell>
          <cell r="G39" t="str">
            <v>HN03-0103B-R</v>
          </cell>
          <cell r="I39">
            <v>0.04</v>
          </cell>
          <cell r="J39" t="str">
            <v>SUPPLIER0002</v>
          </cell>
          <cell r="K39" t="str">
            <v xml:space="preserve">ANHUI TINCAI SILK CO. LTD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S39" t="str">
            <v xml:space="preserve">Yuan Purchase Pricelist (CNY)</v>
          </cell>
          <cell r="T39">
            <v>4.5</v>
          </cell>
          <cell r="U39">
            <v>703</v>
          </cell>
          <cell r="V39">
            <v>1090</v>
          </cell>
        </row>
        <row r="40">
          <cell r="A40">
            <v>11628</v>
          </cell>
          <cell r="B40" t="str">
            <v>AUTOLAMPS0039</v>
          </cell>
          <cell r="C40" t="e">
            <v>#REF!</v>
          </cell>
          <cell r="D40" t="str">
            <v xml:space="preserve">HINO 500 - CORNER LAMP (YELLOW) (219-1506-A/UE) - LH</v>
          </cell>
          <cell r="E40" t="str">
            <v>HINO</v>
          </cell>
          <cell r="F40" t="str">
            <v xml:space="preserve">HINO 500 CLAY LH</v>
          </cell>
          <cell r="G40" t="str">
            <v>HN03-0103A-L</v>
          </cell>
          <cell r="I40">
            <v>0.04</v>
          </cell>
          <cell r="J40" t="str">
            <v>SUPPLIER0002</v>
          </cell>
          <cell r="K40" t="str">
            <v xml:space="preserve">ANHUI TINCAI SILK CO. LTD</v>
          </cell>
          <cell r="L40">
            <v>3</v>
          </cell>
          <cell r="M40">
            <v>12</v>
          </cell>
          <cell r="N40">
            <v>15</v>
          </cell>
          <cell r="O40">
            <v>2</v>
          </cell>
          <cell r="P40">
            <v>3</v>
          </cell>
          <cell r="S40" t="str">
            <v xml:space="preserve">Yuan Purchase Pricelist (CNY)</v>
          </cell>
          <cell r="T40">
            <v>30</v>
          </cell>
          <cell r="U40">
            <v>697.5</v>
          </cell>
          <cell r="V40">
            <v>1050</v>
          </cell>
        </row>
        <row r="41">
          <cell r="A41">
            <v>11627</v>
          </cell>
          <cell r="B41" t="str">
            <v>AUTOLAMPS0040</v>
          </cell>
          <cell r="C41" t="e">
            <v>#REF!</v>
          </cell>
          <cell r="D41" t="str">
            <v xml:space="preserve">HINO 500 - CORNER LAMP (YELLOW) (219-1506-A/UE) - RH</v>
          </cell>
          <cell r="E41" t="str">
            <v>HINO</v>
          </cell>
          <cell r="F41" t="str">
            <v xml:space="preserve">HINO 500 CLAY RH</v>
          </cell>
          <cell r="G41" t="str">
            <v>HN03-0103A-R</v>
          </cell>
          <cell r="I41">
            <v>0.04</v>
          </cell>
          <cell r="J41" t="str">
            <v>SUPPLIER0002</v>
          </cell>
          <cell r="K41" t="str">
            <v xml:space="preserve">ANHUI TINCAI SILK CO. LTD</v>
          </cell>
          <cell r="L41">
            <v>3</v>
          </cell>
          <cell r="M41">
            <v>12</v>
          </cell>
          <cell r="N41">
            <v>15</v>
          </cell>
          <cell r="O41">
            <v>2</v>
          </cell>
          <cell r="P41">
            <v>3</v>
          </cell>
          <cell r="S41" t="str">
            <v xml:space="preserve">Yuan Purchase Pricelist (CNY)</v>
          </cell>
          <cell r="T41">
            <v>30</v>
          </cell>
          <cell r="U41">
            <v>697.5</v>
          </cell>
          <cell r="V41">
            <v>1050</v>
          </cell>
        </row>
        <row r="42">
          <cell r="A42">
            <v>12743</v>
          </cell>
          <cell r="B42" t="str">
            <v>AUTOLAMPS0041</v>
          </cell>
          <cell r="C42" t="e">
            <v>#REF!</v>
          </cell>
          <cell r="D42" t="str">
            <v xml:space="preserve">HINO 500 - CORNER PANEL - LH</v>
          </cell>
          <cell r="E42" t="str">
            <v>HINO</v>
          </cell>
          <cell r="F42" t="str">
            <v xml:space="preserve">HINO 500 CP LH</v>
          </cell>
          <cell r="G42" t="str">
            <v>HN03-0109B-L</v>
          </cell>
          <cell r="I42">
            <v>0.04</v>
          </cell>
          <cell r="J42" t="str">
            <v>SUPPLIER0002</v>
          </cell>
          <cell r="K42" t="str">
            <v xml:space="preserve">ANHUI TINCAI SILK CO. LTD</v>
          </cell>
          <cell r="L42">
            <v>0</v>
          </cell>
          <cell r="M42">
            <v>0</v>
          </cell>
          <cell r="N42">
            <v>0</v>
          </cell>
          <cell r="Q42">
            <v>1</v>
          </cell>
          <cell r="R42">
            <v>2</v>
          </cell>
          <cell r="S42" t="str">
            <v xml:space="preserve">Yuan Purchase Pricelist (CNY)</v>
          </cell>
          <cell r="T42">
            <v>30</v>
          </cell>
          <cell r="U42">
            <v>1080</v>
          </cell>
          <cell r="V42">
            <v>1670</v>
          </cell>
        </row>
        <row r="43">
          <cell r="A43">
            <v>12742</v>
          </cell>
          <cell r="B43" t="str">
            <v>AUTOLAMPS0042</v>
          </cell>
          <cell r="C43" t="e">
            <v>#REF!</v>
          </cell>
          <cell r="D43" t="str">
            <v xml:space="preserve">HINO 500 - CORNER PANEL - RH</v>
          </cell>
          <cell r="E43" t="str">
            <v>HINO</v>
          </cell>
          <cell r="F43" t="str">
            <v xml:space="preserve">HINO 500 CP RH</v>
          </cell>
          <cell r="G43" t="str">
            <v>HN03-0109B-R</v>
          </cell>
          <cell r="I43">
            <v>0.04</v>
          </cell>
          <cell r="J43" t="str">
            <v>SUPPLIER0002</v>
          </cell>
          <cell r="K43" t="str">
            <v xml:space="preserve">ANHUI TINCAI SILK CO. LTD</v>
          </cell>
          <cell r="L43">
            <v>0</v>
          </cell>
          <cell r="M43">
            <v>0</v>
          </cell>
          <cell r="N43">
            <v>0</v>
          </cell>
          <cell r="Q43">
            <v>1</v>
          </cell>
          <cell r="R43">
            <v>2</v>
          </cell>
          <cell r="S43" t="str">
            <v xml:space="preserve">Yuan Purchase Pricelist (CNY)</v>
          </cell>
          <cell r="T43">
            <v>30</v>
          </cell>
          <cell r="U43">
            <v>765</v>
          </cell>
          <cell r="V43">
            <v>1150</v>
          </cell>
        </row>
        <row r="44">
          <cell r="A44">
            <v>12741</v>
          </cell>
          <cell r="B44" t="str">
            <v>AUTOLAMPS0043</v>
          </cell>
          <cell r="C44" t="e">
            <v>#REF!</v>
          </cell>
          <cell r="D44" t="str">
            <v xml:space="preserve">HINO 500 - FRONT GRILL (WIDE CABIN)</v>
          </cell>
          <cell r="E44" t="str">
            <v>HINO</v>
          </cell>
          <cell r="F44" t="str">
            <v xml:space="preserve">HINO 500 GRLWC</v>
          </cell>
          <cell r="G44" t="str">
            <v>HN03-0111</v>
          </cell>
          <cell r="I44">
            <v>0.04</v>
          </cell>
          <cell r="J44" t="str">
            <v>SUPPLIER0002</v>
          </cell>
          <cell r="K44" t="str">
            <v xml:space="preserve">ANHUI TINCAI SILK CO. LTD</v>
          </cell>
          <cell r="L44">
            <v>0</v>
          </cell>
          <cell r="M44">
            <v>0</v>
          </cell>
          <cell r="N44">
            <v>0</v>
          </cell>
          <cell r="Q44">
            <v>1</v>
          </cell>
          <cell r="R44">
            <v>2</v>
          </cell>
          <cell r="S44" t="str">
            <v xml:space="preserve">Yuan Purchase Pricelist (CNY)</v>
          </cell>
          <cell r="T44">
            <v>13.06</v>
          </cell>
          <cell r="U44">
            <v>2041</v>
          </cell>
          <cell r="V44">
            <v>3160</v>
          </cell>
        </row>
        <row r="45">
          <cell r="A45">
            <v>11622</v>
          </cell>
          <cell r="B45" t="str">
            <v>AUTOLAMPS0044</v>
          </cell>
          <cell r="C45" t="e">
            <v>#REF!</v>
          </cell>
          <cell r="D45" t="str">
            <v xml:space="preserve">HINO 500 - HEAD LAMP (219-1107) - LH</v>
          </cell>
          <cell r="E45" t="str">
            <v>HINO</v>
          </cell>
          <cell r="F45" t="str">
            <v xml:space="preserve">HINO 500 HLA LH</v>
          </cell>
          <cell r="G45" t="str">
            <v>HN03-0101A-L</v>
          </cell>
          <cell r="I45">
            <v>0.04</v>
          </cell>
          <cell r="J45" t="str">
            <v>SUPPLIER0002</v>
          </cell>
          <cell r="K45" t="str">
            <v xml:space="preserve">ANHUI TINCAI SILK CO. LTD</v>
          </cell>
          <cell r="L45">
            <v>1</v>
          </cell>
          <cell r="M45">
            <v>4</v>
          </cell>
          <cell r="N45">
            <v>5</v>
          </cell>
          <cell r="Q45">
            <v>1</v>
          </cell>
          <cell r="R45">
            <v>2</v>
          </cell>
          <cell r="S45" t="str">
            <v xml:space="preserve">Yuan Purchase Pricelist (CNY)</v>
          </cell>
          <cell r="T45">
            <v>120</v>
          </cell>
          <cell r="U45">
            <v>3264</v>
          </cell>
          <cell r="V45">
            <v>4900</v>
          </cell>
        </row>
        <row r="46">
          <cell r="A46">
            <v>11621</v>
          </cell>
          <cell r="B46" t="str">
            <v>AUTOLAMPS0045</v>
          </cell>
          <cell r="C46" t="e">
            <v>#REF!</v>
          </cell>
          <cell r="D46" t="str">
            <v xml:space="preserve">HINO 500 - HEAD LAMP (219-1107) - RH</v>
          </cell>
          <cell r="E46" t="str">
            <v>HINO</v>
          </cell>
          <cell r="F46" t="str">
            <v xml:space="preserve">HINO 500 HLA RH</v>
          </cell>
          <cell r="G46" t="str">
            <v>HN03-0101A-R</v>
          </cell>
          <cell r="I46">
            <v>0.04</v>
          </cell>
          <cell r="J46" t="str">
            <v>SUPPLIER0002</v>
          </cell>
          <cell r="K46" t="str">
            <v xml:space="preserve">ANHUI TINCAI SILK CO. LTD</v>
          </cell>
          <cell r="L46">
            <v>1</v>
          </cell>
          <cell r="M46">
            <v>4</v>
          </cell>
          <cell r="N46">
            <v>5</v>
          </cell>
          <cell r="Q46">
            <v>1</v>
          </cell>
          <cell r="R46">
            <v>2</v>
          </cell>
          <cell r="S46" t="str">
            <v xml:space="preserve">Yuan Purchase Pricelist (CNY)</v>
          </cell>
          <cell r="T46">
            <v>120</v>
          </cell>
          <cell r="U46">
            <v>3264</v>
          </cell>
          <cell r="V46">
            <v>4900</v>
          </cell>
        </row>
        <row r="47">
          <cell r="A47">
            <v>11683</v>
          </cell>
          <cell r="B47" t="str">
            <v>AUTOLAMPS0046</v>
          </cell>
          <cell r="C47" t="e">
            <v>#REF!</v>
          </cell>
          <cell r="D47" t="str">
            <v xml:space="preserve">HINO 500 - SIDE LAMP (BLACK/YELLOW)</v>
          </cell>
          <cell r="E47" t="str">
            <v>HINO</v>
          </cell>
          <cell r="F47" t="str">
            <v xml:space="preserve">HINO 500 SLAB</v>
          </cell>
          <cell r="G47" t="str">
            <v>HN03-0106D</v>
          </cell>
          <cell r="I47">
            <v>0.04</v>
          </cell>
          <cell r="J47" t="str">
            <v>SUPPLIER0002</v>
          </cell>
          <cell r="K47" t="str">
            <v xml:space="preserve">ANHUI TINCAI SILK CO. LTD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S47" t="str">
            <v xml:space="preserve">Yuan Purchase Pricelist (CNY)</v>
          </cell>
          <cell r="T47">
            <v>1.6</v>
          </cell>
          <cell r="U47">
            <v>250</v>
          </cell>
          <cell r="V47">
            <v>390</v>
          </cell>
        </row>
        <row r="48">
          <cell r="A48">
            <v>11682</v>
          </cell>
          <cell r="B48" t="str">
            <v>AUTOLAMPS0047</v>
          </cell>
          <cell r="C48" t="e">
            <v>#REF!</v>
          </cell>
          <cell r="D48" t="str">
            <v xml:space="preserve">HINO 500 - SIDE LAMP (CHROME/CLEAR)</v>
          </cell>
          <cell r="E48" t="str">
            <v>HINO</v>
          </cell>
          <cell r="F48" t="str">
            <v xml:space="preserve">HINO 500 SLAC</v>
          </cell>
          <cell r="G48" t="str">
            <v>HN03-0106B</v>
          </cell>
          <cell r="I48">
            <v>0.04</v>
          </cell>
          <cell r="J48" t="str">
            <v>SUPPLIER0002</v>
          </cell>
          <cell r="K48" t="str">
            <v xml:space="preserve">ANHUI TINCAI SILK CO. LTD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S48" t="str">
            <v xml:space="preserve">Yuan Purchase Pricelist (CNY)</v>
          </cell>
          <cell r="T48">
            <v>2.0499999999999998</v>
          </cell>
          <cell r="U48">
            <v>320</v>
          </cell>
          <cell r="V48">
            <v>500</v>
          </cell>
        </row>
        <row r="49">
          <cell r="A49">
            <v>11731</v>
          </cell>
          <cell r="B49" t="str">
            <v>AUTOLAMPS0048</v>
          </cell>
          <cell r="C49" t="e">
            <v>#REF!</v>
          </cell>
          <cell r="D49" t="str">
            <v xml:space="preserve">HINO 500 - SIDE LAMP (CLEAR)</v>
          </cell>
          <cell r="E49" t="str">
            <v>HINO</v>
          </cell>
          <cell r="F49" t="str">
            <v xml:space="preserve">HINO 500 SLA0</v>
          </cell>
          <cell r="G49" t="str">
            <v>HN03-0106B</v>
          </cell>
          <cell r="I49">
            <v>0.04</v>
          </cell>
          <cell r="J49" t="str">
            <v>SUPPLIER0002</v>
          </cell>
          <cell r="K49" t="str">
            <v xml:space="preserve">ANHUI TINCAI SILK CO. LTD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S49" t="str">
            <v xml:space="preserve">Yuan Purchase Pricelist (CNY)</v>
          </cell>
          <cell r="T49">
            <v>12.7</v>
          </cell>
          <cell r="U49">
            <v>286</v>
          </cell>
          <cell r="V49">
            <v>440</v>
          </cell>
        </row>
        <row r="50">
          <cell r="A50">
            <v>11730</v>
          </cell>
          <cell r="B50" t="str">
            <v>AUTOLAMPS0049</v>
          </cell>
          <cell r="C50" t="e">
            <v>#REF!</v>
          </cell>
          <cell r="D50" t="str">
            <v xml:space="preserve">HINO 500 - SIDE LAMP (ORANGE)</v>
          </cell>
          <cell r="E50" t="str">
            <v>HINO</v>
          </cell>
          <cell r="F50" t="str">
            <v xml:space="preserve">HINO 500 SLAY</v>
          </cell>
          <cell r="G50" t="str">
            <v>HN03-0106A</v>
          </cell>
          <cell r="I50">
            <v>0.04</v>
          </cell>
          <cell r="J50" t="str">
            <v>SUPPLIER0002</v>
          </cell>
          <cell r="K50" t="str">
            <v xml:space="preserve">ANHUI TINCAI SILK CO. LTD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 t="str">
            <v xml:space="preserve">Yuan Purchase Pricelist (CNY)</v>
          </cell>
          <cell r="T50">
            <v>12.7</v>
          </cell>
          <cell r="U50">
            <v>345</v>
          </cell>
          <cell r="V50">
            <v>520</v>
          </cell>
        </row>
        <row r="51">
          <cell r="A51">
            <v>13764</v>
          </cell>
          <cell r="B51" t="str">
            <v>AUTOLAMPS0050</v>
          </cell>
          <cell r="C51" t="e">
            <v>#REF!</v>
          </cell>
          <cell r="D51" t="str">
            <v xml:space="preserve">HONDA AIRWAV/PARTNER 5D WAGON (05-10) - LAMINATED FRONT WINDSCREEN</v>
          </cell>
          <cell r="E51" t="str">
            <v>HONDA</v>
          </cell>
          <cell r="F51" t="str">
            <v xml:space="preserve">SLA LFW X</v>
          </cell>
          <cell r="G51" t="str">
            <v xml:space="preserve">SLA LFW/X</v>
          </cell>
          <cell r="H51" t="str">
            <v>1349*937</v>
          </cell>
          <cell r="I51">
            <v>0.02</v>
          </cell>
          <cell r="J51" t="str">
            <v>SUPPLIER0015</v>
          </cell>
          <cell r="K51" t="str">
            <v xml:space="preserve">XINYI AUTOMOBILE GLASS (SHENZHEN) CO., LTD</v>
          </cell>
          <cell r="L51">
            <v>3</v>
          </cell>
          <cell r="M51">
            <v>12</v>
          </cell>
          <cell r="N51">
            <v>15</v>
          </cell>
          <cell r="Q51">
            <v>1</v>
          </cell>
          <cell r="R51">
            <v>3</v>
          </cell>
          <cell r="S51" t="str">
            <v xml:space="preserve">USD Purchase Pricelist (USD)</v>
          </cell>
          <cell r="T51">
            <v>15.88</v>
          </cell>
          <cell r="U51">
            <v>2646.01</v>
          </cell>
          <cell r="V51">
            <v>3300</v>
          </cell>
        </row>
        <row r="52">
          <cell r="A52">
            <v>13675</v>
          </cell>
          <cell r="B52" t="str">
            <v>AUTOLAMPS0051</v>
          </cell>
          <cell r="C52" t="e">
            <v>#REF!</v>
          </cell>
          <cell r="D52" t="str">
            <v xml:space="preserve">HONDA CRV (RD5) 5D SUV (02-06) - LAMINATED FRONT WINDSCREEN</v>
          </cell>
          <cell r="E52" t="str">
            <v>HONDA</v>
          </cell>
          <cell r="F52" t="str">
            <v xml:space="preserve">CRV LFW X</v>
          </cell>
          <cell r="G52" t="str">
            <v xml:space="preserve">CR-V-R-CPS LFW/X</v>
          </cell>
          <cell r="H52" t="str">
            <v>1538*874</v>
          </cell>
          <cell r="I52">
            <v>0.02</v>
          </cell>
          <cell r="J52" t="str">
            <v>SUPPLIER0015</v>
          </cell>
          <cell r="K52" t="str">
            <v xml:space="preserve">XINYI AUTOMOBILE GLASS (SHENZHEN) CO., LTD</v>
          </cell>
          <cell r="L52">
            <v>2</v>
          </cell>
          <cell r="M52">
            <v>8</v>
          </cell>
          <cell r="N52">
            <v>10</v>
          </cell>
          <cell r="Q52">
            <v>1</v>
          </cell>
          <cell r="R52">
            <v>3</v>
          </cell>
          <cell r="S52" t="str">
            <v xml:space="preserve">USD Purchase Pricelist (USD)</v>
          </cell>
          <cell r="T52">
            <v>17.47</v>
          </cell>
          <cell r="U52">
            <v>2910.94</v>
          </cell>
          <cell r="V52">
            <v>3600</v>
          </cell>
        </row>
        <row r="53">
          <cell r="A53">
            <v>13766</v>
          </cell>
          <cell r="B53" t="str">
            <v>AUTOLAMPS0053</v>
          </cell>
          <cell r="C53" t="e">
            <v>#REF!</v>
          </cell>
          <cell r="D53" t="str">
            <v xml:space="preserve">HONDA CRV (RE3,RE7) 5D SUV (06-12) - LAMINATED FRONT WINDSCREEN</v>
          </cell>
          <cell r="E53" t="str">
            <v>HONDA</v>
          </cell>
          <cell r="F53" t="str">
            <v xml:space="preserve">SWA R VCP LFW X</v>
          </cell>
          <cell r="G53" t="str">
            <v xml:space="preserve">SWA R VCP LFW/X</v>
          </cell>
          <cell r="H53" t="str">
            <v>1494*1039</v>
          </cell>
          <cell r="I53">
            <v>0.02</v>
          </cell>
          <cell r="J53" t="str">
            <v>SUPPLIER0015</v>
          </cell>
          <cell r="K53" t="str">
            <v xml:space="preserve">XINYI AUTOMOBILE GLASS (SHENZHEN) CO., LTD</v>
          </cell>
          <cell r="L53">
            <v>1</v>
          </cell>
          <cell r="M53">
            <v>4</v>
          </cell>
          <cell r="N53">
            <v>5</v>
          </cell>
          <cell r="Q53">
            <v>1</v>
          </cell>
          <cell r="R53">
            <v>3</v>
          </cell>
          <cell r="S53" t="str">
            <v xml:space="preserve">USD Purchase Pricelist (USD)</v>
          </cell>
          <cell r="T53">
            <v>20.28</v>
          </cell>
          <cell r="U53">
            <v>3379.16</v>
          </cell>
          <cell r="V53">
            <v>4200</v>
          </cell>
        </row>
        <row r="54">
          <cell r="A54">
            <v>11125</v>
          </cell>
          <cell r="B54" t="str">
            <v>AUTOLAMPS0056</v>
          </cell>
          <cell r="C54" t="e">
            <v>#REF!</v>
          </cell>
          <cell r="D54" t="str">
            <v xml:space="preserve">HONDA CRV RD2 - (96 -01) - FRONT FENDER - LH</v>
          </cell>
          <cell r="E54" t="str">
            <v>HONDA</v>
          </cell>
          <cell r="F54" t="str">
            <v xml:space="preserve">CRV 96 FF LH</v>
          </cell>
          <cell r="G54" t="str">
            <v>60211-S10-000ZZ</v>
          </cell>
          <cell r="I54">
            <v>0.04</v>
          </cell>
          <cell r="J54" t="str">
            <v>SUPPLIER0082</v>
          </cell>
          <cell r="K54" t="str">
            <v xml:space="preserve">LIAN SHENG (XIAMEN) IMPORT &amp; EXPORT CO. LTD</v>
          </cell>
          <cell r="L54">
            <v>0</v>
          </cell>
          <cell r="M54">
            <v>0</v>
          </cell>
          <cell r="N54">
            <v>0</v>
          </cell>
          <cell r="Q54">
            <v>1</v>
          </cell>
          <cell r="R54">
            <v>2</v>
          </cell>
          <cell r="S54" t="str">
            <v xml:space="preserve">Yuan Purchase Pricelist (CNY)</v>
          </cell>
          <cell r="T54">
            <v>0</v>
          </cell>
          <cell r="U54">
            <v>0</v>
          </cell>
          <cell r="V54">
            <v>2800</v>
          </cell>
        </row>
        <row r="55">
          <cell r="A55">
            <v>11124</v>
          </cell>
          <cell r="B55" t="str">
            <v>AUTOLAMPS0057</v>
          </cell>
          <cell r="C55" t="e">
            <v>#REF!</v>
          </cell>
          <cell r="D55" t="str">
            <v xml:space="preserve">HONDA CRV RD2 - (96 -01) - FRONT FENDER - RH</v>
          </cell>
          <cell r="E55" t="str">
            <v>HONDA</v>
          </cell>
          <cell r="F55" t="str">
            <v xml:space="preserve">CRV 96 FF RH</v>
          </cell>
          <cell r="G55" t="str">
            <v>60260-S10-000ZZ</v>
          </cell>
          <cell r="I55">
            <v>0.04</v>
          </cell>
          <cell r="J55" t="str">
            <v>SUPPLIER0082</v>
          </cell>
          <cell r="K55" t="str">
            <v xml:space="preserve">LIAN SHENG (XIAMEN) IMPORT &amp; EXPORT CO. LTD</v>
          </cell>
          <cell r="L55">
            <v>0</v>
          </cell>
          <cell r="M55">
            <v>0</v>
          </cell>
          <cell r="N55">
            <v>0</v>
          </cell>
          <cell r="Q55">
            <v>1</v>
          </cell>
          <cell r="R55">
            <v>2</v>
          </cell>
          <cell r="S55" t="str">
            <v xml:space="preserve">Yuan Purchase Pricelist (CNY)</v>
          </cell>
          <cell r="T55">
            <v>0</v>
          </cell>
          <cell r="U55">
            <v>0</v>
          </cell>
          <cell r="V55">
            <v>2800</v>
          </cell>
        </row>
        <row r="56">
          <cell r="A56">
            <v>11126</v>
          </cell>
          <cell r="B56" t="str">
            <v>AUTOLAMPS0054</v>
          </cell>
          <cell r="C56" t="e">
            <v>#REF!</v>
          </cell>
          <cell r="D56" t="str">
            <v xml:space="preserve">HONDA CRV RD2 - (96-01) - FRONT BUMPER</v>
          </cell>
          <cell r="E56" t="str">
            <v>HONDA</v>
          </cell>
          <cell r="F56" t="str">
            <v xml:space="preserve">CRV 96 BPRF</v>
          </cell>
          <cell r="G56" t="str">
            <v>71101-S10-000</v>
          </cell>
          <cell r="I56">
            <v>0.04</v>
          </cell>
          <cell r="J56" t="str">
            <v>SUPPLIER0082</v>
          </cell>
          <cell r="K56" t="str">
            <v xml:space="preserve">LIAN SHENG (XIAMEN) IMPORT &amp; EXPORT CO. LTD</v>
          </cell>
          <cell r="L56">
            <v>0</v>
          </cell>
          <cell r="M56">
            <v>0</v>
          </cell>
          <cell r="N56">
            <v>0</v>
          </cell>
          <cell r="Q56">
            <v>1</v>
          </cell>
          <cell r="R56">
            <v>2</v>
          </cell>
          <cell r="S56" t="str">
            <v xml:space="preserve">Yuan Purchase Pricelist (CNY)</v>
          </cell>
          <cell r="T56">
            <v>0</v>
          </cell>
          <cell r="U56">
            <v>0</v>
          </cell>
          <cell r="V56">
            <v>4000</v>
          </cell>
        </row>
        <row r="57">
          <cell r="A57">
            <v>11127</v>
          </cell>
          <cell r="B57" t="str">
            <v>AUTOLAMPS0055</v>
          </cell>
          <cell r="C57" t="e">
            <v>#REF!</v>
          </cell>
          <cell r="D57" t="str">
            <v xml:space="preserve">HONDA CRV RD2 - (96-01) - REAR BUMPER</v>
          </cell>
          <cell r="E57" t="str">
            <v>HONDA</v>
          </cell>
          <cell r="F57" t="str">
            <v xml:space="preserve">CRV 96 BPRR</v>
          </cell>
          <cell r="G57" t="str">
            <v>71501-S10-000</v>
          </cell>
          <cell r="I57">
            <v>0.04</v>
          </cell>
          <cell r="J57" t="str">
            <v>SUPPLIER0082</v>
          </cell>
          <cell r="K57" t="str">
            <v xml:space="preserve">LIAN SHENG (XIAMEN) IMPORT &amp; EXPORT CO. LTD</v>
          </cell>
          <cell r="L57">
            <v>0</v>
          </cell>
          <cell r="M57">
            <v>0</v>
          </cell>
          <cell r="N57">
            <v>0</v>
          </cell>
          <cell r="Q57">
            <v>1</v>
          </cell>
          <cell r="R57">
            <v>2</v>
          </cell>
          <cell r="S57" t="str">
            <v xml:space="preserve">Yuan Purchase Pricelist (CNY)</v>
          </cell>
          <cell r="T57">
            <v>0</v>
          </cell>
          <cell r="U57">
            <v>0</v>
          </cell>
          <cell r="V57">
            <v>5500</v>
          </cell>
        </row>
        <row r="58">
          <cell r="A58">
            <v>11128</v>
          </cell>
          <cell r="B58" t="str">
            <v>AUTOLAMPS0058</v>
          </cell>
          <cell r="C58" t="e">
            <v>#REF!</v>
          </cell>
          <cell r="D58" t="str">
            <v xml:space="preserve">HONDA CRV RD4 - (02-04) - REAR BUMPER</v>
          </cell>
          <cell r="E58" t="str">
            <v>HONDA</v>
          </cell>
          <cell r="F58" t="str">
            <v xml:space="preserve">CRV 02 BPRR</v>
          </cell>
          <cell r="G58" t="str">
            <v>04715-S9A-A90</v>
          </cell>
          <cell r="I58">
            <v>0.04</v>
          </cell>
          <cell r="J58" t="str">
            <v>SUPPLIER0082</v>
          </cell>
          <cell r="K58" t="str">
            <v xml:space="preserve">LIAN SHENG (XIAMEN) IMPORT &amp; EXPORT CO. LTD</v>
          </cell>
          <cell r="L58">
            <v>0</v>
          </cell>
          <cell r="M58">
            <v>0</v>
          </cell>
          <cell r="N58">
            <v>0</v>
          </cell>
          <cell r="Q58">
            <v>1</v>
          </cell>
          <cell r="R58">
            <v>2</v>
          </cell>
          <cell r="S58" t="str">
            <v xml:space="preserve">Yuan Purchase Pricelist (CNY)</v>
          </cell>
          <cell r="T58">
            <v>0</v>
          </cell>
          <cell r="U58">
            <v>0</v>
          </cell>
          <cell r="V58">
            <v>5000</v>
          </cell>
        </row>
        <row r="59">
          <cell r="A59">
            <v>14071</v>
          </cell>
          <cell r="B59" t="str">
            <v>AUTOLAMPS2775</v>
          </cell>
          <cell r="C59" t="e">
            <v>#REF!</v>
          </cell>
          <cell r="D59" t="str">
            <v xml:space="preserve">HONDA CRV WAGON (95-) - LAMINATED FRONT WINDSCREEN</v>
          </cell>
          <cell r="E59" t="str">
            <v>HONDA</v>
          </cell>
          <cell r="F59" t="str">
            <v xml:space="preserve">S10 LFW X</v>
          </cell>
          <cell r="G59" t="str">
            <v xml:space="preserve">S10 LFW/X</v>
          </cell>
          <cell r="H59" t="str">
            <v>1468*825</v>
          </cell>
          <cell r="I59">
            <v>0.02</v>
          </cell>
          <cell r="J59" t="str">
            <v>SUPPLIER0015</v>
          </cell>
          <cell r="K59" t="str">
            <v xml:space="preserve">XINYI AUTOMOBILE GLASS (SHENZHEN) CO., LTD</v>
          </cell>
          <cell r="L59">
            <v>3</v>
          </cell>
          <cell r="M59">
            <v>12</v>
          </cell>
          <cell r="N59">
            <v>15</v>
          </cell>
          <cell r="Q59">
            <v>2</v>
          </cell>
          <cell r="R59">
            <v>8</v>
          </cell>
          <cell r="S59" t="str">
            <v xml:space="preserve">USD Purchase Pricelist (USD)</v>
          </cell>
          <cell r="T59">
            <v>15.82</v>
          </cell>
          <cell r="U59">
            <v>2834.94</v>
          </cell>
          <cell r="V59">
            <v>3700</v>
          </cell>
        </row>
        <row r="60">
          <cell r="A60">
            <v>13919</v>
          </cell>
          <cell r="B60" t="str">
            <v>AUTOLAMPS0059</v>
          </cell>
          <cell r="C60" t="e">
            <v>#REF!</v>
          </cell>
          <cell r="D60" t="str">
            <v xml:space="preserve">HONDA FIT/JAZZ (07-10) - FRONT BUMPER </v>
          </cell>
          <cell r="E60" t="str">
            <v>HONDA</v>
          </cell>
          <cell r="F60" t="str">
            <v xml:space="preserve">FIT 07 BPRF</v>
          </cell>
          <cell r="G60" t="str">
            <v>HD03-0407</v>
          </cell>
          <cell r="I60">
            <v>0.04</v>
          </cell>
          <cell r="J60" t="str">
            <v>SUPPLIER0002</v>
          </cell>
          <cell r="K60" t="str">
            <v xml:space="preserve">ANHUI TINCAI SILK CO. LTD</v>
          </cell>
          <cell r="L60">
            <v>0</v>
          </cell>
          <cell r="M60">
            <v>0</v>
          </cell>
          <cell r="N60">
            <v>0</v>
          </cell>
          <cell r="Q60">
            <v>1</v>
          </cell>
          <cell r="R60">
            <v>2</v>
          </cell>
          <cell r="S60" t="str">
            <v xml:space="preserve">Yuan Purchase Pricelist (CNY)</v>
          </cell>
          <cell r="T60">
            <v>100</v>
          </cell>
          <cell r="U60">
            <v>2551</v>
          </cell>
          <cell r="V60">
            <v>3800</v>
          </cell>
        </row>
        <row r="61">
          <cell r="A61">
            <v>13921</v>
          </cell>
          <cell r="B61" t="str">
            <v>AUTOLAMPS0060</v>
          </cell>
          <cell r="C61" t="e">
            <v>#REF!</v>
          </cell>
          <cell r="D61" t="str">
            <v xml:space="preserve">HONDA FIT/JAZZ (07-10) - FRONT BUMPER GRILL LOWER</v>
          </cell>
          <cell r="E61" t="str">
            <v>HONDA</v>
          </cell>
          <cell r="F61" t="str">
            <v xml:space="preserve">FIT 07 GRL LWR</v>
          </cell>
          <cell r="G61" t="str">
            <v>HD03-0407-2</v>
          </cell>
          <cell r="I61">
            <v>0.04</v>
          </cell>
          <cell r="J61" t="str">
            <v>SUPPLIER0002</v>
          </cell>
          <cell r="K61" t="str">
            <v xml:space="preserve">ANHUI TINCAI SILK CO. LTD</v>
          </cell>
          <cell r="L61">
            <v>0</v>
          </cell>
          <cell r="M61">
            <v>0</v>
          </cell>
          <cell r="N61">
            <v>0</v>
          </cell>
          <cell r="Q61">
            <v>1</v>
          </cell>
          <cell r="R61">
            <v>2</v>
          </cell>
          <cell r="S61" t="str">
            <v xml:space="preserve">Yuan Purchase Pricelist (CNY)</v>
          </cell>
          <cell r="T61">
            <v>36</v>
          </cell>
          <cell r="U61">
            <v>918</v>
          </cell>
          <cell r="V61">
            <v>1400</v>
          </cell>
        </row>
        <row r="62">
          <cell r="A62">
            <v>13920</v>
          </cell>
          <cell r="B62" t="str">
            <v>AUTOLAMPS0061</v>
          </cell>
          <cell r="C62" t="e">
            <v>#REF!</v>
          </cell>
          <cell r="D62" t="str">
            <v xml:space="preserve">HONDA FIT/JAZZ (07-10) - FRONT BUMPER GRILL UPPER</v>
          </cell>
          <cell r="E62" t="str">
            <v>HONDA</v>
          </cell>
          <cell r="F62" t="str">
            <v xml:space="preserve">FIT 07 GRL UPR</v>
          </cell>
          <cell r="G62" t="str">
            <v>HD03-0407-1</v>
          </cell>
          <cell r="I62">
            <v>0.04</v>
          </cell>
          <cell r="J62" t="str">
            <v>SUPPLIER0002</v>
          </cell>
          <cell r="K62" t="str">
            <v xml:space="preserve">ANHUI TINCAI SILK CO. LTD</v>
          </cell>
          <cell r="L62">
            <v>0</v>
          </cell>
          <cell r="M62">
            <v>0</v>
          </cell>
          <cell r="N62">
            <v>0</v>
          </cell>
          <cell r="Q62">
            <v>1</v>
          </cell>
          <cell r="R62">
            <v>2</v>
          </cell>
          <cell r="S62" t="str">
            <v xml:space="preserve">Yuan Purchase Pricelist (CNY)</v>
          </cell>
          <cell r="T62">
            <v>30</v>
          </cell>
          <cell r="U62">
            <v>765</v>
          </cell>
          <cell r="V62">
            <v>1100</v>
          </cell>
        </row>
        <row r="63">
          <cell r="A63">
            <v>12736</v>
          </cell>
          <cell r="B63" t="str">
            <v>AUTOLAMPS0062</v>
          </cell>
          <cell r="C63" t="e">
            <v>#REF!</v>
          </cell>
          <cell r="D63" t="str">
            <v xml:space="preserve">HONDA FIT/JAZZ (07-10) - HEAD LAMP - LH</v>
          </cell>
          <cell r="E63" t="str">
            <v>HONDA</v>
          </cell>
          <cell r="F63" t="str">
            <v xml:space="preserve">FIT 07 HLA LH</v>
          </cell>
          <cell r="G63" t="str">
            <v>HD03-0401-L</v>
          </cell>
          <cell r="I63">
            <v>0.04</v>
          </cell>
          <cell r="J63" t="str">
            <v>SUPPLIER0002</v>
          </cell>
          <cell r="K63" t="str">
            <v xml:space="preserve">ANHUI TINCAI SILK CO. LTD</v>
          </cell>
          <cell r="L63">
            <v>0</v>
          </cell>
          <cell r="M63">
            <v>0</v>
          </cell>
          <cell r="N63">
            <v>0</v>
          </cell>
          <cell r="Q63">
            <v>1</v>
          </cell>
          <cell r="R63">
            <v>2</v>
          </cell>
          <cell r="S63" t="str">
            <v xml:space="preserve">Yuan Purchase Pricelist (CNY)</v>
          </cell>
          <cell r="T63">
            <v>190</v>
          </cell>
          <cell r="U63">
            <v>4846</v>
          </cell>
          <cell r="V63">
            <v>7300</v>
          </cell>
        </row>
        <row r="64">
          <cell r="A64">
            <v>12737</v>
          </cell>
          <cell r="B64" t="str">
            <v>AUTOLAMPS0063</v>
          </cell>
          <cell r="C64" t="e">
            <v>#REF!</v>
          </cell>
          <cell r="D64" t="str">
            <v xml:space="preserve">HONDA FIT/JAZZ (07-10) - HEAD LAMP - RH</v>
          </cell>
          <cell r="E64" t="str">
            <v>HONDA</v>
          </cell>
          <cell r="F64" t="str">
            <v xml:space="preserve">FIT 07 HLA RH</v>
          </cell>
          <cell r="G64" t="str">
            <v>HD03-0401-R</v>
          </cell>
          <cell r="I64">
            <v>0.04</v>
          </cell>
          <cell r="J64" t="str">
            <v>SUPPLIER0002</v>
          </cell>
          <cell r="K64" t="str">
            <v xml:space="preserve">ANHUI TINCAI SILK CO. LTD</v>
          </cell>
          <cell r="L64">
            <v>0</v>
          </cell>
          <cell r="M64">
            <v>0</v>
          </cell>
          <cell r="N64">
            <v>0</v>
          </cell>
          <cell r="Q64">
            <v>1</v>
          </cell>
          <cell r="R64">
            <v>2</v>
          </cell>
          <cell r="S64" t="str">
            <v xml:space="preserve">Yuan Purchase Pricelist (CNY)</v>
          </cell>
          <cell r="T64">
            <v>190</v>
          </cell>
          <cell r="U64">
            <v>4846</v>
          </cell>
          <cell r="V64">
            <v>7300</v>
          </cell>
        </row>
        <row r="65">
          <cell r="A65">
            <v>13918</v>
          </cell>
          <cell r="B65" t="str">
            <v>AUTOLAMPS0064</v>
          </cell>
          <cell r="C65" t="e">
            <v>#REF!</v>
          </cell>
          <cell r="D65" t="str">
            <v xml:space="preserve">HONDA FIT/JAZZ (07-10) - TAIL LAMP - LH</v>
          </cell>
          <cell r="E65" t="str">
            <v>HONDA</v>
          </cell>
          <cell r="F65" t="str">
            <v xml:space="preserve">FIT 07 TLA LH</v>
          </cell>
          <cell r="G65" t="str">
            <v>HD03-0402A-L</v>
          </cell>
          <cell r="I65">
            <v>0.04</v>
          </cell>
          <cell r="J65" t="str">
            <v>SUPPLIER0002</v>
          </cell>
          <cell r="K65" t="str">
            <v xml:space="preserve">ANHUI TINCAI SILK CO. LTD</v>
          </cell>
          <cell r="L65">
            <v>0</v>
          </cell>
          <cell r="M65">
            <v>0</v>
          </cell>
          <cell r="N65">
            <v>0</v>
          </cell>
          <cell r="Q65">
            <v>1</v>
          </cell>
          <cell r="R65">
            <v>2</v>
          </cell>
          <cell r="S65" t="str">
            <v xml:space="preserve">Yuan Purchase Pricelist (CNY)</v>
          </cell>
          <cell r="T65">
            <v>105</v>
          </cell>
          <cell r="U65">
            <v>2678</v>
          </cell>
          <cell r="V65">
            <v>4000</v>
          </cell>
        </row>
        <row r="66">
          <cell r="A66">
            <v>13917</v>
          </cell>
          <cell r="B66" t="str">
            <v>AUTOLAMPS0052</v>
          </cell>
          <cell r="C66" t="e">
            <v>#REF!</v>
          </cell>
          <cell r="D66" t="str">
            <v xml:space="preserve">HONDA FIT/JAZZ (07-10) - TAIL LAMP - RH</v>
          </cell>
          <cell r="E66" t="str">
            <v>HONDA</v>
          </cell>
          <cell r="F66" t="str">
            <v xml:space="preserve">FIT 07 TLA RH</v>
          </cell>
          <cell r="G66" t="str">
            <v>HD03-0402A-R</v>
          </cell>
          <cell r="I66">
            <v>0.04</v>
          </cell>
          <cell r="J66" t="str">
            <v>SUPPLIER0002</v>
          </cell>
          <cell r="K66" t="str">
            <v xml:space="preserve">ANHUI TINCAI SILK CO. LTD</v>
          </cell>
          <cell r="L66">
            <v>0</v>
          </cell>
          <cell r="M66">
            <v>0</v>
          </cell>
          <cell r="N66">
            <v>0</v>
          </cell>
          <cell r="Q66">
            <v>1</v>
          </cell>
          <cell r="R66">
            <v>2</v>
          </cell>
          <cell r="S66" t="str">
            <v xml:space="preserve">Yuan Purchase Pricelist (CNY)</v>
          </cell>
          <cell r="T66">
            <v>105</v>
          </cell>
          <cell r="U66">
            <v>2678</v>
          </cell>
          <cell r="V66">
            <v>4000</v>
          </cell>
        </row>
        <row r="67">
          <cell r="A67">
            <v>13504</v>
          </cell>
          <cell r="B67" t="str">
            <v>AUTOLAMPS0065</v>
          </cell>
          <cell r="C67" t="e">
            <v>#REF!</v>
          </cell>
          <cell r="D67" t="str">
            <v xml:space="preserve">HONDA FIT/JAZZ (TFO) 5D HATCHBACK (08-) - LAMINATED FRONT WINDSCREEN</v>
          </cell>
          <cell r="E67" t="str">
            <v>HONDA</v>
          </cell>
          <cell r="F67" t="str">
            <v xml:space="preserve">TFO R VCP LFW X</v>
          </cell>
          <cell r="G67" t="str">
            <v xml:space="preserve">TFO-R-VCP LFW/X</v>
          </cell>
          <cell r="H67" t="str">
            <v>1373*1149</v>
          </cell>
          <cell r="I67">
            <v>0.02</v>
          </cell>
          <cell r="J67" t="str">
            <v>SUPPLIER0015</v>
          </cell>
          <cell r="K67" t="str">
            <v xml:space="preserve">XINYI AUTOMOBILE GLASS (SHENZHEN) CO., LTD</v>
          </cell>
          <cell r="L67">
            <v>9</v>
          </cell>
          <cell r="M67">
            <v>36</v>
          </cell>
          <cell r="N67">
            <v>45</v>
          </cell>
          <cell r="Q67">
            <v>1</v>
          </cell>
          <cell r="R67">
            <v>3</v>
          </cell>
          <cell r="S67" t="str">
            <v xml:space="preserve">USD Purchase Pricelist (USD)</v>
          </cell>
          <cell r="T67">
            <v>18.82</v>
          </cell>
          <cell r="U67">
            <v>2997.32</v>
          </cell>
          <cell r="V67">
            <v>3800</v>
          </cell>
        </row>
        <row r="68">
          <cell r="A68">
            <v>13930</v>
          </cell>
          <cell r="B68" t="str">
            <v>AUTOLAMPS0066</v>
          </cell>
          <cell r="C68" t="e">
            <v>#REF!</v>
          </cell>
          <cell r="D68" t="str">
            <v xml:space="preserve">HONDA FIT/JAZZ (TFO) 5D HATCHBACK (08-) - REAR HEATED WINDSCREEN</v>
          </cell>
          <cell r="E68" t="str">
            <v>HONDA</v>
          </cell>
          <cell r="F68" t="str">
            <v xml:space="preserve">TFO RW H X</v>
          </cell>
          <cell r="G68" t="str">
            <v xml:space="preserve">TFO RW/H/X</v>
          </cell>
          <cell r="H68" t="str">
            <v>1370*440</v>
          </cell>
          <cell r="I68">
            <v>0.02</v>
          </cell>
          <cell r="J68" t="str">
            <v>SUPPLIER0015</v>
          </cell>
          <cell r="K68" t="str">
            <v xml:space="preserve">XINYI AUTOMOBILE GLASS (SHENZHEN) CO., LTD</v>
          </cell>
          <cell r="L68">
            <v>3</v>
          </cell>
          <cell r="M68">
            <v>12</v>
          </cell>
          <cell r="N68">
            <v>15</v>
          </cell>
          <cell r="Q68">
            <v>1</v>
          </cell>
          <cell r="R68">
            <v>2</v>
          </cell>
          <cell r="S68" t="str">
            <v xml:space="preserve">USD Purchase Pricelist (USD)</v>
          </cell>
          <cell r="T68">
            <v>11</v>
          </cell>
          <cell r="U68">
            <v>1971.2</v>
          </cell>
          <cell r="V68">
            <v>2600</v>
          </cell>
        </row>
        <row r="69">
          <cell r="A69">
            <v>12989</v>
          </cell>
          <cell r="B69" t="str">
            <v>AUTOLAMPS0067</v>
          </cell>
          <cell r="C69" t="e">
            <v>#REF!</v>
          </cell>
          <cell r="D69" t="str">
            <v xml:space="preserve">HONDA FIT/JAZZ 5D (01-07) - LAMINATED FRONT WINDSCREEN</v>
          </cell>
          <cell r="E69" t="str">
            <v>HONDA</v>
          </cell>
          <cell r="F69" t="str">
            <v xml:space="preserve">SAA VC LFW X</v>
          </cell>
          <cell r="G69" t="str">
            <v xml:space="preserve">SAA-VC LFW/X</v>
          </cell>
          <cell r="H69" t="str">
            <v>1348*942</v>
          </cell>
          <cell r="I69">
            <v>0.02</v>
          </cell>
          <cell r="J69" t="str">
            <v>SUPPLIER0015</v>
          </cell>
          <cell r="K69" t="str">
            <v xml:space="preserve">XINYI AUTOMOBILE GLASS (SHENZHEN) CO., LTD</v>
          </cell>
          <cell r="L69">
            <v>5</v>
          </cell>
          <cell r="M69">
            <v>20</v>
          </cell>
          <cell r="N69">
            <v>25</v>
          </cell>
          <cell r="Q69">
            <v>1</v>
          </cell>
          <cell r="R69">
            <v>3</v>
          </cell>
          <cell r="S69" t="str">
            <v xml:space="preserve">USD Purchase Pricelist (USD)</v>
          </cell>
          <cell r="T69">
            <v>15.94</v>
          </cell>
          <cell r="U69">
            <v>2856.45</v>
          </cell>
          <cell r="V69">
            <v>3700</v>
          </cell>
        </row>
        <row r="70">
          <cell r="A70">
            <v>13503</v>
          </cell>
          <cell r="B70" t="str">
            <v>AUTOLAMPS0068</v>
          </cell>
          <cell r="C70" t="e">
            <v>#REF!</v>
          </cell>
          <cell r="D70" t="str">
            <v xml:space="preserve">HONDA FIT/JAZZ 5D (01-07) - REAR HEATED WINDSCREEN (01 HOLE)</v>
          </cell>
          <cell r="E70" t="str">
            <v>HONDA</v>
          </cell>
          <cell r="F70" t="str">
            <v xml:space="preserve">SAA RW H X</v>
          </cell>
          <cell r="G70" t="str">
            <v xml:space="preserve">SAA RW/H/X</v>
          </cell>
          <cell r="H70" t="str">
            <v>1334*474</v>
          </cell>
          <cell r="I70">
            <v>0.02</v>
          </cell>
          <cell r="J70" t="str">
            <v>SUPPLIER0015</v>
          </cell>
          <cell r="K70" t="str">
            <v xml:space="preserve">XINYI AUTOMOBILE GLASS (SHENZHEN) CO., LTD</v>
          </cell>
          <cell r="L70">
            <v>2</v>
          </cell>
          <cell r="M70">
            <v>8</v>
          </cell>
          <cell r="N70">
            <v>10</v>
          </cell>
          <cell r="Q70">
            <v>1</v>
          </cell>
          <cell r="R70">
            <v>2</v>
          </cell>
          <cell r="S70" t="str">
            <v xml:space="preserve">USD Purchase Pricelist (USD)</v>
          </cell>
          <cell r="T70">
            <v>10.039999999999999</v>
          </cell>
          <cell r="U70">
            <v>1</v>
          </cell>
          <cell r="V70">
            <v>2000</v>
          </cell>
        </row>
        <row r="71">
          <cell r="A71">
            <v>13943</v>
          </cell>
          <cell r="B71" t="str">
            <v>AUTOLAMPS2867</v>
          </cell>
          <cell r="C71" t="e">
            <v>#REF!</v>
          </cell>
          <cell r="D71" t="str">
            <v xml:space="preserve">HONDA STREAM (SMA) MPV (06-) - LAMINATED FRONT WINDSCREEN</v>
          </cell>
          <cell r="E71" t="str">
            <v>HONDA</v>
          </cell>
          <cell r="F71" t="str">
            <v xml:space="preserve">SMA R CP LFW X</v>
          </cell>
          <cell r="G71" t="str">
            <v xml:space="preserve">SMA-R-CP LFW/X</v>
          </cell>
          <cell r="H71" t="str">
            <v>1405*1045</v>
          </cell>
          <cell r="I71">
            <v>0.02</v>
          </cell>
          <cell r="J71" t="str">
            <v>SUPPLIER0015</v>
          </cell>
          <cell r="K71" t="str">
            <v xml:space="preserve">XINYI AUTOMOBILE GLASS (SHENZHEN) CO., LTD</v>
          </cell>
          <cell r="L71">
            <v>0</v>
          </cell>
          <cell r="M71">
            <v>0</v>
          </cell>
          <cell r="N71">
            <v>0</v>
          </cell>
          <cell r="Q71">
            <v>3</v>
          </cell>
          <cell r="R71">
            <v>12</v>
          </cell>
          <cell r="S71" t="str">
            <v xml:space="preserve">USD Purchase Pricelist (USD)</v>
          </cell>
          <cell r="T71">
            <v>19.239999999999998</v>
          </cell>
          <cell r="U71">
            <v>3447.81</v>
          </cell>
          <cell r="V71">
            <v>4500</v>
          </cell>
        </row>
        <row r="72">
          <cell r="A72">
            <v>13942</v>
          </cell>
          <cell r="B72" t="str">
            <v>AUTOLAMPS0069</v>
          </cell>
          <cell r="C72" t="e">
            <v>#REF!</v>
          </cell>
          <cell r="D72" t="str">
            <v xml:space="preserve">HONDA STREAM (SMA) MPV (06-) - LAMINATED FRONT WINDSCREEN (HEATED)</v>
          </cell>
          <cell r="E72" t="str">
            <v>HONDA</v>
          </cell>
          <cell r="F72" t="str">
            <v xml:space="preserve">SMA R CPH LFW H X</v>
          </cell>
          <cell r="G72" t="str">
            <v xml:space="preserve">SMA-R-CPH LFW/H/X</v>
          </cell>
          <cell r="H72" t="str">
            <v>1405*1045</v>
          </cell>
          <cell r="I72">
            <v>0.02</v>
          </cell>
          <cell r="J72" t="str">
            <v>SUPPLIER0015</v>
          </cell>
          <cell r="K72" t="str">
            <v xml:space="preserve">XINYI AUTOMOBILE GLASS (SHENZHEN) CO., LTD</v>
          </cell>
          <cell r="L72">
            <v>2</v>
          </cell>
          <cell r="M72">
            <v>8</v>
          </cell>
          <cell r="N72">
            <v>10</v>
          </cell>
          <cell r="Q72">
            <v>1</v>
          </cell>
          <cell r="R72">
            <v>2</v>
          </cell>
          <cell r="S72" t="str">
            <v xml:space="preserve">USD Purchase Pricelist (USD)</v>
          </cell>
          <cell r="T72">
            <v>23.24</v>
          </cell>
          <cell r="U72">
            <v>4164.6099999999997</v>
          </cell>
          <cell r="V72">
            <v>5400</v>
          </cell>
        </row>
        <row r="73">
          <cell r="A73">
            <v>11326</v>
          </cell>
          <cell r="B73" t="str">
            <v>AUTOLAMPS0071</v>
          </cell>
          <cell r="C73" t="e">
            <v>#REF!</v>
          </cell>
          <cell r="D73" t="str">
            <v xml:space="preserve">ISUZU CXZ EXZ (97-) - CORNER PANEL - LH</v>
          </cell>
          <cell r="E73" t="str">
            <v>ISUZU</v>
          </cell>
          <cell r="F73" t="str">
            <v xml:space="preserve">CXZ CP LH</v>
          </cell>
          <cell r="G73" t="str">
            <v>IZ08-0109-L</v>
          </cell>
          <cell r="I73">
            <v>0.04</v>
          </cell>
          <cell r="J73" t="str">
            <v>SUPPLIER0002</v>
          </cell>
          <cell r="K73" t="str">
            <v xml:space="preserve">ANHUI TINCAI SILK CO. LTD</v>
          </cell>
          <cell r="L73">
            <v>0</v>
          </cell>
          <cell r="M73">
            <v>0</v>
          </cell>
          <cell r="N73">
            <v>0</v>
          </cell>
          <cell r="Q73">
            <v>0</v>
          </cell>
          <cell r="R73">
            <v>1</v>
          </cell>
          <cell r="S73" t="str">
            <v xml:space="preserve">Yuan Purchase Pricelist (CNY)</v>
          </cell>
          <cell r="T73">
            <v>14.5</v>
          </cell>
          <cell r="U73">
            <v>2266</v>
          </cell>
          <cell r="V73">
            <v>3510</v>
          </cell>
        </row>
        <row r="74">
          <cell r="A74">
            <v>11325</v>
          </cell>
          <cell r="B74" t="str">
            <v>AUTOLAMPS0072</v>
          </cell>
          <cell r="C74" t="e">
            <v>#REF!</v>
          </cell>
          <cell r="D74" t="str">
            <v xml:space="preserve">ISUZU CXZ EXZ (97-) - CORNER PANEL - RH</v>
          </cell>
          <cell r="E74" t="str">
            <v>ISUZU</v>
          </cell>
          <cell r="F74" t="str">
            <v xml:space="preserve">CXZ CP RH</v>
          </cell>
          <cell r="G74" t="str">
            <v>IZ08-0109-R</v>
          </cell>
          <cell r="I74">
            <v>0.04</v>
          </cell>
          <cell r="J74" t="str">
            <v>SUPPLIER0002</v>
          </cell>
          <cell r="K74" t="str">
            <v xml:space="preserve">ANHUI TINCAI SILK CO. LTD</v>
          </cell>
          <cell r="L74">
            <v>0</v>
          </cell>
          <cell r="M74">
            <v>0</v>
          </cell>
          <cell r="N74">
            <v>0</v>
          </cell>
          <cell r="Q74">
            <v>0</v>
          </cell>
          <cell r="R74">
            <v>1</v>
          </cell>
          <cell r="S74" t="str">
            <v xml:space="preserve">Yuan Purchase Pricelist (CNY)</v>
          </cell>
          <cell r="T74">
            <v>14.5</v>
          </cell>
          <cell r="U74">
            <v>2266</v>
          </cell>
          <cell r="V74">
            <v>3510</v>
          </cell>
        </row>
        <row r="75">
          <cell r="A75">
            <v>11696</v>
          </cell>
          <cell r="B75" t="str">
            <v>AUTOLAMPS0073</v>
          </cell>
          <cell r="C75" t="e">
            <v>#REF!</v>
          </cell>
          <cell r="D75" t="str">
            <v xml:space="preserve">ISUZU CXZ EXZ (97-) - DOOR GARNISH LOWER - LH</v>
          </cell>
          <cell r="E75" t="str">
            <v>ISUZU</v>
          </cell>
          <cell r="F75" t="str">
            <v xml:space="preserve">CXZ DGL LH</v>
          </cell>
          <cell r="G75" t="str">
            <v>IZ08-0316A-L</v>
          </cell>
          <cell r="I75">
            <v>0.04</v>
          </cell>
          <cell r="J75" t="str">
            <v>SUPPLIER0002</v>
          </cell>
          <cell r="K75" t="str">
            <v xml:space="preserve">ANHUI TINCAI SILK CO. LTD</v>
          </cell>
          <cell r="L75">
            <v>0</v>
          </cell>
          <cell r="M75">
            <v>0</v>
          </cell>
          <cell r="N75">
            <v>0</v>
          </cell>
          <cell r="Q75">
            <v>0</v>
          </cell>
          <cell r="R75">
            <v>1</v>
          </cell>
          <cell r="S75" t="str">
            <v xml:space="preserve">Yuan Purchase Pricelist (CNY)</v>
          </cell>
          <cell r="T75">
            <v>14.5</v>
          </cell>
          <cell r="U75">
            <v>2266</v>
          </cell>
          <cell r="V75">
            <v>3510</v>
          </cell>
        </row>
        <row r="76">
          <cell r="A76">
            <v>11695</v>
          </cell>
          <cell r="B76" t="str">
            <v>AUTOLAMPS0074</v>
          </cell>
          <cell r="C76" t="e">
            <v>#REF!</v>
          </cell>
          <cell r="D76" t="str">
            <v xml:space="preserve">ISUZU CXZ EXZ (97-) - DOOR GARNISH LOWER - RH</v>
          </cell>
          <cell r="E76" t="str">
            <v>ISUZU</v>
          </cell>
          <cell r="F76" t="str">
            <v xml:space="preserve">CXZ DGL RH</v>
          </cell>
          <cell r="G76" t="str">
            <v>IZ08-0316A-R</v>
          </cell>
          <cell r="I76">
            <v>0.04</v>
          </cell>
          <cell r="J76" t="str">
            <v>SUPPLIER0002</v>
          </cell>
          <cell r="K76" t="str">
            <v xml:space="preserve">ANHUI TINCAI SILK CO. LTD</v>
          </cell>
          <cell r="L76">
            <v>0</v>
          </cell>
          <cell r="M76">
            <v>0</v>
          </cell>
          <cell r="N76">
            <v>0</v>
          </cell>
          <cell r="Q76">
            <v>0</v>
          </cell>
          <cell r="R76">
            <v>1</v>
          </cell>
          <cell r="S76" t="str">
            <v xml:space="preserve">Yuan Purchase Pricelist (CNY)</v>
          </cell>
          <cell r="T76">
            <v>14.5</v>
          </cell>
          <cell r="U76">
            <v>2266</v>
          </cell>
          <cell r="V76">
            <v>3510</v>
          </cell>
        </row>
        <row r="77">
          <cell r="A77">
            <v>11693</v>
          </cell>
          <cell r="B77" t="str">
            <v>AUTOLAMPS0070</v>
          </cell>
          <cell r="C77" t="e">
            <v>#REF!</v>
          </cell>
          <cell r="D77" t="str">
            <v xml:space="preserve">ISUZU CXZ EXZ (97-) - FRONT BUMPER</v>
          </cell>
          <cell r="E77" t="str">
            <v>ISUZU</v>
          </cell>
          <cell r="F77" t="str">
            <v xml:space="preserve">CXZ BPRF</v>
          </cell>
          <cell r="G77" t="str">
            <v>IZ08-0207</v>
          </cell>
          <cell r="I77">
            <v>0.04</v>
          </cell>
          <cell r="J77" t="str">
            <v>SUPPLIER0002</v>
          </cell>
          <cell r="K77" t="str">
            <v xml:space="preserve">ANHUI TINCAI SILK CO. LTD</v>
          </cell>
          <cell r="L77">
            <v>2</v>
          </cell>
          <cell r="M77">
            <v>8</v>
          </cell>
          <cell r="N77">
            <v>10</v>
          </cell>
          <cell r="Q77">
            <v>0</v>
          </cell>
          <cell r="R77">
            <v>1</v>
          </cell>
          <cell r="S77" t="str">
            <v xml:space="preserve">Yuan Purchase Pricelist (CNY)</v>
          </cell>
          <cell r="T77">
            <v>65</v>
          </cell>
          <cell r="U77">
            <v>10160</v>
          </cell>
          <cell r="V77">
            <v>15750</v>
          </cell>
        </row>
        <row r="78">
          <cell r="A78">
            <v>11694</v>
          </cell>
          <cell r="B78" t="str">
            <v>AUTOLAMPS0083</v>
          </cell>
          <cell r="C78" t="e">
            <v>#REF!</v>
          </cell>
          <cell r="D78" t="str">
            <v xml:space="preserve">ISUZU CXZ EXZ (97-) - FRONT GRILL</v>
          </cell>
          <cell r="E78" t="str">
            <v>ISUZU</v>
          </cell>
          <cell r="F78" t="str">
            <v xml:space="preserve">CXZ GRL</v>
          </cell>
          <cell r="G78" t="str">
            <v>IZ08-0111</v>
          </cell>
          <cell r="I78">
            <v>0.04</v>
          </cell>
          <cell r="J78" t="str">
            <v>SUPPLIER0002</v>
          </cell>
          <cell r="K78" t="str">
            <v xml:space="preserve">ANHUI TINCAI SILK CO. LTD</v>
          </cell>
          <cell r="L78">
            <v>0</v>
          </cell>
          <cell r="M78">
            <v>0</v>
          </cell>
          <cell r="N78">
            <v>0</v>
          </cell>
          <cell r="Q78">
            <v>0</v>
          </cell>
          <cell r="R78">
            <v>1</v>
          </cell>
          <cell r="S78" t="str">
            <v xml:space="preserve">Yuan Purchase Pricelist (CNY)</v>
          </cell>
          <cell r="T78">
            <v>99.2</v>
          </cell>
          <cell r="U78">
            <v>2501</v>
          </cell>
          <cell r="V78">
            <v>3880</v>
          </cell>
        </row>
        <row r="79">
          <cell r="A79">
            <v>13765</v>
          </cell>
          <cell r="B79" t="str">
            <v>AUTOLAMPS0075</v>
          </cell>
          <cell r="C79" t="e">
            <v>#REF!</v>
          </cell>
          <cell r="D79" t="str">
            <v xml:space="preserve">ISUZU CXZ/GIGA/APX CABOVER TRUCK (94-) - LAMINATED FRONT WINDSCREEN</v>
          </cell>
          <cell r="E79" t="str">
            <v>ISUZU</v>
          </cell>
          <cell r="F79" t="str">
            <v xml:space="preserve">CYH50 LFW</v>
          </cell>
          <cell r="G79" t="str">
            <v xml:space="preserve">CYH50 LFW</v>
          </cell>
          <cell r="H79" t="str">
            <v>2302*866</v>
          </cell>
          <cell r="I79">
            <v>0.02</v>
          </cell>
          <cell r="J79" t="str">
            <v>SUPPLIER0015</v>
          </cell>
          <cell r="K79" t="str">
            <v xml:space="preserve">XINYI AUTOMOBILE GLASS (SHENZHEN) CO., LTD</v>
          </cell>
          <cell r="L79">
            <v>3</v>
          </cell>
          <cell r="M79">
            <v>12</v>
          </cell>
          <cell r="N79">
            <v>15</v>
          </cell>
          <cell r="Q79">
            <v>0</v>
          </cell>
          <cell r="R79">
            <v>1</v>
          </cell>
          <cell r="S79" t="str">
            <v xml:space="preserve">USD Purchase Pricelist (USD)</v>
          </cell>
          <cell r="T79">
            <v>28.63</v>
          </cell>
          <cell r="U79">
            <v>4770.47</v>
          </cell>
          <cell r="V79">
            <v>5700</v>
          </cell>
        </row>
        <row r="80">
          <cell r="A80">
            <v>13508</v>
          </cell>
          <cell r="B80" t="str">
            <v>AUTOLAMPS0129</v>
          </cell>
          <cell r="C80" t="e">
            <v>#REF!</v>
          </cell>
          <cell r="D80" t="str">
            <v xml:space="preserve">ISUZU DMAX - 5D SUV &amp;PICKUP (12-16) - LAMINATED FRONT WINDSCREEN</v>
          </cell>
          <cell r="E80" t="str">
            <v>ISUZU</v>
          </cell>
          <cell r="F80" t="str">
            <v xml:space="preserve">DMAX 12 VCP SMB LFW X</v>
          </cell>
          <cell r="G80" t="str">
            <v xml:space="preserve">DMAX-12 VCP SMB LFW/X</v>
          </cell>
          <cell r="H80" t="str">
            <v>1449*849</v>
          </cell>
          <cell r="I80">
            <v>0.02</v>
          </cell>
          <cell r="J80" t="str">
            <v>SUPPLIER0015</v>
          </cell>
          <cell r="K80" t="str">
            <v xml:space="preserve">XINYI AUTOMOBILE GLASS (SHENZHEN) CO., LTD</v>
          </cell>
          <cell r="L80">
            <v>13</v>
          </cell>
          <cell r="M80">
            <v>52</v>
          </cell>
          <cell r="N80">
            <v>65</v>
          </cell>
          <cell r="Q80">
            <v>1</v>
          </cell>
          <cell r="R80">
            <v>4</v>
          </cell>
          <cell r="S80" t="str">
            <v xml:space="preserve">USD Purchase Pricelist (USD)</v>
          </cell>
          <cell r="T80">
            <v>15.38</v>
          </cell>
          <cell r="U80">
            <v>2562.69</v>
          </cell>
          <cell r="V80">
            <v>3200</v>
          </cell>
        </row>
        <row r="81">
          <cell r="A81">
            <v>11876</v>
          </cell>
          <cell r="B81" t="str">
            <v>AUTOLAMPS0076</v>
          </cell>
          <cell r="C81" t="e">
            <v>#REF!</v>
          </cell>
          <cell r="D81" t="str">
            <v xml:space="preserve">ISUZU DMAX (02-) - LAMINATED FRONT WINDSCREEN</v>
          </cell>
          <cell r="E81" t="str">
            <v>ISUZU</v>
          </cell>
          <cell r="F81" t="str">
            <v xml:space="preserve">D MAX VP LFW X</v>
          </cell>
          <cell r="G81" t="str">
            <v xml:space="preserve">D-MAX VP LFW/X</v>
          </cell>
          <cell r="H81" t="str">
            <v>1456*790</v>
          </cell>
          <cell r="I81">
            <v>0.02</v>
          </cell>
          <cell r="J81" t="str">
            <v>SUPPLIER0015</v>
          </cell>
          <cell r="K81" t="str">
            <v xml:space="preserve">XINYI AUTOMOBILE GLASS (SHENZHEN) CO., LTD</v>
          </cell>
          <cell r="L81">
            <v>14</v>
          </cell>
          <cell r="M81">
            <v>56</v>
          </cell>
          <cell r="N81">
            <v>70</v>
          </cell>
          <cell r="Q81">
            <v>1</v>
          </cell>
          <cell r="R81">
            <v>4</v>
          </cell>
          <cell r="S81" t="str">
            <v xml:space="preserve">USD Purchase Pricelist (USD)</v>
          </cell>
          <cell r="T81">
            <v>14.38</v>
          </cell>
          <cell r="U81">
            <v>2396.0700000000002</v>
          </cell>
          <cell r="V81">
            <v>3000</v>
          </cell>
        </row>
        <row r="82">
          <cell r="A82">
            <v>12150</v>
          </cell>
          <cell r="B82" t="str">
            <v>AUTOLAMPS0077</v>
          </cell>
          <cell r="C82" t="e">
            <v>#REF!</v>
          </cell>
          <cell r="D82" t="str">
            <v xml:space="preserve">ISUZU DMAX (02-05) - FRONT BUMPER (BLACK)</v>
          </cell>
          <cell r="E82" t="str">
            <v>ISUZU</v>
          </cell>
          <cell r="F82" t="str">
            <v xml:space="preserve">DMAX 02 BPRFB</v>
          </cell>
          <cell r="G82" t="str">
            <v>IZ05-0407</v>
          </cell>
          <cell r="I82">
            <v>0.04</v>
          </cell>
          <cell r="J82" t="str">
            <v>SUPPLIER0002</v>
          </cell>
          <cell r="K82" t="str">
            <v xml:space="preserve">ANHUI TINCAI SILK CO. LTD</v>
          </cell>
          <cell r="L82">
            <v>0</v>
          </cell>
          <cell r="M82">
            <v>0</v>
          </cell>
          <cell r="N82">
            <v>0</v>
          </cell>
          <cell r="Q82">
            <v>0</v>
          </cell>
          <cell r="R82">
            <v>1</v>
          </cell>
          <cell r="S82" t="str">
            <v xml:space="preserve">Yuan Purchase Pricelist (CNY)</v>
          </cell>
          <cell r="T82">
            <v>21.98</v>
          </cell>
          <cell r="U82">
            <v>0</v>
          </cell>
          <cell r="V82">
            <v>3000</v>
          </cell>
        </row>
        <row r="83">
          <cell r="A83">
            <v>10133</v>
          </cell>
          <cell r="B83" t="str">
            <v>AUTOLAMPS0078</v>
          </cell>
          <cell r="C83" t="e">
            <v>#REF!</v>
          </cell>
          <cell r="D83" t="str">
            <v xml:space="preserve">ISUZU DMAX (02-05) - FRONT BUMPER (GREY)</v>
          </cell>
          <cell r="E83" t="str">
            <v>ISUZU</v>
          </cell>
          <cell r="F83" t="str">
            <v xml:space="preserve">DMAX 02 BPRFG</v>
          </cell>
          <cell r="G83" t="str">
            <v>IZ05-0407</v>
          </cell>
          <cell r="I83">
            <v>0.04</v>
          </cell>
          <cell r="J83" t="str">
            <v>SUPPLIER0002</v>
          </cell>
          <cell r="K83" t="str">
            <v xml:space="preserve">ANHUI TINCAI SILK CO. LTD</v>
          </cell>
          <cell r="L83">
            <v>0</v>
          </cell>
          <cell r="M83">
            <v>0</v>
          </cell>
          <cell r="N83">
            <v>0</v>
          </cell>
          <cell r="Q83">
            <v>0</v>
          </cell>
          <cell r="R83">
            <v>1</v>
          </cell>
          <cell r="S83" t="str">
            <v xml:space="preserve">Yuan Purchase Pricelist (CNY)</v>
          </cell>
          <cell r="T83">
            <v>105</v>
          </cell>
          <cell r="U83">
            <v>2678</v>
          </cell>
          <cell r="V83">
            <v>4000</v>
          </cell>
        </row>
        <row r="84">
          <cell r="A84">
            <v>10139</v>
          </cell>
          <cell r="B84" t="str">
            <v>AUTOLAMPS0084</v>
          </cell>
          <cell r="C84" t="e">
            <v>#REF!</v>
          </cell>
          <cell r="D84" t="str">
            <v xml:space="preserve">ISUZU DMAX (02-05) - GRILL (CHROME)</v>
          </cell>
          <cell r="E84" t="str">
            <v>ISUZU</v>
          </cell>
          <cell r="F84" t="str">
            <v xml:space="preserve">DMAX 02 GRLC</v>
          </cell>
          <cell r="G84" t="str">
            <v>IZ05-0411B</v>
          </cell>
          <cell r="I84">
            <v>0.04</v>
          </cell>
          <cell r="J84" t="str">
            <v>SUPPLIER0002</v>
          </cell>
          <cell r="K84" t="str">
            <v xml:space="preserve">ANHUI TINCAI SILK CO. LTD</v>
          </cell>
          <cell r="L84">
            <v>0</v>
          </cell>
          <cell r="M84">
            <v>0</v>
          </cell>
          <cell r="N84">
            <v>0</v>
          </cell>
          <cell r="Q84">
            <v>0</v>
          </cell>
          <cell r="R84">
            <v>1</v>
          </cell>
          <cell r="S84" t="str">
            <v xml:space="preserve">Yuan Purchase Pricelist (CNY)</v>
          </cell>
          <cell r="T84">
            <v>85.87</v>
          </cell>
          <cell r="U84">
            <v>2165</v>
          </cell>
          <cell r="V84">
            <v>3360</v>
          </cell>
        </row>
        <row r="85">
          <cell r="A85">
            <v>12132</v>
          </cell>
          <cell r="B85" t="str">
            <v>AUTOLAMPS0085</v>
          </cell>
          <cell r="C85" t="e">
            <v>#REF!</v>
          </cell>
          <cell r="D85" t="str">
            <v xml:space="preserve">ISUZU DMAX (02-05) - GRILL (GREY W/CHROME MIDDLE)</v>
          </cell>
          <cell r="E85" t="str">
            <v>ISUZU</v>
          </cell>
          <cell r="F85" t="str">
            <v xml:space="preserve">DMAX 02 GRLG</v>
          </cell>
          <cell r="G85" t="str">
            <v>IZ05-0411A</v>
          </cell>
          <cell r="I85">
            <v>0.04</v>
          </cell>
          <cell r="J85" t="str">
            <v>SUPPLIER0002</v>
          </cell>
          <cell r="K85" t="str">
            <v xml:space="preserve">ANHUI TINCAI SILK CO. LTD</v>
          </cell>
          <cell r="L85">
            <v>0</v>
          </cell>
          <cell r="M85">
            <v>0</v>
          </cell>
          <cell r="N85">
            <v>0</v>
          </cell>
          <cell r="Q85">
            <v>0</v>
          </cell>
          <cell r="R85">
            <v>1</v>
          </cell>
          <cell r="S85" t="str">
            <v xml:space="preserve">Yuan Purchase Pricelist (CNY)</v>
          </cell>
          <cell r="T85">
            <v>96.906000000000006</v>
          </cell>
          <cell r="U85">
            <v>2443</v>
          </cell>
          <cell r="V85">
            <v>3790</v>
          </cell>
        </row>
        <row r="86">
          <cell r="A86">
            <v>10126</v>
          </cell>
          <cell r="B86" t="str">
            <v>AUTOLAMPS0086</v>
          </cell>
          <cell r="C86" t="e">
            <v>#REF!</v>
          </cell>
          <cell r="D86" t="str">
            <v xml:space="preserve">ISUZU DMAX (02-05) - HEAD LAMP - LH</v>
          </cell>
          <cell r="E86" t="str">
            <v>ISUZU</v>
          </cell>
          <cell r="F86" t="str">
            <v xml:space="preserve">DMAX 02 HLA LH</v>
          </cell>
          <cell r="G86" t="str">
            <v>IZ05-0401B</v>
          </cell>
          <cell r="J86" t="str">
            <v>SUPPLIER0002</v>
          </cell>
          <cell r="K86" t="str">
            <v xml:space="preserve">ANHUI TINCAI SILK CO. LTD</v>
          </cell>
          <cell r="L86">
            <v>2</v>
          </cell>
          <cell r="M86">
            <v>8</v>
          </cell>
          <cell r="N86">
            <v>10</v>
          </cell>
          <cell r="Q86">
            <v>1</v>
          </cell>
          <cell r="R86">
            <v>2</v>
          </cell>
          <cell r="S86" t="str">
            <v xml:space="preserve">Yuan Purchase Pricelist (CNY)</v>
          </cell>
          <cell r="T86">
            <v>55</v>
          </cell>
          <cell r="U86">
            <v>1403</v>
          </cell>
          <cell r="V86">
            <v>2100</v>
          </cell>
        </row>
        <row r="87">
          <cell r="A87">
            <v>10125</v>
          </cell>
          <cell r="B87" t="str">
            <v>AUTOLAMPS0087</v>
          </cell>
          <cell r="C87" t="e">
            <v>#REF!</v>
          </cell>
          <cell r="D87" t="str">
            <v xml:space="preserve">ISUZU DMAX (02-05) - HEAD LAMP - RH</v>
          </cell>
          <cell r="E87" t="str">
            <v>ISUZU</v>
          </cell>
          <cell r="F87" t="str">
            <v xml:space="preserve">DMAX 02 HLA RH</v>
          </cell>
          <cell r="G87" t="str">
            <v>IZ05-0401B</v>
          </cell>
          <cell r="J87" t="str">
            <v>SUPPLIER0002</v>
          </cell>
          <cell r="K87" t="str">
            <v xml:space="preserve">ANHUI TINCAI SILK CO. LTD</v>
          </cell>
          <cell r="L87">
            <v>2</v>
          </cell>
          <cell r="M87">
            <v>8</v>
          </cell>
          <cell r="N87">
            <v>10</v>
          </cell>
          <cell r="Q87">
            <v>1</v>
          </cell>
          <cell r="R87">
            <v>2</v>
          </cell>
          <cell r="S87" t="str">
            <v xml:space="preserve">Yuan Purchase Pricelist (CNY)</v>
          </cell>
          <cell r="T87">
            <v>55</v>
          </cell>
          <cell r="U87">
            <v>1403</v>
          </cell>
          <cell r="V87">
            <v>2100</v>
          </cell>
        </row>
        <row r="88">
          <cell r="A88">
            <v>10141</v>
          </cell>
          <cell r="B88" t="str">
            <v>AUTOLAMPS0079</v>
          </cell>
          <cell r="C88" t="e">
            <v>#REF!</v>
          </cell>
          <cell r="D88" t="str">
            <v xml:space="preserve">ISUZU DMAX (02-05) - INNER FENDER - LH</v>
          </cell>
          <cell r="E88" t="str">
            <v>ISUZU</v>
          </cell>
          <cell r="F88" t="str">
            <v xml:space="preserve">DMAX 02 IF LH</v>
          </cell>
          <cell r="G88" t="str">
            <v>IZ05-0416B-L</v>
          </cell>
          <cell r="I88">
            <v>0.04</v>
          </cell>
          <cell r="J88" t="str">
            <v>SUPPLIER0002</v>
          </cell>
          <cell r="K88" t="str">
            <v xml:space="preserve">ANHUI TINCAI SILK CO. LTD</v>
          </cell>
          <cell r="L88">
            <v>2</v>
          </cell>
          <cell r="M88">
            <v>8</v>
          </cell>
          <cell r="N88">
            <v>10</v>
          </cell>
          <cell r="Q88">
            <v>2</v>
          </cell>
          <cell r="R88">
            <v>4</v>
          </cell>
          <cell r="S88" t="str">
            <v xml:space="preserve">Yuan Purchase Pricelist (CNY)</v>
          </cell>
          <cell r="T88">
            <v>15.5</v>
          </cell>
          <cell r="U88">
            <v>349</v>
          </cell>
          <cell r="V88">
            <v>540</v>
          </cell>
        </row>
        <row r="89">
          <cell r="A89">
            <v>10140</v>
          </cell>
          <cell r="B89" t="str">
            <v>AUTOLAMPS0080</v>
          </cell>
          <cell r="C89" t="e">
            <v>#REF!</v>
          </cell>
          <cell r="D89" t="str">
            <v xml:space="preserve">ISUZU DMAX (02-05) - INNER FENDER - RH</v>
          </cell>
          <cell r="E89" t="str">
            <v>ISUZU</v>
          </cell>
          <cell r="F89" t="str">
            <v xml:space="preserve">DMAX 02 IF RH</v>
          </cell>
          <cell r="G89" t="str">
            <v>IZ05-0416B-R</v>
          </cell>
          <cell r="I89">
            <v>0.04</v>
          </cell>
          <cell r="J89" t="str">
            <v>SUPPLIER0002</v>
          </cell>
          <cell r="K89" t="str">
            <v xml:space="preserve">ANHUI TINCAI SILK CO. LTD</v>
          </cell>
          <cell r="L89">
            <v>2</v>
          </cell>
          <cell r="M89">
            <v>8</v>
          </cell>
          <cell r="N89">
            <v>10</v>
          </cell>
          <cell r="Q89">
            <v>2</v>
          </cell>
          <cell r="R89">
            <v>4</v>
          </cell>
          <cell r="S89" t="str">
            <v xml:space="preserve">Yuan Purchase Pricelist (CNY)</v>
          </cell>
          <cell r="T89">
            <v>15.5</v>
          </cell>
          <cell r="U89">
            <v>349</v>
          </cell>
          <cell r="V89">
            <v>540</v>
          </cell>
        </row>
        <row r="90">
          <cell r="A90">
            <v>10128</v>
          </cell>
          <cell r="B90" t="str">
            <v>AUTOLAMPS0091</v>
          </cell>
          <cell r="C90" t="e">
            <v>#REF!</v>
          </cell>
          <cell r="D90" t="str">
            <v xml:space="preserve">ISUZU DMAX (02-05) - TAIL LAMP (213-1926) - LH</v>
          </cell>
          <cell r="E90" t="str">
            <v>ISUZU</v>
          </cell>
          <cell r="F90" t="str">
            <v xml:space="preserve">DMAX 02 TLA LH</v>
          </cell>
          <cell r="G90" t="str">
            <v>IZ05-0402-L</v>
          </cell>
          <cell r="I90">
            <v>0.04</v>
          </cell>
          <cell r="J90" t="str">
            <v>SUPPLIER0002</v>
          </cell>
          <cell r="K90" t="str">
            <v xml:space="preserve">ANHUI TINCAI SILK CO. LTD</v>
          </cell>
          <cell r="L90">
            <v>8</v>
          </cell>
          <cell r="M90">
            <v>32</v>
          </cell>
          <cell r="N90">
            <v>40</v>
          </cell>
          <cell r="Q90">
            <v>2</v>
          </cell>
          <cell r="R90">
            <v>5</v>
          </cell>
          <cell r="S90" t="str">
            <v xml:space="preserve">Yuan Purchase Pricelist (CNY)</v>
          </cell>
          <cell r="T90">
            <v>24</v>
          </cell>
          <cell r="U90">
            <v>610.27</v>
          </cell>
          <cell r="V90">
            <v>1000</v>
          </cell>
        </row>
        <row r="91">
          <cell r="A91">
            <v>10127</v>
          </cell>
          <cell r="B91" t="str">
            <v>AUTOLAMPS0092</v>
          </cell>
          <cell r="C91" t="e">
            <v>#REF!</v>
          </cell>
          <cell r="D91" t="str">
            <v xml:space="preserve">ISUZU DMAX (02-05) - TAIL LAMP (213-1926) - RH</v>
          </cell>
          <cell r="E91" t="str">
            <v>ISUZU</v>
          </cell>
          <cell r="F91" t="str">
            <v xml:space="preserve">DMAX 02 TLA RH</v>
          </cell>
          <cell r="G91" t="str">
            <v>IZ05-0402-R</v>
          </cell>
          <cell r="I91">
            <v>0.04</v>
          </cell>
          <cell r="J91" t="str">
            <v>SUPPLIER0002</v>
          </cell>
          <cell r="K91" t="str">
            <v xml:space="preserve">ANHUI TINCAI SILK CO. LTD</v>
          </cell>
          <cell r="L91">
            <v>6</v>
          </cell>
          <cell r="M91">
            <v>24</v>
          </cell>
          <cell r="N91">
            <v>30</v>
          </cell>
          <cell r="Q91">
            <v>2</v>
          </cell>
          <cell r="R91">
            <v>5</v>
          </cell>
          <cell r="S91" t="str">
            <v xml:space="preserve">Yuan Purchase Pricelist (CNY)</v>
          </cell>
          <cell r="T91">
            <v>24</v>
          </cell>
          <cell r="U91">
            <v>610.27</v>
          </cell>
          <cell r="V91">
            <v>1000</v>
          </cell>
        </row>
        <row r="92">
          <cell r="A92">
            <v>10130</v>
          </cell>
          <cell r="B92" t="str">
            <v>AUTOLAMPS0088</v>
          </cell>
          <cell r="C92" t="e">
            <v>#REF!</v>
          </cell>
          <cell r="D92" t="str">
            <v xml:space="preserve">ISUZU DMAX (02-05) - TAIL LENS - LH</v>
          </cell>
          <cell r="E92" t="str">
            <v>ISUZU</v>
          </cell>
          <cell r="F92" t="str">
            <v xml:space="preserve">DMAX 02 TLS LH</v>
          </cell>
          <cell r="G92" t="str">
            <v>IZ05-0402-00-L</v>
          </cell>
          <cell r="I92">
            <v>0.04</v>
          </cell>
          <cell r="J92" t="str">
            <v>SUPPLIER0002</v>
          </cell>
          <cell r="K92" t="str">
            <v xml:space="preserve">ANHUI TINCAI SILK CO. LTD</v>
          </cell>
          <cell r="L92">
            <v>10</v>
          </cell>
          <cell r="M92">
            <v>40</v>
          </cell>
          <cell r="N92">
            <v>50</v>
          </cell>
          <cell r="Q92">
            <v>2</v>
          </cell>
          <cell r="R92">
            <v>4</v>
          </cell>
          <cell r="S92" t="str">
            <v xml:space="preserve">Yuan Purchase Pricelist (CNY)</v>
          </cell>
          <cell r="T92">
            <v>11</v>
          </cell>
          <cell r="U92">
            <v>281</v>
          </cell>
          <cell r="V92">
            <v>420</v>
          </cell>
        </row>
        <row r="93">
          <cell r="A93">
            <v>10129</v>
          </cell>
          <cell r="B93" t="str">
            <v>AUTOLAMPS0089</v>
          </cell>
          <cell r="C93" t="e">
            <v>#REF!</v>
          </cell>
          <cell r="D93" t="str">
            <v xml:space="preserve">ISUZU DMAX (02-05) - TAIL LENS - RH</v>
          </cell>
          <cell r="E93" t="str">
            <v>ISUZU</v>
          </cell>
          <cell r="F93" t="str">
            <v xml:space="preserve">DMAX 02 TLS RH</v>
          </cell>
          <cell r="G93" t="str">
            <v>IZ05-0402-00-R</v>
          </cell>
          <cell r="I93">
            <v>0.04</v>
          </cell>
          <cell r="J93" t="str">
            <v>SUPPLIER0002</v>
          </cell>
          <cell r="K93" t="str">
            <v xml:space="preserve">ANHUI TINCAI SILK CO. LTD</v>
          </cell>
          <cell r="L93">
            <v>10</v>
          </cell>
          <cell r="M93">
            <v>40</v>
          </cell>
          <cell r="N93">
            <v>50</v>
          </cell>
          <cell r="Q93">
            <v>2</v>
          </cell>
          <cell r="R93">
            <v>4</v>
          </cell>
          <cell r="S93" t="str">
            <v xml:space="preserve">Yuan Purchase Pricelist (CNY)</v>
          </cell>
          <cell r="T93">
            <v>11</v>
          </cell>
          <cell r="U93">
            <v>281</v>
          </cell>
          <cell r="V93">
            <v>420</v>
          </cell>
        </row>
        <row r="94">
          <cell r="A94">
            <v>11201</v>
          </cell>
          <cell r="B94" t="str">
            <v>AUTOLAMPS0090</v>
          </cell>
          <cell r="C94" t="e">
            <v>#REF!</v>
          </cell>
          <cell r="D94" t="str">
            <v xml:space="preserve">ISUZU DMAX (02-05)(213-1410N-A) - SIDE LAMP</v>
          </cell>
          <cell r="E94" t="str">
            <v>ISUZU</v>
          </cell>
          <cell r="F94" t="str">
            <v xml:space="preserve">DMAX 02 SLA</v>
          </cell>
          <cell r="G94" t="str">
            <v>IZ05-0438A</v>
          </cell>
          <cell r="I94">
            <v>0.04</v>
          </cell>
          <cell r="J94" t="str">
            <v>SUPPLIER0002</v>
          </cell>
          <cell r="K94" t="str">
            <v xml:space="preserve">ANHUI TINCAI SILK CO. LTD</v>
          </cell>
          <cell r="L94">
            <v>10</v>
          </cell>
          <cell r="M94">
            <v>40</v>
          </cell>
          <cell r="N94">
            <v>50</v>
          </cell>
          <cell r="O94">
            <v>3</v>
          </cell>
          <cell r="P94">
            <v>5</v>
          </cell>
          <cell r="S94" t="str">
            <v xml:space="preserve">Yuan Purchase Pricelist (CNY)</v>
          </cell>
          <cell r="T94">
            <v>0.7</v>
          </cell>
          <cell r="U94">
            <v>109</v>
          </cell>
          <cell r="V94">
            <v>170</v>
          </cell>
        </row>
        <row r="95">
          <cell r="A95">
            <v>10160</v>
          </cell>
          <cell r="B95" t="str">
            <v>AUTOLAMPS0093</v>
          </cell>
          <cell r="C95" t="e">
            <v>#REF!</v>
          </cell>
          <cell r="D95" t="str">
            <v xml:space="preserve">ISUZU DMAX (02-11) - SIDE MIRROR (ELECTRIC-CHROME) - LH</v>
          </cell>
          <cell r="E95" t="str">
            <v>ISUZU</v>
          </cell>
          <cell r="F95" t="str">
            <v xml:space="preserve">DMAX 06 SMEC LH</v>
          </cell>
          <cell r="G95" t="str">
            <v>IZ05-0412C-1-L</v>
          </cell>
          <cell r="I95">
            <v>0.04</v>
          </cell>
          <cell r="J95" t="str">
            <v>SUPPLIER0002</v>
          </cell>
          <cell r="K95" t="str">
            <v xml:space="preserve">ANHUI TINCAI SILK CO. LTD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2</v>
          </cell>
          <cell r="S95" t="str">
            <v xml:space="preserve">Yuan Purchase Pricelist (CNY)</v>
          </cell>
          <cell r="T95">
            <v>10</v>
          </cell>
          <cell r="U95">
            <v>1563</v>
          </cell>
          <cell r="V95">
            <v>2420</v>
          </cell>
        </row>
        <row r="96">
          <cell r="A96">
            <v>10159</v>
          </cell>
          <cell r="B96" t="str">
            <v>AUTOLAMPS0094</v>
          </cell>
          <cell r="C96" t="e">
            <v>#REF!</v>
          </cell>
          <cell r="D96" t="str">
            <v xml:space="preserve">ISUZU DMAX (02-11) - SIDE MIRROR (ELECTRIC-CHROME) - RH</v>
          </cell>
          <cell r="E96" t="str">
            <v>ISUZU</v>
          </cell>
          <cell r="F96" t="str">
            <v xml:space="preserve">DMAX 06 SMEC RH</v>
          </cell>
          <cell r="G96" t="str">
            <v>IZ05-0412C-1-R</v>
          </cell>
          <cell r="I96">
            <v>0.04</v>
          </cell>
          <cell r="J96" t="str">
            <v>SUPPLIER0002</v>
          </cell>
          <cell r="K96" t="str">
            <v xml:space="preserve">ANHUI TINCAI SILK CO. LTD</v>
          </cell>
          <cell r="L96">
            <v>0</v>
          </cell>
          <cell r="M96">
            <v>0</v>
          </cell>
          <cell r="N96">
            <v>0</v>
          </cell>
          <cell r="O96">
            <v>1</v>
          </cell>
          <cell r="P96">
            <v>2</v>
          </cell>
          <cell r="S96" t="str">
            <v xml:space="preserve">Yuan Purchase Pricelist (CNY)</v>
          </cell>
          <cell r="T96">
            <v>10</v>
          </cell>
          <cell r="U96">
            <v>1563</v>
          </cell>
          <cell r="V96">
            <v>2420</v>
          </cell>
        </row>
        <row r="97">
          <cell r="A97">
            <v>10162</v>
          </cell>
          <cell r="B97" t="str">
            <v>AUTOLAMPS0095</v>
          </cell>
          <cell r="C97" t="e">
            <v>#REF!</v>
          </cell>
          <cell r="D97" t="str">
            <v xml:space="preserve">ISUZU DMAX (02-11) - SIDE MIRROR (ELECTRIC/BLACK) - LH</v>
          </cell>
          <cell r="E97" t="str">
            <v>ISUZU</v>
          </cell>
          <cell r="F97" t="str">
            <v xml:space="preserve">DMAX 06 SMEB LH</v>
          </cell>
          <cell r="G97" t="str">
            <v>IZ05-0412C-L</v>
          </cell>
          <cell r="I97">
            <v>0.04</v>
          </cell>
          <cell r="J97" t="str">
            <v>SUPPLIER0002</v>
          </cell>
          <cell r="K97" t="str">
            <v xml:space="preserve">ANHUI TINCAI SILK CO. LTD</v>
          </cell>
          <cell r="L97">
            <v>2</v>
          </cell>
          <cell r="M97">
            <v>8</v>
          </cell>
          <cell r="N97">
            <v>10</v>
          </cell>
          <cell r="O97">
            <v>1</v>
          </cell>
          <cell r="P97">
            <v>2</v>
          </cell>
          <cell r="S97" t="str">
            <v xml:space="preserve">Yuan Purchase Pricelist (CNY)</v>
          </cell>
          <cell r="T97">
            <v>8.73</v>
          </cell>
          <cell r="U97">
            <v>1364</v>
          </cell>
          <cell r="V97">
            <v>2110</v>
          </cell>
        </row>
        <row r="98">
          <cell r="A98">
            <v>10161</v>
          </cell>
          <cell r="B98" t="str">
            <v>AUTOLAMPS0096</v>
          </cell>
          <cell r="C98" t="e">
            <v>#REF!</v>
          </cell>
          <cell r="D98" t="str">
            <v xml:space="preserve">ISUZU DMAX (02-11) - SIDE MIRROR (ELECTRIC/BLACK) - RH</v>
          </cell>
          <cell r="E98" t="str">
            <v>ISUZU</v>
          </cell>
          <cell r="F98" t="str">
            <v xml:space="preserve">DMAX 06 SMEB RH</v>
          </cell>
          <cell r="G98" t="str">
            <v>IZ05-0412C-R</v>
          </cell>
          <cell r="I98">
            <v>0.04</v>
          </cell>
          <cell r="J98" t="str">
            <v>SUPPLIER0002</v>
          </cell>
          <cell r="K98" t="str">
            <v xml:space="preserve">ANHUI TINCAI SILK CO. LTD</v>
          </cell>
          <cell r="L98">
            <v>2</v>
          </cell>
          <cell r="M98">
            <v>8</v>
          </cell>
          <cell r="N98">
            <v>10</v>
          </cell>
          <cell r="O98">
            <v>1</v>
          </cell>
          <cell r="P98">
            <v>2</v>
          </cell>
          <cell r="S98" t="str">
            <v xml:space="preserve">Yuan Purchase Pricelist (CNY)</v>
          </cell>
          <cell r="T98">
            <v>8.73</v>
          </cell>
          <cell r="U98">
            <v>1364</v>
          </cell>
          <cell r="V98">
            <v>2110</v>
          </cell>
        </row>
        <row r="99">
          <cell r="A99">
            <v>10136</v>
          </cell>
          <cell r="B99" t="str">
            <v>AUTOLAMPS0097</v>
          </cell>
          <cell r="C99" t="e">
            <v>#REF!</v>
          </cell>
          <cell r="D99" t="str">
            <v xml:space="preserve">ISUZU DMAX (02-11) - SIDE MIRROR (MANUAL-BLACK) - LH</v>
          </cell>
          <cell r="E99" t="str">
            <v>ISUZU</v>
          </cell>
          <cell r="F99" t="str">
            <v xml:space="preserve">DMAX 02 SMMB LH</v>
          </cell>
          <cell r="G99" t="str">
            <v>IZ05-0412B-L</v>
          </cell>
          <cell r="I99">
            <v>0.04</v>
          </cell>
          <cell r="J99" t="str">
            <v>SUPPLIER0002</v>
          </cell>
          <cell r="K99" t="str">
            <v xml:space="preserve">ANHUI TINCAI SILK CO. LTD</v>
          </cell>
          <cell r="L99">
            <v>3</v>
          </cell>
          <cell r="M99">
            <v>12</v>
          </cell>
          <cell r="N99">
            <v>15</v>
          </cell>
          <cell r="O99">
            <v>3</v>
          </cell>
          <cell r="P99">
            <v>6</v>
          </cell>
          <cell r="S99" t="str">
            <v xml:space="preserve">Yuan Purchase Pricelist (CNY)</v>
          </cell>
          <cell r="T99">
            <v>55</v>
          </cell>
          <cell r="U99">
            <v>1496</v>
          </cell>
          <cell r="V99">
            <v>2240</v>
          </cell>
        </row>
        <row r="100">
          <cell r="A100">
            <v>10135</v>
          </cell>
          <cell r="B100" t="str">
            <v>AUTOLAMPS0098</v>
          </cell>
          <cell r="C100" t="e">
            <v>#REF!</v>
          </cell>
          <cell r="D100" t="str">
            <v xml:space="preserve">ISUZU DMAX (02-11) - SIDE MIRROR (MANUAL-BLACK) - RH</v>
          </cell>
          <cell r="E100" t="str">
            <v>ISUZU</v>
          </cell>
          <cell r="F100" t="str">
            <v xml:space="preserve">DMAX 02 SMMB RH</v>
          </cell>
          <cell r="G100" t="str">
            <v>IZ05-0412B-R</v>
          </cell>
          <cell r="I100">
            <v>0.04</v>
          </cell>
          <cell r="J100" t="str">
            <v>SUPPLIER0002</v>
          </cell>
          <cell r="K100" t="str">
            <v xml:space="preserve">ANHUI TINCAI SILK CO. LTD</v>
          </cell>
          <cell r="L100">
            <v>4</v>
          </cell>
          <cell r="M100">
            <v>16</v>
          </cell>
          <cell r="N100">
            <v>20</v>
          </cell>
          <cell r="O100">
            <v>3</v>
          </cell>
          <cell r="P100">
            <v>6</v>
          </cell>
          <cell r="S100" t="str">
            <v xml:space="preserve">Yuan Purchase Pricelist (CNY)</v>
          </cell>
          <cell r="T100">
            <v>55</v>
          </cell>
          <cell r="U100">
            <v>1496</v>
          </cell>
          <cell r="V100">
            <v>2240</v>
          </cell>
        </row>
        <row r="101">
          <cell r="A101">
            <v>10158</v>
          </cell>
          <cell r="B101" t="str">
            <v>AUTOLAMPS0099</v>
          </cell>
          <cell r="C101" t="e">
            <v>#REF!</v>
          </cell>
          <cell r="D101" t="str">
            <v xml:space="preserve">ISUZU DMAX (02-11) - SIDE MIRROR (MANUAL-CHROME) - LH</v>
          </cell>
          <cell r="E101" t="str">
            <v>ISUZU</v>
          </cell>
          <cell r="F101" t="str">
            <v xml:space="preserve">DMAX 06 SMMC LH</v>
          </cell>
          <cell r="G101" t="str">
            <v>IZ05-0412B-C-L</v>
          </cell>
          <cell r="I101">
            <v>0.04</v>
          </cell>
          <cell r="J101" t="str">
            <v>SUPPLIER0002</v>
          </cell>
          <cell r="K101" t="str">
            <v xml:space="preserve">ANHUI TINCAI SILK CO. LTD</v>
          </cell>
          <cell r="L101">
            <v>0</v>
          </cell>
          <cell r="M101">
            <v>0</v>
          </cell>
          <cell r="N101">
            <v>0</v>
          </cell>
          <cell r="O101">
            <v>2</v>
          </cell>
          <cell r="P101">
            <v>3</v>
          </cell>
          <cell r="S101" t="str">
            <v xml:space="preserve">Yuan Purchase Pricelist (CNY)</v>
          </cell>
          <cell r="T101">
            <v>9.3000000000000007</v>
          </cell>
          <cell r="U101">
            <v>1454</v>
          </cell>
          <cell r="V101">
            <v>2250</v>
          </cell>
        </row>
        <row r="102">
          <cell r="A102">
            <v>10157</v>
          </cell>
          <cell r="B102" t="str">
            <v>AUTOLAMPS0100</v>
          </cell>
          <cell r="C102" t="e">
            <v>#REF!</v>
          </cell>
          <cell r="D102" t="str">
            <v xml:space="preserve">ISUZU DMAX (02-11) - SIDE MIRROR (MANUAL-CHROME) - RH</v>
          </cell>
          <cell r="E102" t="str">
            <v>ISUZU</v>
          </cell>
          <cell r="F102" t="str">
            <v xml:space="preserve">DMAX 06 SMMC RH</v>
          </cell>
          <cell r="G102" t="str">
            <v>IZ05-0412B-C-R</v>
          </cell>
          <cell r="I102">
            <v>0.04</v>
          </cell>
          <cell r="J102" t="str">
            <v>SUPPLIER0002</v>
          </cell>
          <cell r="K102" t="str">
            <v xml:space="preserve">ANHUI TINCAI SILK CO. LTD</v>
          </cell>
          <cell r="L102">
            <v>1</v>
          </cell>
          <cell r="M102">
            <v>4</v>
          </cell>
          <cell r="N102">
            <v>5</v>
          </cell>
          <cell r="O102">
            <v>2</v>
          </cell>
          <cell r="P102">
            <v>3</v>
          </cell>
          <cell r="S102" t="str">
            <v xml:space="preserve">Yuan Purchase Pricelist (CNY)</v>
          </cell>
          <cell r="T102">
            <v>9.3000000000000007</v>
          </cell>
          <cell r="U102">
            <v>1454</v>
          </cell>
          <cell r="V102">
            <v>2250</v>
          </cell>
        </row>
        <row r="103">
          <cell r="A103">
            <v>12156</v>
          </cell>
          <cell r="B103" t="str">
            <v>AUTOLAMPS0112</v>
          </cell>
          <cell r="C103" t="e">
            <v>#REF!</v>
          </cell>
          <cell r="D103" t="str">
            <v xml:space="preserve">ISUZU DMAX (06-07) - SIDE LAMP (CLEAR)(213-1410PXA-VCU)</v>
          </cell>
          <cell r="E103" t="str">
            <v>ISUZU</v>
          </cell>
          <cell r="F103" t="str">
            <v xml:space="preserve">DMAX 06 SLAC</v>
          </cell>
          <cell r="G103" t="str">
            <v>IZ05-0438B</v>
          </cell>
          <cell r="I103">
            <v>0.04</v>
          </cell>
          <cell r="J103" t="str">
            <v>SUPPLIER0002</v>
          </cell>
          <cell r="K103" t="str">
            <v xml:space="preserve">ANHUI TINCAI SILK CO. LTD</v>
          </cell>
          <cell r="L103">
            <v>0</v>
          </cell>
          <cell r="M103">
            <v>0</v>
          </cell>
          <cell r="N103">
            <v>0</v>
          </cell>
          <cell r="O103">
            <v>3</v>
          </cell>
          <cell r="P103">
            <v>5</v>
          </cell>
          <cell r="S103" t="str">
            <v xml:space="preserve">Yuan Purchase Pricelist (CNY)</v>
          </cell>
          <cell r="T103">
            <v>4</v>
          </cell>
          <cell r="U103">
            <v>90</v>
          </cell>
          <cell r="V103">
            <v>140</v>
          </cell>
        </row>
        <row r="104">
          <cell r="A104">
            <v>10145</v>
          </cell>
          <cell r="B104" t="str">
            <v>AUTOLAMPS0113</v>
          </cell>
          <cell r="C104" t="e">
            <v>#REF!</v>
          </cell>
          <cell r="D104" t="str">
            <v xml:space="preserve">ISUZU DMAX (06-07) - TAIL LAMP (BRIGHT RED)(213-1929) - LH</v>
          </cell>
          <cell r="E104" t="str">
            <v>ISUZU</v>
          </cell>
          <cell r="F104" t="str">
            <v xml:space="preserve">DMAX 06 TLA BR LH</v>
          </cell>
          <cell r="G104" t="str">
            <v>IZ05-0602-L</v>
          </cell>
          <cell r="I104">
            <v>0.04</v>
          </cell>
          <cell r="J104" t="str">
            <v>SUPPLIER0002</v>
          </cell>
          <cell r="K104" t="str">
            <v xml:space="preserve">ANHUI TINCAI SILK CO. LTD</v>
          </cell>
          <cell r="L104">
            <v>3</v>
          </cell>
          <cell r="M104">
            <v>12</v>
          </cell>
          <cell r="N104">
            <v>15</v>
          </cell>
          <cell r="Q104">
            <v>2</v>
          </cell>
          <cell r="R104">
            <v>4</v>
          </cell>
          <cell r="S104" t="str">
            <v xml:space="preserve">Yuan Purchase Pricelist (CNY)</v>
          </cell>
          <cell r="T104">
            <v>28</v>
          </cell>
          <cell r="U104">
            <v>714</v>
          </cell>
          <cell r="V104">
            <v>1070</v>
          </cell>
        </row>
        <row r="105">
          <cell r="A105">
            <v>10144</v>
          </cell>
          <cell r="B105" t="str">
            <v>AUTOLAMPS0114</v>
          </cell>
          <cell r="C105" t="e">
            <v>#REF!</v>
          </cell>
          <cell r="D105" t="str">
            <v xml:space="preserve">ISUZU DMAX (06-07) - TAIL LAMP (BRIGHT RED)(213-1929) - RH</v>
          </cell>
          <cell r="E105" t="str">
            <v>ISUZU</v>
          </cell>
          <cell r="F105" t="str">
            <v xml:space="preserve">DMAX 06 TLA BR RH</v>
          </cell>
          <cell r="G105" t="str">
            <v>IZ05-0602-R</v>
          </cell>
          <cell r="I105">
            <v>0.04</v>
          </cell>
          <cell r="J105" t="str">
            <v>SUPPLIER0002</v>
          </cell>
          <cell r="K105" t="str">
            <v xml:space="preserve">ANHUI TINCAI SILK CO. LTD</v>
          </cell>
          <cell r="L105">
            <v>3</v>
          </cell>
          <cell r="M105">
            <v>12</v>
          </cell>
          <cell r="N105">
            <v>15</v>
          </cell>
          <cell r="Q105">
            <v>2</v>
          </cell>
          <cell r="R105">
            <v>4</v>
          </cell>
          <cell r="S105" t="str">
            <v xml:space="preserve">Yuan Purchase Pricelist (CNY)</v>
          </cell>
          <cell r="T105">
            <v>28</v>
          </cell>
          <cell r="U105">
            <v>714</v>
          </cell>
          <cell r="V105">
            <v>1070</v>
          </cell>
        </row>
        <row r="106">
          <cell r="A106">
            <v>10149</v>
          </cell>
          <cell r="B106" t="str">
            <v>AUTOLAMPS0115</v>
          </cell>
          <cell r="C106" t="e">
            <v>#REF!</v>
          </cell>
          <cell r="D106" t="str">
            <v xml:space="preserve">ISUZU DMAX (06-07) - TAIL LAMP (DARK RED)(213-1929-UE-S) - LH</v>
          </cell>
          <cell r="E106" t="str">
            <v>ISUZU</v>
          </cell>
          <cell r="F106" t="str">
            <v xml:space="preserve">DMAX 06 TLA DR LH</v>
          </cell>
          <cell r="G106" t="str">
            <v>IZ05-0602-S-L</v>
          </cell>
          <cell r="I106">
            <v>0.04</v>
          </cell>
          <cell r="J106" t="str">
            <v>SUPPLIER0002</v>
          </cell>
          <cell r="K106" t="str">
            <v xml:space="preserve">ANHUI TINCAI SILK CO. LTD</v>
          </cell>
          <cell r="L106">
            <v>2</v>
          </cell>
          <cell r="M106">
            <v>8</v>
          </cell>
          <cell r="N106">
            <v>10</v>
          </cell>
          <cell r="Q106">
            <v>2</v>
          </cell>
          <cell r="R106">
            <v>4</v>
          </cell>
          <cell r="S106" t="str">
            <v xml:space="preserve">Yuan Purchase Pricelist (CNY)</v>
          </cell>
          <cell r="T106">
            <v>4.0999999999999996</v>
          </cell>
          <cell r="U106">
            <v>641</v>
          </cell>
          <cell r="V106">
            <v>990</v>
          </cell>
        </row>
        <row r="107">
          <cell r="A107">
            <v>10148</v>
          </cell>
          <cell r="B107" t="str">
            <v>AUTOLAMPS0116</v>
          </cell>
          <cell r="C107" t="e">
            <v>#REF!</v>
          </cell>
          <cell r="D107" t="str">
            <v xml:space="preserve">ISUZU DMAX (06-07) - TAIL LAMP (DARK RED)(213-1929-UE-S) - RH</v>
          </cell>
          <cell r="E107" t="str">
            <v>ISUZU</v>
          </cell>
          <cell r="F107" t="str">
            <v xml:space="preserve">DMAX 06 TLA DR RH</v>
          </cell>
          <cell r="G107" t="str">
            <v>IZ05-0602-S-R</v>
          </cell>
          <cell r="I107">
            <v>0.04</v>
          </cell>
          <cell r="J107" t="str">
            <v>SUPPLIER0002</v>
          </cell>
          <cell r="K107" t="str">
            <v xml:space="preserve">ANHUI TINCAI SILK CO. LTD</v>
          </cell>
          <cell r="L107">
            <v>2</v>
          </cell>
          <cell r="M107">
            <v>8</v>
          </cell>
          <cell r="N107">
            <v>10</v>
          </cell>
          <cell r="Q107">
            <v>2</v>
          </cell>
          <cell r="R107">
            <v>4</v>
          </cell>
          <cell r="S107" t="str">
            <v xml:space="preserve">Yuan Purchase Pricelist (CNY)</v>
          </cell>
          <cell r="T107">
            <v>4.0999999999999996</v>
          </cell>
          <cell r="U107">
            <v>641</v>
          </cell>
          <cell r="V107">
            <v>990</v>
          </cell>
        </row>
        <row r="108">
          <cell r="A108">
            <v>10147</v>
          </cell>
          <cell r="B108" t="str">
            <v>AUTOLAMPS0108</v>
          </cell>
          <cell r="C108" t="e">
            <v>#REF!</v>
          </cell>
          <cell r="D108" t="str">
            <v xml:space="preserve">ISUZU DMAX (06-07) - TAIL LENS (BRIGHT RED)(213-1929-00) - LH</v>
          </cell>
          <cell r="E108" t="str">
            <v>ISUZU</v>
          </cell>
          <cell r="F108" t="str">
            <v xml:space="preserve">DMAX 06 TLS BR LH</v>
          </cell>
          <cell r="G108" t="str">
            <v>IZ05-0602-00-L</v>
          </cell>
          <cell r="I108">
            <v>0.04</v>
          </cell>
          <cell r="J108" t="str">
            <v>SUPPLIER0002</v>
          </cell>
          <cell r="K108" t="str">
            <v xml:space="preserve">ANHUI TINCAI SILK CO. LTD</v>
          </cell>
          <cell r="L108">
            <v>6</v>
          </cell>
          <cell r="M108">
            <v>24</v>
          </cell>
          <cell r="N108">
            <v>30</v>
          </cell>
          <cell r="Q108">
            <v>5</v>
          </cell>
          <cell r="R108">
            <v>10</v>
          </cell>
          <cell r="S108" t="str">
            <v xml:space="preserve">Yuan Purchase Pricelist (CNY)</v>
          </cell>
          <cell r="T108">
            <v>12.5</v>
          </cell>
          <cell r="U108">
            <v>291</v>
          </cell>
          <cell r="V108">
            <v>450</v>
          </cell>
        </row>
        <row r="109">
          <cell r="A109">
            <v>10146</v>
          </cell>
          <cell r="B109" t="str">
            <v>AUTOLAMPS0109</v>
          </cell>
          <cell r="C109" t="e">
            <v>#REF!</v>
          </cell>
          <cell r="D109" t="str">
            <v xml:space="preserve">ISUZU DMAX (06-07) - TAIL LENS (BRIGHT RED)(213-1929-00) - RH</v>
          </cell>
          <cell r="E109" t="str">
            <v>ISUZU</v>
          </cell>
          <cell r="F109" t="str">
            <v xml:space="preserve">DMAX 06 TLS BR RH</v>
          </cell>
          <cell r="G109" t="str">
            <v>IZ05-0602-00-R</v>
          </cell>
          <cell r="I109">
            <v>0.04</v>
          </cell>
          <cell r="J109" t="str">
            <v>SUPPLIER0002</v>
          </cell>
          <cell r="K109" t="str">
            <v xml:space="preserve">ANHUI TINCAI SILK CO. LTD</v>
          </cell>
          <cell r="L109">
            <v>6</v>
          </cell>
          <cell r="M109">
            <v>24</v>
          </cell>
          <cell r="N109">
            <v>30</v>
          </cell>
          <cell r="Q109">
            <v>5</v>
          </cell>
          <cell r="R109">
            <v>10</v>
          </cell>
          <cell r="S109" t="str">
            <v xml:space="preserve">Yuan Purchase Pricelist (CNY)</v>
          </cell>
          <cell r="T109">
            <v>12.5</v>
          </cell>
          <cell r="U109">
            <v>291</v>
          </cell>
          <cell r="V109">
            <v>450</v>
          </cell>
        </row>
        <row r="110">
          <cell r="A110">
            <v>10151</v>
          </cell>
          <cell r="B110" t="str">
            <v>AUTOLAMPS0110</v>
          </cell>
          <cell r="C110" t="e">
            <v>#REF!</v>
          </cell>
          <cell r="D110" t="str">
            <v xml:space="preserve">ISUZU DMAX (06-07) - TAIL LENS (DARK RED)((213-1929-UE-S-00) - LH</v>
          </cell>
          <cell r="E110" t="str">
            <v>ISUZU</v>
          </cell>
          <cell r="F110" t="str">
            <v xml:space="preserve">DMAX 06 TLS DR LH</v>
          </cell>
          <cell r="G110" t="str">
            <v>IZ05-0602-S-00-L</v>
          </cell>
          <cell r="I110">
            <v>0.04</v>
          </cell>
          <cell r="J110" t="str">
            <v>SUPPLIER0002</v>
          </cell>
          <cell r="K110" t="str">
            <v xml:space="preserve">ANHUI TINCAI SILK CO. LTD</v>
          </cell>
          <cell r="L110">
            <v>3</v>
          </cell>
          <cell r="M110">
            <v>12</v>
          </cell>
          <cell r="N110">
            <v>15</v>
          </cell>
          <cell r="Q110">
            <v>2</v>
          </cell>
          <cell r="R110">
            <v>3</v>
          </cell>
          <cell r="S110" t="str">
            <v xml:space="preserve">Yuan Purchase Pricelist (CNY)</v>
          </cell>
          <cell r="T110">
            <v>1.29</v>
          </cell>
          <cell r="U110">
            <v>202</v>
          </cell>
          <cell r="V110">
            <v>310</v>
          </cell>
        </row>
        <row r="111">
          <cell r="A111">
            <v>10150</v>
          </cell>
          <cell r="B111" t="str">
            <v>AUTOLAMPS0111</v>
          </cell>
          <cell r="C111" t="e">
            <v>#REF!</v>
          </cell>
          <cell r="D111" t="str">
            <v xml:space="preserve">ISUZU DMAX (06-07) - TAIL LENS (DARK RED)((213-1929-UE-S-00) - RH</v>
          </cell>
          <cell r="E111" t="str">
            <v>ISUZU</v>
          </cell>
          <cell r="F111" t="str">
            <v xml:space="preserve">DMAX 06 TLS DR RH</v>
          </cell>
          <cell r="G111" t="str">
            <v>IZ05-0602-S-00-R</v>
          </cell>
          <cell r="I111">
            <v>0.04</v>
          </cell>
          <cell r="J111" t="str">
            <v>SUPPLIER0002</v>
          </cell>
          <cell r="K111" t="str">
            <v xml:space="preserve">ANHUI TINCAI SILK CO. LTD</v>
          </cell>
          <cell r="L111">
            <v>3</v>
          </cell>
          <cell r="M111">
            <v>12</v>
          </cell>
          <cell r="N111">
            <v>15</v>
          </cell>
          <cell r="Q111">
            <v>2</v>
          </cell>
          <cell r="R111">
            <v>3</v>
          </cell>
          <cell r="S111" t="str">
            <v xml:space="preserve">Yuan Purchase Pricelist (CNY)</v>
          </cell>
          <cell r="T111">
            <v>1.29</v>
          </cell>
          <cell r="U111">
            <v>202</v>
          </cell>
          <cell r="V111">
            <v>310</v>
          </cell>
        </row>
        <row r="112">
          <cell r="A112">
            <v>11333</v>
          </cell>
          <cell r="B112" t="str">
            <v>AUTOLAMPS0102</v>
          </cell>
          <cell r="C112" t="e">
            <v>#REF!</v>
          </cell>
          <cell r="D112" t="str">
            <v xml:space="preserve">ISUZU DMAX (06-11) - FOG LAMP (213-2019) - LH</v>
          </cell>
          <cell r="E112" t="str">
            <v>ISUZU</v>
          </cell>
          <cell r="F112" t="str">
            <v xml:space="preserve">DMAX 06 FLA LH</v>
          </cell>
          <cell r="G112" t="str">
            <v>IZ05-0605-L</v>
          </cell>
          <cell r="I112">
            <v>0.04</v>
          </cell>
          <cell r="J112" t="str">
            <v>SUPPLIER0002</v>
          </cell>
          <cell r="K112" t="str">
            <v xml:space="preserve">ANHUI TINCAI SILK CO. LTD</v>
          </cell>
          <cell r="L112">
            <v>3</v>
          </cell>
          <cell r="M112">
            <v>12</v>
          </cell>
          <cell r="N112">
            <v>15</v>
          </cell>
          <cell r="O112">
            <v>2</v>
          </cell>
          <cell r="P112">
            <v>4</v>
          </cell>
          <cell r="S112" t="str">
            <v xml:space="preserve">Yuan Purchase Pricelist (CNY)</v>
          </cell>
          <cell r="T112">
            <v>20.5</v>
          </cell>
          <cell r="U112">
            <v>558</v>
          </cell>
          <cell r="V112">
            <v>840</v>
          </cell>
        </row>
        <row r="113">
          <cell r="A113">
            <v>11332</v>
          </cell>
          <cell r="B113" t="str">
            <v>AUTOLAMPS0103</v>
          </cell>
          <cell r="C113" t="e">
            <v>#REF!</v>
          </cell>
          <cell r="D113" t="str">
            <v xml:space="preserve">ISUZU DMAX (06-11) - FOG LAMP (213-2019) - RH</v>
          </cell>
          <cell r="E113" t="str">
            <v>ISUZU</v>
          </cell>
          <cell r="F113" t="str">
            <v xml:space="preserve">DMAX 06 FLA RH</v>
          </cell>
          <cell r="G113" t="str">
            <v>IZ05-0605-R</v>
          </cell>
          <cell r="I113">
            <v>0.04</v>
          </cell>
          <cell r="J113" t="str">
            <v>SUPPLIER0002</v>
          </cell>
          <cell r="K113" t="str">
            <v xml:space="preserve">ANHUI TINCAI SILK CO. LTD</v>
          </cell>
          <cell r="L113">
            <v>3</v>
          </cell>
          <cell r="M113">
            <v>12</v>
          </cell>
          <cell r="N113">
            <v>15</v>
          </cell>
          <cell r="O113">
            <v>2</v>
          </cell>
          <cell r="P113">
            <v>4</v>
          </cell>
          <cell r="S113" t="str">
            <v xml:space="preserve">Yuan Purchase Pricelist (CNY)</v>
          </cell>
          <cell r="T113">
            <v>20.5</v>
          </cell>
          <cell r="U113">
            <v>558</v>
          </cell>
          <cell r="V113">
            <v>840</v>
          </cell>
        </row>
        <row r="114">
          <cell r="A114">
            <v>10154</v>
          </cell>
          <cell r="B114" t="str">
            <v>AUTOLAMPS0101</v>
          </cell>
          <cell r="C114" t="e">
            <v>#REF!</v>
          </cell>
          <cell r="D114" t="str">
            <v xml:space="preserve">ISUZU DMAX (06-11) - FRONT BUMPER 2WD</v>
          </cell>
          <cell r="E114" t="str">
            <v>ISUZU</v>
          </cell>
          <cell r="F114" t="str">
            <v xml:space="preserve">DMAX 06 BPRF</v>
          </cell>
          <cell r="G114" t="str">
            <v>IZ05-0607</v>
          </cell>
          <cell r="I114">
            <v>0.04</v>
          </cell>
          <cell r="J114" t="str">
            <v>SUPPLIER0002</v>
          </cell>
          <cell r="K114" t="str">
            <v xml:space="preserve">ANHUI TINCAI SILK CO. LTD</v>
          </cell>
          <cell r="L114">
            <v>1</v>
          </cell>
          <cell r="M114">
            <v>4</v>
          </cell>
          <cell r="N114">
            <v>5</v>
          </cell>
          <cell r="Q114">
            <v>0</v>
          </cell>
          <cell r="R114">
            <v>1</v>
          </cell>
          <cell r="S114" t="str">
            <v xml:space="preserve">Yuan Purchase Pricelist (CNY)</v>
          </cell>
          <cell r="T114">
            <v>80</v>
          </cell>
          <cell r="U114">
            <v>2040</v>
          </cell>
          <cell r="V114">
            <v>3100</v>
          </cell>
        </row>
        <row r="115">
          <cell r="A115">
            <v>10152</v>
          </cell>
          <cell r="B115" t="str">
            <v>AUTOLAMPS0104</v>
          </cell>
          <cell r="C115" t="e">
            <v>#REF!</v>
          </cell>
          <cell r="D115" t="str">
            <v xml:space="preserve">ISUZU DMAX (06-11) - FRONT GRILL (GREY)</v>
          </cell>
          <cell r="E115" t="str">
            <v>ISUZU</v>
          </cell>
          <cell r="F115" t="str">
            <v xml:space="preserve">DMAX 06 GRLG</v>
          </cell>
          <cell r="G115" t="str">
            <v>IZ05-0611A</v>
          </cell>
          <cell r="I115">
            <v>0.04</v>
          </cell>
          <cell r="J115" t="str">
            <v>SUPPLIER0002</v>
          </cell>
          <cell r="K115" t="str">
            <v xml:space="preserve">ANHUI TINCAI SILK CO. LTD</v>
          </cell>
          <cell r="L115">
            <v>0</v>
          </cell>
          <cell r="M115">
            <v>0</v>
          </cell>
          <cell r="N115">
            <v>0</v>
          </cell>
          <cell r="Q115">
            <v>0</v>
          </cell>
          <cell r="R115">
            <v>1</v>
          </cell>
          <cell r="S115" t="str">
            <v xml:space="preserve">Yuan Purchase Pricelist (CNY)</v>
          </cell>
          <cell r="T115">
            <v>12</v>
          </cell>
          <cell r="U115">
            <v>1876</v>
          </cell>
          <cell r="V115">
            <v>2910</v>
          </cell>
        </row>
        <row r="116">
          <cell r="A116">
            <v>10153</v>
          </cell>
          <cell r="B116" t="str">
            <v>AUTOLAMPS0105</v>
          </cell>
          <cell r="C116" t="e">
            <v>#REF!</v>
          </cell>
          <cell r="D116" t="str">
            <v xml:space="preserve">ISUZU DMAX (06-11) - GRILL (CHROME)</v>
          </cell>
          <cell r="E116" t="str">
            <v>ISUZU</v>
          </cell>
          <cell r="F116" t="str">
            <v xml:space="preserve">DMAX 06 GRLC</v>
          </cell>
          <cell r="G116" t="str">
            <v>IZ05-0611A-C</v>
          </cell>
          <cell r="I116">
            <v>0.04</v>
          </cell>
          <cell r="J116" t="str">
            <v>SUPPLIER0002</v>
          </cell>
          <cell r="K116" t="str">
            <v xml:space="preserve">ANHUI TINCAI SILK CO. LTD</v>
          </cell>
          <cell r="L116">
            <v>0</v>
          </cell>
          <cell r="M116">
            <v>0</v>
          </cell>
          <cell r="N116">
            <v>0</v>
          </cell>
          <cell r="Q116">
            <v>0</v>
          </cell>
          <cell r="R116">
            <v>1</v>
          </cell>
          <cell r="S116" t="str">
            <v xml:space="preserve">Yuan Purchase Pricelist (CNY)</v>
          </cell>
          <cell r="T116">
            <v>30</v>
          </cell>
          <cell r="U116">
            <v>4689</v>
          </cell>
          <cell r="V116">
            <v>7270</v>
          </cell>
        </row>
        <row r="117">
          <cell r="A117">
            <v>10143</v>
          </cell>
          <cell r="B117" t="str">
            <v>AUTOLAMPS0106</v>
          </cell>
          <cell r="C117" t="e">
            <v>#REF!</v>
          </cell>
          <cell r="D117" t="str">
            <v xml:space="preserve">ISUZU DMAX (06-11) - HEAD LAMP (213-1138) - LH</v>
          </cell>
          <cell r="E117" t="str">
            <v>ISUZU</v>
          </cell>
          <cell r="F117" t="str">
            <v xml:space="preserve">DMAX 06 HLA LH</v>
          </cell>
          <cell r="G117" t="str">
            <v>GL-017-001-L</v>
          </cell>
          <cell r="I117">
            <v>0.04</v>
          </cell>
          <cell r="J117" t="str">
            <v>SUPPLIER0002</v>
          </cell>
          <cell r="K117" t="str">
            <v xml:space="preserve">ANHUI TINCAI SILK CO. LTD</v>
          </cell>
          <cell r="L117">
            <v>2</v>
          </cell>
          <cell r="M117">
            <v>8</v>
          </cell>
          <cell r="N117">
            <v>10</v>
          </cell>
          <cell r="Q117">
            <v>2</v>
          </cell>
          <cell r="R117">
            <v>3</v>
          </cell>
          <cell r="S117" t="str">
            <v xml:space="preserve">Yuan Purchase Pricelist (CNY)</v>
          </cell>
          <cell r="T117">
            <v>8.9</v>
          </cell>
          <cell r="U117">
            <v>1391</v>
          </cell>
          <cell r="V117">
            <v>2160</v>
          </cell>
        </row>
        <row r="118">
          <cell r="A118">
            <v>10142</v>
          </cell>
          <cell r="B118" t="str">
            <v>AUTOLAMPS0107</v>
          </cell>
          <cell r="C118" t="e">
            <v>#REF!</v>
          </cell>
          <cell r="D118" t="str">
            <v xml:space="preserve">ISUZU DMAX (06-11) - HEAD LAMP (213-1138) - RH</v>
          </cell>
          <cell r="E118" t="str">
            <v>ISUZU</v>
          </cell>
          <cell r="F118" t="str">
            <v xml:space="preserve">DMAX 06 HLA RH</v>
          </cell>
          <cell r="G118" t="str">
            <v>GL-017-001-R</v>
          </cell>
          <cell r="I118">
            <v>0.04</v>
          </cell>
          <cell r="J118" t="str">
            <v>SUPPLIER0002</v>
          </cell>
          <cell r="K118" t="str">
            <v xml:space="preserve">ANHUI TINCAI SILK CO. LTD</v>
          </cell>
          <cell r="L118">
            <v>2</v>
          </cell>
          <cell r="M118">
            <v>8</v>
          </cell>
          <cell r="N118">
            <v>10</v>
          </cell>
          <cell r="Q118">
            <v>2</v>
          </cell>
          <cell r="R118">
            <v>3</v>
          </cell>
          <cell r="S118" t="str">
            <v xml:space="preserve">Yuan Purchase Pricelist (CNY)</v>
          </cell>
          <cell r="T118">
            <v>8.9</v>
          </cell>
          <cell r="U118">
            <v>1391</v>
          </cell>
          <cell r="V118">
            <v>2160</v>
          </cell>
        </row>
        <row r="119">
          <cell r="A119">
            <v>11334</v>
          </cell>
          <cell r="B119" t="str">
            <v>AUTOLAMPS0121</v>
          </cell>
          <cell r="C119" t="e">
            <v>#REF!</v>
          </cell>
          <cell r="D119" t="str">
            <v xml:space="preserve">ISUZU DMAX (10-11) - GRILL (CHROME/GREY)</v>
          </cell>
          <cell r="E119" t="str">
            <v>ISUZU</v>
          </cell>
          <cell r="F119" t="str">
            <v xml:space="preserve">DMAX 10 GRLC</v>
          </cell>
          <cell r="G119" t="str">
            <v>IZ05-0611B</v>
          </cell>
          <cell r="I119">
            <v>0.04</v>
          </cell>
          <cell r="J119" t="str">
            <v>SUPPLIER0002</v>
          </cell>
          <cell r="K119" t="str">
            <v xml:space="preserve">ANHUI TINCAI SILK CO. LTD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R119">
            <v>1</v>
          </cell>
          <cell r="S119" t="str">
            <v xml:space="preserve">Yuan Purchase Pricelist (CNY)</v>
          </cell>
          <cell r="T119">
            <v>14</v>
          </cell>
          <cell r="U119">
            <v>2188</v>
          </cell>
          <cell r="V119">
            <v>3390</v>
          </cell>
        </row>
        <row r="120">
          <cell r="A120">
            <v>13513</v>
          </cell>
          <cell r="B120" t="str">
            <v>AUTOLAMPS0117</v>
          </cell>
          <cell r="C120" t="e">
            <v>#REF!</v>
          </cell>
          <cell r="D120" t="str">
            <v xml:space="preserve">ISUZU DMAX (12-) - REAR HEATED WINDSCREEN</v>
          </cell>
          <cell r="E120" t="str">
            <v>ISUZU</v>
          </cell>
          <cell r="F120" t="str">
            <v xml:space="preserve">DMAX 12 RW H X</v>
          </cell>
          <cell r="G120" t="str">
            <v xml:space="preserve">DMAX-12 RW/H/X</v>
          </cell>
          <cell r="H120" t="str">
            <v>1410*330</v>
          </cell>
          <cell r="I120">
            <v>0.02</v>
          </cell>
          <cell r="J120" t="str">
            <v>SUPPLIER0015</v>
          </cell>
          <cell r="K120" t="str">
            <v xml:space="preserve">XINYI AUTOMOBILE GLASS (SHENZHEN) CO., LTD</v>
          </cell>
          <cell r="L120">
            <v>1</v>
          </cell>
          <cell r="M120">
            <v>4</v>
          </cell>
          <cell r="N120">
            <v>5</v>
          </cell>
          <cell r="Q120">
            <v>1</v>
          </cell>
          <cell r="R120">
            <v>3</v>
          </cell>
          <cell r="S120" t="str">
            <v xml:space="preserve">USD Purchase Pricelist (USD)</v>
          </cell>
          <cell r="T120">
            <v>10</v>
          </cell>
          <cell r="U120">
            <v>1</v>
          </cell>
          <cell r="V120">
            <v>2000</v>
          </cell>
        </row>
        <row r="121">
          <cell r="A121">
            <v>11340</v>
          </cell>
          <cell r="B121" t="str">
            <v>AUTOLAMPS0119</v>
          </cell>
          <cell r="C121" t="e">
            <v>#REF!</v>
          </cell>
          <cell r="D121" t="str">
            <v xml:space="preserve">ISUZU DMAX (12-15) - FOG LAMP W/HOUSING - LH</v>
          </cell>
          <cell r="E121" t="str">
            <v>ISUZU</v>
          </cell>
          <cell r="F121" t="str">
            <v xml:space="preserve">DMAX 12 FLAWH LH</v>
          </cell>
          <cell r="G121" t="str">
            <v>IZ05-0804A-L</v>
          </cell>
          <cell r="I121">
            <v>0.04</v>
          </cell>
          <cell r="J121" t="str">
            <v>SUPPLIER0002</v>
          </cell>
          <cell r="K121" t="str">
            <v xml:space="preserve">ANHUI TINCAI SILK CO. LTD</v>
          </cell>
          <cell r="L121">
            <v>2</v>
          </cell>
          <cell r="M121">
            <v>8</v>
          </cell>
          <cell r="N121">
            <v>10</v>
          </cell>
          <cell r="O121">
            <v>2</v>
          </cell>
          <cell r="P121">
            <v>4</v>
          </cell>
          <cell r="S121" t="str">
            <v xml:space="preserve">Yuan Purchase Pricelist (CNY)</v>
          </cell>
          <cell r="T121">
            <v>37.5</v>
          </cell>
          <cell r="U121">
            <v>872</v>
          </cell>
          <cell r="V121">
            <v>1400</v>
          </cell>
        </row>
        <row r="122">
          <cell r="A122">
            <v>11339</v>
          </cell>
          <cell r="B122" t="str">
            <v>AUTOLAMPS0120</v>
          </cell>
          <cell r="C122" t="e">
            <v>#REF!</v>
          </cell>
          <cell r="D122" t="str">
            <v xml:space="preserve">ISUZU DMAX (12-15) - FOG LAMP W/HOUSING - RH</v>
          </cell>
          <cell r="E122" t="str">
            <v>ISUZU</v>
          </cell>
          <cell r="F122" t="str">
            <v xml:space="preserve">DMAX 12 FLAWH RH</v>
          </cell>
          <cell r="G122" t="str">
            <v>IZ05-0804A-R</v>
          </cell>
          <cell r="I122">
            <v>0.04</v>
          </cell>
          <cell r="J122" t="str">
            <v>SUPPLIER0002</v>
          </cell>
          <cell r="K122" t="str">
            <v xml:space="preserve">ANHUI TINCAI SILK CO. LTD</v>
          </cell>
          <cell r="L122">
            <v>2</v>
          </cell>
          <cell r="M122">
            <v>8</v>
          </cell>
          <cell r="N122">
            <v>10</v>
          </cell>
          <cell r="O122">
            <v>2</v>
          </cell>
          <cell r="P122">
            <v>4</v>
          </cell>
          <cell r="S122" t="str">
            <v xml:space="preserve">Yuan Purchase Pricelist (CNY)</v>
          </cell>
          <cell r="T122">
            <v>37.5</v>
          </cell>
          <cell r="U122">
            <v>872</v>
          </cell>
          <cell r="V122">
            <v>1400</v>
          </cell>
        </row>
        <row r="123">
          <cell r="A123">
            <v>11341</v>
          </cell>
          <cell r="B123" t="str">
            <v>AUTOLAMPS0118</v>
          </cell>
          <cell r="C123" t="e">
            <v>#REF!</v>
          </cell>
          <cell r="D123" t="str">
            <v xml:space="preserve">ISUZU DMAX (12-15) - FRONT BUMPER (4WD)</v>
          </cell>
          <cell r="E123" t="str">
            <v>ISUZU</v>
          </cell>
          <cell r="F123" t="str">
            <v xml:space="preserve">DMAX 12 BPRF 4WD</v>
          </cell>
          <cell r="G123" t="str">
            <v>IZ05-0807B</v>
          </cell>
          <cell r="I123">
            <v>0.04</v>
          </cell>
          <cell r="J123" t="str">
            <v>SUPPLIER0002</v>
          </cell>
          <cell r="K123" t="str">
            <v xml:space="preserve">ANHUI TINCAI SILK CO. LTD</v>
          </cell>
          <cell r="L123">
            <v>0</v>
          </cell>
          <cell r="M123">
            <v>0</v>
          </cell>
          <cell r="N123">
            <v>0</v>
          </cell>
          <cell r="Q123">
            <v>1</v>
          </cell>
          <cell r="R123">
            <v>2</v>
          </cell>
          <cell r="S123" t="str">
            <v xml:space="preserve">Yuan Purchase Pricelist (CNY)</v>
          </cell>
          <cell r="T123">
            <v>140</v>
          </cell>
          <cell r="U123">
            <v>3150</v>
          </cell>
          <cell r="V123">
            <v>4880</v>
          </cell>
        </row>
        <row r="124">
          <cell r="A124">
            <v>11342</v>
          </cell>
          <cell r="B124" t="str">
            <v>AUTOLAMPS0122</v>
          </cell>
          <cell r="C124" t="e">
            <v>#REF!</v>
          </cell>
          <cell r="D124" t="str">
            <v xml:space="preserve">ISUZU DMAX (12-15) - FRONT GRILL</v>
          </cell>
          <cell r="E124" t="str">
            <v>ISUZU</v>
          </cell>
          <cell r="F124" t="str">
            <v xml:space="preserve">DMAX 12 GRL</v>
          </cell>
          <cell r="G124" t="str">
            <v>IZ05-0811A</v>
          </cell>
          <cell r="I124">
            <v>0.04</v>
          </cell>
          <cell r="J124" t="str">
            <v>SUPPLIER0002</v>
          </cell>
          <cell r="K124" t="str">
            <v xml:space="preserve">ANHUI TINCAI SILK CO. LTD</v>
          </cell>
          <cell r="L124">
            <v>0</v>
          </cell>
          <cell r="M124">
            <v>0</v>
          </cell>
          <cell r="N124">
            <v>0</v>
          </cell>
          <cell r="Q124">
            <v>1</v>
          </cell>
          <cell r="R124">
            <v>2</v>
          </cell>
          <cell r="S124" t="str">
            <v xml:space="preserve">Yuan Purchase Pricelist (CNY)</v>
          </cell>
          <cell r="T124">
            <v>21.9</v>
          </cell>
          <cell r="U124">
            <v>3423</v>
          </cell>
          <cell r="V124">
            <v>5310</v>
          </cell>
        </row>
        <row r="125">
          <cell r="A125">
            <v>11336</v>
          </cell>
          <cell r="B125" t="str">
            <v>AUTOLAMPS0123</v>
          </cell>
          <cell r="C125" t="e">
            <v>#REF!</v>
          </cell>
          <cell r="D125" t="str">
            <v xml:space="preserve">ISUZU DMAX (12-15) - HEAD LAMP - LH</v>
          </cell>
          <cell r="E125" t="str">
            <v>ISUZU</v>
          </cell>
          <cell r="F125" t="str">
            <v xml:space="preserve">DMAX 12 HLA LH</v>
          </cell>
          <cell r="G125" t="str">
            <v>IZ05-0801A-L</v>
          </cell>
          <cell r="I125">
            <v>0.04</v>
          </cell>
          <cell r="J125" t="str">
            <v>SUPPLIER0002</v>
          </cell>
          <cell r="K125" t="str">
            <v xml:space="preserve">ANHUI TINCAI SILK CO. LTD</v>
          </cell>
          <cell r="L125">
            <v>0</v>
          </cell>
          <cell r="M125">
            <v>0</v>
          </cell>
          <cell r="N125">
            <v>0</v>
          </cell>
          <cell r="Q125">
            <v>2</v>
          </cell>
          <cell r="R125">
            <v>3</v>
          </cell>
          <cell r="S125" t="str">
            <v xml:space="preserve">Yuan Purchase Pricelist (CNY)</v>
          </cell>
          <cell r="T125">
            <v>110</v>
          </cell>
          <cell r="U125">
            <v>2805</v>
          </cell>
          <cell r="V125">
            <v>4210</v>
          </cell>
        </row>
        <row r="126">
          <cell r="A126">
            <v>11335</v>
          </cell>
          <cell r="B126" t="str">
            <v>AUTOLAMPS0124</v>
          </cell>
          <cell r="C126" t="e">
            <v>#REF!</v>
          </cell>
          <cell r="D126" t="str">
            <v xml:space="preserve">ISUZU DMAX (12-15) - HEAD LAMP - RH</v>
          </cell>
          <cell r="E126" t="str">
            <v>ISUZU</v>
          </cell>
          <cell r="F126" t="str">
            <v xml:space="preserve">DMAX 12 HLA RH</v>
          </cell>
          <cell r="G126" t="str">
            <v>IZ05-0801A-R</v>
          </cell>
          <cell r="I126">
            <v>0.04</v>
          </cell>
          <cell r="J126" t="str">
            <v>SUPPLIER0002</v>
          </cell>
          <cell r="K126" t="str">
            <v xml:space="preserve">ANHUI TINCAI SILK CO. LTD</v>
          </cell>
          <cell r="L126">
            <v>0</v>
          </cell>
          <cell r="M126">
            <v>0</v>
          </cell>
          <cell r="N126">
            <v>0</v>
          </cell>
          <cell r="Q126">
            <v>2</v>
          </cell>
          <cell r="R126">
            <v>3</v>
          </cell>
          <cell r="S126" t="str">
            <v xml:space="preserve">Yuan Purchase Pricelist (CNY)</v>
          </cell>
          <cell r="T126">
            <v>110</v>
          </cell>
          <cell r="U126">
            <v>2805</v>
          </cell>
          <cell r="V126">
            <v>4210</v>
          </cell>
        </row>
        <row r="127">
          <cell r="A127">
            <v>11829</v>
          </cell>
          <cell r="B127" t="str">
            <v>AUTOLAMPS0125</v>
          </cell>
          <cell r="C127" t="e">
            <v>#REF!</v>
          </cell>
          <cell r="D127" t="str">
            <v xml:space="preserve">ISUZU DMAX (12-15) - SIDE MIRROR (MANUAL) - LH</v>
          </cell>
          <cell r="E127" t="str">
            <v>ISUZU</v>
          </cell>
          <cell r="F127" t="str">
            <v xml:space="preserve">DMAX 12 SMM LH</v>
          </cell>
          <cell r="G127" t="str">
            <v>GL-017-007-L</v>
          </cell>
          <cell r="I127">
            <v>0.04</v>
          </cell>
          <cell r="J127" t="str">
            <v>SUPPLIER0002</v>
          </cell>
          <cell r="K127" t="str">
            <v xml:space="preserve">ANHUI TINCAI SILK CO. LTD</v>
          </cell>
          <cell r="L127">
            <v>3</v>
          </cell>
          <cell r="M127">
            <v>12</v>
          </cell>
          <cell r="N127">
            <v>15</v>
          </cell>
          <cell r="O127">
            <v>2</v>
          </cell>
          <cell r="P127">
            <v>4</v>
          </cell>
          <cell r="S127" t="str">
            <v xml:space="preserve">Yuan Purchase Pricelist (CNY)</v>
          </cell>
          <cell r="T127">
            <v>65</v>
          </cell>
          <cell r="U127">
            <v>1658</v>
          </cell>
          <cell r="V127">
            <v>2500</v>
          </cell>
        </row>
        <row r="128">
          <cell r="A128">
            <v>11828</v>
          </cell>
          <cell r="B128" t="str">
            <v>AUTOLAMPS0126</v>
          </cell>
          <cell r="C128" t="e">
            <v>#REF!</v>
          </cell>
          <cell r="D128" t="str">
            <v xml:space="preserve">ISUZU DMAX (12-15) - SIDE MIRROR (MANUAL) - RH</v>
          </cell>
          <cell r="E128" t="str">
            <v>ISUZU</v>
          </cell>
          <cell r="F128" t="str">
            <v xml:space="preserve">DMAX 12 SMM RH</v>
          </cell>
          <cell r="G128" t="str">
            <v>GL-017-007-R</v>
          </cell>
          <cell r="I128">
            <v>0.04</v>
          </cell>
          <cell r="J128" t="str">
            <v>SUPPLIER0002</v>
          </cell>
          <cell r="K128" t="str">
            <v xml:space="preserve">ANHUI TINCAI SILK CO. LTD</v>
          </cell>
          <cell r="L128">
            <v>4</v>
          </cell>
          <cell r="M128">
            <v>16</v>
          </cell>
          <cell r="N128">
            <v>20</v>
          </cell>
          <cell r="O128">
            <v>2</v>
          </cell>
          <cell r="P128">
            <v>4</v>
          </cell>
          <cell r="S128" t="str">
            <v xml:space="preserve">Yuan Purchase Pricelist (CNY)</v>
          </cell>
          <cell r="T128">
            <v>65</v>
          </cell>
          <cell r="U128">
            <v>1658</v>
          </cell>
          <cell r="V128">
            <v>2500</v>
          </cell>
        </row>
        <row r="129">
          <cell r="A129">
            <v>11338</v>
          </cell>
          <cell r="B129" t="str">
            <v>AUTOLAMPS0127</v>
          </cell>
          <cell r="C129" t="e">
            <v>#REF!</v>
          </cell>
          <cell r="D129" t="str">
            <v xml:space="preserve">ISUZU DMAX (12-15) - TAIL LAMP - LH</v>
          </cell>
          <cell r="E129" t="str">
            <v>ISUZU</v>
          </cell>
          <cell r="F129" t="str">
            <v xml:space="preserve">DMAX 12 TLA LH</v>
          </cell>
          <cell r="G129" t="str">
            <v>IZ05-0802A-L</v>
          </cell>
          <cell r="I129">
            <v>0.04</v>
          </cell>
          <cell r="J129" t="str">
            <v>SUPPLIER0002</v>
          </cell>
          <cell r="K129" t="str">
            <v xml:space="preserve">ANHUI TINCAI SILK CO. LTD</v>
          </cell>
          <cell r="L129">
            <v>6</v>
          </cell>
          <cell r="M129">
            <v>24</v>
          </cell>
          <cell r="N129">
            <v>30</v>
          </cell>
          <cell r="Q129">
            <v>2</v>
          </cell>
          <cell r="R129">
            <v>4</v>
          </cell>
          <cell r="S129" t="str">
            <v xml:space="preserve">Yuan Purchase Pricelist (CNY)</v>
          </cell>
          <cell r="T129">
            <v>58</v>
          </cell>
          <cell r="U129">
            <v>1474.82</v>
          </cell>
          <cell r="V129">
            <v>2200</v>
          </cell>
        </row>
        <row r="130">
          <cell r="A130">
            <v>11337</v>
          </cell>
          <cell r="B130" t="str">
            <v>AUTOLAMPS0128</v>
          </cell>
          <cell r="C130" t="e">
            <v>#REF!</v>
          </cell>
          <cell r="D130" t="str">
            <v xml:space="preserve">ISUZU DMAX (12-15) - TAIL LAMP - RH</v>
          </cell>
          <cell r="E130" t="str">
            <v>ISUZU</v>
          </cell>
          <cell r="F130" t="str">
            <v xml:space="preserve">DMAX 12 TLA RH</v>
          </cell>
          <cell r="G130" t="str">
            <v>IZ05-0802A-R</v>
          </cell>
          <cell r="I130">
            <v>0.04</v>
          </cell>
          <cell r="J130" t="str">
            <v>SUPPLIER0002</v>
          </cell>
          <cell r="K130" t="str">
            <v xml:space="preserve">ANHUI TINCAI SILK CO. LTD</v>
          </cell>
          <cell r="L130">
            <v>6</v>
          </cell>
          <cell r="M130">
            <v>24</v>
          </cell>
          <cell r="N130">
            <v>30</v>
          </cell>
          <cell r="Q130">
            <v>2</v>
          </cell>
          <cell r="R130">
            <v>4</v>
          </cell>
          <cell r="S130" t="str">
            <v xml:space="preserve">Yuan Purchase Pricelist (CNY)</v>
          </cell>
          <cell r="T130">
            <v>58</v>
          </cell>
          <cell r="U130">
            <v>1474.82</v>
          </cell>
          <cell r="V130">
            <v>2200</v>
          </cell>
        </row>
        <row r="131">
          <cell r="A131">
            <v>13509</v>
          </cell>
          <cell r="B131" t="str">
            <v>AUTOLAMPS0130</v>
          </cell>
          <cell r="C131" t="e">
            <v>#REF!</v>
          </cell>
          <cell r="D131" t="str">
            <v xml:space="preserve">ISUZU DMAX D/CAB (12-) - FRONT DOOR GLASS - LH</v>
          </cell>
          <cell r="E131" t="str">
            <v>ISUZU</v>
          </cell>
          <cell r="F131" t="str">
            <v xml:space="preserve">DMAX 12 FD LH</v>
          </cell>
          <cell r="G131" t="str">
            <v xml:space="preserve">DMAX-12 FD/LH</v>
          </cell>
          <cell r="H131" t="str">
            <v>844*542</v>
          </cell>
          <cell r="I131">
            <v>0.02</v>
          </cell>
          <cell r="J131" t="str">
            <v>SUPPLIER0015</v>
          </cell>
          <cell r="K131" t="str">
            <v xml:space="preserve">XINYI AUTOMOBILE GLASS (SHENZHEN) CO., LTD</v>
          </cell>
          <cell r="L131">
            <v>2</v>
          </cell>
          <cell r="M131">
            <v>8</v>
          </cell>
          <cell r="N131">
            <v>10</v>
          </cell>
          <cell r="Q131">
            <v>1</v>
          </cell>
          <cell r="R131">
            <v>2</v>
          </cell>
          <cell r="S131" t="str">
            <v xml:space="preserve">USD Purchase Pricelist (USD)</v>
          </cell>
          <cell r="T131">
            <v>2.97</v>
          </cell>
          <cell r="U131">
            <v>461.09</v>
          </cell>
          <cell r="V131">
            <v>600</v>
          </cell>
        </row>
        <row r="132">
          <cell r="A132">
            <v>13510</v>
          </cell>
          <cell r="B132" t="str">
            <v>AUTOLAMPS0131</v>
          </cell>
          <cell r="C132" t="e">
            <v>#REF!</v>
          </cell>
          <cell r="D132" t="str">
            <v xml:space="preserve">ISUZU DMAX D/CAB (12-) - FRONT DOOR GLASS - RH</v>
          </cell>
          <cell r="E132" t="str">
            <v>ISUZU</v>
          </cell>
          <cell r="F132" t="str">
            <v xml:space="preserve">DMAX 12 FD RH</v>
          </cell>
          <cell r="G132" t="str">
            <v xml:space="preserve">DMAX/12 FD/RH</v>
          </cell>
          <cell r="H132" t="str">
            <v>844*542</v>
          </cell>
          <cell r="I132">
            <v>0.02</v>
          </cell>
          <cell r="J132" t="str">
            <v>SUPPLIER0015</v>
          </cell>
          <cell r="K132" t="str">
            <v xml:space="preserve">XINYI AUTOMOBILE GLASS (SHENZHEN) CO., LTD</v>
          </cell>
          <cell r="L132">
            <v>2</v>
          </cell>
          <cell r="M132">
            <v>8</v>
          </cell>
          <cell r="N132">
            <v>10</v>
          </cell>
          <cell r="Q132">
            <v>1</v>
          </cell>
          <cell r="R132">
            <v>2</v>
          </cell>
          <cell r="S132" t="str">
            <v xml:space="preserve">USD Purchase Pricelist (USD)</v>
          </cell>
          <cell r="T132">
            <v>2.97</v>
          </cell>
          <cell r="U132">
            <v>461.09</v>
          </cell>
          <cell r="V132">
            <v>600</v>
          </cell>
        </row>
        <row r="133">
          <cell r="A133">
            <v>13511</v>
          </cell>
          <cell r="B133" t="str">
            <v>AUTOLAMPS0132</v>
          </cell>
          <cell r="C133" t="e">
            <v>#REF!</v>
          </cell>
          <cell r="D133" t="str">
            <v xml:space="preserve">ISUZU DMAX D/CAB (12-) - REAR DOOR GLASS - LH</v>
          </cell>
          <cell r="E133" t="str">
            <v>ISUZU</v>
          </cell>
          <cell r="F133" t="str">
            <v xml:space="preserve">DMAX 12 RD LH</v>
          </cell>
          <cell r="G133" t="str">
            <v xml:space="preserve">DMAX-12 RD/LH</v>
          </cell>
          <cell r="H133" t="str">
            <v>671*506</v>
          </cell>
          <cell r="I133">
            <v>0.02</v>
          </cell>
          <cell r="J133" t="str">
            <v>SUPPLIER0015</v>
          </cell>
          <cell r="K133" t="str">
            <v xml:space="preserve">XINYI AUTOMOBILE GLASS (SHENZHEN) CO., LTD</v>
          </cell>
          <cell r="L133">
            <v>2</v>
          </cell>
          <cell r="M133">
            <v>8</v>
          </cell>
          <cell r="N133">
            <v>10</v>
          </cell>
          <cell r="Q133">
            <v>1</v>
          </cell>
          <cell r="R133">
            <v>2</v>
          </cell>
          <cell r="S133" t="str">
            <v xml:space="preserve">USD Purchase Pricelist (USD)</v>
          </cell>
          <cell r="T133">
            <v>2.5</v>
          </cell>
          <cell r="U133">
            <v>388.13</v>
          </cell>
          <cell r="V133">
            <v>500</v>
          </cell>
        </row>
        <row r="134">
          <cell r="A134">
            <v>13512</v>
          </cell>
          <cell r="B134" t="str">
            <v>AUTOLAMPS0133</v>
          </cell>
          <cell r="C134" t="e">
            <v>#REF!</v>
          </cell>
          <cell r="D134" t="str">
            <v xml:space="preserve">ISUZU DMAX D/CAB (12-) - REAR DOOR GLASS - RH</v>
          </cell>
          <cell r="E134" t="str">
            <v>ISUZU</v>
          </cell>
          <cell r="F134" t="str">
            <v xml:space="preserve">DMAX 12 RD RH</v>
          </cell>
          <cell r="G134" t="str">
            <v xml:space="preserve">DMAX-12 RD/RH</v>
          </cell>
          <cell r="H134" t="str">
            <v>671*506</v>
          </cell>
          <cell r="I134">
            <v>0.02</v>
          </cell>
          <cell r="J134" t="str">
            <v>SUPPLIER0015</v>
          </cell>
          <cell r="K134" t="str">
            <v xml:space="preserve">XINYI AUTOMOBILE GLASS (SHENZHEN) CO., LTD</v>
          </cell>
          <cell r="L134">
            <v>2</v>
          </cell>
          <cell r="M134">
            <v>8</v>
          </cell>
          <cell r="N134">
            <v>10</v>
          </cell>
          <cell r="Q134">
            <v>1</v>
          </cell>
          <cell r="R134">
            <v>2</v>
          </cell>
          <cell r="S134" t="str">
            <v xml:space="preserve">USD Purchase Pricelist (USD)</v>
          </cell>
          <cell r="T134">
            <v>2.5</v>
          </cell>
          <cell r="U134">
            <v>388.13</v>
          </cell>
          <cell r="V134">
            <v>500</v>
          </cell>
        </row>
        <row r="135">
          <cell r="A135">
            <v>13514</v>
          </cell>
          <cell r="B135" t="str">
            <v>AUTOLAMPS0134</v>
          </cell>
          <cell r="C135" t="e">
            <v>#REF!</v>
          </cell>
          <cell r="D135" t="str">
            <v xml:space="preserve">ISUZU DMAX D/CAB (12-) - SIDE FIX WINDOW - LH</v>
          </cell>
          <cell r="E135" t="str">
            <v>ISUZU</v>
          </cell>
          <cell r="F135" t="str">
            <v xml:space="preserve">DMAX 12 SW LH X</v>
          </cell>
          <cell r="G135" t="str">
            <v xml:space="preserve">DMAX-12 SW/LH/X</v>
          </cell>
          <cell r="H135" t="str">
            <v>462*457</v>
          </cell>
          <cell r="I135">
            <v>0.02</v>
          </cell>
          <cell r="J135" t="str">
            <v>SUPPLIER0015</v>
          </cell>
          <cell r="K135" t="str">
            <v xml:space="preserve">XINYI AUTOMOBILE GLASS (SHENZHEN) CO., LTD</v>
          </cell>
          <cell r="L135">
            <v>2</v>
          </cell>
          <cell r="M135">
            <v>8</v>
          </cell>
          <cell r="N135">
            <v>10</v>
          </cell>
          <cell r="Q135">
            <v>1</v>
          </cell>
          <cell r="R135">
            <v>2</v>
          </cell>
          <cell r="S135" t="str">
            <v xml:space="preserve">USD Purchase Pricelist (USD)</v>
          </cell>
          <cell r="T135">
            <v>4</v>
          </cell>
          <cell r="U135">
            <v>621</v>
          </cell>
          <cell r="V135">
            <v>800</v>
          </cell>
        </row>
        <row r="136">
          <cell r="A136">
            <v>13515</v>
          </cell>
          <cell r="B136" t="str">
            <v>AUTOLAMPS0135</v>
          </cell>
          <cell r="C136" t="e">
            <v>#REF!</v>
          </cell>
          <cell r="D136" t="str">
            <v xml:space="preserve">ISUZU DMAX D/CAB (12-) - SIDE FIX WINDOW - RH</v>
          </cell>
          <cell r="E136" t="str">
            <v>ISUZU</v>
          </cell>
          <cell r="F136" t="str">
            <v xml:space="preserve">DMAX 12 SW RH X</v>
          </cell>
          <cell r="G136" t="str">
            <v xml:space="preserve">DMAX-12 SW/RH/X</v>
          </cell>
          <cell r="H136" t="str">
            <v>462*457</v>
          </cell>
          <cell r="I136">
            <v>0.02</v>
          </cell>
          <cell r="J136" t="str">
            <v>SUPPLIER0015</v>
          </cell>
          <cell r="K136" t="str">
            <v xml:space="preserve">XINYI AUTOMOBILE GLASS (SHENZHEN) CO., LTD</v>
          </cell>
          <cell r="L136">
            <v>2</v>
          </cell>
          <cell r="M136">
            <v>8</v>
          </cell>
          <cell r="N136">
            <v>10</v>
          </cell>
          <cell r="Q136">
            <v>1</v>
          </cell>
          <cell r="R136">
            <v>2</v>
          </cell>
          <cell r="S136" t="str">
            <v xml:space="preserve">USD Purchase Pricelist (USD)</v>
          </cell>
          <cell r="T136">
            <v>4</v>
          </cell>
          <cell r="U136">
            <v>621</v>
          </cell>
          <cell r="V136">
            <v>800</v>
          </cell>
        </row>
        <row r="137">
          <cell r="A137">
            <v>11983</v>
          </cell>
          <cell r="B137" t="str">
            <v>AUTOLAMPS0137</v>
          </cell>
          <cell r="C137" t="e">
            <v>#REF!</v>
          </cell>
          <cell r="D137" t="str">
            <v xml:space="preserve">ISUZU ELF NKR CABOVER TRUCK (STANDARD BODY) (84-93) - LAMINATED FRONT WINDSCREEN</v>
          </cell>
          <cell r="E137" t="str">
            <v>ISUZU</v>
          </cell>
          <cell r="F137" t="str">
            <v xml:space="preserve">NHR LFW</v>
          </cell>
          <cell r="G137" t="str">
            <v xml:space="preserve">NHR LFW</v>
          </cell>
          <cell r="H137" t="str">
            <v>1484*753</v>
          </cell>
          <cell r="I137">
            <v>0.02</v>
          </cell>
          <cell r="J137" t="str">
            <v>SUPPLIER0015</v>
          </cell>
          <cell r="K137" t="str">
            <v xml:space="preserve">XINYI AUTOMOBILE GLASS (SHENZHEN) CO., LTD</v>
          </cell>
          <cell r="L137">
            <v>3</v>
          </cell>
          <cell r="M137">
            <v>12</v>
          </cell>
          <cell r="N137">
            <v>15</v>
          </cell>
          <cell r="Q137">
            <v>1</v>
          </cell>
          <cell r="R137">
            <v>2</v>
          </cell>
          <cell r="S137" t="str">
            <v xml:space="preserve">USD Purchase Pricelist (USD)</v>
          </cell>
          <cell r="T137">
            <v>14.45</v>
          </cell>
          <cell r="U137">
            <v>2</v>
          </cell>
          <cell r="V137">
            <v>2900</v>
          </cell>
        </row>
        <row r="138">
          <cell r="A138">
            <v>13652</v>
          </cell>
          <cell r="B138" t="str">
            <v>AUTOLAMPS2887</v>
          </cell>
          <cell r="C138" t="e">
            <v>#REF!</v>
          </cell>
          <cell r="D138" t="str">
            <v xml:space="preserve">ISUZU ELF NPR100P NEW - CORNER LAMP - LH</v>
          </cell>
          <cell r="E138" t="str">
            <v>ISUZU</v>
          </cell>
          <cell r="F138" t="str">
            <v xml:space="preserve">ELF NPR100P CLA LH</v>
          </cell>
          <cell r="G138" t="str">
            <v>IZ02-0303-L</v>
          </cell>
          <cell r="I138">
            <v>0.04</v>
          </cell>
          <cell r="J138" t="str">
            <v>SUPPLIER0002</v>
          </cell>
          <cell r="K138" t="str">
            <v xml:space="preserve">ANHUI TINCAI SILK CO. LTD</v>
          </cell>
          <cell r="L138">
            <v>15</v>
          </cell>
          <cell r="M138">
            <v>60</v>
          </cell>
          <cell r="N138">
            <v>75</v>
          </cell>
          <cell r="O138">
            <v>5</v>
          </cell>
          <cell r="P138">
            <v>10</v>
          </cell>
          <cell r="S138" t="str">
            <v xml:space="preserve">Yuan Purchase Pricelist (CNY)</v>
          </cell>
          <cell r="T138">
            <v>45</v>
          </cell>
          <cell r="U138">
            <v>1224</v>
          </cell>
          <cell r="V138">
            <v>1840</v>
          </cell>
        </row>
        <row r="139">
          <cell r="A139">
            <v>13651</v>
          </cell>
          <cell r="B139" t="str">
            <v>AUTOLAMPS2886</v>
          </cell>
          <cell r="C139" t="e">
            <v>#REF!</v>
          </cell>
          <cell r="D139" t="str">
            <v xml:space="preserve">ISUZU ELF NPR100P NEW - CORNER LAMP - RH</v>
          </cell>
          <cell r="E139" t="str">
            <v>ISUZU</v>
          </cell>
          <cell r="F139" t="str">
            <v xml:space="preserve">ELF NPR100P CLA RH</v>
          </cell>
          <cell r="G139" t="str">
            <v>IZ02-0303-R</v>
          </cell>
          <cell r="I139">
            <v>0.04</v>
          </cell>
          <cell r="J139" t="str">
            <v>SUPPLIER0002</v>
          </cell>
          <cell r="K139" t="str">
            <v xml:space="preserve">ANHUI TINCAI SILK CO. LTD</v>
          </cell>
          <cell r="L139">
            <v>15</v>
          </cell>
          <cell r="M139">
            <v>60</v>
          </cell>
          <cell r="N139">
            <v>75</v>
          </cell>
          <cell r="O139">
            <v>5</v>
          </cell>
          <cell r="P139">
            <v>10</v>
          </cell>
          <cell r="S139" t="str">
            <v xml:space="preserve">Yuan Purchase Pricelist (CNY)</v>
          </cell>
          <cell r="T139">
            <v>45</v>
          </cell>
          <cell r="U139">
            <v>1224</v>
          </cell>
          <cell r="V139">
            <v>1840</v>
          </cell>
        </row>
        <row r="140">
          <cell r="A140">
            <v>13654</v>
          </cell>
          <cell r="B140" t="str">
            <v>AUTOLAMPS0138</v>
          </cell>
          <cell r="C140" t="e">
            <v>#REF!</v>
          </cell>
          <cell r="D140" t="str">
            <v xml:space="preserve">ISUZU ELF NPR100P NEW - CORNER PANEL - LH</v>
          </cell>
          <cell r="E140" t="str">
            <v>ISUZU</v>
          </cell>
          <cell r="F140" t="str">
            <v xml:space="preserve">ELF NPR100P CP LH</v>
          </cell>
          <cell r="G140" t="str">
            <v>IZ02-0309-L</v>
          </cell>
          <cell r="I140">
            <v>0.04</v>
          </cell>
          <cell r="J140" t="str">
            <v>SUPPLIER0002</v>
          </cell>
          <cell r="K140" t="str">
            <v xml:space="preserve">ANHUI TINCAI SILK CO. LTD</v>
          </cell>
          <cell r="L140">
            <v>0</v>
          </cell>
          <cell r="M140">
            <v>0</v>
          </cell>
          <cell r="N140">
            <v>0</v>
          </cell>
          <cell r="Q140">
            <v>1</v>
          </cell>
          <cell r="R140">
            <v>2</v>
          </cell>
          <cell r="S140" t="str">
            <v xml:space="preserve">Yuan Purchase Pricelist (CNY)</v>
          </cell>
          <cell r="T140">
            <v>9.0500000000000007</v>
          </cell>
          <cell r="U140">
            <v>1415</v>
          </cell>
          <cell r="V140">
            <v>2190</v>
          </cell>
        </row>
        <row r="141">
          <cell r="A141">
            <v>14117</v>
          </cell>
          <cell r="B141" t="str">
            <v>AUTOLAMPS2883</v>
          </cell>
          <cell r="C141" t="e">
            <v>#REF!</v>
          </cell>
          <cell r="D141" t="str">
            <v xml:space="preserve">ISUZU ELF NPR100P NEW - CORNER PANEL - RH</v>
          </cell>
          <cell r="E141" t="str">
            <v>ISUZU</v>
          </cell>
          <cell r="F141" t="str">
            <v xml:space="preserve">ELF NPR100P CP RH</v>
          </cell>
          <cell r="G141" t="str">
            <v>IZ02-0309-R</v>
          </cell>
          <cell r="I141">
            <v>0.04</v>
          </cell>
          <cell r="J141" t="str">
            <v>SUPPLIER0002</v>
          </cell>
          <cell r="K141" t="str">
            <v xml:space="preserve">ANHUI TINCAI SILK CO. LTD</v>
          </cell>
          <cell r="L141">
            <v>1</v>
          </cell>
          <cell r="M141">
            <v>4</v>
          </cell>
          <cell r="N141">
            <v>5</v>
          </cell>
          <cell r="Q141">
            <v>1</v>
          </cell>
          <cell r="R141">
            <v>5</v>
          </cell>
          <cell r="S141" t="str">
            <v xml:space="preserve">Yuan Purchase Pricelist (CNY)</v>
          </cell>
          <cell r="T141">
            <v>60</v>
          </cell>
          <cell r="U141">
            <v>1415</v>
          </cell>
          <cell r="V141">
            <v>2190</v>
          </cell>
        </row>
        <row r="142">
          <cell r="A142">
            <v>13653</v>
          </cell>
          <cell r="B142" t="str">
            <v>AUTOLAMPS0139</v>
          </cell>
          <cell r="C142" t="e">
            <v>#REF!</v>
          </cell>
          <cell r="D142" t="str">
            <v xml:space="preserve">ISUZU ELF NPR100P NEW - GRILL</v>
          </cell>
          <cell r="E142" t="str">
            <v>ISUZU</v>
          </cell>
          <cell r="F142" t="str">
            <v xml:space="preserve">ELF NPR100P GRL</v>
          </cell>
          <cell r="G142" t="str">
            <v>IZ02-0314</v>
          </cell>
          <cell r="I142">
            <v>0.04</v>
          </cell>
          <cell r="J142" t="str">
            <v>SUPPLIER0002</v>
          </cell>
          <cell r="K142" t="str">
            <v xml:space="preserve">ANHUI TINCAI SILK CO. LTD</v>
          </cell>
          <cell r="L142">
            <v>1</v>
          </cell>
          <cell r="M142">
            <v>4</v>
          </cell>
          <cell r="N142">
            <v>5</v>
          </cell>
          <cell r="Q142">
            <v>1</v>
          </cell>
          <cell r="R142">
            <v>2</v>
          </cell>
          <cell r="S142" t="str">
            <v xml:space="preserve">Yuan Purchase Pricelist (CNY)</v>
          </cell>
          <cell r="T142">
            <v>9.0500000000000007</v>
          </cell>
          <cell r="U142">
            <v>1415</v>
          </cell>
          <cell r="V142">
            <v>2190</v>
          </cell>
        </row>
        <row r="143">
          <cell r="A143">
            <v>13650</v>
          </cell>
          <cell r="B143" t="str">
            <v>AUTOLAMPS2885</v>
          </cell>
          <cell r="C143" t="e">
            <v>#REF!</v>
          </cell>
          <cell r="D143" t="str">
            <v xml:space="preserve">ISUZU ELF NPR100P NEW - HEAD LAMP - LH</v>
          </cell>
          <cell r="E143" t="str">
            <v>ISUZU</v>
          </cell>
          <cell r="F143" t="str">
            <v xml:space="preserve">ELF NPR100P HLA LH</v>
          </cell>
          <cell r="G143" t="str">
            <v>IZ02-0301-L</v>
          </cell>
          <cell r="I143">
            <v>0.04</v>
          </cell>
          <cell r="J143" t="str">
            <v>SUPPLIER0002</v>
          </cell>
          <cell r="K143" t="str">
            <v xml:space="preserve">ANHUI TINCAI SILK CO. LTD</v>
          </cell>
          <cell r="L143">
            <v>2</v>
          </cell>
          <cell r="M143">
            <v>8</v>
          </cell>
          <cell r="N143">
            <v>10</v>
          </cell>
          <cell r="Q143">
            <v>1</v>
          </cell>
          <cell r="R143">
            <v>3</v>
          </cell>
          <cell r="S143" t="str">
            <v xml:space="preserve">Yuan Purchase Pricelist (CNY)</v>
          </cell>
          <cell r="T143">
            <v>90</v>
          </cell>
          <cell r="U143">
            <v>2296</v>
          </cell>
          <cell r="V143">
            <v>3400</v>
          </cell>
        </row>
        <row r="144">
          <cell r="A144">
            <v>13649</v>
          </cell>
          <cell r="B144" t="str">
            <v>AUTOLAMPS2884</v>
          </cell>
          <cell r="C144" t="e">
            <v>#REF!</v>
          </cell>
          <cell r="D144" t="str">
            <v xml:space="preserve">ISUZU ELF NPR100P NEW - HEAD LAMP - RH</v>
          </cell>
          <cell r="E144" t="str">
            <v>ISUZU</v>
          </cell>
          <cell r="F144" t="str">
            <v xml:space="preserve">ELF NPR100P HLA RH</v>
          </cell>
          <cell r="G144" t="str">
            <v>IZ02-0301-R</v>
          </cell>
          <cell r="I144">
            <v>0.04</v>
          </cell>
          <cell r="J144" t="str">
            <v>SUPPLIER0002</v>
          </cell>
          <cell r="K144" t="str">
            <v xml:space="preserve">ANHUI TINCAI SILK CO. LTD</v>
          </cell>
          <cell r="L144">
            <v>2</v>
          </cell>
          <cell r="M144">
            <v>8</v>
          </cell>
          <cell r="N144">
            <v>10</v>
          </cell>
          <cell r="Q144">
            <v>1</v>
          </cell>
          <cell r="R144">
            <v>3</v>
          </cell>
          <cell r="S144" t="str">
            <v xml:space="preserve">Yuan Purchase Pricelist (CNY)</v>
          </cell>
          <cell r="T144">
            <v>90</v>
          </cell>
          <cell r="U144">
            <v>2296</v>
          </cell>
          <cell r="V144">
            <v>3400</v>
          </cell>
        </row>
        <row r="145">
          <cell r="A145">
            <v>11972</v>
          </cell>
          <cell r="B145" t="str">
            <v>AUTOLAMPS0248</v>
          </cell>
          <cell r="C145" t="e">
            <v>#REF!</v>
          </cell>
          <cell r="D145" t="str">
            <v xml:space="preserve">ISUZU ELF NR93 CABOVER TRUCK LOW-CAB (93-) - LAMINATED FRONT WINDSCREEN</v>
          </cell>
          <cell r="E145" t="str">
            <v>ISUZU</v>
          </cell>
          <cell r="F145" t="str">
            <v xml:space="preserve">NKR66E LFW X</v>
          </cell>
          <cell r="G145" t="str">
            <v xml:space="preserve">NKR66E LFW/X</v>
          </cell>
          <cell r="H145" t="str">
            <v>1536*747</v>
          </cell>
          <cell r="I145">
            <v>0.02</v>
          </cell>
          <cell r="J145" t="str">
            <v>SUPPLIER0015</v>
          </cell>
          <cell r="K145" t="str">
            <v xml:space="preserve">XINYI AUTOMOBILE GLASS (SHENZHEN) CO., LTD</v>
          </cell>
          <cell r="L145">
            <v>5</v>
          </cell>
          <cell r="M145">
            <v>20</v>
          </cell>
          <cell r="N145">
            <v>25</v>
          </cell>
          <cell r="Q145">
            <v>1</v>
          </cell>
          <cell r="R145">
            <v>3</v>
          </cell>
          <cell r="S145" t="str">
            <v xml:space="preserve">USD Purchase Pricelist (USD)</v>
          </cell>
          <cell r="T145">
            <v>14.41</v>
          </cell>
          <cell r="U145">
            <v>2401.0700000000002</v>
          </cell>
          <cell r="V145">
            <v>3000</v>
          </cell>
        </row>
        <row r="146">
          <cell r="A146">
            <v>11877</v>
          </cell>
          <cell r="B146" t="str">
            <v>AUTOLAMPS0140</v>
          </cell>
          <cell r="C146" t="e">
            <v>#REF!</v>
          </cell>
          <cell r="D146" t="str">
            <v xml:space="preserve">ISUZU ELF NR93H CABOVER TRUCK HI-CAB (93-) - LAMINATED FRONT WINDSCREEN</v>
          </cell>
          <cell r="E146" t="str">
            <v>ISUZU</v>
          </cell>
          <cell r="F146" t="str">
            <v xml:space="preserve">NHR 94H LFW X</v>
          </cell>
          <cell r="G146" t="str">
            <v xml:space="preserve">NHR 94 LFW/X</v>
          </cell>
          <cell r="H146" t="str">
            <v>1536*790</v>
          </cell>
          <cell r="I146">
            <v>0.02</v>
          </cell>
          <cell r="J146" t="str">
            <v>SUPPLIER0015</v>
          </cell>
          <cell r="K146" t="str">
            <v xml:space="preserve">XINYI AUTOMOBILE GLASS (SHENZHEN) CO., LTD</v>
          </cell>
          <cell r="L146">
            <v>8</v>
          </cell>
          <cell r="M146">
            <v>32</v>
          </cell>
          <cell r="N146">
            <v>40</v>
          </cell>
          <cell r="Q146">
            <v>1</v>
          </cell>
          <cell r="R146">
            <v>3</v>
          </cell>
          <cell r="S146" t="str">
            <v xml:space="preserve">USD Purchase Pricelist (USD)</v>
          </cell>
          <cell r="T146">
            <v>14.56</v>
          </cell>
          <cell r="U146">
            <v>2</v>
          </cell>
          <cell r="V146">
            <v>3100</v>
          </cell>
        </row>
        <row r="147">
          <cell r="A147">
            <v>13830</v>
          </cell>
          <cell r="B147" t="str">
            <v>AUTOLAMPS0136</v>
          </cell>
          <cell r="C147" t="e">
            <v>#REF!</v>
          </cell>
          <cell r="D147" t="str">
            <v xml:space="preserve">ISUZU ELF NR93W CABOVER TRUCK (93-) WIDE-CAB/ NPR 4.3  - LAMINATED FRONT WINDSCREEN</v>
          </cell>
          <cell r="E147" t="str">
            <v>ISUZU</v>
          </cell>
          <cell r="F147" t="str">
            <v xml:space="preserve">NPR 94W LFW X</v>
          </cell>
          <cell r="G147" t="str">
            <v xml:space="preserve">NPR 94 LFW/X</v>
          </cell>
          <cell r="H147" t="str">
            <v>1844*794</v>
          </cell>
          <cell r="I147">
            <v>0.02</v>
          </cell>
          <cell r="J147" t="str">
            <v>SUPPLIER0015</v>
          </cell>
          <cell r="K147" t="str">
            <v xml:space="preserve">XINYI AUTOMOBILE GLASS (SHENZHEN) CO., LTD</v>
          </cell>
          <cell r="L147">
            <v>8</v>
          </cell>
          <cell r="M147">
            <v>32</v>
          </cell>
          <cell r="N147">
            <v>40</v>
          </cell>
          <cell r="Q147">
            <v>2</v>
          </cell>
          <cell r="R147">
            <v>4</v>
          </cell>
          <cell r="S147" t="str">
            <v xml:space="preserve">USD Purchase Pricelist (USD)</v>
          </cell>
          <cell r="T147">
            <v>20.41</v>
          </cell>
          <cell r="U147">
            <v>3324</v>
          </cell>
          <cell r="V147">
            <v>4300</v>
          </cell>
        </row>
        <row r="148">
          <cell r="A148">
            <v>13669</v>
          </cell>
          <cell r="B148" t="str">
            <v>AUTOLAMPS0141</v>
          </cell>
          <cell r="C148" t="e">
            <v>#REF!</v>
          </cell>
          <cell r="D148" t="str">
            <v xml:space="preserve">ISUZU FORWARD OOP TRUCK  FSR/FTR (94-) - LAMINATED FRONT WINDSCREEN</v>
          </cell>
          <cell r="E148" t="str">
            <v>ISUZU</v>
          </cell>
          <cell r="F148" t="str">
            <v xml:space="preserve">FTR FSR LFW</v>
          </cell>
          <cell r="G148" t="str">
            <v xml:space="preserve">FTR LFW</v>
          </cell>
          <cell r="H148" t="str">
            <v>1999*868</v>
          </cell>
          <cell r="I148">
            <v>0.02</v>
          </cell>
          <cell r="J148" t="str">
            <v>SUPPLIER0015</v>
          </cell>
          <cell r="K148" t="str">
            <v xml:space="preserve">XINYI AUTOMOBILE GLASS (SHENZHEN) CO., LTD</v>
          </cell>
          <cell r="L148">
            <v>17</v>
          </cell>
          <cell r="M148">
            <v>68</v>
          </cell>
          <cell r="N148">
            <v>85</v>
          </cell>
          <cell r="Q148">
            <v>2</v>
          </cell>
          <cell r="R148">
            <v>4</v>
          </cell>
          <cell r="S148" t="str">
            <v xml:space="preserve">USD Purchase Pricelist (USD)</v>
          </cell>
          <cell r="T148">
            <v>24.81</v>
          </cell>
          <cell r="U148">
            <v>4133.97</v>
          </cell>
          <cell r="V148">
            <v>4800</v>
          </cell>
        </row>
        <row r="149">
          <cell r="A149">
            <v>10079</v>
          </cell>
          <cell r="B149" t="str">
            <v>AUTOLAMPS0156</v>
          </cell>
          <cell r="C149" t="e">
            <v>#REF!</v>
          </cell>
          <cell r="D149" t="str">
            <v xml:space="preserve">ISUZU FSR/FVR -  SIDE MIRROR</v>
          </cell>
          <cell r="E149" t="str">
            <v>ISUZU</v>
          </cell>
          <cell r="F149" t="str">
            <v xml:space="preserve">FSR SM</v>
          </cell>
          <cell r="G149" t="str">
            <v>LL-047</v>
          </cell>
          <cell r="I149">
            <v>0.04</v>
          </cell>
          <cell r="J149" t="str">
            <v>SUPPLIER0009</v>
          </cell>
          <cell r="K149" t="str">
            <v xml:space="preserve">JIANGSU L.L TRUCK MIRROR CO.,LTD</v>
          </cell>
          <cell r="L149">
            <v>50</v>
          </cell>
          <cell r="M149">
            <v>200</v>
          </cell>
          <cell r="N149">
            <v>250</v>
          </cell>
          <cell r="O149">
            <v>8</v>
          </cell>
          <cell r="P149">
            <v>20</v>
          </cell>
          <cell r="S149" t="str">
            <v xml:space="preserve">Yuan Purchase Pricelist (CNY)</v>
          </cell>
          <cell r="T149">
            <v>9.6</v>
          </cell>
          <cell r="U149">
            <v>244.8</v>
          </cell>
          <cell r="V149">
            <v>390</v>
          </cell>
        </row>
        <row r="150">
          <cell r="A150">
            <v>11324</v>
          </cell>
          <cell r="B150" t="str">
            <v>AUTOLAMPS0142</v>
          </cell>
          <cell r="C150" t="e">
            <v>#REF!</v>
          </cell>
          <cell r="D150" t="str">
            <v xml:space="preserve">ISUZU FSR/FVR - BUMPER/FRONT LAMP (213-1621-YU) - LH</v>
          </cell>
          <cell r="E150" t="str">
            <v>ISUZU</v>
          </cell>
          <cell r="F150" t="str">
            <v xml:space="preserve">FSR BLA LH</v>
          </cell>
          <cell r="G150" t="str">
            <v>IZ10-0105-L</v>
          </cell>
          <cell r="I150">
            <v>0.04</v>
          </cell>
          <cell r="J150" t="str">
            <v>SUPPLIER0002</v>
          </cell>
          <cell r="K150" t="str">
            <v xml:space="preserve">ANHUI TINCAI SILK CO. LTD</v>
          </cell>
          <cell r="L150">
            <v>8</v>
          </cell>
          <cell r="M150">
            <v>32</v>
          </cell>
          <cell r="N150">
            <v>40</v>
          </cell>
          <cell r="O150">
            <v>3</v>
          </cell>
          <cell r="P150">
            <v>10</v>
          </cell>
          <cell r="S150" t="str">
            <v xml:space="preserve">Yuan Purchase Pricelist (CNY)</v>
          </cell>
          <cell r="T150">
            <v>21</v>
          </cell>
          <cell r="U150">
            <v>571</v>
          </cell>
          <cell r="V150">
            <v>860</v>
          </cell>
        </row>
        <row r="151">
          <cell r="A151">
            <v>11323</v>
          </cell>
          <cell r="B151" t="str">
            <v>AUTOLAMPS0143</v>
          </cell>
          <cell r="C151" t="e">
            <v>#REF!</v>
          </cell>
          <cell r="D151" t="str">
            <v xml:space="preserve">ISUZU FSR/FVR - BUMPER/FRONT LAMP (213-1621-YU) - RH</v>
          </cell>
          <cell r="E151" t="str">
            <v>ISUZU</v>
          </cell>
          <cell r="F151" t="str">
            <v xml:space="preserve">FSR BLA RH</v>
          </cell>
          <cell r="G151" t="str">
            <v>IZ10-0105-R</v>
          </cell>
          <cell r="I151">
            <v>0.04</v>
          </cell>
          <cell r="J151" t="str">
            <v>SUPPLIER0002</v>
          </cell>
          <cell r="K151" t="str">
            <v xml:space="preserve">ANHUI TINCAI SILK CO. LTD</v>
          </cell>
          <cell r="L151">
            <v>8</v>
          </cell>
          <cell r="M151">
            <v>32</v>
          </cell>
          <cell r="N151">
            <v>40</v>
          </cell>
          <cell r="O151">
            <v>3</v>
          </cell>
          <cell r="P151">
            <v>10</v>
          </cell>
          <cell r="S151" t="str">
            <v xml:space="preserve">Yuan Purchase Pricelist (CNY)</v>
          </cell>
          <cell r="T151">
            <v>21</v>
          </cell>
          <cell r="U151">
            <v>571</v>
          </cell>
          <cell r="V151">
            <v>860</v>
          </cell>
        </row>
        <row r="152">
          <cell r="A152">
            <v>10072</v>
          </cell>
          <cell r="B152" t="str">
            <v>AUTOLAMPS0148</v>
          </cell>
          <cell r="C152" t="e">
            <v>#REF!</v>
          </cell>
          <cell r="D152" t="str">
            <v xml:space="preserve">ISUZU FSR/FVR - HEAD GLASS - LH</v>
          </cell>
          <cell r="E152" t="str">
            <v>ISUZU</v>
          </cell>
          <cell r="F152" t="str">
            <v xml:space="preserve">FSR HGS LH</v>
          </cell>
          <cell r="G152" t="str">
            <v>IZ10-0101-00-L</v>
          </cell>
          <cell r="I152">
            <v>0.04</v>
          </cell>
          <cell r="J152" t="str">
            <v>SUPPLIER0002</v>
          </cell>
          <cell r="K152" t="str">
            <v xml:space="preserve">ANHUI TINCAI SILK CO. LTD</v>
          </cell>
          <cell r="L152">
            <v>6</v>
          </cell>
          <cell r="M152">
            <v>24</v>
          </cell>
          <cell r="N152">
            <v>30</v>
          </cell>
          <cell r="O152">
            <v>3</v>
          </cell>
          <cell r="P152">
            <v>10</v>
          </cell>
          <cell r="S152" t="str">
            <v xml:space="preserve">Yuan Purchase Pricelist (CNY)</v>
          </cell>
          <cell r="T152">
            <v>1.22</v>
          </cell>
          <cell r="U152">
            <v>204.96</v>
          </cell>
          <cell r="V152">
            <v>1220</v>
          </cell>
        </row>
        <row r="153">
          <cell r="A153">
            <v>10071</v>
          </cell>
          <cell r="B153" t="str">
            <v>AUTOLAMPS0149</v>
          </cell>
          <cell r="C153" t="e">
            <v>#REF!</v>
          </cell>
          <cell r="D153" t="str">
            <v xml:space="preserve">ISUZU FSR/FVR - HEAD GLASS - RH</v>
          </cell>
          <cell r="E153" t="str">
            <v>ISUZU</v>
          </cell>
          <cell r="F153" t="str">
            <v xml:space="preserve">FSR HGS RH</v>
          </cell>
          <cell r="G153" t="str">
            <v>IZ10-0101-00-R</v>
          </cell>
          <cell r="I153">
            <v>0.04</v>
          </cell>
          <cell r="J153" t="str">
            <v>SUPPLIER0002</v>
          </cell>
          <cell r="K153" t="str">
            <v xml:space="preserve">ANHUI TINCAI SILK CO. LTD</v>
          </cell>
          <cell r="L153">
            <v>5</v>
          </cell>
          <cell r="M153">
            <v>20</v>
          </cell>
          <cell r="N153">
            <v>25</v>
          </cell>
          <cell r="O153">
            <v>3</v>
          </cell>
          <cell r="P153">
            <v>10</v>
          </cell>
          <cell r="S153" t="str">
            <v xml:space="preserve">Yuan Purchase Pricelist (CNY)</v>
          </cell>
          <cell r="T153">
            <v>30</v>
          </cell>
          <cell r="U153">
            <v>816</v>
          </cell>
          <cell r="V153">
            <v>1220</v>
          </cell>
        </row>
        <row r="154">
          <cell r="A154">
            <v>10070</v>
          </cell>
          <cell r="B154" t="str">
            <v>AUTOLAMPS0150</v>
          </cell>
          <cell r="C154" t="e">
            <v>#REF!</v>
          </cell>
          <cell r="D154" t="str">
            <v xml:space="preserve">ISUZU FSR/FVR - HEAD LAMP - LH</v>
          </cell>
          <cell r="E154" t="str">
            <v>ISUZU</v>
          </cell>
          <cell r="F154" t="str">
            <v xml:space="preserve">FVR HLA LH</v>
          </cell>
          <cell r="G154" t="str">
            <v>IZ10-0101-L</v>
          </cell>
          <cell r="I154">
            <v>0.04</v>
          </cell>
          <cell r="J154" t="str">
            <v>SUPPLIER0002</v>
          </cell>
          <cell r="K154" t="str">
            <v xml:space="preserve">ANHUI TINCAI SILK CO. LTD</v>
          </cell>
          <cell r="L154">
            <v>5</v>
          </cell>
          <cell r="M154">
            <v>20</v>
          </cell>
          <cell r="N154">
            <v>25</v>
          </cell>
          <cell r="Q154">
            <v>2</v>
          </cell>
          <cell r="R154">
            <v>5</v>
          </cell>
          <cell r="S154" t="str">
            <v xml:space="preserve">Yuan Purchase Pricelist (CNY)</v>
          </cell>
          <cell r="T154">
            <v>110</v>
          </cell>
          <cell r="U154">
            <v>2806</v>
          </cell>
          <cell r="V154">
            <v>4200</v>
          </cell>
        </row>
        <row r="155">
          <cell r="A155">
            <v>10069</v>
          </cell>
          <cell r="B155" t="str">
            <v>AUTOLAMPS0151</v>
          </cell>
          <cell r="C155" t="e">
            <v>#REF!</v>
          </cell>
          <cell r="D155" t="str">
            <v xml:space="preserve">ISUZU FSR/FVR - HEAD LAMP - RH</v>
          </cell>
          <cell r="E155" t="str">
            <v>ISUZU</v>
          </cell>
          <cell r="F155" t="str">
            <v xml:space="preserve">FVR HLA RH</v>
          </cell>
          <cell r="G155" t="str">
            <v>IZ10-0101-R</v>
          </cell>
          <cell r="I155">
            <v>0.04</v>
          </cell>
          <cell r="J155" t="str">
            <v>SUPPLIER0002</v>
          </cell>
          <cell r="K155" t="str">
            <v xml:space="preserve">ANHUI TINCAI SILK CO. LTD</v>
          </cell>
          <cell r="L155">
            <v>4</v>
          </cell>
          <cell r="M155">
            <v>16</v>
          </cell>
          <cell r="N155">
            <v>20</v>
          </cell>
          <cell r="Q155">
            <v>2</v>
          </cell>
          <cell r="R155">
            <v>5</v>
          </cell>
          <cell r="S155" t="str">
            <v xml:space="preserve">Yuan Purchase Pricelist (CNY)</v>
          </cell>
          <cell r="T155">
            <v>110</v>
          </cell>
          <cell r="U155">
            <v>2806</v>
          </cell>
          <cell r="V155">
            <v>4200</v>
          </cell>
        </row>
        <row r="156">
          <cell r="A156">
            <v>13887</v>
          </cell>
          <cell r="B156" t="str">
            <v>AUTOLAMPS2776</v>
          </cell>
          <cell r="C156" t="e">
            <v>#REF!</v>
          </cell>
          <cell r="D156" t="str">
            <v xml:space="preserve">ISUZU FSR/FVR - MIRROR SHELL</v>
          </cell>
          <cell r="E156" t="str">
            <v>ISUZU</v>
          </cell>
          <cell r="F156" t="str">
            <v xml:space="preserve">FSR SHELL</v>
          </cell>
          <cell r="G156" t="str">
            <v>LL-047-SHELL</v>
          </cell>
          <cell r="I156">
            <v>0.04</v>
          </cell>
          <cell r="J156" t="str">
            <v>SUPPLIER0009</v>
          </cell>
          <cell r="K156" t="str">
            <v xml:space="preserve">JIANGSU L.L TRUCK MIRROR CO.,LTD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S156" t="str">
            <v xml:space="preserve">Yuan Purchase Pricelist (CNY)</v>
          </cell>
          <cell r="T156">
            <v>9.6</v>
          </cell>
          <cell r="U156">
            <v>8.2799999999999994</v>
          </cell>
          <cell r="V156">
            <v>350</v>
          </cell>
        </row>
        <row r="157">
          <cell r="A157">
            <v>10074</v>
          </cell>
          <cell r="B157" t="str">
            <v>AUTOLAMPS0154</v>
          </cell>
          <cell r="C157" t="e">
            <v>#REF!</v>
          </cell>
          <cell r="D157" t="str">
            <v xml:space="preserve">ISUZU FSR/FVR - SIDE LAMP (213-1405-A) - LH</v>
          </cell>
          <cell r="E157" t="str">
            <v>ISUZU</v>
          </cell>
          <cell r="F157" t="str">
            <v xml:space="preserve">FVR SLA LH</v>
          </cell>
          <cell r="G157" t="str">
            <v>IZ10-0106A-L</v>
          </cell>
          <cell r="I157">
            <v>0.04</v>
          </cell>
          <cell r="J157" t="str">
            <v>SUPPLIER0002</v>
          </cell>
          <cell r="K157" t="str">
            <v xml:space="preserve">ANHUI TINCAI SILK CO. LTD</v>
          </cell>
          <cell r="L157">
            <v>16</v>
          </cell>
          <cell r="M157">
            <v>64</v>
          </cell>
          <cell r="N157">
            <v>80</v>
          </cell>
          <cell r="O157">
            <v>5</v>
          </cell>
          <cell r="P157">
            <v>10</v>
          </cell>
          <cell r="S157" t="str">
            <v xml:space="preserve">Yuan Purchase Pricelist (CNY)</v>
          </cell>
          <cell r="T157">
            <v>10</v>
          </cell>
          <cell r="U157">
            <v>255</v>
          </cell>
          <cell r="V157">
            <v>380</v>
          </cell>
        </row>
        <row r="158">
          <cell r="A158">
            <v>10073</v>
          </cell>
          <cell r="B158" t="str">
            <v>AUTOLAMPS0155</v>
          </cell>
          <cell r="C158" t="e">
            <v>#REF!</v>
          </cell>
          <cell r="D158" t="str">
            <v xml:space="preserve">ISUZU FSR/FVR - SIDE LAMP (213-1405-A) - RH</v>
          </cell>
          <cell r="E158" t="str">
            <v>ISUZU</v>
          </cell>
          <cell r="F158" t="str">
            <v xml:space="preserve">FVR SLA RH</v>
          </cell>
          <cell r="G158" t="str">
            <v>IZ10-0106A-R</v>
          </cell>
          <cell r="I158">
            <v>0.04</v>
          </cell>
          <cell r="J158" t="str">
            <v>SUPPLIER0002</v>
          </cell>
          <cell r="K158" t="str">
            <v xml:space="preserve">ANHUI TINCAI SILK CO. LTD</v>
          </cell>
          <cell r="L158">
            <v>17</v>
          </cell>
          <cell r="M158">
            <v>68</v>
          </cell>
          <cell r="N158">
            <v>85</v>
          </cell>
          <cell r="O158">
            <v>5</v>
          </cell>
          <cell r="P158">
            <v>10</v>
          </cell>
          <cell r="S158" t="str">
            <v xml:space="preserve">Yuan Purchase Pricelist (CNY)</v>
          </cell>
          <cell r="T158">
            <v>1.22</v>
          </cell>
          <cell r="U158">
            <v>204.96</v>
          </cell>
          <cell r="V158">
            <v>380</v>
          </cell>
        </row>
        <row r="159">
          <cell r="A159">
            <v>11166</v>
          </cell>
          <cell r="B159" t="str">
            <v>AUTOLAMPS2808</v>
          </cell>
          <cell r="C159" t="e">
            <v>#REF!</v>
          </cell>
          <cell r="D159" t="str">
            <v xml:space="preserve">ISUZU FSR/FVR - SIDE MIRROR GLASS</v>
          </cell>
          <cell r="E159" t="str">
            <v>ISUZU</v>
          </cell>
          <cell r="F159" t="str">
            <v xml:space="preserve">FSR MG</v>
          </cell>
          <cell r="G159" t="str">
            <v>LL-047-00</v>
          </cell>
          <cell r="I159">
            <v>0.04</v>
          </cell>
          <cell r="J159" t="str">
            <v>SUPPLIER0009</v>
          </cell>
          <cell r="K159" t="str">
            <v xml:space="preserve">JIANGSU L.L TRUCK MIRROR CO.,LTD</v>
          </cell>
          <cell r="L159">
            <v>13</v>
          </cell>
          <cell r="M159">
            <v>52</v>
          </cell>
          <cell r="N159">
            <v>65</v>
          </cell>
          <cell r="Q159">
            <v>0</v>
          </cell>
          <cell r="R159">
            <v>0</v>
          </cell>
          <cell r="S159" t="str">
            <v xml:space="preserve">Yuan Purchase Pricelist (CNY)</v>
          </cell>
          <cell r="T159">
            <v>0.39</v>
          </cell>
          <cell r="U159">
            <v>61</v>
          </cell>
          <cell r="V159">
            <v>90</v>
          </cell>
        </row>
        <row r="160">
          <cell r="A160">
            <v>11328</v>
          </cell>
          <cell r="B160" t="str">
            <v>AUTOLAMPS0144</v>
          </cell>
          <cell r="C160" t="e">
            <v>#REF!</v>
          </cell>
          <cell r="D160" t="str">
            <v xml:space="preserve">ISUZU FSR/FVR/TX - CORNER LAMP (213-1616) - LH</v>
          </cell>
          <cell r="E160" t="str">
            <v>ISUZU</v>
          </cell>
          <cell r="F160" t="str">
            <v xml:space="preserve">FSR CLAWY LH</v>
          </cell>
          <cell r="G160" t="str">
            <v>IZ01-0104-L</v>
          </cell>
          <cell r="I160">
            <v>0.04</v>
          </cell>
          <cell r="J160" t="str">
            <v>SUPPLIER0002</v>
          </cell>
          <cell r="K160" t="str">
            <v xml:space="preserve">ANHUI TINCAI SILK CO. LTD</v>
          </cell>
          <cell r="L160">
            <v>13</v>
          </cell>
          <cell r="M160">
            <v>52</v>
          </cell>
          <cell r="N160">
            <v>65</v>
          </cell>
          <cell r="O160">
            <v>3</v>
          </cell>
          <cell r="P160">
            <v>6</v>
          </cell>
          <cell r="S160" t="str">
            <v xml:space="preserve">Yuan Purchase Pricelist (CNY)</v>
          </cell>
          <cell r="T160">
            <v>17</v>
          </cell>
          <cell r="U160">
            <v>462</v>
          </cell>
          <cell r="V160">
            <v>690</v>
          </cell>
        </row>
        <row r="161">
          <cell r="A161">
            <v>11327</v>
          </cell>
          <cell r="B161" t="str">
            <v>AUTOLAMPS0145</v>
          </cell>
          <cell r="C161" t="e">
            <v>#REF!</v>
          </cell>
          <cell r="D161" t="str">
            <v xml:space="preserve">ISUZU FSR/FVR/TX - CORNER LAMP (213-1616) - RH</v>
          </cell>
          <cell r="E161" t="str">
            <v>ISUZU</v>
          </cell>
          <cell r="F161" t="str">
            <v xml:space="preserve">FSR CLAWY RH</v>
          </cell>
          <cell r="G161" t="str">
            <v>IZ01-0104-R</v>
          </cell>
          <cell r="I161">
            <v>0.04</v>
          </cell>
          <cell r="J161" t="str">
            <v>SUPPLIER0002</v>
          </cell>
          <cell r="K161" t="str">
            <v xml:space="preserve">ANHUI TINCAI SILK CO. LTD</v>
          </cell>
          <cell r="L161">
            <v>10</v>
          </cell>
          <cell r="M161">
            <v>40</v>
          </cell>
          <cell r="N161">
            <v>50</v>
          </cell>
          <cell r="O161">
            <v>3</v>
          </cell>
          <cell r="P161">
            <v>6</v>
          </cell>
          <cell r="S161" t="str">
            <v xml:space="preserve">Yuan Purchase Pricelist (CNY)</v>
          </cell>
          <cell r="T161">
            <v>17</v>
          </cell>
          <cell r="U161">
            <v>462</v>
          </cell>
          <cell r="V161">
            <v>690</v>
          </cell>
        </row>
        <row r="162">
          <cell r="A162">
            <v>10956</v>
          </cell>
          <cell r="B162" t="str">
            <v>AUTOLAMPS0152</v>
          </cell>
          <cell r="C162" t="e">
            <v>#REF!</v>
          </cell>
          <cell r="D162" t="str">
            <v xml:space="preserve">ISUZU FSR/FVR/TX/FUSO - TAIL LENS (214-1911-A) (RED) </v>
          </cell>
          <cell r="E162" t="str">
            <v>ISUZU</v>
          </cell>
          <cell r="F162" t="str">
            <v xml:space="preserve">FVR TLSR RH</v>
          </cell>
          <cell r="G162" t="str">
            <v>IZ01-0102B-00</v>
          </cell>
          <cell r="I162">
            <v>0.04</v>
          </cell>
          <cell r="J162" t="str">
            <v>SUPPLIER0002</v>
          </cell>
          <cell r="K162" t="str">
            <v xml:space="preserve">ANHUI TINCAI SILK CO. LTD</v>
          </cell>
          <cell r="L162">
            <v>50</v>
          </cell>
          <cell r="M162">
            <v>200</v>
          </cell>
          <cell r="N162">
            <v>250</v>
          </cell>
          <cell r="Q162">
            <v>5</v>
          </cell>
          <cell r="R162">
            <v>20</v>
          </cell>
          <cell r="S162" t="str">
            <v xml:space="preserve">Yuan Purchase Pricelist (CNY)</v>
          </cell>
          <cell r="T162">
            <v>0.19</v>
          </cell>
          <cell r="U162">
            <v>30</v>
          </cell>
          <cell r="V162">
            <v>50</v>
          </cell>
        </row>
        <row r="163">
          <cell r="A163">
            <v>10957</v>
          </cell>
          <cell r="B163" t="str">
            <v>AUTOLAMPS0153</v>
          </cell>
          <cell r="C163" t="e">
            <v>#REF!</v>
          </cell>
          <cell r="D163" t="str">
            <v xml:space="preserve">ISUZU FSR/FVR/TX/FUSO - TAIL LENS (214-1911-A) (YELLOW) </v>
          </cell>
          <cell r="E163" t="str">
            <v>ISUZU</v>
          </cell>
          <cell r="F163" t="str">
            <v xml:space="preserve">FVR TLSY RH</v>
          </cell>
          <cell r="G163" t="str">
            <v>IZ01-0102B-00</v>
          </cell>
          <cell r="I163">
            <v>0.04</v>
          </cell>
          <cell r="J163" t="str">
            <v>SUPPLIER0002</v>
          </cell>
          <cell r="K163" t="str">
            <v xml:space="preserve">ANHUI TINCAI SILK CO. LTD</v>
          </cell>
          <cell r="L163">
            <v>50</v>
          </cell>
          <cell r="M163">
            <v>200</v>
          </cell>
          <cell r="N163">
            <v>250</v>
          </cell>
          <cell r="Q163">
            <v>5</v>
          </cell>
          <cell r="R163">
            <v>20</v>
          </cell>
          <cell r="S163" t="str">
            <v xml:space="preserve">Yuan Purchase Pricelist (CNY)</v>
          </cell>
          <cell r="T163">
            <v>0.19</v>
          </cell>
          <cell r="U163">
            <v>30</v>
          </cell>
          <cell r="V163">
            <v>50</v>
          </cell>
        </row>
        <row r="164">
          <cell r="A164">
            <v>10018</v>
          </cell>
          <cell r="B164" t="str">
            <v>AUTOLAMPS0158</v>
          </cell>
          <cell r="C164" t="e">
            <v>#REF!</v>
          </cell>
          <cell r="D164" t="str">
            <v xml:space="preserve">ISUZU NHR 3.6 (93-03) - FRONT GRILL (SMALL)</v>
          </cell>
          <cell r="E164" t="str">
            <v>ISUZU</v>
          </cell>
          <cell r="F164" t="str">
            <v xml:space="preserve">NHR3.6 GRL</v>
          </cell>
          <cell r="G164" t="str">
            <v>IZ02-0114</v>
          </cell>
          <cell r="I164">
            <v>0.04</v>
          </cell>
          <cell r="J164" t="str">
            <v>SUPPLIER0002</v>
          </cell>
          <cell r="K164" t="str">
            <v xml:space="preserve">ANHUI TINCAI SILK CO. LTD</v>
          </cell>
          <cell r="L164">
            <v>2</v>
          </cell>
          <cell r="M164">
            <v>8</v>
          </cell>
          <cell r="N164">
            <v>10</v>
          </cell>
          <cell r="Q164">
            <v>1</v>
          </cell>
          <cell r="R164">
            <v>3</v>
          </cell>
          <cell r="S164" t="str">
            <v xml:space="preserve">Yuan Purchase Pricelist (CNY)</v>
          </cell>
          <cell r="T164">
            <v>14</v>
          </cell>
          <cell r="U164">
            <v>381</v>
          </cell>
          <cell r="V164">
            <v>570</v>
          </cell>
        </row>
        <row r="165">
          <cell r="A165">
            <v>10025</v>
          </cell>
          <cell r="B165" t="str">
            <v>AUTOLAMPS0159</v>
          </cell>
          <cell r="C165" t="e">
            <v>#REF!</v>
          </cell>
          <cell r="D165" t="str">
            <v xml:space="preserve">ISUZU NHR 4.3 (04-05) - FRONT GRILL (SHORT)</v>
          </cell>
          <cell r="E165" t="str">
            <v>ISUZU</v>
          </cell>
          <cell r="F165" t="str">
            <v xml:space="preserve">NHR4.3 GRL</v>
          </cell>
          <cell r="G165" t="str">
            <v>IZ07-0114A</v>
          </cell>
          <cell r="I165">
            <v>0.04</v>
          </cell>
          <cell r="J165" t="str">
            <v>SUPPLIER0002</v>
          </cell>
          <cell r="K165" t="str">
            <v xml:space="preserve">ANHUI TINCAI SILK CO. LTD</v>
          </cell>
          <cell r="L165">
            <v>4</v>
          </cell>
          <cell r="M165">
            <v>16</v>
          </cell>
          <cell r="N165">
            <v>20</v>
          </cell>
          <cell r="Q165">
            <v>1</v>
          </cell>
          <cell r="R165">
            <v>3</v>
          </cell>
          <cell r="S165" t="str">
            <v xml:space="preserve">Yuan Purchase Pricelist (CNY)</v>
          </cell>
          <cell r="T165">
            <v>34</v>
          </cell>
          <cell r="U165">
            <v>925</v>
          </cell>
          <cell r="V165">
            <v>1390</v>
          </cell>
        </row>
        <row r="166">
          <cell r="A166">
            <v>10017</v>
          </cell>
          <cell r="B166" t="str">
            <v>AUTOLAMPS0160</v>
          </cell>
          <cell r="C166" t="e">
            <v>#REF!</v>
          </cell>
          <cell r="D166" t="str">
            <v xml:space="preserve">ISUZU NHR 4.3 (04-14) - FRONT WIPER PANEL </v>
          </cell>
          <cell r="E166" t="str">
            <v>ISUZU</v>
          </cell>
          <cell r="F166" t="str">
            <v xml:space="preserve">NPR4.3  FWP</v>
          </cell>
          <cell r="G166" t="str">
            <v>IZ07-0115B</v>
          </cell>
          <cell r="I166">
            <v>0.04</v>
          </cell>
          <cell r="J166" t="str">
            <v>SUPPLIER0002</v>
          </cell>
          <cell r="K166" t="str">
            <v xml:space="preserve">ANHUI TINCAI SILK CO. LTD</v>
          </cell>
          <cell r="L166">
            <v>0</v>
          </cell>
          <cell r="M166">
            <v>0</v>
          </cell>
          <cell r="N166">
            <v>0</v>
          </cell>
          <cell r="Q166">
            <v>0</v>
          </cell>
          <cell r="R166">
            <v>1</v>
          </cell>
          <cell r="S166" t="str">
            <v xml:space="preserve">Yuan Purchase Pricelist (CNY)</v>
          </cell>
          <cell r="T166">
            <v>8.1999999999999993</v>
          </cell>
          <cell r="U166">
            <v>1282</v>
          </cell>
          <cell r="V166">
            <v>1990</v>
          </cell>
        </row>
        <row r="167">
          <cell r="A167">
            <v>12252</v>
          </cell>
          <cell r="B167" t="str">
            <v>AUTOLAMPS2809</v>
          </cell>
          <cell r="C167" t="e">
            <v>#REF!</v>
          </cell>
          <cell r="D167" t="str">
            <v xml:space="preserve">ISUZU NKR 3.3 -  MIRROR GLASS</v>
          </cell>
          <cell r="E167" t="str">
            <v>ISUZU</v>
          </cell>
          <cell r="F167" t="str">
            <v xml:space="preserve">NKR3.3 MG</v>
          </cell>
          <cell r="G167" t="str">
            <v>LL-050-00</v>
          </cell>
          <cell r="I167">
            <v>0.04</v>
          </cell>
          <cell r="J167" t="str">
            <v>SUPPLIER0009</v>
          </cell>
          <cell r="K167" t="str">
            <v xml:space="preserve">JIANGSU L.L TRUCK MIRROR CO.,LTD</v>
          </cell>
          <cell r="L167">
            <v>0</v>
          </cell>
          <cell r="M167">
            <v>0</v>
          </cell>
          <cell r="N167">
            <v>0</v>
          </cell>
          <cell r="Q167">
            <v>0</v>
          </cell>
          <cell r="R167">
            <v>0</v>
          </cell>
          <cell r="S167" t="str">
            <v xml:space="preserve">Yuan Purchase Pricelist (CNY)</v>
          </cell>
          <cell r="T167">
            <v>0.81</v>
          </cell>
          <cell r="U167">
            <v>127</v>
          </cell>
          <cell r="V167">
            <v>200</v>
          </cell>
        </row>
        <row r="168">
          <cell r="A168">
            <v>11223</v>
          </cell>
          <cell r="B168" t="str">
            <v>AUTOLAMPS0171</v>
          </cell>
          <cell r="C168" t="e">
            <v>#REF!</v>
          </cell>
          <cell r="D168" t="str">
            <v xml:space="preserve">ISUZU NKR 3.3 - CORNER LAMP - LH</v>
          </cell>
          <cell r="E168" t="str">
            <v>ISUZU</v>
          </cell>
          <cell r="F168" t="str">
            <v xml:space="preserve">NKR3.3 CLA LH</v>
          </cell>
          <cell r="G168" t="str">
            <v>IZ01-0103-L</v>
          </cell>
          <cell r="I168">
            <v>0.04</v>
          </cell>
          <cell r="J168" t="str">
            <v>SUPPLIER0002</v>
          </cell>
          <cell r="K168" t="str">
            <v xml:space="preserve">ANHUI TINCAI SILK CO. LTD</v>
          </cell>
          <cell r="L168">
            <v>8</v>
          </cell>
          <cell r="M168">
            <v>32</v>
          </cell>
          <cell r="N168">
            <v>40</v>
          </cell>
          <cell r="O168">
            <v>5</v>
          </cell>
          <cell r="P168">
            <v>15</v>
          </cell>
          <cell r="S168" t="str">
            <v xml:space="preserve">Yuan Purchase Pricelist (CNY)</v>
          </cell>
          <cell r="T168">
            <v>6.5</v>
          </cell>
          <cell r="U168">
            <v>166</v>
          </cell>
          <cell r="V168">
            <v>250</v>
          </cell>
        </row>
        <row r="169">
          <cell r="A169">
            <v>10057</v>
          </cell>
          <cell r="B169" t="str">
            <v>AUTOLAMPS0172</v>
          </cell>
          <cell r="C169" t="e">
            <v>#REF!</v>
          </cell>
          <cell r="D169" t="str">
            <v xml:space="preserve">ISUZU NKR 3.3 - CORNER LAMP - RH</v>
          </cell>
          <cell r="E169" t="str">
            <v>ISUZU</v>
          </cell>
          <cell r="F169" t="str">
            <v xml:space="preserve">NKR3.3 CLA RH</v>
          </cell>
          <cell r="G169" t="str">
            <v>IZ01-0103-R</v>
          </cell>
          <cell r="I169">
            <v>0.04</v>
          </cell>
          <cell r="J169" t="str">
            <v>SUPPLIER0002</v>
          </cell>
          <cell r="K169" t="str">
            <v xml:space="preserve">ANHUI TINCAI SILK CO. LTD</v>
          </cell>
          <cell r="L169">
            <v>12</v>
          </cell>
          <cell r="M169">
            <v>48</v>
          </cell>
          <cell r="N169">
            <v>60</v>
          </cell>
          <cell r="O169">
            <v>5</v>
          </cell>
          <cell r="P169">
            <v>15</v>
          </cell>
          <cell r="S169" t="str">
            <v xml:space="preserve">Yuan Purchase Pricelist (CNY)</v>
          </cell>
          <cell r="T169">
            <v>6.5</v>
          </cell>
          <cell r="U169">
            <v>166</v>
          </cell>
          <cell r="V169">
            <v>250</v>
          </cell>
        </row>
        <row r="170">
          <cell r="A170">
            <v>10058</v>
          </cell>
          <cell r="B170" t="str">
            <v>AUTOLAMPS0173</v>
          </cell>
          <cell r="C170" t="e">
            <v>#REF!</v>
          </cell>
          <cell r="D170" t="str">
            <v xml:space="preserve">ISUZU NKR 3.3 - CORNER LENS</v>
          </cell>
          <cell r="E170" t="str">
            <v>ISUZU</v>
          </cell>
          <cell r="F170" t="str">
            <v xml:space="preserve">NKR3.3 CLS</v>
          </cell>
          <cell r="G170" t="str">
            <v>IZ01-0103</v>
          </cell>
          <cell r="I170">
            <v>0.04</v>
          </cell>
          <cell r="J170" t="str">
            <v>SUPPLIER0002</v>
          </cell>
          <cell r="K170" t="str">
            <v xml:space="preserve">ANHUI TINCAI SILK CO. LTD</v>
          </cell>
          <cell r="L170">
            <v>22</v>
          </cell>
          <cell r="M170">
            <v>88</v>
          </cell>
          <cell r="N170">
            <v>110</v>
          </cell>
          <cell r="O170">
            <v>5</v>
          </cell>
          <cell r="P170">
            <v>20</v>
          </cell>
          <cell r="S170" t="str">
            <v xml:space="preserve">Yuan Purchase Pricelist (CNY)</v>
          </cell>
          <cell r="T170">
            <v>2.5</v>
          </cell>
          <cell r="U170">
            <v>153</v>
          </cell>
          <cell r="V170">
            <v>100</v>
          </cell>
        </row>
        <row r="171">
          <cell r="A171">
            <v>10059</v>
          </cell>
          <cell r="B171" t="str">
            <v>AUTOLAMPS0168</v>
          </cell>
          <cell r="C171" t="e">
            <v>#REF!</v>
          </cell>
          <cell r="D171" t="str">
            <v xml:space="preserve">ISUZU NKR 3.3 - FOG LAMP</v>
          </cell>
          <cell r="E171" t="str">
            <v>ISUZU</v>
          </cell>
          <cell r="F171" t="str">
            <v xml:space="preserve">NKR3.3 FLA</v>
          </cell>
          <cell r="G171" t="str">
            <v>IZ01-0105</v>
          </cell>
          <cell r="I171">
            <v>0.04</v>
          </cell>
          <cell r="J171" t="str">
            <v>SUPPLIER0002</v>
          </cell>
          <cell r="K171" t="str">
            <v xml:space="preserve">ANHUI TINCAI SILK CO. LTD</v>
          </cell>
          <cell r="L171">
            <v>30</v>
          </cell>
          <cell r="M171">
            <v>120</v>
          </cell>
          <cell r="N171">
            <v>150</v>
          </cell>
          <cell r="O171">
            <v>5</v>
          </cell>
          <cell r="P171">
            <v>15</v>
          </cell>
          <cell r="S171" t="str">
            <v xml:space="preserve">Yuan Purchase Pricelist (CNY)</v>
          </cell>
          <cell r="T171">
            <v>7</v>
          </cell>
          <cell r="U171">
            <v>190</v>
          </cell>
          <cell r="V171">
            <v>290</v>
          </cell>
        </row>
        <row r="172">
          <cell r="A172">
            <v>10060</v>
          </cell>
          <cell r="B172" t="str">
            <v>AUTOLAMPS0177</v>
          </cell>
          <cell r="C172" t="e">
            <v>#REF!</v>
          </cell>
          <cell r="D172" t="str">
            <v xml:space="preserve">ISUZU NKR 3.3 - FOG LENS</v>
          </cell>
          <cell r="E172" t="str">
            <v>ISUZU</v>
          </cell>
          <cell r="F172" t="str">
            <v xml:space="preserve">NKR3.3 FLS</v>
          </cell>
          <cell r="G172" t="str">
            <v>IZ01-0105-00</v>
          </cell>
          <cell r="I172">
            <v>0.04</v>
          </cell>
          <cell r="J172" t="str">
            <v>SUPPLIER0002</v>
          </cell>
          <cell r="K172" t="str">
            <v xml:space="preserve">ANHUI TINCAI SILK CO. LTD</v>
          </cell>
          <cell r="L172">
            <v>21</v>
          </cell>
          <cell r="M172">
            <v>84</v>
          </cell>
          <cell r="N172">
            <v>105</v>
          </cell>
          <cell r="O172">
            <v>5</v>
          </cell>
          <cell r="P172">
            <v>20</v>
          </cell>
          <cell r="S172" t="str">
            <v xml:space="preserve">Yuan Purchase Pricelist (CNY)</v>
          </cell>
          <cell r="T172">
            <v>3</v>
          </cell>
          <cell r="U172">
            <v>82</v>
          </cell>
          <cell r="V172">
            <v>120</v>
          </cell>
        </row>
        <row r="173">
          <cell r="A173">
            <v>10063</v>
          </cell>
          <cell r="B173" t="str">
            <v>AUTOLAMPS0178</v>
          </cell>
          <cell r="C173" t="e">
            <v>#REF!</v>
          </cell>
          <cell r="D173" t="str">
            <v xml:space="preserve">ISUZU NKR 3.3 - FRONT BUMPER W/O FOG LAMP HOLE, W/PLATE (1680MM)</v>
          </cell>
          <cell r="E173" t="str">
            <v>ISUZU</v>
          </cell>
          <cell r="F173" t="str">
            <v xml:space="preserve">NKR3.3 BPRFWOH</v>
          </cell>
          <cell r="G173" t="str">
            <v>IZ01-0105</v>
          </cell>
          <cell r="I173">
            <v>0.04</v>
          </cell>
          <cell r="J173" t="str">
            <v>SUPPLIER0002</v>
          </cell>
          <cell r="K173" t="str">
            <v xml:space="preserve">ANHUI TINCAI SILK CO. LTD</v>
          </cell>
          <cell r="L173">
            <v>0</v>
          </cell>
          <cell r="M173">
            <v>0</v>
          </cell>
          <cell r="N173">
            <v>0</v>
          </cell>
          <cell r="Q173">
            <v>1</v>
          </cell>
          <cell r="R173">
            <v>2</v>
          </cell>
          <cell r="S173" t="str">
            <v xml:space="preserve">Yuan Purchase Pricelist (CNY)</v>
          </cell>
          <cell r="T173">
            <v>58</v>
          </cell>
          <cell r="U173">
            <v>1305</v>
          </cell>
          <cell r="V173">
            <v>2020</v>
          </cell>
        </row>
        <row r="174">
          <cell r="A174">
            <v>10068</v>
          </cell>
          <cell r="B174" t="str">
            <v>AUTOLAMPS0169</v>
          </cell>
          <cell r="C174" t="e">
            <v>#REF!</v>
          </cell>
          <cell r="D174" t="str">
            <v xml:space="preserve">ISUZU NKR 3.3 - FRONT GRILL (BLUE)</v>
          </cell>
          <cell r="E174" t="str">
            <v>ISUZU</v>
          </cell>
          <cell r="F174" t="str">
            <v xml:space="preserve">NKR3.3 GRL</v>
          </cell>
          <cell r="G174" t="str">
            <v>GL-017-043</v>
          </cell>
          <cell r="I174">
            <v>0.04</v>
          </cell>
          <cell r="J174" t="str">
            <v>SUPPLIER0008</v>
          </cell>
          <cell r="K174" t="str">
            <v xml:space="preserve">JIANGSU GELING AUTO PARTS CO.,LTD</v>
          </cell>
          <cell r="L174">
            <v>1</v>
          </cell>
          <cell r="M174">
            <v>4</v>
          </cell>
          <cell r="N174">
            <v>5</v>
          </cell>
          <cell r="Q174">
            <v>1</v>
          </cell>
          <cell r="R174">
            <v>3</v>
          </cell>
          <cell r="S174" t="str">
            <v xml:space="preserve">Yuan Purchase Pricelist (CNY)</v>
          </cell>
          <cell r="T174">
            <v>8.82</v>
          </cell>
          <cell r="U174">
            <v>1379</v>
          </cell>
          <cell r="V174">
            <v>2140</v>
          </cell>
        </row>
        <row r="175">
          <cell r="A175">
            <v>10052</v>
          </cell>
          <cell r="B175" t="str">
            <v>AUTOLAMPS0161</v>
          </cell>
          <cell r="C175" t="e">
            <v>#REF!</v>
          </cell>
          <cell r="D175" t="str">
            <v xml:space="preserve">ISUZU NKR 3.3 - HEAD LAMP - LH</v>
          </cell>
          <cell r="E175" t="str">
            <v>ISUZU</v>
          </cell>
          <cell r="F175" t="str">
            <v xml:space="preserve">NKR3.3 HLA LH</v>
          </cell>
          <cell r="G175" t="str">
            <v>IZ01-0101-L</v>
          </cell>
          <cell r="I175">
            <v>0.04</v>
          </cell>
          <cell r="J175" t="str">
            <v>SUPPLIER0002</v>
          </cell>
          <cell r="K175" t="str">
            <v xml:space="preserve">ANHUI TINCAI SILK CO. LTD</v>
          </cell>
          <cell r="L175">
            <v>1</v>
          </cell>
          <cell r="M175">
            <v>4</v>
          </cell>
          <cell r="N175">
            <v>5</v>
          </cell>
          <cell r="Q175">
            <v>3</v>
          </cell>
          <cell r="R175">
            <v>5</v>
          </cell>
          <cell r="S175" t="str">
            <v xml:space="preserve">Yuan Purchase Pricelist (CNY)</v>
          </cell>
          <cell r="T175">
            <v>35</v>
          </cell>
          <cell r="U175">
            <v>813.75</v>
          </cell>
          <cell r="V175">
            <v>1220</v>
          </cell>
        </row>
        <row r="176">
          <cell r="A176">
            <v>10051</v>
          </cell>
          <cell r="B176" t="str">
            <v>AUTOLAMPS0162</v>
          </cell>
          <cell r="C176" t="e">
            <v>#REF!</v>
          </cell>
          <cell r="D176" t="str">
            <v xml:space="preserve">ISUZU NKR 3.3 - HEAD LAMP - RH</v>
          </cell>
          <cell r="E176" t="str">
            <v>ISUZU</v>
          </cell>
          <cell r="F176" t="str">
            <v xml:space="preserve">NKR3.3 HLA RH</v>
          </cell>
          <cell r="G176" t="str">
            <v>IZ01-0101-R</v>
          </cell>
          <cell r="I176">
            <v>0.04</v>
          </cell>
          <cell r="J176" t="str">
            <v>SUPPLIER0002</v>
          </cell>
          <cell r="K176" t="str">
            <v xml:space="preserve">ANHUI TINCAI SILK CO. LTD</v>
          </cell>
          <cell r="L176">
            <v>1</v>
          </cell>
          <cell r="M176">
            <v>4</v>
          </cell>
          <cell r="N176">
            <v>5</v>
          </cell>
          <cell r="Q176">
            <v>3</v>
          </cell>
          <cell r="R176">
            <v>5</v>
          </cell>
          <cell r="S176" t="str">
            <v xml:space="preserve">Yuan Purchase Pricelist (CNY)</v>
          </cell>
          <cell r="T176">
            <v>35</v>
          </cell>
          <cell r="U176">
            <v>813.75</v>
          </cell>
          <cell r="V176">
            <v>1220</v>
          </cell>
        </row>
        <row r="177">
          <cell r="A177">
            <v>10054</v>
          </cell>
          <cell r="B177" t="str">
            <v>AUTOLAMPS0163</v>
          </cell>
          <cell r="C177" t="e">
            <v>#REF!</v>
          </cell>
          <cell r="D177" t="str">
            <v xml:space="preserve">ISUZU NKR 3.3 - HEAD LAMP BRACKET - LH</v>
          </cell>
          <cell r="E177" t="str">
            <v>ISUZU</v>
          </cell>
          <cell r="F177" t="str">
            <v xml:space="preserve">NKR3.3 HLB LH</v>
          </cell>
          <cell r="G177" t="str">
            <v>IZ01-0101-1-L</v>
          </cell>
          <cell r="I177">
            <v>0.04</v>
          </cell>
          <cell r="J177" t="str">
            <v>SUPPLIER0002</v>
          </cell>
          <cell r="K177" t="str">
            <v xml:space="preserve">ANHUI TINCAI SILK CO. LTD</v>
          </cell>
          <cell r="L177">
            <v>9</v>
          </cell>
          <cell r="M177">
            <v>36</v>
          </cell>
          <cell r="N177">
            <v>45</v>
          </cell>
          <cell r="Q177">
            <v>3</v>
          </cell>
          <cell r="R177">
            <v>5</v>
          </cell>
          <cell r="S177" t="str">
            <v xml:space="preserve">Yuan Purchase Pricelist (CNY)</v>
          </cell>
          <cell r="T177">
            <v>18</v>
          </cell>
          <cell r="U177">
            <v>490</v>
          </cell>
          <cell r="V177">
            <v>730</v>
          </cell>
        </row>
        <row r="178">
          <cell r="A178">
            <v>10053</v>
          </cell>
          <cell r="B178" t="str">
            <v>AUTOLAMPS0164</v>
          </cell>
          <cell r="C178" t="e">
            <v>#REF!</v>
          </cell>
          <cell r="D178" t="str">
            <v xml:space="preserve">ISUZU NKR 3.3 - HEAD LAMP BRACKET - RH</v>
          </cell>
          <cell r="E178" t="str">
            <v>ISUZU</v>
          </cell>
          <cell r="F178" t="str">
            <v xml:space="preserve">NKR3.3 HLB RH</v>
          </cell>
          <cell r="G178" t="str">
            <v>IZ01-0101-1-R</v>
          </cell>
          <cell r="I178">
            <v>0.04</v>
          </cell>
          <cell r="J178" t="str">
            <v>SUPPLIER0002</v>
          </cell>
          <cell r="K178" t="str">
            <v xml:space="preserve">ANHUI TINCAI SILK CO. LTD</v>
          </cell>
          <cell r="L178">
            <v>8</v>
          </cell>
          <cell r="M178">
            <v>32</v>
          </cell>
          <cell r="N178">
            <v>40</v>
          </cell>
          <cell r="Q178">
            <v>3</v>
          </cell>
          <cell r="R178">
            <v>5</v>
          </cell>
          <cell r="S178" t="str">
            <v xml:space="preserve">Yuan Purchase Pricelist (CNY)</v>
          </cell>
          <cell r="T178">
            <v>18</v>
          </cell>
          <cell r="U178">
            <v>490</v>
          </cell>
          <cell r="V178">
            <v>730</v>
          </cell>
        </row>
        <row r="179">
          <cell r="A179">
            <v>10062</v>
          </cell>
          <cell r="B179" t="str">
            <v>AUTOLAMPS0165</v>
          </cell>
          <cell r="C179" t="e">
            <v>#REF!</v>
          </cell>
          <cell r="D179" t="str">
            <v xml:space="preserve">ISUZU NKR 3.3 - SIDE GRILL (BLUE) - LH</v>
          </cell>
          <cell r="E179" t="str">
            <v>ISUZU</v>
          </cell>
          <cell r="F179" t="str">
            <v xml:space="preserve">NKR3.3 SGL LH</v>
          </cell>
          <cell r="G179" t="str">
            <v>IZ01-0214-02-L</v>
          </cell>
          <cell r="I179">
            <v>0.04</v>
          </cell>
          <cell r="J179" t="str">
            <v>SUPPLIER0002</v>
          </cell>
          <cell r="K179" t="str">
            <v xml:space="preserve">ANHUI TINCAI SILK CO. LTD</v>
          </cell>
          <cell r="L179">
            <v>13</v>
          </cell>
          <cell r="M179">
            <v>52</v>
          </cell>
          <cell r="N179">
            <v>65</v>
          </cell>
          <cell r="Q179">
            <v>3</v>
          </cell>
          <cell r="R179">
            <v>10</v>
          </cell>
          <cell r="S179" t="str">
            <v xml:space="preserve">Yuan Purchase Pricelist (CNY)</v>
          </cell>
          <cell r="T179">
            <v>8.5</v>
          </cell>
          <cell r="U179">
            <v>198</v>
          </cell>
          <cell r="V179">
            <v>310</v>
          </cell>
        </row>
        <row r="180">
          <cell r="A180">
            <v>10061</v>
          </cell>
          <cell r="B180" t="str">
            <v>AUTOLAMPS0166</v>
          </cell>
          <cell r="C180" t="e">
            <v>#REF!</v>
          </cell>
          <cell r="D180" t="str">
            <v xml:space="preserve">ISUZU NKR 3.3 - SIDE GRILL (BLUE) - RH </v>
          </cell>
          <cell r="E180" t="str">
            <v>ISUZU</v>
          </cell>
          <cell r="F180" t="str">
            <v xml:space="preserve">NKR3.3 SGL RH</v>
          </cell>
          <cell r="G180" t="str">
            <v>IZ01-0214-02-R</v>
          </cell>
          <cell r="I180">
            <v>0.04</v>
          </cell>
          <cell r="J180" t="str">
            <v>SUPPLIER0002</v>
          </cell>
          <cell r="K180" t="str">
            <v xml:space="preserve">ANHUI TINCAI SILK CO. LTD</v>
          </cell>
          <cell r="L180">
            <v>16</v>
          </cell>
          <cell r="M180">
            <v>64</v>
          </cell>
          <cell r="N180">
            <v>80</v>
          </cell>
          <cell r="Q180">
            <v>3</v>
          </cell>
          <cell r="R180">
            <v>10</v>
          </cell>
          <cell r="S180" t="str">
            <v xml:space="preserve">Yuan Purchase Pricelist (CNY)</v>
          </cell>
          <cell r="T180">
            <v>8.5</v>
          </cell>
          <cell r="U180">
            <v>198</v>
          </cell>
          <cell r="V180">
            <v>310</v>
          </cell>
        </row>
        <row r="181">
          <cell r="A181">
            <v>10050</v>
          </cell>
          <cell r="B181" t="str">
            <v>AUTOLAMPS0167</v>
          </cell>
          <cell r="C181" t="e">
            <v>#REF!</v>
          </cell>
          <cell r="D181" t="str">
            <v xml:space="preserve">ISUZU NKR 3.3 - SIDE MIRROR</v>
          </cell>
          <cell r="E181" t="str">
            <v>ISUZU</v>
          </cell>
          <cell r="F181" t="str">
            <v xml:space="preserve">NKR3.3 SM</v>
          </cell>
          <cell r="G181" t="str">
            <v>LL-050</v>
          </cell>
          <cell r="I181">
            <v>0.04</v>
          </cell>
          <cell r="J181" t="str">
            <v>SUPPLIER0009</v>
          </cell>
          <cell r="K181" t="str">
            <v xml:space="preserve">JIANGSU L.L TRUCK MIRROR CO.,LTD</v>
          </cell>
          <cell r="L181">
            <v>68</v>
          </cell>
          <cell r="M181">
            <v>272</v>
          </cell>
          <cell r="N181">
            <v>340</v>
          </cell>
          <cell r="O181">
            <v>5</v>
          </cell>
          <cell r="P181">
            <v>20</v>
          </cell>
          <cell r="S181" t="str">
            <v xml:space="preserve">Yuan Purchase Pricelist (CNY)</v>
          </cell>
          <cell r="T181">
            <v>5.3</v>
          </cell>
          <cell r="U181">
            <v>135.15</v>
          </cell>
          <cell r="V181">
            <v>220</v>
          </cell>
        </row>
        <row r="182">
          <cell r="A182">
            <v>10030</v>
          </cell>
          <cell r="B182" t="str">
            <v>AUTOLAMPS0175</v>
          </cell>
          <cell r="C182" t="e">
            <v>#REF!</v>
          </cell>
          <cell r="D182" t="str">
            <v xml:space="preserve">ISUZU NKR 3.6 - SIDE MIRROR</v>
          </cell>
          <cell r="E182" t="str">
            <v>ISUZU</v>
          </cell>
          <cell r="F182" t="str">
            <v xml:space="preserve">NKR3.6 SM</v>
          </cell>
          <cell r="G182" t="str">
            <v>LL-042</v>
          </cell>
          <cell r="I182">
            <v>0.04</v>
          </cell>
          <cell r="J182" t="str">
            <v>SUPPLIER0009</v>
          </cell>
          <cell r="K182" t="str">
            <v xml:space="preserve">JIANGSU L.L TRUCK MIRROR CO.,LTD</v>
          </cell>
          <cell r="L182">
            <v>84</v>
          </cell>
          <cell r="M182">
            <v>336</v>
          </cell>
          <cell r="N182">
            <v>420</v>
          </cell>
          <cell r="O182">
            <v>5</v>
          </cell>
          <cell r="P182">
            <v>20</v>
          </cell>
          <cell r="S182" t="str">
            <v xml:space="preserve">Yuan Purchase Pricelist (CNY)</v>
          </cell>
          <cell r="T182">
            <v>7</v>
          </cell>
          <cell r="U182">
            <v>110</v>
          </cell>
          <cell r="V182">
            <v>170</v>
          </cell>
        </row>
        <row r="183">
          <cell r="A183">
            <v>10019</v>
          </cell>
          <cell r="B183" t="str">
            <v>AUTOLAMPS0176</v>
          </cell>
          <cell r="C183" t="e">
            <v>#REF!</v>
          </cell>
          <cell r="D183" t="str">
            <v xml:space="preserve">ISUZU NKR 3.6/4.3 - FRONT BUMPER WITH FOG LAMP HOLE (1680MM)</v>
          </cell>
          <cell r="E183" t="str">
            <v>ISUZU</v>
          </cell>
          <cell r="F183" t="str">
            <v xml:space="preserve">NKR3.6 4.3 BPRF</v>
          </cell>
          <cell r="G183" t="str">
            <v>IZ02-0105B</v>
          </cell>
          <cell r="I183">
            <v>0.04</v>
          </cell>
          <cell r="J183" t="str">
            <v>SUPPLIER0002</v>
          </cell>
          <cell r="K183" t="str">
            <v xml:space="preserve">ANHUI TINCAI SILK CO. LTD</v>
          </cell>
          <cell r="L183">
            <v>0</v>
          </cell>
          <cell r="M183">
            <v>0</v>
          </cell>
          <cell r="N183">
            <v>0</v>
          </cell>
          <cell r="Q183">
            <v>1</v>
          </cell>
          <cell r="R183">
            <v>2</v>
          </cell>
          <cell r="S183" t="str">
            <v xml:space="preserve">Yuan Purchase Pricelist (CNY)</v>
          </cell>
          <cell r="T183">
            <v>46</v>
          </cell>
          <cell r="U183">
            <v>1035</v>
          </cell>
          <cell r="V183">
            <v>1600</v>
          </cell>
        </row>
        <row r="184">
          <cell r="A184">
            <v>10024</v>
          </cell>
          <cell r="B184" t="str">
            <v>AUTOLAMPS0179</v>
          </cell>
          <cell r="C184" t="e">
            <v>#REF!</v>
          </cell>
          <cell r="D184" t="str">
            <v xml:space="preserve">ISUZU NKR 4.3 (04-05) - FRONT BUMPER W/OUT FOG LAMP (1680MM)</v>
          </cell>
          <cell r="E184" t="str">
            <v>ISUZU</v>
          </cell>
          <cell r="F184" t="str">
            <v xml:space="preserve">NKR4.3 BPRF</v>
          </cell>
          <cell r="G184" t="str">
            <v>IZ07-0105B</v>
          </cell>
          <cell r="I184">
            <v>0.04</v>
          </cell>
          <cell r="J184" t="str">
            <v>SUPPLIER0002</v>
          </cell>
          <cell r="K184" t="str">
            <v xml:space="preserve">ANHUI TINCAI SILK CO. LTD</v>
          </cell>
          <cell r="L184">
            <v>0</v>
          </cell>
          <cell r="M184">
            <v>0</v>
          </cell>
          <cell r="N184">
            <v>0</v>
          </cell>
          <cell r="Q184">
            <v>1</v>
          </cell>
          <cell r="R184">
            <v>2</v>
          </cell>
          <cell r="S184" t="str">
            <v xml:space="preserve">Yuan Purchase Pricelist (CNY)</v>
          </cell>
          <cell r="T184">
            <v>8.52</v>
          </cell>
          <cell r="U184">
            <v>1332</v>
          </cell>
          <cell r="V184">
            <v>2060</v>
          </cell>
        </row>
        <row r="185">
          <cell r="A185">
            <v>10021</v>
          </cell>
          <cell r="B185" t="str">
            <v>AUTOLAMPS0184</v>
          </cell>
          <cell r="C185" t="e">
            <v>#REF!</v>
          </cell>
          <cell r="D185" t="str">
            <v xml:space="preserve">ISUZU NKR ELF (93-03) - HEAD LAMP (213-1114) - LH</v>
          </cell>
          <cell r="E185" t="str">
            <v>ISUZU</v>
          </cell>
          <cell r="F185" t="str">
            <v xml:space="preserve">ELF HLA LH</v>
          </cell>
          <cell r="G185" t="str">
            <v>IZ02-0201-L</v>
          </cell>
          <cell r="I185">
            <v>0.04</v>
          </cell>
          <cell r="J185" t="str">
            <v>SUPPLIER0002</v>
          </cell>
          <cell r="K185" t="str">
            <v xml:space="preserve">ANHUI TINCAI SILK CO. LTD</v>
          </cell>
          <cell r="L185">
            <v>2</v>
          </cell>
          <cell r="M185">
            <v>8</v>
          </cell>
          <cell r="N185">
            <v>10</v>
          </cell>
          <cell r="Q185">
            <v>1</v>
          </cell>
          <cell r="R185">
            <v>3</v>
          </cell>
          <cell r="S185" t="str">
            <v xml:space="preserve">Yuan Purchase Pricelist (CNY)</v>
          </cell>
          <cell r="T185">
            <v>43</v>
          </cell>
          <cell r="U185">
            <v>1170</v>
          </cell>
          <cell r="V185">
            <v>1750</v>
          </cell>
        </row>
        <row r="186">
          <cell r="A186">
            <v>10020</v>
          </cell>
          <cell r="B186" t="str">
            <v>AUTOLAMPS0185</v>
          </cell>
          <cell r="C186" t="e">
            <v>#REF!</v>
          </cell>
          <cell r="D186" t="str">
            <v xml:space="preserve">ISUZU NKR ELF (93-03) - HEAD LAMP (213-1114) - RH</v>
          </cell>
          <cell r="E186" t="str">
            <v>ISUZU</v>
          </cell>
          <cell r="F186" t="str">
            <v xml:space="preserve">ELF HLA RH</v>
          </cell>
          <cell r="G186" t="str">
            <v>IZ02-0201-R</v>
          </cell>
          <cell r="I186">
            <v>0.04</v>
          </cell>
          <cell r="J186" t="str">
            <v>SUPPLIER0002</v>
          </cell>
          <cell r="K186" t="str">
            <v xml:space="preserve">ANHUI TINCAI SILK CO. LTD</v>
          </cell>
          <cell r="L186">
            <v>2</v>
          </cell>
          <cell r="M186">
            <v>8</v>
          </cell>
          <cell r="N186">
            <v>10</v>
          </cell>
          <cell r="Q186">
            <v>1</v>
          </cell>
          <cell r="R186">
            <v>3</v>
          </cell>
          <cell r="S186" t="str">
            <v xml:space="preserve">Yuan Purchase Pricelist (CNY)</v>
          </cell>
          <cell r="T186">
            <v>43</v>
          </cell>
          <cell r="U186">
            <v>1170</v>
          </cell>
          <cell r="V186">
            <v>1750</v>
          </cell>
        </row>
        <row r="187">
          <cell r="A187">
            <v>11206</v>
          </cell>
          <cell r="B187" t="str">
            <v>AUTOLAMPS0180</v>
          </cell>
          <cell r="C187" t="e">
            <v>#REF!</v>
          </cell>
          <cell r="D187" t="str">
            <v xml:space="preserve">ISUZU NKR4.3T - CORNER LAMP (213-1514) - LH</v>
          </cell>
          <cell r="E187" t="str">
            <v>ISUZU</v>
          </cell>
          <cell r="F187" t="str">
            <v xml:space="preserve">NKR4.3T CLA LH</v>
          </cell>
          <cell r="G187" t="str">
            <v>IZ01-0203-L</v>
          </cell>
          <cell r="I187">
            <v>0.04</v>
          </cell>
          <cell r="J187" t="str">
            <v>SUPPLIER0002</v>
          </cell>
          <cell r="K187" t="str">
            <v xml:space="preserve">ANHUI TINCAI SILK CO. LTD</v>
          </cell>
          <cell r="L187">
            <v>8</v>
          </cell>
          <cell r="M187">
            <v>32</v>
          </cell>
          <cell r="N187">
            <v>40</v>
          </cell>
          <cell r="O187">
            <v>2</v>
          </cell>
          <cell r="P187">
            <v>4</v>
          </cell>
          <cell r="S187" t="str">
            <v xml:space="preserve">Yuan Purchase Pricelist (CNY)</v>
          </cell>
          <cell r="T187">
            <v>8</v>
          </cell>
          <cell r="U187">
            <v>186</v>
          </cell>
          <cell r="V187">
            <v>280</v>
          </cell>
        </row>
        <row r="188">
          <cell r="A188">
            <v>11205</v>
          </cell>
          <cell r="B188" t="str">
            <v>AUTOLAMPS0181</v>
          </cell>
          <cell r="C188" t="e">
            <v>#REF!</v>
          </cell>
          <cell r="D188" t="str">
            <v xml:space="preserve">ISUZU NKR4.3T - CORNER LAMP (213-1514) - RH</v>
          </cell>
          <cell r="E188" t="str">
            <v>ISUZU</v>
          </cell>
          <cell r="F188" t="str">
            <v xml:space="preserve">NKR4.3T CLA RH</v>
          </cell>
          <cell r="G188" t="str">
            <v>IZ01-0203-R</v>
          </cell>
          <cell r="I188">
            <v>0.04</v>
          </cell>
          <cell r="J188" t="str">
            <v>SUPPLIER0002</v>
          </cell>
          <cell r="K188" t="str">
            <v xml:space="preserve">ANHUI TINCAI SILK CO. LTD</v>
          </cell>
          <cell r="L188">
            <v>5</v>
          </cell>
          <cell r="M188">
            <v>20</v>
          </cell>
          <cell r="N188">
            <v>25</v>
          </cell>
          <cell r="O188">
            <v>2</v>
          </cell>
          <cell r="P188">
            <v>4</v>
          </cell>
          <cell r="S188" t="str">
            <v xml:space="preserve">Yuan Purchase Pricelist (CNY)</v>
          </cell>
          <cell r="T188">
            <v>8</v>
          </cell>
          <cell r="U188">
            <v>180</v>
          </cell>
          <cell r="V188">
            <v>280</v>
          </cell>
        </row>
        <row r="189">
          <cell r="A189">
            <v>14234</v>
          </cell>
          <cell r="B189" t="str">
            <v>AUTOLAMPS0182</v>
          </cell>
          <cell r="C189" t="e">
            <v>#REF!</v>
          </cell>
          <cell r="D189" t="str">
            <v xml:space="preserve">ISUZU NKR4.3T - CORNER LENS (213-1514-00) - LH</v>
          </cell>
          <cell r="E189" t="str">
            <v>ISUZU</v>
          </cell>
          <cell r="F189" t="str">
            <v xml:space="preserve">NKR4.3T CLS LH</v>
          </cell>
          <cell r="G189" t="str">
            <v>IZ01-0203-00-L</v>
          </cell>
          <cell r="I189">
            <v>0.04</v>
          </cell>
          <cell r="J189" t="str">
            <v>SUPPLIER0002</v>
          </cell>
          <cell r="K189" t="str">
            <v xml:space="preserve">ANHUI TINCAI SILK CO. LTD</v>
          </cell>
          <cell r="L189">
            <v>0</v>
          </cell>
          <cell r="M189">
            <v>0</v>
          </cell>
          <cell r="N189">
            <v>0</v>
          </cell>
          <cell r="O189">
            <v>2</v>
          </cell>
          <cell r="P189">
            <v>4</v>
          </cell>
          <cell r="S189" t="str">
            <v xml:space="preserve">Yuan Purchase Pricelist (CNY)</v>
          </cell>
          <cell r="T189">
            <v>3.5</v>
          </cell>
          <cell r="U189">
            <v>87</v>
          </cell>
          <cell r="V189">
            <v>130</v>
          </cell>
        </row>
        <row r="190">
          <cell r="A190">
            <v>14233</v>
          </cell>
          <cell r="B190" t="str">
            <v>AUTOLAMPS0183</v>
          </cell>
          <cell r="C190" t="e">
            <v>#REF!</v>
          </cell>
          <cell r="D190" t="str">
            <v xml:space="preserve">ISUZU NKR4.3T - CORNER LENS (213-1514-00) - RH</v>
          </cell>
          <cell r="E190" t="str">
            <v>ISUZU</v>
          </cell>
          <cell r="F190" t="str">
            <v xml:space="preserve">NKR4.3T CLS RH</v>
          </cell>
          <cell r="G190" t="str">
            <v>IZ01-0203-00-R</v>
          </cell>
          <cell r="I190">
            <v>0.04</v>
          </cell>
          <cell r="J190" t="str">
            <v>SUPPLIER0002</v>
          </cell>
          <cell r="K190" t="str">
            <v xml:space="preserve">ANHUI TINCAI SILK CO. LTD</v>
          </cell>
          <cell r="L190">
            <v>0</v>
          </cell>
          <cell r="M190">
            <v>0</v>
          </cell>
          <cell r="N190">
            <v>0</v>
          </cell>
          <cell r="O190">
            <v>2</v>
          </cell>
          <cell r="P190">
            <v>4</v>
          </cell>
          <cell r="S190" t="str">
            <v xml:space="preserve">Yuan Purchase Pricelist (CNY)</v>
          </cell>
          <cell r="T190">
            <v>3.5</v>
          </cell>
          <cell r="U190">
            <v>87</v>
          </cell>
          <cell r="V190">
            <v>130</v>
          </cell>
        </row>
        <row r="191">
          <cell r="A191">
            <v>11155</v>
          </cell>
          <cell r="B191" t="str">
            <v>AUTOLAMPS0186</v>
          </cell>
          <cell r="C191" t="e">
            <v>#REF!</v>
          </cell>
          <cell r="D191" t="str">
            <v xml:space="preserve">ISUZU NKR4.3T - HEAD LAMP (213-1111) - LH</v>
          </cell>
          <cell r="E191" t="str">
            <v>ISUZU</v>
          </cell>
          <cell r="F191" t="str">
            <v xml:space="preserve">NKR4.3T HLA LH</v>
          </cell>
          <cell r="G191" t="str">
            <v>IZ01-0201-L</v>
          </cell>
          <cell r="I191">
            <v>0.04</v>
          </cell>
          <cell r="J191" t="str">
            <v>SUPPLIER0002</v>
          </cell>
          <cell r="K191" t="str">
            <v xml:space="preserve">ANHUI TINCAI SILK CO. LTD</v>
          </cell>
          <cell r="L191">
            <v>2</v>
          </cell>
          <cell r="M191">
            <v>8</v>
          </cell>
          <cell r="N191">
            <v>10</v>
          </cell>
          <cell r="Q191">
            <v>1</v>
          </cell>
          <cell r="R191">
            <v>3</v>
          </cell>
          <cell r="S191" t="str">
            <v xml:space="preserve">Yuan Purchase Pricelist (CNY)</v>
          </cell>
          <cell r="T191">
            <v>45</v>
          </cell>
          <cell r="U191">
            <v>1148</v>
          </cell>
          <cell r="V191">
            <v>1700</v>
          </cell>
        </row>
        <row r="192">
          <cell r="A192">
            <v>11154</v>
          </cell>
          <cell r="B192" t="str">
            <v>AUTOLAMPS0187</v>
          </cell>
          <cell r="C192" t="e">
            <v>#REF!</v>
          </cell>
          <cell r="D192" t="str">
            <v xml:space="preserve">ISUZU NKR4.3T - HEAD LAMP (213-1111) - RH</v>
          </cell>
          <cell r="E192" t="str">
            <v>ISUZU</v>
          </cell>
          <cell r="F192" t="str">
            <v xml:space="preserve">NKR4.3T HLA RH</v>
          </cell>
          <cell r="G192" t="str">
            <v>IZ01-0201-R</v>
          </cell>
          <cell r="I192">
            <v>0.04</v>
          </cell>
          <cell r="J192" t="str">
            <v>SUPPLIER0002</v>
          </cell>
          <cell r="K192" t="str">
            <v xml:space="preserve">ANHUI TINCAI SILK CO. LTD</v>
          </cell>
          <cell r="L192">
            <v>2</v>
          </cell>
          <cell r="M192">
            <v>8</v>
          </cell>
          <cell r="N192">
            <v>10</v>
          </cell>
          <cell r="Q192">
            <v>1</v>
          </cell>
          <cell r="R192">
            <v>3</v>
          </cell>
          <cell r="S192" t="str">
            <v xml:space="preserve">Yuan Purchase Pricelist (CNY)</v>
          </cell>
          <cell r="T192">
            <v>45</v>
          </cell>
          <cell r="U192">
            <v>1148</v>
          </cell>
          <cell r="V192">
            <v>1700</v>
          </cell>
        </row>
        <row r="193">
          <cell r="A193">
            <v>10038</v>
          </cell>
          <cell r="B193" t="str">
            <v>AUTOLAMPS0192</v>
          </cell>
          <cell r="C193" t="e">
            <v>#REF!</v>
          </cell>
          <cell r="D193" t="str">
            <v xml:space="preserve">ISUZU NPR 3.6 (93-03) - CORNER LAMP (213-1518) - LH</v>
          </cell>
          <cell r="E193" t="str">
            <v>ISUZU</v>
          </cell>
          <cell r="F193" t="str">
            <v xml:space="preserve">NPR3.6 CLA LH</v>
          </cell>
          <cell r="G193" t="str">
            <v>IZ02-0203A-L</v>
          </cell>
          <cell r="I193">
            <v>0.04</v>
          </cell>
          <cell r="J193" t="str">
            <v>SUPPLIER0002</v>
          </cell>
          <cell r="K193" t="str">
            <v xml:space="preserve">ANHUI TINCAI SILK CO. LTD</v>
          </cell>
          <cell r="L193">
            <v>16</v>
          </cell>
          <cell r="M193">
            <v>64</v>
          </cell>
          <cell r="N193">
            <v>80</v>
          </cell>
          <cell r="O193">
            <v>5</v>
          </cell>
          <cell r="P193">
            <v>15</v>
          </cell>
          <cell r="S193" t="str">
            <v xml:space="preserve">Yuan Purchase Pricelist (CNY)</v>
          </cell>
          <cell r="T193">
            <v>8</v>
          </cell>
          <cell r="U193">
            <v>204</v>
          </cell>
          <cell r="V193">
            <v>310</v>
          </cell>
        </row>
        <row r="194">
          <cell r="A194">
            <v>10033</v>
          </cell>
          <cell r="B194" t="str">
            <v>AUTOLAMPS0193</v>
          </cell>
          <cell r="C194" t="e">
            <v>#REF!</v>
          </cell>
          <cell r="D194" t="str">
            <v xml:space="preserve">ISUZU NPR 3.6 (93-03) - CORNER LAMP (213-1518) - RH</v>
          </cell>
          <cell r="E194" t="str">
            <v>ISUZU</v>
          </cell>
          <cell r="F194" t="str">
            <v xml:space="preserve">NPR3.6 CLA RH</v>
          </cell>
          <cell r="G194" t="str">
            <v>IZ02-0203A-R</v>
          </cell>
          <cell r="I194">
            <v>0.04</v>
          </cell>
          <cell r="J194" t="str">
            <v>SUPPLIER0002</v>
          </cell>
          <cell r="K194" t="str">
            <v xml:space="preserve">ANHUI TINCAI SILK CO. LTD</v>
          </cell>
          <cell r="L194">
            <v>15</v>
          </cell>
          <cell r="M194">
            <v>60</v>
          </cell>
          <cell r="N194">
            <v>75</v>
          </cell>
          <cell r="O194">
            <v>5</v>
          </cell>
          <cell r="P194">
            <v>15</v>
          </cell>
          <cell r="S194" t="str">
            <v xml:space="preserve">Yuan Purchase Pricelist (CNY)</v>
          </cell>
          <cell r="T194">
            <v>8</v>
          </cell>
          <cell r="U194">
            <v>204</v>
          </cell>
          <cell r="V194">
            <v>310</v>
          </cell>
        </row>
        <row r="195">
          <cell r="A195">
            <v>12307</v>
          </cell>
          <cell r="B195" t="str">
            <v>AUTOLAMPS0210</v>
          </cell>
          <cell r="C195" t="e">
            <v>#REF!</v>
          </cell>
          <cell r="D195" t="str">
            <v xml:space="preserve">ISUZU NPR 3.6 (93-03) - CORNER LENS (213-1518-00) - LH</v>
          </cell>
          <cell r="E195" t="str">
            <v>ISUZU</v>
          </cell>
          <cell r="F195" t="str">
            <v xml:space="preserve">NPR3.6 CLS LH</v>
          </cell>
          <cell r="G195" t="str">
            <v>IZ02-0203A-00-L</v>
          </cell>
          <cell r="I195">
            <v>0.04</v>
          </cell>
          <cell r="J195" t="str">
            <v>SUPPLIER0002</v>
          </cell>
          <cell r="K195" t="str">
            <v xml:space="preserve">ANHUI TINCAI SILK CO. LTD</v>
          </cell>
          <cell r="L195">
            <v>6</v>
          </cell>
          <cell r="M195">
            <v>24</v>
          </cell>
          <cell r="N195">
            <v>30</v>
          </cell>
          <cell r="Q195">
            <v>5</v>
          </cell>
          <cell r="R195">
            <v>15</v>
          </cell>
          <cell r="S195" t="str">
            <v xml:space="preserve">Yuan Purchase Pricelist (CNY)</v>
          </cell>
          <cell r="T195">
            <v>3.5</v>
          </cell>
          <cell r="U195">
            <v>89</v>
          </cell>
          <cell r="V195">
            <v>130</v>
          </cell>
        </row>
        <row r="196">
          <cell r="A196">
            <v>12306</v>
          </cell>
          <cell r="B196" t="str">
            <v>AUTOLAMPS0211</v>
          </cell>
          <cell r="C196" t="e">
            <v>#REF!</v>
          </cell>
          <cell r="D196" t="str">
            <v xml:space="preserve">ISUZU NPR 3.6 (93-03) - CORNER LENS (213-1518-00) - RH</v>
          </cell>
          <cell r="E196" t="str">
            <v>ISUZU</v>
          </cell>
          <cell r="F196" t="str">
            <v xml:space="preserve">NPR3.6 CLS RH</v>
          </cell>
          <cell r="G196" t="str">
            <v>IZ02-0203A-00-R</v>
          </cell>
          <cell r="I196">
            <v>0.04</v>
          </cell>
          <cell r="J196" t="str">
            <v>SUPPLIER0002</v>
          </cell>
          <cell r="K196" t="str">
            <v xml:space="preserve">ANHUI TINCAI SILK CO. LTD</v>
          </cell>
          <cell r="L196">
            <v>6</v>
          </cell>
          <cell r="M196">
            <v>24</v>
          </cell>
          <cell r="N196">
            <v>30</v>
          </cell>
          <cell r="Q196">
            <v>5</v>
          </cell>
          <cell r="R196">
            <v>15</v>
          </cell>
          <cell r="S196" t="str">
            <v xml:space="preserve">Yuan Purchase Pricelist (CNY)</v>
          </cell>
          <cell r="T196">
            <v>3.5</v>
          </cell>
          <cell r="U196">
            <v>89</v>
          </cell>
          <cell r="V196">
            <v>130</v>
          </cell>
        </row>
        <row r="197">
          <cell r="A197">
            <v>11320</v>
          </cell>
          <cell r="B197" t="str">
            <v>AUTOLAMPS0194</v>
          </cell>
          <cell r="C197" t="e">
            <v>#REF!</v>
          </cell>
          <cell r="D197" t="str">
            <v xml:space="preserve">ISUZU NPR 3.6 (93-03) - CORNER PANEL - LH</v>
          </cell>
          <cell r="E197" t="str">
            <v>ISUZU</v>
          </cell>
          <cell r="F197" t="str">
            <v xml:space="preserve">NPR3.6 CP LH</v>
          </cell>
          <cell r="G197" t="str">
            <v>IZ02-0128-L</v>
          </cell>
          <cell r="I197">
            <v>0.04</v>
          </cell>
          <cell r="J197" t="str">
            <v>SUPPLIER0002</v>
          </cell>
          <cell r="K197" t="str">
            <v xml:space="preserve">ANHUI TINCAI SILK CO. LTD</v>
          </cell>
          <cell r="L197">
            <v>0</v>
          </cell>
          <cell r="M197">
            <v>0</v>
          </cell>
          <cell r="N197">
            <v>0</v>
          </cell>
          <cell r="Q197">
            <v>2</v>
          </cell>
          <cell r="R197">
            <v>3</v>
          </cell>
          <cell r="S197" t="str">
            <v xml:space="preserve">Yuan Purchase Pricelist (CNY)</v>
          </cell>
          <cell r="T197">
            <v>4</v>
          </cell>
          <cell r="U197">
            <v>625</v>
          </cell>
          <cell r="V197">
            <v>970</v>
          </cell>
        </row>
        <row r="198">
          <cell r="A198">
            <v>11319</v>
          </cell>
          <cell r="B198" t="str">
            <v>AUTOLAMPS0195</v>
          </cell>
          <cell r="C198" t="e">
            <v>#REF!</v>
          </cell>
          <cell r="D198" t="str">
            <v xml:space="preserve">ISUZU NPR 3.6 (93-03) - CORNER PANEL - RH</v>
          </cell>
          <cell r="E198" t="str">
            <v>ISUZU</v>
          </cell>
          <cell r="F198" t="str">
            <v xml:space="preserve">NPR3.6 CP RH</v>
          </cell>
          <cell r="G198" t="str">
            <v>IZ02-0128-R</v>
          </cell>
          <cell r="I198">
            <v>0.04</v>
          </cell>
          <cell r="J198" t="str">
            <v>SUPPLIER0002</v>
          </cell>
          <cell r="K198" t="str">
            <v xml:space="preserve">ANHUI TINCAI SILK CO. LTD</v>
          </cell>
          <cell r="L198">
            <v>0</v>
          </cell>
          <cell r="M198">
            <v>0</v>
          </cell>
          <cell r="N198">
            <v>0</v>
          </cell>
          <cell r="Q198">
            <v>2</v>
          </cell>
          <cell r="R198">
            <v>3</v>
          </cell>
          <cell r="S198" t="str">
            <v xml:space="preserve">Yuan Purchase Pricelist (CNY)</v>
          </cell>
          <cell r="T198">
            <v>4</v>
          </cell>
          <cell r="U198">
            <v>625</v>
          </cell>
          <cell r="V198">
            <v>970</v>
          </cell>
        </row>
        <row r="199">
          <cell r="A199">
            <v>10045</v>
          </cell>
          <cell r="B199" t="str">
            <v>AUTOLAMPS0196</v>
          </cell>
          <cell r="C199" t="e">
            <v>#REF!</v>
          </cell>
          <cell r="D199" t="str">
            <v xml:space="preserve">ISUZU NPR 3.6 (93-03) - FOG LAMP (213-2007-UE)</v>
          </cell>
          <cell r="E199" t="str">
            <v>ISUZU</v>
          </cell>
          <cell r="F199" t="str">
            <v xml:space="preserve">NPR3.6 FLA</v>
          </cell>
          <cell r="G199" t="str">
            <v>IZ02-0105B</v>
          </cell>
          <cell r="I199">
            <v>0.04</v>
          </cell>
          <cell r="J199" t="str">
            <v>SUPPLIER0002</v>
          </cell>
          <cell r="K199" t="str">
            <v xml:space="preserve">ANHUI TINCAI SILK CO. LTD</v>
          </cell>
          <cell r="L199">
            <v>1</v>
          </cell>
          <cell r="M199">
            <v>4</v>
          </cell>
          <cell r="N199">
            <v>5</v>
          </cell>
          <cell r="O199">
            <v>2</v>
          </cell>
          <cell r="P199">
            <v>3</v>
          </cell>
          <cell r="S199" t="str">
            <v xml:space="preserve">Yuan Purchase Pricelist (CNY)</v>
          </cell>
          <cell r="T199">
            <v>20</v>
          </cell>
          <cell r="U199">
            <v>510</v>
          </cell>
          <cell r="V199">
            <v>770</v>
          </cell>
        </row>
        <row r="200">
          <cell r="A200">
            <v>10046</v>
          </cell>
          <cell r="B200" t="str">
            <v>AUTOLAMPS0198</v>
          </cell>
          <cell r="C200" t="e">
            <v>#REF!</v>
          </cell>
          <cell r="D200" t="str">
            <v xml:space="preserve">ISUZU NPR 3.6 (93-03) - FRONT GRILL - LONG (BLUE)</v>
          </cell>
          <cell r="E200" t="str">
            <v>ISUZU</v>
          </cell>
          <cell r="F200" t="str">
            <v xml:space="preserve">NPR3.6 GRL</v>
          </cell>
          <cell r="G200" t="str">
            <v>IZ02-0214</v>
          </cell>
          <cell r="I200">
            <v>0.04</v>
          </cell>
          <cell r="J200" t="str">
            <v>SUPPLIER0002</v>
          </cell>
          <cell r="K200" t="str">
            <v xml:space="preserve">ANHUI TINCAI SILK CO. LTD</v>
          </cell>
          <cell r="L200">
            <v>3</v>
          </cell>
          <cell r="M200">
            <v>12</v>
          </cell>
          <cell r="N200">
            <v>15</v>
          </cell>
          <cell r="Q200">
            <v>2</v>
          </cell>
          <cell r="R200">
            <v>3</v>
          </cell>
          <cell r="S200" t="str">
            <v xml:space="preserve">Yuan Purchase Pricelist (CNY)</v>
          </cell>
          <cell r="T200">
            <v>4.07</v>
          </cell>
          <cell r="U200">
            <v>636</v>
          </cell>
          <cell r="V200">
            <v>990</v>
          </cell>
        </row>
        <row r="201">
          <cell r="A201">
            <v>13821</v>
          </cell>
          <cell r="B201" t="str">
            <v>AUTOLAMPS0199</v>
          </cell>
          <cell r="C201" t="e">
            <v>#REF!</v>
          </cell>
          <cell r="D201" t="str">
            <v xml:space="preserve">ISUZU NPR 3.6 (93-03) - FRONT GRILL - LONG (WHITE)</v>
          </cell>
          <cell r="E201" t="str">
            <v>ISUZU</v>
          </cell>
          <cell r="F201" t="str">
            <v xml:space="preserve">NPR3.6 GRLL W</v>
          </cell>
          <cell r="G201" t="str">
            <v>IZ02-0214-W</v>
          </cell>
          <cell r="I201">
            <v>0.04</v>
          </cell>
          <cell r="J201" t="str">
            <v>SUPPLIER0002</v>
          </cell>
          <cell r="K201" t="str">
            <v xml:space="preserve">ANHUI TINCAI SILK CO. LTD</v>
          </cell>
          <cell r="L201">
            <v>3</v>
          </cell>
          <cell r="M201">
            <v>12</v>
          </cell>
          <cell r="N201">
            <v>15</v>
          </cell>
          <cell r="Q201">
            <v>2</v>
          </cell>
          <cell r="R201">
            <v>3</v>
          </cell>
          <cell r="S201" t="str">
            <v xml:space="preserve">Yuan Purchase Pricelist (CNY)</v>
          </cell>
          <cell r="T201">
            <v>4.07</v>
          </cell>
          <cell r="U201">
            <v>636</v>
          </cell>
          <cell r="V201">
            <v>990</v>
          </cell>
        </row>
        <row r="202">
          <cell r="A202">
            <v>10032</v>
          </cell>
          <cell r="B202" t="str">
            <v>AUTOLAMPS2888</v>
          </cell>
          <cell r="C202" t="e">
            <v>#REF!</v>
          </cell>
          <cell r="D202" t="str">
            <v xml:space="preserve">ISUZU NPR 3.6 (93-03) - FRONT GRILL (MEDIUM)</v>
          </cell>
          <cell r="E202" t="str">
            <v>ISUZU</v>
          </cell>
          <cell r="F202" t="str">
            <v xml:space="preserve">NKR3.6 GRLM</v>
          </cell>
          <cell r="J202" t="str">
            <v>SUPPLIER0008</v>
          </cell>
          <cell r="K202" t="str">
            <v xml:space="preserve">JIANGSU GELING AUTO PARTS CO.,LTD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 t="str">
            <v xml:space="preserve">USD - US DOLLAR</v>
          </cell>
          <cell r="T202">
            <v>3.9</v>
          </cell>
          <cell r="U202">
            <v>610</v>
          </cell>
          <cell r="V202">
            <v>940</v>
          </cell>
        </row>
        <row r="203">
          <cell r="A203">
            <v>10027</v>
          </cell>
          <cell r="B203" t="str">
            <v>AUTOLAMPS0200</v>
          </cell>
          <cell r="C203" t="e">
            <v>#REF!</v>
          </cell>
          <cell r="D203" t="str">
            <v xml:space="preserve">ISUZU NPR 3.6 (93-03) - HEAD LAMP - LH</v>
          </cell>
          <cell r="E203" t="str">
            <v>ISUZU</v>
          </cell>
          <cell r="F203" t="str">
            <v xml:space="preserve">NPR3.6 HLA LH</v>
          </cell>
          <cell r="G203" t="str">
            <v>IZ02-0101-L</v>
          </cell>
          <cell r="I203">
            <v>0.04</v>
          </cell>
          <cell r="J203" t="str">
            <v>SUPPLIER0002</v>
          </cell>
          <cell r="K203" t="str">
            <v xml:space="preserve">ANHUI TINCAI SILK CO. LTD</v>
          </cell>
          <cell r="L203">
            <v>0</v>
          </cell>
          <cell r="M203">
            <v>0</v>
          </cell>
          <cell r="N203">
            <v>0</v>
          </cell>
          <cell r="Q203">
            <v>1</v>
          </cell>
          <cell r="R203">
            <v>3</v>
          </cell>
          <cell r="S203" t="str">
            <v xml:space="preserve">Yuan Purchase Pricelist (CNY)</v>
          </cell>
          <cell r="T203">
            <v>4.5</v>
          </cell>
          <cell r="U203">
            <v>703</v>
          </cell>
          <cell r="V203">
            <v>1090</v>
          </cell>
        </row>
        <row r="204">
          <cell r="A204">
            <v>10026</v>
          </cell>
          <cell r="B204" t="str">
            <v>AUTOLAMPS0201</v>
          </cell>
          <cell r="C204" t="e">
            <v>#REF!</v>
          </cell>
          <cell r="D204" t="str">
            <v xml:space="preserve">ISUZU NPR 3.6 (93-03) - HEAD LAMP - RH</v>
          </cell>
          <cell r="E204" t="str">
            <v>ISUZU</v>
          </cell>
          <cell r="F204" t="str">
            <v xml:space="preserve">NPR3.6 HLA RH</v>
          </cell>
          <cell r="G204" t="str">
            <v>IZ02-0101-R</v>
          </cell>
          <cell r="I204">
            <v>0.04</v>
          </cell>
          <cell r="J204" t="str">
            <v>SUPPLIER0002</v>
          </cell>
          <cell r="K204" t="str">
            <v xml:space="preserve">ANHUI TINCAI SILK CO. LTD</v>
          </cell>
          <cell r="L204">
            <v>0</v>
          </cell>
          <cell r="M204">
            <v>0</v>
          </cell>
          <cell r="N204">
            <v>0</v>
          </cell>
          <cell r="Q204">
            <v>1</v>
          </cell>
          <cell r="R204">
            <v>3</v>
          </cell>
          <cell r="S204" t="str">
            <v xml:space="preserve">Yuan Purchase Pricelist (CNY)</v>
          </cell>
          <cell r="T204">
            <v>4.5</v>
          </cell>
          <cell r="U204">
            <v>703</v>
          </cell>
          <cell r="V204">
            <v>1090</v>
          </cell>
        </row>
        <row r="205">
          <cell r="A205">
            <v>10029</v>
          </cell>
          <cell r="B205" t="str">
            <v>AUTOLAMPS0202</v>
          </cell>
          <cell r="C205" t="e">
            <v>#REF!</v>
          </cell>
          <cell r="D205" t="str">
            <v xml:space="preserve">ISUZU NPR 3.6 (93-03) - HEAD LAMP HOUSING - LH</v>
          </cell>
          <cell r="E205" t="str">
            <v>ISUZU</v>
          </cell>
          <cell r="F205" t="str">
            <v xml:space="preserve">NPR3.6 HLH LH</v>
          </cell>
          <cell r="G205" t="str">
            <v>IZ02-0101-1-L</v>
          </cell>
          <cell r="I205">
            <v>0.04</v>
          </cell>
          <cell r="J205" t="str">
            <v>SUPPLIER0002</v>
          </cell>
          <cell r="K205" t="str">
            <v xml:space="preserve">ANHUI TINCAI SILK CO. LTD</v>
          </cell>
          <cell r="L205">
            <v>2</v>
          </cell>
          <cell r="M205">
            <v>8</v>
          </cell>
          <cell r="N205">
            <v>10</v>
          </cell>
          <cell r="Q205">
            <v>2</v>
          </cell>
          <cell r="R205">
            <v>3</v>
          </cell>
          <cell r="S205" t="str">
            <v xml:space="preserve">Yuan Purchase Pricelist (CNY)</v>
          </cell>
          <cell r="T205">
            <v>2.94</v>
          </cell>
          <cell r="U205">
            <v>460</v>
          </cell>
          <cell r="V205">
            <v>710</v>
          </cell>
        </row>
        <row r="206">
          <cell r="A206">
            <v>10028</v>
          </cell>
          <cell r="B206" t="str">
            <v>AUTOLAMPS0203</v>
          </cell>
          <cell r="C206" t="e">
            <v>#REF!</v>
          </cell>
          <cell r="D206" t="str">
            <v xml:space="preserve">ISUZU NPR 3.6 (93-03) - HEAD LAMP HOUSING - RH</v>
          </cell>
          <cell r="E206" t="str">
            <v>ISUZU</v>
          </cell>
          <cell r="F206" t="str">
            <v xml:space="preserve">NPR3.6 HLH RH</v>
          </cell>
          <cell r="G206" t="str">
            <v>IZ02-0101-1-R</v>
          </cell>
          <cell r="I206">
            <v>0.04</v>
          </cell>
          <cell r="J206" t="str">
            <v>SUPPLIER0002</v>
          </cell>
          <cell r="K206" t="str">
            <v xml:space="preserve">ANHUI TINCAI SILK CO. LTD</v>
          </cell>
          <cell r="L206">
            <v>2</v>
          </cell>
          <cell r="M206">
            <v>8</v>
          </cell>
          <cell r="N206">
            <v>10</v>
          </cell>
          <cell r="Q206">
            <v>2</v>
          </cell>
          <cell r="R206">
            <v>3</v>
          </cell>
          <cell r="S206" t="str">
            <v xml:space="preserve">Yuan Purchase Pricelist (CNY)</v>
          </cell>
          <cell r="T206">
            <v>2.94</v>
          </cell>
          <cell r="U206">
            <v>460</v>
          </cell>
          <cell r="V206">
            <v>710</v>
          </cell>
        </row>
        <row r="207">
          <cell r="A207">
            <v>10023</v>
          </cell>
          <cell r="B207" t="str">
            <v>AUTOLAMPS0204</v>
          </cell>
          <cell r="C207" t="e">
            <v>#REF!</v>
          </cell>
          <cell r="D207" t="str">
            <v xml:space="preserve">ISUZU NPR 3.6 (93-03) - HEAD LAMP MOULDING - LH</v>
          </cell>
          <cell r="E207" t="str">
            <v>ISUZU</v>
          </cell>
          <cell r="F207" t="str">
            <v xml:space="preserve">NPR3.6 HLM LH</v>
          </cell>
          <cell r="G207" t="str">
            <v>IZ02-0126-L</v>
          </cell>
          <cell r="I207">
            <v>0.04</v>
          </cell>
          <cell r="J207" t="str">
            <v>SUPPLIER0002</v>
          </cell>
          <cell r="K207" t="str">
            <v xml:space="preserve">ANHUI TINCAI SILK CO. LTD</v>
          </cell>
          <cell r="L207">
            <v>10</v>
          </cell>
          <cell r="M207">
            <v>40</v>
          </cell>
          <cell r="N207">
            <v>50</v>
          </cell>
          <cell r="Q207">
            <v>2</v>
          </cell>
          <cell r="R207">
            <v>3</v>
          </cell>
          <cell r="S207" t="str">
            <v xml:space="preserve">Yuan Purchase Pricelist (CNY)</v>
          </cell>
          <cell r="T207">
            <v>1</v>
          </cell>
          <cell r="U207">
            <v>156</v>
          </cell>
          <cell r="V207">
            <v>240</v>
          </cell>
        </row>
        <row r="208">
          <cell r="A208">
            <v>10022</v>
          </cell>
          <cell r="B208" t="str">
            <v>AUTOLAMPS0205</v>
          </cell>
          <cell r="C208" t="e">
            <v>#REF!</v>
          </cell>
          <cell r="D208" t="str">
            <v xml:space="preserve">ISUZU NPR 3.6 (93-03) - HEAD LAMP MOULDING - RH</v>
          </cell>
          <cell r="E208" t="str">
            <v>ISUZU</v>
          </cell>
          <cell r="F208" t="str">
            <v xml:space="preserve">NPR3.6 HLM RH</v>
          </cell>
          <cell r="G208" t="str">
            <v>IZ02-0126-R</v>
          </cell>
          <cell r="I208">
            <v>0.04</v>
          </cell>
          <cell r="J208" t="str">
            <v>SUPPLIER0002</v>
          </cell>
          <cell r="K208" t="str">
            <v xml:space="preserve">ANHUI TINCAI SILK CO. LTD</v>
          </cell>
          <cell r="L208">
            <v>15</v>
          </cell>
          <cell r="M208">
            <v>60</v>
          </cell>
          <cell r="N208">
            <v>75</v>
          </cell>
          <cell r="Q208">
            <v>2</v>
          </cell>
          <cell r="R208">
            <v>3</v>
          </cell>
          <cell r="S208" t="str">
            <v xml:space="preserve">Yuan Purchase Pricelist (CNY)</v>
          </cell>
          <cell r="T208">
            <v>1</v>
          </cell>
          <cell r="U208">
            <v>156</v>
          </cell>
          <cell r="V208">
            <v>240</v>
          </cell>
        </row>
        <row r="209">
          <cell r="A209">
            <v>10049</v>
          </cell>
          <cell r="B209" t="str">
            <v>AUTOLAMPS0216</v>
          </cell>
          <cell r="C209" t="e">
            <v>#REF!</v>
          </cell>
          <cell r="D209" t="str">
            <v xml:space="preserve">ISUZU NPR 3.6 (93-03) - INNER MIRROR WITH LIGHT</v>
          </cell>
          <cell r="E209" t="str">
            <v>ISUZU</v>
          </cell>
          <cell r="F209" t="str">
            <v xml:space="preserve">NPR3.6 IM</v>
          </cell>
          <cell r="G209" t="str">
            <v>IZ01-0129</v>
          </cell>
          <cell r="I209">
            <v>0.04</v>
          </cell>
          <cell r="J209" t="str">
            <v>SUPPLIER0002</v>
          </cell>
          <cell r="K209" t="str">
            <v xml:space="preserve">ANHUI TINCAI SILK CO. LTD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2</v>
          </cell>
          <cell r="S209" t="str">
            <v xml:space="preserve">Yuan Purchase Pricelist (CNY)</v>
          </cell>
          <cell r="T209">
            <v>1.71</v>
          </cell>
          <cell r="U209">
            <v>267</v>
          </cell>
          <cell r="V209">
            <v>410</v>
          </cell>
        </row>
        <row r="210">
          <cell r="A210">
            <v>10056</v>
          </cell>
          <cell r="B210" t="str">
            <v>AUTOLAMPS0214</v>
          </cell>
          <cell r="C210" t="e">
            <v>#REF!</v>
          </cell>
          <cell r="D210" t="str">
            <v xml:space="preserve">ISUZU NPR 3.6 (93-03) - LIGHT CASE - LH</v>
          </cell>
          <cell r="E210" t="str">
            <v>ISUZU</v>
          </cell>
          <cell r="F210" t="str">
            <v xml:space="preserve">NPR3.6 LCS LH</v>
          </cell>
          <cell r="G210" t="str">
            <v>IZ02-0101-2-L</v>
          </cell>
          <cell r="I210">
            <v>0.04</v>
          </cell>
          <cell r="J210" t="str">
            <v>SUPPLIER0002</v>
          </cell>
          <cell r="K210" t="str">
            <v xml:space="preserve">ANHUI TINCAI SILK CO. LTD</v>
          </cell>
          <cell r="L210">
            <v>9</v>
          </cell>
          <cell r="M210">
            <v>36</v>
          </cell>
          <cell r="N210">
            <v>45</v>
          </cell>
          <cell r="Q210">
            <v>1</v>
          </cell>
          <cell r="R210">
            <v>5</v>
          </cell>
          <cell r="S210" t="str">
            <v xml:space="preserve">Yuan Purchase Pricelist (CNY)</v>
          </cell>
          <cell r="T210">
            <v>6</v>
          </cell>
          <cell r="U210">
            <v>135</v>
          </cell>
          <cell r="V210">
            <v>210</v>
          </cell>
        </row>
        <row r="211">
          <cell r="A211">
            <v>10055</v>
          </cell>
          <cell r="B211" t="str">
            <v>AUTOLAMPS0215</v>
          </cell>
          <cell r="C211" t="e">
            <v>#REF!</v>
          </cell>
          <cell r="D211" t="str">
            <v xml:space="preserve">ISUZU NPR 3.6 (93-03) - LIGHT CASE - RH</v>
          </cell>
          <cell r="E211" t="str">
            <v>ISUZU</v>
          </cell>
          <cell r="F211" t="str">
            <v xml:space="preserve">NPR3.6 LCS RH</v>
          </cell>
          <cell r="G211" t="str">
            <v>IZ02-0101-2-R</v>
          </cell>
          <cell r="I211">
            <v>0.04</v>
          </cell>
          <cell r="J211" t="str">
            <v>SUPPLIER0002</v>
          </cell>
          <cell r="K211" t="str">
            <v xml:space="preserve">ANHUI TINCAI SILK CO. LTD</v>
          </cell>
          <cell r="L211">
            <v>10</v>
          </cell>
          <cell r="M211">
            <v>40</v>
          </cell>
          <cell r="N211">
            <v>50</v>
          </cell>
          <cell r="Q211">
            <v>1</v>
          </cell>
          <cell r="R211">
            <v>5</v>
          </cell>
          <cell r="S211" t="str">
            <v xml:space="preserve">Yuan Purchase Pricelist (CNY)</v>
          </cell>
          <cell r="T211">
            <v>6</v>
          </cell>
          <cell r="U211">
            <v>135</v>
          </cell>
          <cell r="V211">
            <v>210</v>
          </cell>
        </row>
        <row r="212">
          <cell r="A212">
            <v>11741</v>
          </cell>
          <cell r="B212" t="str">
            <v>AUTOLAMPS0188</v>
          </cell>
          <cell r="C212" t="e">
            <v>#REF!</v>
          </cell>
          <cell r="D212" t="str">
            <v xml:space="preserve">ISUZU NPR 3.6 (93-03) - LOWER DEFLECTOR - LH</v>
          </cell>
          <cell r="E212" t="str">
            <v>ISUZU</v>
          </cell>
          <cell r="F212" t="str">
            <v xml:space="preserve">NPR3.6 LD LH</v>
          </cell>
          <cell r="G212" t="str">
            <v>IZ02-0143-L</v>
          </cell>
          <cell r="I212">
            <v>0.04</v>
          </cell>
          <cell r="J212" t="str">
            <v>SUPPLIER0002</v>
          </cell>
          <cell r="K212" t="str">
            <v xml:space="preserve">ANHUI TINCAI SILK CO. LTD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2</v>
          </cell>
          <cell r="S212" t="str">
            <v xml:space="preserve">Yuan Purchase Pricelist (CNY)</v>
          </cell>
          <cell r="T212">
            <v>5</v>
          </cell>
          <cell r="U212">
            <v>782</v>
          </cell>
          <cell r="V212">
            <v>1210</v>
          </cell>
        </row>
        <row r="213">
          <cell r="A213">
            <v>11740</v>
          </cell>
          <cell r="B213" t="str">
            <v>AUTOLAMPS0189</v>
          </cell>
          <cell r="C213" t="e">
            <v>#REF!</v>
          </cell>
          <cell r="D213" t="str">
            <v xml:space="preserve">ISUZU NPR 3.6 (93-03) - LOWER DEFLECTOR - RH</v>
          </cell>
          <cell r="E213" t="str">
            <v>ISUZU</v>
          </cell>
          <cell r="F213" t="str">
            <v xml:space="preserve">NPR3.6 LD RH</v>
          </cell>
          <cell r="G213" t="str">
            <v>IZ02-0143-R</v>
          </cell>
          <cell r="I213">
            <v>0.04</v>
          </cell>
          <cell r="J213" t="str">
            <v>SUPPLIER0002</v>
          </cell>
          <cell r="K213" t="str">
            <v xml:space="preserve">ANHUI TINCAI SILK CO. LTD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 t="str">
            <v xml:space="preserve">Yuan Purchase Pricelist (CNY)</v>
          </cell>
          <cell r="T213">
            <v>5</v>
          </cell>
          <cell r="U213">
            <v>782</v>
          </cell>
          <cell r="V213">
            <v>1210</v>
          </cell>
        </row>
        <row r="214">
          <cell r="A214">
            <v>10048</v>
          </cell>
          <cell r="B214" t="str">
            <v>AUTOLAMPS0219</v>
          </cell>
          <cell r="C214" t="e">
            <v>#REF!</v>
          </cell>
          <cell r="D214" t="str">
            <v xml:space="preserve">ISUZU NPR 3.6 (93-03) - MIRROR BRACKET - LH</v>
          </cell>
          <cell r="E214" t="str">
            <v>ISUZU</v>
          </cell>
          <cell r="F214" t="str">
            <v xml:space="preserve">NPR3.6 MB LH</v>
          </cell>
          <cell r="G214" t="str">
            <v>IZ02-0212-1-L</v>
          </cell>
          <cell r="I214">
            <v>0.04</v>
          </cell>
          <cell r="J214" t="str">
            <v>SUPPLIER0002</v>
          </cell>
          <cell r="K214" t="str">
            <v xml:space="preserve">ANHUI TINCAI SILK CO. LTD</v>
          </cell>
          <cell r="L214">
            <v>2</v>
          </cell>
          <cell r="M214">
            <v>8</v>
          </cell>
          <cell r="N214">
            <v>10</v>
          </cell>
          <cell r="Q214">
            <v>2</v>
          </cell>
          <cell r="R214">
            <v>4</v>
          </cell>
          <cell r="S214" t="str">
            <v xml:space="preserve">Yuan Purchase Pricelist (CNY)</v>
          </cell>
          <cell r="T214">
            <v>6.8</v>
          </cell>
          <cell r="U214">
            <v>1063</v>
          </cell>
          <cell r="V214">
            <v>1650</v>
          </cell>
        </row>
        <row r="215">
          <cell r="A215">
            <v>10047</v>
          </cell>
          <cell r="B215" t="str">
            <v>AUTOLAMPS0220</v>
          </cell>
          <cell r="C215" t="e">
            <v>#REF!</v>
          </cell>
          <cell r="D215" t="str">
            <v xml:space="preserve">ISUZU NPR 3.6 (93-03) - MIRROR BRACKET - RH</v>
          </cell>
          <cell r="E215" t="str">
            <v>ISUZU</v>
          </cell>
          <cell r="F215" t="str">
            <v xml:space="preserve">NPR3.6 MB RH</v>
          </cell>
          <cell r="G215" t="str">
            <v>IZ02-0212-1-R</v>
          </cell>
          <cell r="I215">
            <v>0.04</v>
          </cell>
          <cell r="J215" t="str">
            <v>SUPPLIER0002</v>
          </cell>
          <cell r="K215" t="str">
            <v xml:space="preserve">ANHUI TINCAI SILK CO. LTD</v>
          </cell>
          <cell r="L215">
            <v>1</v>
          </cell>
          <cell r="M215">
            <v>4</v>
          </cell>
          <cell r="N215">
            <v>5</v>
          </cell>
          <cell r="Q215">
            <v>2</v>
          </cell>
          <cell r="R215">
            <v>4</v>
          </cell>
          <cell r="S215" t="str">
            <v xml:space="preserve">Yuan Purchase Pricelist (CNY)</v>
          </cell>
          <cell r="T215">
            <v>6.8</v>
          </cell>
          <cell r="U215">
            <v>1063</v>
          </cell>
          <cell r="V215">
            <v>1650</v>
          </cell>
        </row>
        <row r="216">
          <cell r="A216">
            <v>10067</v>
          </cell>
          <cell r="B216" t="str">
            <v>AUTOLAMPS0206</v>
          </cell>
          <cell r="C216" t="e">
            <v>#REF!</v>
          </cell>
          <cell r="D216" t="str">
            <v xml:space="preserve">ISUZU NPR 3.6 (93-03) - ORNAMENTAL PLATE MOULDING (GREY) - LH</v>
          </cell>
          <cell r="E216" t="str">
            <v>ISUZU</v>
          </cell>
          <cell r="F216" t="str">
            <v xml:space="preserve">NPR 93 OPMG LH</v>
          </cell>
          <cell r="G216" t="str">
            <v>IZ02-0104B-L</v>
          </cell>
          <cell r="I216">
            <v>0.04</v>
          </cell>
          <cell r="J216" t="str">
            <v>SUPPLIER0002</v>
          </cell>
          <cell r="K216" t="str">
            <v xml:space="preserve">ANHUI TINCAI SILK CO. LTD</v>
          </cell>
          <cell r="L216">
            <v>1</v>
          </cell>
          <cell r="M216">
            <v>4</v>
          </cell>
          <cell r="N216">
            <v>5</v>
          </cell>
          <cell r="Q216">
            <v>4</v>
          </cell>
          <cell r="R216">
            <v>6</v>
          </cell>
          <cell r="S216" t="str">
            <v xml:space="preserve">Yuan Purchase Pricelist (CNY)</v>
          </cell>
          <cell r="T216">
            <v>7</v>
          </cell>
          <cell r="U216">
            <v>190</v>
          </cell>
          <cell r="V216">
            <v>290</v>
          </cell>
        </row>
        <row r="217">
          <cell r="A217">
            <v>10066</v>
          </cell>
          <cell r="B217" t="str">
            <v>AUTOLAMPS0207</v>
          </cell>
          <cell r="C217" t="e">
            <v>#REF!</v>
          </cell>
          <cell r="D217" t="str">
            <v xml:space="preserve">ISUZU NPR 3.6 (93-03) - ORNAMENTAL PLATE MOULDING (GREY) - RH</v>
          </cell>
          <cell r="E217" t="str">
            <v>ISUZU</v>
          </cell>
          <cell r="F217" t="str">
            <v xml:space="preserve">NPR 93 OPMG RH</v>
          </cell>
          <cell r="G217" t="str">
            <v>IZ02-0104B-R</v>
          </cell>
          <cell r="I217">
            <v>0.04</v>
          </cell>
          <cell r="J217" t="str">
            <v>SUPPLIER0002</v>
          </cell>
          <cell r="K217" t="str">
            <v xml:space="preserve">ANHUI TINCAI SILK CO. LTD</v>
          </cell>
          <cell r="L217">
            <v>1</v>
          </cell>
          <cell r="M217">
            <v>4</v>
          </cell>
          <cell r="N217">
            <v>5</v>
          </cell>
          <cell r="Q217">
            <v>4</v>
          </cell>
          <cell r="R217">
            <v>6</v>
          </cell>
          <cell r="S217" t="str">
            <v xml:space="preserve">Yuan Purchase Pricelist (CNY)</v>
          </cell>
          <cell r="T217">
            <v>7</v>
          </cell>
          <cell r="U217">
            <v>190</v>
          </cell>
          <cell r="V217">
            <v>290</v>
          </cell>
        </row>
        <row r="218">
          <cell r="A218">
            <v>10065</v>
          </cell>
          <cell r="B218" t="str">
            <v>AUTOLAMPS0208</v>
          </cell>
          <cell r="C218" t="e">
            <v>#REF!</v>
          </cell>
          <cell r="D218" t="str">
            <v xml:space="preserve">ISUZU NPR 3.6 (93-03) - ORNAMENTAL PLATE MOULDING (ORANGE) - LH</v>
          </cell>
          <cell r="E218" t="str">
            <v>ISUZU</v>
          </cell>
          <cell r="F218" t="str">
            <v xml:space="preserve">NPR 93 OPMO LH</v>
          </cell>
          <cell r="G218" t="str">
            <v>IZ02-0104-L</v>
          </cell>
          <cell r="I218">
            <v>0.04</v>
          </cell>
          <cell r="J218" t="str">
            <v>SUPPLIER0002</v>
          </cell>
          <cell r="K218" t="str">
            <v xml:space="preserve">ANHUI TINCAI SILK CO. LTD</v>
          </cell>
          <cell r="L218">
            <v>18</v>
          </cell>
          <cell r="M218">
            <v>72</v>
          </cell>
          <cell r="N218">
            <v>90</v>
          </cell>
          <cell r="Q218">
            <v>3</v>
          </cell>
          <cell r="R218">
            <v>10</v>
          </cell>
          <cell r="S218" t="str">
            <v xml:space="preserve">Yuan Purchase Pricelist (CNY)</v>
          </cell>
          <cell r="T218">
            <v>7</v>
          </cell>
          <cell r="U218">
            <v>190</v>
          </cell>
          <cell r="V218">
            <v>290</v>
          </cell>
        </row>
        <row r="219">
          <cell r="A219">
            <v>10064</v>
          </cell>
          <cell r="B219" t="str">
            <v>AUTOLAMPS0209</v>
          </cell>
          <cell r="C219" t="e">
            <v>#REF!</v>
          </cell>
          <cell r="D219" t="str">
            <v xml:space="preserve">ISUZU NPR 3.6 (93-03) - ORNAMENTAL PLATE MOULDING (ORANGE) - RH</v>
          </cell>
          <cell r="E219" t="str">
            <v>ISUZU</v>
          </cell>
          <cell r="F219" t="str">
            <v xml:space="preserve">NPR 93 OPMO RH</v>
          </cell>
          <cell r="G219" t="str">
            <v>IZ02-0104-R</v>
          </cell>
          <cell r="I219">
            <v>0.04</v>
          </cell>
          <cell r="J219" t="str">
            <v>SUPPLIER0002</v>
          </cell>
          <cell r="K219" t="str">
            <v xml:space="preserve">ANHUI TINCAI SILK CO. LTD</v>
          </cell>
          <cell r="L219">
            <v>18</v>
          </cell>
          <cell r="M219">
            <v>72</v>
          </cell>
          <cell r="N219">
            <v>90</v>
          </cell>
          <cell r="Q219">
            <v>3</v>
          </cell>
          <cell r="R219">
            <v>10</v>
          </cell>
          <cell r="S219" t="str">
            <v xml:space="preserve">Yuan Purchase Pricelist (CNY)</v>
          </cell>
          <cell r="T219">
            <v>7</v>
          </cell>
          <cell r="U219">
            <v>190</v>
          </cell>
          <cell r="V219">
            <v>290</v>
          </cell>
        </row>
        <row r="220">
          <cell r="A220">
            <v>10042</v>
          </cell>
          <cell r="B220" t="str">
            <v>AUTOLAMPS0217</v>
          </cell>
          <cell r="C220" t="e">
            <v>#REF!</v>
          </cell>
          <cell r="D220" t="str">
            <v xml:space="preserve">ISUZU NPR 3.6 (93-03) - TAIL LAMP (213-1907) - LH</v>
          </cell>
          <cell r="E220" t="str">
            <v>ISUZU</v>
          </cell>
          <cell r="F220" t="str">
            <v xml:space="preserve">NPR3.6 TLA LH</v>
          </cell>
          <cell r="G220" t="str">
            <v>IZ01-0102-L</v>
          </cell>
          <cell r="I220">
            <v>0.04</v>
          </cell>
          <cell r="J220" t="str">
            <v>SUPPLIER0002</v>
          </cell>
          <cell r="K220" t="str">
            <v xml:space="preserve">ANHUI TINCAI SILK CO. LTD</v>
          </cell>
          <cell r="L220">
            <v>38</v>
          </cell>
          <cell r="M220">
            <v>152</v>
          </cell>
          <cell r="N220">
            <v>190</v>
          </cell>
          <cell r="Q220">
            <v>5</v>
          </cell>
          <cell r="R220">
            <v>20</v>
          </cell>
          <cell r="S220" t="str">
            <v xml:space="preserve">Yuan Purchase Pricelist (CNY)</v>
          </cell>
          <cell r="T220">
            <v>13</v>
          </cell>
          <cell r="U220">
            <v>332</v>
          </cell>
          <cell r="V220">
            <v>500</v>
          </cell>
        </row>
        <row r="221">
          <cell r="A221">
            <v>10041</v>
          </cell>
          <cell r="B221" t="str">
            <v>AUTOLAMPS0218</v>
          </cell>
          <cell r="C221" t="e">
            <v>#REF!</v>
          </cell>
          <cell r="D221" t="str">
            <v xml:space="preserve">ISUZU NPR 3.6 (93-03) - TAIL LAMP (213-1907) - RH</v>
          </cell>
          <cell r="E221" t="str">
            <v>ISUZU</v>
          </cell>
          <cell r="F221" t="str">
            <v xml:space="preserve">NPR3.6 TLA RH</v>
          </cell>
          <cell r="G221" t="str">
            <v>IZ01-0102-R</v>
          </cell>
          <cell r="I221">
            <v>0.04</v>
          </cell>
          <cell r="J221" t="str">
            <v>SUPPLIER0002</v>
          </cell>
          <cell r="K221" t="str">
            <v xml:space="preserve">ANHUI TINCAI SILK CO. LTD</v>
          </cell>
          <cell r="L221">
            <v>39</v>
          </cell>
          <cell r="M221">
            <v>156</v>
          </cell>
          <cell r="N221">
            <v>195</v>
          </cell>
          <cell r="Q221">
            <v>5</v>
          </cell>
          <cell r="R221">
            <v>20</v>
          </cell>
          <cell r="S221" t="str">
            <v xml:space="preserve">Yuan Purchase Pricelist (CNY)</v>
          </cell>
          <cell r="T221">
            <v>13</v>
          </cell>
          <cell r="U221">
            <v>332</v>
          </cell>
          <cell r="V221">
            <v>500</v>
          </cell>
        </row>
        <row r="222">
          <cell r="A222">
            <v>10044</v>
          </cell>
          <cell r="B222" t="str">
            <v>AUTOLAMPS0212</v>
          </cell>
          <cell r="C222" t="e">
            <v>#REF!</v>
          </cell>
          <cell r="D222" t="str">
            <v xml:space="preserve">ISUZU NPR 3.6 (93-03) - TAIL LENS (213-1907-00) - LH</v>
          </cell>
          <cell r="E222" t="str">
            <v>ISUZU</v>
          </cell>
          <cell r="F222" t="str">
            <v xml:space="preserve">NPR3.6 TLS LH</v>
          </cell>
          <cell r="G222" t="str">
            <v>IZ01-0102-00-L</v>
          </cell>
          <cell r="I222">
            <v>0.04</v>
          </cell>
          <cell r="J222" t="str">
            <v>SUPPLIER0002</v>
          </cell>
          <cell r="K222" t="str">
            <v xml:space="preserve">ANHUI TINCAI SILK CO. LTD</v>
          </cell>
          <cell r="L222">
            <v>39</v>
          </cell>
          <cell r="M222">
            <v>156</v>
          </cell>
          <cell r="N222">
            <v>195</v>
          </cell>
          <cell r="Q222">
            <v>5</v>
          </cell>
          <cell r="R222">
            <v>20</v>
          </cell>
          <cell r="S222" t="str">
            <v xml:space="preserve">Yuan Purchase Pricelist (CNY)</v>
          </cell>
          <cell r="T222">
            <v>4</v>
          </cell>
          <cell r="U222">
            <v>102</v>
          </cell>
          <cell r="V222">
            <v>150</v>
          </cell>
        </row>
        <row r="223">
          <cell r="A223">
            <v>10043</v>
          </cell>
          <cell r="B223" t="str">
            <v>AUTOLAMPS0213</v>
          </cell>
          <cell r="C223" t="e">
            <v>#REF!</v>
          </cell>
          <cell r="D223" t="str">
            <v xml:space="preserve">ISUZU NPR 3.6 (93-03) - TAIL LENS (213-1907-00) - RH</v>
          </cell>
          <cell r="E223" t="str">
            <v>ISUZU</v>
          </cell>
          <cell r="F223" t="str">
            <v xml:space="preserve">NPR3.6 TLS RH</v>
          </cell>
          <cell r="G223" t="str">
            <v>IZ01-0102-00-R</v>
          </cell>
          <cell r="I223">
            <v>0.04</v>
          </cell>
          <cell r="J223" t="str">
            <v>SUPPLIER0002</v>
          </cell>
          <cell r="K223" t="str">
            <v xml:space="preserve">ANHUI TINCAI SILK CO. LTD</v>
          </cell>
          <cell r="L223">
            <v>36</v>
          </cell>
          <cell r="M223">
            <v>144</v>
          </cell>
          <cell r="N223">
            <v>180</v>
          </cell>
          <cell r="Q223">
            <v>5</v>
          </cell>
          <cell r="R223">
            <v>20</v>
          </cell>
          <cell r="S223" t="str">
            <v xml:space="preserve">Yuan Purchase Pricelist (CNY)</v>
          </cell>
          <cell r="T223">
            <v>4</v>
          </cell>
          <cell r="U223">
            <v>102</v>
          </cell>
          <cell r="V223">
            <v>150</v>
          </cell>
        </row>
        <row r="224">
          <cell r="A224">
            <v>10008</v>
          </cell>
          <cell r="B224" t="str">
            <v>AUTOLAMPS0197</v>
          </cell>
          <cell r="C224" t="e">
            <v>#REF!</v>
          </cell>
          <cell r="D224" t="str">
            <v xml:space="preserve">ISUZU NPR 3.6/4.3 - FRONT BUMPER W/OUT FOG LAMP HOLE (1980MM)</v>
          </cell>
          <cell r="E224" t="str">
            <v>ISUZU</v>
          </cell>
          <cell r="F224" t="str">
            <v xml:space="preserve">NPR3.6 4.3 BPRF</v>
          </cell>
          <cell r="G224" t="str">
            <v xml:space="preserve">IZ02-0205 (W/O FOG HOLE)</v>
          </cell>
          <cell r="I224">
            <v>0.04</v>
          </cell>
          <cell r="J224" t="str">
            <v>SUPPLIER0002</v>
          </cell>
          <cell r="K224" t="str">
            <v xml:space="preserve">ANHUI TINCAI SILK CO. LTD</v>
          </cell>
          <cell r="L224">
            <v>0</v>
          </cell>
          <cell r="M224">
            <v>0</v>
          </cell>
          <cell r="N224">
            <v>0</v>
          </cell>
          <cell r="Q224">
            <v>1</v>
          </cell>
          <cell r="R224">
            <v>2</v>
          </cell>
          <cell r="S224" t="str">
            <v xml:space="preserve">Yuan Purchase Pricelist (CNY)</v>
          </cell>
          <cell r="T224">
            <v>85</v>
          </cell>
          <cell r="U224">
            <v>2168</v>
          </cell>
          <cell r="V224">
            <v>3300</v>
          </cell>
        </row>
        <row r="225">
          <cell r="A225">
            <v>11195</v>
          </cell>
          <cell r="B225" t="str">
            <v>AUTOLAMPS0190</v>
          </cell>
          <cell r="C225" t="e">
            <v>#REF!</v>
          </cell>
          <cell r="D225" t="str">
            <v xml:space="preserve">ISUZU NPR 4.3 (04-05) - WHEEL ARC - LH</v>
          </cell>
          <cell r="E225" t="str">
            <v>ISUZU</v>
          </cell>
          <cell r="F225" t="str">
            <v xml:space="preserve">NPR4.3 WA LH</v>
          </cell>
          <cell r="G225" t="str">
            <v>IZ07-0126-L</v>
          </cell>
          <cell r="I225">
            <v>0.04</v>
          </cell>
          <cell r="J225" t="str">
            <v>SUPPLIER0002</v>
          </cell>
          <cell r="K225" t="str">
            <v xml:space="preserve">ANHUI TINCAI SILK CO. LTD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 t="str">
            <v xml:space="preserve">Yuan Purchase Pricelist (CNY)</v>
          </cell>
          <cell r="T225">
            <v>3.54</v>
          </cell>
          <cell r="U225">
            <v>553</v>
          </cell>
          <cell r="V225">
            <v>860</v>
          </cell>
        </row>
        <row r="226">
          <cell r="A226">
            <v>11194</v>
          </cell>
          <cell r="B226" t="str">
            <v>AUTOLAMPS0191</v>
          </cell>
          <cell r="C226" t="e">
            <v>#REF!</v>
          </cell>
          <cell r="D226" t="str">
            <v xml:space="preserve">ISUZU NPR 4.3 (04-05) - WHEEL ARC - RH</v>
          </cell>
          <cell r="E226" t="str">
            <v>ISUZU</v>
          </cell>
          <cell r="F226" t="str">
            <v xml:space="preserve">NPR4.3 WA RH</v>
          </cell>
          <cell r="G226" t="str">
            <v>IZ07-0126-R</v>
          </cell>
          <cell r="I226">
            <v>0.04</v>
          </cell>
          <cell r="J226" t="str">
            <v>SUPPLIER0002</v>
          </cell>
          <cell r="K226" t="str">
            <v xml:space="preserve">ANHUI TINCAI SILK CO. LTD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 t="str">
            <v xml:space="preserve">Yuan Purchase Pricelist (CNY)</v>
          </cell>
          <cell r="T226">
            <v>3.54</v>
          </cell>
          <cell r="U226">
            <v>553</v>
          </cell>
          <cell r="V226">
            <v>860</v>
          </cell>
        </row>
        <row r="227">
          <cell r="A227">
            <v>10005</v>
          </cell>
          <cell r="B227" t="str">
            <v>AUTOLAMPS0221</v>
          </cell>
          <cell r="C227" t="e">
            <v>#REF!</v>
          </cell>
          <cell r="D227" t="str">
            <v xml:space="preserve">ISUZU NPR 4.3 (04-14) - CORNER LAMP (213-1530) - LH</v>
          </cell>
          <cell r="E227" t="str">
            <v>ISUZU</v>
          </cell>
          <cell r="F227" t="str">
            <v xml:space="preserve">NPR4.3 CLA LH</v>
          </cell>
          <cell r="G227" t="str">
            <v>IZ07-0103-L</v>
          </cell>
          <cell r="I227">
            <v>0.04</v>
          </cell>
          <cell r="J227" t="str">
            <v>SUPPLIER0002</v>
          </cell>
          <cell r="K227" t="str">
            <v xml:space="preserve">ANHUI TINCAI SILK CO. LTD</v>
          </cell>
          <cell r="L227">
            <v>18</v>
          </cell>
          <cell r="M227">
            <v>72</v>
          </cell>
          <cell r="N227">
            <v>90</v>
          </cell>
          <cell r="O227">
            <v>5</v>
          </cell>
          <cell r="P227">
            <v>20</v>
          </cell>
          <cell r="S227" t="str">
            <v xml:space="preserve">Yuan Purchase Pricelist (CNY)</v>
          </cell>
          <cell r="T227">
            <v>19</v>
          </cell>
          <cell r="U227">
            <v>485</v>
          </cell>
          <cell r="V227">
            <v>730</v>
          </cell>
        </row>
        <row r="228">
          <cell r="A228">
            <v>10004</v>
          </cell>
          <cell r="B228" t="str">
            <v>AUTOLAMPS0222</v>
          </cell>
          <cell r="C228" t="e">
            <v>#REF!</v>
          </cell>
          <cell r="D228" t="str">
            <v xml:space="preserve">ISUZU NPR 4.3 (04-14) - CORNER LAMP (213-1530) - RH</v>
          </cell>
          <cell r="E228" t="str">
            <v>ISUZU</v>
          </cell>
          <cell r="F228" t="str">
            <v xml:space="preserve">NPR4.3 CLA RH</v>
          </cell>
          <cell r="G228" t="str">
            <v>IZ07-0103-R</v>
          </cell>
          <cell r="I228">
            <v>0.04</v>
          </cell>
          <cell r="J228" t="str">
            <v>SUPPLIER0002</v>
          </cell>
          <cell r="K228" t="str">
            <v xml:space="preserve">ANHUI TINCAI SILK CO. LTD</v>
          </cell>
          <cell r="L228">
            <v>16</v>
          </cell>
          <cell r="M228">
            <v>64</v>
          </cell>
          <cell r="N228">
            <v>80</v>
          </cell>
          <cell r="O228">
            <v>5</v>
          </cell>
          <cell r="P228">
            <v>20</v>
          </cell>
          <cell r="S228" t="str">
            <v xml:space="preserve">Yuan Purchase Pricelist (CNY)</v>
          </cell>
          <cell r="T228">
            <v>19</v>
          </cell>
          <cell r="U228">
            <v>485</v>
          </cell>
          <cell r="V228">
            <v>730</v>
          </cell>
        </row>
        <row r="229">
          <cell r="A229">
            <v>10007</v>
          </cell>
          <cell r="B229" t="str">
            <v>AUTOLAMPS0228</v>
          </cell>
          <cell r="C229" t="e">
            <v>#REF!</v>
          </cell>
          <cell r="D229" t="str">
            <v xml:space="preserve">ISUZU NPR 4.3 (04-14) - CORNER LENS (213-1530-00) - LH</v>
          </cell>
          <cell r="E229" t="str">
            <v>ISUZU</v>
          </cell>
          <cell r="F229" t="str">
            <v xml:space="preserve">NPR4.3 CLS LH</v>
          </cell>
          <cell r="G229" t="str">
            <v>IZ07-0103-00-L</v>
          </cell>
          <cell r="I229">
            <v>0.04</v>
          </cell>
          <cell r="J229" t="str">
            <v>SUPPLIER0002</v>
          </cell>
          <cell r="K229" t="str">
            <v xml:space="preserve">ANHUI TINCAI SILK CO. LTD</v>
          </cell>
          <cell r="L229">
            <v>16</v>
          </cell>
          <cell r="M229">
            <v>64</v>
          </cell>
          <cell r="N229">
            <v>80</v>
          </cell>
          <cell r="Q229">
            <v>5</v>
          </cell>
          <cell r="R229">
            <v>20</v>
          </cell>
          <cell r="S229" t="str">
            <v xml:space="preserve">Yuan Purchase Pricelist (CNY)</v>
          </cell>
          <cell r="T229">
            <v>7</v>
          </cell>
          <cell r="U229">
            <v>178</v>
          </cell>
          <cell r="V229">
            <v>220</v>
          </cell>
        </row>
        <row r="230">
          <cell r="A230">
            <v>10006</v>
          </cell>
          <cell r="B230" t="str">
            <v>AUTOLAMPS0229</v>
          </cell>
          <cell r="C230" t="e">
            <v>#REF!</v>
          </cell>
          <cell r="D230" t="str">
            <v xml:space="preserve">ISUZU NPR 4.3 (04-14) - CORNER LENS (213-1530-00) - RH</v>
          </cell>
          <cell r="E230" t="str">
            <v>ISUZU</v>
          </cell>
          <cell r="F230" t="str">
            <v xml:space="preserve">NPR4.3 CLS RH</v>
          </cell>
          <cell r="G230" t="str">
            <v>IZ07-0103-00-R</v>
          </cell>
          <cell r="I230">
            <v>0.04</v>
          </cell>
          <cell r="J230" t="str">
            <v>SUPPLIER0002</v>
          </cell>
          <cell r="K230" t="str">
            <v xml:space="preserve">ANHUI TINCAI SILK CO. LTD</v>
          </cell>
          <cell r="L230">
            <v>16</v>
          </cell>
          <cell r="M230">
            <v>64</v>
          </cell>
          <cell r="N230">
            <v>80</v>
          </cell>
          <cell r="Q230">
            <v>5</v>
          </cell>
          <cell r="R230">
            <v>20</v>
          </cell>
          <cell r="S230" t="str">
            <v xml:space="preserve">Yuan Purchase Pricelist (CNY)</v>
          </cell>
          <cell r="T230">
            <v>7</v>
          </cell>
          <cell r="U230">
            <v>178</v>
          </cell>
          <cell r="V230">
            <v>220</v>
          </cell>
        </row>
        <row r="231">
          <cell r="A231">
            <v>10016</v>
          </cell>
          <cell r="B231" t="str">
            <v>AUTOLAMPS0223</v>
          </cell>
          <cell r="C231" t="e">
            <v>#REF!</v>
          </cell>
          <cell r="D231" t="str">
            <v xml:space="preserve">ISUZU NPR 4.3 (04-14) - CORNER PANEL - LH</v>
          </cell>
          <cell r="E231" t="str">
            <v>ISUZU</v>
          </cell>
          <cell r="F231" t="str">
            <v xml:space="preserve">NPR4.3 CP LH</v>
          </cell>
          <cell r="G231" t="str">
            <v>IZ07-0108-01-L</v>
          </cell>
          <cell r="I231">
            <v>0.04</v>
          </cell>
          <cell r="J231" t="str">
            <v>SUPPLIER0002</v>
          </cell>
          <cell r="K231" t="str">
            <v xml:space="preserve">ANHUI TINCAI SILK CO. LTD</v>
          </cell>
          <cell r="L231">
            <v>13</v>
          </cell>
          <cell r="M231">
            <v>52</v>
          </cell>
          <cell r="N231">
            <v>65</v>
          </cell>
          <cell r="Q231">
            <v>2</v>
          </cell>
          <cell r="R231">
            <v>5</v>
          </cell>
          <cell r="S231" t="str">
            <v xml:space="preserve">Yuan Purchase Pricelist (CNY)</v>
          </cell>
          <cell r="T231">
            <v>33</v>
          </cell>
          <cell r="U231">
            <v>842</v>
          </cell>
          <cell r="V231">
            <v>1300</v>
          </cell>
        </row>
        <row r="232">
          <cell r="A232">
            <v>10015</v>
          </cell>
          <cell r="B232" t="str">
            <v>AUTOLAMPS0224</v>
          </cell>
          <cell r="C232" t="e">
            <v>#REF!</v>
          </cell>
          <cell r="D232" t="str">
            <v xml:space="preserve">ISUZU NPR 4.3 (04-14) - CORNER PANEL - RH</v>
          </cell>
          <cell r="E232" t="str">
            <v>ISUZU</v>
          </cell>
          <cell r="F232" t="str">
            <v xml:space="preserve">NPR4.3 CP RH</v>
          </cell>
          <cell r="G232" t="str">
            <v>IZ07-0108-01-R</v>
          </cell>
          <cell r="I232">
            <v>0.04</v>
          </cell>
          <cell r="J232" t="str">
            <v>SUPPLIER0002</v>
          </cell>
          <cell r="K232" t="str">
            <v xml:space="preserve">ANHUI TINCAI SILK CO. LTD</v>
          </cell>
          <cell r="L232">
            <v>10</v>
          </cell>
          <cell r="M232">
            <v>40</v>
          </cell>
          <cell r="N232">
            <v>50</v>
          </cell>
          <cell r="Q232">
            <v>2</v>
          </cell>
          <cell r="R232">
            <v>5</v>
          </cell>
          <cell r="S232" t="str">
            <v xml:space="preserve">Yuan Purchase Pricelist (CNY)</v>
          </cell>
          <cell r="T232">
            <v>33</v>
          </cell>
          <cell r="U232">
            <v>743</v>
          </cell>
          <cell r="V232">
            <v>1150</v>
          </cell>
        </row>
        <row r="233">
          <cell r="A233">
            <v>10014</v>
          </cell>
          <cell r="B233" t="str">
            <v>AUTOLAMPS0225</v>
          </cell>
          <cell r="C233" t="e">
            <v>#REF!</v>
          </cell>
          <cell r="D233" t="str">
            <v xml:space="preserve">ISUZU NPR 4.3 (04-14) - FRONT GRILL LONG</v>
          </cell>
          <cell r="E233" t="str">
            <v>ISUZU</v>
          </cell>
          <cell r="F233" t="str">
            <v xml:space="preserve">NPR4.3 GRL</v>
          </cell>
          <cell r="G233" t="str">
            <v>IZ07-0114B</v>
          </cell>
          <cell r="I233">
            <v>0.04</v>
          </cell>
          <cell r="J233" t="str">
            <v>SUPPLIER0002</v>
          </cell>
          <cell r="K233" t="str">
            <v xml:space="preserve">ANHUI TINCAI SILK CO. LTD</v>
          </cell>
          <cell r="L233">
            <v>5</v>
          </cell>
          <cell r="M233">
            <v>20</v>
          </cell>
          <cell r="N233">
            <v>25</v>
          </cell>
          <cell r="Q233">
            <v>2</v>
          </cell>
          <cell r="R233">
            <v>5</v>
          </cell>
          <cell r="S233" t="str">
            <v xml:space="preserve">Yuan Purchase Pricelist (CNY)</v>
          </cell>
          <cell r="T233">
            <v>35</v>
          </cell>
          <cell r="U233">
            <v>893</v>
          </cell>
          <cell r="V233">
            <v>1300</v>
          </cell>
        </row>
        <row r="234">
          <cell r="A234">
            <v>10001</v>
          </cell>
          <cell r="B234" t="str">
            <v>AUTOLAMPS0226</v>
          </cell>
          <cell r="C234" t="e">
            <v>#REF!</v>
          </cell>
          <cell r="D234" t="str">
            <v xml:space="preserve">ISUZU NPR 4.3 (04-14) - HEAD LAMP (213-1136) - LH</v>
          </cell>
          <cell r="E234" t="str">
            <v>ISUZU</v>
          </cell>
          <cell r="F234" t="str">
            <v xml:space="preserve">NPR4.3 HLA LH</v>
          </cell>
          <cell r="G234" t="str">
            <v>IZ07-0101-L</v>
          </cell>
          <cell r="I234">
            <v>0.04</v>
          </cell>
          <cell r="J234" t="str">
            <v>SUPPLIER0002</v>
          </cell>
          <cell r="K234" t="str">
            <v xml:space="preserve">ANHUI TINCAI SILK CO. LTD</v>
          </cell>
          <cell r="L234">
            <v>10</v>
          </cell>
          <cell r="M234">
            <v>40</v>
          </cell>
          <cell r="N234">
            <v>50</v>
          </cell>
          <cell r="Q234">
            <v>5</v>
          </cell>
          <cell r="R234">
            <v>10</v>
          </cell>
          <cell r="S234" t="str">
            <v xml:space="preserve">Yuan Purchase Pricelist (CNY)</v>
          </cell>
          <cell r="T234">
            <v>47</v>
          </cell>
          <cell r="U234">
            <v>1199</v>
          </cell>
          <cell r="V234">
            <v>1800</v>
          </cell>
        </row>
        <row r="235">
          <cell r="A235">
            <v>10000</v>
          </cell>
          <cell r="B235" t="str">
            <v>AUTOLAMPS0227</v>
          </cell>
          <cell r="C235" t="e">
            <v>#REF!</v>
          </cell>
          <cell r="D235" t="str">
            <v xml:space="preserve">ISUZU NPR 4.3 (04-14) - HEAD LAMP (213-1136) - RH</v>
          </cell>
          <cell r="E235" t="str">
            <v>ISUZU</v>
          </cell>
          <cell r="F235" t="str">
            <v xml:space="preserve">NPR4.3 HLA RH</v>
          </cell>
          <cell r="G235" t="str">
            <v>IZ07-0101-R</v>
          </cell>
          <cell r="I235">
            <v>0.04</v>
          </cell>
          <cell r="J235" t="str">
            <v>SUPPLIER0002</v>
          </cell>
          <cell r="K235" t="str">
            <v xml:space="preserve">ANHUI TINCAI SILK CO. LTD</v>
          </cell>
          <cell r="L235">
            <v>10</v>
          </cell>
          <cell r="M235">
            <v>40</v>
          </cell>
          <cell r="N235">
            <v>50</v>
          </cell>
          <cell r="Q235">
            <v>5</v>
          </cell>
          <cell r="R235">
            <v>10</v>
          </cell>
          <cell r="S235" t="str">
            <v xml:space="preserve">Yuan Purchase Pricelist (CNY)</v>
          </cell>
          <cell r="T235">
            <v>47</v>
          </cell>
          <cell r="U235">
            <v>1199</v>
          </cell>
          <cell r="V235">
            <v>1800</v>
          </cell>
        </row>
        <row r="236">
          <cell r="A236">
            <v>10003</v>
          </cell>
          <cell r="B236" t="str">
            <v>AUTOLAMPS0230</v>
          </cell>
          <cell r="C236" t="e">
            <v>#REF!</v>
          </cell>
          <cell r="D236" t="str">
            <v xml:space="preserve">ISUZU NPR 4.3 (04-14) - HEAD LENS (213-1136-00) - LH</v>
          </cell>
          <cell r="E236" t="str">
            <v>ISUZU</v>
          </cell>
          <cell r="F236" t="str">
            <v xml:space="preserve">NPR4.3 HLS LH</v>
          </cell>
          <cell r="G236" t="str">
            <v>00-IZ07-0101-L</v>
          </cell>
          <cell r="I236">
            <v>0.04</v>
          </cell>
          <cell r="J236" t="str">
            <v>SUPPLIER0002</v>
          </cell>
          <cell r="K236" t="str">
            <v xml:space="preserve">ANHUI TINCAI SILK CO. LTD</v>
          </cell>
          <cell r="L236">
            <v>5</v>
          </cell>
          <cell r="M236">
            <v>20</v>
          </cell>
          <cell r="N236">
            <v>25</v>
          </cell>
          <cell r="Q236">
            <v>5</v>
          </cell>
          <cell r="R236">
            <v>15</v>
          </cell>
          <cell r="S236" t="str">
            <v xml:space="preserve">Yuan Purchase Pricelist (CNY)</v>
          </cell>
          <cell r="T236">
            <v>20</v>
          </cell>
          <cell r="U236">
            <v>508.56</v>
          </cell>
          <cell r="V236">
            <v>700</v>
          </cell>
        </row>
        <row r="237">
          <cell r="A237">
            <v>10002</v>
          </cell>
          <cell r="B237" t="str">
            <v>AUTOLAMPS0231</v>
          </cell>
          <cell r="C237" t="e">
            <v>#REF!</v>
          </cell>
          <cell r="D237" t="str">
            <v xml:space="preserve">ISUZU NPR 4.3 (04-14) - HEAD LENS (213-1136-00) - RH</v>
          </cell>
          <cell r="E237" t="str">
            <v>ISUZU</v>
          </cell>
          <cell r="F237" t="str">
            <v xml:space="preserve">NPR4.3 HLS RH</v>
          </cell>
          <cell r="G237" t="str">
            <v>00-IZ07-0101-R</v>
          </cell>
          <cell r="I237">
            <v>0.04</v>
          </cell>
          <cell r="J237" t="str">
            <v>SUPPLIER0002</v>
          </cell>
          <cell r="K237" t="str">
            <v xml:space="preserve">ANHUI TINCAI SILK CO. LTD</v>
          </cell>
          <cell r="L237">
            <v>5</v>
          </cell>
          <cell r="M237">
            <v>20</v>
          </cell>
          <cell r="N237">
            <v>25</v>
          </cell>
          <cell r="Q237">
            <v>5</v>
          </cell>
          <cell r="R237">
            <v>15</v>
          </cell>
          <cell r="S237" t="str">
            <v xml:space="preserve">Yuan Purchase Pricelist (CNY)</v>
          </cell>
          <cell r="T237">
            <v>20</v>
          </cell>
          <cell r="U237">
            <v>483</v>
          </cell>
          <cell r="V237">
            <v>700</v>
          </cell>
        </row>
        <row r="238">
          <cell r="A238">
            <v>10010</v>
          </cell>
          <cell r="B238" t="str">
            <v>AUTOLAMPS0232</v>
          </cell>
          <cell r="C238" t="e">
            <v>#REF!</v>
          </cell>
          <cell r="D238" t="str">
            <v xml:space="preserve">ISUZU NPR 4.3 (04-14) - MIRROR POLE - LH</v>
          </cell>
          <cell r="E238" t="str">
            <v>ISUZU</v>
          </cell>
          <cell r="F238" t="str">
            <v xml:space="preserve">NPR4.3 MP LH</v>
          </cell>
          <cell r="G238" t="str">
            <v>IZ07-0107-01-L</v>
          </cell>
          <cell r="I238">
            <v>0.04</v>
          </cell>
          <cell r="J238" t="str">
            <v>SUPPLIER0002</v>
          </cell>
          <cell r="K238" t="str">
            <v xml:space="preserve">ANHUI TINCAI SILK CO. LTD</v>
          </cell>
          <cell r="L238">
            <v>3</v>
          </cell>
          <cell r="M238">
            <v>12</v>
          </cell>
          <cell r="N238">
            <v>15</v>
          </cell>
          <cell r="Q238">
            <v>2</v>
          </cell>
          <cell r="R238">
            <v>4</v>
          </cell>
          <cell r="S238" t="str">
            <v xml:space="preserve">Yuan Purchase Pricelist (CNY)</v>
          </cell>
          <cell r="T238">
            <v>0.46</v>
          </cell>
          <cell r="U238">
            <v>72</v>
          </cell>
          <cell r="V238">
            <v>110</v>
          </cell>
        </row>
        <row r="239">
          <cell r="A239">
            <v>10012</v>
          </cell>
          <cell r="B239" t="str">
            <v>AUTOLAMPS0233</v>
          </cell>
          <cell r="C239" t="e">
            <v>#REF!</v>
          </cell>
          <cell r="D239" t="str">
            <v xml:space="preserve">ISUZU NPR 4.3 (04-14) - MIRROR POLE - RH</v>
          </cell>
          <cell r="E239" t="str">
            <v>ISUZU</v>
          </cell>
          <cell r="F239" t="str">
            <v xml:space="preserve">NPR4.3 MP RH</v>
          </cell>
          <cell r="G239" t="str">
            <v>IZ07-0107-02-R</v>
          </cell>
          <cell r="I239">
            <v>0.04</v>
          </cell>
          <cell r="J239" t="str">
            <v>SUPPLIER0002</v>
          </cell>
          <cell r="K239" t="str">
            <v xml:space="preserve">ANHUI TINCAI SILK CO. LTD</v>
          </cell>
          <cell r="L239">
            <v>3</v>
          </cell>
          <cell r="M239">
            <v>12</v>
          </cell>
          <cell r="N239">
            <v>15</v>
          </cell>
          <cell r="Q239">
            <v>2</v>
          </cell>
          <cell r="R239">
            <v>4</v>
          </cell>
          <cell r="S239" t="str">
            <v xml:space="preserve">Yuan Purchase Pricelist (CNY)</v>
          </cell>
          <cell r="T239">
            <v>6.6</v>
          </cell>
          <cell r="U239">
            <v>1032</v>
          </cell>
          <cell r="V239">
            <v>1600</v>
          </cell>
        </row>
        <row r="240">
          <cell r="A240">
            <v>10013</v>
          </cell>
          <cell r="B240" t="str">
            <v>AUTOLAMPS0234</v>
          </cell>
          <cell r="C240" t="e">
            <v>#REF!</v>
          </cell>
          <cell r="D240" t="str">
            <v xml:space="preserve">ISUZU NPR 4.3 (04-14) - SPTILE ROUND GLOBE</v>
          </cell>
          <cell r="E240" t="str">
            <v>ISUZU</v>
          </cell>
          <cell r="F240" t="str">
            <v xml:space="preserve">NPR4.3 SRG</v>
          </cell>
          <cell r="G240" t="str">
            <v>IZ07-0118</v>
          </cell>
          <cell r="I240">
            <v>0.04</v>
          </cell>
          <cell r="J240" t="str">
            <v>SUPPLIER0002</v>
          </cell>
          <cell r="K240" t="str">
            <v xml:space="preserve">ANHUI TINCAI SILK CO. LTD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S240" t="str">
            <v xml:space="preserve">Yuan Purchase Pricelist (CNY)</v>
          </cell>
          <cell r="T240">
            <v>0.45</v>
          </cell>
          <cell r="U240">
            <v>70</v>
          </cell>
          <cell r="V240">
            <v>110</v>
          </cell>
        </row>
        <row r="241">
          <cell r="A241">
            <v>10009</v>
          </cell>
          <cell r="B241" t="str">
            <v>AUTOLAMPS0235</v>
          </cell>
          <cell r="C241" t="e">
            <v>#REF!</v>
          </cell>
          <cell r="D241" t="str">
            <v xml:space="preserve">ISUZU NPR 4.3 SIDE MIRROR</v>
          </cell>
          <cell r="E241" t="str">
            <v>ISUZU</v>
          </cell>
          <cell r="F241" t="str">
            <v xml:space="preserve">NPR4.3 SM</v>
          </cell>
          <cell r="G241" t="str">
            <v>LL-041</v>
          </cell>
          <cell r="I241">
            <v>0.04</v>
          </cell>
          <cell r="J241" t="str">
            <v>SUPPLIER0009</v>
          </cell>
          <cell r="K241" t="str">
            <v xml:space="preserve">JIANGSU L.L TRUCK MIRROR CO.,LTD</v>
          </cell>
          <cell r="L241">
            <v>100</v>
          </cell>
          <cell r="M241">
            <v>400</v>
          </cell>
          <cell r="N241">
            <v>500</v>
          </cell>
          <cell r="O241">
            <v>5</v>
          </cell>
          <cell r="P241">
            <v>20</v>
          </cell>
          <cell r="S241" t="str">
            <v xml:space="preserve">Yuan Purchase Pricelist (CNY)</v>
          </cell>
          <cell r="T241">
            <v>7.8</v>
          </cell>
          <cell r="U241">
            <v>198.9</v>
          </cell>
          <cell r="V241">
            <v>320</v>
          </cell>
        </row>
        <row r="242">
          <cell r="A242">
            <v>11310</v>
          </cell>
          <cell r="B242" t="str">
            <v>AUTOLAMPS0237</v>
          </cell>
          <cell r="C242" t="e">
            <v>#REF!</v>
          </cell>
          <cell r="D242" t="str">
            <v xml:space="preserve">ISUZU NPR MAX 700P (14-) - CORNER LAMP (213-1531) - LH</v>
          </cell>
          <cell r="E242" t="str">
            <v>ISUZU</v>
          </cell>
          <cell r="F242" t="str">
            <v xml:space="preserve">NPR700P CLA LH</v>
          </cell>
          <cell r="G242" t="str">
            <v>IZ07-0203-L</v>
          </cell>
          <cell r="I242">
            <v>0.04</v>
          </cell>
          <cell r="J242" t="str">
            <v>SUPPLIER0002</v>
          </cell>
          <cell r="K242" t="str">
            <v xml:space="preserve">ANHUI TINCAI SILK CO. LTD</v>
          </cell>
          <cell r="L242">
            <v>5</v>
          </cell>
          <cell r="M242">
            <v>20</v>
          </cell>
          <cell r="N242">
            <v>25</v>
          </cell>
          <cell r="O242">
            <v>2</v>
          </cell>
          <cell r="P242">
            <v>5</v>
          </cell>
          <cell r="S242" t="str">
            <v xml:space="preserve">Yuan Purchase Pricelist (CNY)</v>
          </cell>
          <cell r="T242">
            <v>25</v>
          </cell>
          <cell r="U242">
            <v>604</v>
          </cell>
          <cell r="V242">
            <v>910</v>
          </cell>
        </row>
        <row r="243">
          <cell r="A243">
            <v>11309</v>
          </cell>
          <cell r="B243" t="str">
            <v>AUTOLAMPS0238</v>
          </cell>
          <cell r="C243" t="e">
            <v>#REF!</v>
          </cell>
          <cell r="D243" t="str">
            <v xml:space="preserve">ISUZU NPR MAX 700P (14-) - CORNER LAMP (213-1531) - RH</v>
          </cell>
          <cell r="E243" t="str">
            <v>ISUZU</v>
          </cell>
          <cell r="F243" t="str">
            <v xml:space="preserve">NPR700P CLA RH</v>
          </cell>
          <cell r="G243" t="str">
            <v>IZ07-0203-R</v>
          </cell>
          <cell r="I243">
            <v>0.04</v>
          </cell>
          <cell r="J243" t="str">
            <v>SUPPLIER0002</v>
          </cell>
          <cell r="K243" t="str">
            <v xml:space="preserve">ANHUI TINCAI SILK CO. LTD</v>
          </cell>
          <cell r="L243">
            <v>5</v>
          </cell>
          <cell r="M243">
            <v>20</v>
          </cell>
          <cell r="N243">
            <v>25</v>
          </cell>
          <cell r="O243">
            <v>1</v>
          </cell>
          <cell r="P243">
            <v>3</v>
          </cell>
          <cell r="S243" t="str">
            <v xml:space="preserve">Yuan Purchase Pricelist (CNY)</v>
          </cell>
          <cell r="T243">
            <v>25</v>
          </cell>
          <cell r="U243">
            <v>604</v>
          </cell>
          <cell r="V243">
            <v>910</v>
          </cell>
        </row>
        <row r="244">
          <cell r="A244">
            <v>14219</v>
          </cell>
          <cell r="B244" t="str">
            <v>AUTOLAMPS0239</v>
          </cell>
          <cell r="C244" t="e">
            <v>#REF!</v>
          </cell>
          <cell r="D244" t="str">
            <v xml:space="preserve">ISUZU NPR MAX 700P (14-) - CORNER LAMP (SLIGHTLY CRACKED) - RH</v>
          </cell>
          <cell r="E244" t="str">
            <v>ISUZU</v>
          </cell>
          <cell r="F244" t="str">
            <v xml:space="preserve">NPR700P CLA RH B</v>
          </cell>
          <cell r="G244" t="str">
            <v>IZ07-0203-R</v>
          </cell>
          <cell r="I244">
            <v>0.04</v>
          </cell>
          <cell r="J244" t="str">
            <v>SUPPLIER0002</v>
          </cell>
          <cell r="K244" t="str">
            <v xml:space="preserve">ANHUI TINCAI SILK CO. LTD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S244" t="str">
            <v xml:space="preserve">Yuan Purchase Pricelist (CNY)</v>
          </cell>
          <cell r="T244">
            <v>25</v>
          </cell>
          <cell r="U244">
            <v>581.25</v>
          </cell>
          <cell r="V244">
            <v>910</v>
          </cell>
        </row>
        <row r="245">
          <cell r="A245">
            <v>11315</v>
          </cell>
          <cell r="B245" t="str">
            <v>AUTOLAMPS0240</v>
          </cell>
          <cell r="C245" t="e">
            <v>#REF!</v>
          </cell>
          <cell r="D245" t="str">
            <v xml:space="preserve">ISUZU NPR MAX 700P (14-) - DOOR STEP - LH</v>
          </cell>
          <cell r="E245" t="str">
            <v>ISUZU</v>
          </cell>
          <cell r="F245" t="str">
            <v xml:space="preserve">NPR700P DS LH</v>
          </cell>
          <cell r="G245" t="str">
            <v>IZ07-0259-L</v>
          </cell>
          <cell r="I245">
            <v>0.04</v>
          </cell>
          <cell r="J245" t="str">
            <v>SUPPLIER0002</v>
          </cell>
          <cell r="K245" t="str">
            <v xml:space="preserve">ANHUI TINCAI SILK CO. LTD</v>
          </cell>
          <cell r="L245">
            <v>0</v>
          </cell>
          <cell r="M245">
            <v>0</v>
          </cell>
          <cell r="N245">
            <v>0</v>
          </cell>
          <cell r="Q245">
            <v>1</v>
          </cell>
          <cell r="R245">
            <v>3</v>
          </cell>
          <cell r="S245" t="str">
            <v xml:space="preserve">Yuan Purchase Pricelist (CNY)</v>
          </cell>
          <cell r="T245">
            <v>4.5999999999999996</v>
          </cell>
          <cell r="U245">
            <v>719</v>
          </cell>
          <cell r="V245">
            <v>1110</v>
          </cell>
        </row>
        <row r="246">
          <cell r="A246">
            <v>11314</v>
          </cell>
          <cell r="B246" t="str">
            <v>AUTOLAMPS0241</v>
          </cell>
          <cell r="C246" t="e">
            <v>#REF!</v>
          </cell>
          <cell r="D246" t="str">
            <v xml:space="preserve">ISUZU NPR MAX 700P (14-) - DOOR STEP - RH</v>
          </cell>
          <cell r="E246" t="str">
            <v>ISUZU</v>
          </cell>
          <cell r="F246" t="str">
            <v xml:space="preserve">NPR700P DS RH</v>
          </cell>
          <cell r="G246" t="str">
            <v>IZ07-0259-R</v>
          </cell>
          <cell r="I246">
            <v>0.04</v>
          </cell>
          <cell r="J246" t="str">
            <v>SUPPLIER0002</v>
          </cell>
          <cell r="K246" t="str">
            <v xml:space="preserve">ANHUI TINCAI SILK CO. LTD</v>
          </cell>
          <cell r="L246">
            <v>0</v>
          </cell>
          <cell r="M246">
            <v>0</v>
          </cell>
          <cell r="N246">
            <v>0</v>
          </cell>
          <cell r="Q246">
            <v>1</v>
          </cell>
          <cell r="R246">
            <v>3</v>
          </cell>
          <cell r="S246" t="str">
            <v xml:space="preserve">Yuan Purchase Pricelist (CNY)</v>
          </cell>
          <cell r="T246">
            <v>4.5999999999999996</v>
          </cell>
          <cell r="U246">
            <v>719</v>
          </cell>
          <cell r="V246">
            <v>1110</v>
          </cell>
        </row>
        <row r="247">
          <cell r="A247">
            <v>11313</v>
          </cell>
          <cell r="B247" t="str">
            <v>AUTOLAMPS0236</v>
          </cell>
          <cell r="C247" t="e">
            <v>#REF!</v>
          </cell>
          <cell r="D247" t="str">
            <v xml:space="preserve">ISUZU NPR MAX 700P (14-) - FRONT BUMPER</v>
          </cell>
          <cell r="E247" t="str">
            <v>ISUZU</v>
          </cell>
          <cell r="F247" t="str">
            <v xml:space="preserve">NPR700P BPRF</v>
          </cell>
          <cell r="G247" t="str">
            <v>IZ07-0205B</v>
          </cell>
          <cell r="I247">
            <v>0.04</v>
          </cell>
          <cell r="J247" t="str">
            <v>SUPPLIER0002</v>
          </cell>
          <cell r="K247" t="str">
            <v xml:space="preserve">ANHUI TINCAI SILK CO. LTD</v>
          </cell>
          <cell r="L247">
            <v>0</v>
          </cell>
          <cell r="M247">
            <v>0</v>
          </cell>
          <cell r="N247">
            <v>0</v>
          </cell>
          <cell r="Q247">
            <v>0</v>
          </cell>
          <cell r="R247">
            <v>1</v>
          </cell>
          <cell r="S247" t="str">
            <v xml:space="preserve">Yuan Purchase Pricelist (CNY)</v>
          </cell>
          <cell r="T247">
            <v>18</v>
          </cell>
          <cell r="U247">
            <v>2813</v>
          </cell>
          <cell r="V247">
            <v>4360</v>
          </cell>
        </row>
        <row r="248">
          <cell r="A248">
            <v>11311</v>
          </cell>
          <cell r="B248" t="str">
            <v>AUTOLAMPS0243</v>
          </cell>
          <cell r="C248" t="e">
            <v>#REF!</v>
          </cell>
          <cell r="D248" t="str">
            <v xml:space="preserve">ISUZU NPR MAX 700P (14-) - FRONT GRILL</v>
          </cell>
          <cell r="E248" t="str">
            <v>ISUZU</v>
          </cell>
          <cell r="F248" t="str">
            <v xml:space="preserve">NPR700P GRL</v>
          </cell>
          <cell r="G248" t="str">
            <v>IZ07-0214B</v>
          </cell>
          <cell r="I248">
            <v>0.04</v>
          </cell>
          <cell r="J248" t="str">
            <v>SUPPLIER0002</v>
          </cell>
          <cell r="K248" t="str">
            <v xml:space="preserve">ANHUI TINCAI SILK CO. LTD</v>
          </cell>
          <cell r="L248">
            <v>1</v>
          </cell>
          <cell r="M248">
            <v>4</v>
          </cell>
          <cell r="N248">
            <v>5</v>
          </cell>
          <cell r="Q248">
            <v>1</v>
          </cell>
          <cell r="R248">
            <v>2</v>
          </cell>
          <cell r="S248" t="str">
            <v xml:space="preserve">Yuan Purchase Pricelist (CNY)</v>
          </cell>
          <cell r="T248">
            <v>55</v>
          </cell>
          <cell r="U248">
            <v>1278.75</v>
          </cell>
          <cell r="V248">
            <v>2110</v>
          </cell>
        </row>
        <row r="249">
          <cell r="A249">
            <v>11308</v>
          </cell>
          <cell r="B249" t="str">
            <v>AUTOLAMPS0246</v>
          </cell>
          <cell r="C249" t="e">
            <v>#REF!</v>
          </cell>
          <cell r="D249" t="str">
            <v xml:space="preserve">ISUZU NPR MAX 700P (14-) - HEAD LAMP (213-1139) - LH</v>
          </cell>
          <cell r="E249" t="str">
            <v>ISUZU</v>
          </cell>
          <cell r="F249" t="str">
            <v xml:space="preserve">NPR700P HLA LH</v>
          </cell>
          <cell r="G249" t="str">
            <v>IZ07-0201-L</v>
          </cell>
          <cell r="I249">
            <v>0.04</v>
          </cell>
          <cell r="J249" t="str">
            <v>SUPPLIER0002</v>
          </cell>
          <cell r="K249" t="str">
            <v xml:space="preserve">ANHUI TINCAI SILK CO. LTD</v>
          </cell>
          <cell r="L249">
            <v>1</v>
          </cell>
          <cell r="M249">
            <v>4</v>
          </cell>
          <cell r="N249">
            <v>5</v>
          </cell>
          <cell r="Q249">
            <v>1</v>
          </cell>
          <cell r="R249">
            <v>3</v>
          </cell>
          <cell r="S249" t="str">
            <v xml:space="preserve">Yuan Purchase Pricelist (CNY)</v>
          </cell>
          <cell r="T249">
            <v>55</v>
          </cell>
          <cell r="U249">
            <v>1328</v>
          </cell>
          <cell r="V249">
            <v>1990</v>
          </cell>
        </row>
        <row r="250">
          <cell r="A250">
            <v>11307</v>
          </cell>
          <cell r="B250" t="str">
            <v>AUTOLAMPS0247</v>
          </cell>
          <cell r="C250" t="e">
            <v>#REF!</v>
          </cell>
          <cell r="D250" t="str">
            <v xml:space="preserve">ISUZU NPR MAX 700P (14-) - HEAD LAMP (213-1139) - RH</v>
          </cell>
          <cell r="E250" t="str">
            <v>ISUZU</v>
          </cell>
          <cell r="F250" t="str">
            <v xml:space="preserve">NPR700P HLA RH</v>
          </cell>
          <cell r="G250" t="str">
            <v>IZ07-0201-R</v>
          </cell>
          <cell r="I250">
            <v>0.04</v>
          </cell>
          <cell r="J250" t="str">
            <v>SUPPLIER0002</v>
          </cell>
          <cell r="K250" t="str">
            <v xml:space="preserve">ANHUI TINCAI SILK CO. LTD</v>
          </cell>
          <cell r="L250">
            <v>1</v>
          </cell>
          <cell r="M250">
            <v>4</v>
          </cell>
          <cell r="N250">
            <v>5</v>
          </cell>
          <cell r="Q250">
            <v>1</v>
          </cell>
          <cell r="R250">
            <v>3</v>
          </cell>
          <cell r="S250" t="str">
            <v xml:space="preserve">Yuan Purchase Pricelist (CNY)</v>
          </cell>
          <cell r="T250">
            <v>55</v>
          </cell>
          <cell r="U250">
            <v>1328</v>
          </cell>
          <cell r="V250">
            <v>1990</v>
          </cell>
        </row>
        <row r="251">
          <cell r="A251">
            <v>11312</v>
          </cell>
          <cell r="B251" t="str">
            <v>AUTOLAMPS0242</v>
          </cell>
          <cell r="C251" t="e">
            <v>#REF!</v>
          </cell>
          <cell r="D251" t="str">
            <v xml:space="preserve">ISUZU NPR MAX 700P (14-) - HOOD METAL NARROW - 113 CMS</v>
          </cell>
          <cell r="E251" t="str">
            <v>ISUZU</v>
          </cell>
          <cell r="F251" t="str">
            <v xml:space="preserve">NPR700P HOOD N</v>
          </cell>
          <cell r="G251" t="str">
            <v>IZ07-0215</v>
          </cell>
          <cell r="I251">
            <v>0.04</v>
          </cell>
          <cell r="J251" t="str">
            <v>SUPPLIER0002</v>
          </cell>
          <cell r="K251" t="str">
            <v xml:space="preserve">ANHUI TINCAI SILK CO. LTD</v>
          </cell>
          <cell r="L251">
            <v>0</v>
          </cell>
          <cell r="M251">
            <v>0</v>
          </cell>
          <cell r="N251">
            <v>0</v>
          </cell>
          <cell r="Q251">
            <v>0</v>
          </cell>
          <cell r="R251">
            <v>1</v>
          </cell>
          <cell r="S251" t="str">
            <v xml:space="preserve">Yuan Purchase Pricelist (CNY)</v>
          </cell>
          <cell r="T251">
            <v>165</v>
          </cell>
          <cell r="U251">
            <v>3713</v>
          </cell>
          <cell r="V251">
            <v>5750</v>
          </cell>
        </row>
        <row r="252">
          <cell r="A252">
            <v>11317</v>
          </cell>
          <cell r="B252" t="str">
            <v>AUTOLAMPS0244</v>
          </cell>
          <cell r="C252" t="e">
            <v>#REF!</v>
          </cell>
          <cell r="D252" t="str">
            <v xml:space="preserve">ISUZU NPR MAX 700P (14-) - INNER DOOR HANDLE - LH</v>
          </cell>
          <cell r="E252" t="str">
            <v>ISUZU</v>
          </cell>
          <cell r="F252" t="str">
            <v xml:space="preserve">NPR700P IDH LH</v>
          </cell>
          <cell r="G252" t="str">
            <v>IZ07-0234-L</v>
          </cell>
          <cell r="I252">
            <v>0.04</v>
          </cell>
          <cell r="J252" t="str">
            <v>SUPPLIER0002</v>
          </cell>
          <cell r="K252" t="str">
            <v xml:space="preserve">ANHUI TINCAI SILK CO. LTD</v>
          </cell>
          <cell r="L252">
            <v>0</v>
          </cell>
          <cell r="M252">
            <v>0</v>
          </cell>
          <cell r="N252">
            <v>0</v>
          </cell>
          <cell r="Q252">
            <v>1</v>
          </cell>
          <cell r="R252">
            <v>3</v>
          </cell>
          <cell r="S252" t="str">
            <v xml:space="preserve">Yuan Purchase Pricelist (CNY)</v>
          </cell>
          <cell r="T252">
            <v>2.5</v>
          </cell>
          <cell r="U252">
            <v>391</v>
          </cell>
          <cell r="V252">
            <v>610</v>
          </cell>
        </row>
        <row r="253">
          <cell r="A253">
            <v>11316</v>
          </cell>
          <cell r="B253" t="str">
            <v>AUTOLAMPS0245</v>
          </cell>
          <cell r="C253" t="e">
            <v>#REF!</v>
          </cell>
          <cell r="D253" t="str">
            <v xml:space="preserve">ISUZU NPR MAX 700P (14-) - INNER DOOR HANDLE - RH</v>
          </cell>
          <cell r="E253" t="str">
            <v>ISUZU</v>
          </cell>
          <cell r="F253" t="str">
            <v xml:space="preserve">NPR700P IDH RH</v>
          </cell>
          <cell r="G253" t="str">
            <v>IZ07-0234-R</v>
          </cell>
          <cell r="I253">
            <v>0.04</v>
          </cell>
          <cell r="J253" t="str">
            <v>SUPPLIER0002</v>
          </cell>
          <cell r="K253" t="str">
            <v xml:space="preserve">ANHUI TINCAI SILK CO. LTD</v>
          </cell>
          <cell r="L253">
            <v>0</v>
          </cell>
          <cell r="M253">
            <v>0</v>
          </cell>
          <cell r="N253">
            <v>0</v>
          </cell>
          <cell r="Q253">
            <v>1</v>
          </cell>
          <cell r="R253">
            <v>3</v>
          </cell>
          <cell r="S253" t="str">
            <v xml:space="preserve">Yuan Purchase Pricelist (CNY)</v>
          </cell>
          <cell r="T253">
            <v>2.5</v>
          </cell>
          <cell r="U253">
            <v>391</v>
          </cell>
          <cell r="V253">
            <v>610</v>
          </cell>
        </row>
        <row r="254">
          <cell r="A254">
            <v>12131</v>
          </cell>
          <cell r="B254" t="str">
            <v>AUTOLAMPS0249</v>
          </cell>
          <cell r="C254" t="e">
            <v>#REF!</v>
          </cell>
          <cell r="D254" t="str">
            <v xml:space="preserve">ISUZU TFR (89-93) - FRONT BUMPER VALANCE</v>
          </cell>
          <cell r="E254" t="str">
            <v>ISUZU</v>
          </cell>
          <cell r="F254" t="str">
            <v xml:space="preserve">TFR89 93 BPRV</v>
          </cell>
          <cell r="G254" t="str">
            <v>IZ04-0142</v>
          </cell>
          <cell r="I254">
            <v>0.04</v>
          </cell>
          <cell r="J254" t="str">
            <v>SUPPLIER0002</v>
          </cell>
          <cell r="K254" t="str">
            <v xml:space="preserve">ANHUI TINCAI SILK CO. LTD</v>
          </cell>
          <cell r="L254">
            <v>0</v>
          </cell>
          <cell r="M254">
            <v>0</v>
          </cell>
          <cell r="N254">
            <v>0</v>
          </cell>
          <cell r="Q254">
            <v>0</v>
          </cell>
          <cell r="R254">
            <v>0</v>
          </cell>
          <cell r="S254" t="str">
            <v xml:space="preserve">Yuan Purchase Pricelist (CNY)</v>
          </cell>
          <cell r="T254">
            <v>5.2</v>
          </cell>
          <cell r="U254">
            <v>813</v>
          </cell>
          <cell r="V254">
            <v>1260</v>
          </cell>
        </row>
        <row r="255">
          <cell r="A255">
            <v>13940</v>
          </cell>
          <cell r="B255" t="str">
            <v>AUTOLAMPS0298</v>
          </cell>
          <cell r="C255" t="e">
            <v>#REF!</v>
          </cell>
          <cell r="D255" t="str">
            <v xml:space="preserve">ISUZU TFR FASTER (KB81) PICK-UP (81-) - LAMINATED FRONT WINDSCREEN</v>
          </cell>
          <cell r="E255" t="str">
            <v>ISUZU</v>
          </cell>
          <cell r="F255" t="str">
            <v xml:space="preserve">KB81 LFW</v>
          </cell>
          <cell r="G255" t="str">
            <v xml:space="preserve">KB81 LFW</v>
          </cell>
          <cell r="H255" t="str">
            <v>1364*649</v>
          </cell>
          <cell r="I255">
            <v>0.02</v>
          </cell>
          <cell r="J255" t="str">
            <v>SUPPLIER0015</v>
          </cell>
          <cell r="K255" t="str">
            <v xml:space="preserve">XINYI AUTOMOBILE GLASS (SHENZHEN) CO., LTD</v>
          </cell>
          <cell r="L255">
            <v>15</v>
          </cell>
          <cell r="M255">
            <v>60</v>
          </cell>
          <cell r="N255">
            <v>75</v>
          </cell>
          <cell r="Q255">
            <v>2</v>
          </cell>
          <cell r="R255">
            <v>3</v>
          </cell>
          <cell r="S255" t="str">
            <v xml:space="preserve">USD Purchase Pricelist (USD)</v>
          </cell>
          <cell r="T255">
            <v>11.57</v>
          </cell>
          <cell r="U255">
            <v>2073.34</v>
          </cell>
          <cell r="V255">
            <v>2700</v>
          </cell>
        </row>
        <row r="256">
          <cell r="A256">
            <v>10114</v>
          </cell>
          <cell r="B256" t="str">
            <v>AUTOLAMPS0250</v>
          </cell>
          <cell r="C256" t="e">
            <v>#REF!</v>
          </cell>
          <cell r="D256" t="str">
            <v xml:space="preserve">ISUZU TFR/89 - BUMPER LAMP (ORANGE/WHITE) - LH</v>
          </cell>
          <cell r="E256" t="str">
            <v>ISUZU</v>
          </cell>
          <cell r="F256" t="str">
            <v xml:space="preserve">TFR 89 BLA LH</v>
          </cell>
          <cell r="G256" t="str">
            <v>IZ04-0105A-L</v>
          </cell>
          <cell r="I256">
            <v>0.04</v>
          </cell>
          <cell r="J256" t="str">
            <v>SUPPLIER0002</v>
          </cell>
          <cell r="K256" t="str">
            <v xml:space="preserve">ANHUI TINCAI SILK CO. LTD</v>
          </cell>
          <cell r="L256">
            <v>12</v>
          </cell>
          <cell r="M256">
            <v>48</v>
          </cell>
          <cell r="N256">
            <v>60</v>
          </cell>
          <cell r="O256">
            <v>5</v>
          </cell>
          <cell r="P256">
            <v>15</v>
          </cell>
          <cell r="S256" t="str">
            <v xml:space="preserve">Yuan Purchase Pricelist (CNY)</v>
          </cell>
          <cell r="T256">
            <v>6.2</v>
          </cell>
          <cell r="U256">
            <v>158</v>
          </cell>
          <cell r="V256">
            <v>240</v>
          </cell>
        </row>
        <row r="257">
          <cell r="A257">
            <v>10113</v>
          </cell>
          <cell r="B257" t="str">
            <v>AUTOLAMPS0251</v>
          </cell>
          <cell r="C257" t="e">
            <v>#REF!</v>
          </cell>
          <cell r="D257" t="str">
            <v xml:space="preserve">ISUZU TFR/89 - BUMPER LAMP (ORANGE/WHITE) - RH</v>
          </cell>
          <cell r="E257" t="str">
            <v>ISUZU</v>
          </cell>
          <cell r="F257" t="str">
            <v xml:space="preserve">TFR 89 BLA RH</v>
          </cell>
          <cell r="G257" t="str">
            <v>IZ04-0105A-R</v>
          </cell>
          <cell r="I257">
            <v>0.04</v>
          </cell>
          <cell r="J257" t="str">
            <v>SUPPLIER0002</v>
          </cell>
          <cell r="K257" t="str">
            <v xml:space="preserve">ANHUI TINCAI SILK CO. LTD</v>
          </cell>
          <cell r="L257">
            <v>12</v>
          </cell>
          <cell r="M257">
            <v>48</v>
          </cell>
          <cell r="N257">
            <v>60</v>
          </cell>
          <cell r="O257">
            <v>5</v>
          </cell>
          <cell r="P257">
            <v>15</v>
          </cell>
          <cell r="S257" t="str">
            <v xml:space="preserve">Yuan Purchase Pricelist (CNY)</v>
          </cell>
          <cell r="T257">
            <v>6.2</v>
          </cell>
          <cell r="U257">
            <v>158</v>
          </cell>
          <cell r="V257">
            <v>240</v>
          </cell>
        </row>
        <row r="258">
          <cell r="A258">
            <v>10115</v>
          </cell>
          <cell r="B258" t="str">
            <v>AUTOLAMPS0260</v>
          </cell>
          <cell r="C258" t="e">
            <v>#REF!</v>
          </cell>
          <cell r="D258" t="str">
            <v xml:space="preserve">ISUZU TFR/89 - BUMPER LENS (ORANGE/WHITE)</v>
          </cell>
          <cell r="E258" t="str">
            <v>ISUZU</v>
          </cell>
          <cell r="F258" t="str">
            <v xml:space="preserve">TFR 89 BLS</v>
          </cell>
          <cell r="G258" t="str">
            <v>00-IZ04-0105A</v>
          </cell>
          <cell r="I258">
            <v>0.04</v>
          </cell>
          <cell r="J258" t="str">
            <v>SUPPLIER0002</v>
          </cell>
          <cell r="K258" t="str">
            <v xml:space="preserve">ANHUI TINCAI SILK CO. LTD</v>
          </cell>
          <cell r="L258">
            <v>10</v>
          </cell>
          <cell r="M258">
            <v>40</v>
          </cell>
          <cell r="N258">
            <v>50</v>
          </cell>
          <cell r="Q258">
            <v>5</v>
          </cell>
          <cell r="R258">
            <v>20</v>
          </cell>
          <cell r="S258" t="str">
            <v xml:space="preserve">Yuan Purchase Pricelist (CNY)</v>
          </cell>
          <cell r="T258">
            <v>0.24</v>
          </cell>
          <cell r="U258">
            <v>38</v>
          </cell>
          <cell r="V258">
            <v>60</v>
          </cell>
        </row>
        <row r="259">
          <cell r="A259">
            <v>10110</v>
          </cell>
          <cell r="B259" t="str">
            <v>AUTOLAMPS0252</v>
          </cell>
          <cell r="C259" t="e">
            <v>#REF!</v>
          </cell>
          <cell r="D259" t="str">
            <v xml:space="preserve">ISUZU TFR/89 - CORNER LAMP (ORANGE) - LH</v>
          </cell>
          <cell r="E259" t="str">
            <v>ISUZU</v>
          </cell>
          <cell r="F259" t="str">
            <v xml:space="preserve">TFR 89 CLAO LH</v>
          </cell>
          <cell r="G259" t="str">
            <v>IZ04-0103A-L</v>
          </cell>
          <cell r="I259">
            <v>0.04</v>
          </cell>
          <cell r="J259" t="str">
            <v>SUPPLIER0002</v>
          </cell>
          <cell r="K259" t="str">
            <v xml:space="preserve">ANHUI TINCAI SILK CO. LTD</v>
          </cell>
          <cell r="L259">
            <v>16</v>
          </cell>
          <cell r="M259">
            <v>64</v>
          </cell>
          <cell r="N259">
            <v>80</v>
          </cell>
          <cell r="O259">
            <v>5</v>
          </cell>
          <cell r="P259">
            <v>6</v>
          </cell>
          <cell r="S259" t="str">
            <v xml:space="preserve">Yuan Purchase Pricelist (CNY)</v>
          </cell>
          <cell r="T259">
            <v>8</v>
          </cell>
          <cell r="U259">
            <v>203.42</v>
          </cell>
          <cell r="V259">
            <v>310</v>
          </cell>
        </row>
        <row r="260">
          <cell r="A260">
            <v>10109</v>
          </cell>
          <cell r="B260" t="str">
            <v>AUTOLAMPS0253</v>
          </cell>
          <cell r="C260" t="e">
            <v>#REF!</v>
          </cell>
          <cell r="D260" t="str">
            <v xml:space="preserve">ISUZU TFR/89 - CORNER LAMP (ORANGE) - RH</v>
          </cell>
          <cell r="E260" t="str">
            <v>ISUZU</v>
          </cell>
          <cell r="F260" t="str">
            <v xml:space="preserve">TFR 89 CLAO RH</v>
          </cell>
          <cell r="G260" t="str">
            <v>IZ04-0103A-R</v>
          </cell>
          <cell r="I260">
            <v>0.04</v>
          </cell>
          <cell r="J260" t="str">
            <v>SUPPLIER0002</v>
          </cell>
          <cell r="K260" t="str">
            <v xml:space="preserve">ANHUI TINCAI SILK CO. LTD</v>
          </cell>
          <cell r="L260">
            <v>8</v>
          </cell>
          <cell r="M260">
            <v>32</v>
          </cell>
          <cell r="N260">
            <v>40</v>
          </cell>
          <cell r="O260">
            <v>5</v>
          </cell>
          <cell r="P260">
            <v>6</v>
          </cell>
          <cell r="S260" t="str">
            <v xml:space="preserve">Yuan Purchase Pricelist (CNY)</v>
          </cell>
          <cell r="T260">
            <v>8</v>
          </cell>
          <cell r="U260">
            <v>203.42</v>
          </cell>
          <cell r="V260">
            <v>310</v>
          </cell>
        </row>
        <row r="261">
          <cell r="A261">
            <v>10112</v>
          </cell>
          <cell r="B261" t="str">
            <v>AUTOLAMPS0254</v>
          </cell>
          <cell r="C261" t="e">
            <v>#REF!</v>
          </cell>
          <cell r="D261" t="str">
            <v xml:space="preserve">ISUZU TFR/89 - CORNER LAMP (WHITE) - LH</v>
          </cell>
          <cell r="E261" t="str">
            <v>ISUZU</v>
          </cell>
          <cell r="F261" t="str">
            <v xml:space="preserve">TFR 89 CLAW LH</v>
          </cell>
          <cell r="G261" t="str">
            <v>IZ04-0103B-L</v>
          </cell>
          <cell r="I261">
            <v>0.04</v>
          </cell>
          <cell r="J261" t="str">
            <v>SUPPLIER0002</v>
          </cell>
          <cell r="K261" t="str">
            <v xml:space="preserve">ANHUI TINCAI SILK CO. LTD</v>
          </cell>
          <cell r="L261">
            <v>2</v>
          </cell>
          <cell r="M261">
            <v>8</v>
          </cell>
          <cell r="N261">
            <v>10</v>
          </cell>
          <cell r="O261">
            <v>5</v>
          </cell>
          <cell r="P261">
            <v>6</v>
          </cell>
          <cell r="S261" t="str">
            <v xml:space="preserve">Yuan Purchase Pricelist (CNY)</v>
          </cell>
          <cell r="T261">
            <v>8</v>
          </cell>
          <cell r="U261">
            <v>186</v>
          </cell>
          <cell r="V261">
            <v>290</v>
          </cell>
        </row>
        <row r="262">
          <cell r="A262">
            <v>10111</v>
          </cell>
          <cell r="B262" t="str">
            <v>AUTOLAMPS0255</v>
          </cell>
          <cell r="C262" t="e">
            <v>#REF!</v>
          </cell>
          <cell r="D262" t="str">
            <v xml:space="preserve">ISUZU TFR/89 - CORNER LAMP (WHITE) - RH</v>
          </cell>
          <cell r="E262" t="str">
            <v>ISUZU</v>
          </cell>
          <cell r="F262" t="str">
            <v xml:space="preserve">TFR 89 CLAW RH</v>
          </cell>
          <cell r="G262" t="str">
            <v>IZ04-0102A-R</v>
          </cell>
          <cell r="I262">
            <v>0.04</v>
          </cell>
          <cell r="J262" t="str">
            <v>SUPPLIER0002</v>
          </cell>
          <cell r="K262" t="str">
            <v xml:space="preserve">ANHUI TINCAI SILK CO. LTD</v>
          </cell>
          <cell r="L262">
            <v>2</v>
          </cell>
          <cell r="M262">
            <v>8</v>
          </cell>
          <cell r="N262">
            <v>10</v>
          </cell>
          <cell r="O262">
            <v>5</v>
          </cell>
          <cell r="P262">
            <v>6</v>
          </cell>
          <cell r="S262" t="str">
            <v xml:space="preserve">Yuan Purchase Pricelist (CNY)</v>
          </cell>
          <cell r="T262">
            <v>15</v>
          </cell>
          <cell r="U262">
            <v>261</v>
          </cell>
          <cell r="V262">
            <v>290</v>
          </cell>
        </row>
        <row r="263">
          <cell r="A263">
            <v>10100</v>
          </cell>
          <cell r="B263" t="str">
            <v>AUTOLAMPS0256</v>
          </cell>
          <cell r="C263" t="e">
            <v>#REF!</v>
          </cell>
          <cell r="D263" t="str">
            <v xml:space="preserve">ISUZU TFR/89 - HEAD LAMP - LH</v>
          </cell>
          <cell r="E263" t="str">
            <v>ISUZU</v>
          </cell>
          <cell r="F263" t="str">
            <v xml:space="preserve">TFR 89 HLA LH</v>
          </cell>
          <cell r="G263" t="str">
            <v>IZ04-0101-L</v>
          </cell>
          <cell r="I263">
            <v>0.04</v>
          </cell>
          <cell r="J263" t="str">
            <v>SUPPLIER0002</v>
          </cell>
          <cell r="K263" t="str">
            <v xml:space="preserve">ANHUI TINCAI SILK CO. LTD</v>
          </cell>
          <cell r="L263">
            <v>0</v>
          </cell>
          <cell r="M263">
            <v>0</v>
          </cell>
          <cell r="N263">
            <v>0</v>
          </cell>
          <cell r="Q263">
            <v>0</v>
          </cell>
          <cell r="R263">
            <v>0</v>
          </cell>
          <cell r="S263" t="str">
            <v xml:space="preserve">Yuan Purchase Pricelist (CNY)</v>
          </cell>
          <cell r="T263">
            <v>3.75</v>
          </cell>
          <cell r="U263">
            <v>586</v>
          </cell>
          <cell r="V263">
            <v>910</v>
          </cell>
        </row>
        <row r="264">
          <cell r="A264">
            <v>10099</v>
          </cell>
          <cell r="B264" t="str">
            <v>AUTOLAMPS0257</v>
          </cell>
          <cell r="C264" t="e">
            <v>#REF!</v>
          </cell>
          <cell r="D264" t="str">
            <v xml:space="preserve">ISUZU TFR/89 - HEAD LAMP - RH</v>
          </cell>
          <cell r="E264" t="str">
            <v>ISUZU</v>
          </cell>
          <cell r="F264" t="str">
            <v xml:space="preserve">TFR 89 HLA RH</v>
          </cell>
          <cell r="G264" t="str">
            <v>IZ04-0101-R</v>
          </cell>
          <cell r="I264">
            <v>0.04</v>
          </cell>
          <cell r="J264" t="str">
            <v>SUPPLIER0002</v>
          </cell>
          <cell r="K264" t="str">
            <v xml:space="preserve">ANHUI TINCAI SILK CO. LTD</v>
          </cell>
          <cell r="L264">
            <v>0</v>
          </cell>
          <cell r="M264">
            <v>0</v>
          </cell>
          <cell r="N264">
            <v>0</v>
          </cell>
          <cell r="Q264">
            <v>0</v>
          </cell>
          <cell r="R264">
            <v>0</v>
          </cell>
          <cell r="S264" t="str">
            <v xml:space="preserve">Yuan Purchase Pricelist (CNY)</v>
          </cell>
          <cell r="T264">
            <v>3.75</v>
          </cell>
          <cell r="U264">
            <v>586</v>
          </cell>
          <cell r="V264">
            <v>910</v>
          </cell>
        </row>
        <row r="265">
          <cell r="A265">
            <v>10102</v>
          </cell>
          <cell r="B265" t="str">
            <v>AUTOLAMPS0258</v>
          </cell>
          <cell r="C265" t="e">
            <v>#REF!</v>
          </cell>
          <cell r="D265" t="str">
            <v xml:space="preserve">ISUZU TFR/89 - HEAD LAMP BRACKET - LH</v>
          </cell>
          <cell r="E265" t="str">
            <v>ISUZU</v>
          </cell>
          <cell r="F265" t="str">
            <v xml:space="preserve">TFR 89 HLB LH</v>
          </cell>
          <cell r="G265" t="str">
            <v>IZ04-0101-1-L</v>
          </cell>
          <cell r="I265">
            <v>0.04</v>
          </cell>
          <cell r="J265" t="str">
            <v>SUPPLIER0002</v>
          </cell>
          <cell r="K265" t="str">
            <v xml:space="preserve">ANHUI TINCAI SILK CO. LTD</v>
          </cell>
          <cell r="L265">
            <v>0</v>
          </cell>
          <cell r="M265">
            <v>0</v>
          </cell>
          <cell r="N265">
            <v>0</v>
          </cell>
          <cell r="Q265">
            <v>0</v>
          </cell>
          <cell r="R265">
            <v>4</v>
          </cell>
          <cell r="S265" t="str">
            <v xml:space="preserve">Yuan Purchase Pricelist (CNY)</v>
          </cell>
          <cell r="T265">
            <v>2.1</v>
          </cell>
          <cell r="U265">
            <v>328</v>
          </cell>
          <cell r="V265">
            <v>510</v>
          </cell>
        </row>
        <row r="266">
          <cell r="A266">
            <v>10101</v>
          </cell>
          <cell r="B266" t="str">
            <v>AUTOLAMPS0259</v>
          </cell>
          <cell r="C266" t="e">
            <v>#REF!</v>
          </cell>
          <cell r="D266" t="str">
            <v xml:space="preserve">ISUZU TFR/89 - HEAD LAMP BRACKET - RH</v>
          </cell>
          <cell r="E266" t="str">
            <v>ISUZU</v>
          </cell>
          <cell r="F266" t="str">
            <v xml:space="preserve">TFR 89 HLB RH</v>
          </cell>
          <cell r="G266" t="str">
            <v>IZ04-0101-1-R</v>
          </cell>
          <cell r="I266">
            <v>0.04</v>
          </cell>
          <cell r="J266" t="str">
            <v>SUPPLIER0002</v>
          </cell>
          <cell r="K266" t="str">
            <v xml:space="preserve">ANHUI TINCAI SILK CO. LTD</v>
          </cell>
          <cell r="L266">
            <v>0</v>
          </cell>
          <cell r="M266">
            <v>0</v>
          </cell>
          <cell r="N266">
            <v>0</v>
          </cell>
          <cell r="Q266">
            <v>2</v>
          </cell>
          <cell r="R266">
            <v>4</v>
          </cell>
          <cell r="S266" t="str">
            <v xml:space="preserve">Yuan Purchase Pricelist (CNY)</v>
          </cell>
          <cell r="T266">
            <v>2.1</v>
          </cell>
          <cell r="U266">
            <v>328</v>
          </cell>
          <cell r="V266">
            <v>510</v>
          </cell>
        </row>
        <row r="267">
          <cell r="A267">
            <v>10104</v>
          </cell>
          <cell r="B267" t="str">
            <v>AUTOLAMPS0263</v>
          </cell>
          <cell r="C267" t="e">
            <v>#REF!</v>
          </cell>
          <cell r="D267" t="str">
            <v xml:space="preserve">ISUZU TFR/89 - TAIL LAMP (BLACK) - LH</v>
          </cell>
          <cell r="E267" t="str">
            <v>ISUZU</v>
          </cell>
          <cell r="F267" t="str">
            <v xml:space="preserve">TFR 89 TLAB LH</v>
          </cell>
          <cell r="G267" t="str">
            <v>IZ04-0102A-L</v>
          </cell>
          <cell r="I267">
            <v>0.04</v>
          </cell>
          <cell r="J267" t="str">
            <v>SUPPLIER0002</v>
          </cell>
          <cell r="K267" t="str">
            <v xml:space="preserve">ANHUI TINCAI SILK CO. LTD</v>
          </cell>
          <cell r="L267">
            <v>5</v>
          </cell>
          <cell r="M267">
            <v>20</v>
          </cell>
          <cell r="N267">
            <v>25</v>
          </cell>
          <cell r="Q267">
            <v>2</v>
          </cell>
          <cell r="R267">
            <v>4</v>
          </cell>
          <cell r="S267" t="str">
            <v xml:space="preserve">Yuan Purchase Pricelist (CNY)</v>
          </cell>
          <cell r="T267">
            <v>15</v>
          </cell>
          <cell r="U267">
            <v>383</v>
          </cell>
          <cell r="V267">
            <v>570</v>
          </cell>
        </row>
        <row r="268">
          <cell r="A268">
            <v>10103</v>
          </cell>
          <cell r="B268" t="str">
            <v>AUTOLAMPS0264</v>
          </cell>
          <cell r="C268" t="e">
            <v>#REF!</v>
          </cell>
          <cell r="D268" t="str">
            <v xml:space="preserve">ISUZU TFR/89 - TAIL LAMP (BLACK) - RH</v>
          </cell>
          <cell r="E268" t="str">
            <v>ISUZU</v>
          </cell>
          <cell r="F268" t="str">
            <v xml:space="preserve">TFR 89 TLAB RH</v>
          </cell>
          <cell r="G268" t="str">
            <v>IZ04-0102A-R</v>
          </cell>
          <cell r="I268">
            <v>0.04</v>
          </cell>
          <cell r="J268" t="str">
            <v>SUPPLIER0002</v>
          </cell>
          <cell r="K268" t="str">
            <v xml:space="preserve">ANHUI TINCAI SILK CO. LTD</v>
          </cell>
          <cell r="L268">
            <v>8</v>
          </cell>
          <cell r="M268">
            <v>32</v>
          </cell>
          <cell r="N268">
            <v>40</v>
          </cell>
          <cell r="Q268">
            <v>2</v>
          </cell>
          <cell r="R268">
            <v>4</v>
          </cell>
          <cell r="S268" t="str">
            <v xml:space="preserve">Yuan Purchase Pricelist (CNY)</v>
          </cell>
          <cell r="T268">
            <v>15</v>
          </cell>
          <cell r="U268">
            <v>383</v>
          </cell>
          <cell r="V268">
            <v>570</v>
          </cell>
        </row>
        <row r="269">
          <cell r="A269">
            <v>10106</v>
          </cell>
          <cell r="B269" t="str">
            <v>AUTOLAMPS0265</v>
          </cell>
          <cell r="C269" t="e">
            <v>#REF!</v>
          </cell>
          <cell r="D269" t="str">
            <v xml:space="preserve">ISUZU TFR/89 - TAIL LAMP (CHROME) - LH</v>
          </cell>
          <cell r="E269" t="str">
            <v>ISUZU</v>
          </cell>
          <cell r="F269" t="str">
            <v xml:space="preserve">TFR 89 TLAC LH</v>
          </cell>
          <cell r="G269" t="str">
            <v>IZ04-0102B-L</v>
          </cell>
          <cell r="I269">
            <v>0.04</v>
          </cell>
          <cell r="J269" t="str">
            <v>SUPPLIER0002</v>
          </cell>
          <cell r="K269" t="str">
            <v xml:space="preserve">ANHUI TINCAI SILK CO. LTD</v>
          </cell>
          <cell r="L269">
            <v>0</v>
          </cell>
          <cell r="M269">
            <v>0</v>
          </cell>
          <cell r="N269">
            <v>0</v>
          </cell>
          <cell r="Q269">
            <v>0</v>
          </cell>
          <cell r="R269">
            <v>0</v>
          </cell>
          <cell r="S269" t="str">
            <v xml:space="preserve">Yuan Purchase Pricelist (CNY)</v>
          </cell>
          <cell r="T269">
            <v>18.600000000000001</v>
          </cell>
          <cell r="U269">
            <v>419</v>
          </cell>
          <cell r="V269">
            <v>650</v>
          </cell>
        </row>
        <row r="270">
          <cell r="A270">
            <v>10105</v>
          </cell>
          <cell r="B270" t="str">
            <v>AUTOLAMPS0266</v>
          </cell>
          <cell r="C270" t="e">
            <v>#REF!</v>
          </cell>
          <cell r="D270" t="str">
            <v xml:space="preserve">ISUZU TFR/89 - TAIL LAMP (CHROME) - RH</v>
          </cell>
          <cell r="E270" t="str">
            <v>ISUZU</v>
          </cell>
          <cell r="F270" t="str">
            <v xml:space="preserve">TFR 89 TLAC RH</v>
          </cell>
          <cell r="G270" t="str">
            <v>IZ04-0102B-R</v>
          </cell>
          <cell r="I270">
            <v>0.04</v>
          </cell>
          <cell r="J270" t="str">
            <v>SUPPLIER0002</v>
          </cell>
          <cell r="K270" t="str">
            <v xml:space="preserve">ANHUI TINCAI SILK CO. LTD</v>
          </cell>
          <cell r="L270">
            <v>0</v>
          </cell>
          <cell r="M270">
            <v>0</v>
          </cell>
          <cell r="N270">
            <v>0</v>
          </cell>
          <cell r="Q270">
            <v>0</v>
          </cell>
          <cell r="R270">
            <v>0</v>
          </cell>
          <cell r="S270" t="str">
            <v xml:space="preserve">Yuan Purchase Pricelist (CNY)</v>
          </cell>
          <cell r="T270">
            <v>18.600000000000001</v>
          </cell>
          <cell r="U270">
            <v>419</v>
          </cell>
          <cell r="V270">
            <v>650</v>
          </cell>
        </row>
        <row r="271">
          <cell r="A271">
            <v>10108</v>
          </cell>
          <cell r="B271" t="str">
            <v>AUTOLAMPS0261</v>
          </cell>
          <cell r="C271" t="e">
            <v>#REF!</v>
          </cell>
          <cell r="D271" t="str">
            <v xml:space="preserve">ISUZU TFR/89 - TAIL LENS  - LH</v>
          </cell>
          <cell r="E271" t="str">
            <v>ISUZU</v>
          </cell>
          <cell r="F271" t="str">
            <v xml:space="preserve">TFR 89 TLS LH</v>
          </cell>
          <cell r="G271" t="str">
            <v>00-IZ04-0102-L</v>
          </cell>
          <cell r="I271">
            <v>0.04</v>
          </cell>
          <cell r="J271" t="str">
            <v>SUPPLIER0002</v>
          </cell>
          <cell r="K271" t="str">
            <v xml:space="preserve">ANHUI TINCAI SILK CO. LTD</v>
          </cell>
          <cell r="L271">
            <v>13</v>
          </cell>
          <cell r="M271">
            <v>52</v>
          </cell>
          <cell r="N271">
            <v>65</v>
          </cell>
          <cell r="Q271">
            <v>4</v>
          </cell>
          <cell r="R271">
            <v>10</v>
          </cell>
          <cell r="S271" t="str">
            <v xml:space="preserve">Yuan Purchase Pricelist (CNY)</v>
          </cell>
          <cell r="T271">
            <v>5</v>
          </cell>
          <cell r="U271">
            <v>127.14</v>
          </cell>
          <cell r="V271">
            <v>190</v>
          </cell>
        </row>
        <row r="272">
          <cell r="A272">
            <v>10107</v>
          </cell>
          <cell r="B272" t="str">
            <v>AUTOLAMPS0262</v>
          </cell>
          <cell r="C272" t="e">
            <v>#REF!</v>
          </cell>
          <cell r="D272" t="str">
            <v xml:space="preserve">ISUZU TFR/89 - TAIL LENS - RH</v>
          </cell>
          <cell r="E272" t="str">
            <v>ISUZU</v>
          </cell>
          <cell r="F272" t="str">
            <v xml:space="preserve">TFR 89 TLS RH</v>
          </cell>
          <cell r="G272" t="str">
            <v>IZ04-0102-00-R</v>
          </cell>
          <cell r="I272">
            <v>0.04</v>
          </cell>
          <cell r="J272" t="str">
            <v>SUPPLIER0002</v>
          </cell>
          <cell r="K272" t="str">
            <v xml:space="preserve">ANHUI TINCAI SILK CO. LTD</v>
          </cell>
          <cell r="L272">
            <v>12</v>
          </cell>
          <cell r="M272">
            <v>48</v>
          </cell>
          <cell r="N272">
            <v>60</v>
          </cell>
          <cell r="Q272">
            <v>4</v>
          </cell>
          <cell r="R272">
            <v>10</v>
          </cell>
          <cell r="S272" t="str">
            <v xml:space="preserve">Yuan Purchase Pricelist (CNY)</v>
          </cell>
          <cell r="T272">
            <v>5</v>
          </cell>
          <cell r="U272">
            <v>127.14</v>
          </cell>
          <cell r="V272">
            <v>190</v>
          </cell>
        </row>
        <row r="273">
          <cell r="A273">
            <v>10121</v>
          </cell>
          <cell r="B273" t="str">
            <v>AUTOLAMPS0267</v>
          </cell>
          <cell r="C273" t="e">
            <v>#REF!</v>
          </cell>
          <cell r="D273" t="str">
            <v xml:space="preserve">ISUZU TFR/93 - GRILL</v>
          </cell>
          <cell r="E273" t="str">
            <v>ISUZU</v>
          </cell>
          <cell r="F273" t="str">
            <v xml:space="preserve">TFR 93 GRL</v>
          </cell>
          <cell r="G273" t="str">
            <v>IZ04-0114A</v>
          </cell>
          <cell r="I273">
            <v>0.04</v>
          </cell>
          <cell r="J273" t="str">
            <v>SUPPLIER0002</v>
          </cell>
          <cell r="K273" t="str">
            <v xml:space="preserve">ANHUI TINCAI SILK CO. LTD</v>
          </cell>
          <cell r="L273">
            <v>0</v>
          </cell>
          <cell r="M273">
            <v>0</v>
          </cell>
          <cell r="N273">
            <v>0</v>
          </cell>
          <cell r="Q273">
            <v>1</v>
          </cell>
          <cell r="R273">
            <v>3</v>
          </cell>
          <cell r="S273" t="str">
            <v xml:space="preserve">Yuan Purchase Pricelist (CNY)</v>
          </cell>
          <cell r="T273">
            <v>6.5</v>
          </cell>
          <cell r="U273">
            <v>1016</v>
          </cell>
          <cell r="V273">
            <v>1570</v>
          </cell>
        </row>
        <row r="274">
          <cell r="A274">
            <v>10122</v>
          </cell>
          <cell r="B274" t="str">
            <v>AUTOLAMPS0268</v>
          </cell>
          <cell r="C274" t="e">
            <v>#REF!</v>
          </cell>
          <cell r="D274" t="str">
            <v xml:space="preserve">ISUZU TFR/95 - GRILL</v>
          </cell>
          <cell r="E274" t="str">
            <v>ISUZU</v>
          </cell>
          <cell r="F274" t="str">
            <v xml:space="preserve">TFR 95 GRL</v>
          </cell>
          <cell r="G274" t="str">
            <v>IZ05-0114C-L</v>
          </cell>
          <cell r="I274">
            <v>0.04</v>
          </cell>
          <cell r="J274" t="str">
            <v>SUPPLIER0002</v>
          </cell>
          <cell r="K274" t="str">
            <v xml:space="preserve">ANHUI TINCAI SILK CO. LTD</v>
          </cell>
          <cell r="L274">
            <v>0</v>
          </cell>
          <cell r="M274">
            <v>0</v>
          </cell>
          <cell r="N274">
            <v>0</v>
          </cell>
          <cell r="Q274">
            <v>1</v>
          </cell>
          <cell r="R274">
            <v>3</v>
          </cell>
          <cell r="S274" t="str">
            <v xml:space="preserve">Yuan Purchase Pricelist (CNY)</v>
          </cell>
          <cell r="T274">
            <v>72</v>
          </cell>
          <cell r="U274">
            <v>1620</v>
          </cell>
          <cell r="V274">
            <v>2510</v>
          </cell>
        </row>
        <row r="275">
          <cell r="A275">
            <v>10120</v>
          </cell>
          <cell r="B275" t="str">
            <v>AUTOLAMPS0269</v>
          </cell>
          <cell r="C275" t="e">
            <v>#REF!</v>
          </cell>
          <cell r="D275" t="str">
            <v xml:space="preserve">ISUZU TFR/95 - SIDE MIRROR - LH</v>
          </cell>
          <cell r="E275" t="str">
            <v>ISUZU</v>
          </cell>
          <cell r="F275" t="str">
            <v xml:space="preserve">TFR 95 SM LH</v>
          </cell>
          <cell r="G275" t="str">
            <v>IZ04-0107-R</v>
          </cell>
          <cell r="I275">
            <v>0.04</v>
          </cell>
          <cell r="J275" t="str">
            <v>SUPPLIER0002</v>
          </cell>
          <cell r="K275" t="str">
            <v xml:space="preserve">ANHUI TINCAI SILK CO. LTD</v>
          </cell>
          <cell r="L275">
            <v>4</v>
          </cell>
          <cell r="M275">
            <v>16</v>
          </cell>
          <cell r="N275">
            <v>20</v>
          </cell>
          <cell r="O275">
            <v>5</v>
          </cell>
          <cell r="P275">
            <v>10</v>
          </cell>
          <cell r="S275" t="str">
            <v xml:space="preserve">Yuan Purchase Pricelist (CNY)</v>
          </cell>
          <cell r="T275">
            <v>17</v>
          </cell>
          <cell r="U275">
            <v>395</v>
          </cell>
          <cell r="V275">
            <v>610</v>
          </cell>
        </row>
        <row r="276">
          <cell r="A276">
            <v>10119</v>
          </cell>
          <cell r="B276" t="str">
            <v>AUTOLAMPS0270</v>
          </cell>
          <cell r="C276" t="e">
            <v>#REF!</v>
          </cell>
          <cell r="D276" t="str">
            <v xml:space="preserve">ISUZU TFR/95 - SIDE MIRROR - RH</v>
          </cell>
          <cell r="E276" t="str">
            <v>ISUZU</v>
          </cell>
          <cell r="F276" t="str">
            <v xml:space="preserve">TFR 95 SM RH</v>
          </cell>
          <cell r="G276" t="str">
            <v>IZ04-0107</v>
          </cell>
          <cell r="I276">
            <v>0.04</v>
          </cell>
          <cell r="J276" t="str">
            <v>SUPPLIER0002</v>
          </cell>
          <cell r="K276" t="str">
            <v xml:space="preserve">ANHUI TINCAI SILK CO. LTD</v>
          </cell>
          <cell r="L276">
            <v>5</v>
          </cell>
          <cell r="M276">
            <v>20</v>
          </cell>
          <cell r="N276">
            <v>25</v>
          </cell>
          <cell r="O276">
            <v>5</v>
          </cell>
          <cell r="P276">
            <v>10</v>
          </cell>
          <cell r="S276" t="str">
            <v xml:space="preserve">Yuan Purchase Pricelist (CNY)</v>
          </cell>
          <cell r="T276">
            <v>17</v>
          </cell>
          <cell r="U276">
            <v>395</v>
          </cell>
          <cell r="V276">
            <v>610</v>
          </cell>
        </row>
        <row r="277">
          <cell r="A277">
            <v>11331</v>
          </cell>
          <cell r="B277" t="str">
            <v>AUTOLAMPS0271</v>
          </cell>
          <cell r="C277" t="e">
            <v>#REF!</v>
          </cell>
          <cell r="D277" t="str">
            <v xml:space="preserve">ISUZU TFR/97 - BUMPER (METAL-CHROME)</v>
          </cell>
          <cell r="E277" t="str">
            <v>ISUZU</v>
          </cell>
          <cell r="F277" t="str">
            <v xml:space="preserve">TFR 97 BPRC</v>
          </cell>
          <cell r="G277" t="str">
            <v>IZ04-0105</v>
          </cell>
          <cell r="I277">
            <v>0.04</v>
          </cell>
          <cell r="J277" t="str">
            <v>SUPPLIER0002</v>
          </cell>
          <cell r="K277" t="str">
            <v xml:space="preserve">ANHUI TINCAI SILK CO. LTD</v>
          </cell>
          <cell r="L277">
            <v>0</v>
          </cell>
          <cell r="M277">
            <v>0</v>
          </cell>
          <cell r="N277">
            <v>0</v>
          </cell>
          <cell r="Q277">
            <v>0</v>
          </cell>
          <cell r="R277">
            <v>1</v>
          </cell>
          <cell r="S277" t="str">
            <v xml:space="preserve">Yuan Purchase Pricelist (CNY)</v>
          </cell>
          <cell r="T277">
            <v>26</v>
          </cell>
          <cell r="U277">
            <v>4064</v>
          </cell>
          <cell r="V277">
            <v>6300</v>
          </cell>
        </row>
        <row r="278">
          <cell r="A278">
            <v>11213</v>
          </cell>
          <cell r="B278" t="str">
            <v>AUTOLAMPS0273</v>
          </cell>
          <cell r="C278" t="e">
            <v>#REF!</v>
          </cell>
          <cell r="D278" t="str">
            <v xml:space="preserve">ISUZU TFR/97 - HEAD LAMP - LH</v>
          </cell>
          <cell r="E278" t="str">
            <v>ISUZU</v>
          </cell>
          <cell r="F278" t="str">
            <v xml:space="preserve">TFR 97 HLA LH</v>
          </cell>
          <cell r="G278" t="str">
            <v>IZ05-0101-L</v>
          </cell>
          <cell r="I278">
            <v>0.04</v>
          </cell>
          <cell r="J278" t="str">
            <v>SUPPLIER0002</v>
          </cell>
          <cell r="K278" t="str">
            <v xml:space="preserve">ANHUI TINCAI SILK CO. LTD</v>
          </cell>
          <cell r="L278">
            <v>2</v>
          </cell>
          <cell r="M278">
            <v>8</v>
          </cell>
          <cell r="N278">
            <v>10</v>
          </cell>
          <cell r="Q278">
            <v>2</v>
          </cell>
          <cell r="R278">
            <v>4</v>
          </cell>
          <cell r="S278" t="str">
            <v xml:space="preserve">Yuan Purchase Pricelist (CNY)</v>
          </cell>
          <cell r="T278">
            <v>52.5</v>
          </cell>
          <cell r="U278">
            <v>1181</v>
          </cell>
          <cell r="V278">
            <v>1830</v>
          </cell>
        </row>
        <row r="279">
          <cell r="A279">
            <v>11212</v>
          </cell>
          <cell r="B279" t="str">
            <v>AUTOLAMPS0274</v>
          </cell>
          <cell r="C279" t="e">
            <v>#REF!</v>
          </cell>
          <cell r="D279" t="str">
            <v xml:space="preserve">ISUZU TFR/97 - HEAD LAMP - RH</v>
          </cell>
          <cell r="E279" t="str">
            <v>ISUZU</v>
          </cell>
          <cell r="F279" t="str">
            <v xml:space="preserve">TFR 97 HLA RH</v>
          </cell>
          <cell r="G279" t="str">
            <v>IZ05-0101-R</v>
          </cell>
          <cell r="I279">
            <v>0.04</v>
          </cell>
          <cell r="J279" t="str">
            <v>SUPPLIER0002</v>
          </cell>
          <cell r="K279" t="str">
            <v xml:space="preserve">ANHUI TINCAI SILK CO. LTD</v>
          </cell>
          <cell r="L279">
            <v>2</v>
          </cell>
          <cell r="M279">
            <v>8</v>
          </cell>
          <cell r="N279">
            <v>10</v>
          </cell>
          <cell r="Q279">
            <v>2</v>
          </cell>
          <cell r="R279">
            <v>4</v>
          </cell>
          <cell r="S279" t="str">
            <v xml:space="preserve">Yuan Purchase Pricelist (CNY)</v>
          </cell>
          <cell r="T279">
            <v>52.5</v>
          </cell>
          <cell r="U279">
            <v>1181</v>
          </cell>
          <cell r="V279">
            <v>1830</v>
          </cell>
        </row>
        <row r="280">
          <cell r="A280">
            <v>10088</v>
          </cell>
          <cell r="B280" t="str">
            <v>AUTOLAMPS0277</v>
          </cell>
          <cell r="C280" t="e">
            <v>#REF!</v>
          </cell>
          <cell r="D280" t="str">
            <v xml:space="preserve">ISUZU TFR/97 - SIDE LAMP</v>
          </cell>
          <cell r="E280" t="str">
            <v>ISUZU</v>
          </cell>
          <cell r="F280" t="str">
            <v xml:space="preserve">TFR 97 SLA</v>
          </cell>
          <cell r="G280" t="str">
            <v>IZ05-0138A</v>
          </cell>
          <cell r="I280">
            <v>0.04</v>
          </cell>
          <cell r="J280" t="str">
            <v>SUPPLIER0002</v>
          </cell>
          <cell r="K280" t="str">
            <v xml:space="preserve">ANHUI TINCAI SILK CO. LTD</v>
          </cell>
          <cell r="L280">
            <v>7</v>
          </cell>
          <cell r="M280">
            <v>28</v>
          </cell>
          <cell r="N280">
            <v>35</v>
          </cell>
          <cell r="O280">
            <v>5</v>
          </cell>
          <cell r="P280">
            <v>20</v>
          </cell>
          <cell r="S280" t="str">
            <v xml:space="preserve">Yuan Purchase Pricelist (CNY)</v>
          </cell>
          <cell r="T280">
            <v>0.6</v>
          </cell>
          <cell r="U280">
            <v>94</v>
          </cell>
          <cell r="V280">
            <v>150</v>
          </cell>
        </row>
        <row r="281">
          <cell r="A281">
            <v>10094</v>
          </cell>
          <cell r="B281" t="str">
            <v>AUTOLAMPS0278</v>
          </cell>
          <cell r="C281" t="e">
            <v>#REF!</v>
          </cell>
          <cell r="D281" t="str">
            <v xml:space="preserve">ISUZU TFR/97 - SIDE MIRROR (BLACK) - LH</v>
          </cell>
          <cell r="E281" t="str">
            <v>ISUZU</v>
          </cell>
          <cell r="F281" t="str">
            <v xml:space="preserve">TFR 97 SM LH</v>
          </cell>
          <cell r="G281" t="str">
            <v>IZ05-0107-L</v>
          </cell>
          <cell r="I281">
            <v>0.04</v>
          </cell>
          <cell r="J281" t="str">
            <v>SUPPLIER0002</v>
          </cell>
          <cell r="K281" t="str">
            <v xml:space="preserve">ANHUI TINCAI SILK CO. LTD</v>
          </cell>
          <cell r="L281">
            <v>3</v>
          </cell>
          <cell r="M281">
            <v>12</v>
          </cell>
          <cell r="N281">
            <v>15</v>
          </cell>
          <cell r="O281">
            <v>5</v>
          </cell>
          <cell r="P281">
            <v>10</v>
          </cell>
          <cell r="S281" t="str">
            <v xml:space="preserve">Yuan Purchase Pricelist (CNY)</v>
          </cell>
          <cell r="T281">
            <v>23</v>
          </cell>
          <cell r="U281">
            <v>626</v>
          </cell>
          <cell r="V281">
            <v>940</v>
          </cell>
        </row>
        <row r="282">
          <cell r="A282">
            <v>10093</v>
          </cell>
          <cell r="B282" t="str">
            <v>AUTOLAMPS0279</v>
          </cell>
          <cell r="C282" t="e">
            <v>#REF!</v>
          </cell>
          <cell r="D282" t="str">
            <v xml:space="preserve">ISUZU TFR/97 - SIDE MIRROR (BLACK) - RH</v>
          </cell>
          <cell r="E282" t="str">
            <v>ISUZU</v>
          </cell>
          <cell r="F282" t="str">
            <v xml:space="preserve">TFR 97 SM RH</v>
          </cell>
          <cell r="G282" t="str">
            <v>IZ05-0107-R</v>
          </cell>
          <cell r="I282">
            <v>0.04</v>
          </cell>
          <cell r="J282" t="str">
            <v>SUPPLIER0002</v>
          </cell>
          <cell r="K282" t="str">
            <v xml:space="preserve">ANHUI TINCAI SILK CO. LTD</v>
          </cell>
          <cell r="L282">
            <v>3</v>
          </cell>
          <cell r="M282">
            <v>12</v>
          </cell>
          <cell r="N282">
            <v>15</v>
          </cell>
          <cell r="O282">
            <v>5</v>
          </cell>
          <cell r="P282">
            <v>10</v>
          </cell>
          <cell r="S282" t="str">
            <v xml:space="preserve">Yuan Purchase Pricelist (CNY)</v>
          </cell>
          <cell r="T282">
            <v>23</v>
          </cell>
          <cell r="U282">
            <v>626</v>
          </cell>
          <cell r="V282">
            <v>940</v>
          </cell>
        </row>
        <row r="283">
          <cell r="A283">
            <v>10090</v>
          </cell>
          <cell r="B283" t="str">
            <v>AUTOLAMPS0280</v>
          </cell>
          <cell r="C283" t="e">
            <v>#REF!</v>
          </cell>
          <cell r="D283" t="str">
            <v xml:space="preserve">ISUZU TFR/97 - TAIL LAMP (3 COLOUR) - LH</v>
          </cell>
          <cell r="E283" t="str">
            <v>ISUZU</v>
          </cell>
          <cell r="F283" t="str">
            <v xml:space="preserve">TFR 97 TLA LH</v>
          </cell>
          <cell r="G283" t="str">
            <v>IZ05-0102A-L</v>
          </cell>
          <cell r="I283">
            <v>0.04</v>
          </cell>
          <cell r="J283" t="str">
            <v>SUPPLIER0002</v>
          </cell>
          <cell r="K283" t="str">
            <v xml:space="preserve">ANHUI TINCAI SILK CO. LTD</v>
          </cell>
          <cell r="L283">
            <v>5</v>
          </cell>
          <cell r="M283">
            <v>20</v>
          </cell>
          <cell r="N283">
            <v>25</v>
          </cell>
          <cell r="Q283">
            <v>2</v>
          </cell>
          <cell r="R283">
            <v>4</v>
          </cell>
          <cell r="S283" t="str">
            <v xml:space="preserve">Yuan Purchase Pricelist (CNY)</v>
          </cell>
          <cell r="T283">
            <v>18</v>
          </cell>
          <cell r="U283">
            <v>459</v>
          </cell>
          <cell r="V283">
            <v>690</v>
          </cell>
        </row>
        <row r="284">
          <cell r="A284">
            <v>10089</v>
          </cell>
          <cell r="B284" t="str">
            <v>AUTOLAMPS0281</v>
          </cell>
          <cell r="C284" t="e">
            <v>#REF!</v>
          </cell>
          <cell r="D284" t="str">
            <v xml:space="preserve">ISUZU TFR/97 - TAIL LAMP (3 COLOUR) - RH</v>
          </cell>
          <cell r="E284" t="str">
            <v>ISUZU</v>
          </cell>
          <cell r="F284" t="str">
            <v xml:space="preserve">TFR 97 TLA RH</v>
          </cell>
          <cell r="G284" t="str">
            <v>IZ05-0102A-R</v>
          </cell>
          <cell r="I284">
            <v>0.04</v>
          </cell>
          <cell r="J284" t="str">
            <v>SUPPLIER0002</v>
          </cell>
          <cell r="K284" t="str">
            <v xml:space="preserve">ANHUI TINCAI SILK CO. LTD</v>
          </cell>
          <cell r="L284">
            <v>5</v>
          </cell>
          <cell r="M284">
            <v>20</v>
          </cell>
          <cell r="N284">
            <v>25</v>
          </cell>
          <cell r="Q284">
            <v>2</v>
          </cell>
          <cell r="R284">
            <v>4</v>
          </cell>
          <cell r="S284" t="str">
            <v xml:space="preserve">Yuan Purchase Pricelist (CNY)</v>
          </cell>
          <cell r="T284">
            <v>18</v>
          </cell>
          <cell r="U284">
            <v>459</v>
          </cell>
          <cell r="V284">
            <v>690</v>
          </cell>
        </row>
        <row r="285">
          <cell r="A285">
            <v>10092</v>
          </cell>
          <cell r="B285" t="str">
            <v>AUTOLAMPS0275</v>
          </cell>
          <cell r="C285" t="e">
            <v>#REF!</v>
          </cell>
          <cell r="D285" t="str">
            <v xml:space="preserve">ISUZU TFR/97 - TAIL LENS - LH</v>
          </cell>
          <cell r="E285" t="str">
            <v>ISUZU</v>
          </cell>
          <cell r="F285" t="str">
            <v xml:space="preserve">TFR 97 TLS LH</v>
          </cell>
          <cell r="G285" t="str">
            <v>00-IZ05-0102A-L</v>
          </cell>
          <cell r="I285">
            <v>0.04</v>
          </cell>
          <cell r="J285" t="str">
            <v>SUPPLIER0002</v>
          </cell>
          <cell r="K285" t="str">
            <v xml:space="preserve">ANHUI TINCAI SILK CO. LTD</v>
          </cell>
          <cell r="L285">
            <v>5</v>
          </cell>
          <cell r="M285">
            <v>20</v>
          </cell>
          <cell r="N285">
            <v>25</v>
          </cell>
          <cell r="Q285">
            <v>3</v>
          </cell>
          <cell r="R285">
            <v>5</v>
          </cell>
          <cell r="S285" t="str">
            <v xml:space="preserve">Yuan Purchase Pricelist (CNY)</v>
          </cell>
          <cell r="T285">
            <v>7.5</v>
          </cell>
          <cell r="U285">
            <v>174.38</v>
          </cell>
          <cell r="V285">
            <v>190</v>
          </cell>
        </row>
        <row r="286">
          <cell r="A286">
            <v>10091</v>
          </cell>
          <cell r="B286" t="str">
            <v>AUTOLAMPS0276</v>
          </cell>
          <cell r="C286" t="e">
            <v>#REF!</v>
          </cell>
          <cell r="D286" t="str">
            <v xml:space="preserve">ISUZU TFR/97 - TAIL LENS - RH</v>
          </cell>
          <cell r="E286" t="str">
            <v>ISUZU</v>
          </cell>
          <cell r="F286" t="str">
            <v xml:space="preserve">TFR 97 TLS RH</v>
          </cell>
          <cell r="G286" t="str">
            <v>00-IZ05-0102A-R</v>
          </cell>
          <cell r="I286">
            <v>0.04</v>
          </cell>
          <cell r="J286" t="str">
            <v>SUPPLIER0002</v>
          </cell>
          <cell r="K286" t="str">
            <v xml:space="preserve">ANHUI TINCAI SILK CO. LTD</v>
          </cell>
          <cell r="L286">
            <v>5</v>
          </cell>
          <cell r="M286">
            <v>20</v>
          </cell>
          <cell r="N286">
            <v>25</v>
          </cell>
          <cell r="Q286">
            <v>3</v>
          </cell>
          <cell r="R286">
            <v>5</v>
          </cell>
          <cell r="S286" t="str">
            <v xml:space="preserve">Yuan Purchase Pricelist (CNY)</v>
          </cell>
          <cell r="T286">
            <v>7.5</v>
          </cell>
          <cell r="U286">
            <v>174.38</v>
          </cell>
          <cell r="V286">
            <v>190</v>
          </cell>
        </row>
        <row r="287">
          <cell r="A287">
            <v>10117</v>
          </cell>
          <cell r="B287" t="str">
            <v>AUTOLAMPS0283</v>
          </cell>
          <cell r="C287" t="e">
            <v>#REF!</v>
          </cell>
          <cell r="D287" t="str">
            <v xml:space="preserve">ISUZU TFR/99 - BUMPER LAMP (ORANGE) - LH</v>
          </cell>
          <cell r="E287" t="str">
            <v>ISUZU</v>
          </cell>
          <cell r="F287" t="str">
            <v xml:space="preserve">TFR 99 BLA LH</v>
          </cell>
          <cell r="G287" t="str">
            <v>IZ05-0205A-L</v>
          </cell>
          <cell r="I287">
            <v>0.04</v>
          </cell>
          <cell r="J287" t="str">
            <v>SUPPLIER0002</v>
          </cell>
          <cell r="K287" t="str">
            <v xml:space="preserve">ANHUI TINCAI SILK CO. LTD</v>
          </cell>
          <cell r="L287">
            <v>0</v>
          </cell>
          <cell r="M287">
            <v>0</v>
          </cell>
          <cell r="N287">
            <v>0</v>
          </cell>
          <cell r="O287">
            <v>5</v>
          </cell>
          <cell r="P287">
            <v>20</v>
          </cell>
          <cell r="S287" t="str">
            <v xml:space="preserve">Yuan Purchase Pricelist (CNY)</v>
          </cell>
          <cell r="T287">
            <v>0.65</v>
          </cell>
          <cell r="U287">
            <v>102</v>
          </cell>
          <cell r="V287">
            <v>160</v>
          </cell>
        </row>
        <row r="288">
          <cell r="A288">
            <v>10116</v>
          </cell>
          <cell r="B288" t="str">
            <v>AUTOLAMPS0284</v>
          </cell>
          <cell r="C288" t="e">
            <v>#REF!</v>
          </cell>
          <cell r="D288" t="str">
            <v xml:space="preserve">ISUZU TFR/99 - BUMPER LAMP (ORANGE) - RH</v>
          </cell>
          <cell r="E288" t="str">
            <v>ISUZU</v>
          </cell>
          <cell r="F288" t="str">
            <v xml:space="preserve">TFR 99 BLA RH</v>
          </cell>
          <cell r="G288" t="str">
            <v>IZ05-0205A-R</v>
          </cell>
          <cell r="I288">
            <v>0.04</v>
          </cell>
          <cell r="J288" t="str">
            <v>SUPPLIER0002</v>
          </cell>
          <cell r="K288" t="str">
            <v xml:space="preserve">ANHUI TINCAI SILK CO. LTD</v>
          </cell>
          <cell r="L288">
            <v>0</v>
          </cell>
          <cell r="M288">
            <v>0</v>
          </cell>
          <cell r="N288">
            <v>0</v>
          </cell>
          <cell r="O288">
            <v>5</v>
          </cell>
          <cell r="P288">
            <v>20</v>
          </cell>
          <cell r="S288" t="str">
            <v xml:space="preserve">Yuan Purchase Pricelist (CNY)</v>
          </cell>
          <cell r="T288">
            <v>0.65</v>
          </cell>
          <cell r="U288">
            <v>102</v>
          </cell>
          <cell r="V288">
            <v>160</v>
          </cell>
        </row>
        <row r="289">
          <cell r="A289">
            <v>10118</v>
          </cell>
          <cell r="B289" t="str">
            <v>AUTOLAMPS0291</v>
          </cell>
          <cell r="C289" t="e">
            <v>#REF!</v>
          </cell>
          <cell r="D289" t="str">
            <v xml:space="preserve">ISUZU TFR/99 - BUMPER LENS (ORANGE)</v>
          </cell>
          <cell r="E289" t="str">
            <v>ISUZU</v>
          </cell>
          <cell r="F289" t="str">
            <v xml:space="preserve">TFR 99 BLS</v>
          </cell>
          <cell r="G289" t="str">
            <v>00-1Z05-0205A</v>
          </cell>
          <cell r="I289">
            <v>0.04</v>
          </cell>
          <cell r="J289" t="str">
            <v>SUPPLIER0002</v>
          </cell>
          <cell r="K289" t="str">
            <v xml:space="preserve">ANHUI TINCAI SILK CO. LTD</v>
          </cell>
          <cell r="L289">
            <v>3</v>
          </cell>
          <cell r="M289">
            <v>12</v>
          </cell>
          <cell r="N289">
            <v>15</v>
          </cell>
          <cell r="Q289">
            <v>5</v>
          </cell>
          <cell r="R289">
            <v>20</v>
          </cell>
          <cell r="S289" t="str">
            <v xml:space="preserve">Yuan Purchase Pricelist (CNY)</v>
          </cell>
          <cell r="T289">
            <v>0.19</v>
          </cell>
          <cell r="U289">
            <v>30</v>
          </cell>
          <cell r="V289">
            <v>50</v>
          </cell>
        </row>
        <row r="290">
          <cell r="A290">
            <v>10085</v>
          </cell>
          <cell r="B290" t="str">
            <v>AUTOLAMPS0285</v>
          </cell>
          <cell r="C290" t="e">
            <v>#REF!</v>
          </cell>
          <cell r="D290" t="str">
            <v xml:space="preserve">ISUZU TFR/99 - CORNER LAMP (CLEAR) - LH</v>
          </cell>
          <cell r="E290" t="str">
            <v>ISUZU</v>
          </cell>
          <cell r="F290" t="str">
            <v xml:space="preserve">TFR 99 CLA LH</v>
          </cell>
          <cell r="G290" t="str">
            <v>IZ05-0103-L</v>
          </cell>
          <cell r="I290">
            <v>0.04</v>
          </cell>
          <cell r="J290" t="str">
            <v>SUPPLIER0002</v>
          </cell>
          <cell r="K290" t="str">
            <v xml:space="preserve">ANHUI TINCAI SILK CO. LTD</v>
          </cell>
          <cell r="L290">
            <v>5</v>
          </cell>
          <cell r="M290">
            <v>20</v>
          </cell>
          <cell r="N290">
            <v>25</v>
          </cell>
          <cell r="O290">
            <v>5</v>
          </cell>
          <cell r="P290">
            <v>20</v>
          </cell>
          <cell r="S290" t="str">
            <v xml:space="preserve">Yuan Purchase Pricelist (CNY)</v>
          </cell>
          <cell r="T290">
            <v>8</v>
          </cell>
          <cell r="U290">
            <v>203.42</v>
          </cell>
          <cell r="V290">
            <v>310</v>
          </cell>
        </row>
        <row r="291">
          <cell r="A291">
            <v>10084</v>
          </cell>
          <cell r="B291" t="str">
            <v>AUTOLAMPS0286</v>
          </cell>
          <cell r="C291" t="e">
            <v>#REF!</v>
          </cell>
          <cell r="D291" t="str">
            <v xml:space="preserve">ISUZU TFR/99 - CORNER LAMP (CLEAR) - RH</v>
          </cell>
          <cell r="E291" t="str">
            <v>ISUZU</v>
          </cell>
          <cell r="F291" t="str">
            <v xml:space="preserve">TFR 99 CLA RH</v>
          </cell>
          <cell r="G291" t="str">
            <v>IZ05-0103-R</v>
          </cell>
          <cell r="I291">
            <v>0.04</v>
          </cell>
          <cell r="J291" t="str">
            <v>SUPPLIER0002</v>
          </cell>
          <cell r="K291" t="str">
            <v xml:space="preserve">ANHUI TINCAI SILK CO. LTD</v>
          </cell>
          <cell r="L291">
            <v>4</v>
          </cell>
          <cell r="M291">
            <v>16</v>
          </cell>
          <cell r="N291">
            <v>20</v>
          </cell>
          <cell r="O291">
            <v>5</v>
          </cell>
          <cell r="P291">
            <v>20</v>
          </cell>
          <cell r="S291" t="str">
            <v xml:space="preserve">Yuan Purchase Pricelist (CNY)</v>
          </cell>
          <cell r="T291">
            <v>8</v>
          </cell>
          <cell r="U291">
            <v>203.42</v>
          </cell>
          <cell r="V291">
            <v>310</v>
          </cell>
        </row>
        <row r="292">
          <cell r="A292">
            <v>10098</v>
          </cell>
          <cell r="B292" t="str">
            <v>AUTOLAMPS0282</v>
          </cell>
          <cell r="C292" t="e">
            <v>#REF!</v>
          </cell>
          <cell r="D292" t="str">
            <v xml:space="preserve">ISUZU TFR/99 - FRONT BUMPER (WHITE)</v>
          </cell>
          <cell r="E292" t="str">
            <v>ISUZU</v>
          </cell>
          <cell r="F292" t="str">
            <v xml:space="preserve">TFR 99 BPR</v>
          </cell>
          <cell r="G292" t="str">
            <v>IZ05-0105</v>
          </cell>
          <cell r="I292">
            <v>0.04</v>
          </cell>
          <cell r="J292" t="str">
            <v>SUPPLIER0002</v>
          </cell>
          <cell r="K292" t="str">
            <v xml:space="preserve">ANHUI TINCAI SILK CO. LTD</v>
          </cell>
          <cell r="L292">
            <v>0</v>
          </cell>
          <cell r="M292">
            <v>0</v>
          </cell>
          <cell r="N292">
            <v>0</v>
          </cell>
          <cell r="Q292">
            <v>1</v>
          </cell>
          <cell r="R292">
            <v>2</v>
          </cell>
          <cell r="S292" t="str">
            <v xml:space="preserve">Yuan Purchase Pricelist (CNY)</v>
          </cell>
          <cell r="T292">
            <v>12.3</v>
          </cell>
          <cell r="U292">
            <v>1922</v>
          </cell>
          <cell r="V292">
            <v>2980</v>
          </cell>
        </row>
        <row r="293">
          <cell r="A293">
            <v>10097</v>
          </cell>
          <cell r="B293" t="str">
            <v>AUTOLAMPS0287</v>
          </cell>
          <cell r="C293" t="e">
            <v>#REF!</v>
          </cell>
          <cell r="D293" t="str">
            <v xml:space="preserve">ISUZU TFR/99 - GRILL - SEAL BEAM TYPE</v>
          </cell>
          <cell r="E293" t="str">
            <v>ISUZU</v>
          </cell>
          <cell r="F293" t="str">
            <v xml:space="preserve">TFR 99 GRL SB</v>
          </cell>
          <cell r="G293" t="str">
            <v>IZ05-0114B</v>
          </cell>
          <cell r="I293">
            <v>0.04</v>
          </cell>
          <cell r="J293" t="str">
            <v>SUPPLIER0002</v>
          </cell>
          <cell r="K293" t="str">
            <v xml:space="preserve">ANHUI TINCAI SILK CO. LTD</v>
          </cell>
          <cell r="L293">
            <v>0</v>
          </cell>
          <cell r="M293">
            <v>0</v>
          </cell>
          <cell r="N293">
            <v>0</v>
          </cell>
          <cell r="Q293">
            <v>1</v>
          </cell>
          <cell r="R293">
            <v>2</v>
          </cell>
          <cell r="S293" t="str">
            <v xml:space="preserve">Yuan Purchase Pricelist (CNY)</v>
          </cell>
          <cell r="T293">
            <v>11.5</v>
          </cell>
          <cell r="U293">
            <v>1797</v>
          </cell>
          <cell r="V293">
            <v>2790</v>
          </cell>
        </row>
        <row r="294">
          <cell r="A294">
            <v>10096</v>
          </cell>
          <cell r="B294" t="str">
            <v>AUTOLAMPS0288</v>
          </cell>
          <cell r="C294" t="e">
            <v>#REF!</v>
          </cell>
          <cell r="D294" t="str">
            <v xml:space="preserve">ISUZU TFR/99 - GRILL (HEAD LAMP TYPE)</v>
          </cell>
          <cell r="E294" t="str">
            <v>ISUZU</v>
          </cell>
          <cell r="F294" t="str">
            <v xml:space="preserve">TFR 99 GRL</v>
          </cell>
          <cell r="G294" t="str">
            <v>IZ05-0314A</v>
          </cell>
          <cell r="I294">
            <v>0.04</v>
          </cell>
          <cell r="J294" t="str">
            <v>SUPPLIER0002</v>
          </cell>
          <cell r="K294" t="str">
            <v xml:space="preserve">ANHUI TINCAI SILK CO. LTD</v>
          </cell>
          <cell r="L294">
            <v>0</v>
          </cell>
          <cell r="M294">
            <v>0</v>
          </cell>
          <cell r="N294">
            <v>0</v>
          </cell>
          <cell r="Q294">
            <v>1</v>
          </cell>
          <cell r="R294">
            <v>2</v>
          </cell>
          <cell r="S294" t="str">
            <v xml:space="preserve">Yuan Purchase Pricelist (CNY)</v>
          </cell>
          <cell r="T294">
            <v>9.48</v>
          </cell>
          <cell r="U294">
            <v>1482</v>
          </cell>
          <cell r="V294">
            <v>2300</v>
          </cell>
        </row>
        <row r="295">
          <cell r="A295">
            <v>10083</v>
          </cell>
          <cell r="B295" t="str">
            <v>AUTOLAMPS0289</v>
          </cell>
          <cell r="C295" t="e">
            <v>#REF!</v>
          </cell>
          <cell r="D295" t="str">
            <v xml:space="preserve">ISUZU TFR/99 - HEAD LAMP - LH</v>
          </cell>
          <cell r="E295" t="str">
            <v>ISUZU</v>
          </cell>
          <cell r="F295" t="str">
            <v xml:space="preserve">TFR 99 HLA LH</v>
          </cell>
          <cell r="G295" t="str">
            <v>IZ05-0201-L</v>
          </cell>
          <cell r="I295">
            <v>0.04</v>
          </cell>
          <cell r="J295" t="str">
            <v>SUPPLIER0002</v>
          </cell>
          <cell r="K295" t="str">
            <v xml:space="preserve">ANHUI TINCAI SILK CO. LTD</v>
          </cell>
          <cell r="L295">
            <v>0</v>
          </cell>
          <cell r="M295">
            <v>0</v>
          </cell>
          <cell r="N295">
            <v>0</v>
          </cell>
          <cell r="Q295">
            <v>2</v>
          </cell>
          <cell r="R295">
            <v>4</v>
          </cell>
          <cell r="S295" t="str">
            <v xml:space="preserve">Yuan Purchase Pricelist (CNY)</v>
          </cell>
          <cell r="T295">
            <v>6.03</v>
          </cell>
          <cell r="U295">
            <v>942</v>
          </cell>
          <cell r="V295">
            <v>1460</v>
          </cell>
        </row>
        <row r="296">
          <cell r="A296">
            <v>10082</v>
          </cell>
          <cell r="B296" t="str">
            <v>AUTOLAMPS0290</v>
          </cell>
          <cell r="C296" t="e">
            <v>#REF!</v>
          </cell>
          <cell r="D296" t="str">
            <v xml:space="preserve">ISUZU TFR/99 - HEAD LAMP - RH</v>
          </cell>
          <cell r="E296" t="str">
            <v>ISUZU</v>
          </cell>
          <cell r="F296" t="str">
            <v xml:space="preserve">TFR 99 HLA RH</v>
          </cell>
          <cell r="G296" t="str">
            <v>IZ05-0201-R</v>
          </cell>
          <cell r="I296">
            <v>0.04</v>
          </cell>
          <cell r="J296" t="str">
            <v>SUPPLIER0002</v>
          </cell>
          <cell r="K296" t="str">
            <v xml:space="preserve">ANHUI TINCAI SILK CO. LTD</v>
          </cell>
          <cell r="L296">
            <v>0</v>
          </cell>
          <cell r="M296">
            <v>0</v>
          </cell>
          <cell r="N296">
            <v>0</v>
          </cell>
          <cell r="Q296">
            <v>2</v>
          </cell>
          <cell r="R296">
            <v>4</v>
          </cell>
          <cell r="S296" t="str">
            <v xml:space="preserve">Yuan Purchase Pricelist (CNY)</v>
          </cell>
          <cell r="T296">
            <v>6.03</v>
          </cell>
          <cell r="U296">
            <v>942</v>
          </cell>
          <cell r="V296">
            <v>1460</v>
          </cell>
        </row>
        <row r="297">
          <cell r="A297">
            <v>10087</v>
          </cell>
          <cell r="B297" t="str">
            <v>AUTOLAMPS0294</v>
          </cell>
          <cell r="C297" t="e">
            <v>#REF!</v>
          </cell>
          <cell r="D297" t="str">
            <v xml:space="preserve">ISUZU TFR/99 - TAIL LAMP (2 COLOUR) - LH</v>
          </cell>
          <cell r="E297" t="str">
            <v>ISUZU</v>
          </cell>
          <cell r="F297" t="str">
            <v xml:space="preserve">TFR 99 TLA LH</v>
          </cell>
          <cell r="G297" t="str">
            <v>IZ05-202A-L</v>
          </cell>
          <cell r="I297">
            <v>0.04</v>
          </cell>
          <cell r="J297" t="str">
            <v>SUPPLIER0002</v>
          </cell>
          <cell r="K297" t="str">
            <v xml:space="preserve">ANHUI TINCAI SILK CO. LTD</v>
          </cell>
          <cell r="L297">
            <v>3</v>
          </cell>
          <cell r="M297">
            <v>12</v>
          </cell>
          <cell r="N297">
            <v>15</v>
          </cell>
          <cell r="Q297">
            <v>5</v>
          </cell>
          <cell r="R297">
            <v>15</v>
          </cell>
          <cell r="S297" t="str">
            <v xml:space="preserve">Yuan Purchase Pricelist (CNY)</v>
          </cell>
          <cell r="T297">
            <v>18</v>
          </cell>
          <cell r="U297">
            <v>405</v>
          </cell>
          <cell r="V297">
            <v>630</v>
          </cell>
        </row>
        <row r="298">
          <cell r="A298">
            <v>10086</v>
          </cell>
          <cell r="B298" t="str">
            <v>AUTOLAMPS0295</v>
          </cell>
          <cell r="C298" t="e">
            <v>#REF!</v>
          </cell>
          <cell r="D298" t="str">
            <v xml:space="preserve">ISUZU TFR/99 - TAIL LAMP (2 COLOUR) - RH</v>
          </cell>
          <cell r="E298" t="str">
            <v>ISUZU</v>
          </cell>
          <cell r="F298" t="str">
            <v xml:space="preserve">TFR 99 TLA RH</v>
          </cell>
          <cell r="G298" t="str">
            <v>IZ05-202A-R</v>
          </cell>
          <cell r="I298">
            <v>0.04</v>
          </cell>
          <cell r="J298" t="str">
            <v>SUPPLIER0002</v>
          </cell>
          <cell r="K298" t="str">
            <v xml:space="preserve">ANHUI TINCAI SILK CO. LTD</v>
          </cell>
          <cell r="L298">
            <v>3</v>
          </cell>
          <cell r="M298">
            <v>12</v>
          </cell>
          <cell r="N298">
            <v>15</v>
          </cell>
          <cell r="Q298">
            <v>5</v>
          </cell>
          <cell r="R298">
            <v>15</v>
          </cell>
          <cell r="S298" t="str">
            <v xml:space="preserve">Yuan Purchase Pricelist (CNY)</v>
          </cell>
          <cell r="T298">
            <v>2.58</v>
          </cell>
          <cell r="U298">
            <v>403</v>
          </cell>
          <cell r="V298">
            <v>630</v>
          </cell>
        </row>
        <row r="299">
          <cell r="A299">
            <v>11330</v>
          </cell>
          <cell r="B299" t="str">
            <v>AUTOLAMPS0292</v>
          </cell>
          <cell r="C299" t="e">
            <v>#REF!</v>
          </cell>
          <cell r="D299" t="str">
            <v xml:space="preserve">ISUZU TFR/99 - TAIL LENS - LH</v>
          </cell>
          <cell r="E299" t="str">
            <v>ISUZU</v>
          </cell>
          <cell r="F299" t="str">
            <v xml:space="preserve">TFR 99 TLS LH</v>
          </cell>
          <cell r="G299" t="str">
            <v>00-IZ05-202A-L</v>
          </cell>
          <cell r="I299">
            <v>0.04</v>
          </cell>
          <cell r="J299" t="str">
            <v>SUPPLIER0002</v>
          </cell>
          <cell r="K299" t="str">
            <v xml:space="preserve">ANHUI TINCAI SILK CO. LTD</v>
          </cell>
          <cell r="L299">
            <v>-1</v>
          </cell>
          <cell r="M299">
            <v>-4</v>
          </cell>
          <cell r="N299">
            <v>-5</v>
          </cell>
          <cell r="Q299">
            <v>5</v>
          </cell>
          <cell r="R299">
            <v>20</v>
          </cell>
          <cell r="S299" t="str">
            <v xml:space="preserve">Yuan Purchase Pricelist (CNY)</v>
          </cell>
          <cell r="T299">
            <v>0.8</v>
          </cell>
          <cell r="U299">
            <v>125</v>
          </cell>
          <cell r="V299">
            <v>190</v>
          </cell>
        </row>
        <row r="300">
          <cell r="A300">
            <v>11329</v>
          </cell>
          <cell r="B300" t="str">
            <v>AUTOLAMPS0293</v>
          </cell>
          <cell r="C300" t="e">
            <v>#REF!</v>
          </cell>
          <cell r="D300" t="str">
            <v xml:space="preserve">ISUZU TFR/99 - TAIL LENS - RH</v>
          </cell>
          <cell r="E300" t="str">
            <v>ISUZU</v>
          </cell>
          <cell r="F300" t="str">
            <v xml:space="preserve">TFR 99 TLS RH</v>
          </cell>
          <cell r="G300" t="str">
            <v>00-IZ05-202A-R</v>
          </cell>
          <cell r="I300">
            <v>0.04</v>
          </cell>
          <cell r="J300" t="str">
            <v>SUPPLIER0002</v>
          </cell>
          <cell r="K300" t="str">
            <v xml:space="preserve">ANHUI TINCAI SILK CO. LTD</v>
          </cell>
          <cell r="L300">
            <v>0</v>
          </cell>
          <cell r="M300">
            <v>0</v>
          </cell>
          <cell r="N300">
            <v>0</v>
          </cell>
          <cell r="Q300">
            <v>5</v>
          </cell>
          <cell r="R300">
            <v>20</v>
          </cell>
          <cell r="S300" t="str">
            <v xml:space="preserve">Yuan Purchase Pricelist (CNY)</v>
          </cell>
          <cell r="T300">
            <v>0.8</v>
          </cell>
          <cell r="U300">
            <v>125</v>
          </cell>
          <cell r="V300">
            <v>190</v>
          </cell>
        </row>
        <row r="301">
          <cell r="A301">
            <v>10095</v>
          </cell>
          <cell r="B301" t="str">
            <v>AUTOLAMPS0272</v>
          </cell>
          <cell r="C301" t="e">
            <v>#REF!</v>
          </cell>
          <cell r="D301" t="str">
            <v xml:space="preserve">ISUZU TFR97/99 - FRONT BUMPER VALANCE</v>
          </cell>
          <cell r="E301" t="str">
            <v>ISUZU</v>
          </cell>
          <cell r="F301" t="str">
            <v xml:space="preserve">TFR97 99 BPRV</v>
          </cell>
          <cell r="G301" t="str">
            <v>IZ04-0142</v>
          </cell>
          <cell r="I301">
            <v>0.04</v>
          </cell>
          <cell r="J301" t="str">
            <v>SUPPLIER0002</v>
          </cell>
          <cell r="K301" t="str">
            <v xml:space="preserve">ANHUI TINCAI SILK CO. LTD</v>
          </cell>
          <cell r="L301">
            <v>0</v>
          </cell>
          <cell r="M301">
            <v>0</v>
          </cell>
          <cell r="N301">
            <v>0</v>
          </cell>
          <cell r="Q301">
            <v>1</v>
          </cell>
          <cell r="R301">
            <v>2</v>
          </cell>
          <cell r="S301" t="str">
            <v xml:space="preserve">Yuan Purchase Pricelist (CNY)</v>
          </cell>
          <cell r="T301">
            <v>5.2</v>
          </cell>
          <cell r="U301">
            <v>813</v>
          </cell>
          <cell r="V301">
            <v>1260</v>
          </cell>
        </row>
        <row r="302">
          <cell r="A302">
            <v>10124</v>
          </cell>
          <cell r="B302" t="str">
            <v>AUTOLAMPS0296</v>
          </cell>
          <cell r="C302" t="e">
            <v>#REF!</v>
          </cell>
          <cell r="D302" t="str">
            <v xml:space="preserve">ISUZU TFR97/99 - INNER FENDER - LH</v>
          </cell>
          <cell r="E302" t="str">
            <v>ISUZU</v>
          </cell>
          <cell r="F302" t="str">
            <v xml:space="preserve">TFR IF LH</v>
          </cell>
          <cell r="G302" t="str">
            <v>IZ05-0116-1-L</v>
          </cell>
          <cell r="I302">
            <v>0.04</v>
          </cell>
          <cell r="J302" t="str">
            <v>SUPPLIER0002</v>
          </cell>
          <cell r="K302" t="str">
            <v xml:space="preserve">ANHUI TINCAI SILK CO. LTD</v>
          </cell>
          <cell r="L302">
            <v>0</v>
          </cell>
          <cell r="M302">
            <v>0</v>
          </cell>
          <cell r="N302">
            <v>0</v>
          </cell>
          <cell r="Q302">
            <v>2</v>
          </cell>
          <cell r="R302">
            <v>4</v>
          </cell>
          <cell r="S302" t="str">
            <v xml:space="preserve">Yuan Purchase Pricelist (CNY)</v>
          </cell>
          <cell r="T302">
            <v>2.5</v>
          </cell>
          <cell r="U302">
            <v>391</v>
          </cell>
          <cell r="V302">
            <v>610</v>
          </cell>
        </row>
        <row r="303">
          <cell r="A303">
            <v>10123</v>
          </cell>
          <cell r="B303" t="str">
            <v>AUTOLAMPS0297</v>
          </cell>
          <cell r="C303" t="e">
            <v>#REF!</v>
          </cell>
          <cell r="D303" t="str">
            <v xml:space="preserve">ISUZU TFR97/99 - INNER FENDER - RH</v>
          </cell>
          <cell r="E303" t="str">
            <v>ISUZU</v>
          </cell>
          <cell r="F303" t="str">
            <v xml:space="preserve">TFR IF RH</v>
          </cell>
          <cell r="G303" t="str">
            <v>IZ05-0116-1-R</v>
          </cell>
          <cell r="I303">
            <v>0.04</v>
          </cell>
          <cell r="J303" t="str">
            <v>SUPPLIER0002</v>
          </cell>
          <cell r="K303" t="str">
            <v xml:space="preserve">ANHUI TINCAI SILK CO. LTD</v>
          </cell>
          <cell r="L303">
            <v>0</v>
          </cell>
          <cell r="M303">
            <v>0</v>
          </cell>
          <cell r="N303">
            <v>0</v>
          </cell>
          <cell r="Q303">
            <v>2</v>
          </cell>
          <cell r="R303">
            <v>4</v>
          </cell>
          <cell r="S303" t="str">
            <v xml:space="preserve">Yuan Purchase Pricelist (CNY)</v>
          </cell>
          <cell r="T303">
            <v>2.5</v>
          </cell>
          <cell r="U303">
            <v>391</v>
          </cell>
          <cell r="V303">
            <v>610</v>
          </cell>
        </row>
        <row r="304">
          <cell r="A304">
            <v>11878</v>
          </cell>
          <cell r="B304" t="str">
            <v>AUTOLAMPS0299</v>
          </cell>
          <cell r="C304" t="e">
            <v>#REF!</v>
          </cell>
          <cell r="D304" t="str">
            <v xml:space="preserve">ISUZU TROOPER UB9 2/5D - LAMINATED FRONT WINDSCREEN</v>
          </cell>
          <cell r="E304" t="str">
            <v>ISUZU</v>
          </cell>
          <cell r="F304" t="str">
            <v xml:space="preserve">UBSV17 LFW X</v>
          </cell>
          <cell r="G304" t="str">
            <v xml:space="preserve">UBSV17 LFW/X</v>
          </cell>
          <cell r="H304" t="str">
            <v>1580*744</v>
          </cell>
          <cell r="I304">
            <v>0.02</v>
          </cell>
          <cell r="J304" t="str">
            <v>SUPPLIER0015</v>
          </cell>
          <cell r="K304" t="str">
            <v xml:space="preserve">XINYI AUTOMOBILE GLASS (SHENZHEN) CO., LTD</v>
          </cell>
          <cell r="L304">
            <v>2</v>
          </cell>
          <cell r="M304">
            <v>8</v>
          </cell>
          <cell r="N304">
            <v>10</v>
          </cell>
          <cell r="Q304">
            <v>0</v>
          </cell>
          <cell r="R304">
            <v>0</v>
          </cell>
          <cell r="S304" t="str">
            <v xml:space="preserve">USD Purchase Pricelist (USD)</v>
          </cell>
          <cell r="T304">
            <v>15.35</v>
          </cell>
          <cell r="U304">
            <v>2750.72</v>
          </cell>
          <cell r="V304">
            <v>3600</v>
          </cell>
        </row>
        <row r="305">
          <cell r="A305">
            <v>10080</v>
          </cell>
          <cell r="B305" t="str">
            <v>AUTOLAMPS0300</v>
          </cell>
          <cell r="C305" t="e">
            <v>#REF!</v>
          </cell>
          <cell r="D305" t="str">
            <v xml:space="preserve">ISUZU TX 55 - INDICATOR LAMP</v>
          </cell>
          <cell r="E305" t="str">
            <v>ISUZU</v>
          </cell>
          <cell r="F305" t="str">
            <v xml:space="preserve">TX IL</v>
          </cell>
          <cell r="G305" t="str">
            <v xml:space="preserve">TX IL</v>
          </cell>
          <cell r="I305">
            <v>0.04</v>
          </cell>
          <cell r="J305" t="str">
            <v>SUPPLIER0002</v>
          </cell>
          <cell r="K305" t="str">
            <v xml:space="preserve">ANHUI TINCAI SILK CO. LTD</v>
          </cell>
          <cell r="L305">
            <v>5</v>
          </cell>
          <cell r="M305">
            <v>20</v>
          </cell>
          <cell r="N305">
            <v>25</v>
          </cell>
          <cell r="Q305">
            <v>10</v>
          </cell>
          <cell r="R305">
            <v>30</v>
          </cell>
          <cell r="S305" t="str">
            <v xml:space="preserve">Yuan Purchase Pricelist (CNY)</v>
          </cell>
          <cell r="T305">
            <v>1.81</v>
          </cell>
          <cell r="U305">
            <v>283</v>
          </cell>
          <cell r="V305">
            <v>440</v>
          </cell>
        </row>
        <row r="306">
          <cell r="A306">
            <v>10011</v>
          </cell>
          <cell r="B306" t="str">
            <v>AUTOLAMPS0234</v>
          </cell>
          <cell r="C306" t="e">
            <v>#REF!</v>
          </cell>
          <cell r="D306" t="str">
            <v xml:space="preserve">ISUZU NPR 4.3 (04-14) - SPTILE ROUND GLOBE</v>
          </cell>
          <cell r="E306" t="str">
            <v>ISUZU</v>
          </cell>
          <cell r="F306" t="str">
            <v xml:space="preserve">NPR4.3 SRG</v>
          </cell>
          <cell r="G306" t="str">
            <v>IZ07-0118</v>
          </cell>
          <cell r="I306">
            <v>0.04</v>
          </cell>
          <cell r="J306" t="str">
            <v>SUPPLIER0002</v>
          </cell>
          <cell r="K306" t="str">
            <v xml:space="preserve">ANHUI TINCAI SILK CO. LTD</v>
          </cell>
          <cell r="L306">
            <v>0</v>
          </cell>
          <cell r="M306">
            <v>0</v>
          </cell>
          <cell r="N306">
            <v>0</v>
          </cell>
          <cell r="O306">
            <v>5</v>
          </cell>
          <cell r="P306">
            <v>10</v>
          </cell>
          <cell r="Q306">
            <v>0</v>
          </cell>
          <cell r="R306">
            <v>0</v>
          </cell>
          <cell r="S306" t="str">
            <v xml:space="preserve">Yuan Purchase Pricelist (CNY)</v>
          </cell>
          <cell r="T306">
            <v>6.6</v>
          </cell>
          <cell r="U306">
            <v>1032</v>
          </cell>
          <cell r="V306">
            <v>1600</v>
          </cell>
        </row>
        <row r="307">
          <cell r="A307">
            <v>12479</v>
          </cell>
          <cell r="B307" t="str">
            <v>AUTOLAMPS0301</v>
          </cell>
          <cell r="C307" t="e">
            <v>#REF!</v>
          </cell>
          <cell r="D307" t="str">
            <v xml:space="preserve">IVECO EUROTECH/EUROTRAKKER (91-) - LAMINATED FRONT WINDSCREEN</v>
          </cell>
          <cell r="E307" t="str">
            <v>IVECO</v>
          </cell>
          <cell r="F307" t="str">
            <v xml:space="preserve">400E 93 LFW</v>
          </cell>
          <cell r="G307" t="str">
            <v xml:space="preserve">400E-93 LFW</v>
          </cell>
          <cell r="H307" t="str">
            <v>2180*832</v>
          </cell>
          <cell r="I307">
            <v>0.02</v>
          </cell>
          <cell r="J307" t="str">
            <v>SUPPLIER0015</v>
          </cell>
          <cell r="K307" t="str">
            <v xml:space="preserve">XINYI AUTOMOBILE GLASS (SHENZHEN) CO., LTD</v>
          </cell>
          <cell r="L307">
            <v>0</v>
          </cell>
          <cell r="M307">
            <v>0</v>
          </cell>
          <cell r="N307">
            <v>0</v>
          </cell>
          <cell r="Q307">
            <v>0</v>
          </cell>
          <cell r="R307">
            <v>0</v>
          </cell>
          <cell r="S307" t="str">
            <v xml:space="preserve">USD Purchase Pricelist (USD)</v>
          </cell>
          <cell r="T307">
            <v>27.08</v>
          </cell>
          <cell r="U307">
            <v>4</v>
          </cell>
          <cell r="V307">
            <v>5500</v>
          </cell>
        </row>
        <row r="308">
          <cell r="A308">
            <v>13519</v>
          </cell>
          <cell r="B308" t="str">
            <v>AUTOLAMPS2242</v>
          </cell>
          <cell r="C308" t="e">
            <v>#REF!</v>
          </cell>
          <cell r="D308" t="str">
            <v xml:space="preserve">LANDROVER 110 DEFENDER (83-) - LAMINATED FRONT WINDSCREEN</v>
          </cell>
          <cell r="E308" t="str">
            <v>LANDROVER</v>
          </cell>
          <cell r="F308" t="str">
            <v xml:space="preserve">110 LFW</v>
          </cell>
          <cell r="G308" t="str">
            <v xml:space="preserve">110 LFW</v>
          </cell>
          <cell r="H308" t="str">
            <v>1415*425</v>
          </cell>
          <cell r="I308">
            <v>0.02</v>
          </cell>
          <cell r="J308" t="str">
            <v>SUPPLIER0015</v>
          </cell>
          <cell r="K308" t="str">
            <v xml:space="preserve">XINYI AUTOMOBILE GLASS (SHENZHEN) CO., LTD</v>
          </cell>
          <cell r="L308">
            <v>4</v>
          </cell>
          <cell r="M308">
            <v>16</v>
          </cell>
          <cell r="N308">
            <v>20</v>
          </cell>
          <cell r="Q308">
            <v>2</v>
          </cell>
          <cell r="R308">
            <v>8</v>
          </cell>
          <cell r="S308" t="str">
            <v xml:space="preserve">USD Purchase Pricelist (USD)</v>
          </cell>
          <cell r="T308">
            <v>7.26</v>
          </cell>
          <cell r="U308">
            <v>1209.7</v>
          </cell>
          <cell r="V308">
            <v>1600</v>
          </cell>
        </row>
        <row r="309">
          <cell r="A309">
            <v>13983</v>
          </cell>
          <cell r="B309" t="str">
            <v>AUTOLAMPS0302</v>
          </cell>
          <cell r="C309" t="e">
            <v>#REF!</v>
          </cell>
          <cell r="D309" t="str">
            <v xml:space="preserve">LEXUS RX330/RX350/RX270 5D SUV (09-) - LAMINATED FRONT WINDSCREEN</v>
          </cell>
          <cell r="E309" t="str">
            <v>LEXUS</v>
          </cell>
          <cell r="F309" t="str">
            <v xml:space="preserve">RX 09 R VCPSH LFW H X</v>
          </cell>
          <cell r="G309" t="str">
            <v xml:space="preserve">RX 09 R VCPSH LFW/H/X</v>
          </cell>
          <cell r="H309" t="str">
            <v>1465*1110</v>
          </cell>
          <cell r="I309">
            <v>0.02</v>
          </cell>
          <cell r="J309" t="str">
            <v>SUPPLIER0015</v>
          </cell>
          <cell r="K309" t="str">
            <v xml:space="preserve">XINYI AUTOMOBILE GLASS (SHENZHEN) CO., LTD</v>
          </cell>
          <cell r="L309">
            <v>8</v>
          </cell>
          <cell r="M309">
            <v>32</v>
          </cell>
          <cell r="N309">
            <v>40</v>
          </cell>
          <cell r="Q309">
            <v>1</v>
          </cell>
          <cell r="R309">
            <v>4</v>
          </cell>
          <cell r="S309" t="str">
            <v xml:space="preserve">USD Purchase Pricelist (USD)</v>
          </cell>
          <cell r="T309">
            <v>26.86</v>
          </cell>
          <cell r="U309">
            <v>4813.3100000000004</v>
          </cell>
          <cell r="V309">
            <v>6300</v>
          </cell>
        </row>
        <row r="310">
          <cell r="A310">
            <v>11817</v>
          </cell>
          <cell r="B310" t="str">
            <v>AUTOLAMPS0328</v>
          </cell>
          <cell r="C310" t="e">
            <v>#REF!</v>
          </cell>
          <cell r="D310" t="str">
            <v xml:space="preserve">MAZDA 2 - DEMIO (07-08) - FOG LAMP HOUSING - LH</v>
          </cell>
          <cell r="E310" t="str">
            <v>MAZDA</v>
          </cell>
          <cell r="F310" t="str">
            <v xml:space="preserve">DEMIO 07 FLC LH</v>
          </cell>
          <cell r="G310" t="str">
            <v>MZ04-0101-1-L</v>
          </cell>
          <cell r="I310">
            <v>0.04</v>
          </cell>
          <cell r="J310" t="str">
            <v>SUPPLIER0002</v>
          </cell>
          <cell r="K310" t="str">
            <v xml:space="preserve">ANHUI TINCAI SILK CO. LTD</v>
          </cell>
          <cell r="L310">
            <v>0</v>
          </cell>
          <cell r="M310">
            <v>0</v>
          </cell>
          <cell r="N310">
            <v>0</v>
          </cell>
          <cell r="O310">
            <v>3</v>
          </cell>
          <cell r="P310">
            <v>10</v>
          </cell>
          <cell r="S310" t="str">
            <v xml:space="preserve">Yuan Purchase Pricelist (CNY)</v>
          </cell>
          <cell r="T310">
            <v>2.4700000000000002</v>
          </cell>
          <cell r="U310">
            <v>386</v>
          </cell>
          <cell r="V310">
            <v>600</v>
          </cell>
        </row>
        <row r="311">
          <cell r="A311">
            <v>11816</v>
          </cell>
          <cell r="B311" t="str">
            <v>AUTOLAMPS0329</v>
          </cell>
          <cell r="C311" t="e">
            <v>#REF!</v>
          </cell>
          <cell r="D311" t="str">
            <v xml:space="preserve">MAZDA 2 - DEMIO (07-08) - FOG LAMP HOUSING - RH</v>
          </cell>
          <cell r="E311" t="str">
            <v>MAZDA</v>
          </cell>
          <cell r="F311" t="str">
            <v xml:space="preserve">DEMIO 07 FLC RH</v>
          </cell>
          <cell r="G311" t="str">
            <v>MZ04-0101-1-R</v>
          </cell>
          <cell r="I311">
            <v>0.04</v>
          </cell>
          <cell r="J311" t="str">
            <v>SUPPLIER0002</v>
          </cell>
          <cell r="K311" t="str">
            <v xml:space="preserve">ANHUI TINCAI SILK CO. LTD</v>
          </cell>
          <cell r="L311">
            <v>0</v>
          </cell>
          <cell r="M311">
            <v>0</v>
          </cell>
          <cell r="N311">
            <v>0</v>
          </cell>
          <cell r="O311">
            <v>3</v>
          </cell>
          <cell r="P311">
            <v>10</v>
          </cell>
          <cell r="S311" t="str">
            <v xml:space="preserve">Yuan Purchase Pricelist (CNY)</v>
          </cell>
          <cell r="T311">
            <v>2.4700000000000002</v>
          </cell>
          <cell r="U311">
            <v>386</v>
          </cell>
          <cell r="V311">
            <v>600</v>
          </cell>
        </row>
        <row r="312">
          <cell r="A312">
            <v>11815</v>
          </cell>
          <cell r="B312" t="str">
            <v>AUTOLAMPS0330</v>
          </cell>
          <cell r="C312" t="e">
            <v>#REF!</v>
          </cell>
          <cell r="D312" t="str">
            <v xml:space="preserve">MAZDA 2 - DEMIO (07-08) - FOG LAMP W/BRACKET - LH</v>
          </cell>
          <cell r="E312" t="str">
            <v>MAZDA</v>
          </cell>
          <cell r="F312" t="str">
            <v xml:space="preserve">DEMIO 07 FLAWB LH</v>
          </cell>
          <cell r="G312" t="str">
            <v>MZ04-0104-L</v>
          </cell>
          <cell r="I312">
            <v>0.04</v>
          </cell>
          <cell r="J312" t="str">
            <v>SUPPLIER0002</v>
          </cell>
          <cell r="K312" t="str">
            <v xml:space="preserve">ANHUI TINCAI SILK CO. LTD</v>
          </cell>
          <cell r="L312">
            <v>0</v>
          </cell>
          <cell r="M312">
            <v>0</v>
          </cell>
          <cell r="N312">
            <v>0</v>
          </cell>
          <cell r="O312">
            <v>3</v>
          </cell>
          <cell r="P312">
            <v>10</v>
          </cell>
          <cell r="S312" t="str">
            <v xml:space="preserve">Yuan Purchase Pricelist (CNY)</v>
          </cell>
          <cell r="T312">
            <v>8.73</v>
          </cell>
          <cell r="U312">
            <v>1364</v>
          </cell>
          <cell r="V312">
            <v>2110</v>
          </cell>
        </row>
        <row r="313">
          <cell r="A313">
            <v>11814</v>
          </cell>
          <cell r="B313" t="str">
            <v>AUTOLAMPS0331</v>
          </cell>
          <cell r="C313" t="e">
            <v>#REF!</v>
          </cell>
          <cell r="D313" t="str">
            <v xml:space="preserve">MAZDA 2 - DEMIO (07-08) - FOG LAMP W/BRACKET - RH</v>
          </cell>
          <cell r="E313" t="str">
            <v>MAZDA</v>
          </cell>
          <cell r="F313" t="str">
            <v xml:space="preserve">DEMIO 07 FLAWB RH</v>
          </cell>
          <cell r="G313" t="str">
            <v>MZ04-0104-R</v>
          </cell>
          <cell r="I313">
            <v>0.04</v>
          </cell>
          <cell r="J313" t="str">
            <v>SUPPLIER0002</v>
          </cell>
          <cell r="K313" t="str">
            <v xml:space="preserve">ANHUI TINCAI SILK CO. LTD</v>
          </cell>
          <cell r="L313">
            <v>0</v>
          </cell>
          <cell r="M313">
            <v>0</v>
          </cell>
          <cell r="N313">
            <v>0</v>
          </cell>
          <cell r="O313">
            <v>3</v>
          </cell>
          <cell r="S313" t="str">
            <v xml:space="preserve">Yuan Purchase Pricelist (CNY)</v>
          </cell>
          <cell r="T313">
            <v>8.73</v>
          </cell>
          <cell r="U313">
            <v>1364</v>
          </cell>
          <cell r="V313">
            <v>2110</v>
          </cell>
        </row>
        <row r="314">
          <cell r="A314">
            <v>11820</v>
          </cell>
          <cell r="B314" t="str">
            <v>AUTOLAMPS0326</v>
          </cell>
          <cell r="C314" t="e">
            <v>#REF!</v>
          </cell>
          <cell r="D314" t="str">
            <v xml:space="preserve">MAZDA 2 - DEMIO (07-08) - FRONT BUMPER</v>
          </cell>
          <cell r="E314" t="str">
            <v>MAZDA</v>
          </cell>
          <cell r="F314" t="str">
            <v xml:space="preserve">DEMIO 07 BPRF</v>
          </cell>
          <cell r="G314" t="str">
            <v>MZ04-0107</v>
          </cell>
          <cell r="I314">
            <v>0.04</v>
          </cell>
          <cell r="J314" t="str">
            <v>SUPPLIER0002</v>
          </cell>
          <cell r="K314" t="str">
            <v xml:space="preserve">ANHUI TINCAI SILK CO. LTD</v>
          </cell>
          <cell r="L314">
            <v>0</v>
          </cell>
          <cell r="M314">
            <v>0</v>
          </cell>
          <cell r="N314">
            <v>0</v>
          </cell>
          <cell r="Q314">
            <v>1</v>
          </cell>
          <cell r="R314">
            <v>2</v>
          </cell>
          <cell r="S314" t="str">
            <v xml:space="preserve">Yuan Purchase Pricelist (CNY)</v>
          </cell>
          <cell r="T314">
            <v>133.80000000000001</v>
          </cell>
          <cell r="U314">
            <v>3011</v>
          </cell>
          <cell r="V314">
            <v>4670</v>
          </cell>
        </row>
        <row r="315">
          <cell r="A315">
            <v>11821</v>
          </cell>
          <cell r="B315" t="str">
            <v>AUTOLAMPS0332</v>
          </cell>
          <cell r="C315" t="e">
            <v>#REF!</v>
          </cell>
          <cell r="D315" t="str">
            <v xml:space="preserve">MAZDA 2 - DEMIO (07-08) - FRONT BUMPER GRILL</v>
          </cell>
          <cell r="E315" t="str">
            <v>MAZDA</v>
          </cell>
          <cell r="F315" t="str">
            <v xml:space="preserve">DEMIO 07 BGRL</v>
          </cell>
          <cell r="G315" t="str">
            <v>MZ04-0107-1</v>
          </cell>
          <cell r="I315">
            <v>0.04</v>
          </cell>
          <cell r="J315" t="str">
            <v>SUPPLIER0002</v>
          </cell>
          <cell r="K315" t="str">
            <v xml:space="preserve">ANHUI TINCAI SILK CO. LTD</v>
          </cell>
          <cell r="L315">
            <v>0</v>
          </cell>
          <cell r="M315">
            <v>0</v>
          </cell>
          <cell r="N315">
            <v>0</v>
          </cell>
          <cell r="Q315">
            <v>1</v>
          </cell>
          <cell r="R315">
            <v>2</v>
          </cell>
          <cell r="S315" t="str">
            <v xml:space="preserve">Yuan Purchase Pricelist (CNY)</v>
          </cell>
          <cell r="T315">
            <v>5.95</v>
          </cell>
          <cell r="U315">
            <v>930</v>
          </cell>
          <cell r="V315">
            <v>1440</v>
          </cell>
        </row>
        <row r="316">
          <cell r="A316">
            <v>11818</v>
          </cell>
          <cell r="B316" t="str">
            <v>AUTOLAMPS0333</v>
          </cell>
          <cell r="C316" t="e">
            <v>#REF!</v>
          </cell>
          <cell r="D316" t="str">
            <v xml:space="preserve">MAZDA 2 - DEMIO (07-08) - FRONT GRILL</v>
          </cell>
          <cell r="E316" t="str">
            <v>MAZDA</v>
          </cell>
          <cell r="F316" t="str">
            <v xml:space="preserve">DEMIO 07 GRL</v>
          </cell>
          <cell r="G316" t="str">
            <v>MZ04-0111</v>
          </cell>
          <cell r="I316">
            <v>0.04</v>
          </cell>
          <cell r="J316" t="str">
            <v>SUPPLIER0002</v>
          </cell>
          <cell r="K316" t="str">
            <v xml:space="preserve">ANHUI TINCAI SILK CO. LTD</v>
          </cell>
          <cell r="L316">
            <v>0</v>
          </cell>
          <cell r="M316">
            <v>0</v>
          </cell>
          <cell r="N316">
            <v>0</v>
          </cell>
          <cell r="Q316">
            <v>1</v>
          </cell>
          <cell r="R316">
            <v>2</v>
          </cell>
          <cell r="S316" t="str">
            <v xml:space="preserve">Yuan Purchase Pricelist (CNY)</v>
          </cell>
          <cell r="T316">
            <v>62.3</v>
          </cell>
          <cell r="U316">
            <v>1402</v>
          </cell>
          <cell r="V316">
            <v>2170</v>
          </cell>
        </row>
        <row r="317">
          <cell r="A317">
            <v>11811</v>
          </cell>
          <cell r="B317" t="str">
            <v>AUTOLAMPS0334</v>
          </cell>
          <cell r="C317" t="e">
            <v>#REF!</v>
          </cell>
          <cell r="D317" t="str">
            <v xml:space="preserve">MAZDA 2 - DEMIO (07-08) - HEAD LAMP - LH</v>
          </cell>
          <cell r="E317" t="str">
            <v>MAZDA</v>
          </cell>
          <cell r="F317" t="str">
            <v xml:space="preserve">DEMIO 07 HLA LH</v>
          </cell>
          <cell r="G317" t="str">
            <v>MZ04-0101-L</v>
          </cell>
          <cell r="I317">
            <v>0.04</v>
          </cell>
          <cell r="J317" t="str">
            <v>SUPPLIER0002</v>
          </cell>
          <cell r="K317" t="str">
            <v xml:space="preserve">ANHUI TINCAI SILK CO. LTD</v>
          </cell>
          <cell r="L317">
            <v>1</v>
          </cell>
          <cell r="M317">
            <v>4</v>
          </cell>
          <cell r="N317">
            <v>5</v>
          </cell>
          <cell r="Q317">
            <v>2</v>
          </cell>
          <cell r="R317">
            <v>4</v>
          </cell>
          <cell r="S317" t="str">
            <v xml:space="preserve">Yuan Purchase Pricelist (CNY)</v>
          </cell>
          <cell r="T317">
            <v>285</v>
          </cell>
          <cell r="U317">
            <v>7752</v>
          </cell>
          <cell r="V317">
            <v>11630</v>
          </cell>
        </row>
        <row r="318">
          <cell r="A318">
            <v>11810</v>
          </cell>
          <cell r="B318" t="str">
            <v>AUTOLAMPS0335</v>
          </cell>
          <cell r="C318" t="e">
            <v>#REF!</v>
          </cell>
          <cell r="D318" t="str">
            <v xml:space="preserve">MAZDA 2 - DEMIO (07-08) - HEAD LAMP - RH</v>
          </cell>
          <cell r="E318" t="str">
            <v>MAZDA</v>
          </cell>
          <cell r="F318" t="str">
            <v xml:space="preserve">DEMIO 07 HLA RH</v>
          </cell>
          <cell r="G318" t="str">
            <v>MZ04-0101-R</v>
          </cell>
          <cell r="I318">
            <v>0.04</v>
          </cell>
          <cell r="J318" t="str">
            <v>SUPPLIER0002</v>
          </cell>
          <cell r="K318" t="str">
            <v xml:space="preserve">ANHUI TINCAI SILK CO. LTD</v>
          </cell>
          <cell r="L318">
            <v>0</v>
          </cell>
          <cell r="M318">
            <v>0</v>
          </cell>
          <cell r="N318">
            <v>0</v>
          </cell>
          <cell r="Q318">
            <v>2</v>
          </cell>
          <cell r="R318">
            <v>4</v>
          </cell>
          <cell r="S318" t="str">
            <v xml:space="preserve">Yuan Purchase Pricelist (CNY)</v>
          </cell>
          <cell r="T318">
            <v>285</v>
          </cell>
          <cell r="U318">
            <v>6626.25</v>
          </cell>
          <cell r="V318">
            <v>9940</v>
          </cell>
        </row>
        <row r="319">
          <cell r="A319">
            <v>11822</v>
          </cell>
          <cell r="B319" t="str">
            <v>AUTOLAMPS0327</v>
          </cell>
          <cell r="C319" t="e">
            <v>#REF!</v>
          </cell>
          <cell r="D319" t="str">
            <v xml:space="preserve">MAZDA 2 - DEMIO (07-08) - REAR BUMPER</v>
          </cell>
          <cell r="E319" t="str">
            <v>MAZDA</v>
          </cell>
          <cell r="F319" t="str">
            <v xml:space="preserve">DEMIO 07 BPRR</v>
          </cell>
          <cell r="G319" t="str">
            <v>MZ04-0105</v>
          </cell>
          <cell r="I319">
            <v>0.04</v>
          </cell>
          <cell r="J319" t="str">
            <v>SUPPLIER0002</v>
          </cell>
          <cell r="K319" t="str">
            <v xml:space="preserve">ANHUI TINCAI SILK CO. LTD</v>
          </cell>
          <cell r="L319">
            <v>0</v>
          </cell>
          <cell r="M319">
            <v>0</v>
          </cell>
          <cell r="N319">
            <v>0</v>
          </cell>
          <cell r="Q319">
            <v>1</v>
          </cell>
          <cell r="R319">
            <v>2</v>
          </cell>
          <cell r="S319" t="str">
            <v xml:space="preserve">Yuan Purchase Pricelist (CNY)</v>
          </cell>
          <cell r="T319">
            <v>23.81</v>
          </cell>
          <cell r="U319">
            <v>3722</v>
          </cell>
          <cell r="V319">
            <v>5770</v>
          </cell>
        </row>
        <row r="320">
          <cell r="A320">
            <v>11819</v>
          </cell>
          <cell r="B320" t="str">
            <v>AUTOLAMPS0336</v>
          </cell>
          <cell r="C320" t="e">
            <v>#REF!</v>
          </cell>
          <cell r="D320" t="str">
            <v xml:space="preserve">MAZDA 2 - DEMIO (07-08) - SIDE LAMP (CLEAR)</v>
          </cell>
          <cell r="E320" t="str">
            <v>MAZDA</v>
          </cell>
          <cell r="F320" t="str">
            <v xml:space="preserve">DEMIO 07 SLAC</v>
          </cell>
          <cell r="G320" t="str">
            <v>MZ04-0106</v>
          </cell>
          <cell r="I320">
            <v>0.04</v>
          </cell>
          <cell r="J320" t="str">
            <v>SUPPLIER0002</v>
          </cell>
          <cell r="K320" t="str">
            <v xml:space="preserve">ANHUI TINCAI SILK CO. LTD</v>
          </cell>
          <cell r="L320">
            <v>0</v>
          </cell>
          <cell r="M320">
            <v>0</v>
          </cell>
          <cell r="N320">
            <v>0</v>
          </cell>
          <cell r="O320">
            <v>5</v>
          </cell>
          <cell r="P320">
            <v>20</v>
          </cell>
          <cell r="S320" t="str">
            <v xml:space="preserve">Yuan Purchase Pricelist (CNY)</v>
          </cell>
          <cell r="T320">
            <v>11.6</v>
          </cell>
          <cell r="U320">
            <v>294</v>
          </cell>
          <cell r="V320">
            <v>460</v>
          </cell>
        </row>
        <row r="321">
          <cell r="A321">
            <v>11813</v>
          </cell>
          <cell r="B321" t="str">
            <v>AUTOLAMPS0337</v>
          </cell>
          <cell r="C321" t="e">
            <v>#REF!</v>
          </cell>
          <cell r="D321" t="str">
            <v xml:space="preserve">MAZDA 2 - DEMIO (07-08) - TAIL LAMP - LH</v>
          </cell>
          <cell r="E321" t="str">
            <v>MAZDA</v>
          </cell>
          <cell r="F321" t="str">
            <v xml:space="preserve">DEMIO 07 TLA LH</v>
          </cell>
          <cell r="G321" t="str">
            <v>MZ04-0102-L</v>
          </cell>
          <cell r="I321">
            <v>0.04</v>
          </cell>
          <cell r="J321" t="str">
            <v>SUPPLIER0002</v>
          </cell>
          <cell r="K321" t="str">
            <v xml:space="preserve">ANHUI TINCAI SILK CO. LTD</v>
          </cell>
          <cell r="L321">
            <v>0</v>
          </cell>
          <cell r="M321">
            <v>0</v>
          </cell>
          <cell r="N321">
            <v>0</v>
          </cell>
          <cell r="Q321">
            <v>2</v>
          </cell>
          <cell r="R321">
            <v>4</v>
          </cell>
          <cell r="S321" t="str">
            <v xml:space="preserve">Yuan Purchase Pricelist (CNY)</v>
          </cell>
          <cell r="T321">
            <v>18.75</v>
          </cell>
          <cell r="U321">
            <v>2931</v>
          </cell>
          <cell r="V321">
            <v>4540</v>
          </cell>
        </row>
        <row r="322">
          <cell r="A322">
            <v>11812</v>
          </cell>
          <cell r="B322" t="str">
            <v>AUTOLAMPS0338</v>
          </cell>
          <cell r="C322" t="e">
            <v>#REF!</v>
          </cell>
          <cell r="D322" t="str">
            <v xml:space="preserve">MAZDA 2 - DEMIO (07-08) - TAIL LAMP - RH</v>
          </cell>
          <cell r="E322" t="str">
            <v>MAZDA</v>
          </cell>
          <cell r="F322" t="str">
            <v xml:space="preserve">DEMIO 07 TLA RH</v>
          </cell>
          <cell r="G322" t="str">
            <v>MZ04-0102-R</v>
          </cell>
          <cell r="I322">
            <v>0.04</v>
          </cell>
          <cell r="J322" t="str">
            <v>SUPPLIER0002</v>
          </cell>
          <cell r="K322" t="str">
            <v xml:space="preserve">ANHUI TINCAI SILK CO. LTD</v>
          </cell>
          <cell r="L322">
            <v>0</v>
          </cell>
          <cell r="M322">
            <v>0</v>
          </cell>
          <cell r="N322">
            <v>0</v>
          </cell>
          <cell r="Q322">
            <v>2</v>
          </cell>
          <cell r="R322">
            <v>4</v>
          </cell>
          <cell r="S322" t="str">
            <v xml:space="preserve">Yuan Purchase Pricelist (CNY)</v>
          </cell>
          <cell r="T322">
            <v>18.75</v>
          </cell>
          <cell r="U322">
            <v>2931</v>
          </cell>
          <cell r="V322">
            <v>4540</v>
          </cell>
        </row>
        <row r="323">
          <cell r="A323">
            <v>12782</v>
          </cell>
          <cell r="B323" t="str">
            <v>AUTOLAMPS0324</v>
          </cell>
          <cell r="C323" t="e">
            <v>#REF!</v>
          </cell>
          <cell r="D323" t="str">
            <v xml:space="preserve">MAZDA 2 DEMIO (DE) HATCHBACK (07-) - LAMINATED FRONT WINDSCREEN</v>
          </cell>
          <cell r="E323" t="str">
            <v>MAZDA</v>
          </cell>
          <cell r="F323" t="str">
            <v xml:space="preserve">D651 R VCP LFW X</v>
          </cell>
          <cell r="G323" t="str">
            <v xml:space="preserve">D651-R-VCP LFW/X</v>
          </cell>
          <cell r="H323" t="str">
            <v>1283*1027</v>
          </cell>
          <cell r="I323">
            <v>0.02</v>
          </cell>
          <cell r="J323" t="str">
            <v>SUPPLIER0015</v>
          </cell>
          <cell r="K323" t="str">
            <v xml:space="preserve">XINYI AUTOMOBILE GLASS (SHENZHEN) CO., LTD</v>
          </cell>
          <cell r="L323">
            <v>12</v>
          </cell>
          <cell r="M323">
            <v>48</v>
          </cell>
          <cell r="N323">
            <v>60</v>
          </cell>
          <cell r="Q323">
            <v>6</v>
          </cell>
          <cell r="R323">
            <v>18</v>
          </cell>
          <cell r="S323" t="str">
            <v xml:space="preserve">USD Purchase Pricelist (USD)</v>
          </cell>
          <cell r="T323">
            <v>15.82</v>
          </cell>
          <cell r="U323">
            <v>2636.01</v>
          </cell>
          <cell r="V323">
            <v>3400</v>
          </cell>
        </row>
        <row r="324">
          <cell r="A324">
            <v>13932</v>
          </cell>
          <cell r="B324" t="str">
            <v>AUTOLAMPS0325</v>
          </cell>
          <cell r="C324" t="e">
            <v>#REF!</v>
          </cell>
          <cell r="D324" t="str">
            <v xml:space="preserve">MAZDA 2 DEMIO (DE) HATCHBACK (07-) - REAR HEATED WINDSCREEN</v>
          </cell>
          <cell r="E324" t="str">
            <v>MAZDA</v>
          </cell>
          <cell r="F324" t="str">
            <v xml:space="preserve">D651 RW H X</v>
          </cell>
          <cell r="G324" t="str">
            <v xml:space="preserve">D651 RW/H/X</v>
          </cell>
          <cell r="H324" t="str">
            <v>1301*630</v>
          </cell>
          <cell r="I324">
            <v>0.02</v>
          </cell>
          <cell r="J324" t="str">
            <v>SUPPLIER0015</v>
          </cell>
          <cell r="K324" t="str">
            <v xml:space="preserve">XINYI AUTOMOBILE GLASS (SHENZHEN) CO., LTD</v>
          </cell>
          <cell r="L324">
            <v>5</v>
          </cell>
          <cell r="M324">
            <v>20</v>
          </cell>
          <cell r="N324">
            <v>25</v>
          </cell>
          <cell r="Q324">
            <v>3</v>
          </cell>
          <cell r="R324">
            <v>12</v>
          </cell>
          <cell r="S324" t="str">
            <v xml:space="preserve">USD Purchase Pricelist (USD)</v>
          </cell>
          <cell r="T324">
            <v>12</v>
          </cell>
          <cell r="U324">
            <v>2150.4</v>
          </cell>
          <cell r="V324">
            <v>2800</v>
          </cell>
        </row>
        <row r="325">
          <cell r="A325">
            <v>12781</v>
          </cell>
          <cell r="B325" t="str">
            <v>AUTOLAMPS0323</v>
          </cell>
          <cell r="C325" t="e">
            <v>#REF!</v>
          </cell>
          <cell r="D325" t="str">
            <v xml:space="preserve">MAZDA 2 DEMIO 5D D350 (03-06) - LAMINATED FRONT WINDSCREEN</v>
          </cell>
          <cell r="E325" t="str">
            <v>MAZDA</v>
          </cell>
          <cell r="F325" t="str">
            <v xml:space="preserve">MAZ 2 R CPS LFW X</v>
          </cell>
          <cell r="G325" t="str">
            <v xml:space="preserve">MAZ-2-R-CPS LFW/X</v>
          </cell>
          <cell r="H325" t="str">
            <v>1408*957</v>
          </cell>
          <cell r="I325">
            <v>0.02</v>
          </cell>
          <cell r="J325" t="str">
            <v>SUPPLIER0015</v>
          </cell>
          <cell r="K325" t="str">
            <v xml:space="preserve">XINYI AUTOMOBILE GLASS (SHENZHEN) CO., LTD</v>
          </cell>
          <cell r="L325">
            <v>6</v>
          </cell>
          <cell r="M325">
            <v>24</v>
          </cell>
          <cell r="N325">
            <v>30</v>
          </cell>
          <cell r="Q325">
            <v>3</v>
          </cell>
          <cell r="R325">
            <v>9</v>
          </cell>
          <cell r="S325" t="str">
            <v xml:space="preserve">USD Purchase Pricelist (USD)</v>
          </cell>
          <cell r="T325">
            <v>16.02</v>
          </cell>
          <cell r="U325">
            <v>2205.9499999999998</v>
          </cell>
          <cell r="V325">
            <v>3500</v>
          </cell>
        </row>
        <row r="326">
          <cell r="A326">
            <v>12651</v>
          </cell>
          <cell r="B326" t="str">
            <v>AUTOLAMPS0312</v>
          </cell>
          <cell r="C326" t="e">
            <v>#REF!</v>
          </cell>
          <cell r="D326" t="str">
            <v xml:space="preserve">MAZDA 323 (01-03) - DOOR MIRROR (5 WIRE) - LH</v>
          </cell>
          <cell r="E326" t="str">
            <v>MAZDA</v>
          </cell>
          <cell r="F326" t="str">
            <v xml:space="preserve">323 01 SME5W LH</v>
          </cell>
          <cell r="G326" t="str">
            <v>MZ01-0412A-L</v>
          </cell>
          <cell r="I326">
            <v>0.04</v>
          </cell>
          <cell r="J326" t="str">
            <v>SUPPLIER0002</v>
          </cell>
          <cell r="K326" t="str">
            <v xml:space="preserve">ANHUI TINCAI SILK CO. LTD</v>
          </cell>
          <cell r="L326">
            <v>0</v>
          </cell>
          <cell r="M326">
            <v>0</v>
          </cell>
          <cell r="N326">
            <v>0</v>
          </cell>
          <cell r="O326">
            <v>3</v>
          </cell>
          <cell r="P326">
            <v>5</v>
          </cell>
          <cell r="S326" t="str">
            <v xml:space="preserve">Yuan Purchase Pricelist (CNY)</v>
          </cell>
          <cell r="T326">
            <v>12.65</v>
          </cell>
          <cell r="U326">
            <v>1977</v>
          </cell>
          <cell r="V326">
            <v>3060</v>
          </cell>
        </row>
        <row r="327">
          <cell r="A327">
            <v>12652</v>
          </cell>
          <cell r="B327" t="str">
            <v>AUTOLAMPS0313</v>
          </cell>
          <cell r="C327" t="e">
            <v>#REF!</v>
          </cell>
          <cell r="D327" t="str">
            <v xml:space="preserve">MAZDA 323 (01-03) - DOOR MIRROR (5 WIRE) - RH</v>
          </cell>
          <cell r="E327" t="str">
            <v>MAZDA</v>
          </cell>
          <cell r="F327" t="str">
            <v xml:space="preserve">323 01 SME5W RH</v>
          </cell>
          <cell r="G327" t="str">
            <v>MZ01-0412A-R</v>
          </cell>
          <cell r="I327">
            <v>0.04</v>
          </cell>
          <cell r="J327" t="str">
            <v>SUPPLIER0002</v>
          </cell>
          <cell r="K327" t="str">
            <v xml:space="preserve">ANHUI TINCAI SILK CO. LTD</v>
          </cell>
          <cell r="L327">
            <v>0</v>
          </cell>
          <cell r="M327">
            <v>0</v>
          </cell>
          <cell r="N327">
            <v>0</v>
          </cell>
          <cell r="O327">
            <v>3</v>
          </cell>
          <cell r="P327">
            <v>5</v>
          </cell>
          <cell r="S327" t="str">
            <v xml:space="preserve">Yuan Purchase Pricelist (CNY)</v>
          </cell>
          <cell r="T327">
            <v>12.65</v>
          </cell>
          <cell r="U327">
            <v>1977</v>
          </cell>
          <cell r="V327">
            <v>3060</v>
          </cell>
        </row>
        <row r="328">
          <cell r="A328">
            <v>12740</v>
          </cell>
          <cell r="B328" t="str">
            <v>AUTOLAMPS0305</v>
          </cell>
          <cell r="C328" t="e">
            <v>#REF!</v>
          </cell>
          <cell r="D328" t="str">
            <v xml:space="preserve">MAZDA 323 (01-03) - FOG  LAMP (W/BRACKET) - LH</v>
          </cell>
          <cell r="E328" t="str">
            <v>MAZDA</v>
          </cell>
          <cell r="F328" t="str">
            <v xml:space="preserve">323 01 FLAWB LH</v>
          </cell>
          <cell r="G328" t="str">
            <v>MZ01-0404-L</v>
          </cell>
          <cell r="I328">
            <v>0.04</v>
          </cell>
          <cell r="J328" t="str">
            <v>SUPPLIER0002</v>
          </cell>
          <cell r="K328" t="str">
            <v xml:space="preserve">ANHUI TINCAI SILK CO. LTD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  <cell r="S328" t="str">
            <v xml:space="preserve">Yuan Purchase Pricelist (CNY)</v>
          </cell>
          <cell r="T328">
            <v>4.47</v>
          </cell>
          <cell r="U328">
            <v>699</v>
          </cell>
          <cell r="V328">
            <v>1080</v>
          </cell>
        </row>
        <row r="329">
          <cell r="A329">
            <v>12729</v>
          </cell>
          <cell r="B329" t="str">
            <v>AUTOLAMPS0306</v>
          </cell>
          <cell r="C329" t="e">
            <v>#REF!</v>
          </cell>
          <cell r="D329" t="str">
            <v xml:space="preserve">MAZDA 323 (01-03) - FOG  LAMP (W/BRACKET) - RH</v>
          </cell>
          <cell r="E329" t="str">
            <v>MAZDA</v>
          </cell>
          <cell r="F329" t="str">
            <v xml:space="preserve">323 01 FLAWB RH</v>
          </cell>
          <cell r="G329" t="str">
            <v>MZ01-0404-R</v>
          </cell>
          <cell r="I329">
            <v>0.04</v>
          </cell>
          <cell r="J329" t="str">
            <v>SUPPLIER0002</v>
          </cell>
          <cell r="K329" t="str">
            <v xml:space="preserve">ANHUI TINCAI SILK CO. LTD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  <cell r="S329" t="str">
            <v xml:space="preserve">Yuan Purchase Pricelist (CNY)</v>
          </cell>
          <cell r="T329">
            <v>4.47</v>
          </cell>
          <cell r="U329">
            <v>699</v>
          </cell>
          <cell r="V329">
            <v>1080</v>
          </cell>
        </row>
        <row r="330">
          <cell r="A330">
            <v>11129</v>
          </cell>
          <cell r="B330" t="str">
            <v>AUTOLAMPS0303</v>
          </cell>
          <cell r="C330" t="e">
            <v>#REF!</v>
          </cell>
          <cell r="D330" t="str">
            <v xml:space="preserve">MAZDA 323 (01-03) - FRONT BUMPER</v>
          </cell>
          <cell r="E330" t="str">
            <v>MAZDA</v>
          </cell>
          <cell r="F330" t="str">
            <v xml:space="preserve">323 01 BPRF</v>
          </cell>
          <cell r="G330" t="str">
            <v>MZ01-0407</v>
          </cell>
          <cell r="I330">
            <v>0.04</v>
          </cell>
          <cell r="J330" t="str">
            <v>SUPPLIER0002</v>
          </cell>
          <cell r="K330" t="str">
            <v xml:space="preserve">ANHUI TINCAI SILK CO. LTD</v>
          </cell>
          <cell r="L330">
            <v>0</v>
          </cell>
          <cell r="M330">
            <v>0</v>
          </cell>
          <cell r="N330">
            <v>0</v>
          </cell>
          <cell r="Q330">
            <v>1</v>
          </cell>
          <cell r="R330">
            <v>2</v>
          </cell>
          <cell r="S330" t="str">
            <v xml:space="preserve">Yuan Purchase Pricelist (CNY)</v>
          </cell>
          <cell r="T330">
            <v>12.65</v>
          </cell>
          <cell r="U330">
            <v>1977</v>
          </cell>
          <cell r="V330">
            <v>3060</v>
          </cell>
        </row>
        <row r="331">
          <cell r="A331">
            <v>12646</v>
          </cell>
          <cell r="B331" t="str">
            <v>AUTOLAMPS0307</v>
          </cell>
          <cell r="C331" t="e">
            <v>#REF!</v>
          </cell>
          <cell r="D331" t="str">
            <v xml:space="preserve">MAZDA 323 (01-03) - GRILL (BLACK/CHROME)</v>
          </cell>
          <cell r="E331" t="str">
            <v>MAZDA</v>
          </cell>
          <cell r="F331" t="str">
            <v xml:space="preserve">323 01 GRLBC</v>
          </cell>
          <cell r="G331" t="str">
            <v>MZ01-0411</v>
          </cell>
          <cell r="I331">
            <v>0.04</v>
          </cell>
          <cell r="J331" t="str">
            <v>SUPPLIER0002</v>
          </cell>
          <cell r="K331" t="str">
            <v xml:space="preserve">ANHUI TINCAI SILK CO. LTD</v>
          </cell>
          <cell r="L331">
            <v>0</v>
          </cell>
          <cell r="M331">
            <v>0</v>
          </cell>
          <cell r="N331">
            <v>0</v>
          </cell>
          <cell r="Q331">
            <v>1</v>
          </cell>
          <cell r="R331">
            <v>2</v>
          </cell>
          <cell r="S331" t="str">
            <v xml:space="preserve">Yuan Purchase Pricelist (CNY)</v>
          </cell>
          <cell r="T331">
            <v>10.42</v>
          </cell>
          <cell r="U331">
            <v>1629</v>
          </cell>
          <cell r="V331">
            <v>2520</v>
          </cell>
        </row>
        <row r="332">
          <cell r="A332">
            <v>12647</v>
          </cell>
          <cell r="B332" t="str">
            <v>AUTOLAMPS0308</v>
          </cell>
          <cell r="C332" t="e">
            <v>#REF!</v>
          </cell>
          <cell r="D332" t="str">
            <v xml:space="preserve">MAZDA 323 (01-03) - GRILL (WHITE)</v>
          </cell>
          <cell r="E332" t="str">
            <v>MAZDA</v>
          </cell>
          <cell r="F332" t="str">
            <v xml:space="preserve">323 01 GRL W</v>
          </cell>
          <cell r="G332" t="str">
            <v>MZ01-0411-1</v>
          </cell>
          <cell r="I332">
            <v>0.04</v>
          </cell>
          <cell r="J332" t="str">
            <v>SUPPLIER0002</v>
          </cell>
          <cell r="K332" t="str">
            <v xml:space="preserve">ANHUI TINCAI SILK CO. LTD</v>
          </cell>
          <cell r="L332">
            <v>0</v>
          </cell>
          <cell r="M332">
            <v>0</v>
          </cell>
          <cell r="N332">
            <v>0</v>
          </cell>
          <cell r="S332" t="str">
            <v xml:space="preserve">Yuan Purchase Pricelist (CNY)</v>
          </cell>
          <cell r="T332">
            <v>6.7</v>
          </cell>
          <cell r="U332">
            <v>1047</v>
          </cell>
          <cell r="V332">
            <v>1620</v>
          </cell>
        </row>
        <row r="333">
          <cell r="A333">
            <v>12644</v>
          </cell>
          <cell r="B333" t="str">
            <v>AUTOLAMPS0309</v>
          </cell>
          <cell r="C333" t="e">
            <v>#REF!</v>
          </cell>
          <cell r="D333" t="str">
            <v xml:space="preserve">MAZDA 323 (01-03) - HEAD LAMP - LH</v>
          </cell>
          <cell r="E333" t="str">
            <v>MAZDA</v>
          </cell>
          <cell r="F333" t="str">
            <v xml:space="preserve">323 01 HLA  LH</v>
          </cell>
          <cell r="G333" t="str">
            <v>MZ01-0401-L</v>
          </cell>
          <cell r="I333">
            <v>0.04</v>
          </cell>
          <cell r="J333" t="str">
            <v>SUPPLIER0002</v>
          </cell>
          <cell r="K333" t="str">
            <v xml:space="preserve">ANHUI TINCAI SILK CO. LTD</v>
          </cell>
          <cell r="L333">
            <v>0</v>
          </cell>
          <cell r="M333">
            <v>0</v>
          </cell>
          <cell r="N333">
            <v>0</v>
          </cell>
          <cell r="Q333">
            <v>1</v>
          </cell>
          <cell r="R333">
            <v>2</v>
          </cell>
          <cell r="S333" t="str">
            <v xml:space="preserve">Yuan Purchase Pricelist (CNY)</v>
          </cell>
          <cell r="T333">
            <v>16.37</v>
          </cell>
          <cell r="U333">
            <v>2559</v>
          </cell>
          <cell r="V333">
            <v>3970</v>
          </cell>
        </row>
        <row r="334">
          <cell r="A334">
            <v>12643</v>
          </cell>
          <cell r="B334" t="str">
            <v>AUTOLAMPS0310</v>
          </cell>
          <cell r="C334" t="e">
            <v>#REF!</v>
          </cell>
          <cell r="D334" t="str">
            <v xml:space="preserve">MAZDA 323 (01-03) - HEAD LAMP - RH</v>
          </cell>
          <cell r="E334" t="str">
            <v>MAZDA</v>
          </cell>
          <cell r="F334" t="str">
            <v xml:space="preserve">323 01 HLA RH</v>
          </cell>
          <cell r="G334" t="str">
            <v>MZ01-0401-R</v>
          </cell>
          <cell r="I334">
            <v>0.04</v>
          </cell>
          <cell r="J334" t="str">
            <v>SUPPLIER0002</v>
          </cell>
          <cell r="K334" t="str">
            <v xml:space="preserve">ANHUI TINCAI SILK CO. LTD</v>
          </cell>
          <cell r="L334">
            <v>0</v>
          </cell>
          <cell r="M334">
            <v>0</v>
          </cell>
          <cell r="N334">
            <v>0</v>
          </cell>
          <cell r="Q334">
            <v>1</v>
          </cell>
          <cell r="R334">
            <v>2</v>
          </cell>
          <cell r="S334" t="str">
            <v xml:space="preserve">Yuan Purchase Pricelist (CNY)</v>
          </cell>
          <cell r="T334">
            <v>16.37</v>
          </cell>
          <cell r="U334">
            <v>2559</v>
          </cell>
          <cell r="V334">
            <v>3970</v>
          </cell>
        </row>
        <row r="335">
          <cell r="A335">
            <v>11130</v>
          </cell>
          <cell r="B335" t="str">
            <v>AUTOLAMPS0304</v>
          </cell>
          <cell r="C335" t="e">
            <v>#REF!</v>
          </cell>
          <cell r="D335" t="str">
            <v xml:space="preserve">MAZDA 323 (01-03) - REAR BUMPER</v>
          </cell>
          <cell r="E335" t="str">
            <v>MAZDA</v>
          </cell>
          <cell r="F335" t="str">
            <v xml:space="preserve">323 01 BPRR</v>
          </cell>
          <cell r="G335" t="str">
            <v>MZ01-0405</v>
          </cell>
          <cell r="I335">
            <v>0.04</v>
          </cell>
          <cell r="J335" t="str">
            <v>SUPPLIER0002</v>
          </cell>
          <cell r="K335" t="str">
            <v xml:space="preserve">ANHUI TINCAI SILK CO. LTD</v>
          </cell>
          <cell r="L335">
            <v>0</v>
          </cell>
          <cell r="M335">
            <v>0</v>
          </cell>
          <cell r="N335">
            <v>0</v>
          </cell>
          <cell r="Q335">
            <v>1</v>
          </cell>
          <cell r="R335">
            <v>2</v>
          </cell>
          <cell r="S335" t="str">
            <v xml:space="preserve">Yuan Purchase Pricelist (CNY)</v>
          </cell>
          <cell r="T335">
            <v>100</v>
          </cell>
          <cell r="U335">
            <v>2250</v>
          </cell>
          <cell r="V335">
            <v>3490</v>
          </cell>
        </row>
        <row r="336">
          <cell r="A336">
            <v>12645</v>
          </cell>
          <cell r="B336" t="str">
            <v>AUTOLAMPS0311</v>
          </cell>
          <cell r="C336" t="e">
            <v>#REF!</v>
          </cell>
          <cell r="D336" t="str">
            <v xml:space="preserve">MAZDA 323 (01-03) - SIDE LAMP (ORANGE)</v>
          </cell>
          <cell r="E336" t="str">
            <v>MAZDA</v>
          </cell>
          <cell r="F336" t="str">
            <v xml:space="preserve">323 01 SLAO</v>
          </cell>
          <cell r="G336" t="str">
            <v>MZ04-0406</v>
          </cell>
          <cell r="I336">
            <v>0.04</v>
          </cell>
          <cell r="J336" t="str">
            <v>SUPPLIER0002</v>
          </cell>
          <cell r="K336" t="str">
            <v xml:space="preserve">ANHUI TINCAI SILK CO. LTD</v>
          </cell>
          <cell r="L336">
            <v>0</v>
          </cell>
          <cell r="M336">
            <v>0</v>
          </cell>
          <cell r="N336">
            <v>0</v>
          </cell>
          <cell r="O336">
            <v>5</v>
          </cell>
          <cell r="P336">
            <v>20</v>
          </cell>
          <cell r="S336" t="str">
            <v xml:space="preserve">Yuan Purchase Pricelist (CNY)</v>
          </cell>
          <cell r="T336">
            <v>6.2</v>
          </cell>
          <cell r="U336">
            <v>140</v>
          </cell>
          <cell r="V336">
            <v>220</v>
          </cell>
        </row>
        <row r="337">
          <cell r="A337">
            <v>12609</v>
          </cell>
          <cell r="B337" t="str">
            <v>AUTOLAMPS0314</v>
          </cell>
          <cell r="C337" t="e">
            <v>#REF!</v>
          </cell>
          <cell r="D337" t="str">
            <v xml:space="preserve">MAZDA 323 (88-89) - BUMPER LAMP (216-1610) - LH</v>
          </cell>
          <cell r="E337" t="str">
            <v>MAZDA</v>
          </cell>
          <cell r="F337" t="str">
            <v xml:space="preserve">323 88 BLA LH</v>
          </cell>
          <cell r="G337" t="str">
            <v>MZ01-0205-L</v>
          </cell>
          <cell r="I337">
            <v>0.04</v>
          </cell>
          <cell r="J337" t="str">
            <v>SUPPLIER0002</v>
          </cell>
          <cell r="K337" t="str">
            <v xml:space="preserve">ANHUI TINCAI SILK CO. LTD</v>
          </cell>
          <cell r="L337">
            <v>1</v>
          </cell>
          <cell r="M337">
            <v>4</v>
          </cell>
          <cell r="N337">
            <v>5</v>
          </cell>
          <cell r="O337">
            <v>5</v>
          </cell>
          <cell r="P337">
            <v>20</v>
          </cell>
          <cell r="S337" t="str">
            <v xml:space="preserve">Yuan Purchase Pricelist (CNY)</v>
          </cell>
          <cell r="T337">
            <v>4</v>
          </cell>
          <cell r="U337">
            <v>101.71</v>
          </cell>
          <cell r="V337">
            <v>150</v>
          </cell>
        </row>
        <row r="338">
          <cell r="A338">
            <v>12608</v>
          </cell>
          <cell r="B338" t="str">
            <v>AUTOLAMPS0317</v>
          </cell>
          <cell r="C338" t="e">
            <v>#REF!</v>
          </cell>
          <cell r="D338" t="str">
            <v xml:space="preserve">MAZDA 323 (88-89) - BUMPER LAMP (216-1610) - RH</v>
          </cell>
          <cell r="E338" t="str">
            <v>MAZDA</v>
          </cell>
          <cell r="F338" t="str">
            <v xml:space="preserve">323 88 BLA RH</v>
          </cell>
          <cell r="G338" t="str">
            <v>MZ01-0205-R</v>
          </cell>
          <cell r="I338">
            <v>0.04</v>
          </cell>
          <cell r="J338" t="str">
            <v>SUPPLIER0002</v>
          </cell>
          <cell r="K338" t="str">
            <v xml:space="preserve">ANHUI TINCAI SILK CO. LTD</v>
          </cell>
          <cell r="L338">
            <v>2</v>
          </cell>
          <cell r="M338">
            <v>8</v>
          </cell>
          <cell r="N338">
            <v>10</v>
          </cell>
          <cell r="O338">
            <v>5</v>
          </cell>
          <cell r="P338">
            <v>20</v>
          </cell>
          <cell r="S338" t="str">
            <v xml:space="preserve">Yuan Purchase Pricelist (CNY)</v>
          </cell>
          <cell r="T338">
            <v>4</v>
          </cell>
          <cell r="U338">
            <v>101.71</v>
          </cell>
          <cell r="V338">
            <v>150</v>
          </cell>
        </row>
        <row r="339">
          <cell r="A339">
            <v>12612</v>
          </cell>
          <cell r="B339" t="str">
            <v>AUTOLAMPS0318</v>
          </cell>
          <cell r="C339" t="e">
            <v>#REF!</v>
          </cell>
          <cell r="D339" t="str">
            <v xml:space="preserve">MAZDA 323 (88-89) - CORNER LAMP (216-1511) - LH</v>
          </cell>
          <cell r="E339" t="str">
            <v>MAZDA</v>
          </cell>
          <cell r="F339" t="str">
            <v xml:space="preserve">323 88 CLA LH</v>
          </cell>
          <cell r="G339" t="str">
            <v>MZ01-0203-L</v>
          </cell>
          <cell r="I339">
            <v>0.04</v>
          </cell>
          <cell r="J339" t="str">
            <v>SUPPLIER0002</v>
          </cell>
          <cell r="K339" t="str">
            <v xml:space="preserve">ANHUI TINCAI SILK CO. LTD</v>
          </cell>
          <cell r="L339">
            <v>1</v>
          </cell>
          <cell r="M339">
            <v>4</v>
          </cell>
          <cell r="N339">
            <v>5</v>
          </cell>
          <cell r="O339">
            <v>5</v>
          </cell>
          <cell r="P339">
            <v>20</v>
          </cell>
          <cell r="S339" t="str">
            <v xml:space="preserve">Yuan Purchase Pricelist (CNY)</v>
          </cell>
          <cell r="T339">
            <v>13</v>
          </cell>
          <cell r="U339">
            <v>330.56</v>
          </cell>
          <cell r="V339">
            <v>500</v>
          </cell>
        </row>
        <row r="340">
          <cell r="A340">
            <v>12607</v>
          </cell>
          <cell r="B340" t="str">
            <v>AUTOLAMPS0319</v>
          </cell>
          <cell r="C340" t="e">
            <v>#REF!</v>
          </cell>
          <cell r="D340" t="str">
            <v xml:space="preserve">MAZDA 323 (88-89) - CORNER LAMP (216-1511) - RH</v>
          </cell>
          <cell r="E340" t="str">
            <v>MAZDA</v>
          </cell>
          <cell r="F340" t="str">
            <v xml:space="preserve">323 88 CLA RH</v>
          </cell>
          <cell r="G340" t="str">
            <v>MZ01-0203-R</v>
          </cell>
          <cell r="I340">
            <v>0.04</v>
          </cell>
          <cell r="J340" t="str">
            <v>SUPPLIER0002</v>
          </cell>
          <cell r="K340" t="str">
            <v xml:space="preserve">ANHUI TINCAI SILK CO. LTD</v>
          </cell>
          <cell r="L340">
            <v>2</v>
          </cell>
          <cell r="M340">
            <v>8</v>
          </cell>
          <cell r="N340">
            <v>10</v>
          </cell>
          <cell r="O340">
            <v>5</v>
          </cell>
          <cell r="P340">
            <v>20</v>
          </cell>
          <cell r="S340" t="str">
            <v xml:space="preserve">Yuan Purchase Pricelist (CNY)</v>
          </cell>
          <cell r="T340">
            <v>13</v>
          </cell>
          <cell r="U340">
            <v>330.56</v>
          </cell>
          <cell r="V340">
            <v>500</v>
          </cell>
        </row>
        <row r="341">
          <cell r="A341">
            <v>12505</v>
          </cell>
          <cell r="B341" t="str">
            <v>AUTOLAMPS0320</v>
          </cell>
          <cell r="C341" t="e">
            <v>#REF!</v>
          </cell>
          <cell r="D341" t="str">
            <v xml:space="preserve">MAZDA 323 (88-89) - HEAD LAMP (216-1107) - LH</v>
          </cell>
          <cell r="E341" t="str">
            <v>MAZDA</v>
          </cell>
          <cell r="F341" t="str">
            <v xml:space="preserve">323 88 HLA LH</v>
          </cell>
          <cell r="G341" t="str">
            <v>MZ01-0201-L</v>
          </cell>
          <cell r="I341">
            <v>0.04</v>
          </cell>
          <cell r="J341" t="str">
            <v>SUPPLIER0002</v>
          </cell>
          <cell r="K341" t="str">
            <v xml:space="preserve">ANHUI TINCAI SILK CO. LTD</v>
          </cell>
          <cell r="L341">
            <v>0</v>
          </cell>
          <cell r="M341">
            <v>0</v>
          </cell>
          <cell r="N341">
            <v>0</v>
          </cell>
          <cell r="Q341">
            <v>2</v>
          </cell>
          <cell r="R341">
            <v>4</v>
          </cell>
          <cell r="S341" t="str">
            <v xml:space="preserve">Yuan Purchase Pricelist (CNY)</v>
          </cell>
          <cell r="T341">
            <v>7.28</v>
          </cell>
          <cell r="U341">
            <v>1138</v>
          </cell>
          <cell r="V341">
            <v>1760</v>
          </cell>
        </row>
        <row r="342">
          <cell r="A342">
            <v>12504</v>
          </cell>
          <cell r="B342" t="str">
            <v>AUTOLAMPS0321</v>
          </cell>
          <cell r="C342" t="e">
            <v>#REF!</v>
          </cell>
          <cell r="D342" t="str">
            <v xml:space="preserve">MAZDA 323 (88-89) - HEAD LAMP (216-1107) - RH</v>
          </cell>
          <cell r="E342" t="str">
            <v>MAZDA</v>
          </cell>
          <cell r="F342" t="str">
            <v xml:space="preserve">323 88 HLA RH</v>
          </cell>
          <cell r="G342" t="str">
            <v>MZ01-0201-R</v>
          </cell>
          <cell r="I342">
            <v>0.04</v>
          </cell>
          <cell r="J342" t="str">
            <v>SUPPLIER0002</v>
          </cell>
          <cell r="K342" t="str">
            <v xml:space="preserve">ANHUI TINCAI SILK CO. LTD</v>
          </cell>
          <cell r="L342">
            <v>0</v>
          </cell>
          <cell r="M342">
            <v>0</v>
          </cell>
          <cell r="N342">
            <v>0</v>
          </cell>
          <cell r="Q342">
            <v>2</v>
          </cell>
          <cell r="R342">
            <v>4</v>
          </cell>
          <cell r="S342" t="str">
            <v xml:space="preserve">Yuan Purchase Pricelist (CNY)</v>
          </cell>
          <cell r="T342">
            <v>52</v>
          </cell>
          <cell r="U342">
            <v>1170</v>
          </cell>
          <cell r="V342">
            <v>1810</v>
          </cell>
        </row>
        <row r="343">
          <cell r="A343">
            <v>12614</v>
          </cell>
          <cell r="B343" t="str">
            <v>AUTOLAMPS0315</v>
          </cell>
          <cell r="C343" t="e">
            <v>#REF!</v>
          </cell>
          <cell r="D343" t="str">
            <v xml:space="preserve">MAZDA 323 (96-) - CORNER LAMP (216-1644) - LH</v>
          </cell>
          <cell r="E343" t="str">
            <v>MAZDA</v>
          </cell>
          <cell r="F343" t="str">
            <v xml:space="preserve">323 96 CLA LH</v>
          </cell>
          <cell r="G343" t="str">
            <v>MZ01-0703-L</v>
          </cell>
          <cell r="I343">
            <v>0.04</v>
          </cell>
          <cell r="J343" t="str">
            <v>SUPPLIER0002</v>
          </cell>
          <cell r="K343" t="str">
            <v xml:space="preserve">ANHUI TINCAI SILK CO. LTD</v>
          </cell>
          <cell r="L343">
            <v>1</v>
          </cell>
          <cell r="M343">
            <v>4</v>
          </cell>
          <cell r="N343">
            <v>5</v>
          </cell>
          <cell r="O343">
            <v>5</v>
          </cell>
          <cell r="P343">
            <v>20</v>
          </cell>
          <cell r="S343" t="str">
            <v xml:space="preserve">Yuan Purchase Pricelist (CNY)</v>
          </cell>
          <cell r="T343">
            <v>18</v>
          </cell>
          <cell r="U343">
            <v>457.7</v>
          </cell>
          <cell r="V343">
            <v>690</v>
          </cell>
        </row>
        <row r="344">
          <cell r="A344">
            <v>12613</v>
          </cell>
          <cell r="B344" t="str">
            <v>AUTOLAMPS0316</v>
          </cell>
          <cell r="C344" t="e">
            <v>#REF!</v>
          </cell>
          <cell r="D344" t="str">
            <v xml:space="preserve">MAZDA 323 (96-) - CORNER LAMP (216-1644) - RH</v>
          </cell>
          <cell r="E344" t="str">
            <v>MAZDA</v>
          </cell>
          <cell r="F344" t="str">
            <v xml:space="preserve">323 96 CLA RH</v>
          </cell>
          <cell r="G344" t="str">
            <v>MZ01-0703-R</v>
          </cell>
          <cell r="I344">
            <v>0.04</v>
          </cell>
          <cell r="J344" t="str">
            <v>SUPPLIER0002</v>
          </cell>
          <cell r="K344" t="str">
            <v xml:space="preserve">ANHUI TINCAI SILK CO. LTD</v>
          </cell>
          <cell r="L344">
            <v>0</v>
          </cell>
          <cell r="M344">
            <v>0</v>
          </cell>
          <cell r="N344">
            <v>0</v>
          </cell>
          <cell r="O344">
            <v>5</v>
          </cell>
          <cell r="P344">
            <v>20</v>
          </cell>
          <cell r="S344" t="str">
            <v xml:space="preserve">Yuan Purchase Pricelist (CNY)</v>
          </cell>
          <cell r="T344">
            <v>18</v>
          </cell>
          <cell r="U344">
            <v>457.7</v>
          </cell>
          <cell r="V344">
            <v>690</v>
          </cell>
        </row>
        <row r="345">
          <cell r="A345">
            <v>13984</v>
          </cell>
          <cell r="B345" t="str">
            <v>AUTOLAMPS0348</v>
          </cell>
          <cell r="C345" t="e">
            <v>#REF!</v>
          </cell>
          <cell r="D345" t="str">
            <v xml:space="preserve">MAZDA 5/PREMACY 5 MPV (05-) - LAMINATED FRONT WINDSCREEN</v>
          </cell>
          <cell r="E345" t="str">
            <v>MAZDA</v>
          </cell>
          <cell r="F345" t="str">
            <v xml:space="preserve">MAZDA 5 R VCP LFW X</v>
          </cell>
          <cell r="G345" t="str">
            <v xml:space="preserve">MAZDA 5 R VCP LFW/X</v>
          </cell>
          <cell r="H345" t="str">
            <v>1426*1011</v>
          </cell>
          <cell r="I345">
            <v>0.02</v>
          </cell>
          <cell r="J345" t="str">
            <v>SUPPLIER0015</v>
          </cell>
          <cell r="K345" t="str">
            <v xml:space="preserve">XINYI AUTOMOBILE GLASS (SHENZHEN) CO., LTD</v>
          </cell>
          <cell r="L345">
            <v>3</v>
          </cell>
          <cell r="M345">
            <v>12</v>
          </cell>
          <cell r="N345">
            <v>15</v>
          </cell>
          <cell r="Q345">
            <v>1</v>
          </cell>
          <cell r="R345">
            <v>4</v>
          </cell>
          <cell r="S345" t="str">
            <v xml:space="preserve">USD Purchase Pricelist (USD)</v>
          </cell>
          <cell r="T345">
            <v>18.84</v>
          </cell>
          <cell r="U345">
            <v>3376.13</v>
          </cell>
          <cell r="V345">
            <v>4400</v>
          </cell>
        </row>
        <row r="346">
          <cell r="A346">
            <v>12904</v>
          </cell>
          <cell r="B346" t="str">
            <v>AUTOLAMPS0352</v>
          </cell>
          <cell r="C346" t="e">
            <v>#REF!</v>
          </cell>
          <cell r="D346" t="str">
            <v xml:space="preserve">MAZDA B SERIES/FORD RANGER PICKUP (98-07) - LAMINATED FRONT WINDSCREEN</v>
          </cell>
          <cell r="E346" t="str">
            <v>MAZDA</v>
          </cell>
          <cell r="F346" t="str">
            <v xml:space="preserve">UB88 LFW</v>
          </cell>
          <cell r="G346" t="str">
            <v xml:space="preserve">UB88 LFW</v>
          </cell>
          <cell r="H346" t="str">
            <v>1441*777</v>
          </cell>
          <cell r="I346">
            <v>0.02</v>
          </cell>
          <cell r="J346" t="str">
            <v>SUPPLIER0015</v>
          </cell>
          <cell r="K346" t="str">
            <v xml:space="preserve">XINYI AUTOMOBILE GLASS (SHENZHEN) CO., LTD</v>
          </cell>
          <cell r="L346">
            <v>1</v>
          </cell>
          <cell r="M346">
            <v>4</v>
          </cell>
          <cell r="N346">
            <v>5</v>
          </cell>
          <cell r="Q346">
            <v>1</v>
          </cell>
          <cell r="R346">
            <v>3</v>
          </cell>
          <cell r="S346" t="str">
            <v xml:space="preserve">USD Purchase Pricelist (USD)</v>
          </cell>
          <cell r="T346">
            <v>14.56</v>
          </cell>
          <cell r="U346">
            <v>2426.06</v>
          </cell>
          <cell r="V346">
            <v>3000</v>
          </cell>
        </row>
        <row r="347">
          <cell r="A347">
            <v>12605</v>
          </cell>
          <cell r="B347" t="str">
            <v>AUTOLAMPS0349</v>
          </cell>
          <cell r="C347" t="e">
            <v>#REF!</v>
          </cell>
          <cell r="D347" t="str">
            <v xml:space="preserve">MAZDA B1600,B1800, B2000 (85-) - BUMPER LAMP (216-1606) - LH</v>
          </cell>
          <cell r="E347" t="str">
            <v>MAZDA</v>
          </cell>
          <cell r="F347" t="str">
            <v xml:space="preserve">B1600 BLA LH</v>
          </cell>
          <cell r="G347" t="str">
            <v>MZ08-0105-L</v>
          </cell>
          <cell r="I347">
            <v>0.04</v>
          </cell>
          <cell r="J347" t="str">
            <v>SUPPLIER0002</v>
          </cell>
          <cell r="K347" t="str">
            <v xml:space="preserve">ANHUI TINCAI SILK CO. LTD</v>
          </cell>
          <cell r="L347">
            <v>1</v>
          </cell>
          <cell r="M347">
            <v>4</v>
          </cell>
          <cell r="N347">
            <v>5</v>
          </cell>
          <cell r="O347">
            <v>2</v>
          </cell>
          <cell r="P347">
            <v>10</v>
          </cell>
          <cell r="S347" t="str">
            <v xml:space="preserve">Yuan Purchase Pricelist (CNY)</v>
          </cell>
          <cell r="T347">
            <v>5</v>
          </cell>
          <cell r="U347">
            <v>113</v>
          </cell>
          <cell r="V347">
            <v>170</v>
          </cell>
        </row>
        <row r="348">
          <cell r="A348">
            <v>12606</v>
          </cell>
          <cell r="B348" t="str">
            <v>AUTOLAMPS0341</v>
          </cell>
          <cell r="C348" t="e">
            <v>#REF!</v>
          </cell>
          <cell r="D348" t="str">
            <v xml:space="preserve">MAZDA B1600,B1800, B2000 (85-) - BUMPER LAMP (216-1606) - RH</v>
          </cell>
          <cell r="E348" t="str">
            <v>MAZDA</v>
          </cell>
          <cell r="F348" t="str">
            <v xml:space="preserve">B1600 BLA RH</v>
          </cell>
          <cell r="G348" t="str">
            <v>MZ08-0105-R</v>
          </cell>
          <cell r="I348">
            <v>0.04</v>
          </cell>
          <cell r="J348" t="str">
            <v>SUPPLIER0002</v>
          </cell>
          <cell r="K348" t="str">
            <v xml:space="preserve">ANHUI TINCAI SILK CO. LTD</v>
          </cell>
          <cell r="L348">
            <v>1</v>
          </cell>
          <cell r="M348">
            <v>4</v>
          </cell>
          <cell r="N348">
            <v>5</v>
          </cell>
          <cell r="O348">
            <v>2</v>
          </cell>
          <cell r="P348">
            <v>10</v>
          </cell>
          <cell r="S348" t="str">
            <v xml:space="preserve">Yuan Purchase Pricelist (CNY)</v>
          </cell>
          <cell r="T348">
            <v>5</v>
          </cell>
          <cell r="U348">
            <v>113</v>
          </cell>
          <cell r="V348">
            <v>170</v>
          </cell>
        </row>
        <row r="349">
          <cell r="A349">
            <v>12414</v>
          </cell>
          <cell r="B349" t="str">
            <v>AUTOLAMPS0342</v>
          </cell>
          <cell r="C349" t="e">
            <v>#REF!</v>
          </cell>
          <cell r="D349" t="str">
            <v xml:space="preserve">MAZDA B1600,B1800, B2000 (85-) - CORNER LAMP CLEAR (216-1505C) - LH</v>
          </cell>
          <cell r="E349" t="str">
            <v>MAZDA</v>
          </cell>
          <cell r="F349" t="str">
            <v xml:space="preserve">B1600 CLAC LH</v>
          </cell>
          <cell r="G349" t="str">
            <v>MZ08-0103A-L</v>
          </cell>
          <cell r="I349">
            <v>0.04</v>
          </cell>
          <cell r="J349" t="str">
            <v>SUPPLIER0002</v>
          </cell>
          <cell r="K349" t="str">
            <v xml:space="preserve">ANHUI TINCAI SILK CO. LTD</v>
          </cell>
          <cell r="L349">
            <v>3</v>
          </cell>
          <cell r="M349">
            <v>12</v>
          </cell>
          <cell r="N349">
            <v>15</v>
          </cell>
          <cell r="O349">
            <v>2</v>
          </cell>
          <cell r="P349">
            <v>10</v>
          </cell>
          <cell r="S349" t="str">
            <v xml:space="preserve">Yuan Purchase Pricelist (CNY)</v>
          </cell>
          <cell r="T349">
            <v>10</v>
          </cell>
          <cell r="U349">
            <v>254.28</v>
          </cell>
          <cell r="V349">
            <v>380</v>
          </cell>
        </row>
        <row r="350">
          <cell r="A350">
            <v>12413</v>
          </cell>
          <cell r="B350" t="str">
            <v>AUTOLAMPS0343</v>
          </cell>
          <cell r="C350" t="e">
            <v>#REF!</v>
          </cell>
          <cell r="D350" t="str">
            <v xml:space="preserve">MAZDA B1600,B1800, B2000 (85-) - CORNER LAMP CLEAR (216-1505C) - RH</v>
          </cell>
          <cell r="E350" t="str">
            <v>MAZDA</v>
          </cell>
          <cell r="F350" t="str">
            <v xml:space="preserve">B1600 CLAC RH</v>
          </cell>
          <cell r="G350" t="str">
            <v>MZ08-0103A-R</v>
          </cell>
          <cell r="I350">
            <v>0.04</v>
          </cell>
          <cell r="J350" t="str">
            <v>SUPPLIER0002</v>
          </cell>
          <cell r="K350" t="str">
            <v xml:space="preserve">ANHUI TINCAI SILK CO. LTD</v>
          </cell>
          <cell r="L350">
            <v>3</v>
          </cell>
          <cell r="M350">
            <v>12</v>
          </cell>
          <cell r="N350">
            <v>15</v>
          </cell>
          <cell r="O350">
            <v>2</v>
          </cell>
          <cell r="P350">
            <v>10</v>
          </cell>
          <cell r="S350" t="str">
            <v xml:space="preserve">Yuan Purchase Pricelist (CNY)</v>
          </cell>
          <cell r="T350">
            <v>10</v>
          </cell>
          <cell r="U350">
            <v>254.28</v>
          </cell>
          <cell r="V350">
            <v>380</v>
          </cell>
        </row>
        <row r="351">
          <cell r="A351">
            <v>12604</v>
          </cell>
          <cell r="B351" t="str">
            <v>AUTOLAMPS0344</v>
          </cell>
          <cell r="C351" t="e">
            <v>#REF!</v>
          </cell>
          <cell r="D351" t="str">
            <v xml:space="preserve">MAZDA B1600,B1800, B2000 (85-) - CORNER LAMP YELLOW (216-1505Y) - LH</v>
          </cell>
          <cell r="E351" t="str">
            <v>MAZDA</v>
          </cell>
          <cell r="F351" t="str">
            <v xml:space="preserve">B1600 CLAY LH</v>
          </cell>
          <cell r="G351" t="str">
            <v>MZ08-0103-L</v>
          </cell>
          <cell r="I351">
            <v>0.04</v>
          </cell>
          <cell r="J351" t="str">
            <v>SUPPLIER0002</v>
          </cell>
          <cell r="K351" t="str">
            <v xml:space="preserve">ANHUI TINCAI SILK CO. LTD</v>
          </cell>
          <cell r="L351">
            <v>2</v>
          </cell>
          <cell r="M351">
            <v>8</v>
          </cell>
          <cell r="N351">
            <v>10</v>
          </cell>
          <cell r="O351">
            <v>2</v>
          </cell>
          <cell r="P351">
            <v>10</v>
          </cell>
          <cell r="S351" t="str">
            <v xml:space="preserve">Yuan Purchase Pricelist (CNY)</v>
          </cell>
          <cell r="T351">
            <v>9</v>
          </cell>
          <cell r="U351">
            <v>203</v>
          </cell>
          <cell r="V351">
            <v>310</v>
          </cell>
        </row>
        <row r="352">
          <cell r="A352">
            <v>12603</v>
          </cell>
          <cell r="B352" t="str">
            <v>AUTOLAMPS0345</v>
          </cell>
          <cell r="C352" t="e">
            <v>#REF!</v>
          </cell>
          <cell r="D352" t="str">
            <v xml:space="preserve">MAZDA B1600,B1800, B2000 (85-) - CORNER LAMP YELLOW (216-1505Y) - RH</v>
          </cell>
          <cell r="E352" t="str">
            <v>MAZDA</v>
          </cell>
          <cell r="F352" t="str">
            <v xml:space="preserve">B1600 CLAY RH</v>
          </cell>
          <cell r="G352" t="str">
            <v>MZ08-0103-R</v>
          </cell>
          <cell r="I352">
            <v>0.04</v>
          </cell>
          <cell r="J352" t="str">
            <v>SUPPLIER0002</v>
          </cell>
          <cell r="K352" t="str">
            <v xml:space="preserve">ANHUI TINCAI SILK CO. LTD</v>
          </cell>
          <cell r="L352">
            <v>2</v>
          </cell>
          <cell r="M352">
            <v>8</v>
          </cell>
          <cell r="N352">
            <v>10</v>
          </cell>
          <cell r="O352">
            <v>2</v>
          </cell>
          <cell r="P352">
            <v>10</v>
          </cell>
          <cell r="S352" t="str">
            <v xml:space="preserve">Yuan Purchase Pricelist (CNY)</v>
          </cell>
          <cell r="T352">
            <v>9</v>
          </cell>
          <cell r="U352">
            <v>203</v>
          </cell>
          <cell r="V352">
            <v>310</v>
          </cell>
        </row>
        <row r="353">
          <cell r="A353">
            <v>11710</v>
          </cell>
          <cell r="B353" t="str">
            <v>AUTOLAMPS0346</v>
          </cell>
          <cell r="C353" t="e">
            <v>#REF!</v>
          </cell>
          <cell r="D353" t="str">
            <v xml:space="preserve">MAZDA B1600,B1800, B2000 (85-) - TAIL LAMP (216-1912-2) - LH</v>
          </cell>
          <cell r="E353" t="str">
            <v>MAZDA</v>
          </cell>
          <cell r="F353" t="str">
            <v xml:space="preserve">B1600 TLA LH</v>
          </cell>
          <cell r="G353" t="str">
            <v>MZ08-0102A-L</v>
          </cell>
          <cell r="I353">
            <v>0.04</v>
          </cell>
          <cell r="J353" t="str">
            <v>SUPPLIER0002</v>
          </cell>
          <cell r="K353" t="str">
            <v xml:space="preserve">ANHUI TINCAI SILK CO. LTD</v>
          </cell>
          <cell r="L353">
            <v>5</v>
          </cell>
          <cell r="M353">
            <v>20</v>
          </cell>
          <cell r="N353">
            <v>25</v>
          </cell>
          <cell r="O353">
            <v>2</v>
          </cell>
          <cell r="P353">
            <v>10</v>
          </cell>
          <cell r="S353" t="str">
            <v xml:space="preserve">Yuan Purchase Pricelist (CNY)</v>
          </cell>
          <cell r="T353">
            <v>14.5</v>
          </cell>
          <cell r="U353">
            <v>368.71</v>
          </cell>
          <cell r="V353">
            <v>560</v>
          </cell>
        </row>
        <row r="354">
          <cell r="A354">
            <v>11709</v>
          </cell>
          <cell r="B354" t="str">
            <v>AUTOLAMPS0347</v>
          </cell>
          <cell r="C354" t="e">
            <v>#REF!</v>
          </cell>
          <cell r="D354" t="str">
            <v xml:space="preserve">MAZDA B1600,B1800, B2000 (85-) - TAIL LAMP (216-1912-2) - RH</v>
          </cell>
          <cell r="E354" t="str">
            <v>MAZDA</v>
          </cell>
          <cell r="F354" t="str">
            <v xml:space="preserve">B1600 TLA RH</v>
          </cell>
          <cell r="G354" t="str">
            <v>MZ08-0102A-R</v>
          </cell>
          <cell r="I354">
            <v>0.04</v>
          </cell>
          <cell r="J354" t="str">
            <v>SUPPLIER0002</v>
          </cell>
          <cell r="K354" t="str">
            <v xml:space="preserve">ANHUI TINCAI SILK CO. LTD</v>
          </cell>
          <cell r="L354">
            <v>5</v>
          </cell>
          <cell r="M354">
            <v>20</v>
          </cell>
          <cell r="N354">
            <v>25</v>
          </cell>
          <cell r="O354">
            <v>2</v>
          </cell>
          <cell r="P354">
            <v>10</v>
          </cell>
          <cell r="S354" t="str">
            <v xml:space="preserve">Yuan Purchase Pricelist (CNY)</v>
          </cell>
          <cell r="T354">
            <v>14.5</v>
          </cell>
          <cell r="U354">
            <v>368.71</v>
          </cell>
          <cell r="V354">
            <v>560</v>
          </cell>
        </row>
        <row r="355">
          <cell r="A355">
            <v>12784</v>
          </cell>
          <cell r="B355" t="str">
            <v>AUTOLAMPS0322</v>
          </cell>
          <cell r="C355" t="e">
            <v>#REF!</v>
          </cell>
          <cell r="D355" t="str">
            <v xml:space="preserve">MAZDA BONGO / BRAWNY VAN WAGON E2000 - REAR WINDSCREEN</v>
          </cell>
          <cell r="E355" t="str">
            <v>MAZDA</v>
          </cell>
          <cell r="F355" t="str">
            <v xml:space="preserve">E2000 RW H X</v>
          </cell>
          <cell r="G355" t="str">
            <v xml:space="preserve">E2000 RW/H/X</v>
          </cell>
          <cell r="H355" t="str">
            <v>1308*630</v>
          </cell>
          <cell r="I355">
            <v>0.02</v>
          </cell>
          <cell r="J355" t="str">
            <v>SUPPLIER0015</v>
          </cell>
          <cell r="K355" t="str">
            <v xml:space="preserve">XINYI AUTOMOBILE GLASS (SHENZHEN) CO., LTD</v>
          </cell>
          <cell r="L355">
            <v>0</v>
          </cell>
          <cell r="M355">
            <v>0</v>
          </cell>
          <cell r="N355">
            <v>0</v>
          </cell>
          <cell r="Q355">
            <v>0</v>
          </cell>
          <cell r="R355">
            <v>0</v>
          </cell>
          <cell r="S355" t="str">
            <v xml:space="preserve">USD Purchase Pricelist (USD)</v>
          </cell>
          <cell r="T355">
            <v>11.97</v>
          </cell>
          <cell r="U355">
            <v>1</v>
          </cell>
          <cell r="V355">
            <v>2400</v>
          </cell>
        </row>
        <row r="356">
          <cell r="A356">
            <v>13752</v>
          </cell>
          <cell r="B356" t="str">
            <v>AUTOLAMPS0339</v>
          </cell>
          <cell r="C356" t="e">
            <v>#REF!</v>
          </cell>
          <cell r="D356" t="str">
            <v xml:space="preserve">MAZDA DEMIO (96-02) - CORNER LAMP (P1000) - LH</v>
          </cell>
          <cell r="E356" t="str">
            <v>MAZDA</v>
          </cell>
          <cell r="F356" t="str">
            <v xml:space="preserve">DEMIO 96 CLA LH</v>
          </cell>
          <cell r="G356" t="str">
            <v>MZ14-0103-L</v>
          </cell>
          <cell r="I356">
            <v>0.04</v>
          </cell>
          <cell r="J356" t="str">
            <v>SUPPLIER0002</v>
          </cell>
          <cell r="K356" t="str">
            <v xml:space="preserve">ANHUI TINCAI SILK CO. LTD</v>
          </cell>
          <cell r="L356">
            <v>5</v>
          </cell>
          <cell r="M356">
            <v>20</v>
          </cell>
          <cell r="N356">
            <v>25</v>
          </cell>
          <cell r="O356">
            <v>2</v>
          </cell>
          <cell r="P356">
            <v>10</v>
          </cell>
          <cell r="S356" t="str">
            <v xml:space="preserve">Yuan Purchase Pricelist (CNY)</v>
          </cell>
          <cell r="T356">
            <v>15</v>
          </cell>
          <cell r="U356">
            <v>362</v>
          </cell>
          <cell r="V356">
            <v>540</v>
          </cell>
        </row>
        <row r="357">
          <cell r="A357">
            <v>13751</v>
          </cell>
          <cell r="B357" t="str">
            <v>AUTOLAMPS0340</v>
          </cell>
          <cell r="C357" t="e">
            <v>#REF!</v>
          </cell>
          <cell r="D357" t="str">
            <v xml:space="preserve">MAZDA DEMIO (96-02) - CORNER LAMP (P1000) - RH</v>
          </cell>
          <cell r="E357" t="str">
            <v>MAZDA</v>
          </cell>
          <cell r="F357" t="str">
            <v xml:space="preserve">DEMIO 96 CLA RH</v>
          </cell>
          <cell r="G357" t="str">
            <v>MZ14-0103-R</v>
          </cell>
          <cell r="I357">
            <v>0.04</v>
          </cell>
          <cell r="J357" t="str">
            <v>SUPPLIER0002</v>
          </cell>
          <cell r="K357" t="str">
            <v xml:space="preserve">ANHUI TINCAI SILK CO. LTD</v>
          </cell>
          <cell r="L357">
            <v>3</v>
          </cell>
          <cell r="M357">
            <v>12</v>
          </cell>
          <cell r="N357">
            <v>15</v>
          </cell>
          <cell r="O357">
            <v>2</v>
          </cell>
          <cell r="P357">
            <v>10</v>
          </cell>
          <cell r="S357" t="str">
            <v xml:space="preserve">Yuan Purchase Pricelist (CNY)</v>
          </cell>
          <cell r="T357">
            <v>15</v>
          </cell>
          <cell r="U357">
            <v>362</v>
          </cell>
          <cell r="V357">
            <v>540</v>
          </cell>
        </row>
        <row r="358">
          <cell r="A358">
            <v>11714</v>
          </cell>
          <cell r="B358" t="str">
            <v>AUTOLAMPS0977</v>
          </cell>
          <cell r="C358" t="e">
            <v>#REF!</v>
          </cell>
          <cell r="D358" t="str">
            <v xml:space="preserve">MAZDA VANETTE/BUNGO - CORNER LAMP (216-1555-A) - LH</v>
          </cell>
          <cell r="E358" t="str">
            <v>MAZDA/NISSAN</v>
          </cell>
          <cell r="F358" t="str">
            <v xml:space="preserve">VANETTE BUNGO CLA LH</v>
          </cell>
          <cell r="G358" t="str">
            <v>MZ10-0103F-L</v>
          </cell>
          <cell r="I358">
            <v>0.04</v>
          </cell>
          <cell r="J358" t="str">
            <v>SUPPLIER0002</v>
          </cell>
          <cell r="K358" t="str">
            <v xml:space="preserve">ANHUI TINCAI SILK CO. LTD</v>
          </cell>
          <cell r="L358">
            <v>16</v>
          </cell>
          <cell r="M358">
            <v>64</v>
          </cell>
          <cell r="N358">
            <v>80</v>
          </cell>
          <cell r="O358">
            <v>5</v>
          </cell>
          <cell r="P358">
            <v>20</v>
          </cell>
          <cell r="S358" t="str">
            <v xml:space="preserve">Yuan Purchase Pricelist (CNY)</v>
          </cell>
          <cell r="T358">
            <v>17</v>
          </cell>
          <cell r="U358">
            <v>432.28</v>
          </cell>
          <cell r="V358">
            <v>650</v>
          </cell>
        </row>
        <row r="359">
          <cell r="A359">
            <v>11713</v>
          </cell>
          <cell r="B359" t="str">
            <v>AUTOLAMPS0978</v>
          </cell>
          <cell r="C359" t="e">
            <v>#REF!</v>
          </cell>
          <cell r="D359" t="str">
            <v xml:space="preserve">MAZDA VANETTE/BUNGO - CORNER LAMP (216-1555-A) - RH</v>
          </cell>
          <cell r="E359" t="str">
            <v>MAZDA/NISSAN</v>
          </cell>
          <cell r="F359" t="str">
            <v xml:space="preserve">VANETTE BUNGO CLA RH</v>
          </cell>
          <cell r="G359" t="str">
            <v>MZ10-0103F-R</v>
          </cell>
          <cell r="I359">
            <v>0.04</v>
          </cell>
          <cell r="J359" t="str">
            <v>SUPPLIER0002</v>
          </cell>
          <cell r="K359" t="str">
            <v xml:space="preserve">ANHUI TINCAI SILK CO. LTD</v>
          </cell>
          <cell r="L359">
            <v>15</v>
          </cell>
          <cell r="M359">
            <v>60</v>
          </cell>
          <cell r="N359">
            <v>75</v>
          </cell>
          <cell r="O359">
            <v>5</v>
          </cell>
          <cell r="P359">
            <v>20</v>
          </cell>
          <cell r="S359" t="str">
            <v xml:space="preserve">Yuan Purchase Pricelist (CNY)</v>
          </cell>
          <cell r="T359">
            <v>17</v>
          </cell>
          <cell r="U359">
            <v>432.28</v>
          </cell>
          <cell r="V359">
            <v>650</v>
          </cell>
        </row>
        <row r="360">
          <cell r="A360">
            <v>11748</v>
          </cell>
          <cell r="B360" t="str">
            <v>AUTOLAMPS0981</v>
          </cell>
          <cell r="C360" t="e">
            <v>#REF!</v>
          </cell>
          <cell r="D360" t="str">
            <v xml:space="preserve">MAZDA VANETTE/BUNGO - DOOR MIRROR - RH</v>
          </cell>
          <cell r="E360" t="str">
            <v>MAZDA/NISSAN</v>
          </cell>
          <cell r="F360" t="str">
            <v xml:space="preserve">VANETTE BUNGO SM RH</v>
          </cell>
          <cell r="G360" t="str">
            <v>MZ10-0112-R</v>
          </cell>
          <cell r="I360">
            <v>0.04</v>
          </cell>
          <cell r="J360" t="str">
            <v>SUPPLIER0002</v>
          </cell>
          <cell r="K360" t="str">
            <v xml:space="preserve">ANHUI TINCAI SILK CO. LTD</v>
          </cell>
          <cell r="L360">
            <v>5</v>
          </cell>
          <cell r="M360">
            <v>20</v>
          </cell>
          <cell r="N360">
            <v>25</v>
          </cell>
          <cell r="O360">
            <v>2</v>
          </cell>
          <cell r="P360">
            <v>10</v>
          </cell>
          <cell r="S360" t="str">
            <v xml:space="preserve">Yuan Purchase Pricelist (CNY)</v>
          </cell>
          <cell r="T360">
            <v>48.42</v>
          </cell>
          <cell r="U360">
            <v>1235</v>
          </cell>
          <cell r="V360">
            <v>1800</v>
          </cell>
        </row>
        <row r="361">
          <cell r="A361">
            <v>11749</v>
          </cell>
          <cell r="B361" t="str">
            <v>AUTOLAMPS0982</v>
          </cell>
          <cell r="C361" t="e">
            <v>#REF!</v>
          </cell>
          <cell r="D361" t="str">
            <v xml:space="preserve">MAZDA VANETTE/BUNGO - DOOR MIRROR WITH ANGLE MIRROR - LH</v>
          </cell>
          <cell r="E361" t="str">
            <v>MAZDA/NISSAN</v>
          </cell>
          <cell r="F361" t="str">
            <v xml:space="preserve">VANETTE BUNGO SMWAM LH</v>
          </cell>
          <cell r="G361" t="str">
            <v>MZ10-0112B-L</v>
          </cell>
          <cell r="I361">
            <v>0.04</v>
          </cell>
          <cell r="J361" t="str">
            <v>SUPPLIER0002</v>
          </cell>
          <cell r="K361" t="str">
            <v xml:space="preserve">ANHUI TINCAI SILK CO. LTD</v>
          </cell>
          <cell r="L361">
            <v>2</v>
          </cell>
          <cell r="M361">
            <v>8</v>
          </cell>
          <cell r="N361">
            <v>10</v>
          </cell>
          <cell r="O361">
            <v>2</v>
          </cell>
          <cell r="P361">
            <v>10</v>
          </cell>
          <cell r="S361" t="str">
            <v xml:space="preserve">Yuan Purchase Pricelist (CNY)</v>
          </cell>
          <cell r="T361">
            <v>82</v>
          </cell>
          <cell r="U361">
            <v>2091</v>
          </cell>
          <cell r="V361">
            <v>3100</v>
          </cell>
        </row>
        <row r="362">
          <cell r="A362">
            <v>11832</v>
          </cell>
          <cell r="B362" t="str">
            <v>AUTOLAMPS0976</v>
          </cell>
          <cell r="C362" t="e">
            <v>#REF!</v>
          </cell>
          <cell r="D362" t="str">
            <v xml:space="preserve">MAZDA VANETTE/BUNGO - FRONT BUMPER</v>
          </cell>
          <cell r="E362" t="str">
            <v>MAZDA/NISSAN</v>
          </cell>
          <cell r="F362" t="str">
            <v xml:space="preserve">VANETTE BUNGO BPRF</v>
          </cell>
          <cell r="G362" t="str">
            <v>MZ10-0107</v>
          </cell>
          <cell r="I362">
            <v>0.04</v>
          </cell>
          <cell r="J362" t="str">
            <v>SUPPLIER0002</v>
          </cell>
          <cell r="K362" t="str">
            <v xml:space="preserve">ANHUI TINCAI SILK CO. LTD</v>
          </cell>
          <cell r="L362">
            <v>4</v>
          </cell>
          <cell r="M362">
            <v>16</v>
          </cell>
          <cell r="N362">
            <v>20</v>
          </cell>
          <cell r="Q362">
            <v>2</v>
          </cell>
          <cell r="R362">
            <v>3</v>
          </cell>
          <cell r="S362" t="str">
            <v xml:space="preserve">Yuan Purchase Pricelist (CNY)</v>
          </cell>
          <cell r="T362">
            <v>107</v>
          </cell>
          <cell r="U362">
            <v>2729</v>
          </cell>
          <cell r="V362">
            <v>4100</v>
          </cell>
        </row>
        <row r="363">
          <cell r="A363">
            <v>11712</v>
          </cell>
          <cell r="B363" t="str">
            <v>AUTOLAMPS0979</v>
          </cell>
          <cell r="C363" t="e">
            <v>#REF!</v>
          </cell>
          <cell r="D363" t="str">
            <v xml:space="preserve">MAZDA VANETTE/BUNGO - HEAD LAMP (P0220) - LH</v>
          </cell>
          <cell r="E363" t="str">
            <v>MAZDA/NISSAN</v>
          </cell>
          <cell r="F363" t="str">
            <v xml:space="preserve">VANETTE BUNGO HLA LH</v>
          </cell>
          <cell r="G363" t="str">
            <v>MZ10-0101B-L</v>
          </cell>
          <cell r="I363">
            <v>0.04</v>
          </cell>
          <cell r="J363" t="str">
            <v>SUPPLIER0002</v>
          </cell>
          <cell r="K363" t="str">
            <v xml:space="preserve">ANHUI TINCAI SILK CO. LTD</v>
          </cell>
          <cell r="L363">
            <v>6</v>
          </cell>
          <cell r="M363">
            <v>24</v>
          </cell>
          <cell r="N363">
            <v>30</v>
          </cell>
          <cell r="Q363">
            <v>2</v>
          </cell>
          <cell r="R363">
            <v>10</v>
          </cell>
          <cell r="S363" t="str">
            <v xml:space="preserve">Yuan Purchase Pricelist (CNY)</v>
          </cell>
          <cell r="T363">
            <v>45</v>
          </cell>
          <cell r="U363">
            <v>1144.26</v>
          </cell>
          <cell r="V363">
            <v>1700</v>
          </cell>
        </row>
        <row r="364">
          <cell r="A364">
            <v>11711</v>
          </cell>
          <cell r="B364" t="str">
            <v>AUTOLAMPS0980</v>
          </cell>
          <cell r="C364" t="e">
            <v>#REF!</v>
          </cell>
          <cell r="D364" t="str">
            <v xml:space="preserve">MAZDA VANETTE/BUNGO - HEAD LAMP (P0220) - RH</v>
          </cell>
          <cell r="E364" t="str">
            <v>MAZDA/NISSAN</v>
          </cell>
          <cell r="F364" t="str">
            <v xml:space="preserve">VANETTE BUNGO HLA RH</v>
          </cell>
          <cell r="G364" t="str">
            <v>MZ10-0101B-R</v>
          </cell>
          <cell r="I364">
            <v>0.04</v>
          </cell>
          <cell r="J364" t="str">
            <v>SUPPLIER0002</v>
          </cell>
          <cell r="K364" t="str">
            <v xml:space="preserve">ANHUI TINCAI SILK CO. LTD</v>
          </cell>
          <cell r="L364">
            <v>6</v>
          </cell>
          <cell r="M364">
            <v>24</v>
          </cell>
          <cell r="N364">
            <v>30</v>
          </cell>
          <cell r="Q364">
            <v>2</v>
          </cell>
          <cell r="R364">
            <v>10</v>
          </cell>
          <cell r="S364" t="str">
            <v xml:space="preserve">Yuan Purchase Pricelist (CNY)</v>
          </cell>
          <cell r="T364">
            <v>45</v>
          </cell>
          <cell r="U364">
            <v>1144.26</v>
          </cell>
          <cell r="V364">
            <v>1700</v>
          </cell>
        </row>
        <row r="365">
          <cell r="A365">
            <v>11716</v>
          </cell>
          <cell r="B365" t="str">
            <v>AUTOLAMPS0983</v>
          </cell>
          <cell r="C365" t="e">
            <v>#REF!</v>
          </cell>
          <cell r="D365" t="str">
            <v xml:space="preserve">MAZDA VANETTE/BUNGO - TAIL LAMP (216-1911-C) - LH</v>
          </cell>
          <cell r="E365" t="str">
            <v>MAZDA/NISSAN</v>
          </cell>
          <cell r="F365" t="str">
            <v xml:space="preserve">VANETTE BUNGO TLA LH</v>
          </cell>
          <cell r="G365" t="str">
            <v>MZ10-0102A-L</v>
          </cell>
          <cell r="I365">
            <v>0.04</v>
          </cell>
          <cell r="J365" t="str">
            <v>SUPPLIER0002</v>
          </cell>
          <cell r="K365" t="str">
            <v xml:space="preserve">ANHUI TINCAI SILK CO. LTD</v>
          </cell>
          <cell r="L365">
            <v>6</v>
          </cell>
          <cell r="M365">
            <v>24</v>
          </cell>
          <cell r="N365">
            <v>30</v>
          </cell>
          <cell r="Q365">
            <v>3</v>
          </cell>
          <cell r="R365">
            <v>10</v>
          </cell>
          <cell r="S365" t="str">
            <v xml:space="preserve">Yuan Purchase Pricelist (CNY)</v>
          </cell>
          <cell r="T365">
            <v>24</v>
          </cell>
          <cell r="U365">
            <v>610.27</v>
          </cell>
          <cell r="V365">
            <v>920</v>
          </cell>
        </row>
        <row r="366">
          <cell r="A366">
            <v>11715</v>
          </cell>
          <cell r="B366" t="str">
            <v>AUTOLAMPS0984</v>
          </cell>
          <cell r="C366" t="e">
            <v>#REF!</v>
          </cell>
          <cell r="D366" t="str">
            <v xml:space="preserve">MAZDA VANETTE/BUNGO - TAIL LAMP (216-1911-C) - RH</v>
          </cell>
          <cell r="E366" t="str">
            <v>MAZDA/NISSAN</v>
          </cell>
          <cell r="F366" t="str">
            <v xml:space="preserve">VANETTE BUNGO TLA RH</v>
          </cell>
          <cell r="G366" t="str">
            <v>MZ10-0102A-R</v>
          </cell>
          <cell r="I366">
            <v>0.04</v>
          </cell>
          <cell r="J366" t="str">
            <v>SUPPLIER0002</v>
          </cell>
          <cell r="K366" t="str">
            <v xml:space="preserve">ANHUI TINCAI SILK CO. LTD</v>
          </cell>
          <cell r="L366">
            <v>7</v>
          </cell>
          <cell r="M366">
            <v>28</v>
          </cell>
          <cell r="N366">
            <v>35</v>
          </cell>
          <cell r="Q366">
            <v>3</v>
          </cell>
          <cell r="R366">
            <v>10</v>
          </cell>
          <cell r="S366" t="str">
            <v xml:space="preserve">Yuan Purchase Pricelist (CNY)</v>
          </cell>
          <cell r="T366">
            <v>24</v>
          </cell>
          <cell r="U366">
            <v>610.27</v>
          </cell>
          <cell r="V366">
            <v>920</v>
          </cell>
        </row>
        <row r="367">
          <cell r="A367">
            <v>13770</v>
          </cell>
          <cell r="B367" t="str">
            <v>AUTOLAMPS0353</v>
          </cell>
          <cell r="C367" t="e">
            <v>#REF!</v>
          </cell>
          <cell r="D367" t="str">
            <v xml:space="preserve">MERCEDES BENZ ACTROS II  W960 STANDARD CAB TRUCK (14-) - LAMINATED FRONT WINDSCREEN</v>
          </cell>
          <cell r="E367" t="str">
            <v>MERCEDES</v>
          </cell>
          <cell r="F367" t="str">
            <v xml:space="preserve">W960 ST LFW X</v>
          </cell>
          <cell r="G367" t="str">
            <v xml:space="preserve">W960-ST LFW/X</v>
          </cell>
          <cell r="H367" t="str">
            <v>2104*933</v>
          </cell>
          <cell r="I367">
            <v>0.02</v>
          </cell>
          <cell r="J367" t="str">
            <v>SUPPLIER0015</v>
          </cell>
          <cell r="K367" t="str">
            <v xml:space="preserve">XINYI AUTOMOBILE GLASS (SHENZHEN) CO., LTD</v>
          </cell>
          <cell r="L367">
            <v>0</v>
          </cell>
          <cell r="M367">
            <v>0</v>
          </cell>
          <cell r="N367">
            <v>0</v>
          </cell>
          <cell r="Q367">
            <v>0</v>
          </cell>
          <cell r="R367">
            <v>0</v>
          </cell>
          <cell r="S367" t="str">
            <v xml:space="preserve">USD Purchase Pricelist (USD)</v>
          </cell>
          <cell r="T367">
            <v>28.2</v>
          </cell>
          <cell r="U367">
            <v>4698.83</v>
          </cell>
          <cell r="V367">
            <v>5900</v>
          </cell>
        </row>
        <row r="368">
          <cell r="A368">
            <v>11986</v>
          </cell>
          <cell r="B368" t="str">
            <v>AUTOLAMPS0354</v>
          </cell>
          <cell r="C368" t="e">
            <v>#REF!</v>
          </cell>
          <cell r="D368" t="str">
            <v xml:space="preserve">MERCEDES BENZ ACTROS TRUCK (1996-) - LAMINATED FRONT WINDSCREEN</v>
          </cell>
          <cell r="E368" t="str">
            <v>MERCEDES</v>
          </cell>
          <cell r="F368" t="str">
            <v xml:space="preserve">ACTROS LFW</v>
          </cell>
          <cell r="G368" t="str">
            <v xml:space="preserve">ACTROS LFW</v>
          </cell>
          <cell r="H368" t="str">
            <v>2360*857</v>
          </cell>
          <cell r="I368">
            <v>0.02</v>
          </cell>
          <cell r="J368" t="str">
            <v>SUPPLIER0015</v>
          </cell>
          <cell r="K368" t="str">
            <v xml:space="preserve">XINYI AUTOMOBILE GLASS (SHENZHEN) CO., LTD</v>
          </cell>
          <cell r="L368">
            <v>45</v>
          </cell>
          <cell r="M368">
            <v>180</v>
          </cell>
          <cell r="N368">
            <v>225</v>
          </cell>
          <cell r="Q368">
            <v>1</v>
          </cell>
          <cell r="R368">
            <v>4</v>
          </cell>
          <cell r="S368" t="str">
            <v xml:space="preserve">USD Purchase Pricelist (USD)</v>
          </cell>
          <cell r="T368">
            <v>30.17</v>
          </cell>
          <cell r="U368">
            <v>4</v>
          </cell>
          <cell r="V368">
            <v>6100</v>
          </cell>
        </row>
        <row r="369">
          <cell r="A369">
            <v>11988</v>
          </cell>
          <cell r="B369" t="str">
            <v>AUTOLAMPS0356</v>
          </cell>
          <cell r="C369" t="e">
            <v>#REF!</v>
          </cell>
          <cell r="D369" t="str">
            <v xml:space="preserve">MERCEDES BENZ TRUCK 1617-2632 W381 (74-) - LAMINATED FRONT WINDSCREEN</v>
          </cell>
          <cell r="E369" t="str">
            <v>MERCEDES</v>
          </cell>
          <cell r="F369" t="str">
            <v xml:space="preserve">1926 LFW</v>
          </cell>
          <cell r="G369" t="str">
            <v xml:space="preserve">1926 LFW</v>
          </cell>
          <cell r="H369" t="str">
            <v>1991*800</v>
          </cell>
          <cell r="I369">
            <v>0.02</v>
          </cell>
          <cell r="J369" t="str">
            <v>SUPPLIER0015</v>
          </cell>
          <cell r="K369" t="str">
            <v xml:space="preserve">XINYI AUTOMOBILE GLASS (SHENZHEN) CO., LTD</v>
          </cell>
          <cell r="L369">
            <v>0</v>
          </cell>
          <cell r="M369">
            <v>0</v>
          </cell>
          <cell r="N369">
            <v>0</v>
          </cell>
          <cell r="Q369">
            <v>0</v>
          </cell>
          <cell r="R369">
            <v>0</v>
          </cell>
          <cell r="S369" t="str">
            <v xml:space="preserve">USD Purchase Pricelist (USD)</v>
          </cell>
          <cell r="T369">
            <v>23.82</v>
          </cell>
          <cell r="U369">
            <v>3</v>
          </cell>
          <cell r="V369">
            <v>4800</v>
          </cell>
        </row>
        <row r="370">
          <cell r="A370">
            <v>13743</v>
          </cell>
          <cell r="B370" t="str">
            <v>AUTOLAMPS0357</v>
          </cell>
          <cell r="C370" t="e">
            <v>#REF!</v>
          </cell>
          <cell r="D370" t="str">
            <v xml:space="preserve">MERCEDES W-123 (I)  (77-80) - HEAD GLASS - LH</v>
          </cell>
          <cell r="E370" t="str">
            <v>MERCEDES</v>
          </cell>
          <cell r="F370" t="str">
            <v xml:space="preserve">W123 77 HGS LH</v>
          </cell>
          <cell r="G370" t="str">
            <v xml:space="preserve">SI 9012-L</v>
          </cell>
          <cell r="I370">
            <v>0.04</v>
          </cell>
          <cell r="J370" t="str">
            <v>SUPPLIER0012</v>
          </cell>
          <cell r="K370" t="str">
            <v xml:space="preserve">SUN IMPEX </v>
          </cell>
          <cell r="L370">
            <v>0</v>
          </cell>
          <cell r="M370">
            <v>0</v>
          </cell>
          <cell r="N370">
            <v>0</v>
          </cell>
          <cell r="O370">
            <v>2</v>
          </cell>
          <cell r="P370">
            <v>10</v>
          </cell>
          <cell r="S370" t="str">
            <v xml:space="preserve">USD Purchase Pricelist (USD)</v>
          </cell>
          <cell r="T370">
            <v>1.75</v>
          </cell>
          <cell r="U370">
            <v>274</v>
          </cell>
          <cell r="V370">
            <v>420</v>
          </cell>
        </row>
        <row r="371">
          <cell r="A371">
            <v>13742</v>
          </cell>
          <cell r="B371" t="str">
            <v>AUTOLAMPS0358</v>
          </cell>
          <cell r="C371" t="e">
            <v>#REF!</v>
          </cell>
          <cell r="D371" t="str">
            <v xml:space="preserve">MERCEDES W-123 (I)  (77-80) - HEAD GLASS - RH</v>
          </cell>
          <cell r="E371" t="str">
            <v>MERCEDES</v>
          </cell>
          <cell r="F371" t="str">
            <v xml:space="preserve">W123 77 HGS RH</v>
          </cell>
          <cell r="G371" t="str">
            <v xml:space="preserve">SI 9012-R</v>
          </cell>
          <cell r="I371">
            <v>0.04</v>
          </cell>
          <cell r="J371" t="str">
            <v>SUPPLIER0012</v>
          </cell>
          <cell r="K371" t="str">
            <v xml:space="preserve">SUN IMPEX </v>
          </cell>
          <cell r="L371">
            <v>0</v>
          </cell>
          <cell r="M371">
            <v>0</v>
          </cell>
          <cell r="N371">
            <v>0</v>
          </cell>
          <cell r="O371">
            <v>2</v>
          </cell>
          <cell r="P371">
            <v>10</v>
          </cell>
          <cell r="S371" t="str">
            <v xml:space="preserve">USD Purchase Pricelist (USD)</v>
          </cell>
          <cell r="T371">
            <v>1.75</v>
          </cell>
          <cell r="U371">
            <v>274</v>
          </cell>
          <cell r="V371">
            <v>420</v>
          </cell>
        </row>
        <row r="372">
          <cell r="A372">
            <v>13745</v>
          </cell>
          <cell r="B372" t="str">
            <v>AUTOLAMPS0359</v>
          </cell>
          <cell r="C372" t="e">
            <v>#REF!</v>
          </cell>
          <cell r="D372" t="str">
            <v xml:space="preserve">MERCEDES W-123 (II)  (81-85) - HEAD GLASS - LH</v>
          </cell>
          <cell r="E372" t="str">
            <v>MERCEDES</v>
          </cell>
          <cell r="F372" t="str">
            <v xml:space="preserve">W123 81 HGS LH</v>
          </cell>
          <cell r="G372" t="str">
            <v xml:space="preserve">SI 9013-L</v>
          </cell>
          <cell r="I372">
            <v>0.04</v>
          </cell>
          <cell r="J372" t="str">
            <v>SUPPLIER0012</v>
          </cell>
          <cell r="K372" t="str">
            <v xml:space="preserve">SUN IMPEX </v>
          </cell>
          <cell r="L372">
            <v>0</v>
          </cell>
          <cell r="M372">
            <v>0</v>
          </cell>
          <cell r="N372">
            <v>0</v>
          </cell>
          <cell r="O372">
            <v>2</v>
          </cell>
          <cell r="P372">
            <v>10</v>
          </cell>
          <cell r="S372" t="str">
            <v xml:space="preserve">USD Purchase Pricelist (USD)</v>
          </cell>
          <cell r="T372">
            <v>1.75</v>
          </cell>
          <cell r="U372">
            <v>274</v>
          </cell>
          <cell r="V372">
            <v>420</v>
          </cell>
        </row>
        <row r="373">
          <cell r="A373">
            <v>13744</v>
          </cell>
          <cell r="B373" t="str">
            <v>AUTOLAMPS0360</v>
          </cell>
          <cell r="C373" t="e">
            <v>#REF!</v>
          </cell>
          <cell r="D373" t="str">
            <v xml:space="preserve">MERCEDES W-123 (II)  (81-85) - HEAD GLASS - RH</v>
          </cell>
          <cell r="E373" t="str">
            <v>MERCEDES</v>
          </cell>
          <cell r="F373" t="str">
            <v xml:space="preserve">W123 81 HGS RH</v>
          </cell>
          <cell r="G373" t="str">
            <v xml:space="preserve">SI 9013-R</v>
          </cell>
          <cell r="I373">
            <v>0.04</v>
          </cell>
          <cell r="J373" t="str">
            <v>SUPPLIER0012</v>
          </cell>
          <cell r="K373" t="str">
            <v xml:space="preserve">SUN IMPEX </v>
          </cell>
          <cell r="L373">
            <v>0</v>
          </cell>
          <cell r="M373">
            <v>0</v>
          </cell>
          <cell r="N373">
            <v>0</v>
          </cell>
          <cell r="O373">
            <v>2</v>
          </cell>
          <cell r="P373">
            <v>10</v>
          </cell>
          <cell r="S373" t="str">
            <v xml:space="preserve">USD Purchase Pricelist (USD)</v>
          </cell>
          <cell r="T373">
            <v>1.75</v>
          </cell>
          <cell r="U373">
            <v>274</v>
          </cell>
          <cell r="V373">
            <v>420</v>
          </cell>
        </row>
        <row r="374">
          <cell r="A374">
            <v>13747</v>
          </cell>
          <cell r="B374" t="str">
            <v>AUTOLAMPS0361</v>
          </cell>
          <cell r="C374" t="e">
            <v>#REF!</v>
          </cell>
          <cell r="D374" t="str">
            <v xml:space="preserve">MERCEDES W-124  (85-93) - HEAD GLASS - LH</v>
          </cell>
          <cell r="E374" t="str">
            <v>MERCEDES</v>
          </cell>
          <cell r="F374" t="str">
            <v xml:space="preserve">W124 85 HGS LH</v>
          </cell>
          <cell r="G374" t="str">
            <v xml:space="preserve">SI 9014-L</v>
          </cell>
          <cell r="I374">
            <v>0.04</v>
          </cell>
          <cell r="J374" t="str">
            <v>SUPPLIER0012</v>
          </cell>
          <cell r="K374" t="str">
            <v xml:space="preserve">SUN IMPEX </v>
          </cell>
          <cell r="L374">
            <v>0</v>
          </cell>
          <cell r="M374">
            <v>0</v>
          </cell>
          <cell r="N374">
            <v>0</v>
          </cell>
          <cell r="O374">
            <v>2</v>
          </cell>
          <cell r="P374">
            <v>10</v>
          </cell>
          <cell r="S374" t="str">
            <v xml:space="preserve">USD Purchase Pricelist (USD)</v>
          </cell>
          <cell r="T374">
            <v>1.75</v>
          </cell>
          <cell r="U374">
            <v>274</v>
          </cell>
          <cell r="V374">
            <v>420</v>
          </cell>
        </row>
        <row r="375">
          <cell r="A375">
            <v>13746</v>
          </cell>
          <cell r="B375" t="str">
            <v>AUTOLAMPS0362</v>
          </cell>
          <cell r="C375" t="e">
            <v>#REF!</v>
          </cell>
          <cell r="D375" t="str">
            <v xml:space="preserve">MERCEDES W-124  (85-93) - HEAD GLASS - RH</v>
          </cell>
          <cell r="E375" t="str">
            <v>MERCEDES</v>
          </cell>
          <cell r="F375" t="str">
            <v xml:space="preserve">W124 85 HGS RH</v>
          </cell>
          <cell r="G375" t="str">
            <v xml:space="preserve">SI 9014-R</v>
          </cell>
          <cell r="I375">
            <v>0.04</v>
          </cell>
          <cell r="J375" t="str">
            <v>SUPPLIER0012</v>
          </cell>
          <cell r="K375" t="str">
            <v xml:space="preserve">SUN IMPEX </v>
          </cell>
          <cell r="L375">
            <v>0</v>
          </cell>
          <cell r="M375">
            <v>0</v>
          </cell>
          <cell r="N375">
            <v>0</v>
          </cell>
          <cell r="O375">
            <v>2</v>
          </cell>
          <cell r="P375">
            <v>10</v>
          </cell>
          <cell r="S375" t="str">
            <v xml:space="preserve">USD Purchase Pricelist (USD)</v>
          </cell>
          <cell r="T375">
            <v>1.75</v>
          </cell>
          <cell r="U375">
            <v>274</v>
          </cell>
          <cell r="V375">
            <v>420</v>
          </cell>
        </row>
        <row r="376">
          <cell r="A376">
            <v>11987</v>
          </cell>
          <cell r="B376" t="str">
            <v>AUTOLAMPS0355</v>
          </cell>
          <cell r="C376" t="e">
            <v>#REF!</v>
          </cell>
          <cell r="D376" t="str">
            <v xml:space="preserve">MERCEDES-BENZ ATEGO/AXOR TRUCK (98-) - LAMINATED FRONT WINDSCREEN</v>
          </cell>
          <cell r="E376" t="str">
            <v>MERCEDES</v>
          </cell>
          <cell r="F376" t="str">
            <v xml:space="preserve">ATEGO LFW X</v>
          </cell>
          <cell r="G376" t="str">
            <v xml:space="preserve">ATEGO LFW/X</v>
          </cell>
          <cell r="H376" t="str">
            <v>2131*804</v>
          </cell>
          <cell r="I376">
            <v>0.02</v>
          </cell>
          <cell r="J376" t="str">
            <v>SUPPLIER0015</v>
          </cell>
          <cell r="K376" t="str">
            <v xml:space="preserve">XINYI AUTOMOBILE GLASS (SHENZHEN) CO., LTD</v>
          </cell>
          <cell r="L376">
            <v>5</v>
          </cell>
          <cell r="M376">
            <v>20</v>
          </cell>
          <cell r="N376">
            <v>25</v>
          </cell>
          <cell r="Q376">
            <v>1</v>
          </cell>
          <cell r="R376">
            <v>4</v>
          </cell>
          <cell r="S376" t="str">
            <v xml:space="preserve">USD Purchase Pricelist (USD)</v>
          </cell>
          <cell r="T376">
            <v>24.5</v>
          </cell>
          <cell r="U376">
            <v>4082.31</v>
          </cell>
          <cell r="V376">
            <v>5000</v>
          </cell>
        </row>
        <row r="377">
          <cell r="A377">
            <v>11681</v>
          </cell>
          <cell r="B377" t="str">
            <v>AUTOLAMPS0605</v>
          </cell>
          <cell r="C377" t="e">
            <v>#REF!</v>
          </cell>
          <cell r="D377" t="str">
            <v xml:space="preserve">MITSUBISHI - LOGO</v>
          </cell>
          <cell r="E377" t="str">
            <v>MITSUBISHI</v>
          </cell>
          <cell r="F377" t="str">
            <v xml:space="preserve">MITSUBISHI LOGO</v>
          </cell>
          <cell r="G377" t="str">
            <v>MT05-0219B</v>
          </cell>
          <cell r="I377">
            <v>0.04</v>
          </cell>
          <cell r="J377" t="str">
            <v>SUPPLIER0002</v>
          </cell>
          <cell r="K377" t="str">
            <v xml:space="preserve">ANHUI TINCAI SILK CO. LTD</v>
          </cell>
          <cell r="L377">
            <v>1</v>
          </cell>
          <cell r="M377">
            <v>4</v>
          </cell>
          <cell r="N377">
            <v>5</v>
          </cell>
          <cell r="O377">
            <v>5</v>
          </cell>
          <cell r="P377">
            <v>20</v>
          </cell>
          <cell r="S377" t="str">
            <v xml:space="preserve">Yuan Purchase Pricelist (CNY)</v>
          </cell>
          <cell r="T377">
            <v>9</v>
          </cell>
          <cell r="U377">
            <v>203</v>
          </cell>
          <cell r="V377">
            <v>310</v>
          </cell>
        </row>
        <row r="378">
          <cell r="A378">
            <v>13989</v>
          </cell>
          <cell r="B378" t="str">
            <v>AUTOLAMPS0603</v>
          </cell>
          <cell r="C378" t="e">
            <v>#REF!</v>
          </cell>
          <cell r="D378" t="str">
            <v xml:space="preserve">MITSUBISHI ASX/PEUGEOT 4005 5D CROSSOVER (10-) - LAMINATED FROM WINDSCREEN</v>
          </cell>
          <cell r="E378" t="str">
            <v>MITSUBISHI</v>
          </cell>
          <cell r="F378" t="str">
            <v xml:space="preserve">MIT GA3W R VCP LFW X</v>
          </cell>
          <cell r="G378" t="str">
            <v xml:space="preserve">MIT-GA3W-R-VCP LFW/X</v>
          </cell>
          <cell r="H378" t="str">
            <v>1496*1028</v>
          </cell>
          <cell r="I378">
            <v>0.02</v>
          </cell>
          <cell r="J378" t="str">
            <v>SUPPLIER0015</v>
          </cell>
          <cell r="K378" t="str">
            <v xml:space="preserve">XINYI AUTOMOBILE GLASS (SHENZHEN) CO., LTD</v>
          </cell>
          <cell r="L378">
            <v>0</v>
          </cell>
          <cell r="M378">
            <v>0</v>
          </cell>
          <cell r="N378">
            <v>0</v>
          </cell>
          <cell r="Q378">
            <v>1</v>
          </cell>
          <cell r="R378">
            <v>4</v>
          </cell>
          <cell r="S378" t="str">
            <v xml:space="preserve">USD Purchase Pricelist (USD)</v>
          </cell>
          <cell r="T378">
            <v>19.25</v>
          </cell>
          <cell r="U378">
            <v>3449.6</v>
          </cell>
          <cell r="V378">
            <v>3400</v>
          </cell>
        </row>
        <row r="379">
          <cell r="A379">
            <v>10925</v>
          </cell>
          <cell r="B379" t="str">
            <v>AUTOLAMPS0369</v>
          </cell>
          <cell r="C379" t="e">
            <v>#REF!</v>
          </cell>
          <cell r="D379" t="str">
            <v xml:space="preserve">MITSUBISHI CANTER (05-11) - CORNER  LAMP (214-1566) - LH</v>
          </cell>
          <cell r="E379" t="str">
            <v>MITSUBISHI</v>
          </cell>
          <cell r="F379" t="str">
            <v xml:space="preserve">CANTER 05 CLA LH</v>
          </cell>
          <cell r="G379" t="str">
            <v>MT04-0503-L</v>
          </cell>
          <cell r="I379">
            <v>0.04</v>
          </cell>
          <cell r="J379" t="str">
            <v>SUPPLIER0002</v>
          </cell>
          <cell r="K379" t="str">
            <v xml:space="preserve">ANHUI TINCAI SILK CO. LTD</v>
          </cell>
          <cell r="L379">
            <v>13</v>
          </cell>
          <cell r="M379">
            <v>52</v>
          </cell>
          <cell r="N379">
            <v>65</v>
          </cell>
          <cell r="O379">
            <v>5</v>
          </cell>
          <cell r="P379">
            <v>20</v>
          </cell>
          <cell r="S379" t="str">
            <v xml:space="preserve">Yuan Purchase Pricelist (CNY)</v>
          </cell>
          <cell r="T379">
            <v>15</v>
          </cell>
          <cell r="U379">
            <v>383</v>
          </cell>
          <cell r="V379">
            <v>570</v>
          </cell>
        </row>
        <row r="380">
          <cell r="A380">
            <v>10924</v>
          </cell>
          <cell r="B380" t="str">
            <v>AUTOLAMPS0370</v>
          </cell>
          <cell r="C380" t="e">
            <v>#REF!</v>
          </cell>
          <cell r="D380" t="str">
            <v xml:space="preserve">MITSUBISHI CANTER (05-11) - CORNER  LAMP (214-1566) - RH</v>
          </cell>
          <cell r="E380" t="str">
            <v>MITSUBISHI</v>
          </cell>
          <cell r="F380" t="str">
            <v xml:space="preserve">CANTER 05 CLA RH</v>
          </cell>
          <cell r="G380" t="str">
            <v>MT04-0503-R</v>
          </cell>
          <cell r="I380">
            <v>0.04</v>
          </cell>
          <cell r="J380" t="str">
            <v>SUPPLIER0002</v>
          </cell>
          <cell r="K380" t="str">
            <v xml:space="preserve">ANHUI TINCAI SILK CO. LTD</v>
          </cell>
          <cell r="L380">
            <v>13</v>
          </cell>
          <cell r="M380">
            <v>52</v>
          </cell>
          <cell r="N380">
            <v>65</v>
          </cell>
          <cell r="O380">
            <v>5</v>
          </cell>
          <cell r="P380">
            <v>20</v>
          </cell>
          <cell r="S380" t="str">
            <v xml:space="preserve">Yuan Purchase Pricelist (CNY)</v>
          </cell>
          <cell r="T380">
            <v>15</v>
          </cell>
          <cell r="U380">
            <v>383</v>
          </cell>
          <cell r="V380">
            <v>570</v>
          </cell>
        </row>
        <row r="381">
          <cell r="A381">
            <v>11685</v>
          </cell>
          <cell r="B381" t="str">
            <v>AUTOLAMPS0371</v>
          </cell>
          <cell r="C381" t="e">
            <v>#REF!</v>
          </cell>
          <cell r="D381" t="str">
            <v xml:space="preserve">MITSUBISHI CANTER (05-11) - CORNER PANEL - LH</v>
          </cell>
          <cell r="E381" t="str">
            <v>MITSUBISHI</v>
          </cell>
          <cell r="F381" t="str">
            <v xml:space="preserve">CANTER 05 CP LH</v>
          </cell>
          <cell r="G381" t="str">
            <v>MT04-0513-L</v>
          </cell>
          <cell r="I381">
            <v>0.04</v>
          </cell>
          <cell r="J381" t="str">
            <v>SUPPLIER0002</v>
          </cell>
          <cell r="K381" t="str">
            <v xml:space="preserve">ANHUI TINCAI SILK CO. LTD</v>
          </cell>
          <cell r="L381">
            <v>0</v>
          </cell>
          <cell r="M381">
            <v>0</v>
          </cell>
          <cell r="N381">
            <v>0</v>
          </cell>
          <cell r="Q381">
            <v>1</v>
          </cell>
          <cell r="R381">
            <v>2</v>
          </cell>
          <cell r="S381" t="str">
            <v xml:space="preserve">Yuan Purchase Pricelist (CNY)</v>
          </cell>
          <cell r="T381">
            <v>3.72</v>
          </cell>
          <cell r="U381">
            <v>581</v>
          </cell>
          <cell r="V381">
            <v>900</v>
          </cell>
        </row>
        <row r="382">
          <cell r="A382">
            <v>11684</v>
          </cell>
          <cell r="B382" t="str">
            <v>AUTOLAMPS0372</v>
          </cell>
          <cell r="C382" t="e">
            <v>#REF!</v>
          </cell>
          <cell r="D382" t="str">
            <v xml:space="preserve">MITSUBISHI CANTER (05-11) - CORNER PANEL - RH</v>
          </cell>
          <cell r="E382" t="str">
            <v>MITSUBISHI</v>
          </cell>
          <cell r="F382" t="str">
            <v xml:space="preserve">CANTER 05 CP RH</v>
          </cell>
          <cell r="G382" t="str">
            <v>MT04-0513-R</v>
          </cell>
          <cell r="I382">
            <v>0.04</v>
          </cell>
          <cell r="J382" t="str">
            <v>SUPPLIER0002</v>
          </cell>
          <cell r="K382" t="str">
            <v xml:space="preserve">ANHUI TINCAI SILK CO. LTD</v>
          </cell>
          <cell r="L382">
            <v>0</v>
          </cell>
          <cell r="M382">
            <v>0</v>
          </cell>
          <cell r="N382">
            <v>0</v>
          </cell>
          <cell r="Q382">
            <v>1</v>
          </cell>
          <cell r="R382">
            <v>2</v>
          </cell>
          <cell r="S382" t="str">
            <v xml:space="preserve">Yuan Purchase Pricelist (CNY)</v>
          </cell>
          <cell r="T382">
            <v>3.72</v>
          </cell>
          <cell r="U382">
            <v>581</v>
          </cell>
          <cell r="V382">
            <v>900</v>
          </cell>
        </row>
        <row r="383">
          <cell r="A383">
            <v>13773</v>
          </cell>
          <cell r="B383" t="str">
            <v>AUTOLAMPS0363</v>
          </cell>
          <cell r="C383" t="e">
            <v>#REF!</v>
          </cell>
          <cell r="D383" t="str">
            <v xml:space="preserve">MITSUBISHI CANTER (05-11) - FACE PANEL </v>
          </cell>
          <cell r="E383" t="str">
            <v>MITSUBISHI</v>
          </cell>
          <cell r="F383" t="str">
            <v xml:space="preserve">CANTER 05 FP</v>
          </cell>
          <cell r="G383" t="str">
            <v>MT04-0514-1</v>
          </cell>
          <cell r="I383">
            <v>0.04</v>
          </cell>
          <cell r="J383" t="str">
            <v>SUPPLIER0002</v>
          </cell>
          <cell r="K383" t="str">
            <v xml:space="preserve">ANHUI TINCAI SILK CO. LTD</v>
          </cell>
          <cell r="L383">
            <v>0</v>
          </cell>
          <cell r="M383">
            <v>0</v>
          </cell>
          <cell r="N383">
            <v>0</v>
          </cell>
          <cell r="Q383">
            <v>1</v>
          </cell>
          <cell r="R383">
            <v>2</v>
          </cell>
          <cell r="S383" t="str">
            <v xml:space="preserve">Yuan Purchase Pricelist (CNY)</v>
          </cell>
          <cell r="T383">
            <v>100</v>
          </cell>
          <cell r="U383">
            <v>15630</v>
          </cell>
          <cell r="V383">
            <v>24230</v>
          </cell>
        </row>
        <row r="384">
          <cell r="A384">
            <v>10930</v>
          </cell>
          <cell r="B384" t="str">
            <v>AUTOLAMPS0373</v>
          </cell>
          <cell r="C384" t="e">
            <v>#REF!</v>
          </cell>
          <cell r="D384" t="str">
            <v xml:space="preserve">MITSUBISHI CANTER (05-11) - FOG LAMP (214-2043) - LH</v>
          </cell>
          <cell r="E384" t="str">
            <v>MITSUBISHI</v>
          </cell>
          <cell r="F384" t="str">
            <v xml:space="preserve">CANTER 05 FLA LH</v>
          </cell>
          <cell r="G384" t="str">
            <v>MT04-0504-L</v>
          </cell>
          <cell r="I384">
            <v>0.04</v>
          </cell>
          <cell r="J384" t="str">
            <v>SUPPLIER0002</v>
          </cell>
          <cell r="K384" t="str">
            <v xml:space="preserve">ANHUI TINCAI SILK CO. LTD</v>
          </cell>
          <cell r="L384">
            <v>0</v>
          </cell>
          <cell r="M384">
            <v>0</v>
          </cell>
          <cell r="N384">
            <v>0</v>
          </cell>
          <cell r="O384">
            <v>5</v>
          </cell>
          <cell r="P384">
            <v>20</v>
          </cell>
          <cell r="S384" t="str">
            <v xml:space="preserve">Yuan Purchase Pricelist (CNY)</v>
          </cell>
          <cell r="T384">
            <v>4.5</v>
          </cell>
          <cell r="U384">
            <v>703</v>
          </cell>
          <cell r="V384">
            <v>1090</v>
          </cell>
        </row>
        <row r="385">
          <cell r="A385">
            <v>10929</v>
          </cell>
          <cell r="B385" t="str">
            <v>AUTOLAMPS0374</v>
          </cell>
          <cell r="C385" t="e">
            <v>#REF!</v>
          </cell>
          <cell r="D385" t="str">
            <v xml:space="preserve">MITSUBISHI CANTER (05-11) - FOG LAMP (214-2043) - RH</v>
          </cell>
          <cell r="E385" t="str">
            <v>MITSUBISHI</v>
          </cell>
          <cell r="F385" t="str">
            <v xml:space="preserve">CANTER 05 FLA RH</v>
          </cell>
          <cell r="G385" t="str">
            <v>MT04-0504-R</v>
          </cell>
          <cell r="I385">
            <v>0.04</v>
          </cell>
          <cell r="J385" t="str">
            <v>SUPPLIER0002</v>
          </cell>
          <cell r="K385" t="str">
            <v xml:space="preserve">ANHUI TINCAI SILK CO. LTD</v>
          </cell>
          <cell r="L385">
            <v>0</v>
          </cell>
          <cell r="M385">
            <v>0</v>
          </cell>
          <cell r="N385">
            <v>0</v>
          </cell>
          <cell r="O385">
            <v>5</v>
          </cell>
          <cell r="P385">
            <v>20</v>
          </cell>
          <cell r="S385" t="str">
            <v xml:space="preserve">Yuan Purchase Pricelist (CNY)</v>
          </cell>
          <cell r="T385">
            <v>4.5</v>
          </cell>
          <cell r="U385">
            <v>703</v>
          </cell>
          <cell r="V385">
            <v>1090</v>
          </cell>
        </row>
        <row r="386">
          <cell r="A386">
            <v>11625</v>
          </cell>
          <cell r="B386" t="str">
            <v>AUTOLAMPS0366</v>
          </cell>
          <cell r="C386" t="e">
            <v>#REF!</v>
          </cell>
          <cell r="D386" t="str">
            <v xml:space="preserve">MITSUBISHI CANTER (05-11) - FRONT BUMPER</v>
          </cell>
          <cell r="E386" t="str">
            <v>MITSUBISHI</v>
          </cell>
          <cell r="F386" t="str">
            <v xml:space="preserve">CANTER 05 BPRF</v>
          </cell>
          <cell r="G386" t="str">
            <v>MT04-0507</v>
          </cell>
          <cell r="I386">
            <v>0.04</v>
          </cell>
          <cell r="J386" t="str">
            <v>SUPPLIER0002</v>
          </cell>
          <cell r="K386" t="str">
            <v xml:space="preserve">ANHUI TINCAI SILK CO. LTD</v>
          </cell>
          <cell r="L386">
            <v>0</v>
          </cell>
          <cell r="M386">
            <v>0</v>
          </cell>
          <cell r="N386">
            <v>0</v>
          </cell>
          <cell r="Q386">
            <v>1</v>
          </cell>
          <cell r="R386">
            <v>2</v>
          </cell>
          <cell r="S386" t="str">
            <v xml:space="preserve">Yuan Purchase Pricelist (CNY)</v>
          </cell>
          <cell r="T386">
            <v>15.38</v>
          </cell>
          <cell r="U386">
            <v>2404</v>
          </cell>
          <cell r="V386">
            <v>3730</v>
          </cell>
        </row>
        <row r="387">
          <cell r="A387">
            <v>10927</v>
          </cell>
          <cell r="B387" t="str">
            <v>AUTOLAMPS0367</v>
          </cell>
          <cell r="C387" t="e">
            <v>#REF!</v>
          </cell>
          <cell r="D387" t="str">
            <v xml:space="preserve">MITSUBISHI CANTER (05-11) - FRONT LAMP (214-1648) - LH </v>
          </cell>
          <cell r="E387" t="str">
            <v>MITSUBISHI</v>
          </cell>
          <cell r="F387" t="str">
            <v xml:space="preserve">CANTER 05 FALA LH</v>
          </cell>
          <cell r="G387" t="str">
            <v>MT04-0505-L</v>
          </cell>
          <cell r="I387">
            <v>0.04</v>
          </cell>
          <cell r="J387" t="str">
            <v>SUPPLIER0002</v>
          </cell>
          <cell r="K387" t="str">
            <v xml:space="preserve">ANHUI TINCAI SILK CO. LTD</v>
          </cell>
          <cell r="L387">
            <v>11</v>
          </cell>
          <cell r="M387">
            <v>44</v>
          </cell>
          <cell r="N387">
            <v>55</v>
          </cell>
          <cell r="O387">
            <v>5</v>
          </cell>
          <cell r="P387">
            <v>20</v>
          </cell>
          <cell r="S387" t="str">
            <v xml:space="preserve">Yuan Purchase Pricelist (CNY)</v>
          </cell>
          <cell r="T387">
            <v>22</v>
          </cell>
          <cell r="U387">
            <v>561</v>
          </cell>
          <cell r="V387">
            <v>840</v>
          </cell>
        </row>
        <row r="388">
          <cell r="A388">
            <v>10926</v>
          </cell>
          <cell r="B388" t="str">
            <v>AUTOLAMPS0368</v>
          </cell>
          <cell r="C388" t="e">
            <v>#REF!</v>
          </cell>
          <cell r="D388" t="str">
            <v xml:space="preserve">MITSUBISHI CANTER (05-11) - FRONT LAMP (214-1648) - RH </v>
          </cell>
          <cell r="E388" t="str">
            <v>MITSUBISHI</v>
          </cell>
          <cell r="F388" t="str">
            <v xml:space="preserve">CANTER 05 FALA RH</v>
          </cell>
          <cell r="G388" t="str">
            <v>MT04-0505-R</v>
          </cell>
          <cell r="I388">
            <v>0.04</v>
          </cell>
          <cell r="J388" t="str">
            <v>SUPPLIER0002</v>
          </cell>
          <cell r="K388" t="str">
            <v xml:space="preserve">ANHUI TINCAI SILK CO. LTD</v>
          </cell>
          <cell r="L388">
            <v>11</v>
          </cell>
          <cell r="M388">
            <v>44</v>
          </cell>
          <cell r="N388">
            <v>55</v>
          </cell>
          <cell r="O388">
            <v>5</v>
          </cell>
          <cell r="P388">
            <v>20</v>
          </cell>
          <cell r="S388" t="str">
            <v xml:space="preserve">Yuan Purchase Pricelist (CNY)</v>
          </cell>
          <cell r="T388">
            <v>22</v>
          </cell>
          <cell r="U388">
            <v>561</v>
          </cell>
          <cell r="V388">
            <v>840</v>
          </cell>
        </row>
        <row r="389">
          <cell r="A389">
            <v>11616</v>
          </cell>
          <cell r="B389" t="str">
            <v>AUTOLAMPS0375</v>
          </cell>
          <cell r="C389" t="e">
            <v>#REF!</v>
          </cell>
          <cell r="D389" t="str">
            <v xml:space="preserve">MITSUBISHI CANTER (05-11) - GRILL (NARROW)</v>
          </cell>
          <cell r="E389" t="str">
            <v>MITSUBISHI</v>
          </cell>
          <cell r="F389" t="str">
            <v xml:space="preserve">CANTER 05 GRLN</v>
          </cell>
          <cell r="G389" t="str">
            <v>MT04-0511</v>
          </cell>
          <cell r="I389">
            <v>0.04</v>
          </cell>
          <cell r="J389" t="str">
            <v>SUPPLIER0002</v>
          </cell>
          <cell r="K389" t="str">
            <v xml:space="preserve">ANHUI TINCAI SILK CO. LTD</v>
          </cell>
          <cell r="L389">
            <v>1</v>
          </cell>
          <cell r="M389">
            <v>4</v>
          </cell>
          <cell r="N389">
            <v>5</v>
          </cell>
          <cell r="Q389">
            <v>2</v>
          </cell>
          <cell r="R389">
            <v>3</v>
          </cell>
          <cell r="S389" t="str">
            <v xml:space="preserve">Yuan Purchase Pricelist (CNY)</v>
          </cell>
          <cell r="T389">
            <v>70</v>
          </cell>
          <cell r="U389">
            <v>1575</v>
          </cell>
          <cell r="V389">
            <v>2440</v>
          </cell>
        </row>
        <row r="390">
          <cell r="A390">
            <v>11617</v>
          </cell>
          <cell r="B390" t="str">
            <v>AUTOLAMPS0376</v>
          </cell>
          <cell r="C390" t="e">
            <v>#REF!</v>
          </cell>
          <cell r="D390" t="str">
            <v xml:space="preserve">MITSUBISHI CANTER (05-11) - GRILL (WIDE)</v>
          </cell>
          <cell r="E390" t="str">
            <v>MITSUBISHI</v>
          </cell>
          <cell r="F390" t="str">
            <v xml:space="preserve">CANTER 05 GRLW</v>
          </cell>
          <cell r="G390" t="str">
            <v>MT05-0511B</v>
          </cell>
          <cell r="I390">
            <v>0.04</v>
          </cell>
          <cell r="J390" t="str">
            <v>SUPPLIER0002</v>
          </cell>
          <cell r="K390" t="str">
            <v xml:space="preserve">ANHUI TINCAI SILK CO. LTD</v>
          </cell>
          <cell r="L390">
            <v>1</v>
          </cell>
          <cell r="M390">
            <v>4</v>
          </cell>
          <cell r="N390">
            <v>5</v>
          </cell>
          <cell r="Q390">
            <v>2</v>
          </cell>
          <cell r="R390">
            <v>3</v>
          </cell>
          <cell r="S390" t="str">
            <v xml:space="preserve">Yuan Purchase Pricelist (CNY)</v>
          </cell>
          <cell r="T390">
            <v>76</v>
          </cell>
          <cell r="U390">
            <v>1938</v>
          </cell>
          <cell r="V390">
            <v>2900</v>
          </cell>
        </row>
        <row r="391">
          <cell r="A391">
            <v>10923</v>
          </cell>
          <cell r="B391" t="str">
            <v>AUTOLAMPS0377</v>
          </cell>
          <cell r="C391" t="e">
            <v>#REF!</v>
          </cell>
          <cell r="D391" t="str">
            <v xml:space="preserve">MITSUBISHI CANTER (05-11) - HEAD LAMP (214-1178) - LH</v>
          </cell>
          <cell r="E391" t="str">
            <v>MITSUBISHI</v>
          </cell>
          <cell r="F391" t="str">
            <v xml:space="preserve">CANTER 05 HLA LH</v>
          </cell>
          <cell r="G391" t="str">
            <v>MT04-0501-L</v>
          </cell>
          <cell r="I391">
            <v>0.04</v>
          </cell>
          <cell r="J391" t="str">
            <v>SUPPLIER0002</v>
          </cell>
          <cell r="K391" t="str">
            <v xml:space="preserve">ANHUI TINCAI SILK CO. LTD</v>
          </cell>
          <cell r="L391">
            <v>6</v>
          </cell>
          <cell r="M391">
            <v>24</v>
          </cell>
          <cell r="N391">
            <v>30</v>
          </cell>
          <cell r="Q391">
            <v>2</v>
          </cell>
          <cell r="R391">
            <v>5</v>
          </cell>
          <cell r="S391" t="str">
            <v xml:space="preserve">Yuan Purchase Pricelist (CNY)</v>
          </cell>
          <cell r="T391">
            <v>68</v>
          </cell>
          <cell r="U391">
            <v>1734</v>
          </cell>
          <cell r="V391">
            <v>2600</v>
          </cell>
        </row>
        <row r="392">
          <cell r="A392">
            <v>10922</v>
          </cell>
          <cell r="B392" t="str">
            <v>AUTOLAMPS0378</v>
          </cell>
          <cell r="C392" t="e">
            <v>#REF!</v>
          </cell>
          <cell r="D392" t="str">
            <v xml:space="preserve">MITSUBISHI CANTER (05-11) - HEAD LAMP (214-1178) - RH</v>
          </cell>
          <cell r="E392" t="str">
            <v>MITSUBISHI</v>
          </cell>
          <cell r="F392" t="str">
            <v xml:space="preserve">CANTER 05 HLA RH</v>
          </cell>
          <cell r="G392" t="str">
            <v>MT04-0501-R</v>
          </cell>
          <cell r="I392">
            <v>0.04</v>
          </cell>
          <cell r="J392" t="str">
            <v>SUPPLIER0002</v>
          </cell>
          <cell r="K392" t="str">
            <v xml:space="preserve">ANHUI TINCAI SILK CO. LTD</v>
          </cell>
          <cell r="L392">
            <v>6</v>
          </cell>
          <cell r="M392">
            <v>24</v>
          </cell>
          <cell r="N392">
            <v>30</v>
          </cell>
          <cell r="Q392">
            <v>2</v>
          </cell>
          <cell r="R392">
            <v>5</v>
          </cell>
          <cell r="S392" t="str">
            <v xml:space="preserve">Yuan Purchase Pricelist (CNY)</v>
          </cell>
          <cell r="T392">
            <v>68</v>
          </cell>
          <cell r="U392">
            <v>1734</v>
          </cell>
          <cell r="V392">
            <v>2600</v>
          </cell>
        </row>
        <row r="393">
          <cell r="A393">
            <v>11736</v>
          </cell>
          <cell r="B393" t="str">
            <v>AUTOLAMPS0364</v>
          </cell>
          <cell r="C393" t="e">
            <v>#REF!</v>
          </cell>
          <cell r="D393" t="str">
            <v xml:space="preserve">MITSUBISHI CANTER (05-11) - HOOD (NARROW) - 143CMS</v>
          </cell>
          <cell r="E393" t="str">
            <v>MITSUBISHI</v>
          </cell>
          <cell r="F393" t="str">
            <v xml:space="preserve">CANTER 05 HOOD N</v>
          </cell>
          <cell r="G393" t="str">
            <v>MT04-0514</v>
          </cell>
          <cell r="I393">
            <v>0.04</v>
          </cell>
          <cell r="J393" t="str">
            <v>SUPPLIER0002</v>
          </cell>
          <cell r="K393" t="str">
            <v xml:space="preserve">ANHUI TINCAI SILK CO. LTD</v>
          </cell>
          <cell r="L393">
            <v>0</v>
          </cell>
          <cell r="M393">
            <v>0</v>
          </cell>
          <cell r="N393">
            <v>0</v>
          </cell>
          <cell r="Q393">
            <v>1</v>
          </cell>
          <cell r="R393">
            <v>2</v>
          </cell>
          <cell r="S393" t="str">
            <v xml:space="preserve">Yuan Purchase Pricelist (CNY)</v>
          </cell>
          <cell r="T393">
            <v>130</v>
          </cell>
          <cell r="U393">
            <v>2925</v>
          </cell>
          <cell r="V393">
            <v>4530</v>
          </cell>
        </row>
        <row r="394">
          <cell r="A394">
            <v>12565</v>
          </cell>
          <cell r="B394" t="str">
            <v>AUTOLAMPS0381</v>
          </cell>
          <cell r="C394" t="e">
            <v>#REF!</v>
          </cell>
          <cell r="D394" t="str">
            <v xml:space="preserve">MITSUBISHI CANTER (05-11) - SHELL</v>
          </cell>
          <cell r="E394" t="str">
            <v>MITSUBISHI</v>
          </cell>
          <cell r="F394" t="str">
            <v xml:space="preserve">CANTER 05 SM B</v>
          </cell>
          <cell r="G394" t="str">
            <v>MT04-0512A</v>
          </cell>
          <cell r="I394">
            <v>0.04</v>
          </cell>
          <cell r="J394" t="str">
            <v>SUPPLIER0002</v>
          </cell>
          <cell r="K394" t="str">
            <v xml:space="preserve">ANHUI TINCAI SILK CO. LTD</v>
          </cell>
          <cell r="L394">
            <v>0</v>
          </cell>
          <cell r="M394">
            <v>0</v>
          </cell>
          <cell r="N394">
            <v>0</v>
          </cell>
          <cell r="Q394">
            <v>0</v>
          </cell>
          <cell r="R394">
            <v>0</v>
          </cell>
          <cell r="S394" t="str">
            <v xml:space="preserve">Yuan Purchase Pricelist (CNY)</v>
          </cell>
          <cell r="T394">
            <v>1.3</v>
          </cell>
          <cell r="U394">
            <v>203</v>
          </cell>
          <cell r="V394">
            <v>310</v>
          </cell>
        </row>
        <row r="395">
          <cell r="A395">
            <v>11653</v>
          </cell>
          <cell r="B395" t="str">
            <v>AUTOLAMPS0379</v>
          </cell>
          <cell r="C395" t="e">
            <v>#REF!</v>
          </cell>
          <cell r="D395" t="str">
            <v xml:space="preserve">MITSUBISHI CANTER (05-11) - TAIL LAMP (214-1988-A) - LH</v>
          </cell>
          <cell r="E395" t="str">
            <v>MITSUBISHI</v>
          </cell>
          <cell r="F395" t="str">
            <v xml:space="preserve">CANTER 05 TLA LH</v>
          </cell>
          <cell r="G395" t="str">
            <v>MT04-0502A-L</v>
          </cell>
          <cell r="I395">
            <v>0.04</v>
          </cell>
          <cell r="J395" t="str">
            <v>SUPPLIER0002</v>
          </cell>
          <cell r="K395" t="str">
            <v xml:space="preserve">ANHUI TINCAI SILK CO. LTD</v>
          </cell>
          <cell r="L395">
            <v>0</v>
          </cell>
          <cell r="M395">
            <v>0</v>
          </cell>
          <cell r="N395">
            <v>0</v>
          </cell>
          <cell r="Q395">
            <v>2</v>
          </cell>
          <cell r="R395">
            <v>5</v>
          </cell>
          <cell r="S395" t="str">
            <v xml:space="preserve">Yuan Purchase Pricelist (CNY)</v>
          </cell>
          <cell r="T395">
            <v>1.97</v>
          </cell>
          <cell r="U395">
            <v>308</v>
          </cell>
          <cell r="V395">
            <v>480</v>
          </cell>
        </row>
        <row r="396">
          <cell r="A396">
            <v>11652</v>
          </cell>
          <cell r="B396" t="str">
            <v>AUTOLAMPS0380</v>
          </cell>
          <cell r="C396" t="e">
            <v>#REF!</v>
          </cell>
          <cell r="D396" t="str">
            <v xml:space="preserve">MITSUBISHI CANTER (05-11) - TAIL LAMP (214-1988-A) - RH</v>
          </cell>
          <cell r="E396" t="str">
            <v>MITSUBISHI</v>
          </cell>
          <cell r="F396" t="str">
            <v xml:space="preserve">CANTER 05 TLA RH</v>
          </cell>
          <cell r="G396" t="str">
            <v>MT04-0502A-R</v>
          </cell>
          <cell r="I396">
            <v>0.04</v>
          </cell>
          <cell r="J396" t="str">
            <v>SUPPLIER0002</v>
          </cell>
          <cell r="K396" t="str">
            <v xml:space="preserve">ANHUI TINCAI SILK CO. LTD</v>
          </cell>
          <cell r="L396">
            <v>0</v>
          </cell>
          <cell r="M396">
            <v>0</v>
          </cell>
          <cell r="N396">
            <v>0</v>
          </cell>
          <cell r="Q396">
            <v>2</v>
          </cell>
          <cell r="R396">
            <v>5</v>
          </cell>
          <cell r="S396" t="str">
            <v xml:space="preserve">Yuan Purchase Pricelist (CNY)</v>
          </cell>
          <cell r="T396">
            <v>1.97</v>
          </cell>
          <cell r="U396">
            <v>308</v>
          </cell>
          <cell r="V396">
            <v>480</v>
          </cell>
        </row>
        <row r="397">
          <cell r="A397">
            <v>11737</v>
          </cell>
          <cell r="B397" t="str">
            <v>AUTOLAMPS0365</v>
          </cell>
          <cell r="C397" t="e">
            <v>#REF!</v>
          </cell>
          <cell r="D397" t="str">
            <v xml:space="preserve">MITSUBISHI CANTER (05-11) - WIPER PANEL (NARROW) - 122 CMS</v>
          </cell>
          <cell r="E397" t="str">
            <v>MITSUBISHI</v>
          </cell>
          <cell r="F397" t="str">
            <v xml:space="preserve">CANTER 05 FP N</v>
          </cell>
          <cell r="G397" t="str">
            <v>MT04-0514-1C</v>
          </cell>
          <cell r="I397">
            <v>0.04</v>
          </cell>
          <cell r="J397" t="str">
            <v>SUPPLIER0002</v>
          </cell>
          <cell r="K397" t="str">
            <v xml:space="preserve">ANHUI TINCAI SILK CO. LTD</v>
          </cell>
          <cell r="L397">
            <v>0</v>
          </cell>
          <cell r="M397">
            <v>0</v>
          </cell>
          <cell r="N397">
            <v>0</v>
          </cell>
          <cell r="Q397">
            <v>2</v>
          </cell>
          <cell r="R397">
            <v>3</v>
          </cell>
          <cell r="S397" t="str">
            <v xml:space="preserve">Yuan Purchase Pricelist (CNY)</v>
          </cell>
          <cell r="T397">
            <v>100</v>
          </cell>
          <cell r="U397">
            <v>2250</v>
          </cell>
          <cell r="V397">
            <v>3490</v>
          </cell>
        </row>
        <row r="398">
          <cell r="A398">
            <v>11884</v>
          </cell>
          <cell r="B398" t="str">
            <v>AUTOLAMPS0383</v>
          </cell>
          <cell r="C398" t="e">
            <v>#REF!</v>
          </cell>
          <cell r="D398" t="str">
            <v xml:space="preserve">MITSUBISHI CANTER (4D31) FE300 (85-) - LAMINATED FRONT WINDSCREEN</v>
          </cell>
          <cell r="E398" t="str">
            <v>MITSUBISHI</v>
          </cell>
          <cell r="F398" t="str">
            <v xml:space="preserve">FE300 LFW</v>
          </cell>
          <cell r="G398" t="str">
            <v xml:space="preserve">FE300 LFW</v>
          </cell>
          <cell r="H398" t="str">
            <v>1509*689</v>
          </cell>
          <cell r="I398">
            <v>0.02</v>
          </cell>
          <cell r="J398" t="str">
            <v>SUPPLIER0015</v>
          </cell>
          <cell r="K398" t="str">
            <v xml:space="preserve">XINYI AUTOMOBILE GLASS (SHENZHEN) CO., LTD</v>
          </cell>
          <cell r="L398">
            <v>7</v>
          </cell>
          <cell r="M398">
            <v>28</v>
          </cell>
          <cell r="N398">
            <v>35</v>
          </cell>
          <cell r="Q398">
            <v>2</v>
          </cell>
          <cell r="R398">
            <v>8</v>
          </cell>
          <cell r="S398" t="str">
            <v xml:space="preserve">USD Purchase Pricelist (USD)</v>
          </cell>
          <cell r="T398">
            <v>13.47</v>
          </cell>
          <cell r="U398">
            <v>2</v>
          </cell>
          <cell r="V398">
            <v>2700</v>
          </cell>
        </row>
        <row r="399">
          <cell r="A399">
            <v>10890</v>
          </cell>
          <cell r="B399" t="str">
            <v>AUTOLAMPS0385</v>
          </cell>
          <cell r="C399" t="e">
            <v>#REF!</v>
          </cell>
          <cell r="D399" t="str">
            <v xml:space="preserve">MITSUBISHI CANTER (91-93) 4D31 - CORNER LAMP (4D31) - LH</v>
          </cell>
          <cell r="E399" t="str">
            <v>MITSUBISHI</v>
          </cell>
          <cell r="F399" t="str">
            <v xml:space="preserve">CANTER 91 CLA LH </v>
          </cell>
          <cell r="G399" t="str">
            <v>MT04-0103-L</v>
          </cell>
          <cell r="I399">
            <v>0.04</v>
          </cell>
          <cell r="J399" t="str">
            <v>SUPPLIER0002</v>
          </cell>
          <cell r="K399" t="str">
            <v xml:space="preserve">ANHUI TINCAI SILK CO. LTD</v>
          </cell>
          <cell r="L399">
            <v>10</v>
          </cell>
          <cell r="M399">
            <v>40</v>
          </cell>
          <cell r="N399">
            <v>50</v>
          </cell>
          <cell r="O399">
            <v>5</v>
          </cell>
          <cell r="P399">
            <v>20</v>
          </cell>
          <cell r="S399" t="str">
            <v xml:space="preserve">Yuan Purchase Pricelist (CNY)</v>
          </cell>
          <cell r="T399">
            <v>8.5</v>
          </cell>
          <cell r="U399">
            <v>198</v>
          </cell>
          <cell r="V399">
            <v>310</v>
          </cell>
        </row>
        <row r="400">
          <cell r="A400">
            <v>10889</v>
          </cell>
          <cell r="B400" t="str">
            <v>AUTOLAMPS0386</v>
          </cell>
          <cell r="C400" t="e">
            <v>#REF!</v>
          </cell>
          <cell r="D400" t="str">
            <v xml:space="preserve">MITSUBISHI CANTER (91-93) 4D31 - CORNER LAMP (4D31) - RH</v>
          </cell>
          <cell r="E400" t="str">
            <v>MITSUBISHI</v>
          </cell>
          <cell r="F400" t="str">
            <v xml:space="preserve">CANTER 91 CLA RH </v>
          </cell>
          <cell r="G400" t="str">
            <v>MT04-0103-R</v>
          </cell>
          <cell r="I400">
            <v>0.04</v>
          </cell>
          <cell r="J400" t="str">
            <v>SUPPLIER0002</v>
          </cell>
          <cell r="K400" t="str">
            <v xml:space="preserve">ANHUI TINCAI SILK CO. LTD</v>
          </cell>
          <cell r="L400">
            <v>10</v>
          </cell>
          <cell r="M400">
            <v>40</v>
          </cell>
          <cell r="N400">
            <v>50</v>
          </cell>
          <cell r="O400">
            <v>5</v>
          </cell>
          <cell r="P400">
            <v>20</v>
          </cell>
          <cell r="S400" t="str">
            <v xml:space="preserve">Yuan Purchase Pricelist (CNY)</v>
          </cell>
          <cell r="T400">
            <v>8.5</v>
          </cell>
          <cell r="U400">
            <v>198</v>
          </cell>
          <cell r="V400">
            <v>310</v>
          </cell>
        </row>
        <row r="401">
          <cell r="A401">
            <v>10892</v>
          </cell>
          <cell r="B401" t="str">
            <v>AUTOLAMPS0393</v>
          </cell>
          <cell r="C401" t="e">
            <v>#REF!</v>
          </cell>
          <cell r="D401" t="str">
            <v xml:space="preserve">MITSUBISHI CANTER (91-93) 4D31 - CORNER LENS (4D31) - LH</v>
          </cell>
          <cell r="E401" t="str">
            <v>MITSUBISHI</v>
          </cell>
          <cell r="F401" t="str">
            <v xml:space="preserve">CANTER 91 CLS LH</v>
          </cell>
          <cell r="G401" t="str">
            <v>MT04-0103-00-L</v>
          </cell>
          <cell r="I401">
            <v>0.04</v>
          </cell>
          <cell r="J401" t="str">
            <v>SUPPLIER0002</v>
          </cell>
          <cell r="K401" t="str">
            <v xml:space="preserve">ANHUI TINCAI SILK CO. LTD</v>
          </cell>
          <cell r="L401">
            <v>22</v>
          </cell>
          <cell r="M401">
            <v>88</v>
          </cell>
          <cell r="N401">
            <v>110</v>
          </cell>
          <cell r="Q401">
            <v>5</v>
          </cell>
          <cell r="R401">
            <v>20</v>
          </cell>
          <cell r="S401" t="str">
            <v xml:space="preserve">Yuan Purchase Pricelist (CNY)</v>
          </cell>
          <cell r="T401">
            <v>3.5</v>
          </cell>
          <cell r="U401">
            <v>81.38</v>
          </cell>
          <cell r="V401">
            <v>130</v>
          </cell>
        </row>
        <row r="402">
          <cell r="A402">
            <v>10891</v>
          </cell>
          <cell r="B402" t="str">
            <v>AUTOLAMPS0394</v>
          </cell>
          <cell r="C402" t="e">
            <v>#REF!</v>
          </cell>
          <cell r="D402" t="str">
            <v xml:space="preserve">MITSUBISHI CANTER (91-93) 4D31 - CORNER LENS (4D31) - RH</v>
          </cell>
          <cell r="E402" t="str">
            <v>MITSUBISHI</v>
          </cell>
          <cell r="F402" t="str">
            <v xml:space="preserve">CANTER 91 CLS RH</v>
          </cell>
          <cell r="G402" t="str">
            <v>MT04-0103-00-R</v>
          </cell>
          <cell r="I402">
            <v>0.04</v>
          </cell>
          <cell r="J402" t="str">
            <v>SUPPLIER0002</v>
          </cell>
          <cell r="K402" t="str">
            <v xml:space="preserve">ANHUI TINCAI SILK CO. LTD</v>
          </cell>
          <cell r="L402">
            <v>13</v>
          </cell>
          <cell r="M402">
            <v>52</v>
          </cell>
          <cell r="N402">
            <v>65</v>
          </cell>
          <cell r="Q402">
            <v>5</v>
          </cell>
          <cell r="R402">
            <v>20</v>
          </cell>
          <cell r="S402" t="str">
            <v xml:space="preserve">Yuan Purchase Pricelist (CNY)</v>
          </cell>
          <cell r="T402">
            <v>3.5</v>
          </cell>
          <cell r="U402">
            <v>89</v>
          </cell>
          <cell r="V402">
            <v>130</v>
          </cell>
        </row>
        <row r="403">
          <cell r="A403">
            <v>11216</v>
          </cell>
          <cell r="B403" t="str">
            <v>AUTOLAMPS0387</v>
          </cell>
          <cell r="C403" t="e">
            <v>#REF!</v>
          </cell>
          <cell r="D403" t="str">
            <v xml:space="preserve">MITSUBISHI CANTER (91-93) 4D31 - FOG LAMP (214-2006) - LH</v>
          </cell>
          <cell r="E403" t="str">
            <v>MITSUBISHI</v>
          </cell>
          <cell r="F403" t="str">
            <v xml:space="preserve">CANTER 91 FLA LH</v>
          </cell>
          <cell r="G403" t="str">
            <v>MT04-0104-L</v>
          </cell>
          <cell r="I403">
            <v>0.04</v>
          </cell>
          <cell r="J403" t="str">
            <v>SUPPLIER0002</v>
          </cell>
          <cell r="K403" t="str">
            <v xml:space="preserve">ANHUI TINCAI SILK CO. LTD</v>
          </cell>
          <cell r="L403">
            <v>4</v>
          </cell>
          <cell r="M403">
            <v>16</v>
          </cell>
          <cell r="N403">
            <v>20</v>
          </cell>
          <cell r="O403">
            <v>5</v>
          </cell>
          <cell r="P403">
            <v>20</v>
          </cell>
          <cell r="S403" t="str">
            <v xml:space="preserve">Yuan Purchase Pricelist (CNY)</v>
          </cell>
          <cell r="T403">
            <v>10</v>
          </cell>
          <cell r="U403">
            <v>131.58000000000001</v>
          </cell>
          <cell r="V403">
            <v>200</v>
          </cell>
        </row>
        <row r="404">
          <cell r="A404">
            <v>10885</v>
          </cell>
          <cell r="B404" t="str">
            <v>AUTOLAMPS0388</v>
          </cell>
          <cell r="C404" t="e">
            <v>#REF!</v>
          </cell>
          <cell r="D404" t="str">
            <v xml:space="preserve">MITSUBISHI CANTER (91-93) 4D31 - FOG LAMP (214-2006) - RH</v>
          </cell>
          <cell r="E404" t="str">
            <v>MITSUBISHI</v>
          </cell>
          <cell r="F404" t="str">
            <v xml:space="preserve">CANTER 91 FLA RH</v>
          </cell>
          <cell r="G404" t="str">
            <v>MT04-0104-R</v>
          </cell>
          <cell r="I404">
            <v>0.04</v>
          </cell>
          <cell r="J404" t="str">
            <v>SUPPLIER0002</v>
          </cell>
          <cell r="K404" t="str">
            <v xml:space="preserve">ANHUI TINCAI SILK CO. LTD</v>
          </cell>
          <cell r="L404">
            <v>1</v>
          </cell>
          <cell r="M404">
            <v>4</v>
          </cell>
          <cell r="N404">
            <v>5</v>
          </cell>
          <cell r="O404">
            <v>5</v>
          </cell>
          <cell r="P404">
            <v>20</v>
          </cell>
          <cell r="S404" t="str">
            <v xml:space="preserve">Yuan Purchase Pricelist (CNY)</v>
          </cell>
          <cell r="T404">
            <v>10</v>
          </cell>
          <cell r="U404">
            <v>232.5</v>
          </cell>
          <cell r="V404">
            <v>200</v>
          </cell>
        </row>
        <row r="405">
          <cell r="A405">
            <v>11870</v>
          </cell>
          <cell r="B405" t="str">
            <v>AUTOLAMPS0395</v>
          </cell>
          <cell r="C405" t="e">
            <v>#REF!</v>
          </cell>
          <cell r="D405" t="str">
            <v xml:space="preserve">MITSUBISHI CANTER (91-93) 4D31 - FOG LENS (4D31)</v>
          </cell>
          <cell r="E405" t="str">
            <v>MITSUBISHI</v>
          </cell>
          <cell r="F405" t="str">
            <v xml:space="preserve">CANTER 91 FLAS</v>
          </cell>
          <cell r="G405" t="str">
            <v>00-MT04-0104</v>
          </cell>
          <cell r="I405">
            <v>0.04</v>
          </cell>
          <cell r="J405" t="str">
            <v>SUPPLIER0002</v>
          </cell>
          <cell r="K405" t="str">
            <v xml:space="preserve">ANHUI TINCAI SILK CO. LTD</v>
          </cell>
          <cell r="L405">
            <v>0</v>
          </cell>
          <cell r="M405">
            <v>0</v>
          </cell>
          <cell r="N405">
            <v>0</v>
          </cell>
          <cell r="Q405">
            <v>5</v>
          </cell>
          <cell r="R405">
            <v>20</v>
          </cell>
          <cell r="S405" t="str">
            <v xml:space="preserve">Yuan Purchase Pricelist (CNY)</v>
          </cell>
          <cell r="T405">
            <v>18</v>
          </cell>
          <cell r="U405">
            <v>405</v>
          </cell>
          <cell r="V405">
            <v>630</v>
          </cell>
        </row>
        <row r="406">
          <cell r="A406">
            <v>10888</v>
          </cell>
          <cell r="B406" t="str">
            <v>AUTOLAMPS0389</v>
          </cell>
          <cell r="C406" t="e">
            <v>#REF!</v>
          </cell>
          <cell r="D406" t="str">
            <v xml:space="preserve">MITSUBISHI CANTER (91-93) 4D31 - HEAD GLASS (4D31) - LH</v>
          </cell>
          <cell r="E406" t="str">
            <v>MITSUBISHI</v>
          </cell>
          <cell r="F406" t="str">
            <v xml:space="preserve">CANTER 91 HGS LH</v>
          </cell>
          <cell r="G406" t="str">
            <v>MT04-0101-00-L</v>
          </cell>
          <cell r="I406">
            <v>0.04</v>
          </cell>
          <cell r="J406" t="str">
            <v>SUPPLIER0002</v>
          </cell>
          <cell r="K406" t="str">
            <v xml:space="preserve">ANHUI TINCAI SILK CO. LTD</v>
          </cell>
          <cell r="L406">
            <v>7</v>
          </cell>
          <cell r="M406">
            <v>28</v>
          </cell>
          <cell r="N406">
            <v>35</v>
          </cell>
          <cell r="O406">
            <v>5</v>
          </cell>
          <cell r="P406">
            <v>20</v>
          </cell>
          <cell r="S406" t="str">
            <v xml:space="preserve">Yuan Purchase Pricelist (CNY)</v>
          </cell>
          <cell r="T406">
            <v>11</v>
          </cell>
          <cell r="U406">
            <v>255.75</v>
          </cell>
          <cell r="V406">
            <v>400</v>
          </cell>
        </row>
        <row r="407">
          <cell r="A407">
            <v>10887</v>
          </cell>
          <cell r="B407" t="str">
            <v>AUTOLAMPS0390</v>
          </cell>
          <cell r="C407" t="e">
            <v>#REF!</v>
          </cell>
          <cell r="D407" t="str">
            <v xml:space="preserve">MITSUBISHI CANTER (91-93) 4D31 - HEAD GLASS (4D31) - RH</v>
          </cell>
          <cell r="E407" t="str">
            <v>MITSUBISHI</v>
          </cell>
          <cell r="F407" t="str">
            <v xml:space="preserve">CANTER 91 HGS RH</v>
          </cell>
          <cell r="G407" t="str">
            <v>MT04-0101-00-R</v>
          </cell>
          <cell r="I407">
            <v>0.04</v>
          </cell>
          <cell r="J407" t="str">
            <v>SUPPLIER0002</v>
          </cell>
          <cell r="K407" t="str">
            <v xml:space="preserve">ANHUI TINCAI SILK CO. LTD</v>
          </cell>
          <cell r="L407">
            <v>7</v>
          </cell>
          <cell r="M407">
            <v>28</v>
          </cell>
          <cell r="N407">
            <v>35</v>
          </cell>
          <cell r="O407">
            <v>5</v>
          </cell>
          <cell r="P407">
            <v>20</v>
          </cell>
          <cell r="S407" t="str">
            <v xml:space="preserve">Yuan Purchase Pricelist (CNY)</v>
          </cell>
          <cell r="T407">
            <v>11</v>
          </cell>
          <cell r="U407">
            <v>255.75</v>
          </cell>
          <cell r="V407">
            <v>400</v>
          </cell>
        </row>
        <row r="408">
          <cell r="A408">
            <v>10886</v>
          </cell>
          <cell r="B408" t="str">
            <v>AUTOLAMPS0391</v>
          </cell>
          <cell r="C408" t="e">
            <v>#REF!</v>
          </cell>
          <cell r="D408" t="str">
            <v xml:space="preserve">MITSUBISHI CANTER (91-93) 4D31 - HEAD LAMP (4D31) - LH</v>
          </cell>
          <cell r="E408" t="str">
            <v>MITSUBISHI</v>
          </cell>
          <cell r="F408" t="str">
            <v xml:space="preserve">CANTER 91 HLA LH</v>
          </cell>
          <cell r="G408" t="str">
            <v>MT04-0101-L</v>
          </cell>
          <cell r="I408">
            <v>0.04</v>
          </cell>
          <cell r="J408" t="str">
            <v>SUPPLIER0002</v>
          </cell>
          <cell r="K408" t="str">
            <v xml:space="preserve">ANHUI TINCAI SILK CO. LTD</v>
          </cell>
          <cell r="L408">
            <v>1</v>
          </cell>
          <cell r="M408">
            <v>4</v>
          </cell>
          <cell r="N408">
            <v>5</v>
          </cell>
          <cell r="Q408">
            <v>3</v>
          </cell>
          <cell r="R408">
            <v>5</v>
          </cell>
          <cell r="S408" t="str">
            <v xml:space="preserve">Yuan Purchase Pricelist (CNY)</v>
          </cell>
          <cell r="T408">
            <v>38</v>
          </cell>
          <cell r="U408">
            <v>969</v>
          </cell>
          <cell r="V408">
            <v>1450</v>
          </cell>
        </row>
        <row r="409">
          <cell r="A409">
            <v>11509</v>
          </cell>
          <cell r="B409" t="str">
            <v>AUTOLAMPS0392</v>
          </cell>
          <cell r="C409" t="e">
            <v>#REF!</v>
          </cell>
          <cell r="D409" t="str">
            <v xml:space="preserve">MITSUBISHI CANTER (91-93) 4D31 - HEAD LAMP (4D31) - RH</v>
          </cell>
          <cell r="E409" t="str">
            <v>MITSUBISHI</v>
          </cell>
          <cell r="F409" t="str">
            <v xml:space="preserve">CANTER 91 HLA RH</v>
          </cell>
          <cell r="G409" t="str">
            <v>MT04-0101-R</v>
          </cell>
          <cell r="I409">
            <v>0.04</v>
          </cell>
          <cell r="J409" t="str">
            <v>SUPPLIER0002</v>
          </cell>
          <cell r="K409" t="str">
            <v xml:space="preserve">ANHUI TINCAI SILK CO. LTD</v>
          </cell>
          <cell r="L409">
            <v>1</v>
          </cell>
          <cell r="M409">
            <v>4</v>
          </cell>
          <cell r="N409">
            <v>5</v>
          </cell>
          <cell r="Q409">
            <v>3</v>
          </cell>
          <cell r="R409">
            <v>5</v>
          </cell>
          <cell r="S409" t="str">
            <v xml:space="preserve">Yuan Purchase Pricelist (CNY)</v>
          </cell>
          <cell r="T409">
            <v>38</v>
          </cell>
          <cell r="U409">
            <v>966.26</v>
          </cell>
          <cell r="V409">
            <v>1500</v>
          </cell>
        </row>
        <row r="410">
          <cell r="A410">
            <v>10901</v>
          </cell>
          <cell r="B410" t="str">
            <v>AUTOLAMPS0401</v>
          </cell>
          <cell r="C410" t="e">
            <v>#REF!</v>
          </cell>
          <cell r="D410" t="str">
            <v xml:space="preserve">MITSUBISHI CANTER (91-93) 4D31 - SIDE MIRROR</v>
          </cell>
          <cell r="E410" t="str">
            <v>MITSUBISHI</v>
          </cell>
          <cell r="F410" t="str">
            <v xml:space="preserve">CANTER 91 SM</v>
          </cell>
          <cell r="G410" t="str">
            <v>LL-068</v>
          </cell>
          <cell r="I410">
            <v>0.04</v>
          </cell>
          <cell r="J410" t="str">
            <v>SUPPLIER0009</v>
          </cell>
          <cell r="K410" t="str">
            <v xml:space="preserve">JIANGSU L.L TRUCK MIRROR CO.,LTD</v>
          </cell>
          <cell r="L410">
            <v>75</v>
          </cell>
          <cell r="M410">
            <v>300</v>
          </cell>
          <cell r="N410">
            <v>375</v>
          </cell>
          <cell r="O410">
            <v>5</v>
          </cell>
          <cell r="P410">
            <v>10</v>
          </cell>
          <cell r="S410" t="str">
            <v xml:space="preserve">Yuan Purchase Pricelist (CNY)</v>
          </cell>
          <cell r="T410">
            <v>4.9000000000000004</v>
          </cell>
          <cell r="U410">
            <v>124.95</v>
          </cell>
          <cell r="V410">
            <v>200</v>
          </cell>
        </row>
        <row r="411">
          <cell r="A411">
            <v>13539</v>
          </cell>
          <cell r="B411" t="str">
            <v>AUTOLAMPS0400</v>
          </cell>
          <cell r="C411" t="e">
            <v>#REF!</v>
          </cell>
          <cell r="D411" t="str">
            <v xml:space="preserve">MITSUBISHI CANTER (91-93) 4D31 - SIDE MIRROR GLASS</v>
          </cell>
          <cell r="E411" t="str">
            <v>MITSUBISHI</v>
          </cell>
          <cell r="F411" t="str">
            <v xml:space="preserve">CANTER 91 SMG</v>
          </cell>
          <cell r="G411" t="str">
            <v xml:space="preserve">LL-068 GLASS</v>
          </cell>
          <cell r="I411">
            <v>0.04</v>
          </cell>
          <cell r="J411" t="str">
            <v>SUPPLIER0009</v>
          </cell>
          <cell r="K411" t="str">
            <v xml:space="preserve">JIANGSU L.L TRUCK MIRROR CO.,LTD</v>
          </cell>
          <cell r="L411">
            <v>0</v>
          </cell>
          <cell r="M411">
            <v>0</v>
          </cell>
          <cell r="N411">
            <v>0</v>
          </cell>
          <cell r="S411" t="str">
            <v xml:space="preserve">Yuan Purchase Pricelist (CNY)</v>
          </cell>
          <cell r="T411">
            <v>0.3</v>
          </cell>
          <cell r="U411">
            <v>47</v>
          </cell>
          <cell r="V411">
            <v>70</v>
          </cell>
        </row>
        <row r="412">
          <cell r="A412">
            <v>10894</v>
          </cell>
          <cell r="B412" t="str">
            <v>AUTOLAMPS0398</v>
          </cell>
          <cell r="C412" t="e">
            <v>#REF!</v>
          </cell>
          <cell r="D412" t="str">
            <v xml:space="preserve">MITSUBISHI CANTER (91-93) 4D31 - TAIL LAMP (4D31-214-1903) - LH</v>
          </cell>
          <cell r="E412" t="str">
            <v>MITSUBISHI</v>
          </cell>
          <cell r="F412" t="str">
            <v xml:space="preserve">CANTER 91 TLA LH</v>
          </cell>
          <cell r="G412" t="str">
            <v>MT04-0102-L</v>
          </cell>
          <cell r="I412">
            <v>0.04</v>
          </cell>
          <cell r="J412" t="str">
            <v>SUPPLIER0002</v>
          </cell>
          <cell r="K412" t="str">
            <v xml:space="preserve">ANHUI TINCAI SILK CO. LTD</v>
          </cell>
          <cell r="L412">
            <v>32</v>
          </cell>
          <cell r="M412">
            <v>128</v>
          </cell>
          <cell r="N412">
            <v>160</v>
          </cell>
          <cell r="Q412">
            <v>5</v>
          </cell>
          <cell r="R412">
            <v>20</v>
          </cell>
          <cell r="S412" t="str">
            <v xml:space="preserve">Yuan Purchase Pricelist (CNY)</v>
          </cell>
          <cell r="T412">
            <v>14</v>
          </cell>
          <cell r="U412">
            <v>357</v>
          </cell>
          <cell r="V412">
            <v>540</v>
          </cell>
        </row>
        <row r="413">
          <cell r="A413">
            <v>10893</v>
          </cell>
          <cell r="B413" t="str">
            <v>AUTOLAMPS0399</v>
          </cell>
          <cell r="C413" t="e">
            <v>#REF!</v>
          </cell>
          <cell r="D413" t="str">
            <v xml:space="preserve">MITSUBISHI CANTER (91-93) 4D31 - TAIL LAMP (4D31-214-1903) - RH</v>
          </cell>
          <cell r="E413" t="str">
            <v>MITSUBISHI</v>
          </cell>
          <cell r="F413" t="str">
            <v xml:space="preserve">CANTER 91 TLA RH</v>
          </cell>
          <cell r="G413" t="str">
            <v>MT04-0102-R</v>
          </cell>
          <cell r="I413">
            <v>0.04</v>
          </cell>
          <cell r="J413" t="str">
            <v>SUPPLIER0002</v>
          </cell>
          <cell r="K413" t="str">
            <v xml:space="preserve">ANHUI TINCAI SILK CO. LTD</v>
          </cell>
          <cell r="L413">
            <v>32</v>
          </cell>
          <cell r="M413">
            <v>128</v>
          </cell>
          <cell r="N413">
            <v>160</v>
          </cell>
          <cell r="Q413">
            <v>5</v>
          </cell>
          <cell r="R413">
            <v>20</v>
          </cell>
          <cell r="S413" t="str">
            <v xml:space="preserve">Yuan Purchase Pricelist (CNY)</v>
          </cell>
          <cell r="T413">
            <v>14</v>
          </cell>
          <cell r="U413">
            <v>357</v>
          </cell>
          <cell r="V413">
            <v>540</v>
          </cell>
        </row>
        <row r="414">
          <cell r="A414">
            <v>10896</v>
          </cell>
          <cell r="B414" t="str">
            <v>AUTOLAMPS0396</v>
          </cell>
          <cell r="C414" t="e">
            <v>#REF!</v>
          </cell>
          <cell r="D414" t="str">
            <v xml:space="preserve">MITSUBISHI CANTER (91-93) 4D31 - TAIL LENS (4D31-214-1903-00) - LH</v>
          </cell>
          <cell r="E414" t="str">
            <v>MITSUBISHI</v>
          </cell>
          <cell r="F414" t="str">
            <v xml:space="preserve">CANTER 91 TLS LH</v>
          </cell>
          <cell r="G414" t="str">
            <v>MT04-0102-00-L</v>
          </cell>
          <cell r="I414">
            <v>0.04</v>
          </cell>
          <cell r="J414" t="str">
            <v>SUPPLIER0002</v>
          </cell>
          <cell r="K414" t="str">
            <v xml:space="preserve">ANHUI TINCAI SILK CO. LTD</v>
          </cell>
          <cell r="L414">
            <v>37</v>
          </cell>
          <cell r="M414">
            <v>148</v>
          </cell>
          <cell r="N414">
            <v>185</v>
          </cell>
          <cell r="Q414">
            <v>5</v>
          </cell>
          <cell r="R414">
            <v>20</v>
          </cell>
          <cell r="S414" t="str">
            <v xml:space="preserve">Yuan Purchase Pricelist (CNY)</v>
          </cell>
          <cell r="T414">
            <v>5</v>
          </cell>
          <cell r="U414">
            <v>128</v>
          </cell>
          <cell r="V414">
            <v>190</v>
          </cell>
        </row>
        <row r="415">
          <cell r="A415">
            <v>10895</v>
          </cell>
          <cell r="B415" t="str">
            <v>AUTOLAMPS0397</v>
          </cell>
          <cell r="C415" t="e">
            <v>#REF!</v>
          </cell>
          <cell r="D415" t="str">
            <v xml:space="preserve">MITSUBISHI CANTER (91-93) 4D31 - TAIL LENS(4D31-214-1903-00) - RH</v>
          </cell>
          <cell r="E415" t="str">
            <v>MITSUBISHI</v>
          </cell>
          <cell r="F415" t="str">
            <v xml:space="preserve">CANTER 91 TLS RH</v>
          </cell>
          <cell r="G415" t="str">
            <v>MT04-0102-00-R</v>
          </cell>
          <cell r="I415">
            <v>0.04</v>
          </cell>
          <cell r="J415" t="str">
            <v>SUPPLIER0002</v>
          </cell>
          <cell r="K415" t="str">
            <v xml:space="preserve">ANHUI TINCAI SILK CO. LTD</v>
          </cell>
          <cell r="L415">
            <v>34</v>
          </cell>
          <cell r="M415">
            <v>136</v>
          </cell>
          <cell r="N415">
            <v>170</v>
          </cell>
          <cell r="Q415">
            <v>5</v>
          </cell>
          <cell r="R415">
            <v>20</v>
          </cell>
          <cell r="S415" t="str">
            <v xml:space="preserve">Yuan Purchase Pricelist (CNY)</v>
          </cell>
          <cell r="T415">
            <v>5</v>
          </cell>
          <cell r="U415">
            <v>128</v>
          </cell>
          <cell r="V415">
            <v>190</v>
          </cell>
        </row>
        <row r="416">
          <cell r="A416">
            <v>10912</v>
          </cell>
          <cell r="B416" t="str">
            <v>AUTOLAMPS0418</v>
          </cell>
          <cell r="C416" t="e">
            <v>#REF!</v>
          </cell>
          <cell r="D416" t="str">
            <v xml:space="preserve">MITSUBISHI CANTER (94-98) - CORNER LAMP (4D32) - LH</v>
          </cell>
          <cell r="E416" t="str">
            <v>MITSUBISHI</v>
          </cell>
          <cell r="F416" t="str">
            <v xml:space="preserve">CANTER 94 CLA LH</v>
          </cell>
          <cell r="G416" t="str">
            <v>MT04-0303-L</v>
          </cell>
          <cell r="I416">
            <v>0.04</v>
          </cell>
          <cell r="J416" t="str">
            <v>SUPPLIER0002</v>
          </cell>
          <cell r="K416" t="str">
            <v xml:space="preserve">ANHUI TINCAI SILK CO. LTD</v>
          </cell>
          <cell r="L416">
            <v>23</v>
          </cell>
          <cell r="M416">
            <v>92</v>
          </cell>
          <cell r="N416">
            <v>115</v>
          </cell>
          <cell r="O416">
            <v>5</v>
          </cell>
          <cell r="P416">
            <v>10</v>
          </cell>
          <cell r="S416" t="str">
            <v xml:space="preserve">Yuan Purchase Pricelist (CNY)</v>
          </cell>
          <cell r="T416">
            <v>9.5</v>
          </cell>
          <cell r="U416">
            <v>242</v>
          </cell>
          <cell r="V416">
            <v>360</v>
          </cell>
        </row>
        <row r="417">
          <cell r="A417">
            <v>10911</v>
          </cell>
          <cell r="B417" t="str">
            <v>AUTOLAMPS0419</v>
          </cell>
          <cell r="C417" t="e">
            <v>#REF!</v>
          </cell>
          <cell r="D417" t="str">
            <v xml:space="preserve">MITSUBISHI CANTER (94-98) - CORNER LAMP (4D32) - RH</v>
          </cell>
          <cell r="E417" t="str">
            <v>MITSUBISHI</v>
          </cell>
          <cell r="F417" t="str">
            <v xml:space="preserve">CANTER 94 CLA RH</v>
          </cell>
          <cell r="G417" t="str">
            <v>MT04-0303-R</v>
          </cell>
          <cell r="I417">
            <v>0.04</v>
          </cell>
          <cell r="J417" t="str">
            <v>SUPPLIER0002</v>
          </cell>
          <cell r="K417" t="str">
            <v xml:space="preserve">ANHUI TINCAI SILK CO. LTD</v>
          </cell>
          <cell r="L417">
            <v>23</v>
          </cell>
          <cell r="M417">
            <v>92</v>
          </cell>
          <cell r="N417">
            <v>115</v>
          </cell>
          <cell r="O417">
            <v>5</v>
          </cell>
          <cell r="P417">
            <v>10</v>
          </cell>
          <cell r="S417" t="str">
            <v xml:space="preserve">Yuan Purchase Pricelist (CNY)</v>
          </cell>
          <cell r="T417">
            <v>9.5</v>
          </cell>
          <cell r="U417">
            <v>242</v>
          </cell>
          <cell r="V417">
            <v>360</v>
          </cell>
        </row>
        <row r="418">
          <cell r="A418">
            <v>10914</v>
          </cell>
          <cell r="B418" t="str">
            <v>AUTOLAMPS0426</v>
          </cell>
          <cell r="C418" t="e">
            <v>#REF!</v>
          </cell>
          <cell r="D418" t="str">
            <v xml:space="preserve">MITSUBISHI CANTER (94-98) - CORNER LENS (4D32) - LH</v>
          </cell>
          <cell r="E418" t="str">
            <v>MITSUBISHI</v>
          </cell>
          <cell r="F418" t="str">
            <v xml:space="preserve">CANTER 94 CLS LH</v>
          </cell>
          <cell r="G418" t="str">
            <v>00-MT04-0303-L</v>
          </cell>
          <cell r="I418">
            <v>0.04</v>
          </cell>
          <cell r="J418" t="str">
            <v>SUPPLIER0002</v>
          </cell>
          <cell r="K418" t="str">
            <v xml:space="preserve">ANHUI TINCAI SILK CO. LTD</v>
          </cell>
          <cell r="L418">
            <v>5</v>
          </cell>
          <cell r="M418">
            <v>20</v>
          </cell>
          <cell r="N418">
            <v>25</v>
          </cell>
          <cell r="Q418">
            <v>5</v>
          </cell>
          <cell r="R418">
            <v>20</v>
          </cell>
          <cell r="S418" t="str">
            <v xml:space="preserve">Yuan Purchase Pricelist (CNY)</v>
          </cell>
          <cell r="T418">
            <v>3</v>
          </cell>
          <cell r="U418">
            <v>68</v>
          </cell>
          <cell r="V418">
            <v>100</v>
          </cell>
        </row>
        <row r="419">
          <cell r="A419">
            <v>10913</v>
          </cell>
          <cell r="B419" t="str">
            <v>AUTOLAMPS0427</v>
          </cell>
          <cell r="C419" t="e">
            <v>#REF!</v>
          </cell>
          <cell r="D419" t="str">
            <v xml:space="preserve">MITSUBISHI CANTER (94-98) - CORNER LENS (4D32) - RH</v>
          </cell>
          <cell r="E419" t="str">
            <v>MITSUBISHI</v>
          </cell>
          <cell r="F419" t="str">
            <v xml:space="preserve">CANTER 94 CLS RH</v>
          </cell>
          <cell r="G419" t="str">
            <v>00-MT04-0303-R</v>
          </cell>
          <cell r="I419">
            <v>0.04</v>
          </cell>
          <cell r="J419" t="str">
            <v>SUPPLIER0002</v>
          </cell>
          <cell r="K419" t="str">
            <v xml:space="preserve">ANHUI TINCAI SILK CO. LTD</v>
          </cell>
          <cell r="L419">
            <v>4</v>
          </cell>
          <cell r="M419">
            <v>16</v>
          </cell>
          <cell r="N419">
            <v>20</v>
          </cell>
          <cell r="Q419">
            <v>5</v>
          </cell>
          <cell r="R419">
            <v>20</v>
          </cell>
          <cell r="S419" t="str">
            <v xml:space="preserve">Yuan Purchase Pricelist (CNY)</v>
          </cell>
          <cell r="T419">
            <v>3</v>
          </cell>
          <cell r="U419">
            <v>68</v>
          </cell>
          <cell r="V419">
            <v>100</v>
          </cell>
        </row>
        <row r="420">
          <cell r="A420">
            <v>11619</v>
          </cell>
          <cell r="B420" t="str">
            <v>AUTOLAMPS0420</v>
          </cell>
          <cell r="C420" t="e">
            <v>#REF!</v>
          </cell>
          <cell r="D420" t="str">
            <v xml:space="preserve">MITSUBISHI CANTER (94-98) - CORNER PANEL - LH</v>
          </cell>
          <cell r="E420" t="str">
            <v>MITSUBISHI</v>
          </cell>
          <cell r="F420" t="str">
            <v xml:space="preserve">CANTER 94 CP LH</v>
          </cell>
          <cell r="G420" t="str">
            <v>MT04-0313-L</v>
          </cell>
          <cell r="I420">
            <v>0.04</v>
          </cell>
          <cell r="J420" t="str">
            <v>SUPPLIER0002</v>
          </cell>
          <cell r="K420" t="str">
            <v xml:space="preserve">ANHUI TINCAI SILK CO. LTD</v>
          </cell>
          <cell r="L420">
            <v>1</v>
          </cell>
          <cell r="M420">
            <v>4</v>
          </cell>
          <cell r="N420">
            <v>5</v>
          </cell>
          <cell r="Q420">
            <v>3</v>
          </cell>
          <cell r="R420">
            <v>5</v>
          </cell>
          <cell r="S420" t="str">
            <v xml:space="preserve">Yuan Purchase Pricelist (CNY)</v>
          </cell>
          <cell r="T420">
            <v>4</v>
          </cell>
          <cell r="U420">
            <v>625</v>
          </cell>
          <cell r="V420">
            <v>970</v>
          </cell>
        </row>
        <row r="421">
          <cell r="A421">
            <v>11620</v>
          </cell>
          <cell r="B421" t="str">
            <v>AUTOLAMPS0421</v>
          </cell>
          <cell r="C421" t="e">
            <v>#REF!</v>
          </cell>
          <cell r="D421" t="str">
            <v xml:space="preserve">MITSUBISHI CANTER (94-98) - CORNER PANEL - RH</v>
          </cell>
          <cell r="E421" t="str">
            <v>MITSUBISHI</v>
          </cell>
          <cell r="F421" t="str">
            <v xml:space="preserve">CANTER 94 CP RH</v>
          </cell>
          <cell r="G421" t="str">
            <v>MT04-0313-R</v>
          </cell>
          <cell r="I421">
            <v>0.04</v>
          </cell>
          <cell r="J421" t="str">
            <v>SUPPLIER0002</v>
          </cell>
          <cell r="K421" t="str">
            <v xml:space="preserve">ANHUI TINCAI SILK CO. LTD</v>
          </cell>
          <cell r="L421">
            <v>1</v>
          </cell>
          <cell r="M421">
            <v>4</v>
          </cell>
          <cell r="N421">
            <v>5</v>
          </cell>
          <cell r="Q421">
            <v>3</v>
          </cell>
          <cell r="R421">
            <v>5</v>
          </cell>
          <cell r="S421" t="str">
            <v xml:space="preserve">Yuan Purchase Pricelist (CNY)</v>
          </cell>
          <cell r="T421">
            <v>4</v>
          </cell>
          <cell r="U421">
            <v>625</v>
          </cell>
          <cell r="V421">
            <v>970</v>
          </cell>
        </row>
        <row r="422">
          <cell r="A422">
            <v>11636</v>
          </cell>
          <cell r="B422" t="str">
            <v>AUTOLAMPS0422</v>
          </cell>
          <cell r="C422" t="e">
            <v>#REF!</v>
          </cell>
          <cell r="D422" t="str">
            <v xml:space="preserve">MITSUBISHI CANTER (94-98) - FOG LAMP (WHITE) - LH</v>
          </cell>
          <cell r="E422" t="str">
            <v>MITSUBISHI</v>
          </cell>
          <cell r="F422" t="str">
            <v xml:space="preserve">CANTER 94 FLAW LH</v>
          </cell>
          <cell r="G422" t="str">
            <v>MT04-0304A-L</v>
          </cell>
          <cell r="I422">
            <v>0.04</v>
          </cell>
          <cell r="J422" t="str">
            <v>SUPPLIER0002</v>
          </cell>
          <cell r="K422" t="str">
            <v xml:space="preserve">ANHUI TINCAI SILK CO. LTD</v>
          </cell>
          <cell r="L422">
            <v>0</v>
          </cell>
          <cell r="M422">
            <v>0</v>
          </cell>
          <cell r="N422">
            <v>0</v>
          </cell>
          <cell r="O422">
            <v>5</v>
          </cell>
          <cell r="P422">
            <v>20</v>
          </cell>
          <cell r="S422" t="str">
            <v xml:space="preserve">Yuan Purchase Pricelist (CNY)</v>
          </cell>
          <cell r="T422">
            <v>2.5</v>
          </cell>
          <cell r="U422">
            <v>391</v>
          </cell>
          <cell r="V422">
            <v>610</v>
          </cell>
        </row>
        <row r="423">
          <cell r="A423">
            <v>11635</v>
          </cell>
          <cell r="B423" t="str">
            <v>AUTOLAMPS0423</v>
          </cell>
          <cell r="C423" t="e">
            <v>#REF!</v>
          </cell>
          <cell r="D423" t="str">
            <v xml:space="preserve">MITSUBISHI CANTER (94-98) - FOG LAMP (WHITE) - RH</v>
          </cell>
          <cell r="E423" t="str">
            <v>MITSUBISHI</v>
          </cell>
          <cell r="F423" t="str">
            <v xml:space="preserve">CANTER 94 FLAW RH</v>
          </cell>
          <cell r="G423" t="str">
            <v>MT04-0304A-R</v>
          </cell>
          <cell r="I423">
            <v>0.04</v>
          </cell>
          <cell r="J423" t="str">
            <v>SUPPLIER0002</v>
          </cell>
          <cell r="K423" t="str">
            <v xml:space="preserve">ANHUI TINCAI SILK CO. LTD</v>
          </cell>
          <cell r="L423">
            <v>0</v>
          </cell>
          <cell r="M423">
            <v>0</v>
          </cell>
          <cell r="N423">
            <v>0</v>
          </cell>
          <cell r="O423">
            <v>5</v>
          </cell>
          <cell r="P423">
            <v>20</v>
          </cell>
          <cell r="S423" t="str">
            <v xml:space="preserve">Yuan Purchase Pricelist (CNY)</v>
          </cell>
          <cell r="T423">
            <v>2.5</v>
          </cell>
          <cell r="U423">
            <v>391</v>
          </cell>
          <cell r="V423">
            <v>610</v>
          </cell>
        </row>
        <row r="424">
          <cell r="A424">
            <v>11634</v>
          </cell>
          <cell r="B424" t="str">
            <v>AUTOLAMPS0424</v>
          </cell>
          <cell r="C424" t="e">
            <v>#REF!</v>
          </cell>
          <cell r="D424" t="str">
            <v xml:space="preserve">MITSUBISHI CANTER (94-98) - FOG LAMP (YELLOW) - LH</v>
          </cell>
          <cell r="E424" t="str">
            <v>MITSUBISHI</v>
          </cell>
          <cell r="F424" t="str">
            <v xml:space="preserve">CANTER 94 FLAY LH</v>
          </cell>
          <cell r="G424" t="str">
            <v>MT04-0304-L</v>
          </cell>
          <cell r="I424">
            <v>0.04</v>
          </cell>
          <cell r="J424" t="str">
            <v>SUPPLIER0002</v>
          </cell>
          <cell r="K424" t="str">
            <v xml:space="preserve">ANHUI TINCAI SILK CO. LTD</v>
          </cell>
          <cell r="L424">
            <v>4</v>
          </cell>
          <cell r="M424">
            <v>16</v>
          </cell>
          <cell r="N424">
            <v>20</v>
          </cell>
          <cell r="O424">
            <v>5</v>
          </cell>
          <cell r="P424">
            <v>20</v>
          </cell>
          <cell r="S424" t="str">
            <v xml:space="preserve">Yuan Purchase Pricelist (CNY)</v>
          </cell>
          <cell r="T424">
            <v>16</v>
          </cell>
          <cell r="U424">
            <v>435</v>
          </cell>
          <cell r="V424">
            <v>650</v>
          </cell>
        </row>
        <row r="425">
          <cell r="A425">
            <v>11633</v>
          </cell>
          <cell r="B425" t="str">
            <v>AUTOLAMPS0425</v>
          </cell>
          <cell r="C425" t="e">
            <v>#REF!</v>
          </cell>
          <cell r="D425" t="str">
            <v xml:space="preserve">MITSUBISHI CANTER (94-98) - FRONT LAMP (214-1637) YELLOW - LH</v>
          </cell>
          <cell r="E425" t="str">
            <v>MITSUBISHI</v>
          </cell>
          <cell r="F425" t="str">
            <v xml:space="preserve">CANTER 94 FRLAY LH</v>
          </cell>
          <cell r="G425" t="str">
            <v>MT04-0304-R</v>
          </cell>
          <cell r="I425">
            <v>0.04</v>
          </cell>
          <cell r="J425" t="str">
            <v>SUPPLIER0002</v>
          </cell>
          <cell r="K425" t="str">
            <v xml:space="preserve">ANHUI TINCAI SILK CO. LTD</v>
          </cell>
          <cell r="L425">
            <v>4</v>
          </cell>
          <cell r="M425">
            <v>16</v>
          </cell>
          <cell r="N425">
            <v>20</v>
          </cell>
          <cell r="O425">
            <v>5</v>
          </cell>
          <cell r="P425">
            <v>20</v>
          </cell>
          <cell r="S425" t="str">
            <v xml:space="preserve">Yuan Purchase Pricelist (CNY)</v>
          </cell>
          <cell r="T425">
            <v>16</v>
          </cell>
          <cell r="U425">
            <v>435</v>
          </cell>
          <cell r="V425">
            <v>650</v>
          </cell>
        </row>
        <row r="426">
          <cell r="A426">
            <v>10916</v>
          </cell>
          <cell r="B426" t="str">
            <v>AUTOLAMPS0414</v>
          </cell>
          <cell r="C426" t="e">
            <v>#REF!</v>
          </cell>
          <cell r="D426" t="str">
            <v xml:space="preserve">MITSUBISHI CANTER (94-98) - FRONT LAMP (214-1637) YELLOW - LH</v>
          </cell>
          <cell r="E426" t="str">
            <v>MITSUBISHI</v>
          </cell>
          <cell r="F426" t="str">
            <v xml:space="preserve">CANTER 94 FLA LH</v>
          </cell>
          <cell r="G426" t="str">
            <v>MT04-0305-L</v>
          </cell>
          <cell r="I426">
            <v>0.04</v>
          </cell>
          <cell r="J426" t="str">
            <v>SUPPLIER0002</v>
          </cell>
          <cell r="K426" t="str">
            <v xml:space="preserve">ANHUI TINCAI SILK CO. LTD</v>
          </cell>
          <cell r="L426">
            <v>14</v>
          </cell>
          <cell r="M426">
            <v>56</v>
          </cell>
          <cell r="N426">
            <v>70</v>
          </cell>
          <cell r="O426">
            <v>5</v>
          </cell>
          <cell r="P426">
            <v>10</v>
          </cell>
          <cell r="S426" t="str">
            <v xml:space="preserve">Yuan Purchase Pricelist (CNY)</v>
          </cell>
          <cell r="T426">
            <v>16</v>
          </cell>
          <cell r="U426">
            <v>435</v>
          </cell>
          <cell r="V426">
            <v>650</v>
          </cell>
        </row>
        <row r="427">
          <cell r="A427">
            <v>10915</v>
          </cell>
          <cell r="B427" t="str">
            <v>AUTOLAMPS0415</v>
          </cell>
          <cell r="C427" t="e">
            <v>#REF!</v>
          </cell>
          <cell r="D427" t="str">
            <v xml:space="preserve">MITSUBISHI CANTER (94-98) - FRONT LAMP (214-1637) YELLOW - RH</v>
          </cell>
          <cell r="E427" t="str">
            <v>MITSUBISHI</v>
          </cell>
          <cell r="F427" t="str">
            <v xml:space="preserve">CANTER 94 FRLAY RH</v>
          </cell>
          <cell r="G427" t="str">
            <v>MT04-0305-R</v>
          </cell>
          <cell r="I427">
            <v>0.04</v>
          </cell>
          <cell r="J427" t="str">
            <v>SUPPLIER0002</v>
          </cell>
          <cell r="K427" t="str">
            <v xml:space="preserve">ANHUI TINCAI SILK CO. LTD</v>
          </cell>
          <cell r="L427">
            <v>15</v>
          </cell>
          <cell r="M427">
            <v>60</v>
          </cell>
          <cell r="N427">
            <v>75</v>
          </cell>
          <cell r="O427">
            <v>5</v>
          </cell>
          <cell r="P427">
            <v>10</v>
          </cell>
          <cell r="S427" t="str">
            <v xml:space="preserve">Yuan Purchase Pricelist (CNY)</v>
          </cell>
          <cell r="T427">
            <v>16</v>
          </cell>
          <cell r="U427">
            <v>435</v>
          </cell>
          <cell r="V427">
            <v>650</v>
          </cell>
        </row>
        <row r="428">
          <cell r="A428">
            <v>12517</v>
          </cell>
          <cell r="B428" t="str">
            <v>AUTOLAMPS0416</v>
          </cell>
          <cell r="C428" t="e">
            <v>#REF!</v>
          </cell>
          <cell r="D428" t="str">
            <v xml:space="preserve">MITSUBISHI CANTER (94-98) - FRONT LAMP (WHITE) - LH</v>
          </cell>
          <cell r="E428" t="str">
            <v>MITSUBISHI</v>
          </cell>
          <cell r="F428" t="str">
            <v xml:space="preserve">CANTER 94 FRLAW LH</v>
          </cell>
          <cell r="G428" t="str">
            <v>MT04-0305A-L</v>
          </cell>
          <cell r="I428">
            <v>0.04</v>
          </cell>
          <cell r="J428" t="str">
            <v>SUPPLIER0002</v>
          </cell>
          <cell r="K428" t="str">
            <v xml:space="preserve">ANHUI TINCAI SILK CO. LTD</v>
          </cell>
          <cell r="L428">
            <v>0</v>
          </cell>
          <cell r="M428">
            <v>0</v>
          </cell>
          <cell r="N428">
            <v>0</v>
          </cell>
          <cell r="O428">
            <v>5</v>
          </cell>
          <cell r="P428">
            <v>10</v>
          </cell>
          <cell r="S428" t="str">
            <v xml:space="preserve">Yuan Purchase Pricelist (CNY)</v>
          </cell>
          <cell r="T428">
            <v>2.46</v>
          </cell>
          <cell r="U428">
            <v>384</v>
          </cell>
          <cell r="V428">
            <v>600</v>
          </cell>
        </row>
        <row r="429">
          <cell r="A429">
            <v>12518</v>
          </cell>
          <cell r="B429" t="str">
            <v>AUTOLAMPS0417</v>
          </cell>
          <cell r="C429" t="e">
            <v>#REF!</v>
          </cell>
          <cell r="D429" t="str">
            <v xml:space="preserve">MITSUBISHI CANTER (94-98) - FRONT LAMP (WHITE) - RH</v>
          </cell>
          <cell r="E429" t="str">
            <v>MITSUBISHI</v>
          </cell>
          <cell r="F429" t="str">
            <v xml:space="preserve">CANTER 94 FRLAW RH</v>
          </cell>
          <cell r="G429" t="str">
            <v>MT04-0305A-R</v>
          </cell>
          <cell r="I429">
            <v>0.04</v>
          </cell>
          <cell r="J429" t="str">
            <v>SUPPLIER0002</v>
          </cell>
          <cell r="K429" t="str">
            <v xml:space="preserve">ANHUI TINCAI SILK CO. LTD</v>
          </cell>
          <cell r="L429">
            <v>0</v>
          </cell>
          <cell r="M429">
            <v>0</v>
          </cell>
          <cell r="N429">
            <v>0</v>
          </cell>
          <cell r="O429">
            <v>5</v>
          </cell>
          <cell r="P429">
            <v>10</v>
          </cell>
          <cell r="S429" t="str">
            <v xml:space="preserve">Yuan Purchase Pricelist (CNY)</v>
          </cell>
          <cell r="T429">
            <v>2.46</v>
          </cell>
          <cell r="U429">
            <v>384</v>
          </cell>
          <cell r="V429">
            <v>600</v>
          </cell>
        </row>
        <row r="430">
          <cell r="A430">
            <v>10918</v>
          </cell>
          <cell r="B430" t="str">
            <v>AUTOLAMPS0434</v>
          </cell>
          <cell r="C430" t="e">
            <v>#REF!</v>
          </cell>
          <cell r="D430" t="str">
            <v xml:space="preserve">MITSUBISHI CANTER (94-98) - SIDE LAMP - YELLOW (214-1407) - LH</v>
          </cell>
          <cell r="E430" t="str">
            <v>MITSUBISHI</v>
          </cell>
          <cell r="F430" t="str">
            <v xml:space="preserve">CANTER 94 SLA LH</v>
          </cell>
          <cell r="G430" t="str">
            <v>MT04-0306-L</v>
          </cell>
          <cell r="I430">
            <v>0.04</v>
          </cell>
          <cell r="J430" t="str">
            <v>SUPPLIER0002</v>
          </cell>
          <cell r="K430" t="str">
            <v xml:space="preserve">ANHUI TINCAI SILK CO. LTD</v>
          </cell>
          <cell r="L430">
            <v>30</v>
          </cell>
          <cell r="M430">
            <v>120</v>
          </cell>
          <cell r="N430">
            <v>150</v>
          </cell>
          <cell r="O430">
            <v>5</v>
          </cell>
          <cell r="P430">
            <v>20</v>
          </cell>
          <cell r="S430" t="str">
            <v xml:space="preserve">Yuan Purchase Pricelist (CNY)</v>
          </cell>
          <cell r="T430">
            <v>16</v>
          </cell>
          <cell r="U430">
            <v>273</v>
          </cell>
          <cell r="V430">
            <v>580</v>
          </cell>
        </row>
        <row r="431">
          <cell r="A431">
            <v>10917</v>
          </cell>
          <cell r="B431" t="str">
            <v>AUTOLAMPS0435</v>
          </cell>
          <cell r="C431" t="e">
            <v>#REF!</v>
          </cell>
          <cell r="D431" t="str">
            <v xml:space="preserve">MITSUBISHI CANTER (94-98) - SIDE LAMP - YELLOW (214-1407) - RH</v>
          </cell>
          <cell r="E431" t="str">
            <v>MITSUBISHI</v>
          </cell>
          <cell r="F431" t="str">
            <v xml:space="preserve">CANTER 94 SLA RH</v>
          </cell>
          <cell r="G431" t="str">
            <v>MT04-0306-R</v>
          </cell>
          <cell r="I431">
            <v>0.04</v>
          </cell>
          <cell r="J431" t="str">
            <v>SUPPLIER0002</v>
          </cell>
          <cell r="K431" t="str">
            <v xml:space="preserve">ANHUI TINCAI SILK CO. LTD</v>
          </cell>
          <cell r="L431">
            <v>30</v>
          </cell>
          <cell r="M431">
            <v>120</v>
          </cell>
          <cell r="N431">
            <v>150</v>
          </cell>
          <cell r="O431">
            <v>5</v>
          </cell>
          <cell r="P431">
            <v>20</v>
          </cell>
          <cell r="S431" t="str">
            <v xml:space="preserve">Yuan Purchase Pricelist (CNY)</v>
          </cell>
          <cell r="T431">
            <v>16</v>
          </cell>
          <cell r="U431">
            <v>372</v>
          </cell>
          <cell r="V431">
            <v>580</v>
          </cell>
        </row>
        <row r="432">
          <cell r="A432">
            <v>10920</v>
          </cell>
          <cell r="B432" t="str">
            <v>AUTOLAMPS0436</v>
          </cell>
          <cell r="C432" t="e">
            <v>#REF!</v>
          </cell>
          <cell r="D432" t="str">
            <v xml:space="preserve">MITSUBISHI CANTER (94-98) - SIDE LAMP YELLOW/WHITE (214-1405) - LH</v>
          </cell>
          <cell r="E432" t="str">
            <v>MITSUBISHI</v>
          </cell>
          <cell r="F432" t="str">
            <v xml:space="preserve">CANTER 95 SLA LH</v>
          </cell>
          <cell r="G432" t="str">
            <v>MT04-0306A-L</v>
          </cell>
          <cell r="I432">
            <v>0.04</v>
          </cell>
          <cell r="J432" t="str">
            <v>SUPPLIER0002</v>
          </cell>
          <cell r="K432" t="str">
            <v xml:space="preserve">ANHUI TINCAI SILK CO. LTD</v>
          </cell>
          <cell r="L432">
            <v>2</v>
          </cell>
          <cell r="M432">
            <v>8</v>
          </cell>
          <cell r="N432">
            <v>10</v>
          </cell>
          <cell r="O432">
            <v>5</v>
          </cell>
          <cell r="P432">
            <v>20</v>
          </cell>
          <cell r="S432" t="str">
            <v xml:space="preserve">Yuan Purchase Pricelist (CNY)</v>
          </cell>
          <cell r="T432">
            <v>16</v>
          </cell>
          <cell r="U432">
            <v>360</v>
          </cell>
          <cell r="V432">
            <v>560</v>
          </cell>
        </row>
        <row r="433">
          <cell r="A433">
            <v>10919</v>
          </cell>
          <cell r="B433" t="str">
            <v>AUTOLAMPS0437</v>
          </cell>
          <cell r="C433" t="e">
            <v>#REF!</v>
          </cell>
          <cell r="D433" t="str">
            <v xml:space="preserve">MITSUBISHI CANTER (94-98) - SIDE LAMP YELLOW/WHITE (214-1405) - RH</v>
          </cell>
          <cell r="E433" t="str">
            <v>MITSUBISHI</v>
          </cell>
          <cell r="F433" t="str">
            <v xml:space="preserve">CANTER 95 SLA RH</v>
          </cell>
          <cell r="G433" t="str">
            <v>MT04-0306A-R</v>
          </cell>
          <cell r="I433">
            <v>0.04</v>
          </cell>
          <cell r="J433" t="str">
            <v>SUPPLIER0002</v>
          </cell>
          <cell r="K433" t="str">
            <v xml:space="preserve">ANHUI TINCAI SILK CO. LTD</v>
          </cell>
          <cell r="L433">
            <v>2</v>
          </cell>
          <cell r="M433">
            <v>8</v>
          </cell>
          <cell r="N433">
            <v>10</v>
          </cell>
          <cell r="O433">
            <v>5</v>
          </cell>
          <cell r="P433">
            <v>20</v>
          </cell>
          <cell r="S433" t="str">
            <v xml:space="preserve">Yuan Purchase Pricelist (CNY)</v>
          </cell>
          <cell r="T433">
            <v>16</v>
          </cell>
          <cell r="U433">
            <v>360</v>
          </cell>
          <cell r="V433">
            <v>560</v>
          </cell>
        </row>
        <row r="434">
          <cell r="A434">
            <v>11692</v>
          </cell>
          <cell r="B434" t="str">
            <v>AUTOLAMPS0432</v>
          </cell>
          <cell r="C434" t="e">
            <v>#REF!</v>
          </cell>
          <cell r="D434" t="str">
            <v xml:space="preserve">MITSUBISHI CANTER (94-98) - STEP REFLECTOR LAMP - LH</v>
          </cell>
          <cell r="E434" t="str">
            <v>MITSUBISHI</v>
          </cell>
          <cell r="F434" t="str">
            <v xml:space="preserve">CANTER 94 SRL LH</v>
          </cell>
          <cell r="G434" t="str">
            <v>214-2907-L</v>
          </cell>
          <cell r="I434">
            <v>0.04</v>
          </cell>
          <cell r="J434" t="str">
            <v>SUPPLIER0002</v>
          </cell>
          <cell r="K434" t="str">
            <v xml:space="preserve">ANHUI TINCAI SILK CO. LTD</v>
          </cell>
          <cell r="L434">
            <v>0</v>
          </cell>
          <cell r="M434">
            <v>0</v>
          </cell>
          <cell r="N434">
            <v>0</v>
          </cell>
          <cell r="O434">
            <v>3</v>
          </cell>
          <cell r="P434">
            <v>5</v>
          </cell>
          <cell r="S434" t="str">
            <v xml:space="preserve">Yuan Purchase Pricelist (CNY)</v>
          </cell>
          <cell r="T434">
            <v>0.77</v>
          </cell>
          <cell r="U434">
            <v>120</v>
          </cell>
          <cell r="V434">
            <v>190</v>
          </cell>
        </row>
        <row r="435">
          <cell r="A435">
            <v>11691</v>
          </cell>
          <cell r="B435" t="str">
            <v>AUTOLAMPS0433</v>
          </cell>
          <cell r="C435" t="e">
            <v>#REF!</v>
          </cell>
          <cell r="D435" t="str">
            <v xml:space="preserve">MITSUBISHI CANTER (94-98) - STEP REFLECTOR LAMP - RH</v>
          </cell>
          <cell r="E435" t="str">
            <v>MITSUBISHI</v>
          </cell>
          <cell r="F435" t="str">
            <v xml:space="preserve">CANTER 94 SRL RH</v>
          </cell>
          <cell r="G435" t="str">
            <v>214-2907-R</v>
          </cell>
          <cell r="I435">
            <v>0.04</v>
          </cell>
          <cell r="J435" t="str">
            <v>SUPPLIER0002</v>
          </cell>
          <cell r="K435" t="str">
            <v xml:space="preserve">ANHUI TINCAI SILK CO. LTD</v>
          </cell>
          <cell r="L435">
            <v>0</v>
          </cell>
          <cell r="M435">
            <v>0</v>
          </cell>
          <cell r="N435">
            <v>0</v>
          </cell>
          <cell r="O435">
            <v>3</v>
          </cell>
          <cell r="P435">
            <v>5</v>
          </cell>
          <cell r="S435" t="str">
            <v xml:space="preserve">Yuan Purchase Pricelist (CNY)</v>
          </cell>
          <cell r="T435">
            <v>0.77</v>
          </cell>
          <cell r="U435">
            <v>120</v>
          </cell>
          <cell r="V435">
            <v>190</v>
          </cell>
        </row>
        <row r="436">
          <cell r="A436">
            <v>11723</v>
          </cell>
          <cell r="B436" t="str">
            <v>AUTOLAMPS0438</v>
          </cell>
          <cell r="C436" t="e">
            <v>#REF!</v>
          </cell>
          <cell r="D436" t="str">
            <v xml:space="preserve">MITSUBISHI CANTER (94-98) - TAIL LAMP (214-1906) - LH</v>
          </cell>
          <cell r="E436" t="str">
            <v>MITSUBISHI</v>
          </cell>
          <cell r="F436" t="str">
            <v xml:space="preserve">4D32 TLA LH</v>
          </cell>
          <cell r="G436" t="str">
            <v>MT04-0102C-L</v>
          </cell>
          <cell r="I436">
            <v>0.04</v>
          </cell>
          <cell r="J436" t="str">
            <v>SUPPLIER0002</v>
          </cell>
          <cell r="K436" t="str">
            <v xml:space="preserve">ANHUI TINCAI SILK CO. LTD</v>
          </cell>
          <cell r="L436">
            <v>8</v>
          </cell>
          <cell r="M436">
            <v>32</v>
          </cell>
          <cell r="N436">
            <v>40</v>
          </cell>
          <cell r="Q436">
            <v>5</v>
          </cell>
          <cell r="R436">
            <v>20</v>
          </cell>
          <cell r="S436" t="str">
            <v xml:space="preserve">Yuan Purchase Pricelist (CNY)</v>
          </cell>
          <cell r="T436">
            <v>15</v>
          </cell>
          <cell r="U436">
            <v>383</v>
          </cell>
          <cell r="V436">
            <v>570</v>
          </cell>
        </row>
        <row r="437">
          <cell r="A437">
            <v>11722</v>
          </cell>
          <cell r="B437" t="str">
            <v>AUTOLAMPS0439</v>
          </cell>
          <cell r="C437" t="e">
            <v>#REF!</v>
          </cell>
          <cell r="D437" t="str">
            <v xml:space="preserve">MITSUBISHI CANTER (94-98) - TAIL LAMP (214-1906) - RH</v>
          </cell>
          <cell r="E437" t="str">
            <v>MITSUBISHI</v>
          </cell>
          <cell r="F437" t="str">
            <v xml:space="preserve">4D32 TLA RH</v>
          </cell>
          <cell r="G437" t="str">
            <v>MT04-0102C-R</v>
          </cell>
          <cell r="I437">
            <v>0.04</v>
          </cell>
          <cell r="J437" t="str">
            <v>SUPPLIER0002</v>
          </cell>
          <cell r="K437" t="str">
            <v xml:space="preserve">ANHUI TINCAI SILK CO. LTD</v>
          </cell>
          <cell r="L437">
            <v>7</v>
          </cell>
          <cell r="M437">
            <v>28</v>
          </cell>
          <cell r="N437">
            <v>35</v>
          </cell>
          <cell r="Q437">
            <v>5</v>
          </cell>
          <cell r="R437">
            <v>20</v>
          </cell>
          <cell r="S437" t="str">
            <v xml:space="preserve">Yuan Purchase Pricelist (CNY)</v>
          </cell>
          <cell r="T437">
            <v>15</v>
          </cell>
          <cell r="U437">
            <v>383</v>
          </cell>
          <cell r="V437">
            <v>570</v>
          </cell>
        </row>
        <row r="438">
          <cell r="A438">
            <v>11655</v>
          </cell>
          <cell r="B438" t="str">
            <v>AUTOLAMPS0440</v>
          </cell>
          <cell r="C438" t="e">
            <v>#REF!</v>
          </cell>
          <cell r="D438" t="str">
            <v xml:space="preserve">MITSUBISHI CANTER (94-98) - TAIL LAMP (214-1957) - LH</v>
          </cell>
          <cell r="E438" t="str">
            <v>MITSUBISHI</v>
          </cell>
          <cell r="F438" t="str">
            <v xml:space="preserve">CANTER 94 TLA LH</v>
          </cell>
          <cell r="G438" t="str">
            <v>MT04-0302-L</v>
          </cell>
          <cell r="I438">
            <v>0.04</v>
          </cell>
          <cell r="J438" t="str">
            <v>SUPPLIER0002</v>
          </cell>
          <cell r="K438" t="str">
            <v xml:space="preserve">ANHUI TINCAI SILK CO. LTD</v>
          </cell>
          <cell r="L438">
            <v>0</v>
          </cell>
          <cell r="M438">
            <v>0</v>
          </cell>
          <cell r="N438">
            <v>0</v>
          </cell>
          <cell r="Q438">
            <v>5</v>
          </cell>
          <cell r="R438">
            <v>20</v>
          </cell>
          <cell r="S438" t="str">
            <v xml:space="preserve">Yuan Purchase Pricelist (CNY)</v>
          </cell>
          <cell r="T438">
            <v>1.97</v>
          </cell>
          <cell r="U438">
            <v>308</v>
          </cell>
          <cell r="V438">
            <v>480</v>
          </cell>
        </row>
        <row r="439">
          <cell r="A439">
            <v>11654</v>
          </cell>
          <cell r="B439" t="str">
            <v>AUTOLAMPS0441</v>
          </cell>
          <cell r="C439" t="e">
            <v>#REF!</v>
          </cell>
          <cell r="D439" t="str">
            <v xml:space="preserve">MITSUBISHI CANTER (94-98) - TAIL LAMP (214-1957) - RH</v>
          </cell>
          <cell r="E439" t="str">
            <v>MITSUBISHI</v>
          </cell>
          <cell r="F439" t="str">
            <v xml:space="preserve">CANTER 94 TLA RH</v>
          </cell>
          <cell r="G439" t="str">
            <v>MT04-0302-R</v>
          </cell>
          <cell r="I439">
            <v>0.04</v>
          </cell>
          <cell r="J439" t="str">
            <v>SUPPLIER0002</v>
          </cell>
          <cell r="K439" t="str">
            <v xml:space="preserve">ANHUI TINCAI SILK CO. LTD</v>
          </cell>
          <cell r="L439">
            <v>0</v>
          </cell>
          <cell r="M439">
            <v>0</v>
          </cell>
          <cell r="N439">
            <v>0</v>
          </cell>
          <cell r="Q439">
            <v>5</v>
          </cell>
          <cell r="R439">
            <v>20</v>
          </cell>
          <cell r="S439" t="str">
            <v xml:space="preserve">Yuan Purchase Pricelist (CNY)</v>
          </cell>
          <cell r="T439">
            <v>1.97</v>
          </cell>
          <cell r="U439">
            <v>308</v>
          </cell>
          <cell r="V439">
            <v>480</v>
          </cell>
        </row>
        <row r="440">
          <cell r="A440">
            <v>11735</v>
          </cell>
          <cell r="B440" t="str">
            <v>AUTOLAMPS0442</v>
          </cell>
          <cell r="C440" t="e">
            <v>#REF!</v>
          </cell>
          <cell r="D440" t="str">
            <v xml:space="preserve">MITSUBISHI CANTER (94-98) - TAIL LAMP W/HOUSING (214-1906-HA) - LH</v>
          </cell>
          <cell r="E440" t="str">
            <v>MITSUBISHI</v>
          </cell>
          <cell r="F440" t="str">
            <v xml:space="preserve">4D32 TLAWH LH</v>
          </cell>
          <cell r="G440" t="str">
            <v>MT04-0102B-L</v>
          </cell>
          <cell r="I440">
            <v>0.04</v>
          </cell>
          <cell r="J440" t="str">
            <v>SUPPLIER0002</v>
          </cell>
          <cell r="K440" t="str">
            <v xml:space="preserve">ANHUI TINCAI SILK CO. LTD</v>
          </cell>
          <cell r="L440">
            <v>11</v>
          </cell>
          <cell r="M440">
            <v>44</v>
          </cell>
          <cell r="N440">
            <v>55</v>
          </cell>
          <cell r="Q440">
            <v>5</v>
          </cell>
          <cell r="R440">
            <v>20</v>
          </cell>
          <cell r="S440" t="str">
            <v xml:space="preserve">Yuan Purchase Pricelist (CNY)</v>
          </cell>
          <cell r="T440">
            <v>21.9</v>
          </cell>
          <cell r="U440">
            <v>596</v>
          </cell>
          <cell r="V440">
            <v>890</v>
          </cell>
        </row>
        <row r="441">
          <cell r="A441">
            <v>11734</v>
          </cell>
          <cell r="B441" t="str">
            <v>AUTOLAMPS0443</v>
          </cell>
          <cell r="C441" t="e">
            <v>#REF!</v>
          </cell>
          <cell r="D441" t="str">
            <v xml:space="preserve">MITSUBISHI CANTER (94-98) - TAIL LAMP W/HOUSING (214-1906-HA) - RH</v>
          </cell>
          <cell r="E441" t="str">
            <v>MITSUBISHI</v>
          </cell>
          <cell r="F441" t="str">
            <v xml:space="preserve">4D32 TLAWH RH</v>
          </cell>
          <cell r="G441" t="str">
            <v>MT04-0102B-R</v>
          </cell>
          <cell r="I441">
            <v>0.04</v>
          </cell>
          <cell r="J441" t="str">
            <v>SUPPLIER0002</v>
          </cell>
          <cell r="K441" t="str">
            <v xml:space="preserve">ANHUI TINCAI SILK CO. LTD</v>
          </cell>
          <cell r="L441">
            <v>11</v>
          </cell>
          <cell r="M441">
            <v>44</v>
          </cell>
          <cell r="N441">
            <v>55</v>
          </cell>
          <cell r="Q441">
            <v>5</v>
          </cell>
          <cell r="R441">
            <v>20</v>
          </cell>
          <cell r="S441" t="str">
            <v xml:space="preserve">Yuan Purchase Pricelist (CNY)</v>
          </cell>
          <cell r="T441">
            <v>21.9</v>
          </cell>
          <cell r="U441">
            <v>596</v>
          </cell>
          <cell r="V441">
            <v>890</v>
          </cell>
        </row>
        <row r="442">
          <cell r="A442">
            <v>11725</v>
          </cell>
          <cell r="B442" t="str">
            <v>AUTOLAMPS0430</v>
          </cell>
          <cell r="C442" t="e">
            <v>#REF!</v>
          </cell>
          <cell r="D442" t="str">
            <v xml:space="preserve">MITSUBISHI CANTER (94-98) - TAIL LENS (00-214-1906) - LH</v>
          </cell>
          <cell r="E442" t="str">
            <v>MITSUBISHI</v>
          </cell>
          <cell r="F442" t="str">
            <v xml:space="preserve">4D32 TLS LH</v>
          </cell>
          <cell r="G442" t="str">
            <v>MT04-0102C-00-L</v>
          </cell>
          <cell r="I442">
            <v>0.04</v>
          </cell>
          <cell r="J442" t="str">
            <v>SUPPLIER0002</v>
          </cell>
          <cell r="K442" t="str">
            <v xml:space="preserve">ANHUI TINCAI SILK CO. LTD</v>
          </cell>
          <cell r="L442">
            <v>16</v>
          </cell>
          <cell r="M442">
            <v>64</v>
          </cell>
          <cell r="N442">
            <v>80</v>
          </cell>
          <cell r="Q442">
            <v>5</v>
          </cell>
          <cell r="R442">
            <v>20</v>
          </cell>
          <cell r="S442" t="str">
            <v xml:space="preserve">Yuan Purchase Pricelist (CNY)</v>
          </cell>
          <cell r="T442">
            <v>5.5</v>
          </cell>
          <cell r="U442">
            <v>133</v>
          </cell>
          <cell r="V442">
            <v>200</v>
          </cell>
        </row>
        <row r="443">
          <cell r="A443">
            <v>11724</v>
          </cell>
          <cell r="B443" t="str">
            <v>AUTOLAMPS0431</v>
          </cell>
          <cell r="C443" t="e">
            <v>#REF!</v>
          </cell>
          <cell r="D443" t="str">
            <v xml:space="preserve">MITSUBISHI CANTER (94-98) - TAIL LENS (00-214-1906) - RH</v>
          </cell>
          <cell r="E443" t="str">
            <v>MITSUBISHI</v>
          </cell>
          <cell r="F443" t="str">
            <v xml:space="preserve">4D32 TLS RH</v>
          </cell>
          <cell r="G443" t="str">
            <v>MT04-0102C-00-R</v>
          </cell>
          <cell r="I443">
            <v>0.04</v>
          </cell>
          <cell r="J443" t="str">
            <v>SUPPLIER0002</v>
          </cell>
          <cell r="K443" t="str">
            <v xml:space="preserve">ANHUI TINCAI SILK CO. LTD</v>
          </cell>
          <cell r="L443">
            <v>17</v>
          </cell>
          <cell r="M443">
            <v>68</v>
          </cell>
          <cell r="N443">
            <v>85</v>
          </cell>
          <cell r="Q443">
            <v>5</v>
          </cell>
          <cell r="R443">
            <v>20</v>
          </cell>
          <cell r="S443" t="str">
            <v xml:space="preserve">Yuan Purchase Pricelist (CNY)</v>
          </cell>
          <cell r="T443">
            <v>5.5</v>
          </cell>
          <cell r="U443">
            <v>133</v>
          </cell>
          <cell r="V443">
            <v>200</v>
          </cell>
        </row>
        <row r="444">
          <cell r="A444">
            <v>11668</v>
          </cell>
          <cell r="B444" t="str">
            <v>AUTOLAMPS0428</v>
          </cell>
          <cell r="C444" t="e">
            <v>#REF!</v>
          </cell>
          <cell r="D444" t="str">
            <v xml:space="preserve">MITSUBISHI CANTER (94-98) - TAIL LENS (214-1988-00) CLEAR - LH</v>
          </cell>
          <cell r="E444" t="str">
            <v>MITSUBISHI</v>
          </cell>
          <cell r="F444" t="str">
            <v xml:space="preserve">CANTER 94 TLS LH</v>
          </cell>
          <cell r="G444" t="str">
            <v>MT04-0302-00-L</v>
          </cell>
          <cell r="I444">
            <v>0.04</v>
          </cell>
          <cell r="J444" t="str">
            <v>SUPPLIER0002</v>
          </cell>
          <cell r="K444" t="str">
            <v xml:space="preserve">ANHUI TINCAI SILK CO. LTD</v>
          </cell>
          <cell r="L444">
            <v>6</v>
          </cell>
          <cell r="M444">
            <v>24</v>
          </cell>
          <cell r="N444">
            <v>30</v>
          </cell>
          <cell r="Q444">
            <v>5</v>
          </cell>
          <cell r="R444">
            <v>20</v>
          </cell>
          <cell r="S444" t="str">
            <v xml:space="preserve">Yuan Purchase Pricelist (CNY)</v>
          </cell>
          <cell r="T444">
            <v>6.5</v>
          </cell>
          <cell r="U444">
            <v>130</v>
          </cell>
          <cell r="V444">
            <v>230</v>
          </cell>
        </row>
        <row r="445">
          <cell r="A445">
            <v>11667</v>
          </cell>
          <cell r="B445" t="str">
            <v>AUTOLAMPS0429</v>
          </cell>
          <cell r="C445" t="e">
            <v>#REF!</v>
          </cell>
          <cell r="D445" t="str">
            <v xml:space="preserve">MITSUBISHI CANTER (94-98) - TAIL LENS (214-1988-00) CLEAR - RH</v>
          </cell>
          <cell r="E445" t="str">
            <v>MITSUBISHI</v>
          </cell>
          <cell r="F445" t="str">
            <v xml:space="preserve">CANTER 94 TLS RH</v>
          </cell>
          <cell r="G445" t="str">
            <v>MT04-0302-00-R</v>
          </cell>
          <cell r="I445">
            <v>0.04</v>
          </cell>
          <cell r="J445" t="str">
            <v>SUPPLIER0002</v>
          </cell>
          <cell r="K445" t="str">
            <v xml:space="preserve">ANHUI TINCAI SILK CO. LTD</v>
          </cell>
          <cell r="L445">
            <v>6</v>
          </cell>
          <cell r="M445">
            <v>24</v>
          </cell>
          <cell r="N445">
            <v>30</v>
          </cell>
          <cell r="Q445">
            <v>5</v>
          </cell>
          <cell r="R445">
            <v>20</v>
          </cell>
          <cell r="S445" t="str">
            <v xml:space="preserve">Yuan Purchase Pricelist (CNY)</v>
          </cell>
          <cell r="T445">
            <v>6.5</v>
          </cell>
          <cell r="U445">
            <v>130</v>
          </cell>
          <cell r="V445">
            <v>230</v>
          </cell>
        </row>
        <row r="446">
          <cell r="A446">
            <v>13774</v>
          </cell>
          <cell r="B446" t="str">
            <v>AUTOLAMPS0446</v>
          </cell>
          <cell r="C446" t="e">
            <v>#REF!</v>
          </cell>
          <cell r="D446" t="str">
            <v xml:space="preserve">MITSUBISHI CANTER (94-98) 4D32 - FACE PANEL</v>
          </cell>
          <cell r="E446" t="str">
            <v>MITSUBISHI</v>
          </cell>
          <cell r="F446" t="str">
            <v xml:space="preserve">CANTER 94 FP W</v>
          </cell>
          <cell r="G446" t="str">
            <v>MT04-0314B-1</v>
          </cell>
          <cell r="I446">
            <v>0.04</v>
          </cell>
          <cell r="J446" t="str">
            <v>SUPPLIER0002</v>
          </cell>
          <cell r="K446" t="str">
            <v xml:space="preserve">ANHUI TINCAI SILK CO. LTD</v>
          </cell>
          <cell r="L446">
            <v>0</v>
          </cell>
          <cell r="M446">
            <v>0</v>
          </cell>
          <cell r="N446">
            <v>0</v>
          </cell>
          <cell r="Q446">
            <v>1</v>
          </cell>
          <cell r="R446">
            <v>2</v>
          </cell>
          <cell r="S446" t="str">
            <v xml:space="preserve">Yuan Purchase Pricelist (CNY)</v>
          </cell>
          <cell r="T446">
            <v>110</v>
          </cell>
          <cell r="U446">
            <v>2475</v>
          </cell>
          <cell r="V446">
            <v>3840</v>
          </cell>
        </row>
        <row r="447">
          <cell r="A447">
            <v>11626</v>
          </cell>
          <cell r="B447" t="str">
            <v>AUTOLAMPS0445</v>
          </cell>
          <cell r="C447" t="e">
            <v>#REF!</v>
          </cell>
          <cell r="D447" t="str">
            <v xml:space="preserve">MITSUBISHI CANTER (94-98) 4D32 - FRONT BUMPER (WIDE)</v>
          </cell>
          <cell r="E447" t="str">
            <v>MITSUBISHI</v>
          </cell>
          <cell r="F447" t="str">
            <v xml:space="preserve">CANTER 94 BPRFW</v>
          </cell>
          <cell r="G447" t="str">
            <v>MT04-0307B</v>
          </cell>
          <cell r="I447">
            <v>0.04</v>
          </cell>
          <cell r="J447" t="str">
            <v>SUPPLIER0002</v>
          </cell>
          <cell r="K447" t="str">
            <v xml:space="preserve">ANHUI TINCAI SILK CO. LTD</v>
          </cell>
          <cell r="L447">
            <v>1</v>
          </cell>
          <cell r="M447">
            <v>4</v>
          </cell>
          <cell r="N447">
            <v>5</v>
          </cell>
          <cell r="Q447">
            <v>1</v>
          </cell>
          <cell r="R447">
            <v>2</v>
          </cell>
          <cell r="S447" t="str">
            <v xml:space="preserve">Yuan Purchase Pricelist (CNY)</v>
          </cell>
          <cell r="T447">
            <v>15.38</v>
          </cell>
          <cell r="U447">
            <v>2404</v>
          </cell>
          <cell r="V447">
            <v>3730</v>
          </cell>
        </row>
        <row r="448">
          <cell r="A448">
            <v>11739</v>
          </cell>
          <cell r="B448" t="str">
            <v>AUTOLAMPS0447</v>
          </cell>
          <cell r="C448" t="e">
            <v>#REF!</v>
          </cell>
          <cell r="D448" t="str">
            <v xml:space="preserve">MITSUBISHI CANTER (94-98) 4D32 - FRONT PANEL (NARROW)- 156CMS</v>
          </cell>
          <cell r="E448" t="str">
            <v>MITSUBISHI</v>
          </cell>
          <cell r="F448" t="str">
            <v xml:space="preserve">CANTER 94 FP N</v>
          </cell>
          <cell r="G448" t="str">
            <v>MT04-0314-1</v>
          </cell>
          <cell r="I448">
            <v>0.04</v>
          </cell>
          <cell r="J448" t="str">
            <v>SUPPLIER0002</v>
          </cell>
          <cell r="K448" t="str">
            <v xml:space="preserve">ANHUI TINCAI SILK CO. LTD</v>
          </cell>
          <cell r="L448">
            <v>0</v>
          </cell>
          <cell r="M448">
            <v>0</v>
          </cell>
          <cell r="N448">
            <v>0</v>
          </cell>
          <cell r="Q448">
            <v>1</v>
          </cell>
          <cell r="R448">
            <v>2</v>
          </cell>
          <cell r="S448" t="str">
            <v xml:space="preserve">Yuan Purchase Pricelist (CNY)</v>
          </cell>
          <cell r="T448">
            <v>110</v>
          </cell>
          <cell r="U448">
            <v>2475</v>
          </cell>
          <cell r="V448">
            <v>3840</v>
          </cell>
        </row>
        <row r="449">
          <cell r="A449">
            <v>10921</v>
          </cell>
          <cell r="B449" t="str">
            <v>AUTOLAMPS0448</v>
          </cell>
          <cell r="C449" t="e">
            <v>#REF!</v>
          </cell>
          <cell r="D449" t="str">
            <v xml:space="preserve">MITSUBISHI CANTER (94-98) 4D32 - GRILL (NARROW) </v>
          </cell>
          <cell r="E449" t="str">
            <v>MITSUBISHI</v>
          </cell>
          <cell r="F449" t="str">
            <v xml:space="preserve">CANTER 94 GRLN</v>
          </cell>
          <cell r="G449" t="str">
            <v>MT04-0311</v>
          </cell>
          <cell r="I449">
            <v>0.04</v>
          </cell>
          <cell r="J449" t="str">
            <v>SUPPLIER0002</v>
          </cell>
          <cell r="K449" t="str">
            <v xml:space="preserve">ANHUI TINCAI SILK CO. LTD</v>
          </cell>
          <cell r="L449">
            <v>1</v>
          </cell>
          <cell r="M449">
            <v>4</v>
          </cell>
          <cell r="N449">
            <v>5</v>
          </cell>
          <cell r="Q449">
            <v>2</v>
          </cell>
          <cell r="R449">
            <v>3</v>
          </cell>
          <cell r="S449" t="str">
            <v xml:space="preserve">Yuan Purchase Pricelist (CNY)</v>
          </cell>
          <cell r="T449">
            <v>90</v>
          </cell>
          <cell r="U449">
            <v>2092.5</v>
          </cell>
          <cell r="V449">
            <v>3140</v>
          </cell>
        </row>
        <row r="450">
          <cell r="A450">
            <v>11618</v>
          </cell>
          <cell r="B450" t="str">
            <v>AUTOLAMPS0449</v>
          </cell>
          <cell r="C450" t="e">
            <v>#REF!</v>
          </cell>
          <cell r="D450" t="str">
            <v xml:space="preserve">MITSUBISHI CANTER (94-98) 4D32 - GRILL (WIDE)</v>
          </cell>
          <cell r="E450" t="str">
            <v>MITSUBISHI</v>
          </cell>
          <cell r="F450" t="str">
            <v xml:space="preserve">CANTER 94 GRLW</v>
          </cell>
          <cell r="G450" t="str">
            <v>MT04-0311B</v>
          </cell>
          <cell r="I450">
            <v>0.04</v>
          </cell>
          <cell r="J450" t="str">
            <v>SUPPLIER0002</v>
          </cell>
          <cell r="K450" t="str">
            <v xml:space="preserve">ANHUI TINCAI SILK CO. LTD</v>
          </cell>
          <cell r="L450">
            <v>8</v>
          </cell>
          <cell r="M450">
            <v>32</v>
          </cell>
          <cell r="N450">
            <v>40</v>
          </cell>
          <cell r="Q450">
            <v>2</v>
          </cell>
          <cell r="R450">
            <v>3</v>
          </cell>
          <cell r="S450" t="str">
            <v xml:space="preserve">Yuan Purchase Pricelist (CNY)</v>
          </cell>
          <cell r="T450">
            <v>120</v>
          </cell>
          <cell r="U450">
            <v>3061</v>
          </cell>
          <cell r="V450">
            <v>4600</v>
          </cell>
        </row>
        <row r="451">
          <cell r="A451">
            <v>11738</v>
          </cell>
          <cell r="B451" t="str">
            <v>AUTOLAMPS0444</v>
          </cell>
          <cell r="C451" t="e">
            <v>#REF!</v>
          </cell>
          <cell r="D451" t="str">
            <v xml:space="preserve">MITSUBISHI CANTER (94-98) 4D32 - HOOD (WIDE)</v>
          </cell>
          <cell r="E451" t="str">
            <v>MITSUBISHI</v>
          </cell>
          <cell r="F451" t="str">
            <v xml:space="preserve">CANTER 94 HOOD W</v>
          </cell>
          <cell r="G451" t="str">
            <v>MT04-0314B</v>
          </cell>
          <cell r="I451">
            <v>0.04</v>
          </cell>
          <cell r="J451" t="str">
            <v>SUPPLIER0002</v>
          </cell>
          <cell r="K451" t="str">
            <v xml:space="preserve">ANHUI TINCAI SILK CO. LTD</v>
          </cell>
          <cell r="L451">
            <v>0</v>
          </cell>
          <cell r="M451">
            <v>0</v>
          </cell>
          <cell r="N451">
            <v>0</v>
          </cell>
          <cell r="Q451">
            <v>1</v>
          </cell>
          <cell r="R451">
            <v>2</v>
          </cell>
          <cell r="S451" t="str">
            <v xml:space="preserve">Yuan Purchase Pricelist (CNY)</v>
          </cell>
          <cell r="T451">
            <v>21</v>
          </cell>
          <cell r="U451">
            <v>3282</v>
          </cell>
          <cell r="V451">
            <v>5090</v>
          </cell>
        </row>
        <row r="452">
          <cell r="A452">
            <v>12245</v>
          </cell>
          <cell r="B452" t="str">
            <v>AUTOLAMPS0451</v>
          </cell>
          <cell r="C452" t="e">
            <v>#REF!</v>
          </cell>
          <cell r="D452" t="str">
            <v xml:space="preserve">MITSUBISHI CANTER (94-98) 4D32 - SIDE MIRROR</v>
          </cell>
          <cell r="E452" t="str">
            <v>MITSUBISHI</v>
          </cell>
          <cell r="F452" t="str">
            <v xml:space="preserve">4D32 SM</v>
          </cell>
          <cell r="G452" t="str">
            <v>LL-040</v>
          </cell>
          <cell r="I452">
            <v>0.04</v>
          </cell>
          <cell r="J452" t="str">
            <v>SUPPLIER0009</v>
          </cell>
          <cell r="K452" t="str">
            <v xml:space="preserve">JIANGSU L.L TRUCK MIRROR CO.,LTD</v>
          </cell>
          <cell r="L452">
            <v>100</v>
          </cell>
          <cell r="M452">
            <v>400</v>
          </cell>
          <cell r="N452">
            <v>500</v>
          </cell>
          <cell r="S452" t="str">
            <v xml:space="preserve">Yuan Purchase Pricelist (CNY)</v>
          </cell>
          <cell r="T452">
            <v>1.21</v>
          </cell>
          <cell r="U452">
            <v>189</v>
          </cell>
          <cell r="V452">
            <v>290</v>
          </cell>
        </row>
        <row r="453">
          <cell r="A453">
            <v>10906</v>
          </cell>
          <cell r="B453" t="str">
            <v>AUTOLAMPS0402</v>
          </cell>
          <cell r="C453" t="e">
            <v>#REF!</v>
          </cell>
          <cell r="D453" t="str">
            <v xml:space="preserve">MITSUBISHI CANTER (94) - HEAD GLASS (214-1131) - LH</v>
          </cell>
          <cell r="E453" t="str">
            <v>MITSUBISHI</v>
          </cell>
          <cell r="F453" t="str">
            <v xml:space="preserve">CANTER 94 HGS LH</v>
          </cell>
          <cell r="G453" t="str">
            <v>MT04-0301-00-L</v>
          </cell>
          <cell r="I453">
            <v>0.04</v>
          </cell>
          <cell r="J453" t="str">
            <v>SUPPLIER0002</v>
          </cell>
          <cell r="K453" t="str">
            <v xml:space="preserve">ANHUI TINCAI SILK CO. LTD</v>
          </cell>
          <cell r="L453">
            <v>3</v>
          </cell>
          <cell r="M453">
            <v>12</v>
          </cell>
          <cell r="N453">
            <v>15</v>
          </cell>
          <cell r="O453">
            <v>5</v>
          </cell>
          <cell r="P453">
            <v>10</v>
          </cell>
          <cell r="S453" t="str">
            <v xml:space="preserve">Yuan Purchase Pricelist (CNY)</v>
          </cell>
          <cell r="T453">
            <v>25</v>
          </cell>
          <cell r="U453">
            <v>581</v>
          </cell>
          <cell r="V453">
            <v>900</v>
          </cell>
        </row>
        <row r="454">
          <cell r="A454">
            <v>10905</v>
          </cell>
          <cell r="B454" t="str">
            <v>AUTOLAMPS0403</v>
          </cell>
          <cell r="C454" t="e">
            <v>#REF!</v>
          </cell>
          <cell r="D454" t="str">
            <v xml:space="preserve">MITSUBISHI CANTER (94) - HEAD GLASS (214-1131) - RH</v>
          </cell>
          <cell r="E454" t="str">
            <v>MITSUBISHI</v>
          </cell>
          <cell r="F454" t="str">
            <v xml:space="preserve">CANTER 94 HGS RH</v>
          </cell>
          <cell r="G454" t="str">
            <v>MT04-0301-00-R</v>
          </cell>
          <cell r="I454">
            <v>0.04</v>
          </cell>
          <cell r="J454" t="str">
            <v>SUPPLIER0002</v>
          </cell>
          <cell r="K454" t="str">
            <v xml:space="preserve">ANHUI TINCAI SILK CO. LTD</v>
          </cell>
          <cell r="L454">
            <v>4</v>
          </cell>
          <cell r="M454">
            <v>16</v>
          </cell>
          <cell r="N454">
            <v>20</v>
          </cell>
          <cell r="Q454">
            <v>3</v>
          </cell>
          <cell r="R454">
            <v>10</v>
          </cell>
          <cell r="S454" t="str">
            <v xml:space="preserve">Yuan Purchase Pricelist (CNY)</v>
          </cell>
          <cell r="T454">
            <v>25</v>
          </cell>
          <cell r="U454">
            <v>581</v>
          </cell>
          <cell r="V454">
            <v>900</v>
          </cell>
        </row>
        <row r="455">
          <cell r="A455">
            <v>10904</v>
          </cell>
          <cell r="B455" t="str">
            <v>AUTOLAMPS0404</v>
          </cell>
          <cell r="C455" t="e">
            <v>#REF!</v>
          </cell>
          <cell r="D455" t="str">
            <v xml:space="preserve">MITSUBISHI CANTER (94) - HEAD LAMP (214-1131) - LH</v>
          </cell>
          <cell r="E455" t="str">
            <v>MITSUBISHI</v>
          </cell>
          <cell r="F455" t="str">
            <v xml:space="preserve">CANTER 94 HLA LH</v>
          </cell>
          <cell r="G455" t="str">
            <v>MT04-0301-L</v>
          </cell>
          <cell r="I455">
            <v>0.04</v>
          </cell>
          <cell r="J455" t="str">
            <v>SUPPLIER0002</v>
          </cell>
          <cell r="K455" t="str">
            <v xml:space="preserve">ANHUI TINCAI SILK CO. LTD</v>
          </cell>
          <cell r="L455">
            <v>4</v>
          </cell>
          <cell r="M455">
            <v>16</v>
          </cell>
          <cell r="N455">
            <v>20</v>
          </cell>
          <cell r="Q455">
            <v>3</v>
          </cell>
          <cell r="R455">
            <v>10</v>
          </cell>
          <cell r="S455" t="str">
            <v xml:space="preserve">Yuan Purchase Pricelist (CNY)</v>
          </cell>
          <cell r="T455">
            <v>80.599999999999994</v>
          </cell>
          <cell r="U455">
            <v>2192</v>
          </cell>
          <cell r="V455">
            <v>3290</v>
          </cell>
        </row>
        <row r="456">
          <cell r="A456">
            <v>10903</v>
          </cell>
          <cell r="B456" t="str">
            <v>AUTOLAMPS0405</v>
          </cell>
          <cell r="C456" t="e">
            <v>#REF!</v>
          </cell>
          <cell r="D456" t="str">
            <v xml:space="preserve">MITSUBISHI CANTER (94) - HEAD LAMP (214-1131) - RH</v>
          </cell>
          <cell r="E456" t="str">
            <v>MITSUBISHI</v>
          </cell>
          <cell r="F456" t="str">
            <v xml:space="preserve">CANTER 94 HLA RH</v>
          </cell>
          <cell r="G456" t="str">
            <v>MT04-0301-R</v>
          </cell>
          <cell r="I456">
            <v>0.04</v>
          </cell>
          <cell r="J456" t="str">
            <v>SUPPLIER0002</v>
          </cell>
          <cell r="K456" t="str">
            <v xml:space="preserve">ANHUI TINCAI SILK CO. LTD</v>
          </cell>
          <cell r="L456">
            <v>3</v>
          </cell>
          <cell r="M456">
            <v>12</v>
          </cell>
          <cell r="N456">
            <v>15</v>
          </cell>
          <cell r="Q456">
            <v>3</v>
          </cell>
          <cell r="R456">
            <v>10</v>
          </cell>
          <cell r="S456" t="str">
            <v xml:space="preserve">Yuan Purchase Pricelist (CNY)</v>
          </cell>
          <cell r="T456">
            <v>80.599999999999994</v>
          </cell>
          <cell r="U456">
            <v>2192</v>
          </cell>
          <cell r="V456">
            <v>3290</v>
          </cell>
        </row>
        <row r="457">
          <cell r="A457">
            <v>12616</v>
          </cell>
          <cell r="B457" t="str">
            <v>AUTOLAMPS0406</v>
          </cell>
          <cell r="C457" t="e">
            <v>#REF!</v>
          </cell>
          <cell r="D457" t="str">
            <v xml:space="preserve">MITSUBISHI CANTER (94) - HEAD LAMP LOCAL (214-1168) - LH</v>
          </cell>
          <cell r="E457" t="str">
            <v>MITSUBISHI</v>
          </cell>
          <cell r="F457" t="str">
            <v xml:space="preserve">CANTER 94 HLAL LH</v>
          </cell>
          <cell r="G457" t="str">
            <v>MT04-0301B-L</v>
          </cell>
          <cell r="I457">
            <v>0.04</v>
          </cell>
          <cell r="J457" t="str">
            <v>SUPPLIER0002</v>
          </cell>
          <cell r="K457" t="str">
            <v xml:space="preserve">ANHUI TINCAI SILK CO. LTD</v>
          </cell>
          <cell r="L457">
            <v>2</v>
          </cell>
          <cell r="M457">
            <v>8</v>
          </cell>
          <cell r="N457">
            <v>10</v>
          </cell>
          <cell r="Q457">
            <v>3</v>
          </cell>
          <cell r="R457">
            <v>10</v>
          </cell>
          <cell r="S457" t="str">
            <v xml:space="preserve">Yuan Purchase Pricelist (CNY)</v>
          </cell>
          <cell r="T457">
            <v>117</v>
          </cell>
          <cell r="U457">
            <v>2720.25</v>
          </cell>
          <cell r="V457">
            <v>4080</v>
          </cell>
        </row>
        <row r="458">
          <cell r="A458">
            <v>12615</v>
          </cell>
          <cell r="B458" t="str">
            <v>AUTOLAMPS0407</v>
          </cell>
          <cell r="C458" t="e">
            <v>#REF!</v>
          </cell>
          <cell r="D458" t="str">
            <v xml:space="preserve">MITSUBISHI CANTER (94) - HEAD LAMP LOCAL (214-1168) - RH</v>
          </cell>
          <cell r="E458" t="str">
            <v>MITSUBISHI</v>
          </cell>
          <cell r="F458" t="str">
            <v xml:space="preserve">CANTER 94 HLAL RH</v>
          </cell>
          <cell r="G458" t="str">
            <v>MT04-0301B-R</v>
          </cell>
          <cell r="I458">
            <v>0.04</v>
          </cell>
          <cell r="J458" t="str">
            <v>SUPPLIER0002</v>
          </cell>
          <cell r="K458" t="str">
            <v xml:space="preserve">ANHUI TINCAI SILK CO. LTD</v>
          </cell>
          <cell r="L458">
            <v>1</v>
          </cell>
          <cell r="M458">
            <v>4</v>
          </cell>
          <cell r="N458">
            <v>5</v>
          </cell>
          <cell r="Q458">
            <v>3</v>
          </cell>
          <cell r="R458">
            <v>10</v>
          </cell>
          <cell r="S458" t="str">
            <v xml:space="preserve">Yuan Purchase Pricelist (CNY)</v>
          </cell>
          <cell r="T458">
            <v>117</v>
          </cell>
          <cell r="U458">
            <v>2720.25</v>
          </cell>
          <cell r="V458">
            <v>4080</v>
          </cell>
        </row>
        <row r="459">
          <cell r="A459">
            <v>12620</v>
          </cell>
          <cell r="B459" t="str">
            <v>AUTOLAMPS0408</v>
          </cell>
          <cell r="C459" t="e">
            <v>#REF!</v>
          </cell>
          <cell r="D459" t="str">
            <v xml:space="preserve">MITSUBISHI CANTER (94) - HEAD LAMP LOCAL CASE (217-1219) - LH</v>
          </cell>
          <cell r="E459" t="str">
            <v>MITSUBISHI</v>
          </cell>
          <cell r="F459" t="str">
            <v xml:space="preserve">CANTER 94 HLLC LH</v>
          </cell>
          <cell r="G459" t="str">
            <v>MT04-0301B-2-L</v>
          </cell>
          <cell r="I459">
            <v>0.04</v>
          </cell>
          <cell r="J459" t="str">
            <v>SUPPLIER0002</v>
          </cell>
          <cell r="K459" t="str">
            <v xml:space="preserve">ANHUI TINCAI SILK CO. LTD</v>
          </cell>
          <cell r="L459">
            <v>13</v>
          </cell>
          <cell r="M459">
            <v>52</v>
          </cell>
          <cell r="N459">
            <v>65</v>
          </cell>
          <cell r="S459" t="str">
            <v xml:space="preserve">Yuan Purchase Pricelist (CNY)</v>
          </cell>
          <cell r="T459">
            <v>22.3</v>
          </cell>
          <cell r="U459">
            <v>569</v>
          </cell>
          <cell r="V459">
            <v>850</v>
          </cell>
        </row>
        <row r="460">
          <cell r="A460">
            <v>12619</v>
          </cell>
          <cell r="B460" t="str">
            <v>AUTOLAMPS0409</v>
          </cell>
          <cell r="C460" t="e">
            <v>#REF!</v>
          </cell>
          <cell r="D460" t="str">
            <v xml:space="preserve">MITSUBISHI CANTER (94) - HEAD LAMP LOCAL CASE (217-1219) - RH</v>
          </cell>
          <cell r="E460" t="str">
            <v>MITSUBISHI</v>
          </cell>
          <cell r="F460" t="str">
            <v xml:space="preserve">CANTER 94 HLLC RH</v>
          </cell>
          <cell r="G460" t="str">
            <v>MT04-0301B-2-R</v>
          </cell>
          <cell r="I460">
            <v>0.04</v>
          </cell>
          <cell r="J460" t="str">
            <v>SUPPLIER0002</v>
          </cell>
          <cell r="K460" t="str">
            <v xml:space="preserve">ANHUI TINCAI SILK CO. LTD</v>
          </cell>
          <cell r="L460">
            <v>13</v>
          </cell>
          <cell r="M460">
            <v>52</v>
          </cell>
          <cell r="N460">
            <v>65</v>
          </cell>
          <cell r="Q460">
            <v>3</v>
          </cell>
          <cell r="R460">
            <v>10</v>
          </cell>
          <cell r="S460" t="str">
            <v xml:space="preserve">Yuan Purchase Pricelist (CNY)</v>
          </cell>
          <cell r="T460">
            <v>22.3</v>
          </cell>
          <cell r="U460">
            <v>569</v>
          </cell>
          <cell r="V460">
            <v>850</v>
          </cell>
        </row>
        <row r="461">
          <cell r="A461">
            <v>12618</v>
          </cell>
          <cell r="B461" t="str">
            <v>AUTOLAMPS0410</v>
          </cell>
          <cell r="C461" t="e">
            <v>#REF!</v>
          </cell>
          <cell r="D461" t="str">
            <v xml:space="preserve">MITSUBISHI CANTER (94) - HEAD LAMP LOCAL HOUSING (214-1711) - LH</v>
          </cell>
          <cell r="E461" t="str">
            <v>MITSUBISHI</v>
          </cell>
          <cell r="F461" t="str">
            <v xml:space="preserve">CANTER 94 HLH LH</v>
          </cell>
          <cell r="G461" t="str">
            <v>MT04-0301B-1-L</v>
          </cell>
          <cell r="I461">
            <v>0.04</v>
          </cell>
          <cell r="J461" t="str">
            <v>SUPPLIER0002</v>
          </cell>
          <cell r="K461" t="str">
            <v xml:space="preserve">ANHUI TINCAI SILK CO. LTD</v>
          </cell>
          <cell r="L461">
            <v>5</v>
          </cell>
          <cell r="M461">
            <v>20</v>
          </cell>
          <cell r="N461">
            <v>25</v>
          </cell>
          <cell r="Q461">
            <v>3</v>
          </cell>
          <cell r="R461">
            <v>10</v>
          </cell>
          <cell r="S461" t="str">
            <v xml:space="preserve">Yuan Purchase Pricelist (CNY)</v>
          </cell>
          <cell r="T461">
            <v>80</v>
          </cell>
          <cell r="U461">
            <v>1860</v>
          </cell>
          <cell r="V461">
            <v>2790</v>
          </cell>
        </row>
        <row r="462">
          <cell r="A462">
            <v>12617</v>
          </cell>
          <cell r="B462" t="str">
            <v>AUTOLAMPS0411</v>
          </cell>
          <cell r="C462" t="e">
            <v>#REF!</v>
          </cell>
          <cell r="D462" t="str">
            <v xml:space="preserve">MITSUBISHI CANTER (94) - HEAD LAMP LOCAL HOUSING (214-1711) - RH</v>
          </cell>
          <cell r="E462" t="str">
            <v>MITSUBISHI</v>
          </cell>
          <cell r="F462" t="str">
            <v xml:space="preserve">CANTER 94 HLH RH</v>
          </cell>
          <cell r="G462" t="str">
            <v>MT04-0301B-1-R</v>
          </cell>
          <cell r="I462">
            <v>0.04</v>
          </cell>
          <cell r="J462" t="str">
            <v>SUPPLIER0002</v>
          </cell>
          <cell r="K462" t="str">
            <v xml:space="preserve">ANHUI TINCAI SILK CO. LTD</v>
          </cell>
          <cell r="L462">
            <v>5</v>
          </cell>
          <cell r="M462">
            <v>20</v>
          </cell>
          <cell r="N462">
            <v>25</v>
          </cell>
          <cell r="Q462">
            <v>3</v>
          </cell>
          <cell r="R462">
            <v>10</v>
          </cell>
          <cell r="S462" t="str">
            <v xml:space="preserve">Yuan Purchase Pricelist (CNY)</v>
          </cell>
          <cell r="T462">
            <v>80</v>
          </cell>
          <cell r="U462">
            <v>1860</v>
          </cell>
          <cell r="V462">
            <v>2790</v>
          </cell>
        </row>
        <row r="463">
          <cell r="A463">
            <v>11687</v>
          </cell>
          <cell r="B463" t="str">
            <v>AUTOLAMPS0412</v>
          </cell>
          <cell r="C463" t="e">
            <v>#REF!</v>
          </cell>
          <cell r="D463" t="str">
            <v xml:space="preserve">MITSUBISHI CANTER (94) - HEAD LAMP MOULDING - LH</v>
          </cell>
          <cell r="E463" t="str">
            <v>MITSUBISHI</v>
          </cell>
          <cell r="F463" t="str">
            <v xml:space="preserve">CANTER 94 HLM LH</v>
          </cell>
          <cell r="G463" t="str">
            <v>GS-B-104-L</v>
          </cell>
          <cell r="I463">
            <v>0.04</v>
          </cell>
          <cell r="J463" t="str">
            <v>SUPPLIER0002</v>
          </cell>
          <cell r="K463" t="str">
            <v xml:space="preserve">ANHUI TINCAI SILK CO. LTD</v>
          </cell>
          <cell r="L463">
            <v>1</v>
          </cell>
          <cell r="M463">
            <v>4</v>
          </cell>
          <cell r="N463">
            <v>5</v>
          </cell>
          <cell r="Q463">
            <v>3</v>
          </cell>
          <cell r="R463">
            <v>10</v>
          </cell>
          <cell r="S463" t="str">
            <v xml:space="preserve">Yuan Purchase Pricelist (CNY)</v>
          </cell>
          <cell r="T463">
            <v>2.2999999999999998</v>
          </cell>
          <cell r="U463">
            <v>359</v>
          </cell>
          <cell r="V463">
            <v>560</v>
          </cell>
        </row>
        <row r="464">
          <cell r="A464">
            <v>11686</v>
          </cell>
          <cell r="B464" t="str">
            <v>AUTOLAMPS0413</v>
          </cell>
          <cell r="C464" t="e">
            <v>#REF!</v>
          </cell>
          <cell r="D464" t="str">
            <v xml:space="preserve">MITSUBISHI CANTER (94) - HEAD LAMP MOULDING - RH</v>
          </cell>
          <cell r="E464" t="str">
            <v>MITSUBISHI</v>
          </cell>
          <cell r="F464" t="str">
            <v xml:space="preserve">CANTER 94 HLM RH</v>
          </cell>
          <cell r="G464" t="str">
            <v>GS-B-104-R</v>
          </cell>
          <cell r="I464">
            <v>0.04</v>
          </cell>
          <cell r="J464" t="str">
            <v>SUPPLIER0002</v>
          </cell>
          <cell r="K464" t="str">
            <v xml:space="preserve">ANHUI TINCAI SILK CO. LTD</v>
          </cell>
          <cell r="L464">
            <v>1</v>
          </cell>
          <cell r="M464">
            <v>4</v>
          </cell>
          <cell r="N464">
            <v>5</v>
          </cell>
          <cell r="Q464">
            <v>3</v>
          </cell>
          <cell r="R464">
            <v>10</v>
          </cell>
          <cell r="S464" t="str">
            <v xml:space="preserve">Yuan Purchase Pricelist (CNY)</v>
          </cell>
          <cell r="T464">
            <v>2.2999999999999998</v>
          </cell>
          <cell r="U464">
            <v>359</v>
          </cell>
          <cell r="V464">
            <v>560</v>
          </cell>
        </row>
        <row r="465">
          <cell r="A465">
            <v>10908</v>
          </cell>
          <cell r="B465" t="str">
            <v>AUTOLAMPS2811</v>
          </cell>
          <cell r="C465" t="e">
            <v>#REF!</v>
          </cell>
          <cell r="D465" t="str">
            <v xml:space="preserve">MITSUBISHI CANTER (95) - HEAD LAMP (214-1137) - LH</v>
          </cell>
          <cell r="E465" t="str">
            <v>MITSUBISHI</v>
          </cell>
          <cell r="F465" t="str">
            <v xml:space="preserve">CANTER 95 HLA LH</v>
          </cell>
          <cell r="G465" t="str">
            <v>MT04-0301A-L</v>
          </cell>
          <cell r="I465">
            <v>0.04</v>
          </cell>
          <cell r="J465" t="str">
            <v>SUPPLIER0002</v>
          </cell>
          <cell r="K465" t="str">
            <v xml:space="preserve">ANHUI TINCAI SILK CO. LTD</v>
          </cell>
          <cell r="L465">
            <v>1</v>
          </cell>
          <cell r="M465">
            <v>4</v>
          </cell>
          <cell r="N465">
            <v>5</v>
          </cell>
          <cell r="Q465">
            <v>2</v>
          </cell>
          <cell r="R465">
            <v>10</v>
          </cell>
          <cell r="S465" t="str">
            <v xml:space="preserve">Yuan Purchase Pricelist (CNY)</v>
          </cell>
          <cell r="T465">
            <v>130</v>
          </cell>
          <cell r="U465">
            <v>3316</v>
          </cell>
          <cell r="V465">
            <v>5000</v>
          </cell>
        </row>
        <row r="466">
          <cell r="A466">
            <v>10907</v>
          </cell>
          <cell r="B466" t="str">
            <v>AUTOLAMPS2812</v>
          </cell>
          <cell r="C466" t="e">
            <v>#REF!</v>
          </cell>
          <cell r="D466" t="str">
            <v xml:space="preserve">MITSUBISHI CANTER (95) - HEAD LAMP (214-1137) - RH</v>
          </cell>
          <cell r="E466" t="str">
            <v>MITSUBISHI</v>
          </cell>
          <cell r="F466" t="str">
            <v xml:space="preserve">CANTER 95 HLA RH</v>
          </cell>
          <cell r="G466" t="str">
            <v>MT04-0301A-R</v>
          </cell>
          <cell r="I466">
            <v>0.04</v>
          </cell>
          <cell r="J466" t="str">
            <v>SUPPLIER0002</v>
          </cell>
          <cell r="K466" t="str">
            <v xml:space="preserve">ANHUI TINCAI SILK CO. LTD</v>
          </cell>
          <cell r="L466">
            <v>1</v>
          </cell>
          <cell r="M466">
            <v>4</v>
          </cell>
          <cell r="N466">
            <v>5</v>
          </cell>
          <cell r="Q466">
            <v>2</v>
          </cell>
          <cell r="R466">
            <v>10</v>
          </cell>
          <cell r="S466" t="str">
            <v xml:space="preserve">Yuan Purchase Pricelist (CNY)</v>
          </cell>
          <cell r="T466">
            <v>130</v>
          </cell>
          <cell r="U466">
            <v>3316</v>
          </cell>
          <cell r="V466">
            <v>5000</v>
          </cell>
        </row>
        <row r="467">
          <cell r="A467">
            <v>13687</v>
          </cell>
          <cell r="B467" t="str">
            <v>AUTOLAMPS0454</v>
          </cell>
          <cell r="C467" t="e">
            <v>#REF!</v>
          </cell>
          <cell r="D467" t="str">
            <v xml:space="preserve">MITSUBISHI CANTER (95) - HEAD LAMP PROJECTION (214-1137) - LH</v>
          </cell>
          <cell r="E467" t="str">
            <v>MITSUBISHI</v>
          </cell>
          <cell r="F467" t="str">
            <v xml:space="preserve">CANTER 95 HLAP LH</v>
          </cell>
          <cell r="G467" t="str">
            <v>MT04-0301A-L</v>
          </cell>
          <cell r="I467">
            <v>0.04</v>
          </cell>
          <cell r="J467" t="str">
            <v>SUPPLIER0002</v>
          </cell>
          <cell r="K467" t="str">
            <v xml:space="preserve">ANHUI TINCAI SILK CO. LTD</v>
          </cell>
          <cell r="L467">
            <v>1</v>
          </cell>
          <cell r="M467">
            <v>4</v>
          </cell>
          <cell r="N467">
            <v>5</v>
          </cell>
          <cell r="Q467">
            <v>2</v>
          </cell>
          <cell r="R467">
            <v>4</v>
          </cell>
          <cell r="S467" t="str">
            <v xml:space="preserve">Yuan Purchase Pricelist (CNY)</v>
          </cell>
          <cell r="T467">
            <v>5.7</v>
          </cell>
          <cell r="U467">
            <v>891</v>
          </cell>
          <cell r="V467">
            <v>1380</v>
          </cell>
        </row>
        <row r="468">
          <cell r="A468">
            <v>13686</v>
          </cell>
          <cell r="B468" t="str">
            <v>AUTOLAMPS0455</v>
          </cell>
          <cell r="C468" t="e">
            <v>#REF!</v>
          </cell>
          <cell r="D468" t="str">
            <v xml:space="preserve">MITSUBISHI CANTER (95) - HEAD LAMP PROJECTION (214-1137) - RH</v>
          </cell>
          <cell r="E468" t="str">
            <v>MITSUBISHI</v>
          </cell>
          <cell r="F468" t="str">
            <v xml:space="preserve">CANTER 95 HLAP RH</v>
          </cell>
          <cell r="G468" t="str">
            <v>MT04-0301A-R</v>
          </cell>
          <cell r="I468">
            <v>0.04</v>
          </cell>
          <cell r="J468" t="str">
            <v>SUPPLIER0002</v>
          </cell>
          <cell r="K468" t="str">
            <v xml:space="preserve">ANHUI TINCAI SILK CO. LTD</v>
          </cell>
          <cell r="L468">
            <v>1</v>
          </cell>
          <cell r="M468">
            <v>4</v>
          </cell>
          <cell r="N468">
            <v>5</v>
          </cell>
          <cell r="Q468">
            <v>2</v>
          </cell>
          <cell r="R468">
            <v>4</v>
          </cell>
          <cell r="S468" t="str">
            <v xml:space="preserve">Yuan Purchase Pricelist (CNY)</v>
          </cell>
          <cell r="T468">
            <v>5.7</v>
          </cell>
          <cell r="U468">
            <v>891</v>
          </cell>
          <cell r="V468">
            <v>1380</v>
          </cell>
        </row>
        <row r="469">
          <cell r="A469">
            <v>11990</v>
          </cell>
          <cell r="B469" t="str">
            <v>AUTOLAMPS0458</v>
          </cell>
          <cell r="C469" t="e">
            <v>#REF!</v>
          </cell>
          <cell r="D469" t="str">
            <v xml:space="preserve">MITSUBISHI CANTER (FH215/4D32/FE635) WIDE-BODY (93-) - LAMINATED FRONT WINDSCREEN</v>
          </cell>
          <cell r="E469" t="str">
            <v>MITSUBISHI</v>
          </cell>
          <cell r="F469" t="str">
            <v xml:space="preserve">FE600 LFW</v>
          </cell>
          <cell r="G469" t="str">
            <v xml:space="preserve">FE600 LFW</v>
          </cell>
          <cell r="H469" t="str">
            <v>1837*758</v>
          </cell>
          <cell r="I469">
            <v>0.02</v>
          </cell>
          <cell r="J469" t="str">
            <v>SUPPLIER0015</v>
          </cell>
          <cell r="K469" t="str">
            <v xml:space="preserve">XINYI AUTOMOBILE GLASS (SHENZHEN) CO., LTD</v>
          </cell>
          <cell r="L469">
            <v>10</v>
          </cell>
          <cell r="M469">
            <v>40</v>
          </cell>
          <cell r="N469">
            <v>50</v>
          </cell>
          <cell r="Q469">
            <v>2</v>
          </cell>
          <cell r="R469">
            <v>8</v>
          </cell>
          <cell r="S469" t="str">
            <v xml:space="preserve">USD Purchase Pricelist (USD)</v>
          </cell>
          <cell r="T469">
            <v>18.899999999999999</v>
          </cell>
          <cell r="U469">
            <v>3386.88</v>
          </cell>
          <cell r="V469">
            <v>4400</v>
          </cell>
        </row>
        <row r="470">
          <cell r="A470">
            <v>10902</v>
          </cell>
          <cell r="B470" t="str">
            <v>AUTOLAMPS2810</v>
          </cell>
          <cell r="C470" t="e">
            <v>#REF!</v>
          </cell>
          <cell r="D470" t="str">
            <v xml:space="preserve">MITSUBISHI CANTER 4D32 SIDE MIRROR</v>
          </cell>
          <cell r="E470" t="str">
            <v>MITSUBISHI</v>
          </cell>
          <cell r="F470" t="str">
            <v xml:space="preserve">4D32 SM</v>
          </cell>
          <cell r="G470" t="str">
            <v>LL-040</v>
          </cell>
          <cell r="I470">
            <v>0.04</v>
          </cell>
          <cell r="J470" t="str">
            <v>SUPPLIER0009</v>
          </cell>
          <cell r="K470" t="str">
            <v xml:space="preserve">JIANGSU L.L TRUCK MIRROR CO.,LTD</v>
          </cell>
          <cell r="L470">
            <v>27</v>
          </cell>
          <cell r="M470">
            <v>108</v>
          </cell>
          <cell r="N470">
            <v>135</v>
          </cell>
          <cell r="O470">
            <v>5</v>
          </cell>
          <cell r="P470">
            <v>30</v>
          </cell>
          <cell r="S470" t="str">
            <v xml:space="preserve">Yuan Purchase Pricelist (CNY)</v>
          </cell>
          <cell r="T470">
            <v>7.9</v>
          </cell>
          <cell r="U470">
            <v>201.45</v>
          </cell>
          <cell r="V470">
            <v>320</v>
          </cell>
        </row>
        <row r="471">
          <cell r="A471">
            <v>10928</v>
          </cell>
          <cell r="B471" t="str">
            <v>AUTOLAMPS0382</v>
          </cell>
          <cell r="C471" t="e">
            <v>#REF!</v>
          </cell>
          <cell r="D471" t="str">
            <v xml:space="preserve">MITSUBISHI CANTER 4M51 (05-11) - MIRROR WITH FITTINGS</v>
          </cell>
          <cell r="E471" t="str">
            <v>MITSUBISHI</v>
          </cell>
          <cell r="F471" t="str">
            <v xml:space="preserve">CANTER 05 SM</v>
          </cell>
          <cell r="G471" t="str">
            <v>LL-255</v>
          </cell>
          <cell r="I471">
            <v>0.04</v>
          </cell>
          <cell r="J471" t="str">
            <v>SUPPLIER0009</v>
          </cell>
          <cell r="K471" t="str">
            <v xml:space="preserve">JIANGSU L.L TRUCK MIRROR CO.,LTD</v>
          </cell>
          <cell r="L471">
            <v>51</v>
          </cell>
          <cell r="M471">
            <v>204</v>
          </cell>
          <cell r="N471">
            <v>255</v>
          </cell>
          <cell r="O471">
            <v>5</v>
          </cell>
          <cell r="P471">
            <v>20</v>
          </cell>
          <cell r="S471" t="str">
            <v xml:space="preserve">Yuan Purchase Pricelist (CNY)</v>
          </cell>
          <cell r="T471">
            <v>8.6</v>
          </cell>
          <cell r="U471">
            <v>219.3</v>
          </cell>
          <cell r="V471">
            <v>350</v>
          </cell>
        </row>
        <row r="472">
          <cell r="A472">
            <v>11885</v>
          </cell>
          <cell r="B472" t="str">
            <v>AUTOLAMPS0456</v>
          </cell>
          <cell r="C472" t="e">
            <v>#REF!</v>
          </cell>
          <cell r="D472" t="str">
            <v xml:space="preserve">MITSUBISHI CANTER FE500 TRUCK (93-) - LAMINATED FRONT WINDSCREEN</v>
          </cell>
          <cell r="E472" t="str">
            <v>MITSUBISHI</v>
          </cell>
          <cell r="F472" t="str">
            <v xml:space="preserve">FE500 LFW</v>
          </cell>
          <cell r="G472" t="str">
            <v xml:space="preserve">FE500 LFW</v>
          </cell>
          <cell r="H472" t="str">
            <v>2131*804</v>
          </cell>
          <cell r="I472">
            <v>0.02</v>
          </cell>
          <cell r="J472" t="str">
            <v>SUPPLIER0015</v>
          </cell>
          <cell r="K472" t="str">
            <v xml:space="preserve">XINYI AUTOMOBILE GLASS (SHENZHEN) CO., LTD</v>
          </cell>
          <cell r="L472">
            <v>3</v>
          </cell>
          <cell r="M472">
            <v>12</v>
          </cell>
          <cell r="N472">
            <v>15</v>
          </cell>
          <cell r="Q472">
            <v>2</v>
          </cell>
          <cell r="R472">
            <v>8</v>
          </cell>
          <cell r="S472" t="str">
            <v xml:space="preserve">USD Purchase Pricelist (USD)</v>
          </cell>
          <cell r="T472">
            <v>14.46</v>
          </cell>
          <cell r="U472">
            <v>2409.4</v>
          </cell>
          <cell r="V472">
            <v>3000</v>
          </cell>
        </row>
        <row r="473">
          <cell r="A473">
            <v>13759</v>
          </cell>
          <cell r="B473" t="str">
            <v>AUTOLAMPS0457</v>
          </cell>
          <cell r="C473" t="e">
            <v>#REF!</v>
          </cell>
          <cell r="D473" t="str">
            <v xml:space="preserve">MITSUBISHI CANTER FE510 HI-ROOF TRUCK (93-) - LAMINATED FRONT WINDSCREEN</v>
          </cell>
          <cell r="E473" t="str">
            <v>MITSUBISHI</v>
          </cell>
          <cell r="F473" t="str">
            <v xml:space="preserve">FE510 LFW</v>
          </cell>
          <cell r="G473" t="str">
            <v xml:space="preserve">FE510 LFW</v>
          </cell>
          <cell r="H473" t="str">
            <v>1543*761</v>
          </cell>
          <cell r="I473">
            <v>0.02</v>
          </cell>
          <cell r="J473" t="str">
            <v>SUPPLIER0015</v>
          </cell>
          <cell r="K473" t="str">
            <v xml:space="preserve">XINYI AUTOMOBILE GLASS (SHENZHEN) CO., LTD</v>
          </cell>
          <cell r="L473">
            <v>2</v>
          </cell>
          <cell r="M473">
            <v>8</v>
          </cell>
          <cell r="N473">
            <v>10</v>
          </cell>
          <cell r="Q473">
            <v>3</v>
          </cell>
          <cell r="R473">
            <v>9</v>
          </cell>
          <cell r="S473" t="str">
            <v xml:space="preserve">USD Purchase Pricelist (USD)</v>
          </cell>
          <cell r="T473">
            <v>15.33</v>
          </cell>
          <cell r="U473">
            <v>2554.36</v>
          </cell>
          <cell r="V473">
            <v>4600</v>
          </cell>
        </row>
        <row r="474">
          <cell r="A474">
            <v>13767</v>
          </cell>
          <cell r="B474" t="str">
            <v>AUTOLAMPS0459</v>
          </cell>
          <cell r="C474" t="e">
            <v>#REF!</v>
          </cell>
          <cell r="D474" t="str">
            <v xml:space="preserve">MITSUBISHI CANTER FE700 STANDARD TRUCK (01-) - LAMINATED FRONT WINDSCREEN</v>
          </cell>
          <cell r="E474" t="str">
            <v>MITSUBISHI</v>
          </cell>
          <cell r="F474" t="str">
            <v xml:space="preserve">FE700 LFW</v>
          </cell>
          <cell r="G474" t="str">
            <v xml:space="preserve">FE700 LFW</v>
          </cell>
          <cell r="H474" t="str">
            <v>1525*683</v>
          </cell>
          <cell r="I474">
            <v>0.02</v>
          </cell>
          <cell r="J474" t="str">
            <v>SUPPLIER0015</v>
          </cell>
          <cell r="K474" t="str">
            <v xml:space="preserve">XINYI AUTOMOBILE GLASS (SHENZHEN) CO., LTD</v>
          </cell>
          <cell r="L474">
            <v>2</v>
          </cell>
          <cell r="M474">
            <v>8</v>
          </cell>
          <cell r="N474">
            <v>10</v>
          </cell>
          <cell r="Q474">
            <v>2</v>
          </cell>
          <cell r="R474">
            <v>8</v>
          </cell>
          <cell r="S474" t="str">
            <v xml:space="preserve">USD Purchase Pricelist (USD)</v>
          </cell>
          <cell r="T474">
            <v>13.61</v>
          </cell>
          <cell r="U474">
            <v>2267.77</v>
          </cell>
          <cell r="V474">
            <v>3500</v>
          </cell>
        </row>
        <row r="475">
          <cell r="A475">
            <v>13893</v>
          </cell>
          <cell r="B475" t="str">
            <v>AUTOLAMPS0460</v>
          </cell>
          <cell r="C475" t="e">
            <v>#REF!</v>
          </cell>
          <cell r="D475" t="str">
            <v xml:space="preserve">MITSUBISHI CANTER FE800 TRUCK (01-) - LAMINATED FRONT WINDSCREEN</v>
          </cell>
          <cell r="E475" t="str">
            <v>MITSUBISHI</v>
          </cell>
          <cell r="F475" t="str">
            <v xml:space="preserve">FE800 LFW</v>
          </cell>
          <cell r="G475" t="str">
            <v xml:space="preserve">FE800 LFW</v>
          </cell>
          <cell r="H475" t="str">
            <v>1825*740</v>
          </cell>
          <cell r="I475">
            <v>0.02</v>
          </cell>
          <cell r="J475" t="str">
            <v>SUPPLIER0015</v>
          </cell>
          <cell r="K475" t="str">
            <v xml:space="preserve">XINYI AUTOMOBILE GLASS (SHENZHEN) CO., LTD</v>
          </cell>
          <cell r="L475">
            <v>4</v>
          </cell>
          <cell r="M475">
            <v>16</v>
          </cell>
          <cell r="N475">
            <v>20</v>
          </cell>
          <cell r="Q475">
            <v>2</v>
          </cell>
          <cell r="R475">
            <v>8</v>
          </cell>
          <cell r="S475" t="str">
            <v xml:space="preserve">USD Purchase Pricelist (USD)</v>
          </cell>
          <cell r="T475">
            <v>18.36</v>
          </cell>
          <cell r="U475">
            <v>3290.11</v>
          </cell>
          <cell r="V475">
            <v>4300</v>
          </cell>
        </row>
        <row r="476">
          <cell r="A476">
            <v>11989</v>
          </cell>
          <cell r="B476" t="str">
            <v>AUTOLAMPS0384</v>
          </cell>
          <cell r="C476" t="e">
            <v>#REF!</v>
          </cell>
          <cell r="D476" t="str">
            <v xml:space="preserve">MITSUBISHI CANTER WIDE (4D31) FE400 (85-) - LAMINATED FRONT WINDSCREEN</v>
          </cell>
          <cell r="E476" t="str">
            <v>MITSUBISHI</v>
          </cell>
          <cell r="F476" t="str">
            <v xml:space="preserve">FE400 LFW</v>
          </cell>
          <cell r="G476" t="str">
            <v xml:space="preserve">FE400 LFW</v>
          </cell>
          <cell r="H476" t="str">
            <v>1811*733</v>
          </cell>
          <cell r="I476">
            <v>0.02</v>
          </cell>
          <cell r="J476" t="str">
            <v>SUPPLIER0015</v>
          </cell>
          <cell r="K476" t="str">
            <v xml:space="preserve">XINYI AUTOMOBILE GLASS (SHENZHEN) CO., LTD</v>
          </cell>
          <cell r="L476">
            <v>6</v>
          </cell>
          <cell r="M476">
            <v>24</v>
          </cell>
          <cell r="N476">
            <v>30</v>
          </cell>
          <cell r="Q476">
            <v>2</v>
          </cell>
          <cell r="R476">
            <v>8</v>
          </cell>
          <cell r="S476" t="str">
            <v xml:space="preserve">USD Purchase Pricelist (USD)</v>
          </cell>
          <cell r="T476">
            <v>17.27</v>
          </cell>
          <cell r="U476">
            <v>2</v>
          </cell>
          <cell r="V476">
            <v>3500</v>
          </cell>
        </row>
        <row r="477">
          <cell r="A477">
            <v>10952</v>
          </cell>
          <cell r="B477" t="str">
            <v>AUTOLAMPS0462</v>
          </cell>
          <cell r="C477" t="e">
            <v>#REF!</v>
          </cell>
          <cell r="D477" t="str">
            <v xml:space="preserve">MITSUBISHI FH215 SIDE MIRROR</v>
          </cell>
          <cell r="E477" t="str">
            <v>MITSUBISHI</v>
          </cell>
          <cell r="F477" t="str">
            <v xml:space="preserve">FH SM</v>
          </cell>
          <cell r="G477" t="str">
            <v xml:space="preserve">LL-065 </v>
          </cell>
          <cell r="I477">
            <v>0.04</v>
          </cell>
          <cell r="J477" t="str">
            <v>SUPPLIER0009</v>
          </cell>
          <cell r="K477" t="str">
            <v xml:space="preserve">JIANGSU L.L TRUCK MIRROR CO.,LTD</v>
          </cell>
          <cell r="L477">
            <v>175</v>
          </cell>
          <cell r="M477">
            <v>700</v>
          </cell>
          <cell r="N477">
            <v>875</v>
          </cell>
          <cell r="O477">
            <v>10</v>
          </cell>
          <cell r="P477">
            <v>30</v>
          </cell>
          <cell r="S477" t="str">
            <v xml:space="preserve">Yuan Purchase Pricelist (CNY)</v>
          </cell>
          <cell r="T477">
            <v>6.5</v>
          </cell>
          <cell r="U477">
            <v>165.75</v>
          </cell>
          <cell r="V477">
            <v>270</v>
          </cell>
        </row>
        <row r="478">
          <cell r="A478">
            <v>11680</v>
          </cell>
          <cell r="B478" t="str">
            <v>AUTOLAMPS0466</v>
          </cell>
          <cell r="C478" t="e">
            <v>#REF!</v>
          </cell>
          <cell r="D478" t="str">
            <v xml:space="preserve">MITSUBISHI FUSO - LOGO</v>
          </cell>
          <cell r="E478" t="str">
            <v>MITSUBISHI</v>
          </cell>
          <cell r="F478" t="str">
            <v xml:space="preserve">FUSO LOGO</v>
          </cell>
          <cell r="G478" t="str">
            <v>MT05-0219A</v>
          </cell>
          <cell r="I478">
            <v>0.04</v>
          </cell>
          <cell r="J478" t="str">
            <v>SUPPLIER0002</v>
          </cell>
          <cell r="K478" t="str">
            <v xml:space="preserve">ANHUI TINCAI SILK CO. LTD</v>
          </cell>
          <cell r="L478">
            <v>0</v>
          </cell>
          <cell r="M478">
            <v>0</v>
          </cell>
          <cell r="N478">
            <v>0</v>
          </cell>
          <cell r="O478">
            <v>5</v>
          </cell>
          <cell r="P478">
            <v>20</v>
          </cell>
          <cell r="S478" t="str">
            <v xml:space="preserve">Yuan Purchase Pricelist (CNY)</v>
          </cell>
          <cell r="T478">
            <v>4.5999999999999996</v>
          </cell>
          <cell r="U478">
            <v>719</v>
          </cell>
          <cell r="V478">
            <v>1110</v>
          </cell>
        </row>
        <row r="479">
          <cell r="A479">
            <v>11679</v>
          </cell>
          <cell r="B479" t="str">
            <v>AUTOLAMPS0469</v>
          </cell>
          <cell r="C479" t="e">
            <v>#REF!</v>
          </cell>
          <cell r="D479" t="str">
            <v xml:space="preserve">MITSUBISHI FUSO (97-07) - HEAD LAMP (TWO SEAL BEAM SQ TYPE) - LH</v>
          </cell>
          <cell r="E479" t="str">
            <v>MITSUBISHI</v>
          </cell>
          <cell r="F479" t="str">
            <v xml:space="preserve">FUSO 97 HLA LH</v>
          </cell>
          <cell r="G479" t="str">
            <v>MT05-0401B-L</v>
          </cell>
          <cell r="I479">
            <v>0.04</v>
          </cell>
          <cell r="J479" t="str">
            <v>SUPPLIER0002</v>
          </cell>
          <cell r="K479" t="str">
            <v xml:space="preserve">ANHUI TINCAI SILK CO. LTD</v>
          </cell>
          <cell r="L479">
            <v>0</v>
          </cell>
          <cell r="M479">
            <v>0</v>
          </cell>
          <cell r="N479">
            <v>0</v>
          </cell>
          <cell r="Q479">
            <v>2</v>
          </cell>
          <cell r="R479">
            <v>5</v>
          </cell>
          <cell r="S479" t="str">
            <v xml:space="preserve">Yuan Purchase Pricelist (CNY)</v>
          </cell>
          <cell r="T479">
            <v>2.68</v>
          </cell>
          <cell r="U479">
            <v>419</v>
          </cell>
          <cell r="V479">
            <v>650</v>
          </cell>
        </row>
        <row r="480">
          <cell r="A480">
            <v>11678</v>
          </cell>
          <cell r="B480" t="str">
            <v>AUTOLAMPS0470</v>
          </cell>
          <cell r="C480" t="e">
            <v>#REF!</v>
          </cell>
          <cell r="D480" t="str">
            <v xml:space="preserve">MITSUBISHI FUSO (97-07) - HEAD LAMP (TWO SEAL BEAM SQ TYPE) - RH</v>
          </cell>
          <cell r="E480" t="str">
            <v>MITSUBISHI</v>
          </cell>
          <cell r="F480" t="str">
            <v xml:space="preserve">FUSO 97 HLA RH</v>
          </cell>
          <cell r="G480" t="str">
            <v>MT05-0401B-R</v>
          </cell>
          <cell r="I480">
            <v>0.04</v>
          </cell>
          <cell r="J480" t="str">
            <v>SUPPLIER0002</v>
          </cell>
          <cell r="K480" t="str">
            <v xml:space="preserve">ANHUI TINCAI SILK CO. LTD</v>
          </cell>
          <cell r="L480">
            <v>0</v>
          </cell>
          <cell r="M480">
            <v>0</v>
          </cell>
          <cell r="N480">
            <v>0</v>
          </cell>
          <cell r="Q480">
            <v>2</v>
          </cell>
          <cell r="R480">
            <v>5</v>
          </cell>
          <cell r="S480" t="str">
            <v xml:space="preserve">Yuan Purchase Pricelist (CNY)</v>
          </cell>
          <cell r="T480">
            <v>2.68</v>
          </cell>
          <cell r="U480">
            <v>419</v>
          </cell>
          <cell r="V480">
            <v>650</v>
          </cell>
        </row>
        <row r="481">
          <cell r="A481">
            <v>11624</v>
          </cell>
          <cell r="B481" t="str">
            <v>AUTOLAMPS0471</v>
          </cell>
          <cell r="C481" t="e">
            <v>#REF!</v>
          </cell>
          <cell r="D481" t="str">
            <v xml:space="preserve">MITSUBISHI FUSO (97-07) - LIGHT CASE (TWO SEAL BEAM SQ TYPE) - LH</v>
          </cell>
          <cell r="E481" t="str">
            <v>MITSUBISHI</v>
          </cell>
          <cell r="F481" t="str">
            <v xml:space="preserve">FUSO 97 LCS LH</v>
          </cell>
          <cell r="G481" t="str">
            <v>MT05-0401B-1-L</v>
          </cell>
          <cell r="I481">
            <v>0.04</v>
          </cell>
          <cell r="J481" t="str">
            <v>SUPPLIER0002</v>
          </cell>
          <cell r="K481" t="str">
            <v xml:space="preserve">ANHUI TINCAI SILK CO. LTD</v>
          </cell>
          <cell r="L481">
            <v>0</v>
          </cell>
          <cell r="M481">
            <v>0</v>
          </cell>
          <cell r="N481">
            <v>0</v>
          </cell>
          <cell r="Q481">
            <v>2</v>
          </cell>
          <cell r="R481">
            <v>5</v>
          </cell>
          <cell r="S481" t="str">
            <v xml:space="preserve">Yuan Purchase Pricelist (CNY)</v>
          </cell>
          <cell r="T481">
            <v>12</v>
          </cell>
          <cell r="U481">
            <v>1876</v>
          </cell>
          <cell r="V481">
            <v>2910</v>
          </cell>
        </row>
        <row r="482">
          <cell r="A482">
            <v>11623</v>
          </cell>
          <cell r="B482" t="str">
            <v>AUTOLAMPS0472</v>
          </cell>
          <cell r="C482" t="e">
            <v>#REF!</v>
          </cell>
          <cell r="D482" t="str">
            <v xml:space="preserve">MITSUBISHI FUSO (97-07) - LIGHT CASE (TWO SEAL BEAM SQ TYPE) - RH</v>
          </cell>
          <cell r="E482" t="str">
            <v>MITSUBISHI</v>
          </cell>
          <cell r="F482" t="str">
            <v xml:space="preserve">FUSO 97 LCS RH</v>
          </cell>
          <cell r="G482" t="str">
            <v>MT05-0401B-1-R</v>
          </cell>
          <cell r="I482">
            <v>0.04</v>
          </cell>
          <cell r="J482" t="str">
            <v>SUPPLIER0002</v>
          </cell>
          <cell r="K482" t="str">
            <v xml:space="preserve">ANHUI TINCAI SILK CO. LTD</v>
          </cell>
          <cell r="L482">
            <v>0</v>
          </cell>
          <cell r="M482">
            <v>0</v>
          </cell>
          <cell r="N482">
            <v>0</v>
          </cell>
          <cell r="Q482">
            <v>2</v>
          </cell>
          <cell r="R482">
            <v>5</v>
          </cell>
          <cell r="S482" t="str">
            <v xml:space="preserve">Yuan Purchase Pricelist (CNY)</v>
          </cell>
          <cell r="T482">
            <v>12</v>
          </cell>
          <cell r="U482">
            <v>1876</v>
          </cell>
          <cell r="V482">
            <v>2910</v>
          </cell>
        </row>
        <row r="483">
          <cell r="A483">
            <v>10947</v>
          </cell>
          <cell r="B483" t="str">
            <v>AUTOLAMPS0479</v>
          </cell>
          <cell r="C483" t="e">
            <v>#REF!</v>
          </cell>
          <cell r="D483" t="str">
            <v xml:space="preserve">MITSUBISHI FUSO 355 (93) - CORNER LAMP (214-1542) - LH</v>
          </cell>
          <cell r="E483" t="str">
            <v>MITSUBISHI</v>
          </cell>
          <cell r="F483" t="str">
            <v xml:space="preserve">FUSO 93 CLA LH</v>
          </cell>
          <cell r="G483" t="str">
            <v>MT05-0303-L</v>
          </cell>
          <cell r="I483">
            <v>0.04</v>
          </cell>
          <cell r="J483" t="str">
            <v>SUPPLIER0002</v>
          </cell>
          <cell r="K483" t="str">
            <v xml:space="preserve">ANHUI TINCAI SILK CO. LTD</v>
          </cell>
          <cell r="L483">
            <v>7</v>
          </cell>
          <cell r="M483">
            <v>28</v>
          </cell>
          <cell r="N483">
            <v>35</v>
          </cell>
          <cell r="O483">
            <v>5</v>
          </cell>
          <cell r="P483">
            <v>20</v>
          </cell>
          <cell r="S483" t="str">
            <v xml:space="preserve">Yuan Purchase Pricelist (CNY)</v>
          </cell>
          <cell r="T483">
            <v>15</v>
          </cell>
          <cell r="U483">
            <v>408</v>
          </cell>
          <cell r="V483">
            <v>610</v>
          </cell>
        </row>
        <row r="484">
          <cell r="A484">
            <v>10946</v>
          </cell>
          <cell r="B484" t="str">
            <v>AUTOLAMPS0480</v>
          </cell>
          <cell r="C484" t="e">
            <v>#REF!</v>
          </cell>
          <cell r="D484" t="str">
            <v xml:space="preserve">MITSUBISHI FUSO 355 (93) - CORNER LAMP (214-1542) - RH</v>
          </cell>
          <cell r="E484" t="str">
            <v>MITSUBISHI</v>
          </cell>
          <cell r="F484" t="str">
            <v xml:space="preserve">FUSO 93 CLA RH</v>
          </cell>
          <cell r="G484" t="str">
            <v>MT05-0303-R</v>
          </cell>
          <cell r="I484">
            <v>0.04</v>
          </cell>
          <cell r="J484" t="str">
            <v>SUPPLIER0002</v>
          </cell>
          <cell r="K484" t="str">
            <v xml:space="preserve">ANHUI TINCAI SILK CO. LTD</v>
          </cell>
          <cell r="L484">
            <v>8</v>
          </cell>
          <cell r="M484">
            <v>32</v>
          </cell>
          <cell r="N484">
            <v>40</v>
          </cell>
          <cell r="O484">
            <v>5</v>
          </cell>
          <cell r="P484">
            <v>20</v>
          </cell>
          <cell r="S484" t="str">
            <v xml:space="preserve">Yuan Purchase Pricelist (CNY)</v>
          </cell>
          <cell r="T484">
            <v>15</v>
          </cell>
          <cell r="U484">
            <v>408</v>
          </cell>
          <cell r="V484">
            <v>610</v>
          </cell>
        </row>
        <row r="485">
          <cell r="A485">
            <v>11827</v>
          </cell>
          <cell r="B485" t="str">
            <v>AUTOLAMPS0481</v>
          </cell>
          <cell r="C485" t="e">
            <v>#REF!</v>
          </cell>
          <cell r="D485" t="str">
            <v xml:space="preserve">MITSUBISHI FUSO 355 (93) - FOG LAMP - CLEAR (214-2005-U-C) - LH</v>
          </cell>
          <cell r="E485" t="str">
            <v>MITSUBISHI</v>
          </cell>
          <cell r="F485" t="str">
            <v xml:space="preserve">FUSO 93 FLAC LH</v>
          </cell>
          <cell r="G485" t="str">
            <v>MT05-0304B-L</v>
          </cell>
          <cell r="I485">
            <v>0.04</v>
          </cell>
          <cell r="J485" t="str">
            <v>SUPPLIER0002</v>
          </cell>
          <cell r="K485" t="str">
            <v xml:space="preserve">ANHUI TINCAI SILK CO. LTD</v>
          </cell>
          <cell r="L485">
            <v>5</v>
          </cell>
          <cell r="M485">
            <v>20</v>
          </cell>
          <cell r="N485">
            <v>25</v>
          </cell>
          <cell r="O485">
            <v>5</v>
          </cell>
          <cell r="P485">
            <v>20</v>
          </cell>
          <cell r="S485" t="str">
            <v xml:space="preserve">Yuan Purchase Pricelist (CNY)</v>
          </cell>
          <cell r="T485">
            <v>16</v>
          </cell>
          <cell r="U485">
            <v>435</v>
          </cell>
          <cell r="V485">
            <v>650</v>
          </cell>
        </row>
        <row r="486">
          <cell r="A486">
            <v>11826</v>
          </cell>
          <cell r="B486" t="str">
            <v>AUTOLAMPS0482</v>
          </cell>
          <cell r="C486" t="e">
            <v>#REF!</v>
          </cell>
          <cell r="D486" t="str">
            <v xml:space="preserve">MITSUBISHI FUSO 355 (93) - FOG LAMP - CLEAR (214-2005-U-C) - RH</v>
          </cell>
          <cell r="E486" t="str">
            <v>MITSUBISHI</v>
          </cell>
          <cell r="F486" t="str">
            <v xml:space="preserve">FUSO 93 FLAC RH</v>
          </cell>
          <cell r="G486" t="str">
            <v>MT05-0304B-R</v>
          </cell>
          <cell r="I486">
            <v>0.04</v>
          </cell>
          <cell r="J486" t="str">
            <v>SUPPLIER0002</v>
          </cell>
          <cell r="K486" t="str">
            <v xml:space="preserve">ANHUI TINCAI SILK CO. LTD</v>
          </cell>
          <cell r="L486">
            <v>5</v>
          </cell>
          <cell r="M486">
            <v>20</v>
          </cell>
          <cell r="N486">
            <v>25</v>
          </cell>
          <cell r="O486">
            <v>5</v>
          </cell>
          <cell r="P486">
            <v>20</v>
          </cell>
          <cell r="S486" t="str">
            <v xml:space="preserve">Yuan Purchase Pricelist (CNY)</v>
          </cell>
          <cell r="T486">
            <v>16</v>
          </cell>
          <cell r="U486">
            <v>435</v>
          </cell>
          <cell r="V486">
            <v>650</v>
          </cell>
        </row>
        <row r="487">
          <cell r="A487">
            <v>11825</v>
          </cell>
          <cell r="B487" t="str">
            <v>AUTOLAMPS0483</v>
          </cell>
          <cell r="C487" t="e">
            <v>#REF!</v>
          </cell>
          <cell r="D487" t="str">
            <v xml:space="preserve">MITSUBISHI FUSO 355 (93) - FOG LAMP - YELLOW (214-2005) - LH</v>
          </cell>
          <cell r="E487" t="str">
            <v>MITSUBISHI</v>
          </cell>
          <cell r="F487" t="str">
            <v xml:space="preserve">FUSO 93 FLAY LH</v>
          </cell>
          <cell r="G487" t="str">
            <v>MT05-0304A-L</v>
          </cell>
          <cell r="I487">
            <v>0.04</v>
          </cell>
          <cell r="J487" t="str">
            <v>SUPPLIER0002</v>
          </cell>
          <cell r="K487" t="str">
            <v xml:space="preserve">ANHUI TINCAI SILK CO. LTD</v>
          </cell>
          <cell r="L487">
            <v>16</v>
          </cell>
          <cell r="M487">
            <v>64</v>
          </cell>
          <cell r="N487">
            <v>80</v>
          </cell>
          <cell r="O487">
            <v>5</v>
          </cell>
          <cell r="P487">
            <v>20</v>
          </cell>
          <cell r="S487" t="str">
            <v xml:space="preserve">Yuan Purchase Pricelist (CNY)</v>
          </cell>
          <cell r="T487">
            <v>16</v>
          </cell>
          <cell r="U487">
            <v>435</v>
          </cell>
          <cell r="V487">
            <v>650</v>
          </cell>
        </row>
        <row r="488">
          <cell r="A488">
            <v>11824</v>
          </cell>
          <cell r="B488" t="str">
            <v>AUTOLAMPS0484</v>
          </cell>
          <cell r="C488" t="e">
            <v>#REF!</v>
          </cell>
          <cell r="D488" t="str">
            <v xml:space="preserve">MITSUBISHI FUSO 355 (93) - FOG LAMP - YELLOW (214-2005) - RH</v>
          </cell>
          <cell r="E488" t="str">
            <v>MITSUBISHI</v>
          </cell>
          <cell r="F488" t="str">
            <v xml:space="preserve">FUSO 93 FLAY RH</v>
          </cell>
          <cell r="G488" t="str">
            <v>MT05-0304A-R</v>
          </cell>
          <cell r="I488">
            <v>0.04</v>
          </cell>
          <cell r="J488" t="str">
            <v>SUPPLIER0002</v>
          </cell>
          <cell r="K488" t="str">
            <v xml:space="preserve">ANHUI TINCAI SILK CO. LTD</v>
          </cell>
          <cell r="L488">
            <v>17</v>
          </cell>
          <cell r="M488">
            <v>68</v>
          </cell>
          <cell r="N488">
            <v>85</v>
          </cell>
          <cell r="O488">
            <v>5</v>
          </cell>
          <cell r="P488">
            <v>20</v>
          </cell>
          <cell r="S488" t="str">
            <v xml:space="preserve">Yuan Purchase Pricelist (CNY)</v>
          </cell>
          <cell r="T488">
            <v>16</v>
          </cell>
          <cell r="U488">
            <v>435</v>
          </cell>
          <cell r="V488">
            <v>650</v>
          </cell>
        </row>
        <row r="489">
          <cell r="A489">
            <v>10951</v>
          </cell>
          <cell r="B489" t="str">
            <v>AUTOLAMPS0475</v>
          </cell>
          <cell r="C489" t="e">
            <v>#REF!</v>
          </cell>
          <cell r="D489" t="str">
            <v xml:space="preserve">MITSUBISHI FUSO 355 (93) - FRONT LAMP (WHITE) - LH</v>
          </cell>
          <cell r="E489" t="str">
            <v>MITSUBISHI</v>
          </cell>
          <cell r="F489" t="str">
            <v xml:space="preserve">FUSO 93 FLAW LH</v>
          </cell>
          <cell r="G489" t="str">
            <v>MT05-0305A-L</v>
          </cell>
          <cell r="I489">
            <v>0.04</v>
          </cell>
          <cell r="J489" t="str">
            <v>SUPPLIER0002</v>
          </cell>
          <cell r="K489" t="str">
            <v xml:space="preserve">ANHUI TINCAI SILK CO. LTD</v>
          </cell>
          <cell r="L489">
            <v>0</v>
          </cell>
          <cell r="M489">
            <v>0</v>
          </cell>
          <cell r="N489">
            <v>0</v>
          </cell>
          <cell r="O489">
            <v>5</v>
          </cell>
          <cell r="P489">
            <v>20</v>
          </cell>
          <cell r="S489" t="str">
            <v xml:space="preserve">Yuan Purchase Pricelist (CNY)</v>
          </cell>
          <cell r="T489">
            <v>2.46</v>
          </cell>
          <cell r="U489">
            <v>384</v>
          </cell>
          <cell r="V489">
            <v>600</v>
          </cell>
        </row>
        <row r="490">
          <cell r="A490">
            <v>10950</v>
          </cell>
          <cell r="B490" t="str">
            <v>AUTOLAMPS0476</v>
          </cell>
          <cell r="C490" t="e">
            <v>#REF!</v>
          </cell>
          <cell r="D490" t="str">
            <v xml:space="preserve">MITSUBISHI FUSO 355 (93) - FRONT LAMP (WHITE) - RH</v>
          </cell>
          <cell r="E490" t="str">
            <v>MITSUBISHI</v>
          </cell>
          <cell r="F490" t="str">
            <v xml:space="preserve">FUSO 93 FLAW RH</v>
          </cell>
          <cell r="G490" t="str">
            <v>MT05-0305A-R</v>
          </cell>
          <cell r="I490">
            <v>0.04</v>
          </cell>
          <cell r="J490" t="str">
            <v>SUPPLIER0002</v>
          </cell>
          <cell r="K490" t="str">
            <v xml:space="preserve">ANHUI TINCAI SILK CO. LTD</v>
          </cell>
          <cell r="L490">
            <v>0</v>
          </cell>
          <cell r="M490">
            <v>0</v>
          </cell>
          <cell r="N490">
            <v>0</v>
          </cell>
          <cell r="O490">
            <v>5</v>
          </cell>
          <cell r="P490">
            <v>20</v>
          </cell>
          <cell r="S490" t="str">
            <v xml:space="preserve">Yuan Purchase Pricelist (CNY)</v>
          </cell>
          <cell r="T490">
            <v>2.46</v>
          </cell>
          <cell r="U490">
            <v>384</v>
          </cell>
          <cell r="V490">
            <v>600</v>
          </cell>
        </row>
        <row r="491">
          <cell r="A491">
            <v>10949</v>
          </cell>
          <cell r="B491" t="str">
            <v>AUTOLAMPS0477</v>
          </cell>
          <cell r="C491" t="e">
            <v>#REF!</v>
          </cell>
          <cell r="D491" t="str">
            <v xml:space="preserve">MITSUBISHI FUSO 355 (93) - FRONT LAMP (YELLOW) - LH</v>
          </cell>
          <cell r="E491" t="str">
            <v>MITSUBISHI</v>
          </cell>
          <cell r="F491" t="str">
            <v xml:space="preserve">FUSO 93 FRLAY LH</v>
          </cell>
          <cell r="G491" t="str">
            <v>MT05-0305-L</v>
          </cell>
          <cell r="I491">
            <v>0.04</v>
          </cell>
          <cell r="J491" t="str">
            <v>SUPPLIER0002</v>
          </cell>
          <cell r="K491" t="str">
            <v xml:space="preserve">ANHUI TINCAI SILK CO. LTD</v>
          </cell>
          <cell r="L491">
            <v>11</v>
          </cell>
          <cell r="M491">
            <v>44</v>
          </cell>
          <cell r="N491">
            <v>55</v>
          </cell>
          <cell r="O491">
            <v>5</v>
          </cell>
          <cell r="P491">
            <v>20</v>
          </cell>
          <cell r="S491" t="str">
            <v xml:space="preserve">Yuan Purchase Pricelist (CNY)</v>
          </cell>
          <cell r="T491">
            <v>16</v>
          </cell>
          <cell r="U491">
            <v>408</v>
          </cell>
          <cell r="V491">
            <v>610</v>
          </cell>
        </row>
        <row r="492">
          <cell r="A492">
            <v>10948</v>
          </cell>
          <cell r="B492" t="str">
            <v>AUTOLAMPS0478</v>
          </cell>
          <cell r="C492" t="e">
            <v>#REF!</v>
          </cell>
          <cell r="D492" t="str">
            <v xml:space="preserve">MITSUBISHI FUSO 355 (93) - FRONT LAMP (YELLOW) - RH</v>
          </cell>
          <cell r="E492" t="str">
            <v>MITSUBISHI</v>
          </cell>
          <cell r="F492" t="str">
            <v xml:space="preserve">FUSO 93 FRLAY RH</v>
          </cell>
          <cell r="G492" t="str">
            <v>MT05-0305-R</v>
          </cell>
          <cell r="I492">
            <v>0.04</v>
          </cell>
          <cell r="J492" t="str">
            <v>SUPPLIER0002</v>
          </cell>
          <cell r="K492" t="str">
            <v xml:space="preserve">ANHUI TINCAI SILK CO. LTD</v>
          </cell>
          <cell r="L492">
            <v>11</v>
          </cell>
          <cell r="M492">
            <v>44</v>
          </cell>
          <cell r="N492">
            <v>55</v>
          </cell>
          <cell r="O492">
            <v>5</v>
          </cell>
          <cell r="P492">
            <v>20</v>
          </cell>
          <cell r="S492" t="str">
            <v xml:space="preserve">Yuan Purchase Pricelist (CNY)</v>
          </cell>
          <cell r="T492">
            <v>16</v>
          </cell>
          <cell r="U492">
            <v>408</v>
          </cell>
          <cell r="V492">
            <v>610</v>
          </cell>
        </row>
        <row r="493">
          <cell r="A493">
            <v>10945</v>
          </cell>
          <cell r="B493" t="str">
            <v>AUTOLAMPS0485</v>
          </cell>
          <cell r="C493" t="e">
            <v>#REF!</v>
          </cell>
          <cell r="D493" t="str">
            <v xml:space="preserve">MITSUBISHI FUSO 355 (93) - HEAD LAMP (214-1130) - LH</v>
          </cell>
          <cell r="E493" t="str">
            <v>MITSUBISHI</v>
          </cell>
          <cell r="F493" t="str">
            <v xml:space="preserve">FUSO 93 HLA LH</v>
          </cell>
          <cell r="G493" t="str">
            <v>MT05-0301-L</v>
          </cell>
          <cell r="I493">
            <v>0.04</v>
          </cell>
          <cell r="J493" t="str">
            <v>SUPPLIER0002</v>
          </cell>
          <cell r="K493" t="str">
            <v xml:space="preserve">ANHUI TINCAI SILK CO. LTD</v>
          </cell>
          <cell r="L493">
            <v>3</v>
          </cell>
          <cell r="M493">
            <v>12</v>
          </cell>
          <cell r="N493">
            <v>15</v>
          </cell>
          <cell r="Q493">
            <v>3</v>
          </cell>
          <cell r="R493">
            <v>5</v>
          </cell>
          <cell r="S493" t="str">
            <v xml:space="preserve">Yuan Purchase Pricelist (CNY)</v>
          </cell>
          <cell r="T493">
            <v>90</v>
          </cell>
          <cell r="U493">
            <v>2288.52</v>
          </cell>
          <cell r="V493">
            <v>3400</v>
          </cell>
        </row>
        <row r="494">
          <cell r="A494">
            <v>10944</v>
          </cell>
          <cell r="B494" t="str">
            <v>AUTOLAMPS0486</v>
          </cell>
          <cell r="C494" t="e">
            <v>#REF!</v>
          </cell>
          <cell r="D494" t="str">
            <v xml:space="preserve">MITSUBISHI FUSO 355 (93) - HEAD LAMP (214-1130) - RH</v>
          </cell>
          <cell r="E494" t="str">
            <v>MITSUBISHI</v>
          </cell>
          <cell r="F494" t="str">
            <v xml:space="preserve">FUSO 93 HLA RH</v>
          </cell>
          <cell r="G494" t="str">
            <v>MT05-0301-R</v>
          </cell>
          <cell r="I494">
            <v>0.04</v>
          </cell>
          <cell r="J494" t="str">
            <v>SUPPLIER0002</v>
          </cell>
          <cell r="K494" t="str">
            <v xml:space="preserve">ANHUI TINCAI SILK CO. LTD</v>
          </cell>
          <cell r="L494">
            <v>3</v>
          </cell>
          <cell r="M494">
            <v>12</v>
          </cell>
          <cell r="N494">
            <v>15</v>
          </cell>
          <cell r="Q494">
            <v>3</v>
          </cell>
          <cell r="R494">
            <v>5</v>
          </cell>
          <cell r="S494" t="str">
            <v xml:space="preserve">Yuan Purchase Pricelist (CNY)</v>
          </cell>
          <cell r="T494">
            <v>90</v>
          </cell>
          <cell r="U494">
            <v>2288.52</v>
          </cell>
          <cell r="V494">
            <v>3400</v>
          </cell>
        </row>
        <row r="495">
          <cell r="A495">
            <v>11639</v>
          </cell>
          <cell r="B495" t="str">
            <v>AUTOLAMPS0473</v>
          </cell>
          <cell r="C495" t="e">
            <v>#REF!</v>
          </cell>
          <cell r="D495" t="str">
            <v xml:space="preserve">MITSUBISHI FUSO 355 (93) - ORNAMENTAL PLATE - LH</v>
          </cell>
          <cell r="E495" t="str">
            <v>MITSUBISHI</v>
          </cell>
          <cell r="F495" t="str">
            <v xml:space="preserve">FUSO 93 OP LH</v>
          </cell>
          <cell r="G495" t="str">
            <v>214-2509-L</v>
          </cell>
          <cell r="I495">
            <v>0.04</v>
          </cell>
          <cell r="J495" t="str">
            <v>SUPPLIER0002</v>
          </cell>
          <cell r="K495" t="str">
            <v xml:space="preserve">ANHUI TINCAI SILK CO. LTD</v>
          </cell>
          <cell r="L495">
            <v>0</v>
          </cell>
          <cell r="M495">
            <v>0</v>
          </cell>
          <cell r="N495">
            <v>0</v>
          </cell>
          <cell r="Q495">
            <v>2</v>
          </cell>
          <cell r="R495">
            <v>5</v>
          </cell>
          <cell r="S495" t="str">
            <v xml:space="preserve">Yuan Purchase Pricelist (CNY)</v>
          </cell>
          <cell r="T495">
            <v>1.3</v>
          </cell>
          <cell r="U495">
            <v>203</v>
          </cell>
          <cell r="V495">
            <v>310</v>
          </cell>
        </row>
        <row r="496">
          <cell r="A496">
            <v>11638</v>
          </cell>
          <cell r="B496" t="str">
            <v>AUTOLAMPS0474</v>
          </cell>
          <cell r="C496" t="e">
            <v>#REF!</v>
          </cell>
          <cell r="D496" t="str">
            <v xml:space="preserve">MITSUBISHI FUSO 355 (93) - ORNAMENTAL PLATE - RH</v>
          </cell>
          <cell r="E496" t="str">
            <v>MITSUBISHI</v>
          </cell>
          <cell r="F496" t="str">
            <v xml:space="preserve">FUSO 93 OP RH</v>
          </cell>
          <cell r="G496" t="str">
            <v>214-2509-R</v>
          </cell>
          <cell r="I496">
            <v>0.04</v>
          </cell>
          <cell r="J496" t="str">
            <v>SUPPLIER0002</v>
          </cell>
          <cell r="K496" t="str">
            <v xml:space="preserve">ANHUI TINCAI SILK CO. LTD</v>
          </cell>
          <cell r="L496">
            <v>0</v>
          </cell>
          <cell r="M496">
            <v>0</v>
          </cell>
          <cell r="N496">
            <v>0</v>
          </cell>
          <cell r="Q496">
            <v>2</v>
          </cell>
          <cell r="R496">
            <v>5</v>
          </cell>
          <cell r="S496" t="str">
            <v xml:space="preserve">Yuan Purchase Pricelist (CNY)</v>
          </cell>
          <cell r="T496">
            <v>1.3</v>
          </cell>
          <cell r="U496">
            <v>203</v>
          </cell>
          <cell r="V496">
            <v>310</v>
          </cell>
        </row>
        <row r="497">
          <cell r="A497">
            <v>11510</v>
          </cell>
          <cell r="B497" t="str">
            <v>AUTOLAMPS0487</v>
          </cell>
          <cell r="C497" t="e">
            <v>#REF!</v>
          </cell>
          <cell r="D497" t="str">
            <v xml:space="preserve">MITSUBISHI FUSO 355 (93) - SIDE LAMP (214-1406)</v>
          </cell>
          <cell r="E497" t="str">
            <v>MITSUBISHI</v>
          </cell>
          <cell r="F497" t="str">
            <v xml:space="preserve">FUSO 93 SLA</v>
          </cell>
          <cell r="G497" t="str">
            <v>MT05-0306</v>
          </cell>
          <cell r="I497">
            <v>0.04</v>
          </cell>
          <cell r="J497" t="str">
            <v>SUPPLIER0002</v>
          </cell>
          <cell r="K497" t="str">
            <v xml:space="preserve">ANHUI TINCAI SILK CO. LTD</v>
          </cell>
          <cell r="L497">
            <v>21</v>
          </cell>
          <cell r="M497">
            <v>84</v>
          </cell>
          <cell r="N497">
            <v>105</v>
          </cell>
          <cell r="O497">
            <v>5</v>
          </cell>
          <cell r="P497">
            <v>20</v>
          </cell>
          <cell r="S497" t="str">
            <v xml:space="preserve">Yuan Purchase Pricelist (CNY)</v>
          </cell>
          <cell r="T497">
            <v>9</v>
          </cell>
          <cell r="U497">
            <v>245</v>
          </cell>
          <cell r="V497">
            <v>370</v>
          </cell>
        </row>
        <row r="498">
          <cell r="A498">
            <v>11732</v>
          </cell>
          <cell r="B498" t="str">
            <v>AUTOLAMPS0488</v>
          </cell>
          <cell r="C498" t="e">
            <v>#REF!</v>
          </cell>
          <cell r="D498" t="str">
            <v xml:space="preserve">MITSUBISHI FUSO 355 (97-07) - CORNER LAMP (214-1552-A) - LH</v>
          </cell>
          <cell r="E498" t="str">
            <v>MITSUBISHI</v>
          </cell>
          <cell r="F498" t="str">
            <v xml:space="preserve">FUSO 97 CLA LH</v>
          </cell>
          <cell r="G498" t="str">
            <v>MT05-0403-L</v>
          </cell>
          <cell r="I498">
            <v>0.04</v>
          </cell>
          <cell r="J498" t="str">
            <v>SUPPLIER0002</v>
          </cell>
          <cell r="K498" t="str">
            <v xml:space="preserve">ANHUI TINCAI SILK CO. LTD</v>
          </cell>
          <cell r="L498">
            <v>0</v>
          </cell>
          <cell r="M498">
            <v>0</v>
          </cell>
          <cell r="N498">
            <v>0</v>
          </cell>
          <cell r="O498">
            <v>5</v>
          </cell>
          <cell r="P498">
            <v>20</v>
          </cell>
          <cell r="S498" t="str">
            <v xml:space="preserve">Yuan Purchase Pricelist (CNY)</v>
          </cell>
          <cell r="T498">
            <v>25</v>
          </cell>
          <cell r="U498">
            <v>680</v>
          </cell>
          <cell r="V498">
            <v>1020</v>
          </cell>
        </row>
        <row r="499">
          <cell r="A499">
            <v>11733</v>
          </cell>
          <cell r="B499" t="str">
            <v>AUTOLAMPS0489</v>
          </cell>
          <cell r="C499" t="e">
            <v>#REF!</v>
          </cell>
          <cell r="D499" t="str">
            <v xml:space="preserve">MITSUBISHI FUSO 355 (97-07) - CORNER LAMP (214-1552-A) - RH</v>
          </cell>
          <cell r="E499" t="str">
            <v>MITSUBISHI</v>
          </cell>
          <cell r="F499" t="str">
            <v xml:space="preserve">FUSO 97 CLA RH</v>
          </cell>
          <cell r="G499" t="str">
            <v>MT05-0403-R</v>
          </cell>
          <cell r="I499">
            <v>0.04</v>
          </cell>
          <cell r="J499" t="str">
            <v>SUPPLIER0002</v>
          </cell>
          <cell r="K499" t="str">
            <v xml:space="preserve">ANHUI TINCAI SILK CO. LTD</v>
          </cell>
          <cell r="L499">
            <v>1</v>
          </cell>
          <cell r="M499">
            <v>4</v>
          </cell>
          <cell r="N499">
            <v>5</v>
          </cell>
          <cell r="O499">
            <v>5</v>
          </cell>
          <cell r="P499">
            <v>20</v>
          </cell>
          <cell r="S499" t="str">
            <v xml:space="preserve">Yuan Purchase Pricelist (CNY)</v>
          </cell>
          <cell r="T499">
            <v>25</v>
          </cell>
          <cell r="U499">
            <v>680</v>
          </cell>
          <cell r="V499">
            <v>1020</v>
          </cell>
        </row>
        <row r="500">
          <cell r="A500">
            <v>11674</v>
          </cell>
          <cell r="B500" t="str">
            <v>AUTOLAMPS0490</v>
          </cell>
          <cell r="C500" t="e">
            <v>#REF!</v>
          </cell>
          <cell r="D500" t="str">
            <v xml:space="preserve">MITSUBISHI FUSO 355 (97-07) - GRILL ASSEMBLY</v>
          </cell>
          <cell r="E500" t="str">
            <v>MITSUBISHI</v>
          </cell>
          <cell r="F500" t="str">
            <v xml:space="preserve">FUSO 97 GRL</v>
          </cell>
          <cell r="G500" t="str">
            <v>MT05-0411</v>
          </cell>
          <cell r="I500">
            <v>0.04</v>
          </cell>
          <cell r="J500" t="str">
            <v>SUPPLIER0002</v>
          </cell>
          <cell r="K500" t="str">
            <v xml:space="preserve">ANHUI TINCAI SILK CO. LTD</v>
          </cell>
          <cell r="L500">
            <v>0</v>
          </cell>
          <cell r="M500">
            <v>0</v>
          </cell>
          <cell r="N500">
            <v>0</v>
          </cell>
          <cell r="Q500">
            <v>1</v>
          </cell>
          <cell r="R500">
            <v>2</v>
          </cell>
          <cell r="S500" t="str">
            <v xml:space="preserve">Yuan Purchase Pricelist (CNY)</v>
          </cell>
          <cell r="T500">
            <v>17</v>
          </cell>
          <cell r="U500">
            <v>2657</v>
          </cell>
          <cell r="V500">
            <v>4120</v>
          </cell>
        </row>
        <row r="501">
          <cell r="A501">
            <v>11512</v>
          </cell>
          <cell r="B501" t="str">
            <v>AUTOLAMPS0495</v>
          </cell>
          <cell r="C501" t="e">
            <v>#REF!</v>
          </cell>
          <cell r="D501" t="str">
            <v xml:space="preserve">MITSUBISHI FUSO 355 (97-07) - HEAD LAMP (PROJECTOR) (214-1143-LD-E) - LH</v>
          </cell>
          <cell r="E501" t="str">
            <v>MITSUBISHI</v>
          </cell>
          <cell r="F501" t="str">
            <v xml:space="preserve">FUSO 97 HLAP LH</v>
          </cell>
          <cell r="G501" t="str">
            <v>MT05-0401-L</v>
          </cell>
          <cell r="I501">
            <v>0.04</v>
          </cell>
          <cell r="J501" t="str">
            <v>SUPPLIER0002</v>
          </cell>
          <cell r="K501" t="str">
            <v xml:space="preserve">ANHUI TINCAI SILK CO. LTD</v>
          </cell>
          <cell r="L501">
            <v>0</v>
          </cell>
          <cell r="M501">
            <v>0</v>
          </cell>
          <cell r="N501">
            <v>0</v>
          </cell>
          <cell r="Q501">
            <v>2</v>
          </cell>
          <cell r="R501">
            <v>4</v>
          </cell>
          <cell r="S501" t="str">
            <v xml:space="preserve">Yuan Purchase Pricelist (CNY)</v>
          </cell>
          <cell r="T501">
            <v>23.54</v>
          </cell>
          <cell r="U501">
            <v>3679</v>
          </cell>
          <cell r="V501">
            <v>5700</v>
          </cell>
        </row>
        <row r="502">
          <cell r="A502">
            <v>11511</v>
          </cell>
          <cell r="B502" t="str">
            <v>AUTOLAMPS0496</v>
          </cell>
          <cell r="C502" t="e">
            <v>#REF!</v>
          </cell>
          <cell r="D502" t="str">
            <v xml:space="preserve">MITSUBISHI FUSO 355 (97-07) - HEAD LAMP (PROJECTOR) (214-1143-LD-E) - RH</v>
          </cell>
          <cell r="E502" t="str">
            <v>MITSUBISHI</v>
          </cell>
          <cell r="F502" t="str">
            <v xml:space="preserve">FUSO 97 HLAP RH</v>
          </cell>
          <cell r="G502" t="str">
            <v>MT05-0401-R</v>
          </cell>
          <cell r="I502">
            <v>0.04</v>
          </cell>
          <cell r="J502" t="str">
            <v>SUPPLIER0002</v>
          </cell>
          <cell r="K502" t="str">
            <v xml:space="preserve">ANHUI TINCAI SILK CO. LTD</v>
          </cell>
          <cell r="L502">
            <v>0</v>
          </cell>
          <cell r="M502">
            <v>0</v>
          </cell>
          <cell r="N502">
            <v>0</v>
          </cell>
          <cell r="Q502">
            <v>2</v>
          </cell>
          <cell r="R502">
            <v>4</v>
          </cell>
          <cell r="S502" t="str">
            <v xml:space="preserve">Yuan Purchase Pricelist (CNY)</v>
          </cell>
          <cell r="T502">
            <v>23.54</v>
          </cell>
          <cell r="U502">
            <v>3679</v>
          </cell>
          <cell r="V502">
            <v>5700</v>
          </cell>
        </row>
        <row r="503">
          <cell r="A503">
            <v>12830</v>
          </cell>
          <cell r="B503" t="str">
            <v>AUTOLAMPS0497</v>
          </cell>
          <cell r="C503" t="e">
            <v>#REF!</v>
          </cell>
          <cell r="D503" t="str">
            <v xml:space="preserve">MITSUBISHI FUSO 355 (97-07) - HEAD LAMP (SEAL BEAM TYPE) - RH</v>
          </cell>
          <cell r="E503" t="str">
            <v>MITSUBISHI</v>
          </cell>
          <cell r="F503" t="str">
            <v xml:space="preserve">FUSO 97 HLASB RH</v>
          </cell>
          <cell r="G503" t="str">
            <v>MT05-0401B-R</v>
          </cell>
          <cell r="I503">
            <v>0.04</v>
          </cell>
          <cell r="J503" t="str">
            <v>SUPPLIER0002</v>
          </cell>
          <cell r="K503" t="str">
            <v xml:space="preserve">ANHUI TINCAI SILK CO. LTD</v>
          </cell>
          <cell r="L503">
            <v>0</v>
          </cell>
          <cell r="M503">
            <v>0</v>
          </cell>
          <cell r="N503">
            <v>0</v>
          </cell>
          <cell r="Q503">
            <v>2</v>
          </cell>
          <cell r="R503">
            <v>4</v>
          </cell>
          <cell r="S503" t="str">
            <v xml:space="preserve">Yuan Purchase Pricelist (CNY)</v>
          </cell>
          <cell r="T503">
            <v>23.54</v>
          </cell>
          <cell r="U503">
            <v>3679</v>
          </cell>
          <cell r="V503">
            <v>5700</v>
          </cell>
        </row>
        <row r="504">
          <cell r="A504">
            <v>11675</v>
          </cell>
          <cell r="B504" t="str">
            <v>AUTOLAMPS0491</v>
          </cell>
          <cell r="C504" t="e">
            <v>#REF!</v>
          </cell>
          <cell r="D504" t="str">
            <v xml:space="preserve">MITSUBISHI FUSO 355 (97-07) - LOWER GRILL</v>
          </cell>
          <cell r="E504" t="str">
            <v>MITSUBISHI</v>
          </cell>
          <cell r="F504" t="str">
            <v xml:space="preserve">FUSO 97 LGRL</v>
          </cell>
          <cell r="G504" t="str">
            <v>MT05-0407B-1</v>
          </cell>
          <cell r="I504">
            <v>0.04</v>
          </cell>
          <cell r="J504" t="str">
            <v>SUPPLIER0002</v>
          </cell>
          <cell r="K504" t="str">
            <v xml:space="preserve">ANHUI TINCAI SILK CO. LTD</v>
          </cell>
          <cell r="L504">
            <v>0</v>
          </cell>
          <cell r="M504">
            <v>0</v>
          </cell>
          <cell r="N504">
            <v>0</v>
          </cell>
          <cell r="Q504">
            <v>1</v>
          </cell>
          <cell r="R504">
            <v>2</v>
          </cell>
          <cell r="S504" t="str">
            <v xml:space="preserve">Yuan Purchase Pricelist (CNY)</v>
          </cell>
          <cell r="T504">
            <v>3</v>
          </cell>
          <cell r="U504">
            <v>469</v>
          </cell>
          <cell r="V504">
            <v>730</v>
          </cell>
        </row>
        <row r="505">
          <cell r="A505">
            <v>11677</v>
          </cell>
          <cell r="B505" t="str">
            <v>AUTOLAMPS0492</v>
          </cell>
          <cell r="C505" t="e">
            <v>#REF!</v>
          </cell>
          <cell r="D505" t="str">
            <v xml:space="preserve">MITSUBISHI FUSO 355 (97-07) - SIDE GRILL - LH</v>
          </cell>
          <cell r="E505" t="str">
            <v>MITSUBISHI</v>
          </cell>
          <cell r="F505" t="str">
            <v xml:space="preserve">FUSO 97 SGRL LH</v>
          </cell>
          <cell r="G505" t="str">
            <v>MT05-0403-1-L</v>
          </cell>
          <cell r="I505">
            <v>0.04</v>
          </cell>
          <cell r="J505" t="str">
            <v>SUPPLIER0002</v>
          </cell>
          <cell r="K505" t="str">
            <v xml:space="preserve">ANHUI TINCAI SILK CO. LTD</v>
          </cell>
          <cell r="L505">
            <v>0</v>
          </cell>
          <cell r="M505">
            <v>0</v>
          </cell>
          <cell r="N505">
            <v>0</v>
          </cell>
          <cell r="Q505">
            <v>3</v>
          </cell>
          <cell r="R505">
            <v>10</v>
          </cell>
          <cell r="S505" t="str">
            <v xml:space="preserve">Yuan Purchase Pricelist (CNY)</v>
          </cell>
          <cell r="T505">
            <v>4</v>
          </cell>
          <cell r="U505">
            <v>625</v>
          </cell>
          <cell r="V505">
            <v>970</v>
          </cell>
        </row>
        <row r="506">
          <cell r="A506">
            <v>11676</v>
          </cell>
          <cell r="B506" t="str">
            <v>AUTOLAMPS0493</v>
          </cell>
          <cell r="C506" t="e">
            <v>#REF!</v>
          </cell>
          <cell r="D506" t="str">
            <v xml:space="preserve">MITSUBISHI FUSO 355 (97-07) - SIDE GRILL - RH</v>
          </cell>
          <cell r="E506" t="str">
            <v>MITSUBISHI</v>
          </cell>
          <cell r="F506" t="str">
            <v xml:space="preserve">FUSO 97 SGRL RH</v>
          </cell>
          <cell r="G506" t="str">
            <v>MT05-0403-1-R</v>
          </cell>
          <cell r="I506">
            <v>0.04</v>
          </cell>
          <cell r="J506" t="str">
            <v>SUPPLIER0002</v>
          </cell>
          <cell r="K506" t="str">
            <v xml:space="preserve">ANHUI TINCAI SILK CO. LTD</v>
          </cell>
          <cell r="L506">
            <v>0</v>
          </cell>
          <cell r="M506">
            <v>0</v>
          </cell>
          <cell r="N506">
            <v>0</v>
          </cell>
          <cell r="Q506">
            <v>3</v>
          </cell>
          <cell r="R506">
            <v>10</v>
          </cell>
          <cell r="S506" t="str">
            <v xml:space="preserve">Yuan Purchase Pricelist (CNY)</v>
          </cell>
          <cell r="T506">
            <v>4</v>
          </cell>
          <cell r="U506">
            <v>625</v>
          </cell>
          <cell r="V506">
            <v>970</v>
          </cell>
        </row>
        <row r="507">
          <cell r="A507">
            <v>11513</v>
          </cell>
          <cell r="B507" t="str">
            <v>AUTOLAMPS0498</v>
          </cell>
          <cell r="C507" t="e">
            <v>#REF!</v>
          </cell>
          <cell r="D507" t="str">
            <v xml:space="preserve">MITSUBISHI FUSO 355 (97-07) - SIDE LAMP</v>
          </cell>
          <cell r="E507" t="str">
            <v>MITSUBISHI</v>
          </cell>
          <cell r="F507" t="str">
            <v xml:space="preserve">FUSO 97 SLA</v>
          </cell>
          <cell r="G507" t="str">
            <v>MT05-0406A</v>
          </cell>
          <cell r="I507">
            <v>0.04</v>
          </cell>
          <cell r="J507" t="str">
            <v>SUPPLIER0002</v>
          </cell>
          <cell r="K507" t="str">
            <v xml:space="preserve">ANHUI TINCAI SILK CO. LTD</v>
          </cell>
          <cell r="L507">
            <v>0</v>
          </cell>
          <cell r="M507">
            <v>0</v>
          </cell>
          <cell r="N507">
            <v>0</v>
          </cell>
          <cell r="O507">
            <v>5</v>
          </cell>
          <cell r="P507">
            <v>20</v>
          </cell>
          <cell r="S507" t="str">
            <v xml:space="preserve">Yuan Purchase Pricelist (CNY)</v>
          </cell>
          <cell r="T507">
            <v>1.5</v>
          </cell>
          <cell r="U507">
            <v>234</v>
          </cell>
          <cell r="V507">
            <v>360</v>
          </cell>
        </row>
        <row r="508">
          <cell r="A508">
            <v>11514</v>
          </cell>
          <cell r="B508" t="str">
            <v>AUTOLAMPS0494</v>
          </cell>
          <cell r="C508" t="e">
            <v>#REF!</v>
          </cell>
          <cell r="D508" t="str">
            <v xml:space="preserve">MITSUBISHI FUSO 355 (97-07) - UPPER GRILL</v>
          </cell>
          <cell r="E508" t="str">
            <v>MITSUBISHI</v>
          </cell>
          <cell r="F508" t="str">
            <v xml:space="preserve">FUSO 97 UGRL</v>
          </cell>
          <cell r="G508" t="str">
            <v>MT05-0414-1</v>
          </cell>
          <cell r="I508">
            <v>0.04</v>
          </cell>
          <cell r="J508" t="str">
            <v>SUPPLIER0002</v>
          </cell>
          <cell r="K508" t="str">
            <v xml:space="preserve">ANHUI TINCAI SILK CO. LTD</v>
          </cell>
          <cell r="L508">
            <v>0</v>
          </cell>
          <cell r="M508">
            <v>0</v>
          </cell>
          <cell r="N508">
            <v>0</v>
          </cell>
          <cell r="Q508">
            <v>1</v>
          </cell>
          <cell r="R508">
            <v>2</v>
          </cell>
          <cell r="S508" t="str">
            <v xml:space="preserve">Yuan Purchase Pricelist (CNY)</v>
          </cell>
          <cell r="T508">
            <v>3.5</v>
          </cell>
          <cell r="U508">
            <v>547</v>
          </cell>
          <cell r="V508">
            <v>850</v>
          </cell>
        </row>
        <row r="509">
          <cell r="A509">
            <v>11729</v>
          </cell>
          <cell r="B509" t="str">
            <v>AUTOLAMPS0499</v>
          </cell>
          <cell r="C509" t="e">
            <v>#REF!</v>
          </cell>
          <cell r="D509" t="str">
            <v xml:space="preserve">MITSUBISHI FUSO FIGHTER (03) - CORNER LAMP (214-1565-UE-Y) - LH</v>
          </cell>
          <cell r="E509" t="str">
            <v>MITSUBISHI</v>
          </cell>
          <cell r="F509" t="str">
            <v xml:space="preserve">FUSO 03 CLA LH</v>
          </cell>
          <cell r="G509" t="str">
            <v>MT05-0303A-L</v>
          </cell>
          <cell r="I509">
            <v>0.04</v>
          </cell>
          <cell r="J509" t="str">
            <v>SUPPLIER0002</v>
          </cell>
          <cell r="K509" t="str">
            <v xml:space="preserve">ANHUI TINCAI SILK CO. LTD</v>
          </cell>
          <cell r="L509">
            <v>7</v>
          </cell>
          <cell r="M509">
            <v>28</v>
          </cell>
          <cell r="N509">
            <v>35</v>
          </cell>
          <cell r="O509">
            <v>5</v>
          </cell>
          <cell r="P509">
            <v>20</v>
          </cell>
          <cell r="S509" t="str">
            <v xml:space="preserve">Yuan Purchase Pricelist (CNY)</v>
          </cell>
          <cell r="T509">
            <v>35</v>
          </cell>
          <cell r="U509">
            <v>952</v>
          </cell>
          <cell r="V509">
            <v>1430</v>
          </cell>
        </row>
        <row r="510">
          <cell r="A510">
            <v>11728</v>
          </cell>
          <cell r="B510" t="str">
            <v>AUTOLAMPS0500</v>
          </cell>
          <cell r="C510" t="e">
            <v>#REF!</v>
          </cell>
          <cell r="D510" t="str">
            <v xml:space="preserve">MITSUBISHI FUSO FIGHTER (03) - CORNER LAMP (214-1565-UE-Y) - RH</v>
          </cell>
          <cell r="E510" t="str">
            <v>MITSUBISHI</v>
          </cell>
          <cell r="F510" t="str">
            <v xml:space="preserve">FUSO 03 CLA RH</v>
          </cell>
          <cell r="G510" t="str">
            <v>MT05-0303A-R</v>
          </cell>
          <cell r="I510">
            <v>0.04</v>
          </cell>
          <cell r="J510" t="str">
            <v>SUPPLIER0002</v>
          </cell>
          <cell r="K510" t="str">
            <v xml:space="preserve">ANHUI TINCAI SILK CO. LTD</v>
          </cell>
          <cell r="L510">
            <v>6</v>
          </cell>
          <cell r="M510">
            <v>24</v>
          </cell>
          <cell r="N510">
            <v>30</v>
          </cell>
          <cell r="O510">
            <v>5</v>
          </cell>
          <cell r="P510">
            <v>20</v>
          </cell>
          <cell r="S510" t="str">
            <v xml:space="preserve">Yuan Purchase Pricelist (CNY)</v>
          </cell>
          <cell r="T510">
            <v>35</v>
          </cell>
          <cell r="U510">
            <v>952</v>
          </cell>
          <cell r="V510">
            <v>1430</v>
          </cell>
        </row>
        <row r="511">
          <cell r="A511">
            <v>11673</v>
          </cell>
          <cell r="B511" t="str">
            <v>AUTOLAMPS0501</v>
          </cell>
          <cell r="C511" t="e">
            <v>#REF!</v>
          </cell>
          <cell r="D511" t="str">
            <v xml:space="preserve">MITSUBISHI FUSO FIGHTER (03) - HEAD LAMP (214-1174) - LH</v>
          </cell>
          <cell r="E511" t="str">
            <v>MITSUBISHI</v>
          </cell>
          <cell r="F511" t="str">
            <v xml:space="preserve">FUSO 03 HLA LH</v>
          </cell>
          <cell r="G511" t="str">
            <v>MT05-0301A-L</v>
          </cell>
          <cell r="I511">
            <v>0.04</v>
          </cell>
          <cell r="J511" t="str">
            <v>SUPPLIER0002</v>
          </cell>
          <cell r="K511" t="str">
            <v xml:space="preserve">ANHUI TINCAI SILK CO. LTD</v>
          </cell>
          <cell r="L511">
            <v>0</v>
          </cell>
          <cell r="M511">
            <v>0</v>
          </cell>
          <cell r="N511">
            <v>0</v>
          </cell>
          <cell r="Q511">
            <v>2</v>
          </cell>
          <cell r="R511">
            <v>4</v>
          </cell>
          <cell r="S511" t="str">
            <v xml:space="preserve">Yuan Purchase Pricelist (CNY)</v>
          </cell>
          <cell r="T511">
            <v>300</v>
          </cell>
          <cell r="U511">
            <v>6750</v>
          </cell>
          <cell r="V511">
            <v>10460</v>
          </cell>
        </row>
        <row r="512">
          <cell r="A512">
            <v>11672</v>
          </cell>
          <cell r="B512" t="str">
            <v>AUTOLAMPS0502</v>
          </cell>
          <cell r="C512" t="e">
            <v>#REF!</v>
          </cell>
          <cell r="D512" t="str">
            <v xml:space="preserve">MITSUBISHI FUSO FIGHTER (03) - HEAD LAMP (214-1174) - RH</v>
          </cell>
          <cell r="E512" t="str">
            <v>MITSUBISHI</v>
          </cell>
          <cell r="F512" t="str">
            <v xml:space="preserve">FUSO 03 HLA RH</v>
          </cell>
          <cell r="G512" t="str">
            <v>MT05-0301A-R</v>
          </cell>
          <cell r="I512">
            <v>0.04</v>
          </cell>
          <cell r="J512" t="str">
            <v>SUPPLIER0002</v>
          </cell>
          <cell r="K512" t="str">
            <v xml:space="preserve">ANHUI TINCAI SILK CO. LTD</v>
          </cell>
          <cell r="L512">
            <v>0</v>
          </cell>
          <cell r="M512">
            <v>0</v>
          </cell>
          <cell r="N512">
            <v>0</v>
          </cell>
          <cell r="Q512">
            <v>2</v>
          </cell>
          <cell r="R512">
            <v>4</v>
          </cell>
          <cell r="S512" t="str">
            <v xml:space="preserve">Yuan Purchase Pricelist (CNY)</v>
          </cell>
          <cell r="T512">
            <v>48</v>
          </cell>
          <cell r="U512">
            <v>7502</v>
          </cell>
          <cell r="V512">
            <v>10460</v>
          </cell>
        </row>
        <row r="513">
          <cell r="A513">
            <v>13816</v>
          </cell>
          <cell r="B513" t="str">
            <v>AUTOLAMPS0463</v>
          </cell>
          <cell r="C513" t="e">
            <v>#REF!</v>
          </cell>
          <cell r="D513" t="str">
            <v xml:space="preserve">MITSUBISHI FUSO FIGHTER FK40 CABOVER TRUCK (84-92) - LAMINATED FRONT WINDSCREEN</v>
          </cell>
          <cell r="E513" t="str">
            <v>MITSUBISHI</v>
          </cell>
          <cell r="F513" t="str">
            <v xml:space="preserve">FK415 LFW</v>
          </cell>
          <cell r="G513" t="str">
            <v xml:space="preserve">FK415 LFW</v>
          </cell>
          <cell r="H513" t="str">
            <v>1836*795</v>
          </cell>
          <cell r="I513">
            <v>0.02</v>
          </cell>
          <cell r="J513" t="str">
            <v>SUPPLIER0015</v>
          </cell>
          <cell r="K513" t="str">
            <v xml:space="preserve">XINYI AUTOMOBILE GLASS (SHENZHEN) CO., LTD</v>
          </cell>
          <cell r="L513">
            <v>5</v>
          </cell>
          <cell r="M513">
            <v>20</v>
          </cell>
          <cell r="N513">
            <v>25</v>
          </cell>
          <cell r="Q513">
            <v>1</v>
          </cell>
          <cell r="R513">
            <v>4</v>
          </cell>
          <cell r="S513" t="str">
            <v xml:space="preserve">USD Purchase Pricelist (USD)</v>
          </cell>
          <cell r="T513">
            <v>20.96</v>
          </cell>
          <cell r="U513">
            <v>3492.46</v>
          </cell>
          <cell r="V513">
            <v>4400</v>
          </cell>
        </row>
        <row r="514">
          <cell r="A514">
            <v>13908</v>
          </cell>
          <cell r="B514" t="str">
            <v>AUTOLAMPS0503</v>
          </cell>
          <cell r="C514" t="e">
            <v>#REF!</v>
          </cell>
          <cell r="D514" t="str">
            <v xml:space="preserve">MITSUBISHI FUSO FIGHTER FK60 CABOVER TRUCK (92-) - LAMINATED FRONT WINDSCREEN</v>
          </cell>
          <cell r="E514" t="str">
            <v>MITSUBISHI</v>
          </cell>
          <cell r="F514" t="str">
            <v xml:space="preserve">FK60 LFW</v>
          </cell>
          <cell r="G514" t="str">
            <v xml:space="preserve">FK60 LFW</v>
          </cell>
          <cell r="H514" t="str">
            <v>1921*857</v>
          </cell>
          <cell r="I514">
            <v>0.02</v>
          </cell>
          <cell r="J514" t="str">
            <v>SUPPLIER0015</v>
          </cell>
          <cell r="K514" t="str">
            <v xml:space="preserve">XINYI AUTOMOBILE GLASS (SHENZHEN) CO., LTD</v>
          </cell>
          <cell r="L514">
            <v>0</v>
          </cell>
          <cell r="M514">
            <v>0</v>
          </cell>
          <cell r="N514">
            <v>0</v>
          </cell>
          <cell r="Q514">
            <v>0</v>
          </cell>
          <cell r="R514">
            <v>0</v>
          </cell>
          <cell r="S514" t="str">
            <v xml:space="preserve">USD Purchase Pricelist (USD)</v>
          </cell>
          <cell r="T514">
            <v>23.63</v>
          </cell>
          <cell r="U514">
            <v>3937.35</v>
          </cell>
          <cell r="V514">
            <v>4900</v>
          </cell>
        </row>
        <row r="515">
          <cell r="A515">
            <v>10936</v>
          </cell>
          <cell r="B515" t="str">
            <v>AUTOLAMPS0504</v>
          </cell>
          <cell r="C515" t="e">
            <v>#REF!</v>
          </cell>
          <cell r="D515" t="str">
            <v xml:space="preserve">MITSUBISHI FUSO FV87/FM80 - (87-93) - CORNER LAMP (214-1618) - LH</v>
          </cell>
          <cell r="E515" t="str">
            <v>MITSUBISHI</v>
          </cell>
          <cell r="F515" t="str">
            <v xml:space="preserve">FUSO 87 CLA LH</v>
          </cell>
          <cell r="G515" t="str">
            <v>MT05-0103-L</v>
          </cell>
          <cell r="I515">
            <v>0.04</v>
          </cell>
          <cell r="J515" t="str">
            <v>SUPPLIER0002</v>
          </cell>
          <cell r="K515" t="str">
            <v xml:space="preserve">ANHUI TINCAI SILK CO. LTD</v>
          </cell>
          <cell r="L515">
            <v>13</v>
          </cell>
          <cell r="M515">
            <v>52</v>
          </cell>
          <cell r="N515">
            <v>65</v>
          </cell>
          <cell r="O515">
            <v>5</v>
          </cell>
          <cell r="P515">
            <v>10</v>
          </cell>
          <cell r="S515" t="str">
            <v xml:space="preserve">Yuan Purchase Pricelist (CNY)</v>
          </cell>
          <cell r="T515">
            <v>12</v>
          </cell>
          <cell r="U515">
            <v>306</v>
          </cell>
          <cell r="V515">
            <v>460</v>
          </cell>
        </row>
        <row r="516">
          <cell r="A516">
            <v>10935</v>
          </cell>
          <cell r="B516" t="str">
            <v>AUTOLAMPS0505</v>
          </cell>
          <cell r="C516" t="e">
            <v>#REF!</v>
          </cell>
          <cell r="D516" t="str">
            <v xml:space="preserve">MITSUBISHI FUSO FV87/FM80 - (87-93) - CORNER LAMP (214-1618) - RH</v>
          </cell>
          <cell r="E516" t="str">
            <v>MITSUBISHI</v>
          </cell>
          <cell r="F516" t="str">
            <v xml:space="preserve">FUSO 87 CLA RH</v>
          </cell>
          <cell r="G516" t="str">
            <v>MT05-0103-R</v>
          </cell>
          <cell r="I516">
            <v>0.04</v>
          </cell>
          <cell r="J516" t="str">
            <v>SUPPLIER0002</v>
          </cell>
          <cell r="K516" t="str">
            <v xml:space="preserve">ANHUI TINCAI SILK CO. LTD</v>
          </cell>
          <cell r="L516">
            <v>11</v>
          </cell>
          <cell r="M516">
            <v>44</v>
          </cell>
          <cell r="N516">
            <v>55</v>
          </cell>
          <cell r="O516">
            <v>5</v>
          </cell>
          <cell r="P516">
            <v>10</v>
          </cell>
          <cell r="S516" t="str">
            <v xml:space="preserve">Yuan Purchase Pricelist (CNY)</v>
          </cell>
          <cell r="T516">
            <v>12</v>
          </cell>
          <cell r="U516">
            <v>305.14</v>
          </cell>
          <cell r="V516">
            <v>460</v>
          </cell>
        </row>
        <row r="517">
          <cell r="A517">
            <v>10938</v>
          </cell>
          <cell r="B517" t="str">
            <v>AUTOLAMPS0515</v>
          </cell>
          <cell r="C517" t="e">
            <v>#REF!</v>
          </cell>
          <cell r="D517" t="str">
            <v xml:space="preserve">MITSUBISHI FUSO FV87/FM80 - (87-93) - CORNER LENS (214-1618) - LH</v>
          </cell>
          <cell r="E517" t="str">
            <v>MITSUBISHI</v>
          </cell>
          <cell r="F517" t="str">
            <v xml:space="preserve">FUSO 87 CLS LH</v>
          </cell>
          <cell r="G517" t="str">
            <v>MT05-0103-00-L</v>
          </cell>
          <cell r="I517">
            <v>0.04</v>
          </cell>
          <cell r="J517" t="str">
            <v>SUPPLIER0002</v>
          </cell>
          <cell r="K517" t="str">
            <v xml:space="preserve">ANHUI TINCAI SILK CO. LTD</v>
          </cell>
          <cell r="L517">
            <v>8</v>
          </cell>
          <cell r="M517">
            <v>32</v>
          </cell>
          <cell r="N517">
            <v>40</v>
          </cell>
          <cell r="Q517">
            <v>5</v>
          </cell>
          <cell r="R517">
            <v>20</v>
          </cell>
          <cell r="S517" t="str">
            <v xml:space="preserve">Yuan Purchase Pricelist (CNY)</v>
          </cell>
          <cell r="T517">
            <v>4.5</v>
          </cell>
          <cell r="U517">
            <v>115</v>
          </cell>
          <cell r="V517">
            <v>170</v>
          </cell>
        </row>
        <row r="518">
          <cell r="A518">
            <v>10937</v>
          </cell>
          <cell r="B518" t="str">
            <v>AUTOLAMPS0516</v>
          </cell>
          <cell r="C518" t="e">
            <v>#REF!</v>
          </cell>
          <cell r="D518" t="str">
            <v xml:space="preserve">MITSUBISHI FUSO FV87/FM80 - (87-93) - CORNER LENS (214-1618) - RH</v>
          </cell>
          <cell r="E518" t="str">
            <v>MITSUBISHI</v>
          </cell>
          <cell r="F518" t="str">
            <v xml:space="preserve">FUSO 87 CLS RH</v>
          </cell>
          <cell r="G518" t="str">
            <v>MT05-0103-00-R</v>
          </cell>
          <cell r="I518">
            <v>0.04</v>
          </cell>
          <cell r="J518" t="str">
            <v>SUPPLIER0002</v>
          </cell>
          <cell r="K518" t="str">
            <v xml:space="preserve">ANHUI TINCAI SILK CO. LTD</v>
          </cell>
          <cell r="L518">
            <v>12</v>
          </cell>
          <cell r="M518">
            <v>48</v>
          </cell>
          <cell r="N518">
            <v>60</v>
          </cell>
          <cell r="Q518">
            <v>5</v>
          </cell>
          <cell r="R518">
            <v>20</v>
          </cell>
          <cell r="S518" t="str">
            <v xml:space="preserve">Yuan Purchase Pricelist (CNY)</v>
          </cell>
          <cell r="T518">
            <v>4.5</v>
          </cell>
          <cell r="U518">
            <v>115</v>
          </cell>
          <cell r="V518">
            <v>170</v>
          </cell>
        </row>
        <row r="519">
          <cell r="A519">
            <v>10940</v>
          </cell>
          <cell r="B519" t="str">
            <v>AUTOLAMPS0506</v>
          </cell>
          <cell r="C519" t="e">
            <v>#REF!</v>
          </cell>
          <cell r="D519" t="str">
            <v xml:space="preserve">MITSUBISHI FUSO FV87/FM80 - (87-93) - FOG LAMP (214-2005-Y) - LH</v>
          </cell>
          <cell r="E519" t="str">
            <v>MITSUBISHI</v>
          </cell>
          <cell r="F519" t="str">
            <v xml:space="preserve">FUSO 87 FLA LH</v>
          </cell>
          <cell r="G519" t="str">
            <v>MT05-0205-L</v>
          </cell>
          <cell r="I519">
            <v>0.04</v>
          </cell>
          <cell r="J519" t="str">
            <v>SUPPLIER0002</v>
          </cell>
          <cell r="K519" t="str">
            <v xml:space="preserve">ANHUI TINCAI SILK CO. LTD</v>
          </cell>
          <cell r="L519">
            <v>16</v>
          </cell>
          <cell r="M519">
            <v>64</v>
          </cell>
          <cell r="N519">
            <v>80</v>
          </cell>
          <cell r="O519">
            <v>5</v>
          </cell>
          <cell r="P519">
            <v>10</v>
          </cell>
          <cell r="S519" t="str">
            <v xml:space="preserve">Yuan Purchase Pricelist (CNY)</v>
          </cell>
          <cell r="T519">
            <v>14</v>
          </cell>
          <cell r="U519">
            <v>381</v>
          </cell>
          <cell r="V519">
            <v>570</v>
          </cell>
        </row>
        <row r="520">
          <cell r="A520">
            <v>10939</v>
          </cell>
          <cell r="B520" t="str">
            <v>AUTOLAMPS0507</v>
          </cell>
          <cell r="C520" t="e">
            <v>#REF!</v>
          </cell>
          <cell r="D520" t="str">
            <v xml:space="preserve">MITSUBISHI FUSO FV87/FM80 - (87-93) - FOG LAMP (214-2005-Y) - RH</v>
          </cell>
          <cell r="E520" t="str">
            <v>MITSUBISHI</v>
          </cell>
          <cell r="F520" t="str">
            <v xml:space="preserve">FUSO 87 FLA RH</v>
          </cell>
          <cell r="G520" t="str">
            <v>MT05-0205-R</v>
          </cell>
          <cell r="I520">
            <v>0.04</v>
          </cell>
          <cell r="J520" t="str">
            <v>SUPPLIER0002</v>
          </cell>
          <cell r="K520" t="str">
            <v xml:space="preserve">ANHUI TINCAI SILK CO. LTD</v>
          </cell>
          <cell r="L520">
            <v>15</v>
          </cell>
          <cell r="M520">
            <v>60</v>
          </cell>
          <cell r="N520">
            <v>75</v>
          </cell>
          <cell r="O520">
            <v>5</v>
          </cell>
          <cell r="P520">
            <v>10</v>
          </cell>
          <cell r="S520" t="str">
            <v xml:space="preserve">Yuan Purchase Pricelist (CNY)</v>
          </cell>
          <cell r="T520">
            <v>14</v>
          </cell>
          <cell r="U520">
            <v>381</v>
          </cell>
          <cell r="V520">
            <v>570</v>
          </cell>
        </row>
        <row r="521">
          <cell r="A521">
            <v>10942</v>
          </cell>
          <cell r="B521" t="str">
            <v>AUTOLAMPS0517</v>
          </cell>
          <cell r="C521" t="e">
            <v>#REF!</v>
          </cell>
          <cell r="D521" t="str">
            <v xml:space="preserve">MITSUBISHI FUSO FV87/FM80 - (87-93) - FOG LENS (214-2005-Y) - LH</v>
          </cell>
          <cell r="E521" t="str">
            <v>MITSUBISHI</v>
          </cell>
          <cell r="F521" t="str">
            <v xml:space="preserve">FUSO 87 FLS LH</v>
          </cell>
          <cell r="G521" t="str">
            <v>00-MT05-0205-L</v>
          </cell>
          <cell r="I521">
            <v>0.04</v>
          </cell>
          <cell r="J521" t="str">
            <v>SUPPLIER0002</v>
          </cell>
          <cell r="K521" t="str">
            <v xml:space="preserve">ANHUI TINCAI SILK CO. LTD</v>
          </cell>
          <cell r="L521">
            <v>5</v>
          </cell>
          <cell r="M521">
            <v>20</v>
          </cell>
          <cell r="N521">
            <v>25</v>
          </cell>
          <cell r="Q521">
            <v>5</v>
          </cell>
          <cell r="R521">
            <v>20</v>
          </cell>
          <cell r="S521" t="str">
            <v xml:space="preserve">Yuan Purchase Pricelist (CNY)</v>
          </cell>
          <cell r="T521">
            <v>0.65</v>
          </cell>
          <cell r="U521">
            <v>102</v>
          </cell>
          <cell r="V521">
            <v>160</v>
          </cell>
        </row>
        <row r="522">
          <cell r="A522">
            <v>10941</v>
          </cell>
          <cell r="B522" t="str">
            <v>AUTOLAMPS0518</v>
          </cell>
          <cell r="C522" t="e">
            <v>#REF!</v>
          </cell>
          <cell r="D522" t="str">
            <v xml:space="preserve">MITSUBISHI FUSO FV87/FM80 - (87-93) - FOG LENS (214-2005-Y) - RH</v>
          </cell>
          <cell r="E522" t="str">
            <v>MITSUBISHI</v>
          </cell>
          <cell r="F522" t="str">
            <v xml:space="preserve">FUSO 87 FLS RH</v>
          </cell>
          <cell r="G522" t="str">
            <v>00-MT05-0205-R</v>
          </cell>
          <cell r="I522">
            <v>0.04</v>
          </cell>
          <cell r="J522" t="str">
            <v>SUPPLIER0002</v>
          </cell>
          <cell r="K522" t="str">
            <v xml:space="preserve">ANHUI TINCAI SILK CO. LTD</v>
          </cell>
          <cell r="L522">
            <v>5</v>
          </cell>
          <cell r="M522">
            <v>20</v>
          </cell>
          <cell r="N522">
            <v>25</v>
          </cell>
          <cell r="Q522">
            <v>5</v>
          </cell>
          <cell r="R522">
            <v>20</v>
          </cell>
          <cell r="S522" t="str">
            <v xml:space="preserve">Yuan Purchase Pricelist (CNY)</v>
          </cell>
          <cell r="T522">
            <v>0.65</v>
          </cell>
          <cell r="U522">
            <v>102</v>
          </cell>
          <cell r="V522">
            <v>160</v>
          </cell>
        </row>
        <row r="523">
          <cell r="A523">
            <v>11669</v>
          </cell>
          <cell r="B523" t="str">
            <v>AUTOLAMPS0510</v>
          </cell>
          <cell r="C523" t="e">
            <v>#REF!</v>
          </cell>
          <cell r="D523" t="str">
            <v xml:space="preserve">MITSUBISHI FUSO FV87/FM80 - (87-93) - FRONT GRILL</v>
          </cell>
          <cell r="E523" t="str">
            <v>MITSUBISHI</v>
          </cell>
          <cell r="F523" t="str">
            <v xml:space="preserve">FUSO 87 GRL</v>
          </cell>
          <cell r="G523" t="str">
            <v>MT05-0211</v>
          </cell>
          <cell r="I523">
            <v>0.04</v>
          </cell>
          <cell r="J523" t="str">
            <v>SUPPLIER0002</v>
          </cell>
          <cell r="K523" t="str">
            <v xml:space="preserve">ANHUI TINCAI SILK CO. LTD</v>
          </cell>
          <cell r="L523">
            <v>0</v>
          </cell>
          <cell r="M523">
            <v>0</v>
          </cell>
          <cell r="N523">
            <v>0</v>
          </cell>
          <cell r="Q523">
            <v>1</v>
          </cell>
          <cell r="R523">
            <v>2</v>
          </cell>
          <cell r="S523" t="str">
            <v xml:space="preserve">Yuan Purchase Pricelist (CNY)</v>
          </cell>
          <cell r="T523">
            <v>16</v>
          </cell>
          <cell r="U523">
            <v>2501</v>
          </cell>
          <cell r="V523">
            <v>3880</v>
          </cell>
        </row>
        <row r="524">
          <cell r="A524">
            <v>10934</v>
          </cell>
          <cell r="B524" t="str">
            <v>AUTOLAMPS0511</v>
          </cell>
          <cell r="C524" t="e">
            <v>#REF!</v>
          </cell>
          <cell r="D524" t="str">
            <v xml:space="preserve">MITSUBISHI FUSO FV87/FM80 - (87-93) - HEAD GLASS (214-1106-00) - LH</v>
          </cell>
          <cell r="E524" t="str">
            <v>MITSUBISHI</v>
          </cell>
          <cell r="F524" t="str">
            <v xml:space="preserve">FV87 HGS LH</v>
          </cell>
          <cell r="G524" t="str">
            <v>MT05-0101-00-L</v>
          </cell>
          <cell r="I524">
            <v>0.04</v>
          </cell>
          <cell r="J524" t="str">
            <v>SUPPLIER0002</v>
          </cell>
          <cell r="K524" t="str">
            <v xml:space="preserve">ANHUI TINCAI SILK CO. LTD</v>
          </cell>
          <cell r="L524">
            <v>7</v>
          </cell>
          <cell r="M524">
            <v>28</v>
          </cell>
          <cell r="N524">
            <v>35</v>
          </cell>
          <cell r="O524">
            <v>5</v>
          </cell>
          <cell r="P524">
            <v>10</v>
          </cell>
          <cell r="S524" t="str">
            <v xml:space="preserve">Yuan Purchase Pricelist (CNY)</v>
          </cell>
          <cell r="T524">
            <v>10</v>
          </cell>
          <cell r="U524">
            <v>255</v>
          </cell>
          <cell r="V524">
            <v>380</v>
          </cell>
        </row>
        <row r="525">
          <cell r="A525">
            <v>10933</v>
          </cell>
          <cell r="B525" t="str">
            <v>AUTOLAMPS0512</v>
          </cell>
          <cell r="C525" t="e">
            <v>#REF!</v>
          </cell>
          <cell r="D525" t="str">
            <v xml:space="preserve">MITSUBISHI FUSO FV87/FM80 - (87-93) - HEAD GLASS (214-1106-00) - RH</v>
          </cell>
          <cell r="E525" t="str">
            <v>MITSUBISHI</v>
          </cell>
          <cell r="F525" t="str">
            <v xml:space="preserve">FV87 HGS RH</v>
          </cell>
          <cell r="G525" t="str">
            <v>MT05-0101-00-R</v>
          </cell>
          <cell r="I525">
            <v>0.04</v>
          </cell>
          <cell r="J525" t="str">
            <v>SUPPLIER0002</v>
          </cell>
          <cell r="K525" t="str">
            <v xml:space="preserve">ANHUI TINCAI SILK CO. LTD</v>
          </cell>
          <cell r="L525">
            <v>8</v>
          </cell>
          <cell r="M525">
            <v>32</v>
          </cell>
          <cell r="N525">
            <v>40</v>
          </cell>
          <cell r="O525">
            <v>5</v>
          </cell>
          <cell r="P525">
            <v>10</v>
          </cell>
          <cell r="S525" t="str">
            <v xml:space="preserve">Yuan Purchase Pricelist (CNY)</v>
          </cell>
          <cell r="T525">
            <v>10</v>
          </cell>
          <cell r="U525">
            <v>255</v>
          </cell>
          <cell r="V525">
            <v>380</v>
          </cell>
        </row>
        <row r="526">
          <cell r="A526">
            <v>10932</v>
          </cell>
          <cell r="B526" t="str">
            <v>AUTOLAMPS0513</v>
          </cell>
          <cell r="C526" t="e">
            <v>#REF!</v>
          </cell>
          <cell r="D526" t="str">
            <v xml:space="preserve">MITSUBISHI FUSO FV87/FM80 - (87-93) - HEAD LAMP  (214-1106) - LH</v>
          </cell>
          <cell r="E526" t="str">
            <v>MITSUBISHI</v>
          </cell>
          <cell r="F526" t="str">
            <v xml:space="preserve">FUSO 87 HLA LH</v>
          </cell>
          <cell r="G526" t="str">
            <v>MT05-0101-L</v>
          </cell>
          <cell r="I526">
            <v>0.04</v>
          </cell>
          <cell r="J526" t="str">
            <v>SUPPLIER0002</v>
          </cell>
          <cell r="K526" t="str">
            <v xml:space="preserve">ANHUI TINCAI SILK CO. LTD</v>
          </cell>
          <cell r="L526">
            <v>4</v>
          </cell>
          <cell r="M526">
            <v>16</v>
          </cell>
          <cell r="N526">
            <v>20</v>
          </cell>
          <cell r="Q526">
            <v>2</v>
          </cell>
          <cell r="R526">
            <v>5</v>
          </cell>
          <cell r="S526" t="str">
            <v xml:space="preserve">Yuan Purchase Pricelist (CNY)</v>
          </cell>
          <cell r="T526">
            <v>35</v>
          </cell>
          <cell r="U526">
            <v>893</v>
          </cell>
          <cell r="V526">
            <v>1340</v>
          </cell>
        </row>
        <row r="527">
          <cell r="A527">
            <v>10931</v>
          </cell>
          <cell r="B527" t="str">
            <v>AUTOLAMPS0514</v>
          </cell>
          <cell r="C527" t="e">
            <v>#REF!</v>
          </cell>
          <cell r="D527" t="str">
            <v xml:space="preserve">MITSUBISHI FUSO FV87/FM80 - (87-93) - HEAD LAMP  (214-1106) - RH</v>
          </cell>
          <cell r="E527" t="str">
            <v>MITSUBISHI</v>
          </cell>
          <cell r="F527" t="str">
            <v xml:space="preserve">FUSO 87 HLA RH</v>
          </cell>
          <cell r="G527" t="str">
            <v>MT05-0101-R</v>
          </cell>
          <cell r="I527">
            <v>0.04</v>
          </cell>
          <cell r="J527" t="str">
            <v>SUPPLIER0002</v>
          </cell>
          <cell r="K527" t="str">
            <v xml:space="preserve">ANHUI TINCAI SILK CO. LTD</v>
          </cell>
          <cell r="L527">
            <v>4</v>
          </cell>
          <cell r="M527">
            <v>16</v>
          </cell>
          <cell r="N527">
            <v>20</v>
          </cell>
          <cell r="Q527">
            <v>2</v>
          </cell>
          <cell r="R527">
            <v>5</v>
          </cell>
          <cell r="S527" t="str">
            <v xml:space="preserve">Yuan Purchase Pricelist (CNY)</v>
          </cell>
          <cell r="T527">
            <v>35</v>
          </cell>
          <cell r="U527">
            <v>893</v>
          </cell>
          <cell r="V527">
            <v>1340</v>
          </cell>
        </row>
        <row r="528">
          <cell r="A528">
            <v>11671</v>
          </cell>
          <cell r="B528" t="str">
            <v>AUTOLAMPS0508</v>
          </cell>
          <cell r="C528" t="e">
            <v>#REF!</v>
          </cell>
          <cell r="D528" t="str">
            <v xml:space="preserve">MITSUBISHI FUSO FV87/FM80 - (87-93) - TOP LAMP (214-2003) - LH</v>
          </cell>
          <cell r="E528" t="str">
            <v>MITSUBISHI</v>
          </cell>
          <cell r="F528" t="str">
            <v xml:space="preserve">FUSO 87 TOLA LH</v>
          </cell>
          <cell r="G528" t="str">
            <v>MT05-0206B-L</v>
          </cell>
          <cell r="I528">
            <v>0.04</v>
          </cell>
          <cell r="J528" t="str">
            <v>SUPPLIER0002</v>
          </cell>
          <cell r="K528" t="str">
            <v xml:space="preserve">ANHUI TINCAI SILK CO. LTD</v>
          </cell>
          <cell r="L528">
            <v>0</v>
          </cell>
          <cell r="M528">
            <v>0</v>
          </cell>
          <cell r="N528">
            <v>0</v>
          </cell>
          <cell r="O528">
            <v>2</v>
          </cell>
          <cell r="P528">
            <v>3</v>
          </cell>
          <cell r="S528" t="str">
            <v xml:space="preserve">Yuan Purchase Pricelist (CNY)</v>
          </cell>
          <cell r="T528">
            <v>9.9200000000000017</v>
          </cell>
          <cell r="U528">
            <v>250</v>
          </cell>
          <cell r="V528">
            <v>390</v>
          </cell>
        </row>
        <row r="529">
          <cell r="A529">
            <v>11670</v>
          </cell>
          <cell r="B529" t="str">
            <v>AUTOLAMPS0509</v>
          </cell>
          <cell r="C529" t="e">
            <v>#REF!</v>
          </cell>
          <cell r="D529" t="str">
            <v xml:space="preserve">MITSUBISHI FUSO FV87/FM80 - (87-93) - TOP LAMP (214-2003) - RH</v>
          </cell>
          <cell r="E529" t="str">
            <v>MITSUBISHI</v>
          </cell>
          <cell r="F529" t="str">
            <v xml:space="preserve">FUSO 87 TOLA RH</v>
          </cell>
          <cell r="G529" t="str">
            <v>MT05-0206B-R</v>
          </cell>
          <cell r="I529">
            <v>0.04</v>
          </cell>
          <cell r="J529" t="str">
            <v>SUPPLIER0002</v>
          </cell>
          <cell r="K529" t="str">
            <v xml:space="preserve">ANHUI TINCAI SILK CO. LTD</v>
          </cell>
          <cell r="L529">
            <v>0</v>
          </cell>
          <cell r="M529">
            <v>0</v>
          </cell>
          <cell r="N529">
            <v>0</v>
          </cell>
          <cell r="O529">
            <v>2</v>
          </cell>
          <cell r="P529">
            <v>3</v>
          </cell>
          <cell r="S529" t="str">
            <v xml:space="preserve">Yuan Purchase Pricelist (CNY)</v>
          </cell>
          <cell r="T529">
            <v>1.6</v>
          </cell>
          <cell r="U529">
            <v>250</v>
          </cell>
          <cell r="V529">
            <v>390</v>
          </cell>
        </row>
        <row r="530">
          <cell r="A530">
            <v>10943</v>
          </cell>
          <cell r="B530" t="str">
            <v>AUTOLAMPS0467</v>
          </cell>
          <cell r="C530" t="e">
            <v>#REF!</v>
          </cell>
          <cell r="D530" t="str">
            <v xml:space="preserve">MITSUBISHI FUSO SIDE MIRROR</v>
          </cell>
          <cell r="E530" t="str">
            <v>MITSUBISHI</v>
          </cell>
          <cell r="F530" t="str">
            <v xml:space="preserve">FUSO SM</v>
          </cell>
          <cell r="G530" t="str">
            <v>LL-059</v>
          </cell>
          <cell r="I530">
            <v>0.04</v>
          </cell>
          <cell r="J530" t="str">
            <v>SUPPLIER0009</v>
          </cell>
          <cell r="K530" t="str">
            <v xml:space="preserve">JIANGSU L.L TRUCK MIRROR CO.,LTD</v>
          </cell>
          <cell r="L530">
            <v>29</v>
          </cell>
          <cell r="M530">
            <v>116</v>
          </cell>
          <cell r="N530">
            <v>145</v>
          </cell>
          <cell r="O530">
            <v>10</v>
          </cell>
          <cell r="P530">
            <v>30</v>
          </cell>
          <cell r="S530" t="str">
            <v xml:space="preserve">Yuan Purchase Pricelist (CNY)</v>
          </cell>
          <cell r="T530">
            <v>8.3000000000000007</v>
          </cell>
          <cell r="U530">
            <v>186</v>
          </cell>
          <cell r="V530">
            <v>240</v>
          </cell>
        </row>
        <row r="531">
          <cell r="A531">
            <v>11506</v>
          </cell>
          <cell r="B531" t="str">
            <v>AUTOLAMPS0536</v>
          </cell>
          <cell r="C531" t="e">
            <v>#REF!</v>
          </cell>
          <cell r="D531" t="str">
            <v xml:space="preserve">MITSUBISHI L200 - D50 (87-92) - CORNER LAMP BLACK (214-1505-2) - LH</v>
          </cell>
          <cell r="E531" t="str">
            <v>MITSUBISHI</v>
          </cell>
          <cell r="F531" t="str">
            <v xml:space="preserve">L200 87 CLAB LH</v>
          </cell>
          <cell r="G531" t="str">
            <v>MT01-0103A-L</v>
          </cell>
          <cell r="I531">
            <v>0.04</v>
          </cell>
          <cell r="J531" t="str">
            <v>SUPPLIER0002</v>
          </cell>
          <cell r="K531" t="str">
            <v xml:space="preserve">ANHUI TINCAI SILK CO. LTD</v>
          </cell>
          <cell r="L531">
            <v>6</v>
          </cell>
          <cell r="M531">
            <v>24</v>
          </cell>
          <cell r="N531">
            <v>30</v>
          </cell>
          <cell r="O531">
            <v>5</v>
          </cell>
          <cell r="P531">
            <v>20</v>
          </cell>
          <cell r="S531" t="str">
            <v xml:space="preserve">Yuan Purchase Pricelist (CNY)</v>
          </cell>
          <cell r="T531">
            <v>11</v>
          </cell>
          <cell r="U531">
            <v>279.70999999999998</v>
          </cell>
          <cell r="V531">
            <v>420</v>
          </cell>
        </row>
        <row r="532">
          <cell r="A532">
            <v>11505</v>
          </cell>
          <cell r="B532" t="str">
            <v>AUTOLAMPS0537</v>
          </cell>
          <cell r="C532" t="e">
            <v>#REF!</v>
          </cell>
          <cell r="D532" t="str">
            <v xml:space="preserve">MITSUBISHI L200 - D50 (87-92) - CORNER LAMP BLACK (214-1505-2) - RH</v>
          </cell>
          <cell r="E532" t="str">
            <v>MITSUBISHI</v>
          </cell>
          <cell r="F532" t="str">
            <v xml:space="preserve">L200 87 CLAB RH</v>
          </cell>
          <cell r="G532" t="str">
            <v>MT01-0103A-R</v>
          </cell>
          <cell r="I532">
            <v>0.04</v>
          </cell>
          <cell r="J532" t="str">
            <v>SUPPLIER0002</v>
          </cell>
          <cell r="K532" t="str">
            <v xml:space="preserve">ANHUI TINCAI SILK CO. LTD</v>
          </cell>
          <cell r="L532">
            <v>4</v>
          </cell>
          <cell r="M532">
            <v>16</v>
          </cell>
          <cell r="N532">
            <v>20</v>
          </cell>
          <cell r="O532">
            <v>5</v>
          </cell>
          <cell r="P532">
            <v>20</v>
          </cell>
          <cell r="S532" t="str">
            <v xml:space="preserve">Yuan Purchase Pricelist (CNY)</v>
          </cell>
          <cell r="T532">
            <v>11</v>
          </cell>
          <cell r="U532">
            <v>279.70999999999998</v>
          </cell>
          <cell r="V532">
            <v>420</v>
          </cell>
        </row>
        <row r="533">
          <cell r="A533">
            <v>11179</v>
          </cell>
          <cell r="B533" t="str">
            <v>AUTOLAMPS0538</v>
          </cell>
          <cell r="C533" t="e">
            <v>#REF!</v>
          </cell>
          <cell r="D533" t="str">
            <v xml:space="preserve">MITSUBISHI L200 - D50 (87-92) - CORNER LAMP CHROME (214-1505-1) - LH</v>
          </cell>
          <cell r="E533" t="str">
            <v>MITSUBISHI</v>
          </cell>
          <cell r="F533" t="str">
            <v xml:space="preserve">L200 87 CLAC LH</v>
          </cell>
          <cell r="G533" t="str">
            <v>MT01-0103-L</v>
          </cell>
          <cell r="I533">
            <v>0.04</v>
          </cell>
          <cell r="J533" t="str">
            <v>SUPPLIER0002</v>
          </cell>
          <cell r="K533" t="str">
            <v xml:space="preserve">ANHUI TINCAI SILK CO. LTD</v>
          </cell>
          <cell r="L533">
            <v>6</v>
          </cell>
          <cell r="M533">
            <v>24</v>
          </cell>
          <cell r="N533">
            <v>30</v>
          </cell>
          <cell r="O533">
            <v>5</v>
          </cell>
          <cell r="P533">
            <v>20</v>
          </cell>
          <cell r="S533" t="str">
            <v xml:space="preserve">Yuan Purchase Pricelist (CNY)</v>
          </cell>
          <cell r="T533">
            <v>9</v>
          </cell>
          <cell r="U533">
            <v>209</v>
          </cell>
          <cell r="V533">
            <v>400</v>
          </cell>
        </row>
        <row r="534">
          <cell r="A534">
            <v>12159</v>
          </cell>
          <cell r="B534" t="str">
            <v>AUTOLAMPS0539</v>
          </cell>
          <cell r="C534" t="e">
            <v>#REF!</v>
          </cell>
          <cell r="D534" t="str">
            <v xml:space="preserve">MITSUBISHI L200 - D50 (87-92) - CORNER LAMP CHROME (214-1505-1) - RH</v>
          </cell>
          <cell r="E534" t="str">
            <v>MITSUBISHI</v>
          </cell>
          <cell r="F534" t="str">
            <v xml:space="preserve">L200 87 CLAC RH</v>
          </cell>
          <cell r="G534" t="str">
            <v>MT01-0103-R</v>
          </cell>
          <cell r="I534">
            <v>0.04</v>
          </cell>
          <cell r="J534" t="str">
            <v>SUPPLIER0002</v>
          </cell>
          <cell r="K534" t="str">
            <v xml:space="preserve">ANHUI TINCAI SILK CO. LTD</v>
          </cell>
          <cell r="L534">
            <v>5</v>
          </cell>
          <cell r="M534">
            <v>20</v>
          </cell>
          <cell r="N534">
            <v>25</v>
          </cell>
          <cell r="O534">
            <v>5</v>
          </cell>
          <cell r="P534">
            <v>20</v>
          </cell>
          <cell r="S534" t="str">
            <v xml:space="preserve">Yuan Purchase Pricelist (CNY)</v>
          </cell>
          <cell r="T534">
            <v>9</v>
          </cell>
          <cell r="U534">
            <v>209</v>
          </cell>
          <cell r="V534">
            <v>400</v>
          </cell>
        </row>
        <row r="535">
          <cell r="A535">
            <v>11508</v>
          </cell>
          <cell r="B535" t="str">
            <v>AUTOLAMPS0540</v>
          </cell>
          <cell r="C535" t="e">
            <v>#REF!</v>
          </cell>
          <cell r="D535" t="str">
            <v xml:space="preserve">MITSUBISHI L200 - D50 (87-92) - CORNER LENS (214-1505-2-00) - LH</v>
          </cell>
          <cell r="E535" t="str">
            <v>MITSUBISHI</v>
          </cell>
          <cell r="F535" t="str">
            <v xml:space="preserve">L200 87 CLS LH</v>
          </cell>
          <cell r="G535" t="str">
            <v>00-MT01-0103A-L</v>
          </cell>
          <cell r="I535">
            <v>0.04</v>
          </cell>
          <cell r="J535" t="str">
            <v>SUPPLIER0002</v>
          </cell>
          <cell r="K535" t="str">
            <v xml:space="preserve">ANHUI TINCAI SILK CO. LTD</v>
          </cell>
          <cell r="L535">
            <v>3</v>
          </cell>
          <cell r="M535">
            <v>12</v>
          </cell>
          <cell r="N535">
            <v>15</v>
          </cell>
          <cell r="Q535">
            <v>5</v>
          </cell>
          <cell r="R535">
            <v>20</v>
          </cell>
          <cell r="S535" t="str">
            <v xml:space="preserve">Yuan Purchase Pricelist (CNY)</v>
          </cell>
          <cell r="T535">
            <v>0.41</v>
          </cell>
          <cell r="U535">
            <v>64</v>
          </cell>
          <cell r="V535">
            <v>100</v>
          </cell>
        </row>
        <row r="536">
          <cell r="A536">
            <v>11507</v>
          </cell>
          <cell r="B536" t="str">
            <v>AUTOLAMPS0541</v>
          </cell>
          <cell r="C536" t="e">
            <v>#REF!</v>
          </cell>
          <cell r="D536" t="str">
            <v xml:space="preserve">MITSUBISHI L200 - D50 (87-92) - CORNER LENS (214-1505-2-00) - RH</v>
          </cell>
          <cell r="E536" t="str">
            <v>MITSUBISHI</v>
          </cell>
          <cell r="F536" t="str">
            <v xml:space="preserve">L200 87 CLS RH</v>
          </cell>
          <cell r="G536" t="str">
            <v>00-MT01-0103A-L</v>
          </cell>
          <cell r="I536">
            <v>0.04</v>
          </cell>
          <cell r="J536" t="str">
            <v>SUPPLIER0002</v>
          </cell>
          <cell r="K536" t="str">
            <v xml:space="preserve">ANHUI TINCAI SILK CO. LTD</v>
          </cell>
          <cell r="L536">
            <v>4</v>
          </cell>
          <cell r="M536">
            <v>16</v>
          </cell>
          <cell r="N536">
            <v>20</v>
          </cell>
          <cell r="Q536">
            <v>5</v>
          </cell>
          <cell r="R536">
            <v>20</v>
          </cell>
          <cell r="S536" t="str">
            <v xml:space="preserve">Yuan Purchase Pricelist (CNY)</v>
          </cell>
          <cell r="T536">
            <v>0.41</v>
          </cell>
          <cell r="U536">
            <v>64</v>
          </cell>
          <cell r="V536">
            <v>100</v>
          </cell>
        </row>
        <row r="537">
          <cell r="A537">
            <v>10855</v>
          </cell>
          <cell r="B537" t="str">
            <v>AUTOLAMPS0544</v>
          </cell>
          <cell r="C537" t="e">
            <v>#REF!</v>
          </cell>
          <cell r="D537" t="str">
            <v xml:space="preserve">MITSUBISHI L200 - D50 (87-92) - TAIL LAMP BLACK (214-1923-2) - LH</v>
          </cell>
          <cell r="E537" t="str">
            <v>MITSUBISHI</v>
          </cell>
          <cell r="F537" t="str">
            <v xml:space="preserve">L200 87 TLA LH</v>
          </cell>
          <cell r="G537" t="str">
            <v>MT01-0102A-L</v>
          </cell>
          <cell r="I537">
            <v>0.04</v>
          </cell>
          <cell r="J537" t="str">
            <v>SUPPLIER0002</v>
          </cell>
          <cell r="K537" t="str">
            <v xml:space="preserve">ANHUI TINCAI SILK CO. LTD</v>
          </cell>
          <cell r="L537">
            <v>5</v>
          </cell>
          <cell r="M537">
            <v>20</v>
          </cell>
          <cell r="N537">
            <v>25</v>
          </cell>
          <cell r="Q537">
            <v>5</v>
          </cell>
          <cell r="R537">
            <v>20</v>
          </cell>
          <cell r="S537" t="str">
            <v xml:space="preserve">Yuan Purchase Pricelist (CNY)</v>
          </cell>
          <cell r="T537">
            <v>14</v>
          </cell>
          <cell r="U537">
            <v>357</v>
          </cell>
          <cell r="V537">
            <v>540</v>
          </cell>
        </row>
        <row r="538">
          <cell r="A538">
            <v>10854</v>
          </cell>
          <cell r="B538" t="str">
            <v>AUTOLAMPS0545</v>
          </cell>
          <cell r="C538" t="e">
            <v>#REF!</v>
          </cell>
          <cell r="D538" t="str">
            <v xml:space="preserve">MITSUBISHI L200 - D50 (87-92) - TAIL LAMP BLACK (214-1923-2) - RH</v>
          </cell>
          <cell r="E538" t="str">
            <v>MITSUBISHI</v>
          </cell>
          <cell r="F538" t="str">
            <v xml:space="preserve">L200 87 TLA RH</v>
          </cell>
          <cell r="G538" t="str">
            <v>MT01-0102A-R</v>
          </cell>
          <cell r="I538">
            <v>0.04</v>
          </cell>
          <cell r="J538" t="str">
            <v>SUPPLIER0002</v>
          </cell>
          <cell r="K538" t="str">
            <v xml:space="preserve">ANHUI TINCAI SILK CO. LTD</v>
          </cell>
          <cell r="L538">
            <v>6</v>
          </cell>
          <cell r="M538">
            <v>24</v>
          </cell>
          <cell r="N538">
            <v>30</v>
          </cell>
          <cell r="Q538">
            <v>5</v>
          </cell>
          <cell r="R538">
            <v>20</v>
          </cell>
          <cell r="S538" t="str">
            <v xml:space="preserve">Yuan Purchase Pricelist (CNY)</v>
          </cell>
          <cell r="T538">
            <v>14</v>
          </cell>
          <cell r="U538">
            <v>357</v>
          </cell>
          <cell r="V538">
            <v>540</v>
          </cell>
        </row>
        <row r="539">
          <cell r="A539">
            <v>10853</v>
          </cell>
          <cell r="B539" t="str">
            <v>AUTOLAMPS0546</v>
          </cell>
          <cell r="C539" t="e">
            <v>#REF!</v>
          </cell>
          <cell r="D539" t="str">
            <v xml:space="preserve">MITSUBISHI L200 - D50 (87-92) - TAIL LAMP CHROME (214-1923-1) - LH</v>
          </cell>
          <cell r="E539" t="str">
            <v>MITSUBISHI</v>
          </cell>
          <cell r="F539" t="str">
            <v xml:space="preserve">L200 87 TLAC LH</v>
          </cell>
          <cell r="G539" t="str">
            <v>MT01-0102-L</v>
          </cell>
          <cell r="I539">
            <v>0.04</v>
          </cell>
          <cell r="J539" t="str">
            <v>SUPPLIER0002</v>
          </cell>
          <cell r="K539" t="str">
            <v xml:space="preserve">ANHUI TINCAI SILK CO. LTD</v>
          </cell>
          <cell r="L539">
            <v>0</v>
          </cell>
          <cell r="M539">
            <v>0</v>
          </cell>
          <cell r="N539">
            <v>0</v>
          </cell>
          <cell r="Q539">
            <v>5</v>
          </cell>
          <cell r="R539">
            <v>20</v>
          </cell>
          <cell r="S539" t="str">
            <v xml:space="preserve">Yuan Purchase Pricelist (CNY)</v>
          </cell>
          <cell r="T539">
            <v>1.85</v>
          </cell>
          <cell r="U539">
            <v>289</v>
          </cell>
          <cell r="V539">
            <v>450</v>
          </cell>
        </row>
        <row r="540">
          <cell r="A540">
            <v>10852</v>
          </cell>
          <cell r="B540" t="str">
            <v>AUTOLAMPS0547</v>
          </cell>
          <cell r="C540" t="e">
            <v>#REF!</v>
          </cell>
          <cell r="D540" t="str">
            <v xml:space="preserve">MITSUBISHI L200 - D50 (87-92) - TAIL LAMP CHROME (214-1923-1) - RH</v>
          </cell>
          <cell r="E540" t="str">
            <v>MITSUBISHI</v>
          </cell>
          <cell r="F540" t="str">
            <v xml:space="preserve">L200 87 TLAC RH</v>
          </cell>
          <cell r="G540" t="str">
            <v>MT01-0102-R</v>
          </cell>
          <cell r="I540">
            <v>0.04</v>
          </cell>
          <cell r="J540" t="str">
            <v>SUPPLIER0002</v>
          </cell>
          <cell r="K540" t="str">
            <v xml:space="preserve">ANHUI TINCAI SILK CO. LTD</v>
          </cell>
          <cell r="L540">
            <v>1</v>
          </cell>
          <cell r="M540">
            <v>4</v>
          </cell>
          <cell r="N540">
            <v>5</v>
          </cell>
          <cell r="Q540">
            <v>5</v>
          </cell>
          <cell r="R540">
            <v>20</v>
          </cell>
          <cell r="S540" t="str">
            <v xml:space="preserve">Yuan Purchase Pricelist (CNY)</v>
          </cell>
          <cell r="T540">
            <v>12</v>
          </cell>
          <cell r="U540">
            <v>270</v>
          </cell>
          <cell r="V540">
            <v>420</v>
          </cell>
        </row>
        <row r="541">
          <cell r="A541">
            <v>11227</v>
          </cell>
          <cell r="B541" t="str">
            <v>AUTOLAMPS0542</v>
          </cell>
          <cell r="C541" t="e">
            <v>#REF!</v>
          </cell>
          <cell r="D541" t="str">
            <v xml:space="preserve">MITSUBISHI L200 - D50 (87-92) - TAIL LENS (214-1923-00) - LH</v>
          </cell>
          <cell r="E541" t="str">
            <v>MITSUBISHI</v>
          </cell>
          <cell r="F541" t="str">
            <v xml:space="preserve">L200 87 TLS1 LH</v>
          </cell>
          <cell r="G541" t="str">
            <v>MT01-0102-00-L</v>
          </cell>
          <cell r="I541">
            <v>0.04</v>
          </cell>
          <cell r="J541" t="str">
            <v>SUPPLIER0002</v>
          </cell>
          <cell r="K541" t="str">
            <v xml:space="preserve">ANHUI TINCAI SILK CO. LTD</v>
          </cell>
          <cell r="L541">
            <v>18</v>
          </cell>
          <cell r="M541">
            <v>72</v>
          </cell>
          <cell r="N541">
            <v>90</v>
          </cell>
          <cell r="Q541">
            <v>5</v>
          </cell>
          <cell r="R541">
            <v>20</v>
          </cell>
          <cell r="S541" t="str">
            <v xml:space="preserve">Yuan Purchase Pricelist (CNY)</v>
          </cell>
          <cell r="T541">
            <v>6</v>
          </cell>
          <cell r="U541">
            <v>139.5</v>
          </cell>
          <cell r="V541">
            <v>170</v>
          </cell>
        </row>
        <row r="542">
          <cell r="A542">
            <v>11226</v>
          </cell>
          <cell r="B542" t="str">
            <v>AUTOLAMPS0543</v>
          </cell>
          <cell r="C542" t="e">
            <v>#REF!</v>
          </cell>
          <cell r="D542" t="str">
            <v xml:space="preserve">MITSUBISHI L200 - D50 (87-92) - TAIL LENS (214-1923-00) - RH</v>
          </cell>
          <cell r="E542" t="str">
            <v>MITSUBISHI</v>
          </cell>
          <cell r="F542" t="str">
            <v xml:space="preserve">L200 87 TLS1 RH</v>
          </cell>
          <cell r="G542" t="str">
            <v>MT01-0102-00-R</v>
          </cell>
          <cell r="I542">
            <v>0.04</v>
          </cell>
          <cell r="J542" t="str">
            <v>SUPPLIER0002</v>
          </cell>
          <cell r="K542" t="str">
            <v xml:space="preserve">ANHUI TINCAI SILK CO. LTD</v>
          </cell>
          <cell r="L542">
            <v>15</v>
          </cell>
          <cell r="M542">
            <v>60</v>
          </cell>
          <cell r="N542">
            <v>75</v>
          </cell>
          <cell r="Q542">
            <v>5</v>
          </cell>
          <cell r="R542">
            <v>20</v>
          </cell>
          <cell r="S542" t="str">
            <v xml:space="preserve">Yuan Purchase Pricelist (CNY)</v>
          </cell>
          <cell r="T542">
            <v>6</v>
          </cell>
          <cell r="U542">
            <v>139.5</v>
          </cell>
          <cell r="V542">
            <v>170</v>
          </cell>
        </row>
        <row r="543">
          <cell r="A543">
            <v>10857</v>
          </cell>
          <cell r="B543" t="str">
            <v>AUTOLAMPS0522</v>
          </cell>
          <cell r="C543" t="e">
            <v>#REF!</v>
          </cell>
          <cell r="D543" t="str">
            <v xml:space="preserve">MITSUBISHI L200 - D50 (95) - TAIL LAMP  (214-1952) - LH</v>
          </cell>
          <cell r="E543" t="str">
            <v>MITSUBISHI</v>
          </cell>
          <cell r="F543" t="str">
            <v xml:space="preserve">L200 95 TLA LH</v>
          </cell>
          <cell r="G543" t="str">
            <v>MT01-0102B-R</v>
          </cell>
          <cell r="I543">
            <v>0.04</v>
          </cell>
          <cell r="J543" t="str">
            <v>SUPPLIER0002</v>
          </cell>
          <cell r="K543" t="str">
            <v xml:space="preserve">ANHUI TINCAI SILK CO. LTD</v>
          </cell>
          <cell r="L543">
            <v>0</v>
          </cell>
          <cell r="M543">
            <v>0</v>
          </cell>
          <cell r="N543">
            <v>0</v>
          </cell>
          <cell r="Q543">
            <v>3</v>
          </cell>
          <cell r="R543">
            <v>10</v>
          </cell>
          <cell r="S543" t="str">
            <v xml:space="preserve">Yuan Purchase Pricelist (CNY)</v>
          </cell>
          <cell r="T543">
            <v>2.62</v>
          </cell>
          <cell r="U543">
            <v>410</v>
          </cell>
          <cell r="V543">
            <v>630</v>
          </cell>
        </row>
        <row r="544">
          <cell r="A544">
            <v>10856</v>
          </cell>
          <cell r="B544" t="str">
            <v>AUTOLAMPS0523</v>
          </cell>
          <cell r="C544" t="e">
            <v>#REF!</v>
          </cell>
          <cell r="D544" t="str">
            <v xml:space="preserve">MITSUBISHI L200 - D50 (95) - TAIL LAMP  (214-1952) - RH</v>
          </cell>
          <cell r="E544" t="str">
            <v>MITSUBISHI</v>
          </cell>
          <cell r="F544" t="str">
            <v xml:space="preserve">L200 95 TLA RH</v>
          </cell>
          <cell r="G544" t="str">
            <v>MT01-0102B-L</v>
          </cell>
          <cell r="I544">
            <v>0.04</v>
          </cell>
          <cell r="J544" t="str">
            <v>SUPPLIER0002</v>
          </cell>
          <cell r="K544" t="str">
            <v xml:space="preserve">ANHUI TINCAI SILK CO. LTD</v>
          </cell>
          <cell r="L544">
            <v>0</v>
          </cell>
          <cell r="M544">
            <v>0</v>
          </cell>
          <cell r="N544">
            <v>0</v>
          </cell>
          <cell r="Q544">
            <v>3</v>
          </cell>
          <cell r="R544">
            <v>10</v>
          </cell>
          <cell r="S544" t="str">
            <v xml:space="preserve">Yuan Purchase Pricelist (CNY)</v>
          </cell>
          <cell r="T544">
            <v>2.62</v>
          </cell>
          <cell r="U544">
            <v>410</v>
          </cell>
          <cell r="V544">
            <v>630</v>
          </cell>
        </row>
        <row r="545">
          <cell r="A545">
            <v>10859</v>
          </cell>
          <cell r="B545" t="str">
            <v>AUTOLAMPS0520</v>
          </cell>
          <cell r="C545" t="e">
            <v>#REF!</v>
          </cell>
          <cell r="D545" t="str">
            <v xml:space="preserve">MITSUBISHI L200 - D50 (95) - TAIL LENS  (214-1952-00) - LH</v>
          </cell>
          <cell r="E545" t="str">
            <v>MITSUBISHI</v>
          </cell>
          <cell r="F545" t="str">
            <v xml:space="preserve">L200 95 TLS LH</v>
          </cell>
          <cell r="G545" t="str">
            <v>00-MT01-0102B-L</v>
          </cell>
          <cell r="I545">
            <v>0.04</v>
          </cell>
          <cell r="J545" t="str">
            <v>SUPPLIER0002</v>
          </cell>
          <cell r="K545" t="str">
            <v xml:space="preserve">ANHUI TINCAI SILK CO. LTD</v>
          </cell>
          <cell r="L545">
            <v>0</v>
          </cell>
          <cell r="M545">
            <v>0</v>
          </cell>
          <cell r="N545">
            <v>0</v>
          </cell>
          <cell r="Q545">
            <v>5</v>
          </cell>
          <cell r="R545">
            <v>20</v>
          </cell>
          <cell r="S545" t="str">
            <v xml:space="preserve">Yuan Purchase Pricelist (CNY)</v>
          </cell>
          <cell r="T545">
            <v>0.69</v>
          </cell>
          <cell r="U545">
            <v>108</v>
          </cell>
          <cell r="V545">
            <v>170</v>
          </cell>
        </row>
        <row r="546">
          <cell r="A546">
            <v>10858</v>
          </cell>
          <cell r="B546" t="str">
            <v>AUTOLAMPS0521</v>
          </cell>
          <cell r="C546" t="e">
            <v>#REF!</v>
          </cell>
          <cell r="D546" t="str">
            <v xml:space="preserve">MITSUBISHI L200 - D50 (95) - TAIL LENS  (214-1952-00) - RH</v>
          </cell>
          <cell r="E546" t="str">
            <v>MITSUBISHI</v>
          </cell>
          <cell r="F546" t="str">
            <v xml:space="preserve">L200 95 TLS RH</v>
          </cell>
          <cell r="G546" t="str">
            <v>00-MT01-0102B-R</v>
          </cell>
          <cell r="I546">
            <v>0.04</v>
          </cell>
          <cell r="J546" t="str">
            <v>SUPPLIER0002</v>
          </cell>
          <cell r="K546" t="str">
            <v xml:space="preserve">ANHUI TINCAI SILK CO. LTD</v>
          </cell>
          <cell r="L546">
            <v>0</v>
          </cell>
          <cell r="M546">
            <v>0</v>
          </cell>
          <cell r="N546">
            <v>0</v>
          </cell>
          <cell r="Q546">
            <v>5</v>
          </cell>
          <cell r="R546">
            <v>20</v>
          </cell>
          <cell r="S546" t="str">
            <v xml:space="preserve">Yuan Purchase Pricelist (CNY)</v>
          </cell>
          <cell r="T546">
            <v>0.64</v>
          </cell>
          <cell r="U546">
            <v>100</v>
          </cell>
          <cell r="V546">
            <v>170</v>
          </cell>
        </row>
        <row r="547">
          <cell r="A547">
            <v>11991</v>
          </cell>
          <cell r="B547" t="str">
            <v>AUTOLAMPS0519</v>
          </cell>
          <cell r="C547" t="e">
            <v>#REF!</v>
          </cell>
          <cell r="D547" t="str">
            <v xml:space="preserve">MITSUBISHI L200 (D50) (87-97) - FRONT DOOR GLASS - LH</v>
          </cell>
          <cell r="E547" t="str">
            <v>MITSUBISHI</v>
          </cell>
          <cell r="F547" t="str">
            <v xml:space="preserve">L200 FD LH</v>
          </cell>
          <cell r="G547" t="str">
            <v xml:space="preserve">L200 FD/LH</v>
          </cell>
          <cell r="H547" t="str">
            <v>827*535</v>
          </cell>
          <cell r="I547">
            <v>0.02</v>
          </cell>
          <cell r="J547" t="str">
            <v>SUPPLIER0015</v>
          </cell>
          <cell r="K547" t="str">
            <v xml:space="preserve">XINYI AUTOMOBILE GLASS (SHENZHEN) CO., LTD</v>
          </cell>
          <cell r="L547">
            <v>0</v>
          </cell>
          <cell r="M547">
            <v>0</v>
          </cell>
          <cell r="N547">
            <v>0</v>
          </cell>
          <cell r="Q547">
            <v>0</v>
          </cell>
          <cell r="R547">
            <v>0</v>
          </cell>
          <cell r="S547" t="str">
            <v xml:space="preserve">USD Purchase Pricelist (USD)</v>
          </cell>
          <cell r="T547">
            <v>2.88</v>
          </cell>
          <cell r="U547">
            <v>447.12</v>
          </cell>
          <cell r="V547">
            <v>600</v>
          </cell>
        </row>
        <row r="548">
          <cell r="A548">
            <v>11887</v>
          </cell>
          <cell r="B548" t="str">
            <v>AUTOLAMPS0524</v>
          </cell>
          <cell r="C548" t="e">
            <v>#REF!</v>
          </cell>
          <cell r="D548" t="str">
            <v xml:space="preserve">MITSUBISHI L200 D50 PICK UP (87-97) - LAMINATED FRONT WINDSCREEN</v>
          </cell>
          <cell r="E548" t="str">
            <v>MITSUBISHI</v>
          </cell>
          <cell r="F548" t="str">
            <v xml:space="preserve">L200 LFW X</v>
          </cell>
          <cell r="G548" t="str">
            <v xml:space="preserve">L200 LFW/X</v>
          </cell>
          <cell r="H548" t="str">
            <v>1430*660</v>
          </cell>
          <cell r="I548">
            <v>0.02</v>
          </cell>
          <cell r="J548" t="str">
            <v>SUPPLIER0015</v>
          </cell>
          <cell r="K548" t="str">
            <v xml:space="preserve">XINYI AUTOMOBILE GLASS (SHENZHEN) CO., LTD</v>
          </cell>
          <cell r="L548">
            <v>7</v>
          </cell>
          <cell r="M548">
            <v>28</v>
          </cell>
          <cell r="N548">
            <v>35</v>
          </cell>
          <cell r="Q548">
            <v>4</v>
          </cell>
          <cell r="R548">
            <v>12</v>
          </cell>
          <cell r="S548" t="str">
            <v xml:space="preserve">USD Purchase Pricelist (USD)</v>
          </cell>
          <cell r="T548">
            <v>12.27</v>
          </cell>
          <cell r="U548">
            <v>2044.49</v>
          </cell>
          <cell r="V548">
            <v>2600</v>
          </cell>
        </row>
        <row r="549">
          <cell r="A549">
            <v>11744</v>
          </cell>
          <cell r="B549" t="str">
            <v>AUTOLAMPS0525</v>
          </cell>
          <cell r="C549" t="e">
            <v>#REF!</v>
          </cell>
          <cell r="D549" t="str">
            <v xml:space="preserve">MITSUBISHI L200 KB4/KB7 TRITON (05-11) - GRILL (BLACK)</v>
          </cell>
          <cell r="E549" t="str">
            <v>MITSUBISHI</v>
          </cell>
          <cell r="F549" t="str">
            <v xml:space="preserve">L200 05 GRL</v>
          </cell>
          <cell r="G549" t="str">
            <v>MT01-0311</v>
          </cell>
          <cell r="I549">
            <v>0.04</v>
          </cell>
          <cell r="J549" t="str">
            <v>SUPPLIER0002</v>
          </cell>
          <cell r="K549" t="str">
            <v xml:space="preserve">ANHUI TINCAI SILK CO. LTD</v>
          </cell>
          <cell r="L549">
            <v>1</v>
          </cell>
          <cell r="M549">
            <v>4</v>
          </cell>
          <cell r="N549">
            <v>5</v>
          </cell>
          <cell r="Q549">
            <v>1</v>
          </cell>
          <cell r="R549">
            <v>2</v>
          </cell>
          <cell r="S549" t="str">
            <v xml:space="preserve">Yuan Purchase Pricelist (CNY)</v>
          </cell>
          <cell r="T549">
            <v>20</v>
          </cell>
          <cell r="U549">
            <v>3126</v>
          </cell>
          <cell r="V549">
            <v>4850</v>
          </cell>
        </row>
        <row r="550">
          <cell r="A550">
            <v>12731</v>
          </cell>
          <cell r="B550" t="str">
            <v>AUTOLAMPS2777</v>
          </cell>
          <cell r="C550" t="e">
            <v>#REF!</v>
          </cell>
          <cell r="D550" t="str">
            <v xml:space="preserve">MITSUBISHI L200 KB4/KB7 TRITON (05-11) - GRILL (GREY/CHROME) - LH</v>
          </cell>
          <cell r="E550" t="str">
            <v>MITSUBISHI</v>
          </cell>
          <cell r="F550" t="str">
            <v xml:space="preserve">L200 05 GRLGC LH</v>
          </cell>
          <cell r="G550" t="str">
            <v>MT01-0311D</v>
          </cell>
          <cell r="I550">
            <v>0.04</v>
          </cell>
          <cell r="J550" t="str">
            <v>SUPPLIER0002</v>
          </cell>
          <cell r="K550" t="str">
            <v xml:space="preserve">ANHUI TINCAI SILK CO. LTD</v>
          </cell>
          <cell r="L550">
            <v>0</v>
          </cell>
          <cell r="M550">
            <v>0</v>
          </cell>
          <cell r="N550">
            <v>0</v>
          </cell>
          <cell r="Q550">
            <v>1</v>
          </cell>
          <cell r="R550">
            <v>2</v>
          </cell>
          <cell r="S550" t="str">
            <v xml:space="preserve">Yuan Purchase Pricelist (CNY)</v>
          </cell>
          <cell r="T550">
            <v>0</v>
          </cell>
          <cell r="U550">
            <v>0</v>
          </cell>
          <cell r="V550">
            <v>2000</v>
          </cell>
        </row>
        <row r="551">
          <cell r="A551">
            <v>10863</v>
          </cell>
          <cell r="B551" t="str">
            <v>AUTOLAMPS0526</v>
          </cell>
          <cell r="C551" t="e">
            <v>#REF!</v>
          </cell>
          <cell r="D551" t="str">
            <v xml:space="preserve">MITSUBISHI L200 KB4/KB7 TRITON (05-11) - HEAD LAMP - SINGLE CABIN - LH</v>
          </cell>
          <cell r="E551" t="str">
            <v>MITSUBISHI</v>
          </cell>
          <cell r="F551" t="str">
            <v xml:space="preserve">L200 05 HLA SC LH</v>
          </cell>
          <cell r="G551" t="str">
            <v>MT01-0301B-L</v>
          </cell>
          <cell r="I551">
            <v>0.04</v>
          </cell>
          <cell r="J551" t="str">
            <v>SUPPLIER0002</v>
          </cell>
          <cell r="K551" t="str">
            <v xml:space="preserve">ANHUI TINCAI SILK CO. LTD</v>
          </cell>
          <cell r="L551">
            <v>0</v>
          </cell>
          <cell r="M551">
            <v>0</v>
          </cell>
          <cell r="N551">
            <v>0</v>
          </cell>
          <cell r="Q551">
            <v>2</v>
          </cell>
          <cell r="R551">
            <v>4</v>
          </cell>
          <cell r="S551" t="str">
            <v xml:space="preserve">Yuan Purchase Pricelist (CNY)</v>
          </cell>
          <cell r="T551">
            <v>20</v>
          </cell>
          <cell r="U551">
            <v>3126</v>
          </cell>
          <cell r="V551">
            <v>4850</v>
          </cell>
        </row>
        <row r="552">
          <cell r="A552">
            <v>10862</v>
          </cell>
          <cell r="B552" t="str">
            <v>AUTOLAMPS0527</v>
          </cell>
          <cell r="C552" t="e">
            <v>#REF!</v>
          </cell>
          <cell r="D552" t="str">
            <v xml:space="preserve">MITSUBISHI L200 KB4/KB7 TRITON (05-11) - HEAD LAMP - SINGLE CABIN - RH</v>
          </cell>
          <cell r="E552" t="str">
            <v>MITSUBISHI</v>
          </cell>
          <cell r="F552" t="str">
            <v xml:space="preserve">L200 05 HLA SC RH</v>
          </cell>
          <cell r="G552" t="str">
            <v>MT01-0301B-R</v>
          </cell>
          <cell r="I552">
            <v>0.04</v>
          </cell>
          <cell r="J552" t="str">
            <v>SUPPLIER0002</v>
          </cell>
          <cell r="K552" t="str">
            <v xml:space="preserve">ANHUI TINCAI SILK CO. LTD</v>
          </cell>
          <cell r="L552">
            <v>0</v>
          </cell>
          <cell r="M552">
            <v>0</v>
          </cell>
          <cell r="N552">
            <v>0</v>
          </cell>
          <cell r="Q552">
            <v>2</v>
          </cell>
          <cell r="R552">
            <v>4</v>
          </cell>
          <cell r="S552" t="str">
            <v xml:space="preserve">Yuan Purchase Pricelist (CNY)</v>
          </cell>
          <cell r="T552">
            <v>20</v>
          </cell>
          <cell r="U552">
            <v>3126</v>
          </cell>
          <cell r="V552">
            <v>4850</v>
          </cell>
        </row>
        <row r="553">
          <cell r="A553">
            <v>12363</v>
          </cell>
          <cell r="B553" t="str">
            <v>AUTOLAMPS0528</v>
          </cell>
          <cell r="C553" t="e">
            <v>#REF!</v>
          </cell>
          <cell r="D553" t="str">
            <v xml:space="preserve">MITSUBISHI L200 KB4/KB7 TRITON (05-11) - HEAD LAMP DOUBLE CABIN WHITE (214-1185-E/EM) - LH</v>
          </cell>
          <cell r="E553" t="str">
            <v>MITSUBISHI</v>
          </cell>
          <cell r="F553" t="str">
            <v xml:space="preserve">L200 05 HLAW DC LH</v>
          </cell>
          <cell r="G553" t="str">
            <v>MT01-0301A-L</v>
          </cell>
          <cell r="I553">
            <v>0.04</v>
          </cell>
          <cell r="J553" t="str">
            <v>SUPPLIER0002</v>
          </cell>
          <cell r="K553" t="str">
            <v xml:space="preserve">ANHUI TINCAI SILK CO. LTD</v>
          </cell>
          <cell r="L553">
            <v>0</v>
          </cell>
          <cell r="M553">
            <v>0</v>
          </cell>
          <cell r="N553">
            <v>0</v>
          </cell>
          <cell r="Q553">
            <v>2</v>
          </cell>
          <cell r="R553">
            <v>4</v>
          </cell>
          <cell r="S553" t="str">
            <v xml:space="preserve">Yuan Purchase Pricelist (CNY)</v>
          </cell>
          <cell r="T553">
            <v>79.98</v>
          </cell>
          <cell r="U553">
            <v>1800</v>
          </cell>
          <cell r="V553">
            <v>2790</v>
          </cell>
        </row>
        <row r="554">
          <cell r="A554">
            <v>12362</v>
          </cell>
          <cell r="B554" t="str">
            <v>AUTOLAMPS0529</v>
          </cell>
          <cell r="C554" t="e">
            <v>#REF!</v>
          </cell>
          <cell r="D554" t="str">
            <v xml:space="preserve">MITSUBISHI L200 KB4/KB7 TRITON (05-11) - HEAD LAMP DOUBLE CABIN WHITE (214-1185-E/EM) - RH</v>
          </cell>
          <cell r="E554" t="str">
            <v>MITSUBISHI</v>
          </cell>
          <cell r="F554" t="str">
            <v xml:space="preserve">L200 05 HLAW DC RH</v>
          </cell>
          <cell r="G554" t="str">
            <v>MT01-0301A-R</v>
          </cell>
          <cell r="I554">
            <v>0.04</v>
          </cell>
          <cell r="J554" t="str">
            <v>SUPPLIER0002</v>
          </cell>
          <cell r="K554" t="str">
            <v xml:space="preserve">ANHUI TINCAI SILK CO. LTD</v>
          </cell>
          <cell r="L554">
            <v>0</v>
          </cell>
          <cell r="M554">
            <v>0</v>
          </cell>
          <cell r="N554">
            <v>0</v>
          </cell>
          <cell r="Q554">
            <v>2</v>
          </cell>
          <cell r="R554">
            <v>4</v>
          </cell>
          <cell r="S554" t="str">
            <v xml:space="preserve">Yuan Purchase Pricelist (CNY)</v>
          </cell>
          <cell r="T554">
            <v>79.98</v>
          </cell>
          <cell r="U554">
            <v>1800</v>
          </cell>
          <cell r="V554">
            <v>2790</v>
          </cell>
        </row>
        <row r="555">
          <cell r="A555">
            <v>10861</v>
          </cell>
          <cell r="B555" t="str">
            <v>AUTOLAMPS0530</v>
          </cell>
          <cell r="C555" t="e">
            <v>#REF!</v>
          </cell>
          <cell r="D555" t="str">
            <v xml:space="preserve">MITSUBISHI L200 KB4/KB7 TRITON (05-11) - HEAD LAMP DOUBLE CABIN YELLOW (214-1180-RD) - LH</v>
          </cell>
          <cell r="E555" t="str">
            <v>MITSUBISHI</v>
          </cell>
          <cell r="F555" t="str">
            <v xml:space="preserve">L200 05 HLAY DC LH</v>
          </cell>
          <cell r="G555" t="str">
            <v>MT01-0301-L</v>
          </cell>
          <cell r="I555">
            <v>0.04</v>
          </cell>
          <cell r="J555" t="str">
            <v>SUPPLIER0002</v>
          </cell>
          <cell r="K555" t="str">
            <v xml:space="preserve">ANHUI TINCAI SILK CO. LTD</v>
          </cell>
          <cell r="L555">
            <v>0</v>
          </cell>
          <cell r="M555">
            <v>0</v>
          </cell>
          <cell r="N555">
            <v>0</v>
          </cell>
          <cell r="Q555">
            <v>2</v>
          </cell>
          <cell r="R555">
            <v>4</v>
          </cell>
          <cell r="S555" t="str">
            <v xml:space="preserve">Yuan Purchase Pricelist (CNY)</v>
          </cell>
          <cell r="T555">
            <v>79.98</v>
          </cell>
          <cell r="U555">
            <v>1800</v>
          </cell>
          <cell r="V555">
            <v>2790</v>
          </cell>
        </row>
        <row r="556">
          <cell r="A556">
            <v>10860</v>
          </cell>
          <cell r="B556" t="str">
            <v>AUTOLAMPS0531</v>
          </cell>
          <cell r="C556" t="e">
            <v>#REF!</v>
          </cell>
          <cell r="D556" t="str">
            <v xml:space="preserve">MITSUBISHI L200 KB4/KB7 TRITON (05-11) - HEAD LAMP DOUBLE CABIN YELLOW (214-1180-RD) - RH</v>
          </cell>
          <cell r="E556" t="str">
            <v>MITSUBISHI</v>
          </cell>
          <cell r="F556" t="str">
            <v xml:space="preserve">L200 05 HLAY DC RH</v>
          </cell>
          <cell r="G556" t="str">
            <v>MT01-0301-R</v>
          </cell>
          <cell r="I556">
            <v>0.04</v>
          </cell>
          <cell r="J556" t="str">
            <v>SUPPLIER0002</v>
          </cell>
          <cell r="K556" t="str">
            <v xml:space="preserve">ANHUI TINCAI SILK CO. LTD</v>
          </cell>
          <cell r="L556">
            <v>0</v>
          </cell>
          <cell r="M556">
            <v>0</v>
          </cell>
          <cell r="N556">
            <v>0</v>
          </cell>
          <cell r="Q556">
            <v>2</v>
          </cell>
          <cell r="R556">
            <v>4</v>
          </cell>
          <cell r="S556" t="str">
            <v xml:space="preserve">Yuan Purchase Pricelist (CNY)</v>
          </cell>
          <cell r="T556">
            <v>79.98</v>
          </cell>
          <cell r="U556">
            <v>1800</v>
          </cell>
          <cell r="V556">
            <v>2790</v>
          </cell>
        </row>
        <row r="557">
          <cell r="A557">
            <v>11746</v>
          </cell>
          <cell r="B557" t="str">
            <v>AUTOLAMPS0532</v>
          </cell>
          <cell r="C557" t="e">
            <v>#REF!</v>
          </cell>
          <cell r="D557" t="str">
            <v xml:space="preserve">MITSUBISHI L200 KB4/KB7 TRITON (05-11) - REAR REFLECTOR (214-2905-E) - LH</v>
          </cell>
          <cell r="E557" t="str">
            <v>MITSUBISHI</v>
          </cell>
          <cell r="F557" t="str">
            <v xml:space="preserve">L200 05 RR LH</v>
          </cell>
          <cell r="G557" t="str">
            <v>MT01-0305-L</v>
          </cell>
          <cell r="I557">
            <v>0.04</v>
          </cell>
          <cell r="J557" t="str">
            <v>SUPPLIER0002</v>
          </cell>
          <cell r="K557" t="str">
            <v xml:space="preserve">ANHUI TINCAI SILK CO. LTD</v>
          </cell>
          <cell r="L557">
            <v>0</v>
          </cell>
          <cell r="M557">
            <v>0</v>
          </cell>
          <cell r="N557">
            <v>0</v>
          </cell>
          <cell r="O557">
            <v>2</v>
          </cell>
          <cell r="P557">
            <v>5</v>
          </cell>
          <cell r="S557" t="str">
            <v xml:space="preserve">Yuan Purchase Pricelist (CNY)</v>
          </cell>
          <cell r="T557">
            <v>13</v>
          </cell>
          <cell r="U557">
            <v>293</v>
          </cell>
          <cell r="V557">
            <v>450</v>
          </cell>
        </row>
        <row r="558">
          <cell r="A558">
            <v>11745</v>
          </cell>
          <cell r="B558" t="str">
            <v>AUTOLAMPS0533</v>
          </cell>
          <cell r="C558" t="e">
            <v>#REF!</v>
          </cell>
          <cell r="D558" t="str">
            <v xml:space="preserve">MITSUBISHI L200 KB4/KB7 TRITON (05-11) - REAR REFLECTOR (214-2905-E) - RH</v>
          </cell>
          <cell r="E558" t="str">
            <v>MITSUBISHI</v>
          </cell>
          <cell r="F558" t="str">
            <v xml:space="preserve">L200 05 RR RH</v>
          </cell>
          <cell r="G558" t="str">
            <v>MT01-0305-R</v>
          </cell>
          <cell r="I558">
            <v>0.04</v>
          </cell>
          <cell r="J558" t="str">
            <v>SUPPLIER0002</v>
          </cell>
          <cell r="K558" t="str">
            <v xml:space="preserve">ANHUI TINCAI SILK CO. LTD</v>
          </cell>
          <cell r="L558">
            <v>0</v>
          </cell>
          <cell r="M558">
            <v>0</v>
          </cell>
          <cell r="N558">
            <v>0</v>
          </cell>
          <cell r="O558">
            <v>2</v>
          </cell>
          <cell r="P558">
            <v>5</v>
          </cell>
          <cell r="S558" t="str">
            <v xml:space="preserve">Yuan Purchase Pricelist (CNY)</v>
          </cell>
          <cell r="T558">
            <v>13</v>
          </cell>
          <cell r="U558">
            <v>293</v>
          </cell>
          <cell r="V558">
            <v>450</v>
          </cell>
        </row>
        <row r="559">
          <cell r="A559">
            <v>10865</v>
          </cell>
          <cell r="B559" t="str">
            <v>AUTOLAMPS0534</v>
          </cell>
          <cell r="C559" t="e">
            <v>#REF!</v>
          </cell>
          <cell r="D559" t="str">
            <v xml:space="preserve">MITSUBISHI L200 KB4/KB7 TRITON (05-11) - TAIL LAMP (214-1993-AE) - LH</v>
          </cell>
          <cell r="E559" t="str">
            <v>MITSUBISHI</v>
          </cell>
          <cell r="F559" t="str">
            <v xml:space="preserve">L200 05 TLA LH</v>
          </cell>
          <cell r="G559" t="str">
            <v>MT01-0302-L</v>
          </cell>
          <cell r="I559">
            <v>0.04</v>
          </cell>
          <cell r="J559" t="str">
            <v>SUPPLIER0002</v>
          </cell>
          <cell r="K559" t="str">
            <v xml:space="preserve">ANHUI TINCAI SILK CO. LTD</v>
          </cell>
          <cell r="L559">
            <v>1</v>
          </cell>
          <cell r="M559">
            <v>4</v>
          </cell>
          <cell r="N559">
            <v>5</v>
          </cell>
          <cell r="Q559">
            <v>2</v>
          </cell>
          <cell r="R559">
            <v>5</v>
          </cell>
          <cell r="S559" t="str">
            <v xml:space="preserve">Yuan Purchase Pricelist (CNY)</v>
          </cell>
          <cell r="T559">
            <v>40</v>
          </cell>
          <cell r="U559">
            <v>966</v>
          </cell>
          <cell r="V559">
            <v>1450</v>
          </cell>
        </row>
        <row r="560">
          <cell r="A560">
            <v>10864</v>
          </cell>
          <cell r="B560" t="str">
            <v>AUTOLAMPS0535</v>
          </cell>
          <cell r="C560" t="e">
            <v>#REF!</v>
          </cell>
          <cell r="D560" t="str">
            <v xml:space="preserve">MITSUBISHI L200 KB4/KB7 TRITON (05-11) - TAIL LAMP (214-1993-AE) - RH</v>
          </cell>
          <cell r="E560" t="str">
            <v>MITSUBISHI</v>
          </cell>
          <cell r="F560" t="str">
            <v xml:space="preserve">L200 05 TLA RH</v>
          </cell>
          <cell r="G560" t="str">
            <v>MT01-0302-R</v>
          </cell>
          <cell r="I560">
            <v>0.04</v>
          </cell>
          <cell r="J560" t="str">
            <v>SUPPLIER0002</v>
          </cell>
          <cell r="K560" t="str">
            <v xml:space="preserve">ANHUI TINCAI SILK CO. LTD</v>
          </cell>
          <cell r="L560">
            <v>1</v>
          </cell>
          <cell r="M560">
            <v>4</v>
          </cell>
          <cell r="N560">
            <v>5</v>
          </cell>
          <cell r="Q560">
            <v>2</v>
          </cell>
          <cell r="R560">
            <v>5</v>
          </cell>
          <cell r="S560" t="str">
            <v xml:space="preserve">Yuan Purchase Pricelist (CNY)</v>
          </cell>
          <cell r="T560">
            <v>40</v>
          </cell>
          <cell r="U560">
            <v>966</v>
          </cell>
          <cell r="V560">
            <v>1450</v>
          </cell>
        </row>
        <row r="561">
          <cell r="A561">
            <v>11881</v>
          </cell>
          <cell r="B561" t="str">
            <v>AUTOLAMPS0548</v>
          </cell>
          <cell r="C561" t="e">
            <v>#REF!</v>
          </cell>
          <cell r="D561" t="str">
            <v xml:space="preserve">MITSUBISHI L200/PB27/K14 PICK UP/SPORT/NATIVA/CHALLENGER SUV 97-2003 - LAMINATED FRONT WINDSCREEN</v>
          </cell>
          <cell r="E561" t="str">
            <v>MITSUBISHI</v>
          </cell>
          <cell r="F561" t="str">
            <v xml:space="preserve">L200 97 LFW X</v>
          </cell>
          <cell r="G561" t="str">
            <v xml:space="preserve">L200-97 LFW/X</v>
          </cell>
          <cell r="H561" t="str">
            <v>1445*731</v>
          </cell>
          <cell r="I561">
            <v>0.02</v>
          </cell>
          <cell r="J561" t="str">
            <v>SUPPLIER0015</v>
          </cell>
          <cell r="K561" t="str">
            <v xml:space="preserve">XINYI AUTOMOBILE GLASS (SHENZHEN) CO., LTD</v>
          </cell>
          <cell r="L561">
            <v>0</v>
          </cell>
          <cell r="M561">
            <v>0</v>
          </cell>
          <cell r="N561">
            <v>0</v>
          </cell>
          <cell r="Q561">
            <v>1</v>
          </cell>
          <cell r="R561">
            <v>4</v>
          </cell>
          <cell r="S561" t="str">
            <v xml:space="preserve">USD Purchase Pricelist (USD)</v>
          </cell>
          <cell r="T561">
            <v>13.25</v>
          </cell>
          <cell r="U561">
            <v>2374.4</v>
          </cell>
          <cell r="V561">
            <v>3100</v>
          </cell>
        </row>
        <row r="562">
          <cell r="A562">
            <v>12224</v>
          </cell>
          <cell r="B562" t="str">
            <v>AUTOLAMPS0549</v>
          </cell>
          <cell r="C562" t="e">
            <v>#REF!</v>
          </cell>
          <cell r="D562" t="str">
            <v xml:space="preserve">MITSUBISHI L200/TRITON PICKUP (06-), NATIVA/PAJERO SPORT 5D SUV (08-) - LAMINATED FRONT WINDSCREEN</v>
          </cell>
          <cell r="E562" t="str">
            <v>MITSUBISHI</v>
          </cell>
          <cell r="F562" t="str">
            <v xml:space="preserve">L200 06 LFW X</v>
          </cell>
          <cell r="G562" t="str">
            <v xml:space="preserve">L200-06 LFW/X</v>
          </cell>
          <cell r="H562" t="str">
            <v>1444*828</v>
          </cell>
          <cell r="I562">
            <v>0.02</v>
          </cell>
          <cell r="J562" t="str">
            <v>SUPPLIER0015</v>
          </cell>
          <cell r="K562" t="str">
            <v xml:space="preserve">XINYI AUTOMOBILE GLASS (SHENZHEN) CO., LTD</v>
          </cell>
          <cell r="L562">
            <v>0</v>
          </cell>
          <cell r="M562">
            <v>0</v>
          </cell>
          <cell r="N562">
            <v>0</v>
          </cell>
          <cell r="Q562">
            <v>1</v>
          </cell>
          <cell r="R562">
            <v>4</v>
          </cell>
          <cell r="S562" t="str">
            <v xml:space="preserve">Default Purchase Pricelist (KES)</v>
          </cell>
          <cell r="T562">
            <v>0</v>
          </cell>
          <cell r="U562">
            <v>5</v>
          </cell>
          <cell r="V562">
            <v>5200</v>
          </cell>
        </row>
        <row r="563">
          <cell r="A563">
            <v>11189</v>
          </cell>
          <cell r="B563" t="str">
            <v>AUTOLAMPS2778</v>
          </cell>
          <cell r="C563" t="e">
            <v>#REF!</v>
          </cell>
          <cell r="D563" t="str">
            <v xml:space="preserve">MITSUBISHI LANCER (03-06) - FRONT FENDER - LH</v>
          </cell>
          <cell r="E563" t="str">
            <v>MITSUBISHI</v>
          </cell>
          <cell r="F563" t="str">
            <v xml:space="preserve">LANCER 03 FF LH</v>
          </cell>
          <cell r="I563">
            <v>0.04</v>
          </cell>
          <cell r="L563">
            <v>0</v>
          </cell>
          <cell r="M563">
            <v>0</v>
          </cell>
          <cell r="N563">
            <v>0</v>
          </cell>
          <cell r="T563">
            <v>12.93</v>
          </cell>
          <cell r="U563">
            <v>2021</v>
          </cell>
          <cell r="V563">
            <v>3130</v>
          </cell>
        </row>
        <row r="564">
          <cell r="A564">
            <v>10834</v>
          </cell>
          <cell r="B564" t="str">
            <v>AUTOLAMPS2779</v>
          </cell>
          <cell r="C564" t="e">
            <v>#REF!</v>
          </cell>
          <cell r="D564" t="str">
            <v xml:space="preserve">MITSUBISHI LANCER (03-06) - FRONT FENDER - RH</v>
          </cell>
          <cell r="E564" t="str">
            <v>MITSUBISHI</v>
          </cell>
          <cell r="F564" t="str">
            <v xml:space="preserve">LANCER 03 FF RH</v>
          </cell>
          <cell r="I564">
            <v>0.04</v>
          </cell>
          <cell r="L564">
            <v>0</v>
          </cell>
          <cell r="M564">
            <v>0</v>
          </cell>
          <cell r="N564">
            <v>0</v>
          </cell>
          <cell r="T564">
            <v>12.93</v>
          </cell>
          <cell r="U564">
            <v>2021</v>
          </cell>
          <cell r="V564">
            <v>3130</v>
          </cell>
        </row>
        <row r="565">
          <cell r="A565">
            <v>10832</v>
          </cell>
          <cell r="B565" t="str">
            <v>AUTOLAMPS2780</v>
          </cell>
          <cell r="C565" t="e">
            <v>#REF!</v>
          </cell>
          <cell r="D565" t="str">
            <v xml:space="preserve">MITSUBISHI LANCER (03-06) - GRILL - LH</v>
          </cell>
          <cell r="E565" t="str">
            <v>MITSUBISHI</v>
          </cell>
          <cell r="F565" t="str">
            <v xml:space="preserve">LANCER 03 GRL LH</v>
          </cell>
          <cell r="G565" t="str">
            <v>MT06-0811</v>
          </cell>
          <cell r="I565">
            <v>0.04</v>
          </cell>
          <cell r="J565" t="str">
            <v>SUPPLIER0002</v>
          </cell>
          <cell r="K565" t="str">
            <v xml:space="preserve">ANHUI TINCAI SILK CO. LTD</v>
          </cell>
          <cell r="L565">
            <v>0</v>
          </cell>
          <cell r="M565">
            <v>0</v>
          </cell>
          <cell r="N565">
            <v>0</v>
          </cell>
          <cell r="Q565">
            <v>1</v>
          </cell>
          <cell r="R565">
            <v>2</v>
          </cell>
          <cell r="S565" t="str">
            <v xml:space="preserve">Yuan Purchase Pricelist (CNY)</v>
          </cell>
          <cell r="T565">
            <v>2.5</v>
          </cell>
          <cell r="U565">
            <v>391</v>
          </cell>
          <cell r="V565">
            <v>610</v>
          </cell>
        </row>
        <row r="566">
          <cell r="A566">
            <v>10831</v>
          </cell>
          <cell r="B566" t="str">
            <v>AUTOLAMPS2781</v>
          </cell>
          <cell r="C566" t="e">
            <v>#REF!</v>
          </cell>
          <cell r="D566" t="str">
            <v xml:space="preserve">MITSUBISHI LANCER (03-06) - GRILL - RH</v>
          </cell>
          <cell r="E566" t="str">
            <v>MITSUBISHI</v>
          </cell>
          <cell r="F566" t="str">
            <v xml:space="preserve">LANCER 03 GRL RH</v>
          </cell>
          <cell r="G566" t="str">
            <v>MT06-0811</v>
          </cell>
          <cell r="I566">
            <v>0.04</v>
          </cell>
          <cell r="J566" t="str">
            <v>SUPPLIER0002</v>
          </cell>
          <cell r="K566" t="str">
            <v xml:space="preserve">ANHUI TINCAI SILK CO. LTD</v>
          </cell>
          <cell r="L566">
            <v>0</v>
          </cell>
          <cell r="M566">
            <v>0</v>
          </cell>
          <cell r="N566">
            <v>0</v>
          </cell>
          <cell r="Q566">
            <v>1</v>
          </cell>
          <cell r="R566">
            <v>2</v>
          </cell>
          <cell r="S566" t="str">
            <v xml:space="preserve">Yuan Purchase Pricelist (CNY)</v>
          </cell>
          <cell r="T566">
            <v>2.5</v>
          </cell>
          <cell r="U566">
            <v>391</v>
          </cell>
          <cell r="V566">
            <v>610</v>
          </cell>
        </row>
        <row r="567">
          <cell r="A567">
            <v>10840</v>
          </cell>
          <cell r="B567" t="str">
            <v>AUTOLAMPS0552</v>
          </cell>
          <cell r="C567" t="e">
            <v>#REF!</v>
          </cell>
          <cell r="D567" t="str">
            <v xml:space="preserve">MITSUBISHI LANCER (07 -11) - BACK LAMP - LH</v>
          </cell>
          <cell r="E567" t="str">
            <v>MITSUBISHI</v>
          </cell>
          <cell r="F567" t="str">
            <v xml:space="preserve">LANCER 07 BALA LH</v>
          </cell>
          <cell r="G567" t="str">
            <v>MT06-0902A-L</v>
          </cell>
          <cell r="I567">
            <v>0.04</v>
          </cell>
          <cell r="J567" t="str">
            <v>SUPPLIER0002</v>
          </cell>
          <cell r="K567" t="str">
            <v xml:space="preserve">ANHUI TINCAI SILK CO. LTD</v>
          </cell>
          <cell r="M567">
            <v>0</v>
          </cell>
          <cell r="N567">
            <v>0</v>
          </cell>
          <cell r="O567">
            <v>5</v>
          </cell>
          <cell r="P567">
            <v>10</v>
          </cell>
          <cell r="S567" t="str">
            <v xml:space="preserve">Yuan Purchase Pricelist (CNY)</v>
          </cell>
          <cell r="T567">
            <v>10.29</v>
          </cell>
          <cell r="U567">
            <v>1608</v>
          </cell>
          <cell r="V567">
            <v>2490</v>
          </cell>
        </row>
        <row r="568">
          <cell r="A568">
            <v>10839</v>
          </cell>
          <cell r="B568" t="str">
            <v>AUTOLAMPS0553</v>
          </cell>
          <cell r="C568" t="e">
            <v>#REF!</v>
          </cell>
          <cell r="D568" t="str">
            <v xml:space="preserve">MITSUBISHI LANCER (07 -11) - BACK LAMP - RH</v>
          </cell>
          <cell r="E568" t="str">
            <v>MITSUBISHI</v>
          </cell>
          <cell r="F568" t="str">
            <v xml:space="preserve">LANCER 07 BALA RH</v>
          </cell>
          <cell r="G568" t="str">
            <v>MT06-0902A-R</v>
          </cell>
          <cell r="I568">
            <v>0.04</v>
          </cell>
          <cell r="J568" t="str">
            <v>SUPPLIER0002</v>
          </cell>
          <cell r="K568" t="str">
            <v xml:space="preserve">ANHUI TINCAI SILK CO. LTD</v>
          </cell>
          <cell r="M568">
            <v>0</v>
          </cell>
          <cell r="N568">
            <v>0</v>
          </cell>
          <cell r="O568">
            <v>5</v>
          </cell>
          <cell r="P568">
            <v>10</v>
          </cell>
          <cell r="S568" t="str">
            <v xml:space="preserve">Yuan Purchase Pricelist (CNY)</v>
          </cell>
          <cell r="T568">
            <v>10.29</v>
          </cell>
          <cell r="U568">
            <v>1608</v>
          </cell>
          <cell r="V568">
            <v>2490</v>
          </cell>
        </row>
        <row r="569">
          <cell r="A569">
            <v>10836</v>
          </cell>
          <cell r="B569" t="str">
            <v>AUTOLAMPS0554</v>
          </cell>
          <cell r="C569" t="e">
            <v>#REF!</v>
          </cell>
          <cell r="D569" t="str">
            <v xml:space="preserve">MITSUBISHI LANCER (07 -11) - HEAD LAMP - LH</v>
          </cell>
          <cell r="E569" t="str">
            <v>MITSUBISHI</v>
          </cell>
          <cell r="F569" t="str">
            <v xml:space="preserve">LANCER 07 HLA LH</v>
          </cell>
          <cell r="G569" t="str">
            <v>MT06-0901-L</v>
          </cell>
          <cell r="I569">
            <v>0.04</v>
          </cell>
          <cell r="J569" t="str">
            <v>SUPPLIER0002</v>
          </cell>
          <cell r="K569" t="str">
            <v xml:space="preserve">ANHUI TINCAI SILK CO. LTD</v>
          </cell>
          <cell r="M569">
            <v>0</v>
          </cell>
          <cell r="N569">
            <v>0</v>
          </cell>
          <cell r="Q569">
            <v>2</v>
          </cell>
          <cell r="R569">
            <v>4</v>
          </cell>
          <cell r="S569" t="str">
            <v xml:space="preserve">Yuan Purchase Pricelist (CNY)</v>
          </cell>
          <cell r="T569">
            <v>35.29</v>
          </cell>
          <cell r="U569">
            <v>5516</v>
          </cell>
          <cell r="V569">
            <v>8550</v>
          </cell>
        </row>
        <row r="570">
          <cell r="A570">
            <v>10835</v>
          </cell>
          <cell r="B570" t="str">
            <v>AUTOLAMPS0555</v>
          </cell>
          <cell r="C570" t="e">
            <v>#REF!</v>
          </cell>
          <cell r="D570" t="str">
            <v xml:space="preserve">MITSUBISHI LANCER (07 -11) - HEAD LAMP - RH</v>
          </cell>
          <cell r="E570" t="str">
            <v>MITSUBISHI</v>
          </cell>
          <cell r="F570" t="str">
            <v xml:space="preserve">LANCER 07 HLA RH</v>
          </cell>
          <cell r="G570" t="str">
            <v>MT06-0901-R</v>
          </cell>
          <cell r="I570">
            <v>0.04</v>
          </cell>
          <cell r="J570" t="str">
            <v>SUPPLIER0002</v>
          </cell>
          <cell r="K570" t="str">
            <v xml:space="preserve">ANHUI TINCAI SILK CO. LTD</v>
          </cell>
          <cell r="M570">
            <v>0</v>
          </cell>
          <cell r="N570">
            <v>0</v>
          </cell>
          <cell r="Q570">
            <v>2</v>
          </cell>
          <cell r="R570">
            <v>4</v>
          </cell>
          <cell r="S570" t="str">
            <v xml:space="preserve">Yuan Purchase Pricelist (CNY)</v>
          </cell>
          <cell r="T570">
            <v>35.29</v>
          </cell>
          <cell r="U570">
            <v>5516</v>
          </cell>
          <cell r="V570">
            <v>8550</v>
          </cell>
        </row>
        <row r="571">
          <cell r="A571">
            <v>10842</v>
          </cell>
          <cell r="B571" t="str">
            <v>AUTOLAMPS0556</v>
          </cell>
          <cell r="C571" t="e">
            <v>#REF!</v>
          </cell>
          <cell r="D571" t="str">
            <v xml:space="preserve">MITSUBISHI LANCER (07 -11) - REAR BUMPER REFLECTOR - RH</v>
          </cell>
          <cell r="E571" t="str">
            <v>MITSUBISHI</v>
          </cell>
          <cell r="F571" t="str">
            <v xml:space="preserve">LANCER 07 RBR RH</v>
          </cell>
          <cell r="G571" t="str">
            <v>MT06-0905A-R</v>
          </cell>
          <cell r="I571">
            <v>0.04</v>
          </cell>
          <cell r="J571" t="str">
            <v>SUPPLIER0002</v>
          </cell>
          <cell r="K571" t="str">
            <v xml:space="preserve">ANHUI TINCAI SILK CO. LTD</v>
          </cell>
          <cell r="M571">
            <v>0</v>
          </cell>
          <cell r="N571">
            <v>0</v>
          </cell>
          <cell r="O571">
            <v>2</v>
          </cell>
          <cell r="P571">
            <v>5</v>
          </cell>
          <cell r="S571" t="str">
            <v xml:space="preserve">Yuan Purchase Pricelist (CNY)</v>
          </cell>
          <cell r="T571">
            <v>5.88</v>
          </cell>
          <cell r="U571">
            <v>919</v>
          </cell>
          <cell r="V571">
            <v>1420</v>
          </cell>
        </row>
        <row r="572">
          <cell r="A572">
            <v>10838</v>
          </cell>
          <cell r="B572" t="str">
            <v>AUTOLAMPS0557</v>
          </cell>
          <cell r="C572" t="e">
            <v>#REF!</v>
          </cell>
          <cell r="D572" t="str">
            <v xml:space="preserve">MITSUBISHI LANCER (07 -11) - TAIL LAMP - LH</v>
          </cell>
          <cell r="E572" t="str">
            <v>MITSUBISHI</v>
          </cell>
          <cell r="F572" t="str">
            <v xml:space="preserve">LANCER 07 TLA LH</v>
          </cell>
          <cell r="G572" t="str">
            <v>MT06-0902-L</v>
          </cell>
          <cell r="I572">
            <v>0.04</v>
          </cell>
          <cell r="J572" t="str">
            <v>SUPPLIER0002</v>
          </cell>
          <cell r="K572" t="str">
            <v xml:space="preserve">ANHUI TINCAI SILK CO. LTD</v>
          </cell>
          <cell r="M572">
            <v>0</v>
          </cell>
          <cell r="N572">
            <v>0</v>
          </cell>
          <cell r="Q572">
            <v>2</v>
          </cell>
          <cell r="R572">
            <v>5</v>
          </cell>
          <cell r="S572" t="str">
            <v xml:space="preserve">Yuan Purchase Pricelist (CNY)</v>
          </cell>
          <cell r="T572">
            <v>14.71</v>
          </cell>
          <cell r="U572">
            <v>2299</v>
          </cell>
          <cell r="V572">
            <v>3560</v>
          </cell>
        </row>
        <row r="573">
          <cell r="A573">
            <v>10837</v>
          </cell>
          <cell r="B573" t="str">
            <v>AUTOLAMPS0558</v>
          </cell>
          <cell r="C573" t="e">
            <v>#REF!</v>
          </cell>
          <cell r="D573" t="str">
            <v xml:space="preserve">MITSUBISHI LANCER (07 -11) - TAIL LAMP - RH</v>
          </cell>
          <cell r="E573" t="str">
            <v>MITSUBISHI</v>
          </cell>
          <cell r="F573" t="str">
            <v xml:space="preserve">LANCER 07 TLA RH</v>
          </cell>
          <cell r="G573" t="str">
            <v>MT06-0902-R</v>
          </cell>
          <cell r="I573">
            <v>0.04</v>
          </cell>
          <cell r="J573" t="str">
            <v>SUPPLIER0002</v>
          </cell>
          <cell r="K573" t="str">
            <v xml:space="preserve">ANHUI TINCAI SILK CO. LTD</v>
          </cell>
          <cell r="M573">
            <v>0</v>
          </cell>
          <cell r="N573">
            <v>0</v>
          </cell>
          <cell r="Q573">
            <v>2</v>
          </cell>
          <cell r="R573">
            <v>5</v>
          </cell>
          <cell r="S573" t="str">
            <v xml:space="preserve">Yuan Purchase Pricelist (CNY)</v>
          </cell>
          <cell r="T573">
            <v>14.71</v>
          </cell>
          <cell r="U573">
            <v>2299</v>
          </cell>
          <cell r="V573">
            <v>3560</v>
          </cell>
        </row>
        <row r="574">
          <cell r="A574">
            <v>10841</v>
          </cell>
          <cell r="B574" t="str">
            <v>AUTOLAMPS0551</v>
          </cell>
          <cell r="C574" t="e">
            <v>#REF!</v>
          </cell>
          <cell r="D574" t="str">
            <v xml:space="preserve">MITSUBISHI LANCER (07 -11) - THIRD BRAKE LAMP - RH</v>
          </cell>
          <cell r="E574" t="str">
            <v>MITSUBISHI</v>
          </cell>
          <cell r="F574" t="str">
            <v xml:space="preserve">LANCER 07 TBLA RH</v>
          </cell>
          <cell r="G574" t="str">
            <v xml:space="preserve">ANHUI TINCAI SILK CO. LTD</v>
          </cell>
          <cell r="I574">
            <v>0.04</v>
          </cell>
          <cell r="J574" t="str">
            <v>SUPPLIER0002</v>
          </cell>
          <cell r="K574" t="str">
            <v xml:space="preserve">ANHUI TINCAI SILK CO. LTD</v>
          </cell>
          <cell r="L574">
            <v>-1</v>
          </cell>
          <cell r="M574">
            <v>-4</v>
          </cell>
          <cell r="N574">
            <v>-5</v>
          </cell>
          <cell r="O574">
            <v>5</v>
          </cell>
          <cell r="P574">
            <v>10</v>
          </cell>
          <cell r="S574" t="str">
            <v xml:space="preserve">Yuan Purchase Pricelist (CNY)</v>
          </cell>
          <cell r="T574">
            <v>5.88</v>
          </cell>
          <cell r="U574">
            <v>878</v>
          </cell>
          <cell r="V574">
            <v>1360</v>
          </cell>
        </row>
        <row r="575">
          <cell r="A575">
            <v>11863</v>
          </cell>
          <cell r="B575" t="str">
            <v>AUTOLAMPS0559</v>
          </cell>
          <cell r="C575" t="e">
            <v>#REF!</v>
          </cell>
          <cell r="D575" t="str">
            <v xml:space="preserve">MITSUBISHI LANCER CK2 (94-97) - CORNER LAMP (214-1548-AE-Y) - LH</v>
          </cell>
          <cell r="E575" t="str">
            <v>MITSUBISHI</v>
          </cell>
          <cell r="F575" t="str">
            <v xml:space="preserve">LANCER 94 HLA LH</v>
          </cell>
          <cell r="G575" t="str">
            <v>MT06-0503A-L</v>
          </cell>
          <cell r="I575">
            <v>0.04</v>
          </cell>
          <cell r="J575" t="str">
            <v>SUPPLIER0002</v>
          </cell>
          <cell r="K575" t="str">
            <v xml:space="preserve">ANHUI TINCAI SILK CO. LTD</v>
          </cell>
          <cell r="M575">
            <v>0</v>
          </cell>
          <cell r="N575">
            <v>0</v>
          </cell>
          <cell r="O575">
            <v>2</v>
          </cell>
          <cell r="P575">
            <v>5</v>
          </cell>
          <cell r="S575" t="str">
            <v xml:space="preserve">Yuan Purchase Pricelist (CNY)</v>
          </cell>
          <cell r="T575">
            <v>1.84</v>
          </cell>
          <cell r="U575">
            <v>288</v>
          </cell>
          <cell r="V575">
            <v>450</v>
          </cell>
        </row>
        <row r="576">
          <cell r="A576">
            <v>11862</v>
          </cell>
          <cell r="B576" t="str">
            <v>AUTOLAMPS0560</v>
          </cell>
          <cell r="C576" t="e">
            <v>#REF!</v>
          </cell>
          <cell r="D576" t="str">
            <v xml:space="preserve">MITSUBISHI LANCER CK2 (94-97) - CORNER LAMP (214-1548-AE-Y) - RH</v>
          </cell>
          <cell r="E576" t="str">
            <v>MITSUBISHI</v>
          </cell>
          <cell r="F576" t="str">
            <v xml:space="preserve">LANCER 94 HLA RH</v>
          </cell>
          <cell r="G576" t="str">
            <v>MT06-0503A-R</v>
          </cell>
          <cell r="I576">
            <v>0.04</v>
          </cell>
          <cell r="J576" t="str">
            <v>SUPPLIER0002</v>
          </cell>
          <cell r="K576" t="str">
            <v xml:space="preserve">ANHUI TINCAI SILK CO. LTD</v>
          </cell>
          <cell r="M576">
            <v>0</v>
          </cell>
          <cell r="N576">
            <v>0</v>
          </cell>
          <cell r="O576">
            <v>2</v>
          </cell>
          <cell r="P576">
            <v>5</v>
          </cell>
          <cell r="S576" t="str">
            <v xml:space="preserve">Yuan Purchase Pricelist (CNY)</v>
          </cell>
          <cell r="T576">
            <v>1.84</v>
          </cell>
          <cell r="U576">
            <v>288</v>
          </cell>
          <cell r="V576">
            <v>450</v>
          </cell>
        </row>
        <row r="577">
          <cell r="A577">
            <v>11831</v>
          </cell>
          <cell r="B577" t="str">
            <v>AUTOLAMPS0550</v>
          </cell>
          <cell r="C577" t="e">
            <v>#REF!</v>
          </cell>
          <cell r="D577" t="str">
            <v xml:space="preserve">MITSUBISHI LANCER CK4/LG41 (98-) - CORNER LAMP (214-1557-AE) - LH</v>
          </cell>
          <cell r="E577" t="str">
            <v>MITSUBISHI</v>
          </cell>
          <cell r="F577" t="str">
            <v xml:space="preserve">LANCER 98 CLA LH</v>
          </cell>
          <cell r="G577" t="str">
            <v>MT06-0603-L</v>
          </cell>
          <cell r="I577">
            <v>0.04</v>
          </cell>
          <cell r="J577" t="str">
            <v>SUPPLIER0002</v>
          </cell>
          <cell r="K577" t="str">
            <v xml:space="preserve">ANHUI TINCAI SILK CO. LTD</v>
          </cell>
          <cell r="L577">
            <v>3</v>
          </cell>
          <cell r="M577">
            <v>12</v>
          </cell>
          <cell r="N577">
            <v>15</v>
          </cell>
          <cell r="Q577">
            <v>5</v>
          </cell>
          <cell r="R577">
            <v>20</v>
          </cell>
          <cell r="S577" t="str">
            <v xml:space="preserve">Yuan Purchase Pricelist (CNY)</v>
          </cell>
          <cell r="T577">
            <v>13.5</v>
          </cell>
          <cell r="U577">
            <v>314</v>
          </cell>
          <cell r="V577">
            <v>490</v>
          </cell>
        </row>
        <row r="578">
          <cell r="A578">
            <v>11830</v>
          </cell>
          <cell r="B578" t="str">
            <v>AUTOLAMPS0561</v>
          </cell>
          <cell r="C578" t="e">
            <v>#REF!</v>
          </cell>
          <cell r="D578" t="str">
            <v xml:space="preserve">MITSUBISHI LANCER CK4/LG41 (98-) - CORNER LAMP (214-1557-AE) - RH</v>
          </cell>
          <cell r="E578" t="str">
            <v>MITSUBISHI</v>
          </cell>
          <cell r="F578" t="str">
            <v xml:space="preserve">LANCER 98 CLA RH</v>
          </cell>
          <cell r="G578" t="str">
            <v>MT06-0603-R</v>
          </cell>
          <cell r="I578">
            <v>0.04</v>
          </cell>
          <cell r="J578" t="str">
            <v>SUPPLIER0002</v>
          </cell>
          <cell r="K578" t="str">
            <v xml:space="preserve">ANHUI TINCAI SILK CO. LTD</v>
          </cell>
          <cell r="L578">
            <v>1</v>
          </cell>
          <cell r="M578">
            <v>4</v>
          </cell>
          <cell r="N578">
            <v>5</v>
          </cell>
          <cell r="O578">
            <v>2</v>
          </cell>
          <cell r="P578">
            <v>5</v>
          </cell>
          <cell r="S578" t="str">
            <v xml:space="preserve">Yuan Purchase Pricelist (CNY)</v>
          </cell>
          <cell r="T578">
            <v>13.5</v>
          </cell>
          <cell r="U578">
            <v>314</v>
          </cell>
          <cell r="V578">
            <v>490</v>
          </cell>
        </row>
        <row r="579">
          <cell r="A579">
            <v>11873</v>
          </cell>
          <cell r="B579" t="str">
            <v>AUTOLAMPS0562</v>
          </cell>
          <cell r="C579" t="e">
            <v>#REF!</v>
          </cell>
          <cell r="D579" t="str">
            <v xml:space="preserve">MITSUBISHI LANCER CK4/LG41 (98-) - HEAD LAMP (214-1148-AE) - LH</v>
          </cell>
          <cell r="E579" t="str">
            <v>MITSUBISHI</v>
          </cell>
          <cell r="F579" t="str">
            <v xml:space="preserve">LANCER 98 HLA LH</v>
          </cell>
          <cell r="G579" t="str">
            <v>MT06-0601-L</v>
          </cell>
          <cell r="I579">
            <v>0.04</v>
          </cell>
          <cell r="J579" t="str">
            <v>SUPPLIER0002</v>
          </cell>
          <cell r="K579" t="str">
            <v xml:space="preserve">ANHUI TINCAI SILK CO. LTD</v>
          </cell>
          <cell r="L579">
            <v>0</v>
          </cell>
          <cell r="M579">
            <v>0</v>
          </cell>
          <cell r="N579">
            <v>0</v>
          </cell>
          <cell r="Q579">
            <v>2</v>
          </cell>
          <cell r="R579">
            <v>4</v>
          </cell>
          <cell r="S579" t="str">
            <v xml:space="preserve">Yuan Purchase Pricelist (CNY)</v>
          </cell>
          <cell r="T579">
            <v>52</v>
          </cell>
          <cell r="U579">
            <v>1322.26</v>
          </cell>
          <cell r="V579">
            <v>2000</v>
          </cell>
        </row>
        <row r="580">
          <cell r="A580">
            <v>11872</v>
          </cell>
          <cell r="B580" t="str">
            <v>AUTOLAMPS0563</v>
          </cell>
          <cell r="C580" t="e">
            <v>#REF!</v>
          </cell>
          <cell r="D580" t="str">
            <v xml:space="preserve">MITSUBISHI LANCER CK4/LG41 (98-) - HEAD LAMP (214-1148-AE) - RH</v>
          </cell>
          <cell r="E580" t="str">
            <v>MITSUBISHI</v>
          </cell>
          <cell r="F580" t="str">
            <v xml:space="preserve">LANCER 98 HLA RH</v>
          </cell>
          <cell r="G580" t="str">
            <v>MT06-0601-R</v>
          </cell>
          <cell r="I580">
            <v>0.04</v>
          </cell>
          <cell r="J580" t="str">
            <v>SUPPLIER0002</v>
          </cell>
          <cell r="K580" t="str">
            <v xml:space="preserve">ANHUI TINCAI SILK CO. LTD</v>
          </cell>
          <cell r="L580">
            <v>0</v>
          </cell>
          <cell r="M580">
            <v>0</v>
          </cell>
          <cell r="N580">
            <v>0</v>
          </cell>
          <cell r="Q580">
            <v>2</v>
          </cell>
          <cell r="R580">
            <v>4</v>
          </cell>
          <cell r="S580" t="str">
            <v xml:space="preserve">Yuan Purchase Pricelist (CNY)</v>
          </cell>
          <cell r="T580">
            <v>52</v>
          </cell>
          <cell r="U580">
            <v>1322.26</v>
          </cell>
          <cell r="V580">
            <v>2000</v>
          </cell>
        </row>
        <row r="581">
          <cell r="A581">
            <v>12602</v>
          </cell>
          <cell r="B581" t="str">
            <v>AUTOLAMPS0564</v>
          </cell>
          <cell r="C581" t="e">
            <v>#REF!</v>
          </cell>
          <cell r="D581" t="str">
            <v xml:space="preserve">MITSUBISHI LANCER CK4/LG41 (98-) - TAIL LAMP (214-1962-AE/UE) - LH</v>
          </cell>
          <cell r="E581" t="str">
            <v>MITSUBISHI</v>
          </cell>
          <cell r="F581" t="str">
            <v xml:space="preserve">LANCER 98 TLA LH</v>
          </cell>
          <cell r="G581" t="str">
            <v>MT06-0602-L</v>
          </cell>
          <cell r="I581">
            <v>0.04</v>
          </cell>
          <cell r="J581" t="str">
            <v>SUPPLIER0002</v>
          </cell>
          <cell r="K581" t="str">
            <v xml:space="preserve">ANHUI TINCAI SILK CO. LTD</v>
          </cell>
          <cell r="L581">
            <v>0</v>
          </cell>
          <cell r="M581">
            <v>0</v>
          </cell>
          <cell r="N581">
            <v>0</v>
          </cell>
          <cell r="Q581">
            <v>2</v>
          </cell>
          <cell r="R581">
            <v>4</v>
          </cell>
          <cell r="S581" t="str">
            <v xml:space="preserve">Yuan Purchase Pricelist (CNY)</v>
          </cell>
          <cell r="T581">
            <v>60</v>
          </cell>
          <cell r="U581">
            <v>1395</v>
          </cell>
          <cell r="V581">
            <v>2160</v>
          </cell>
        </row>
        <row r="582">
          <cell r="A582">
            <v>12601</v>
          </cell>
          <cell r="B582" t="str">
            <v>AUTOLAMPS0565</v>
          </cell>
          <cell r="C582" t="e">
            <v>#REF!</v>
          </cell>
          <cell r="D582" t="str">
            <v xml:space="preserve">MITSUBISHI LANCER CK4/LG41 (98-) - TAIL LAMP (214-1962-AE/UE) - RH</v>
          </cell>
          <cell r="E582" t="str">
            <v>MITSUBISHI</v>
          </cell>
          <cell r="F582" t="str">
            <v xml:space="preserve">LANCER 98 TLA RH</v>
          </cell>
          <cell r="G582" t="str">
            <v>MT06-0602-R</v>
          </cell>
          <cell r="I582">
            <v>0.04</v>
          </cell>
          <cell r="J582" t="str">
            <v>SUPPLIER0002</v>
          </cell>
          <cell r="K582" t="str">
            <v xml:space="preserve">ANHUI TINCAI SILK CO. LTD</v>
          </cell>
          <cell r="L582">
            <v>0</v>
          </cell>
          <cell r="M582">
            <v>0</v>
          </cell>
          <cell r="N582">
            <v>0</v>
          </cell>
          <cell r="Q582">
            <v>2</v>
          </cell>
          <cell r="R582">
            <v>4</v>
          </cell>
          <cell r="S582" t="str">
            <v xml:space="preserve">Yuan Purchase Pricelist (CNY)</v>
          </cell>
          <cell r="T582">
            <v>60</v>
          </cell>
          <cell r="U582">
            <v>1395</v>
          </cell>
          <cell r="V582">
            <v>2160</v>
          </cell>
        </row>
        <row r="583">
          <cell r="A583">
            <v>11992</v>
          </cell>
          <cell r="B583" t="str">
            <v>AUTOLAMPS0566</v>
          </cell>
          <cell r="C583" t="e">
            <v>#REF!</v>
          </cell>
          <cell r="D583" t="str">
            <v xml:space="preserve">MITSUBISHI LANCER/MIRAGE SEDAN (95-00) - LAMINATED FRONT WINDSCREEN</v>
          </cell>
          <cell r="E583" t="str">
            <v>MITSUBISHI</v>
          </cell>
          <cell r="F583" t="str">
            <v xml:space="preserve">LG41 LFW X</v>
          </cell>
          <cell r="G583" t="str">
            <v xml:space="preserve">LG41 LFW/X</v>
          </cell>
          <cell r="H583" t="str">
            <v>1435*902</v>
          </cell>
          <cell r="I583">
            <v>0.02</v>
          </cell>
          <cell r="J583" t="str">
            <v>SUPPLIER0015</v>
          </cell>
          <cell r="K583" t="str">
            <v xml:space="preserve">XINYI AUTOMOBILE GLASS (SHENZHEN) CO., LTD</v>
          </cell>
          <cell r="L583">
            <v>3</v>
          </cell>
          <cell r="M583">
            <v>12</v>
          </cell>
          <cell r="N583">
            <v>15</v>
          </cell>
          <cell r="Q583">
            <v>1</v>
          </cell>
          <cell r="R583">
            <v>4</v>
          </cell>
          <cell r="S583" t="str">
            <v xml:space="preserve">USD Purchase Pricelist (USD)</v>
          </cell>
          <cell r="T583">
            <v>16.82</v>
          </cell>
          <cell r="U583">
            <v>2802.63</v>
          </cell>
          <cell r="V583">
            <v>3500</v>
          </cell>
        </row>
        <row r="584">
          <cell r="A584">
            <v>11993</v>
          </cell>
          <cell r="B584" t="str">
            <v>AUTOLAMPS0567</v>
          </cell>
          <cell r="C584" t="e">
            <v>#REF!</v>
          </cell>
          <cell r="D584" t="str">
            <v xml:space="preserve">MITSUBISHI LANCER/MIRAGE SEDAN (95-00) - REAR HEATED WINDSCREEN</v>
          </cell>
          <cell r="E584" t="str">
            <v>MITSUBISHI</v>
          </cell>
          <cell r="F584" t="str">
            <v xml:space="preserve">LG41 RW H X</v>
          </cell>
          <cell r="G584" t="str">
            <v xml:space="preserve">LG41 RW/H/X</v>
          </cell>
          <cell r="H584" t="str">
            <v>1245*685</v>
          </cell>
          <cell r="I584">
            <v>0.02</v>
          </cell>
          <cell r="J584" t="str">
            <v>SUPPLIER0015</v>
          </cell>
          <cell r="K584" t="str">
            <v xml:space="preserve">XINYI AUTOMOBILE GLASS (SHENZHEN) CO., LTD</v>
          </cell>
          <cell r="L584">
            <v>0</v>
          </cell>
          <cell r="M584">
            <v>0</v>
          </cell>
          <cell r="N584">
            <v>0</v>
          </cell>
          <cell r="Q584">
            <v>1</v>
          </cell>
          <cell r="R584">
            <v>4</v>
          </cell>
          <cell r="S584" t="str">
            <v xml:space="preserve">USD Purchase Pricelist (USD)</v>
          </cell>
          <cell r="T584">
            <v>11.79</v>
          </cell>
          <cell r="U584">
            <v>1</v>
          </cell>
          <cell r="V584">
            <v>2400</v>
          </cell>
        </row>
        <row r="585">
          <cell r="A585">
            <v>11882</v>
          </cell>
          <cell r="B585" t="str">
            <v>AUTOLAMPS0579</v>
          </cell>
          <cell r="C585" t="e">
            <v>#REF!</v>
          </cell>
          <cell r="D585" t="str">
            <v xml:space="preserve">MITSUBISHI PAJERO (V32/V43) 5D  91-00 - LAMINATED FRONT WINDSCREEN</v>
          </cell>
          <cell r="E585" t="str">
            <v>MITSUBISHI</v>
          </cell>
          <cell r="F585" t="str">
            <v xml:space="preserve">V32 LFW X</v>
          </cell>
          <cell r="G585" t="str">
            <v xml:space="preserve">V32 LFW/X</v>
          </cell>
          <cell r="H585" t="str">
            <v>1479*663</v>
          </cell>
          <cell r="I585">
            <v>0.02</v>
          </cell>
          <cell r="J585" t="str">
            <v>SUPPLIER0015</v>
          </cell>
          <cell r="K585" t="str">
            <v xml:space="preserve">XINYI AUTOMOBILE GLASS (SHENZHEN) CO., LTD</v>
          </cell>
          <cell r="L585">
            <v>4</v>
          </cell>
          <cell r="M585">
            <v>16</v>
          </cell>
          <cell r="N585">
            <v>20</v>
          </cell>
          <cell r="Q585">
            <v>3</v>
          </cell>
          <cell r="R585">
            <v>12</v>
          </cell>
          <cell r="S585" t="str">
            <v xml:space="preserve">USD Purchase Pricelist (USD)</v>
          </cell>
          <cell r="T585">
            <v>11.73</v>
          </cell>
          <cell r="U585">
            <v>1954.51</v>
          </cell>
          <cell r="V585">
            <v>2600</v>
          </cell>
        </row>
        <row r="586">
          <cell r="A586">
            <v>10846</v>
          </cell>
          <cell r="B586" t="str">
            <v>AUTOLAMPS0570</v>
          </cell>
          <cell r="C586" t="e">
            <v>#REF!</v>
          </cell>
          <cell r="D586" t="str">
            <v xml:space="preserve">MITSUBISHI PAJERO IO H76/77 (02-06) - FOG LAMP (214-2027) - LH</v>
          </cell>
          <cell r="E586" t="str">
            <v>MITSUBISHI</v>
          </cell>
          <cell r="F586" t="str">
            <v xml:space="preserve">IO FLA LH</v>
          </cell>
          <cell r="G586" t="str">
            <v>MT18-0104-L</v>
          </cell>
          <cell r="I586">
            <v>0.04</v>
          </cell>
          <cell r="J586" t="str">
            <v>SUPPLIER0002</v>
          </cell>
          <cell r="K586" t="str">
            <v xml:space="preserve">ANHUI TINCAI SILK CO. LTD</v>
          </cell>
          <cell r="L586">
            <v>0</v>
          </cell>
          <cell r="M586">
            <v>0</v>
          </cell>
          <cell r="N586">
            <v>0</v>
          </cell>
          <cell r="O586">
            <v>2</v>
          </cell>
          <cell r="P586">
            <v>5</v>
          </cell>
          <cell r="S586" t="str">
            <v xml:space="preserve">Yuan Purchase Pricelist (CNY)</v>
          </cell>
          <cell r="T586">
            <v>10.29</v>
          </cell>
          <cell r="U586">
            <v>1608</v>
          </cell>
          <cell r="V586">
            <v>2490</v>
          </cell>
        </row>
        <row r="587">
          <cell r="A587">
            <v>10845</v>
          </cell>
          <cell r="B587" t="str">
            <v>AUTOLAMPS0571</v>
          </cell>
          <cell r="C587" t="e">
            <v>#REF!</v>
          </cell>
          <cell r="D587" t="str">
            <v xml:space="preserve">MITSUBISHI PAJERO IO H76/77 (02-06) - FOG LAMP (214-2027) - RH</v>
          </cell>
          <cell r="E587" t="str">
            <v>MITSUBISHI</v>
          </cell>
          <cell r="F587" t="str">
            <v xml:space="preserve">IO FLA RH</v>
          </cell>
          <cell r="G587" t="str">
            <v>MT18-0104-R</v>
          </cell>
          <cell r="I587">
            <v>0.04</v>
          </cell>
          <cell r="J587" t="str">
            <v>SUPPLIER0002</v>
          </cell>
          <cell r="K587" t="str">
            <v xml:space="preserve">ANHUI TINCAI SILK CO. LTD</v>
          </cell>
          <cell r="L587">
            <v>0</v>
          </cell>
          <cell r="M587">
            <v>0</v>
          </cell>
          <cell r="N587">
            <v>0</v>
          </cell>
          <cell r="O587">
            <v>2</v>
          </cell>
          <cell r="P587">
            <v>5</v>
          </cell>
          <cell r="S587" t="str">
            <v xml:space="preserve">Yuan Purchase Pricelist (CNY)</v>
          </cell>
          <cell r="T587">
            <v>10.29</v>
          </cell>
          <cell r="U587">
            <v>1608</v>
          </cell>
          <cell r="V587">
            <v>2490</v>
          </cell>
        </row>
        <row r="588">
          <cell r="A588">
            <v>10850</v>
          </cell>
          <cell r="B588" t="str">
            <v>AUTOLAMPS0568</v>
          </cell>
          <cell r="C588" t="e">
            <v>#REF!</v>
          </cell>
          <cell r="D588" t="str">
            <v xml:space="preserve">MITSUBISHI PAJERO IO H76/77 (02-06) - FRONT BUMPER</v>
          </cell>
          <cell r="E588" t="str">
            <v>MITSUBISHI</v>
          </cell>
          <cell r="F588" t="str">
            <v xml:space="preserve">IO BPRF</v>
          </cell>
          <cell r="G588" t="str">
            <v>MT18-0107</v>
          </cell>
          <cell r="I588">
            <v>0.04</v>
          </cell>
          <cell r="J588" t="str">
            <v>SUPPLIER0002</v>
          </cell>
          <cell r="K588" t="str">
            <v xml:space="preserve">ANHUI TINCAI SILK CO. LTD</v>
          </cell>
          <cell r="L588">
            <v>0</v>
          </cell>
          <cell r="M588">
            <v>0</v>
          </cell>
          <cell r="N588">
            <v>0</v>
          </cell>
          <cell r="Q588">
            <v>1</v>
          </cell>
          <cell r="R588">
            <v>2</v>
          </cell>
          <cell r="S588" t="str">
            <v xml:space="preserve">Yuan Purchase Pricelist (CNY)</v>
          </cell>
          <cell r="T588">
            <v>26.47</v>
          </cell>
          <cell r="U588">
            <v>4137</v>
          </cell>
          <cell r="V588">
            <v>6410</v>
          </cell>
        </row>
        <row r="589">
          <cell r="A589">
            <v>10849</v>
          </cell>
          <cell r="B589" t="str">
            <v>AUTOLAMPS0572</v>
          </cell>
          <cell r="C589" t="e">
            <v>#REF!</v>
          </cell>
          <cell r="D589" t="str">
            <v xml:space="preserve">MITSUBISHI PAJERO IO H76/77 (02-06) - GRILL</v>
          </cell>
          <cell r="E589" t="str">
            <v>MITSUBISHI</v>
          </cell>
          <cell r="F589" t="str">
            <v xml:space="preserve">IO GRL</v>
          </cell>
          <cell r="G589" t="str">
            <v>MT18-0111A</v>
          </cell>
          <cell r="I589">
            <v>0.04</v>
          </cell>
          <cell r="J589" t="str">
            <v>SUPPLIER0002</v>
          </cell>
          <cell r="K589" t="str">
            <v xml:space="preserve">ANHUI TINCAI SILK CO. LTD</v>
          </cell>
          <cell r="M589">
            <v>0</v>
          </cell>
          <cell r="N589">
            <v>0</v>
          </cell>
          <cell r="Q589">
            <v>1</v>
          </cell>
          <cell r="R589">
            <v>2</v>
          </cell>
          <cell r="S589" t="str">
            <v xml:space="preserve">Yuan Purchase Pricelist (CNY)</v>
          </cell>
          <cell r="T589">
            <v>22.06</v>
          </cell>
          <cell r="U589">
            <v>3448</v>
          </cell>
          <cell r="V589">
            <v>5340</v>
          </cell>
        </row>
        <row r="590">
          <cell r="A590">
            <v>10844</v>
          </cell>
          <cell r="B590" t="str">
            <v>AUTOLAMPS0573</v>
          </cell>
          <cell r="C590" t="e">
            <v>#REF!</v>
          </cell>
          <cell r="D590" t="str">
            <v xml:space="preserve">MITSUBISHI PAJERO IO H76/77 (02-06) - HEAD LAMP (214-1162) - LH</v>
          </cell>
          <cell r="E590" t="str">
            <v>MITSUBISHI</v>
          </cell>
          <cell r="F590" t="str">
            <v xml:space="preserve">IO HLA LH</v>
          </cell>
          <cell r="G590" t="str">
            <v>MT18-0101-L</v>
          </cell>
          <cell r="I590">
            <v>0.04</v>
          </cell>
          <cell r="J590" t="str">
            <v>SUPPLIER0002</v>
          </cell>
          <cell r="K590" t="str">
            <v xml:space="preserve">ANHUI TINCAI SILK CO. LTD</v>
          </cell>
          <cell r="L590">
            <v>0</v>
          </cell>
          <cell r="M590">
            <v>0</v>
          </cell>
          <cell r="N590">
            <v>0</v>
          </cell>
          <cell r="Q590">
            <v>2</v>
          </cell>
          <cell r="R590">
            <v>4</v>
          </cell>
          <cell r="S590" t="str">
            <v xml:space="preserve">Yuan Purchase Pricelist (CNY)</v>
          </cell>
          <cell r="T590">
            <v>23.53</v>
          </cell>
          <cell r="U590">
            <v>3678</v>
          </cell>
          <cell r="V590">
            <v>5700</v>
          </cell>
        </row>
        <row r="591">
          <cell r="A591">
            <v>10843</v>
          </cell>
          <cell r="B591" t="str">
            <v>AUTOLAMPS0574</v>
          </cell>
          <cell r="C591" t="e">
            <v>#REF!</v>
          </cell>
          <cell r="D591" t="str">
            <v xml:space="preserve">MITSUBISHI PAJERO IO H76/77 (02-06) - HEAD LAMP (214-1162) - RH</v>
          </cell>
          <cell r="E591" t="str">
            <v>MITSUBISHI</v>
          </cell>
          <cell r="F591" t="str">
            <v xml:space="preserve">IO HLA RH</v>
          </cell>
          <cell r="G591" t="str">
            <v>MT18-0101-R</v>
          </cell>
          <cell r="I591">
            <v>0.04</v>
          </cell>
          <cell r="J591" t="str">
            <v>SUPPLIER0002</v>
          </cell>
          <cell r="K591" t="str">
            <v xml:space="preserve">ANHUI TINCAI SILK CO. LTD</v>
          </cell>
          <cell r="L591">
            <v>0</v>
          </cell>
          <cell r="M591">
            <v>0</v>
          </cell>
          <cell r="N591">
            <v>0</v>
          </cell>
          <cell r="Q591">
            <v>2</v>
          </cell>
          <cell r="R591">
            <v>4</v>
          </cell>
          <cell r="S591" t="str">
            <v xml:space="preserve">Yuan Purchase Pricelist (CNY)</v>
          </cell>
          <cell r="T591">
            <v>23.53</v>
          </cell>
          <cell r="U591">
            <v>3678</v>
          </cell>
          <cell r="V591">
            <v>5700</v>
          </cell>
        </row>
        <row r="592">
          <cell r="A592">
            <v>10851</v>
          </cell>
          <cell r="B592" t="str">
            <v>AUTOLAMPS0569</v>
          </cell>
          <cell r="C592" t="e">
            <v>#REF!</v>
          </cell>
          <cell r="D592" t="str">
            <v xml:space="preserve">MITSUBISHI PAJERO IO H76/77 (02-06) - REAR BUMPER</v>
          </cell>
          <cell r="E592" t="str">
            <v>MITSUBISHI</v>
          </cell>
          <cell r="F592" t="str">
            <v xml:space="preserve">IO BPRR</v>
          </cell>
          <cell r="G592" t="str">
            <v>MT18-0108</v>
          </cell>
          <cell r="I592">
            <v>0.04</v>
          </cell>
          <cell r="J592" t="str">
            <v>SUPPLIER0002</v>
          </cell>
          <cell r="K592" t="str">
            <v xml:space="preserve">ANHUI TINCAI SILK CO. LTD</v>
          </cell>
          <cell r="M592">
            <v>0</v>
          </cell>
          <cell r="N592">
            <v>0</v>
          </cell>
          <cell r="Q592">
            <v>1</v>
          </cell>
          <cell r="R592">
            <v>2</v>
          </cell>
          <cell r="S592" t="str">
            <v xml:space="preserve">Yuan Purchase Pricelist (CNY)</v>
          </cell>
          <cell r="T592">
            <v>140</v>
          </cell>
          <cell r="U592">
            <v>3150</v>
          </cell>
          <cell r="V592">
            <v>4880</v>
          </cell>
        </row>
        <row r="593">
          <cell r="A593">
            <v>10848</v>
          </cell>
          <cell r="B593" t="str">
            <v>AUTOLAMPS0575</v>
          </cell>
          <cell r="C593" t="e">
            <v>#REF!</v>
          </cell>
          <cell r="D593" t="str">
            <v xml:space="preserve">MITSUBISHI PAJERO IO H76/77 (02-06) - TAIL LAMP (214-1977-A) - LH</v>
          </cell>
          <cell r="E593" t="str">
            <v>MITSUBISHI</v>
          </cell>
          <cell r="F593" t="str">
            <v xml:space="preserve">IO TLA LH</v>
          </cell>
          <cell r="G593" t="str">
            <v>MT18-0102-L</v>
          </cell>
          <cell r="I593">
            <v>0.04</v>
          </cell>
          <cell r="J593" t="str">
            <v>SUPPLIER0002</v>
          </cell>
          <cell r="K593" t="str">
            <v xml:space="preserve">ANHUI TINCAI SILK CO. LTD</v>
          </cell>
          <cell r="L593">
            <v>1</v>
          </cell>
          <cell r="M593">
            <v>4</v>
          </cell>
          <cell r="N593">
            <v>5</v>
          </cell>
          <cell r="Q593">
            <v>2</v>
          </cell>
          <cell r="R593">
            <v>4</v>
          </cell>
          <cell r="S593" t="str">
            <v xml:space="preserve">Yuan Purchase Pricelist (CNY)</v>
          </cell>
          <cell r="T593">
            <v>80</v>
          </cell>
          <cell r="U593">
            <v>1800</v>
          </cell>
          <cell r="V593">
            <v>2790</v>
          </cell>
        </row>
        <row r="594">
          <cell r="A594">
            <v>10847</v>
          </cell>
          <cell r="B594" t="str">
            <v>AUTOLAMPS0576</v>
          </cell>
          <cell r="C594" t="e">
            <v>#REF!</v>
          </cell>
          <cell r="D594" t="str">
            <v xml:space="preserve">MITSUBISHI PAJERO IO H76/77 (02-06) - TAIL LAMP (214-1977-A) - RH</v>
          </cell>
          <cell r="E594" t="str">
            <v>MITSUBISHI</v>
          </cell>
          <cell r="F594" t="str">
            <v xml:space="preserve">IO TLA RH</v>
          </cell>
          <cell r="G594" t="str">
            <v>MT18-0102-R</v>
          </cell>
          <cell r="I594">
            <v>0.04</v>
          </cell>
          <cell r="J594" t="str">
            <v>SUPPLIER0002</v>
          </cell>
          <cell r="K594" t="str">
            <v xml:space="preserve">ANHUI TINCAI SILK CO. LTD</v>
          </cell>
          <cell r="L594">
            <v>1</v>
          </cell>
          <cell r="M594">
            <v>4</v>
          </cell>
          <cell r="N594">
            <v>5</v>
          </cell>
          <cell r="Q594">
            <v>1</v>
          </cell>
          <cell r="R594">
            <v>2</v>
          </cell>
          <cell r="S594" t="str">
            <v xml:space="preserve">Yuan Purchase Pricelist (CNY)</v>
          </cell>
          <cell r="T594">
            <v>80</v>
          </cell>
          <cell r="U594">
            <v>1800</v>
          </cell>
          <cell r="V594">
            <v>2790</v>
          </cell>
        </row>
        <row r="595">
          <cell r="A595">
            <v>11886</v>
          </cell>
          <cell r="B595" t="str">
            <v>AUTOLAMPS0577</v>
          </cell>
          <cell r="C595" t="e">
            <v>#REF!</v>
          </cell>
          <cell r="D595" t="str">
            <v xml:space="preserve">MITSUBISHI PAJERO IO/PAJERO PININ 3D/5D MINISUV (98-) - LAMINATED FRONT WINDSCREEN</v>
          </cell>
          <cell r="E595" t="str">
            <v>MITSUBISHI</v>
          </cell>
          <cell r="F595" t="str">
            <v xml:space="preserve">IO 99 LFW X</v>
          </cell>
          <cell r="G595" t="str">
            <v xml:space="preserve">IO-99 LFW/X</v>
          </cell>
          <cell r="H595" t="str">
            <v>1391*668</v>
          </cell>
          <cell r="I595">
            <v>0.02</v>
          </cell>
          <cell r="J595" t="str">
            <v>SUPPLIER0015</v>
          </cell>
          <cell r="K595" t="str">
            <v xml:space="preserve">XINYI AUTOMOBILE GLASS (SHENZHEN) CO., LTD</v>
          </cell>
          <cell r="L595">
            <v>7</v>
          </cell>
          <cell r="M595">
            <v>28</v>
          </cell>
          <cell r="N595">
            <v>35</v>
          </cell>
          <cell r="Q595">
            <v>4</v>
          </cell>
          <cell r="R595">
            <v>12</v>
          </cell>
          <cell r="S595" t="str">
            <v xml:space="preserve">USD Purchase Pricelist (USD)</v>
          </cell>
          <cell r="T595">
            <v>12.08</v>
          </cell>
          <cell r="U595">
            <v>2012.83</v>
          </cell>
          <cell r="V595">
            <v>2500</v>
          </cell>
        </row>
        <row r="596">
          <cell r="A596">
            <v>10878</v>
          </cell>
          <cell r="B596" t="str">
            <v>AUTOLAMPS0581</v>
          </cell>
          <cell r="C596" t="e">
            <v>#REF!</v>
          </cell>
          <cell r="D596" t="str">
            <v xml:space="preserve">MITSUBISHI PAJERO V73 (00-02) - FRONT BUMPER</v>
          </cell>
          <cell r="E596" t="str">
            <v>MITSUBISHI</v>
          </cell>
          <cell r="F596" t="str">
            <v xml:space="preserve">V73 00 BPRF</v>
          </cell>
          <cell r="G596" t="str">
            <v>MT03-0307</v>
          </cell>
          <cell r="I596">
            <v>0.04</v>
          </cell>
          <cell r="J596" t="str">
            <v>SUPPLIER0002</v>
          </cell>
          <cell r="K596" t="str">
            <v xml:space="preserve">ANHUI TINCAI SILK CO. LTD</v>
          </cell>
          <cell r="L596">
            <v>0</v>
          </cell>
          <cell r="M596">
            <v>0</v>
          </cell>
          <cell r="N596">
            <v>0</v>
          </cell>
          <cell r="Q596">
            <v>2</v>
          </cell>
          <cell r="R596">
            <v>4</v>
          </cell>
          <cell r="S596" t="str">
            <v xml:space="preserve">Yuan Purchase Pricelist (CNY)</v>
          </cell>
          <cell r="T596">
            <v>45.68</v>
          </cell>
          <cell r="U596">
            <v>7140</v>
          </cell>
          <cell r="V596">
            <v>11070</v>
          </cell>
        </row>
        <row r="597">
          <cell r="A597">
            <v>10877</v>
          </cell>
          <cell r="B597" t="str">
            <v>AUTOLAMPS0588</v>
          </cell>
          <cell r="C597" t="e">
            <v>#REF!</v>
          </cell>
          <cell r="D597" t="str">
            <v xml:space="preserve">MITSUBISHI PAJERO V73 (00-02) - TAIL LAMP (214-1971-9) - LH</v>
          </cell>
          <cell r="E597" t="str">
            <v>MITSUBISHI</v>
          </cell>
          <cell r="F597" t="str">
            <v xml:space="preserve">V73 00 TLA LH</v>
          </cell>
          <cell r="G597" t="str">
            <v>MT03-0302A-L</v>
          </cell>
          <cell r="I597">
            <v>0.04</v>
          </cell>
          <cell r="J597" t="str">
            <v>SUPPLIER0002</v>
          </cell>
          <cell r="K597" t="str">
            <v xml:space="preserve">ANHUI TINCAI SILK CO. LTD</v>
          </cell>
          <cell r="M597">
            <v>0</v>
          </cell>
          <cell r="N597">
            <v>0</v>
          </cell>
          <cell r="Q597">
            <v>2</v>
          </cell>
          <cell r="R597">
            <v>4</v>
          </cell>
          <cell r="S597" t="str">
            <v xml:space="preserve">Yuan Purchase Pricelist (CNY)</v>
          </cell>
          <cell r="T597">
            <v>22</v>
          </cell>
          <cell r="U597">
            <v>3439</v>
          </cell>
          <cell r="V597">
            <v>5330</v>
          </cell>
        </row>
        <row r="598">
          <cell r="A598">
            <v>10884</v>
          </cell>
          <cell r="B598" t="str">
            <v>AUTOLAMPS0589</v>
          </cell>
          <cell r="C598" t="e">
            <v>#REF!</v>
          </cell>
          <cell r="D598" t="str">
            <v xml:space="preserve">MITSUBISHI PAJERO V73 (00-02) - TAIL LAMP (214-1971-9) - RH</v>
          </cell>
          <cell r="E598" t="str">
            <v>MITSUBISHI</v>
          </cell>
          <cell r="F598" t="str">
            <v xml:space="preserve">V73 00 TLA RH</v>
          </cell>
          <cell r="G598" t="str">
            <v>MT03-0302A-R</v>
          </cell>
          <cell r="I598">
            <v>0.04</v>
          </cell>
          <cell r="J598" t="str">
            <v>SUPPLIER0002</v>
          </cell>
          <cell r="K598" t="str">
            <v xml:space="preserve">ANHUI TINCAI SILK CO. LTD</v>
          </cell>
          <cell r="M598">
            <v>0</v>
          </cell>
          <cell r="N598">
            <v>0</v>
          </cell>
          <cell r="Q598">
            <v>2</v>
          </cell>
          <cell r="R598">
            <v>4</v>
          </cell>
          <cell r="S598" t="str">
            <v xml:space="preserve">Yuan Purchase Pricelist (CNY)</v>
          </cell>
          <cell r="T598">
            <v>22</v>
          </cell>
          <cell r="U598">
            <v>3439</v>
          </cell>
          <cell r="V598">
            <v>5330</v>
          </cell>
        </row>
        <row r="599">
          <cell r="A599">
            <v>10882</v>
          </cell>
          <cell r="B599" t="str">
            <v>AUTOLAMPS0584</v>
          </cell>
          <cell r="C599" t="e">
            <v>#REF!</v>
          </cell>
          <cell r="D599" t="str">
            <v xml:space="preserve">MITSUBISHI PAJERO V73 (00-07) - REAR BUMPER LAMP - LH</v>
          </cell>
          <cell r="E599" t="str">
            <v>MITSUBISHI</v>
          </cell>
          <cell r="F599" t="str">
            <v xml:space="preserve">V73 00 RBLA LH</v>
          </cell>
          <cell r="G599" t="str">
            <v>MT03-0305-L</v>
          </cell>
          <cell r="I599">
            <v>0.04</v>
          </cell>
          <cell r="J599" t="str">
            <v>SUPPLIER0002</v>
          </cell>
          <cell r="K599" t="str">
            <v xml:space="preserve">ANHUI TINCAI SILK CO. LTD</v>
          </cell>
          <cell r="M599">
            <v>0</v>
          </cell>
          <cell r="N599">
            <v>0</v>
          </cell>
          <cell r="O599">
            <v>2</v>
          </cell>
          <cell r="P599">
            <v>5</v>
          </cell>
          <cell r="S599" t="str">
            <v xml:space="preserve">Yuan Purchase Pricelist (CNY)</v>
          </cell>
          <cell r="T599">
            <v>4.59</v>
          </cell>
          <cell r="U599">
            <v>717</v>
          </cell>
          <cell r="V599">
            <v>1110</v>
          </cell>
        </row>
        <row r="600">
          <cell r="A600">
            <v>10881</v>
          </cell>
          <cell r="B600" t="str">
            <v>AUTOLAMPS0585</v>
          </cell>
          <cell r="C600" t="e">
            <v>#REF!</v>
          </cell>
          <cell r="D600" t="str">
            <v xml:space="preserve">MITSUBISHI PAJERO V73 (00-07) - REAR BUMPER LAMP - RH</v>
          </cell>
          <cell r="E600" t="str">
            <v>MITSUBISHI</v>
          </cell>
          <cell r="F600" t="str">
            <v xml:space="preserve">V73 00 RBLA RH</v>
          </cell>
          <cell r="G600" t="str">
            <v>MT03-0305-R</v>
          </cell>
          <cell r="I600">
            <v>0.04</v>
          </cell>
          <cell r="J600" t="str">
            <v>SUPPLIER0002</v>
          </cell>
          <cell r="K600" t="str">
            <v xml:space="preserve">ANHUI TINCAI SILK CO. LTD</v>
          </cell>
          <cell r="M600">
            <v>0</v>
          </cell>
          <cell r="N600">
            <v>0</v>
          </cell>
          <cell r="O600">
            <v>2</v>
          </cell>
          <cell r="P600">
            <v>5</v>
          </cell>
          <cell r="S600" t="str">
            <v xml:space="preserve">Yuan Purchase Pricelist (CNY)</v>
          </cell>
          <cell r="T600">
            <v>4.59</v>
          </cell>
          <cell r="U600">
            <v>717</v>
          </cell>
          <cell r="V600">
            <v>1110</v>
          </cell>
        </row>
        <row r="601">
          <cell r="A601">
            <v>10880</v>
          </cell>
          <cell r="B601" t="str">
            <v>AUTOLAMPS0582</v>
          </cell>
          <cell r="C601" t="e">
            <v>#REF!</v>
          </cell>
          <cell r="D601" t="str">
            <v xml:space="preserve">MITSUBISHI PAJERO V73 (00-07) - REAR SIDE BUMPER - LH</v>
          </cell>
          <cell r="E601" t="str">
            <v>MITSUBISHI</v>
          </cell>
          <cell r="F601" t="str">
            <v xml:space="preserve">V73 00 BPRE LH</v>
          </cell>
          <cell r="G601" t="str">
            <v>MT03-0308-1-L</v>
          </cell>
          <cell r="I601">
            <v>0.04</v>
          </cell>
          <cell r="J601" t="str">
            <v>SUPPLIER0002</v>
          </cell>
          <cell r="K601" t="str">
            <v xml:space="preserve">ANHUI TINCAI SILK CO. LTD</v>
          </cell>
          <cell r="M601">
            <v>0</v>
          </cell>
          <cell r="N601">
            <v>0</v>
          </cell>
          <cell r="Q601">
            <v>2</v>
          </cell>
          <cell r="R601">
            <v>4</v>
          </cell>
          <cell r="S601" t="str">
            <v xml:space="preserve">Yuan Purchase Pricelist (CNY)</v>
          </cell>
          <cell r="T601">
            <v>17.649999999999999</v>
          </cell>
          <cell r="U601">
            <v>2759</v>
          </cell>
          <cell r="V601">
            <v>4280</v>
          </cell>
        </row>
        <row r="602">
          <cell r="A602">
            <v>10879</v>
          </cell>
          <cell r="B602" t="str">
            <v>AUTOLAMPS0583</v>
          </cell>
          <cell r="C602" t="e">
            <v>#REF!</v>
          </cell>
          <cell r="D602" t="str">
            <v xml:space="preserve">MITSUBISHI PAJERO V73 (00-07) - REAR SIDE BUMPER - RH</v>
          </cell>
          <cell r="E602" t="str">
            <v>MITSUBISHI</v>
          </cell>
          <cell r="F602" t="str">
            <v xml:space="preserve">V73 00 BPRE RH</v>
          </cell>
          <cell r="G602" t="str">
            <v>MT03-0308-1-R</v>
          </cell>
          <cell r="I602">
            <v>0.04</v>
          </cell>
          <cell r="J602" t="str">
            <v>SUPPLIER0002</v>
          </cell>
          <cell r="K602" t="str">
            <v xml:space="preserve">ANHUI TINCAI SILK CO. LTD</v>
          </cell>
          <cell r="M602">
            <v>0</v>
          </cell>
          <cell r="N602">
            <v>0</v>
          </cell>
          <cell r="Q602">
            <v>2</v>
          </cell>
          <cell r="R602">
            <v>4</v>
          </cell>
          <cell r="S602" t="str">
            <v xml:space="preserve">Yuan Purchase Pricelist (CNY)</v>
          </cell>
          <cell r="T602">
            <v>17.649999999999999</v>
          </cell>
          <cell r="U602">
            <v>2759</v>
          </cell>
          <cell r="V602">
            <v>4280</v>
          </cell>
        </row>
        <row r="603">
          <cell r="A603">
            <v>10873</v>
          </cell>
          <cell r="B603" t="str">
            <v>AUTOLAMPS0586</v>
          </cell>
          <cell r="C603" t="e">
            <v>#REF!</v>
          </cell>
          <cell r="D603" t="str">
            <v xml:space="preserve">MITSUBISHI PAJERO V73 (03-07) - HEAD LAMP  (214-1159) - LH</v>
          </cell>
          <cell r="E603" t="str">
            <v>MITSUBISHI</v>
          </cell>
          <cell r="F603" t="str">
            <v xml:space="preserve">V73 03 HLA LH</v>
          </cell>
          <cell r="G603" t="str">
            <v>MT03-0301-L</v>
          </cell>
          <cell r="I603">
            <v>0.04</v>
          </cell>
          <cell r="J603" t="str">
            <v>SUPPLIER0002</v>
          </cell>
          <cell r="K603" t="str">
            <v xml:space="preserve">ANHUI TINCAI SILK CO. LTD</v>
          </cell>
          <cell r="M603">
            <v>0</v>
          </cell>
          <cell r="N603">
            <v>0</v>
          </cell>
          <cell r="Q603">
            <v>2</v>
          </cell>
          <cell r="R603">
            <v>4</v>
          </cell>
          <cell r="S603" t="str">
            <v xml:space="preserve">Yuan Purchase Pricelist (CNY)</v>
          </cell>
          <cell r="T603">
            <v>32.35</v>
          </cell>
          <cell r="U603">
            <v>5056</v>
          </cell>
          <cell r="V603">
            <v>7840</v>
          </cell>
        </row>
        <row r="604">
          <cell r="A604">
            <v>10872</v>
          </cell>
          <cell r="B604" t="str">
            <v>AUTOLAMPS0587</v>
          </cell>
          <cell r="C604" t="e">
            <v>#REF!</v>
          </cell>
          <cell r="D604" t="str">
            <v xml:space="preserve">MITSUBISHI PAJERO V73 (03-07) - HEAD LAMP  (214-1159) - RH</v>
          </cell>
          <cell r="E604" t="str">
            <v>MITSUBISHI</v>
          </cell>
          <cell r="F604" t="str">
            <v xml:space="preserve">V73 03 HLA RH</v>
          </cell>
          <cell r="G604" t="str">
            <v>MT03-0301-R</v>
          </cell>
          <cell r="I604">
            <v>0.04</v>
          </cell>
          <cell r="J604" t="str">
            <v>SUPPLIER0002</v>
          </cell>
          <cell r="K604" t="str">
            <v xml:space="preserve">ANHUI TINCAI SILK CO. LTD</v>
          </cell>
          <cell r="M604">
            <v>0</v>
          </cell>
          <cell r="N604">
            <v>0</v>
          </cell>
          <cell r="Q604">
            <v>2</v>
          </cell>
          <cell r="R604">
            <v>4</v>
          </cell>
          <cell r="S604" t="str">
            <v xml:space="preserve">Yuan Purchase Pricelist (CNY)</v>
          </cell>
          <cell r="T604">
            <v>32.35</v>
          </cell>
          <cell r="U604">
            <v>5056</v>
          </cell>
          <cell r="V604">
            <v>7840</v>
          </cell>
        </row>
        <row r="605">
          <cell r="A605">
            <v>10883</v>
          </cell>
          <cell r="B605" t="str">
            <v>AUTOLAMPS0590</v>
          </cell>
          <cell r="C605" t="e">
            <v>#REF!</v>
          </cell>
          <cell r="D605" t="str">
            <v xml:space="preserve">MITSUBISHI PAJERO V73 (03-07) - TAIL LAMP (214-1979) - LH</v>
          </cell>
          <cell r="E605" t="str">
            <v>MITSUBISHI</v>
          </cell>
          <cell r="F605" t="str">
            <v xml:space="preserve">V73 03 TLA LH</v>
          </cell>
          <cell r="G605" t="str">
            <v>MT03-0402A-L</v>
          </cell>
          <cell r="I605">
            <v>0.04</v>
          </cell>
          <cell r="J605" t="str">
            <v>SUPPLIER0002</v>
          </cell>
          <cell r="K605" t="str">
            <v xml:space="preserve">ANHUI TINCAI SILK CO. LTD</v>
          </cell>
          <cell r="M605">
            <v>0</v>
          </cell>
          <cell r="N605">
            <v>0</v>
          </cell>
          <cell r="Q605">
            <v>2</v>
          </cell>
          <cell r="R605">
            <v>4</v>
          </cell>
          <cell r="S605" t="str">
            <v xml:space="preserve">Yuan Purchase Pricelist (CNY)</v>
          </cell>
          <cell r="T605">
            <v>22</v>
          </cell>
          <cell r="U605">
            <v>3439</v>
          </cell>
          <cell r="V605">
            <v>5330</v>
          </cell>
        </row>
        <row r="606">
          <cell r="A606">
            <v>10876</v>
          </cell>
          <cell r="B606" t="str">
            <v>AUTOLAMPS0591</v>
          </cell>
          <cell r="C606" t="e">
            <v>#REF!</v>
          </cell>
          <cell r="D606" t="str">
            <v xml:space="preserve">MITSUBISHI PAJERO V73 (03-07) - TAIL LAMP (214-1979) - RH</v>
          </cell>
          <cell r="E606" t="str">
            <v>MITSUBISHI</v>
          </cell>
          <cell r="F606" t="str">
            <v xml:space="preserve">V73 03 TLA RH</v>
          </cell>
          <cell r="G606" t="str">
            <v>MT03-0402A-R</v>
          </cell>
          <cell r="I606">
            <v>0.04</v>
          </cell>
          <cell r="J606" t="str">
            <v>SUPPLIER0002</v>
          </cell>
          <cell r="K606" t="str">
            <v xml:space="preserve">ANHUI TINCAI SILK CO. LTD</v>
          </cell>
          <cell r="M606">
            <v>0</v>
          </cell>
          <cell r="N606">
            <v>0</v>
          </cell>
          <cell r="Q606">
            <v>2</v>
          </cell>
          <cell r="R606">
            <v>4</v>
          </cell>
          <cell r="S606" t="str">
            <v xml:space="preserve">Yuan Purchase Pricelist (CNY)</v>
          </cell>
          <cell r="T606">
            <v>22</v>
          </cell>
          <cell r="U606">
            <v>3439</v>
          </cell>
          <cell r="V606">
            <v>5330</v>
          </cell>
        </row>
        <row r="607">
          <cell r="A607">
            <v>13760</v>
          </cell>
          <cell r="B607" t="str">
            <v>AUTOLAMPS0592</v>
          </cell>
          <cell r="C607" t="e">
            <v>#REF!</v>
          </cell>
          <cell r="D607" t="str">
            <v xml:space="preserve">MITSUBISHI PAJERO V93 3/5-DOOR JEEP (07-) - LAMINATED FRONT WINDSCREEN</v>
          </cell>
          <cell r="E607" t="str">
            <v>MITSUBISHI</v>
          </cell>
          <cell r="F607" t="str">
            <v xml:space="preserve">V70 07 CP LFW X</v>
          </cell>
          <cell r="G607" t="str">
            <v xml:space="preserve">V70-07-CP LFW/X</v>
          </cell>
          <cell r="H607" t="str">
            <v>1503*770</v>
          </cell>
          <cell r="I607">
            <v>0.02</v>
          </cell>
          <cell r="J607" t="str">
            <v>SUPPLIER0015</v>
          </cell>
          <cell r="K607" t="str">
            <v xml:space="preserve">XINYI AUTOMOBILE GLASS (SHENZHEN) CO., LTD</v>
          </cell>
          <cell r="L607">
            <v>0</v>
          </cell>
          <cell r="M607">
            <v>0</v>
          </cell>
          <cell r="N607">
            <v>0</v>
          </cell>
          <cell r="Q607">
            <v>1</v>
          </cell>
          <cell r="R607">
            <v>4</v>
          </cell>
          <cell r="S607" t="str">
            <v xml:space="preserve">USD Purchase Pricelist (USD)</v>
          </cell>
          <cell r="T607">
            <v>14.46</v>
          </cell>
          <cell r="U607">
            <v>2409.4</v>
          </cell>
          <cell r="V607">
            <v>3100</v>
          </cell>
        </row>
        <row r="608">
          <cell r="A608">
            <v>10869</v>
          </cell>
          <cell r="B608" t="str">
            <v>AUTOLAMPS0593</v>
          </cell>
          <cell r="C608" t="e">
            <v>#REF!</v>
          </cell>
          <cell r="D608" t="str">
            <v xml:space="preserve">MITSUBISHI PAJERO V93/96 (07-11) - FOG LAMP (314-2009) - LH</v>
          </cell>
          <cell r="E608" t="str">
            <v>MITSUBISHI</v>
          </cell>
          <cell r="F608" t="str">
            <v xml:space="preserve">V93 FLA LH</v>
          </cell>
          <cell r="G608" t="str">
            <v>MT03-0804-L</v>
          </cell>
          <cell r="I608">
            <v>0.04</v>
          </cell>
          <cell r="J608" t="str">
            <v>SUPPLIER0002</v>
          </cell>
          <cell r="K608" t="str">
            <v xml:space="preserve">ANHUI TINCAI SILK CO. LTD</v>
          </cell>
          <cell r="M608">
            <v>0</v>
          </cell>
          <cell r="N608">
            <v>0</v>
          </cell>
          <cell r="O608">
            <v>2</v>
          </cell>
          <cell r="P608">
            <v>5</v>
          </cell>
          <cell r="S608" t="str">
            <v xml:space="preserve">Yuan Purchase Pricelist (CNY)</v>
          </cell>
          <cell r="T608">
            <v>5.88</v>
          </cell>
          <cell r="U608">
            <v>919</v>
          </cell>
          <cell r="V608">
            <v>1420</v>
          </cell>
        </row>
        <row r="609">
          <cell r="A609">
            <v>10868</v>
          </cell>
          <cell r="B609" t="str">
            <v>AUTOLAMPS0594</v>
          </cell>
          <cell r="C609" t="e">
            <v>#REF!</v>
          </cell>
          <cell r="D609" t="str">
            <v xml:space="preserve">MITSUBISHI PAJERO V93/96 (07-11) - FOG LAMP (314-2009) - RH</v>
          </cell>
          <cell r="E609" t="str">
            <v>MITSUBISHI</v>
          </cell>
          <cell r="F609" t="str">
            <v xml:space="preserve">V93 FLA RH</v>
          </cell>
          <cell r="G609" t="str">
            <v>MT03-0804-R</v>
          </cell>
          <cell r="I609">
            <v>0.04</v>
          </cell>
          <cell r="J609" t="str">
            <v>SUPPLIER0002</v>
          </cell>
          <cell r="K609" t="str">
            <v xml:space="preserve">ANHUI TINCAI SILK CO. LTD</v>
          </cell>
          <cell r="L609">
            <v>0</v>
          </cell>
          <cell r="M609">
            <v>0</v>
          </cell>
          <cell r="N609">
            <v>0</v>
          </cell>
          <cell r="O609">
            <v>2</v>
          </cell>
          <cell r="P609">
            <v>5</v>
          </cell>
          <cell r="S609" t="str">
            <v xml:space="preserve">Yuan Purchase Pricelist (CNY)</v>
          </cell>
          <cell r="T609">
            <v>40</v>
          </cell>
          <cell r="U609">
            <v>900</v>
          </cell>
          <cell r="V609">
            <v>1400</v>
          </cell>
        </row>
        <row r="610">
          <cell r="A610">
            <v>10867</v>
          </cell>
          <cell r="B610" t="str">
            <v>AUTOLAMPS0595</v>
          </cell>
          <cell r="C610" t="e">
            <v>#REF!</v>
          </cell>
          <cell r="D610" t="str">
            <v xml:space="preserve">MITSUBISHI PAJERO V93/96 (07-11) - HEAD LAMP (214-1186) - LH</v>
          </cell>
          <cell r="E610" t="str">
            <v>MITSUBISHI</v>
          </cell>
          <cell r="F610" t="str">
            <v xml:space="preserve">V93 HLA LH</v>
          </cell>
          <cell r="G610" t="str">
            <v>MT03-0801-L</v>
          </cell>
          <cell r="I610">
            <v>0.04</v>
          </cell>
          <cell r="J610" t="str">
            <v>SUPPLIER0002</v>
          </cell>
          <cell r="K610" t="str">
            <v xml:space="preserve">ANHUI TINCAI SILK CO. LTD</v>
          </cell>
          <cell r="M610">
            <v>0</v>
          </cell>
          <cell r="N610">
            <v>0</v>
          </cell>
          <cell r="Q610">
            <v>2</v>
          </cell>
          <cell r="R610">
            <v>4</v>
          </cell>
          <cell r="S610" t="str">
            <v xml:space="preserve">Yuan Purchase Pricelist (CNY)</v>
          </cell>
          <cell r="T610">
            <v>41.18</v>
          </cell>
          <cell r="U610">
            <v>6436</v>
          </cell>
          <cell r="V610">
            <v>9980</v>
          </cell>
        </row>
        <row r="611">
          <cell r="A611">
            <v>10866</v>
          </cell>
          <cell r="B611" t="str">
            <v>AUTOLAMPS0596</v>
          </cell>
          <cell r="C611" t="e">
            <v>#REF!</v>
          </cell>
          <cell r="D611" t="str">
            <v xml:space="preserve">MITSUBISHI PAJERO V93/96 (07-11) - HEAD LAMP (214-1186) - RH</v>
          </cell>
          <cell r="E611" t="str">
            <v>MITSUBISHI</v>
          </cell>
          <cell r="F611" t="str">
            <v xml:space="preserve">V93 HLA RH</v>
          </cell>
          <cell r="G611" t="str">
            <v>MT03-0801-R</v>
          </cell>
          <cell r="I611">
            <v>0.04</v>
          </cell>
          <cell r="J611" t="str">
            <v>SUPPLIER0002</v>
          </cell>
          <cell r="K611" t="str">
            <v xml:space="preserve">ANHUI TINCAI SILK CO. LTD</v>
          </cell>
          <cell r="M611">
            <v>0</v>
          </cell>
          <cell r="N611">
            <v>0</v>
          </cell>
          <cell r="Q611">
            <v>2</v>
          </cell>
          <cell r="R611">
            <v>4</v>
          </cell>
          <cell r="S611" t="str">
            <v xml:space="preserve">Yuan Purchase Pricelist (CNY)</v>
          </cell>
          <cell r="T611">
            <v>41.18</v>
          </cell>
          <cell r="U611">
            <v>6436</v>
          </cell>
          <cell r="V611">
            <v>9980</v>
          </cell>
        </row>
        <row r="612">
          <cell r="A612">
            <v>10871</v>
          </cell>
          <cell r="B612" t="str">
            <v>AUTOLAMPS0597</v>
          </cell>
          <cell r="C612" t="e">
            <v>#REF!</v>
          </cell>
          <cell r="D612" t="str">
            <v xml:space="preserve">MITSUBISHI PAJERO V93/96 (07-11) - TAIL LAMP (214-19A5-UE) - LH</v>
          </cell>
          <cell r="E612" t="str">
            <v>MITSUBISHI</v>
          </cell>
          <cell r="F612" t="str">
            <v xml:space="preserve">V93 TLA LH</v>
          </cell>
          <cell r="G612" t="str">
            <v>MT03-0802-L</v>
          </cell>
          <cell r="I612">
            <v>0.04</v>
          </cell>
          <cell r="J612" t="str">
            <v>SUPPLIER0002</v>
          </cell>
          <cell r="K612" t="str">
            <v xml:space="preserve">ANHUI TINCAI SILK CO. LTD</v>
          </cell>
          <cell r="L612">
            <v>-1</v>
          </cell>
          <cell r="M612">
            <v>-4</v>
          </cell>
          <cell r="N612">
            <v>-5</v>
          </cell>
          <cell r="Q612">
            <v>2</v>
          </cell>
          <cell r="R612">
            <v>4</v>
          </cell>
          <cell r="S612" t="str">
            <v xml:space="preserve">Yuan Purchase Pricelist (CNY)</v>
          </cell>
          <cell r="T612">
            <v>180</v>
          </cell>
          <cell r="U612">
            <v>4050</v>
          </cell>
          <cell r="V612">
            <v>6280</v>
          </cell>
        </row>
        <row r="613">
          <cell r="A613">
            <v>10870</v>
          </cell>
          <cell r="B613" t="str">
            <v>AUTOLAMPS0598</v>
          </cell>
          <cell r="C613" t="e">
            <v>#REF!</v>
          </cell>
          <cell r="D613" t="str">
            <v xml:space="preserve">MITSUBISHI PAJERO V93/96 (07-11) - TAIL LAMP (214-19A5-UE) - RH</v>
          </cell>
          <cell r="E613" t="str">
            <v>MITSUBISHI</v>
          </cell>
          <cell r="F613" t="str">
            <v xml:space="preserve">V93 TLA RH</v>
          </cell>
          <cell r="G613" t="str">
            <v>MT03-0802-R</v>
          </cell>
          <cell r="I613">
            <v>0.04</v>
          </cell>
          <cell r="J613" t="str">
            <v>SUPPLIER0002</v>
          </cell>
          <cell r="K613" t="str">
            <v xml:space="preserve">ANHUI TINCAI SILK CO. LTD</v>
          </cell>
          <cell r="L613">
            <v>0</v>
          </cell>
          <cell r="M613">
            <v>0</v>
          </cell>
          <cell r="N613">
            <v>0</v>
          </cell>
          <cell r="Q613">
            <v>2</v>
          </cell>
          <cell r="R613">
            <v>4</v>
          </cell>
          <cell r="S613" t="str">
            <v xml:space="preserve">Yuan Purchase Pricelist (CNY)</v>
          </cell>
          <cell r="T613">
            <v>180</v>
          </cell>
          <cell r="U613">
            <v>4050</v>
          </cell>
          <cell r="V613">
            <v>6280</v>
          </cell>
        </row>
        <row r="614">
          <cell r="A614">
            <v>11994</v>
          </cell>
          <cell r="B614" t="str">
            <v>AUTOLAMPS0580</v>
          </cell>
          <cell r="C614" t="e">
            <v>#REF!</v>
          </cell>
          <cell r="D614" t="str">
            <v xml:space="preserve">MITSUBISHI PAJERO/MONTERO 3/5-DOOR JEEP (00-) - LAMINATED FRONT WINDSCREEN</v>
          </cell>
          <cell r="E614" t="str">
            <v>MITSUBISHI</v>
          </cell>
          <cell r="F614" t="str">
            <v xml:space="preserve">V70 LFW X</v>
          </cell>
          <cell r="G614" t="str">
            <v xml:space="preserve">V70 LFW/X</v>
          </cell>
          <cell r="H614" t="str">
            <v>1503*770</v>
          </cell>
          <cell r="I614">
            <v>0.02</v>
          </cell>
          <cell r="J614" t="str">
            <v>SUPPLIER0015</v>
          </cell>
          <cell r="K614" t="str">
            <v xml:space="preserve">XINYI AUTOMOBILE GLASS (SHENZHEN) CO., LTD</v>
          </cell>
          <cell r="L614">
            <v>1</v>
          </cell>
          <cell r="M614">
            <v>4</v>
          </cell>
          <cell r="N614">
            <v>5</v>
          </cell>
          <cell r="Q614">
            <v>1</v>
          </cell>
          <cell r="R614">
            <v>4</v>
          </cell>
          <cell r="S614" t="str">
            <v xml:space="preserve">USD Purchase Pricelist (USD)</v>
          </cell>
          <cell r="T614">
            <v>15.04</v>
          </cell>
          <cell r="U614">
            <v>2506.04</v>
          </cell>
          <cell r="V614">
            <v>3100</v>
          </cell>
        </row>
        <row r="615">
          <cell r="A615">
            <v>11883</v>
          </cell>
          <cell r="B615" t="str">
            <v>AUTOLAMPS0578</v>
          </cell>
          <cell r="C615" t="e">
            <v>#REF!</v>
          </cell>
          <cell r="D615" t="str">
            <v xml:space="preserve">MITSUBISHI PAJERO/MONTERO L047 JEEP (84-90) - LAMINATED FRONT WINDSCREEN</v>
          </cell>
          <cell r="E615" t="str">
            <v>MITSUBISHI</v>
          </cell>
          <cell r="F615" t="str">
            <v xml:space="preserve">L047 LFW</v>
          </cell>
          <cell r="G615" t="str">
            <v xml:space="preserve">L047 LFW</v>
          </cell>
          <cell r="H615" t="str">
            <v>1411*585</v>
          </cell>
          <cell r="I615">
            <v>0.02</v>
          </cell>
          <cell r="J615" t="str">
            <v>SUPPLIER0015</v>
          </cell>
          <cell r="K615" t="str">
            <v xml:space="preserve">XINYI AUTOMOBILE GLASS (SHENZHEN) CO., LTD</v>
          </cell>
          <cell r="L615">
            <v>1</v>
          </cell>
          <cell r="M615">
            <v>4</v>
          </cell>
          <cell r="N615">
            <v>5</v>
          </cell>
          <cell r="Q615">
            <v>1</v>
          </cell>
          <cell r="R615">
            <v>3</v>
          </cell>
          <cell r="S615" t="str">
            <v xml:space="preserve">USD Purchase Pricelist (USD)</v>
          </cell>
          <cell r="T615">
            <v>10.73</v>
          </cell>
          <cell r="U615">
            <v>1787.89</v>
          </cell>
          <cell r="V615">
            <v>2200</v>
          </cell>
        </row>
        <row r="616">
          <cell r="A616">
            <v>10898</v>
          </cell>
          <cell r="B616" t="str">
            <v>AUTOLAMPS0599</v>
          </cell>
          <cell r="C616" t="e">
            <v>#REF!</v>
          </cell>
          <cell r="D616" t="str">
            <v xml:space="preserve">MITSUBISHI ROSA (91-93) - FRONT LAMP (214-1640) - LH</v>
          </cell>
          <cell r="E616" t="str">
            <v>MITSUBISHI</v>
          </cell>
          <cell r="F616" t="str">
            <v xml:space="preserve">CANTER 91 FRLA LH</v>
          </cell>
          <cell r="G616" t="str">
            <v>MT04-0105A-L</v>
          </cell>
          <cell r="I616">
            <v>0.04</v>
          </cell>
          <cell r="J616" t="str">
            <v>SUPPLIER0002</v>
          </cell>
          <cell r="K616" t="str">
            <v xml:space="preserve">ANHUI TINCAI SILK CO. LTD</v>
          </cell>
          <cell r="L616">
            <v>0</v>
          </cell>
          <cell r="M616">
            <v>0</v>
          </cell>
          <cell r="N616">
            <v>0</v>
          </cell>
          <cell r="O616">
            <v>2</v>
          </cell>
          <cell r="P616">
            <v>3</v>
          </cell>
          <cell r="S616" t="str">
            <v xml:space="preserve">Yuan Purchase Pricelist (CNY)</v>
          </cell>
          <cell r="T616">
            <v>0.97</v>
          </cell>
          <cell r="U616">
            <v>152</v>
          </cell>
          <cell r="V616">
            <v>230</v>
          </cell>
        </row>
        <row r="617">
          <cell r="A617">
            <v>10897</v>
          </cell>
          <cell r="B617" t="str">
            <v>AUTOLAMPS0600</v>
          </cell>
          <cell r="C617" t="e">
            <v>#REF!</v>
          </cell>
          <cell r="D617" t="str">
            <v xml:space="preserve">MITSUBISHI ROSA (91-93) - FRONT LAMP (214-1640) - RH</v>
          </cell>
          <cell r="E617" t="str">
            <v>MITSUBISHI</v>
          </cell>
          <cell r="F617" t="str">
            <v xml:space="preserve">CANTER 91 FRLA RH</v>
          </cell>
          <cell r="G617" t="str">
            <v>MT04-0105A-R</v>
          </cell>
          <cell r="I617">
            <v>0.04</v>
          </cell>
          <cell r="J617" t="str">
            <v>SUPPLIER0002</v>
          </cell>
          <cell r="K617" t="str">
            <v xml:space="preserve">ANHUI TINCAI SILK CO. LTD</v>
          </cell>
          <cell r="L617">
            <v>0</v>
          </cell>
          <cell r="M617">
            <v>0</v>
          </cell>
          <cell r="N617">
            <v>0</v>
          </cell>
          <cell r="O617">
            <v>2</v>
          </cell>
          <cell r="P617">
            <v>3</v>
          </cell>
          <cell r="S617" t="str">
            <v xml:space="preserve">Yuan Purchase Pricelist (CNY)</v>
          </cell>
          <cell r="T617">
            <v>0.97</v>
          </cell>
          <cell r="U617">
            <v>152</v>
          </cell>
          <cell r="V617">
            <v>230</v>
          </cell>
        </row>
        <row r="618">
          <cell r="A618">
            <v>10900</v>
          </cell>
          <cell r="B618" t="str">
            <v>AUTOLAMPS0601</v>
          </cell>
          <cell r="C618" t="e">
            <v>#REF!</v>
          </cell>
          <cell r="D618" t="str">
            <v xml:space="preserve">MITSUBISHI ROSA (91-93) - FRONT LENS (214-1640) - LH</v>
          </cell>
          <cell r="E618" t="str">
            <v>MITSUBISHI</v>
          </cell>
          <cell r="F618" t="str">
            <v xml:space="preserve">CANTER 91 FLS LH</v>
          </cell>
          <cell r="G618" t="str">
            <v>00-MT04-0105A-L</v>
          </cell>
          <cell r="I618">
            <v>0.04</v>
          </cell>
          <cell r="J618" t="str">
            <v>SUPPLIER0002</v>
          </cell>
          <cell r="K618" t="str">
            <v xml:space="preserve">ANHUI TINCAI SILK CO. LTD</v>
          </cell>
          <cell r="L618">
            <v>7</v>
          </cell>
          <cell r="M618">
            <v>28</v>
          </cell>
          <cell r="N618">
            <v>35</v>
          </cell>
          <cell r="O618">
            <v>2</v>
          </cell>
          <cell r="P618">
            <v>3</v>
          </cell>
          <cell r="S618" t="str">
            <v xml:space="preserve">Yuan Purchase Pricelist (CNY)</v>
          </cell>
          <cell r="T618">
            <v>0.4</v>
          </cell>
          <cell r="U618">
            <v>63</v>
          </cell>
          <cell r="V618">
            <v>100</v>
          </cell>
        </row>
        <row r="619">
          <cell r="A619">
            <v>10899</v>
          </cell>
          <cell r="B619" t="str">
            <v>AUTOLAMPS0602</v>
          </cell>
          <cell r="C619" t="e">
            <v>#REF!</v>
          </cell>
          <cell r="D619" t="str">
            <v xml:space="preserve">MITSUBISHI ROSA (91-93) - FRONT LENS (214-1640) - RH</v>
          </cell>
          <cell r="E619" t="str">
            <v>MITSUBISHI</v>
          </cell>
          <cell r="F619" t="str">
            <v xml:space="preserve">CANTER 91 FLS RH</v>
          </cell>
          <cell r="G619" t="str">
            <v>00-MT04-0105A-R</v>
          </cell>
          <cell r="I619">
            <v>0.04</v>
          </cell>
          <cell r="J619" t="str">
            <v>SUPPLIER0002</v>
          </cell>
          <cell r="K619" t="str">
            <v xml:space="preserve">ANHUI TINCAI SILK CO. LTD</v>
          </cell>
          <cell r="L619">
            <v>7</v>
          </cell>
          <cell r="M619">
            <v>28</v>
          </cell>
          <cell r="N619">
            <v>35</v>
          </cell>
          <cell r="O619">
            <v>2</v>
          </cell>
          <cell r="P619">
            <v>5</v>
          </cell>
          <cell r="S619" t="str">
            <v xml:space="preserve">Yuan Purchase Pricelist (CNY)</v>
          </cell>
          <cell r="T619">
            <v>0.4</v>
          </cell>
          <cell r="U619">
            <v>63</v>
          </cell>
          <cell r="V619">
            <v>100</v>
          </cell>
        </row>
        <row r="620">
          <cell r="A620">
            <v>12411</v>
          </cell>
          <cell r="B620" t="str">
            <v>AUTOLAMPS0804</v>
          </cell>
          <cell r="C620" t="e">
            <v>#REF!</v>
          </cell>
          <cell r="D620" t="str">
            <v xml:space="preserve">FSR/FVR/TX/FUSO/FV87/FM80/UD/MK210 (95-) -  TAIL LAMP - LH</v>
          </cell>
          <cell r="E620" t="str">
            <v>MITSUBISHI/NISSAN</v>
          </cell>
          <cell r="F620" t="str">
            <v xml:space="preserve">MK210 TLA RH</v>
          </cell>
          <cell r="G620" t="str">
            <v>NS33-0502</v>
          </cell>
          <cell r="H620" t="str">
            <v>1524*844</v>
          </cell>
          <cell r="I620">
            <v>0.04</v>
          </cell>
          <cell r="J620" t="str">
            <v>SUPPLIER0002</v>
          </cell>
          <cell r="K620" t="str">
            <v xml:space="preserve">ANHUI TINCAI SILK CO. LTD</v>
          </cell>
          <cell r="M620">
            <v>0</v>
          </cell>
          <cell r="N620">
            <v>0</v>
          </cell>
          <cell r="S620" t="str">
            <v xml:space="preserve">Yuan Purchase Pricelist (CNY)</v>
          </cell>
          <cell r="T620">
            <v>12</v>
          </cell>
          <cell r="U620">
            <v>290</v>
          </cell>
          <cell r="V620">
            <v>430</v>
          </cell>
        </row>
        <row r="621">
          <cell r="A621">
            <v>12412</v>
          </cell>
          <cell r="B621" t="str">
            <v>AUTOLAMPS0805</v>
          </cell>
          <cell r="C621" t="e">
            <v>#REF!</v>
          </cell>
          <cell r="D621" t="str">
            <v xml:space="preserve">FSR/FVR/TX/FUSO/FV87/FM80/UD/MK210 (95-) - TAIL LAMP - RH</v>
          </cell>
          <cell r="E621" t="str">
            <v>MITSUBISHI/NISSAN</v>
          </cell>
          <cell r="F621" t="str">
            <v xml:space="preserve">MK210 TLA LH</v>
          </cell>
          <cell r="G621" t="str">
            <v>NS33-0502</v>
          </cell>
          <cell r="H621" t="str">
            <v>1533*850</v>
          </cell>
          <cell r="I621">
            <v>0.04</v>
          </cell>
          <cell r="J621" t="str">
            <v>SUPPLIER0002</v>
          </cell>
          <cell r="K621" t="str">
            <v xml:space="preserve">ANHUI TINCAI SILK CO. LTD</v>
          </cell>
          <cell r="M621">
            <v>0</v>
          </cell>
          <cell r="N621">
            <v>0</v>
          </cell>
          <cell r="S621" t="str">
            <v xml:space="preserve">Yuan Purchase Pricelist (CNY)</v>
          </cell>
          <cell r="T621">
            <v>12</v>
          </cell>
          <cell r="U621">
            <v>290</v>
          </cell>
          <cell r="V621">
            <v>430</v>
          </cell>
        </row>
        <row r="622">
          <cell r="A622">
            <v>12164</v>
          </cell>
          <cell r="B622" t="str">
            <v>AUTOLAMPS0687</v>
          </cell>
          <cell r="C622" t="e">
            <v>#REF!</v>
          </cell>
          <cell r="D622" t="str">
            <v xml:space="preserve">NISSAN B110/1200 P/UP (A12) (71-83) - BUMPER LENS - LH</v>
          </cell>
          <cell r="E622" t="str">
            <v>NISSAN</v>
          </cell>
          <cell r="F622" t="str">
            <v xml:space="preserve">B110 BLS LH</v>
          </cell>
          <cell r="G622" t="str">
            <v>00-NS01-0105B-L</v>
          </cell>
          <cell r="I622">
            <v>0.04</v>
          </cell>
          <cell r="J622" t="str">
            <v>SUPPLIER0002</v>
          </cell>
          <cell r="K622" t="str">
            <v xml:space="preserve">ANHUI TINCAI SILK CO. LTD</v>
          </cell>
          <cell r="M622">
            <v>0</v>
          </cell>
          <cell r="N622">
            <v>0</v>
          </cell>
          <cell r="Q622">
            <v>5</v>
          </cell>
          <cell r="R622">
            <v>20</v>
          </cell>
          <cell r="S622" t="str">
            <v xml:space="preserve">Yuan Purchase Pricelist (CNY)</v>
          </cell>
          <cell r="T622">
            <v>0.24</v>
          </cell>
          <cell r="U622">
            <v>38</v>
          </cell>
          <cell r="V622">
            <v>60</v>
          </cell>
        </row>
        <row r="623">
          <cell r="A623">
            <v>12163</v>
          </cell>
          <cell r="B623" t="str">
            <v>AUTOLAMPS0688</v>
          </cell>
          <cell r="C623" t="e">
            <v>#REF!</v>
          </cell>
          <cell r="D623" t="str">
            <v xml:space="preserve">NISSAN B110/1200 P/UP (A12) (71-83) - BUMPER LENS - RH</v>
          </cell>
          <cell r="E623" t="str">
            <v>NISSAN</v>
          </cell>
          <cell r="F623" t="str">
            <v xml:space="preserve">B110 BLS RH</v>
          </cell>
          <cell r="G623" t="str">
            <v>00-NS01-0105B-R</v>
          </cell>
          <cell r="I623">
            <v>0.04</v>
          </cell>
          <cell r="J623" t="str">
            <v>SUPPLIER0002</v>
          </cell>
          <cell r="K623" t="str">
            <v xml:space="preserve">ANHUI TINCAI SILK CO. LTD</v>
          </cell>
          <cell r="M623">
            <v>0</v>
          </cell>
          <cell r="N623">
            <v>0</v>
          </cell>
          <cell r="Q623">
            <v>5</v>
          </cell>
          <cell r="R623">
            <v>20</v>
          </cell>
          <cell r="S623" t="str">
            <v xml:space="preserve">Yuan Purchase Pricelist (CNY)</v>
          </cell>
          <cell r="T623">
            <v>0.24</v>
          </cell>
          <cell r="U623">
            <v>38</v>
          </cell>
          <cell r="V623">
            <v>60</v>
          </cell>
        </row>
        <row r="624">
          <cell r="A624">
            <v>10977</v>
          </cell>
          <cell r="B624" t="str">
            <v>AUTOLAMPS0685</v>
          </cell>
          <cell r="C624" t="e">
            <v>#REF!</v>
          </cell>
          <cell r="D624" t="str">
            <v xml:space="preserve">NISSAN B110/1200 P/UP (A12) (71-83) - GRILL (ROUND SEAL BEAM)</v>
          </cell>
          <cell r="E624" t="str">
            <v>NISSAN</v>
          </cell>
          <cell r="F624" t="str">
            <v xml:space="preserve">B110 GRL ROUND</v>
          </cell>
          <cell r="G624" t="str">
            <v>NS99-0106</v>
          </cell>
          <cell r="I624">
            <v>0.04</v>
          </cell>
          <cell r="J624" t="str">
            <v>SUPPLIER0002</v>
          </cell>
          <cell r="K624" t="str">
            <v xml:space="preserve">ANHUI TINCAI SILK CO. LTD</v>
          </cell>
          <cell r="M624">
            <v>0</v>
          </cell>
          <cell r="N624">
            <v>0</v>
          </cell>
          <cell r="Q624">
            <v>1</v>
          </cell>
          <cell r="R624">
            <v>2</v>
          </cell>
          <cell r="S624" t="str">
            <v xml:space="preserve">Yuan Purchase Pricelist (CNY)</v>
          </cell>
          <cell r="T624">
            <v>6.45</v>
          </cell>
          <cell r="U624">
            <v>1008</v>
          </cell>
          <cell r="V624">
            <v>1560</v>
          </cell>
        </row>
        <row r="625">
          <cell r="A625">
            <v>10978</v>
          </cell>
          <cell r="B625" t="str">
            <v>AUTOLAMPS0686</v>
          </cell>
          <cell r="C625" t="e">
            <v>#REF!</v>
          </cell>
          <cell r="D625" t="str">
            <v xml:space="preserve">NISSAN B110/1200 P/UP (A12) (71-83) - GRILL (SQUARE SEAL BEAM)</v>
          </cell>
          <cell r="E625" t="str">
            <v>NISSAN</v>
          </cell>
          <cell r="F625" t="str">
            <v xml:space="preserve">B110 GRL SQUARE</v>
          </cell>
          <cell r="G625" t="str">
            <v>NS99-0105</v>
          </cell>
          <cell r="I625">
            <v>0.04</v>
          </cell>
          <cell r="J625" t="str">
            <v>SUPPLIER0002</v>
          </cell>
          <cell r="K625" t="str">
            <v xml:space="preserve">ANHUI TINCAI SILK CO. LTD</v>
          </cell>
          <cell r="M625">
            <v>0</v>
          </cell>
          <cell r="N625">
            <v>0</v>
          </cell>
          <cell r="Q625">
            <v>1</v>
          </cell>
          <cell r="R625">
            <v>2</v>
          </cell>
          <cell r="S625" t="str">
            <v xml:space="preserve">Yuan Purchase Pricelist (CNY)</v>
          </cell>
          <cell r="T625">
            <v>6.45</v>
          </cell>
          <cell r="U625">
            <v>1008</v>
          </cell>
          <cell r="V625">
            <v>1560</v>
          </cell>
        </row>
        <row r="626">
          <cell r="A626">
            <v>10979</v>
          </cell>
          <cell r="B626" t="str">
            <v>AUTOLAMPS0694</v>
          </cell>
          <cell r="C626" t="e">
            <v>#REF!</v>
          </cell>
          <cell r="D626" t="str">
            <v xml:space="preserve">NISSAN B110/1200 P/UP (A12) (71-83) - TAIL LAMP (215-1910-2) - LH</v>
          </cell>
          <cell r="E626" t="str">
            <v>NISSAN</v>
          </cell>
          <cell r="F626" t="str">
            <v xml:space="preserve">B110 TLA LH</v>
          </cell>
          <cell r="G626" t="str">
            <v>NS01-0102A-L</v>
          </cell>
          <cell r="I626">
            <v>0.04</v>
          </cell>
          <cell r="J626" t="str">
            <v>SUPPLIER0002</v>
          </cell>
          <cell r="K626" t="str">
            <v xml:space="preserve">ANHUI TINCAI SILK CO. LTD</v>
          </cell>
          <cell r="L626">
            <v>14</v>
          </cell>
          <cell r="M626">
            <v>56</v>
          </cell>
          <cell r="N626">
            <v>70</v>
          </cell>
          <cell r="Q626">
            <v>5</v>
          </cell>
          <cell r="R626">
            <v>10</v>
          </cell>
          <cell r="S626" t="str">
            <v xml:space="preserve">Yuan Purchase Pricelist (CNY)</v>
          </cell>
          <cell r="T626">
            <v>12.5</v>
          </cell>
          <cell r="U626">
            <v>319</v>
          </cell>
          <cell r="V626">
            <v>480</v>
          </cell>
        </row>
        <row r="627">
          <cell r="A627">
            <v>10980</v>
          </cell>
          <cell r="B627" t="str">
            <v>AUTOLAMPS0695</v>
          </cell>
          <cell r="C627" t="e">
            <v>#REF!</v>
          </cell>
          <cell r="D627" t="str">
            <v xml:space="preserve">NISSAN B110/1200 P/UP (A12) (71-83) - TAIL LAMP (215-1910-2) - RH</v>
          </cell>
          <cell r="E627" t="str">
            <v>NISSAN</v>
          </cell>
          <cell r="F627" t="str">
            <v xml:space="preserve">B110 TLA RH</v>
          </cell>
          <cell r="G627" t="str">
            <v>NS01-0102A-R</v>
          </cell>
          <cell r="I627">
            <v>0.04</v>
          </cell>
          <cell r="J627" t="str">
            <v>SUPPLIER0002</v>
          </cell>
          <cell r="K627" t="str">
            <v xml:space="preserve">ANHUI TINCAI SILK CO. LTD</v>
          </cell>
          <cell r="L627">
            <v>14</v>
          </cell>
          <cell r="M627">
            <v>56</v>
          </cell>
          <cell r="N627">
            <v>70</v>
          </cell>
          <cell r="Q627">
            <v>5</v>
          </cell>
          <cell r="R627">
            <v>10</v>
          </cell>
          <cell r="S627" t="str">
            <v xml:space="preserve">Yuan Purchase Pricelist (CNY)</v>
          </cell>
          <cell r="T627">
            <v>12.5</v>
          </cell>
          <cell r="U627">
            <v>319</v>
          </cell>
          <cell r="V627">
            <v>480</v>
          </cell>
        </row>
        <row r="628">
          <cell r="A628">
            <v>10981</v>
          </cell>
          <cell r="B628" t="str">
            <v>AUTOLAMPS0689</v>
          </cell>
          <cell r="C628" t="e">
            <v>#REF!</v>
          </cell>
          <cell r="D628" t="str">
            <v xml:space="preserve">NISSAN B110/1200 P/UP (A12) (71-83) - TAIL LENS (215-1910-2-00) - LH</v>
          </cell>
          <cell r="E628" t="str">
            <v>NISSAN</v>
          </cell>
          <cell r="F628" t="str">
            <v xml:space="preserve">B110 TLS LH</v>
          </cell>
          <cell r="G628" t="str">
            <v>00-NS01-0102A-L</v>
          </cell>
          <cell r="I628">
            <v>0.04</v>
          </cell>
          <cell r="J628" t="str">
            <v>SUPPLIER0002</v>
          </cell>
          <cell r="K628" t="str">
            <v xml:space="preserve">ANHUI TINCAI SILK CO. LTD</v>
          </cell>
          <cell r="L628">
            <v>24</v>
          </cell>
          <cell r="M628">
            <v>96</v>
          </cell>
          <cell r="N628">
            <v>120</v>
          </cell>
          <cell r="Q628">
            <v>5</v>
          </cell>
          <cell r="R628">
            <v>20</v>
          </cell>
          <cell r="S628" t="str">
            <v xml:space="preserve">Yuan Purchase Pricelist (CNY)</v>
          </cell>
          <cell r="T628">
            <v>5</v>
          </cell>
          <cell r="U628">
            <v>116.25</v>
          </cell>
          <cell r="V628">
            <v>180</v>
          </cell>
        </row>
        <row r="629">
          <cell r="A629">
            <v>10982</v>
          </cell>
          <cell r="B629" t="str">
            <v>AUTOLAMPS0690</v>
          </cell>
          <cell r="C629" t="e">
            <v>#REF!</v>
          </cell>
          <cell r="D629" t="str">
            <v xml:space="preserve">NISSAN B110/1200 P/UP (A12) (71-83) - TAIL LENS (215-1910-2-00) - RH</v>
          </cell>
          <cell r="E629" t="str">
            <v>NISSAN</v>
          </cell>
          <cell r="F629" t="str">
            <v xml:space="preserve">B110 TLS RH</v>
          </cell>
          <cell r="G629" t="str">
            <v>NS01-0102A-00-R</v>
          </cell>
          <cell r="I629">
            <v>0.04</v>
          </cell>
          <cell r="J629" t="str">
            <v>SUPPLIER0002</v>
          </cell>
          <cell r="K629" t="str">
            <v xml:space="preserve">ANHUI TINCAI SILK CO. LTD</v>
          </cell>
          <cell r="L629">
            <v>26</v>
          </cell>
          <cell r="M629">
            <v>104</v>
          </cell>
          <cell r="N629">
            <v>130</v>
          </cell>
          <cell r="Q629">
            <v>5</v>
          </cell>
          <cell r="R629">
            <v>20</v>
          </cell>
          <cell r="S629" t="str">
            <v xml:space="preserve">Yuan Purchase Pricelist (CNY)</v>
          </cell>
          <cell r="T629">
            <v>5</v>
          </cell>
          <cell r="U629">
            <v>116.25</v>
          </cell>
          <cell r="V629">
            <v>180</v>
          </cell>
        </row>
        <row r="630">
          <cell r="A630">
            <v>10983</v>
          </cell>
          <cell r="B630" t="str">
            <v>AUTOLAMPS0693</v>
          </cell>
          <cell r="C630" t="e">
            <v>#REF!</v>
          </cell>
          <cell r="D630" t="str">
            <v xml:space="preserve">NISSAN B110/1200 P/UP (A12/A14) (71-83)(215-1510) - SIDE LAMP</v>
          </cell>
          <cell r="E630" t="str">
            <v>NISSAN</v>
          </cell>
          <cell r="F630" t="str">
            <v xml:space="preserve">B110 SLA</v>
          </cell>
          <cell r="G630" t="str">
            <v>NS01-0106</v>
          </cell>
          <cell r="I630">
            <v>0.04</v>
          </cell>
          <cell r="J630" t="str">
            <v>SUPPLIER0002</v>
          </cell>
          <cell r="K630" t="str">
            <v xml:space="preserve">ANHUI TINCAI SILK CO. LTD</v>
          </cell>
          <cell r="L630">
            <v>0</v>
          </cell>
          <cell r="M630">
            <v>0</v>
          </cell>
          <cell r="N630">
            <v>0</v>
          </cell>
          <cell r="O630">
            <v>5</v>
          </cell>
          <cell r="P630">
            <v>20</v>
          </cell>
          <cell r="S630" t="str">
            <v xml:space="preserve">Yuan Purchase Pricelist (CNY)</v>
          </cell>
          <cell r="T630">
            <v>3</v>
          </cell>
          <cell r="U630">
            <v>77</v>
          </cell>
          <cell r="V630">
            <v>110</v>
          </cell>
        </row>
        <row r="631">
          <cell r="A631">
            <v>10984</v>
          </cell>
          <cell r="B631" t="str">
            <v>AUTOLAMPS0683</v>
          </cell>
          <cell r="C631" t="e">
            <v>#REF!</v>
          </cell>
          <cell r="D631" t="str">
            <v xml:space="preserve">NISSAN B140/1400 P/UP (A14) (71-83) - BUMPER LAMP (215-1663R) - LH</v>
          </cell>
          <cell r="E631" t="str">
            <v>NISSAN</v>
          </cell>
          <cell r="F631" t="str">
            <v xml:space="preserve">B140 BLA LH</v>
          </cell>
          <cell r="G631" t="str">
            <v>NS01-0105-L</v>
          </cell>
          <cell r="I631">
            <v>0.04</v>
          </cell>
          <cell r="J631" t="str">
            <v>SUPPLIER0002</v>
          </cell>
          <cell r="K631" t="str">
            <v xml:space="preserve">ANHUI TINCAI SILK CO. LTD</v>
          </cell>
          <cell r="L631">
            <v>6</v>
          </cell>
          <cell r="M631">
            <v>24</v>
          </cell>
          <cell r="N631">
            <v>30</v>
          </cell>
          <cell r="O631">
            <v>5</v>
          </cell>
          <cell r="P631">
            <v>20</v>
          </cell>
          <cell r="S631" t="str">
            <v xml:space="preserve">Yuan Purchase Pricelist (CNY)</v>
          </cell>
          <cell r="T631">
            <v>6</v>
          </cell>
          <cell r="U631">
            <v>145</v>
          </cell>
          <cell r="V631">
            <v>220</v>
          </cell>
        </row>
        <row r="632">
          <cell r="A632">
            <v>10985</v>
          </cell>
          <cell r="B632" t="str">
            <v>AUTOLAMPS0684</v>
          </cell>
          <cell r="C632" t="e">
            <v>#REF!</v>
          </cell>
          <cell r="D632" t="str">
            <v xml:space="preserve">NISSAN B140/1400 P/UP (A14) (71-83) - BUMPER LAMP (215-1663R) - RH</v>
          </cell>
          <cell r="E632" t="str">
            <v>NISSAN</v>
          </cell>
          <cell r="F632" t="str">
            <v xml:space="preserve">B140 BLA RH</v>
          </cell>
          <cell r="G632" t="str">
            <v>NS01-0105-R</v>
          </cell>
          <cell r="I632">
            <v>0.04</v>
          </cell>
          <cell r="J632" t="str">
            <v>SUPPLIER0002</v>
          </cell>
          <cell r="K632" t="str">
            <v xml:space="preserve">ANHUI TINCAI SILK CO. LTD</v>
          </cell>
          <cell r="L632">
            <v>6</v>
          </cell>
          <cell r="M632">
            <v>24</v>
          </cell>
          <cell r="N632">
            <v>30</v>
          </cell>
          <cell r="O632">
            <v>5</v>
          </cell>
          <cell r="P632">
            <v>20</v>
          </cell>
          <cell r="S632" t="str">
            <v xml:space="preserve">Yuan Purchase Pricelist (CNY)</v>
          </cell>
          <cell r="T632">
            <v>6</v>
          </cell>
          <cell r="U632">
            <v>145</v>
          </cell>
          <cell r="V632">
            <v>220</v>
          </cell>
        </row>
        <row r="633">
          <cell r="A633">
            <v>10986</v>
          </cell>
          <cell r="B633" t="str">
            <v>AUTOLAMPS0691</v>
          </cell>
          <cell r="C633" t="e">
            <v>#REF!</v>
          </cell>
          <cell r="D633" t="str">
            <v xml:space="preserve">NISSAN B140/1400 P/UP (A14) (71-83) - BUMPER LENS (215-1663R-00) - LH</v>
          </cell>
          <cell r="E633" t="str">
            <v>NISSAN</v>
          </cell>
          <cell r="F633" t="str">
            <v xml:space="preserve">B140 BLS LH</v>
          </cell>
          <cell r="G633" t="str">
            <v>NS01-0105-00-L</v>
          </cell>
          <cell r="I633">
            <v>0.04</v>
          </cell>
          <cell r="J633" t="str">
            <v>SUPPLIER0002</v>
          </cell>
          <cell r="K633" t="str">
            <v xml:space="preserve">ANHUI TINCAI SILK CO. LTD</v>
          </cell>
          <cell r="L633">
            <v>2</v>
          </cell>
          <cell r="M633">
            <v>8</v>
          </cell>
          <cell r="N633">
            <v>10</v>
          </cell>
          <cell r="Q633">
            <v>5</v>
          </cell>
          <cell r="R633">
            <v>20</v>
          </cell>
          <cell r="S633" t="str">
            <v xml:space="preserve">Yuan Purchase Pricelist (CNY)</v>
          </cell>
          <cell r="T633">
            <v>0.22</v>
          </cell>
          <cell r="U633">
            <v>34</v>
          </cell>
          <cell r="V633">
            <v>50</v>
          </cell>
        </row>
        <row r="634">
          <cell r="A634">
            <v>10987</v>
          </cell>
          <cell r="B634" t="str">
            <v>AUTOLAMPS0692</v>
          </cell>
          <cell r="C634" t="e">
            <v>#REF!</v>
          </cell>
          <cell r="D634" t="str">
            <v xml:space="preserve">NISSAN B140/1400 P/UP (A14) (71-83) - BUMPER LENS (215-1663R-00)- RH</v>
          </cell>
          <cell r="E634" t="str">
            <v>NISSAN</v>
          </cell>
          <cell r="F634" t="str">
            <v xml:space="preserve">B140 BLS RH</v>
          </cell>
          <cell r="G634" t="str">
            <v>NS01-0105-00-R</v>
          </cell>
          <cell r="I634">
            <v>0.04</v>
          </cell>
          <cell r="J634" t="str">
            <v>SUPPLIER0002</v>
          </cell>
          <cell r="K634" t="str">
            <v xml:space="preserve">ANHUI TINCAI SILK CO. LTD</v>
          </cell>
          <cell r="L634">
            <v>2</v>
          </cell>
          <cell r="M634">
            <v>8</v>
          </cell>
          <cell r="N634">
            <v>10</v>
          </cell>
          <cell r="Q634">
            <v>5</v>
          </cell>
          <cell r="R634">
            <v>20</v>
          </cell>
          <cell r="S634" t="str">
            <v xml:space="preserve">Yuan Purchase Pricelist (CNY)</v>
          </cell>
          <cell r="T634">
            <v>0.22</v>
          </cell>
          <cell r="U634">
            <v>34</v>
          </cell>
          <cell r="V634">
            <v>50</v>
          </cell>
        </row>
        <row r="635">
          <cell r="A635">
            <v>10990</v>
          </cell>
          <cell r="B635" t="str">
            <v>AUTOLAMPS0696</v>
          </cell>
          <cell r="C635" t="e">
            <v>#REF!</v>
          </cell>
          <cell r="D635" t="str">
            <v xml:space="preserve">NISSAN CABSTAR CB31 (94-) - CORNER LAMP (215-1564) - LH</v>
          </cell>
          <cell r="E635" t="str">
            <v>NISSAN</v>
          </cell>
          <cell r="F635" t="str">
            <v xml:space="preserve">CB31 CLA LH</v>
          </cell>
          <cell r="G635" t="str">
            <v>NS15-0203-L</v>
          </cell>
          <cell r="I635">
            <v>0.04</v>
          </cell>
          <cell r="J635" t="str">
            <v>SUPPLIER0002</v>
          </cell>
          <cell r="K635" t="str">
            <v xml:space="preserve">ANHUI TINCAI SILK CO. LTD</v>
          </cell>
          <cell r="M635">
            <v>0</v>
          </cell>
          <cell r="N635">
            <v>0</v>
          </cell>
          <cell r="O635">
            <v>2</v>
          </cell>
          <cell r="P635">
            <v>5</v>
          </cell>
          <cell r="S635" t="str">
            <v xml:space="preserve">Yuan Purchase Pricelist (CNY)</v>
          </cell>
          <cell r="T635">
            <v>1.29</v>
          </cell>
          <cell r="U635">
            <v>202</v>
          </cell>
          <cell r="V635">
            <v>310</v>
          </cell>
        </row>
        <row r="636">
          <cell r="A636">
            <v>10991</v>
          </cell>
          <cell r="B636" t="str">
            <v>AUTOLAMPS0697</v>
          </cell>
          <cell r="C636" t="e">
            <v>#REF!</v>
          </cell>
          <cell r="D636" t="str">
            <v xml:space="preserve">NISSAN CABSTAR CB31 (94-) - CORNER LAMP (215-1564) - RH</v>
          </cell>
          <cell r="E636" t="str">
            <v>NISSAN</v>
          </cell>
          <cell r="F636" t="str">
            <v xml:space="preserve">CB31 CLA RH</v>
          </cell>
          <cell r="G636" t="str">
            <v>NS15-0203-R</v>
          </cell>
          <cell r="I636">
            <v>0.04</v>
          </cell>
          <cell r="J636" t="str">
            <v>SUPPLIER0002</v>
          </cell>
          <cell r="K636" t="str">
            <v xml:space="preserve">ANHUI TINCAI SILK CO. LTD</v>
          </cell>
          <cell r="M636">
            <v>0</v>
          </cell>
          <cell r="N636">
            <v>0</v>
          </cell>
          <cell r="O636">
            <v>2</v>
          </cell>
          <cell r="P636">
            <v>5</v>
          </cell>
          <cell r="S636" t="str">
            <v xml:space="preserve">Yuan Purchase Pricelist (CNY)</v>
          </cell>
          <cell r="T636">
            <v>1.29</v>
          </cell>
          <cell r="U636">
            <v>202</v>
          </cell>
          <cell r="V636">
            <v>310</v>
          </cell>
        </row>
        <row r="637">
          <cell r="A637">
            <v>10988</v>
          </cell>
          <cell r="B637" t="str">
            <v>AUTOLAMPS0698</v>
          </cell>
          <cell r="C637" t="e">
            <v>#REF!</v>
          </cell>
          <cell r="D637" t="str">
            <v xml:space="preserve">NISSAN CABSTAR CB31 (94-) - HEAD LAMP (215-1156) - LH</v>
          </cell>
          <cell r="E637" t="str">
            <v>NISSAN</v>
          </cell>
          <cell r="F637" t="str">
            <v xml:space="preserve">CB31 HLA LH</v>
          </cell>
          <cell r="G637" t="str">
            <v>NS15-0201-L</v>
          </cell>
          <cell r="I637">
            <v>0.04</v>
          </cell>
          <cell r="J637" t="str">
            <v>SUPPLIER0002</v>
          </cell>
          <cell r="K637" t="str">
            <v xml:space="preserve">ANHUI TINCAI SILK CO. LTD</v>
          </cell>
          <cell r="L637">
            <v>0</v>
          </cell>
          <cell r="M637">
            <v>0</v>
          </cell>
          <cell r="N637">
            <v>0</v>
          </cell>
          <cell r="Q637">
            <v>2</v>
          </cell>
          <cell r="R637">
            <v>3</v>
          </cell>
          <cell r="S637" t="str">
            <v xml:space="preserve">Yuan Purchase Pricelist (CNY)</v>
          </cell>
          <cell r="T637">
            <v>58</v>
          </cell>
          <cell r="U637">
            <v>1305</v>
          </cell>
          <cell r="V637">
            <v>2020</v>
          </cell>
        </row>
        <row r="638">
          <cell r="A638">
            <v>10989</v>
          </cell>
          <cell r="B638" t="str">
            <v>AUTOLAMPS0699</v>
          </cell>
          <cell r="C638" t="e">
            <v>#REF!</v>
          </cell>
          <cell r="D638" t="str">
            <v xml:space="preserve">NISSAN CABSTAR CB31 (94-) - HEAD LAMP (215-1156) - RH</v>
          </cell>
          <cell r="E638" t="str">
            <v>NISSAN</v>
          </cell>
          <cell r="F638" t="str">
            <v xml:space="preserve">CB31 HLA RH</v>
          </cell>
          <cell r="G638" t="str">
            <v>NS15-0201-R</v>
          </cell>
          <cell r="I638">
            <v>0.04</v>
          </cell>
          <cell r="J638" t="str">
            <v>SUPPLIER0002</v>
          </cell>
          <cell r="K638" t="str">
            <v xml:space="preserve">ANHUI TINCAI SILK CO. LTD</v>
          </cell>
          <cell r="L638">
            <v>0</v>
          </cell>
          <cell r="M638">
            <v>0</v>
          </cell>
          <cell r="N638">
            <v>0</v>
          </cell>
          <cell r="Q638">
            <v>2</v>
          </cell>
          <cell r="R638">
            <v>3</v>
          </cell>
          <cell r="S638" t="str">
            <v xml:space="preserve">Yuan Purchase Pricelist (CNY)</v>
          </cell>
          <cell r="T638">
            <v>58</v>
          </cell>
          <cell r="U638">
            <v>1305</v>
          </cell>
          <cell r="V638">
            <v>2020</v>
          </cell>
        </row>
        <row r="639">
          <cell r="A639">
            <v>13994</v>
          </cell>
          <cell r="B639" t="str">
            <v>AUTOLAMPS2802</v>
          </cell>
          <cell r="C639" t="e">
            <v>#REF!</v>
          </cell>
          <cell r="D639" t="str">
            <v xml:space="preserve">NISSAN CARAVAN NV350 (E26) VAN (12-) - LAMINATED FRONT WINDSCREEN</v>
          </cell>
          <cell r="E639" t="str">
            <v>NISSAN</v>
          </cell>
          <cell r="F639" t="str">
            <v xml:space="preserve">NI E26 VCP LFW X</v>
          </cell>
          <cell r="G639" t="str">
            <v xml:space="preserve">NI-E26-VCP LFW/X</v>
          </cell>
          <cell r="H639" t="str">
            <v>1480*852</v>
          </cell>
          <cell r="I639">
            <v>0.04</v>
          </cell>
          <cell r="J639" t="str">
            <v>SUPPLIER0002</v>
          </cell>
          <cell r="K639" t="str">
            <v xml:space="preserve">ANHUI TINCAI SILK CO. LTD</v>
          </cell>
          <cell r="L639">
            <v>5</v>
          </cell>
          <cell r="M639">
            <v>20</v>
          </cell>
          <cell r="N639">
            <v>25</v>
          </cell>
          <cell r="Q639">
            <v>1</v>
          </cell>
          <cell r="R639">
            <v>5</v>
          </cell>
          <cell r="S639" t="str">
            <v xml:space="preserve">Yuan Purchase Pricelist (CNY)</v>
          </cell>
          <cell r="T639">
            <v>25</v>
          </cell>
          <cell r="U639">
            <v>637.5</v>
          </cell>
          <cell r="V639">
            <v>3800</v>
          </cell>
        </row>
        <row r="640">
          <cell r="A640">
            <v>13946</v>
          </cell>
          <cell r="B640" t="str">
            <v>AUTOLAMPS0700</v>
          </cell>
          <cell r="C640" t="e">
            <v>#REF!</v>
          </cell>
          <cell r="D640" t="str">
            <v xml:space="preserve">NISSAN CARAVAN/URVAN E24/QD32 VAN (86-97) - FRONT DOOR GLASS - LH</v>
          </cell>
          <cell r="E640" t="str">
            <v>NISSAN</v>
          </cell>
          <cell r="F640" t="str">
            <v xml:space="preserve">E24 FD LH</v>
          </cell>
          <cell r="G640" t="str">
            <v xml:space="preserve">E24 FD/LH</v>
          </cell>
          <cell r="H640" t="str">
            <v>925*717</v>
          </cell>
          <cell r="I640">
            <v>0.02</v>
          </cell>
          <cell r="J640" t="str">
            <v>SUPPLIER0015</v>
          </cell>
          <cell r="K640" t="str">
            <v xml:space="preserve">XINYI AUTOMOBILE GLASS (SHENZHEN) CO., LTD</v>
          </cell>
          <cell r="L640">
            <v>0</v>
          </cell>
          <cell r="M640">
            <v>0</v>
          </cell>
          <cell r="N640">
            <v>0</v>
          </cell>
          <cell r="Q640">
            <v>5</v>
          </cell>
          <cell r="R640">
            <v>20</v>
          </cell>
          <cell r="S640" t="str">
            <v xml:space="preserve">USD Purchase Pricelist (USD)</v>
          </cell>
          <cell r="T640">
            <v>4.6399999999999997</v>
          </cell>
          <cell r="U640">
            <v>831.49</v>
          </cell>
          <cell r="V640">
            <v>1100</v>
          </cell>
        </row>
        <row r="641">
          <cell r="A641">
            <v>13947</v>
          </cell>
          <cell r="B641" t="str">
            <v>AUTOLAMPS0701</v>
          </cell>
          <cell r="C641" t="e">
            <v>#REF!</v>
          </cell>
          <cell r="D641" t="str">
            <v xml:space="preserve">NISSAN CARAVAN/URVAN E24/QD32 VAN (86-97) - FRONT DOOR GLASS - RH</v>
          </cell>
          <cell r="E641" t="str">
            <v>NISSAN</v>
          </cell>
          <cell r="F641" t="str">
            <v xml:space="preserve">E24 FD RH</v>
          </cell>
          <cell r="G641" t="str">
            <v xml:space="preserve">E24 FD/RH</v>
          </cell>
          <cell r="H641" t="str">
            <v>925*717</v>
          </cell>
          <cell r="I641">
            <v>0.02</v>
          </cell>
          <cell r="J641" t="str">
            <v>SUPPLIER0015</v>
          </cell>
          <cell r="K641" t="str">
            <v xml:space="preserve">XINYI AUTOMOBILE GLASS (SHENZHEN) CO., LTD</v>
          </cell>
          <cell r="L641">
            <v>0</v>
          </cell>
          <cell r="M641">
            <v>0</v>
          </cell>
          <cell r="N641">
            <v>0</v>
          </cell>
          <cell r="Q641">
            <v>5</v>
          </cell>
          <cell r="R641">
            <v>20</v>
          </cell>
          <cell r="S641" t="str">
            <v xml:space="preserve">USD Purchase Pricelist (USD)</v>
          </cell>
          <cell r="T641">
            <v>4.6399999999999997</v>
          </cell>
          <cell r="U641">
            <v>831.49</v>
          </cell>
          <cell r="V641">
            <v>1100</v>
          </cell>
        </row>
        <row r="642">
          <cell r="A642">
            <v>11889</v>
          </cell>
          <cell r="B642" t="str">
            <v>AUTOLAMPS0702</v>
          </cell>
          <cell r="C642" t="e">
            <v>#REF!</v>
          </cell>
          <cell r="D642" t="str">
            <v xml:space="preserve">NISSAN CARAVAN/URVAN E24/QD32 VAN (86-97) - LAMINATED FRONT WINDSCREEN</v>
          </cell>
          <cell r="E642" t="str">
            <v>NISSAN</v>
          </cell>
          <cell r="F642" t="str">
            <v xml:space="preserve">E24 LFW</v>
          </cell>
          <cell r="G642" t="str">
            <v xml:space="preserve">E24 LFW</v>
          </cell>
          <cell r="H642" t="str">
            <v>1538*830</v>
          </cell>
          <cell r="I642">
            <v>0.02</v>
          </cell>
          <cell r="J642" t="str">
            <v>SUPPLIER0015</v>
          </cell>
          <cell r="K642" t="str">
            <v xml:space="preserve">XINYI AUTOMOBILE GLASS (SHENZHEN) CO., LTD</v>
          </cell>
          <cell r="L642">
            <v>12</v>
          </cell>
          <cell r="M642">
            <v>48</v>
          </cell>
          <cell r="N642">
            <v>60</v>
          </cell>
          <cell r="Q642">
            <v>3</v>
          </cell>
          <cell r="R642">
            <v>12</v>
          </cell>
          <cell r="S642" t="str">
            <v xml:space="preserve">USD Purchase Pricelist (USD)</v>
          </cell>
          <cell r="T642">
            <v>15.32</v>
          </cell>
          <cell r="U642">
            <v>2552.6999999999998</v>
          </cell>
          <cell r="V642">
            <v>3000</v>
          </cell>
        </row>
        <row r="643">
          <cell r="A643">
            <v>11973</v>
          </cell>
          <cell r="B643" t="str">
            <v>AUTOLAMPS0703</v>
          </cell>
          <cell r="C643" t="e">
            <v>#REF!</v>
          </cell>
          <cell r="D643" t="str">
            <v xml:space="preserve">NISSAN CARAVAN/URVAN E24/QD32 VAN (86-97) - LAMINATED REAR WINDSCREEN</v>
          </cell>
          <cell r="E643" t="str">
            <v>NISSAN</v>
          </cell>
          <cell r="F643" t="str">
            <v xml:space="preserve">E24 LRW</v>
          </cell>
          <cell r="G643" t="str">
            <v xml:space="preserve">E24 RW</v>
          </cell>
          <cell r="H643" t="str">
            <v>1252*615</v>
          </cell>
          <cell r="I643">
            <v>0.02</v>
          </cell>
          <cell r="J643" t="str">
            <v>SUPPLIER0015</v>
          </cell>
          <cell r="K643" t="str">
            <v xml:space="preserve">XINYI AUTOMOBILE GLASS (SHENZHEN) CO., LTD</v>
          </cell>
          <cell r="L643">
            <v>7</v>
          </cell>
          <cell r="M643">
            <v>28</v>
          </cell>
          <cell r="N643">
            <v>35</v>
          </cell>
          <cell r="Q643">
            <v>6</v>
          </cell>
          <cell r="R643">
            <v>18</v>
          </cell>
          <cell r="S643" t="str">
            <v xml:space="preserve">USD Purchase Pricelist (USD)</v>
          </cell>
          <cell r="T643">
            <v>9.86</v>
          </cell>
          <cell r="U643">
            <v>1</v>
          </cell>
          <cell r="V643">
            <v>1550</v>
          </cell>
        </row>
        <row r="644">
          <cell r="A644">
            <v>13980</v>
          </cell>
          <cell r="B644" t="str">
            <v>AUTOLAMPS0704</v>
          </cell>
          <cell r="C644" t="e">
            <v>#REF!</v>
          </cell>
          <cell r="D644" t="str">
            <v xml:space="preserve">NISSAN CARAVAN/URVAN E24/QD32 VAN (86-97) - SIDE FRONT GLASS - LH1</v>
          </cell>
          <cell r="E644" t="str">
            <v>NISSAN</v>
          </cell>
          <cell r="F644" t="str">
            <v xml:space="preserve">E24 SF LH1</v>
          </cell>
          <cell r="G644" t="str">
            <v xml:space="preserve">E24 SF/LH1</v>
          </cell>
          <cell r="H644" t="str">
            <v>575*520</v>
          </cell>
          <cell r="I644">
            <v>0.02</v>
          </cell>
          <cell r="J644" t="str">
            <v>SUPPLIER0015</v>
          </cell>
          <cell r="K644" t="str">
            <v xml:space="preserve">XINYI AUTOMOBILE GLASS (SHENZHEN) CO., LTD</v>
          </cell>
          <cell r="L644">
            <v>0</v>
          </cell>
          <cell r="M644">
            <v>0</v>
          </cell>
          <cell r="N644">
            <v>0</v>
          </cell>
          <cell r="Q644">
            <v>1</v>
          </cell>
          <cell r="R644">
            <v>4</v>
          </cell>
          <cell r="S644" t="str">
            <v xml:space="preserve">USD Purchase Pricelist (USD)</v>
          </cell>
          <cell r="T644">
            <v>2.6</v>
          </cell>
          <cell r="U644">
            <v>465.92</v>
          </cell>
          <cell r="V644">
            <v>600</v>
          </cell>
        </row>
        <row r="645">
          <cell r="A645">
            <v>13981</v>
          </cell>
          <cell r="B645" t="str">
            <v>AUTOLAMPS0705</v>
          </cell>
          <cell r="C645" t="e">
            <v>#REF!</v>
          </cell>
          <cell r="D645" t="str">
            <v xml:space="preserve">NISSAN CARAVAN/URVAN E24/QD32 VAN (86-97) - SIDE FRONT GLASS - LH2</v>
          </cell>
          <cell r="E645" t="str">
            <v>NISSAN</v>
          </cell>
          <cell r="F645" t="str">
            <v xml:space="preserve">E24 SF LH2</v>
          </cell>
          <cell r="G645" t="str">
            <v xml:space="preserve">E24 SF/LH2</v>
          </cell>
          <cell r="H645" t="str">
            <v>575*520</v>
          </cell>
          <cell r="I645">
            <v>0.02</v>
          </cell>
          <cell r="J645" t="str">
            <v>SUPPLIER0015</v>
          </cell>
          <cell r="K645" t="str">
            <v xml:space="preserve">XINYI AUTOMOBILE GLASS (SHENZHEN) CO., LTD</v>
          </cell>
          <cell r="L645">
            <v>0</v>
          </cell>
          <cell r="M645">
            <v>0</v>
          </cell>
          <cell r="N645">
            <v>0</v>
          </cell>
          <cell r="Q645">
            <v>1</v>
          </cell>
          <cell r="R645">
            <v>4</v>
          </cell>
          <cell r="S645" t="str">
            <v xml:space="preserve">USD Purchase Pricelist (USD)</v>
          </cell>
          <cell r="T645">
            <v>2.6</v>
          </cell>
          <cell r="U645">
            <v>465.92</v>
          </cell>
          <cell r="V645">
            <v>600</v>
          </cell>
        </row>
        <row r="646">
          <cell r="A646">
            <v>13982</v>
          </cell>
          <cell r="B646" t="str">
            <v>AUTOLAMPS0706</v>
          </cell>
          <cell r="C646" t="e">
            <v>#REF!</v>
          </cell>
          <cell r="D646" t="str">
            <v xml:space="preserve">NISSAN CARAVAN/URVAN E24/QD32 VAN (86-97) - SIDE FRONT GLASS - LH3</v>
          </cell>
          <cell r="E646" t="str">
            <v>NISSAN</v>
          </cell>
          <cell r="F646" t="str">
            <v xml:space="preserve">E24 SR LH3</v>
          </cell>
          <cell r="G646" t="str">
            <v xml:space="preserve">E24 SR/LH3</v>
          </cell>
          <cell r="H646" t="str">
            <v>605*520</v>
          </cell>
          <cell r="I646">
            <v>0.02</v>
          </cell>
          <cell r="J646" t="str">
            <v>SUPPLIER0015</v>
          </cell>
          <cell r="K646" t="str">
            <v xml:space="preserve">XINYI AUTOMOBILE GLASS (SHENZHEN) CO., LTD</v>
          </cell>
          <cell r="L646">
            <v>0</v>
          </cell>
          <cell r="M646">
            <v>0</v>
          </cell>
          <cell r="N646">
            <v>0</v>
          </cell>
          <cell r="Q646">
            <v>1</v>
          </cell>
          <cell r="R646">
            <v>4</v>
          </cell>
          <cell r="S646" t="str">
            <v xml:space="preserve">USD Purchase Pricelist (USD)</v>
          </cell>
          <cell r="T646">
            <v>2.8</v>
          </cell>
          <cell r="U646">
            <v>501.76</v>
          </cell>
          <cell r="V646">
            <v>650</v>
          </cell>
        </row>
        <row r="647">
          <cell r="A647">
            <v>11888</v>
          </cell>
          <cell r="B647" t="str">
            <v>AUTOLAMPS0785</v>
          </cell>
          <cell r="C647" t="e">
            <v>#REF!</v>
          </cell>
          <cell r="D647" t="str">
            <v xml:space="preserve">NISSAN CARAVAN/URVAN E25 VAN (02-) - LAMINATED FRONT WINDSCREEN</v>
          </cell>
          <cell r="E647" t="str">
            <v>NISSAN</v>
          </cell>
          <cell r="F647" t="str">
            <v xml:space="preserve">E25 LFW</v>
          </cell>
          <cell r="G647" t="str">
            <v xml:space="preserve">E25 LFW</v>
          </cell>
          <cell r="H647" t="str">
            <v>1507*807</v>
          </cell>
          <cell r="I647">
            <v>0.02</v>
          </cell>
          <cell r="J647" t="str">
            <v>SUPPLIER0015</v>
          </cell>
          <cell r="K647" t="str">
            <v xml:space="preserve">XINYI AUTOMOBILE GLASS (SHENZHEN) CO., LTD</v>
          </cell>
          <cell r="L647">
            <v>7</v>
          </cell>
          <cell r="M647">
            <v>28</v>
          </cell>
          <cell r="N647">
            <v>35</v>
          </cell>
          <cell r="Q647">
            <v>3</v>
          </cell>
          <cell r="R647">
            <v>12</v>
          </cell>
          <cell r="S647" t="str">
            <v xml:space="preserve">USD Purchase Pricelist (USD)</v>
          </cell>
          <cell r="T647">
            <v>15.2</v>
          </cell>
          <cell r="U647">
            <v>2532.6999999999998</v>
          </cell>
          <cell r="V647">
            <v>2900</v>
          </cell>
        </row>
        <row r="648">
          <cell r="A648">
            <v>13938</v>
          </cell>
          <cell r="B648" t="str">
            <v>AUTOLAMPS0835</v>
          </cell>
          <cell r="C648" t="e">
            <v>#REF!</v>
          </cell>
          <cell r="D648" t="str">
            <v xml:space="preserve">NISSAN CARAVAN/URVAN/NV350 E26 VAN (12-) - REAR WINDSCREEN (NO HOLE)</v>
          </cell>
          <cell r="E648" t="str">
            <v>NISSAN</v>
          </cell>
          <cell r="F648" t="str">
            <v xml:space="preserve">NI E26 NH RW H X</v>
          </cell>
          <cell r="G648" t="str">
            <v xml:space="preserve">NI-E26-NH RW/H/X</v>
          </cell>
          <cell r="H648" t="str">
            <v>1441*957</v>
          </cell>
          <cell r="I648">
            <v>0.02</v>
          </cell>
          <cell r="J648" t="str">
            <v>SUPPLIER0015</v>
          </cell>
          <cell r="K648" t="str">
            <v xml:space="preserve">XINYI AUTOMOBILE GLASS (SHENZHEN) CO., LTD</v>
          </cell>
          <cell r="L648" t="e">
            <v>#N/A</v>
          </cell>
          <cell r="M648" t="e">
            <v>#N/A</v>
          </cell>
          <cell r="N648" t="e">
            <v>#N/A</v>
          </cell>
          <cell r="S648" t="str">
            <v xml:space="preserve">USD Purchase Pricelist (USD)</v>
          </cell>
          <cell r="T648">
            <v>12.33</v>
          </cell>
          <cell r="U648">
            <v>2209.54</v>
          </cell>
          <cell r="V648">
            <v>2900</v>
          </cell>
        </row>
        <row r="649">
          <cell r="A649">
            <v>11891</v>
          </cell>
          <cell r="B649" t="str">
            <v>AUTOLAMPS0963</v>
          </cell>
          <cell r="C649" t="e">
            <v>#REF!</v>
          </cell>
          <cell r="D649" t="str">
            <v xml:space="preserve">NISSAN D21/D22/DATSUN 850 PICKUP (85-97) - LAMINATED FRONT WINDSCREEN</v>
          </cell>
          <cell r="E649" t="str">
            <v>NISSAN</v>
          </cell>
          <cell r="F649" t="str">
            <v xml:space="preserve">D21 LFW X</v>
          </cell>
          <cell r="G649" t="str">
            <v xml:space="preserve">D21 LFW/X</v>
          </cell>
          <cell r="H649" t="str">
            <v>1478*749</v>
          </cell>
          <cell r="I649">
            <v>0.02</v>
          </cell>
          <cell r="J649" t="str">
            <v>SUPPLIER0015</v>
          </cell>
          <cell r="K649" t="str">
            <v xml:space="preserve">XINYI AUTOMOBILE GLASS (SHENZHEN) CO., LTD</v>
          </cell>
          <cell r="L649">
            <v>8</v>
          </cell>
          <cell r="M649">
            <v>32</v>
          </cell>
          <cell r="N649">
            <v>40</v>
          </cell>
          <cell r="Q649">
            <v>4</v>
          </cell>
          <cell r="R649">
            <v>12</v>
          </cell>
          <cell r="S649" t="str">
            <v xml:space="preserve">USD Purchase Pricelist (USD)</v>
          </cell>
          <cell r="T649">
            <v>13.84</v>
          </cell>
          <cell r="U649">
            <v>2306.09</v>
          </cell>
          <cell r="V649">
            <v>2900</v>
          </cell>
        </row>
        <row r="650">
          <cell r="A650">
            <v>12788</v>
          </cell>
          <cell r="B650" t="str">
            <v>AUTOLAMPS0841</v>
          </cell>
          <cell r="C650" t="e">
            <v>#REF!</v>
          </cell>
          <cell r="D650" t="str">
            <v xml:space="preserve">NISSAN DUALIS/QASHQAI 5D SUV (06-) - LAMINATED FRONT WINDSCREEN</v>
          </cell>
          <cell r="E650" t="str">
            <v>NISSAN</v>
          </cell>
          <cell r="F650" t="str">
            <v xml:space="preserve">NI J10 VCP LFW X</v>
          </cell>
          <cell r="G650" t="str">
            <v xml:space="preserve">NI-J10-VCP LFW/X</v>
          </cell>
          <cell r="H650" t="str">
            <v>1437*593</v>
          </cell>
          <cell r="I650">
            <v>0.02</v>
          </cell>
          <cell r="J650" t="str">
            <v>SUPPLIER0015</v>
          </cell>
          <cell r="K650" t="str">
            <v xml:space="preserve">XINYI AUTOMOBILE GLASS (SHENZHEN) CO., LTD</v>
          </cell>
          <cell r="L650" t="e">
            <v>#N/A</v>
          </cell>
          <cell r="M650" t="e">
            <v>#N/A</v>
          </cell>
          <cell r="N650" t="e">
            <v>#N/A</v>
          </cell>
          <cell r="S650" t="str">
            <v xml:space="preserve">USD Purchase Pricelist (USD)</v>
          </cell>
          <cell r="T650">
            <v>18.37</v>
          </cell>
          <cell r="U650">
            <v>3291.9</v>
          </cell>
          <cell r="V650">
            <v>4300</v>
          </cell>
        </row>
        <row r="651">
          <cell r="A651">
            <v>12087</v>
          </cell>
          <cell r="B651" t="str">
            <v>AUTOLAMPS0738</v>
          </cell>
          <cell r="C651" t="e">
            <v>#REF!</v>
          </cell>
          <cell r="D651" t="str">
            <v xml:space="preserve">NISSAN E23 (84-86) - BUMPER LAMP (215-1603) - LH</v>
          </cell>
          <cell r="E651" t="str">
            <v>NISSAN</v>
          </cell>
          <cell r="F651" t="str">
            <v xml:space="preserve">E23 BLA LH</v>
          </cell>
          <cell r="G651" t="str">
            <v>NS05-0205-L</v>
          </cell>
          <cell r="I651">
            <v>0.04</v>
          </cell>
          <cell r="J651" t="str">
            <v>SUPPLIER0002</v>
          </cell>
          <cell r="K651" t="str">
            <v xml:space="preserve">ANHUI TINCAI SILK CO. LTD</v>
          </cell>
          <cell r="L651">
            <v>70</v>
          </cell>
          <cell r="M651">
            <v>280</v>
          </cell>
          <cell r="N651">
            <v>350</v>
          </cell>
          <cell r="O651">
            <v>5</v>
          </cell>
          <cell r="P651">
            <v>10</v>
          </cell>
          <cell r="S651" t="str">
            <v xml:space="preserve">Yuan Purchase Pricelist (CNY)</v>
          </cell>
          <cell r="T651">
            <v>5.5</v>
          </cell>
          <cell r="U651">
            <v>140</v>
          </cell>
          <cell r="V651">
            <v>210</v>
          </cell>
        </row>
        <row r="652">
          <cell r="A652">
            <v>12184</v>
          </cell>
          <cell r="B652" t="str">
            <v>AUTOLAMPS0739</v>
          </cell>
          <cell r="C652" t="e">
            <v>#REF!</v>
          </cell>
          <cell r="D652" t="str">
            <v xml:space="preserve">NISSAN E23 (84-86) - BUMPER LAMP (215-1603) - RH</v>
          </cell>
          <cell r="E652" t="str">
            <v>NISSAN</v>
          </cell>
          <cell r="F652" t="str">
            <v xml:space="preserve">E23 BLA RH</v>
          </cell>
          <cell r="G652" t="str">
            <v>NS08-0205</v>
          </cell>
          <cell r="I652">
            <v>0.04</v>
          </cell>
          <cell r="J652" t="str">
            <v>SUPPLIER0002</v>
          </cell>
          <cell r="K652" t="str">
            <v xml:space="preserve">ANHUI TINCAI SILK CO. LTD</v>
          </cell>
          <cell r="L652">
            <v>7</v>
          </cell>
          <cell r="M652">
            <v>28</v>
          </cell>
          <cell r="N652">
            <v>35</v>
          </cell>
          <cell r="O652">
            <v>5</v>
          </cell>
          <cell r="P652">
            <v>10</v>
          </cell>
          <cell r="S652" t="str">
            <v xml:space="preserve">Yuan Purchase Pricelist (CNY)</v>
          </cell>
          <cell r="T652">
            <v>5.5</v>
          </cell>
          <cell r="U652">
            <v>139.85</v>
          </cell>
          <cell r="V652">
            <v>210</v>
          </cell>
        </row>
        <row r="653">
          <cell r="A653">
            <v>10994</v>
          </cell>
          <cell r="B653" t="str">
            <v>AUTOLAMPS0744</v>
          </cell>
          <cell r="C653" t="e">
            <v>#REF!</v>
          </cell>
          <cell r="D653" t="str">
            <v xml:space="preserve">NISSAN E24 (87-) - CORNER LAMP (215-1528 A/U) - LH</v>
          </cell>
          <cell r="E653" t="str">
            <v>NISSAN</v>
          </cell>
          <cell r="F653" t="str">
            <v xml:space="preserve">E24 CLA LH</v>
          </cell>
          <cell r="G653" t="str">
            <v>NS08-0303-L</v>
          </cell>
          <cell r="I653">
            <v>0.04</v>
          </cell>
          <cell r="J653" t="str">
            <v>SUPPLIER0002</v>
          </cell>
          <cell r="K653" t="str">
            <v xml:space="preserve">ANHUI TINCAI SILK CO. LTD</v>
          </cell>
          <cell r="L653">
            <v>3</v>
          </cell>
          <cell r="M653">
            <v>12</v>
          </cell>
          <cell r="N653">
            <v>15</v>
          </cell>
          <cell r="O653">
            <v>3</v>
          </cell>
          <cell r="P653">
            <v>10</v>
          </cell>
          <cell r="S653" t="str">
            <v xml:space="preserve">Yuan Purchase Pricelist (CNY)</v>
          </cell>
          <cell r="T653">
            <v>9</v>
          </cell>
          <cell r="U653">
            <v>230</v>
          </cell>
          <cell r="V653">
            <v>340</v>
          </cell>
        </row>
        <row r="654">
          <cell r="A654">
            <v>10995</v>
          </cell>
          <cell r="B654" t="str">
            <v>AUTOLAMPS0745</v>
          </cell>
          <cell r="C654" t="e">
            <v>#REF!</v>
          </cell>
          <cell r="D654" t="str">
            <v xml:space="preserve">NISSAN E24 (87-) - CORNER LAMP (215-1528 A/U) - RH</v>
          </cell>
          <cell r="E654" t="str">
            <v>NISSAN</v>
          </cell>
          <cell r="F654" t="str">
            <v xml:space="preserve">E24 CLA RH</v>
          </cell>
          <cell r="G654" t="str">
            <v>NS08-0303-R</v>
          </cell>
          <cell r="I654">
            <v>0.04</v>
          </cell>
          <cell r="J654" t="str">
            <v>SUPPLIER0002</v>
          </cell>
          <cell r="K654" t="str">
            <v xml:space="preserve">ANHUI TINCAI SILK CO. LTD</v>
          </cell>
          <cell r="L654">
            <v>3</v>
          </cell>
          <cell r="M654">
            <v>12</v>
          </cell>
          <cell r="N654">
            <v>15</v>
          </cell>
          <cell r="O654">
            <v>3</v>
          </cell>
          <cell r="P654">
            <v>10</v>
          </cell>
          <cell r="S654" t="str">
            <v xml:space="preserve">Yuan Purchase Pricelist (CNY)</v>
          </cell>
          <cell r="T654">
            <v>9</v>
          </cell>
          <cell r="U654">
            <v>230</v>
          </cell>
          <cell r="V654">
            <v>340</v>
          </cell>
        </row>
        <row r="655">
          <cell r="A655">
            <v>10996</v>
          </cell>
          <cell r="B655" t="str">
            <v>AUTOLAMPS0748</v>
          </cell>
          <cell r="C655" t="e">
            <v>#REF!</v>
          </cell>
          <cell r="D655" t="str">
            <v xml:space="preserve">NISSAN E24 (87-) - CORNER LENS (215-1528-00) - LH</v>
          </cell>
          <cell r="E655" t="str">
            <v>NISSAN</v>
          </cell>
          <cell r="F655" t="str">
            <v xml:space="preserve">E24 CLS LH</v>
          </cell>
          <cell r="G655" t="str">
            <v>NS08-0303-00-L</v>
          </cell>
          <cell r="I655">
            <v>0.04</v>
          </cell>
          <cell r="J655" t="str">
            <v>SUPPLIER0002</v>
          </cell>
          <cell r="K655" t="str">
            <v xml:space="preserve">ANHUI TINCAI SILK CO. LTD</v>
          </cell>
          <cell r="L655">
            <v>5</v>
          </cell>
          <cell r="M655">
            <v>20</v>
          </cell>
          <cell r="N655">
            <v>25</v>
          </cell>
          <cell r="Q655">
            <v>5</v>
          </cell>
          <cell r="R655">
            <v>20</v>
          </cell>
          <cell r="S655" t="str">
            <v xml:space="preserve">Yuan Purchase Pricelist (CNY)</v>
          </cell>
          <cell r="T655">
            <v>3.5</v>
          </cell>
          <cell r="U655">
            <v>81.38</v>
          </cell>
          <cell r="V655">
            <v>100</v>
          </cell>
        </row>
        <row r="656">
          <cell r="A656">
            <v>10997</v>
          </cell>
          <cell r="B656" t="str">
            <v>AUTOLAMPS0749</v>
          </cell>
          <cell r="C656" t="e">
            <v>#REF!</v>
          </cell>
          <cell r="D656" t="str">
            <v xml:space="preserve">NISSAN E24 (87-) - CORNER LENS (215-1528-00) - RH</v>
          </cell>
          <cell r="E656" t="str">
            <v>NISSAN</v>
          </cell>
          <cell r="F656" t="str">
            <v xml:space="preserve">E24 CLS RH</v>
          </cell>
          <cell r="G656" t="str">
            <v>NS08-0303-00-R</v>
          </cell>
          <cell r="I656">
            <v>0.04</v>
          </cell>
          <cell r="J656" t="str">
            <v>SUPPLIER0002</v>
          </cell>
          <cell r="K656" t="str">
            <v xml:space="preserve">ANHUI TINCAI SILK CO. LTD</v>
          </cell>
          <cell r="L656">
            <v>3</v>
          </cell>
          <cell r="M656">
            <v>12</v>
          </cell>
          <cell r="N656">
            <v>15</v>
          </cell>
          <cell r="Q656">
            <v>3</v>
          </cell>
          <cell r="R656">
            <v>8</v>
          </cell>
          <cell r="S656" t="str">
            <v xml:space="preserve">Yuan Purchase Pricelist (CNY)</v>
          </cell>
          <cell r="T656">
            <v>3.5</v>
          </cell>
          <cell r="U656">
            <v>81.38</v>
          </cell>
          <cell r="V656">
            <v>100</v>
          </cell>
        </row>
        <row r="657">
          <cell r="A657">
            <v>10998</v>
          </cell>
          <cell r="B657" t="str">
            <v>AUTOLAMPS0740</v>
          </cell>
          <cell r="C657" t="e">
            <v>#REF!</v>
          </cell>
          <cell r="D657" t="str">
            <v xml:space="preserve">NISSAN E24 (87-) - FRONT SIDE BUMPER (215-2814) - LH</v>
          </cell>
          <cell r="E657" t="str">
            <v>NISSAN</v>
          </cell>
          <cell r="F657" t="str">
            <v xml:space="preserve">E24 FSB LH</v>
          </cell>
          <cell r="G657" t="str">
            <v>NS08-0307A-L</v>
          </cell>
          <cell r="I657">
            <v>0.04</v>
          </cell>
          <cell r="J657" t="str">
            <v>SUPPLIER0002</v>
          </cell>
          <cell r="K657" t="str">
            <v xml:space="preserve">ANHUI TINCAI SILK CO. LTD</v>
          </cell>
          <cell r="L657">
            <v>4</v>
          </cell>
          <cell r="M657">
            <v>16</v>
          </cell>
          <cell r="N657">
            <v>20</v>
          </cell>
          <cell r="Q657">
            <v>2</v>
          </cell>
          <cell r="R657">
            <v>4</v>
          </cell>
          <cell r="S657" t="str">
            <v xml:space="preserve">Yuan Purchase Pricelist (CNY)</v>
          </cell>
          <cell r="T657">
            <v>8.5</v>
          </cell>
          <cell r="U657">
            <v>197.63</v>
          </cell>
          <cell r="V657">
            <v>300</v>
          </cell>
        </row>
        <row r="658">
          <cell r="A658">
            <v>10999</v>
          </cell>
          <cell r="B658" t="str">
            <v>AUTOLAMPS0741</v>
          </cell>
          <cell r="C658" t="e">
            <v>#REF!</v>
          </cell>
          <cell r="D658" t="str">
            <v xml:space="preserve">NISSAN E24 (87-) - FRONT SIDE BUMPER (215-2814) - RH</v>
          </cell>
          <cell r="E658" t="str">
            <v>NISSAN</v>
          </cell>
          <cell r="F658" t="str">
            <v xml:space="preserve">E24 FSB RH</v>
          </cell>
          <cell r="G658" t="str">
            <v>NS08-0307A-R</v>
          </cell>
          <cell r="I658">
            <v>0.04</v>
          </cell>
          <cell r="J658" t="str">
            <v>SUPPLIER0002</v>
          </cell>
          <cell r="K658" t="str">
            <v xml:space="preserve">ANHUI TINCAI SILK CO. LTD</v>
          </cell>
          <cell r="L658">
            <v>3</v>
          </cell>
          <cell r="M658">
            <v>12</v>
          </cell>
          <cell r="N658">
            <v>15</v>
          </cell>
          <cell r="Q658">
            <v>2</v>
          </cell>
          <cell r="R658">
            <v>4</v>
          </cell>
          <cell r="S658" t="str">
            <v xml:space="preserve">Yuan Purchase Pricelist (CNY)</v>
          </cell>
          <cell r="T658">
            <v>8.5</v>
          </cell>
          <cell r="U658">
            <v>191</v>
          </cell>
          <cell r="V658">
            <v>300</v>
          </cell>
        </row>
        <row r="659">
          <cell r="A659">
            <v>11000</v>
          </cell>
          <cell r="B659" t="str">
            <v>AUTOLAMPS0746</v>
          </cell>
          <cell r="C659" t="e">
            <v>#REF!</v>
          </cell>
          <cell r="D659" t="str">
            <v xml:space="preserve">NISSAN E24 (87-) - GRILL</v>
          </cell>
          <cell r="E659" t="str">
            <v>NISSAN</v>
          </cell>
          <cell r="F659" t="str">
            <v xml:space="preserve">E24 GRL</v>
          </cell>
          <cell r="G659" t="str">
            <v>NS08-0311</v>
          </cell>
          <cell r="I659">
            <v>0.04</v>
          </cell>
          <cell r="J659" t="str">
            <v>SUPPLIER0002</v>
          </cell>
          <cell r="K659" t="str">
            <v xml:space="preserve">ANHUI TINCAI SILK CO. LTD</v>
          </cell>
          <cell r="L659">
            <v>19</v>
          </cell>
          <cell r="M659">
            <v>76</v>
          </cell>
          <cell r="N659">
            <v>95</v>
          </cell>
          <cell r="Q659">
            <v>3</v>
          </cell>
          <cell r="R659">
            <v>8</v>
          </cell>
          <cell r="S659" t="str">
            <v xml:space="preserve">Yuan Purchase Pricelist (CNY)</v>
          </cell>
          <cell r="T659">
            <v>25</v>
          </cell>
          <cell r="U659">
            <v>638</v>
          </cell>
          <cell r="V659">
            <v>1000</v>
          </cell>
        </row>
        <row r="660">
          <cell r="A660">
            <v>11867</v>
          </cell>
          <cell r="B660" t="str">
            <v>AUTOLAMPS0747</v>
          </cell>
          <cell r="C660" t="e">
            <v>#REF!</v>
          </cell>
          <cell r="D660" t="str">
            <v xml:space="preserve">NISSAN E24 (87-) - GRILL (CHROME)</v>
          </cell>
          <cell r="E660" t="str">
            <v>NISSAN</v>
          </cell>
          <cell r="F660" t="str">
            <v xml:space="preserve">E24 GRLC</v>
          </cell>
          <cell r="G660" t="str">
            <v xml:space="preserve">NS08-0311 CHROME</v>
          </cell>
          <cell r="I660">
            <v>0.04</v>
          </cell>
          <cell r="J660" t="str">
            <v>SUPPLIER0002</v>
          </cell>
          <cell r="K660" t="str">
            <v xml:space="preserve">ANHUI TINCAI SILK CO. LTD</v>
          </cell>
          <cell r="M660">
            <v>0</v>
          </cell>
          <cell r="N660">
            <v>0</v>
          </cell>
          <cell r="Q660">
            <v>5</v>
          </cell>
          <cell r="R660">
            <v>20</v>
          </cell>
          <cell r="S660" t="str">
            <v xml:space="preserve">Yuan Purchase Pricelist (CNY)</v>
          </cell>
          <cell r="T660">
            <v>4.28</v>
          </cell>
          <cell r="U660">
            <v>669</v>
          </cell>
          <cell r="V660">
            <v>1040</v>
          </cell>
        </row>
        <row r="661">
          <cell r="A661">
            <v>11001</v>
          </cell>
          <cell r="B661" t="str">
            <v>AUTOLAMPS0752</v>
          </cell>
          <cell r="C661" t="e">
            <v>#REF!</v>
          </cell>
          <cell r="D661" t="str">
            <v xml:space="preserve">NISSAN E24 (87-) - LIGHT CASE - LH</v>
          </cell>
          <cell r="E661" t="str">
            <v>NISSAN</v>
          </cell>
          <cell r="F661" t="str">
            <v xml:space="preserve">E24 LCS LH</v>
          </cell>
          <cell r="G661" t="str">
            <v>NS05-0301-1-L</v>
          </cell>
          <cell r="I661">
            <v>0.04</v>
          </cell>
          <cell r="J661" t="str">
            <v>SUPPLIER0002</v>
          </cell>
          <cell r="K661" t="str">
            <v xml:space="preserve">ANHUI TINCAI SILK CO. LTD</v>
          </cell>
          <cell r="L661">
            <v>7</v>
          </cell>
          <cell r="M661">
            <v>28</v>
          </cell>
          <cell r="N661">
            <v>35</v>
          </cell>
          <cell r="Q661">
            <v>3</v>
          </cell>
          <cell r="R661">
            <v>8</v>
          </cell>
          <cell r="S661" t="str">
            <v xml:space="preserve">Yuan Purchase Pricelist (CNY)</v>
          </cell>
          <cell r="T661">
            <v>11</v>
          </cell>
          <cell r="U661">
            <v>281</v>
          </cell>
          <cell r="V661">
            <v>420</v>
          </cell>
        </row>
        <row r="662">
          <cell r="A662">
            <v>11002</v>
          </cell>
          <cell r="B662" t="str">
            <v>AUTOLAMPS0753</v>
          </cell>
          <cell r="C662" t="e">
            <v>#REF!</v>
          </cell>
          <cell r="D662" t="str">
            <v xml:space="preserve">NISSAN E24 (87-) - LIGHT CASE - RH</v>
          </cell>
          <cell r="E662" t="str">
            <v>NISSAN</v>
          </cell>
          <cell r="F662" t="str">
            <v xml:space="preserve">E24 LCS RH</v>
          </cell>
          <cell r="G662" t="str">
            <v>NS05-0301-1-R</v>
          </cell>
          <cell r="I662">
            <v>0.04</v>
          </cell>
          <cell r="J662" t="str">
            <v>SUPPLIER0002</v>
          </cell>
          <cell r="K662" t="str">
            <v xml:space="preserve">ANHUI TINCAI SILK CO. LTD</v>
          </cell>
          <cell r="L662">
            <v>6</v>
          </cell>
          <cell r="M662">
            <v>24</v>
          </cell>
          <cell r="N662">
            <v>30</v>
          </cell>
          <cell r="Q662">
            <v>3</v>
          </cell>
          <cell r="R662">
            <v>8</v>
          </cell>
          <cell r="S662" t="str">
            <v xml:space="preserve">Yuan Purchase Pricelist (CNY)</v>
          </cell>
          <cell r="T662">
            <v>11</v>
          </cell>
          <cell r="U662">
            <v>281</v>
          </cell>
          <cell r="V662">
            <v>420</v>
          </cell>
        </row>
        <row r="663">
          <cell r="A663">
            <v>11003</v>
          </cell>
          <cell r="B663" t="str">
            <v>AUTOLAMPS0742</v>
          </cell>
          <cell r="C663" t="e">
            <v>#REF!</v>
          </cell>
          <cell r="D663" t="str">
            <v xml:space="preserve">NISSAN E24 (87-) - REAR SIDE BUMPER - LH</v>
          </cell>
          <cell r="E663" t="str">
            <v>NISSAN</v>
          </cell>
          <cell r="F663" t="str">
            <v xml:space="preserve">E24 RSB LH</v>
          </cell>
          <cell r="G663" t="str">
            <v>NS08-0307B-L</v>
          </cell>
          <cell r="I663">
            <v>0.04</v>
          </cell>
          <cell r="J663" t="str">
            <v>SUPPLIER0002</v>
          </cell>
          <cell r="K663" t="str">
            <v xml:space="preserve">ANHUI TINCAI SILK CO. LTD</v>
          </cell>
          <cell r="L663">
            <v>1</v>
          </cell>
          <cell r="M663">
            <v>4</v>
          </cell>
          <cell r="N663">
            <v>5</v>
          </cell>
          <cell r="Q663">
            <v>2</v>
          </cell>
          <cell r="R663">
            <v>4</v>
          </cell>
          <cell r="S663" t="str">
            <v xml:space="preserve">Yuan Purchase Pricelist (CNY)</v>
          </cell>
          <cell r="T663">
            <v>7</v>
          </cell>
          <cell r="U663">
            <v>158</v>
          </cell>
          <cell r="V663">
            <v>240</v>
          </cell>
        </row>
        <row r="664">
          <cell r="A664">
            <v>11004</v>
          </cell>
          <cell r="B664" t="str">
            <v>AUTOLAMPS0743</v>
          </cell>
          <cell r="C664" t="e">
            <v>#REF!</v>
          </cell>
          <cell r="D664" t="str">
            <v xml:space="preserve">NISSAN E24 (87-) - REAR SIDE BUMPER - RH</v>
          </cell>
          <cell r="E664" t="str">
            <v>NISSAN</v>
          </cell>
          <cell r="F664" t="str">
            <v xml:space="preserve">E24 RSB RH</v>
          </cell>
          <cell r="G664" t="str">
            <v>NS08-0307B-R</v>
          </cell>
          <cell r="I664">
            <v>0.04</v>
          </cell>
          <cell r="J664" t="str">
            <v>SUPPLIER0002</v>
          </cell>
          <cell r="K664" t="str">
            <v xml:space="preserve">ANHUI TINCAI SILK CO. LTD</v>
          </cell>
          <cell r="L664">
            <v>1</v>
          </cell>
          <cell r="M664">
            <v>4</v>
          </cell>
          <cell r="N664">
            <v>5</v>
          </cell>
          <cell r="Q664">
            <v>2</v>
          </cell>
          <cell r="R664">
            <v>4</v>
          </cell>
          <cell r="S664" t="str">
            <v xml:space="preserve">Yuan Purchase Pricelist (CNY)</v>
          </cell>
          <cell r="T664">
            <v>7</v>
          </cell>
          <cell r="U664">
            <v>158</v>
          </cell>
          <cell r="V664">
            <v>240</v>
          </cell>
        </row>
        <row r="665">
          <cell r="A665">
            <v>11005</v>
          </cell>
          <cell r="B665" t="str">
            <v>AUTOLAMPS0754</v>
          </cell>
          <cell r="C665" t="e">
            <v>#REF!</v>
          </cell>
          <cell r="D665" t="str">
            <v xml:space="preserve">NISSAN E24 (87-) - SIDE MIRROR (W/METAL SOCKET) - LH</v>
          </cell>
          <cell r="E665" t="str">
            <v>NISSAN</v>
          </cell>
          <cell r="F665" t="str">
            <v xml:space="preserve">E24 SMB   LH</v>
          </cell>
          <cell r="G665" t="str">
            <v>NS08-0312-L</v>
          </cell>
          <cell r="I665">
            <v>0.04</v>
          </cell>
          <cell r="J665" t="str">
            <v>SUPPLIER0002</v>
          </cell>
          <cell r="K665" t="str">
            <v xml:space="preserve">ANHUI TINCAI SILK CO. LTD</v>
          </cell>
          <cell r="L665">
            <v>11</v>
          </cell>
          <cell r="M665">
            <v>44</v>
          </cell>
          <cell r="N665">
            <v>55</v>
          </cell>
          <cell r="O665">
            <v>4</v>
          </cell>
          <cell r="P665">
            <v>10</v>
          </cell>
          <cell r="S665" t="str">
            <v xml:space="preserve">Yuan Purchase Pricelist (CNY)</v>
          </cell>
          <cell r="T665">
            <v>12.2</v>
          </cell>
          <cell r="U665">
            <v>275</v>
          </cell>
          <cell r="V665">
            <v>350</v>
          </cell>
        </row>
        <row r="666">
          <cell r="A666">
            <v>11006</v>
          </cell>
          <cell r="B666" t="str">
            <v>AUTOLAMPS0755</v>
          </cell>
          <cell r="C666" t="e">
            <v>#REF!</v>
          </cell>
          <cell r="D666" t="str">
            <v xml:space="preserve">NISSAN E24 (87-) - SIDE MIRROR (W/METAL SOCKET) - RH</v>
          </cell>
          <cell r="E666" t="str">
            <v>NISSAN</v>
          </cell>
          <cell r="F666" t="str">
            <v xml:space="preserve">E24 SMB   RH</v>
          </cell>
          <cell r="G666" t="str">
            <v>NS08-0312-R</v>
          </cell>
          <cell r="I666">
            <v>0.04</v>
          </cell>
          <cell r="J666" t="str">
            <v>SUPPLIER0002</v>
          </cell>
          <cell r="K666" t="str">
            <v xml:space="preserve">ANHUI TINCAI SILK CO. LTD</v>
          </cell>
          <cell r="L666">
            <v>12</v>
          </cell>
          <cell r="M666">
            <v>48</v>
          </cell>
          <cell r="N666">
            <v>60</v>
          </cell>
          <cell r="O666">
            <v>4</v>
          </cell>
          <cell r="P666">
            <v>10</v>
          </cell>
          <cell r="S666" t="str">
            <v xml:space="preserve">Yuan Purchase Pricelist (CNY)</v>
          </cell>
          <cell r="T666">
            <v>12.2</v>
          </cell>
          <cell r="U666">
            <v>332</v>
          </cell>
          <cell r="V666">
            <v>500</v>
          </cell>
        </row>
        <row r="667">
          <cell r="A667">
            <v>12201</v>
          </cell>
          <cell r="B667" t="str">
            <v>AUTOLAMPS0762</v>
          </cell>
          <cell r="C667" t="e">
            <v>#REF!</v>
          </cell>
          <cell r="D667" t="str">
            <v xml:space="preserve">NISSAN E24/QD32 (87-) - REAR VENT- LH</v>
          </cell>
          <cell r="E667" t="str">
            <v>NISSAN</v>
          </cell>
          <cell r="F667" t="str">
            <v xml:space="preserve">E24 RV LH</v>
          </cell>
          <cell r="G667" t="str">
            <v>TYJ-JT-26-PP-L</v>
          </cell>
          <cell r="I667">
            <v>0.04</v>
          </cell>
          <cell r="J667" t="str">
            <v>SUPPLIER0002</v>
          </cell>
          <cell r="K667" t="str">
            <v xml:space="preserve">ANHUI TINCAI SILK CO. LTD</v>
          </cell>
          <cell r="L667">
            <v>49</v>
          </cell>
          <cell r="M667">
            <v>196</v>
          </cell>
          <cell r="N667">
            <v>245</v>
          </cell>
          <cell r="Q667">
            <v>5</v>
          </cell>
          <cell r="R667">
            <v>20</v>
          </cell>
          <cell r="S667" t="str">
            <v xml:space="preserve">Yuan Purchase Pricelist (CNY)</v>
          </cell>
          <cell r="T667">
            <v>4.3</v>
          </cell>
          <cell r="U667">
            <v>96.75</v>
          </cell>
          <cell r="V667">
            <v>150</v>
          </cell>
        </row>
        <row r="668">
          <cell r="A668">
            <v>12124</v>
          </cell>
          <cell r="B668" t="str">
            <v>AUTOLAMPS0763</v>
          </cell>
          <cell r="C668" t="e">
            <v>#REF!</v>
          </cell>
          <cell r="D668" t="str">
            <v xml:space="preserve">NISSAN E24/QD32 (87-) - REAR VENT- RH</v>
          </cell>
          <cell r="E668" t="str">
            <v>NISSAN</v>
          </cell>
          <cell r="F668" t="str">
            <v xml:space="preserve">E24 RV RH</v>
          </cell>
          <cell r="G668" t="str">
            <v>TYJ-JT-26-PP-R</v>
          </cell>
          <cell r="I668">
            <v>0.04</v>
          </cell>
          <cell r="J668" t="str">
            <v>SUPPLIER0002</v>
          </cell>
          <cell r="K668" t="str">
            <v xml:space="preserve">ANHUI TINCAI SILK CO. LTD</v>
          </cell>
          <cell r="L668">
            <v>53</v>
          </cell>
          <cell r="M668">
            <v>212</v>
          </cell>
          <cell r="N668">
            <v>265</v>
          </cell>
          <cell r="Q668">
            <v>5</v>
          </cell>
          <cell r="R668">
            <v>20</v>
          </cell>
          <cell r="S668" t="str">
            <v xml:space="preserve">Yuan Purchase Pricelist (CNY)</v>
          </cell>
          <cell r="T668">
            <v>4.3</v>
          </cell>
          <cell r="U668">
            <v>96.75</v>
          </cell>
          <cell r="V668">
            <v>150</v>
          </cell>
        </row>
        <row r="669">
          <cell r="A669">
            <v>12482</v>
          </cell>
          <cell r="B669" t="str">
            <v>AUTOLAMPS0760</v>
          </cell>
          <cell r="C669" t="e">
            <v>#REF!</v>
          </cell>
          <cell r="D669" t="str">
            <v xml:space="preserve">NISSAN E24/QD32 (87-) - TAIL LAMP - LH</v>
          </cell>
          <cell r="E669" t="str">
            <v>NISSAN</v>
          </cell>
          <cell r="F669" t="str">
            <v xml:space="preserve">QD32 TLA LH</v>
          </cell>
          <cell r="G669" t="str">
            <v>NS08-0302-L</v>
          </cell>
          <cell r="I669">
            <v>0.04</v>
          </cell>
          <cell r="J669" t="str">
            <v>SUPPLIER0002</v>
          </cell>
          <cell r="K669" t="str">
            <v xml:space="preserve">ANHUI TINCAI SILK CO. LTD</v>
          </cell>
          <cell r="L669">
            <v>10</v>
          </cell>
          <cell r="M669">
            <v>40</v>
          </cell>
          <cell r="N669">
            <v>50</v>
          </cell>
          <cell r="Q669">
            <v>5</v>
          </cell>
          <cell r="R669">
            <v>20</v>
          </cell>
          <cell r="S669" t="str">
            <v xml:space="preserve">Yuan Purchase Pricelist (CNY)</v>
          </cell>
          <cell r="T669">
            <v>16</v>
          </cell>
          <cell r="U669">
            <v>286.25</v>
          </cell>
          <cell r="V669">
            <v>500</v>
          </cell>
        </row>
        <row r="670">
          <cell r="A670">
            <v>12483</v>
          </cell>
          <cell r="B670" t="str">
            <v>AUTOLAMPS0761</v>
          </cell>
          <cell r="C670" t="e">
            <v>#REF!</v>
          </cell>
          <cell r="D670" t="str">
            <v xml:space="preserve">NISSAN E24/QD32 (87-) - TAIL LAMP - RH</v>
          </cell>
          <cell r="E670" t="str">
            <v>NISSAN</v>
          </cell>
          <cell r="F670" t="str">
            <v xml:space="preserve">QD32 TLA RH</v>
          </cell>
          <cell r="G670" t="str">
            <v>NS08-0302-R</v>
          </cell>
          <cell r="I670">
            <v>0.04</v>
          </cell>
          <cell r="J670" t="str">
            <v>SUPPLIER0002</v>
          </cell>
          <cell r="K670" t="str">
            <v xml:space="preserve">ANHUI TINCAI SILK CO. LTD</v>
          </cell>
          <cell r="L670">
            <v>11</v>
          </cell>
          <cell r="M670">
            <v>44</v>
          </cell>
          <cell r="N670">
            <v>55</v>
          </cell>
          <cell r="Q670">
            <v>5</v>
          </cell>
          <cell r="R670">
            <v>20</v>
          </cell>
          <cell r="S670" t="str">
            <v xml:space="preserve">Yuan Purchase Pricelist (CNY)</v>
          </cell>
          <cell r="T670">
            <v>16</v>
          </cell>
          <cell r="U670">
            <v>307.79000000000002</v>
          </cell>
          <cell r="V670">
            <v>500</v>
          </cell>
        </row>
        <row r="671">
          <cell r="A671">
            <v>12484</v>
          </cell>
          <cell r="B671" t="str">
            <v>AUTOLAMPS0758</v>
          </cell>
          <cell r="C671" t="e">
            <v>#REF!</v>
          </cell>
          <cell r="D671" t="str">
            <v xml:space="preserve">NISSAN E24/QD32 (87-) - TAIL LENS - LH</v>
          </cell>
          <cell r="E671" t="str">
            <v>NISSAN</v>
          </cell>
          <cell r="F671" t="str">
            <v xml:space="preserve"> E24 QD32 TLS LH</v>
          </cell>
          <cell r="G671" t="str">
            <v>NS08-0302-00-L</v>
          </cell>
          <cell r="I671">
            <v>0.04</v>
          </cell>
          <cell r="J671" t="str">
            <v>SUPPLIER0002</v>
          </cell>
          <cell r="K671" t="str">
            <v xml:space="preserve">ANHUI TINCAI SILK CO. LTD</v>
          </cell>
          <cell r="L671">
            <v>3</v>
          </cell>
          <cell r="M671">
            <v>12</v>
          </cell>
          <cell r="N671">
            <v>15</v>
          </cell>
          <cell r="Q671">
            <v>5</v>
          </cell>
          <cell r="R671">
            <v>20</v>
          </cell>
          <cell r="S671" t="str">
            <v xml:space="preserve">Yuan Purchase Pricelist (CNY)</v>
          </cell>
          <cell r="T671">
            <v>0.56000000000000005</v>
          </cell>
          <cell r="U671">
            <v>150</v>
          </cell>
          <cell r="V671">
            <v>220</v>
          </cell>
        </row>
        <row r="672">
          <cell r="A672">
            <v>12485</v>
          </cell>
          <cell r="B672" t="str">
            <v>AUTOLAMPS0759</v>
          </cell>
          <cell r="C672" t="e">
            <v>#REF!</v>
          </cell>
          <cell r="D672" t="str">
            <v xml:space="preserve">NISSAN E24/QD32 (87-) - TAIL LENS - RH</v>
          </cell>
          <cell r="E672" t="str">
            <v>NISSAN</v>
          </cell>
          <cell r="F672" t="str">
            <v xml:space="preserve"> E24 QD32 TLS RH</v>
          </cell>
          <cell r="G672" t="str">
            <v>NS08-0302-00-R</v>
          </cell>
          <cell r="I672">
            <v>0.04</v>
          </cell>
          <cell r="J672" t="str">
            <v>SUPPLIER0002</v>
          </cell>
          <cell r="K672" t="str">
            <v xml:space="preserve">ANHUI TINCAI SILK CO. LTD</v>
          </cell>
          <cell r="L672">
            <v>3</v>
          </cell>
          <cell r="M672">
            <v>12</v>
          </cell>
          <cell r="N672">
            <v>15</v>
          </cell>
          <cell r="Q672">
            <v>5</v>
          </cell>
          <cell r="R672">
            <v>20</v>
          </cell>
          <cell r="S672" t="str">
            <v xml:space="preserve">Yuan Purchase Pricelist (CNY)</v>
          </cell>
          <cell r="T672">
            <v>0.56000000000000005</v>
          </cell>
          <cell r="U672">
            <v>150</v>
          </cell>
          <cell r="V672">
            <v>220</v>
          </cell>
        </row>
        <row r="673">
          <cell r="A673">
            <v>11011</v>
          </cell>
          <cell r="B673" t="str">
            <v>AUTOLAMPS0765</v>
          </cell>
          <cell r="C673" t="e">
            <v>#REF!</v>
          </cell>
          <cell r="D673" t="str">
            <v xml:space="preserve">NISSAN E25 (02-06) - CORNER LAMP -LH</v>
          </cell>
          <cell r="E673" t="str">
            <v>NISSAN</v>
          </cell>
          <cell r="F673" t="str">
            <v xml:space="preserve">E25 02 CLA LH</v>
          </cell>
          <cell r="G673" t="str">
            <v>NS08-0403-L</v>
          </cell>
          <cell r="I673">
            <v>0.04</v>
          </cell>
          <cell r="J673" t="str">
            <v>SUPPLIER0002</v>
          </cell>
          <cell r="K673" t="str">
            <v xml:space="preserve">ANHUI TINCAI SILK CO. LTD</v>
          </cell>
          <cell r="L673">
            <v>6</v>
          </cell>
          <cell r="M673">
            <v>24</v>
          </cell>
          <cell r="N673">
            <v>30</v>
          </cell>
          <cell r="O673">
            <v>5</v>
          </cell>
          <cell r="P673">
            <v>20</v>
          </cell>
          <cell r="S673" t="str">
            <v xml:space="preserve">Yuan Purchase Pricelist (CNY)</v>
          </cell>
          <cell r="T673">
            <v>20</v>
          </cell>
          <cell r="U673">
            <v>483</v>
          </cell>
          <cell r="V673">
            <v>720</v>
          </cell>
        </row>
        <row r="674">
          <cell r="A674">
            <v>11012</v>
          </cell>
          <cell r="B674" t="str">
            <v>AUTOLAMPS0766</v>
          </cell>
          <cell r="C674" t="e">
            <v>#REF!</v>
          </cell>
          <cell r="D674" t="str">
            <v xml:space="preserve">NISSAN E25 (02-06) - CORNER LAMP -RH</v>
          </cell>
          <cell r="E674" t="str">
            <v>NISSAN</v>
          </cell>
          <cell r="F674" t="str">
            <v xml:space="preserve">E25 02 CLA RH</v>
          </cell>
          <cell r="G674" t="str">
            <v>NS08-0403-R</v>
          </cell>
          <cell r="I674">
            <v>0.04</v>
          </cell>
          <cell r="J674" t="str">
            <v>SUPPLIER0002</v>
          </cell>
          <cell r="K674" t="str">
            <v xml:space="preserve">ANHUI TINCAI SILK CO. LTD</v>
          </cell>
          <cell r="L674">
            <v>6</v>
          </cell>
          <cell r="M674">
            <v>24</v>
          </cell>
          <cell r="N674">
            <v>30</v>
          </cell>
          <cell r="O674">
            <v>5</v>
          </cell>
          <cell r="P674">
            <v>20</v>
          </cell>
          <cell r="S674" t="str">
            <v xml:space="preserve">Yuan Purchase Pricelist (CNY)</v>
          </cell>
          <cell r="T674">
            <v>20</v>
          </cell>
          <cell r="U674">
            <v>465</v>
          </cell>
          <cell r="V674">
            <v>720</v>
          </cell>
        </row>
        <row r="675">
          <cell r="A675">
            <v>11013</v>
          </cell>
          <cell r="B675" t="str">
            <v>AUTOLAMPS0774</v>
          </cell>
          <cell r="C675" t="e">
            <v>#REF!</v>
          </cell>
          <cell r="D675" t="str">
            <v xml:space="preserve">NISSAN E25 (02-06) - CORNER LENS - LH</v>
          </cell>
          <cell r="E675" t="str">
            <v>NISSAN</v>
          </cell>
          <cell r="F675" t="str">
            <v xml:space="preserve">E25 02 CLS LH</v>
          </cell>
          <cell r="G675" t="str">
            <v>00-NS08-0502-L</v>
          </cell>
          <cell r="I675">
            <v>0.04</v>
          </cell>
          <cell r="J675" t="str">
            <v>SUPPLIER0002</v>
          </cell>
          <cell r="K675" t="str">
            <v xml:space="preserve">ANHUI TINCAI SILK CO. LTD</v>
          </cell>
          <cell r="L675">
            <v>6</v>
          </cell>
          <cell r="M675">
            <v>24</v>
          </cell>
          <cell r="N675">
            <v>30</v>
          </cell>
          <cell r="Q675">
            <v>5</v>
          </cell>
          <cell r="R675">
            <v>20</v>
          </cell>
          <cell r="S675" t="str">
            <v xml:space="preserve">Yuan Purchase Pricelist (CNY)</v>
          </cell>
          <cell r="T675">
            <v>9</v>
          </cell>
          <cell r="U675">
            <v>230</v>
          </cell>
          <cell r="V675">
            <v>340</v>
          </cell>
        </row>
        <row r="676">
          <cell r="A676">
            <v>11014</v>
          </cell>
          <cell r="B676" t="str">
            <v>AUTOLAMPS0775</v>
          </cell>
          <cell r="C676" t="e">
            <v>#REF!</v>
          </cell>
          <cell r="D676" t="str">
            <v xml:space="preserve">NISSAN E25 (02-06) - CORNER LENS - RH</v>
          </cell>
          <cell r="E676" t="str">
            <v>NISSAN</v>
          </cell>
          <cell r="F676" t="str">
            <v xml:space="preserve">E25 02 CLS RH</v>
          </cell>
          <cell r="G676" t="str">
            <v>00-NS08-0403-R</v>
          </cell>
          <cell r="I676">
            <v>0.04</v>
          </cell>
          <cell r="J676" t="str">
            <v>SUPPLIER0002</v>
          </cell>
          <cell r="K676" t="str">
            <v xml:space="preserve">ANHUI TINCAI SILK CO. LTD</v>
          </cell>
          <cell r="L676">
            <v>6</v>
          </cell>
          <cell r="M676">
            <v>24</v>
          </cell>
          <cell r="N676">
            <v>30</v>
          </cell>
          <cell r="Q676">
            <v>5</v>
          </cell>
          <cell r="R676">
            <v>20</v>
          </cell>
          <cell r="S676" t="str">
            <v xml:space="preserve">Yuan Purchase Pricelist (CNY)</v>
          </cell>
          <cell r="T676">
            <v>9</v>
          </cell>
          <cell r="U676">
            <v>230</v>
          </cell>
          <cell r="V676">
            <v>340</v>
          </cell>
        </row>
        <row r="677">
          <cell r="A677">
            <v>12480</v>
          </cell>
          <cell r="B677" t="str">
            <v>AUTOLAMPS0767</v>
          </cell>
          <cell r="C677" t="e">
            <v>#REF!</v>
          </cell>
          <cell r="D677" t="str">
            <v xml:space="preserve">NISSAN E25 (02-06) - CORNER PANEL - LH</v>
          </cell>
          <cell r="E677" t="str">
            <v>NISSAN</v>
          </cell>
          <cell r="F677" t="str">
            <v xml:space="preserve">E25 02 CP LH</v>
          </cell>
          <cell r="G677" t="str">
            <v>NS08-0416-L</v>
          </cell>
          <cell r="I677">
            <v>0.04</v>
          </cell>
          <cell r="J677" t="str">
            <v>SUPPLIER0002</v>
          </cell>
          <cell r="K677" t="str">
            <v xml:space="preserve">ANHUI TINCAI SILK CO. LTD</v>
          </cell>
          <cell r="M677">
            <v>0</v>
          </cell>
          <cell r="N677">
            <v>0</v>
          </cell>
          <cell r="S677" t="str">
            <v xml:space="preserve">Yuan Purchase Pricelist (CNY)</v>
          </cell>
          <cell r="T677">
            <v>5</v>
          </cell>
          <cell r="U677">
            <v>782</v>
          </cell>
          <cell r="V677">
            <v>1210</v>
          </cell>
        </row>
        <row r="678">
          <cell r="A678">
            <v>12481</v>
          </cell>
          <cell r="B678" t="str">
            <v>AUTOLAMPS0768</v>
          </cell>
          <cell r="C678" t="e">
            <v>#REF!</v>
          </cell>
          <cell r="D678" t="str">
            <v xml:space="preserve">NISSAN E25 (02-06) - CORNER PANEL - RH</v>
          </cell>
          <cell r="E678" t="str">
            <v>NISSAN</v>
          </cell>
          <cell r="F678" t="str">
            <v xml:space="preserve">E25 02 CP RH</v>
          </cell>
          <cell r="G678" t="str">
            <v>NS08-0416-R</v>
          </cell>
          <cell r="I678">
            <v>0.04</v>
          </cell>
          <cell r="J678" t="str">
            <v>SUPPLIER0002</v>
          </cell>
          <cell r="K678" t="str">
            <v xml:space="preserve">ANHUI TINCAI SILK CO. LTD</v>
          </cell>
          <cell r="M678">
            <v>0</v>
          </cell>
          <cell r="N678">
            <v>0</v>
          </cell>
          <cell r="S678" t="str">
            <v xml:space="preserve">Yuan Purchase Pricelist (CNY)</v>
          </cell>
          <cell r="T678">
            <v>5</v>
          </cell>
          <cell r="U678">
            <v>782</v>
          </cell>
          <cell r="V678">
            <v>1210</v>
          </cell>
        </row>
        <row r="679">
          <cell r="A679">
            <v>11017</v>
          </cell>
          <cell r="B679" t="str">
            <v>AUTOLAMPS0764</v>
          </cell>
          <cell r="C679" t="e">
            <v>#REF!</v>
          </cell>
          <cell r="D679" t="str">
            <v xml:space="preserve">NISSAN E25 (02-06) - FRONT BUMPER</v>
          </cell>
          <cell r="E679" t="str">
            <v>NISSAN</v>
          </cell>
          <cell r="F679" t="str">
            <v xml:space="preserve">E25 02 BPRF</v>
          </cell>
          <cell r="G679" t="str">
            <v>NS08-0407</v>
          </cell>
          <cell r="I679">
            <v>0.04</v>
          </cell>
          <cell r="J679" t="str">
            <v>SUPPLIER0002</v>
          </cell>
          <cell r="K679" t="str">
            <v xml:space="preserve">ANHUI TINCAI SILK CO. LTD</v>
          </cell>
          <cell r="L679">
            <v>3</v>
          </cell>
          <cell r="M679">
            <v>12</v>
          </cell>
          <cell r="N679">
            <v>15</v>
          </cell>
          <cell r="Q679">
            <v>2</v>
          </cell>
          <cell r="R679">
            <v>5</v>
          </cell>
          <cell r="S679" t="str">
            <v xml:space="preserve">Yuan Purchase Pricelist (CNY)</v>
          </cell>
          <cell r="T679">
            <v>98</v>
          </cell>
          <cell r="U679">
            <v>2500</v>
          </cell>
          <cell r="V679">
            <v>3800</v>
          </cell>
        </row>
        <row r="680">
          <cell r="A680">
            <v>11018</v>
          </cell>
          <cell r="B680" t="str">
            <v>AUTOLAMPS0769</v>
          </cell>
          <cell r="C680" t="e">
            <v>#REF!</v>
          </cell>
          <cell r="D680" t="str">
            <v xml:space="preserve">NISSAN E25 (02-06) - FRONT FENDER - LH</v>
          </cell>
          <cell r="E680" t="str">
            <v>NISSAN</v>
          </cell>
          <cell r="F680" t="str">
            <v xml:space="preserve">E25 02 FF LH</v>
          </cell>
          <cell r="G680" t="str">
            <v>NS08-0416-L</v>
          </cell>
          <cell r="I680">
            <v>0.04</v>
          </cell>
          <cell r="J680" t="str">
            <v>SUPPLIER0002</v>
          </cell>
          <cell r="K680" t="str">
            <v xml:space="preserve">ANHUI TINCAI SILK CO. LTD</v>
          </cell>
          <cell r="M680">
            <v>0</v>
          </cell>
          <cell r="N680">
            <v>0</v>
          </cell>
          <cell r="S680" t="str">
            <v xml:space="preserve">Yuan Purchase Pricelist (CNY)</v>
          </cell>
          <cell r="T680">
            <v>5</v>
          </cell>
          <cell r="U680">
            <v>782</v>
          </cell>
          <cell r="V680">
            <v>1210</v>
          </cell>
        </row>
        <row r="681">
          <cell r="A681">
            <v>11019</v>
          </cell>
          <cell r="B681" t="str">
            <v>AUTOLAMPS0770</v>
          </cell>
          <cell r="C681" t="e">
            <v>#REF!</v>
          </cell>
          <cell r="D681" t="str">
            <v xml:space="preserve">NISSAN E25 (02-06) - FRONT FENDER - RH</v>
          </cell>
          <cell r="E681" t="str">
            <v>NISSAN</v>
          </cell>
          <cell r="F681" t="str">
            <v xml:space="preserve">E25 02 FF RH</v>
          </cell>
          <cell r="G681" t="str">
            <v>NS08-0416-R</v>
          </cell>
          <cell r="I681">
            <v>0.04</v>
          </cell>
          <cell r="J681" t="str">
            <v>SUPPLIER0002</v>
          </cell>
          <cell r="K681" t="str">
            <v xml:space="preserve">ANHUI TINCAI SILK CO. LTD</v>
          </cell>
          <cell r="M681">
            <v>0</v>
          </cell>
          <cell r="N681">
            <v>0</v>
          </cell>
          <cell r="S681" t="str">
            <v xml:space="preserve">Yuan Purchase Pricelist (CNY)</v>
          </cell>
          <cell r="T681">
            <v>5</v>
          </cell>
          <cell r="U681">
            <v>782</v>
          </cell>
          <cell r="V681">
            <v>1210</v>
          </cell>
        </row>
        <row r="682">
          <cell r="A682">
            <v>11020</v>
          </cell>
          <cell r="B682" t="str">
            <v>AUTOLAMPS0771</v>
          </cell>
          <cell r="C682" t="e">
            <v>#REF!</v>
          </cell>
          <cell r="D682" t="str">
            <v xml:space="preserve">NISSAN E25 (02-06) - GRILL</v>
          </cell>
          <cell r="E682" t="str">
            <v>NISSAN</v>
          </cell>
          <cell r="F682" t="str">
            <v xml:space="preserve">E25 02 GRL</v>
          </cell>
          <cell r="G682" t="str">
            <v>NS08-0411</v>
          </cell>
          <cell r="I682">
            <v>0.04</v>
          </cell>
          <cell r="J682" t="str">
            <v>SUPPLIER0002</v>
          </cell>
          <cell r="K682" t="str">
            <v xml:space="preserve">ANHUI TINCAI SILK CO. LTD</v>
          </cell>
          <cell r="M682">
            <v>0</v>
          </cell>
          <cell r="N682">
            <v>0</v>
          </cell>
          <cell r="S682" t="str">
            <v xml:space="preserve">Yuan Purchase Pricelist (CNY)</v>
          </cell>
          <cell r="T682">
            <v>10.48</v>
          </cell>
          <cell r="U682">
            <v>1638</v>
          </cell>
          <cell r="V682">
            <v>2540</v>
          </cell>
        </row>
        <row r="683">
          <cell r="A683">
            <v>11021</v>
          </cell>
          <cell r="B683" t="str">
            <v>AUTOLAMPS0772</v>
          </cell>
          <cell r="C683" t="e">
            <v>#REF!</v>
          </cell>
          <cell r="D683" t="str">
            <v xml:space="preserve">NISSAN E25 (02-06) - HEAD LAMP - LH</v>
          </cell>
          <cell r="E683" t="str">
            <v>NISSAN</v>
          </cell>
          <cell r="F683" t="str">
            <v xml:space="preserve">E25 02 HLA LH</v>
          </cell>
          <cell r="G683" t="str">
            <v>NS08-0401-L</v>
          </cell>
          <cell r="I683">
            <v>0.04</v>
          </cell>
          <cell r="J683" t="str">
            <v>SUPPLIER0002</v>
          </cell>
          <cell r="K683" t="str">
            <v xml:space="preserve">ANHUI TINCAI SILK CO. LTD</v>
          </cell>
          <cell r="L683">
            <v>2</v>
          </cell>
          <cell r="M683">
            <v>8</v>
          </cell>
          <cell r="N683">
            <v>10</v>
          </cell>
          <cell r="Q683">
            <v>2</v>
          </cell>
          <cell r="R683">
            <v>5</v>
          </cell>
          <cell r="S683" t="str">
            <v xml:space="preserve">Yuan Purchase Pricelist (CNY)</v>
          </cell>
          <cell r="T683">
            <v>60</v>
          </cell>
          <cell r="U683">
            <v>1395</v>
          </cell>
          <cell r="V683">
            <v>2090</v>
          </cell>
        </row>
        <row r="684">
          <cell r="A684">
            <v>11022</v>
          </cell>
          <cell r="B684" t="str">
            <v>AUTOLAMPS0773</v>
          </cell>
          <cell r="C684" t="e">
            <v>#REF!</v>
          </cell>
          <cell r="D684" t="str">
            <v xml:space="preserve">NISSAN E25 (02-06) - HEAD LAMP - RH</v>
          </cell>
          <cell r="E684" t="str">
            <v>NISSAN</v>
          </cell>
          <cell r="F684" t="str">
            <v xml:space="preserve">E25 02 HLA RH</v>
          </cell>
          <cell r="G684" t="str">
            <v>NS08-0401-R</v>
          </cell>
          <cell r="I684">
            <v>0.04</v>
          </cell>
          <cell r="J684" t="str">
            <v>SUPPLIER0002</v>
          </cell>
          <cell r="K684" t="str">
            <v xml:space="preserve">ANHUI TINCAI SILK CO. LTD</v>
          </cell>
          <cell r="L684">
            <v>2</v>
          </cell>
          <cell r="M684">
            <v>8</v>
          </cell>
          <cell r="N684">
            <v>10</v>
          </cell>
          <cell r="Q684">
            <v>2</v>
          </cell>
          <cell r="R684">
            <v>5</v>
          </cell>
          <cell r="S684" t="str">
            <v xml:space="preserve">Yuan Purchase Pricelist (CNY)</v>
          </cell>
          <cell r="T684">
            <v>60</v>
          </cell>
          <cell r="U684">
            <v>1395</v>
          </cell>
          <cell r="V684">
            <v>2090</v>
          </cell>
        </row>
        <row r="685">
          <cell r="A685">
            <v>11023</v>
          </cell>
          <cell r="B685" t="str">
            <v>AUTOLAMPS0776</v>
          </cell>
          <cell r="C685" t="e">
            <v>#REF!</v>
          </cell>
          <cell r="D685" t="str">
            <v xml:space="preserve">NISSAN E25 (02-06) - HEAD LENS - LH</v>
          </cell>
          <cell r="E685" t="str">
            <v>NISSAN</v>
          </cell>
          <cell r="F685" t="str">
            <v xml:space="preserve">E25 02 HLS LH</v>
          </cell>
          <cell r="G685" t="str">
            <v>00-NS08-0401-L</v>
          </cell>
          <cell r="I685">
            <v>0.04</v>
          </cell>
          <cell r="J685" t="str">
            <v>SUPPLIER0002</v>
          </cell>
          <cell r="K685" t="str">
            <v xml:space="preserve">ANHUI TINCAI SILK CO. LTD</v>
          </cell>
          <cell r="L685">
            <v>1</v>
          </cell>
          <cell r="M685">
            <v>4</v>
          </cell>
          <cell r="N685">
            <v>5</v>
          </cell>
          <cell r="Q685">
            <v>5</v>
          </cell>
          <cell r="R685">
            <v>20</v>
          </cell>
          <cell r="S685" t="str">
            <v xml:space="preserve">Yuan Purchase Pricelist (CNY)</v>
          </cell>
          <cell r="T685">
            <v>22</v>
          </cell>
          <cell r="U685">
            <v>598</v>
          </cell>
          <cell r="V685">
            <v>900</v>
          </cell>
        </row>
        <row r="686">
          <cell r="A686">
            <v>11198</v>
          </cell>
          <cell r="B686" t="str">
            <v>AUTOLAMPS0777</v>
          </cell>
          <cell r="C686" t="e">
            <v>#REF!</v>
          </cell>
          <cell r="D686" t="str">
            <v xml:space="preserve">NISSAN E25 (02-06) - HEAD LENS - RH</v>
          </cell>
          <cell r="E686" t="str">
            <v>NISSAN</v>
          </cell>
          <cell r="F686" t="str">
            <v xml:space="preserve">E25 02 HLS RH</v>
          </cell>
          <cell r="G686" t="str">
            <v>00-NS08-0401-R</v>
          </cell>
          <cell r="I686">
            <v>0.04</v>
          </cell>
          <cell r="J686" t="str">
            <v>SUPPLIER0002</v>
          </cell>
          <cell r="K686" t="str">
            <v xml:space="preserve">ANHUI TINCAI SILK CO. LTD</v>
          </cell>
          <cell r="L686">
            <v>1</v>
          </cell>
          <cell r="M686">
            <v>4</v>
          </cell>
          <cell r="N686">
            <v>5</v>
          </cell>
          <cell r="Q686">
            <v>5</v>
          </cell>
          <cell r="R686">
            <v>20</v>
          </cell>
          <cell r="S686" t="str">
            <v xml:space="preserve">Yuan Purchase Pricelist (CNY)</v>
          </cell>
          <cell r="T686">
            <v>4.3499999999999996</v>
          </cell>
          <cell r="U686">
            <v>680</v>
          </cell>
          <cell r="V686">
            <v>1050</v>
          </cell>
        </row>
        <row r="687">
          <cell r="A687">
            <v>11027</v>
          </cell>
          <cell r="B687" t="str">
            <v>AUTOLAMPS0780</v>
          </cell>
          <cell r="C687" t="e">
            <v>#REF!</v>
          </cell>
          <cell r="D687" t="str">
            <v xml:space="preserve">NISSAN E25 (02-06) - SIDE MIRROR (BLACK) - LH</v>
          </cell>
          <cell r="E687" t="str">
            <v>NISSAN</v>
          </cell>
          <cell r="F687" t="str">
            <v xml:space="preserve">E25 02 SMMB   LH</v>
          </cell>
          <cell r="G687" t="str">
            <v>NS08-0512-L</v>
          </cell>
          <cell r="I687">
            <v>0.04</v>
          </cell>
          <cell r="J687" t="str">
            <v>SUPPLIER0002</v>
          </cell>
          <cell r="K687" t="str">
            <v xml:space="preserve">ANHUI TINCAI SILK CO. LTD</v>
          </cell>
          <cell r="M687">
            <v>0</v>
          </cell>
          <cell r="N687">
            <v>0</v>
          </cell>
          <cell r="O687">
            <v>3</v>
          </cell>
          <cell r="P687">
            <v>10</v>
          </cell>
          <cell r="S687" t="str">
            <v xml:space="preserve">Yuan Purchase Pricelist (CNY)</v>
          </cell>
          <cell r="T687">
            <v>0</v>
          </cell>
          <cell r="U687">
            <v>0</v>
          </cell>
          <cell r="V687">
            <v>0</v>
          </cell>
        </row>
        <row r="688">
          <cell r="A688">
            <v>11028</v>
          </cell>
          <cell r="B688" t="str">
            <v>AUTOLAMPS0781</v>
          </cell>
          <cell r="C688" t="e">
            <v>#REF!</v>
          </cell>
          <cell r="D688" t="str">
            <v xml:space="preserve">NISSAN E25 (02-06) - SIDE MIRROR (BLACK) - RH</v>
          </cell>
          <cell r="E688" t="str">
            <v>NISSAN</v>
          </cell>
          <cell r="F688" t="str">
            <v xml:space="preserve">E25 02 SMMB   RH</v>
          </cell>
          <cell r="G688" t="str">
            <v>NS08-0512-R</v>
          </cell>
          <cell r="I688">
            <v>0.04</v>
          </cell>
          <cell r="J688" t="str">
            <v>SUPPLIER0002</v>
          </cell>
          <cell r="K688" t="str">
            <v xml:space="preserve">ANHUI TINCAI SILK CO. LTD</v>
          </cell>
          <cell r="L688">
            <v>4</v>
          </cell>
          <cell r="M688">
            <v>16</v>
          </cell>
          <cell r="N688">
            <v>20</v>
          </cell>
          <cell r="O688">
            <v>3</v>
          </cell>
          <cell r="P688">
            <v>10</v>
          </cell>
          <cell r="S688" t="str">
            <v xml:space="preserve">Yuan Purchase Pricelist (CNY)</v>
          </cell>
          <cell r="T688">
            <v>28</v>
          </cell>
          <cell r="U688">
            <v>651</v>
          </cell>
          <cell r="V688">
            <v>980</v>
          </cell>
        </row>
        <row r="689">
          <cell r="A689">
            <v>11031</v>
          </cell>
          <cell r="B689" t="str">
            <v>AUTOLAMPS0778</v>
          </cell>
          <cell r="C689" t="e">
            <v>#REF!</v>
          </cell>
          <cell r="D689" t="str">
            <v xml:space="preserve">NISSAN E25 (02-06) - TAIL LENS - LH</v>
          </cell>
          <cell r="E689" t="str">
            <v>NISSAN</v>
          </cell>
          <cell r="F689" t="str">
            <v xml:space="preserve">E25 02 TLS LH</v>
          </cell>
          <cell r="G689" t="str">
            <v>NS08-0502-00-L</v>
          </cell>
          <cell r="I689">
            <v>0.04</v>
          </cell>
          <cell r="J689" t="str">
            <v>SUPPLIER0002</v>
          </cell>
          <cell r="K689" t="str">
            <v xml:space="preserve">ANHUI TINCAI SILK CO. LTD</v>
          </cell>
          <cell r="L689">
            <v>13</v>
          </cell>
          <cell r="M689">
            <v>52</v>
          </cell>
          <cell r="N689">
            <v>65</v>
          </cell>
          <cell r="Q689">
            <v>2</v>
          </cell>
          <cell r="R689">
            <v>20</v>
          </cell>
          <cell r="S689" t="str">
            <v xml:space="preserve">Yuan Purchase Pricelist (CNY)</v>
          </cell>
          <cell r="T689">
            <v>9</v>
          </cell>
          <cell r="U689">
            <v>118.42</v>
          </cell>
          <cell r="V689">
            <v>320</v>
          </cell>
        </row>
        <row r="690">
          <cell r="A690">
            <v>11032</v>
          </cell>
          <cell r="B690" t="str">
            <v>AUTOLAMPS0779</v>
          </cell>
          <cell r="C690" t="e">
            <v>#REF!</v>
          </cell>
          <cell r="D690" t="str">
            <v xml:space="preserve">NISSAN E25 (02-06) - TAIL LENS - RH</v>
          </cell>
          <cell r="E690" t="str">
            <v>NISSAN</v>
          </cell>
          <cell r="F690" t="str">
            <v xml:space="preserve">E25 02 TLS RH</v>
          </cell>
          <cell r="G690" t="str">
            <v>NS08-0502-00-R</v>
          </cell>
          <cell r="I690">
            <v>0.04</v>
          </cell>
          <cell r="J690" t="str">
            <v>SUPPLIER0002</v>
          </cell>
          <cell r="K690" t="str">
            <v xml:space="preserve">ANHUI TINCAI SILK CO. LTD</v>
          </cell>
          <cell r="L690">
            <v>14</v>
          </cell>
          <cell r="M690">
            <v>56</v>
          </cell>
          <cell r="N690">
            <v>70</v>
          </cell>
          <cell r="Q690">
            <v>2</v>
          </cell>
          <cell r="R690">
            <v>20</v>
          </cell>
          <cell r="S690" t="str">
            <v xml:space="preserve">Yuan Purchase Pricelist (CNY)</v>
          </cell>
          <cell r="T690">
            <v>9</v>
          </cell>
          <cell r="U690">
            <v>118.42</v>
          </cell>
          <cell r="V690">
            <v>320</v>
          </cell>
        </row>
        <row r="691">
          <cell r="A691">
            <v>11026</v>
          </cell>
          <cell r="B691" t="str">
            <v>AUTOLAMPS0787</v>
          </cell>
          <cell r="C691" t="e">
            <v>#REF!</v>
          </cell>
          <cell r="D691" t="str">
            <v xml:space="preserve">NISSAN E25 (02-09) - REAR BUMPER WITH STEP</v>
          </cell>
          <cell r="E691" t="str">
            <v>NISSAN</v>
          </cell>
          <cell r="F691" t="str">
            <v xml:space="preserve">E25 07 BPRR</v>
          </cell>
          <cell r="G691" t="str">
            <v>NS08-0505</v>
          </cell>
          <cell r="I691">
            <v>0.04</v>
          </cell>
          <cell r="J691" t="str">
            <v>SUPPLIER0002</v>
          </cell>
          <cell r="K691" t="str">
            <v xml:space="preserve">ANHUI TINCAI SILK CO. LTD</v>
          </cell>
          <cell r="L691">
            <v>1</v>
          </cell>
          <cell r="M691">
            <v>4</v>
          </cell>
          <cell r="N691">
            <v>5</v>
          </cell>
          <cell r="Q691">
            <v>2</v>
          </cell>
          <cell r="R691">
            <v>5</v>
          </cell>
          <cell r="S691" t="str">
            <v xml:space="preserve">Yuan Purchase Pricelist (CNY)</v>
          </cell>
          <cell r="T691">
            <v>76</v>
          </cell>
          <cell r="U691">
            <v>2067</v>
          </cell>
          <cell r="V691">
            <v>3100</v>
          </cell>
        </row>
        <row r="692">
          <cell r="A692">
            <v>11029</v>
          </cell>
          <cell r="B692" t="str">
            <v>AUTOLAMPS0783</v>
          </cell>
          <cell r="C692" t="e">
            <v>#REF!</v>
          </cell>
          <cell r="D692" t="str">
            <v xml:space="preserve">NISSAN E25 (02-09) - TAIL LAMP - LH</v>
          </cell>
          <cell r="E692" t="str">
            <v>NISSAN</v>
          </cell>
          <cell r="F692" t="str">
            <v xml:space="preserve">E25 02 TLA LH</v>
          </cell>
          <cell r="G692" t="str">
            <v>NS08-0502-L</v>
          </cell>
          <cell r="I692">
            <v>0.04</v>
          </cell>
          <cell r="J692" t="str">
            <v>SUPPLIER0002</v>
          </cell>
          <cell r="K692" t="str">
            <v xml:space="preserve">ANHUI TINCAI SILK CO. LTD</v>
          </cell>
          <cell r="L692">
            <v>6</v>
          </cell>
          <cell r="M692">
            <v>24</v>
          </cell>
          <cell r="N692">
            <v>30</v>
          </cell>
          <cell r="Q692">
            <v>3</v>
          </cell>
          <cell r="R692">
            <v>10</v>
          </cell>
          <cell r="S692" t="str">
            <v xml:space="preserve">Yuan Purchase Pricelist (CNY)</v>
          </cell>
          <cell r="T692">
            <v>30</v>
          </cell>
          <cell r="U692">
            <v>765</v>
          </cell>
          <cell r="V692">
            <v>1150</v>
          </cell>
        </row>
        <row r="693">
          <cell r="A693">
            <v>11030</v>
          </cell>
          <cell r="B693" t="str">
            <v>AUTOLAMPS0784</v>
          </cell>
          <cell r="C693" t="e">
            <v>#REF!</v>
          </cell>
          <cell r="D693" t="str">
            <v xml:space="preserve">NISSAN E25 (02-09) - TAIL LAMP - RH</v>
          </cell>
          <cell r="E693" t="str">
            <v>NISSAN</v>
          </cell>
          <cell r="F693" t="str">
            <v xml:space="preserve">E25 02 TLA RH</v>
          </cell>
          <cell r="G693" t="str">
            <v>NS08-0502-R</v>
          </cell>
          <cell r="I693">
            <v>0.04</v>
          </cell>
          <cell r="J693" t="str">
            <v>SUPPLIER0002</v>
          </cell>
          <cell r="K693" t="str">
            <v xml:space="preserve">ANHUI TINCAI SILK CO. LTD</v>
          </cell>
          <cell r="L693">
            <v>5</v>
          </cell>
          <cell r="M693">
            <v>20</v>
          </cell>
          <cell r="N693">
            <v>25</v>
          </cell>
          <cell r="Q693">
            <v>3</v>
          </cell>
          <cell r="R693">
            <v>10</v>
          </cell>
          <cell r="S693" t="str">
            <v xml:space="preserve">Yuan Purchase Pricelist (CNY)</v>
          </cell>
          <cell r="T693">
            <v>30</v>
          </cell>
          <cell r="U693">
            <v>765</v>
          </cell>
          <cell r="V693">
            <v>1150</v>
          </cell>
        </row>
        <row r="694">
          <cell r="A694">
            <v>11875</v>
          </cell>
          <cell r="B694" t="str">
            <v>AUTOLAMPS0788</v>
          </cell>
          <cell r="C694" t="e">
            <v>#REF!</v>
          </cell>
          <cell r="D694" t="str">
            <v xml:space="preserve">NISSAN E25 (07-09) - CORNER LAMP (215-15A1) - LH</v>
          </cell>
          <cell r="E694" t="str">
            <v>NISSAN</v>
          </cell>
          <cell r="F694" t="str">
            <v xml:space="preserve">E25 07 CLA LH</v>
          </cell>
          <cell r="G694" t="str">
            <v>NS08-0503-L</v>
          </cell>
          <cell r="I694">
            <v>0.04</v>
          </cell>
          <cell r="J694" t="str">
            <v>SUPPLIER0002</v>
          </cell>
          <cell r="K694" t="str">
            <v xml:space="preserve">ANHUI TINCAI SILK CO. LTD</v>
          </cell>
          <cell r="L694">
            <v>12</v>
          </cell>
          <cell r="M694">
            <v>48</v>
          </cell>
          <cell r="N694">
            <v>60</v>
          </cell>
          <cell r="O694">
            <v>5</v>
          </cell>
          <cell r="P694">
            <v>20</v>
          </cell>
          <cell r="S694" t="str">
            <v xml:space="preserve">Yuan Purchase Pricelist (CNY)</v>
          </cell>
          <cell r="T694">
            <v>20</v>
          </cell>
          <cell r="U694">
            <v>513.39</v>
          </cell>
          <cell r="V694">
            <v>960</v>
          </cell>
        </row>
        <row r="695">
          <cell r="A695">
            <v>11874</v>
          </cell>
          <cell r="B695" t="str">
            <v>AUTOLAMPS0789</v>
          </cell>
          <cell r="C695" t="e">
            <v>#REF!</v>
          </cell>
          <cell r="D695" t="str">
            <v xml:space="preserve">NISSAN E25 (07-09) - CORNER LAMP (215-15A1) - RH</v>
          </cell>
          <cell r="E695" t="str">
            <v>NISSAN</v>
          </cell>
          <cell r="F695" t="str">
            <v xml:space="preserve">E25 07 CLA RH</v>
          </cell>
          <cell r="G695" t="str">
            <v>NS08-0503-R</v>
          </cell>
          <cell r="I695">
            <v>0.04</v>
          </cell>
          <cell r="J695" t="str">
            <v>SUPPLIER0002</v>
          </cell>
          <cell r="K695" t="str">
            <v xml:space="preserve">ANHUI TINCAI SILK CO. LTD</v>
          </cell>
          <cell r="L695">
            <v>12</v>
          </cell>
          <cell r="M695">
            <v>48</v>
          </cell>
          <cell r="N695">
            <v>60</v>
          </cell>
          <cell r="O695">
            <v>5</v>
          </cell>
          <cell r="P695">
            <v>20</v>
          </cell>
          <cell r="S695" t="str">
            <v xml:space="preserve">Yuan Purchase Pricelist (CNY)</v>
          </cell>
          <cell r="T695">
            <v>25</v>
          </cell>
          <cell r="U695">
            <v>635.70000000000005</v>
          </cell>
          <cell r="V695">
            <v>960</v>
          </cell>
        </row>
        <row r="696">
          <cell r="A696">
            <v>12417</v>
          </cell>
          <cell r="B696" t="str">
            <v>AUTOLAMPS0796</v>
          </cell>
          <cell r="C696" t="e">
            <v>#REF!</v>
          </cell>
          <cell r="D696" t="str">
            <v xml:space="preserve">NISSAN E25 (07-09) - CORNER LENS (215-15A1-00) - LH</v>
          </cell>
          <cell r="E696" t="str">
            <v>NISSAN</v>
          </cell>
          <cell r="F696" t="str">
            <v xml:space="preserve">E25 07 CLS LH</v>
          </cell>
          <cell r="G696" t="str">
            <v>NS08-0503-00-L</v>
          </cell>
          <cell r="I696">
            <v>0.04</v>
          </cell>
          <cell r="J696" t="str">
            <v>SUPPLIER0002</v>
          </cell>
          <cell r="K696" t="str">
            <v xml:space="preserve">ANHUI TINCAI SILK CO. LTD</v>
          </cell>
          <cell r="L696">
            <v>26</v>
          </cell>
          <cell r="M696">
            <v>104</v>
          </cell>
          <cell r="N696">
            <v>130</v>
          </cell>
          <cell r="Q696">
            <v>3</v>
          </cell>
          <cell r="R696">
            <v>10</v>
          </cell>
          <cell r="S696" t="str">
            <v xml:space="preserve">Yuan Purchase Pricelist (CNY)</v>
          </cell>
          <cell r="T696">
            <v>8</v>
          </cell>
          <cell r="U696">
            <v>204</v>
          </cell>
          <cell r="V696">
            <v>310</v>
          </cell>
        </row>
        <row r="697">
          <cell r="A697">
            <v>12416</v>
          </cell>
          <cell r="B697" t="str">
            <v>AUTOLAMPS0795</v>
          </cell>
          <cell r="C697" t="e">
            <v>#REF!</v>
          </cell>
          <cell r="D697" t="str">
            <v xml:space="preserve">NISSAN E25 (07-09) - CORNER LENS (215-15A1-00) - RH</v>
          </cell>
          <cell r="E697" t="str">
            <v>NISSAN</v>
          </cell>
          <cell r="F697" t="str">
            <v xml:space="preserve">E25 07 CLS RH</v>
          </cell>
          <cell r="G697" t="str">
            <v>NS08-0503-00-R</v>
          </cell>
          <cell r="I697">
            <v>0.04</v>
          </cell>
          <cell r="J697" t="str">
            <v>SUPPLIER0002</v>
          </cell>
          <cell r="K697" t="str">
            <v xml:space="preserve">ANHUI TINCAI SILK CO. LTD</v>
          </cell>
          <cell r="L697">
            <v>25</v>
          </cell>
          <cell r="M697">
            <v>100</v>
          </cell>
          <cell r="N697">
            <v>125</v>
          </cell>
          <cell r="Q697">
            <v>3</v>
          </cell>
          <cell r="R697">
            <v>10</v>
          </cell>
          <cell r="S697" t="str">
            <v xml:space="preserve">Yuan Purchase Pricelist (CNY)</v>
          </cell>
          <cell r="T697">
            <v>8</v>
          </cell>
          <cell r="U697">
            <v>204</v>
          </cell>
          <cell r="V697">
            <v>310</v>
          </cell>
        </row>
        <row r="698">
          <cell r="A698">
            <v>11846</v>
          </cell>
          <cell r="B698" t="str">
            <v>AUTOLAMPS0786</v>
          </cell>
          <cell r="C698" t="e">
            <v>#REF!</v>
          </cell>
          <cell r="D698" t="str">
            <v xml:space="preserve">NISSAN E25 (07-09) - FRONT BUMPER</v>
          </cell>
          <cell r="E698" t="str">
            <v>NISSAN</v>
          </cell>
          <cell r="F698" t="str">
            <v xml:space="preserve">E25 07 BPRF</v>
          </cell>
          <cell r="G698" t="str">
            <v>NS08-0507</v>
          </cell>
          <cell r="I698">
            <v>0.04</v>
          </cell>
          <cell r="J698" t="str">
            <v>SUPPLIER0002</v>
          </cell>
          <cell r="K698" t="str">
            <v xml:space="preserve">ANHUI TINCAI SILK CO. LTD</v>
          </cell>
          <cell r="L698">
            <v>3</v>
          </cell>
          <cell r="M698">
            <v>12</v>
          </cell>
          <cell r="N698">
            <v>15</v>
          </cell>
          <cell r="Q698">
            <v>2</v>
          </cell>
          <cell r="R698">
            <v>5</v>
          </cell>
          <cell r="S698" t="str">
            <v xml:space="preserve">Yuan Purchase Pricelist (CNY)</v>
          </cell>
          <cell r="T698">
            <v>90</v>
          </cell>
          <cell r="U698">
            <v>2448</v>
          </cell>
          <cell r="V698">
            <v>3670</v>
          </cell>
        </row>
        <row r="699">
          <cell r="A699">
            <v>12194</v>
          </cell>
          <cell r="B699" t="str">
            <v>AUTOLAMPS0790</v>
          </cell>
          <cell r="C699" t="e">
            <v>#REF!</v>
          </cell>
          <cell r="D699" t="str">
            <v xml:space="preserve">NISSAN E25 (07-09) - FRONT FOG LAMP CASE - LH</v>
          </cell>
          <cell r="E699" t="str">
            <v>NISSAN</v>
          </cell>
          <cell r="F699" t="str">
            <v xml:space="preserve">E27 07 FLAC LH</v>
          </cell>
          <cell r="G699" t="str">
            <v>NS08-0504-01-L</v>
          </cell>
          <cell r="I699">
            <v>0.04</v>
          </cell>
          <cell r="J699" t="str">
            <v>SUPPLIER0002</v>
          </cell>
          <cell r="K699" t="str">
            <v xml:space="preserve">ANHUI TINCAI SILK CO. LTD</v>
          </cell>
          <cell r="L699">
            <v>0</v>
          </cell>
          <cell r="M699">
            <v>0</v>
          </cell>
          <cell r="N699">
            <v>0</v>
          </cell>
          <cell r="O699">
            <v>5</v>
          </cell>
          <cell r="P699">
            <v>20</v>
          </cell>
          <cell r="S699" t="str">
            <v xml:space="preserve">Yuan Purchase Pricelist (CNY)</v>
          </cell>
          <cell r="T699">
            <v>1.1000000000000001</v>
          </cell>
          <cell r="U699">
            <v>172</v>
          </cell>
          <cell r="V699">
            <v>270</v>
          </cell>
        </row>
        <row r="700">
          <cell r="A700">
            <v>12193</v>
          </cell>
          <cell r="B700" t="str">
            <v>AUTOLAMPS0791</v>
          </cell>
          <cell r="C700" t="e">
            <v>#REF!</v>
          </cell>
          <cell r="D700" t="str">
            <v xml:space="preserve">NISSAN E25 (07-09) - FRONT FOG LAMP CASE - RH</v>
          </cell>
          <cell r="E700" t="str">
            <v>NISSAN</v>
          </cell>
          <cell r="F700" t="str">
            <v xml:space="preserve">E27 07 FLAC RH</v>
          </cell>
          <cell r="G700" t="str">
            <v>NS08-0504-01-R</v>
          </cell>
          <cell r="I700">
            <v>0.04</v>
          </cell>
          <cell r="J700" t="str">
            <v>SUPPLIER0002</v>
          </cell>
          <cell r="K700" t="str">
            <v xml:space="preserve">ANHUI TINCAI SILK CO. LTD</v>
          </cell>
          <cell r="L700">
            <v>0</v>
          </cell>
          <cell r="M700">
            <v>0</v>
          </cell>
          <cell r="N700">
            <v>0</v>
          </cell>
          <cell r="O700">
            <v>5</v>
          </cell>
          <cell r="P700">
            <v>20</v>
          </cell>
          <cell r="S700" t="str">
            <v xml:space="preserve">Yuan Purchase Pricelist (CNY)</v>
          </cell>
          <cell r="T700">
            <v>1.1000000000000001</v>
          </cell>
          <cell r="U700">
            <v>172</v>
          </cell>
          <cell r="V700">
            <v>270</v>
          </cell>
        </row>
        <row r="701">
          <cell r="A701">
            <v>11847</v>
          </cell>
          <cell r="B701" t="str">
            <v>AUTOLAMPS0792</v>
          </cell>
          <cell r="C701" t="e">
            <v>#REF!</v>
          </cell>
          <cell r="D701" t="str">
            <v xml:space="preserve">NISSAN E25 (07-09) - FRONT GRILL (BLACK)</v>
          </cell>
          <cell r="E701" t="str">
            <v>NISSAN</v>
          </cell>
          <cell r="F701" t="str">
            <v xml:space="preserve">E25 07 GRLB</v>
          </cell>
          <cell r="G701" t="str">
            <v>NS08-0511B</v>
          </cell>
          <cell r="I701">
            <v>0.04</v>
          </cell>
          <cell r="J701" t="str">
            <v>SUPPLIER0002</v>
          </cell>
          <cell r="K701" t="str">
            <v xml:space="preserve">ANHUI TINCAI SILK CO. LTD</v>
          </cell>
          <cell r="L701">
            <v>1</v>
          </cell>
          <cell r="M701">
            <v>4</v>
          </cell>
          <cell r="N701">
            <v>5</v>
          </cell>
          <cell r="Q701">
            <v>3</v>
          </cell>
          <cell r="R701">
            <v>10</v>
          </cell>
          <cell r="S701" t="str">
            <v xml:space="preserve">Yuan Purchase Pricelist (CNY)</v>
          </cell>
          <cell r="T701">
            <v>75</v>
          </cell>
          <cell r="U701">
            <v>1743.75</v>
          </cell>
          <cell r="V701">
            <v>2620</v>
          </cell>
        </row>
        <row r="702">
          <cell r="A702">
            <v>12143</v>
          </cell>
          <cell r="B702" t="str">
            <v>AUTOLAMPS0793</v>
          </cell>
          <cell r="C702" t="e">
            <v>#REF!</v>
          </cell>
          <cell r="D702" t="str">
            <v xml:space="preserve">NISSAN E25 (07-09) - HEAD LAMP - LH</v>
          </cell>
          <cell r="E702" t="str">
            <v>NISSAN</v>
          </cell>
          <cell r="F702" t="str">
            <v xml:space="preserve">E27 07 HLA LH</v>
          </cell>
          <cell r="G702" t="str">
            <v>NS08-0501-L</v>
          </cell>
          <cell r="I702">
            <v>0.04</v>
          </cell>
          <cell r="J702" t="str">
            <v>SUPPLIER0002</v>
          </cell>
          <cell r="K702" t="str">
            <v xml:space="preserve">ANHUI TINCAI SILK CO. LTD</v>
          </cell>
          <cell r="L702">
            <v>3</v>
          </cell>
          <cell r="M702">
            <v>12</v>
          </cell>
          <cell r="N702">
            <v>15</v>
          </cell>
          <cell r="Q702">
            <v>3</v>
          </cell>
          <cell r="R702">
            <v>10</v>
          </cell>
          <cell r="S702" t="str">
            <v xml:space="preserve">Yuan Purchase Pricelist (CNY)</v>
          </cell>
          <cell r="T702">
            <v>82</v>
          </cell>
          <cell r="U702">
            <v>2230</v>
          </cell>
          <cell r="V702">
            <v>3350</v>
          </cell>
        </row>
        <row r="703">
          <cell r="A703">
            <v>12142</v>
          </cell>
          <cell r="B703" t="str">
            <v>AUTOLAMPS0794</v>
          </cell>
          <cell r="C703" t="e">
            <v>#REF!</v>
          </cell>
          <cell r="D703" t="str">
            <v xml:space="preserve">NISSAN E25 (07-09) - HEAD LAMP - RH</v>
          </cell>
          <cell r="E703" t="str">
            <v>NISSAN</v>
          </cell>
          <cell r="F703" t="str">
            <v xml:space="preserve">E27 07 HLA RH</v>
          </cell>
          <cell r="G703" t="str">
            <v>NS08-0501-R</v>
          </cell>
          <cell r="I703">
            <v>0.04</v>
          </cell>
          <cell r="J703" t="str">
            <v>SUPPLIER0002</v>
          </cell>
          <cell r="K703" t="str">
            <v xml:space="preserve">ANHUI TINCAI SILK CO. LTD</v>
          </cell>
          <cell r="L703">
            <v>3</v>
          </cell>
          <cell r="M703">
            <v>12</v>
          </cell>
          <cell r="N703">
            <v>15</v>
          </cell>
          <cell r="Q703">
            <v>3</v>
          </cell>
          <cell r="R703">
            <v>10</v>
          </cell>
          <cell r="S703" t="str">
            <v xml:space="preserve">Yuan Purchase Pricelist (CNY)</v>
          </cell>
          <cell r="T703">
            <v>82</v>
          </cell>
          <cell r="U703">
            <v>2230</v>
          </cell>
          <cell r="V703">
            <v>3350</v>
          </cell>
        </row>
        <row r="704">
          <cell r="A704">
            <v>12419</v>
          </cell>
          <cell r="B704" t="str">
            <v>AUTOLAMPS0797</v>
          </cell>
          <cell r="C704" t="e">
            <v>#REF!</v>
          </cell>
          <cell r="D704" t="str">
            <v xml:space="preserve">NISSAN E25 (07-09) - HEAD LENS - LH</v>
          </cell>
          <cell r="E704" t="str">
            <v>NISSAN</v>
          </cell>
          <cell r="F704" t="str">
            <v xml:space="preserve">E25 07 HLS LH</v>
          </cell>
          <cell r="G704" t="str">
            <v>NS08-0501-00-L</v>
          </cell>
          <cell r="I704">
            <v>0.04</v>
          </cell>
          <cell r="J704" t="str">
            <v>SUPPLIER0002</v>
          </cell>
          <cell r="K704" t="str">
            <v xml:space="preserve">ANHUI TINCAI SILK CO. LTD</v>
          </cell>
          <cell r="L704">
            <v>2</v>
          </cell>
          <cell r="M704">
            <v>8</v>
          </cell>
          <cell r="N704">
            <v>10</v>
          </cell>
          <cell r="Q704">
            <v>3</v>
          </cell>
          <cell r="R704">
            <v>10</v>
          </cell>
          <cell r="S704" t="str">
            <v xml:space="preserve">Yuan Purchase Pricelist (CNY)</v>
          </cell>
          <cell r="T704">
            <v>25</v>
          </cell>
          <cell r="U704">
            <v>638</v>
          </cell>
          <cell r="V704">
            <v>960</v>
          </cell>
        </row>
        <row r="705">
          <cell r="A705">
            <v>12418</v>
          </cell>
          <cell r="B705" t="str">
            <v>AUTOLAMPS0798</v>
          </cell>
          <cell r="C705" t="e">
            <v>#REF!</v>
          </cell>
          <cell r="D705" t="str">
            <v xml:space="preserve">NISSAN E25 (07-09) - HEAD LENS - RH</v>
          </cell>
          <cell r="E705" t="str">
            <v>NISSAN</v>
          </cell>
          <cell r="F705" t="str">
            <v xml:space="preserve">E25 07 HLS RH</v>
          </cell>
          <cell r="G705" t="str">
            <v>NS08-0501-00-R</v>
          </cell>
          <cell r="I705">
            <v>0.04</v>
          </cell>
          <cell r="J705" t="str">
            <v>SUPPLIER0002</v>
          </cell>
          <cell r="K705" t="str">
            <v xml:space="preserve">ANHUI TINCAI SILK CO. LTD</v>
          </cell>
          <cell r="L705">
            <v>1</v>
          </cell>
          <cell r="M705">
            <v>4</v>
          </cell>
          <cell r="N705">
            <v>5</v>
          </cell>
          <cell r="Q705">
            <v>3</v>
          </cell>
          <cell r="R705">
            <v>10</v>
          </cell>
          <cell r="S705" t="str">
            <v xml:space="preserve">Yuan Purchase Pricelist (CNY)</v>
          </cell>
          <cell r="T705">
            <v>25</v>
          </cell>
          <cell r="U705">
            <v>638</v>
          </cell>
          <cell r="V705">
            <v>960</v>
          </cell>
        </row>
        <row r="706">
          <cell r="A706">
            <v>11034</v>
          </cell>
          <cell r="B706" t="str">
            <v>AUTOLAMPS0709</v>
          </cell>
          <cell r="C706" t="e">
            <v>#REF!</v>
          </cell>
          <cell r="D706" t="str">
            <v xml:space="preserve">NISSAN HARDBODY D23 J85 NP300 (05-14) - BUMPER - 4WD</v>
          </cell>
          <cell r="E706" t="str">
            <v>NISSAN</v>
          </cell>
          <cell r="F706" t="str">
            <v xml:space="preserve">D23 05 BPRF 4WD</v>
          </cell>
          <cell r="G706" t="str">
            <v>NS01-1007-4WD</v>
          </cell>
          <cell r="I706">
            <v>0.04</v>
          </cell>
          <cell r="J706" t="str">
            <v>SUPPLIER0002</v>
          </cell>
          <cell r="K706" t="str">
            <v xml:space="preserve">ANHUI TINCAI SILK CO. LTD</v>
          </cell>
          <cell r="L706">
            <v>0</v>
          </cell>
          <cell r="M706">
            <v>0</v>
          </cell>
          <cell r="N706">
            <v>0</v>
          </cell>
          <cell r="Q706">
            <v>1</v>
          </cell>
          <cell r="R706">
            <v>2</v>
          </cell>
          <cell r="S706" t="str">
            <v xml:space="preserve">Yuan Purchase Pricelist (CNY)</v>
          </cell>
          <cell r="T706">
            <v>14.43</v>
          </cell>
          <cell r="U706">
            <v>2255</v>
          </cell>
          <cell r="V706">
            <v>3500</v>
          </cell>
        </row>
        <row r="707">
          <cell r="A707">
            <v>11035</v>
          </cell>
          <cell r="B707" t="str">
            <v>AUTOLAMPS0732</v>
          </cell>
          <cell r="C707" t="e">
            <v>#REF!</v>
          </cell>
          <cell r="D707" t="str">
            <v xml:space="preserve">NISSAN HARDBODY D23 J85 NP300 (05-14) - DOOR MIRROR BK (ELECTRIC)  - LH</v>
          </cell>
          <cell r="E707" t="str">
            <v>NISSAN</v>
          </cell>
          <cell r="F707" t="str">
            <v xml:space="preserve">D23 05 SMEB LH</v>
          </cell>
          <cell r="G707" t="str">
            <v>NS01-1012-BLACK-L</v>
          </cell>
          <cell r="I707">
            <v>0.04</v>
          </cell>
          <cell r="J707" t="str">
            <v>SUPPLIER0002</v>
          </cell>
          <cell r="K707" t="str">
            <v xml:space="preserve">ANHUI TINCAI SILK CO. LTD</v>
          </cell>
          <cell r="L707">
            <v>0</v>
          </cell>
          <cell r="M707">
            <v>0</v>
          </cell>
          <cell r="N707">
            <v>0</v>
          </cell>
          <cell r="O707">
            <v>2</v>
          </cell>
          <cell r="P707">
            <v>5</v>
          </cell>
          <cell r="S707" t="str">
            <v xml:space="preserve">Yuan Purchase Pricelist (CNY)</v>
          </cell>
          <cell r="T707">
            <v>13</v>
          </cell>
          <cell r="U707">
            <v>2032</v>
          </cell>
          <cell r="V707">
            <v>3150</v>
          </cell>
        </row>
        <row r="708">
          <cell r="A708">
            <v>11036</v>
          </cell>
          <cell r="B708" t="str">
            <v>AUTOLAMPS0733</v>
          </cell>
          <cell r="C708" t="e">
            <v>#REF!</v>
          </cell>
          <cell r="D708" t="str">
            <v xml:space="preserve">NISSAN HARDBODY D23 J85 NP300 (05-14) - DOOR MIRROR BK (ELECTRIC)  - RH</v>
          </cell>
          <cell r="E708" t="str">
            <v>NISSAN</v>
          </cell>
          <cell r="F708" t="str">
            <v xml:space="preserve">D23 05 SMEB RH</v>
          </cell>
          <cell r="G708" t="str">
            <v>NS01-1012-BLACK-R</v>
          </cell>
          <cell r="I708">
            <v>0.04</v>
          </cell>
          <cell r="J708" t="str">
            <v>SUPPLIER0002</v>
          </cell>
          <cell r="K708" t="str">
            <v xml:space="preserve">ANHUI TINCAI SILK CO. LTD</v>
          </cell>
          <cell r="L708">
            <v>0</v>
          </cell>
          <cell r="M708">
            <v>0</v>
          </cell>
          <cell r="N708">
            <v>0</v>
          </cell>
          <cell r="O708">
            <v>2</v>
          </cell>
          <cell r="P708">
            <v>5</v>
          </cell>
          <cell r="S708" t="str">
            <v xml:space="preserve">Yuan Purchase Pricelist (CNY)</v>
          </cell>
          <cell r="T708">
            <v>13</v>
          </cell>
          <cell r="U708">
            <v>2032</v>
          </cell>
          <cell r="V708">
            <v>3150</v>
          </cell>
        </row>
        <row r="709">
          <cell r="A709">
            <v>11037</v>
          </cell>
          <cell r="B709" t="str">
            <v>AUTOLAMPS0734</v>
          </cell>
          <cell r="C709" t="e">
            <v>#REF!</v>
          </cell>
          <cell r="D709" t="str">
            <v xml:space="preserve">NISSAN HARDBODY D23 J85 NP300 (05-14) - DOOR MIRROR CP (ELECTRIC)  - LH</v>
          </cell>
          <cell r="E709" t="str">
            <v>NISSAN</v>
          </cell>
          <cell r="F709" t="str">
            <v xml:space="preserve">D23 05 SMEC LH</v>
          </cell>
          <cell r="G709" t="str">
            <v>NS01-1012-CHROME-L</v>
          </cell>
          <cell r="I709">
            <v>0.04</v>
          </cell>
          <cell r="J709" t="str">
            <v>SUPPLIER0002</v>
          </cell>
          <cell r="K709" t="str">
            <v xml:space="preserve">ANHUI TINCAI SILK CO. LTD</v>
          </cell>
          <cell r="L709">
            <v>0</v>
          </cell>
          <cell r="M709">
            <v>0</v>
          </cell>
          <cell r="N709">
            <v>0</v>
          </cell>
          <cell r="O709">
            <v>2</v>
          </cell>
          <cell r="P709">
            <v>5</v>
          </cell>
          <cell r="S709" t="str">
            <v xml:space="preserve">Yuan Purchase Pricelist (CNY)</v>
          </cell>
          <cell r="T709">
            <v>14.17</v>
          </cell>
          <cell r="U709">
            <v>2215</v>
          </cell>
          <cell r="V709">
            <v>3430</v>
          </cell>
        </row>
        <row r="710">
          <cell r="A710">
            <v>11038</v>
          </cell>
          <cell r="B710" t="str">
            <v>AUTOLAMPS0735</v>
          </cell>
          <cell r="C710" t="e">
            <v>#REF!</v>
          </cell>
          <cell r="D710" t="str">
            <v xml:space="preserve">NISSAN HARDBODY D23 J85 NP300 (05-14) - DOOR MIRROR CP (ELECTRIC)  - RH</v>
          </cell>
          <cell r="E710" t="str">
            <v>NISSAN</v>
          </cell>
          <cell r="F710" t="str">
            <v xml:space="preserve">D23 05 SMEC RH</v>
          </cell>
          <cell r="G710" t="str">
            <v>NS01-1012-CHROME-R</v>
          </cell>
          <cell r="I710">
            <v>0.04</v>
          </cell>
          <cell r="J710" t="str">
            <v>SUPPLIER0002</v>
          </cell>
          <cell r="K710" t="str">
            <v xml:space="preserve">ANHUI TINCAI SILK CO. LTD</v>
          </cell>
          <cell r="L710">
            <v>0</v>
          </cell>
          <cell r="M710">
            <v>0</v>
          </cell>
          <cell r="N710">
            <v>0</v>
          </cell>
          <cell r="O710">
            <v>2</v>
          </cell>
          <cell r="P710">
            <v>5</v>
          </cell>
          <cell r="S710" t="str">
            <v xml:space="preserve">Yuan Purchase Pricelist (CNY)</v>
          </cell>
          <cell r="T710">
            <v>14.17</v>
          </cell>
          <cell r="U710">
            <v>2215</v>
          </cell>
          <cell r="V710">
            <v>3430</v>
          </cell>
        </row>
        <row r="711">
          <cell r="A711">
            <v>11039</v>
          </cell>
          <cell r="B711" t="str">
            <v>AUTOLAMPS0718</v>
          </cell>
          <cell r="C711" t="e">
            <v>#REF!</v>
          </cell>
          <cell r="D711" t="str">
            <v xml:space="preserve">NISSAN HARDBODY D23 J85 NP300 (05-14) - FOG LAMP (215-2022P-A) - LH</v>
          </cell>
          <cell r="E711" t="str">
            <v>NISSAN</v>
          </cell>
          <cell r="F711" t="str">
            <v xml:space="preserve">D23 05 FLA LH</v>
          </cell>
          <cell r="G711" t="str">
            <v>NS01-1004-L</v>
          </cell>
          <cell r="I711">
            <v>0.04</v>
          </cell>
          <cell r="J711" t="str">
            <v>SUPPLIER0002</v>
          </cell>
          <cell r="K711" t="str">
            <v xml:space="preserve">ANHUI TINCAI SILK CO. LTD</v>
          </cell>
          <cell r="M711">
            <v>0</v>
          </cell>
          <cell r="N711">
            <v>0</v>
          </cell>
          <cell r="O711">
            <v>3</v>
          </cell>
          <cell r="P711">
            <v>5</v>
          </cell>
          <cell r="S711" t="str">
            <v xml:space="preserve">Yuan Purchase Pricelist (CNY)</v>
          </cell>
          <cell r="T711">
            <v>5.72</v>
          </cell>
          <cell r="U711">
            <v>894</v>
          </cell>
          <cell r="V711">
            <v>1390</v>
          </cell>
        </row>
        <row r="712">
          <cell r="A712">
            <v>11040</v>
          </cell>
          <cell r="B712" t="str">
            <v>AUTOLAMPS0719</v>
          </cell>
          <cell r="C712" t="e">
            <v>#REF!</v>
          </cell>
          <cell r="D712" t="str">
            <v xml:space="preserve">NISSAN HARDBODY D23 J85 NP300 (05-14) - FOG LAMP (215-2022P-A) - RH</v>
          </cell>
          <cell r="E712" t="str">
            <v>NISSAN</v>
          </cell>
          <cell r="F712" t="str">
            <v xml:space="preserve">D23 05 FLA RH</v>
          </cell>
          <cell r="G712" t="str">
            <v>NS01-1004-R</v>
          </cell>
          <cell r="I712">
            <v>0.04</v>
          </cell>
          <cell r="J712" t="str">
            <v>SUPPLIER0002</v>
          </cell>
          <cell r="K712" t="str">
            <v xml:space="preserve">ANHUI TINCAI SILK CO. LTD</v>
          </cell>
          <cell r="M712">
            <v>0</v>
          </cell>
          <cell r="N712">
            <v>0</v>
          </cell>
          <cell r="Q712">
            <v>1</v>
          </cell>
          <cell r="R712">
            <v>2</v>
          </cell>
          <cell r="S712" t="str">
            <v xml:space="preserve">Yuan Purchase Pricelist (CNY)</v>
          </cell>
          <cell r="T712">
            <v>5.72</v>
          </cell>
          <cell r="U712">
            <v>894</v>
          </cell>
          <cell r="V712">
            <v>1390</v>
          </cell>
        </row>
        <row r="713">
          <cell r="A713">
            <v>13001</v>
          </cell>
          <cell r="B713" t="str">
            <v>AUTOLAMPS2813</v>
          </cell>
          <cell r="C713" t="e">
            <v>#REF!</v>
          </cell>
          <cell r="D713" t="str">
            <v xml:space="preserve">NISSAN HARDBODY D23 J85 NP300 (05-14) - FOG LAMP COVER - LH</v>
          </cell>
          <cell r="E713" t="str">
            <v>NISSAN</v>
          </cell>
          <cell r="F713" t="str">
            <v xml:space="preserve">D23 05 FLAC LH</v>
          </cell>
          <cell r="G713" t="str">
            <v>D23/05-FLAC-LH</v>
          </cell>
          <cell r="I713">
            <v>0.04</v>
          </cell>
          <cell r="J713" t="str">
            <v>SUPPLIER0002</v>
          </cell>
          <cell r="K713" t="str">
            <v xml:space="preserve">ANHUI TINCAI SILK CO. LTD</v>
          </cell>
          <cell r="L713">
            <v>0</v>
          </cell>
          <cell r="M713">
            <v>0</v>
          </cell>
          <cell r="N713">
            <v>0</v>
          </cell>
          <cell r="O713">
            <v>3</v>
          </cell>
          <cell r="P713">
            <v>10</v>
          </cell>
          <cell r="S713" t="str">
            <v xml:space="preserve">Yuan Purchase Pricelist (CNY)</v>
          </cell>
          <cell r="T713">
            <v>1</v>
          </cell>
          <cell r="U713">
            <v>156</v>
          </cell>
          <cell r="V713">
            <v>240</v>
          </cell>
        </row>
        <row r="714">
          <cell r="A714">
            <v>13002</v>
          </cell>
          <cell r="B714" t="str">
            <v>AUTOLAMPS2814</v>
          </cell>
          <cell r="C714" t="e">
            <v>#REF!</v>
          </cell>
          <cell r="D714" t="str">
            <v xml:space="preserve">NISSAN HARDBODY D23 J85 NP300 (05-14) - FOG LAMP COVER - RH</v>
          </cell>
          <cell r="E714" t="str">
            <v>NISSAN</v>
          </cell>
          <cell r="F714" t="str">
            <v xml:space="preserve">D23 05 FLAC RH</v>
          </cell>
          <cell r="G714" t="str">
            <v>D23/05-FLAC-RH</v>
          </cell>
          <cell r="I714">
            <v>0.04</v>
          </cell>
          <cell r="J714" t="str">
            <v>SUPPLIER0002</v>
          </cell>
          <cell r="K714" t="str">
            <v xml:space="preserve">ANHUI TINCAI SILK CO. LTD</v>
          </cell>
          <cell r="L714">
            <v>0</v>
          </cell>
          <cell r="M714">
            <v>0</v>
          </cell>
          <cell r="N714">
            <v>0</v>
          </cell>
          <cell r="O714">
            <v>3</v>
          </cell>
          <cell r="P714">
            <v>10</v>
          </cell>
          <cell r="S714" t="str">
            <v xml:space="preserve">Yuan Purchase Pricelist (CNY)</v>
          </cell>
          <cell r="T714">
            <v>1</v>
          </cell>
          <cell r="U714">
            <v>156</v>
          </cell>
          <cell r="V714">
            <v>240</v>
          </cell>
        </row>
        <row r="715">
          <cell r="A715">
            <v>11041</v>
          </cell>
          <cell r="B715" t="str">
            <v>AUTOLAMPS0710</v>
          </cell>
          <cell r="C715" t="e">
            <v>#REF!</v>
          </cell>
          <cell r="D715" t="str">
            <v xml:space="preserve">NISSAN HARDBODY D23 J85 NP300 (05-14) - FRONT FENDER - LH</v>
          </cell>
          <cell r="E715" t="str">
            <v>NISSAN</v>
          </cell>
          <cell r="F715" t="str">
            <v xml:space="preserve">D23 05 FF LH</v>
          </cell>
          <cell r="G715" t="str">
            <v>NS01-1016-L</v>
          </cell>
          <cell r="I715">
            <v>0.04</v>
          </cell>
          <cell r="J715" t="str">
            <v>SUPPLIER0002</v>
          </cell>
          <cell r="K715" t="str">
            <v xml:space="preserve">ANHUI TINCAI SILK CO. LTD</v>
          </cell>
          <cell r="M715">
            <v>0</v>
          </cell>
          <cell r="N715">
            <v>0</v>
          </cell>
          <cell r="Q715">
            <v>1</v>
          </cell>
          <cell r="R715">
            <v>2</v>
          </cell>
          <cell r="S715" t="str">
            <v xml:space="preserve">Yuan Purchase Pricelist (CNY)</v>
          </cell>
          <cell r="T715">
            <v>23.08</v>
          </cell>
          <cell r="U715">
            <v>3607</v>
          </cell>
          <cell r="V715">
            <v>5590</v>
          </cell>
        </row>
        <row r="716">
          <cell r="A716">
            <v>11042</v>
          </cell>
          <cell r="B716" t="str">
            <v>AUTOLAMPS0711</v>
          </cell>
          <cell r="C716" t="e">
            <v>#REF!</v>
          </cell>
          <cell r="D716" t="str">
            <v xml:space="preserve">NISSAN HARDBODY D23 J85 NP300 (05-14) - FRONT FENDER - RH</v>
          </cell>
          <cell r="E716" t="str">
            <v>NISSAN</v>
          </cell>
          <cell r="F716" t="str">
            <v xml:space="preserve">D23 05 FF RH</v>
          </cell>
          <cell r="G716" t="str">
            <v>NS01-1016-R</v>
          </cell>
          <cell r="I716">
            <v>0.04</v>
          </cell>
          <cell r="J716" t="str">
            <v>SUPPLIER0002</v>
          </cell>
          <cell r="K716" t="str">
            <v xml:space="preserve">ANHUI TINCAI SILK CO. LTD</v>
          </cell>
          <cell r="L716">
            <v>0</v>
          </cell>
          <cell r="M716">
            <v>0</v>
          </cell>
          <cell r="N716">
            <v>0</v>
          </cell>
          <cell r="Q716">
            <v>1</v>
          </cell>
          <cell r="R716">
            <v>2</v>
          </cell>
          <cell r="S716" t="str">
            <v xml:space="preserve">Yuan Purchase Pricelist (CNY)</v>
          </cell>
          <cell r="T716">
            <v>23.08</v>
          </cell>
          <cell r="U716">
            <v>3607</v>
          </cell>
          <cell r="V716">
            <v>5590</v>
          </cell>
        </row>
        <row r="717">
          <cell r="A717">
            <v>13823</v>
          </cell>
          <cell r="B717" t="str">
            <v>AUTOLAMPS0712</v>
          </cell>
          <cell r="C717" t="e">
            <v>#REF!</v>
          </cell>
          <cell r="D717" t="str">
            <v xml:space="preserve">NISSAN HARDBODY D23 J85 NP300 (05-14) - FRONT FENDER 4WD (W/HOLE) - LH</v>
          </cell>
          <cell r="E717" t="str">
            <v>NISSAN</v>
          </cell>
          <cell r="F717" t="str">
            <v xml:space="preserve">D23 05 FF4WD LH</v>
          </cell>
          <cell r="G717" t="str">
            <v>NS01-1016-L</v>
          </cell>
          <cell r="I717">
            <v>0.04</v>
          </cell>
          <cell r="J717" t="str">
            <v>SUPPLIER0002</v>
          </cell>
          <cell r="K717" t="str">
            <v xml:space="preserve">ANHUI TINCAI SILK CO. LTD</v>
          </cell>
          <cell r="M717">
            <v>0</v>
          </cell>
          <cell r="N717">
            <v>0</v>
          </cell>
          <cell r="Q717">
            <v>1</v>
          </cell>
          <cell r="R717">
            <v>2</v>
          </cell>
          <cell r="S717" t="str">
            <v xml:space="preserve">Yuan Purchase Pricelist (CNY)</v>
          </cell>
          <cell r="T717">
            <v>23.08</v>
          </cell>
          <cell r="U717">
            <v>3607</v>
          </cell>
          <cell r="V717">
            <v>5590</v>
          </cell>
        </row>
        <row r="718">
          <cell r="A718">
            <v>13824</v>
          </cell>
          <cell r="B718" t="str">
            <v>AUTOLAMPS0713</v>
          </cell>
          <cell r="C718" t="e">
            <v>#REF!</v>
          </cell>
          <cell r="D718" t="str">
            <v xml:space="preserve">NISSAN HARDBODY D23 J85 NP300 (05-14) - FRONT FENDER 4WD (W/HOLE) - RH</v>
          </cell>
          <cell r="E718" t="str">
            <v>NISSAN</v>
          </cell>
          <cell r="F718" t="str">
            <v xml:space="preserve">D23 05 FF4WD RH</v>
          </cell>
          <cell r="G718" t="str">
            <v>NS01-1016-R</v>
          </cell>
          <cell r="I718">
            <v>0.04</v>
          </cell>
          <cell r="J718" t="str">
            <v>SUPPLIER0002</v>
          </cell>
          <cell r="K718" t="str">
            <v xml:space="preserve">ANHUI TINCAI SILK CO. LTD</v>
          </cell>
          <cell r="M718">
            <v>0</v>
          </cell>
          <cell r="N718">
            <v>0</v>
          </cell>
          <cell r="Q718">
            <v>1</v>
          </cell>
          <cell r="R718">
            <v>2</v>
          </cell>
          <cell r="S718" t="str">
            <v xml:space="preserve">Yuan Purchase Pricelist (CNY)</v>
          </cell>
          <cell r="T718">
            <v>23.08</v>
          </cell>
          <cell r="U718">
            <v>3607</v>
          </cell>
          <cell r="V718">
            <v>5590</v>
          </cell>
        </row>
        <row r="719">
          <cell r="A719">
            <v>11043</v>
          </cell>
          <cell r="B719" t="str">
            <v>AUTOLAMPS0714</v>
          </cell>
          <cell r="C719" t="e">
            <v>#REF!</v>
          </cell>
          <cell r="D719" t="str">
            <v xml:space="preserve">NISSAN HARDBODY D23 J85 NP300 (05-14) - FRONT FENDER FLARE  - LH</v>
          </cell>
          <cell r="E719" t="str">
            <v>NISSAN</v>
          </cell>
          <cell r="F719" t="str">
            <v xml:space="preserve">D23 05 FFF LH</v>
          </cell>
          <cell r="G719" t="str">
            <v>NS01-1018-L</v>
          </cell>
          <cell r="I719">
            <v>0.04</v>
          </cell>
          <cell r="J719" t="str">
            <v>SUPPLIER0002</v>
          </cell>
          <cell r="K719" t="str">
            <v xml:space="preserve">ANHUI TINCAI SILK CO. LTD</v>
          </cell>
          <cell r="L719">
            <v>0</v>
          </cell>
          <cell r="M719">
            <v>0</v>
          </cell>
          <cell r="N719">
            <v>0</v>
          </cell>
          <cell r="Q719">
            <v>1</v>
          </cell>
          <cell r="R719">
            <v>2</v>
          </cell>
          <cell r="S719" t="str">
            <v xml:space="preserve">Yuan Purchase Pricelist (CNY)</v>
          </cell>
          <cell r="T719">
            <v>5</v>
          </cell>
          <cell r="U719">
            <v>782</v>
          </cell>
          <cell r="V719">
            <v>1210</v>
          </cell>
        </row>
        <row r="720">
          <cell r="A720">
            <v>11044</v>
          </cell>
          <cell r="B720" t="str">
            <v>AUTOLAMPS0715</v>
          </cell>
          <cell r="C720" t="e">
            <v>#REF!</v>
          </cell>
          <cell r="D720" t="str">
            <v xml:space="preserve">NISSAN HARDBODY D23 J85 NP300 (05-14) - FRONT FENDER FLARE  - RH</v>
          </cell>
          <cell r="E720" t="str">
            <v>NISSAN</v>
          </cell>
          <cell r="F720" t="str">
            <v xml:space="preserve">D23 05 FFF RH</v>
          </cell>
          <cell r="G720" t="str">
            <v>NS01-1018-R</v>
          </cell>
          <cell r="I720">
            <v>0.04</v>
          </cell>
          <cell r="J720" t="str">
            <v>SUPPLIER0002</v>
          </cell>
          <cell r="K720" t="str">
            <v xml:space="preserve">ANHUI TINCAI SILK CO. LTD</v>
          </cell>
          <cell r="L720">
            <v>0</v>
          </cell>
          <cell r="M720">
            <v>0</v>
          </cell>
          <cell r="N720">
            <v>0</v>
          </cell>
          <cell r="Q720">
            <v>1</v>
          </cell>
          <cell r="R720">
            <v>2</v>
          </cell>
          <cell r="S720" t="str">
            <v xml:space="preserve">Yuan Purchase Pricelist (CNY)</v>
          </cell>
          <cell r="T720">
            <v>5</v>
          </cell>
          <cell r="U720">
            <v>782</v>
          </cell>
          <cell r="V720">
            <v>1210</v>
          </cell>
        </row>
        <row r="721">
          <cell r="A721">
            <v>12168</v>
          </cell>
          <cell r="B721" t="str">
            <v>AUTOLAMPS0726</v>
          </cell>
          <cell r="C721" t="e">
            <v>#REF!</v>
          </cell>
          <cell r="D721" t="str">
            <v xml:space="preserve">NISSAN HARDBODY D23 J85 NP300 (05-14) - FRONT MUDFLAP - LH</v>
          </cell>
          <cell r="E721" t="str">
            <v>NISSAN</v>
          </cell>
          <cell r="F721" t="str">
            <v xml:space="preserve">D23 05 FMF LH</v>
          </cell>
          <cell r="G721" t="str">
            <v xml:space="preserve">ANHUI TINCAI SILK CO. LTD</v>
          </cell>
          <cell r="I721">
            <v>0.04</v>
          </cell>
          <cell r="J721" t="str">
            <v>SUPPLIER0002</v>
          </cell>
          <cell r="K721" t="str">
            <v xml:space="preserve">ANHUI TINCAI SILK CO. LTD</v>
          </cell>
          <cell r="L721">
            <v>0</v>
          </cell>
          <cell r="M721">
            <v>0</v>
          </cell>
          <cell r="N721">
            <v>0</v>
          </cell>
          <cell r="Q721">
            <v>2</v>
          </cell>
          <cell r="R721">
            <v>5</v>
          </cell>
          <cell r="S721" t="str">
            <v xml:space="preserve">Yuan Purchase Pricelist (CNY)</v>
          </cell>
          <cell r="T721">
            <v>1.34</v>
          </cell>
          <cell r="U721">
            <v>209</v>
          </cell>
          <cell r="V721">
            <v>320</v>
          </cell>
        </row>
        <row r="722">
          <cell r="A722">
            <v>12169</v>
          </cell>
          <cell r="B722" t="str">
            <v>AUTOLAMPS0727</v>
          </cell>
          <cell r="C722" t="e">
            <v>#REF!</v>
          </cell>
          <cell r="D722" t="str">
            <v xml:space="preserve">NISSAN HARDBODY D23 J85 NP300 (05-14) - FRONT MUDFLAP - RH</v>
          </cell>
          <cell r="E722" t="str">
            <v>NISSAN</v>
          </cell>
          <cell r="F722" t="str">
            <v xml:space="preserve">D23 05 FMF RH</v>
          </cell>
          <cell r="G722" t="str">
            <v xml:space="preserve">ANHUI TINCAI SILK CO. LTD</v>
          </cell>
          <cell r="I722">
            <v>0.04</v>
          </cell>
          <cell r="J722" t="str">
            <v>SUPPLIER0002</v>
          </cell>
          <cell r="K722" t="str">
            <v xml:space="preserve">ANHUI TINCAI SILK CO. LTD</v>
          </cell>
          <cell r="L722">
            <v>0</v>
          </cell>
          <cell r="M722">
            <v>0</v>
          </cell>
          <cell r="N722">
            <v>0</v>
          </cell>
          <cell r="Q722">
            <v>2</v>
          </cell>
          <cell r="R722">
            <v>5</v>
          </cell>
          <cell r="S722" t="str">
            <v xml:space="preserve">Yuan Purchase Pricelist (CNY)</v>
          </cell>
          <cell r="T722">
            <v>1.34</v>
          </cell>
          <cell r="U722">
            <v>209</v>
          </cell>
          <cell r="V722">
            <v>320</v>
          </cell>
        </row>
        <row r="723">
          <cell r="A723">
            <v>11046</v>
          </cell>
          <cell r="B723" t="str">
            <v>AUTOLAMPS0720</v>
          </cell>
          <cell r="C723" t="e">
            <v>#REF!</v>
          </cell>
          <cell r="D723" t="str">
            <v xml:space="preserve">NISSAN HARDBODY D23 J85 NP300 (05-14) - GRILL (BLACK)</v>
          </cell>
          <cell r="E723" t="str">
            <v>NISSAN</v>
          </cell>
          <cell r="F723" t="str">
            <v xml:space="preserve">D23 05 GRLB</v>
          </cell>
          <cell r="G723" t="str">
            <v>NS01-1011B</v>
          </cell>
          <cell r="I723">
            <v>0.04</v>
          </cell>
          <cell r="J723" t="str">
            <v>SUPPLIER0002</v>
          </cell>
          <cell r="K723" t="str">
            <v xml:space="preserve">ANHUI TINCAI SILK CO. LTD</v>
          </cell>
          <cell r="L723">
            <v>0</v>
          </cell>
          <cell r="M723">
            <v>0</v>
          </cell>
          <cell r="N723">
            <v>0</v>
          </cell>
          <cell r="Q723">
            <v>1</v>
          </cell>
          <cell r="R723">
            <v>2</v>
          </cell>
          <cell r="S723" t="str">
            <v xml:space="preserve">Yuan Purchase Pricelist (CNY)</v>
          </cell>
          <cell r="T723">
            <v>10.85</v>
          </cell>
          <cell r="U723">
            <v>1696</v>
          </cell>
          <cell r="V723">
            <v>2630</v>
          </cell>
        </row>
        <row r="724">
          <cell r="A724">
            <v>11045</v>
          </cell>
          <cell r="B724" t="str">
            <v>AUTOLAMPS0721</v>
          </cell>
          <cell r="C724" t="e">
            <v>#REF!</v>
          </cell>
          <cell r="D724" t="str">
            <v xml:space="preserve">NISSAN HARDBODY D23 J85 NP300 (05-14) - GRILL (CHROME)</v>
          </cell>
          <cell r="E724" t="str">
            <v>NISSAN</v>
          </cell>
          <cell r="F724" t="str">
            <v xml:space="preserve">D23 05 GRLBC</v>
          </cell>
          <cell r="G724" t="str">
            <v>NS01-1011A</v>
          </cell>
          <cell r="I724">
            <v>0.04</v>
          </cell>
          <cell r="J724" t="str">
            <v>SUPPLIER0002</v>
          </cell>
          <cell r="K724" t="str">
            <v xml:space="preserve">ANHUI TINCAI SILK CO. LTD</v>
          </cell>
          <cell r="L724">
            <v>0</v>
          </cell>
          <cell r="M724">
            <v>0</v>
          </cell>
          <cell r="N724">
            <v>0</v>
          </cell>
          <cell r="Q724">
            <v>2</v>
          </cell>
          <cell r="R724">
            <v>3</v>
          </cell>
          <cell r="S724" t="str">
            <v xml:space="preserve">Yuan Purchase Pricelist (CNY)</v>
          </cell>
          <cell r="T724">
            <v>12.98</v>
          </cell>
          <cell r="U724">
            <v>2029</v>
          </cell>
          <cell r="V724">
            <v>3140</v>
          </cell>
        </row>
        <row r="725">
          <cell r="A725">
            <v>11047</v>
          </cell>
          <cell r="B725" t="str">
            <v>AUTOLAMPS0722</v>
          </cell>
          <cell r="C725" t="e">
            <v>#REF!</v>
          </cell>
          <cell r="D725" t="str">
            <v xml:space="preserve">NISSAN HARDBODY D23 J85 NP300 (05-14) - HEAD LAMP (215-1189-RD/LD-E) - LH</v>
          </cell>
          <cell r="E725" t="str">
            <v>NISSAN</v>
          </cell>
          <cell r="F725" t="str">
            <v xml:space="preserve">D23 05 HLA LH</v>
          </cell>
          <cell r="G725" t="str">
            <v>NS01-1001A-L</v>
          </cell>
          <cell r="I725">
            <v>0.04</v>
          </cell>
          <cell r="J725" t="str">
            <v>SUPPLIER0002</v>
          </cell>
          <cell r="K725" t="str">
            <v xml:space="preserve">ANHUI TINCAI SILK CO. LTD</v>
          </cell>
          <cell r="L725">
            <v>4</v>
          </cell>
          <cell r="M725">
            <v>16</v>
          </cell>
          <cell r="N725">
            <v>20</v>
          </cell>
          <cell r="Q725">
            <v>2</v>
          </cell>
          <cell r="R725">
            <v>5</v>
          </cell>
          <cell r="S725" t="str">
            <v xml:space="preserve">Yuan Purchase Pricelist (CNY)</v>
          </cell>
          <cell r="T725">
            <v>90</v>
          </cell>
          <cell r="U725">
            <v>2295</v>
          </cell>
          <cell r="V725">
            <v>3440</v>
          </cell>
        </row>
        <row r="726">
          <cell r="A726">
            <v>11048</v>
          </cell>
          <cell r="B726" t="str">
            <v>AUTOLAMPS0723</v>
          </cell>
          <cell r="C726" t="e">
            <v>#REF!</v>
          </cell>
          <cell r="D726" t="str">
            <v xml:space="preserve">NISSAN HARDBODY D23 J85 NP300 (05-14) - HEAD LAMP (215-1189-RD/LD-E) - RH</v>
          </cell>
          <cell r="E726" t="str">
            <v>NISSAN</v>
          </cell>
          <cell r="F726" t="str">
            <v xml:space="preserve">D23 05 HLA RH</v>
          </cell>
          <cell r="G726" t="str">
            <v>NS01-1001A-R</v>
          </cell>
          <cell r="I726">
            <v>0.04</v>
          </cell>
          <cell r="J726" t="str">
            <v>SUPPLIER0002</v>
          </cell>
          <cell r="K726" t="str">
            <v xml:space="preserve">ANHUI TINCAI SILK CO. LTD</v>
          </cell>
          <cell r="L726">
            <v>4</v>
          </cell>
          <cell r="M726">
            <v>16</v>
          </cell>
          <cell r="N726">
            <v>20</v>
          </cell>
          <cell r="Q726">
            <v>2</v>
          </cell>
          <cell r="R726">
            <v>5</v>
          </cell>
          <cell r="S726" t="str">
            <v xml:space="preserve">Yuan Purchase Pricelist (CNY)</v>
          </cell>
          <cell r="T726">
            <v>90</v>
          </cell>
          <cell r="U726">
            <v>2295</v>
          </cell>
          <cell r="V726">
            <v>3440</v>
          </cell>
        </row>
        <row r="727">
          <cell r="A727">
            <v>11049</v>
          </cell>
          <cell r="B727" t="str">
            <v>AUTOLAMPS0707</v>
          </cell>
          <cell r="C727" t="e">
            <v>#REF!</v>
          </cell>
          <cell r="D727" t="str">
            <v xml:space="preserve">NISSAN HARDBODY D23 J85 NP300 (05-14) - HOOD</v>
          </cell>
          <cell r="E727" t="str">
            <v>NISSAN</v>
          </cell>
          <cell r="F727" t="str">
            <v xml:space="preserve">D23 05 DOOD</v>
          </cell>
          <cell r="G727" t="str">
            <v>NS01-1015</v>
          </cell>
          <cell r="I727">
            <v>0.04</v>
          </cell>
          <cell r="J727" t="str">
            <v>SUPPLIER0002</v>
          </cell>
          <cell r="K727" t="str">
            <v xml:space="preserve">ANHUI TINCAI SILK CO. LTD</v>
          </cell>
          <cell r="M727">
            <v>0</v>
          </cell>
          <cell r="N727">
            <v>0</v>
          </cell>
          <cell r="Q727">
            <v>1</v>
          </cell>
          <cell r="R727">
            <v>2</v>
          </cell>
          <cell r="S727" t="str">
            <v xml:space="preserve">Yuan Purchase Pricelist (CNY)</v>
          </cell>
          <cell r="T727">
            <v>53.85</v>
          </cell>
          <cell r="U727">
            <v>8417</v>
          </cell>
          <cell r="V727">
            <v>13050</v>
          </cell>
        </row>
        <row r="728">
          <cell r="A728">
            <v>11052</v>
          </cell>
          <cell r="B728" t="str">
            <v>AUTOLAMPS0730</v>
          </cell>
          <cell r="C728" t="e">
            <v>#REF!</v>
          </cell>
          <cell r="D728" t="str">
            <v xml:space="preserve">NISSAN HARDBODY D23 J85 NP300 (05-14) - RADIATOR PANEL</v>
          </cell>
          <cell r="E728" t="str">
            <v>NISSAN</v>
          </cell>
          <cell r="F728" t="str">
            <v xml:space="preserve">D23 05 RP</v>
          </cell>
          <cell r="G728" t="str">
            <v>NS01-1024</v>
          </cell>
          <cell r="I728">
            <v>0.04</v>
          </cell>
          <cell r="J728" t="str">
            <v>SUPPLIER0002</v>
          </cell>
          <cell r="K728" t="str">
            <v xml:space="preserve">ANHUI TINCAI SILK CO. LTD</v>
          </cell>
          <cell r="M728">
            <v>0</v>
          </cell>
          <cell r="N728">
            <v>0</v>
          </cell>
          <cell r="Q728">
            <v>2</v>
          </cell>
          <cell r="R728">
            <v>5</v>
          </cell>
          <cell r="S728" t="str">
            <v xml:space="preserve">Yuan Purchase Pricelist (CNY)</v>
          </cell>
          <cell r="T728">
            <v>36.67</v>
          </cell>
          <cell r="U728">
            <v>5732</v>
          </cell>
          <cell r="V728">
            <v>8880</v>
          </cell>
        </row>
        <row r="729">
          <cell r="A729">
            <v>11053</v>
          </cell>
          <cell r="B729" t="str">
            <v>AUTOLAMPS0716</v>
          </cell>
          <cell r="C729" t="e">
            <v>#REF!</v>
          </cell>
          <cell r="D729" t="str">
            <v xml:space="preserve">NISSAN HARDBODY D23 J85 NP300 (05-14) - REAR FENDER FLARE  - LH</v>
          </cell>
          <cell r="E729" t="str">
            <v>NISSAN</v>
          </cell>
          <cell r="F729" t="str">
            <v xml:space="preserve">D23 05 RFF LH</v>
          </cell>
          <cell r="G729" t="str">
            <v>NS01-1018-L</v>
          </cell>
          <cell r="I729">
            <v>0.04</v>
          </cell>
          <cell r="J729" t="str">
            <v>SUPPLIER0002</v>
          </cell>
          <cell r="K729" t="str">
            <v xml:space="preserve">ANHUI TINCAI SILK CO. LTD</v>
          </cell>
          <cell r="L729">
            <v>0</v>
          </cell>
          <cell r="M729">
            <v>0</v>
          </cell>
          <cell r="N729">
            <v>0</v>
          </cell>
          <cell r="Q729">
            <v>1</v>
          </cell>
          <cell r="R729">
            <v>2</v>
          </cell>
          <cell r="S729" t="str">
            <v xml:space="preserve">Yuan Purchase Pricelist (CNY)</v>
          </cell>
          <cell r="T729">
            <v>4.17</v>
          </cell>
          <cell r="U729">
            <v>652</v>
          </cell>
          <cell r="V729">
            <v>1010</v>
          </cell>
        </row>
        <row r="730">
          <cell r="A730">
            <v>11054</v>
          </cell>
          <cell r="B730" t="str">
            <v>AUTOLAMPS0717</v>
          </cell>
          <cell r="C730" t="e">
            <v>#REF!</v>
          </cell>
          <cell r="D730" t="str">
            <v xml:space="preserve">NISSAN HARDBODY D23 J85 NP300 (05-14) - REAR FENDER FLARE  - RH</v>
          </cell>
          <cell r="E730" t="str">
            <v>NISSAN</v>
          </cell>
          <cell r="F730" t="str">
            <v xml:space="preserve">D23 05 RFF RH</v>
          </cell>
          <cell r="G730" t="str">
            <v>NS01-1018-R</v>
          </cell>
          <cell r="I730">
            <v>0.04</v>
          </cell>
          <cell r="J730" t="str">
            <v>SUPPLIER0002</v>
          </cell>
          <cell r="K730" t="str">
            <v xml:space="preserve">ANHUI TINCAI SILK CO. LTD</v>
          </cell>
          <cell r="L730">
            <v>0</v>
          </cell>
          <cell r="M730">
            <v>0</v>
          </cell>
          <cell r="N730">
            <v>0</v>
          </cell>
          <cell r="Q730">
            <v>1</v>
          </cell>
          <cell r="R730">
            <v>2</v>
          </cell>
          <cell r="S730" t="str">
            <v xml:space="preserve">Yuan Purchase Pricelist (CNY)</v>
          </cell>
          <cell r="T730">
            <v>4.17</v>
          </cell>
          <cell r="U730">
            <v>652</v>
          </cell>
          <cell r="V730">
            <v>1010</v>
          </cell>
        </row>
        <row r="731">
          <cell r="A731">
            <v>11050</v>
          </cell>
          <cell r="B731" t="str">
            <v>AUTOLAMPS0728</v>
          </cell>
          <cell r="C731" t="e">
            <v>#REF!</v>
          </cell>
          <cell r="D731" t="str">
            <v xml:space="preserve">NISSAN HARDBODY D23 J85 NP300 (05-14) - REAR MUDFLAP - LH</v>
          </cell>
          <cell r="E731" t="str">
            <v>NISSAN</v>
          </cell>
          <cell r="F731" t="str">
            <v xml:space="preserve">D23 05 RMF LH</v>
          </cell>
          <cell r="G731" t="str">
            <v xml:space="preserve">ANHUI TINCAI SILK CO. LTD</v>
          </cell>
          <cell r="I731">
            <v>0.04</v>
          </cell>
          <cell r="J731" t="str">
            <v>SUPPLIER0002</v>
          </cell>
          <cell r="K731" t="str">
            <v xml:space="preserve">ANHUI TINCAI SILK CO. LTD</v>
          </cell>
          <cell r="L731">
            <v>0</v>
          </cell>
          <cell r="M731">
            <v>0</v>
          </cell>
          <cell r="N731">
            <v>0</v>
          </cell>
          <cell r="Q731">
            <v>2</v>
          </cell>
          <cell r="R731">
            <v>5</v>
          </cell>
          <cell r="S731" t="str">
            <v xml:space="preserve">Yuan Purchase Pricelist (CNY)</v>
          </cell>
          <cell r="T731">
            <v>1.34</v>
          </cell>
          <cell r="U731">
            <v>209</v>
          </cell>
          <cell r="V731">
            <v>320</v>
          </cell>
        </row>
        <row r="732">
          <cell r="A732">
            <v>11051</v>
          </cell>
          <cell r="B732" t="str">
            <v>AUTOLAMPS0729</v>
          </cell>
          <cell r="C732" t="e">
            <v>#REF!</v>
          </cell>
          <cell r="D732" t="str">
            <v xml:space="preserve">NISSAN HARDBODY D23 J85 NP300 (05-14) - REAR MUDFLAP - RH</v>
          </cell>
          <cell r="E732" t="str">
            <v>NISSAN</v>
          </cell>
          <cell r="F732" t="str">
            <v xml:space="preserve">D23 05 RMF RH</v>
          </cell>
          <cell r="G732" t="str">
            <v xml:space="preserve">ANHUI TINCAI SILK CO. LTD</v>
          </cell>
          <cell r="I732">
            <v>0.04</v>
          </cell>
          <cell r="J732" t="str">
            <v>SUPPLIER0002</v>
          </cell>
          <cell r="K732" t="str">
            <v xml:space="preserve">ANHUI TINCAI SILK CO. LTD</v>
          </cell>
          <cell r="L732">
            <v>0</v>
          </cell>
          <cell r="M732">
            <v>0</v>
          </cell>
          <cell r="N732">
            <v>0</v>
          </cell>
          <cell r="Q732">
            <v>2</v>
          </cell>
          <cell r="R732">
            <v>5</v>
          </cell>
          <cell r="S732" t="str">
            <v xml:space="preserve">Yuan Purchase Pricelist (CNY)</v>
          </cell>
          <cell r="T732">
            <v>1.34</v>
          </cell>
          <cell r="U732">
            <v>209</v>
          </cell>
          <cell r="V732">
            <v>320</v>
          </cell>
        </row>
        <row r="733">
          <cell r="A733">
            <v>11055</v>
          </cell>
          <cell r="B733" t="str">
            <v>AUTOLAMPS0731</v>
          </cell>
          <cell r="C733" t="e">
            <v>#REF!</v>
          </cell>
          <cell r="D733" t="str">
            <v xml:space="preserve">NISSAN HARDBODY D23 J85 NP300 (05-14) - SIDE LAMP</v>
          </cell>
          <cell r="E733" t="str">
            <v>NISSAN</v>
          </cell>
          <cell r="F733" t="str">
            <v xml:space="preserve">D23 05 SLA</v>
          </cell>
          <cell r="G733" t="str">
            <v>NS01-1006</v>
          </cell>
          <cell r="I733">
            <v>0.04</v>
          </cell>
          <cell r="J733" t="str">
            <v>SUPPLIER0002</v>
          </cell>
          <cell r="K733" t="str">
            <v xml:space="preserve">ANHUI TINCAI SILK CO. LTD</v>
          </cell>
          <cell r="M733">
            <v>0</v>
          </cell>
          <cell r="N733">
            <v>0</v>
          </cell>
          <cell r="O733">
            <v>5</v>
          </cell>
          <cell r="P733">
            <v>20</v>
          </cell>
          <cell r="S733" t="str">
            <v xml:space="preserve">Yuan Purchase Pricelist (CNY)</v>
          </cell>
          <cell r="T733">
            <v>1.08</v>
          </cell>
          <cell r="U733">
            <v>169</v>
          </cell>
          <cell r="V733">
            <v>260</v>
          </cell>
        </row>
        <row r="734">
          <cell r="A734">
            <v>11056</v>
          </cell>
          <cell r="B734" t="str">
            <v>AUTOLAMPS0736</v>
          </cell>
          <cell r="C734" t="e">
            <v>#REF!</v>
          </cell>
          <cell r="D734" t="str">
            <v xml:space="preserve">NISSAN HARDBODY D23 J85 NP300 (05-14) - TAIL LAMP (SHORT FITTING) - LH</v>
          </cell>
          <cell r="E734" t="str">
            <v>NISSAN</v>
          </cell>
          <cell r="F734" t="str">
            <v xml:space="preserve">D23 05 TLA LH</v>
          </cell>
          <cell r="G734" t="str">
            <v>NS01-1102-L</v>
          </cell>
          <cell r="I734">
            <v>0.04</v>
          </cell>
          <cell r="J734" t="str">
            <v>SUPPLIER0002</v>
          </cell>
          <cell r="K734" t="str">
            <v xml:space="preserve">ANHUI TINCAI SILK CO. LTD</v>
          </cell>
          <cell r="L734">
            <v>5</v>
          </cell>
          <cell r="M734">
            <v>20</v>
          </cell>
          <cell r="N734">
            <v>25</v>
          </cell>
          <cell r="O734">
            <v>5</v>
          </cell>
          <cell r="P734">
            <v>10</v>
          </cell>
          <cell r="S734" t="str">
            <v xml:space="preserve">Yuan Purchase Pricelist (CNY)</v>
          </cell>
          <cell r="T734">
            <v>30</v>
          </cell>
          <cell r="U734">
            <v>765</v>
          </cell>
          <cell r="V734">
            <v>1150</v>
          </cell>
        </row>
        <row r="735">
          <cell r="A735">
            <v>11057</v>
          </cell>
          <cell r="B735" t="str">
            <v>AUTOLAMPS0737</v>
          </cell>
          <cell r="C735" t="e">
            <v>#REF!</v>
          </cell>
          <cell r="D735" t="str">
            <v xml:space="preserve">NISSAN HARDBODY D23 J85 NP300 (05-14) - TAIL LAMP (SHORT FITTING) - RH</v>
          </cell>
          <cell r="E735" t="str">
            <v>NISSAN</v>
          </cell>
          <cell r="F735" t="str">
            <v xml:space="preserve">D23 05 TLA RH</v>
          </cell>
          <cell r="G735" t="str">
            <v>NS01-1102-R</v>
          </cell>
          <cell r="I735">
            <v>0.04</v>
          </cell>
          <cell r="J735" t="str">
            <v>SUPPLIER0002</v>
          </cell>
          <cell r="K735" t="str">
            <v xml:space="preserve">ANHUI TINCAI SILK CO. LTD</v>
          </cell>
          <cell r="L735">
            <v>5</v>
          </cell>
          <cell r="M735">
            <v>20</v>
          </cell>
          <cell r="N735">
            <v>25</v>
          </cell>
          <cell r="O735">
            <v>5</v>
          </cell>
          <cell r="P735">
            <v>10</v>
          </cell>
          <cell r="S735" t="str">
            <v xml:space="preserve">Yuan Purchase Pricelist (CNY)</v>
          </cell>
          <cell r="T735">
            <v>30</v>
          </cell>
          <cell r="U735">
            <v>765</v>
          </cell>
          <cell r="V735">
            <v>1150</v>
          </cell>
        </row>
        <row r="736">
          <cell r="A736">
            <v>10965</v>
          </cell>
          <cell r="B736" t="str">
            <v>AUTOLAMPS0724</v>
          </cell>
          <cell r="C736" t="e">
            <v>#REF!</v>
          </cell>
          <cell r="D736" t="str">
            <v xml:space="preserve">NISSAN HARDBODY D23 J85 NP300 (05-14) - TAIL LENS - LH</v>
          </cell>
          <cell r="E736" t="str">
            <v>NISSAN</v>
          </cell>
          <cell r="F736" t="str">
            <v xml:space="preserve">D23 05 TLS LH</v>
          </cell>
          <cell r="G736" t="str">
            <v>00-NS01-1102-L</v>
          </cell>
          <cell r="I736">
            <v>0.04</v>
          </cell>
          <cell r="J736" t="str">
            <v>SUPPLIER0002</v>
          </cell>
          <cell r="K736" t="str">
            <v xml:space="preserve">ANHUI TINCAI SILK CO. LTD</v>
          </cell>
          <cell r="L736">
            <v>4</v>
          </cell>
          <cell r="M736">
            <v>16</v>
          </cell>
          <cell r="N736">
            <v>20</v>
          </cell>
          <cell r="Q736">
            <v>3</v>
          </cell>
          <cell r="R736">
            <v>10</v>
          </cell>
          <cell r="S736" t="str">
            <v xml:space="preserve">Yuan Purchase Pricelist (CNY)</v>
          </cell>
          <cell r="T736">
            <v>12</v>
          </cell>
          <cell r="U736">
            <v>305.14</v>
          </cell>
          <cell r="V736">
            <v>460</v>
          </cell>
        </row>
        <row r="737">
          <cell r="A737">
            <v>10966</v>
          </cell>
          <cell r="B737" t="str">
            <v>AUTOLAMPS0725</v>
          </cell>
          <cell r="C737" t="e">
            <v>#REF!</v>
          </cell>
          <cell r="D737" t="str">
            <v xml:space="preserve">NISSAN HARDBODY D23 J85 NP300 (05-14) - TAIL LENS - RH</v>
          </cell>
          <cell r="E737" t="str">
            <v>NISSAN</v>
          </cell>
          <cell r="F737" t="str">
            <v xml:space="preserve">D23 05 TLS RH</v>
          </cell>
          <cell r="G737" t="str">
            <v>00-NS01-1102-R</v>
          </cell>
          <cell r="I737">
            <v>0.04</v>
          </cell>
          <cell r="J737" t="str">
            <v>SUPPLIER0002</v>
          </cell>
          <cell r="K737" t="str">
            <v xml:space="preserve">ANHUI TINCAI SILK CO. LTD</v>
          </cell>
          <cell r="L737">
            <v>4</v>
          </cell>
          <cell r="M737">
            <v>16</v>
          </cell>
          <cell r="N737">
            <v>20</v>
          </cell>
          <cell r="Q737">
            <v>3</v>
          </cell>
          <cell r="R737">
            <v>10</v>
          </cell>
          <cell r="S737" t="str">
            <v xml:space="preserve">Yuan Purchase Pricelist (CNY)</v>
          </cell>
          <cell r="T737">
            <v>12</v>
          </cell>
          <cell r="U737">
            <v>305.14</v>
          </cell>
          <cell r="V737">
            <v>460</v>
          </cell>
        </row>
        <row r="738">
          <cell r="A738">
            <v>13985</v>
          </cell>
          <cell r="B738" t="str">
            <v>AUTOLAMPS0806</v>
          </cell>
          <cell r="C738" t="e">
            <v>#REF!</v>
          </cell>
          <cell r="D738" t="str">
            <v xml:space="preserve">NISSAN JUKE F15/INFINITI ESQ 5D HATCHBACK (11-) - LAMINATED FRONT WINDSCREEN</v>
          </cell>
          <cell r="E738" t="str">
            <v>NISSAN</v>
          </cell>
          <cell r="F738" t="str">
            <v xml:space="preserve">NI F15 L VCP LFW X</v>
          </cell>
          <cell r="G738" t="str">
            <v xml:space="preserve">NI-F15-L-VCP LFW/X</v>
          </cell>
          <cell r="H738" t="str">
            <v>290*330</v>
          </cell>
          <cell r="I738">
            <v>0.02</v>
          </cell>
          <cell r="J738" t="str">
            <v>SUPPLIER0015</v>
          </cell>
          <cell r="K738" t="str">
            <v xml:space="preserve">XINYI AUTOMOBILE GLASS (SHENZHEN) CO., LTD</v>
          </cell>
          <cell r="L738" t="e">
            <v>#N/A</v>
          </cell>
          <cell r="M738" t="e">
            <v>#N/A</v>
          </cell>
          <cell r="N738" t="e">
            <v>#N/A</v>
          </cell>
          <cell r="S738" t="str">
            <v xml:space="preserve">USD Purchase Pricelist (USD)</v>
          </cell>
          <cell r="T738">
            <v>16.12</v>
          </cell>
          <cell r="U738">
            <v>2888.7</v>
          </cell>
          <cell r="V738">
            <v>3800</v>
          </cell>
        </row>
        <row r="739">
          <cell r="A739">
            <v>13990</v>
          </cell>
          <cell r="B739" t="str">
            <v>AUTOLAMPS0807</v>
          </cell>
          <cell r="C739" t="e">
            <v>#REF!</v>
          </cell>
          <cell r="D739" t="str">
            <v xml:space="preserve">NISSAN MICRA/MARCH 3D/5D HATCHBACK (02-) - LAMINATED FRONT WINDSCREEN</v>
          </cell>
          <cell r="E739" t="str">
            <v>NISSAN</v>
          </cell>
          <cell r="F739" t="str">
            <v xml:space="preserve">K12 VCP LFW X</v>
          </cell>
          <cell r="G739" t="str">
            <v xml:space="preserve">K12-VCP LFW/X</v>
          </cell>
          <cell r="H739" t="str">
            <v>290*330</v>
          </cell>
          <cell r="I739">
            <v>0.02</v>
          </cell>
          <cell r="J739" t="str">
            <v>SUPPLIER0015</v>
          </cell>
          <cell r="K739" t="str">
            <v xml:space="preserve">XINYI AUTOMOBILE GLASS (SHENZHEN) CO., LTD</v>
          </cell>
          <cell r="L739" t="e">
            <v>#N/A</v>
          </cell>
          <cell r="M739" t="e">
            <v>#N/A</v>
          </cell>
          <cell r="N739" t="e">
            <v>#N/A</v>
          </cell>
          <cell r="S739" t="str">
            <v xml:space="preserve">USD Purchase Pricelist (USD)</v>
          </cell>
          <cell r="T739">
            <v>15.08</v>
          </cell>
          <cell r="U739">
            <v>2702</v>
          </cell>
          <cell r="V739">
            <v>3500</v>
          </cell>
        </row>
        <row r="740">
          <cell r="A740">
            <v>13939</v>
          </cell>
          <cell r="B740" t="str">
            <v>AUTOLAMPS2782</v>
          </cell>
          <cell r="C740" t="e">
            <v>#REF!</v>
          </cell>
          <cell r="D740" t="str">
            <v xml:space="preserve">NISSAN MICRA/MARCH K13 5D HATCHBACK (11-) - LAMINATED FRONT WINDSCREEN</v>
          </cell>
          <cell r="E740" t="str">
            <v>NISSAN</v>
          </cell>
          <cell r="F740" t="str">
            <v xml:space="preserve">NI K13 VCP LFW X</v>
          </cell>
          <cell r="G740" t="str">
            <v xml:space="preserve">NI-K13-VCP LFW/X</v>
          </cell>
          <cell r="H740" t="str">
            <v>1302*909</v>
          </cell>
          <cell r="I740">
            <v>0.02</v>
          </cell>
          <cell r="J740" t="str">
            <v>SUPPLIER0015</v>
          </cell>
          <cell r="K740" t="str">
            <v xml:space="preserve">XINYI AUTOMOBILE GLASS (SHENZHEN) CO., LTD</v>
          </cell>
          <cell r="L740">
            <v>4</v>
          </cell>
          <cell r="M740">
            <v>16</v>
          </cell>
          <cell r="N740">
            <v>20</v>
          </cell>
          <cell r="Q740">
            <v>3</v>
          </cell>
          <cell r="R740">
            <v>12</v>
          </cell>
          <cell r="S740" t="str">
            <v xml:space="preserve">USD Purchase Pricelist (USD)</v>
          </cell>
          <cell r="T740">
            <v>14.75</v>
          </cell>
          <cell r="U740">
            <v>2643.2</v>
          </cell>
          <cell r="V740">
            <v>3300</v>
          </cell>
        </row>
        <row r="741">
          <cell r="A741">
            <v>12597</v>
          </cell>
          <cell r="B741" t="str">
            <v>AUTOLAMPS0819</v>
          </cell>
          <cell r="C741" t="e">
            <v>#REF!</v>
          </cell>
          <cell r="D741" t="str">
            <v xml:space="preserve">NISSAN NAVARA (05-10) - HEAD LAMP (215-11B2) - LH</v>
          </cell>
          <cell r="E741" t="str">
            <v>NISSAN</v>
          </cell>
          <cell r="F741" t="str">
            <v xml:space="preserve">NAVARA HLA LH</v>
          </cell>
          <cell r="G741" t="str">
            <v>NS01-1201</v>
          </cell>
          <cell r="H741" t="str">
            <v>1437*593</v>
          </cell>
          <cell r="I741">
            <v>0.04</v>
          </cell>
          <cell r="J741" t="str">
            <v>SUPPLIER0002</v>
          </cell>
          <cell r="K741" t="str">
            <v xml:space="preserve">ANHUI TINCAI SILK CO. LTD</v>
          </cell>
          <cell r="M741">
            <v>0</v>
          </cell>
          <cell r="N741">
            <v>0</v>
          </cell>
          <cell r="S741" t="str">
            <v xml:space="preserve">Yuan Purchase Pricelist (CNY)</v>
          </cell>
          <cell r="T741">
            <v>87</v>
          </cell>
          <cell r="U741">
            <v>2101</v>
          </cell>
          <cell r="V741">
            <v>3150</v>
          </cell>
        </row>
        <row r="742">
          <cell r="A742">
            <v>12596</v>
          </cell>
          <cell r="B742" t="str">
            <v>AUTOLAMPS0820</v>
          </cell>
          <cell r="C742" t="e">
            <v>#REF!</v>
          </cell>
          <cell r="D742" t="str">
            <v xml:space="preserve">NISSAN NAVARA (05-10) - HEAD LAMP (215-11B2) - RH</v>
          </cell>
          <cell r="E742" t="str">
            <v>NISSAN</v>
          </cell>
          <cell r="F742" t="str">
            <v xml:space="preserve">NAVARA HLA RH</v>
          </cell>
          <cell r="G742" t="str">
            <v>NS01-1201</v>
          </cell>
          <cell r="H742" t="str">
            <v>1400*1004</v>
          </cell>
          <cell r="I742">
            <v>0.04</v>
          </cell>
          <cell r="J742" t="str">
            <v>SUPPLIER0002</v>
          </cell>
          <cell r="K742" t="str">
            <v xml:space="preserve">ANHUI TINCAI SILK CO. LTD</v>
          </cell>
          <cell r="M742">
            <v>0</v>
          </cell>
          <cell r="N742">
            <v>0</v>
          </cell>
          <cell r="S742" t="str">
            <v xml:space="preserve">Yuan Purchase Pricelist (CNY)</v>
          </cell>
          <cell r="T742">
            <v>87</v>
          </cell>
          <cell r="U742">
            <v>2101</v>
          </cell>
          <cell r="V742">
            <v>3150</v>
          </cell>
        </row>
        <row r="743">
          <cell r="A743">
            <v>12598</v>
          </cell>
          <cell r="B743" t="str">
            <v>AUTOLAMPS0821</v>
          </cell>
          <cell r="C743" t="e">
            <v>#REF!</v>
          </cell>
          <cell r="D743" t="str">
            <v xml:space="preserve">NISSAN NAVARA (05-10) - TAIL LAMP (215-19K6) - LH</v>
          </cell>
          <cell r="E743" t="str">
            <v>NISSAN</v>
          </cell>
          <cell r="F743" t="str">
            <v xml:space="preserve">NAVARA TLA LH</v>
          </cell>
          <cell r="G743" t="str">
            <v>NS01-1202</v>
          </cell>
          <cell r="H743" t="str">
            <v>1339*922</v>
          </cell>
          <cell r="I743">
            <v>0.04</v>
          </cell>
          <cell r="J743" t="str">
            <v>SUPPLIER0002</v>
          </cell>
          <cell r="K743" t="str">
            <v xml:space="preserve">ANHUI TINCAI SILK CO. LTD</v>
          </cell>
          <cell r="M743">
            <v>0</v>
          </cell>
          <cell r="N743">
            <v>0</v>
          </cell>
          <cell r="S743" t="str">
            <v xml:space="preserve">Yuan Purchase Pricelist (CNY)</v>
          </cell>
          <cell r="T743">
            <v>45</v>
          </cell>
          <cell r="U743">
            <v>1148</v>
          </cell>
          <cell r="V743">
            <v>1720</v>
          </cell>
        </row>
        <row r="744">
          <cell r="A744">
            <v>12599</v>
          </cell>
          <cell r="B744" t="str">
            <v>AUTOLAMPS0822</v>
          </cell>
          <cell r="C744" t="e">
            <v>#REF!</v>
          </cell>
          <cell r="D744" t="str">
            <v xml:space="preserve">NISSAN NAVARA (05-10) - TAIL LAMP (215-19K6) - RH</v>
          </cell>
          <cell r="E744" t="str">
            <v>NISSAN</v>
          </cell>
          <cell r="F744" t="str">
            <v xml:space="preserve">NAVARA TLA RH</v>
          </cell>
          <cell r="G744" t="str">
            <v>NS01-1202</v>
          </cell>
          <cell r="H744" t="str">
            <v>1315*875</v>
          </cell>
          <cell r="I744">
            <v>0.04</v>
          </cell>
          <cell r="J744" t="str">
            <v>SUPPLIER0002</v>
          </cell>
          <cell r="K744" t="str">
            <v xml:space="preserve">ANHUI TINCAI SILK CO. LTD</v>
          </cell>
          <cell r="M744">
            <v>0</v>
          </cell>
          <cell r="N744">
            <v>0</v>
          </cell>
          <cell r="S744" t="str">
            <v xml:space="preserve">Yuan Purchase Pricelist (CNY)</v>
          </cell>
          <cell r="T744">
            <v>45</v>
          </cell>
          <cell r="U744">
            <v>1148</v>
          </cell>
          <cell r="V744">
            <v>1720</v>
          </cell>
        </row>
        <row r="745">
          <cell r="A745">
            <v>13505</v>
          </cell>
          <cell r="B745" t="str">
            <v>AUTOLAMPS0823</v>
          </cell>
          <cell r="C745" t="e">
            <v>#REF!</v>
          </cell>
          <cell r="D745" t="str">
            <v xml:space="preserve">NISSAN NOTE 5D MPV (05-10) - REAR HEATED WINDSCREEN</v>
          </cell>
          <cell r="E745" t="str">
            <v>NISSAN</v>
          </cell>
          <cell r="F745" t="str">
            <v xml:space="preserve">E11 RW H X</v>
          </cell>
          <cell r="G745" t="str">
            <v xml:space="preserve">E11 RW/H/X</v>
          </cell>
          <cell r="H745" t="str">
            <v>1322*770</v>
          </cell>
          <cell r="I745">
            <v>0.02</v>
          </cell>
          <cell r="J745" t="str">
            <v>SUPPLIER0015</v>
          </cell>
          <cell r="K745" t="str">
            <v xml:space="preserve">XINYI AUTOMOBILE GLASS (SHENZHEN) CO., LTD</v>
          </cell>
          <cell r="L745" t="e">
            <v>#N/A</v>
          </cell>
          <cell r="M745" t="e">
            <v>#N/A</v>
          </cell>
          <cell r="N745" t="e">
            <v>#N/A</v>
          </cell>
          <cell r="S745" t="str">
            <v xml:space="preserve">USD Purchase Pricelist (USD)</v>
          </cell>
          <cell r="T745">
            <v>12</v>
          </cell>
          <cell r="U745">
            <v>1935</v>
          </cell>
          <cell r="V745">
            <v>2800</v>
          </cell>
        </row>
        <row r="746">
          <cell r="A746">
            <v>12785</v>
          </cell>
          <cell r="B746" t="str">
            <v>AUTOLAMPS0824</v>
          </cell>
          <cell r="C746" t="e">
            <v>#REF!</v>
          </cell>
          <cell r="D746" t="str">
            <v xml:space="preserve">NISSAN NOTE E11 5D HATCHBACK (05-) - LAMINATED FRONT WINDSCREEN</v>
          </cell>
          <cell r="E746" t="str">
            <v>NISSAN</v>
          </cell>
          <cell r="F746" t="str">
            <v xml:space="preserve">E11 R LFW X</v>
          </cell>
          <cell r="G746" t="str">
            <v xml:space="preserve">E11-R LFW/X</v>
          </cell>
          <cell r="H746" t="str">
            <v>1350*738</v>
          </cell>
          <cell r="I746">
            <v>0.02</v>
          </cell>
          <cell r="J746" t="str">
            <v>SUPPLIER0015</v>
          </cell>
          <cell r="K746" t="str">
            <v xml:space="preserve">XINYI AUTOMOBILE GLASS (SHENZHEN) CO., LTD</v>
          </cell>
          <cell r="L746" t="e">
            <v>#N/A</v>
          </cell>
          <cell r="M746" t="e">
            <v>#N/A</v>
          </cell>
          <cell r="N746" t="e">
            <v>#N/A</v>
          </cell>
          <cell r="S746" t="str">
            <v xml:space="preserve">USD Purchase Pricelist (USD)</v>
          </cell>
          <cell r="T746">
            <v>12</v>
          </cell>
          <cell r="U746">
            <v>2150.4</v>
          </cell>
          <cell r="V746">
            <v>2800</v>
          </cell>
        </row>
        <row r="747">
          <cell r="A747">
            <v>13831</v>
          </cell>
          <cell r="B747" t="str">
            <v>AUTOLAMPS0826</v>
          </cell>
          <cell r="C747" t="e">
            <v>#REF!</v>
          </cell>
          <cell r="D747" t="str">
            <v xml:space="preserve">NISSAN NV200 (07-) - LAMINATED FRONT WINDSCREEN</v>
          </cell>
          <cell r="E747" t="str">
            <v>NISSAN</v>
          </cell>
          <cell r="F747" t="str">
            <v xml:space="preserve">NV200 V LFW X</v>
          </cell>
          <cell r="G747" t="str">
            <v xml:space="preserve">NV200-V LFW/X</v>
          </cell>
          <cell r="H747" t="str">
            <v>1441*912</v>
          </cell>
          <cell r="I747">
            <v>0.02</v>
          </cell>
          <cell r="J747" t="str">
            <v>SUPPLIER0015</v>
          </cell>
          <cell r="K747" t="str">
            <v xml:space="preserve">XINYI AUTOMOBILE GLASS (SHENZHEN) CO., LTD</v>
          </cell>
          <cell r="L747" t="e">
            <v>#N/A</v>
          </cell>
          <cell r="M747" t="e">
            <v>#N/A</v>
          </cell>
          <cell r="N747" t="e">
            <v>#N/A</v>
          </cell>
          <cell r="S747" t="str">
            <v xml:space="preserve">USD Purchase Pricelist (USD)</v>
          </cell>
          <cell r="T747">
            <v>16.46</v>
          </cell>
          <cell r="U747">
            <v>2621.46</v>
          </cell>
          <cell r="V747">
            <v>3300</v>
          </cell>
        </row>
        <row r="748">
          <cell r="A748">
            <v>13576</v>
          </cell>
          <cell r="B748" t="str">
            <v>AUTOLAMPS0830</v>
          </cell>
          <cell r="C748" t="e">
            <v>#REF!</v>
          </cell>
          <cell r="D748" t="str">
            <v xml:space="preserve">NISSAN NV200 (07-) DOOR MIRROR (ELECTRIC) - LH</v>
          </cell>
          <cell r="E748" t="str">
            <v>NISSAN</v>
          </cell>
          <cell r="F748" t="str">
            <v xml:space="preserve">NV200 07 SME LH</v>
          </cell>
          <cell r="G748" t="str">
            <v>NS35-0112-L</v>
          </cell>
          <cell r="I748">
            <v>0.04</v>
          </cell>
          <cell r="J748" t="str">
            <v>SUPPLIER0002</v>
          </cell>
          <cell r="K748" t="str">
            <v xml:space="preserve">ANHUI TINCAI SILK CO. LTD</v>
          </cell>
          <cell r="M748">
            <v>0</v>
          </cell>
          <cell r="N748">
            <v>0</v>
          </cell>
          <cell r="S748" t="str">
            <v xml:space="preserve">Yuan Purchase Pricelist (CNY)</v>
          </cell>
          <cell r="T748">
            <v>100</v>
          </cell>
          <cell r="U748">
            <v>2720</v>
          </cell>
          <cell r="V748">
            <v>4080</v>
          </cell>
        </row>
        <row r="749">
          <cell r="A749">
            <v>13575</v>
          </cell>
          <cell r="B749" t="str">
            <v>AUTOLAMPS0831</v>
          </cell>
          <cell r="C749" t="e">
            <v>#REF!</v>
          </cell>
          <cell r="D749" t="str">
            <v xml:space="preserve">NISSAN NV200 (07-) DOOR MIRROR (ELECTRIC) - RH</v>
          </cell>
          <cell r="E749" t="str">
            <v>NISSAN</v>
          </cell>
          <cell r="F749" t="str">
            <v xml:space="preserve">NV200 07 SME RH</v>
          </cell>
          <cell r="G749" t="str">
            <v>NS35-0112-R</v>
          </cell>
          <cell r="I749">
            <v>0.04</v>
          </cell>
          <cell r="J749" t="str">
            <v>SUPPLIER0002</v>
          </cell>
          <cell r="K749" t="str">
            <v xml:space="preserve">ANHUI TINCAI SILK CO. LTD</v>
          </cell>
          <cell r="M749">
            <v>0</v>
          </cell>
          <cell r="N749">
            <v>0</v>
          </cell>
          <cell r="S749" t="str">
            <v xml:space="preserve">Yuan Purchase Pricelist (CNY)</v>
          </cell>
          <cell r="T749">
            <v>100</v>
          </cell>
          <cell r="U749">
            <v>2720</v>
          </cell>
          <cell r="V749">
            <v>4080</v>
          </cell>
        </row>
        <row r="750">
          <cell r="A750">
            <v>13577</v>
          </cell>
          <cell r="B750" t="str">
            <v>AUTOLAMPS0827</v>
          </cell>
          <cell r="C750" t="e">
            <v>#REF!</v>
          </cell>
          <cell r="D750" t="str">
            <v xml:space="preserve">NISSAN NV200 (07-) FRONT BUMPER</v>
          </cell>
          <cell r="E750" t="str">
            <v>NISSAN</v>
          </cell>
          <cell r="F750" t="str">
            <v xml:space="preserve">NV200 BPRF</v>
          </cell>
          <cell r="G750" t="str">
            <v>NS35-0107</v>
          </cell>
          <cell r="I750">
            <v>0.04</v>
          </cell>
          <cell r="J750" t="str">
            <v>SUPPLIER0002</v>
          </cell>
          <cell r="K750" t="str">
            <v xml:space="preserve">ANHUI TINCAI SILK CO. LTD</v>
          </cell>
          <cell r="M750">
            <v>0</v>
          </cell>
          <cell r="N750">
            <v>0</v>
          </cell>
          <cell r="S750" t="str">
            <v xml:space="preserve">Yuan Purchase Pricelist (CNY)</v>
          </cell>
          <cell r="T750">
            <v>130</v>
          </cell>
          <cell r="U750">
            <v>3316</v>
          </cell>
          <cell r="V750">
            <v>5000</v>
          </cell>
        </row>
        <row r="751">
          <cell r="A751">
            <v>13578</v>
          </cell>
          <cell r="B751" t="str">
            <v>AUTOLAMPS0829</v>
          </cell>
          <cell r="C751" t="e">
            <v>#REF!</v>
          </cell>
          <cell r="D751" t="str">
            <v xml:space="preserve">NISSAN NV200 (07-) GRILL</v>
          </cell>
          <cell r="E751" t="str">
            <v>NISSAN</v>
          </cell>
          <cell r="F751" t="str">
            <v xml:space="preserve">NV200 GRL</v>
          </cell>
          <cell r="G751" t="str">
            <v>NS35-0111</v>
          </cell>
          <cell r="I751">
            <v>0.04</v>
          </cell>
          <cell r="J751" t="str">
            <v>SUPPLIER0002</v>
          </cell>
          <cell r="K751" t="str">
            <v xml:space="preserve">ANHUI TINCAI SILK CO. LTD</v>
          </cell>
          <cell r="M751">
            <v>0</v>
          </cell>
          <cell r="N751">
            <v>0</v>
          </cell>
          <cell r="S751" t="str">
            <v xml:space="preserve">Yuan Purchase Pricelist (CNY)</v>
          </cell>
          <cell r="T751">
            <v>115</v>
          </cell>
          <cell r="U751">
            <v>2933</v>
          </cell>
          <cell r="V751">
            <v>4400</v>
          </cell>
        </row>
        <row r="752">
          <cell r="A752">
            <v>13579</v>
          </cell>
          <cell r="B752" t="str">
            <v>AUTOLAMPS0828</v>
          </cell>
          <cell r="C752" t="e">
            <v>#REF!</v>
          </cell>
          <cell r="D752" t="str">
            <v xml:space="preserve">NISSAN NV200 (07-) REAR BUMPER</v>
          </cell>
          <cell r="E752" t="str">
            <v>NISSAN</v>
          </cell>
          <cell r="F752" t="str">
            <v xml:space="preserve">NV200 BPRR</v>
          </cell>
          <cell r="G752" t="str">
            <v>NS35-0108</v>
          </cell>
          <cell r="I752">
            <v>0.04</v>
          </cell>
          <cell r="J752" t="str">
            <v>SUPPLIER0002</v>
          </cell>
          <cell r="K752" t="str">
            <v xml:space="preserve">ANHUI TINCAI SILK CO. LTD</v>
          </cell>
          <cell r="M752">
            <v>0</v>
          </cell>
          <cell r="N752">
            <v>0</v>
          </cell>
          <cell r="S752" t="str">
            <v xml:space="preserve">Yuan Purchase Pricelist (CNY)</v>
          </cell>
          <cell r="T752">
            <v>90</v>
          </cell>
          <cell r="U752">
            <v>2448</v>
          </cell>
          <cell r="V752">
            <v>3670</v>
          </cell>
        </row>
        <row r="753">
          <cell r="A753">
            <v>13581</v>
          </cell>
          <cell r="B753" t="str">
            <v>AUTOLAMPS0832</v>
          </cell>
          <cell r="C753" t="e">
            <v>#REF!</v>
          </cell>
          <cell r="D753" t="str">
            <v xml:space="preserve">NISSAN NV200 (07-) TAIL LAMP - LH</v>
          </cell>
          <cell r="E753" t="str">
            <v>NISSAN</v>
          </cell>
          <cell r="F753" t="str">
            <v xml:space="preserve">NV200 TLA LH</v>
          </cell>
          <cell r="G753" t="str">
            <v>NS35-0102A-L</v>
          </cell>
          <cell r="I753">
            <v>0.04</v>
          </cell>
          <cell r="J753" t="str">
            <v>SUPPLIER0002</v>
          </cell>
          <cell r="K753" t="str">
            <v xml:space="preserve">ANHUI TINCAI SILK CO. LTD</v>
          </cell>
          <cell r="M753">
            <v>0</v>
          </cell>
          <cell r="N753">
            <v>0</v>
          </cell>
          <cell r="S753" t="str">
            <v xml:space="preserve">Yuan Purchase Pricelist (CNY)</v>
          </cell>
          <cell r="T753">
            <v>80</v>
          </cell>
          <cell r="U753">
            <v>2176</v>
          </cell>
          <cell r="V753">
            <v>3260</v>
          </cell>
        </row>
        <row r="754">
          <cell r="A754">
            <v>13580</v>
          </cell>
          <cell r="B754" t="str">
            <v>AUTOLAMPS0833</v>
          </cell>
          <cell r="C754" t="e">
            <v>#REF!</v>
          </cell>
          <cell r="D754" t="str">
            <v xml:space="preserve">NISSAN NV200 (07-) TAIL LAMP - RH</v>
          </cell>
          <cell r="E754" t="str">
            <v>NISSAN</v>
          </cell>
          <cell r="F754" t="str">
            <v xml:space="preserve">NV200 TLA RH</v>
          </cell>
          <cell r="G754" t="str">
            <v>NS35-0102A-R</v>
          </cell>
          <cell r="I754">
            <v>0.04</v>
          </cell>
          <cell r="J754" t="str">
            <v>SUPPLIER0002</v>
          </cell>
          <cell r="K754" t="str">
            <v xml:space="preserve">ANHUI TINCAI SILK CO. LTD</v>
          </cell>
          <cell r="M754">
            <v>0</v>
          </cell>
          <cell r="N754">
            <v>0</v>
          </cell>
          <cell r="S754" t="str">
            <v xml:space="preserve">Yuan Purchase Pricelist (CNY)</v>
          </cell>
          <cell r="T754">
            <v>80</v>
          </cell>
          <cell r="U754">
            <v>2176</v>
          </cell>
          <cell r="V754">
            <v>3260</v>
          </cell>
        </row>
        <row r="755">
          <cell r="A755">
            <v>13937</v>
          </cell>
          <cell r="B755" t="str">
            <v>AUTOLAMPS0836</v>
          </cell>
          <cell r="C755" t="e">
            <v>#REF!</v>
          </cell>
          <cell r="D755" t="str">
            <v xml:space="preserve">NISSAN NV350 CARAVAN/URVAN E26 VAN (12-) - REAR WINDSCREEN (01 HOLE)</v>
          </cell>
          <cell r="E755" t="str">
            <v>NISSAN</v>
          </cell>
          <cell r="F755" t="str">
            <v xml:space="preserve">NI E26 RW H X</v>
          </cell>
          <cell r="G755" t="str">
            <v xml:space="preserve">NI-E26 RW/H/X</v>
          </cell>
          <cell r="H755" t="str">
            <v>1438*767</v>
          </cell>
          <cell r="I755">
            <v>0.02</v>
          </cell>
          <cell r="J755" t="str">
            <v>SUPPLIER0015</v>
          </cell>
          <cell r="K755" t="str">
            <v xml:space="preserve">XINYI AUTOMOBILE GLASS (SHENZHEN) CO., LTD</v>
          </cell>
          <cell r="L755" t="e">
            <v>#N/A</v>
          </cell>
          <cell r="M755" t="e">
            <v>#N/A</v>
          </cell>
          <cell r="N755" t="e">
            <v>#N/A</v>
          </cell>
          <cell r="S755" t="str">
            <v xml:space="preserve">USD Purchase Pricelist (USD)</v>
          </cell>
          <cell r="T755">
            <v>12.33</v>
          </cell>
          <cell r="U755">
            <v>2209.54</v>
          </cell>
          <cell r="V755">
            <v>2900</v>
          </cell>
        </row>
        <row r="756">
          <cell r="A756">
            <v>13991</v>
          </cell>
          <cell r="B756" t="str">
            <v>AUTOLAMPS0837</v>
          </cell>
          <cell r="C756" t="e">
            <v>#REF!</v>
          </cell>
          <cell r="D756" t="str">
            <v xml:space="preserve">NISSAN PATHFINDER R51/NAVARA/FRONTIER PICKUP (08-) - LAMINATED FRONT WINDSCREEN</v>
          </cell>
          <cell r="E756" t="str">
            <v>NISSAN</v>
          </cell>
          <cell r="F756" t="str">
            <v xml:space="preserve">R51 VSCP LFW X</v>
          </cell>
          <cell r="G756" t="str">
            <v xml:space="preserve">R51-VSCP LFW/X</v>
          </cell>
          <cell r="H756" t="str">
            <v>1303*885</v>
          </cell>
          <cell r="I756">
            <v>0.02</v>
          </cell>
          <cell r="J756" t="str">
            <v>SUPPLIER0015</v>
          </cell>
          <cell r="K756" t="str">
            <v xml:space="preserve">XINYI AUTOMOBILE GLASS (SHENZHEN) CO., LTD</v>
          </cell>
          <cell r="L756" t="e">
            <v>#N/A</v>
          </cell>
          <cell r="M756" t="e">
            <v>#N/A</v>
          </cell>
          <cell r="N756" t="e">
            <v>#N/A</v>
          </cell>
          <cell r="S756" t="str">
            <v xml:space="preserve">USD Purchase Pricelist (USD)</v>
          </cell>
          <cell r="T756">
            <v>17.03</v>
          </cell>
          <cell r="U756">
            <v>3051.78</v>
          </cell>
          <cell r="V756">
            <v>4000</v>
          </cell>
        </row>
        <row r="757">
          <cell r="A757">
            <v>13507</v>
          </cell>
          <cell r="B757" t="str">
            <v>AUTOLAMPS0816</v>
          </cell>
          <cell r="C757" t="e">
            <v>#REF!</v>
          </cell>
          <cell r="D757" t="str">
            <v xml:space="preserve">NISSAN PATHFINDER/XTERRA SUV/NAVARA/FRONTIER PICKUP (05-) - LAMINATED FRONT WINDSCREEN</v>
          </cell>
          <cell r="E757" t="str">
            <v>NISSAN</v>
          </cell>
          <cell r="F757" t="str">
            <v xml:space="preserve">NAVARA VCP LFW X</v>
          </cell>
          <cell r="G757" t="str">
            <v xml:space="preserve">NAVARA-VCP LFW/X</v>
          </cell>
          <cell r="H757" t="str">
            <v>1168*453</v>
          </cell>
          <cell r="I757">
            <v>0.02</v>
          </cell>
          <cell r="J757" t="str">
            <v>SUPPLIER0015</v>
          </cell>
          <cell r="K757" t="str">
            <v xml:space="preserve">XINYI AUTOMOBILE GLASS (SHENZHEN) CO., LTD</v>
          </cell>
          <cell r="L757" t="e">
            <v>#N/A</v>
          </cell>
          <cell r="M757" t="e">
            <v>#N/A</v>
          </cell>
          <cell r="N757" t="e">
            <v>#N/A</v>
          </cell>
          <cell r="S757" t="str">
            <v xml:space="preserve">USD Purchase Pricelist (USD)</v>
          </cell>
          <cell r="T757">
            <v>16.78</v>
          </cell>
          <cell r="U757">
            <v>3006.98</v>
          </cell>
          <cell r="V757">
            <v>3900</v>
          </cell>
        </row>
        <row r="758">
          <cell r="A758">
            <v>11065</v>
          </cell>
          <cell r="B758" t="str">
            <v>AUTOLAMPS0606</v>
          </cell>
          <cell r="C758" t="e">
            <v>#REF!</v>
          </cell>
          <cell r="D758" t="str">
            <v xml:space="preserve">NISSAN PICK UP 720 (79-83) - BUMPER LAMP - LH</v>
          </cell>
          <cell r="E758" t="str">
            <v>NISSAN</v>
          </cell>
          <cell r="F758" t="str">
            <v xml:space="preserve">720 79 BLA LH</v>
          </cell>
          <cell r="G758" t="str">
            <v>NS01-0205A-L</v>
          </cell>
          <cell r="I758">
            <v>0.04</v>
          </cell>
          <cell r="J758" t="str">
            <v>SUPPLIER0002</v>
          </cell>
          <cell r="K758" t="str">
            <v xml:space="preserve">ANHUI TINCAI SILK CO. LTD</v>
          </cell>
          <cell r="L758">
            <v>4</v>
          </cell>
          <cell r="M758">
            <v>16</v>
          </cell>
          <cell r="N758">
            <v>20</v>
          </cell>
          <cell r="O758">
            <v>5</v>
          </cell>
          <cell r="P758">
            <v>20</v>
          </cell>
          <cell r="S758" t="str">
            <v xml:space="preserve">Yuan Purchase Pricelist (CNY)</v>
          </cell>
          <cell r="T758">
            <v>7</v>
          </cell>
          <cell r="U758">
            <v>178</v>
          </cell>
          <cell r="V758">
            <v>270</v>
          </cell>
        </row>
        <row r="759">
          <cell r="A759">
            <v>11066</v>
          </cell>
          <cell r="B759" t="str">
            <v>AUTOLAMPS0607</v>
          </cell>
          <cell r="C759" t="e">
            <v>#REF!</v>
          </cell>
          <cell r="D759" t="str">
            <v xml:space="preserve">NISSAN PICK UP 720 (79-83) - BUMPER LAMP - RH</v>
          </cell>
          <cell r="E759" t="str">
            <v>NISSAN</v>
          </cell>
          <cell r="F759" t="str">
            <v xml:space="preserve">720 79 BLA RH</v>
          </cell>
          <cell r="G759" t="str">
            <v>NS01-0205A-R</v>
          </cell>
          <cell r="I759">
            <v>0.04</v>
          </cell>
          <cell r="J759" t="str">
            <v>SUPPLIER0002</v>
          </cell>
          <cell r="K759" t="str">
            <v xml:space="preserve">ANHUI TINCAI SILK CO. LTD</v>
          </cell>
          <cell r="L759">
            <v>4</v>
          </cell>
          <cell r="M759">
            <v>16</v>
          </cell>
          <cell r="N759">
            <v>20</v>
          </cell>
          <cell r="O759">
            <v>5</v>
          </cell>
          <cell r="P759">
            <v>20</v>
          </cell>
          <cell r="S759" t="str">
            <v xml:space="preserve">Yuan Purchase Pricelist (CNY)</v>
          </cell>
          <cell r="T759">
            <v>7</v>
          </cell>
          <cell r="U759">
            <v>178</v>
          </cell>
          <cell r="V759">
            <v>270</v>
          </cell>
        </row>
        <row r="760">
          <cell r="A760">
            <v>11809</v>
          </cell>
          <cell r="B760" t="str">
            <v>AUTOLAMPS0612</v>
          </cell>
          <cell r="C760" t="e">
            <v>#REF!</v>
          </cell>
          <cell r="D760" t="str">
            <v xml:space="preserve">NISSAN PICK UP 720 (79-83) - BUMPER LENS - LH</v>
          </cell>
          <cell r="E760" t="str">
            <v>NISSAN</v>
          </cell>
          <cell r="F760" t="str">
            <v xml:space="preserve">720 79 BLS LH</v>
          </cell>
          <cell r="G760" t="str">
            <v>00-NS01-0205A-L</v>
          </cell>
          <cell r="I760">
            <v>0.04</v>
          </cell>
          <cell r="J760" t="str">
            <v>SUPPLIER0002</v>
          </cell>
          <cell r="K760" t="str">
            <v xml:space="preserve">ANHUI TINCAI SILK CO. LTD</v>
          </cell>
          <cell r="L760">
            <v>5</v>
          </cell>
          <cell r="M760">
            <v>20</v>
          </cell>
          <cell r="N760">
            <v>25</v>
          </cell>
          <cell r="Q760">
            <v>5</v>
          </cell>
          <cell r="R760">
            <v>20</v>
          </cell>
          <cell r="S760" t="str">
            <v xml:space="preserve">Yuan Purchase Pricelist (CNY)</v>
          </cell>
          <cell r="T760">
            <v>0.33</v>
          </cell>
          <cell r="U760">
            <v>52</v>
          </cell>
          <cell r="V760">
            <v>80</v>
          </cell>
        </row>
        <row r="761">
          <cell r="A761">
            <v>11808</v>
          </cell>
          <cell r="B761" t="str">
            <v>AUTOLAMPS0613</v>
          </cell>
          <cell r="C761" t="e">
            <v>#REF!</v>
          </cell>
          <cell r="D761" t="str">
            <v xml:space="preserve">NISSAN PICK UP 720 (79-83) - BUMPER LENS - RH</v>
          </cell>
          <cell r="E761" t="str">
            <v>NISSAN</v>
          </cell>
          <cell r="F761" t="str">
            <v xml:space="preserve">720 79 BLS RH</v>
          </cell>
          <cell r="G761" t="str">
            <v>00-NS01-0205A-R</v>
          </cell>
          <cell r="I761">
            <v>0.04</v>
          </cell>
          <cell r="J761" t="str">
            <v>SUPPLIER0002</v>
          </cell>
          <cell r="K761" t="str">
            <v xml:space="preserve">ANHUI TINCAI SILK CO. LTD</v>
          </cell>
          <cell r="L761">
            <v>5</v>
          </cell>
          <cell r="M761">
            <v>20</v>
          </cell>
          <cell r="N761">
            <v>25</v>
          </cell>
          <cell r="Q761">
            <v>5</v>
          </cell>
          <cell r="R761">
            <v>20</v>
          </cell>
          <cell r="S761" t="str">
            <v xml:space="preserve">Yuan Purchase Pricelist (CNY)</v>
          </cell>
          <cell r="T761">
            <v>0.33</v>
          </cell>
          <cell r="U761">
            <v>52</v>
          </cell>
          <cell r="V761">
            <v>80</v>
          </cell>
        </row>
        <row r="762">
          <cell r="A762">
            <v>11067</v>
          </cell>
          <cell r="B762" t="str">
            <v>AUTOLAMPS0608</v>
          </cell>
          <cell r="C762" t="e">
            <v>#REF!</v>
          </cell>
          <cell r="D762" t="str">
            <v xml:space="preserve">NISSAN PICK UP 720 (79-83) - CORNER LAMP (BLACK) - LH</v>
          </cell>
          <cell r="E762" t="str">
            <v>NISSAN</v>
          </cell>
          <cell r="F762" t="str">
            <v xml:space="preserve">720 79 CLAB LH</v>
          </cell>
          <cell r="G762" t="str">
            <v>NS01-0203-L</v>
          </cell>
          <cell r="I762">
            <v>0.04</v>
          </cell>
          <cell r="J762" t="str">
            <v>SUPPLIER0002</v>
          </cell>
          <cell r="K762" t="str">
            <v xml:space="preserve">ANHUI TINCAI SILK CO. LTD</v>
          </cell>
          <cell r="M762">
            <v>0</v>
          </cell>
          <cell r="N762">
            <v>0</v>
          </cell>
          <cell r="S762" t="str">
            <v xml:space="preserve">Yuan Purchase Pricelist (CNY)</v>
          </cell>
          <cell r="T762">
            <v>5.7660000000000009</v>
          </cell>
          <cell r="U762">
            <v>145</v>
          </cell>
          <cell r="V762">
            <v>230</v>
          </cell>
        </row>
        <row r="763">
          <cell r="A763">
            <v>11068</v>
          </cell>
          <cell r="B763" t="str">
            <v>AUTOLAMPS0609</v>
          </cell>
          <cell r="C763" t="e">
            <v>#REF!</v>
          </cell>
          <cell r="D763" t="str">
            <v xml:space="preserve">NISSAN PICK UP 720 (79-83) - CORNER LAMP (BLACK) - RH</v>
          </cell>
          <cell r="E763" t="str">
            <v>NISSAN</v>
          </cell>
          <cell r="F763" t="str">
            <v xml:space="preserve">720 79 CLAB RH</v>
          </cell>
          <cell r="G763" t="str">
            <v>NS01-0203-R</v>
          </cell>
          <cell r="I763">
            <v>0.04</v>
          </cell>
          <cell r="J763" t="str">
            <v>SUPPLIER0002</v>
          </cell>
          <cell r="K763" t="str">
            <v xml:space="preserve">ANHUI TINCAI SILK CO. LTD</v>
          </cell>
          <cell r="L763">
            <v>5</v>
          </cell>
          <cell r="M763">
            <v>20</v>
          </cell>
          <cell r="N763">
            <v>25</v>
          </cell>
          <cell r="O763">
            <v>5</v>
          </cell>
          <cell r="P763">
            <v>20</v>
          </cell>
          <cell r="S763" t="str">
            <v xml:space="preserve">Yuan Purchase Pricelist (CNY)</v>
          </cell>
          <cell r="T763">
            <v>0.93</v>
          </cell>
          <cell r="U763">
            <v>145</v>
          </cell>
          <cell r="V763">
            <v>230</v>
          </cell>
        </row>
        <row r="764">
          <cell r="A764">
            <v>12513</v>
          </cell>
          <cell r="B764" t="str">
            <v>AUTOLAMPS0610</v>
          </cell>
          <cell r="C764" t="e">
            <v>#REF!</v>
          </cell>
          <cell r="D764" t="str">
            <v xml:space="preserve">NISSAN PICK UP 720 (79-83) - CORNER LAMP (CHROME) - LH</v>
          </cell>
          <cell r="E764" t="str">
            <v>NISSAN</v>
          </cell>
          <cell r="F764" t="str">
            <v xml:space="preserve">720 79 CLAC LH</v>
          </cell>
          <cell r="G764" t="str">
            <v>NS01-0203A-L</v>
          </cell>
          <cell r="I764">
            <v>0.04</v>
          </cell>
          <cell r="J764" t="str">
            <v>SUPPLIER0002</v>
          </cell>
          <cell r="K764" t="str">
            <v xml:space="preserve">ANHUI TINCAI SILK CO. LTD</v>
          </cell>
          <cell r="L764">
            <v>0</v>
          </cell>
          <cell r="M764">
            <v>0</v>
          </cell>
          <cell r="N764">
            <v>0</v>
          </cell>
          <cell r="O764">
            <v>5</v>
          </cell>
          <cell r="P764">
            <v>20</v>
          </cell>
          <cell r="S764" t="str">
            <v xml:space="preserve">Yuan Purchase Pricelist (CNY)</v>
          </cell>
          <cell r="T764">
            <v>0</v>
          </cell>
          <cell r="U764">
            <v>0</v>
          </cell>
          <cell r="V764">
            <v>150</v>
          </cell>
        </row>
        <row r="765">
          <cell r="A765">
            <v>11643</v>
          </cell>
          <cell r="B765" t="str">
            <v>AUTOLAMPS0611</v>
          </cell>
          <cell r="C765" t="e">
            <v>#REF!</v>
          </cell>
          <cell r="D765" t="str">
            <v xml:space="preserve">NISSAN PICK UP 720 (79-83) - CORNER LAMP (CHROME) - RH</v>
          </cell>
          <cell r="E765" t="str">
            <v>NISSAN</v>
          </cell>
          <cell r="F765" t="str">
            <v xml:space="preserve">720 79 CLAC RH</v>
          </cell>
          <cell r="G765" t="str">
            <v>NS01-0203A-R</v>
          </cell>
          <cell r="I765">
            <v>0.04</v>
          </cell>
          <cell r="J765" t="str">
            <v>SUPPLIER0002</v>
          </cell>
          <cell r="K765" t="str">
            <v xml:space="preserve">ANHUI TINCAI SILK CO. LTD</v>
          </cell>
          <cell r="L765">
            <v>0</v>
          </cell>
          <cell r="M765">
            <v>0</v>
          </cell>
          <cell r="N765">
            <v>0</v>
          </cell>
          <cell r="O765">
            <v>5</v>
          </cell>
          <cell r="P765">
            <v>20</v>
          </cell>
          <cell r="S765" t="str">
            <v xml:space="preserve">Yuan Purchase Pricelist (CNY)</v>
          </cell>
          <cell r="T765">
            <v>1.1100000000000001</v>
          </cell>
          <cell r="U765">
            <v>173</v>
          </cell>
          <cell r="V765">
            <v>270</v>
          </cell>
        </row>
        <row r="766">
          <cell r="A766">
            <v>11069</v>
          </cell>
          <cell r="B766" t="str">
            <v>AUTOLAMPS0614</v>
          </cell>
          <cell r="C766" t="e">
            <v>#REF!</v>
          </cell>
          <cell r="D766" t="str">
            <v xml:space="preserve">NISSAN PICK UP 720 (79-83) - CORNER LENS - LH</v>
          </cell>
          <cell r="E766" t="str">
            <v>NISSAN</v>
          </cell>
          <cell r="F766" t="str">
            <v xml:space="preserve">720 79 CLS LH</v>
          </cell>
          <cell r="G766" t="str">
            <v>00-NS01-0203-L</v>
          </cell>
          <cell r="I766">
            <v>0.04</v>
          </cell>
          <cell r="J766" t="str">
            <v>SUPPLIER0002</v>
          </cell>
          <cell r="K766" t="str">
            <v xml:space="preserve">ANHUI TINCAI SILK CO. LTD</v>
          </cell>
          <cell r="L766">
            <v>1</v>
          </cell>
          <cell r="M766">
            <v>4</v>
          </cell>
          <cell r="N766">
            <v>5</v>
          </cell>
          <cell r="Q766">
            <v>5</v>
          </cell>
          <cell r="R766">
            <v>20</v>
          </cell>
          <cell r="S766" t="str">
            <v xml:space="preserve">Yuan Purchase Pricelist (CNY)</v>
          </cell>
          <cell r="T766">
            <v>0.28000000000000003</v>
          </cell>
          <cell r="U766">
            <v>44</v>
          </cell>
          <cell r="V766">
            <v>70</v>
          </cell>
        </row>
        <row r="767">
          <cell r="A767">
            <v>11070</v>
          </cell>
          <cell r="B767" t="str">
            <v>AUTOLAMPS0615</v>
          </cell>
          <cell r="C767" t="e">
            <v>#REF!</v>
          </cell>
          <cell r="D767" t="str">
            <v xml:space="preserve">NISSAN PICK UP 720 (79-83) - CORNER LENS - RH</v>
          </cell>
          <cell r="E767" t="str">
            <v>NISSAN</v>
          </cell>
          <cell r="F767" t="str">
            <v xml:space="preserve">720 79 CLS RH</v>
          </cell>
          <cell r="G767" t="str">
            <v>00-NS01-0203-R</v>
          </cell>
          <cell r="I767">
            <v>0.04</v>
          </cell>
          <cell r="J767" t="str">
            <v>SUPPLIER0002</v>
          </cell>
          <cell r="K767" t="str">
            <v xml:space="preserve">ANHUI TINCAI SILK CO. LTD</v>
          </cell>
          <cell r="L767">
            <v>0</v>
          </cell>
          <cell r="M767">
            <v>0</v>
          </cell>
          <cell r="N767">
            <v>0</v>
          </cell>
          <cell r="Q767">
            <v>5</v>
          </cell>
          <cell r="R767">
            <v>20</v>
          </cell>
          <cell r="S767" t="str">
            <v xml:space="preserve">Yuan Purchase Pricelist (CNY)</v>
          </cell>
          <cell r="T767">
            <v>0.28000000000000003</v>
          </cell>
          <cell r="U767">
            <v>44</v>
          </cell>
          <cell r="V767">
            <v>70</v>
          </cell>
        </row>
        <row r="768">
          <cell r="A768">
            <v>12075</v>
          </cell>
          <cell r="B768" t="str">
            <v>AUTOLAMPS0616</v>
          </cell>
          <cell r="C768" t="e">
            <v>#REF!</v>
          </cell>
          <cell r="D768" t="str">
            <v xml:space="preserve">NISSAN PICK UP 720 (79-83) - SIDE MIRROR (BLACK) - LH</v>
          </cell>
          <cell r="E768" t="str">
            <v>NISSAN</v>
          </cell>
          <cell r="F768" t="str">
            <v xml:space="preserve">720 79 SMB LH</v>
          </cell>
          <cell r="G768" t="str">
            <v>H-0295-L</v>
          </cell>
          <cell r="I768">
            <v>0.04</v>
          </cell>
          <cell r="J768" t="str">
            <v>SUPPLIER0014</v>
          </cell>
          <cell r="K768" t="str">
            <v xml:space="preserve">WENZHOU RONGDA AUTO PARTS CO., LTD</v>
          </cell>
          <cell r="L768">
            <v>13</v>
          </cell>
          <cell r="M768">
            <v>52</v>
          </cell>
          <cell r="N768">
            <v>65</v>
          </cell>
          <cell r="O768">
            <v>5</v>
          </cell>
          <cell r="P768">
            <v>20</v>
          </cell>
          <cell r="S768" t="str">
            <v xml:space="preserve">Yuan Purchase Pricelist (CNY)</v>
          </cell>
          <cell r="T768">
            <v>0.92</v>
          </cell>
          <cell r="U768">
            <v>154.56</v>
          </cell>
          <cell r="V768">
            <v>210</v>
          </cell>
        </row>
        <row r="769">
          <cell r="A769">
            <v>12074</v>
          </cell>
          <cell r="B769" t="str">
            <v>AUTOLAMPS0617</v>
          </cell>
          <cell r="C769" t="e">
            <v>#REF!</v>
          </cell>
          <cell r="D769" t="str">
            <v xml:space="preserve">NISSAN PICK UP 720 (79-83) - SIDE MIRROR (BLACK) - RH</v>
          </cell>
          <cell r="E769" t="str">
            <v>NISSAN</v>
          </cell>
          <cell r="F769" t="str">
            <v xml:space="preserve">720 79 SMB RH</v>
          </cell>
          <cell r="G769" t="str">
            <v>H-0295-R</v>
          </cell>
          <cell r="I769">
            <v>0.04</v>
          </cell>
          <cell r="J769" t="str">
            <v>SUPPLIER0014</v>
          </cell>
          <cell r="K769" t="str">
            <v xml:space="preserve">WENZHOU RONGDA AUTO PARTS CO., LTD</v>
          </cell>
          <cell r="L769">
            <v>14</v>
          </cell>
          <cell r="M769">
            <v>56</v>
          </cell>
          <cell r="N769">
            <v>70</v>
          </cell>
          <cell r="O769">
            <v>5</v>
          </cell>
          <cell r="P769">
            <v>20</v>
          </cell>
          <cell r="S769" t="str">
            <v xml:space="preserve">Yuan Purchase Pricelist (CNY)</v>
          </cell>
          <cell r="T769">
            <v>0.92</v>
          </cell>
          <cell r="U769">
            <v>154.56</v>
          </cell>
          <cell r="V769">
            <v>210</v>
          </cell>
        </row>
        <row r="770">
          <cell r="A770">
            <v>12073</v>
          </cell>
          <cell r="B770" t="str">
            <v>AUTOLAMPS0618</v>
          </cell>
          <cell r="C770" t="e">
            <v>#REF!</v>
          </cell>
          <cell r="D770" t="str">
            <v xml:space="preserve">NISSAN PICK UP 720 (79-83) - SIDE MIRROR (CHROME) - LH</v>
          </cell>
          <cell r="E770" t="str">
            <v>NISSAN</v>
          </cell>
          <cell r="F770" t="str">
            <v xml:space="preserve">720 79 SMC LH</v>
          </cell>
          <cell r="G770" t="str">
            <v>H-0297-L</v>
          </cell>
          <cell r="I770">
            <v>0.04</v>
          </cell>
          <cell r="J770" t="str">
            <v>SUPPLIER0014</v>
          </cell>
          <cell r="K770" t="str">
            <v xml:space="preserve">WENZHOU RONGDA AUTO PARTS CO., LTD</v>
          </cell>
          <cell r="L770">
            <v>10</v>
          </cell>
          <cell r="M770">
            <v>40</v>
          </cell>
          <cell r="N770">
            <v>50</v>
          </cell>
          <cell r="O770">
            <v>5</v>
          </cell>
          <cell r="P770">
            <v>20</v>
          </cell>
          <cell r="S770" t="str">
            <v xml:space="preserve">Yuan Purchase Pricelist (CNY)</v>
          </cell>
          <cell r="T770">
            <v>8.06</v>
          </cell>
          <cell r="U770">
            <v>158.77000000000001</v>
          </cell>
          <cell r="V770">
            <v>280</v>
          </cell>
        </row>
        <row r="771">
          <cell r="A771">
            <v>12072</v>
          </cell>
          <cell r="B771" t="str">
            <v>AUTOLAMPS0619</v>
          </cell>
          <cell r="C771" t="e">
            <v>#REF!</v>
          </cell>
          <cell r="D771" t="str">
            <v xml:space="preserve">NISSAN PICK UP 720 (79-83) - SIDE MIRROR (CHROME) - RH</v>
          </cell>
          <cell r="E771" t="str">
            <v>NISSAN</v>
          </cell>
          <cell r="F771" t="str">
            <v xml:space="preserve">720 79 SMC RH</v>
          </cell>
          <cell r="G771" t="str">
            <v>H-0297-R</v>
          </cell>
          <cell r="I771">
            <v>0.04</v>
          </cell>
          <cell r="J771" t="str">
            <v>SUPPLIER0014</v>
          </cell>
          <cell r="K771" t="str">
            <v xml:space="preserve">WENZHOU RONGDA AUTO PARTS CO., LTD</v>
          </cell>
          <cell r="L771">
            <v>11</v>
          </cell>
          <cell r="M771">
            <v>44</v>
          </cell>
          <cell r="N771">
            <v>55</v>
          </cell>
          <cell r="O771">
            <v>5</v>
          </cell>
          <cell r="P771">
            <v>20</v>
          </cell>
          <cell r="S771" t="str">
            <v xml:space="preserve">Yuan Purchase Pricelist (CNY)</v>
          </cell>
          <cell r="T771">
            <v>8.06</v>
          </cell>
          <cell r="U771">
            <v>158.77000000000001</v>
          </cell>
          <cell r="V771">
            <v>280</v>
          </cell>
        </row>
        <row r="772">
          <cell r="A772">
            <v>11071</v>
          </cell>
          <cell r="B772" t="str">
            <v>AUTOLAMPS0620</v>
          </cell>
          <cell r="C772" t="e">
            <v>#REF!</v>
          </cell>
          <cell r="D772" t="str">
            <v xml:space="preserve">NISSAN PICK UP 720 (84-85) - CORNER LAMP (BLACK) - LH</v>
          </cell>
          <cell r="E772" t="str">
            <v>NISSAN</v>
          </cell>
          <cell r="F772" t="str">
            <v xml:space="preserve">720 84 CLAB LH</v>
          </cell>
          <cell r="G772" t="str">
            <v>NS01-0303A-L</v>
          </cell>
          <cell r="I772">
            <v>0.04</v>
          </cell>
          <cell r="J772" t="str">
            <v>SUPPLIER0002</v>
          </cell>
          <cell r="K772" t="str">
            <v xml:space="preserve">ANHUI TINCAI SILK CO. LTD</v>
          </cell>
          <cell r="L772">
            <v>4</v>
          </cell>
          <cell r="M772">
            <v>16</v>
          </cell>
          <cell r="N772">
            <v>20</v>
          </cell>
          <cell r="O772">
            <v>5</v>
          </cell>
          <cell r="P772">
            <v>20</v>
          </cell>
          <cell r="S772" t="str">
            <v xml:space="preserve">Yuan Purchase Pricelist (CNY)</v>
          </cell>
          <cell r="T772">
            <v>12</v>
          </cell>
          <cell r="U772">
            <v>306</v>
          </cell>
          <cell r="V772">
            <v>460</v>
          </cell>
        </row>
        <row r="773">
          <cell r="A773">
            <v>11072</v>
          </cell>
          <cell r="B773" t="str">
            <v>AUTOLAMPS0621</v>
          </cell>
          <cell r="C773" t="e">
            <v>#REF!</v>
          </cell>
          <cell r="D773" t="str">
            <v xml:space="preserve">NISSAN PICK UP 720 (84-85) - CORNER LAMP (BLACK) - RH</v>
          </cell>
          <cell r="E773" t="str">
            <v>NISSAN</v>
          </cell>
          <cell r="F773" t="str">
            <v xml:space="preserve">720 84 CLAB RH</v>
          </cell>
          <cell r="G773" t="str">
            <v>NS01-0303A-R</v>
          </cell>
          <cell r="I773">
            <v>0.04</v>
          </cell>
          <cell r="J773" t="str">
            <v>SUPPLIER0002</v>
          </cell>
          <cell r="K773" t="str">
            <v xml:space="preserve">ANHUI TINCAI SILK CO. LTD</v>
          </cell>
          <cell r="L773">
            <v>4</v>
          </cell>
          <cell r="M773">
            <v>16</v>
          </cell>
          <cell r="N773">
            <v>20</v>
          </cell>
          <cell r="O773">
            <v>5</v>
          </cell>
          <cell r="P773">
            <v>20</v>
          </cell>
          <cell r="S773" t="str">
            <v xml:space="preserve">Yuan Purchase Pricelist (CNY)</v>
          </cell>
          <cell r="T773">
            <v>12</v>
          </cell>
          <cell r="U773">
            <v>306</v>
          </cell>
          <cell r="V773">
            <v>460</v>
          </cell>
        </row>
        <row r="774">
          <cell r="A774">
            <v>11073</v>
          </cell>
          <cell r="B774" t="str">
            <v>AUTOLAMPS0622</v>
          </cell>
          <cell r="C774" t="e">
            <v>#REF!</v>
          </cell>
          <cell r="D774" t="str">
            <v xml:space="preserve">NISSAN PICK UP 720 (84-85) - CORNER LAMP (CHROME) - LH</v>
          </cell>
          <cell r="E774" t="str">
            <v>NISSAN</v>
          </cell>
          <cell r="F774" t="str">
            <v xml:space="preserve">720 84 CLAC LH</v>
          </cell>
          <cell r="G774" t="str">
            <v>NS01-0303-L</v>
          </cell>
          <cell r="I774">
            <v>0.04</v>
          </cell>
          <cell r="J774" t="str">
            <v>SUPPLIER0002</v>
          </cell>
          <cell r="K774" t="str">
            <v xml:space="preserve">ANHUI TINCAI SILK CO. LTD</v>
          </cell>
          <cell r="L774">
            <v>0</v>
          </cell>
          <cell r="M774">
            <v>0</v>
          </cell>
          <cell r="N774">
            <v>0</v>
          </cell>
          <cell r="O774">
            <v>5</v>
          </cell>
          <cell r="P774">
            <v>20</v>
          </cell>
          <cell r="S774" t="str">
            <v xml:space="preserve">Yuan Purchase Pricelist (CNY)</v>
          </cell>
          <cell r="T774">
            <v>1.1100000000000001</v>
          </cell>
          <cell r="U774">
            <v>173</v>
          </cell>
          <cell r="V774">
            <v>270</v>
          </cell>
        </row>
        <row r="775">
          <cell r="A775">
            <v>11074</v>
          </cell>
          <cell r="B775" t="str">
            <v>AUTOLAMPS0623</v>
          </cell>
          <cell r="C775" t="e">
            <v>#REF!</v>
          </cell>
          <cell r="D775" t="str">
            <v xml:space="preserve">NISSAN PICK UP 720 (84-85) - CORNER LAMP (CHROME) - RH</v>
          </cell>
          <cell r="E775" t="str">
            <v>NISSAN</v>
          </cell>
          <cell r="F775" t="str">
            <v xml:space="preserve">720 84 CLAC RH</v>
          </cell>
          <cell r="G775" t="str">
            <v>NS01-0303-R</v>
          </cell>
          <cell r="I775">
            <v>0.04</v>
          </cell>
          <cell r="J775" t="str">
            <v>SUPPLIER0002</v>
          </cell>
          <cell r="K775" t="str">
            <v xml:space="preserve">ANHUI TINCAI SILK CO. LTD</v>
          </cell>
          <cell r="L775">
            <v>0</v>
          </cell>
          <cell r="M775">
            <v>0</v>
          </cell>
          <cell r="N775">
            <v>0</v>
          </cell>
          <cell r="O775">
            <v>5</v>
          </cell>
          <cell r="P775">
            <v>20</v>
          </cell>
          <cell r="S775" t="str">
            <v xml:space="preserve">Yuan Purchase Pricelist (CNY)</v>
          </cell>
          <cell r="T775">
            <v>1.1100000000000001</v>
          </cell>
          <cell r="U775">
            <v>173</v>
          </cell>
          <cell r="V775">
            <v>270</v>
          </cell>
        </row>
        <row r="776">
          <cell r="A776">
            <v>11646</v>
          </cell>
          <cell r="B776" t="str">
            <v>AUTOLAMPS0624</v>
          </cell>
          <cell r="C776" t="e">
            <v>#REF!</v>
          </cell>
          <cell r="D776" t="str">
            <v xml:space="preserve">NISSAN PICK UP 720 (84-85) - CORNER LENS - LH</v>
          </cell>
          <cell r="E776" t="str">
            <v>NISSAN</v>
          </cell>
          <cell r="F776" t="str">
            <v xml:space="preserve">720 84 CLS LH</v>
          </cell>
          <cell r="G776" t="str">
            <v>00-NS01-0303-L</v>
          </cell>
          <cell r="I776">
            <v>0.04</v>
          </cell>
          <cell r="J776" t="str">
            <v>SUPPLIER0002</v>
          </cell>
          <cell r="K776" t="str">
            <v xml:space="preserve">ANHUI TINCAI SILK CO. LTD</v>
          </cell>
          <cell r="L776">
            <v>0</v>
          </cell>
          <cell r="M776">
            <v>0</v>
          </cell>
          <cell r="N776">
            <v>0</v>
          </cell>
          <cell r="Q776">
            <v>5</v>
          </cell>
          <cell r="R776">
            <v>20</v>
          </cell>
          <cell r="S776" t="str">
            <v xml:space="preserve">Yuan Purchase Pricelist (CNY)</v>
          </cell>
          <cell r="T776">
            <v>0.33</v>
          </cell>
          <cell r="U776">
            <v>52</v>
          </cell>
          <cell r="V776">
            <v>80</v>
          </cell>
        </row>
        <row r="777">
          <cell r="A777">
            <v>11647</v>
          </cell>
          <cell r="B777" t="str">
            <v>AUTOLAMPS0625</v>
          </cell>
          <cell r="C777" t="e">
            <v>#REF!</v>
          </cell>
          <cell r="D777" t="str">
            <v xml:space="preserve">NISSAN PICK UP 720 (84-85) - CORNER LENS - RH</v>
          </cell>
          <cell r="E777" t="str">
            <v>NISSAN</v>
          </cell>
          <cell r="F777" t="str">
            <v xml:space="preserve">720 84 CLS RH</v>
          </cell>
          <cell r="G777" t="str">
            <v>00-NS01-0303-L</v>
          </cell>
          <cell r="I777">
            <v>0.04</v>
          </cell>
          <cell r="J777" t="str">
            <v>SUPPLIER0002</v>
          </cell>
          <cell r="K777" t="str">
            <v xml:space="preserve">ANHUI TINCAI SILK CO. LTD</v>
          </cell>
          <cell r="L777">
            <v>0</v>
          </cell>
          <cell r="M777">
            <v>0</v>
          </cell>
          <cell r="N777">
            <v>0</v>
          </cell>
          <cell r="Q777">
            <v>5</v>
          </cell>
          <cell r="R777">
            <v>20</v>
          </cell>
          <cell r="S777" t="str">
            <v xml:space="preserve">Yuan Purchase Pricelist (CNY)</v>
          </cell>
          <cell r="T777">
            <v>0.33</v>
          </cell>
          <cell r="U777">
            <v>52</v>
          </cell>
          <cell r="V777">
            <v>80</v>
          </cell>
        </row>
        <row r="778">
          <cell r="A778">
            <v>11076</v>
          </cell>
          <cell r="B778" t="str">
            <v>AUTOLAMPS0628</v>
          </cell>
          <cell r="C778" t="e">
            <v>#REF!</v>
          </cell>
          <cell r="D778" t="str">
            <v xml:space="preserve">NISSAN PICK UP 720 (84-85) - TAIL LAMP (BLACK) - LH</v>
          </cell>
          <cell r="E778" t="str">
            <v>NISSAN</v>
          </cell>
          <cell r="F778" t="str">
            <v xml:space="preserve">720 84 TLAB LH</v>
          </cell>
          <cell r="G778" t="str">
            <v>NS01-0302A-L</v>
          </cell>
          <cell r="I778">
            <v>0.04</v>
          </cell>
          <cell r="J778" t="str">
            <v>SUPPLIER0002</v>
          </cell>
          <cell r="K778" t="str">
            <v xml:space="preserve">ANHUI TINCAI SILK CO. LTD</v>
          </cell>
          <cell r="L778">
            <v>1</v>
          </cell>
          <cell r="M778">
            <v>4</v>
          </cell>
          <cell r="N778">
            <v>5</v>
          </cell>
          <cell r="Q778">
            <v>5</v>
          </cell>
          <cell r="R778">
            <v>20</v>
          </cell>
          <cell r="S778" t="str">
            <v xml:space="preserve">Yuan Purchase Pricelist (CNY)</v>
          </cell>
          <cell r="T778">
            <v>14</v>
          </cell>
          <cell r="U778">
            <v>357</v>
          </cell>
          <cell r="V778">
            <v>540</v>
          </cell>
        </row>
        <row r="779">
          <cell r="A779">
            <v>11075</v>
          </cell>
          <cell r="B779" t="str">
            <v>AUTOLAMPS0629</v>
          </cell>
          <cell r="C779" t="e">
            <v>#REF!</v>
          </cell>
          <cell r="D779" t="str">
            <v xml:space="preserve">NISSAN PICK UP 720 (84-85) - TAIL LAMP (BLACK) - RH</v>
          </cell>
          <cell r="E779" t="str">
            <v>NISSAN</v>
          </cell>
          <cell r="F779" t="str">
            <v xml:space="preserve">720 84 TLAB RH</v>
          </cell>
          <cell r="G779" t="str">
            <v>NS01-0302A-R</v>
          </cell>
          <cell r="I779">
            <v>0.04</v>
          </cell>
          <cell r="J779" t="str">
            <v>SUPPLIER0002</v>
          </cell>
          <cell r="K779" t="str">
            <v xml:space="preserve">ANHUI TINCAI SILK CO. LTD</v>
          </cell>
          <cell r="L779">
            <v>1</v>
          </cell>
          <cell r="M779">
            <v>4</v>
          </cell>
          <cell r="N779">
            <v>5</v>
          </cell>
          <cell r="Q779">
            <v>5</v>
          </cell>
          <cell r="R779">
            <v>20</v>
          </cell>
          <cell r="S779" t="str">
            <v xml:space="preserve">Yuan Purchase Pricelist (CNY)</v>
          </cell>
          <cell r="T779">
            <v>14</v>
          </cell>
          <cell r="U779">
            <v>357</v>
          </cell>
          <cell r="V779">
            <v>540</v>
          </cell>
        </row>
        <row r="780">
          <cell r="A780">
            <v>11078</v>
          </cell>
          <cell r="B780" t="str">
            <v>AUTOLAMPS0630</v>
          </cell>
          <cell r="C780" t="e">
            <v>#REF!</v>
          </cell>
          <cell r="D780" t="str">
            <v xml:space="preserve">NISSAN PICK UP 720 (84-85) - TAIL LAMP (CHROME) - LH</v>
          </cell>
          <cell r="E780" t="str">
            <v>NISSAN</v>
          </cell>
          <cell r="F780" t="str">
            <v xml:space="preserve">720 84 TLAC LH</v>
          </cell>
          <cell r="G780" t="str">
            <v>NS01-0302-L</v>
          </cell>
          <cell r="I780">
            <v>0.04</v>
          </cell>
          <cell r="J780" t="str">
            <v>SUPPLIER0002</v>
          </cell>
          <cell r="K780" t="str">
            <v xml:space="preserve">ANHUI TINCAI SILK CO. LTD</v>
          </cell>
          <cell r="L780">
            <v>0</v>
          </cell>
          <cell r="M780">
            <v>0</v>
          </cell>
          <cell r="N780">
            <v>0</v>
          </cell>
          <cell r="Q780">
            <v>5</v>
          </cell>
          <cell r="R780">
            <v>20</v>
          </cell>
          <cell r="S780" t="str">
            <v xml:space="preserve">Yuan Purchase Pricelist (CNY)</v>
          </cell>
          <cell r="T780">
            <v>16</v>
          </cell>
          <cell r="U780">
            <v>408</v>
          </cell>
          <cell r="V780">
            <v>610</v>
          </cell>
        </row>
        <row r="781">
          <cell r="A781">
            <v>11077</v>
          </cell>
          <cell r="B781" t="str">
            <v>AUTOLAMPS0631</v>
          </cell>
          <cell r="C781" t="e">
            <v>#REF!</v>
          </cell>
          <cell r="D781" t="str">
            <v xml:space="preserve">NISSAN PICK UP 720 (84-85) - TAIL LAMP (CHROME) - RH</v>
          </cell>
          <cell r="E781" t="str">
            <v>NISSAN</v>
          </cell>
          <cell r="F781" t="str">
            <v xml:space="preserve">720 84 TLAC RH</v>
          </cell>
          <cell r="G781" t="str">
            <v>NS01-0302-R</v>
          </cell>
          <cell r="I781">
            <v>0.04</v>
          </cell>
          <cell r="J781" t="str">
            <v>SUPPLIER0002</v>
          </cell>
          <cell r="K781" t="str">
            <v xml:space="preserve">ANHUI TINCAI SILK CO. LTD</v>
          </cell>
          <cell r="L781">
            <v>1</v>
          </cell>
          <cell r="M781">
            <v>4</v>
          </cell>
          <cell r="N781">
            <v>5</v>
          </cell>
          <cell r="Q781">
            <v>5</v>
          </cell>
          <cell r="R781">
            <v>20</v>
          </cell>
          <cell r="S781" t="str">
            <v xml:space="preserve">Yuan Purchase Pricelist (CNY)</v>
          </cell>
          <cell r="T781">
            <v>16</v>
          </cell>
          <cell r="U781">
            <v>408</v>
          </cell>
          <cell r="V781">
            <v>610</v>
          </cell>
        </row>
        <row r="782">
          <cell r="A782">
            <v>11079</v>
          </cell>
          <cell r="B782" t="str">
            <v>AUTOLAMPS0626</v>
          </cell>
          <cell r="C782" t="e">
            <v>#REF!</v>
          </cell>
          <cell r="D782" t="str">
            <v xml:space="preserve">NISSAN PICK UP 720 (84-85) - TAIL LENS - LH</v>
          </cell>
          <cell r="E782" t="str">
            <v>NISSAN</v>
          </cell>
          <cell r="F782" t="str">
            <v xml:space="preserve">720 84 TLS LH</v>
          </cell>
          <cell r="G782" t="str">
            <v>00-NS01-0302-L</v>
          </cell>
          <cell r="I782">
            <v>0.04</v>
          </cell>
          <cell r="J782" t="str">
            <v>SUPPLIER0002</v>
          </cell>
          <cell r="K782" t="str">
            <v xml:space="preserve">ANHUI TINCAI SILK CO. LTD</v>
          </cell>
          <cell r="L782">
            <v>2</v>
          </cell>
          <cell r="M782">
            <v>8</v>
          </cell>
          <cell r="N782">
            <v>10</v>
          </cell>
          <cell r="Q782">
            <v>5</v>
          </cell>
          <cell r="R782">
            <v>20</v>
          </cell>
          <cell r="S782" t="str">
            <v xml:space="preserve">Yuan Purchase Pricelist (CNY)</v>
          </cell>
          <cell r="T782">
            <v>0.65</v>
          </cell>
          <cell r="U782">
            <v>102</v>
          </cell>
          <cell r="V782">
            <v>160</v>
          </cell>
        </row>
        <row r="783">
          <cell r="A783">
            <v>11080</v>
          </cell>
          <cell r="B783" t="str">
            <v>AUTOLAMPS0627</v>
          </cell>
          <cell r="C783" t="e">
            <v>#REF!</v>
          </cell>
          <cell r="D783" t="str">
            <v xml:space="preserve">NISSAN PICK UP 720 (84-85) - TAIL LENS - RH</v>
          </cell>
          <cell r="E783" t="str">
            <v>NISSAN</v>
          </cell>
          <cell r="F783" t="str">
            <v xml:space="preserve">720 84 TLS RH</v>
          </cell>
          <cell r="G783" t="str">
            <v>00-NS01-0302-R</v>
          </cell>
          <cell r="I783">
            <v>0.04</v>
          </cell>
          <cell r="J783" t="str">
            <v>SUPPLIER0002</v>
          </cell>
          <cell r="K783" t="str">
            <v xml:space="preserve">ANHUI TINCAI SILK CO. LTD</v>
          </cell>
          <cell r="L783">
            <v>3</v>
          </cell>
          <cell r="M783">
            <v>12</v>
          </cell>
          <cell r="N783">
            <v>15</v>
          </cell>
          <cell r="Q783">
            <v>5</v>
          </cell>
          <cell r="R783">
            <v>20</v>
          </cell>
          <cell r="S783" t="str">
            <v xml:space="preserve">Yuan Purchase Pricelist (CNY)</v>
          </cell>
          <cell r="T783">
            <v>0.65</v>
          </cell>
          <cell r="U783">
            <v>102</v>
          </cell>
          <cell r="V783">
            <v>160</v>
          </cell>
        </row>
        <row r="784">
          <cell r="A784">
            <v>11095</v>
          </cell>
          <cell r="B784" t="str">
            <v>AUTOLAMPS0632</v>
          </cell>
          <cell r="C784" t="e">
            <v>#REF!</v>
          </cell>
          <cell r="D784" t="str">
            <v xml:space="preserve">NISSAN PICK UP 720 (D21) - (86) - CORNER LAMP (BLACK) - LH</v>
          </cell>
          <cell r="E784" t="str">
            <v>NISSAN</v>
          </cell>
          <cell r="F784" t="str">
            <v xml:space="preserve">D21 86 CLAB LH</v>
          </cell>
          <cell r="G784" t="str">
            <v>NS01-0403A-L</v>
          </cell>
          <cell r="I784">
            <v>0.04</v>
          </cell>
          <cell r="J784" t="str">
            <v>SUPPLIER0002</v>
          </cell>
          <cell r="K784" t="str">
            <v xml:space="preserve">ANHUI TINCAI SILK CO. LTD</v>
          </cell>
          <cell r="L784">
            <v>8</v>
          </cell>
          <cell r="M784">
            <v>32</v>
          </cell>
          <cell r="N784">
            <v>40</v>
          </cell>
          <cell r="O784">
            <v>5</v>
          </cell>
          <cell r="P784">
            <v>20</v>
          </cell>
          <cell r="S784" t="str">
            <v xml:space="preserve">Yuan Purchase Pricelist (CNY)</v>
          </cell>
          <cell r="T784">
            <v>12</v>
          </cell>
          <cell r="U784">
            <v>306</v>
          </cell>
          <cell r="V784">
            <v>460</v>
          </cell>
        </row>
        <row r="785">
          <cell r="A785">
            <v>11096</v>
          </cell>
          <cell r="B785" t="str">
            <v>AUTOLAMPS0633</v>
          </cell>
          <cell r="C785" t="e">
            <v>#REF!</v>
          </cell>
          <cell r="D785" t="str">
            <v xml:space="preserve">NISSAN PICK UP 720 (D21) - (86) - CORNER LAMP (BLACK) - RH</v>
          </cell>
          <cell r="E785" t="str">
            <v>NISSAN</v>
          </cell>
          <cell r="F785" t="str">
            <v xml:space="preserve">D21 86 CLAB RH</v>
          </cell>
          <cell r="G785" t="str">
            <v>NS01-0403A-R</v>
          </cell>
          <cell r="I785">
            <v>0.04</v>
          </cell>
          <cell r="J785" t="str">
            <v>SUPPLIER0002</v>
          </cell>
          <cell r="K785" t="str">
            <v xml:space="preserve">ANHUI TINCAI SILK CO. LTD</v>
          </cell>
          <cell r="L785">
            <v>8</v>
          </cell>
          <cell r="M785">
            <v>32</v>
          </cell>
          <cell r="N785">
            <v>40</v>
          </cell>
          <cell r="O785">
            <v>5</v>
          </cell>
          <cell r="P785">
            <v>20</v>
          </cell>
          <cell r="S785" t="str">
            <v xml:space="preserve">Yuan Purchase Pricelist (CNY)</v>
          </cell>
          <cell r="T785">
            <v>12</v>
          </cell>
          <cell r="U785">
            <v>306</v>
          </cell>
          <cell r="V785">
            <v>460</v>
          </cell>
        </row>
        <row r="786">
          <cell r="A786">
            <v>11097</v>
          </cell>
          <cell r="B786" t="str">
            <v>AUTOLAMPS0634</v>
          </cell>
          <cell r="C786" t="e">
            <v>#REF!</v>
          </cell>
          <cell r="D786" t="str">
            <v xml:space="preserve">NISSAN PICK UP 720 (D21) - (86) - CORNER LAMP (CHROME) - LH</v>
          </cell>
          <cell r="E786" t="str">
            <v>NISSAN</v>
          </cell>
          <cell r="F786" t="str">
            <v xml:space="preserve">D21 86 CLAC LH</v>
          </cell>
          <cell r="G786" t="str">
            <v>NS01-0403-L</v>
          </cell>
          <cell r="I786">
            <v>0.04</v>
          </cell>
          <cell r="J786" t="str">
            <v>SUPPLIER0002</v>
          </cell>
          <cell r="K786" t="str">
            <v xml:space="preserve">ANHUI TINCAI SILK CO. LTD</v>
          </cell>
          <cell r="L786">
            <v>4</v>
          </cell>
          <cell r="M786">
            <v>16</v>
          </cell>
          <cell r="N786">
            <v>20</v>
          </cell>
          <cell r="O786">
            <v>5</v>
          </cell>
          <cell r="P786">
            <v>20</v>
          </cell>
          <cell r="S786" t="str">
            <v xml:space="preserve">Yuan Purchase Pricelist (CNY)</v>
          </cell>
          <cell r="T786">
            <v>13</v>
          </cell>
          <cell r="U786">
            <v>330.56</v>
          </cell>
          <cell r="V786">
            <v>500</v>
          </cell>
        </row>
        <row r="787">
          <cell r="A787">
            <v>11098</v>
          </cell>
          <cell r="B787" t="str">
            <v>AUTOLAMPS0635</v>
          </cell>
          <cell r="C787" t="e">
            <v>#REF!</v>
          </cell>
          <cell r="D787" t="str">
            <v xml:space="preserve">NISSAN PICK UP 720 (D21) - (86) - CORNER LAMP (CHROME) - RH</v>
          </cell>
          <cell r="E787" t="str">
            <v>NISSAN</v>
          </cell>
          <cell r="F787" t="str">
            <v xml:space="preserve">D21 86 CLAC RH</v>
          </cell>
          <cell r="G787" t="str">
            <v>NS01-0403-R</v>
          </cell>
          <cell r="I787">
            <v>0.04</v>
          </cell>
          <cell r="J787" t="str">
            <v>SUPPLIER0002</v>
          </cell>
          <cell r="K787" t="str">
            <v xml:space="preserve">ANHUI TINCAI SILK CO. LTD</v>
          </cell>
          <cell r="L787">
            <v>4</v>
          </cell>
          <cell r="M787">
            <v>16</v>
          </cell>
          <cell r="N787">
            <v>20</v>
          </cell>
          <cell r="O787">
            <v>5</v>
          </cell>
          <cell r="P787">
            <v>20</v>
          </cell>
          <cell r="S787" t="str">
            <v xml:space="preserve">Yuan Purchase Pricelist (CNY)</v>
          </cell>
          <cell r="T787">
            <v>13</v>
          </cell>
          <cell r="U787">
            <v>330.56</v>
          </cell>
          <cell r="V787">
            <v>500</v>
          </cell>
        </row>
        <row r="788">
          <cell r="A788">
            <v>11099</v>
          </cell>
          <cell r="B788" t="str">
            <v>AUTOLAMPS0636</v>
          </cell>
          <cell r="C788" t="e">
            <v>#REF!</v>
          </cell>
          <cell r="D788" t="str">
            <v xml:space="preserve">NISSAN PICK UP 720 (D21) - (86) - CORNER LENS - LH</v>
          </cell>
          <cell r="E788" t="str">
            <v>NISSAN</v>
          </cell>
          <cell r="F788" t="str">
            <v xml:space="preserve">D21 86 CLS LH</v>
          </cell>
          <cell r="G788" t="str">
            <v>00-NS01-0403-L</v>
          </cell>
          <cell r="I788">
            <v>0.04</v>
          </cell>
          <cell r="J788" t="str">
            <v>SUPPLIER0002</v>
          </cell>
          <cell r="K788" t="str">
            <v xml:space="preserve">ANHUI TINCAI SILK CO. LTD</v>
          </cell>
          <cell r="M788">
            <v>0</v>
          </cell>
          <cell r="N788">
            <v>0</v>
          </cell>
          <cell r="Q788">
            <v>5</v>
          </cell>
          <cell r="R788">
            <v>20</v>
          </cell>
          <cell r="S788" t="str">
            <v xml:space="preserve">Yuan Purchase Pricelist (CNY)</v>
          </cell>
          <cell r="T788">
            <v>0.46</v>
          </cell>
          <cell r="U788">
            <v>72</v>
          </cell>
          <cell r="V788">
            <v>110</v>
          </cell>
        </row>
        <row r="789">
          <cell r="A789">
            <v>11100</v>
          </cell>
          <cell r="B789" t="str">
            <v>AUTOLAMPS0637</v>
          </cell>
          <cell r="C789" t="e">
            <v>#REF!</v>
          </cell>
          <cell r="D789" t="str">
            <v xml:space="preserve">NISSAN PICK UP 720 (D21) - (86) - CORNER LENS - RH</v>
          </cell>
          <cell r="E789" t="str">
            <v>NISSAN</v>
          </cell>
          <cell r="F789" t="str">
            <v xml:space="preserve">D21 86 CLS RH</v>
          </cell>
          <cell r="G789" t="str">
            <v>00-NS01-0403-R</v>
          </cell>
          <cell r="I789">
            <v>0.04</v>
          </cell>
          <cell r="J789" t="str">
            <v>SUPPLIER0002</v>
          </cell>
          <cell r="K789" t="str">
            <v xml:space="preserve">ANHUI TINCAI SILK CO. LTD</v>
          </cell>
          <cell r="L789">
            <v>4</v>
          </cell>
          <cell r="M789">
            <v>16</v>
          </cell>
          <cell r="N789">
            <v>20</v>
          </cell>
          <cell r="Q789">
            <v>5</v>
          </cell>
          <cell r="R789">
            <v>20</v>
          </cell>
          <cell r="S789" t="str">
            <v xml:space="preserve">Yuan Purchase Pricelist (CNY)</v>
          </cell>
          <cell r="T789">
            <v>18</v>
          </cell>
          <cell r="U789">
            <v>60</v>
          </cell>
          <cell r="V789">
            <v>110</v>
          </cell>
        </row>
        <row r="790">
          <cell r="A790">
            <v>11101</v>
          </cell>
          <cell r="B790" t="str">
            <v>AUTOLAMPS0640</v>
          </cell>
          <cell r="C790" t="e">
            <v>#REF!</v>
          </cell>
          <cell r="D790" t="str">
            <v xml:space="preserve">NISSAN PICK UP 720 (D21) - (86) - TAIL LAMP - LH</v>
          </cell>
          <cell r="E790" t="str">
            <v>NISSAN</v>
          </cell>
          <cell r="F790" t="str">
            <v xml:space="preserve">D21 86 TLA LH</v>
          </cell>
          <cell r="G790" t="str">
            <v>NS01-0402-L</v>
          </cell>
          <cell r="I790">
            <v>0.04</v>
          </cell>
          <cell r="J790" t="str">
            <v>SUPPLIER0002</v>
          </cell>
          <cell r="K790" t="str">
            <v xml:space="preserve">ANHUI TINCAI SILK CO. LTD</v>
          </cell>
          <cell r="L790">
            <v>9</v>
          </cell>
          <cell r="M790">
            <v>36</v>
          </cell>
          <cell r="N790">
            <v>45</v>
          </cell>
          <cell r="Q790">
            <v>5</v>
          </cell>
          <cell r="R790">
            <v>20</v>
          </cell>
          <cell r="S790" t="str">
            <v xml:space="preserve">Yuan Purchase Pricelist (CNY)</v>
          </cell>
          <cell r="T790">
            <v>18</v>
          </cell>
          <cell r="U790">
            <v>457.7</v>
          </cell>
          <cell r="V790">
            <v>690</v>
          </cell>
        </row>
        <row r="791">
          <cell r="A791">
            <v>11102</v>
          </cell>
          <cell r="B791" t="str">
            <v>AUTOLAMPS0641</v>
          </cell>
          <cell r="C791" t="e">
            <v>#REF!</v>
          </cell>
          <cell r="D791" t="str">
            <v xml:space="preserve">NISSAN PICK UP 720 (D21) - (86) - TAIL LAMP - RH</v>
          </cell>
          <cell r="E791" t="str">
            <v>NISSAN</v>
          </cell>
          <cell r="F791" t="str">
            <v xml:space="preserve">D21 86 TLA RH</v>
          </cell>
          <cell r="G791" t="str">
            <v>NS01-0402-R</v>
          </cell>
          <cell r="I791">
            <v>0.04</v>
          </cell>
          <cell r="J791" t="str">
            <v>SUPPLIER0002</v>
          </cell>
          <cell r="K791" t="str">
            <v xml:space="preserve">ANHUI TINCAI SILK CO. LTD</v>
          </cell>
          <cell r="L791">
            <v>11</v>
          </cell>
          <cell r="M791">
            <v>44</v>
          </cell>
          <cell r="N791">
            <v>55</v>
          </cell>
          <cell r="Q791">
            <v>5</v>
          </cell>
          <cell r="R791">
            <v>20</v>
          </cell>
          <cell r="S791" t="str">
            <v xml:space="preserve">Yuan Purchase Pricelist (CNY)</v>
          </cell>
          <cell r="T791">
            <v>18</v>
          </cell>
          <cell r="U791">
            <v>457.7</v>
          </cell>
          <cell r="V791">
            <v>690</v>
          </cell>
        </row>
        <row r="792">
          <cell r="A792">
            <v>11103</v>
          </cell>
          <cell r="B792" t="str">
            <v>AUTOLAMPS0638</v>
          </cell>
          <cell r="C792" t="e">
            <v>#REF!</v>
          </cell>
          <cell r="D792" t="str">
            <v xml:space="preserve">NISSAN PICK UP 720 (D21) - (86) - TAIL LENS - LH</v>
          </cell>
          <cell r="E792" t="str">
            <v>NISSAN</v>
          </cell>
          <cell r="F792" t="str">
            <v xml:space="preserve">D21 86 TLS LH</v>
          </cell>
          <cell r="G792" t="str">
            <v>00-NS01-0402-L</v>
          </cell>
          <cell r="I792">
            <v>0.04</v>
          </cell>
          <cell r="J792" t="str">
            <v>SUPPLIER0002</v>
          </cell>
          <cell r="K792" t="str">
            <v xml:space="preserve">ANHUI TINCAI SILK CO. LTD</v>
          </cell>
          <cell r="L792">
            <v>9</v>
          </cell>
          <cell r="M792">
            <v>36</v>
          </cell>
          <cell r="N792">
            <v>45</v>
          </cell>
          <cell r="Q792">
            <v>5</v>
          </cell>
          <cell r="R792">
            <v>20</v>
          </cell>
          <cell r="S792" t="str">
            <v xml:space="preserve">Yuan Purchase Pricelist (CNY)</v>
          </cell>
          <cell r="T792">
            <v>8</v>
          </cell>
          <cell r="U792">
            <v>193</v>
          </cell>
          <cell r="V792">
            <v>290</v>
          </cell>
        </row>
        <row r="793">
          <cell r="A793">
            <v>11104</v>
          </cell>
          <cell r="B793" t="str">
            <v>AUTOLAMPS0639</v>
          </cell>
          <cell r="C793" t="e">
            <v>#REF!</v>
          </cell>
          <cell r="D793" t="str">
            <v xml:space="preserve">NISSAN PICK UP 720 (D21) - (86) - TAIL LENS - RH</v>
          </cell>
          <cell r="E793" t="str">
            <v>NISSAN</v>
          </cell>
          <cell r="F793" t="str">
            <v xml:space="preserve">D21 86 TLS RH</v>
          </cell>
          <cell r="G793" t="str">
            <v>00-NS01-0402-R</v>
          </cell>
          <cell r="I793">
            <v>0.04</v>
          </cell>
          <cell r="J793" t="str">
            <v>SUPPLIER0002</v>
          </cell>
          <cell r="K793" t="str">
            <v xml:space="preserve">ANHUI TINCAI SILK CO. LTD</v>
          </cell>
          <cell r="L793">
            <v>9</v>
          </cell>
          <cell r="M793">
            <v>36</v>
          </cell>
          <cell r="N793">
            <v>45</v>
          </cell>
          <cell r="Q793">
            <v>5</v>
          </cell>
          <cell r="R793">
            <v>20</v>
          </cell>
          <cell r="S793" t="str">
            <v xml:space="preserve">Yuan Purchase Pricelist (CNY)</v>
          </cell>
          <cell r="T793">
            <v>8</v>
          </cell>
          <cell r="U793">
            <v>193</v>
          </cell>
          <cell r="V793">
            <v>290</v>
          </cell>
        </row>
        <row r="794">
          <cell r="A794">
            <v>11105</v>
          </cell>
          <cell r="B794" t="str">
            <v>AUTOLAMPS0642</v>
          </cell>
          <cell r="C794" t="e">
            <v>#REF!</v>
          </cell>
          <cell r="D794" t="str">
            <v xml:space="preserve">NISSAN PICK UP 720 (D21) - (93) - BUMPER (CHROME)</v>
          </cell>
          <cell r="E794" t="str">
            <v>NISSAN</v>
          </cell>
          <cell r="F794" t="str">
            <v xml:space="preserve">D21 93 BPRFC</v>
          </cell>
          <cell r="G794" t="str">
            <v>NS01-0507</v>
          </cell>
          <cell r="I794">
            <v>0.04</v>
          </cell>
          <cell r="J794" t="str">
            <v>SUPPLIER0002</v>
          </cell>
          <cell r="K794" t="str">
            <v xml:space="preserve">ANHUI TINCAI SILK CO. LTD</v>
          </cell>
          <cell r="M794">
            <v>0</v>
          </cell>
          <cell r="N794">
            <v>0</v>
          </cell>
          <cell r="S794" t="str">
            <v xml:space="preserve">Yuan Purchase Pricelist (CNY)</v>
          </cell>
          <cell r="T794">
            <v>20.5</v>
          </cell>
          <cell r="U794">
            <v>3204</v>
          </cell>
          <cell r="V794">
            <v>4970</v>
          </cell>
        </row>
        <row r="795">
          <cell r="A795">
            <v>11106</v>
          </cell>
          <cell r="B795" t="str">
            <v>AUTOLAMPS0643</v>
          </cell>
          <cell r="C795" t="e">
            <v>#REF!</v>
          </cell>
          <cell r="D795" t="str">
            <v xml:space="preserve">NISSAN PICK UP 720 (D21) - (93) - BUMPER LAMP - LH</v>
          </cell>
          <cell r="E795" t="str">
            <v>NISSAN</v>
          </cell>
          <cell r="F795" t="str">
            <v xml:space="preserve">D21 93 BLA LH</v>
          </cell>
          <cell r="G795" t="str">
            <v>NS01-0505-L</v>
          </cell>
          <cell r="I795">
            <v>0.04</v>
          </cell>
          <cell r="J795" t="str">
            <v>SUPPLIER0002</v>
          </cell>
          <cell r="K795" t="str">
            <v xml:space="preserve">ANHUI TINCAI SILK CO. LTD</v>
          </cell>
          <cell r="L795">
            <v>12</v>
          </cell>
          <cell r="M795">
            <v>48</v>
          </cell>
          <cell r="N795">
            <v>60</v>
          </cell>
          <cell r="O795">
            <v>5</v>
          </cell>
          <cell r="P795">
            <v>20</v>
          </cell>
          <cell r="S795" t="str">
            <v xml:space="preserve">Yuan Purchase Pricelist (CNY)</v>
          </cell>
          <cell r="T795">
            <v>5</v>
          </cell>
          <cell r="U795">
            <v>127.14</v>
          </cell>
          <cell r="V795">
            <v>190</v>
          </cell>
        </row>
        <row r="796">
          <cell r="A796">
            <v>11107</v>
          </cell>
          <cell r="B796" t="str">
            <v>AUTOLAMPS0644</v>
          </cell>
          <cell r="C796" t="e">
            <v>#REF!</v>
          </cell>
          <cell r="D796" t="str">
            <v xml:space="preserve">NISSAN PICK UP 720 (D21) - (93) - BUMPER LAMP - RH</v>
          </cell>
          <cell r="E796" t="str">
            <v>NISSAN</v>
          </cell>
          <cell r="F796" t="str">
            <v xml:space="preserve">D21 93 BLA RH</v>
          </cell>
          <cell r="G796" t="str">
            <v>NS01-0505-R</v>
          </cell>
          <cell r="I796">
            <v>0.04</v>
          </cell>
          <cell r="J796" t="str">
            <v>SUPPLIER0002</v>
          </cell>
          <cell r="K796" t="str">
            <v xml:space="preserve">ANHUI TINCAI SILK CO. LTD</v>
          </cell>
          <cell r="L796">
            <v>12</v>
          </cell>
          <cell r="M796">
            <v>48</v>
          </cell>
          <cell r="N796">
            <v>60</v>
          </cell>
          <cell r="O796">
            <v>5</v>
          </cell>
          <cell r="P796">
            <v>20</v>
          </cell>
          <cell r="S796" t="str">
            <v xml:space="preserve">Yuan Purchase Pricelist (CNY)</v>
          </cell>
          <cell r="T796">
            <v>5</v>
          </cell>
          <cell r="U796">
            <v>127.14</v>
          </cell>
          <cell r="V796">
            <v>190</v>
          </cell>
        </row>
        <row r="797">
          <cell r="A797">
            <v>11108</v>
          </cell>
          <cell r="B797" t="str">
            <v>AUTOLAMPS0645</v>
          </cell>
          <cell r="C797" t="e">
            <v>#REF!</v>
          </cell>
          <cell r="D797" t="str">
            <v xml:space="preserve">NISSAN PICK UP 720 (D21) - (93) - CORNER LAMP (CHROME) - LH</v>
          </cell>
          <cell r="E797" t="str">
            <v>NISSAN</v>
          </cell>
          <cell r="F797" t="str">
            <v xml:space="preserve">D21 93 CLAC LH</v>
          </cell>
          <cell r="G797" t="str">
            <v>NS01-0503-L</v>
          </cell>
          <cell r="I797">
            <v>0.04</v>
          </cell>
          <cell r="J797" t="str">
            <v>SUPPLIER0002</v>
          </cell>
          <cell r="K797" t="str">
            <v xml:space="preserve">ANHUI TINCAI SILK CO. LTD</v>
          </cell>
          <cell r="L797">
            <v>4</v>
          </cell>
          <cell r="M797">
            <v>16</v>
          </cell>
          <cell r="N797">
            <v>20</v>
          </cell>
          <cell r="O797">
            <v>5</v>
          </cell>
          <cell r="P797">
            <v>20</v>
          </cell>
          <cell r="S797" t="str">
            <v xml:space="preserve">Yuan Purchase Pricelist (CNY)</v>
          </cell>
          <cell r="T797">
            <v>12</v>
          </cell>
          <cell r="U797">
            <v>306</v>
          </cell>
          <cell r="V797">
            <v>460</v>
          </cell>
        </row>
        <row r="798">
          <cell r="A798">
            <v>11109</v>
          </cell>
          <cell r="B798" t="str">
            <v>AUTOLAMPS0646</v>
          </cell>
          <cell r="C798" t="e">
            <v>#REF!</v>
          </cell>
          <cell r="D798" t="str">
            <v xml:space="preserve">NISSAN PICK UP 720 (D21) - (93) - CORNER LAMP (CHROME) - RH</v>
          </cell>
          <cell r="E798" t="str">
            <v>NISSAN</v>
          </cell>
          <cell r="F798" t="str">
            <v xml:space="preserve">D21 93 CLAC RH</v>
          </cell>
          <cell r="G798" t="str">
            <v>NS01-0503-R</v>
          </cell>
          <cell r="I798">
            <v>0.04</v>
          </cell>
          <cell r="J798" t="str">
            <v>SUPPLIER0002</v>
          </cell>
          <cell r="K798" t="str">
            <v xml:space="preserve">ANHUI TINCAI SILK CO. LTD</v>
          </cell>
          <cell r="L798">
            <v>3</v>
          </cell>
          <cell r="M798">
            <v>12</v>
          </cell>
          <cell r="N798">
            <v>15</v>
          </cell>
          <cell r="O798">
            <v>5</v>
          </cell>
          <cell r="P798">
            <v>20</v>
          </cell>
          <cell r="S798" t="str">
            <v xml:space="preserve">Yuan Purchase Pricelist (CNY)</v>
          </cell>
          <cell r="T798">
            <v>12</v>
          </cell>
          <cell r="U798">
            <v>306</v>
          </cell>
          <cell r="V798">
            <v>460</v>
          </cell>
        </row>
        <row r="799">
          <cell r="A799">
            <v>11110</v>
          </cell>
          <cell r="B799" t="str">
            <v>AUTOLAMPS0647</v>
          </cell>
          <cell r="C799" t="e">
            <v>#REF!</v>
          </cell>
          <cell r="D799" t="str">
            <v xml:space="preserve">NISSAN PICK UP 720 (D21) - (93) - CORNER LAMP (GREY) - LH</v>
          </cell>
          <cell r="E799" t="str">
            <v>NISSAN</v>
          </cell>
          <cell r="F799" t="str">
            <v xml:space="preserve">D21 93 CLAG LH</v>
          </cell>
          <cell r="G799" t="str">
            <v>NS01-0503A-L</v>
          </cell>
          <cell r="I799">
            <v>0.04</v>
          </cell>
          <cell r="J799" t="str">
            <v>SUPPLIER0002</v>
          </cell>
          <cell r="K799" t="str">
            <v xml:space="preserve">ANHUI TINCAI SILK CO. LTD</v>
          </cell>
          <cell r="L799">
            <v>3</v>
          </cell>
          <cell r="M799">
            <v>12</v>
          </cell>
          <cell r="N799">
            <v>15</v>
          </cell>
          <cell r="O799">
            <v>5</v>
          </cell>
          <cell r="P799">
            <v>20</v>
          </cell>
          <cell r="S799" t="str">
            <v xml:space="preserve">Yuan Purchase Pricelist (CNY)</v>
          </cell>
          <cell r="T799">
            <v>9</v>
          </cell>
          <cell r="U799">
            <v>228.85</v>
          </cell>
          <cell r="V799">
            <v>350</v>
          </cell>
        </row>
        <row r="800">
          <cell r="A800">
            <v>11111</v>
          </cell>
          <cell r="B800" t="str">
            <v>AUTOLAMPS0648</v>
          </cell>
          <cell r="C800" t="e">
            <v>#REF!</v>
          </cell>
          <cell r="D800" t="str">
            <v xml:space="preserve">NISSAN PICK UP 720 (D21) - (93) - CORNER LAMP (GREY) - RH</v>
          </cell>
          <cell r="E800" t="str">
            <v>NISSAN</v>
          </cell>
          <cell r="F800" t="str">
            <v xml:space="preserve">D21 93 CLAG RH</v>
          </cell>
          <cell r="G800" t="str">
            <v>NS01-0503A-L</v>
          </cell>
          <cell r="I800">
            <v>0.04</v>
          </cell>
          <cell r="J800" t="str">
            <v>SUPPLIER0002</v>
          </cell>
          <cell r="K800" t="str">
            <v xml:space="preserve">ANHUI TINCAI SILK CO. LTD</v>
          </cell>
          <cell r="L800">
            <v>4</v>
          </cell>
          <cell r="M800">
            <v>16</v>
          </cell>
          <cell r="N800">
            <v>20</v>
          </cell>
          <cell r="O800">
            <v>5</v>
          </cell>
          <cell r="P800">
            <v>20</v>
          </cell>
          <cell r="S800" t="str">
            <v xml:space="preserve">Yuan Purchase Pricelist (CNY)</v>
          </cell>
          <cell r="T800">
            <v>9</v>
          </cell>
          <cell r="U800">
            <v>228.85</v>
          </cell>
          <cell r="V800">
            <v>350</v>
          </cell>
        </row>
        <row r="801">
          <cell r="A801">
            <v>11112</v>
          </cell>
          <cell r="B801" t="str">
            <v>AUTOLAMPS0651</v>
          </cell>
          <cell r="C801" t="e">
            <v>#REF!</v>
          </cell>
          <cell r="D801" t="str">
            <v xml:space="preserve">NISSAN PICK UP 720 (D21) - (93) - GRILL (CHROME)</v>
          </cell>
          <cell r="E801" t="str">
            <v>NISSAN</v>
          </cell>
          <cell r="F801" t="str">
            <v xml:space="preserve">D21 93 GRLC</v>
          </cell>
          <cell r="G801" t="str">
            <v>NS01-0511B</v>
          </cell>
          <cell r="I801">
            <v>0.04</v>
          </cell>
          <cell r="J801" t="str">
            <v>SUPPLIER0002</v>
          </cell>
          <cell r="K801" t="str">
            <v xml:space="preserve">ANHUI TINCAI SILK CO. LTD</v>
          </cell>
          <cell r="M801">
            <v>0</v>
          </cell>
          <cell r="N801">
            <v>0</v>
          </cell>
          <cell r="Q801">
            <v>2</v>
          </cell>
          <cell r="R801">
            <v>3</v>
          </cell>
          <cell r="S801" t="str">
            <v xml:space="preserve">Yuan Purchase Pricelist (CNY)</v>
          </cell>
          <cell r="T801">
            <v>17.2</v>
          </cell>
          <cell r="U801">
            <v>2688</v>
          </cell>
          <cell r="V801">
            <v>4170</v>
          </cell>
        </row>
        <row r="802">
          <cell r="A802">
            <v>11113</v>
          </cell>
          <cell r="B802" t="str">
            <v>AUTOLAMPS0652</v>
          </cell>
          <cell r="C802" t="e">
            <v>#REF!</v>
          </cell>
          <cell r="D802" t="str">
            <v xml:space="preserve">NISSAN PICK UP 720 (D21) - (93) - GRILL (GREY)</v>
          </cell>
          <cell r="E802" t="str">
            <v>NISSAN</v>
          </cell>
          <cell r="F802" t="str">
            <v xml:space="preserve">D21 93 GRLG</v>
          </cell>
          <cell r="G802" t="str">
            <v>NS01-0511A</v>
          </cell>
          <cell r="I802">
            <v>0.04</v>
          </cell>
          <cell r="J802" t="str">
            <v>SUPPLIER0002</v>
          </cell>
          <cell r="K802" t="str">
            <v xml:space="preserve">ANHUI TINCAI SILK CO. LTD</v>
          </cell>
          <cell r="M802">
            <v>0</v>
          </cell>
          <cell r="N802">
            <v>0</v>
          </cell>
          <cell r="Q802">
            <v>2</v>
          </cell>
          <cell r="R802">
            <v>3</v>
          </cell>
          <cell r="S802" t="str">
            <v xml:space="preserve">Yuan Purchase Pricelist (CNY)</v>
          </cell>
          <cell r="T802">
            <v>9</v>
          </cell>
          <cell r="U802">
            <v>1407</v>
          </cell>
          <cell r="V802">
            <v>2180</v>
          </cell>
        </row>
        <row r="803">
          <cell r="A803">
            <v>11114</v>
          </cell>
          <cell r="B803" t="str">
            <v>AUTOLAMPS0649</v>
          </cell>
          <cell r="C803" t="e">
            <v>#REF!</v>
          </cell>
          <cell r="D803" t="str">
            <v xml:space="preserve">NISSAN PICK UP 720 (D21) - (93) - INNER FENDER - LH</v>
          </cell>
          <cell r="E803" t="str">
            <v>NISSAN</v>
          </cell>
          <cell r="F803" t="str">
            <v xml:space="preserve">D21 93 IF LH</v>
          </cell>
          <cell r="I803">
            <v>0.04</v>
          </cell>
          <cell r="M803">
            <v>0</v>
          </cell>
          <cell r="N803">
            <v>0</v>
          </cell>
          <cell r="Q803">
            <v>3</v>
          </cell>
          <cell r="R803">
            <v>10</v>
          </cell>
          <cell r="S803" t="str">
            <v xml:space="preserve">Yuan Purchase Pricelist (CNY)</v>
          </cell>
          <cell r="T803">
            <v>3.67</v>
          </cell>
          <cell r="U803">
            <v>574</v>
          </cell>
          <cell r="V803">
            <v>600</v>
          </cell>
        </row>
        <row r="804">
          <cell r="A804">
            <v>11115</v>
          </cell>
          <cell r="B804" t="str">
            <v>AUTOLAMPS0650</v>
          </cell>
          <cell r="C804" t="e">
            <v>#REF!</v>
          </cell>
          <cell r="D804" t="str">
            <v xml:space="preserve">NISSAN PICK UP 720 (D21) - (93) - INNER FENDER - RH</v>
          </cell>
          <cell r="E804" t="str">
            <v>NISSAN</v>
          </cell>
          <cell r="F804" t="str">
            <v xml:space="preserve">D21 93 IF RH</v>
          </cell>
          <cell r="I804">
            <v>0.04</v>
          </cell>
          <cell r="M804">
            <v>0</v>
          </cell>
          <cell r="N804">
            <v>0</v>
          </cell>
          <cell r="Q804">
            <v>3</v>
          </cell>
          <cell r="R804">
            <v>10</v>
          </cell>
          <cell r="S804" t="str">
            <v xml:space="preserve">Yuan Purchase Pricelist (CNY)</v>
          </cell>
          <cell r="T804">
            <v>3.67</v>
          </cell>
          <cell r="U804">
            <v>574</v>
          </cell>
          <cell r="V804">
            <v>600</v>
          </cell>
        </row>
        <row r="805">
          <cell r="A805">
            <v>11116</v>
          </cell>
          <cell r="B805" t="str">
            <v>AUTOLAMPS0653</v>
          </cell>
          <cell r="C805" t="e">
            <v>#REF!</v>
          </cell>
          <cell r="D805" t="str">
            <v xml:space="preserve">NISSAN PICK UP 720 (D21) - (93) - OUTER DOOR HANDLE - LH</v>
          </cell>
          <cell r="E805" t="str">
            <v>NISSAN</v>
          </cell>
          <cell r="F805" t="str">
            <v xml:space="preserve">D21 93 ODH LH</v>
          </cell>
          <cell r="G805" t="str">
            <v>NS01-0518-L</v>
          </cell>
          <cell r="I805">
            <v>0.04</v>
          </cell>
          <cell r="J805" t="str">
            <v>SUPPLIER0002</v>
          </cell>
          <cell r="K805" t="str">
            <v xml:space="preserve">ANHUI TINCAI SILK CO. LTD</v>
          </cell>
          <cell r="M805">
            <v>0</v>
          </cell>
          <cell r="N805">
            <v>0</v>
          </cell>
          <cell r="Q805">
            <v>3</v>
          </cell>
          <cell r="R805">
            <v>10</v>
          </cell>
          <cell r="S805" t="str">
            <v xml:space="preserve">Yuan Purchase Pricelist (CNY)</v>
          </cell>
          <cell r="T805">
            <v>1.1000000000000001</v>
          </cell>
          <cell r="U805">
            <v>172</v>
          </cell>
          <cell r="V805">
            <v>270</v>
          </cell>
        </row>
        <row r="806">
          <cell r="A806">
            <v>11117</v>
          </cell>
          <cell r="B806" t="str">
            <v>AUTOLAMPS0654</v>
          </cell>
          <cell r="C806" t="e">
            <v>#REF!</v>
          </cell>
          <cell r="D806" t="str">
            <v xml:space="preserve">NISSAN PICK UP 720 (D21) - (93) - OUTER DOOR HANDLE - RH</v>
          </cell>
          <cell r="E806" t="str">
            <v>NISSAN</v>
          </cell>
          <cell r="F806" t="str">
            <v xml:space="preserve">D21 93 ODH RH</v>
          </cell>
          <cell r="G806" t="str">
            <v>NS01-0518-R</v>
          </cell>
          <cell r="I806">
            <v>0.04</v>
          </cell>
          <cell r="J806" t="str">
            <v>SUPPLIER0002</v>
          </cell>
          <cell r="K806" t="str">
            <v xml:space="preserve">ANHUI TINCAI SILK CO. LTD</v>
          </cell>
          <cell r="M806">
            <v>0</v>
          </cell>
          <cell r="N806">
            <v>0</v>
          </cell>
          <cell r="Q806">
            <v>3</v>
          </cell>
          <cell r="R806">
            <v>10</v>
          </cell>
          <cell r="S806" t="str">
            <v xml:space="preserve">Yuan Purchase Pricelist (CNY)</v>
          </cell>
          <cell r="T806">
            <v>1.1000000000000001</v>
          </cell>
          <cell r="U806">
            <v>172</v>
          </cell>
          <cell r="V806">
            <v>270</v>
          </cell>
        </row>
        <row r="807">
          <cell r="A807">
            <v>11118</v>
          </cell>
          <cell r="B807" t="str">
            <v>AUTOLAMPS0655</v>
          </cell>
          <cell r="C807" t="e">
            <v>#REF!</v>
          </cell>
          <cell r="D807" t="str">
            <v xml:space="preserve">NISSAN PICK UP 720 (D21) - (93) - SIDE MIRROR (BLACK) - LH</v>
          </cell>
          <cell r="E807" t="str">
            <v>NISSAN</v>
          </cell>
          <cell r="F807" t="str">
            <v xml:space="preserve">D21 93 SMB LH</v>
          </cell>
          <cell r="G807" t="str">
            <v>H-0272-L</v>
          </cell>
          <cell r="I807">
            <v>0.04</v>
          </cell>
          <cell r="J807" t="str">
            <v>SUPPLIER0014</v>
          </cell>
          <cell r="K807" t="str">
            <v xml:space="preserve">WENZHOU RONGDA AUTO PARTS CO., LTD</v>
          </cell>
          <cell r="L807">
            <v>22</v>
          </cell>
          <cell r="M807">
            <v>88</v>
          </cell>
          <cell r="N807">
            <v>110</v>
          </cell>
          <cell r="O807">
            <v>5</v>
          </cell>
          <cell r="P807">
            <v>20</v>
          </cell>
          <cell r="S807" t="str">
            <v xml:space="preserve">Yuan Purchase Pricelist (CNY)</v>
          </cell>
          <cell r="T807">
            <v>1.69</v>
          </cell>
          <cell r="U807">
            <v>283.92</v>
          </cell>
          <cell r="V807">
            <v>390</v>
          </cell>
        </row>
        <row r="808">
          <cell r="A808">
            <v>11119</v>
          </cell>
          <cell r="B808" t="str">
            <v>AUTOLAMPS0656</v>
          </cell>
          <cell r="C808" t="e">
            <v>#REF!</v>
          </cell>
          <cell r="D808" t="str">
            <v xml:space="preserve">NISSAN PICK UP 720 (D21) - (93) - SIDE MIRROR (BLACK) - RH</v>
          </cell>
          <cell r="E808" t="str">
            <v>NISSAN</v>
          </cell>
          <cell r="F808" t="str">
            <v xml:space="preserve">D21 93 SMB RH</v>
          </cell>
          <cell r="G808" t="str">
            <v>H-0272-R</v>
          </cell>
          <cell r="I808">
            <v>0.04</v>
          </cell>
          <cell r="J808" t="str">
            <v>SUPPLIER0014</v>
          </cell>
          <cell r="K808" t="str">
            <v xml:space="preserve">WENZHOU RONGDA AUTO PARTS CO., LTD</v>
          </cell>
          <cell r="L808">
            <v>20</v>
          </cell>
          <cell r="M808">
            <v>80</v>
          </cell>
          <cell r="N808">
            <v>100</v>
          </cell>
          <cell r="O808">
            <v>5</v>
          </cell>
          <cell r="P808">
            <v>20</v>
          </cell>
          <cell r="S808" t="str">
            <v xml:space="preserve">Yuan Purchase Pricelist (CNY)</v>
          </cell>
          <cell r="T808">
            <v>1.69</v>
          </cell>
          <cell r="U808">
            <v>283.92</v>
          </cell>
          <cell r="V808">
            <v>390</v>
          </cell>
        </row>
        <row r="809">
          <cell r="A809">
            <v>11202</v>
          </cell>
          <cell r="B809" t="str">
            <v>AUTOLAMPS0657</v>
          </cell>
          <cell r="C809" t="e">
            <v>#REF!</v>
          </cell>
          <cell r="D809" t="str">
            <v xml:space="preserve">NISSAN PICK UP 720 (D22) - (01-04) - CORNER LAMP - LH</v>
          </cell>
          <cell r="E809" t="str">
            <v>NISSAN</v>
          </cell>
          <cell r="F809" t="str">
            <v xml:space="preserve">D22 01 CLA LH</v>
          </cell>
          <cell r="G809" t="str">
            <v>NS01-0903-L</v>
          </cell>
          <cell r="I809">
            <v>0.04</v>
          </cell>
          <cell r="J809" t="str">
            <v>SUPPLIER0002</v>
          </cell>
          <cell r="K809" t="str">
            <v xml:space="preserve">ANHUI TINCAI SILK CO. LTD</v>
          </cell>
          <cell r="L809">
            <v>3</v>
          </cell>
          <cell r="M809">
            <v>12</v>
          </cell>
          <cell r="N809">
            <v>15</v>
          </cell>
          <cell r="O809">
            <v>5</v>
          </cell>
          <cell r="P809">
            <v>20</v>
          </cell>
          <cell r="S809" t="str">
            <v xml:space="preserve">Yuan Purchase Pricelist (CNY)</v>
          </cell>
          <cell r="T809">
            <v>15</v>
          </cell>
          <cell r="U809">
            <v>383</v>
          </cell>
          <cell r="V809">
            <v>570</v>
          </cell>
        </row>
        <row r="810">
          <cell r="A810">
            <v>10958</v>
          </cell>
          <cell r="B810" t="str">
            <v>AUTOLAMPS0658</v>
          </cell>
          <cell r="C810" t="e">
            <v>#REF!</v>
          </cell>
          <cell r="D810" t="str">
            <v xml:space="preserve">NISSAN PICK UP 720 (D22) - (01-04) - CORNER LAMP - RH</v>
          </cell>
          <cell r="E810" t="str">
            <v>NISSAN</v>
          </cell>
          <cell r="F810" t="str">
            <v xml:space="preserve">D22 01 CLA RH</v>
          </cell>
          <cell r="G810" t="str">
            <v>NS01-0903-R</v>
          </cell>
          <cell r="I810">
            <v>0.04</v>
          </cell>
          <cell r="J810" t="str">
            <v>SUPPLIER0002</v>
          </cell>
          <cell r="K810" t="str">
            <v xml:space="preserve">ANHUI TINCAI SILK CO. LTD</v>
          </cell>
          <cell r="L810">
            <v>3</v>
          </cell>
          <cell r="M810">
            <v>12</v>
          </cell>
          <cell r="N810">
            <v>15</v>
          </cell>
          <cell r="O810">
            <v>5</v>
          </cell>
          <cell r="P810">
            <v>20</v>
          </cell>
          <cell r="S810" t="str">
            <v xml:space="preserve">Yuan Purchase Pricelist (CNY)</v>
          </cell>
          <cell r="T810">
            <v>15</v>
          </cell>
          <cell r="U810">
            <v>383</v>
          </cell>
          <cell r="V810">
            <v>570</v>
          </cell>
        </row>
        <row r="811">
          <cell r="A811">
            <v>10959</v>
          </cell>
          <cell r="B811" t="str">
            <v>AUTOLAMPS0659</v>
          </cell>
          <cell r="C811" t="e">
            <v>#REF!</v>
          </cell>
          <cell r="D811" t="str">
            <v xml:space="preserve">NISSAN PICK UP 720 (D22) - (01-04) - GRILL - BLACK</v>
          </cell>
          <cell r="E811" t="str">
            <v>NISSAN</v>
          </cell>
          <cell r="F811" t="str">
            <v xml:space="preserve">D22 01 GRL</v>
          </cell>
          <cell r="G811" t="str">
            <v>NS01-0911-B</v>
          </cell>
          <cell r="I811">
            <v>0.04</v>
          </cell>
          <cell r="J811" t="str">
            <v>SUPPLIER0002</v>
          </cell>
          <cell r="K811" t="str">
            <v xml:space="preserve">ANHUI TINCAI SILK CO. LTD</v>
          </cell>
          <cell r="M811">
            <v>0</v>
          </cell>
          <cell r="N811">
            <v>0</v>
          </cell>
          <cell r="Q811">
            <v>2</v>
          </cell>
          <cell r="R811">
            <v>3</v>
          </cell>
          <cell r="S811" t="str">
            <v xml:space="preserve">Yuan Purchase Pricelist (CNY)</v>
          </cell>
          <cell r="T811">
            <v>10</v>
          </cell>
          <cell r="U811">
            <v>1563</v>
          </cell>
          <cell r="V811">
            <v>2420</v>
          </cell>
        </row>
        <row r="812">
          <cell r="A812">
            <v>10960</v>
          </cell>
          <cell r="B812" t="str">
            <v>AUTOLAMPS0660</v>
          </cell>
          <cell r="C812" t="e">
            <v>#REF!</v>
          </cell>
          <cell r="D812" t="str">
            <v xml:space="preserve">NISSAN PICK UP 720 (D22) - (01-04) - GRILL - CHROME/GREY</v>
          </cell>
          <cell r="E812" t="str">
            <v>NISSAN</v>
          </cell>
          <cell r="F812" t="str">
            <v xml:space="preserve">D22 01  GRLCG</v>
          </cell>
          <cell r="G812" t="str">
            <v>NS01-0911-CG</v>
          </cell>
          <cell r="I812">
            <v>0.04</v>
          </cell>
          <cell r="J812" t="str">
            <v>SUPPLIER0002</v>
          </cell>
          <cell r="K812" t="str">
            <v xml:space="preserve">ANHUI TINCAI SILK CO. LTD</v>
          </cell>
          <cell r="L812">
            <v>0</v>
          </cell>
          <cell r="M812">
            <v>0</v>
          </cell>
          <cell r="N812">
            <v>0</v>
          </cell>
          <cell r="Q812">
            <v>2</v>
          </cell>
          <cell r="R812">
            <v>3</v>
          </cell>
          <cell r="S812" t="str">
            <v xml:space="preserve">Yuan Purchase Pricelist (CNY)</v>
          </cell>
          <cell r="T812">
            <v>11.67</v>
          </cell>
          <cell r="U812">
            <v>1824</v>
          </cell>
          <cell r="V812">
            <v>2830</v>
          </cell>
        </row>
        <row r="813">
          <cell r="A813">
            <v>10961</v>
          </cell>
          <cell r="B813" t="str">
            <v>AUTOLAMPS0661</v>
          </cell>
          <cell r="C813" t="e">
            <v>#REF!</v>
          </cell>
          <cell r="D813" t="str">
            <v xml:space="preserve">NISSAN PICK UP 720 (D22) - (01-04) - HEAD LAMP - LH</v>
          </cell>
          <cell r="E813" t="str">
            <v>NISSAN</v>
          </cell>
          <cell r="F813" t="str">
            <v xml:space="preserve">D22 01 HLA LH</v>
          </cell>
          <cell r="G813" t="str">
            <v>NS01-0901-L</v>
          </cell>
          <cell r="I813">
            <v>0.04</v>
          </cell>
          <cell r="J813" t="str">
            <v>SUPPLIER0002</v>
          </cell>
          <cell r="K813" t="str">
            <v xml:space="preserve">ANHUI TINCAI SILK CO. LTD</v>
          </cell>
          <cell r="L813">
            <v>0</v>
          </cell>
          <cell r="M813">
            <v>0</v>
          </cell>
          <cell r="N813">
            <v>0</v>
          </cell>
          <cell r="Q813">
            <v>2</v>
          </cell>
          <cell r="R813">
            <v>4</v>
          </cell>
          <cell r="S813" t="str">
            <v xml:space="preserve">Yuan Purchase Pricelist (CNY)</v>
          </cell>
          <cell r="T813">
            <v>9.5</v>
          </cell>
          <cell r="U813">
            <v>1485</v>
          </cell>
          <cell r="V813">
            <v>2300</v>
          </cell>
        </row>
        <row r="814">
          <cell r="A814">
            <v>10962</v>
          </cell>
          <cell r="B814" t="str">
            <v>AUTOLAMPS0662</v>
          </cell>
          <cell r="C814" t="e">
            <v>#REF!</v>
          </cell>
          <cell r="D814" t="str">
            <v xml:space="preserve">NISSAN PICK UP 720 (D22) - (01-04) - HEAD LAMP - RH</v>
          </cell>
          <cell r="E814" t="str">
            <v>NISSAN</v>
          </cell>
          <cell r="F814" t="str">
            <v xml:space="preserve">D22 01  HLA RH</v>
          </cell>
          <cell r="G814" t="str">
            <v>NS01-0901-R</v>
          </cell>
          <cell r="I814">
            <v>0.04</v>
          </cell>
          <cell r="J814" t="str">
            <v>SUPPLIER0002</v>
          </cell>
          <cell r="K814" t="str">
            <v xml:space="preserve">ANHUI TINCAI SILK CO. LTD</v>
          </cell>
          <cell r="L814">
            <v>0</v>
          </cell>
          <cell r="M814">
            <v>0</v>
          </cell>
          <cell r="N814">
            <v>0</v>
          </cell>
          <cell r="Q814">
            <v>2</v>
          </cell>
          <cell r="R814">
            <v>4</v>
          </cell>
          <cell r="S814" t="str">
            <v xml:space="preserve">Yuan Purchase Pricelist (CNY)</v>
          </cell>
          <cell r="T814">
            <v>9.5</v>
          </cell>
          <cell r="U814">
            <v>1485</v>
          </cell>
          <cell r="V814">
            <v>2300</v>
          </cell>
        </row>
        <row r="815">
          <cell r="A815">
            <v>10963</v>
          </cell>
          <cell r="B815" t="str">
            <v>AUTOLAMPS0665</v>
          </cell>
          <cell r="C815" t="e">
            <v>#REF!</v>
          </cell>
          <cell r="D815" t="str">
            <v xml:space="preserve">NISSAN PICK UP 720 (D22) - (01-04) - TAIL LAMP - LONG FITTING - LH</v>
          </cell>
          <cell r="E815" t="str">
            <v>NISSAN</v>
          </cell>
          <cell r="F815" t="str">
            <v xml:space="preserve">D22 01 TLA LH</v>
          </cell>
          <cell r="G815" t="str">
            <v>NS01-0602-L</v>
          </cell>
          <cell r="I815">
            <v>0.04</v>
          </cell>
          <cell r="J815" t="str">
            <v>SUPPLIER0002</v>
          </cell>
          <cell r="K815" t="str">
            <v xml:space="preserve">ANHUI TINCAI SILK CO. LTD</v>
          </cell>
          <cell r="L815">
            <v>3</v>
          </cell>
          <cell r="M815">
            <v>12</v>
          </cell>
          <cell r="N815">
            <v>15</v>
          </cell>
          <cell r="Q815">
            <v>5</v>
          </cell>
          <cell r="R815">
            <v>10</v>
          </cell>
          <cell r="S815" t="str">
            <v xml:space="preserve">Yuan Purchase Pricelist (CNY)</v>
          </cell>
          <cell r="T815">
            <v>32</v>
          </cell>
          <cell r="U815">
            <v>816</v>
          </cell>
          <cell r="V815">
            <v>1220</v>
          </cell>
        </row>
        <row r="816">
          <cell r="A816">
            <v>10964</v>
          </cell>
          <cell r="B816" t="str">
            <v>AUTOLAMPS0666</v>
          </cell>
          <cell r="C816" t="e">
            <v>#REF!</v>
          </cell>
          <cell r="D816" t="str">
            <v xml:space="preserve">NISSAN PICK UP 720 (D22) - (01-04) - TAIL LAMP - LONG FITTNG - RH</v>
          </cell>
          <cell r="E816" t="str">
            <v>NISSAN</v>
          </cell>
          <cell r="F816" t="str">
            <v xml:space="preserve">D22 01 TLA RH</v>
          </cell>
          <cell r="G816" t="str">
            <v>NS01-0602-R</v>
          </cell>
          <cell r="I816">
            <v>0.04</v>
          </cell>
          <cell r="J816" t="str">
            <v>SUPPLIER0002</v>
          </cell>
          <cell r="K816" t="str">
            <v xml:space="preserve">ANHUI TINCAI SILK CO. LTD</v>
          </cell>
          <cell r="L816">
            <v>3</v>
          </cell>
          <cell r="M816">
            <v>12</v>
          </cell>
          <cell r="N816">
            <v>15</v>
          </cell>
          <cell r="Q816">
            <v>5</v>
          </cell>
          <cell r="R816">
            <v>10</v>
          </cell>
          <cell r="S816" t="str">
            <v xml:space="preserve">Yuan Purchase Pricelist (CNY)</v>
          </cell>
          <cell r="T816">
            <v>32</v>
          </cell>
          <cell r="U816">
            <v>816</v>
          </cell>
          <cell r="V816">
            <v>1220</v>
          </cell>
        </row>
        <row r="817">
          <cell r="A817">
            <v>12161</v>
          </cell>
          <cell r="B817" t="str">
            <v>AUTOLAMPS0663</v>
          </cell>
          <cell r="C817" t="e">
            <v>#REF!</v>
          </cell>
          <cell r="D817" t="str">
            <v xml:space="preserve">NISSAN PICK UP 720 (D22) - (01-04) - TAIL LENS - LH</v>
          </cell>
          <cell r="E817" t="str">
            <v>NISSAN</v>
          </cell>
          <cell r="F817" t="str">
            <v xml:space="preserve">D22 01  TLS LH</v>
          </cell>
          <cell r="G817" t="str">
            <v>00-NS01-0902-L</v>
          </cell>
          <cell r="I817">
            <v>0.04</v>
          </cell>
          <cell r="J817" t="str">
            <v>SUPPLIER0002</v>
          </cell>
          <cell r="K817" t="str">
            <v xml:space="preserve">ANHUI TINCAI SILK CO. LTD</v>
          </cell>
          <cell r="L817">
            <v>3</v>
          </cell>
          <cell r="M817">
            <v>12</v>
          </cell>
          <cell r="N817">
            <v>15</v>
          </cell>
          <cell r="Q817">
            <v>5</v>
          </cell>
          <cell r="R817">
            <v>20</v>
          </cell>
          <cell r="S817" t="str">
            <v xml:space="preserve">Yuan Purchase Pricelist (CNY)</v>
          </cell>
          <cell r="T817">
            <v>12</v>
          </cell>
          <cell r="U817">
            <v>270</v>
          </cell>
          <cell r="V817">
            <v>280</v>
          </cell>
        </row>
        <row r="818">
          <cell r="A818">
            <v>12160</v>
          </cell>
          <cell r="B818" t="str">
            <v>AUTOLAMPS0664</v>
          </cell>
          <cell r="C818" t="e">
            <v>#REF!</v>
          </cell>
          <cell r="D818" t="str">
            <v xml:space="preserve">NISSAN PICK UP 720 (D22) - (01-04) - TAIL LENS - RH</v>
          </cell>
          <cell r="E818" t="str">
            <v>NISSAN</v>
          </cell>
          <cell r="F818" t="str">
            <v xml:space="preserve">D22 01  TLS RH</v>
          </cell>
          <cell r="G818" t="str">
            <v>00-NS01-0902-R</v>
          </cell>
          <cell r="I818">
            <v>0.04</v>
          </cell>
          <cell r="J818" t="str">
            <v>SUPPLIER0002</v>
          </cell>
          <cell r="K818" t="str">
            <v xml:space="preserve">ANHUI TINCAI SILK CO. LTD</v>
          </cell>
          <cell r="L818">
            <v>2</v>
          </cell>
          <cell r="M818">
            <v>8</v>
          </cell>
          <cell r="N818">
            <v>10</v>
          </cell>
          <cell r="Q818">
            <v>5</v>
          </cell>
          <cell r="R818">
            <v>20</v>
          </cell>
          <cell r="S818" t="str">
            <v xml:space="preserve">Yuan Purchase Pricelist (CNY)</v>
          </cell>
          <cell r="T818">
            <v>12</v>
          </cell>
          <cell r="U818">
            <v>270</v>
          </cell>
          <cell r="V818">
            <v>280</v>
          </cell>
        </row>
        <row r="819">
          <cell r="A819">
            <v>10967</v>
          </cell>
          <cell r="B819" t="str">
            <v>AUTOLAMPS0669</v>
          </cell>
          <cell r="C819" t="e">
            <v>#REF!</v>
          </cell>
          <cell r="D819" t="str">
            <v xml:space="preserve">NISSAN PICK UP 720 (D22) - (97-02) - BUMPER VALANCE</v>
          </cell>
          <cell r="E819" t="str">
            <v>NISSAN</v>
          </cell>
          <cell r="F819" t="str">
            <v xml:space="preserve">D22 97  BPRV</v>
          </cell>
          <cell r="G819" t="str">
            <v>NS01-0607</v>
          </cell>
          <cell r="I819">
            <v>0.04</v>
          </cell>
          <cell r="J819" t="str">
            <v>SUPPLIER0002</v>
          </cell>
          <cell r="K819" t="str">
            <v xml:space="preserve">ANHUI TINCAI SILK CO. LTD</v>
          </cell>
          <cell r="L819">
            <v>0</v>
          </cell>
          <cell r="M819">
            <v>0</v>
          </cell>
          <cell r="N819">
            <v>0</v>
          </cell>
          <cell r="Q819">
            <v>2</v>
          </cell>
          <cell r="R819">
            <v>3</v>
          </cell>
          <cell r="S819" t="str">
            <v xml:space="preserve">Yuan Purchase Pricelist (CNY)</v>
          </cell>
          <cell r="T819">
            <v>7.5</v>
          </cell>
          <cell r="U819">
            <v>1172</v>
          </cell>
          <cell r="V819">
            <v>1820</v>
          </cell>
        </row>
        <row r="820">
          <cell r="A820">
            <v>10968</v>
          </cell>
          <cell r="B820" t="str">
            <v>AUTOLAMPS0673</v>
          </cell>
          <cell r="C820" t="e">
            <v>#REF!</v>
          </cell>
          <cell r="D820" t="str">
            <v xml:space="preserve">NISSAN PICK UP 720 (D22) - (97-02) - CORNER LAMP - LH</v>
          </cell>
          <cell r="E820" t="str">
            <v>NISSAN</v>
          </cell>
          <cell r="F820" t="str">
            <v xml:space="preserve">D22 97  CLA LH</v>
          </cell>
          <cell r="G820" t="str">
            <v>NS01-0603-L</v>
          </cell>
          <cell r="I820">
            <v>0.04</v>
          </cell>
          <cell r="J820" t="str">
            <v>SUPPLIER0002</v>
          </cell>
          <cell r="K820" t="str">
            <v xml:space="preserve">ANHUI TINCAI SILK CO. LTD</v>
          </cell>
          <cell r="L820">
            <v>7</v>
          </cell>
          <cell r="M820">
            <v>28</v>
          </cell>
          <cell r="N820">
            <v>35</v>
          </cell>
          <cell r="O820">
            <v>3</v>
          </cell>
          <cell r="P820">
            <v>10</v>
          </cell>
          <cell r="S820" t="str">
            <v xml:space="preserve">Yuan Purchase Pricelist (CNY)</v>
          </cell>
          <cell r="T820">
            <v>14</v>
          </cell>
          <cell r="U820">
            <v>355.99</v>
          </cell>
          <cell r="V820">
            <v>540</v>
          </cell>
        </row>
        <row r="821">
          <cell r="A821">
            <v>10969</v>
          </cell>
          <cell r="B821" t="str">
            <v>AUTOLAMPS0674</v>
          </cell>
          <cell r="C821" t="e">
            <v>#REF!</v>
          </cell>
          <cell r="D821" t="str">
            <v xml:space="preserve">NISSAN PICK UP 720 (D22) - (97-02) - CORNER LAMP - RH</v>
          </cell>
          <cell r="E821" t="str">
            <v>NISSAN</v>
          </cell>
          <cell r="F821" t="str">
            <v xml:space="preserve">D22 97  CLA RH</v>
          </cell>
          <cell r="G821" t="str">
            <v>NS01-0603-R</v>
          </cell>
          <cell r="I821">
            <v>0.04</v>
          </cell>
          <cell r="J821" t="str">
            <v>SUPPLIER0002</v>
          </cell>
          <cell r="K821" t="str">
            <v xml:space="preserve">ANHUI TINCAI SILK CO. LTD</v>
          </cell>
          <cell r="L821">
            <v>5</v>
          </cell>
          <cell r="M821">
            <v>20</v>
          </cell>
          <cell r="N821">
            <v>25</v>
          </cell>
          <cell r="O821">
            <v>3</v>
          </cell>
          <cell r="P821">
            <v>10</v>
          </cell>
          <cell r="S821" t="str">
            <v xml:space="preserve">Yuan Purchase Pricelist (CNY)</v>
          </cell>
          <cell r="T821">
            <v>14</v>
          </cell>
          <cell r="U821">
            <v>355.99</v>
          </cell>
          <cell r="V821">
            <v>540</v>
          </cell>
        </row>
        <row r="822">
          <cell r="A822">
            <v>11060</v>
          </cell>
          <cell r="B822" t="str">
            <v>AUTOLAMPS0670</v>
          </cell>
          <cell r="C822" t="e">
            <v>#REF!</v>
          </cell>
          <cell r="D822" t="str">
            <v xml:space="preserve">NISSAN PICK UP 720 (D22) - (97-02) - FRONT BUMPER (CHROME)</v>
          </cell>
          <cell r="E822" t="str">
            <v>NISSAN</v>
          </cell>
          <cell r="F822" t="str">
            <v xml:space="preserve">D22 97 04 BPRFC</v>
          </cell>
          <cell r="G822" t="str">
            <v>NS01-0607-01</v>
          </cell>
          <cell r="I822">
            <v>0.04</v>
          </cell>
          <cell r="J822" t="str">
            <v>SUPPLIER0002</v>
          </cell>
          <cell r="K822" t="str">
            <v xml:space="preserve">ANHUI TINCAI SILK CO. LTD</v>
          </cell>
          <cell r="L822">
            <v>0</v>
          </cell>
          <cell r="M822">
            <v>0</v>
          </cell>
          <cell r="N822">
            <v>0</v>
          </cell>
          <cell r="Q822">
            <v>2</v>
          </cell>
          <cell r="R822">
            <v>3</v>
          </cell>
          <cell r="S822" t="str">
            <v xml:space="preserve">Yuan Purchase Pricelist (CNY)</v>
          </cell>
          <cell r="T822">
            <v>20.5</v>
          </cell>
          <cell r="U822">
            <v>3204</v>
          </cell>
          <cell r="V822">
            <v>4970</v>
          </cell>
        </row>
        <row r="823">
          <cell r="A823">
            <v>11061</v>
          </cell>
          <cell r="B823" t="str">
            <v>AUTOLAMPS0671</v>
          </cell>
          <cell r="C823" t="e">
            <v>#REF!</v>
          </cell>
          <cell r="D823" t="str">
            <v xml:space="preserve">NISSAN PICK UP 720 (D22) - (97-02) - FRONT BUMPER SIDE (CHROME) - LH</v>
          </cell>
          <cell r="E823" t="str">
            <v>NISSAN</v>
          </cell>
          <cell r="F823" t="str">
            <v xml:space="preserve">D22 97 04 FBPRSC LH</v>
          </cell>
          <cell r="G823" t="str">
            <v>NS01-0607-02-L</v>
          </cell>
          <cell r="I823">
            <v>0.04</v>
          </cell>
          <cell r="J823" t="str">
            <v>SUPPLIER0002</v>
          </cell>
          <cell r="K823" t="str">
            <v xml:space="preserve">ANHUI TINCAI SILK CO. LTD</v>
          </cell>
          <cell r="L823">
            <v>0</v>
          </cell>
          <cell r="M823">
            <v>0</v>
          </cell>
          <cell r="N823">
            <v>0</v>
          </cell>
          <cell r="Q823">
            <v>2</v>
          </cell>
          <cell r="R823">
            <v>3</v>
          </cell>
          <cell r="S823" t="str">
            <v xml:space="preserve">Yuan Purchase Pricelist (CNY)</v>
          </cell>
          <cell r="T823">
            <v>5</v>
          </cell>
          <cell r="U823">
            <v>782</v>
          </cell>
          <cell r="V823">
            <v>1210</v>
          </cell>
        </row>
        <row r="824">
          <cell r="A824">
            <v>11062</v>
          </cell>
          <cell r="B824" t="str">
            <v>AUTOLAMPS0672</v>
          </cell>
          <cell r="C824" t="e">
            <v>#REF!</v>
          </cell>
          <cell r="D824" t="str">
            <v xml:space="preserve">NISSAN PICK UP 720 (D22) - (97-02) - FRONT BUMPER SIDE (CHROME) - RH</v>
          </cell>
          <cell r="E824" t="str">
            <v>NISSAN</v>
          </cell>
          <cell r="F824" t="str">
            <v xml:space="preserve">D22 97 04 FBPRSC RH</v>
          </cell>
          <cell r="G824" t="str">
            <v>NS01-0607-02-R</v>
          </cell>
          <cell r="I824">
            <v>0.04</v>
          </cell>
          <cell r="J824" t="str">
            <v>SUPPLIER0002</v>
          </cell>
          <cell r="K824" t="str">
            <v xml:space="preserve">ANHUI TINCAI SILK CO. LTD</v>
          </cell>
          <cell r="L824">
            <v>0</v>
          </cell>
          <cell r="M824">
            <v>0</v>
          </cell>
          <cell r="N824">
            <v>0</v>
          </cell>
          <cell r="Q824">
            <v>2</v>
          </cell>
          <cell r="R824">
            <v>3</v>
          </cell>
          <cell r="S824" t="str">
            <v xml:space="preserve">Yuan Purchase Pricelist (CNY)</v>
          </cell>
          <cell r="T824">
            <v>5</v>
          </cell>
          <cell r="U824">
            <v>782</v>
          </cell>
          <cell r="V824">
            <v>1210</v>
          </cell>
        </row>
        <row r="825">
          <cell r="A825">
            <v>11971</v>
          </cell>
          <cell r="B825" t="str">
            <v>AUTOLAMPS0667</v>
          </cell>
          <cell r="C825" t="e">
            <v>#REF!</v>
          </cell>
          <cell r="D825" t="str">
            <v xml:space="preserve">NISSAN PICK UP 720 (D22) - (97-02) - FRONT DOOR GLASS - RH</v>
          </cell>
          <cell r="E825" t="str">
            <v>NISSAN</v>
          </cell>
          <cell r="F825" t="str">
            <v xml:space="preserve">D22 FD RH</v>
          </cell>
          <cell r="G825" t="str">
            <v xml:space="preserve">D22 FD/RH</v>
          </cell>
          <cell r="H825" t="str">
            <v>873*518</v>
          </cell>
          <cell r="I825">
            <v>0.02</v>
          </cell>
          <cell r="J825" t="str">
            <v>SUPPLIER0015</v>
          </cell>
          <cell r="K825" t="str">
            <v xml:space="preserve">XINYI AUTOMOBILE GLASS (SHENZHEN) CO., LTD</v>
          </cell>
          <cell r="L825">
            <v>0</v>
          </cell>
          <cell r="M825">
            <v>0</v>
          </cell>
          <cell r="N825">
            <v>0</v>
          </cell>
          <cell r="Q825">
            <v>1</v>
          </cell>
          <cell r="R825">
            <v>4</v>
          </cell>
          <cell r="S825" t="str">
            <v xml:space="preserve">USD Purchase Pricelist (USD)</v>
          </cell>
          <cell r="T825">
            <v>2.96</v>
          </cell>
          <cell r="U825">
            <v>459.54</v>
          </cell>
          <cell r="V825">
            <v>600</v>
          </cell>
        </row>
        <row r="826">
          <cell r="A826">
            <v>10970</v>
          </cell>
          <cell r="B826" t="str">
            <v>AUTOLAMPS0675</v>
          </cell>
          <cell r="C826" t="e">
            <v>#REF!</v>
          </cell>
          <cell r="D826" t="str">
            <v xml:space="preserve">NISSAN PICK UP 720 (D22) - (97-02) - GRILL - CHROME/GREY</v>
          </cell>
          <cell r="E826" t="str">
            <v>NISSAN</v>
          </cell>
          <cell r="F826" t="str">
            <v xml:space="preserve">D22 97  GRLCG</v>
          </cell>
          <cell r="G826" t="str">
            <v>NS01-0611B</v>
          </cell>
          <cell r="I826">
            <v>0.04</v>
          </cell>
          <cell r="J826" t="str">
            <v>SUPPLIER0002</v>
          </cell>
          <cell r="K826" t="str">
            <v xml:space="preserve">ANHUI TINCAI SILK CO. LTD</v>
          </cell>
          <cell r="M826">
            <v>0</v>
          </cell>
          <cell r="N826">
            <v>0</v>
          </cell>
          <cell r="Q826">
            <v>1</v>
          </cell>
          <cell r="R826">
            <v>3</v>
          </cell>
          <cell r="S826" t="str">
            <v xml:space="preserve">Yuan Purchase Pricelist (CNY)</v>
          </cell>
          <cell r="T826">
            <v>15</v>
          </cell>
          <cell r="U826">
            <v>2345</v>
          </cell>
          <cell r="V826">
            <v>3630</v>
          </cell>
        </row>
        <row r="827">
          <cell r="A827">
            <v>10971</v>
          </cell>
          <cell r="B827" t="str">
            <v>AUTOLAMPS0676</v>
          </cell>
          <cell r="C827" t="e">
            <v>#REF!</v>
          </cell>
          <cell r="D827" t="str">
            <v xml:space="preserve">NISSAN PICK UP 720 (D22) - (97-02) - HEAD LAMP - LH</v>
          </cell>
          <cell r="E827" t="str">
            <v>NISSAN</v>
          </cell>
          <cell r="F827" t="str">
            <v xml:space="preserve">D22 97  HLA LH</v>
          </cell>
          <cell r="G827" t="str">
            <v>NS01-0601-L</v>
          </cell>
          <cell r="I827">
            <v>0.04</v>
          </cell>
          <cell r="J827" t="str">
            <v>SUPPLIER0002</v>
          </cell>
          <cell r="K827" t="str">
            <v xml:space="preserve">ANHUI TINCAI SILK CO. LTD</v>
          </cell>
          <cell r="L827">
            <v>1</v>
          </cell>
          <cell r="M827">
            <v>4</v>
          </cell>
          <cell r="N827">
            <v>5</v>
          </cell>
          <cell r="Q827">
            <v>2</v>
          </cell>
          <cell r="R827">
            <v>4</v>
          </cell>
          <cell r="S827" t="str">
            <v xml:space="preserve">Yuan Purchase Pricelist (CNY)</v>
          </cell>
          <cell r="T827">
            <v>48.2</v>
          </cell>
          <cell r="U827">
            <v>1225.6300000000001</v>
          </cell>
          <cell r="V827">
            <v>1800</v>
          </cell>
        </row>
        <row r="828">
          <cell r="A828">
            <v>10972</v>
          </cell>
          <cell r="B828" t="str">
            <v>AUTOLAMPS0677</v>
          </cell>
          <cell r="C828" t="e">
            <v>#REF!</v>
          </cell>
          <cell r="D828" t="str">
            <v xml:space="preserve">NISSAN PICK UP 720 (D22) - (97-02) - HEAD LAMP - RH</v>
          </cell>
          <cell r="E828" t="str">
            <v>NISSAN</v>
          </cell>
          <cell r="F828" t="str">
            <v xml:space="preserve">D22 97 HLA RH</v>
          </cell>
          <cell r="G828" t="str">
            <v>NS01-0601-R</v>
          </cell>
          <cell r="I828">
            <v>0.04</v>
          </cell>
          <cell r="J828" t="str">
            <v>SUPPLIER0002</v>
          </cell>
          <cell r="K828" t="str">
            <v xml:space="preserve">ANHUI TINCAI SILK CO. LTD</v>
          </cell>
          <cell r="L828">
            <v>1</v>
          </cell>
          <cell r="M828">
            <v>4</v>
          </cell>
          <cell r="N828">
            <v>5</v>
          </cell>
          <cell r="Q828">
            <v>2</v>
          </cell>
          <cell r="R828">
            <v>4</v>
          </cell>
          <cell r="S828" t="str">
            <v xml:space="preserve">Yuan Purchase Pricelist (CNY)</v>
          </cell>
          <cell r="T828">
            <v>48.2</v>
          </cell>
          <cell r="U828">
            <v>1225.6300000000001</v>
          </cell>
          <cell r="V828">
            <v>1800</v>
          </cell>
        </row>
        <row r="829">
          <cell r="A829">
            <v>11890</v>
          </cell>
          <cell r="B829" t="str">
            <v>AUTOLAMPS0668</v>
          </cell>
          <cell r="C829" t="e">
            <v>#REF!</v>
          </cell>
          <cell r="D829" t="str">
            <v xml:space="preserve">NISSAN PICK UP 720 (D22) - (97-02) - LAMINATED FRONT WINDSCREEN</v>
          </cell>
          <cell r="E829" t="str">
            <v>NISSAN</v>
          </cell>
          <cell r="F829" t="str">
            <v xml:space="preserve">D22 2 LFW X</v>
          </cell>
          <cell r="G829" t="str">
            <v xml:space="preserve">D22-2 LFW/X</v>
          </cell>
          <cell r="H829" t="str">
            <v>1478*749</v>
          </cell>
          <cell r="I829">
            <v>0.02</v>
          </cell>
          <cell r="J829" t="str">
            <v>SUPPLIER0015</v>
          </cell>
          <cell r="K829" t="str">
            <v xml:space="preserve">XINYI AUTOMOBILE GLASS (SHENZHEN) CO., LTD</v>
          </cell>
          <cell r="L829">
            <v>6</v>
          </cell>
          <cell r="M829">
            <v>24</v>
          </cell>
          <cell r="N829">
            <v>30</v>
          </cell>
          <cell r="Q829">
            <v>4</v>
          </cell>
          <cell r="R829">
            <v>12</v>
          </cell>
          <cell r="S829" t="str">
            <v xml:space="preserve">USD Purchase Pricelist (USD)</v>
          </cell>
          <cell r="T829">
            <v>13.17</v>
          </cell>
          <cell r="U829">
            <v>2055</v>
          </cell>
          <cell r="V829">
            <v>2770</v>
          </cell>
        </row>
        <row r="830">
          <cell r="A830">
            <v>10973</v>
          </cell>
          <cell r="B830" t="str">
            <v>AUTOLAMPS0680</v>
          </cell>
          <cell r="C830" t="e">
            <v>#REF!</v>
          </cell>
          <cell r="D830" t="str">
            <v xml:space="preserve">NISSAN PICK UP 720 (D22) - (97-02) - TAIL LAMP - LH</v>
          </cell>
          <cell r="E830" t="str">
            <v>NISSAN</v>
          </cell>
          <cell r="F830" t="str">
            <v xml:space="preserve">D22 97  TLA LH</v>
          </cell>
          <cell r="G830" t="str">
            <v>NS01-0602B-L</v>
          </cell>
          <cell r="I830">
            <v>0.04</v>
          </cell>
          <cell r="J830" t="str">
            <v>SUPPLIER0002</v>
          </cell>
          <cell r="K830" t="str">
            <v xml:space="preserve">ANHUI TINCAI SILK CO. LTD</v>
          </cell>
          <cell r="L830">
            <v>3</v>
          </cell>
          <cell r="M830">
            <v>12</v>
          </cell>
          <cell r="N830">
            <v>15</v>
          </cell>
          <cell r="Q830">
            <v>5</v>
          </cell>
          <cell r="R830">
            <v>20</v>
          </cell>
          <cell r="S830" t="str">
            <v xml:space="preserve">Yuan Purchase Pricelist (CNY)</v>
          </cell>
          <cell r="T830">
            <v>20</v>
          </cell>
          <cell r="U830">
            <v>508.56</v>
          </cell>
          <cell r="V830">
            <v>770</v>
          </cell>
        </row>
        <row r="831">
          <cell r="A831">
            <v>10974</v>
          </cell>
          <cell r="B831" t="str">
            <v>AUTOLAMPS0681</v>
          </cell>
          <cell r="C831" t="e">
            <v>#REF!</v>
          </cell>
          <cell r="D831" t="str">
            <v xml:space="preserve">NISSAN PICK UP 720 (D22) - (97-02) - TAIL LAMP - RH</v>
          </cell>
          <cell r="E831" t="str">
            <v>NISSAN</v>
          </cell>
          <cell r="F831" t="str">
            <v xml:space="preserve">D22 97  TLA RH</v>
          </cell>
          <cell r="G831" t="str">
            <v>NS01-0602B-R</v>
          </cell>
          <cell r="I831">
            <v>0.04</v>
          </cell>
          <cell r="J831" t="str">
            <v>SUPPLIER0002</v>
          </cell>
          <cell r="K831" t="str">
            <v xml:space="preserve">ANHUI TINCAI SILK CO. LTD</v>
          </cell>
          <cell r="L831">
            <v>4</v>
          </cell>
          <cell r="M831">
            <v>16</v>
          </cell>
          <cell r="N831">
            <v>20</v>
          </cell>
          <cell r="Q831">
            <v>5</v>
          </cell>
          <cell r="R831">
            <v>20</v>
          </cell>
          <cell r="S831" t="str">
            <v xml:space="preserve">Yuan Purchase Pricelist (CNY)</v>
          </cell>
          <cell r="T831">
            <v>20</v>
          </cell>
          <cell r="U831">
            <v>508.56</v>
          </cell>
          <cell r="V831">
            <v>770</v>
          </cell>
        </row>
        <row r="832">
          <cell r="A832">
            <v>10975</v>
          </cell>
          <cell r="B832" t="str">
            <v>AUTOLAMPS0678</v>
          </cell>
          <cell r="C832" t="e">
            <v>#REF!</v>
          </cell>
          <cell r="D832" t="str">
            <v xml:space="preserve">NISSAN PICK UP 720 (D22) - (97-02) - TAIL LENS (2 COLOUR)  - LH</v>
          </cell>
          <cell r="E832" t="str">
            <v>NISSAN</v>
          </cell>
          <cell r="F832" t="str">
            <v xml:space="preserve">D22 97  TLS2C LH</v>
          </cell>
          <cell r="G832" t="str">
            <v>00-NS01-0602B-L</v>
          </cell>
          <cell r="I832">
            <v>0.04</v>
          </cell>
          <cell r="J832" t="str">
            <v>SUPPLIER0002</v>
          </cell>
          <cell r="K832" t="str">
            <v xml:space="preserve">ANHUI TINCAI SILK CO. LTD</v>
          </cell>
          <cell r="L832">
            <v>2</v>
          </cell>
          <cell r="M832">
            <v>8</v>
          </cell>
          <cell r="N832">
            <v>10</v>
          </cell>
          <cell r="Q832">
            <v>5</v>
          </cell>
          <cell r="R832">
            <v>20</v>
          </cell>
          <cell r="S832" t="str">
            <v xml:space="preserve">Yuan Purchase Pricelist (CNY)</v>
          </cell>
          <cell r="T832">
            <v>0.81</v>
          </cell>
          <cell r="U832">
            <v>127</v>
          </cell>
          <cell r="V832">
            <v>200</v>
          </cell>
        </row>
        <row r="833">
          <cell r="A833">
            <v>10976</v>
          </cell>
          <cell r="B833" t="str">
            <v>AUTOLAMPS0679</v>
          </cell>
          <cell r="C833" t="e">
            <v>#REF!</v>
          </cell>
          <cell r="D833" t="str">
            <v xml:space="preserve">NISSAN PICK UP 720 (D22) - (97-02) - TAIL LENS (2 COLOUR) - RH</v>
          </cell>
          <cell r="E833" t="str">
            <v>NISSAN</v>
          </cell>
          <cell r="F833" t="str">
            <v xml:space="preserve">D22 97  TLS2C RH</v>
          </cell>
          <cell r="G833" t="str">
            <v>00-NS01-0602B-R</v>
          </cell>
          <cell r="I833">
            <v>0.04</v>
          </cell>
          <cell r="J833" t="str">
            <v>SUPPLIER0002</v>
          </cell>
          <cell r="K833" t="str">
            <v xml:space="preserve">ANHUI TINCAI SILK CO. LTD</v>
          </cell>
          <cell r="L833">
            <v>2</v>
          </cell>
          <cell r="M833">
            <v>8</v>
          </cell>
          <cell r="N833">
            <v>10</v>
          </cell>
          <cell r="Q833">
            <v>5</v>
          </cell>
          <cell r="R833">
            <v>20</v>
          </cell>
          <cell r="S833" t="str">
            <v xml:space="preserve">Yuan Purchase Pricelist (CNY)</v>
          </cell>
          <cell r="T833">
            <v>0.81</v>
          </cell>
          <cell r="U833">
            <v>127</v>
          </cell>
          <cell r="V833">
            <v>200</v>
          </cell>
        </row>
        <row r="834">
          <cell r="A834">
            <v>11549</v>
          </cell>
          <cell r="B834" t="str">
            <v>AUTOLAMPS0839</v>
          </cell>
          <cell r="C834" t="e">
            <v>#REF!</v>
          </cell>
          <cell r="D834" t="str">
            <v xml:space="preserve">NISSAN PRIMERA (02-) - HEAD LAMP (215-1191) - LH</v>
          </cell>
          <cell r="E834" t="str">
            <v>NISSAN</v>
          </cell>
          <cell r="F834" t="str">
            <v xml:space="preserve">Y11 03 HLA LH</v>
          </cell>
          <cell r="G834" t="str">
            <v>NS20-0501-L</v>
          </cell>
          <cell r="I834">
            <v>0.04</v>
          </cell>
          <cell r="J834" t="str">
            <v>SUPPLIER0002</v>
          </cell>
          <cell r="K834" t="str">
            <v xml:space="preserve">ANHUI TINCAI SILK CO. LTD</v>
          </cell>
          <cell r="M834">
            <v>0</v>
          </cell>
          <cell r="N834">
            <v>0</v>
          </cell>
          <cell r="S834" t="str">
            <v xml:space="preserve">Yuan Purchase Pricelist (CNY)</v>
          </cell>
          <cell r="T834">
            <v>160</v>
          </cell>
          <cell r="U834">
            <v>4034</v>
          </cell>
          <cell r="V834">
            <v>6250</v>
          </cell>
        </row>
        <row r="835">
          <cell r="A835">
            <v>11550</v>
          </cell>
          <cell r="B835" t="str">
            <v>AUTOLAMPS0840</v>
          </cell>
          <cell r="C835" t="e">
            <v>#REF!</v>
          </cell>
          <cell r="D835" t="str">
            <v xml:space="preserve">NISSAN PRIMERA (02-) - HEAD LAMP (215-1191) - RH</v>
          </cell>
          <cell r="E835" t="str">
            <v>NISSAN</v>
          </cell>
          <cell r="F835" t="str">
            <v xml:space="preserve">Y11 03 HLA RH</v>
          </cell>
          <cell r="G835" t="str">
            <v>NS20-0501-R</v>
          </cell>
          <cell r="I835">
            <v>0.04</v>
          </cell>
          <cell r="J835" t="str">
            <v>SUPPLIER0002</v>
          </cell>
          <cell r="K835" t="str">
            <v xml:space="preserve">ANHUI TINCAI SILK CO. LTD</v>
          </cell>
          <cell r="M835">
            <v>0</v>
          </cell>
          <cell r="N835">
            <v>0</v>
          </cell>
          <cell r="S835" t="str">
            <v xml:space="preserve">Yuan Purchase Pricelist (CNY)</v>
          </cell>
          <cell r="T835">
            <v>160</v>
          </cell>
          <cell r="U835">
            <v>4034</v>
          </cell>
          <cell r="V835">
            <v>6250</v>
          </cell>
        </row>
        <row r="836">
          <cell r="A836">
            <v>13618</v>
          </cell>
          <cell r="B836" t="str">
            <v>AUTOLAMPS0842</v>
          </cell>
          <cell r="C836" t="e">
            <v>#REF!</v>
          </cell>
          <cell r="D836" t="str">
            <v xml:space="preserve">NISSAN QASHQAI / DUALIS  J10/NJO (07-) NE11 - BACK LAMP - LH</v>
          </cell>
          <cell r="E836" t="str">
            <v>NISSAN</v>
          </cell>
          <cell r="F836" t="str">
            <v xml:space="preserve">J10 BALA LH</v>
          </cell>
          <cell r="G836" t="str">
            <v>NS30-0102B-L</v>
          </cell>
          <cell r="I836">
            <v>0.04</v>
          </cell>
          <cell r="J836" t="str">
            <v>SUPPLIER0002</v>
          </cell>
          <cell r="K836" t="str">
            <v xml:space="preserve">ANHUI TINCAI SILK CO. LTD</v>
          </cell>
          <cell r="M836">
            <v>0</v>
          </cell>
          <cell r="N836">
            <v>0</v>
          </cell>
          <cell r="S836" t="str">
            <v xml:space="preserve">Yuan Purchase Pricelist (CNY)</v>
          </cell>
          <cell r="T836">
            <v>50</v>
          </cell>
          <cell r="U836">
            <v>1275</v>
          </cell>
          <cell r="V836">
            <v>1900</v>
          </cell>
        </row>
        <row r="837">
          <cell r="A837">
            <v>13617</v>
          </cell>
          <cell r="B837" t="str">
            <v>AUTOLAMPS0843</v>
          </cell>
          <cell r="C837" t="e">
            <v>#REF!</v>
          </cell>
          <cell r="D837" t="str">
            <v xml:space="preserve">NISSAN QASHQAI / DUALIS  J10/NJO (07-) NE11 - BACK LAMP - RH</v>
          </cell>
          <cell r="E837" t="str">
            <v>NISSAN</v>
          </cell>
          <cell r="F837" t="str">
            <v xml:space="preserve">J10 BALA RH</v>
          </cell>
          <cell r="G837" t="str">
            <v>NS30-0102B-R</v>
          </cell>
          <cell r="I837">
            <v>0.04</v>
          </cell>
          <cell r="J837" t="str">
            <v>SUPPLIER0002</v>
          </cell>
          <cell r="K837" t="str">
            <v xml:space="preserve">ANHUI TINCAI SILK CO. LTD</v>
          </cell>
          <cell r="M837">
            <v>0</v>
          </cell>
          <cell r="N837">
            <v>0</v>
          </cell>
          <cell r="S837" t="str">
            <v xml:space="preserve">Yuan Purchase Pricelist (CNY)</v>
          </cell>
          <cell r="T837">
            <v>50</v>
          </cell>
          <cell r="U837">
            <v>1125</v>
          </cell>
          <cell r="V837">
            <v>1740</v>
          </cell>
        </row>
        <row r="838">
          <cell r="A838">
            <v>13620</v>
          </cell>
          <cell r="B838" t="str">
            <v>AUTOLAMPS0846</v>
          </cell>
          <cell r="C838" t="e">
            <v>#REF!</v>
          </cell>
          <cell r="D838" t="str">
            <v xml:space="preserve">NISSAN QASHQAI / DUALIS  J10/NJO (07-) NE11 - HEAD LAMP - LH</v>
          </cell>
          <cell r="E838" t="str">
            <v>NISSAN</v>
          </cell>
          <cell r="F838" t="str">
            <v xml:space="preserve">J10 HLA LH</v>
          </cell>
          <cell r="G838" t="str">
            <v>NS30-0101-L</v>
          </cell>
          <cell r="I838">
            <v>0.04</v>
          </cell>
          <cell r="J838" t="str">
            <v>SUPPLIER0002</v>
          </cell>
          <cell r="K838" t="str">
            <v xml:space="preserve">ANHUI TINCAI SILK CO. LTD</v>
          </cell>
          <cell r="M838">
            <v>0</v>
          </cell>
          <cell r="N838">
            <v>0</v>
          </cell>
          <cell r="S838" t="str">
            <v xml:space="preserve">Yuan Purchase Pricelist (CNY)</v>
          </cell>
          <cell r="T838">
            <v>180</v>
          </cell>
          <cell r="U838">
            <v>4591</v>
          </cell>
          <cell r="V838">
            <v>6900</v>
          </cell>
        </row>
        <row r="839">
          <cell r="A839">
            <v>13619</v>
          </cell>
          <cell r="B839" t="str">
            <v>AUTOLAMPS0847</v>
          </cell>
          <cell r="C839" t="e">
            <v>#REF!</v>
          </cell>
          <cell r="D839" t="str">
            <v xml:space="preserve">NISSAN QASHQAI / DUALIS  J10/NJO (07-) NE11 - HEAD LAMP - RH</v>
          </cell>
          <cell r="E839" t="str">
            <v>NISSAN</v>
          </cell>
          <cell r="F839" t="str">
            <v xml:space="preserve">J10 HLA RH</v>
          </cell>
          <cell r="G839" t="str">
            <v>NS30-0101-R</v>
          </cell>
          <cell r="I839">
            <v>0.04</v>
          </cell>
          <cell r="J839" t="str">
            <v>SUPPLIER0002</v>
          </cell>
          <cell r="K839" t="str">
            <v xml:space="preserve">ANHUI TINCAI SILK CO. LTD</v>
          </cell>
          <cell r="M839">
            <v>0</v>
          </cell>
          <cell r="N839">
            <v>0</v>
          </cell>
          <cell r="S839" t="str">
            <v xml:space="preserve">Yuan Purchase Pricelist (CNY)</v>
          </cell>
          <cell r="T839">
            <v>180</v>
          </cell>
          <cell r="U839">
            <v>4591</v>
          </cell>
          <cell r="V839">
            <v>6900</v>
          </cell>
        </row>
        <row r="840">
          <cell r="A840">
            <v>13622</v>
          </cell>
          <cell r="B840" t="str">
            <v>AUTOLAMPS0849</v>
          </cell>
          <cell r="C840" t="e">
            <v>#REF!</v>
          </cell>
          <cell r="D840" t="str">
            <v xml:space="preserve">NISSAN QASHQAI / DUALIS  J10/NJO (07-) NE11 - TAIL LAMP - LH</v>
          </cell>
          <cell r="E840" t="str">
            <v>NISSAN</v>
          </cell>
          <cell r="F840" t="str">
            <v xml:space="preserve">J10 TLA LH</v>
          </cell>
          <cell r="G840" t="str">
            <v>NS30-0102A-L</v>
          </cell>
          <cell r="I840">
            <v>0.04</v>
          </cell>
          <cell r="J840" t="str">
            <v>SUPPLIER0002</v>
          </cell>
          <cell r="K840" t="str">
            <v xml:space="preserve">ANHUI TINCAI SILK CO. LTD</v>
          </cell>
          <cell r="M840">
            <v>0</v>
          </cell>
          <cell r="N840">
            <v>0</v>
          </cell>
          <cell r="S840" t="str">
            <v xml:space="preserve">Yuan Purchase Pricelist (CNY)</v>
          </cell>
          <cell r="T840">
            <v>70</v>
          </cell>
          <cell r="U840">
            <v>1575</v>
          </cell>
          <cell r="V840">
            <v>2440</v>
          </cell>
        </row>
        <row r="841">
          <cell r="A841">
            <v>13621</v>
          </cell>
          <cell r="B841" t="str">
            <v>AUTOLAMPS0850</v>
          </cell>
          <cell r="C841" t="e">
            <v>#REF!</v>
          </cell>
          <cell r="D841" t="str">
            <v xml:space="preserve">NISSAN QASHQAI / DUALIS  J10/NJO (07-) NE11 - TAIL LAMP - RH</v>
          </cell>
          <cell r="E841" t="str">
            <v>NISSAN</v>
          </cell>
          <cell r="F841" t="str">
            <v xml:space="preserve">J10 TLA RH</v>
          </cell>
          <cell r="G841" t="str">
            <v>NS30-0102A-R</v>
          </cell>
          <cell r="I841">
            <v>0.04</v>
          </cell>
          <cell r="J841" t="str">
            <v>SUPPLIER0002</v>
          </cell>
          <cell r="K841" t="str">
            <v xml:space="preserve">ANHUI TINCAI SILK CO. LTD</v>
          </cell>
          <cell r="M841">
            <v>0</v>
          </cell>
          <cell r="N841">
            <v>0</v>
          </cell>
          <cell r="S841" t="str">
            <v xml:space="preserve">Yuan Purchase Pricelist (CNY)</v>
          </cell>
          <cell r="T841">
            <v>70</v>
          </cell>
          <cell r="U841">
            <v>1575</v>
          </cell>
          <cell r="V841">
            <v>2440</v>
          </cell>
        </row>
        <row r="842">
          <cell r="A842">
            <v>13624</v>
          </cell>
          <cell r="B842" t="str">
            <v>AUTOLAMPS0844</v>
          </cell>
          <cell r="C842" t="e">
            <v>#REF!</v>
          </cell>
          <cell r="D842" t="str">
            <v xml:space="preserve">NISSAN QASHQAI / DUALIS J10/NJO (07-) NE11 - FOG LAMP - LH</v>
          </cell>
          <cell r="E842" t="str">
            <v>NISSAN</v>
          </cell>
          <cell r="F842" t="str">
            <v xml:space="preserve">J10 FLA LH</v>
          </cell>
          <cell r="G842" t="str">
            <v>NS30-0104-L</v>
          </cell>
          <cell r="I842">
            <v>0.04</v>
          </cell>
          <cell r="J842" t="str">
            <v>SUPPLIER0002</v>
          </cell>
          <cell r="K842" t="str">
            <v xml:space="preserve">ANHUI TINCAI SILK CO. LTD</v>
          </cell>
          <cell r="M842">
            <v>0</v>
          </cell>
          <cell r="N842">
            <v>0</v>
          </cell>
          <cell r="S842" t="str">
            <v xml:space="preserve">Yuan Purchase Pricelist (CNY)</v>
          </cell>
          <cell r="T842">
            <v>18</v>
          </cell>
          <cell r="U842">
            <v>459</v>
          </cell>
          <cell r="V842">
            <v>700</v>
          </cell>
        </row>
        <row r="843">
          <cell r="A843">
            <v>13623</v>
          </cell>
          <cell r="B843" t="str">
            <v>AUTOLAMPS0845</v>
          </cell>
          <cell r="C843" t="e">
            <v>#REF!</v>
          </cell>
          <cell r="D843" t="str">
            <v xml:space="preserve">NISSAN QASHQAI / DUALIS J10/NJO (07-) NE11 - FOG LAMP - RH</v>
          </cell>
          <cell r="E843" t="str">
            <v>NISSAN</v>
          </cell>
          <cell r="F843" t="str">
            <v xml:space="preserve">J10 FLA RH</v>
          </cell>
          <cell r="G843" t="str">
            <v>NS30-0104-R</v>
          </cell>
          <cell r="I843">
            <v>0.04</v>
          </cell>
          <cell r="J843" t="str">
            <v>SUPPLIER0002</v>
          </cell>
          <cell r="K843" t="str">
            <v xml:space="preserve">ANHUI TINCAI SILK CO. LTD</v>
          </cell>
          <cell r="M843">
            <v>0</v>
          </cell>
          <cell r="N843">
            <v>0</v>
          </cell>
          <cell r="S843" t="str">
            <v xml:space="preserve">Yuan Purchase Pricelist (CNY)</v>
          </cell>
          <cell r="T843">
            <v>18</v>
          </cell>
          <cell r="U843">
            <v>459</v>
          </cell>
          <cell r="V843">
            <v>700</v>
          </cell>
        </row>
        <row r="844">
          <cell r="A844">
            <v>13627</v>
          </cell>
          <cell r="B844" t="str">
            <v>AUTOLAMPS0848</v>
          </cell>
          <cell r="C844" t="e">
            <v>#REF!</v>
          </cell>
          <cell r="D844" t="str">
            <v xml:space="preserve">NISSAN QASHQAI / DUALIS J10/NJO (07-) NE11 - REFLECTOR (ROUND)</v>
          </cell>
          <cell r="E844" t="str">
            <v>NISSAN</v>
          </cell>
          <cell r="F844" t="str">
            <v xml:space="preserve">J10 REFLECTOR R</v>
          </cell>
          <cell r="G844" t="str">
            <v>NS30-0105A</v>
          </cell>
          <cell r="I844">
            <v>0.04</v>
          </cell>
          <cell r="J844" t="str">
            <v>SUPPLIER0002</v>
          </cell>
          <cell r="K844" t="str">
            <v xml:space="preserve">ANHUI TINCAI SILK CO. LTD</v>
          </cell>
          <cell r="M844">
            <v>0</v>
          </cell>
          <cell r="N844">
            <v>0</v>
          </cell>
          <cell r="S844" t="str">
            <v xml:space="preserve">Yuan Purchase Pricelist (CNY)</v>
          </cell>
          <cell r="T844">
            <v>10</v>
          </cell>
          <cell r="U844">
            <v>225</v>
          </cell>
          <cell r="V844">
            <v>350</v>
          </cell>
        </row>
        <row r="845">
          <cell r="A845">
            <v>13783</v>
          </cell>
          <cell r="B845" t="str">
            <v>AUTOLAMPS2815</v>
          </cell>
          <cell r="C845" t="e">
            <v>#REF!</v>
          </cell>
          <cell r="D845" t="str">
            <v xml:space="preserve">NISSAN QD32 (87-) - HEAD GLASS  - LH</v>
          </cell>
          <cell r="E845" t="str">
            <v>NISSAN</v>
          </cell>
          <cell r="F845" t="str">
            <v xml:space="preserve">QD32 HGSI LH</v>
          </cell>
          <cell r="G845" t="str">
            <v>00-NS08-0301</v>
          </cell>
          <cell r="I845">
            <v>0.04</v>
          </cell>
          <cell r="J845" t="str">
            <v>SUPPLIER0002</v>
          </cell>
          <cell r="K845" t="str">
            <v xml:space="preserve">ANHUI TINCAI SILK CO. LTD</v>
          </cell>
          <cell r="L845">
            <v>12</v>
          </cell>
          <cell r="M845">
            <v>48</v>
          </cell>
          <cell r="N845">
            <v>60</v>
          </cell>
          <cell r="O845">
            <v>3</v>
          </cell>
          <cell r="P845">
            <v>10</v>
          </cell>
          <cell r="S845" t="str">
            <v xml:space="preserve">Yuan Purchase Pricelist (CNY)</v>
          </cell>
          <cell r="T845">
            <v>1.1000000000000001</v>
          </cell>
          <cell r="U845">
            <v>172</v>
          </cell>
          <cell r="V845">
            <v>250</v>
          </cell>
        </row>
        <row r="846">
          <cell r="A846">
            <v>13782</v>
          </cell>
          <cell r="B846" t="str">
            <v>AUTOLAMPS2816</v>
          </cell>
          <cell r="C846" t="e">
            <v>#REF!</v>
          </cell>
          <cell r="D846" t="str">
            <v xml:space="preserve">NISSAN QD32 (87-) - HEAD GLASS  - RH</v>
          </cell>
          <cell r="E846" t="str">
            <v>NISSAN</v>
          </cell>
          <cell r="F846" t="str">
            <v xml:space="preserve">QD32 HGSI RH</v>
          </cell>
          <cell r="G846" t="str">
            <v>00-NS08-0301</v>
          </cell>
          <cell r="I846">
            <v>0.04</v>
          </cell>
          <cell r="J846" t="str">
            <v>SUPPLIER0002</v>
          </cell>
          <cell r="K846" t="str">
            <v xml:space="preserve">ANHUI TINCAI SILK CO. LTD</v>
          </cell>
          <cell r="L846">
            <v>15</v>
          </cell>
          <cell r="M846">
            <v>60</v>
          </cell>
          <cell r="N846">
            <v>75</v>
          </cell>
          <cell r="O846">
            <v>3</v>
          </cell>
          <cell r="P846">
            <v>10</v>
          </cell>
          <cell r="S846" t="str">
            <v xml:space="preserve">Yuan Purchase Pricelist (CNY)</v>
          </cell>
          <cell r="T846">
            <v>1.1000000000000001</v>
          </cell>
          <cell r="U846">
            <v>172</v>
          </cell>
          <cell r="V846">
            <v>250</v>
          </cell>
        </row>
        <row r="847">
          <cell r="A847">
            <v>13709</v>
          </cell>
          <cell r="B847" t="str">
            <v>AUTOLAMPS0886</v>
          </cell>
          <cell r="C847" t="e">
            <v>#REF!</v>
          </cell>
          <cell r="D847" t="str">
            <v xml:space="preserve">NISSAN SUNN B12 4D HATCHBACK WAGON (85-) - LAMINATED FRONT WINDSCREEN</v>
          </cell>
          <cell r="E847" t="str">
            <v>NISSAN</v>
          </cell>
          <cell r="F847" t="str">
            <v xml:space="preserve">SB12 LFW X</v>
          </cell>
          <cell r="G847" t="str">
            <v xml:space="preserve">SB12 LFW/X</v>
          </cell>
          <cell r="H847" t="str">
            <v>579*376</v>
          </cell>
          <cell r="I847">
            <v>0.02</v>
          </cell>
          <cell r="J847" t="str">
            <v>SUPPLIER0015</v>
          </cell>
          <cell r="K847" t="str">
            <v xml:space="preserve">XINYI AUTOMOBILE GLASS (SHENZHEN) CO., LTD</v>
          </cell>
          <cell r="L847" t="e">
            <v>#N/A</v>
          </cell>
          <cell r="M847" t="e">
            <v>#N/A</v>
          </cell>
          <cell r="N847" t="e">
            <v>#N/A</v>
          </cell>
          <cell r="S847" t="str">
            <v xml:space="preserve">USD Purchase Pricelist (USD)</v>
          </cell>
          <cell r="T847">
            <v>13.88</v>
          </cell>
          <cell r="U847">
            <v>2487.3000000000002</v>
          </cell>
          <cell r="V847">
            <v>3200</v>
          </cell>
        </row>
        <row r="848">
          <cell r="A848">
            <v>12410</v>
          </cell>
          <cell r="B848" t="str">
            <v>AUTOLAMPS0868</v>
          </cell>
          <cell r="C848" t="e">
            <v>#REF!</v>
          </cell>
          <cell r="D848" t="str">
            <v xml:space="preserve">NISSAN SUNNY 302,303,B310 (79-) - CORNER LAMP - LH</v>
          </cell>
          <cell r="E848" t="str">
            <v>NISSAN</v>
          </cell>
          <cell r="F848" t="str">
            <v xml:space="preserve">B310 CLA LH</v>
          </cell>
          <cell r="G848" t="str">
            <v>NS10-0103-L</v>
          </cell>
          <cell r="I848">
            <v>0.04</v>
          </cell>
          <cell r="J848" t="str">
            <v>SUPPLIER0002</v>
          </cell>
          <cell r="K848" t="str">
            <v xml:space="preserve">ANHUI TINCAI SILK CO. LTD</v>
          </cell>
          <cell r="M848">
            <v>0</v>
          </cell>
          <cell r="N848">
            <v>0</v>
          </cell>
          <cell r="S848" t="str">
            <v xml:space="preserve">Yuan Purchase Pricelist (CNY)</v>
          </cell>
          <cell r="T848">
            <v>5.0839999999999996</v>
          </cell>
          <cell r="U848">
            <v>128</v>
          </cell>
          <cell r="V848">
            <v>200</v>
          </cell>
        </row>
        <row r="849">
          <cell r="A849">
            <v>12409</v>
          </cell>
          <cell r="B849" t="str">
            <v>AUTOLAMPS0869</v>
          </cell>
          <cell r="C849" t="e">
            <v>#REF!</v>
          </cell>
          <cell r="D849" t="str">
            <v xml:space="preserve">NISSAN SUNNY 302,303,B310 (79-) - CORNER LAMP - RH</v>
          </cell>
          <cell r="E849" t="str">
            <v>NISSAN</v>
          </cell>
          <cell r="F849" t="str">
            <v xml:space="preserve">B310 CLA RH</v>
          </cell>
          <cell r="G849" t="str">
            <v>NS10-0103-R</v>
          </cell>
          <cell r="I849">
            <v>0.04</v>
          </cell>
          <cell r="J849" t="str">
            <v>SUPPLIER0002</v>
          </cell>
          <cell r="K849" t="str">
            <v xml:space="preserve">ANHUI TINCAI SILK CO. LTD</v>
          </cell>
          <cell r="M849">
            <v>0</v>
          </cell>
          <cell r="N849">
            <v>0</v>
          </cell>
          <cell r="S849" t="str">
            <v xml:space="preserve">Yuan Purchase Pricelist (CNY)</v>
          </cell>
          <cell r="T849">
            <v>5.0839999999999996</v>
          </cell>
          <cell r="U849">
            <v>128</v>
          </cell>
          <cell r="V849">
            <v>200</v>
          </cell>
        </row>
        <row r="850">
          <cell r="A850">
            <v>12905</v>
          </cell>
          <cell r="B850" t="str">
            <v>AUTOLAMPS0682</v>
          </cell>
          <cell r="C850" t="e">
            <v>#REF!</v>
          </cell>
          <cell r="D850" t="str">
            <v xml:space="preserve">NISSAN SUNNY B110 SEDAN/WAGON (70-73) - LAMINATED FRONT  WINDSCREEN</v>
          </cell>
          <cell r="E850" t="str">
            <v>NISSAN</v>
          </cell>
          <cell r="F850" t="str">
            <v xml:space="preserve">B110 LFW</v>
          </cell>
          <cell r="G850" t="str">
            <v xml:space="preserve">B110 LFW</v>
          </cell>
          <cell r="H850" t="str">
            <v>1313*571</v>
          </cell>
          <cell r="I850">
            <v>0.02</v>
          </cell>
          <cell r="J850" t="str">
            <v>SUPPLIER0015</v>
          </cell>
          <cell r="K850" t="str">
            <v xml:space="preserve">XINYI AUTOMOBILE GLASS (SHENZHEN) CO., LTD</v>
          </cell>
          <cell r="L850">
            <v>5</v>
          </cell>
          <cell r="M850">
            <v>20</v>
          </cell>
          <cell r="N850">
            <v>25</v>
          </cell>
          <cell r="Q850">
            <v>2</v>
          </cell>
          <cell r="R850">
            <v>6</v>
          </cell>
          <cell r="S850" t="str">
            <v xml:space="preserve">USD Purchase Pricelist (USD)</v>
          </cell>
          <cell r="T850">
            <v>10</v>
          </cell>
          <cell r="U850">
            <v>1792</v>
          </cell>
          <cell r="V850">
            <v>2300</v>
          </cell>
        </row>
        <row r="851">
          <cell r="A851">
            <v>11284</v>
          </cell>
          <cell r="B851" t="str">
            <v>AUTOLAMPS0870</v>
          </cell>
          <cell r="C851" t="e">
            <v>#REF!</v>
          </cell>
          <cell r="D851" t="str">
            <v xml:space="preserve">NISSAN SUNNY B12 NEW MODEL - CORNER LAMP - LH</v>
          </cell>
          <cell r="E851" t="str">
            <v>NISSAN</v>
          </cell>
          <cell r="F851" t="str">
            <v xml:space="preserve">B12 CLA N M LH</v>
          </cell>
          <cell r="G851" t="str">
            <v>NS10-0603-L</v>
          </cell>
          <cell r="I851">
            <v>0.04</v>
          </cell>
          <cell r="J851" t="str">
            <v>SUPPLIER0002</v>
          </cell>
          <cell r="K851" t="str">
            <v xml:space="preserve">ANHUI TINCAI SILK CO. LTD</v>
          </cell>
          <cell r="M851">
            <v>0</v>
          </cell>
          <cell r="N851">
            <v>0</v>
          </cell>
          <cell r="S851" t="str">
            <v xml:space="preserve">Yuan Purchase Pricelist (CNY)</v>
          </cell>
          <cell r="T851">
            <v>12</v>
          </cell>
          <cell r="U851">
            <v>305.14</v>
          </cell>
          <cell r="V851">
            <v>460</v>
          </cell>
        </row>
        <row r="852">
          <cell r="A852">
            <v>11285</v>
          </cell>
          <cell r="B852" t="str">
            <v>AUTOLAMPS0871</v>
          </cell>
          <cell r="C852" t="e">
            <v>#REF!</v>
          </cell>
          <cell r="D852" t="str">
            <v xml:space="preserve">NISSAN SUNNY B12 NEW MODEL - CORNER LAMP - RH</v>
          </cell>
          <cell r="E852" t="str">
            <v>NISSAN</v>
          </cell>
          <cell r="F852" t="str">
            <v xml:space="preserve">B12 CLA N M RH</v>
          </cell>
          <cell r="G852" t="str">
            <v>NS10-0603-R</v>
          </cell>
          <cell r="I852">
            <v>0.04</v>
          </cell>
          <cell r="J852" t="str">
            <v>SUPPLIER0002</v>
          </cell>
          <cell r="K852" t="str">
            <v xml:space="preserve">ANHUI TINCAI SILK CO. LTD</v>
          </cell>
          <cell r="M852">
            <v>0</v>
          </cell>
          <cell r="N852">
            <v>0</v>
          </cell>
          <cell r="S852" t="str">
            <v xml:space="preserve">Yuan Purchase Pricelist (CNY)</v>
          </cell>
          <cell r="T852">
            <v>12</v>
          </cell>
          <cell r="U852">
            <v>305.14</v>
          </cell>
          <cell r="V852">
            <v>460</v>
          </cell>
        </row>
        <row r="853">
          <cell r="A853">
            <v>11640</v>
          </cell>
          <cell r="B853" t="str">
            <v>AUTOLAMPS0870</v>
          </cell>
          <cell r="C853" t="e">
            <v>#REF!</v>
          </cell>
          <cell r="D853" t="str">
            <v xml:space="preserve">NISSAN SUNNY B12 NEW MODEL - CORNER LENS - LH</v>
          </cell>
          <cell r="E853" t="str">
            <v>NISSAN</v>
          </cell>
          <cell r="F853" t="str">
            <v xml:space="preserve">B12 CLS N M LH</v>
          </cell>
          <cell r="G853" t="str">
            <v>00-NS10-0603-L</v>
          </cell>
          <cell r="I853">
            <v>0.04</v>
          </cell>
          <cell r="J853" t="str">
            <v>SUPPLIER0002</v>
          </cell>
          <cell r="K853" t="str">
            <v xml:space="preserve">ANHUI TINCAI SILK CO. LTD</v>
          </cell>
          <cell r="M853">
            <v>0</v>
          </cell>
          <cell r="N853">
            <v>0</v>
          </cell>
          <cell r="S853" t="str">
            <v xml:space="preserve">Yuan Purchase Pricelist (CNY)</v>
          </cell>
          <cell r="T853">
            <v>2.5</v>
          </cell>
          <cell r="U853">
            <v>56</v>
          </cell>
          <cell r="V853">
            <v>90</v>
          </cell>
        </row>
        <row r="854">
          <cell r="A854">
            <v>11289</v>
          </cell>
          <cell r="B854" t="str">
            <v>AUTOLAMPS0879</v>
          </cell>
          <cell r="C854" t="e">
            <v>#REF!</v>
          </cell>
          <cell r="D854" t="str">
            <v xml:space="preserve">NISSAN SUNNY B12 NEW MODEL - TAIL LAMP - RH</v>
          </cell>
          <cell r="E854" t="str">
            <v>NISSAN</v>
          </cell>
          <cell r="F854" t="str">
            <v xml:space="preserve">B12 TLA N M RH</v>
          </cell>
          <cell r="G854" t="str">
            <v>NS10-0602-R</v>
          </cell>
          <cell r="I854">
            <v>0.04</v>
          </cell>
          <cell r="J854" t="str">
            <v>SUPPLIER0002</v>
          </cell>
          <cell r="K854" t="str">
            <v xml:space="preserve">ANHUI TINCAI SILK CO. LTD</v>
          </cell>
          <cell r="M854">
            <v>0</v>
          </cell>
          <cell r="N854">
            <v>0</v>
          </cell>
          <cell r="S854" t="str">
            <v xml:space="preserve">Yuan Purchase Pricelist (CNY)</v>
          </cell>
          <cell r="T854">
            <v>35</v>
          </cell>
          <cell r="U854">
            <v>889.98</v>
          </cell>
          <cell r="V854">
            <v>1340</v>
          </cell>
        </row>
        <row r="855">
          <cell r="A855">
            <v>11291</v>
          </cell>
          <cell r="B855" t="str">
            <v>AUTOLAMPS0880</v>
          </cell>
          <cell r="C855" t="e">
            <v>#REF!</v>
          </cell>
          <cell r="D855" t="str">
            <v xml:space="preserve">NISSAN SUNNY B12 OLD MODEL - GRILL</v>
          </cell>
          <cell r="E855" t="str">
            <v>NISSAN</v>
          </cell>
          <cell r="F855" t="str">
            <v xml:space="preserve">B12 GRL O M</v>
          </cell>
          <cell r="I855">
            <v>0.04</v>
          </cell>
          <cell r="J855" t="str">
            <v>SUPPLIER0002</v>
          </cell>
          <cell r="K855" t="str">
            <v xml:space="preserve">KAJAL AUTO SPARES LTD</v>
          </cell>
          <cell r="M855">
            <v>0</v>
          </cell>
          <cell r="N855">
            <v>0</v>
          </cell>
          <cell r="T855">
            <v>0</v>
          </cell>
          <cell r="U855">
            <v>0</v>
          </cell>
          <cell r="V855">
            <v>1200</v>
          </cell>
        </row>
        <row r="856">
          <cell r="A856">
            <v>13737</v>
          </cell>
          <cell r="B856" t="str">
            <v>AUTOLAMPS0872</v>
          </cell>
          <cell r="C856" t="e">
            <v>#REF!</v>
          </cell>
          <cell r="D856" t="str">
            <v xml:space="preserve">NISSAN SUNNY B12 OLD MODEL - HEAD GLASS - LH</v>
          </cell>
          <cell r="E856" t="str">
            <v xml:space="preserve">NISSAN </v>
          </cell>
          <cell r="F856" t="str">
            <v xml:space="preserve">B12 OM HGS LH</v>
          </cell>
          <cell r="G856" t="str">
            <v xml:space="preserve">SI 9073-L</v>
          </cell>
          <cell r="I856">
            <v>0.04</v>
          </cell>
          <cell r="J856" t="str">
            <v>SUPPLIER0012</v>
          </cell>
          <cell r="K856" t="str">
            <v xml:space="preserve">SUN IMPEX </v>
          </cell>
          <cell r="M856">
            <v>0</v>
          </cell>
          <cell r="N856">
            <v>0</v>
          </cell>
          <cell r="S856" t="str">
            <v xml:space="preserve">USD - US DOLLAR</v>
          </cell>
          <cell r="T856">
            <v>1.2</v>
          </cell>
          <cell r="U856">
            <v>188</v>
          </cell>
          <cell r="V856">
            <v>290</v>
          </cell>
        </row>
        <row r="857">
          <cell r="A857">
            <v>13736</v>
          </cell>
          <cell r="B857" t="str">
            <v>AUTOLAMPS0873</v>
          </cell>
          <cell r="C857" t="e">
            <v>#REF!</v>
          </cell>
          <cell r="D857" t="str">
            <v xml:space="preserve">NISSAN SUNNY B12 OLD MODEL - HEAD GLASS - RH</v>
          </cell>
          <cell r="E857" t="str">
            <v xml:space="preserve">NISSAN </v>
          </cell>
          <cell r="F857" t="str">
            <v xml:space="preserve">B12 OM HGS RH</v>
          </cell>
          <cell r="G857" t="str">
            <v xml:space="preserve">SI 9073-R</v>
          </cell>
          <cell r="I857">
            <v>0.04</v>
          </cell>
          <cell r="J857" t="str">
            <v>SUPPLIER0012</v>
          </cell>
          <cell r="K857" t="str">
            <v xml:space="preserve">SUN IMPEX </v>
          </cell>
          <cell r="M857">
            <v>0</v>
          </cell>
          <cell r="N857">
            <v>0</v>
          </cell>
          <cell r="S857" t="str">
            <v xml:space="preserve">USD - US DOLLAR</v>
          </cell>
          <cell r="T857">
            <v>1.2</v>
          </cell>
          <cell r="U857">
            <v>188</v>
          </cell>
          <cell r="V857">
            <v>290</v>
          </cell>
        </row>
        <row r="858">
          <cell r="A858">
            <v>12727</v>
          </cell>
          <cell r="B858" t="str">
            <v>AUTOLAMPS0881</v>
          </cell>
          <cell r="C858" t="e">
            <v>#REF!</v>
          </cell>
          <cell r="D858" t="str">
            <v xml:space="preserve">NISSAN SUNNY B13 - CORNER LAMP (215-1504-AS/US) - LH</v>
          </cell>
          <cell r="E858" t="str">
            <v>NISSAN</v>
          </cell>
          <cell r="F858" t="str">
            <v xml:space="preserve">B13 CLA LH</v>
          </cell>
          <cell r="G858" t="str">
            <v>NS10-0703A-L</v>
          </cell>
          <cell r="I858">
            <v>0.04</v>
          </cell>
          <cell r="J858" t="str">
            <v>SUPPLIER0002</v>
          </cell>
          <cell r="K858" t="str">
            <v xml:space="preserve">ANHUI TINCAI SILK CO. LTD</v>
          </cell>
          <cell r="M858">
            <v>0</v>
          </cell>
          <cell r="N858">
            <v>0</v>
          </cell>
          <cell r="S858" t="str">
            <v xml:space="preserve">Yuan Purchase Pricelist (CNY)</v>
          </cell>
          <cell r="T858">
            <v>11</v>
          </cell>
          <cell r="U858">
            <v>255.75</v>
          </cell>
          <cell r="V858">
            <v>380</v>
          </cell>
        </row>
        <row r="859">
          <cell r="A859">
            <v>12728</v>
          </cell>
          <cell r="B859" t="str">
            <v>AUTOLAMPS0882</v>
          </cell>
          <cell r="C859" t="e">
            <v>#REF!</v>
          </cell>
          <cell r="D859" t="str">
            <v xml:space="preserve">NISSAN SUNNY B13 - CORNER LAMP (215-1504-AS/US) - RH</v>
          </cell>
          <cell r="E859" t="str">
            <v>NISSAN</v>
          </cell>
          <cell r="F859" t="str">
            <v xml:space="preserve">B13 CLA RH</v>
          </cell>
          <cell r="G859" t="str">
            <v>NS10-0703A-R</v>
          </cell>
          <cell r="I859">
            <v>0.04</v>
          </cell>
          <cell r="J859" t="str">
            <v>SUPPLIER0002</v>
          </cell>
          <cell r="K859" t="str">
            <v xml:space="preserve">ANHUI TINCAI SILK CO. LTD</v>
          </cell>
          <cell r="M859">
            <v>0</v>
          </cell>
          <cell r="N859">
            <v>0</v>
          </cell>
          <cell r="S859" t="str">
            <v xml:space="preserve">Yuan Purchase Pricelist (CNY)</v>
          </cell>
          <cell r="T859">
            <v>11</v>
          </cell>
          <cell r="U859">
            <v>255.75</v>
          </cell>
          <cell r="V859">
            <v>380</v>
          </cell>
        </row>
        <row r="860">
          <cell r="A860">
            <v>13948</v>
          </cell>
          <cell r="B860" t="str">
            <v>AUTOLAMPS0884</v>
          </cell>
          <cell r="C860" t="e">
            <v>#REF!</v>
          </cell>
          <cell r="D860" t="str">
            <v xml:space="preserve">NISSAN SUNNY B15 4D SEDAN (98-06) - REAR QUARTER GLASS - LH</v>
          </cell>
          <cell r="E860" t="str">
            <v>NISSAN</v>
          </cell>
          <cell r="F860" t="str">
            <v xml:space="preserve">B15 RQ LH</v>
          </cell>
          <cell r="G860" t="str">
            <v xml:space="preserve">B15 RQ/LH</v>
          </cell>
          <cell r="H860" t="str">
            <v>1320*1022</v>
          </cell>
          <cell r="I860">
            <v>0.02</v>
          </cell>
          <cell r="J860" t="str">
            <v>SUPPLIER0015</v>
          </cell>
          <cell r="K860" t="str">
            <v xml:space="preserve">XINYI AUTOMOBILE GLASS (SHENZHEN) CO., LTD</v>
          </cell>
          <cell r="L860" t="e">
            <v>#N/A</v>
          </cell>
          <cell r="M860" t="e">
            <v>#N/A</v>
          </cell>
          <cell r="N860" t="e">
            <v>#N/A</v>
          </cell>
          <cell r="S860" t="str">
            <v xml:space="preserve">USD Purchase Pricelist (USD)</v>
          </cell>
          <cell r="T860">
            <v>1.5</v>
          </cell>
          <cell r="U860">
            <v>268.8</v>
          </cell>
          <cell r="V860">
            <v>350</v>
          </cell>
        </row>
        <row r="861">
          <cell r="A861">
            <v>13949</v>
          </cell>
          <cell r="B861" t="str">
            <v>AUTOLAMPS0885</v>
          </cell>
          <cell r="C861" t="e">
            <v>#REF!</v>
          </cell>
          <cell r="D861" t="str">
            <v xml:space="preserve">NISSAN SUNNY B15 4D SEDAN (98-06) - REAR QUARTER GLASS - RH</v>
          </cell>
          <cell r="E861" t="str">
            <v>NISSAN</v>
          </cell>
          <cell r="F861" t="str">
            <v xml:space="preserve">B15 RQ RH</v>
          </cell>
          <cell r="G861" t="str">
            <v xml:space="preserve">B15 RQ/RH</v>
          </cell>
          <cell r="H861" t="str">
            <v>1168*855</v>
          </cell>
          <cell r="I861">
            <v>0.02</v>
          </cell>
          <cell r="J861" t="str">
            <v>SUPPLIER0015</v>
          </cell>
          <cell r="K861" t="str">
            <v xml:space="preserve">XINYI AUTOMOBILE GLASS (SHENZHEN) CO., LTD</v>
          </cell>
          <cell r="L861" t="e">
            <v>#N/A</v>
          </cell>
          <cell r="M861" t="e">
            <v>#N/A</v>
          </cell>
          <cell r="N861" t="e">
            <v>#N/A</v>
          </cell>
          <cell r="S861" t="str">
            <v xml:space="preserve">USD Purchase Pricelist (USD)</v>
          </cell>
          <cell r="T861">
            <v>1.5</v>
          </cell>
          <cell r="U861">
            <v>268.8</v>
          </cell>
          <cell r="V861">
            <v>350</v>
          </cell>
        </row>
        <row r="862">
          <cell r="A862">
            <v>11893</v>
          </cell>
          <cell r="B862" t="str">
            <v>AUTOLAMPS0891</v>
          </cell>
          <cell r="C862" t="e">
            <v>#REF!</v>
          </cell>
          <cell r="D862" t="str">
            <v xml:space="preserve">NISSAN SUNNY B15 4D SEDAN (98-06) - REAR WINDSCREEN</v>
          </cell>
          <cell r="E862" t="str">
            <v>NISSAN</v>
          </cell>
          <cell r="F862" t="str">
            <v xml:space="preserve">B15 RW H X</v>
          </cell>
          <cell r="G862" t="str">
            <v xml:space="preserve">B15 RW/H/X</v>
          </cell>
          <cell r="H862" t="str">
            <v>1463*710</v>
          </cell>
          <cell r="I862">
            <v>0.02</v>
          </cell>
          <cell r="J862" t="str">
            <v>SUPPLIER0015</v>
          </cell>
          <cell r="K862" t="str">
            <v xml:space="preserve">XINYI AUTOMOBILE GLASS (SHENZHEN) CO., LTD</v>
          </cell>
          <cell r="L862" t="e">
            <v>#N/A</v>
          </cell>
          <cell r="M862" t="e">
            <v>#N/A</v>
          </cell>
          <cell r="N862" t="e">
            <v>#N/A</v>
          </cell>
          <cell r="S862" t="str">
            <v xml:space="preserve">USD Purchase Pricelist (USD)</v>
          </cell>
          <cell r="T862">
            <v>14.76</v>
          </cell>
          <cell r="U862">
            <v>2644.99</v>
          </cell>
          <cell r="V862">
            <v>3400</v>
          </cell>
        </row>
        <row r="863">
          <cell r="A863">
            <v>11995</v>
          </cell>
          <cell r="B863" t="str">
            <v>AUTOLAMPS0887</v>
          </cell>
          <cell r="C863" t="e">
            <v>#REF!</v>
          </cell>
          <cell r="D863" t="str">
            <v xml:space="preserve">NISSAN SUNNY FB14 - (94-00) - REAR HEATED WINDSCREEN</v>
          </cell>
          <cell r="E863" t="str">
            <v>NISSAN</v>
          </cell>
          <cell r="F863" t="str">
            <v xml:space="preserve">B14 RW H X</v>
          </cell>
          <cell r="G863" t="str">
            <v xml:space="preserve">B14 RW/H/X</v>
          </cell>
          <cell r="H863" t="str">
            <v>1935*752</v>
          </cell>
          <cell r="I863">
            <v>0.02</v>
          </cell>
          <cell r="J863" t="str">
            <v>SUPPLIER0015</v>
          </cell>
          <cell r="K863" t="str">
            <v xml:space="preserve">XINYI AUTOMOBILE GLASS (SHENZHEN) CO., LTD</v>
          </cell>
          <cell r="L863" t="e">
            <v>#N/A</v>
          </cell>
          <cell r="M863" t="e">
            <v>#N/A</v>
          </cell>
          <cell r="N863" t="e">
            <v>#N/A</v>
          </cell>
          <cell r="S863" t="str">
            <v xml:space="preserve">USD Purchase Pricelist (USD)</v>
          </cell>
          <cell r="T863">
            <v>15.96</v>
          </cell>
          <cell r="U863">
            <v>2453.8500000000004</v>
          </cell>
          <cell r="V863">
            <v>3200</v>
          </cell>
        </row>
        <row r="864">
          <cell r="A864">
            <v>11528</v>
          </cell>
          <cell r="B864" t="str">
            <v>AUTOLAMPS0892</v>
          </cell>
          <cell r="C864" t="e">
            <v>#REF!</v>
          </cell>
          <cell r="D864" t="str">
            <v xml:space="preserve">NISSAN SUNNY FB15 - (00-05) - CORNER LAMP - LH</v>
          </cell>
          <cell r="E864" t="str">
            <v>NISSAN</v>
          </cell>
          <cell r="F864" t="str">
            <v xml:space="preserve">B15 00 CLA LH</v>
          </cell>
          <cell r="G864" t="str">
            <v>NS10-1203B-L</v>
          </cell>
          <cell r="I864">
            <v>0.04</v>
          </cell>
          <cell r="J864" t="str">
            <v>SUPPLIER0002</v>
          </cell>
          <cell r="K864" t="str">
            <v xml:space="preserve">ANHUI TINCAI SILK CO. LTD</v>
          </cell>
          <cell r="M864">
            <v>0</v>
          </cell>
          <cell r="N864">
            <v>0</v>
          </cell>
          <cell r="S864" t="str">
            <v xml:space="preserve">Yuan Purchase Pricelist (CNY)</v>
          </cell>
          <cell r="T864">
            <v>14</v>
          </cell>
          <cell r="U864">
            <v>357</v>
          </cell>
          <cell r="V864">
            <v>540</v>
          </cell>
        </row>
        <row r="865">
          <cell r="A865">
            <v>11529</v>
          </cell>
          <cell r="B865" t="str">
            <v>AUTOLAMPS0893</v>
          </cell>
          <cell r="C865" t="e">
            <v>#REF!</v>
          </cell>
          <cell r="D865" t="str">
            <v xml:space="preserve">NISSAN SUNNY FB15 - (00-05) - CORNER LAMP - RH</v>
          </cell>
          <cell r="E865" t="str">
            <v>NISSAN</v>
          </cell>
          <cell r="F865" t="str">
            <v xml:space="preserve">B15 00 CLA RH</v>
          </cell>
          <cell r="G865" t="str">
            <v>NS10-1203B-R</v>
          </cell>
          <cell r="I865">
            <v>0.04</v>
          </cell>
          <cell r="J865" t="str">
            <v>SUPPLIER0002</v>
          </cell>
          <cell r="K865" t="str">
            <v xml:space="preserve">ANHUI TINCAI SILK CO. LTD</v>
          </cell>
          <cell r="M865">
            <v>0</v>
          </cell>
          <cell r="N865">
            <v>0</v>
          </cell>
          <cell r="S865" t="str">
            <v xml:space="preserve">Yuan Purchase Pricelist (CNY)</v>
          </cell>
          <cell r="T865">
            <v>14</v>
          </cell>
          <cell r="U865">
            <v>357</v>
          </cell>
          <cell r="V865">
            <v>540</v>
          </cell>
        </row>
        <row r="866">
          <cell r="A866">
            <v>11530</v>
          </cell>
          <cell r="B866" t="str">
            <v>AUTOLAMPS0894</v>
          </cell>
          <cell r="C866" t="e">
            <v>#REF!</v>
          </cell>
          <cell r="D866" t="str">
            <v xml:space="preserve">NISSAN SUNNY FB15 - (00-05) - HEAD LAMP - LH</v>
          </cell>
          <cell r="E866" t="str">
            <v>NISSAN</v>
          </cell>
          <cell r="F866" t="str">
            <v xml:space="preserve">B15 00 HLA LH</v>
          </cell>
          <cell r="G866" t="str">
            <v>NS10-1201A-L</v>
          </cell>
          <cell r="I866">
            <v>0.04</v>
          </cell>
          <cell r="J866" t="str">
            <v>SUPPLIER0002</v>
          </cell>
          <cell r="K866" t="str">
            <v xml:space="preserve">ANHUI TINCAI SILK CO. LTD</v>
          </cell>
          <cell r="M866">
            <v>0</v>
          </cell>
          <cell r="N866">
            <v>0</v>
          </cell>
          <cell r="S866" t="str">
            <v xml:space="preserve">Yuan Purchase Pricelist (CNY)</v>
          </cell>
          <cell r="T866">
            <v>58</v>
          </cell>
          <cell r="U866">
            <v>1479</v>
          </cell>
          <cell r="V866">
            <v>2220</v>
          </cell>
        </row>
        <row r="867">
          <cell r="A867">
            <v>11531</v>
          </cell>
          <cell r="B867" t="str">
            <v>AUTOLAMPS0895</v>
          </cell>
          <cell r="C867" t="e">
            <v>#REF!</v>
          </cell>
          <cell r="D867" t="str">
            <v xml:space="preserve">NISSAN SUNNY FB15 - (00-05) - HEAD LAMP - RH</v>
          </cell>
          <cell r="E867" t="str">
            <v>NISSAN</v>
          </cell>
          <cell r="F867" t="str">
            <v xml:space="preserve">B15 00 HLA RH</v>
          </cell>
          <cell r="G867" t="str">
            <v>NS10-1201A-R</v>
          </cell>
          <cell r="I867">
            <v>0.04</v>
          </cell>
          <cell r="J867" t="str">
            <v>SUPPLIER0002</v>
          </cell>
          <cell r="K867" t="str">
            <v xml:space="preserve">ANHUI TINCAI SILK CO. LTD</v>
          </cell>
          <cell r="M867">
            <v>0</v>
          </cell>
          <cell r="N867">
            <v>0</v>
          </cell>
          <cell r="S867" t="str">
            <v xml:space="preserve">Yuan Purchase Pricelist (CNY)</v>
          </cell>
          <cell r="T867">
            <v>58</v>
          </cell>
          <cell r="U867">
            <v>1479</v>
          </cell>
          <cell r="V867">
            <v>2220</v>
          </cell>
        </row>
        <row r="868">
          <cell r="A868">
            <v>11892</v>
          </cell>
          <cell r="B868" t="str">
            <v>AUTOLAMPS0890</v>
          </cell>
          <cell r="C868" t="e">
            <v>#REF!</v>
          </cell>
          <cell r="D868" t="str">
            <v xml:space="preserve">NISSAN SUNNY FB15 - (00-05) - LAMINATED  FRONT WINDSCREEN</v>
          </cell>
          <cell r="E868" t="str">
            <v>NISSAN</v>
          </cell>
          <cell r="F868" t="str">
            <v xml:space="preserve">B15 LFW X</v>
          </cell>
          <cell r="G868" t="str">
            <v xml:space="preserve">B15 LFW/X</v>
          </cell>
          <cell r="H868" t="str">
            <v>1307*701</v>
          </cell>
          <cell r="I868">
            <v>0.02</v>
          </cell>
          <cell r="J868" t="str">
            <v>SUPPLIER0015</v>
          </cell>
          <cell r="K868" t="str">
            <v xml:space="preserve">XINYI AUTOMOBILE GLASS (SHENZHEN) CO., LTD</v>
          </cell>
          <cell r="L868" t="e">
            <v>#N/A</v>
          </cell>
          <cell r="M868" t="e">
            <v>#N/A</v>
          </cell>
          <cell r="N868" t="e">
            <v>#N/A</v>
          </cell>
          <cell r="S868" t="str">
            <v xml:space="preserve">USD Purchase Pricelist (USD)</v>
          </cell>
          <cell r="T868">
            <v>15.7</v>
          </cell>
          <cell r="U868">
            <v>2161.89</v>
          </cell>
          <cell r="V868">
            <v>3400</v>
          </cell>
        </row>
        <row r="869">
          <cell r="A869">
            <v>11532</v>
          </cell>
          <cell r="B869" t="str">
            <v>AUTOLAMPS0900</v>
          </cell>
          <cell r="C869" t="e">
            <v>#REF!</v>
          </cell>
          <cell r="D869" t="str">
            <v xml:space="preserve">NISSAN SUNNY FB15/N16 - (98-06) - INNER FENDER - LH</v>
          </cell>
          <cell r="E869" t="str">
            <v>NISSAN</v>
          </cell>
          <cell r="F869" t="str">
            <v xml:space="preserve">B15 00 N16  IFF LH</v>
          </cell>
          <cell r="G869" t="str">
            <v xml:space="preserve">ANHUI TINCAI SILK CO. LTD</v>
          </cell>
          <cell r="I869">
            <v>0.04</v>
          </cell>
          <cell r="J869" t="str">
            <v>SUPPLIER0002</v>
          </cell>
          <cell r="K869" t="str">
            <v xml:space="preserve">ANHUI TINCAI SILK CO. LTD</v>
          </cell>
          <cell r="L869">
            <v>5</v>
          </cell>
          <cell r="M869">
            <v>20</v>
          </cell>
          <cell r="N869">
            <v>25</v>
          </cell>
          <cell r="Q869">
            <v>3</v>
          </cell>
          <cell r="R869">
            <v>10</v>
          </cell>
          <cell r="S869" t="str">
            <v xml:space="preserve">Yuan Purchase Pricelist (CNY)</v>
          </cell>
          <cell r="T869">
            <v>16</v>
          </cell>
          <cell r="U869">
            <v>372</v>
          </cell>
          <cell r="V869">
            <v>630</v>
          </cell>
        </row>
        <row r="870">
          <cell r="A870">
            <v>11533</v>
          </cell>
          <cell r="B870" t="str">
            <v>AUTOLAMPS0901</v>
          </cell>
          <cell r="C870" t="e">
            <v>#REF!</v>
          </cell>
          <cell r="D870" t="str">
            <v xml:space="preserve">NISSAN SUNNY FB15/N16 - (98-06) - INNER FENDER - RH</v>
          </cell>
          <cell r="E870" t="str">
            <v>NISSAN</v>
          </cell>
          <cell r="F870" t="str">
            <v xml:space="preserve">B15 00 N16 IFF RH</v>
          </cell>
          <cell r="G870" t="str">
            <v xml:space="preserve">ANHUI TINCAI SILK CO. LTD</v>
          </cell>
          <cell r="I870">
            <v>0.04</v>
          </cell>
          <cell r="J870" t="str">
            <v>SUPPLIER0002</v>
          </cell>
          <cell r="K870" t="str">
            <v xml:space="preserve">ANHUI TINCAI SILK CO. LTD</v>
          </cell>
          <cell r="L870">
            <v>4</v>
          </cell>
          <cell r="M870">
            <v>16</v>
          </cell>
          <cell r="N870">
            <v>20</v>
          </cell>
          <cell r="Q870">
            <v>3</v>
          </cell>
          <cell r="R870">
            <v>10</v>
          </cell>
          <cell r="S870" t="str">
            <v xml:space="preserve">Yuan Purchase Pricelist (CNY)</v>
          </cell>
          <cell r="T870">
            <v>16</v>
          </cell>
          <cell r="U870">
            <v>372</v>
          </cell>
          <cell r="V870">
            <v>630</v>
          </cell>
        </row>
        <row r="871">
          <cell r="A871">
            <v>11535</v>
          </cell>
          <cell r="B871" t="str">
            <v>AUTOLAMPS0902</v>
          </cell>
          <cell r="C871" t="e">
            <v>#REF!</v>
          </cell>
          <cell r="D871" t="str">
            <v xml:space="preserve">NISSAN SUNNY N16 (00-03) - BACK LAMP (215-1316-U) - LH</v>
          </cell>
          <cell r="E871" t="str">
            <v>NISSAN</v>
          </cell>
          <cell r="F871" t="str">
            <v xml:space="preserve">N16 00 BALA LH</v>
          </cell>
          <cell r="G871" t="str">
            <v>NS10-1202-L</v>
          </cell>
          <cell r="I871">
            <v>0.04</v>
          </cell>
          <cell r="J871" t="str">
            <v>SUPPLIER0002</v>
          </cell>
          <cell r="K871" t="str">
            <v xml:space="preserve">ANHUI TINCAI SILK CO. LTD</v>
          </cell>
          <cell r="L871">
            <v>0</v>
          </cell>
          <cell r="M871">
            <v>0</v>
          </cell>
          <cell r="N871">
            <v>0</v>
          </cell>
          <cell r="O871">
            <v>5</v>
          </cell>
          <cell r="P871">
            <v>10</v>
          </cell>
          <cell r="S871" t="str">
            <v xml:space="preserve">Yuan Purchase Pricelist (CNY)</v>
          </cell>
          <cell r="T871">
            <v>5.83</v>
          </cell>
          <cell r="U871">
            <v>911</v>
          </cell>
          <cell r="V871">
            <v>1410</v>
          </cell>
        </row>
        <row r="872">
          <cell r="A872">
            <v>11536</v>
          </cell>
          <cell r="B872" t="str">
            <v>AUTOLAMPS0903</v>
          </cell>
          <cell r="C872" t="e">
            <v>#REF!</v>
          </cell>
          <cell r="D872" t="str">
            <v xml:space="preserve">NISSAN SUNNY N16 (00-03) - BACK LAMP (215-1316-U) - RH</v>
          </cell>
          <cell r="E872" t="str">
            <v>NISSAN</v>
          </cell>
          <cell r="F872" t="str">
            <v xml:space="preserve">N16 00 BALA RH</v>
          </cell>
          <cell r="G872" t="str">
            <v>NS10-1202-R</v>
          </cell>
          <cell r="I872">
            <v>0.04</v>
          </cell>
          <cell r="J872" t="str">
            <v>SUPPLIER0002</v>
          </cell>
          <cell r="K872" t="str">
            <v xml:space="preserve">ANHUI TINCAI SILK CO. LTD</v>
          </cell>
          <cell r="L872">
            <v>0</v>
          </cell>
          <cell r="M872">
            <v>0</v>
          </cell>
          <cell r="N872">
            <v>0</v>
          </cell>
          <cell r="O872">
            <v>5</v>
          </cell>
          <cell r="P872">
            <v>10</v>
          </cell>
          <cell r="S872" t="str">
            <v xml:space="preserve">Yuan Purchase Pricelist (CNY)</v>
          </cell>
          <cell r="T872">
            <v>5.83</v>
          </cell>
          <cell r="U872">
            <v>911</v>
          </cell>
          <cell r="V872">
            <v>1410</v>
          </cell>
        </row>
        <row r="873">
          <cell r="A873">
            <v>11806</v>
          </cell>
          <cell r="B873" t="str">
            <v>AUTOLAMPS0906</v>
          </cell>
          <cell r="C873" t="e">
            <v>#REF!</v>
          </cell>
          <cell r="D873" t="str">
            <v xml:space="preserve">NISSAN SUNNY N16 (00-03) - CORNER LAMP (215-1592-U) - LH</v>
          </cell>
          <cell r="E873" t="str">
            <v>NISSAN</v>
          </cell>
          <cell r="F873" t="str">
            <v xml:space="preserve">N16 00 CLA LH</v>
          </cell>
          <cell r="G873" t="str">
            <v>NS10-1203-L</v>
          </cell>
          <cell r="I873">
            <v>0.04</v>
          </cell>
          <cell r="J873" t="str">
            <v>SUPPLIER0002</v>
          </cell>
          <cell r="K873" t="str">
            <v xml:space="preserve">ANHUI TINCAI SILK CO. LTD</v>
          </cell>
          <cell r="L873">
            <v>1</v>
          </cell>
          <cell r="M873">
            <v>4</v>
          </cell>
          <cell r="N873">
            <v>5</v>
          </cell>
          <cell r="O873">
            <v>3</v>
          </cell>
          <cell r="P873">
            <v>10</v>
          </cell>
          <cell r="S873" t="str">
            <v xml:space="preserve">Yuan Purchase Pricelist (CNY)</v>
          </cell>
          <cell r="T873">
            <v>15</v>
          </cell>
          <cell r="U873">
            <v>383</v>
          </cell>
          <cell r="V873">
            <v>570</v>
          </cell>
        </row>
        <row r="874">
          <cell r="A874">
            <v>11807</v>
          </cell>
          <cell r="B874" t="str">
            <v>AUTOLAMPS0907</v>
          </cell>
          <cell r="C874" t="e">
            <v>#REF!</v>
          </cell>
          <cell r="D874" t="str">
            <v xml:space="preserve">NISSAN SUNNY N16 (00-03) - CORNER LAMP (215-1592-U) - RH</v>
          </cell>
          <cell r="E874" t="str">
            <v>NISSAN</v>
          </cell>
          <cell r="F874" t="str">
            <v xml:space="preserve">N16 00 CLA RH</v>
          </cell>
          <cell r="G874" t="str">
            <v>NS10-1203-R</v>
          </cell>
          <cell r="I874">
            <v>0.04</v>
          </cell>
          <cell r="J874" t="str">
            <v>SUPPLIER0002</v>
          </cell>
          <cell r="K874" t="str">
            <v xml:space="preserve">ANHUI TINCAI SILK CO. LTD</v>
          </cell>
          <cell r="L874">
            <v>1</v>
          </cell>
          <cell r="M874">
            <v>4</v>
          </cell>
          <cell r="N874">
            <v>5</v>
          </cell>
          <cell r="O874">
            <v>3</v>
          </cell>
          <cell r="P874">
            <v>10</v>
          </cell>
          <cell r="S874" t="str">
            <v xml:space="preserve">Yuan Purchase Pricelist (CNY)</v>
          </cell>
          <cell r="T874">
            <v>15</v>
          </cell>
          <cell r="U874">
            <v>383</v>
          </cell>
          <cell r="V874">
            <v>570</v>
          </cell>
        </row>
        <row r="875">
          <cell r="A875">
            <v>11614</v>
          </cell>
          <cell r="B875" t="str">
            <v>AUTOLAMPS0908</v>
          </cell>
          <cell r="C875" t="e">
            <v>#REF!</v>
          </cell>
          <cell r="D875" t="str">
            <v xml:space="preserve">NISSAN SUNNY N16 (00-03) - FOG LAMP (115-2003) - LH</v>
          </cell>
          <cell r="E875" t="str">
            <v>NISSAN</v>
          </cell>
          <cell r="F875" t="str">
            <v xml:space="preserve">N16 00 FLA LH</v>
          </cell>
          <cell r="G875" t="str">
            <v>NS10-1204-L</v>
          </cell>
          <cell r="I875">
            <v>0.04</v>
          </cell>
          <cell r="J875" t="str">
            <v>SUPPLIER0002</v>
          </cell>
          <cell r="K875" t="str">
            <v xml:space="preserve">ANHUI TINCAI SILK CO. LTD</v>
          </cell>
          <cell r="L875">
            <v>2</v>
          </cell>
          <cell r="M875">
            <v>8</v>
          </cell>
          <cell r="N875">
            <v>10</v>
          </cell>
          <cell r="O875">
            <v>3</v>
          </cell>
          <cell r="P875">
            <v>10</v>
          </cell>
          <cell r="S875" t="str">
            <v xml:space="preserve">Yuan Purchase Pricelist (CNY)</v>
          </cell>
          <cell r="T875">
            <v>36</v>
          </cell>
          <cell r="U875">
            <v>979</v>
          </cell>
          <cell r="V875">
            <v>1470</v>
          </cell>
        </row>
        <row r="876">
          <cell r="A876">
            <v>11615</v>
          </cell>
          <cell r="B876" t="str">
            <v>AUTOLAMPS0909</v>
          </cell>
          <cell r="C876" t="e">
            <v>#REF!</v>
          </cell>
          <cell r="D876" t="str">
            <v xml:space="preserve">NISSAN SUNNY N16 (00-03) - FOG LAMP (115-2003) - RH</v>
          </cell>
          <cell r="E876" t="str">
            <v>NISSAN</v>
          </cell>
          <cell r="F876" t="str">
            <v xml:space="preserve">N16 00 FLA RH</v>
          </cell>
          <cell r="G876" t="str">
            <v>NS10-1204-R</v>
          </cell>
          <cell r="I876">
            <v>0.04</v>
          </cell>
          <cell r="J876" t="str">
            <v>SUPPLIER0002</v>
          </cell>
          <cell r="K876" t="str">
            <v xml:space="preserve">ANHUI TINCAI SILK CO. LTD</v>
          </cell>
          <cell r="L876">
            <v>2</v>
          </cell>
          <cell r="M876">
            <v>8</v>
          </cell>
          <cell r="N876">
            <v>10</v>
          </cell>
          <cell r="O876">
            <v>3</v>
          </cell>
          <cell r="P876">
            <v>10</v>
          </cell>
          <cell r="S876" t="str">
            <v xml:space="preserve">Yuan Purchase Pricelist (CNY)</v>
          </cell>
          <cell r="T876">
            <v>36</v>
          </cell>
          <cell r="U876">
            <v>979</v>
          </cell>
          <cell r="V876">
            <v>1470</v>
          </cell>
        </row>
        <row r="877">
          <cell r="A877">
            <v>11537</v>
          </cell>
          <cell r="B877" t="str">
            <v>AUTOLAMPS0904</v>
          </cell>
          <cell r="C877" t="e">
            <v>#REF!</v>
          </cell>
          <cell r="D877" t="str">
            <v xml:space="preserve">NISSAN SUNNY N16 (00-03) - FRONT BUMPER</v>
          </cell>
          <cell r="E877" t="str">
            <v>NISSAN</v>
          </cell>
          <cell r="F877" t="str">
            <v xml:space="preserve">N16 00 BPRF</v>
          </cell>
          <cell r="G877" t="str">
            <v>NS16-0707</v>
          </cell>
          <cell r="I877">
            <v>0.04</v>
          </cell>
          <cell r="J877" t="str">
            <v>SUPPLIER0002</v>
          </cell>
          <cell r="K877" t="str">
            <v xml:space="preserve">ANHUI TINCAI SILK CO. LTD</v>
          </cell>
          <cell r="L877">
            <v>0</v>
          </cell>
          <cell r="M877">
            <v>0</v>
          </cell>
          <cell r="N877">
            <v>0</v>
          </cell>
          <cell r="Q877">
            <v>1</v>
          </cell>
          <cell r="R877">
            <v>2</v>
          </cell>
          <cell r="S877" t="str">
            <v xml:space="preserve">Yuan Purchase Pricelist (CNY)</v>
          </cell>
          <cell r="T877">
            <v>16.670000000000002</v>
          </cell>
          <cell r="U877">
            <v>2606</v>
          </cell>
          <cell r="V877">
            <v>4040</v>
          </cell>
        </row>
        <row r="878">
          <cell r="A878">
            <v>11538</v>
          </cell>
          <cell r="B878" t="str">
            <v>AUTOLAMPS0910</v>
          </cell>
          <cell r="C878" t="e">
            <v>#REF!</v>
          </cell>
          <cell r="D878" t="str">
            <v xml:space="preserve">NISSAN SUNNY N16 (00-03) - GRILL</v>
          </cell>
          <cell r="E878" t="str">
            <v>NISSAN</v>
          </cell>
          <cell r="F878" t="str">
            <v xml:space="preserve">N16 00 GRL</v>
          </cell>
          <cell r="G878" t="str">
            <v>NS10-1211</v>
          </cell>
          <cell r="I878">
            <v>0.04</v>
          </cell>
          <cell r="J878" t="str">
            <v>SUPPLIER0002</v>
          </cell>
          <cell r="K878" t="str">
            <v xml:space="preserve">ANHUI TINCAI SILK CO. LTD</v>
          </cell>
          <cell r="L878">
            <v>0</v>
          </cell>
          <cell r="M878">
            <v>0</v>
          </cell>
          <cell r="N878">
            <v>0</v>
          </cell>
          <cell r="Q878">
            <v>2</v>
          </cell>
          <cell r="R878">
            <v>5</v>
          </cell>
          <cell r="S878" t="str">
            <v xml:space="preserve">Yuan Purchase Pricelist (CNY)</v>
          </cell>
          <cell r="T878">
            <v>10</v>
          </cell>
          <cell r="U878">
            <v>1563</v>
          </cell>
          <cell r="V878">
            <v>2420</v>
          </cell>
        </row>
        <row r="879">
          <cell r="A879">
            <v>11539</v>
          </cell>
          <cell r="B879" t="str">
            <v>AUTOLAMPS0911</v>
          </cell>
          <cell r="C879" t="e">
            <v>#REF!</v>
          </cell>
          <cell r="D879" t="str">
            <v xml:space="preserve">NISSAN SUNNY N16 (00-03) - HEAD LAMP (215-1188) - LH</v>
          </cell>
          <cell r="E879" t="str">
            <v>NISSAN</v>
          </cell>
          <cell r="F879" t="str">
            <v xml:space="preserve">N16 00 HLA LH</v>
          </cell>
          <cell r="G879" t="str">
            <v>NS10-1201-L</v>
          </cell>
          <cell r="I879">
            <v>0.04</v>
          </cell>
          <cell r="J879" t="str">
            <v>SUPPLIER0002</v>
          </cell>
          <cell r="K879" t="str">
            <v xml:space="preserve">ANHUI TINCAI SILK CO. LTD</v>
          </cell>
          <cell r="L879">
            <v>0</v>
          </cell>
          <cell r="M879">
            <v>0</v>
          </cell>
          <cell r="N879">
            <v>0</v>
          </cell>
          <cell r="Q879">
            <v>2</v>
          </cell>
          <cell r="R879">
            <v>5</v>
          </cell>
          <cell r="S879" t="str">
            <v xml:space="preserve">Yuan Purchase Pricelist (CNY)</v>
          </cell>
          <cell r="T879">
            <v>16.5</v>
          </cell>
          <cell r="U879">
            <v>2579</v>
          </cell>
          <cell r="V879">
            <v>4000</v>
          </cell>
        </row>
        <row r="880">
          <cell r="A880">
            <v>11540</v>
          </cell>
          <cell r="B880" t="str">
            <v>AUTOLAMPS0912</v>
          </cell>
          <cell r="C880" t="e">
            <v>#REF!</v>
          </cell>
          <cell r="D880" t="str">
            <v xml:space="preserve">NISSAN SUNNY N16 (00-03) - HEAD LAMP (215-1188) - RH</v>
          </cell>
          <cell r="E880" t="str">
            <v>NISSAN</v>
          </cell>
          <cell r="F880" t="str">
            <v xml:space="preserve">N16 00 HLA RH</v>
          </cell>
          <cell r="G880" t="str">
            <v>NS10-1201-R</v>
          </cell>
          <cell r="I880">
            <v>0.04</v>
          </cell>
          <cell r="J880" t="str">
            <v>SUPPLIER0002</v>
          </cell>
          <cell r="K880" t="str">
            <v xml:space="preserve">ANHUI TINCAI SILK CO. LTD</v>
          </cell>
          <cell r="L880">
            <v>0</v>
          </cell>
          <cell r="M880">
            <v>0</v>
          </cell>
          <cell r="N880">
            <v>0</v>
          </cell>
          <cell r="Q880">
            <v>2</v>
          </cell>
          <cell r="R880">
            <v>5</v>
          </cell>
          <cell r="S880" t="str">
            <v xml:space="preserve">Yuan Purchase Pricelist (CNY)</v>
          </cell>
          <cell r="T880">
            <v>16.5</v>
          </cell>
          <cell r="U880">
            <v>2579</v>
          </cell>
          <cell r="V880">
            <v>4000</v>
          </cell>
        </row>
        <row r="881">
          <cell r="A881">
            <v>11541</v>
          </cell>
          <cell r="B881" t="str">
            <v>AUTOLAMPS0905</v>
          </cell>
          <cell r="C881" t="e">
            <v>#REF!</v>
          </cell>
          <cell r="D881" t="str">
            <v xml:space="preserve">NISSAN SUNNY N16 (00-03) - REAR BUMPER</v>
          </cell>
          <cell r="E881" t="str">
            <v>NISSAN</v>
          </cell>
          <cell r="F881" t="str">
            <v xml:space="preserve">N16 00 BPRR</v>
          </cell>
          <cell r="G881" t="str">
            <v>NS16-0705</v>
          </cell>
          <cell r="I881">
            <v>0.04</v>
          </cell>
          <cell r="J881" t="str">
            <v>SUPPLIER0002</v>
          </cell>
          <cell r="K881" t="str">
            <v xml:space="preserve">ANHUI TINCAI SILK CO. LTD</v>
          </cell>
          <cell r="L881">
            <v>0</v>
          </cell>
          <cell r="M881">
            <v>0</v>
          </cell>
          <cell r="N881">
            <v>0</v>
          </cell>
          <cell r="Q881">
            <v>1</v>
          </cell>
          <cell r="R881">
            <v>2</v>
          </cell>
          <cell r="S881" t="str">
            <v xml:space="preserve">Yuan Purchase Pricelist (CNY)</v>
          </cell>
          <cell r="T881">
            <v>17</v>
          </cell>
          <cell r="U881">
            <v>2657</v>
          </cell>
          <cell r="V881">
            <v>4120</v>
          </cell>
        </row>
        <row r="882">
          <cell r="A882">
            <v>11542</v>
          </cell>
          <cell r="B882" t="str">
            <v>AUTOLAMPS0913</v>
          </cell>
          <cell r="C882" t="e">
            <v>#REF!</v>
          </cell>
          <cell r="D882" t="str">
            <v xml:space="preserve">NISSAN SUNNY N16 (00-03) - TAIL LAMP (215-19F4-6UE) - LH</v>
          </cell>
          <cell r="E882" t="str">
            <v>NISSAN</v>
          </cell>
          <cell r="F882" t="str">
            <v xml:space="preserve">N16 00 TLA LH</v>
          </cell>
          <cell r="G882" t="str">
            <v>NS10-1202B-L</v>
          </cell>
          <cell r="I882">
            <v>0.04</v>
          </cell>
          <cell r="J882" t="str">
            <v>SUPPLIER0002</v>
          </cell>
          <cell r="K882" t="str">
            <v xml:space="preserve">ANHUI TINCAI SILK CO. LTD</v>
          </cell>
          <cell r="M882">
            <v>0</v>
          </cell>
          <cell r="N882">
            <v>0</v>
          </cell>
          <cell r="Q882">
            <v>2</v>
          </cell>
          <cell r="R882">
            <v>5</v>
          </cell>
          <cell r="S882" t="str">
            <v xml:space="preserve">Yuan Purchase Pricelist (CNY)</v>
          </cell>
          <cell r="T882">
            <v>7.5</v>
          </cell>
          <cell r="U882">
            <v>1172</v>
          </cell>
          <cell r="V882">
            <v>1820</v>
          </cell>
        </row>
        <row r="883">
          <cell r="A883">
            <v>11543</v>
          </cell>
          <cell r="B883" t="str">
            <v>AUTOLAMPS0914</v>
          </cell>
          <cell r="C883" t="e">
            <v>#REF!</v>
          </cell>
          <cell r="D883" t="str">
            <v xml:space="preserve">NISSAN SUNNY N16 (00-03) - TAIL LAMP (215-19F4-6UE) - RH</v>
          </cell>
          <cell r="E883" t="str">
            <v>NISSAN</v>
          </cell>
          <cell r="F883" t="str">
            <v xml:space="preserve">N16 00 TLA RH</v>
          </cell>
          <cell r="G883" t="str">
            <v>NS10-1202B-R</v>
          </cell>
          <cell r="I883">
            <v>0.04</v>
          </cell>
          <cell r="J883" t="str">
            <v>SUPPLIER0002</v>
          </cell>
          <cell r="K883" t="str">
            <v xml:space="preserve">ANHUI TINCAI SILK CO. LTD</v>
          </cell>
          <cell r="M883">
            <v>0</v>
          </cell>
          <cell r="N883">
            <v>0</v>
          </cell>
          <cell r="Q883">
            <v>2</v>
          </cell>
          <cell r="R883">
            <v>5</v>
          </cell>
          <cell r="S883" t="str">
            <v xml:space="preserve">Yuan Purchase Pricelist (CNY)</v>
          </cell>
          <cell r="T883">
            <v>7.5</v>
          </cell>
          <cell r="U883">
            <v>1172</v>
          </cell>
          <cell r="V883">
            <v>1820</v>
          </cell>
        </row>
        <row r="884">
          <cell r="A884">
            <v>12463</v>
          </cell>
          <cell r="B884" t="str">
            <v>AUTOLAMPS0921</v>
          </cell>
          <cell r="C884" t="e">
            <v>#REF!</v>
          </cell>
          <cell r="D884" t="str">
            <v xml:space="preserve">NISSAN SUNNY N16 (00-05) - SIDE LAMP (215-1424N-UE)</v>
          </cell>
          <cell r="E884" t="str">
            <v>NISSAN</v>
          </cell>
          <cell r="F884" t="str">
            <v xml:space="preserve">N16 04 SLA</v>
          </cell>
          <cell r="G884" t="str">
            <v>NS10-1506</v>
          </cell>
          <cell r="I884">
            <v>0.04</v>
          </cell>
          <cell r="J884" t="str">
            <v>SUPPLIER0002</v>
          </cell>
          <cell r="K884" t="str">
            <v xml:space="preserve">ANHUI TINCAI SILK CO. LTD</v>
          </cell>
          <cell r="M884">
            <v>0</v>
          </cell>
          <cell r="N884">
            <v>0</v>
          </cell>
          <cell r="O884">
            <v>5</v>
          </cell>
          <cell r="P884">
            <v>20</v>
          </cell>
          <cell r="S884" t="str">
            <v xml:space="preserve">Yuan Purchase Pricelist (CNY)</v>
          </cell>
          <cell r="T884">
            <v>1</v>
          </cell>
          <cell r="U884">
            <v>156</v>
          </cell>
          <cell r="V884">
            <v>240</v>
          </cell>
        </row>
        <row r="885">
          <cell r="A885">
            <v>12197</v>
          </cell>
          <cell r="B885" t="str">
            <v>AUTOLAMPS0917</v>
          </cell>
          <cell r="C885" t="e">
            <v>#REF!</v>
          </cell>
          <cell r="D885" t="str">
            <v xml:space="preserve">NISSAN SUNNY N16 (04-05) - FRONT INNER FENDER - LH</v>
          </cell>
          <cell r="E885" t="str">
            <v>NISSAN</v>
          </cell>
          <cell r="F885" t="str">
            <v xml:space="preserve">N16 04 IFF LH</v>
          </cell>
          <cell r="G885" t="str">
            <v>63841-6N600-L</v>
          </cell>
          <cell r="I885">
            <v>0.04</v>
          </cell>
          <cell r="J885" t="str">
            <v>SUPPLIER0002</v>
          </cell>
          <cell r="K885" t="str">
            <v xml:space="preserve">ANHUI TINCAI SILK CO. LTD</v>
          </cell>
          <cell r="M885">
            <v>0</v>
          </cell>
          <cell r="N885">
            <v>0</v>
          </cell>
          <cell r="Q885">
            <v>2</v>
          </cell>
          <cell r="R885">
            <v>5</v>
          </cell>
          <cell r="S885" t="str">
            <v xml:space="preserve">Yuan Purchase Pricelist (CNY)</v>
          </cell>
          <cell r="T885">
            <v>2.8</v>
          </cell>
          <cell r="U885">
            <v>438</v>
          </cell>
          <cell r="V885">
            <v>680</v>
          </cell>
        </row>
        <row r="886">
          <cell r="A886">
            <v>12196</v>
          </cell>
          <cell r="B886" t="str">
            <v>AUTOLAMPS0918</v>
          </cell>
          <cell r="C886" t="e">
            <v>#REF!</v>
          </cell>
          <cell r="D886" t="str">
            <v xml:space="preserve">NISSAN SUNNY N16 (04-05) - FRONT INNER FENDER - RH</v>
          </cell>
          <cell r="E886" t="str">
            <v>NISSAN</v>
          </cell>
          <cell r="F886" t="str">
            <v xml:space="preserve">N16 04 IFF RH</v>
          </cell>
          <cell r="G886" t="str">
            <v>63840-6N600-R</v>
          </cell>
          <cell r="I886">
            <v>0.04</v>
          </cell>
          <cell r="J886" t="str">
            <v>SUPPLIER0002</v>
          </cell>
          <cell r="K886" t="str">
            <v xml:space="preserve">ANHUI TINCAI SILK CO. LTD</v>
          </cell>
          <cell r="M886">
            <v>0</v>
          </cell>
          <cell r="N886">
            <v>0</v>
          </cell>
          <cell r="Q886">
            <v>2</v>
          </cell>
          <cell r="R886">
            <v>5</v>
          </cell>
          <cell r="S886" t="str">
            <v xml:space="preserve">Yuan Purchase Pricelist (CNY)</v>
          </cell>
          <cell r="T886">
            <v>2.8</v>
          </cell>
          <cell r="U886">
            <v>438</v>
          </cell>
          <cell r="V886">
            <v>680</v>
          </cell>
        </row>
        <row r="887">
          <cell r="A887">
            <v>11544</v>
          </cell>
          <cell r="B887" t="str">
            <v>AUTOLAMPS0919</v>
          </cell>
          <cell r="C887" t="e">
            <v>#REF!</v>
          </cell>
          <cell r="D887" t="str">
            <v xml:space="preserve">NISSAN SUNNY N16 (04-05) - HEAD LAMP (215-1197-LD-E/EM) - LH</v>
          </cell>
          <cell r="E887" t="str">
            <v>NISSAN</v>
          </cell>
          <cell r="F887" t="str">
            <v xml:space="preserve">N16 04 HLA LH</v>
          </cell>
          <cell r="G887" t="str">
            <v>NS10-1501-L</v>
          </cell>
          <cell r="I887">
            <v>0.04</v>
          </cell>
          <cell r="J887" t="str">
            <v>SUPPLIER0002</v>
          </cell>
          <cell r="K887" t="str">
            <v xml:space="preserve">ANHUI TINCAI SILK CO. LTD</v>
          </cell>
          <cell r="L887">
            <v>0</v>
          </cell>
          <cell r="M887">
            <v>0</v>
          </cell>
          <cell r="N887">
            <v>0</v>
          </cell>
          <cell r="Q887">
            <v>2</v>
          </cell>
          <cell r="R887">
            <v>5</v>
          </cell>
          <cell r="S887" t="str">
            <v xml:space="preserve">Yuan Purchase Pricelist (CNY)</v>
          </cell>
          <cell r="T887">
            <v>120</v>
          </cell>
          <cell r="U887">
            <v>3264</v>
          </cell>
          <cell r="V887">
            <v>4900</v>
          </cell>
        </row>
        <row r="888">
          <cell r="A888">
            <v>11545</v>
          </cell>
          <cell r="B888" t="str">
            <v>AUTOLAMPS0920</v>
          </cell>
          <cell r="C888" t="e">
            <v>#REF!</v>
          </cell>
          <cell r="D888" t="str">
            <v xml:space="preserve">NISSAN SUNNY N16 (04-05) - HEAD LAMP (215-1197-LD-E/EM) - RH</v>
          </cell>
          <cell r="E888" t="str">
            <v>NISSAN</v>
          </cell>
          <cell r="F888" t="str">
            <v xml:space="preserve">N16 04 HLA RH</v>
          </cell>
          <cell r="G888" t="str">
            <v>NS10-1501-R</v>
          </cell>
          <cell r="I888">
            <v>0.04</v>
          </cell>
          <cell r="J888" t="str">
            <v>SUPPLIER0002</v>
          </cell>
          <cell r="K888" t="str">
            <v xml:space="preserve">ANHUI TINCAI SILK CO. LTD</v>
          </cell>
          <cell r="L888">
            <v>0</v>
          </cell>
          <cell r="M888">
            <v>0</v>
          </cell>
          <cell r="N888">
            <v>0</v>
          </cell>
          <cell r="Q888">
            <v>2</v>
          </cell>
          <cell r="R888">
            <v>5</v>
          </cell>
          <cell r="S888" t="str">
            <v xml:space="preserve">Yuan Purchase Pricelist (CNY)</v>
          </cell>
          <cell r="T888">
            <v>120</v>
          </cell>
          <cell r="U888">
            <v>3264</v>
          </cell>
          <cell r="V888">
            <v>4900</v>
          </cell>
        </row>
        <row r="889">
          <cell r="A889">
            <v>13664</v>
          </cell>
          <cell r="B889" t="str">
            <v>AUTOLAMPS0924</v>
          </cell>
          <cell r="C889" t="e">
            <v>#REF!</v>
          </cell>
          <cell r="D889" t="str">
            <v xml:space="preserve">NISSAN SUNNY N16 (04-05) - SIDE MIRROR ELECTRIC (3 WIRE) - LH</v>
          </cell>
          <cell r="E889" t="str">
            <v>NISSAN</v>
          </cell>
          <cell r="F889" t="str">
            <v xml:space="preserve">N16 04 SME3W LH</v>
          </cell>
          <cell r="G889" t="str">
            <v>H-0070-L</v>
          </cell>
          <cell r="I889">
            <v>0.04</v>
          </cell>
          <cell r="J889" t="str">
            <v>SUPPLIER0014</v>
          </cell>
          <cell r="K889" t="str">
            <v xml:space="preserve">WENZHOU RONGDA AUTO PARTS CO., LTD</v>
          </cell>
          <cell r="L889">
            <v>0</v>
          </cell>
          <cell r="M889">
            <v>0</v>
          </cell>
          <cell r="N889">
            <v>0</v>
          </cell>
          <cell r="O889">
            <v>2</v>
          </cell>
          <cell r="P889">
            <v>5</v>
          </cell>
          <cell r="S889" t="str">
            <v xml:space="preserve">Yuan Purchase Pricelist (CNY)</v>
          </cell>
          <cell r="T889">
            <v>7.07</v>
          </cell>
          <cell r="U889">
            <v>1105</v>
          </cell>
          <cell r="V889">
            <v>1710</v>
          </cell>
        </row>
        <row r="890">
          <cell r="A890">
            <v>13663</v>
          </cell>
          <cell r="B890" t="str">
            <v>AUTOLAMPS0925</v>
          </cell>
          <cell r="C890" t="e">
            <v>#REF!</v>
          </cell>
          <cell r="D890" t="str">
            <v xml:space="preserve">NISSAN SUNNY N16 (04-05) - SIDE MIRROR ELECTRIC (3 WIRE) - RH</v>
          </cell>
          <cell r="E890" t="str">
            <v>NISSAN</v>
          </cell>
          <cell r="F890" t="str">
            <v xml:space="preserve">N16 04 SME3W RH</v>
          </cell>
          <cell r="G890" t="str">
            <v>H-0070-R</v>
          </cell>
          <cell r="I890">
            <v>0.04</v>
          </cell>
          <cell r="J890" t="str">
            <v>SUPPLIER0014</v>
          </cell>
          <cell r="K890" t="str">
            <v xml:space="preserve">WENZHOU RONGDA AUTO PARTS CO., LTD</v>
          </cell>
          <cell r="L890">
            <v>0</v>
          </cell>
          <cell r="M890">
            <v>0</v>
          </cell>
          <cell r="N890">
            <v>0</v>
          </cell>
          <cell r="O890">
            <v>2</v>
          </cell>
          <cell r="P890">
            <v>5</v>
          </cell>
          <cell r="S890" t="str">
            <v xml:space="preserve">Yuan Purchase Pricelist (CNY)</v>
          </cell>
          <cell r="T890">
            <v>7.07</v>
          </cell>
          <cell r="U890">
            <v>1105</v>
          </cell>
          <cell r="V890">
            <v>1710</v>
          </cell>
        </row>
        <row r="891">
          <cell r="A891">
            <v>11546</v>
          </cell>
          <cell r="B891" t="str">
            <v>AUTOLAMPS0922</v>
          </cell>
          <cell r="C891" t="e">
            <v>#REF!</v>
          </cell>
          <cell r="D891" t="str">
            <v xml:space="preserve">NISSAN SUNNY N16 (04-05) - TAIL LAMP (215-19H1-UE) - LH</v>
          </cell>
          <cell r="E891" t="str">
            <v>NISSAN</v>
          </cell>
          <cell r="F891" t="str">
            <v xml:space="preserve">N16 04 TLA LH</v>
          </cell>
          <cell r="G891" t="str">
            <v>NS10-1502-L</v>
          </cell>
          <cell r="I891">
            <v>0.04</v>
          </cell>
          <cell r="J891" t="str">
            <v>SUPPLIER0002</v>
          </cell>
          <cell r="K891" t="str">
            <v xml:space="preserve">ANHUI TINCAI SILK CO. LTD</v>
          </cell>
          <cell r="L891">
            <v>0</v>
          </cell>
          <cell r="M891">
            <v>0</v>
          </cell>
          <cell r="N891">
            <v>0</v>
          </cell>
          <cell r="Q891">
            <v>2</v>
          </cell>
          <cell r="R891">
            <v>5</v>
          </cell>
          <cell r="S891" t="str">
            <v xml:space="preserve">Yuan Purchase Pricelist (CNY)</v>
          </cell>
          <cell r="T891">
            <v>75</v>
          </cell>
          <cell r="U891">
            <v>2040</v>
          </cell>
          <cell r="V891">
            <v>3060</v>
          </cell>
        </row>
        <row r="892">
          <cell r="A892">
            <v>11547</v>
          </cell>
          <cell r="B892" t="str">
            <v>AUTOLAMPS0923</v>
          </cell>
          <cell r="C892" t="e">
            <v>#REF!</v>
          </cell>
          <cell r="D892" t="str">
            <v xml:space="preserve">NISSAN SUNNY N16 (04-05) - TAIL LAMP (215-19H1-UE) - RH</v>
          </cell>
          <cell r="E892" t="str">
            <v>NISSAN</v>
          </cell>
          <cell r="F892" t="str">
            <v xml:space="preserve">N16 04 TLA RH</v>
          </cell>
          <cell r="G892" t="str">
            <v>NS10-1502-R</v>
          </cell>
          <cell r="I892">
            <v>0.04</v>
          </cell>
          <cell r="J892" t="str">
            <v>SUPPLIER0002</v>
          </cell>
          <cell r="K892" t="str">
            <v xml:space="preserve">ANHUI TINCAI SILK CO. LTD</v>
          </cell>
          <cell r="L892">
            <v>0</v>
          </cell>
          <cell r="M892">
            <v>0</v>
          </cell>
          <cell r="N892">
            <v>0</v>
          </cell>
          <cell r="Q892">
            <v>2</v>
          </cell>
          <cell r="R892">
            <v>5</v>
          </cell>
          <cell r="S892" t="str">
            <v xml:space="preserve">Yuan Purchase Pricelist (CNY)</v>
          </cell>
          <cell r="T892">
            <v>75</v>
          </cell>
          <cell r="U892">
            <v>2040</v>
          </cell>
          <cell r="V892">
            <v>3060</v>
          </cell>
        </row>
        <row r="893">
          <cell r="A893">
            <v>11081</v>
          </cell>
          <cell r="B893" t="str">
            <v>AUTOLAMPS0926</v>
          </cell>
          <cell r="C893" t="e">
            <v>#REF!</v>
          </cell>
          <cell r="D893" t="str">
            <v xml:space="preserve">NISSAN SYLPHY (06-07) - BACK LAMP (115-1310) - LH</v>
          </cell>
          <cell r="E893" t="str">
            <v>NISSAN</v>
          </cell>
          <cell r="F893" t="str">
            <v xml:space="preserve">SLPHY BALA LH</v>
          </cell>
          <cell r="G893" t="str">
            <v>NS29-0102B-L</v>
          </cell>
          <cell r="I893">
            <v>0.04</v>
          </cell>
          <cell r="J893" t="str">
            <v>SUPPLIER0002</v>
          </cell>
          <cell r="K893" t="str">
            <v xml:space="preserve">ANHUI TINCAI SILK CO. LTD</v>
          </cell>
          <cell r="M893">
            <v>0</v>
          </cell>
          <cell r="N893">
            <v>0</v>
          </cell>
          <cell r="Q893">
            <v>2</v>
          </cell>
          <cell r="R893">
            <v>5</v>
          </cell>
          <cell r="S893" t="str">
            <v xml:space="preserve">Yuan Purchase Pricelist (CNY)</v>
          </cell>
          <cell r="T893">
            <v>6.81</v>
          </cell>
          <cell r="U893">
            <v>1064</v>
          </cell>
          <cell r="V893">
            <v>1650</v>
          </cell>
        </row>
        <row r="894">
          <cell r="A894">
            <v>11082</v>
          </cell>
          <cell r="B894" t="str">
            <v>AUTOLAMPS0927</v>
          </cell>
          <cell r="C894" t="e">
            <v>#REF!</v>
          </cell>
          <cell r="D894" t="str">
            <v xml:space="preserve">NISSAN SYLPHY (06-07) - BACK LAMP (115-1310) - RH</v>
          </cell>
          <cell r="E894" t="str">
            <v>NISSAN</v>
          </cell>
          <cell r="F894" t="str">
            <v xml:space="preserve">SLPHY BALA RH</v>
          </cell>
          <cell r="G894" t="str">
            <v>NS29-0102B-R</v>
          </cell>
          <cell r="I894">
            <v>0.04</v>
          </cell>
          <cell r="J894" t="str">
            <v>SUPPLIER0002</v>
          </cell>
          <cell r="K894" t="str">
            <v xml:space="preserve">ANHUI TINCAI SILK CO. LTD</v>
          </cell>
          <cell r="L894">
            <v>0</v>
          </cell>
          <cell r="M894">
            <v>0</v>
          </cell>
          <cell r="N894">
            <v>0</v>
          </cell>
          <cell r="Q894">
            <v>2</v>
          </cell>
          <cell r="R894">
            <v>5</v>
          </cell>
          <cell r="S894" t="str">
            <v xml:space="preserve">Yuan Purchase Pricelist (CNY)</v>
          </cell>
          <cell r="T894">
            <v>6.81</v>
          </cell>
          <cell r="U894">
            <v>1064</v>
          </cell>
          <cell r="V894">
            <v>1650</v>
          </cell>
        </row>
        <row r="895">
          <cell r="A895">
            <v>12200</v>
          </cell>
          <cell r="B895" t="str">
            <v>AUTOLAMPS0930</v>
          </cell>
          <cell r="C895" t="e">
            <v>#REF!</v>
          </cell>
          <cell r="D895" t="str">
            <v xml:space="preserve">NISSAN SYLPHY (06-07) - BOOT STRIP</v>
          </cell>
          <cell r="E895" t="str">
            <v>NISSAN</v>
          </cell>
          <cell r="F895" t="str">
            <v xml:space="preserve">SYLPHY BS LH</v>
          </cell>
          <cell r="G895" t="str">
            <v>NS29-0120</v>
          </cell>
          <cell r="I895">
            <v>0.04</v>
          </cell>
          <cell r="J895" t="str">
            <v>SUPPLIER0002</v>
          </cell>
          <cell r="K895" t="str">
            <v xml:space="preserve">ANHUI TINCAI SILK CO. LTD</v>
          </cell>
          <cell r="L895">
            <v>0</v>
          </cell>
          <cell r="M895">
            <v>0</v>
          </cell>
          <cell r="N895">
            <v>0</v>
          </cell>
          <cell r="Q895">
            <v>2</v>
          </cell>
          <cell r="R895">
            <v>5</v>
          </cell>
          <cell r="S895" t="str">
            <v xml:space="preserve">Yuan Purchase Pricelist (CNY)</v>
          </cell>
          <cell r="T895">
            <v>3.78</v>
          </cell>
          <cell r="U895">
            <v>591</v>
          </cell>
          <cell r="V895">
            <v>920</v>
          </cell>
        </row>
        <row r="896">
          <cell r="A896">
            <v>12441</v>
          </cell>
          <cell r="B896" t="str">
            <v>AUTOLAMPS0942</v>
          </cell>
          <cell r="C896" t="e">
            <v>#REF!</v>
          </cell>
          <cell r="D896" t="str">
            <v xml:space="preserve">NISSAN SYLPHY (06-07) - DOOR MIRROR (ELECTRIC) - LH</v>
          </cell>
          <cell r="E896" t="str">
            <v>NISSAN</v>
          </cell>
          <cell r="F896" t="str">
            <v xml:space="preserve">SLPHY SME5W LH</v>
          </cell>
          <cell r="G896" t="str">
            <v>NS29-0112-L</v>
          </cell>
          <cell r="I896">
            <v>0.04</v>
          </cell>
          <cell r="J896" t="str">
            <v>SUPPLIER0002</v>
          </cell>
          <cell r="K896" t="str">
            <v xml:space="preserve">ANHUI TINCAI SILK CO. LTD</v>
          </cell>
          <cell r="L896">
            <v>0</v>
          </cell>
          <cell r="M896">
            <v>0</v>
          </cell>
          <cell r="N896">
            <v>0</v>
          </cell>
          <cell r="O896">
            <v>2</v>
          </cell>
          <cell r="P896">
            <v>5</v>
          </cell>
          <cell r="S896" t="str">
            <v xml:space="preserve">Yuan Purchase Pricelist (CNY)</v>
          </cell>
          <cell r="T896">
            <v>18.010000000000002</v>
          </cell>
          <cell r="U896">
            <v>2815</v>
          </cell>
          <cell r="V896">
            <v>4360</v>
          </cell>
        </row>
        <row r="897">
          <cell r="A897">
            <v>12440</v>
          </cell>
          <cell r="B897" t="str">
            <v>AUTOLAMPS0943</v>
          </cell>
          <cell r="C897" t="e">
            <v>#REF!</v>
          </cell>
          <cell r="D897" t="str">
            <v xml:space="preserve">NISSAN SYLPHY (06-07) - DOOR MIRROR (ELECTRIC) - RH</v>
          </cell>
          <cell r="E897" t="str">
            <v>NISSAN</v>
          </cell>
          <cell r="F897" t="str">
            <v xml:space="preserve">SLPHY SME5W RH</v>
          </cell>
          <cell r="G897" t="str">
            <v>NS29-0112-R</v>
          </cell>
          <cell r="I897">
            <v>0.04</v>
          </cell>
          <cell r="J897" t="str">
            <v>SUPPLIER0002</v>
          </cell>
          <cell r="K897" t="str">
            <v xml:space="preserve">ANHUI TINCAI SILK CO. LTD</v>
          </cell>
          <cell r="L897">
            <v>0</v>
          </cell>
          <cell r="M897">
            <v>0</v>
          </cell>
          <cell r="N897">
            <v>0</v>
          </cell>
          <cell r="Q897">
            <v>2</v>
          </cell>
          <cell r="R897">
            <v>5</v>
          </cell>
          <cell r="S897" t="str">
            <v xml:space="preserve">Yuan Purchase Pricelist (CNY)</v>
          </cell>
          <cell r="T897">
            <v>18.010000000000002</v>
          </cell>
          <cell r="U897">
            <v>2815</v>
          </cell>
          <cell r="V897">
            <v>4360</v>
          </cell>
        </row>
        <row r="898">
          <cell r="A898">
            <v>11083</v>
          </cell>
          <cell r="B898" t="str">
            <v>AUTOLAMPS0934</v>
          </cell>
          <cell r="C898" t="e">
            <v>#REF!</v>
          </cell>
          <cell r="D898" t="str">
            <v xml:space="preserve">NISSAN SYLPHY (06-07) - FOG LAMP - LH</v>
          </cell>
          <cell r="E898" t="str">
            <v>NISSAN</v>
          </cell>
          <cell r="F898" t="str">
            <v xml:space="preserve">SLPHY FLA LH</v>
          </cell>
          <cell r="G898" t="str">
            <v>NS29-0104-L</v>
          </cell>
          <cell r="I898">
            <v>0.04</v>
          </cell>
          <cell r="J898" t="str">
            <v>SUPPLIER0002</v>
          </cell>
          <cell r="K898" t="str">
            <v xml:space="preserve">ANHUI TINCAI SILK CO. LTD</v>
          </cell>
          <cell r="L898">
            <v>0</v>
          </cell>
          <cell r="M898">
            <v>0</v>
          </cell>
          <cell r="N898">
            <v>0</v>
          </cell>
          <cell r="O898">
            <v>2</v>
          </cell>
          <cell r="P898">
            <v>5</v>
          </cell>
          <cell r="S898" t="str">
            <v xml:space="preserve">Yuan Purchase Pricelist (CNY)</v>
          </cell>
          <cell r="T898">
            <v>30</v>
          </cell>
          <cell r="U898">
            <v>816</v>
          </cell>
          <cell r="V898">
            <v>1220</v>
          </cell>
        </row>
        <row r="899">
          <cell r="A899">
            <v>11084</v>
          </cell>
          <cell r="B899" t="str">
            <v>AUTOLAMPS0935</v>
          </cell>
          <cell r="C899" t="e">
            <v>#REF!</v>
          </cell>
          <cell r="D899" t="str">
            <v xml:space="preserve">NISSAN SYLPHY (06-07) - FOG LAMP - RH</v>
          </cell>
          <cell r="E899" t="str">
            <v>NISSAN</v>
          </cell>
          <cell r="F899" t="str">
            <v xml:space="preserve">SLPHY FLA RH</v>
          </cell>
          <cell r="G899" t="str">
            <v>NS29-0104-R</v>
          </cell>
          <cell r="I899">
            <v>0.04</v>
          </cell>
          <cell r="J899" t="str">
            <v>SUPPLIER0002</v>
          </cell>
          <cell r="K899" t="str">
            <v xml:space="preserve">ANHUI TINCAI SILK CO. LTD</v>
          </cell>
          <cell r="L899">
            <v>0</v>
          </cell>
          <cell r="M899">
            <v>0</v>
          </cell>
          <cell r="N899">
            <v>0</v>
          </cell>
          <cell r="O899">
            <v>2</v>
          </cell>
          <cell r="P899">
            <v>5</v>
          </cell>
          <cell r="S899" t="str">
            <v xml:space="preserve">Yuan Purchase Pricelist (CNY)</v>
          </cell>
          <cell r="T899">
            <v>30</v>
          </cell>
          <cell r="U899">
            <v>816</v>
          </cell>
          <cell r="V899">
            <v>1220</v>
          </cell>
        </row>
        <row r="900">
          <cell r="A900">
            <v>11085</v>
          </cell>
          <cell r="B900" t="str">
            <v>AUTOLAMPS0936</v>
          </cell>
          <cell r="C900" t="e">
            <v>#REF!</v>
          </cell>
          <cell r="D900" t="str">
            <v xml:space="preserve">NISSAN SYLPHY (06-07) - FOG LAMP CASE - LH</v>
          </cell>
          <cell r="E900" t="str">
            <v>NISSAN</v>
          </cell>
          <cell r="F900" t="str">
            <v xml:space="preserve">SLPHY FLC LH</v>
          </cell>
          <cell r="G900" t="str">
            <v>NS29-0104-1-L</v>
          </cell>
          <cell r="I900">
            <v>0.04</v>
          </cell>
          <cell r="J900" t="str">
            <v>SUPPLIER0002</v>
          </cell>
          <cell r="K900" t="str">
            <v xml:space="preserve">ANHUI TINCAI SILK CO. LTD</v>
          </cell>
          <cell r="L900">
            <v>0</v>
          </cell>
          <cell r="M900">
            <v>0</v>
          </cell>
          <cell r="N900">
            <v>0</v>
          </cell>
          <cell r="O900">
            <v>2</v>
          </cell>
          <cell r="P900">
            <v>5</v>
          </cell>
          <cell r="S900" t="str">
            <v xml:space="preserve">Yuan Purchase Pricelist (CNY)</v>
          </cell>
          <cell r="T900">
            <v>0.81</v>
          </cell>
          <cell r="U900">
            <v>127</v>
          </cell>
          <cell r="V900">
            <v>200</v>
          </cell>
        </row>
        <row r="901">
          <cell r="A901">
            <v>11086</v>
          </cell>
          <cell r="B901" t="str">
            <v>AUTOLAMPS0937</v>
          </cell>
          <cell r="C901" t="e">
            <v>#REF!</v>
          </cell>
          <cell r="D901" t="str">
            <v xml:space="preserve">NISSAN SYLPHY (06-07) - FOG LAMP CASE - RH</v>
          </cell>
          <cell r="E901" t="str">
            <v>NISSAN</v>
          </cell>
          <cell r="F901" t="str">
            <v xml:space="preserve">SLPHY FLC RH</v>
          </cell>
          <cell r="G901" t="str">
            <v>NS29-0104-1-R</v>
          </cell>
          <cell r="I901">
            <v>0.04</v>
          </cell>
          <cell r="J901" t="str">
            <v>SUPPLIER0002</v>
          </cell>
          <cell r="K901" t="str">
            <v xml:space="preserve">ANHUI TINCAI SILK CO. LTD</v>
          </cell>
          <cell r="L901">
            <v>0</v>
          </cell>
          <cell r="M901">
            <v>0</v>
          </cell>
          <cell r="N901">
            <v>0</v>
          </cell>
          <cell r="O901">
            <v>2</v>
          </cell>
          <cell r="P901">
            <v>5</v>
          </cell>
          <cell r="S901" t="str">
            <v xml:space="preserve">Yuan Purchase Pricelist (CNY)</v>
          </cell>
          <cell r="T901">
            <v>0.81</v>
          </cell>
          <cell r="U901">
            <v>127</v>
          </cell>
          <cell r="V901">
            <v>200</v>
          </cell>
        </row>
        <row r="902">
          <cell r="A902">
            <v>11612</v>
          </cell>
          <cell r="B902" t="str">
            <v>AUTOLAMPS0928</v>
          </cell>
          <cell r="C902" t="e">
            <v>#REF!</v>
          </cell>
          <cell r="D902" t="str">
            <v xml:space="preserve">NISSAN SYLPHY (06-07) - FRONT BUMPER</v>
          </cell>
          <cell r="E902" t="str">
            <v>NISSAN</v>
          </cell>
          <cell r="F902" t="str">
            <v xml:space="preserve">SLPHY BPRF</v>
          </cell>
          <cell r="G902" t="str">
            <v>NS29-0107</v>
          </cell>
          <cell r="I902">
            <v>0.04</v>
          </cell>
          <cell r="J902" t="str">
            <v>SUPPLIER0002</v>
          </cell>
          <cell r="K902" t="str">
            <v xml:space="preserve">ANHUI TINCAI SILK CO. LTD</v>
          </cell>
          <cell r="L902">
            <v>1</v>
          </cell>
          <cell r="M902">
            <v>4</v>
          </cell>
          <cell r="N902">
            <v>5</v>
          </cell>
          <cell r="Q902">
            <v>1</v>
          </cell>
          <cell r="R902">
            <v>2</v>
          </cell>
          <cell r="S902" t="str">
            <v xml:space="preserve">Yuan Purchase Pricelist (CNY)</v>
          </cell>
          <cell r="T902">
            <v>100</v>
          </cell>
          <cell r="U902">
            <v>2551</v>
          </cell>
          <cell r="V902">
            <v>3800</v>
          </cell>
        </row>
        <row r="903">
          <cell r="A903">
            <v>12467</v>
          </cell>
          <cell r="B903" t="str">
            <v>AUTOLAMPS0938</v>
          </cell>
          <cell r="C903" t="e">
            <v>#REF!</v>
          </cell>
          <cell r="D903" t="str">
            <v xml:space="preserve">NISSAN SYLPHY (06-07) - GRILL</v>
          </cell>
          <cell r="E903" t="str">
            <v>NISSAN</v>
          </cell>
          <cell r="F903" t="str">
            <v xml:space="preserve">SLPHY GRL</v>
          </cell>
          <cell r="G903" t="str">
            <v>NS29-0111</v>
          </cell>
          <cell r="I903">
            <v>0.04</v>
          </cell>
          <cell r="J903" t="str">
            <v>SUPPLIER0002</v>
          </cell>
          <cell r="K903" t="str">
            <v xml:space="preserve">ANHUI TINCAI SILK CO. LTD</v>
          </cell>
          <cell r="L903">
            <v>0</v>
          </cell>
          <cell r="M903">
            <v>0</v>
          </cell>
          <cell r="N903">
            <v>0</v>
          </cell>
          <cell r="Q903">
            <v>1</v>
          </cell>
          <cell r="R903">
            <v>2</v>
          </cell>
          <cell r="S903" t="str">
            <v xml:space="preserve">Yuan Purchase Pricelist (CNY)</v>
          </cell>
          <cell r="T903">
            <v>115</v>
          </cell>
          <cell r="U903">
            <v>2933</v>
          </cell>
          <cell r="V903">
            <v>4400</v>
          </cell>
        </row>
        <row r="904">
          <cell r="A904">
            <v>11089</v>
          </cell>
          <cell r="B904" t="str">
            <v>AUTOLAMPS0939</v>
          </cell>
          <cell r="C904" t="e">
            <v>#REF!</v>
          </cell>
          <cell r="D904" t="str">
            <v xml:space="preserve">NISSAN SYLPHY (06-07) - HEAD LAMP (115-1119) - LH</v>
          </cell>
          <cell r="E904" t="str">
            <v>NISSAN</v>
          </cell>
          <cell r="F904" t="str">
            <v xml:space="preserve">SLPHY HLA LH</v>
          </cell>
          <cell r="G904" t="str">
            <v>NS29-0101-L</v>
          </cell>
          <cell r="I904">
            <v>0.04</v>
          </cell>
          <cell r="J904" t="str">
            <v>SUPPLIER0002</v>
          </cell>
          <cell r="K904" t="str">
            <v xml:space="preserve">ANHUI TINCAI SILK CO. LTD</v>
          </cell>
          <cell r="L904">
            <v>0</v>
          </cell>
          <cell r="M904">
            <v>0</v>
          </cell>
          <cell r="N904">
            <v>0</v>
          </cell>
          <cell r="Q904">
            <v>2</v>
          </cell>
          <cell r="R904">
            <v>4</v>
          </cell>
          <cell r="S904" t="str">
            <v xml:space="preserve">Yuan Purchase Pricelist (CNY)</v>
          </cell>
          <cell r="T904">
            <v>170</v>
          </cell>
          <cell r="U904">
            <v>3952.5</v>
          </cell>
          <cell r="V904">
            <v>6490</v>
          </cell>
        </row>
        <row r="905">
          <cell r="A905">
            <v>11090</v>
          </cell>
          <cell r="B905" t="str">
            <v>AUTOLAMPS0940</v>
          </cell>
          <cell r="C905" t="e">
            <v>#REF!</v>
          </cell>
          <cell r="D905" t="str">
            <v xml:space="preserve">NISSAN SYLPHY (06-07) - HEAD LAMP (115-1119) - RH</v>
          </cell>
          <cell r="E905" t="str">
            <v>NISSAN</v>
          </cell>
          <cell r="F905" t="str">
            <v xml:space="preserve">SLPHY HLA RH</v>
          </cell>
          <cell r="G905" t="str">
            <v>NS29-0101-R</v>
          </cell>
          <cell r="I905">
            <v>0.04</v>
          </cell>
          <cell r="J905" t="str">
            <v>SUPPLIER0002</v>
          </cell>
          <cell r="K905" t="str">
            <v xml:space="preserve">ANHUI TINCAI SILK CO. LTD</v>
          </cell>
          <cell r="L905">
            <v>1</v>
          </cell>
          <cell r="M905">
            <v>4</v>
          </cell>
          <cell r="N905">
            <v>5</v>
          </cell>
          <cell r="Q905">
            <v>2</v>
          </cell>
          <cell r="R905">
            <v>4</v>
          </cell>
          <cell r="S905" t="str">
            <v xml:space="preserve">Yuan Purchase Pricelist (CNY)</v>
          </cell>
          <cell r="T905">
            <v>26.77</v>
          </cell>
          <cell r="U905">
            <v>4184</v>
          </cell>
          <cell r="V905">
            <v>6490</v>
          </cell>
        </row>
        <row r="906">
          <cell r="A906">
            <v>12452</v>
          </cell>
          <cell r="B906" t="str">
            <v>AUTOLAMPS0931</v>
          </cell>
          <cell r="C906" t="e">
            <v>#REF!</v>
          </cell>
          <cell r="D906" t="str">
            <v xml:space="preserve">NISSAN SYLPHY (06-07) - HOOD (BONNET) MOULDING</v>
          </cell>
          <cell r="E906" t="str">
            <v>NISSAN</v>
          </cell>
          <cell r="F906" t="str">
            <v xml:space="preserve">SYLPHY HM LH</v>
          </cell>
          <cell r="G906" t="str">
            <v>NS29-0115-1-L</v>
          </cell>
          <cell r="I906">
            <v>0.04</v>
          </cell>
          <cell r="J906" t="str">
            <v>SUPPLIER0002</v>
          </cell>
          <cell r="K906" t="str">
            <v xml:space="preserve">ANHUI TINCAI SILK CO. LTD</v>
          </cell>
          <cell r="L906">
            <v>0</v>
          </cell>
          <cell r="M906">
            <v>0</v>
          </cell>
          <cell r="N906">
            <v>0</v>
          </cell>
          <cell r="Q906">
            <v>2</v>
          </cell>
          <cell r="R906">
            <v>5</v>
          </cell>
          <cell r="S906" t="str">
            <v xml:space="preserve">Yuan Purchase Pricelist (CNY)</v>
          </cell>
          <cell r="T906">
            <v>3.89</v>
          </cell>
          <cell r="U906">
            <v>608</v>
          </cell>
          <cell r="V906">
            <v>940</v>
          </cell>
        </row>
        <row r="907">
          <cell r="A907">
            <v>11613</v>
          </cell>
          <cell r="B907" t="str">
            <v>AUTOLAMPS0929</v>
          </cell>
          <cell r="C907" t="e">
            <v>#REF!</v>
          </cell>
          <cell r="D907" t="str">
            <v xml:space="preserve">NISSAN SYLPHY (06-07) - REAR BUMPER</v>
          </cell>
          <cell r="E907" t="str">
            <v>NISSAN</v>
          </cell>
          <cell r="F907" t="str">
            <v xml:space="preserve">SLPHY BPRR</v>
          </cell>
          <cell r="G907" t="str">
            <v>NS29-0108</v>
          </cell>
          <cell r="I907">
            <v>0.04</v>
          </cell>
          <cell r="J907" t="str">
            <v>SUPPLIER0002</v>
          </cell>
          <cell r="K907" t="str">
            <v xml:space="preserve">ANHUI TINCAI SILK CO. LTD</v>
          </cell>
          <cell r="L907">
            <v>0</v>
          </cell>
          <cell r="M907">
            <v>0</v>
          </cell>
          <cell r="N907">
            <v>0</v>
          </cell>
          <cell r="Q907">
            <v>1</v>
          </cell>
          <cell r="R907">
            <v>2</v>
          </cell>
          <cell r="S907" t="str">
            <v xml:space="preserve">Yuan Purchase Pricelist (CNY)</v>
          </cell>
          <cell r="T907">
            <v>108</v>
          </cell>
          <cell r="U907">
            <v>2430</v>
          </cell>
          <cell r="V907">
            <v>3770</v>
          </cell>
        </row>
        <row r="908">
          <cell r="A908">
            <v>12468</v>
          </cell>
          <cell r="B908" t="str">
            <v>AUTOLAMPS0941</v>
          </cell>
          <cell r="C908" t="e">
            <v>#REF!</v>
          </cell>
          <cell r="D908" t="str">
            <v xml:space="preserve">NISSAN SYLPHY (06-07) - SIDE LAMP</v>
          </cell>
          <cell r="E908" t="str">
            <v>NISSAN</v>
          </cell>
          <cell r="F908" t="str">
            <v xml:space="preserve">SLPHY SLA</v>
          </cell>
          <cell r="G908" t="str">
            <v>NS29-0106</v>
          </cell>
          <cell r="I908">
            <v>0.04</v>
          </cell>
          <cell r="J908" t="str">
            <v>SUPPLIER0002</v>
          </cell>
          <cell r="K908" t="str">
            <v xml:space="preserve">ANHUI TINCAI SILK CO. LTD</v>
          </cell>
          <cell r="L908">
            <v>8</v>
          </cell>
          <cell r="M908">
            <v>32</v>
          </cell>
          <cell r="N908">
            <v>40</v>
          </cell>
          <cell r="O908">
            <v>2</v>
          </cell>
          <cell r="P908">
            <v>5</v>
          </cell>
          <cell r="S908" t="str">
            <v xml:space="preserve">Yuan Purchase Pricelist (CNY)</v>
          </cell>
          <cell r="T908">
            <v>1</v>
          </cell>
          <cell r="U908">
            <v>156</v>
          </cell>
          <cell r="V908">
            <v>240</v>
          </cell>
        </row>
        <row r="909">
          <cell r="A909">
            <v>11091</v>
          </cell>
          <cell r="B909" t="str">
            <v>AUTOLAMPS0944</v>
          </cell>
          <cell r="C909" t="e">
            <v>#REF!</v>
          </cell>
          <cell r="D909" t="str">
            <v xml:space="preserve">NISSAN SYLPHY (06-07) - TAIL LAMP (115-1929) - LH</v>
          </cell>
          <cell r="E909" t="str">
            <v>NISSAN</v>
          </cell>
          <cell r="F909" t="str">
            <v xml:space="preserve">SLPHY TLA LH</v>
          </cell>
          <cell r="G909" t="str">
            <v>NS29-0102A-L</v>
          </cell>
          <cell r="I909">
            <v>0.04</v>
          </cell>
          <cell r="J909" t="str">
            <v>SUPPLIER0002</v>
          </cell>
          <cell r="K909" t="str">
            <v xml:space="preserve">ANHUI TINCAI SILK CO. LTD</v>
          </cell>
          <cell r="L909">
            <v>0</v>
          </cell>
          <cell r="M909">
            <v>0</v>
          </cell>
          <cell r="N909">
            <v>0</v>
          </cell>
          <cell r="Q909">
            <v>2</v>
          </cell>
          <cell r="R909">
            <v>5</v>
          </cell>
          <cell r="S909" t="str">
            <v xml:space="preserve">Yuan Purchase Pricelist (CNY)</v>
          </cell>
          <cell r="T909">
            <v>70</v>
          </cell>
          <cell r="U909">
            <v>1904</v>
          </cell>
          <cell r="V909">
            <v>2860</v>
          </cell>
        </row>
        <row r="910">
          <cell r="A910">
            <v>11092</v>
          </cell>
          <cell r="B910" t="str">
            <v>AUTOLAMPS0945</v>
          </cell>
          <cell r="C910" t="e">
            <v>#REF!</v>
          </cell>
          <cell r="D910" t="str">
            <v xml:space="preserve">NISSAN SYLPHY (06-07) - TAIL LAMP (115-1929) - RH</v>
          </cell>
          <cell r="E910" t="str">
            <v>NISSAN</v>
          </cell>
          <cell r="F910" t="str">
            <v xml:space="preserve">SLPHY TLA RH</v>
          </cell>
          <cell r="G910" t="str">
            <v>NS29-0102A-R</v>
          </cell>
          <cell r="I910">
            <v>0.04</v>
          </cell>
          <cell r="J910" t="str">
            <v>SUPPLIER0002</v>
          </cell>
          <cell r="K910" t="str">
            <v xml:space="preserve">ANHUI TINCAI SILK CO. LTD</v>
          </cell>
          <cell r="L910">
            <v>0</v>
          </cell>
          <cell r="M910">
            <v>0</v>
          </cell>
          <cell r="N910">
            <v>0</v>
          </cell>
          <cell r="Q910">
            <v>2</v>
          </cell>
          <cell r="R910">
            <v>5</v>
          </cell>
          <cell r="S910" t="str">
            <v xml:space="preserve">Yuan Purchase Pricelist (CNY)</v>
          </cell>
          <cell r="T910">
            <v>70</v>
          </cell>
          <cell r="U910">
            <v>1904</v>
          </cell>
          <cell r="V910">
            <v>2860</v>
          </cell>
        </row>
        <row r="911">
          <cell r="A911">
            <v>12199</v>
          </cell>
          <cell r="B911" t="str">
            <v>AUTOLAMPS0932</v>
          </cell>
          <cell r="C911" t="e">
            <v>#REF!</v>
          </cell>
          <cell r="D911" t="str">
            <v xml:space="preserve">NISSAN SYLPHY /WINGROAD Y12- INNER FENDER - LH</v>
          </cell>
          <cell r="E911" t="str">
            <v>NISSAN</v>
          </cell>
          <cell r="F911" t="str">
            <v xml:space="preserve">SYLPHY IF LH</v>
          </cell>
          <cell r="G911" t="str">
            <v>NS29-0116-1-L</v>
          </cell>
          <cell r="I911">
            <v>0.04</v>
          </cell>
          <cell r="J911" t="str">
            <v>SUPPLIER0002</v>
          </cell>
          <cell r="K911" t="str">
            <v xml:space="preserve">ANHUI TINCAI SILK CO. LTD</v>
          </cell>
          <cell r="L911">
            <v>27</v>
          </cell>
          <cell r="M911">
            <v>108</v>
          </cell>
          <cell r="N911">
            <v>135</v>
          </cell>
          <cell r="Q911">
            <v>3</v>
          </cell>
          <cell r="R911">
            <v>5</v>
          </cell>
          <cell r="S911" t="str">
            <v xml:space="preserve">Yuan Purchase Pricelist (CNY)</v>
          </cell>
          <cell r="T911">
            <v>20</v>
          </cell>
          <cell r="U911">
            <v>510</v>
          </cell>
          <cell r="V911">
            <v>770</v>
          </cell>
        </row>
        <row r="912">
          <cell r="A912">
            <v>12198</v>
          </cell>
          <cell r="B912" t="str">
            <v>AUTOLAMPS0933</v>
          </cell>
          <cell r="C912" t="e">
            <v>#REF!</v>
          </cell>
          <cell r="D912" t="str">
            <v xml:space="preserve">NISSAN SYLPHY /WINGROAD Y12- INNER FENDER - RH</v>
          </cell>
          <cell r="E912" t="str">
            <v>NISSAN</v>
          </cell>
          <cell r="F912" t="str">
            <v xml:space="preserve">SYLPHY IF RH</v>
          </cell>
          <cell r="G912" t="str">
            <v>NS29-0116-1-R</v>
          </cell>
          <cell r="I912">
            <v>0.04</v>
          </cell>
          <cell r="J912" t="str">
            <v>SUPPLIER0002</v>
          </cell>
          <cell r="K912" t="str">
            <v xml:space="preserve">ANHUI TINCAI SILK CO. LTD</v>
          </cell>
          <cell r="L912">
            <v>26</v>
          </cell>
          <cell r="M912">
            <v>104</v>
          </cell>
          <cell r="N912">
            <v>130</v>
          </cell>
          <cell r="Q912">
            <v>3</v>
          </cell>
          <cell r="R912">
            <v>5</v>
          </cell>
          <cell r="S912" t="str">
            <v xml:space="preserve">Yuan Purchase Pricelist (CNY)</v>
          </cell>
          <cell r="T912">
            <v>20</v>
          </cell>
          <cell r="U912">
            <v>510</v>
          </cell>
          <cell r="V912">
            <v>770</v>
          </cell>
        </row>
        <row r="913">
          <cell r="A913">
            <v>13986</v>
          </cell>
          <cell r="B913" t="str">
            <v>AUTOLAMPS0946</v>
          </cell>
          <cell r="C913" t="e">
            <v>#REF!</v>
          </cell>
          <cell r="D913" t="str">
            <v xml:space="preserve">NISSAN TEANA J31 4D SEDAN (03-05) - LAMINATED FRONT WINDSCREEN</v>
          </cell>
          <cell r="E913" t="str">
            <v>NISSAN</v>
          </cell>
          <cell r="F913" t="str">
            <v xml:space="preserve">NI J31 CP LFW X</v>
          </cell>
          <cell r="G913" t="str">
            <v xml:space="preserve">NI-J31-CP LFW/X</v>
          </cell>
          <cell r="H913" t="str">
            <v>1505*968</v>
          </cell>
          <cell r="I913">
            <v>0.02</v>
          </cell>
          <cell r="J913" t="str">
            <v>SUPPLIER0015</v>
          </cell>
          <cell r="K913" t="str">
            <v xml:space="preserve">XINYI AUTOMOBILE GLASS (SHENZHEN) CO., LTD</v>
          </cell>
          <cell r="L913">
            <v>0</v>
          </cell>
          <cell r="M913">
            <v>0</v>
          </cell>
          <cell r="N913">
            <v>0</v>
          </cell>
          <cell r="Q913">
            <v>1</v>
          </cell>
          <cell r="R913">
            <v>4</v>
          </cell>
          <cell r="S913" t="str">
            <v xml:space="preserve">USD Purchase Pricelist (USD)</v>
          </cell>
          <cell r="T913">
            <v>19.02</v>
          </cell>
          <cell r="U913">
            <v>3408.38</v>
          </cell>
          <cell r="V913">
            <v>4400</v>
          </cell>
        </row>
        <row r="914">
          <cell r="A914">
            <v>12135</v>
          </cell>
          <cell r="B914" t="str">
            <v>AUTOLAMPS0951</v>
          </cell>
          <cell r="C914" t="e">
            <v>#REF!</v>
          </cell>
          <cell r="D914" t="str">
            <v xml:space="preserve">NISSAN TIIDA 5D/HBK 4D/SED (05-) - LAMINATED FRONT WINDSCREEN</v>
          </cell>
          <cell r="E914" t="str">
            <v>NISSAN</v>
          </cell>
          <cell r="F914" t="str">
            <v xml:space="preserve">NI C12 HBK R VCP LFW X</v>
          </cell>
          <cell r="G914" t="str">
            <v xml:space="preserve">NI-C12-HBK-R-VCP LFW/X</v>
          </cell>
          <cell r="H914" t="str">
            <v>1373*1093</v>
          </cell>
          <cell r="I914">
            <v>0.02</v>
          </cell>
          <cell r="J914" t="str">
            <v>SUPPLIER0015</v>
          </cell>
          <cell r="K914" t="str">
            <v xml:space="preserve">XINYI AUTOMOBILE GLASS (SHENZHEN) CO., LTD</v>
          </cell>
          <cell r="L914">
            <v>9</v>
          </cell>
          <cell r="M914">
            <v>36</v>
          </cell>
          <cell r="N914">
            <v>45</v>
          </cell>
          <cell r="Q914">
            <v>3</v>
          </cell>
          <cell r="R914">
            <v>12</v>
          </cell>
          <cell r="S914" t="str">
            <v xml:space="preserve">USD Purchase Pricelist (USD)</v>
          </cell>
          <cell r="T914">
            <v>17.02</v>
          </cell>
          <cell r="U914">
            <v>2835.96</v>
          </cell>
          <cell r="V914">
            <v>3400</v>
          </cell>
        </row>
        <row r="915">
          <cell r="A915">
            <v>13506</v>
          </cell>
          <cell r="B915" t="str">
            <v>AUTOLAMPS0956</v>
          </cell>
          <cell r="C915" t="e">
            <v>#REF!</v>
          </cell>
          <cell r="D915" t="str">
            <v xml:space="preserve">NISSAN TIIDA SALOON (05-07) - REAR HEATED WINDSCREEN</v>
          </cell>
          <cell r="E915" t="str">
            <v>NISSAN</v>
          </cell>
          <cell r="F915" t="str">
            <v xml:space="preserve">TIIDA RW H X</v>
          </cell>
          <cell r="G915" t="str">
            <v xml:space="preserve">TIIDA RW/H/X</v>
          </cell>
          <cell r="H915" t="str">
            <v>1235*701</v>
          </cell>
          <cell r="I915">
            <v>0.02</v>
          </cell>
          <cell r="J915" t="str">
            <v>SUPPLIER0015</v>
          </cell>
          <cell r="K915" t="str">
            <v xml:space="preserve">XINYI AUTOMOBILE GLASS (SHENZHEN) CO., LTD</v>
          </cell>
          <cell r="L915">
            <v>0</v>
          </cell>
          <cell r="M915">
            <v>0</v>
          </cell>
          <cell r="N915">
            <v>0</v>
          </cell>
          <cell r="Q915">
            <v>0</v>
          </cell>
          <cell r="R915">
            <v>0</v>
          </cell>
          <cell r="S915" t="str">
            <v xml:space="preserve">USD Purchase Pricelist (USD)</v>
          </cell>
          <cell r="T915">
            <v>12.12</v>
          </cell>
          <cell r="U915">
            <v>1</v>
          </cell>
          <cell r="V915">
            <v>2400</v>
          </cell>
        </row>
        <row r="916">
          <cell r="A916">
            <v>13701</v>
          </cell>
          <cell r="B916" t="str">
            <v>AUTOLAMPS2783</v>
          </cell>
          <cell r="C916" t="e">
            <v>#REF!</v>
          </cell>
          <cell r="D916" t="str">
            <v xml:space="preserve">NISSAN UD SIDE MIRROR (SHELL)</v>
          </cell>
          <cell r="E916" t="str">
            <v>NISSAN</v>
          </cell>
          <cell r="F916" t="str">
            <v xml:space="preserve">UD SMS</v>
          </cell>
          <cell r="G916" t="str">
            <v>LL-025</v>
          </cell>
          <cell r="I916">
            <v>0.04</v>
          </cell>
          <cell r="J916" t="str">
            <v>SUPPLIER0009</v>
          </cell>
          <cell r="K916" t="str">
            <v xml:space="preserve">JIANGSU L.L TRUCK MIRROR CO.,LTD</v>
          </cell>
          <cell r="L916">
            <v>0</v>
          </cell>
          <cell r="M916">
            <v>0</v>
          </cell>
          <cell r="N916">
            <v>0</v>
          </cell>
          <cell r="Q916">
            <v>1</v>
          </cell>
          <cell r="R916">
            <v>2</v>
          </cell>
          <cell r="S916" t="str">
            <v xml:space="preserve">Yuan Purchase Pricelist (CNY)</v>
          </cell>
          <cell r="T916">
            <v>8.6</v>
          </cell>
          <cell r="U916">
            <v>194</v>
          </cell>
          <cell r="V916">
            <v>300</v>
          </cell>
        </row>
        <row r="917">
          <cell r="A917">
            <v>13700</v>
          </cell>
          <cell r="B917" t="str">
            <v>AUTOLAMPS0961</v>
          </cell>
          <cell r="C917" t="e">
            <v>#REF!</v>
          </cell>
          <cell r="D917" t="str">
            <v xml:space="preserve">NISSAN UD- MIRROR GLASS</v>
          </cell>
          <cell r="E917" t="str">
            <v>NISSAN</v>
          </cell>
          <cell r="F917" t="str">
            <v xml:space="preserve">UD SMG</v>
          </cell>
          <cell r="G917" t="str">
            <v>LL-025</v>
          </cell>
          <cell r="I917">
            <v>0.04</v>
          </cell>
          <cell r="J917" t="str">
            <v>SUPPLIER0009</v>
          </cell>
          <cell r="K917" t="str">
            <v xml:space="preserve">JIANGSU L.L TRUCK MIRROR CO.,LTD</v>
          </cell>
          <cell r="M917">
            <v>0</v>
          </cell>
          <cell r="N917">
            <v>0</v>
          </cell>
          <cell r="O917">
            <v>2</v>
          </cell>
          <cell r="P917">
            <v>10</v>
          </cell>
          <cell r="S917" t="str">
            <v xml:space="preserve">Yuan Purchase Pricelist (CNY)</v>
          </cell>
          <cell r="T917">
            <v>8.6</v>
          </cell>
          <cell r="U917">
            <v>194</v>
          </cell>
          <cell r="V917">
            <v>300</v>
          </cell>
        </row>
        <row r="918">
          <cell r="A918">
            <v>11548</v>
          </cell>
          <cell r="B918" t="str">
            <v>AUTOLAMPS0962</v>
          </cell>
          <cell r="C918" t="e">
            <v>#REF!</v>
          </cell>
          <cell r="D918" t="str">
            <v xml:space="preserve">NISSAN UD-SIDEMIRROR WITH FITTINGS</v>
          </cell>
          <cell r="E918" t="str">
            <v>NISSAN</v>
          </cell>
          <cell r="F918" t="str">
            <v xml:space="preserve">UD SM</v>
          </cell>
          <cell r="G918" t="str">
            <v>LL-025</v>
          </cell>
          <cell r="I918">
            <v>0.04</v>
          </cell>
          <cell r="J918" t="str">
            <v>SUPPLIER0009</v>
          </cell>
          <cell r="K918" t="str">
            <v xml:space="preserve">JIANGSU L.L TRUCK MIRROR CO.,LTD</v>
          </cell>
          <cell r="L918">
            <v>23</v>
          </cell>
          <cell r="M918">
            <v>92</v>
          </cell>
          <cell r="N918">
            <v>115</v>
          </cell>
          <cell r="O918">
            <v>5</v>
          </cell>
          <cell r="P918">
            <v>20</v>
          </cell>
          <cell r="S918" t="str">
            <v xml:space="preserve">Yuan Purchase Pricelist (CNY)</v>
          </cell>
          <cell r="T918">
            <v>8.6</v>
          </cell>
          <cell r="U918">
            <v>219.3</v>
          </cell>
          <cell r="V918">
            <v>300</v>
          </cell>
        </row>
        <row r="919">
          <cell r="A919">
            <v>12421</v>
          </cell>
          <cell r="B919" t="str">
            <v>AUTOLAMPS0810</v>
          </cell>
          <cell r="C919" t="e">
            <v>#REF!</v>
          </cell>
          <cell r="D919" t="str">
            <v xml:space="preserve">NISSAN UD/MK210 TRUCK  (95-) CORNER LAMP (215-1565) - LH</v>
          </cell>
          <cell r="E919" t="str">
            <v>NISSAN</v>
          </cell>
          <cell r="F919" t="str">
            <v xml:space="preserve">MK210 CLA LH</v>
          </cell>
          <cell r="G919" t="str">
            <v>NS33-0503A-L</v>
          </cell>
          <cell r="I919">
            <v>0.04</v>
          </cell>
          <cell r="J919" t="str">
            <v>SUPPLIER0002</v>
          </cell>
          <cell r="K919" t="str">
            <v xml:space="preserve">ANHUI TINCAI SILK CO. LTD</v>
          </cell>
          <cell r="M919">
            <v>0</v>
          </cell>
          <cell r="N919">
            <v>0</v>
          </cell>
          <cell r="S919" t="str">
            <v xml:space="preserve">Yuan Purchase Pricelist (CNY)</v>
          </cell>
          <cell r="T919">
            <v>14</v>
          </cell>
          <cell r="U919">
            <v>381</v>
          </cell>
          <cell r="V919">
            <v>570</v>
          </cell>
        </row>
        <row r="920">
          <cell r="A920">
            <v>12420</v>
          </cell>
          <cell r="B920" t="str">
            <v>AUTOLAMPS0811</v>
          </cell>
          <cell r="C920" t="e">
            <v>#REF!</v>
          </cell>
          <cell r="D920" t="str">
            <v xml:space="preserve">NISSAN UD/MK210 TRUCK  (95-) CORNER LAMP (215-1565) - RH</v>
          </cell>
          <cell r="E920" t="str">
            <v>NISSAN</v>
          </cell>
          <cell r="F920" t="str">
            <v xml:space="preserve">MK210 CLA RH</v>
          </cell>
          <cell r="G920" t="str">
            <v>NS33-0503A-R</v>
          </cell>
          <cell r="I920">
            <v>0.04</v>
          </cell>
          <cell r="J920" t="str">
            <v>SUPPLIER0002</v>
          </cell>
          <cell r="K920" t="str">
            <v xml:space="preserve">ANHUI TINCAI SILK CO. LTD</v>
          </cell>
          <cell r="M920">
            <v>0</v>
          </cell>
          <cell r="N920">
            <v>0</v>
          </cell>
          <cell r="S920" t="str">
            <v xml:space="preserve">Yuan Purchase Pricelist (CNY)</v>
          </cell>
          <cell r="T920">
            <v>14</v>
          </cell>
          <cell r="U920">
            <v>381</v>
          </cell>
          <cell r="V920">
            <v>570</v>
          </cell>
        </row>
        <row r="921">
          <cell r="A921">
            <v>12423</v>
          </cell>
          <cell r="B921" t="str">
            <v>AUTOLAMPS0808</v>
          </cell>
          <cell r="C921" t="e">
            <v>#REF!</v>
          </cell>
          <cell r="D921" t="str">
            <v xml:space="preserve">NISSAN UD/MK210 TRUCK  (95-) FRONT LAMP (215-1665-A) - LH</v>
          </cell>
          <cell r="E921" t="str">
            <v>NISSAN</v>
          </cell>
          <cell r="F921" t="str">
            <v xml:space="preserve">MK210 FLA LH</v>
          </cell>
          <cell r="G921" t="str">
            <v>NS33-0505-L</v>
          </cell>
          <cell r="I921">
            <v>0.04</v>
          </cell>
          <cell r="J921" t="str">
            <v>SUPPLIER0002</v>
          </cell>
          <cell r="K921" t="str">
            <v xml:space="preserve">ANHUI TINCAI SILK CO. LTD</v>
          </cell>
          <cell r="M921">
            <v>0</v>
          </cell>
          <cell r="N921">
            <v>0</v>
          </cell>
          <cell r="S921" t="str">
            <v xml:space="preserve">Yuan Purchase Pricelist (CNY)</v>
          </cell>
          <cell r="T921">
            <v>12</v>
          </cell>
          <cell r="U921">
            <v>306</v>
          </cell>
          <cell r="V921">
            <v>460</v>
          </cell>
        </row>
        <row r="922">
          <cell r="A922">
            <v>12422</v>
          </cell>
          <cell r="B922" t="str">
            <v>AUTOLAMPS0809</v>
          </cell>
          <cell r="C922" t="e">
            <v>#REF!</v>
          </cell>
          <cell r="D922" t="str">
            <v xml:space="preserve">NISSAN UD/MK210 TRUCK  (95-) FRONT LAMP (215-1665-A) - RH</v>
          </cell>
          <cell r="E922" t="str">
            <v>NISSAN</v>
          </cell>
          <cell r="F922" t="str">
            <v xml:space="preserve">MK210 FLA RH</v>
          </cell>
          <cell r="G922" t="str">
            <v>NS33-0505-R</v>
          </cell>
          <cell r="I922">
            <v>0.04</v>
          </cell>
          <cell r="J922" t="str">
            <v>SUPPLIER0002</v>
          </cell>
          <cell r="K922" t="str">
            <v xml:space="preserve">ANHUI TINCAI SILK CO. LTD</v>
          </cell>
          <cell r="M922">
            <v>0</v>
          </cell>
          <cell r="N922">
            <v>0</v>
          </cell>
          <cell r="S922" t="str">
            <v xml:space="preserve">Yuan Purchase Pricelist (CNY)</v>
          </cell>
          <cell r="T922">
            <v>12</v>
          </cell>
          <cell r="U922">
            <v>306</v>
          </cell>
          <cell r="V922">
            <v>460</v>
          </cell>
        </row>
        <row r="923">
          <cell r="A923">
            <v>12465</v>
          </cell>
          <cell r="B923" t="str">
            <v>AUTOLAMPS0812</v>
          </cell>
          <cell r="C923" t="e">
            <v>#REF!</v>
          </cell>
          <cell r="D923" t="str">
            <v xml:space="preserve">NISSAN UD/MK210 TRUCK  (95-) HEAD LAMP (215-1171) - LH</v>
          </cell>
          <cell r="E923" t="str">
            <v>NISSAN</v>
          </cell>
          <cell r="F923" t="str">
            <v xml:space="preserve">MK210 HLA LH</v>
          </cell>
          <cell r="G923" t="str">
            <v>NS33-0501A-L</v>
          </cell>
          <cell r="I923">
            <v>0.04</v>
          </cell>
          <cell r="J923" t="str">
            <v>SUPPLIER0002</v>
          </cell>
          <cell r="K923" t="str">
            <v xml:space="preserve">ANHUI TINCAI SILK CO. LTD</v>
          </cell>
          <cell r="M923">
            <v>0</v>
          </cell>
          <cell r="N923">
            <v>0</v>
          </cell>
          <cell r="S923" t="str">
            <v xml:space="preserve">Yuan Purchase Pricelist (CNY)</v>
          </cell>
          <cell r="T923">
            <v>90.5</v>
          </cell>
          <cell r="U923">
            <v>2462</v>
          </cell>
          <cell r="V923">
            <v>3690</v>
          </cell>
        </row>
        <row r="924">
          <cell r="A924">
            <v>12464</v>
          </cell>
          <cell r="B924" t="str">
            <v>AUTOLAMPS0813</v>
          </cell>
          <cell r="C924" t="e">
            <v>#REF!</v>
          </cell>
          <cell r="D924" t="str">
            <v xml:space="preserve">NISSAN UD/MK210 TRUCK  (95-) HEAD LAMP (215-1171) - RH</v>
          </cell>
          <cell r="E924" t="str">
            <v>NISSAN</v>
          </cell>
          <cell r="F924" t="str">
            <v xml:space="preserve">MK210 HLA RH</v>
          </cell>
          <cell r="G924" t="str">
            <v>NS33-0501A-R</v>
          </cell>
          <cell r="I924">
            <v>0.04</v>
          </cell>
          <cell r="J924" t="str">
            <v>SUPPLIER0002</v>
          </cell>
          <cell r="K924" t="str">
            <v xml:space="preserve">ANHUI TINCAI SILK CO. LTD</v>
          </cell>
          <cell r="M924">
            <v>0</v>
          </cell>
          <cell r="N924">
            <v>0</v>
          </cell>
          <cell r="S924" t="str">
            <v xml:space="preserve">Yuan Purchase Pricelist (CNY)</v>
          </cell>
          <cell r="T924">
            <v>90.5</v>
          </cell>
          <cell r="U924">
            <v>2462</v>
          </cell>
          <cell r="V924">
            <v>3690</v>
          </cell>
        </row>
        <row r="925">
          <cell r="A925">
            <v>12624</v>
          </cell>
          <cell r="B925" t="str">
            <v>AUTOLAMPS0964</v>
          </cell>
          <cell r="C925" t="e">
            <v>#REF!</v>
          </cell>
          <cell r="D925" t="str">
            <v xml:space="preserve">NISSAN UD520 TRUCK (92-00) - CORNER  LAMP (215-1545) - LH</v>
          </cell>
          <cell r="E925" t="str">
            <v>NISSAN</v>
          </cell>
          <cell r="F925" t="str">
            <v xml:space="preserve">UD 520 CLA LH</v>
          </cell>
          <cell r="G925" t="str">
            <v>NS34-0503-L</v>
          </cell>
          <cell r="I925">
            <v>0.04</v>
          </cell>
          <cell r="J925" t="str">
            <v>SUPPLIER0002</v>
          </cell>
          <cell r="K925" t="str">
            <v xml:space="preserve">ANHUI TINCAI SILK CO. LTD</v>
          </cell>
          <cell r="L925">
            <v>0</v>
          </cell>
          <cell r="M925">
            <v>0</v>
          </cell>
          <cell r="N925">
            <v>0</v>
          </cell>
          <cell r="O925">
            <v>5</v>
          </cell>
          <cell r="P925">
            <v>20</v>
          </cell>
          <cell r="S925" t="str">
            <v xml:space="preserve">Yuan Purchase Pricelist (CNY)</v>
          </cell>
          <cell r="T925">
            <v>25</v>
          </cell>
          <cell r="U925">
            <v>680</v>
          </cell>
          <cell r="V925">
            <v>1020</v>
          </cell>
        </row>
        <row r="926">
          <cell r="A926">
            <v>12623</v>
          </cell>
          <cell r="B926" t="str">
            <v>AUTOLAMPS0965</v>
          </cell>
          <cell r="C926" t="e">
            <v>#REF!</v>
          </cell>
          <cell r="D926" t="str">
            <v xml:space="preserve">NISSAN UD520 TRUCK (92-00) - CORNER  LAMP (215-1545) - RH</v>
          </cell>
          <cell r="E926" t="str">
            <v>NISSAN</v>
          </cell>
          <cell r="F926" t="str">
            <v xml:space="preserve">UD 520 CLA RH</v>
          </cell>
          <cell r="G926" t="str">
            <v>NS34-0503-R</v>
          </cell>
          <cell r="I926">
            <v>0.04</v>
          </cell>
          <cell r="J926" t="str">
            <v>SUPPLIER0002</v>
          </cell>
          <cell r="K926" t="str">
            <v xml:space="preserve">ANHUI TINCAI SILK CO. LTD</v>
          </cell>
          <cell r="L926">
            <v>0</v>
          </cell>
          <cell r="M926">
            <v>0</v>
          </cell>
          <cell r="N926">
            <v>0</v>
          </cell>
          <cell r="O926">
            <v>5</v>
          </cell>
          <cell r="P926">
            <v>20</v>
          </cell>
          <cell r="S926" t="str">
            <v xml:space="preserve">Yuan Purchase Pricelist (CNY)</v>
          </cell>
          <cell r="T926">
            <v>25</v>
          </cell>
          <cell r="U926">
            <v>680</v>
          </cell>
          <cell r="V926">
            <v>1020</v>
          </cell>
        </row>
        <row r="927">
          <cell r="A927">
            <v>12622</v>
          </cell>
          <cell r="B927" t="str">
            <v>AUTOLAMPS0966</v>
          </cell>
          <cell r="C927" t="e">
            <v>#REF!</v>
          </cell>
          <cell r="D927" t="str">
            <v xml:space="preserve">NISSAN UD520 TRUCK (92-00) - HEAD LAMP (215-1138) - LH</v>
          </cell>
          <cell r="E927" t="str">
            <v>NISSAN</v>
          </cell>
          <cell r="F927" t="str">
            <v xml:space="preserve">UD 520 HLA LH</v>
          </cell>
          <cell r="G927" t="str">
            <v>NS34-0501-L</v>
          </cell>
          <cell r="I927">
            <v>0.04</v>
          </cell>
          <cell r="J927" t="str">
            <v>SUPPLIER0002</v>
          </cell>
          <cell r="K927" t="str">
            <v xml:space="preserve">ANHUI TINCAI SILK CO. LTD</v>
          </cell>
          <cell r="L927">
            <v>5</v>
          </cell>
          <cell r="M927">
            <v>20</v>
          </cell>
          <cell r="N927">
            <v>25</v>
          </cell>
          <cell r="O927">
            <v>5</v>
          </cell>
          <cell r="P927">
            <v>20</v>
          </cell>
          <cell r="S927" t="str">
            <v xml:space="preserve">Yuan Purchase Pricelist (CNY)</v>
          </cell>
          <cell r="T927">
            <v>90</v>
          </cell>
          <cell r="U927">
            <v>2448</v>
          </cell>
          <cell r="V927">
            <v>3670</v>
          </cell>
        </row>
        <row r="928">
          <cell r="A928">
            <v>12621</v>
          </cell>
          <cell r="B928" t="str">
            <v>AUTOLAMPS0967</v>
          </cell>
          <cell r="C928" t="e">
            <v>#REF!</v>
          </cell>
          <cell r="D928" t="str">
            <v xml:space="preserve">NISSAN UD520 TRUCK (92-00) - HEAD LAMP (215-1138) - RH</v>
          </cell>
          <cell r="E928" t="str">
            <v>NISSAN</v>
          </cell>
          <cell r="F928" t="str">
            <v xml:space="preserve">UD 520 HLA RH</v>
          </cell>
          <cell r="G928" t="str">
            <v>NS34-0501-R</v>
          </cell>
          <cell r="I928">
            <v>0.04</v>
          </cell>
          <cell r="J928" t="str">
            <v>SUPPLIER0002</v>
          </cell>
          <cell r="K928" t="str">
            <v xml:space="preserve">ANHUI TINCAI SILK CO. LTD</v>
          </cell>
          <cell r="L928">
            <v>5</v>
          </cell>
          <cell r="M928">
            <v>20</v>
          </cell>
          <cell r="N928">
            <v>25</v>
          </cell>
          <cell r="O928">
            <v>5</v>
          </cell>
          <cell r="P928">
            <v>20</v>
          </cell>
          <cell r="S928" t="str">
            <v xml:space="preserve">Yuan Purchase Pricelist (CNY)</v>
          </cell>
          <cell r="T928">
            <v>90</v>
          </cell>
          <cell r="U928">
            <v>2448</v>
          </cell>
          <cell r="V928">
            <v>3670</v>
          </cell>
        </row>
        <row r="929">
          <cell r="A929">
            <v>12625</v>
          </cell>
          <cell r="B929" t="str">
            <v>AUTOLAMPS0968</v>
          </cell>
          <cell r="C929" t="e">
            <v>#REF!</v>
          </cell>
          <cell r="D929" t="str">
            <v xml:space="preserve">NISSAN UD520 TRUCK (92-00) - SIDE LAMP (215-1527)</v>
          </cell>
          <cell r="E929" t="str">
            <v>NISSAN</v>
          </cell>
          <cell r="F929" t="str">
            <v xml:space="preserve">UD 520 SLA</v>
          </cell>
          <cell r="G929" t="str">
            <v>NS34-0506</v>
          </cell>
          <cell r="I929">
            <v>0.04</v>
          </cell>
          <cell r="J929" t="str">
            <v>SUPPLIER0002</v>
          </cell>
          <cell r="K929" t="str">
            <v xml:space="preserve">ANHUI TINCAI SILK CO. LTD</v>
          </cell>
          <cell r="M929">
            <v>0</v>
          </cell>
          <cell r="N929">
            <v>0</v>
          </cell>
          <cell r="O929">
            <v>5</v>
          </cell>
          <cell r="P929">
            <v>20</v>
          </cell>
          <cell r="S929" t="str">
            <v xml:space="preserve">Yuan Purchase Pricelist (CNY)</v>
          </cell>
          <cell r="T929">
            <v>8</v>
          </cell>
          <cell r="U929">
            <v>218</v>
          </cell>
          <cell r="V929">
            <v>300</v>
          </cell>
        </row>
        <row r="930">
          <cell r="A930">
            <v>13856</v>
          </cell>
          <cell r="B930" t="str">
            <v>AUTOLAMPS0756</v>
          </cell>
          <cell r="C930" t="e">
            <v>#REF!</v>
          </cell>
          <cell r="D930" t="str">
            <v xml:space="preserve">NISSAN URVAN / CARAVAN (E24) (87-) - FRONT SIDE FRAME - LH</v>
          </cell>
          <cell r="E930" t="str">
            <v>NISSAN</v>
          </cell>
          <cell r="F930" t="str">
            <v xml:space="preserve">E24 FSF LH</v>
          </cell>
          <cell r="G930" t="str">
            <v xml:space="preserve">E24 FSF LH</v>
          </cell>
          <cell r="H930" t="str">
            <v xml:space="preserve"> 1150*545 </v>
          </cell>
          <cell r="I930">
            <v>0.04</v>
          </cell>
          <cell r="J930" t="str">
            <v>SUPPLIER0013</v>
          </cell>
          <cell r="K930" t="str">
            <v xml:space="preserve">TAIZHOU QIANLIMA AUTO PARTS CO., LTD</v>
          </cell>
          <cell r="L930">
            <v>2</v>
          </cell>
          <cell r="M930">
            <v>8</v>
          </cell>
          <cell r="N930">
            <v>10</v>
          </cell>
          <cell r="Q930">
            <v>2</v>
          </cell>
          <cell r="R930">
            <v>5</v>
          </cell>
          <cell r="S930" t="str">
            <v xml:space="preserve">Yuan Purchase Pricelist (CNY)</v>
          </cell>
          <cell r="T930">
            <v>83</v>
          </cell>
          <cell r="U930">
            <v>1930</v>
          </cell>
          <cell r="V930">
            <v>2500</v>
          </cell>
        </row>
        <row r="931">
          <cell r="A931">
            <v>13855</v>
          </cell>
          <cell r="B931" t="str">
            <v>AUTOLAMPS0757</v>
          </cell>
          <cell r="C931" t="e">
            <v>#REF!</v>
          </cell>
          <cell r="D931" t="str">
            <v xml:space="preserve">NISSAN URVAN / CARAVAN (E24) (87-) - FRONT SIDE FRAME - RH</v>
          </cell>
          <cell r="E931" t="str">
            <v>NISSAN</v>
          </cell>
          <cell r="F931" t="str">
            <v xml:space="preserve">E24 FSF RH</v>
          </cell>
          <cell r="G931" t="str">
            <v xml:space="preserve">E24 FSF RH</v>
          </cell>
          <cell r="H931" t="str">
            <v xml:space="preserve"> 1150*545 </v>
          </cell>
          <cell r="I931">
            <v>0.04</v>
          </cell>
          <cell r="J931" t="str">
            <v>SUPPLIER0013</v>
          </cell>
          <cell r="K931" t="str">
            <v xml:space="preserve">TAIZHOU QIANLIMA AUTO PARTS CO., LTD</v>
          </cell>
          <cell r="L931">
            <v>2</v>
          </cell>
          <cell r="M931">
            <v>8</v>
          </cell>
          <cell r="N931">
            <v>10</v>
          </cell>
          <cell r="Q931">
            <v>2</v>
          </cell>
          <cell r="R931">
            <v>5</v>
          </cell>
          <cell r="S931" t="str">
            <v xml:space="preserve">Yuan Purchase Pricelist (CNY)</v>
          </cell>
          <cell r="T931">
            <v>83</v>
          </cell>
          <cell r="U931">
            <v>1930</v>
          </cell>
          <cell r="V931">
            <v>2500</v>
          </cell>
        </row>
        <row r="932">
          <cell r="A932">
            <v>11999</v>
          </cell>
          <cell r="B932" t="str">
            <v>AUTOLAMPS0969</v>
          </cell>
          <cell r="C932" t="e">
            <v>#REF!</v>
          </cell>
          <cell r="D932" t="str">
            <v xml:space="preserve">NISSAN URVAN / CARAVAN (E25) (02-) - FRONT DOOR GLASS - LH</v>
          </cell>
          <cell r="E932" t="str">
            <v>NISSAN</v>
          </cell>
          <cell r="F932" t="str">
            <v xml:space="preserve">E25 FD LH</v>
          </cell>
          <cell r="G932" t="str">
            <v xml:space="preserve">E25 FD/LH</v>
          </cell>
          <cell r="H932" t="str">
            <v>963*525</v>
          </cell>
          <cell r="I932">
            <v>0.02</v>
          </cell>
          <cell r="J932" t="str">
            <v>SUPPLIER0015</v>
          </cell>
          <cell r="K932" t="str">
            <v xml:space="preserve">XINYI AUTOMOBILE GLASS (SHENZHEN) CO., LTD</v>
          </cell>
          <cell r="L932">
            <v>5</v>
          </cell>
          <cell r="M932">
            <v>20</v>
          </cell>
          <cell r="N932">
            <v>25</v>
          </cell>
          <cell r="Q932">
            <v>3</v>
          </cell>
          <cell r="R932">
            <v>9</v>
          </cell>
          <cell r="S932" t="str">
            <v xml:space="preserve">USD Purchase Pricelist (USD)</v>
          </cell>
          <cell r="T932">
            <v>3.29</v>
          </cell>
          <cell r="U932">
            <v>510.77</v>
          </cell>
          <cell r="V932">
            <v>700</v>
          </cell>
        </row>
        <row r="933">
          <cell r="A933">
            <v>12000</v>
          </cell>
          <cell r="B933" t="str">
            <v>AUTOLAMPS0970</v>
          </cell>
          <cell r="C933" t="e">
            <v>#REF!</v>
          </cell>
          <cell r="D933" t="str">
            <v xml:space="preserve">NISSAN URVAN / CARAVAN (E25) (02-) - FRONT DOOR GLASS - RH</v>
          </cell>
          <cell r="E933" t="str">
            <v>NISSAN</v>
          </cell>
          <cell r="F933" t="str">
            <v xml:space="preserve">E25 FD RH</v>
          </cell>
          <cell r="G933" t="str">
            <v xml:space="preserve">E25 FD/RH</v>
          </cell>
          <cell r="H933" t="str">
            <v>963*525</v>
          </cell>
          <cell r="I933">
            <v>0.02</v>
          </cell>
          <cell r="J933" t="str">
            <v>SUPPLIER0015</v>
          </cell>
          <cell r="K933" t="str">
            <v xml:space="preserve">XINYI AUTOMOBILE GLASS (SHENZHEN) CO., LTD</v>
          </cell>
          <cell r="L933">
            <v>5</v>
          </cell>
          <cell r="M933">
            <v>20</v>
          </cell>
          <cell r="N933">
            <v>25</v>
          </cell>
          <cell r="Q933">
            <v>3</v>
          </cell>
          <cell r="R933">
            <v>9</v>
          </cell>
          <cell r="S933" t="str">
            <v xml:space="preserve">USD Purchase Pricelist (USD)</v>
          </cell>
          <cell r="T933">
            <v>3.29</v>
          </cell>
          <cell r="U933">
            <v>510.77</v>
          </cell>
          <cell r="V933">
            <v>700</v>
          </cell>
        </row>
        <row r="934">
          <cell r="A934">
            <v>13527</v>
          </cell>
          <cell r="B934" t="str">
            <v>AUTOLAMPS0971</v>
          </cell>
          <cell r="C934" t="e">
            <v>#REF!</v>
          </cell>
          <cell r="D934" t="str">
            <v xml:space="preserve">NISSAN URVAN / CARAVAN (E25) (02-) - FRONT SIDE FRAME (STANDARD) - LH</v>
          </cell>
          <cell r="E934" t="str">
            <v>NISSAN</v>
          </cell>
          <cell r="F934" t="str">
            <v xml:space="preserve">E25 FSF LH</v>
          </cell>
          <cell r="G934" t="str">
            <v xml:space="preserve">E25 FSF LH</v>
          </cell>
          <cell r="H934" t="str">
            <v>1110*514</v>
          </cell>
          <cell r="I934">
            <v>0.04</v>
          </cell>
          <cell r="J934" t="str">
            <v>SUPPLIER0013</v>
          </cell>
          <cell r="K934" t="str">
            <v xml:space="preserve">TAIZHOU QIANLIMA AUTO PARTS CO., LTD</v>
          </cell>
          <cell r="L934">
            <v>5</v>
          </cell>
          <cell r="M934">
            <v>20</v>
          </cell>
          <cell r="N934">
            <v>25</v>
          </cell>
          <cell r="Q934">
            <v>2</v>
          </cell>
          <cell r="R934">
            <v>5</v>
          </cell>
          <cell r="S934" t="str">
            <v xml:space="preserve">Yuan Purchase Pricelist (CNY)</v>
          </cell>
          <cell r="T934">
            <v>83</v>
          </cell>
          <cell r="U934">
            <v>1930</v>
          </cell>
          <cell r="V934">
            <v>2500</v>
          </cell>
        </row>
        <row r="935">
          <cell r="A935">
            <v>13528</v>
          </cell>
          <cell r="B935" t="str">
            <v>AUTOLAMPS0972</v>
          </cell>
          <cell r="C935" t="e">
            <v>#REF!</v>
          </cell>
          <cell r="D935" t="str">
            <v xml:space="preserve">NISSAN URVAN / CARAVAN (E25) (02-) - FRONT SIDE FRAME (STANDARD) - RH</v>
          </cell>
          <cell r="E935" t="str">
            <v>NISSAN</v>
          </cell>
          <cell r="F935" t="str">
            <v xml:space="preserve">E25 FSF RH</v>
          </cell>
          <cell r="G935" t="str">
            <v xml:space="preserve">E25 FSF RH</v>
          </cell>
          <cell r="H935" t="str">
            <v>1110*514</v>
          </cell>
          <cell r="I935">
            <v>0.02</v>
          </cell>
          <cell r="J935" t="str">
            <v>SUPPLIER0015</v>
          </cell>
          <cell r="K935" t="str">
            <v xml:space="preserve">XINYI AUTOMOBILE GLASS (SHENZHEN) CO., LTD</v>
          </cell>
          <cell r="L935">
            <v>3</v>
          </cell>
          <cell r="M935">
            <v>12</v>
          </cell>
          <cell r="N935">
            <v>15</v>
          </cell>
          <cell r="Q935">
            <v>1</v>
          </cell>
          <cell r="R935">
            <v>4</v>
          </cell>
          <cell r="S935" t="str">
            <v xml:space="preserve">Yuan Purchase Pricelist (CNY)</v>
          </cell>
          <cell r="T935">
            <v>83</v>
          </cell>
          <cell r="U935">
            <v>1930</v>
          </cell>
          <cell r="V935">
            <v>2500</v>
          </cell>
        </row>
        <row r="936">
          <cell r="A936">
            <v>13529</v>
          </cell>
          <cell r="B936" t="str">
            <v>AUTOLAMPS0973</v>
          </cell>
          <cell r="C936" t="e">
            <v>#REF!</v>
          </cell>
          <cell r="D936" t="str">
            <v xml:space="preserve">NISSAN URVAN / CARAVAN (E25) (02-) - REAR SIDE FRAME (STANDARD) - LH</v>
          </cell>
          <cell r="E936" t="str">
            <v>NISSAN</v>
          </cell>
          <cell r="F936" t="str">
            <v xml:space="preserve">E25 RSF LH</v>
          </cell>
          <cell r="G936" t="str">
            <v xml:space="preserve">E25 RSF LH</v>
          </cell>
          <cell r="H936" t="str">
            <v>1200*514</v>
          </cell>
          <cell r="I936">
            <v>0.02</v>
          </cell>
          <cell r="J936" t="str">
            <v>SUPPLIER0015</v>
          </cell>
          <cell r="K936" t="str">
            <v xml:space="preserve">XINYI AUTOMOBILE GLASS (SHENZHEN) CO., LTD</v>
          </cell>
          <cell r="L936">
            <v>4</v>
          </cell>
          <cell r="M936">
            <v>16</v>
          </cell>
          <cell r="N936">
            <v>20</v>
          </cell>
          <cell r="Q936">
            <v>1</v>
          </cell>
          <cell r="R936">
            <v>4</v>
          </cell>
          <cell r="S936" t="str">
            <v xml:space="preserve">Yuan Purchase Pricelist (CNY)</v>
          </cell>
          <cell r="T936">
            <v>83</v>
          </cell>
          <cell r="U936">
            <v>1930</v>
          </cell>
          <cell r="V936">
            <v>2500</v>
          </cell>
        </row>
        <row r="937">
          <cell r="A937">
            <v>13530</v>
          </cell>
          <cell r="B937" t="str">
            <v>AUTOLAMPS0974</v>
          </cell>
          <cell r="C937" t="e">
            <v>#REF!</v>
          </cell>
          <cell r="D937" t="str">
            <v xml:space="preserve">NISSAN URVAN / CARAVAN (E25) (02-) - REAR SIDE FRAME (STANDARD) - RH</v>
          </cell>
          <cell r="E937" t="str">
            <v>NISSAN</v>
          </cell>
          <cell r="F937" t="str">
            <v xml:space="preserve">E25 RSF RH</v>
          </cell>
          <cell r="G937" t="str">
            <v xml:space="preserve">E25 RSF RH</v>
          </cell>
          <cell r="H937" t="str">
            <v>1200*514</v>
          </cell>
          <cell r="I937">
            <v>0.02</v>
          </cell>
          <cell r="J937" t="str">
            <v>SUPPLIER0015</v>
          </cell>
          <cell r="K937" t="str">
            <v xml:space="preserve">XINYI AUTOMOBILE GLASS (SHENZHEN) CO., LTD</v>
          </cell>
          <cell r="L937">
            <v>4</v>
          </cell>
          <cell r="M937">
            <v>16</v>
          </cell>
          <cell r="N937">
            <v>20</v>
          </cell>
          <cell r="Q937">
            <v>1</v>
          </cell>
          <cell r="R937">
            <v>4</v>
          </cell>
          <cell r="S937" t="str">
            <v xml:space="preserve">Yuan Purchase Pricelist (CNY)</v>
          </cell>
          <cell r="T937">
            <v>83</v>
          </cell>
          <cell r="U937">
            <v>1930</v>
          </cell>
          <cell r="V937">
            <v>2500</v>
          </cell>
        </row>
        <row r="938">
          <cell r="A938">
            <v>12854</v>
          </cell>
          <cell r="B938" t="str">
            <v>AUTOLAMPS0975</v>
          </cell>
          <cell r="C938" t="e">
            <v>#REF!</v>
          </cell>
          <cell r="D938" t="str">
            <v xml:space="preserve">NISSAN URVAN / CARAVAN (E25) (02-) - REAR WINDSCREEN</v>
          </cell>
          <cell r="E938" t="str">
            <v>NISSAN</v>
          </cell>
          <cell r="F938" t="str">
            <v xml:space="preserve">E25 RW H X</v>
          </cell>
          <cell r="G938" t="str">
            <v xml:space="preserve">E25 RW/H/X</v>
          </cell>
          <cell r="H938" t="str">
            <v>1377*610</v>
          </cell>
          <cell r="I938">
            <v>0.02</v>
          </cell>
          <cell r="J938" t="str">
            <v>SUPPLIER0015</v>
          </cell>
          <cell r="K938" t="str">
            <v xml:space="preserve">XINYI AUTOMOBILE GLASS (SHENZHEN) CO., LTD</v>
          </cell>
          <cell r="L938">
            <v>1</v>
          </cell>
          <cell r="M938">
            <v>4</v>
          </cell>
          <cell r="N938">
            <v>5</v>
          </cell>
          <cell r="Q938">
            <v>4</v>
          </cell>
          <cell r="R938">
            <v>12</v>
          </cell>
          <cell r="S938" t="str">
            <v xml:space="preserve">USD Purchase Pricelist (USD)</v>
          </cell>
          <cell r="T938">
            <v>12.18</v>
          </cell>
          <cell r="U938">
            <v>2029.49</v>
          </cell>
          <cell r="V938">
            <v>2700</v>
          </cell>
        </row>
        <row r="939">
          <cell r="A939">
            <v>11120</v>
          </cell>
          <cell r="B939" t="str">
            <v>AUTOLAMPS0853</v>
          </cell>
          <cell r="C939" t="e">
            <v>#REF!</v>
          </cell>
          <cell r="D939" t="str">
            <v xml:space="preserve">NISSAN URVAN QD32 (87-) - CORNER LAMP - LH</v>
          </cell>
          <cell r="E939" t="str">
            <v>NISSAN</v>
          </cell>
          <cell r="F939" t="str">
            <v xml:space="preserve">QD32 CLA LH</v>
          </cell>
          <cell r="G939" t="str">
            <v>NS08-0303A-00-L</v>
          </cell>
          <cell r="I939">
            <v>0.04</v>
          </cell>
          <cell r="J939" t="str">
            <v>SUPPLIER0002</v>
          </cell>
          <cell r="K939" t="str">
            <v xml:space="preserve">ANHUI TINCAI SILK CO. LTD</v>
          </cell>
          <cell r="M939">
            <v>0</v>
          </cell>
          <cell r="N939">
            <v>0</v>
          </cell>
          <cell r="S939" t="str">
            <v xml:space="preserve">Yuan Purchase Pricelist (CNY)</v>
          </cell>
          <cell r="T939">
            <v>9</v>
          </cell>
          <cell r="U939">
            <v>230</v>
          </cell>
          <cell r="V939">
            <v>340</v>
          </cell>
        </row>
        <row r="940">
          <cell r="A940">
            <v>11156</v>
          </cell>
          <cell r="B940" t="str">
            <v>AUTOLAMPS0854</v>
          </cell>
          <cell r="C940" t="e">
            <v>#REF!</v>
          </cell>
          <cell r="D940" t="str">
            <v xml:space="preserve">NISSAN URVAN QD32 (87-) - CORNER LAMP - RH</v>
          </cell>
          <cell r="E940" t="str">
            <v>NISSAN</v>
          </cell>
          <cell r="F940" t="str">
            <v xml:space="preserve">QD32 CLA RH</v>
          </cell>
          <cell r="G940" t="str">
            <v>NS08-0303A-00-R</v>
          </cell>
          <cell r="I940">
            <v>0.04</v>
          </cell>
          <cell r="J940" t="str">
            <v>SUPPLIER0002</v>
          </cell>
          <cell r="K940" t="str">
            <v xml:space="preserve">ANHUI TINCAI SILK CO. LTD</v>
          </cell>
          <cell r="M940">
            <v>0</v>
          </cell>
          <cell r="N940">
            <v>0</v>
          </cell>
          <cell r="S940" t="str">
            <v xml:space="preserve">Yuan Purchase Pricelist (CNY)</v>
          </cell>
          <cell r="T940">
            <v>9</v>
          </cell>
          <cell r="U940">
            <v>230</v>
          </cell>
          <cell r="V940">
            <v>340</v>
          </cell>
        </row>
        <row r="941">
          <cell r="A941">
            <v>11159</v>
          </cell>
          <cell r="B941" t="str">
            <v>AUTOLAMPS0851</v>
          </cell>
          <cell r="C941" t="e">
            <v>#REF!</v>
          </cell>
          <cell r="D941" t="str">
            <v xml:space="preserve">NISSAN URVAN QD32 (87-) - FRONT BUMPER</v>
          </cell>
          <cell r="E941" t="str">
            <v>NISSAN</v>
          </cell>
          <cell r="F941" t="str">
            <v xml:space="preserve">QD32 BPRF</v>
          </cell>
          <cell r="G941" t="str">
            <v>NS08-0307</v>
          </cell>
          <cell r="I941">
            <v>0.04</v>
          </cell>
          <cell r="J941" t="str">
            <v>SUPPLIER0002</v>
          </cell>
          <cell r="K941" t="str">
            <v xml:space="preserve">ANHUI TINCAI SILK CO. LTD</v>
          </cell>
          <cell r="M941">
            <v>0</v>
          </cell>
          <cell r="N941">
            <v>0</v>
          </cell>
          <cell r="S941" t="str">
            <v xml:space="preserve">Yuan Purchase Pricelist (CNY)</v>
          </cell>
          <cell r="T941">
            <v>68</v>
          </cell>
          <cell r="U941">
            <v>1734</v>
          </cell>
          <cell r="V941">
            <v>2250</v>
          </cell>
        </row>
        <row r="942">
          <cell r="A942">
            <v>11165</v>
          </cell>
          <cell r="B942" t="str">
            <v>AUTOLAMPS0855</v>
          </cell>
          <cell r="C942" t="e">
            <v>#REF!</v>
          </cell>
          <cell r="D942" t="str">
            <v xml:space="preserve">NISSAN URVAN QD32 (87-) - GRILL (BLACK)</v>
          </cell>
          <cell r="E942" t="str">
            <v>NISSAN</v>
          </cell>
          <cell r="F942" t="str">
            <v xml:space="preserve">QD32 GRLB</v>
          </cell>
          <cell r="G942" t="str">
            <v>NS08-0311B</v>
          </cell>
          <cell r="I942">
            <v>0.04</v>
          </cell>
          <cell r="J942" t="str">
            <v>SUPPLIER0002</v>
          </cell>
          <cell r="K942" t="str">
            <v xml:space="preserve">ANHUI TINCAI SILK CO. LTD</v>
          </cell>
          <cell r="M942">
            <v>0</v>
          </cell>
          <cell r="N942">
            <v>0</v>
          </cell>
          <cell r="S942" t="str">
            <v xml:space="preserve">Yuan Purchase Pricelist (CNY)</v>
          </cell>
          <cell r="T942">
            <v>23</v>
          </cell>
          <cell r="U942">
            <v>587</v>
          </cell>
          <cell r="V942">
            <v>880</v>
          </cell>
        </row>
        <row r="943">
          <cell r="A943">
            <v>11185</v>
          </cell>
          <cell r="B943" t="str">
            <v>AUTOLAMPS0857</v>
          </cell>
          <cell r="C943" t="e">
            <v>#REF!</v>
          </cell>
          <cell r="D943" t="str">
            <v xml:space="preserve">NISSAN URVAN QD32 (87-) - HEAD GLASS (215-1167-00) - LH</v>
          </cell>
          <cell r="E943" t="str">
            <v xml:space="preserve">NISSAN </v>
          </cell>
          <cell r="F943" t="str">
            <v xml:space="preserve">QD32 HGS LH</v>
          </cell>
          <cell r="G943" t="str">
            <v>NS08-0301-00-L</v>
          </cell>
          <cell r="J943" t="str">
            <v>SUPPLIER0012</v>
          </cell>
          <cell r="K943" t="str">
            <v xml:space="preserve">ANHUI TINCAI SILK CO. LTD</v>
          </cell>
          <cell r="M943">
            <v>0</v>
          </cell>
          <cell r="N943">
            <v>0</v>
          </cell>
          <cell r="S943" t="str">
            <v xml:space="preserve">Yuan Purchase Pricelist (CNY)</v>
          </cell>
          <cell r="T943">
            <v>8</v>
          </cell>
          <cell r="U943">
            <v>186</v>
          </cell>
          <cell r="V943">
            <v>290</v>
          </cell>
        </row>
        <row r="944">
          <cell r="A944">
            <v>11186</v>
          </cell>
          <cell r="B944" t="str">
            <v>AUTOLAMPS0858</v>
          </cell>
          <cell r="C944" t="e">
            <v>#REF!</v>
          </cell>
          <cell r="D944" t="str">
            <v xml:space="preserve">NISSAN URVAN QD32 (87-) - HEAD GLASS (215-1167-00) - RH</v>
          </cell>
          <cell r="E944" t="str">
            <v xml:space="preserve">NISSAN </v>
          </cell>
          <cell r="F944" t="str">
            <v xml:space="preserve">QD32 HGS RH</v>
          </cell>
          <cell r="G944" t="str">
            <v>NS08-0301-00-R</v>
          </cell>
          <cell r="J944" t="str">
            <v>SUPPLIER0012</v>
          </cell>
          <cell r="K944" t="str">
            <v xml:space="preserve">ANHUI TINCAI SILK CO. LTD</v>
          </cell>
          <cell r="M944">
            <v>0</v>
          </cell>
          <cell r="N944">
            <v>0</v>
          </cell>
          <cell r="S944" t="str">
            <v xml:space="preserve">Yuan Purchase Pricelist (CNY)</v>
          </cell>
          <cell r="T944">
            <v>8</v>
          </cell>
          <cell r="U944">
            <v>186</v>
          </cell>
          <cell r="V944">
            <v>290</v>
          </cell>
        </row>
        <row r="945">
          <cell r="A945">
            <v>11203</v>
          </cell>
          <cell r="B945" t="str">
            <v>AUTOLAMPS0860</v>
          </cell>
          <cell r="C945" t="e">
            <v>#REF!</v>
          </cell>
          <cell r="D945" t="str">
            <v xml:space="preserve">NISSAN URVAN QD32 (87-) - HEAD LAMP (215-1167) - LH</v>
          </cell>
          <cell r="E945" t="str">
            <v>NISSAN</v>
          </cell>
          <cell r="F945" t="str">
            <v xml:space="preserve">QD32 HLA LH</v>
          </cell>
          <cell r="G945" t="str">
            <v>NS08-0301-L</v>
          </cell>
          <cell r="I945">
            <v>0.04</v>
          </cell>
          <cell r="J945" t="str">
            <v>SUPPLIER0002</v>
          </cell>
          <cell r="K945" t="str">
            <v xml:space="preserve">ANHUI TINCAI SILK CO. LTD</v>
          </cell>
          <cell r="M945">
            <v>0</v>
          </cell>
          <cell r="N945">
            <v>0</v>
          </cell>
          <cell r="S945" t="str">
            <v xml:space="preserve">Yuan Purchase Pricelist (CNY)</v>
          </cell>
          <cell r="T945">
            <v>38</v>
          </cell>
          <cell r="U945">
            <v>969</v>
          </cell>
          <cell r="V945">
            <v>1450</v>
          </cell>
        </row>
        <row r="946">
          <cell r="A946">
            <v>11207</v>
          </cell>
          <cell r="B946" t="str">
            <v>AUTOLAMPS0859</v>
          </cell>
          <cell r="C946" t="e">
            <v>#REF!</v>
          </cell>
          <cell r="D946" t="str">
            <v xml:space="preserve">NISSAN URVAN QD32 (87-) - HEAD LAMP (215-1167) - RH</v>
          </cell>
          <cell r="E946" t="str">
            <v>NISSAN</v>
          </cell>
          <cell r="F946" t="str">
            <v xml:space="preserve">QD32 HLA RH</v>
          </cell>
          <cell r="G946" t="str">
            <v>NS08-0301-R</v>
          </cell>
          <cell r="I946">
            <v>0.04</v>
          </cell>
          <cell r="J946" t="str">
            <v>SUPPLIER0002</v>
          </cell>
          <cell r="K946" t="str">
            <v xml:space="preserve">ANHUI TINCAI SILK CO. LTD</v>
          </cell>
          <cell r="M946">
            <v>0</v>
          </cell>
          <cell r="N946">
            <v>0</v>
          </cell>
          <cell r="S946" t="str">
            <v xml:space="preserve">Yuan Purchase Pricelist (CNY)</v>
          </cell>
          <cell r="T946">
            <v>38</v>
          </cell>
          <cell r="U946">
            <v>969</v>
          </cell>
          <cell r="V946">
            <v>1450</v>
          </cell>
        </row>
        <row r="947">
          <cell r="A947">
            <v>11208</v>
          </cell>
          <cell r="B947" t="str">
            <v>AUTOLAMPS0863</v>
          </cell>
          <cell r="C947" t="e">
            <v>#REF!</v>
          </cell>
          <cell r="D947" t="str">
            <v xml:space="preserve">NISSAN URVAN QD32 (87-) - LIGHT FRAME (BLACK) - LH</v>
          </cell>
          <cell r="E947" t="str">
            <v>NISSAN</v>
          </cell>
          <cell r="F947" t="str">
            <v xml:space="preserve">QD32 LFB LH</v>
          </cell>
          <cell r="G947" t="str">
            <v>NS08-0301-2</v>
          </cell>
          <cell r="I947">
            <v>0.04</v>
          </cell>
          <cell r="J947" t="str">
            <v>SUPPLIER0002</v>
          </cell>
          <cell r="K947" t="str">
            <v xml:space="preserve">ANHUI TINCAI SILK CO. LTD</v>
          </cell>
          <cell r="M947">
            <v>0</v>
          </cell>
          <cell r="N947">
            <v>0</v>
          </cell>
          <cell r="S947" t="str">
            <v xml:space="preserve">Yuan Purchase Pricelist (CNY)</v>
          </cell>
          <cell r="T947">
            <v>8</v>
          </cell>
          <cell r="U947">
            <v>203.42</v>
          </cell>
          <cell r="V947">
            <v>280</v>
          </cell>
        </row>
        <row r="948">
          <cell r="A948">
            <v>11209</v>
          </cell>
          <cell r="B948" t="str">
            <v>AUTOLAMPS0864</v>
          </cell>
          <cell r="C948" t="e">
            <v>#REF!</v>
          </cell>
          <cell r="D948" t="str">
            <v xml:space="preserve">NISSAN URVAN QD32 (87-) - LIGHT FRAME (BLACK) - RH</v>
          </cell>
          <cell r="E948" t="str">
            <v>NISSAN</v>
          </cell>
          <cell r="F948" t="str">
            <v xml:space="preserve">QD32 LFB RH</v>
          </cell>
          <cell r="G948" t="str">
            <v>NS08-0301-2</v>
          </cell>
          <cell r="I948">
            <v>0.04</v>
          </cell>
          <cell r="J948" t="str">
            <v>SUPPLIER0002</v>
          </cell>
          <cell r="K948" t="str">
            <v xml:space="preserve">ANHUI TINCAI SILK CO. LTD</v>
          </cell>
          <cell r="M948">
            <v>0</v>
          </cell>
          <cell r="N948">
            <v>0</v>
          </cell>
          <cell r="S948" t="str">
            <v xml:space="preserve">Yuan Purchase Pricelist (CNY)</v>
          </cell>
          <cell r="T948">
            <v>8</v>
          </cell>
          <cell r="U948">
            <v>203.42</v>
          </cell>
          <cell r="V948">
            <v>280</v>
          </cell>
        </row>
        <row r="949">
          <cell r="A949">
            <v>12113</v>
          </cell>
          <cell r="B949" t="str">
            <v>AUTOLAMPS0865</v>
          </cell>
          <cell r="C949" t="e">
            <v>#REF!</v>
          </cell>
          <cell r="D949" t="str">
            <v xml:space="preserve">NISSAN URVAN QD32 (87-) - LIGHT FRAME (CHROME) - LH</v>
          </cell>
          <cell r="E949" t="str">
            <v>NISSAN</v>
          </cell>
          <cell r="F949" t="str">
            <v xml:space="preserve">QD32 LFC LH</v>
          </cell>
          <cell r="G949" t="str">
            <v>NS08-0301-2C-L</v>
          </cell>
          <cell r="I949">
            <v>0.04</v>
          </cell>
          <cell r="J949" t="str">
            <v>SUPPLIER0002</v>
          </cell>
          <cell r="K949" t="str">
            <v xml:space="preserve">ANHUI TINCAI SILK CO. LTD</v>
          </cell>
          <cell r="M949">
            <v>0</v>
          </cell>
          <cell r="N949">
            <v>0</v>
          </cell>
          <cell r="S949" t="str">
            <v xml:space="preserve">Yuan Purchase Pricelist (CNY)</v>
          </cell>
          <cell r="T949">
            <v>11</v>
          </cell>
          <cell r="U949">
            <v>248</v>
          </cell>
          <cell r="V949">
            <v>400</v>
          </cell>
        </row>
        <row r="950">
          <cell r="A950">
            <v>12112</v>
          </cell>
          <cell r="B950" t="str">
            <v>AUTOLAMPS0866</v>
          </cell>
          <cell r="C950" t="e">
            <v>#REF!</v>
          </cell>
          <cell r="D950" t="str">
            <v xml:space="preserve">NISSAN URVAN QD32 (87-) - LIGHT FRAME (CHROME) - RH</v>
          </cell>
          <cell r="E950" t="str">
            <v>NISSAN</v>
          </cell>
          <cell r="F950" t="str">
            <v xml:space="preserve">QD32 LFC RH</v>
          </cell>
          <cell r="G950" t="str">
            <v>NS08-0301-2C-R</v>
          </cell>
          <cell r="I950">
            <v>0.04</v>
          </cell>
          <cell r="J950" t="str">
            <v>SUPPLIER0002</v>
          </cell>
          <cell r="K950" t="str">
            <v xml:space="preserve">ANHUI TINCAI SILK CO. LTD</v>
          </cell>
          <cell r="M950">
            <v>0</v>
          </cell>
          <cell r="N950">
            <v>0</v>
          </cell>
          <cell r="S950" t="str">
            <v xml:space="preserve">Yuan Purchase Pricelist (CNY)</v>
          </cell>
          <cell r="T950">
            <v>11</v>
          </cell>
          <cell r="U950">
            <v>281</v>
          </cell>
          <cell r="V950">
            <v>420</v>
          </cell>
        </row>
        <row r="951">
          <cell r="A951">
            <v>11210</v>
          </cell>
          <cell r="B951" t="str">
            <v>AUTOLAMPS0852</v>
          </cell>
          <cell r="C951" t="e">
            <v>#REF!</v>
          </cell>
          <cell r="D951" t="str">
            <v xml:space="preserve">NISSAN URVAN QD32 (87-) - REAR BUMPER WITH STEP</v>
          </cell>
          <cell r="E951" t="str">
            <v>NISSAN</v>
          </cell>
          <cell r="F951" t="str">
            <v xml:space="preserve">QD32 BPRR</v>
          </cell>
          <cell r="G951" t="str">
            <v>NS08-0308</v>
          </cell>
          <cell r="I951">
            <v>0.04</v>
          </cell>
          <cell r="J951" t="str">
            <v>SUPPLIER0002</v>
          </cell>
          <cell r="K951" t="str">
            <v xml:space="preserve">ANHUI TINCAI SILK CO. LTD</v>
          </cell>
          <cell r="M951">
            <v>0</v>
          </cell>
          <cell r="N951">
            <v>0</v>
          </cell>
          <cell r="S951" t="str">
            <v xml:space="preserve">Yuan Purchase Pricelist (CNY)</v>
          </cell>
          <cell r="T951">
            <v>49</v>
          </cell>
          <cell r="U951">
            <v>1139.25</v>
          </cell>
          <cell r="V951">
            <v>1950</v>
          </cell>
        </row>
        <row r="952">
          <cell r="A952">
            <v>14222</v>
          </cell>
          <cell r="B952" t="str">
            <v>AUTOLAMPS0799</v>
          </cell>
          <cell r="C952" t="e">
            <v>#REF!</v>
          </cell>
          <cell r="D952" t="str">
            <v xml:space="preserve">NISSAN URVAN/CARAVAN E26 (13-) TAIL LAMP - LH</v>
          </cell>
          <cell r="E952" t="str">
            <v>NISSAN</v>
          </cell>
          <cell r="F952" t="str">
            <v xml:space="preserve">E26 NV350 TLA LH</v>
          </cell>
          <cell r="G952" t="str">
            <v>NS08-0702-L</v>
          </cell>
          <cell r="I952">
            <v>0.04</v>
          </cell>
          <cell r="J952" t="str">
            <v>SUPPLIER0001</v>
          </cell>
          <cell r="K952" t="str">
            <v xml:space="preserve">AMEX AUTOPARTS LIMITED</v>
          </cell>
          <cell r="L952">
            <v>0</v>
          </cell>
          <cell r="M952">
            <v>0</v>
          </cell>
          <cell r="N952">
            <v>0</v>
          </cell>
          <cell r="Q952">
            <v>3</v>
          </cell>
          <cell r="R952">
            <v>10</v>
          </cell>
          <cell r="S952" t="str">
            <v xml:space="preserve">Default Purchase Pricelist (KES)</v>
          </cell>
          <cell r="T952">
            <v>0</v>
          </cell>
          <cell r="U952">
            <v>4200</v>
          </cell>
          <cell r="V952">
            <v>4200</v>
          </cell>
        </row>
        <row r="953">
          <cell r="A953">
            <v>12783</v>
          </cell>
          <cell r="B953" t="str">
            <v>AUTOLAMPS0350</v>
          </cell>
          <cell r="C953" t="e">
            <v>#REF!</v>
          </cell>
          <cell r="D953" t="str">
            <v xml:space="preserve">NISSAN VANETTE (SV48)/ MAZDA BUNGO - LAMINATED FRONT WINDSCREEN</v>
          </cell>
          <cell r="E953" t="str">
            <v>NISSAN</v>
          </cell>
          <cell r="F953" t="str">
            <v xml:space="preserve">SV48 LFW X</v>
          </cell>
          <cell r="G953" t="str">
            <v xml:space="preserve">SV48 LFW/X</v>
          </cell>
          <cell r="H953" t="str">
            <v>1435*750</v>
          </cell>
          <cell r="I953">
            <v>0.02</v>
          </cell>
          <cell r="J953" t="str">
            <v>SUPPLIER0015</v>
          </cell>
          <cell r="K953" t="str">
            <v xml:space="preserve">XINYI AUTOMOBILE GLASS (SHENZHEN) CO., LTD</v>
          </cell>
          <cell r="L953">
            <v>11</v>
          </cell>
          <cell r="M953">
            <v>44</v>
          </cell>
          <cell r="N953">
            <v>55</v>
          </cell>
          <cell r="Q953">
            <v>6</v>
          </cell>
          <cell r="R953">
            <v>18</v>
          </cell>
          <cell r="S953" t="str">
            <v xml:space="preserve">USD Purchase Pricelist (USD)</v>
          </cell>
          <cell r="T953">
            <v>12.85</v>
          </cell>
          <cell r="U953">
            <v>2046.52</v>
          </cell>
          <cell r="V953">
            <v>2600</v>
          </cell>
        </row>
        <row r="954">
          <cell r="A954">
            <v>13532</v>
          </cell>
          <cell r="B954" t="str">
            <v>AUTOLAMPS0351</v>
          </cell>
          <cell r="C954" t="e">
            <v>#REF!</v>
          </cell>
          <cell r="D954" t="str">
            <v xml:space="preserve">NISSAN VANETTE (SV48)/ MAZDA BUNGO - REAR WINDSCREEN</v>
          </cell>
          <cell r="E954" t="str">
            <v>NISSAN</v>
          </cell>
          <cell r="F954" t="str">
            <v xml:space="preserve">SV48 RW H X</v>
          </cell>
          <cell r="G954" t="str">
            <v xml:space="preserve">SV48 RW/H/X</v>
          </cell>
          <cell r="H954" t="str">
            <v>1265*630</v>
          </cell>
          <cell r="I954">
            <v>0.02</v>
          </cell>
          <cell r="J954" t="str">
            <v>SUPPLIER0015</v>
          </cell>
          <cell r="K954" t="str">
            <v xml:space="preserve">XINYI AUTOMOBILE GLASS (SHENZHEN) CO., LTD</v>
          </cell>
          <cell r="L954">
            <v>4</v>
          </cell>
          <cell r="M954">
            <v>16</v>
          </cell>
          <cell r="N954">
            <v>20</v>
          </cell>
          <cell r="Q954">
            <v>4</v>
          </cell>
          <cell r="R954">
            <v>12</v>
          </cell>
          <cell r="S954" t="str">
            <v xml:space="preserve">USD Purchase Pricelist (USD)</v>
          </cell>
          <cell r="T954">
            <v>11.96</v>
          </cell>
          <cell r="U954">
            <v>1</v>
          </cell>
          <cell r="V954">
            <v>2400</v>
          </cell>
        </row>
        <row r="955">
          <cell r="A955">
            <v>13861</v>
          </cell>
          <cell r="B955" t="str">
            <v>AUTOLAMPS0985</v>
          </cell>
          <cell r="C955" t="e">
            <v>#REF!</v>
          </cell>
          <cell r="D955" t="str">
            <v xml:space="preserve">NISSAN VANETTE/MAZDA BUNGO - REAR SIDE FRAME - LH</v>
          </cell>
          <cell r="E955" t="str">
            <v>NISSAN</v>
          </cell>
          <cell r="F955" t="str">
            <v xml:space="preserve">SV48 RSF LH</v>
          </cell>
          <cell r="G955" t="str">
            <v xml:space="preserve">936.9*492 -L</v>
          </cell>
          <cell r="H955" t="str">
            <v xml:space="preserve"> 936.9*492 </v>
          </cell>
          <cell r="I955">
            <v>0.04</v>
          </cell>
          <cell r="J955" t="str">
            <v>SUPPLIER0013</v>
          </cell>
          <cell r="K955" t="str">
            <v xml:space="preserve">TAIZHOU QIANLIMA AUTO PARTS CO., LTD</v>
          </cell>
          <cell r="L955">
            <v>0</v>
          </cell>
          <cell r="M955">
            <v>0</v>
          </cell>
          <cell r="N955">
            <v>0</v>
          </cell>
          <cell r="Q955">
            <v>3</v>
          </cell>
          <cell r="R955">
            <v>10</v>
          </cell>
          <cell r="S955" t="str">
            <v xml:space="preserve">Yuan Purchase Pricelist (CNY)</v>
          </cell>
          <cell r="T955">
            <v>83</v>
          </cell>
          <cell r="U955">
            <v>1930</v>
          </cell>
          <cell r="V955">
            <v>2500</v>
          </cell>
        </row>
        <row r="956">
          <cell r="A956">
            <v>13860</v>
          </cell>
          <cell r="B956" t="str">
            <v>AUTOLAMPS0986</v>
          </cell>
          <cell r="C956" t="e">
            <v>#REF!</v>
          </cell>
          <cell r="D956" t="str">
            <v xml:space="preserve">NISSAN VANETTE/MAZDA BUNGO - REAR SIDE FRAME - RH</v>
          </cell>
          <cell r="E956" t="str">
            <v>NISSAN</v>
          </cell>
          <cell r="F956" t="str">
            <v xml:space="preserve">SV48 RSF RH</v>
          </cell>
          <cell r="G956" t="str">
            <v xml:space="preserve">936.9*492 -R</v>
          </cell>
          <cell r="H956" t="str">
            <v xml:space="preserve"> 936.9*492 </v>
          </cell>
          <cell r="I956">
            <v>0.04</v>
          </cell>
          <cell r="J956" t="str">
            <v>SUPPLIER0013</v>
          </cell>
          <cell r="K956" t="str">
            <v xml:space="preserve">TAIZHOU QIANLIMA AUTO PARTS CO., LTD</v>
          </cell>
          <cell r="L956">
            <v>0</v>
          </cell>
          <cell r="M956">
            <v>0</v>
          </cell>
          <cell r="N956">
            <v>0</v>
          </cell>
          <cell r="Q956">
            <v>3</v>
          </cell>
          <cell r="R956">
            <v>10</v>
          </cell>
          <cell r="S956" t="str">
            <v xml:space="preserve">Yuan Purchase Pricelist (CNY)</v>
          </cell>
          <cell r="T956">
            <v>83</v>
          </cell>
          <cell r="U956">
            <v>1930</v>
          </cell>
          <cell r="V956">
            <v>2500</v>
          </cell>
        </row>
        <row r="957">
          <cell r="A957">
            <v>13945</v>
          </cell>
          <cell r="B957" t="str">
            <v>AUTOLAMPS0825</v>
          </cell>
          <cell r="C957" t="e">
            <v>#REF!</v>
          </cell>
          <cell r="D957" t="str">
            <v xml:space="preserve">NISSAN VERSA NOTE 5D HATCHBACK (13-) - LAMINATED FRONT WINDSCREEN</v>
          </cell>
          <cell r="E957" t="str">
            <v>NISSAN</v>
          </cell>
          <cell r="F957" t="str">
            <v xml:space="preserve">NI E12 R VCP LFW X</v>
          </cell>
          <cell r="G957" t="str">
            <v xml:space="preserve">NI-E12-R-VCP LFW/X</v>
          </cell>
          <cell r="H957" t="str">
            <v>1320*1022</v>
          </cell>
          <cell r="I957">
            <v>0.02</v>
          </cell>
          <cell r="J957" t="str">
            <v>SUPPLIER0015</v>
          </cell>
          <cell r="K957" t="str">
            <v xml:space="preserve">XINYI AUTOMOBILE GLASS (SHENZHEN) CO., LTD</v>
          </cell>
          <cell r="L957" t="e">
            <v>#N/A</v>
          </cell>
          <cell r="M957" t="e">
            <v>#N/A</v>
          </cell>
          <cell r="N957" t="e">
            <v>#N/A</v>
          </cell>
          <cell r="S957" t="str">
            <v xml:space="preserve">USD Purchase Pricelist (USD)</v>
          </cell>
          <cell r="T957">
            <v>17.63</v>
          </cell>
          <cell r="U957">
            <v>3159.3</v>
          </cell>
          <cell r="V957">
            <v>4100</v>
          </cell>
        </row>
        <row r="958">
          <cell r="A958">
            <v>11555</v>
          </cell>
          <cell r="B958" t="str">
            <v>AUTOLAMPS2817</v>
          </cell>
          <cell r="C958" t="e">
            <v>#REF!</v>
          </cell>
          <cell r="D958" t="str">
            <v xml:space="preserve">NISSAN WINGROAD Y11 - (99-02) - FOG LAMP - LH</v>
          </cell>
          <cell r="E958" t="str">
            <v>NISSAN</v>
          </cell>
          <cell r="F958" t="str">
            <v xml:space="preserve">Y11 99 FLA LH</v>
          </cell>
          <cell r="G958" t="str">
            <v>NS09-0104</v>
          </cell>
          <cell r="I958">
            <v>0.04</v>
          </cell>
          <cell r="J958" t="str">
            <v>SUPPLIER0002</v>
          </cell>
          <cell r="K958" t="str">
            <v xml:space="preserve">ANHUI TINCAI SILK CO. LTD</v>
          </cell>
          <cell r="L958">
            <v>1</v>
          </cell>
          <cell r="M958">
            <v>4</v>
          </cell>
          <cell r="N958">
            <v>5</v>
          </cell>
          <cell r="O958">
            <v>3</v>
          </cell>
          <cell r="P958">
            <v>10</v>
          </cell>
          <cell r="S958" t="str">
            <v xml:space="preserve">Yuan Purchase Pricelist (CNY)</v>
          </cell>
          <cell r="T958">
            <v>4.84</v>
          </cell>
          <cell r="U958">
            <v>756</v>
          </cell>
          <cell r="V958">
            <v>1170</v>
          </cell>
        </row>
        <row r="959">
          <cell r="A959">
            <v>11556</v>
          </cell>
          <cell r="B959" t="str">
            <v>AUTOLAMPS2818</v>
          </cell>
          <cell r="C959" t="e">
            <v>#REF!</v>
          </cell>
          <cell r="D959" t="str">
            <v xml:space="preserve">NISSAN WINGROAD Y11 - (99-02) - FOG LAMP - RH</v>
          </cell>
          <cell r="E959" t="str">
            <v>NISSAN</v>
          </cell>
          <cell r="F959" t="str">
            <v xml:space="preserve">Y11 99 FLA RH</v>
          </cell>
          <cell r="G959" t="str">
            <v>NS09-0104</v>
          </cell>
          <cell r="I959">
            <v>0.04</v>
          </cell>
          <cell r="J959" t="str">
            <v>SUPPLIER0002</v>
          </cell>
          <cell r="K959" t="str">
            <v xml:space="preserve">ANHUI TINCAI SILK CO. LTD</v>
          </cell>
          <cell r="L959">
            <v>1</v>
          </cell>
          <cell r="M959">
            <v>4</v>
          </cell>
          <cell r="N959">
            <v>5</v>
          </cell>
          <cell r="O959">
            <v>3</v>
          </cell>
          <cell r="P959">
            <v>10</v>
          </cell>
          <cell r="S959" t="str">
            <v xml:space="preserve">Yuan Purchase Pricelist (CNY)</v>
          </cell>
          <cell r="T959">
            <v>4.84</v>
          </cell>
          <cell r="U959">
            <v>756</v>
          </cell>
          <cell r="V959">
            <v>1170</v>
          </cell>
        </row>
        <row r="960">
          <cell r="A960">
            <v>11551</v>
          </cell>
          <cell r="B960" t="str">
            <v>AUTOLAMPS0989</v>
          </cell>
          <cell r="C960" t="e">
            <v>#REF!</v>
          </cell>
          <cell r="D960" t="str">
            <v xml:space="preserve">NISSAN WINGROAD Y11 (99-02) - CORNER LAMP (CLEAR) - LH</v>
          </cell>
          <cell r="E960" t="str">
            <v>NISSAN</v>
          </cell>
          <cell r="F960" t="str">
            <v xml:space="preserve">Y11 99 CLAC LH</v>
          </cell>
          <cell r="G960" t="str">
            <v>NS09-0103-L</v>
          </cell>
          <cell r="I960">
            <v>0.04</v>
          </cell>
          <cell r="J960" t="str">
            <v>SUPPLIER0002</v>
          </cell>
          <cell r="K960" t="str">
            <v xml:space="preserve">ANHUI TINCAI SILK CO. LTD</v>
          </cell>
          <cell r="L960">
            <v>10</v>
          </cell>
          <cell r="M960">
            <v>40</v>
          </cell>
          <cell r="N960">
            <v>50</v>
          </cell>
          <cell r="O960">
            <v>5</v>
          </cell>
          <cell r="P960">
            <v>10</v>
          </cell>
          <cell r="S960" t="str">
            <v xml:space="preserve">Yuan Purchase Pricelist (CNY)</v>
          </cell>
          <cell r="T960">
            <v>13</v>
          </cell>
          <cell r="U960">
            <v>330.56</v>
          </cell>
          <cell r="V960">
            <v>500</v>
          </cell>
        </row>
        <row r="961">
          <cell r="A961">
            <v>11552</v>
          </cell>
          <cell r="B961" t="str">
            <v>AUTOLAMPS0990</v>
          </cell>
          <cell r="C961" t="e">
            <v>#REF!</v>
          </cell>
          <cell r="D961" t="str">
            <v xml:space="preserve">NISSAN WINGROAD Y11 (99-02) - CORNER LAMP (CLEAR) - RH</v>
          </cell>
          <cell r="E961" t="str">
            <v>NISSAN</v>
          </cell>
          <cell r="F961" t="str">
            <v xml:space="preserve">Y11 99 CLAC RH</v>
          </cell>
          <cell r="G961" t="str">
            <v>NS09-0103-R</v>
          </cell>
          <cell r="I961">
            <v>0.04</v>
          </cell>
          <cell r="J961" t="str">
            <v>SUPPLIER0002</v>
          </cell>
          <cell r="K961" t="str">
            <v xml:space="preserve">ANHUI TINCAI SILK CO. LTD</v>
          </cell>
          <cell r="L961">
            <v>9</v>
          </cell>
          <cell r="M961">
            <v>36</v>
          </cell>
          <cell r="N961">
            <v>45</v>
          </cell>
          <cell r="O961">
            <v>5</v>
          </cell>
          <cell r="P961">
            <v>10</v>
          </cell>
          <cell r="S961" t="str">
            <v xml:space="preserve">Yuan Purchase Pricelist (CNY)</v>
          </cell>
          <cell r="T961">
            <v>13</v>
          </cell>
          <cell r="U961">
            <v>330.56</v>
          </cell>
          <cell r="V961">
            <v>500</v>
          </cell>
        </row>
        <row r="962">
          <cell r="A962">
            <v>11553</v>
          </cell>
          <cell r="B962" t="str">
            <v>AUTOLAMPS0991</v>
          </cell>
          <cell r="C962" t="e">
            <v>#REF!</v>
          </cell>
          <cell r="D962" t="str">
            <v xml:space="preserve">NISSAN WINGROAD Y11 (99-02) - CORNER LAMP (YELLOW) - LH</v>
          </cell>
          <cell r="E962" t="str">
            <v>NISSAN</v>
          </cell>
          <cell r="F962" t="str">
            <v xml:space="preserve">Y11 99 CLAY LH</v>
          </cell>
          <cell r="G962" t="str">
            <v>NS09-0103Y-L</v>
          </cell>
          <cell r="I962">
            <v>0.04</v>
          </cell>
          <cell r="J962" t="str">
            <v>SUPPLIER0002</v>
          </cell>
          <cell r="K962" t="str">
            <v xml:space="preserve">ANHUI TINCAI SILK CO. LTD</v>
          </cell>
          <cell r="L962">
            <v>4</v>
          </cell>
          <cell r="M962">
            <v>16</v>
          </cell>
          <cell r="N962">
            <v>20</v>
          </cell>
          <cell r="O962">
            <v>5</v>
          </cell>
          <cell r="P962">
            <v>10</v>
          </cell>
          <cell r="S962" t="str">
            <v xml:space="preserve">Yuan Purchase Pricelist (CNY)</v>
          </cell>
          <cell r="T962">
            <v>13</v>
          </cell>
          <cell r="U962">
            <v>332</v>
          </cell>
          <cell r="V962">
            <v>500</v>
          </cell>
        </row>
        <row r="963">
          <cell r="A963">
            <v>11554</v>
          </cell>
          <cell r="B963" t="str">
            <v>AUTOLAMPS0992</v>
          </cell>
          <cell r="C963" t="e">
            <v>#REF!</v>
          </cell>
          <cell r="D963" t="str">
            <v xml:space="preserve">NISSAN WINGROAD Y11 (99-02) - CORNER LAMP (YELLOW) - RH</v>
          </cell>
          <cell r="E963" t="str">
            <v>NISSAN</v>
          </cell>
          <cell r="F963" t="str">
            <v xml:space="preserve">Y11 99 CLAY RH</v>
          </cell>
          <cell r="G963" t="str">
            <v>NS09-0103Y-R</v>
          </cell>
          <cell r="I963">
            <v>0.04</v>
          </cell>
          <cell r="J963" t="str">
            <v>SUPPLIER0002</v>
          </cell>
          <cell r="K963" t="str">
            <v xml:space="preserve">ANHUI TINCAI SILK CO. LTD</v>
          </cell>
          <cell r="L963">
            <v>3</v>
          </cell>
          <cell r="M963">
            <v>12</v>
          </cell>
          <cell r="N963">
            <v>15</v>
          </cell>
          <cell r="O963">
            <v>5</v>
          </cell>
          <cell r="P963">
            <v>10</v>
          </cell>
          <cell r="S963" t="str">
            <v xml:space="preserve">Yuan Purchase Pricelist (CNY)</v>
          </cell>
          <cell r="T963">
            <v>13</v>
          </cell>
          <cell r="U963">
            <v>332</v>
          </cell>
          <cell r="V963">
            <v>500</v>
          </cell>
        </row>
        <row r="964">
          <cell r="A964">
            <v>13818</v>
          </cell>
          <cell r="B964" t="str">
            <v>AUTOLAMPS0995</v>
          </cell>
          <cell r="C964" t="e">
            <v>#REF!</v>
          </cell>
          <cell r="D964" t="str">
            <v xml:space="preserve">NISSAN WINGROAD Y11 (99-02) - FOG LAMP (CLEAR) - LH</v>
          </cell>
          <cell r="E964" t="str">
            <v>NISSAN</v>
          </cell>
          <cell r="F964" t="str">
            <v xml:space="preserve">Y11 99 FLAC LH</v>
          </cell>
          <cell r="G964" t="str">
            <v>NS09-0104B-L</v>
          </cell>
          <cell r="I964">
            <v>0.04</v>
          </cell>
          <cell r="J964" t="str">
            <v>SUPPLIER0002</v>
          </cell>
          <cell r="K964" t="str">
            <v xml:space="preserve">ANHUI TINCAI SILK CO. LTD</v>
          </cell>
          <cell r="L964">
            <v>0</v>
          </cell>
          <cell r="M964">
            <v>0</v>
          </cell>
          <cell r="N964">
            <v>0</v>
          </cell>
          <cell r="O964">
            <v>5</v>
          </cell>
          <cell r="P964">
            <v>20</v>
          </cell>
          <cell r="S964" t="str">
            <v xml:space="preserve">Yuan Purchase Pricelist (CNY)</v>
          </cell>
          <cell r="T964">
            <v>4.84</v>
          </cell>
          <cell r="U964">
            <v>756</v>
          </cell>
          <cell r="V964">
            <v>1170</v>
          </cell>
        </row>
        <row r="965">
          <cell r="A965">
            <v>13817</v>
          </cell>
          <cell r="B965" t="str">
            <v>AUTOLAMPS0996</v>
          </cell>
          <cell r="C965" t="e">
            <v>#REF!</v>
          </cell>
          <cell r="D965" t="str">
            <v xml:space="preserve">NISSAN WINGROAD Y11 (99-02) - FOG LAMP (CLEAR) - RH</v>
          </cell>
          <cell r="E965" t="str">
            <v>NISSAN</v>
          </cell>
          <cell r="F965" t="str">
            <v xml:space="preserve">Y11 99 FLAC RH</v>
          </cell>
          <cell r="G965" t="str">
            <v>NS09-0104B-R</v>
          </cell>
          <cell r="I965">
            <v>0.04</v>
          </cell>
          <cell r="J965" t="str">
            <v>SUPPLIER0002</v>
          </cell>
          <cell r="K965" t="str">
            <v xml:space="preserve">ANHUI TINCAI SILK CO. LTD</v>
          </cell>
          <cell r="L965">
            <v>0</v>
          </cell>
          <cell r="M965">
            <v>0</v>
          </cell>
          <cell r="N965">
            <v>0</v>
          </cell>
          <cell r="O965">
            <v>5</v>
          </cell>
          <cell r="P965">
            <v>20</v>
          </cell>
          <cell r="S965" t="str">
            <v xml:space="preserve">Yuan Purchase Pricelist (CNY)</v>
          </cell>
          <cell r="T965">
            <v>4.84</v>
          </cell>
          <cell r="U965">
            <v>756</v>
          </cell>
          <cell r="V965">
            <v>1170</v>
          </cell>
        </row>
        <row r="966">
          <cell r="A966">
            <v>11559</v>
          </cell>
          <cell r="B966" t="str">
            <v>AUTOLAMPS0987</v>
          </cell>
          <cell r="C966" t="e">
            <v>#REF!</v>
          </cell>
          <cell r="D966" t="str">
            <v xml:space="preserve">NISSAN WINGROAD Y11 (99-02) - FRONT BUMPER</v>
          </cell>
          <cell r="E966" t="str">
            <v>NISSAN</v>
          </cell>
          <cell r="F966" t="str">
            <v xml:space="preserve">Y11 99 BPRF</v>
          </cell>
          <cell r="G966" t="str">
            <v>NS09-0107</v>
          </cell>
          <cell r="I966">
            <v>0.04</v>
          </cell>
          <cell r="J966" t="str">
            <v>SUPPLIER0002</v>
          </cell>
          <cell r="K966" t="str">
            <v xml:space="preserve">ANHUI TINCAI SILK CO. LTD</v>
          </cell>
          <cell r="L966">
            <v>2</v>
          </cell>
          <cell r="M966">
            <v>8</v>
          </cell>
          <cell r="N966">
            <v>10</v>
          </cell>
          <cell r="Q966">
            <v>2</v>
          </cell>
          <cell r="R966">
            <v>5</v>
          </cell>
          <cell r="S966" t="str">
            <v xml:space="preserve">Yuan Purchase Pricelist (CNY)</v>
          </cell>
          <cell r="T966">
            <v>70</v>
          </cell>
          <cell r="U966">
            <v>1785</v>
          </cell>
          <cell r="V966">
            <v>2680</v>
          </cell>
        </row>
        <row r="967">
          <cell r="A967">
            <v>11560</v>
          </cell>
          <cell r="B967" t="str">
            <v>AUTOLAMPS0997</v>
          </cell>
          <cell r="C967" t="e">
            <v>#REF!</v>
          </cell>
          <cell r="D967" t="str">
            <v xml:space="preserve">NISSAN WINGROAD Y11 (99-02) - GRILL</v>
          </cell>
          <cell r="E967" t="str">
            <v>NISSAN</v>
          </cell>
          <cell r="F967" t="str">
            <v xml:space="preserve">Y11 99 GRL</v>
          </cell>
          <cell r="G967" t="str">
            <v>NS09-0111A</v>
          </cell>
          <cell r="I967">
            <v>0.04</v>
          </cell>
          <cell r="J967" t="str">
            <v>SUPPLIER0002</v>
          </cell>
          <cell r="K967" t="str">
            <v xml:space="preserve">ANHUI TINCAI SILK CO. LTD</v>
          </cell>
          <cell r="L967">
            <v>1</v>
          </cell>
          <cell r="M967">
            <v>4</v>
          </cell>
          <cell r="N967">
            <v>5</v>
          </cell>
          <cell r="Q967">
            <v>1</v>
          </cell>
          <cell r="R967">
            <v>2</v>
          </cell>
          <cell r="S967" t="str">
            <v xml:space="preserve">Yuan Purchase Pricelist (CNY)</v>
          </cell>
          <cell r="T967">
            <v>35</v>
          </cell>
          <cell r="U967">
            <v>893</v>
          </cell>
          <cell r="V967">
            <v>1340</v>
          </cell>
        </row>
        <row r="968">
          <cell r="A968">
            <v>11563</v>
          </cell>
          <cell r="B968" t="str">
            <v>AUTOLAMPS0998</v>
          </cell>
          <cell r="C968" t="e">
            <v>#REF!</v>
          </cell>
          <cell r="D968" t="str">
            <v xml:space="preserve">NISSAN WINGROAD Y11 (99-02) - HEAD LAMP CLEAR/PLASTIC (16-33) - LH</v>
          </cell>
          <cell r="E968" t="str">
            <v>NISSAN</v>
          </cell>
          <cell r="F968" t="str">
            <v xml:space="preserve">Y11 99 HLAP LH</v>
          </cell>
          <cell r="G968" t="str">
            <v>NS09-0101-L</v>
          </cell>
          <cell r="I968">
            <v>0.04</v>
          </cell>
          <cell r="J968" t="str">
            <v>SUPPLIER0002</v>
          </cell>
          <cell r="K968" t="str">
            <v xml:space="preserve">ANHUI TINCAI SILK CO. LTD</v>
          </cell>
          <cell r="L968">
            <v>2</v>
          </cell>
          <cell r="M968">
            <v>8</v>
          </cell>
          <cell r="N968">
            <v>10</v>
          </cell>
          <cell r="Q968">
            <v>2</v>
          </cell>
          <cell r="R968">
            <v>5</v>
          </cell>
          <cell r="S968" t="str">
            <v xml:space="preserve">Yuan Purchase Pricelist (CNY)</v>
          </cell>
          <cell r="T968">
            <v>50</v>
          </cell>
          <cell r="U968">
            <v>1162.5</v>
          </cell>
          <cell r="V968">
            <v>1740</v>
          </cell>
        </row>
        <row r="969">
          <cell r="A969">
            <v>11564</v>
          </cell>
          <cell r="B969" t="str">
            <v>AUTOLAMPS0999</v>
          </cell>
          <cell r="C969" t="e">
            <v>#REF!</v>
          </cell>
          <cell r="D969" t="str">
            <v xml:space="preserve">NISSAN WINGROAD Y11 (99-02) - HEAD LAMP CLEAR/PLASTIC (16-33) - RH</v>
          </cell>
          <cell r="E969" t="str">
            <v>NISSAN</v>
          </cell>
          <cell r="F969" t="str">
            <v xml:space="preserve">Y11 99 HLAP RH</v>
          </cell>
          <cell r="G969" t="str">
            <v>NS09-0101-R</v>
          </cell>
          <cell r="I969">
            <v>0.04</v>
          </cell>
          <cell r="J969" t="str">
            <v>SUPPLIER0002</v>
          </cell>
          <cell r="K969" t="str">
            <v xml:space="preserve">ANHUI TINCAI SILK CO. LTD</v>
          </cell>
          <cell r="L969">
            <v>2</v>
          </cell>
          <cell r="M969">
            <v>8</v>
          </cell>
          <cell r="N969">
            <v>10</v>
          </cell>
          <cell r="Q969">
            <v>2</v>
          </cell>
          <cell r="R969">
            <v>5</v>
          </cell>
          <cell r="S969" t="str">
            <v xml:space="preserve">Yuan Purchase Pricelist (CNY)</v>
          </cell>
          <cell r="T969">
            <v>50</v>
          </cell>
          <cell r="U969">
            <v>1162.5</v>
          </cell>
          <cell r="V969">
            <v>1740</v>
          </cell>
        </row>
        <row r="970">
          <cell r="A970">
            <v>12600</v>
          </cell>
          <cell r="B970" t="str">
            <v>AUTOLAMPS0988</v>
          </cell>
          <cell r="C970" t="e">
            <v>#REF!</v>
          </cell>
          <cell r="D970" t="str">
            <v xml:space="preserve">NISSAN WINGROAD Y11 (99-02) - REAR BUMPER</v>
          </cell>
          <cell r="E970" t="str">
            <v>NISSAN</v>
          </cell>
          <cell r="F970" t="str">
            <v xml:space="preserve">Y11 99 BPRR</v>
          </cell>
          <cell r="G970" t="str">
            <v>NS09-0108</v>
          </cell>
          <cell r="I970">
            <v>0.04</v>
          </cell>
          <cell r="J970" t="str">
            <v>SUPPLIER0002</v>
          </cell>
          <cell r="K970" t="str">
            <v xml:space="preserve">ANHUI TINCAI SILK CO. LTD</v>
          </cell>
          <cell r="L970">
            <v>0</v>
          </cell>
          <cell r="M970">
            <v>0</v>
          </cell>
          <cell r="N970">
            <v>0</v>
          </cell>
          <cell r="Q970">
            <v>2</v>
          </cell>
          <cell r="R970">
            <v>5</v>
          </cell>
          <cell r="S970" t="str">
            <v xml:space="preserve">Yuan Purchase Pricelist (CNY)</v>
          </cell>
          <cell r="T970">
            <v>100</v>
          </cell>
          <cell r="U970">
            <v>2250</v>
          </cell>
          <cell r="V970">
            <v>3490</v>
          </cell>
        </row>
        <row r="971">
          <cell r="A971">
            <v>11566</v>
          </cell>
          <cell r="B971" t="str">
            <v>AUTOLAMPS2819</v>
          </cell>
          <cell r="C971" t="e">
            <v>#REF!</v>
          </cell>
          <cell r="D971" t="str">
            <v xml:space="preserve">NISSAN WINGROAD Y11 (99-06) - HEAD LAMP (GLASS) - RH</v>
          </cell>
          <cell r="E971" t="str">
            <v>NISSAN</v>
          </cell>
          <cell r="F971" t="str">
            <v xml:space="preserve">Y11 99 HLAG RH</v>
          </cell>
          <cell r="G971" t="str">
            <v>NS09-0101A</v>
          </cell>
          <cell r="I971">
            <v>0.04</v>
          </cell>
          <cell r="J971" t="str">
            <v>SUPPLIER0002</v>
          </cell>
          <cell r="K971" t="str">
            <v xml:space="preserve">ANHUI TINCAI SILK CO. LTD</v>
          </cell>
          <cell r="L971">
            <v>0</v>
          </cell>
          <cell r="M971">
            <v>0</v>
          </cell>
          <cell r="N971">
            <v>0</v>
          </cell>
          <cell r="O971">
            <v>3</v>
          </cell>
          <cell r="P971">
            <v>10</v>
          </cell>
          <cell r="S971" t="str">
            <v xml:space="preserve">Yuan Purchase Pricelist (CNY)</v>
          </cell>
          <cell r="T971">
            <v>50</v>
          </cell>
          <cell r="U971">
            <v>1125</v>
          </cell>
          <cell r="V971">
            <v>1740</v>
          </cell>
        </row>
        <row r="972">
          <cell r="A972">
            <v>11562</v>
          </cell>
          <cell r="B972" t="str">
            <v>AUTOLAMPS1000</v>
          </cell>
          <cell r="C972" t="e">
            <v>#REF!</v>
          </cell>
          <cell r="D972" t="str">
            <v xml:space="preserve">NISSAN WINGROAD Y11 (99-06) - HEAD LAMP GLASS (215-11C6-RD) - LH</v>
          </cell>
          <cell r="E972" t="str">
            <v>NISSAN</v>
          </cell>
          <cell r="F972" t="str">
            <v xml:space="preserve">Y11 99 HLAG LH</v>
          </cell>
          <cell r="G972" t="str">
            <v>NS09-0101A-L</v>
          </cell>
          <cell r="I972">
            <v>0.04</v>
          </cell>
          <cell r="J972" t="str">
            <v>SUPPLIER0002</v>
          </cell>
          <cell r="K972" t="str">
            <v xml:space="preserve">ANHUI TINCAI SILK CO. LTD</v>
          </cell>
          <cell r="L972">
            <v>0</v>
          </cell>
          <cell r="M972">
            <v>0</v>
          </cell>
          <cell r="N972">
            <v>0</v>
          </cell>
          <cell r="Q972">
            <v>2</v>
          </cell>
          <cell r="R972">
            <v>5</v>
          </cell>
          <cell r="S972" t="str">
            <v xml:space="preserve">Yuan Purchase Pricelist (CNY)</v>
          </cell>
          <cell r="T972">
            <v>8.5</v>
          </cell>
          <cell r="U972">
            <v>1329</v>
          </cell>
          <cell r="V972">
            <v>2060</v>
          </cell>
        </row>
        <row r="973">
          <cell r="A973">
            <v>11561</v>
          </cell>
          <cell r="B973" t="str">
            <v>AUTOLAMPS1001</v>
          </cell>
          <cell r="C973" t="e">
            <v>#REF!</v>
          </cell>
          <cell r="D973" t="str">
            <v xml:space="preserve">NISSAN WINGROAD Y11 (99-06) - HEAD LAMP GLASS (215-11C6-RD) - RH</v>
          </cell>
          <cell r="E973" t="str">
            <v>NISSAN</v>
          </cell>
          <cell r="F973" t="str">
            <v xml:space="preserve">Y11 99 HLAG RH</v>
          </cell>
          <cell r="G973" t="str">
            <v>NS09-0101A-R</v>
          </cell>
          <cell r="I973">
            <v>0.04</v>
          </cell>
          <cell r="J973" t="str">
            <v>SUPPLIER0002</v>
          </cell>
          <cell r="K973" t="str">
            <v xml:space="preserve">ANHUI TINCAI SILK CO. LTD</v>
          </cell>
          <cell r="L973">
            <v>0</v>
          </cell>
          <cell r="M973">
            <v>0</v>
          </cell>
          <cell r="N973">
            <v>0</v>
          </cell>
          <cell r="Q973">
            <v>2</v>
          </cell>
          <cell r="R973">
            <v>5</v>
          </cell>
          <cell r="S973" t="str">
            <v xml:space="preserve">Yuan Purchase Pricelist (CNY)</v>
          </cell>
          <cell r="T973">
            <v>8.5</v>
          </cell>
          <cell r="U973">
            <v>1329</v>
          </cell>
          <cell r="V973">
            <v>2060</v>
          </cell>
        </row>
        <row r="974">
          <cell r="A974">
            <v>11575</v>
          </cell>
          <cell r="B974" t="str">
            <v>AUTOLAMPS0993</v>
          </cell>
          <cell r="C974" t="e">
            <v>#REF!</v>
          </cell>
          <cell r="D974" t="str">
            <v xml:space="preserve">NISSAN WINGROAD Y11 (99-06) - INNER FENDER - LH</v>
          </cell>
          <cell r="E974" t="str">
            <v>NISSAN</v>
          </cell>
          <cell r="F974" t="str">
            <v xml:space="preserve">Y11 99 IF LH</v>
          </cell>
          <cell r="G974" t="str">
            <v>NS09-0116-1-L</v>
          </cell>
          <cell r="I974">
            <v>0.04</v>
          </cell>
          <cell r="J974" t="str">
            <v>SUPPLIER0002</v>
          </cell>
          <cell r="K974" t="str">
            <v xml:space="preserve">ANHUI TINCAI SILK CO. LTD</v>
          </cell>
          <cell r="L974">
            <v>0</v>
          </cell>
          <cell r="M974">
            <v>0</v>
          </cell>
          <cell r="N974">
            <v>0</v>
          </cell>
          <cell r="Q974">
            <v>5</v>
          </cell>
          <cell r="R974">
            <v>20</v>
          </cell>
          <cell r="S974" t="str">
            <v xml:space="preserve">Yuan Purchase Pricelist (CNY)</v>
          </cell>
          <cell r="T974">
            <v>20</v>
          </cell>
          <cell r="U974">
            <v>510</v>
          </cell>
          <cell r="V974">
            <v>770</v>
          </cell>
        </row>
        <row r="975">
          <cell r="A975">
            <v>11576</v>
          </cell>
          <cell r="B975" t="str">
            <v>AUTOLAMPS0994</v>
          </cell>
          <cell r="C975" t="e">
            <v>#REF!</v>
          </cell>
          <cell r="D975" t="str">
            <v xml:space="preserve">NISSAN WINGROAD Y11 (99-06) - INNER FENDER - RH</v>
          </cell>
          <cell r="E975" t="str">
            <v>NISSAN</v>
          </cell>
          <cell r="F975" t="str">
            <v xml:space="preserve">Y11 99 IF RH</v>
          </cell>
          <cell r="G975" t="str">
            <v>NS09-0116-1-R</v>
          </cell>
          <cell r="I975">
            <v>0.04</v>
          </cell>
          <cell r="J975" t="str">
            <v>SUPPLIER0002</v>
          </cell>
          <cell r="K975" t="str">
            <v xml:space="preserve">ANHUI TINCAI SILK CO. LTD</v>
          </cell>
          <cell r="L975">
            <v>0</v>
          </cell>
          <cell r="M975">
            <v>0</v>
          </cell>
          <cell r="N975">
            <v>0</v>
          </cell>
          <cell r="Q975">
            <v>5</v>
          </cell>
          <cell r="R975">
            <v>20</v>
          </cell>
          <cell r="S975" t="str">
            <v xml:space="preserve">Yuan Purchase Pricelist (CNY)</v>
          </cell>
          <cell r="T975">
            <v>20</v>
          </cell>
          <cell r="U975">
            <v>510</v>
          </cell>
          <cell r="V975">
            <v>770</v>
          </cell>
        </row>
        <row r="976">
          <cell r="A976">
            <v>11896</v>
          </cell>
          <cell r="B976" t="str">
            <v>AUTOLAMPS1012</v>
          </cell>
          <cell r="C976" t="e">
            <v>#REF!</v>
          </cell>
          <cell r="D976" t="str">
            <v xml:space="preserve">NISSAN WINGROAD Y11 (99-06) - LAMINATED FRONT WINDSCREEN</v>
          </cell>
          <cell r="E976" t="str">
            <v>NISSAN</v>
          </cell>
          <cell r="F976" t="str">
            <v xml:space="preserve">Y11 LFW X</v>
          </cell>
          <cell r="G976" t="str">
            <v xml:space="preserve">Y11 LFW/X</v>
          </cell>
          <cell r="H976" t="str">
            <v>1453*934</v>
          </cell>
          <cell r="I976">
            <v>0.02</v>
          </cell>
          <cell r="J976" t="str">
            <v>SUPPLIER0015</v>
          </cell>
          <cell r="K976" t="str">
            <v xml:space="preserve">XINYI AUTOMOBILE GLASS (SHENZHEN) CO., LTD</v>
          </cell>
          <cell r="L976">
            <v>7</v>
          </cell>
          <cell r="M976">
            <v>28</v>
          </cell>
          <cell r="N976">
            <v>35</v>
          </cell>
          <cell r="Q976">
            <v>3</v>
          </cell>
          <cell r="R976">
            <v>12</v>
          </cell>
          <cell r="S976" t="str">
            <v xml:space="preserve">USD Purchase Pricelist (USD)</v>
          </cell>
          <cell r="T976">
            <v>16.22</v>
          </cell>
          <cell r="U976">
            <v>2233.4899999999998</v>
          </cell>
          <cell r="V976">
            <v>3500</v>
          </cell>
        </row>
        <row r="977">
          <cell r="A977">
            <v>12472</v>
          </cell>
          <cell r="B977" t="str">
            <v>AUTOLAMPS1002</v>
          </cell>
          <cell r="C977" t="e">
            <v>#REF!</v>
          </cell>
          <cell r="D977" t="str">
            <v xml:space="preserve">NISSAN WINGROAD Y11 (99-06) - REAR BUMPER REFLECTOR - LH</v>
          </cell>
          <cell r="E977" t="str">
            <v>NISSAN</v>
          </cell>
          <cell r="F977" t="str">
            <v xml:space="preserve">Y11 99 RBPRR LH</v>
          </cell>
          <cell r="G977" t="str">
            <v>NS09-0105-L</v>
          </cell>
          <cell r="I977">
            <v>0.04</v>
          </cell>
          <cell r="J977" t="str">
            <v>SUPPLIER0002</v>
          </cell>
          <cell r="K977" t="str">
            <v xml:space="preserve">ANHUI TINCAI SILK CO. LTD</v>
          </cell>
          <cell r="L977">
            <v>0</v>
          </cell>
          <cell r="M977">
            <v>0</v>
          </cell>
          <cell r="N977">
            <v>0</v>
          </cell>
          <cell r="Q977">
            <v>2</v>
          </cell>
          <cell r="R977">
            <v>5</v>
          </cell>
          <cell r="S977" t="str">
            <v xml:space="preserve">Yuan Purchase Pricelist (CNY)</v>
          </cell>
          <cell r="T977">
            <v>7.44</v>
          </cell>
          <cell r="U977">
            <v>202</v>
          </cell>
          <cell r="V977">
            <v>300</v>
          </cell>
        </row>
        <row r="978">
          <cell r="A978">
            <v>12471</v>
          </cell>
          <cell r="B978" t="str">
            <v>AUTOLAMPS1003</v>
          </cell>
          <cell r="C978" t="e">
            <v>#REF!</v>
          </cell>
          <cell r="D978" t="str">
            <v xml:space="preserve">NISSAN WINGROAD Y11 (99-06) - REAR BUMPER REFLECTOR - RH</v>
          </cell>
          <cell r="E978" t="str">
            <v>NISSAN</v>
          </cell>
          <cell r="F978" t="str">
            <v xml:space="preserve">Y11 99 RBPRR RH</v>
          </cell>
          <cell r="G978" t="str">
            <v>NS09-0105-R</v>
          </cell>
          <cell r="I978">
            <v>0.04</v>
          </cell>
          <cell r="J978" t="str">
            <v>SUPPLIER0002</v>
          </cell>
          <cell r="K978" t="str">
            <v xml:space="preserve">ANHUI TINCAI SILK CO. LTD</v>
          </cell>
          <cell r="L978">
            <v>0</v>
          </cell>
          <cell r="M978">
            <v>0</v>
          </cell>
          <cell r="N978">
            <v>0</v>
          </cell>
          <cell r="Q978">
            <v>2</v>
          </cell>
          <cell r="R978">
            <v>5</v>
          </cell>
          <cell r="S978" t="str">
            <v xml:space="preserve">Yuan Purchase Pricelist (CNY)</v>
          </cell>
          <cell r="T978">
            <v>7.44</v>
          </cell>
          <cell r="U978">
            <v>202</v>
          </cell>
          <cell r="V978">
            <v>300</v>
          </cell>
        </row>
        <row r="979">
          <cell r="A979">
            <v>11998</v>
          </cell>
          <cell r="B979" t="str">
            <v>AUTOLAMPS1013</v>
          </cell>
          <cell r="C979" t="e">
            <v>#REF!</v>
          </cell>
          <cell r="D979" t="str">
            <v xml:space="preserve">NISSAN WINGROAD Y11 (99-06) - REAR HEATED WINDSCREEN</v>
          </cell>
          <cell r="E979" t="str">
            <v>NISSAN</v>
          </cell>
          <cell r="F979" t="str">
            <v xml:space="preserve">Y11 RW H X</v>
          </cell>
          <cell r="G979" t="str">
            <v xml:space="preserve">Y11 RW/H/X</v>
          </cell>
          <cell r="H979" t="str">
            <v>1346*515</v>
          </cell>
          <cell r="I979">
            <v>0.02</v>
          </cell>
          <cell r="J979" t="str">
            <v>SUPPLIER0015</v>
          </cell>
          <cell r="K979" t="str">
            <v xml:space="preserve">XINYI AUTOMOBILE GLASS (SHENZHEN) CO., LTD</v>
          </cell>
          <cell r="L979">
            <v>3</v>
          </cell>
          <cell r="M979">
            <v>12</v>
          </cell>
          <cell r="N979">
            <v>15</v>
          </cell>
          <cell r="Q979">
            <v>1</v>
          </cell>
          <cell r="R979">
            <v>4</v>
          </cell>
          <cell r="S979" t="str">
            <v xml:space="preserve">USD Purchase Pricelist (USD)</v>
          </cell>
          <cell r="T979">
            <v>10.29</v>
          </cell>
          <cell r="U979">
            <v>1638.81</v>
          </cell>
          <cell r="V979">
            <v>2100</v>
          </cell>
        </row>
        <row r="980">
          <cell r="A980">
            <v>11567</v>
          </cell>
          <cell r="B980" t="str">
            <v>AUTOLAMPS1004</v>
          </cell>
          <cell r="C980" t="e">
            <v>#REF!</v>
          </cell>
          <cell r="D980" t="str">
            <v xml:space="preserve">NISSAN WINGROAD Y11 (99-06) - SIDE MIRROR (ELECTRIC) - LH</v>
          </cell>
          <cell r="E980" t="str">
            <v>NISSAN</v>
          </cell>
          <cell r="F980" t="str">
            <v xml:space="preserve">Y11 99 SME LH</v>
          </cell>
          <cell r="G980" t="str">
            <v>NS09-0112-E-L</v>
          </cell>
          <cell r="I980">
            <v>0.04</v>
          </cell>
          <cell r="J980" t="str">
            <v>SUPPLIER0002</v>
          </cell>
          <cell r="K980" t="str">
            <v xml:space="preserve">ANHUI TINCAI SILK CO. LTD</v>
          </cell>
          <cell r="L980">
            <v>0</v>
          </cell>
          <cell r="M980">
            <v>0</v>
          </cell>
          <cell r="N980">
            <v>0</v>
          </cell>
          <cell r="O980">
            <v>2</v>
          </cell>
          <cell r="P980">
            <v>5</v>
          </cell>
          <cell r="S980" t="str">
            <v xml:space="preserve">Yuan Purchase Pricelist (CNY)</v>
          </cell>
          <cell r="T980">
            <v>12.9</v>
          </cell>
          <cell r="U980">
            <v>2016</v>
          </cell>
          <cell r="V980">
            <v>3130</v>
          </cell>
        </row>
        <row r="981">
          <cell r="A981">
            <v>11568</v>
          </cell>
          <cell r="B981" t="str">
            <v>AUTOLAMPS1005</v>
          </cell>
          <cell r="C981" t="e">
            <v>#REF!</v>
          </cell>
          <cell r="D981" t="str">
            <v xml:space="preserve">NISSAN WINGROAD Y11 (99-06) - SIDE MIRROR (ELECTRIC) - RH</v>
          </cell>
          <cell r="E981" t="str">
            <v>NISSAN</v>
          </cell>
          <cell r="F981" t="str">
            <v xml:space="preserve">Y11 99 SME RH</v>
          </cell>
          <cell r="G981" t="str">
            <v>NS09-0112-E-R</v>
          </cell>
          <cell r="I981">
            <v>0.04</v>
          </cell>
          <cell r="J981" t="str">
            <v>SUPPLIER0002</v>
          </cell>
          <cell r="K981" t="str">
            <v xml:space="preserve">ANHUI TINCAI SILK CO. LTD</v>
          </cell>
          <cell r="L981">
            <v>0</v>
          </cell>
          <cell r="M981">
            <v>0</v>
          </cell>
          <cell r="N981">
            <v>0</v>
          </cell>
          <cell r="O981">
            <v>2</v>
          </cell>
          <cell r="P981">
            <v>5</v>
          </cell>
          <cell r="S981" t="str">
            <v xml:space="preserve">Yuan Purchase Pricelist (CNY)</v>
          </cell>
          <cell r="T981">
            <v>12.9</v>
          </cell>
          <cell r="U981">
            <v>2016</v>
          </cell>
          <cell r="V981">
            <v>3130</v>
          </cell>
        </row>
        <row r="982">
          <cell r="A982">
            <v>11569</v>
          </cell>
          <cell r="B982" t="str">
            <v>AUTOLAMPS1006</v>
          </cell>
          <cell r="C982" t="e">
            <v>#REF!</v>
          </cell>
          <cell r="D982" t="str">
            <v xml:space="preserve">NISSAN WINGROAD Y11 (99-06) - SIDE MIRROR (MANUAL) - LH</v>
          </cell>
          <cell r="E982" t="str">
            <v>NISSAN</v>
          </cell>
          <cell r="F982" t="str">
            <v xml:space="preserve">Y11 99 SMM LH</v>
          </cell>
          <cell r="G982" t="str">
            <v>NS09-0112-L</v>
          </cell>
          <cell r="I982">
            <v>0.04</v>
          </cell>
          <cell r="J982" t="str">
            <v>SUPPLIER0002</v>
          </cell>
          <cell r="K982" t="str">
            <v xml:space="preserve">ANHUI TINCAI SILK CO. LTD</v>
          </cell>
          <cell r="L982">
            <v>0</v>
          </cell>
          <cell r="M982">
            <v>0</v>
          </cell>
          <cell r="N982">
            <v>0</v>
          </cell>
          <cell r="O982">
            <v>2</v>
          </cell>
          <cell r="P982">
            <v>5</v>
          </cell>
          <cell r="S982" t="str">
            <v xml:space="preserve">Yuan Purchase Pricelist (CNY)</v>
          </cell>
          <cell r="T982">
            <v>11.29</v>
          </cell>
          <cell r="U982">
            <v>1765</v>
          </cell>
          <cell r="V982">
            <v>2740</v>
          </cell>
        </row>
        <row r="983">
          <cell r="A983">
            <v>11570</v>
          </cell>
          <cell r="B983" t="str">
            <v>AUTOLAMPS1007</v>
          </cell>
          <cell r="C983" t="e">
            <v>#REF!</v>
          </cell>
          <cell r="D983" t="str">
            <v xml:space="preserve">NISSAN WINGROAD Y11 (99-06) - SIDE MIRROR (MANUAL) - RH</v>
          </cell>
          <cell r="E983" t="str">
            <v>NISSAN</v>
          </cell>
          <cell r="F983" t="str">
            <v xml:space="preserve">Y11 99 SMM RH</v>
          </cell>
          <cell r="G983" t="str">
            <v>NS09-0112-R</v>
          </cell>
          <cell r="I983">
            <v>0.04</v>
          </cell>
          <cell r="J983" t="str">
            <v>SUPPLIER0002</v>
          </cell>
          <cell r="K983" t="str">
            <v xml:space="preserve">ANHUI TINCAI SILK CO. LTD</v>
          </cell>
          <cell r="L983">
            <v>1</v>
          </cell>
          <cell r="M983">
            <v>4</v>
          </cell>
          <cell r="N983">
            <v>5</v>
          </cell>
          <cell r="O983">
            <v>2</v>
          </cell>
          <cell r="P983">
            <v>5</v>
          </cell>
          <cell r="S983" t="str">
            <v xml:space="preserve">Yuan Purchase Pricelist (CNY)</v>
          </cell>
          <cell r="T983">
            <v>11.29</v>
          </cell>
          <cell r="U983">
            <v>1765</v>
          </cell>
          <cell r="V983">
            <v>2740</v>
          </cell>
        </row>
        <row r="984">
          <cell r="A984">
            <v>11571</v>
          </cell>
          <cell r="B984" t="str">
            <v>AUTOLAMPS1008</v>
          </cell>
          <cell r="C984" t="e">
            <v>#REF!</v>
          </cell>
          <cell r="D984" t="str">
            <v xml:space="preserve">NISSAN WINGROAD Y11 (99-06) - TAIL LAMP RED/CLEAR (220-24764R) - LH</v>
          </cell>
          <cell r="E984" t="str">
            <v>NISSAN</v>
          </cell>
          <cell r="F984" t="str">
            <v xml:space="preserve">Y11 99 TLAC LH</v>
          </cell>
          <cell r="G984" t="str">
            <v>NS09-0102-L</v>
          </cell>
          <cell r="I984">
            <v>0.04</v>
          </cell>
          <cell r="J984" t="str">
            <v>SUPPLIER0002</v>
          </cell>
          <cell r="K984" t="str">
            <v xml:space="preserve">ANHUI TINCAI SILK CO. LTD</v>
          </cell>
          <cell r="M984">
            <v>0</v>
          </cell>
          <cell r="N984">
            <v>0</v>
          </cell>
          <cell r="S984" t="str">
            <v xml:space="preserve">Yuan Purchase Pricelist (CNY)</v>
          </cell>
          <cell r="T984">
            <v>35.03</v>
          </cell>
          <cell r="U984">
            <v>883</v>
          </cell>
          <cell r="V984">
            <v>1370</v>
          </cell>
        </row>
        <row r="985">
          <cell r="A985">
            <v>11572</v>
          </cell>
          <cell r="B985" t="str">
            <v>AUTOLAMPS1009</v>
          </cell>
          <cell r="C985" t="e">
            <v>#REF!</v>
          </cell>
          <cell r="D985" t="str">
            <v xml:space="preserve">NISSAN WINGROAD Y11 (99-06) - TAIL LAMP RED/CLEAR (220-24764R) - RH</v>
          </cell>
          <cell r="E985" t="str">
            <v>NISSAN</v>
          </cell>
          <cell r="F985" t="str">
            <v xml:space="preserve">Y11 99 TLAC RH</v>
          </cell>
          <cell r="G985" t="str">
            <v>NS09-0102-R</v>
          </cell>
          <cell r="I985">
            <v>0.04</v>
          </cell>
          <cell r="J985" t="str">
            <v>SUPPLIER0002</v>
          </cell>
          <cell r="K985" t="str">
            <v xml:space="preserve">ANHUI TINCAI SILK CO. LTD</v>
          </cell>
          <cell r="L985">
            <v>2</v>
          </cell>
          <cell r="M985">
            <v>8</v>
          </cell>
          <cell r="N985">
            <v>10</v>
          </cell>
          <cell r="Q985">
            <v>3</v>
          </cell>
          <cell r="R985">
            <v>8</v>
          </cell>
          <cell r="S985" t="str">
            <v xml:space="preserve">Yuan Purchase Pricelist (CNY)</v>
          </cell>
          <cell r="T985">
            <v>5.65</v>
          </cell>
          <cell r="U985">
            <v>883</v>
          </cell>
          <cell r="V985">
            <v>1370</v>
          </cell>
        </row>
        <row r="986">
          <cell r="A986">
            <v>11573</v>
          </cell>
          <cell r="B986" t="str">
            <v>AUTOLAMPS1010</v>
          </cell>
          <cell r="C986" t="e">
            <v>#REF!</v>
          </cell>
          <cell r="D986" t="str">
            <v xml:space="preserve">NISSAN WINGROAD Y11 (99-06) - TAIL LAMP RED/YELLOW (220-24764R) - LH</v>
          </cell>
          <cell r="E986" t="str">
            <v>NISSAN</v>
          </cell>
          <cell r="F986" t="str">
            <v xml:space="preserve">Y11 99 TLAY LH</v>
          </cell>
          <cell r="G986" t="str">
            <v>NS09-0102Y-L</v>
          </cell>
          <cell r="I986">
            <v>0.04</v>
          </cell>
          <cell r="J986" t="str">
            <v>SUPPLIER0002</v>
          </cell>
          <cell r="K986" t="str">
            <v xml:space="preserve">ANHUI TINCAI SILK CO. LTD</v>
          </cell>
          <cell r="L986">
            <v>2</v>
          </cell>
          <cell r="M986">
            <v>8</v>
          </cell>
          <cell r="N986">
            <v>10</v>
          </cell>
          <cell r="Q986">
            <v>3</v>
          </cell>
          <cell r="R986">
            <v>8</v>
          </cell>
          <cell r="S986" t="str">
            <v xml:space="preserve">Yuan Purchase Pricelist (CNY)</v>
          </cell>
          <cell r="T986">
            <v>5.65</v>
          </cell>
          <cell r="U986">
            <v>883</v>
          </cell>
          <cell r="V986">
            <v>1370</v>
          </cell>
        </row>
        <row r="987">
          <cell r="A987">
            <v>11574</v>
          </cell>
          <cell r="B987" t="str">
            <v>AUTOLAMPS1011</v>
          </cell>
          <cell r="C987" t="e">
            <v>#REF!</v>
          </cell>
          <cell r="D987" t="str">
            <v xml:space="preserve">NISSAN WINGROAD Y11 (99-06) - TAIL LAMP RED/YELLOW (220-24764R) - RH</v>
          </cell>
          <cell r="E987" t="str">
            <v>NISSAN</v>
          </cell>
          <cell r="F987" t="str">
            <v xml:space="preserve">Y11 99 TLAY RH</v>
          </cell>
          <cell r="G987" t="str">
            <v>NS09-0102Y-R</v>
          </cell>
          <cell r="I987">
            <v>0.04</v>
          </cell>
          <cell r="J987" t="str">
            <v>SUPPLIER0002</v>
          </cell>
          <cell r="K987" t="str">
            <v xml:space="preserve">ANHUI TINCAI SILK CO. LTD</v>
          </cell>
          <cell r="L987">
            <v>4</v>
          </cell>
          <cell r="M987">
            <v>16</v>
          </cell>
          <cell r="N987">
            <v>20</v>
          </cell>
          <cell r="Q987">
            <v>3</v>
          </cell>
          <cell r="R987">
            <v>8</v>
          </cell>
          <cell r="S987" t="str">
            <v xml:space="preserve">Yuan Purchase Pricelist (CNY)</v>
          </cell>
          <cell r="T987">
            <v>40</v>
          </cell>
          <cell r="U987">
            <v>1020</v>
          </cell>
          <cell r="V987">
            <v>1530</v>
          </cell>
        </row>
        <row r="988">
          <cell r="A988">
            <v>12790</v>
          </cell>
          <cell r="B988" t="str">
            <v>AUTOLAMPS1014</v>
          </cell>
          <cell r="C988" t="e">
            <v>#REF!</v>
          </cell>
          <cell r="D988" t="str">
            <v xml:space="preserve">NISSAN WINGROAD Y12 (06-10) - LAMINTED FRONT  WINDSCREEN</v>
          </cell>
          <cell r="E988" t="str">
            <v>NISSAN</v>
          </cell>
          <cell r="F988" t="str">
            <v xml:space="preserve">NI Y12 R LFW X</v>
          </cell>
          <cell r="G988" t="str">
            <v xml:space="preserve">NI-Y12-R LFW/X</v>
          </cell>
          <cell r="H988" t="str">
            <v>1363*1007</v>
          </cell>
          <cell r="I988">
            <v>0.02</v>
          </cell>
          <cell r="J988" t="str">
            <v>SUPPLIER0015</v>
          </cell>
          <cell r="K988" t="str">
            <v xml:space="preserve">XINYI AUTOMOBILE GLASS (SHENZHEN) CO., LTD</v>
          </cell>
          <cell r="L988">
            <v>6</v>
          </cell>
          <cell r="M988">
            <v>24</v>
          </cell>
          <cell r="N988">
            <v>30</v>
          </cell>
          <cell r="Q988">
            <v>4</v>
          </cell>
          <cell r="R988">
            <v>12</v>
          </cell>
          <cell r="S988" t="str">
            <v xml:space="preserve">USD Purchase Pricelist (USD)</v>
          </cell>
          <cell r="T988">
            <v>16.39</v>
          </cell>
          <cell r="U988">
            <v>2557</v>
          </cell>
          <cell r="V988">
            <v>3200</v>
          </cell>
        </row>
        <row r="989">
          <cell r="A989">
            <v>12789</v>
          </cell>
          <cell r="B989" t="str">
            <v>AUTOLAMPS1015</v>
          </cell>
          <cell r="C989" t="e">
            <v>#REF!</v>
          </cell>
          <cell r="D989" t="str">
            <v xml:space="preserve">NISSAN WINGROAD Y12 (06-10) - REAR HEATED WINDSCREEN</v>
          </cell>
          <cell r="E989" t="str">
            <v>NISSAN</v>
          </cell>
          <cell r="F989" t="str">
            <v xml:space="preserve">NI Y12 RW H X</v>
          </cell>
          <cell r="G989" t="str">
            <v xml:space="preserve">NI-Y12 RW/H/X</v>
          </cell>
          <cell r="H989" t="str">
            <v>1267*552</v>
          </cell>
          <cell r="I989">
            <v>0.02</v>
          </cell>
          <cell r="J989" t="str">
            <v>SUPPLIER0015</v>
          </cell>
          <cell r="K989" t="str">
            <v xml:space="preserve">XINYI AUTOMOBILE GLASS (SHENZHEN) CO., LTD</v>
          </cell>
          <cell r="L989">
            <v>3</v>
          </cell>
          <cell r="M989">
            <v>12</v>
          </cell>
          <cell r="N989">
            <v>15</v>
          </cell>
          <cell r="Q989">
            <v>3</v>
          </cell>
          <cell r="R989">
            <v>9</v>
          </cell>
          <cell r="S989" t="str">
            <v xml:space="preserve">USD Purchase Pricelist (USD)</v>
          </cell>
          <cell r="T989">
            <v>12</v>
          </cell>
          <cell r="U989">
            <v>2150.4</v>
          </cell>
          <cell r="V989">
            <v>2800</v>
          </cell>
        </row>
        <row r="990">
          <cell r="A990">
            <v>11798</v>
          </cell>
          <cell r="B990" t="str">
            <v>AUTOLAMPS1016</v>
          </cell>
          <cell r="C990" t="e">
            <v>#REF!</v>
          </cell>
          <cell r="D990" t="str">
            <v xml:space="preserve">NISSAN WINGROAD Y12 (07-) - FRONT BUMPER (W/O GRILL)</v>
          </cell>
          <cell r="E990" t="str">
            <v>NISSAN</v>
          </cell>
          <cell r="F990" t="str">
            <v xml:space="preserve">Y12 07 BPRF W OG</v>
          </cell>
          <cell r="G990" t="str">
            <v>NS09-0207</v>
          </cell>
          <cell r="I990">
            <v>0.04</v>
          </cell>
          <cell r="J990" t="str">
            <v>SUPPLIER0002</v>
          </cell>
          <cell r="K990" t="str">
            <v xml:space="preserve">ANHUI TINCAI SILK CO. LTD</v>
          </cell>
          <cell r="L990">
            <v>2</v>
          </cell>
          <cell r="M990">
            <v>8</v>
          </cell>
          <cell r="N990">
            <v>10</v>
          </cell>
          <cell r="Q990">
            <v>2</v>
          </cell>
          <cell r="R990">
            <v>4</v>
          </cell>
          <cell r="S990" t="str">
            <v xml:space="preserve">Yuan Purchase Pricelist (CNY)</v>
          </cell>
          <cell r="T990">
            <v>65</v>
          </cell>
          <cell r="U990">
            <v>1463</v>
          </cell>
          <cell r="V990">
            <v>3900</v>
          </cell>
        </row>
        <row r="991">
          <cell r="A991">
            <v>11771</v>
          </cell>
          <cell r="B991" t="str">
            <v>AUTOLAMPS1017</v>
          </cell>
          <cell r="C991" t="e">
            <v>#REF!</v>
          </cell>
          <cell r="D991" t="str">
            <v xml:space="preserve">NISSAN WINGROAD Y12 (07-) - HEAD LAMP (DOUBLE ROUND) - LH</v>
          </cell>
          <cell r="E991" t="str">
            <v>NISSAN</v>
          </cell>
          <cell r="F991" t="str">
            <v xml:space="preserve">Y12 07 HLA LH</v>
          </cell>
          <cell r="G991" t="str">
            <v>NS09-0201-L</v>
          </cell>
          <cell r="I991">
            <v>0.04</v>
          </cell>
          <cell r="J991" t="str">
            <v>SUPPLIER0002</v>
          </cell>
          <cell r="K991" t="str">
            <v xml:space="preserve">ANHUI TINCAI SILK CO. LTD</v>
          </cell>
          <cell r="L991">
            <v>1</v>
          </cell>
          <cell r="M991">
            <v>4</v>
          </cell>
          <cell r="N991">
            <v>5</v>
          </cell>
          <cell r="Q991">
            <v>2</v>
          </cell>
          <cell r="R991">
            <v>4</v>
          </cell>
          <cell r="S991" t="str">
            <v xml:space="preserve">Yuan Purchase Pricelist (CNY)</v>
          </cell>
          <cell r="T991">
            <v>190</v>
          </cell>
          <cell r="U991">
            <v>4845</v>
          </cell>
          <cell r="V991">
            <v>7270</v>
          </cell>
        </row>
        <row r="992">
          <cell r="A992">
            <v>11770</v>
          </cell>
          <cell r="B992" t="str">
            <v>AUTOLAMPS1018</v>
          </cell>
          <cell r="C992" t="e">
            <v>#REF!</v>
          </cell>
          <cell r="D992" t="str">
            <v xml:space="preserve">NISSAN WINGROAD Y12 (07-) - HEAD LAMP (DOUBLE ROUND) - RH</v>
          </cell>
          <cell r="E992" t="str">
            <v>NISSAN</v>
          </cell>
          <cell r="F992" t="str">
            <v xml:space="preserve">Y12 07 HLA RH</v>
          </cell>
          <cell r="G992" t="str">
            <v>NS09-0201-R</v>
          </cell>
          <cell r="I992">
            <v>0.04</v>
          </cell>
          <cell r="J992" t="str">
            <v>SUPPLIER0002</v>
          </cell>
          <cell r="K992" t="str">
            <v xml:space="preserve">ANHUI TINCAI SILK CO. LTD</v>
          </cell>
          <cell r="L992">
            <v>1</v>
          </cell>
          <cell r="M992">
            <v>4</v>
          </cell>
          <cell r="N992">
            <v>5</v>
          </cell>
          <cell r="Q992">
            <v>2</v>
          </cell>
          <cell r="R992">
            <v>4</v>
          </cell>
          <cell r="S992" t="str">
            <v xml:space="preserve">Yuan Purchase Pricelist (CNY)</v>
          </cell>
          <cell r="T992">
            <v>190</v>
          </cell>
          <cell r="U992">
            <v>4845</v>
          </cell>
          <cell r="V992">
            <v>7270</v>
          </cell>
        </row>
        <row r="993">
          <cell r="A993">
            <v>11577</v>
          </cell>
          <cell r="B993" t="str">
            <v>AUTOLAMPS1020</v>
          </cell>
          <cell r="C993" t="e">
            <v>#REF!</v>
          </cell>
          <cell r="D993" t="str">
            <v xml:space="preserve">NISSAN WINGROAD Y12 (08-)  - FOG LAMP - LH</v>
          </cell>
          <cell r="E993" t="str">
            <v>NISSAN</v>
          </cell>
          <cell r="F993" t="str">
            <v xml:space="preserve">Y12 08 FLA LH</v>
          </cell>
          <cell r="G993" t="str">
            <v>NS09-0304-L</v>
          </cell>
          <cell r="I993">
            <v>0.04</v>
          </cell>
          <cell r="J993" t="str">
            <v>SUPPLIER0002</v>
          </cell>
          <cell r="K993" t="str">
            <v xml:space="preserve">ANHUI TINCAI SILK CO. LTD</v>
          </cell>
          <cell r="M993">
            <v>0</v>
          </cell>
          <cell r="N993">
            <v>0</v>
          </cell>
          <cell r="O993">
            <v>5</v>
          </cell>
          <cell r="P993">
            <v>10</v>
          </cell>
          <cell r="S993" t="str">
            <v xml:space="preserve">Yuan Purchase Pricelist (CNY)</v>
          </cell>
          <cell r="T993">
            <v>5.3</v>
          </cell>
          <cell r="U993">
            <v>828</v>
          </cell>
          <cell r="V993">
            <v>1280</v>
          </cell>
        </row>
        <row r="994">
          <cell r="A994">
            <v>11578</v>
          </cell>
          <cell r="B994" t="str">
            <v>AUTOLAMPS1021</v>
          </cell>
          <cell r="C994" t="e">
            <v>#REF!</v>
          </cell>
          <cell r="D994" t="str">
            <v xml:space="preserve">NISSAN WINGROAD Y12 (08-)  - FOG LAMP - RH</v>
          </cell>
          <cell r="E994" t="str">
            <v>NISSAN</v>
          </cell>
          <cell r="F994" t="str">
            <v xml:space="preserve">Y12 08 FLA RH</v>
          </cell>
          <cell r="G994" t="str">
            <v>NS09-0304-R</v>
          </cell>
          <cell r="I994">
            <v>0.04</v>
          </cell>
          <cell r="J994" t="str">
            <v>SUPPLIER0002</v>
          </cell>
          <cell r="K994" t="str">
            <v xml:space="preserve">ANHUI TINCAI SILK CO. LTD</v>
          </cell>
          <cell r="M994">
            <v>0</v>
          </cell>
          <cell r="N994">
            <v>0</v>
          </cell>
          <cell r="O994">
            <v>5</v>
          </cell>
          <cell r="P994">
            <v>10</v>
          </cell>
          <cell r="S994" t="str">
            <v xml:space="preserve">Yuan Purchase Pricelist (CNY)</v>
          </cell>
          <cell r="T994">
            <v>5.3</v>
          </cell>
          <cell r="U994">
            <v>828</v>
          </cell>
          <cell r="V994">
            <v>1280</v>
          </cell>
        </row>
        <row r="995">
          <cell r="A995">
            <v>11579</v>
          </cell>
          <cell r="B995" t="str">
            <v>AUTOLAMPS1022</v>
          </cell>
          <cell r="C995" t="e">
            <v>#REF!</v>
          </cell>
          <cell r="D995" t="str">
            <v xml:space="preserve">NISSAN WINGROAD Y12 (08-)  - FOG LAMP HOUSING (LONG) - LH</v>
          </cell>
          <cell r="E995" t="str">
            <v>NISSAN</v>
          </cell>
          <cell r="F995" t="str">
            <v xml:space="preserve">Y12 08 FLHL LH</v>
          </cell>
          <cell r="G995" t="str">
            <v>NS09-0304-1-L</v>
          </cell>
          <cell r="I995">
            <v>0.04</v>
          </cell>
          <cell r="J995" t="str">
            <v>SUPPLIER0002</v>
          </cell>
          <cell r="K995" t="str">
            <v xml:space="preserve">ANHUI TINCAI SILK CO. LTD</v>
          </cell>
          <cell r="L995">
            <v>0</v>
          </cell>
          <cell r="M995">
            <v>0</v>
          </cell>
          <cell r="N995">
            <v>0</v>
          </cell>
          <cell r="O995">
            <v>5</v>
          </cell>
          <cell r="P995">
            <v>10</v>
          </cell>
          <cell r="S995" t="str">
            <v xml:space="preserve">Yuan Purchase Pricelist (CNY)</v>
          </cell>
          <cell r="T995">
            <v>15</v>
          </cell>
          <cell r="U995">
            <v>408</v>
          </cell>
          <cell r="V995">
            <v>610</v>
          </cell>
        </row>
        <row r="996">
          <cell r="A996">
            <v>11580</v>
          </cell>
          <cell r="B996" t="str">
            <v>AUTOLAMPS1023</v>
          </cell>
          <cell r="C996" t="e">
            <v>#REF!</v>
          </cell>
          <cell r="D996" t="str">
            <v xml:space="preserve">NISSAN WINGROAD Y12 (08-)  - FOG LAMP HOUSING (LONG) - RH</v>
          </cell>
          <cell r="E996" t="str">
            <v>NISSAN</v>
          </cell>
          <cell r="F996" t="str">
            <v xml:space="preserve">Y12 08 FLHL RH</v>
          </cell>
          <cell r="G996" t="str">
            <v>NS09-0304-1-R</v>
          </cell>
          <cell r="I996">
            <v>0.04</v>
          </cell>
          <cell r="J996" t="str">
            <v>SUPPLIER0002</v>
          </cell>
          <cell r="K996" t="str">
            <v xml:space="preserve">ANHUI TINCAI SILK CO. LTD</v>
          </cell>
          <cell r="L996">
            <v>0</v>
          </cell>
          <cell r="M996">
            <v>0</v>
          </cell>
          <cell r="N996">
            <v>0</v>
          </cell>
          <cell r="O996">
            <v>5</v>
          </cell>
          <cell r="P996">
            <v>10</v>
          </cell>
          <cell r="S996" t="str">
            <v xml:space="preserve">Yuan Purchase Pricelist (CNY)</v>
          </cell>
          <cell r="T996">
            <v>15</v>
          </cell>
          <cell r="U996">
            <v>408</v>
          </cell>
          <cell r="V996">
            <v>610</v>
          </cell>
        </row>
        <row r="997">
          <cell r="A997">
            <v>11581</v>
          </cell>
          <cell r="B997" t="str">
            <v>AUTOLAMPS1024</v>
          </cell>
          <cell r="C997" t="e">
            <v>#REF!</v>
          </cell>
          <cell r="D997" t="str">
            <v xml:space="preserve">NISSAN WINGROAD Y12 (08-)  - FOG LAMP HOUSING (SHORT) - LH</v>
          </cell>
          <cell r="E997" t="str">
            <v>NISSAN</v>
          </cell>
          <cell r="F997" t="str">
            <v xml:space="preserve">Y12 08 FLHS LH</v>
          </cell>
          <cell r="G997" t="str">
            <v>NS09-0304-2-L</v>
          </cell>
          <cell r="I997">
            <v>0.04</v>
          </cell>
          <cell r="J997" t="str">
            <v>SUPPLIER0002</v>
          </cell>
          <cell r="K997" t="str">
            <v xml:space="preserve">ANHUI TINCAI SILK CO. LTD</v>
          </cell>
          <cell r="L997">
            <v>0</v>
          </cell>
          <cell r="M997">
            <v>0</v>
          </cell>
          <cell r="N997">
            <v>0</v>
          </cell>
          <cell r="O997">
            <v>5</v>
          </cell>
          <cell r="P997">
            <v>10</v>
          </cell>
          <cell r="S997" t="str">
            <v xml:space="preserve">Yuan Purchase Pricelist (CNY)</v>
          </cell>
          <cell r="T997">
            <v>8</v>
          </cell>
          <cell r="U997">
            <v>218</v>
          </cell>
          <cell r="V997">
            <v>330</v>
          </cell>
        </row>
        <row r="998">
          <cell r="A998">
            <v>11582</v>
          </cell>
          <cell r="B998" t="str">
            <v>AUTOLAMPS1025</v>
          </cell>
          <cell r="C998" t="e">
            <v>#REF!</v>
          </cell>
          <cell r="D998" t="str">
            <v xml:space="preserve">NISSAN WINGROAD Y12 (08-)  - FOG LAMP HOUSING (SHORT) - RH</v>
          </cell>
          <cell r="E998" t="str">
            <v>NISSAN</v>
          </cell>
          <cell r="F998" t="str">
            <v xml:space="preserve">Y12 08 FLHS RH</v>
          </cell>
          <cell r="G998" t="str">
            <v>NS09-0304-2-R</v>
          </cell>
          <cell r="I998">
            <v>0.04</v>
          </cell>
          <cell r="J998" t="str">
            <v>SUPPLIER0002</v>
          </cell>
          <cell r="K998" t="str">
            <v xml:space="preserve">ANHUI TINCAI SILK CO. LTD</v>
          </cell>
          <cell r="L998">
            <v>0</v>
          </cell>
          <cell r="M998">
            <v>0</v>
          </cell>
          <cell r="N998">
            <v>0</v>
          </cell>
          <cell r="O998">
            <v>5</v>
          </cell>
          <cell r="P998">
            <v>10</v>
          </cell>
          <cell r="S998" t="str">
            <v xml:space="preserve">Yuan Purchase Pricelist (CNY)</v>
          </cell>
          <cell r="T998">
            <v>8</v>
          </cell>
          <cell r="U998">
            <v>218</v>
          </cell>
          <cell r="V998">
            <v>330</v>
          </cell>
        </row>
        <row r="999">
          <cell r="A999">
            <v>12735</v>
          </cell>
          <cell r="B999" t="str">
            <v>AUTOLAMPS1019</v>
          </cell>
          <cell r="C999" t="e">
            <v>#REF!</v>
          </cell>
          <cell r="D999" t="str">
            <v xml:space="preserve">NISSAN WINGROAD Y12 (08-) - FRONT BUMPER (WITH GRILL)</v>
          </cell>
          <cell r="E999" t="str">
            <v>NISSAN</v>
          </cell>
          <cell r="F999" t="str">
            <v xml:space="preserve">Y12 08 BPRF</v>
          </cell>
          <cell r="G999" t="str">
            <v>NS09-0307</v>
          </cell>
          <cell r="I999">
            <v>0.04</v>
          </cell>
          <cell r="J999" t="str">
            <v>SUPPLIER0002</v>
          </cell>
          <cell r="K999" t="str">
            <v xml:space="preserve">ANHUI TINCAI SILK CO. LTD</v>
          </cell>
          <cell r="L999">
            <v>2</v>
          </cell>
          <cell r="M999">
            <v>8</v>
          </cell>
          <cell r="N999">
            <v>10</v>
          </cell>
          <cell r="Q999">
            <v>2</v>
          </cell>
          <cell r="R999">
            <v>4</v>
          </cell>
          <cell r="S999" t="str">
            <v xml:space="preserve">Yuan Purchase Pricelist (CNY)</v>
          </cell>
          <cell r="T999">
            <v>120</v>
          </cell>
          <cell r="U999">
            <v>3051.36</v>
          </cell>
          <cell r="V999">
            <v>4600</v>
          </cell>
        </row>
        <row r="1000">
          <cell r="A1000">
            <v>11583</v>
          </cell>
          <cell r="B1000" t="str">
            <v>AUTOLAMPS1027</v>
          </cell>
          <cell r="C1000" t="e">
            <v>#REF!</v>
          </cell>
          <cell r="D1000" t="str">
            <v xml:space="preserve">NISSAN WINGROAD Y12 (08-) - HEAD LAMP - LH</v>
          </cell>
          <cell r="E1000" t="str">
            <v>NISSAN</v>
          </cell>
          <cell r="F1000" t="str">
            <v xml:space="preserve">Y12 08 HLA LH</v>
          </cell>
          <cell r="G1000" t="str">
            <v>NS09-0301-L</v>
          </cell>
          <cell r="I1000">
            <v>0.04</v>
          </cell>
          <cell r="J1000" t="str">
            <v>SUPPLIER0002</v>
          </cell>
          <cell r="K1000" t="str">
            <v xml:space="preserve">ANHUI TINCAI SILK CO. LTD</v>
          </cell>
          <cell r="L1000">
            <v>2</v>
          </cell>
          <cell r="M1000">
            <v>8</v>
          </cell>
          <cell r="N1000">
            <v>10</v>
          </cell>
          <cell r="Q1000">
            <v>2</v>
          </cell>
          <cell r="R1000">
            <v>5</v>
          </cell>
          <cell r="S1000" t="str">
            <v xml:space="preserve">Yuan Purchase Pricelist (CNY)</v>
          </cell>
          <cell r="T1000">
            <v>130</v>
          </cell>
          <cell r="U1000">
            <v>3305.64</v>
          </cell>
          <cell r="V1000">
            <v>5000</v>
          </cell>
        </row>
        <row r="1001">
          <cell r="A1001">
            <v>11584</v>
          </cell>
          <cell r="B1001" t="str">
            <v>AUTOLAMPS1028</v>
          </cell>
          <cell r="C1001" t="e">
            <v>#REF!</v>
          </cell>
          <cell r="D1001" t="str">
            <v xml:space="preserve">NISSAN WINGROAD Y12 (08-) - HEAD LAMP - RH</v>
          </cell>
          <cell r="E1001" t="str">
            <v>NISSAN</v>
          </cell>
          <cell r="F1001" t="str">
            <v xml:space="preserve">Y12 08 HLA RH</v>
          </cell>
          <cell r="G1001" t="str">
            <v>NS09-0301-R</v>
          </cell>
          <cell r="I1001">
            <v>0.04</v>
          </cell>
          <cell r="J1001" t="str">
            <v>SUPPLIER0002</v>
          </cell>
          <cell r="K1001" t="str">
            <v xml:space="preserve">ANHUI TINCAI SILK CO. LTD</v>
          </cell>
          <cell r="L1001">
            <v>2</v>
          </cell>
          <cell r="M1001">
            <v>8</v>
          </cell>
          <cell r="N1001">
            <v>10</v>
          </cell>
          <cell r="Q1001">
            <v>2</v>
          </cell>
          <cell r="R1001">
            <v>5</v>
          </cell>
          <cell r="S1001" t="str">
            <v xml:space="preserve">Yuan Purchase Pricelist (CNY)</v>
          </cell>
          <cell r="T1001">
            <v>130</v>
          </cell>
          <cell r="U1001">
            <v>3305.64</v>
          </cell>
          <cell r="V1001">
            <v>5000</v>
          </cell>
        </row>
        <row r="1002">
          <cell r="A1002">
            <v>13643</v>
          </cell>
          <cell r="B1002" t="str">
            <v>AUTOLAMPS1026</v>
          </cell>
          <cell r="C1002" t="e">
            <v>#REF!</v>
          </cell>
          <cell r="D1002" t="str">
            <v xml:space="preserve">NISSAN WINGROAD Y12 (08-) - REAR REVERSE LAMP</v>
          </cell>
          <cell r="E1002" t="str">
            <v>NISSAN</v>
          </cell>
          <cell r="F1002" t="str">
            <v xml:space="preserve">Y12 RRL</v>
          </cell>
          <cell r="G1002" t="str">
            <v>NS09-0305</v>
          </cell>
          <cell r="I1002">
            <v>0.04</v>
          </cell>
          <cell r="J1002" t="str">
            <v>SUPPLIER0002</v>
          </cell>
          <cell r="K1002" t="str">
            <v xml:space="preserve">ANHUI TINCAI SILK CO. LTD</v>
          </cell>
          <cell r="M1002">
            <v>0</v>
          </cell>
          <cell r="N1002">
            <v>0</v>
          </cell>
          <cell r="O1002">
            <v>3</v>
          </cell>
          <cell r="P1002">
            <v>5</v>
          </cell>
          <cell r="S1002" t="str">
            <v xml:space="preserve">Yuan Purchase Pricelist (CNY)</v>
          </cell>
          <cell r="T1002">
            <v>20</v>
          </cell>
          <cell r="U1002">
            <v>450</v>
          </cell>
          <cell r="V1002">
            <v>700</v>
          </cell>
        </row>
        <row r="1003">
          <cell r="A1003">
            <v>11585</v>
          </cell>
          <cell r="B1003" t="str">
            <v>AUTOLAMPS1031</v>
          </cell>
          <cell r="C1003" t="e">
            <v>#REF!</v>
          </cell>
          <cell r="D1003" t="str">
            <v xml:space="preserve">NISSAN WINGROAD Y12 (08-) - TAIL LAMP - LH</v>
          </cell>
          <cell r="E1003" t="str">
            <v>NISSAN</v>
          </cell>
          <cell r="F1003" t="str">
            <v xml:space="preserve">Y12 08 TLA LH</v>
          </cell>
          <cell r="G1003" t="str">
            <v>NS09-0302-L</v>
          </cell>
          <cell r="I1003">
            <v>0.04</v>
          </cell>
          <cell r="J1003" t="str">
            <v>SUPPLIER0002</v>
          </cell>
          <cell r="K1003" t="str">
            <v xml:space="preserve">ANHUI TINCAI SILK CO. LTD</v>
          </cell>
          <cell r="L1003">
            <v>5</v>
          </cell>
          <cell r="M1003">
            <v>20</v>
          </cell>
          <cell r="N1003">
            <v>25</v>
          </cell>
          <cell r="Q1003">
            <v>2</v>
          </cell>
          <cell r="R1003">
            <v>5</v>
          </cell>
          <cell r="S1003" t="str">
            <v xml:space="preserve">Yuan Purchase Pricelist (CNY)</v>
          </cell>
          <cell r="T1003">
            <v>65</v>
          </cell>
          <cell r="U1003">
            <v>1658</v>
          </cell>
          <cell r="V1003">
            <v>2490</v>
          </cell>
        </row>
        <row r="1004">
          <cell r="A1004">
            <v>11586</v>
          </cell>
          <cell r="B1004" t="str">
            <v>AUTOLAMPS1032</v>
          </cell>
          <cell r="C1004" t="e">
            <v>#REF!</v>
          </cell>
          <cell r="D1004" t="str">
            <v xml:space="preserve">NISSAN WINGROAD Y12 (08-) - TAIL LAMP - RH</v>
          </cell>
          <cell r="E1004" t="str">
            <v>NISSAN</v>
          </cell>
          <cell r="F1004" t="str">
            <v xml:space="preserve">Y12 08 TLA RH</v>
          </cell>
          <cell r="G1004" t="str">
            <v>NS09-0302-R</v>
          </cell>
          <cell r="I1004">
            <v>0.04</v>
          </cell>
          <cell r="J1004" t="str">
            <v>SUPPLIER0002</v>
          </cell>
          <cell r="K1004" t="str">
            <v xml:space="preserve">ANHUI TINCAI SILK CO. LTD</v>
          </cell>
          <cell r="L1004">
            <v>4</v>
          </cell>
          <cell r="M1004">
            <v>16</v>
          </cell>
          <cell r="N1004">
            <v>20</v>
          </cell>
          <cell r="Q1004">
            <v>2</v>
          </cell>
          <cell r="R1004">
            <v>5</v>
          </cell>
          <cell r="S1004" t="str">
            <v xml:space="preserve">Yuan Purchase Pricelist (CNY)</v>
          </cell>
          <cell r="T1004">
            <v>65</v>
          </cell>
          <cell r="U1004">
            <v>1658</v>
          </cell>
          <cell r="V1004">
            <v>2490</v>
          </cell>
        </row>
        <row r="1005">
          <cell r="A1005">
            <v>13802</v>
          </cell>
          <cell r="B1005" t="str">
            <v>AUTOLAMPS1029</v>
          </cell>
          <cell r="C1005" t="e">
            <v>#REF!</v>
          </cell>
          <cell r="D1005" t="str">
            <v xml:space="preserve">NISSAN WINGROAD Y12 (08-) - TAIL LENS - LH</v>
          </cell>
          <cell r="E1005" t="str">
            <v>NISSAN</v>
          </cell>
          <cell r="F1005" t="str">
            <v xml:space="preserve">Y12 08 TLS LH</v>
          </cell>
          <cell r="G1005" t="str">
            <v>NS09-0302-00-L</v>
          </cell>
          <cell r="I1005">
            <v>0.04</v>
          </cell>
          <cell r="J1005" t="str">
            <v>SUPPLIER0002</v>
          </cell>
          <cell r="K1005" t="str">
            <v xml:space="preserve">ANHUI TINCAI SILK CO. LTD</v>
          </cell>
          <cell r="L1005">
            <v>6</v>
          </cell>
          <cell r="M1005">
            <v>24</v>
          </cell>
          <cell r="N1005">
            <v>30</v>
          </cell>
          <cell r="Q1005">
            <v>5</v>
          </cell>
          <cell r="R1005">
            <v>10</v>
          </cell>
          <cell r="S1005" t="str">
            <v xml:space="preserve">Yuan Purchase Pricelist (CNY)</v>
          </cell>
          <cell r="T1005">
            <v>25</v>
          </cell>
          <cell r="U1005">
            <v>604</v>
          </cell>
          <cell r="V1005">
            <v>910</v>
          </cell>
        </row>
        <row r="1006">
          <cell r="A1006">
            <v>13803</v>
          </cell>
          <cell r="B1006" t="str">
            <v>AUTOLAMPS1030</v>
          </cell>
          <cell r="C1006" t="e">
            <v>#REF!</v>
          </cell>
          <cell r="D1006" t="str">
            <v xml:space="preserve">NISSAN WINGROAD Y12 (08-) - TAIL LENS - RH</v>
          </cell>
          <cell r="E1006" t="str">
            <v>NISSAN</v>
          </cell>
          <cell r="F1006" t="str">
            <v xml:space="preserve">Y12 08 TLS RH</v>
          </cell>
          <cell r="G1006" t="str">
            <v>NS09-0302-00-R</v>
          </cell>
          <cell r="I1006">
            <v>0.04</v>
          </cell>
          <cell r="J1006" t="str">
            <v>SUPPLIER0002</v>
          </cell>
          <cell r="K1006" t="str">
            <v xml:space="preserve">ANHUI TINCAI SILK CO. LTD</v>
          </cell>
          <cell r="L1006">
            <v>7</v>
          </cell>
          <cell r="M1006">
            <v>28</v>
          </cell>
          <cell r="N1006">
            <v>35</v>
          </cell>
          <cell r="Q1006">
            <v>5</v>
          </cell>
          <cell r="R1006">
            <v>10</v>
          </cell>
          <cell r="S1006" t="str">
            <v xml:space="preserve">Yuan Purchase Pricelist (CNY)</v>
          </cell>
          <cell r="T1006">
            <v>25</v>
          </cell>
          <cell r="U1006">
            <v>604</v>
          </cell>
          <cell r="V1006">
            <v>910</v>
          </cell>
        </row>
        <row r="1007">
          <cell r="A1007">
            <v>11719</v>
          </cell>
          <cell r="B1007" t="str">
            <v>AUTOLAMPS1034</v>
          </cell>
          <cell r="C1007" t="e">
            <v>#REF!</v>
          </cell>
          <cell r="D1007" t="str">
            <v xml:space="preserve">NISSAN X-TRAIL T30 (01-06) - CORNER LAMP - LH</v>
          </cell>
          <cell r="E1007" t="str">
            <v>NISSAN</v>
          </cell>
          <cell r="F1007" t="str">
            <v xml:space="preserve">T30 CLA LH</v>
          </cell>
          <cell r="G1007" t="str">
            <v>NS28-0103A-L</v>
          </cell>
          <cell r="I1007">
            <v>0.04</v>
          </cell>
          <cell r="J1007" t="str">
            <v>SUPPLIER0002</v>
          </cell>
          <cell r="K1007" t="str">
            <v xml:space="preserve">ANHUI TINCAI SILK CO. LTD</v>
          </cell>
          <cell r="L1007">
            <v>8</v>
          </cell>
          <cell r="M1007">
            <v>32</v>
          </cell>
          <cell r="N1007">
            <v>40</v>
          </cell>
          <cell r="O1007">
            <v>5</v>
          </cell>
          <cell r="P1007">
            <v>10</v>
          </cell>
          <cell r="S1007" t="str">
            <v xml:space="preserve">Yuan Purchase Pricelist (CNY)</v>
          </cell>
          <cell r="T1007">
            <v>18</v>
          </cell>
          <cell r="U1007">
            <v>459</v>
          </cell>
          <cell r="V1007">
            <v>690</v>
          </cell>
        </row>
        <row r="1008">
          <cell r="A1008">
            <v>11718</v>
          </cell>
          <cell r="B1008" t="str">
            <v>AUTOLAMPS1035</v>
          </cell>
          <cell r="C1008" t="e">
            <v>#REF!</v>
          </cell>
          <cell r="D1008" t="str">
            <v xml:space="preserve">NISSAN X-TRAIL T30 (01-06) - CORNER LAMP - RH</v>
          </cell>
          <cell r="E1008" t="str">
            <v>NISSAN</v>
          </cell>
          <cell r="F1008" t="str">
            <v xml:space="preserve">T30 CLA RH</v>
          </cell>
          <cell r="G1008" t="str">
            <v>NS28-0103A-R</v>
          </cell>
          <cell r="I1008">
            <v>0.04</v>
          </cell>
          <cell r="J1008" t="str">
            <v>SUPPLIER0002</v>
          </cell>
          <cell r="K1008" t="str">
            <v xml:space="preserve">ANHUI TINCAI SILK CO. LTD</v>
          </cell>
          <cell r="L1008">
            <v>6</v>
          </cell>
          <cell r="M1008">
            <v>24</v>
          </cell>
          <cell r="N1008">
            <v>30</v>
          </cell>
          <cell r="O1008">
            <v>5</v>
          </cell>
          <cell r="P1008">
            <v>10</v>
          </cell>
          <cell r="S1008" t="str">
            <v xml:space="preserve">Yuan Purchase Pricelist (CNY)</v>
          </cell>
          <cell r="T1008">
            <v>18</v>
          </cell>
          <cell r="U1008">
            <v>459</v>
          </cell>
          <cell r="V1008">
            <v>690</v>
          </cell>
        </row>
        <row r="1009">
          <cell r="A1009">
            <v>11094</v>
          </cell>
          <cell r="B1009" t="str">
            <v>AUTOLAMPS1036</v>
          </cell>
          <cell r="C1009" t="e">
            <v>#REF!</v>
          </cell>
          <cell r="D1009" t="str">
            <v xml:space="preserve">NISSAN X-TRAIL T30 (01-06) - HEAD LAMP (215-11A4-RD) - LH</v>
          </cell>
          <cell r="E1009" t="str">
            <v>NISSAN</v>
          </cell>
          <cell r="F1009" t="str">
            <v xml:space="preserve">T30 HLA LH</v>
          </cell>
          <cell r="G1009" t="str">
            <v>NS28-0101A-L</v>
          </cell>
          <cell r="I1009">
            <v>0.04</v>
          </cell>
          <cell r="J1009" t="str">
            <v>SUPPLIER0002</v>
          </cell>
          <cell r="K1009" t="str">
            <v xml:space="preserve">ANHUI TINCAI SILK CO. LTD</v>
          </cell>
          <cell r="L1009">
            <v>1</v>
          </cell>
          <cell r="M1009">
            <v>4</v>
          </cell>
          <cell r="N1009">
            <v>5</v>
          </cell>
          <cell r="Q1009">
            <v>2</v>
          </cell>
          <cell r="R1009">
            <v>5</v>
          </cell>
          <cell r="S1009" t="str">
            <v xml:space="preserve">Yuan Purchase Pricelist (CNY)</v>
          </cell>
          <cell r="T1009">
            <v>105</v>
          </cell>
          <cell r="U1009">
            <v>2678</v>
          </cell>
          <cell r="V1009">
            <v>4020</v>
          </cell>
        </row>
        <row r="1010">
          <cell r="A1010">
            <v>11093</v>
          </cell>
          <cell r="B1010" t="str">
            <v>AUTOLAMPS1037</v>
          </cell>
          <cell r="C1010" t="e">
            <v>#REF!</v>
          </cell>
          <cell r="D1010" t="str">
            <v xml:space="preserve">NISSAN X-TRAIL T30 (01-06) - HEAD LAMP (215-11A4-RD) - RH</v>
          </cell>
          <cell r="E1010" t="str">
            <v>NISSAN</v>
          </cell>
          <cell r="F1010" t="str">
            <v xml:space="preserve">T30 HLA RH</v>
          </cell>
          <cell r="G1010" t="str">
            <v>NS28-0101A-R</v>
          </cell>
          <cell r="I1010">
            <v>0.04</v>
          </cell>
          <cell r="J1010" t="str">
            <v>SUPPLIER0002</v>
          </cell>
          <cell r="K1010" t="str">
            <v xml:space="preserve">ANHUI TINCAI SILK CO. LTD</v>
          </cell>
          <cell r="L1010">
            <v>1</v>
          </cell>
          <cell r="M1010">
            <v>4</v>
          </cell>
          <cell r="N1010">
            <v>5</v>
          </cell>
          <cell r="Q1010">
            <v>2</v>
          </cell>
          <cell r="R1010">
            <v>5</v>
          </cell>
          <cell r="S1010" t="str">
            <v xml:space="preserve">Yuan Purchase Pricelist (CNY)</v>
          </cell>
          <cell r="T1010">
            <v>105</v>
          </cell>
          <cell r="U1010">
            <v>2678</v>
          </cell>
          <cell r="V1010">
            <v>4020</v>
          </cell>
        </row>
        <row r="1011">
          <cell r="A1011">
            <v>12375</v>
          </cell>
          <cell r="B1011" t="str">
            <v>AUTOLAMPS2784</v>
          </cell>
          <cell r="C1011" t="e">
            <v>#REF!</v>
          </cell>
          <cell r="D1011" t="str">
            <v xml:space="preserve">NISSAN X-TRAIL T30 (01-06) - LAMINATED FRONT WINDSCREEN - (LHD)</v>
          </cell>
          <cell r="E1011" t="str">
            <v>NISSAN</v>
          </cell>
          <cell r="F1011" t="str">
            <v xml:space="preserve">T30 L LFW X</v>
          </cell>
          <cell r="G1011" t="str">
            <v xml:space="preserve">T30-L LFW/X</v>
          </cell>
          <cell r="H1011" t="str">
            <v>1435*978</v>
          </cell>
          <cell r="I1011">
            <v>0.02</v>
          </cell>
          <cell r="J1011" t="str">
            <v>SUPPLIER0015</v>
          </cell>
          <cell r="K1011" t="str">
            <v xml:space="preserve">XINYI AUTOMOBILE GLASS (SHENZHEN) CO., LTD</v>
          </cell>
          <cell r="L1011">
            <v>0</v>
          </cell>
          <cell r="M1011">
            <v>0</v>
          </cell>
          <cell r="N1011">
            <v>0</v>
          </cell>
          <cell r="Q1011">
            <v>4</v>
          </cell>
          <cell r="R1011">
            <v>16</v>
          </cell>
          <cell r="S1011" t="str">
            <v xml:space="preserve">USD Purchase Pricelist (USD)</v>
          </cell>
          <cell r="T1011">
            <v>19.57</v>
          </cell>
          <cell r="U1011">
            <v>2923</v>
          </cell>
          <cell r="V1011">
            <v>4530</v>
          </cell>
        </row>
        <row r="1012">
          <cell r="A1012">
            <v>13526</v>
          </cell>
          <cell r="B1012" t="str">
            <v>AUTOLAMPS1033</v>
          </cell>
          <cell r="C1012" t="e">
            <v>#REF!</v>
          </cell>
          <cell r="D1012" t="str">
            <v xml:space="preserve">NISSAN X-TRAIL T30 (01-06) - REAR HEATED WINDSCREEN (W/1HOLE)</v>
          </cell>
          <cell r="E1012" t="str">
            <v>NISSAN</v>
          </cell>
          <cell r="F1012" t="str">
            <v xml:space="preserve">T30 RW H X</v>
          </cell>
          <cell r="G1012" t="str">
            <v xml:space="preserve">T30 RW/H/X</v>
          </cell>
          <cell r="H1012" t="str">
            <v>1210*645</v>
          </cell>
          <cell r="I1012">
            <v>0.02</v>
          </cell>
          <cell r="J1012" t="str">
            <v>SUPPLIER0015</v>
          </cell>
          <cell r="K1012" t="str">
            <v xml:space="preserve">XINYI AUTOMOBILE GLASS (SHENZHEN) CO., LTD</v>
          </cell>
          <cell r="L1012">
            <v>5</v>
          </cell>
          <cell r="M1012">
            <v>20</v>
          </cell>
          <cell r="N1012">
            <v>25</v>
          </cell>
          <cell r="Q1012">
            <v>2</v>
          </cell>
          <cell r="R1012">
            <v>8</v>
          </cell>
          <cell r="S1012" t="str">
            <v xml:space="preserve">USD Purchase Pricelist (USD)</v>
          </cell>
          <cell r="T1012">
            <v>12.49</v>
          </cell>
          <cell r="U1012">
            <v>1</v>
          </cell>
          <cell r="V1012">
            <v>2500</v>
          </cell>
        </row>
        <row r="1013">
          <cell r="A1013">
            <v>11894</v>
          </cell>
          <cell r="B1013" t="str">
            <v>AUTOLAMPS1038</v>
          </cell>
          <cell r="C1013" t="e">
            <v>#REF!</v>
          </cell>
          <cell r="D1013" t="str">
            <v xml:space="preserve">NISSAN X-TRAIL T30 WAGON (01-) - LAMINATED FRONT WINDSCREEN</v>
          </cell>
          <cell r="E1013" t="str">
            <v>NISSAN</v>
          </cell>
          <cell r="F1013" t="str">
            <v xml:space="preserve">T30 R LFW X</v>
          </cell>
          <cell r="G1013" t="str">
            <v xml:space="preserve">T30-R LFW/X</v>
          </cell>
          <cell r="H1013" t="str">
            <v>1435*978</v>
          </cell>
          <cell r="I1013">
            <v>0.02</v>
          </cell>
          <cell r="J1013" t="str">
            <v>SUPPLIER0015</v>
          </cell>
          <cell r="K1013" t="str">
            <v xml:space="preserve">XINYI AUTOMOBILE GLASS (SHENZHEN) CO., LTD</v>
          </cell>
          <cell r="L1013">
            <v>5</v>
          </cell>
          <cell r="M1013">
            <v>20</v>
          </cell>
          <cell r="N1013">
            <v>25</v>
          </cell>
          <cell r="Q1013">
            <v>4</v>
          </cell>
          <cell r="R1013">
            <v>12</v>
          </cell>
          <cell r="S1013" t="str">
            <v xml:space="preserve">USD Purchase Pricelist (USD)</v>
          </cell>
          <cell r="T1013">
            <v>18.239999999999998</v>
          </cell>
          <cell r="U1013">
            <v>3039.24</v>
          </cell>
          <cell r="V1013">
            <v>3700</v>
          </cell>
        </row>
        <row r="1014">
          <cell r="A1014">
            <v>12188</v>
          </cell>
          <cell r="B1014" t="str">
            <v>AUTOLAMPS1041</v>
          </cell>
          <cell r="C1014" t="e">
            <v>#REF!</v>
          </cell>
          <cell r="D1014" t="str">
            <v xml:space="preserve">NISSAN X-TRAIL T31 (07-14) - FRONT BUMPER</v>
          </cell>
          <cell r="E1014" t="str">
            <v>NISSAN</v>
          </cell>
          <cell r="F1014" t="str">
            <v xml:space="preserve">T31 BPRF</v>
          </cell>
          <cell r="G1014" t="str">
            <v>NS28-0207</v>
          </cell>
          <cell r="I1014">
            <v>0.04</v>
          </cell>
          <cell r="J1014" t="str">
            <v>SUPPLIER0002</v>
          </cell>
          <cell r="K1014" t="str">
            <v xml:space="preserve">ANHUI TINCAI SILK CO. LTD</v>
          </cell>
          <cell r="L1014">
            <v>0</v>
          </cell>
          <cell r="M1014">
            <v>0</v>
          </cell>
          <cell r="N1014">
            <v>0</v>
          </cell>
          <cell r="Q1014">
            <v>2</v>
          </cell>
          <cell r="R1014">
            <v>3</v>
          </cell>
          <cell r="S1014" t="str">
            <v xml:space="preserve">Yuan Purchase Pricelist (CNY)</v>
          </cell>
          <cell r="T1014">
            <v>120.5</v>
          </cell>
          <cell r="U1014">
            <v>3073</v>
          </cell>
          <cell r="V1014">
            <v>4600</v>
          </cell>
        </row>
        <row r="1015">
          <cell r="A1015">
            <v>12002</v>
          </cell>
          <cell r="B1015" t="str">
            <v>AUTOLAMPS1039</v>
          </cell>
          <cell r="C1015" t="e">
            <v>#REF!</v>
          </cell>
          <cell r="D1015" t="str">
            <v xml:space="preserve">NISSAN X-TRAIL T31 (07-14) - FRONT DOOR GLASS - LH</v>
          </cell>
          <cell r="E1015" t="str">
            <v>NISSAN</v>
          </cell>
          <cell r="F1015" t="str">
            <v xml:space="preserve">T31 FD LH</v>
          </cell>
          <cell r="G1015" t="str">
            <v xml:space="preserve">T31 FD/LH</v>
          </cell>
          <cell r="H1015" t="str">
            <v>940*575</v>
          </cell>
          <cell r="I1015">
            <v>0.02</v>
          </cell>
          <cell r="J1015" t="str">
            <v>SUPPLIER0015</v>
          </cell>
          <cell r="K1015" t="str">
            <v xml:space="preserve">XINYI AUTOMOBILE GLASS (SHENZHEN) CO., LTD</v>
          </cell>
          <cell r="L1015">
            <v>3</v>
          </cell>
          <cell r="M1015">
            <v>12</v>
          </cell>
          <cell r="N1015">
            <v>15</v>
          </cell>
          <cell r="Q1015">
            <v>1</v>
          </cell>
          <cell r="R1015">
            <v>4</v>
          </cell>
          <cell r="S1015" t="str">
            <v xml:space="preserve">USD Purchase Pricelist (USD)</v>
          </cell>
          <cell r="T1015">
            <v>3.54</v>
          </cell>
          <cell r="U1015">
            <v>549.59</v>
          </cell>
          <cell r="V1015">
            <v>700</v>
          </cell>
        </row>
        <row r="1016">
          <cell r="A1016">
            <v>12003</v>
          </cell>
          <cell r="B1016" t="str">
            <v>AUTOLAMPS1040</v>
          </cell>
          <cell r="C1016" t="e">
            <v>#REF!</v>
          </cell>
          <cell r="D1016" t="str">
            <v xml:space="preserve">NISSAN X-TRAIL T31 (07-14) - FRONT DOOR GLASS - RH</v>
          </cell>
          <cell r="E1016" t="str">
            <v>NISSAN</v>
          </cell>
          <cell r="F1016" t="str">
            <v xml:space="preserve">T31 FD RH</v>
          </cell>
          <cell r="G1016" t="str">
            <v xml:space="preserve">T31 FD/RH</v>
          </cell>
          <cell r="H1016" t="str">
            <v>940*575</v>
          </cell>
          <cell r="I1016">
            <v>0.02</v>
          </cell>
          <cell r="J1016" t="str">
            <v>SUPPLIER0015</v>
          </cell>
          <cell r="K1016" t="str">
            <v xml:space="preserve">XINYI AUTOMOBILE GLASS (SHENZHEN) CO., LTD</v>
          </cell>
          <cell r="L1016">
            <v>3</v>
          </cell>
          <cell r="M1016">
            <v>12</v>
          </cell>
          <cell r="N1016">
            <v>15</v>
          </cell>
          <cell r="Q1016">
            <v>1</v>
          </cell>
          <cell r="R1016">
            <v>4</v>
          </cell>
          <cell r="S1016" t="str">
            <v xml:space="preserve">USD Purchase Pricelist (USD)</v>
          </cell>
          <cell r="T1016">
            <v>3.54</v>
          </cell>
          <cell r="U1016">
            <v>549.59</v>
          </cell>
          <cell r="V1016">
            <v>700</v>
          </cell>
        </row>
        <row r="1017">
          <cell r="A1017">
            <v>12189</v>
          </cell>
          <cell r="B1017" t="str">
            <v>AUTOLAMPS1047</v>
          </cell>
          <cell r="C1017" t="e">
            <v>#REF!</v>
          </cell>
          <cell r="D1017" t="str">
            <v xml:space="preserve">NISSAN X-TRAIL T31 (07-14) - GRILL</v>
          </cell>
          <cell r="E1017" t="str">
            <v>NISSAN</v>
          </cell>
          <cell r="F1017" t="str">
            <v xml:space="preserve">T31 GRL</v>
          </cell>
          <cell r="G1017" t="str">
            <v>NS28-0211</v>
          </cell>
          <cell r="I1017">
            <v>0.04</v>
          </cell>
          <cell r="J1017" t="str">
            <v>SUPPLIER0002</v>
          </cell>
          <cell r="K1017" t="str">
            <v xml:space="preserve">ANHUI TINCAI SILK CO. LTD</v>
          </cell>
          <cell r="L1017">
            <v>0</v>
          </cell>
          <cell r="M1017">
            <v>0</v>
          </cell>
          <cell r="N1017">
            <v>0</v>
          </cell>
          <cell r="Q1017">
            <v>2</v>
          </cell>
          <cell r="R1017">
            <v>3</v>
          </cell>
          <cell r="S1017" t="str">
            <v xml:space="preserve">Yuan Purchase Pricelist (CNY)</v>
          </cell>
          <cell r="T1017">
            <v>125</v>
          </cell>
          <cell r="U1017">
            <v>3188</v>
          </cell>
          <cell r="V1017">
            <v>4800</v>
          </cell>
        </row>
        <row r="1018">
          <cell r="A1018">
            <v>12451</v>
          </cell>
          <cell r="B1018" t="str">
            <v>AUTOLAMPS1048</v>
          </cell>
          <cell r="C1018" t="e">
            <v>#REF!</v>
          </cell>
          <cell r="D1018" t="str">
            <v xml:space="preserve">NISSAN X-TRAIL T31 (07-14) - HEAD LAMP (215-11C1) - LH</v>
          </cell>
          <cell r="E1018" t="str">
            <v>NISSAN</v>
          </cell>
          <cell r="F1018" t="str">
            <v xml:space="preserve">T31 HLA LH</v>
          </cell>
          <cell r="G1018" t="str">
            <v>NS28-0201-L</v>
          </cell>
          <cell r="I1018">
            <v>0.04</v>
          </cell>
          <cell r="J1018" t="str">
            <v>SUPPLIER0002</v>
          </cell>
          <cell r="K1018" t="str">
            <v xml:space="preserve">ANHUI TINCAI SILK CO. LTD</v>
          </cell>
          <cell r="L1018">
            <v>1</v>
          </cell>
          <cell r="M1018">
            <v>4</v>
          </cell>
          <cell r="N1018">
            <v>5</v>
          </cell>
          <cell r="Q1018">
            <v>2</v>
          </cell>
          <cell r="R1018">
            <v>5</v>
          </cell>
          <cell r="S1018" t="str">
            <v xml:space="preserve">Yuan Purchase Pricelist (CNY)</v>
          </cell>
          <cell r="T1018">
            <v>205</v>
          </cell>
          <cell r="U1018">
            <v>5576</v>
          </cell>
          <cell r="V1018">
            <v>8360</v>
          </cell>
        </row>
        <row r="1019">
          <cell r="A1019">
            <v>12450</v>
          </cell>
          <cell r="B1019" t="str">
            <v>AUTOLAMPS1049</v>
          </cell>
          <cell r="C1019" t="e">
            <v>#REF!</v>
          </cell>
          <cell r="D1019" t="str">
            <v xml:space="preserve">NISSAN X-TRAIL T31 (07-14) - HEAD LAMP (215-11C1) - RH</v>
          </cell>
          <cell r="E1019" t="str">
            <v>NISSAN</v>
          </cell>
          <cell r="F1019" t="str">
            <v xml:space="preserve">T31 HLA RH</v>
          </cell>
          <cell r="G1019" t="str">
            <v>NS28-0201-R</v>
          </cell>
          <cell r="I1019">
            <v>0.04</v>
          </cell>
          <cell r="J1019" t="str">
            <v>SUPPLIER0002</v>
          </cell>
          <cell r="K1019" t="str">
            <v xml:space="preserve">ANHUI TINCAI SILK CO. LTD</v>
          </cell>
          <cell r="L1019">
            <v>1</v>
          </cell>
          <cell r="M1019">
            <v>4</v>
          </cell>
          <cell r="N1019">
            <v>5</v>
          </cell>
          <cell r="Q1019">
            <v>2</v>
          </cell>
          <cell r="R1019">
            <v>5</v>
          </cell>
          <cell r="S1019" t="str">
            <v xml:space="preserve">Yuan Purchase Pricelist (CNY)</v>
          </cell>
          <cell r="T1019">
            <v>205</v>
          </cell>
          <cell r="U1019">
            <v>5576</v>
          </cell>
          <cell r="V1019">
            <v>8360</v>
          </cell>
        </row>
        <row r="1020">
          <cell r="A1020">
            <v>12192</v>
          </cell>
          <cell r="B1020" t="str">
            <v>AUTOLAMPS1045</v>
          </cell>
          <cell r="C1020" t="e">
            <v>#REF!</v>
          </cell>
          <cell r="D1020" t="str">
            <v xml:space="preserve">NISSAN X-TRAIL T31 (07-14) - INNER FENDER - LH</v>
          </cell>
          <cell r="E1020" t="str">
            <v>NISSAN</v>
          </cell>
          <cell r="F1020" t="str">
            <v xml:space="preserve">T31 IF LH</v>
          </cell>
          <cell r="G1020" t="str">
            <v>NS28-0216-1-L</v>
          </cell>
          <cell r="I1020">
            <v>0.04</v>
          </cell>
          <cell r="J1020" t="str">
            <v>SUPPLIER0002</v>
          </cell>
          <cell r="K1020" t="str">
            <v xml:space="preserve">ANHUI TINCAI SILK CO. LTD</v>
          </cell>
          <cell r="L1020">
            <v>1</v>
          </cell>
          <cell r="M1020">
            <v>4</v>
          </cell>
          <cell r="N1020">
            <v>5</v>
          </cell>
          <cell r="Q1020">
            <v>3</v>
          </cell>
          <cell r="R1020">
            <v>10</v>
          </cell>
          <cell r="S1020" t="str">
            <v xml:space="preserve">Yuan Purchase Pricelist (CNY)</v>
          </cell>
          <cell r="T1020">
            <v>3.49</v>
          </cell>
          <cell r="U1020">
            <v>545</v>
          </cell>
          <cell r="V1020">
            <v>850</v>
          </cell>
        </row>
        <row r="1021">
          <cell r="A1021">
            <v>12191</v>
          </cell>
          <cell r="B1021" t="str">
            <v>AUTOLAMPS1046</v>
          </cell>
          <cell r="C1021" t="e">
            <v>#REF!</v>
          </cell>
          <cell r="D1021" t="str">
            <v xml:space="preserve">NISSAN X-TRAIL T31 (07-14) - INNER FENDER - RH</v>
          </cell>
          <cell r="E1021" t="str">
            <v>NISSAN</v>
          </cell>
          <cell r="F1021" t="str">
            <v xml:space="preserve">T31 IF RH</v>
          </cell>
          <cell r="G1021" t="str">
            <v>NS28-0216-1-R</v>
          </cell>
          <cell r="I1021">
            <v>0.04</v>
          </cell>
          <cell r="J1021" t="str">
            <v>SUPPLIER0002</v>
          </cell>
          <cell r="K1021" t="str">
            <v xml:space="preserve">ANHUI TINCAI SILK CO. LTD</v>
          </cell>
          <cell r="L1021">
            <v>1</v>
          </cell>
          <cell r="M1021">
            <v>4</v>
          </cell>
          <cell r="N1021">
            <v>5</v>
          </cell>
          <cell r="Q1021">
            <v>3</v>
          </cell>
          <cell r="R1021">
            <v>10</v>
          </cell>
          <cell r="S1021" t="str">
            <v xml:space="preserve">Yuan Purchase Pricelist (CNY)</v>
          </cell>
          <cell r="T1021">
            <v>3.49</v>
          </cell>
          <cell r="U1021">
            <v>545</v>
          </cell>
          <cell r="V1021">
            <v>850</v>
          </cell>
        </row>
        <row r="1022">
          <cell r="A1022">
            <v>12187</v>
          </cell>
          <cell r="B1022" t="str">
            <v>AUTOLAMPS1042</v>
          </cell>
          <cell r="C1022" t="e">
            <v>#REF!</v>
          </cell>
          <cell r="D1022" t="str">
            <v xml:space="preserve">NISSAN X-TRAIL T31 (07-14) - REAR BUMPER</v>
          </cell>
          <cell r="E1022" t="str">
            <v>NISSAN</v>
          </cell>
          <cell r="F1022" t="str">
            <v xml:space="preserve">T31 BPRR</v>
          </cell>
          <cell r="G1022" t="str">
            <v>NS28-0208</v>
          </cell>
          <cell r="I1022">
            <v>0.04</v>
          </cell>
          <cell r="J1022" t="str">
            <v>SUPPLIER0002</v>
          </cell>
          <cell r="K1022" t="str">
            <v xml:space="preserve">ANHUI TINCAI SILK CO. LTD</v>
          </cell>
          <cell r="L1022">
            <v>0</v>
          </cell>
          <cell r="M1022">
            <v>0</v>
          </cell>
          <cell r="N1022">
            <v>0</v>
          </cell>
          <cell r="Q1022">
            <v>1</v>
          </cell>
          <cell r="R1022">
            <v>2</v>
          </cell>
          <cell r="S1022" t="str">
            <v xml:space="preserve">Yuan Purchase Pricelist (CNY)</v>
          </cell>
          <cell r="T1022">
            <v>130.5</v>
          </cell>
          <cell r="U1022">
            <v>2936</v>
          </cell>
          <cell r="V1022">
            <v>4550</v>
          </cell>
        </row>
        <row r="1023">
          <cell r="A1023">
            <v>12225</v>
          </cell>
          <cell r="B1023" t="str">
            <v>AUTOLAMPS1043</v>
          </cell>
          <cell r="C1023" t="e">
            <v>#REF!</v>
          </cell>
          <cell r="D1023" t="str">
            <v xml:space="preserve">NISSAN X-TRAIL T31 (07-14) - REAR BUMPER STRIP - LH</v>
          </cell>
          <cell r="E1023" t="str">
            <v>NISSAN</v>
          </cell>
          <cell r="F1023" t="str">
            <v xml:space="preserve">T31 RBPRS LH</v>
          </cell>
          <cell r="G1023" t="str">
            <v>NS28-0208-1-L</v>
          </cell>
          <cell r="I1023">
            <v>0.04</v>
          </cell>
          <cell r="J1023" t="str">
            <v>SUPPLIER0002</v>
          </cell>
          <cell r="K1023" t="str">
            <v xml:space="preserve">ANHUI TINCAI SILK CO. LTD</v>
          </cell>
          <cell r="M1023">
            <v>0</v>
          </cell>
          <cell r="N1023">
            <v>0</v>
          </cell>
          <cell r="Q1023">
            <v>2</v>
          </cell>
          <cell r="R1023">
            <v>3</v>
          </cell>
          <cell r="S1023" t="str">
            <v xml:space="preserve">Yuan Purchase Pricelist (CNY)</v>
          </cell>
          <cell r="T1023">
            <v>3.32</v>
          </cell>
          <cell r="U1023">
            <v>519</v>
          </cell>
          <cell r="V1023">
            <v>800</v>
          </cell>
        </row>
        <row r="1024">
          <cell r="A1024">
            <v>12190</v>
          </cell>
          <cell r="B1024" t="str">
            <v>AUTOLAMPS1044</v>
          </cell>
          <cell r="C1024" t="e">
            <v>#REF!</v>
          </cell>
          <cell r="D1024" t="str">
            <v xml:space="preserve">NISSAN X-TRAIL T31 (07-14) - REAR BUMPER STRIP - RH</v>
          </cell>
          <cell r="E1024" t="str">
            <v>NISSAN</v>
          </cell>
          <cell r="F1024" t="str">
            <v xml:space="preserve">T31 RBPRS RH</v>
          </cell>
          <cell r="G1024" t="str">
            <v>NS28-0208-1-R</v>
          </cell>
          <cell r="I1024">
            <v>0.04</v>
          </cell>
          <cell r="J1024" t="str">
            <v>SUPPLIER0002</v>
          </cell>
          <cell r="K1024" t="str">
            <v xml:space="preserve">ANHUI TINCAI SILK CO. LTD</v>
          </cell>
          <cell r="M1024">
            <v>0</v>
          </cell>
          <cell r="N1024">
            <v>0</v>
          </cell>
          <cell r="Q1024">
            <v>2</v>
          </cell>
          <cell r="R1024">
            <v>3</v>
          </cell>
          <cell r="S1024" t="str">
            <v xml:space="preserve">Yuan Purchase Pricelist (CNY)</v>
          </cell>
          <cell r="T1024">
            <v>3.32</v>
          </cell>
          <cell r="U1024">
            <v>519</v>
          </cell>
          <cell r="V1024">
            <v>800</v>
          </cell>
        </row>
        <row r="1025">
          <cell r="A1025">
            <v>11895</v>
          </cell>
          <cell r="B1025" t="str">
            <v>AUTOLAMPS1050</v>
          </cell>
          <cell r="C1025" t="e">
            <v>#REF!</v>
          </cell>
          <cell r="D1025" t="str">
            <v xml:space="preserve">NISSAN X-TRAIL T31 4WD 9/(07-)  - LAMINATED FRONT WINDSCREEN</v>
          </cell>
          <cell r="E1025" t="str">
            <v>NISSAN</v>
          </cell>
          <cell r="F1025" t="str">
            <v xml:space="preserve">T31 R VCP LFW X</v>
          </cell>
          <cell r="G1025" t="str">
            <v xml:space="preserve">T31-R-VCP LFW/X</v>
          </cell>
          <cell r="H1025" t="str">
            <v>1450*967</v>
          </cell>
          <cell r="I1025">
            <v>0.02</v>
          </cell>
          <cell r="J1025" t="str">
            <v>SUPPLIER0015</v>
          </cell>
          <cell r="K1025" t="str">
            <v xml:space="preserve">XINYI AUTOMOBILE GLASS (SHENZHEN) CO., LTD</v>
          </cell>
          <cell r="L1025">
            <v>6</v>
          </cell>
          <cell r="M1025">
            <v>24</v>
          </cell>
          <cell r="N1025">
            <v>30</v>
          </cell>
          <cell r="Q1025">
            <v>4</v>
          </cell>
          <cell r="R1025">
            <v>12</v>
          </cell>
          <cell r="S1025" t="str">
            <v xml:space="preserve">USD Purchase Pricelist (USD)</v>
          </cell>
          <cell r="T1025">
            <v>17.53</v>
          </cell>
          <cell r="U1025">
            <v>2920.94</v>
          </cell>
          <cell r="V1025">
            <v>3700</v>
          </cell>
        </row>
        <row r="1026">
          <cell r="A1026">
            <v>12001</v>
          </cell>
          <cell r="B1026" t="str">
            <v>AUTOLAMPS1051</v>
          </cell>
          <cell r="C1026" t="e">
            <v>#REF!</v>
          </cell>
          <cell r="D1026" t="str">
            <v xml:space="preserve">NISSAN X-TRAIL T31 5D SUV (07-) - REAR WINDSCREEN</v>
          </cell>
          <cell r="E1026" t="str">
            <v>NISSAN</v>
          </cell>
          <cell r="F1026" t="str">
            <v xml:space="preserve">T31 1 RW H X</v>
          </cell>
          <cell r="G1026" t="str">
            <v xml:space="preserve">T31-1 RW/H/X</v>
          </cell>
          <cell r="H1026" t="str">
            <v>1254*567</v>
          </cell>
          <cell r="I1026">
            <v>0.02</v>
          </cell>
          <cell r="J1026" t="str">
            <v>SUPPLIER0015</v>
          </cell>
          <cell r="K1026" t="str">
            <v xml:space="preserve">XINYI AUTOMOBILE GLASS (SHENZHEN) CO., LTD</v>
          </cell>
          <cell r="L1026">
            <v>2</v>
          </cell>
          <cell r="M1026">
            <v>8</v>
          </cell>
          <cell r="N1026">
            <v>10</v>
          </cell>
          <cell r="Q1026">
            <v>1</v>
          </cell>
          <cell r="R1026">
            <v>4</v>
          </cell>
          <cell r="S1026" t="str">
            <v xml:space="preserve">USD Purchase Pricelist (USD)</v>
          </cell>
          <cell r="T1026">
            <v>12</v>
          </cell>
          <cell r="U1026">
            <v>1999.5</v>
          </cell>
          <cell r="V1026">
            <v>2500</v>
          </cell>
        </row>
        <row r="1027">
          <cell r="A1027">
            <v>13913</v>
          </cell>
          <cell r="B1027" t="str">
            <v>AUTOLAMPS0947</v>
          </cell>
          <cell r="C1027" t="e">
            <v>#REF!</v>
          </cell>
          <cell r="D1027" t="str">
            <v xml:space="preserve">TIIDA (08-) - HEAD LAMP (215-11C5-RD) - LH</v>
          </cell>
          <cell r="E1027" t="str">
            <v>NISSAN</v>
          </cell>
          <cell r="F1027" t="str">
            <v xml:space="preserve">TIIDA 08 HLA LH</v>
          </cell>
          <cell r="G1027" t="str">
            <v>NS13-0301-L</v>
          </cell>
          <cell r="I1027">
            <v>0.04</v>
          </cell>
          <cell r="J1027" t="str">
            <v>SUPPLIER0002</v>
          </cell>
          <cell r="K1027" t="str">
            <v xml:space="preserve">ANHUI TINCAI SILK CO. LTD</v>
          </cell>
          <cell r="M1027">
            <v>0</v>
          </cell>
          <cell r="N1027">
            <v>0</v>
          </cell>
          <cell r="Q1027">
            <v>2</v>
          </cell>
          <cell r="R1027">
            <v>5</v>
          </cell>
          <cell r="S1027" t="str">
            <v xml:space="preserve">Yuan Purchase Pricelist (CNY)</v>
          </cell>
          <cell r="T1027">
            <v>140</v>
          </cell>
          <cell r="U1027">
            <v>3571</v>
          </cell>
          <cell r="V1027">
            <v>5400</v>
          </cell>
        </row>
        <row r="1028">
          <cell r="A1028">
            <v>13914</v>
          </cell>
          <cell r="B1028" t="str">
            <v>AUTOLAMPS0948</v>
          </cell>
          <cell r="C1028" t="e">
            <v>#REF!</v>
          </cell>
          <cell r="D1028" t="str">
            <v xml:space="preserve">TIIDA (08-) - HEAD LAMP (215-11C5-RD) - RH</v>
          </cell>
          <cell r="E1028" t="str">
            <v>NISSAN</v>
          </cell>
          <cell r="F1028" t="str">
            <v xml:space="preserve">TIIDA 08 HLA RH</v>
          </cell>
          <cell r="G1028" t="str">
            <v>NS13-0301-R</v>
          </cell>
          <cell r="I1028">
            <v>0.04</v>
          </cell>
          <cell r="J1028" t="str">
            <v>SUPPLIER0002</v>
          </cell>
          <cell r="K1028" t="str">
            <v xml:space="preserve">ANHUI TINCAI SILK CO. LTD</v>
          </cell>
          <cell r="L1028">
            <v>0</v>
          </cell>
          <cell r="M1028">
            <v>0</v>
          </cell>
          <cell r="N1028">
            <v>0</v>
          </cell>
          <cell r="Q1028">
            <v>2</v>
          </cell>
          <cell r="R1028">
            <v>5</v>
          </cell>
          <cell r="S1028" t="str">
            <v xml:space="preserve">Yuan Purchase Pricelist (CNY)</v>
          </cell>
          <cell r="T1028">
            <v>140</v>
          </cell>
          <cell r="U1028">
            <v>3571</v>
          </cell>
          <cell r="V1028">
            <v>5400</v>
          </cell>
        </row>
        <row r="1029">
          <cell r="A1029">
            <v>13916</v>
          </cell>
          <cell r="B1029" t="str">
            <v>AUTOLAMPS0949</v>
          </cell>
          <cell r="C1029" t="e">
            <v>#REF!</v>
          </cell>
          <cell r="D1029" t="str">
            <v xml:space="preserve">TIIDA (08-) - TAIL LAMP  (SALOON) - LH</v>
          </cell>
          <cell r="E1029" t="str">
            <v>NISSAN</v>
          </cell>
          <cell r="F1029" t="str">
            <v xml:space="preserve">TIIDA 08 TLA LH</v>
          </cell>
          <cell r="G1029" t="str">
            <v>NS13-0302A-L</v>
          </cell>
          <cell r="I1029">
            <v>0.04</v>
          </cell>
          <cell r="J1029" t="str">
            <v>SUPPLIER0002</v>
          </cell>
          <cell r="K1029" t="str">
            <v xml:space="preserve">ANHUI TINCAI SILK CO. LTD</v>
          </cell>
          <cell r="M1029">
            <v>0</v>
          </cell>
          <cell r="N1029">
            <v>0</v>
          </cell>
          <cell r="Q1029">
            <v>2</v>
          </cell>
          <cell r="R1029">
            <v>5</v>
          </cell>
          <cell r="S1029" t="str">
            <v xml:space="preserve">Yuan Purchase Pricelist (CNY)</v>
          </cell>
          <cell r="T1029">
            <v>90</v>
          </cell>
          <cell r="U1029">
            <v>2296</v>
          </cell>
          <cell r="V1029">
            <v>3400</v>
          </cell>
        </row>
        <row r="1030">
          <cell r="A1030">
            <v>13915</v>
          </cell>
          <cell r="B1030" t="str">
            <v>AUTOLAMPS0950</v>
          </cell>
          <cell r="C1030" t="e">
            <v>#REF!</v>
          </cell>
          <cell r="D1030" t="str">
            <v xml:space="preserve">TIIDA (08-) - TAIL LAMP  (SALOON) - RH</v>
          </cell>
          <cell r="E1030" t="str">
            <v>NISSAN</v>
          </cell>
          <cell r="F1030" t="str">
            <v xml:space="preserve">TIIDA 08 TLA RH</v>
          </cell>
          <cell r="G1030" t="str">
            <v>NS13-0302A-R</v>
          </cell>
          <cell r="I1030">
            <v>0.04</v>
          </cell>
          <cell r="J1030" t="str">
            <v>SUPPLIER0002</v>
          </cell>
          <cell r="K1030" t="str">
            <v xml:space="preserve">ANHUI TINCAI SILK CO. LTD</v>
          </cell>
          <cell r="L1030">
            <v>0</v>
          </cell>
          <cell r="M1030">
            <v>0</v>
          </cell>
          <cell r="N1030">
            <v>0</v>
          </cell>
          <cell r="Q1030">
            <v>2</v>
          </cell>
          <cell r="R1030">
            <v>5</v>
          </cell>
          <cell r="S1030" t="str">
            <v xml:space="preserve">Yuan Purchase Pricelist (CNY)</v>
          </cell>
          <cell r="T1030">
            <v>90</v>
          </cell>
          <cell r="U1030">
            <v>2296</v>
          </cell>
          <cell r="V1030">
            <v>3400</v>
          </cell>
        </row>
        <row r="1031">
          <cell r="A1031">
            <v>12655</v>
          </cell>
          <cell r="B1031" t="str">
            <v>AUTOLAMPS0952</v>
          </cell>
          <cell r="C1031" t="e">
            <v>#REF!</v>
          </cell>
          <cell r="D1031" t="str">
            <v xml:space="preserve">TIIDA HATCHBACK (05-07) (215-19K8R-AE) - HEAD LAMP - LH</v>
          </cell>
          <cell r="E1031" t="str">
            <v>NISSAN</v>
          </cell>
          <cell r="F1031" t="str">
            <v xml:space="preserve">TIIDA 05 HLA LH</v>
          </cell>
          <cell r="G1031" t="str">
            <v>NS13-0101-L</v>
          </cell>
          <cell r="I1031">
            <v>0.04</v>
          </cell>
          <cell r="J1031" t="str">
            <v>SUPPLIER0001</v>
          </cell>
          <cell r="K1031" t="str">
            <v xml:space="preserve">AMEX AUTOPARTS LIMITED</v>
          </cell>
          <cell r="L1031">
            <v>0</v>
          </cell>
          <cell r="M1031">
            <v>0</v>
          </cell>
          <cell r="N1031">
            <v>0</v>
          </cell>
          <cell r="Q1031">
            <v>2</v>
          </cell>
          <cell r="R1031">
            <v>5</v>
          </cell>
          <cell r="S1031" t="str">
            <v xml:space="preserve">Yuan Purchase Pricelist (CNY)</v>
          </cell>
          <cell r="T1031">
            <v>140</v>
          </cell>
          <cell r="U1031">
            <v>3150</v>
          </cell>
          <cell r="V1031">
            <v>4880</v>
          </cell>
        </row>
        <row r="1032">
          <cell r="A1032">
            <v>12654</v>
          </cell>
          <cell r="B1032" t="str">
            <v>AUTOLAMPS0953</v>
          </cell>
          <cell r="C1032" t="e">
            <v>#REF!</v>
          </cell>
          <cell r="D1032" t="str">
            <v xml:space="preserve">TIIDA HATCHBACK (05-07) (215-19K8R-AE) - HEAD LAMP - RH</v>
          </cell>
          <cell r="E1032" t="str">
            <v>NISSAN</v>
          </cell>
          <cell r="F1032" t="str">
            <v xml:space="preserve">TIIDA 05 HLA RH</v>
          </cell>
          <cell r="G1032" t="str">
            <v>NS13-0101-R</v>
          </cell>
          <cell r="I1032">
            <v>0.04</v>
          </cell>
          <cell r="J1032" t="str">
            <v>SUPPLIER0001</v>
          </cell>
          <cell r="K1032" t="str">
            <v xml:space="preserve">AMEX AUTOPARTS LIMITED</v>
          </cell>
          <cell r="L1032">
            <v>0</v>
          </cell>
          <cell r="M1032">
            <v>0</v>
          </cell>
          <cell r="N1032">
            <v>0</v>
          </cell>
          <cell r="Q1032">
            <v>2</v>
          </cell>
          <cell r="R1032">
            <v>5</v>
          </cell>
          <cell r="S1032" t="str">
            <v xml:space="preserve">Yuan Purchase Pricelist (CNY)</v>
          </cell>
          <cell r="T1032">
            <v>140</v>
          </cell>
          <cell r="U1032">
            <v>3571</v>
          </cell>
          <cell r="V1032">
            <v>5400</v>
          </cell>
        </row>
        <row r="1033">
          <cell r="A1033">
            <v>11880</v>
          </cell>
          <cell r="B1033" t="str">
            <v>AUTOLAMPS0954</v>
          </cell>
          <cell r="C1033" t="e">
            <v>#REF!</v>
          </cell>
          <cell r="D1033" t="str">
            <v xml:space="preserve">TIIDA HATCHBACK (05-07) (215-19K8R-AE) - TAIL LAMP - LH</v>
          </cell>
          <cell r="E1033" t="str">
            <v>NISSAN</v>
          </cell>
          <cell r="F1033" t="str">
            <v xml:space="preserve">TIIDA 05 TLA HB LH</v>
          </cell>
          <cell r="G1033" t="str">
            <v>NS13-0102A-L</v>
          </cell>
          <cell r="I1033">
            <v>0.04</v>
          </cell>
          <cell r="J1033" t="str">
            <v>SUPPLIER0001</v>
          </cell>
          <cell r="K1033" t="str">
            <v xml:space="preserve">AMEX AUTOPARTS LIMITED</v>
          </cell>
          <cell r="L1033">
            <v>0</v>
          </cell>
          <cell r="M1033">
            <v>0</v>
          </cell>
          <cell r="N1033">
            <v>0</v>
          </cell>
          <cell r="Q1033">
            <v>2</v>
          </cell>
          <cell r="R1033">
            <v>5</v>
          </cell>
          <cell r="S1033" t="str">
            <v xml:space="preserve">Yuan Purchase Pricelist (CNY)</v>
          </cell>
          <cell r="T1033">
            <v>116</v>
          </cell>
          <cell r="U1033">
            <v>2610</v>
          </cell>
          <cell r="V1033">
            <v>4050</v>
          </cell>
        </row>
        <row r="1034">
          <cell r="A1034">
            <v>12653</v>
          </cell>
          <cell r="B1034" t="str">
            <v>AUTOLAMPS0955</v>
          </cell>
          <cell r="C1034" t="e">
            <v>#REF!</v>
          </cell>
          <cell r="D1034" t="str">
            <v xml:space="preserve">TIIDA HATCHBACK (05-07) (215-19K8R-AE) - TAIL LAMP - RH</v>
          </cell>
          <cell r="E1034" t="str">
            <v>NISSAN</v>
          </cell>
          <cell r="F1034" t="str">
            <v xml:space="preserve">TIIDA 05 TLA HB RH</v>
          </cell>
          <cell r="G1034" t="str">
            <v>NS13-0102A</v>
          </cell>
          <cell r="I1034">
            <v>0.04</v>
          </cell>
          <cell r="J1034" t="str">
            <v>SUPPLIER0001</v>
          </cell>
          <cell r="K1034" t="str">
            <v xml:space="preserve">AMEX AUTOPARTS LIMITED</v>
          </cell>
          <cell r="L1034">
            <v>0</v>
          </cell>
          <cell r="M1034">
            <v>0</v>
          </cell>
          <cell r="N1034">
            <v>0</v>
          </cell>
          <cell r="Q1034">
            <v>2</v>
          </cell>
          <cell r="R1034">
            <v>5</v>
          </cell>
          <cell r="S1034" t="str">
            <v xml:space="preserve">Yuan Purchase Pricelist (CNY)</v>
          </cell>
          <cell r="T1034">
            <v>116</v>
          </cell>
          <cell r="U1034">
            <v>2610</v>
          </cell>
          <cell r="V1034">
            <v>4050</v>
          </cell>
        </row>
        <row r="1035">
          <cell r="A1035">
            <v>12657</v>
          </cell>
          <cell r="B1035" t="str">
            <v>AUTOLAMPS0957</v>
          </cell>
          <cell r="C1035" t="e">
            <v>#REF!</v>
          </cell>
          <cell r="D1035" t="str">
            <v xml:space="preserve">TIIDA SALOON (05-07) - TAIL LAMP (115-1923-U) - LH</v>
          </cell>
          <cell r="E1035" t="str">
            <v>NISSAN</v>
          </cell>
          <cell r="F1035" t="str">
            <v xml:space="preserve">TIIDA 05 TLA SAL LH</v>
          </cell>
          <cell r="G1035" t="str">
            <v>NS13-0102-L</v>
          </cell>
          <cell r="I1035">
            <v>0.04</v>
          </cell>
          <cell r="J1035" t="str">
            <v>SUPPLIER0001</v>
          </cell>
          <cell r="K1035" t="str">
            <v xml:space="preserve">AMEX AUTOPARTS LIMITED</v>
          </cell>
          <cell r="L1035">
            <v>1</v>
          </cell>
          <cell r="M1035">
            <v>4</v>
          </cell>
          <cell r="N1035">
            <v>5</v>
          </cell>
          <cell r="Q1035">
            <v>2</v>
          </cell>
          <cell r="R1035">
            <v>5</v>
          </cell>
          <cell r="S1035" t="str">
            <v xml:space="preserve">Yuan Purchase Pricelist (CNY)</v>
          </cell>
          <cell r="T1035">
            <v>70</v>
          </cell>
          <cell r="U1035">
            <v>1785</v>
          </cell>
          <cell r="V1035">
            <v>2700</v>
          </cell>
        </row>
        <row r="1036">
          <cell r="A1036">
            <v>12656</v>
          </cell>
          <cell r="B1036" t="str">
            <v>AUTOLAMPS0958</v>
          </cell>
          <cell r="C1036" t="e">
            <v>#REF!</v>
          </cell>
          <cell r="D1036" t="str">
            <v xml:space="preserve">TIIDA SALOON (05-07) - TAIL LAMP (115-1923-U) - RH</v>
          </cell>
          <cell r="E1036" t="str">
            <v>NISSAN</v>
          </cell>
          <cell r="F1036" t="str">
            <v xml:space="preserve">TIIDA 05 TLA SAL RH</v>
          </cell>
          <cell r="G1036" t="str">
            <v>NS13-0102-R</v>
          </cell>
          <cell r="I1036">
            <v>0.04</v>
          </cell>
          <cell r="J1036" t="str">
            <v>SUPPLIER0001</v>
          </cell>
          <cell r="K1036" t="str">
            <v xml:space="preserve">AMEX AUTOPARTS LIMITED</v>
          </cell>
          <cell r="L1036">
            <v>2</v>
          </cell>
          <cell r="M1036">
            <v>8</v>
          </cell>
          <cell r="N1036">
            <v>10</v>
          </cell>
          <cell r="Q1036">
            <v>2</v>
          </cell>
          <cell r="R1036">
            <v>5</v>
          </cell>
          <cell r="S1036" t="str">
            <v xml:space="preserve">Yuan Purchase Pricelist (CNY)</v>
          </cell>
          <cell r="T1036">
            <v>70</v>
          </cell>
          <cell r="U1036">
            <v>1785</v>
          </cell>
          <cell r="V1036">
            <v>2700</v>
          </cell>
        </row>
        <row r="1037">
          <cell r="A1037">
            <v>12659</v>
          </cell>
          <cell r="B1037" t="str">
            <v>AUTOLAMPS0959</v>
          </cell>
          <cell r="C1037" t="e">
            <v>#REF!</v>
          </cell>
          <cell r="D1037" t="str">
            <v xml:space="preserve">TIIDA SALOON/HATCHBACK (05-07) - INNER FENDER - LH</v>
          </cell>
          <cell r="E1037" t="str">
            <v>NISSAN</v>
          </cell>
          <cell r="F1037" t="str">
            <v xml:space="preserve">TIIDA 05 IF LH</v>
          </cell>
          <cell r="G1037" t="str">
            <v>NS13-0116-1-L</v>
          </cell>
          <cell r="I1037">
            <v>0.04</v>
          </cell>
          <cell r="J1037" t="str">
            <v>SUPPLIER0001</v>
          </cell>
          <cell r="K1037" t="str">
            <v xml:space="preserve">AMEX AUTOPARTS LIMITED</v>
          </cell>
          <cell r="L1037">
            <v>0</v>
          </cell>
          <cell r="M1037">
            <v>0</v>
          </cell>
          <cell r="N1037">
            <v>0</v>
          </cell>
          <cell r="Q1037">
            <v>2</v>
          </cell>
          <cell r="R1037">
            <v>5</v>
          </cell>
          <cell r="S1037" t="str">
            <v xml:space="preserve">Yuan Purchase Pricelist (CNY)</v>
          </cell>
          <cell r="T1037">
            <v>3.13</v>
          </cell>
          <cell r="U1037">
            <v>489</v>
          </cell>
          <cell r="V1037">
            <v>760</v>
          </cell>
        </row>
        <row r="1038">
          <cell r="A1038">
            <v>12658</v>
          </cell>
          <cell r="B1038" t="str">
            <v>AUTOLAMPS0960</v>
          </cell>
          <cell r="C1038" t="e">
            <v>#REF!</v>
          </cell>
          <cell r="D1038" t="str">
            <v xml:space="preserve">TIIDA SALOON/HATCHBACK (05-07) - INNER FENDER - RH</v>
          </cell>
          <cell r="E1038" t="str">
            <v>NISSAN</v>
          </cell>
          <cell r="F1038" t="str">
            <v xml:space="preserve">TIIDA 05 IF RH</v>
          </cell>
          <cell r="G1038" t="str">
            <v>NS13-0116-1-R</v>
          </cell>
          <cell r="I1038">
            <v>0.04</v>
          </cell>
          <cell r="J1038" t="str">
            <v>SUPPLIER0001</v>
          </cell>
          <cell r="K1038" t="str">
            <v xml:space="preserve">AMEX AUTOPARTS LIMITED</v>
          </cell>
          <cell r="L1038">
            <v>0</v>
          </cell>
          <cell r="M1038">
            <v>0</v>
          </cell>
          <cell r="N1038">
            <v>0</v>
          </cell>
          <cell r="Q1038">
            <v>2</v>
          </cell>
          <cell r="R1038">
            <v>5</v>
          </cell>
          <cell r="S1038" t="str">
            <v xml:space="preserve">Yuan Purchase Pricelist (CNY)</v>
          </cell>
          <cell r="T1038">
            <v>3.13</v>
          </cell>
          <cell r="U1038">
            <v>489</v>
          </cell>
          <cell r="V1038">
            <v>760</v>
          </cell>
        </row>
        <row r="1039">
          <cell r="A1039">
            <v>13901</v>
          </cell>
          <cell r="B1039" t="str">
            <v>AUTOLAMPS1052</v>
          </cell>
          <cell r="C1039" t="e">
            <v>#REF!</v>
          </cell>
          <cell r="D1039" t="str">
            <v xml:space="preserve">PEUGEOT 406 4D SEDAN/5D WAGON (95-04) - LAMINATED FRONT WINDSCREEN</v>
          </cell>
          <cell r="E1039" t="str">
            <v>PEUGEOT</v>
          </cell>
          <cell r="F1039" t="str">
            <v xml:space="preserve">406 LFW X</v>
          </cell>
          <cell r="G1039" t="str">
            <v xml:space="preserve">406-01-VCS LFW/X</v>
          </cell>
          <cell r="H1039" t="str">
            <v>1505*924</v>
          </cell>
          <cell r="I1039">
            <v>0.02</v>
          </cell>
          <cell r="J1039" t="str">
            <v>SUPPLIER0015</v>
          </cell>
          <cell r="K1039" t="str">
            <v xml:space="preserve">XINYI AUTOMOBILE GLASS (SHENZHEN) CO., LTD</v>
          </cell>
          <cell r="L1039">
            <v>1</v>
          </cell>
          <cell r="M1039">
            <v>4</v>
          </cell>
          <cell r="N1039">
            <v>5</v>
          </cell>
          <cell r="Q1039">
            <v>1</v>
          </cell>
          <cell r="R1039">
            <v>3</v>
          </cell>
          <cell r="S1039" t="str">
            <v xml:space="preserve">USD Purchase Pricelist (USD)</v>
          </cell>
          <cell r="T1039">
            <v>16.62</v>
          </cell>
          <cell r="U1039">
            <v>2769.31</v>
          </cell>
          <cell r="V1039">
            <v>3670</v>
          </cell>
        </row>
        <row r="1040">
          <cell r="A1040">
            <v>12866</v>
          </cell>
          <cell r="B1040" t="str">
            <v>AUTOLAMPS1053</v>
          </cell>
          <cell r="C1040" t="e">
            <v>#REF!</v>
          </cell>
          <cell r="D1040" t="str">
            <v xml:space="preserve">PEUGEOT 504 4D SEDAN/5D WAGON (68-84) - LAMINATED FRONT WINDSCREEN</v>
          </cell>
          <cell r="E1040" t="str">
            <v>PEUGEOT</v>
          </cell>
          <cell r="F1040" t="str">
            <v xml:space="preserve">504 LFW X</v>
          </cell>
          <cell r="G1040" t="str">
            <v xml:space="preserve">504 LFW</v>
          </cell>
          <cell r="H1040" t="str">
            <v>1398*627</v>
          </cell>
          <cell r="I1040">
            <v>0.02</v>
          </cell>
          <cell r="J1040" t="str">
            <v>SUPPLIER0015</v>
          </cell>
          <cell r="K1040" t="str">
            <v xml:space="preserve">XINYI AUTOMOBILE GLASS (SHENZHEN) CO., LTD</v>
          </cell>
          <cell r="L1040">
            <v>3</v>
          </cell>
          <cell r="M1040">
            <v>12</v>
          </cell>
          <cell r="N1040">
            <v>15</v>
          </cell>
          <cell r="Q1040">
            <v>2</v>
          </cell>
          <cell r="R1040">
            <v>8</v>
          </cell>
          <cell r="S1040" t="str">
            <v xml:space="preserve">USD Purchase Pricelist (USD)</v>
          </cell>
          <cell r="T1040">
            <v>11.4</v>
          </cell>
          <cell r="U1040">
            <v>1899.53</v>
          </cell>
          <cell r="V1040">
            <v>2400</v>
          </cell>
        </row>
        <row r="1041">
          <cell r="A1041">
            <v>12779</v>
          </cell>
          <cell r="B1041" t="str">
            <v>AUTOLAMPS2531</v>
          </cell>
          <cell r="C1041" t="e">
            <v>#REF!</v>
          </cell>
          <cell r="D1041" t="str">
            <v xml:space="preserve">RANGE ROVER SPORT (L320) 5D SUV (12-) - LAMINATED FRONT WINDSCREEN</v>
          </cell>
          <cell r="E1041" t="str">
            <v xml:space="preserve">RANGE ROVER</v>
          </cell>
          <cell r="F1041" t="str">
            <v xml:space="preserve">RR SPORT 12 VCS LFW X</v>
          </cell>
          <cell r="G1041" t="str">
            <v xml:space="preserve">EXZ10 LFW/X</v>
          </cell>
          <cell r="I1041">
            <v>0.02</v>
          </cell>
          <cell r="J1041" t="str">
            <v>SUPPLIER0015</v>
          </cell>
          <cell r="K1041" t="str">
            <v xml:space="preserve">XINYI AUTOMOBILE GLASS (SHENZHEN) CO., LTD</v>
          </cell>
          <cell r="L1041">
            <v>0</v>
          </cell>
          <cell r="M1041">
            <v>0</v>
          </cell>
          <cell r="N1041">
            <v>0</v>
          </cell>
          <cell r="Q1041">
            <v>2</v>
          </cell>
          <cell r="R1041">
            <v>8</v>
          </cell>
          <cell r="S1041" t="str">
            <v xml:space="preserve">USD Purchase Pricelist (USD)</v>
          </cell>
          <cell r="T1041">
            <v>23.87</v>
          </cell>
          <cell r="U1041">
            <v>3</v>
          </cell>
          <cell r="V1041">
            <v>4800</v>
          </cell>
        </row>
        <row r="1042">
          <cell r="A1042">
            <v>13516</v>
          </cell>
          <cell r="B1042" t="str">
            <v>AUTOLAMPS1054</v>
          </cell>
          <cell r="C1042" t="e">
            <v>#REF!</v>
          </cell>
          <cell r="D1042" t="str">
            <v xml:space="preserve">SUBARU FORESTER SF 5D SUV (97-02) - LAMINATED FRONT WINDSCREEN</v>
          </cell>
          <cell r="E1042" t="str">
            <v>SUBARU</v>
          </cell>
          <cell r="F1042" t="str">
            <v xml:space="preserve">SF5A52D LFW X</v>
          </cell>
          <cell r="G1042" t="str">
            <v xml:space="preserve">SF5A52D LFW/X</v>
          </cell>
          <cell r="H1042" t="str">
            <v>1518*890</v>
          </cell>
          <cell r="I1042">
            <v>0.02</v>
          </cell>
          <cell r="J1042" t="str">
            <v>SUPPLIER0015</v>
          </cell>
          <cell r="K1042" t="str">
            <v xml:space="preserve">XINYI AUTOMOBILE GLASS (SHENZHEN) CO., LTD</v>
          </cell>
          <cell r="L1042">
            <v>3</v>
          </cell>
          <cell r="M1042">
            <v>12</v>
          </cell>
          <cell r="N1042">
            <v>15</v>
          </cell>
          <cell r="Q1042">
            <v>1</v>
          </cell>
          <cell r="R1042">
            <v>4</v>
          </cell>
          <cell r="S1042" t="str">
            <v xml:space="preserve">USD Purchase Pricelist (USD)</v>
          </cell>
          <cell r="T1042">
            <v>17.559999999999999</v>
          </cell>
          <cell r="U1042">
            <v>2925.94</v>
          </cell>
          <cell r="V1042">
            <v>3700</v>
          </cell>
        </row>
        <row r="1043">
          <cell r="A1043">
            <v>13517</v>
          </cell>
          <cell r="B1043" t="str">
            <v>AUTOLAMPS1055</v>
          </cell>
          <cell r="C1043" t="e">
            <v>#REF!</v>
          </cell>
          <cell r="D1043" t="str">
            <v xml:space="preserve">SUBARU FORESTER SG 5D SUV (03-05) - LAMINATED FRONT WINDSCREEN</v>
          </cell>
          <cell r="E1043" t="str">
            <v>SUBARU</v>
          </cell>
          <cell r="F1043" t="str">
            <v xml:space="preserve">SG5 02 R LFW H X</v>
          </cell>
          <cell r="G1043" t="str">
            <v xml:space="preserve">SG5-02-R LFW/H/X</v>
          </cell>
          <cell r="H1043" t="str">
            <v>1533*862</v>
          </cell>
          <cell r="I1043">
            <v>0.02</v>
          </cell>
          <cell r="J1043" t="str">
            <v>SUPPLIER0015</v>
          </cell>
          <cell r="K1043" t="str">
            <v xml:space="preserve">XINYI AUTOMOBILE GLASS (SHENZHEN) CO., LTD</v>
          </cell>
          <cell r="L1043">
            <v>7</v>
          </cell>
          <cell r="M1043">
            <v>28</v>
          </cell>
          <cell r="N1043">
            <v>35</v>
          </cell>
          <cell r="Q1043">
            <v>1</v>
          </cell>
          <cell r="R1043">
            <v>4</v>
          </cell>
          <cell r="S1043" t="str">
            <v xml:space="preserve">USD Purchase Pricelist (USD)</v>
          </cell>
          <cell r="T1043">
            <v>15.79</v>
          </cell>
          <cell r="U1043">
            <v>2631.01</v>
          </cell>
          <cell r="V1043">
            <v>3200</v>
          </cell>
        </row>
        <row r="1044">
          <cell r="A1044">
            <v>13762</v>
          </cell>
          <cell r="B1044" t="str">
            <v>AUTOLAMPS1056</v>
          </cell>
          <cell r="C1044" t="e">
            <v>#REF!</v>
          </cell>
          <cell r="D1044" t="str">
            <v xml:space="preserve">SUBARU FORESTER SH5 5D SUV (05-12) - LAMINATED FRONT WINDSCREEN</v>
          </cell>
          <cell r="E1044" t="str">
            <v>SUBARU</v>
          </cell>
          <cell r="F1044" t="str">
            <v xml:space="preserve">SUB SH5 VCP LFW X</v>
          </cell>
          <cell r="G1044" t="str">
            <v xml:space="preserve">SUB-SH5-VCP LFW/X</v>
          </cell>
          <cell r="H1044" t="str">
            <v>1454*914</v>
          </cell>
          <cell r="I1044">
            <v>0.02</v>
          </cell>
          <cell r="J1044" t="str">
            <v>SUPPLIER0015</v>
          </cell>
          <cell r="K1044" t="str">
            <v xml:space="preserve">XINYI AUTOMOBILE GLASS (SHENZHEN) CO., LTD</v>
          </cell>
          <cell r="L1044">
            <v>2</v>
          </cell>
          <cell r="M1044">
            <v>8</v>
          </cell>
          <cell r="N1044">
            <v>10</v>
          </cell>
          <cell r="Q1044">
            <v>1</v>
          </cell>
          <cell r="R1044">
            <v>4</v>
          </cell>
          <cell r="S1044" t="str">
            <v xml:space="preserve">USD Purchase Pricelist (USD)</v>
          </cell>
          <cell r="T1044">
            <v>17.36</v>
          </cell>
          <cell r="U1044">
            <v>2892.61</v>
          </cell>
          <cell r="V1044">
            <v>4000</v>
          </cell>
        </row>
        <row r="1045">
          <cell r="A1045">
            <v>12004</v>
          </cell>
          <cell r="B1045" t="str">
            <v>AUTOLAMPS1057</v>
          </cell>
          <cell r="C1045" t="e">
            <v>#REF!</v>
          </cell>
          <cell r="D1045" t="str">
            <v xml:space="preserve">SUBARU IMPREZA 44S 4D SEDAN (00-) - LAMINATED FRONT WINDSCREEN</v>
          </cell>
          <cell r="E1045" t="str">
            <v>SUBARU</v>
          </cell>
          <cell r="F1045" t="str">
            <v xml:space="preserve">44S CP LFW X</v>
          </cell>
          <cell r="G1045" t="str">
            <v xml:space="preserve">44S-CP LFW/X</v>
          </cell>
          <cell r="H1045" t="str">
            <v>1472*907</v>
          </cell>
          <cell r="I1045">
            <v>0.02</v>
          </cell>
          <cell r="J1045" t="str">
            <v>SUPPLIER0015</v>
          </cell>
          <cell r="K1045" t="str">
            <v xml:space="preserve">XINYI AUTOMOBILE GLASS (SHENZHEN) CO., LTD</v>
          </cell>
          <cell r="L1045">
            <v>2</v>
          </cell>
          <cell r="M1045">
            <v>8</v>
          </cell>
          <cell r="N1045">
            <v>10</v>
          </cell>
          <cell r="Q1045">
            <v>1</v>
          </cell>
          <cell r="R1045">
            <v>4</v>
          </cell>
          <cell r="S1045" t="str">
            <v xml:space="preserve">USD Purchase Pricelist (USD)</v>
          </cell>
          <cell r="T1045">
            <v>17.36</v>
          </cell>
          <cell r="U1045">
            <v>2892.61</v>
          </cell>
          <cell r="V1045">
            <v>3600</v>
          </cell>
        </row>
        <row r="1046">
          <cell r="A1046">
            <v>13756</v>
          </cell>
          <cell r="B1046" t="str">
            <v>AUTOLAMPS1058</v>
          </cell>
          <cell r="C1046" t="e">
            <v>#REF!</v>
          </cell>
          <cell r="D1046" t="str">
            <v xml:space="preserve">SUBARU IMPREZA 44WS WRX 5D WAGON (02-) - LAMINATED FRONT WINDSCREEN</v>
          </cell>
          <cell r="E1046" t="str">
            <v>SUBARU</v>
          </cell>
          <cell r="F1046" t="str">
            <v xml:space="preserve">44WS LFW X</v>
          </cell>
          <cell r="G1046" t="str">
            <v xml:space="preserve">44WS LFW/X</v>
          </cell>
          <cell r="H1046" t="str">
            <v>1471*930</v>
          </cell>
          <cell r="I1046">
            <v>0.02</v>
          </cell>
          <cell r="J1046" t="str">
            <v>SUPPLIER0015</v>
          </cell>
          <cell r="K1046" t="str">
            <v xml:space="preserve">XINYI AUTOMOBILE GLASS (SHENZHEN) CO., LTD</v>
          </cell>
          <cell r="L1046">
            <v>5</v>
          </cell>
          <cell r="M1046">
            <v>20</v>
          </cell>
          <cell r="N1046">
            <v>25</v>
          </cell>
          <cell r="Q1046">
            <v>3</v>
          </cell>
          <cell r="R1046">
            <v>9</v>
          </cell>
          <cell r="S1046" t="str">
            <v xml:space="preserve">USD Purchase Pricelist (USD)</v>
          </cell>
          <cell r="T1046">
            <v>17.100000000000001</v>
          </cell>
          <cell r="U1046">
            <v>2849.29</v>
          </cell>
          <cell r="V1046">
            <v>3700</v>
          </cell>
        </row>
        <row r="1047">
          <cell r="A1047">
            <v>13727</v>
          </cell>
          <cell r="B1047" t="str">
            <v>AUTOLAMPS2820</v>
          </cell>
          <cell r="C1047" t="e">
            <v>#REF!</v>
          </cell>
          <cell r="D1047" t="str">
            <v xml:space="preserve">SUBARU IMPREZA 55N (97-) - HEAD GLASS - LH</v>
          </cell>
          <cell r="E1047" t="str">
            <v>SUBARU</v>
          </cell>
          <cell r="F1047" t="str">
            <v xml:space="preserve">55N 97 HGS LH</v>
          </cell>
          <cell r="G1047" t="str">
            <v xml:space="preserve">SI 9512</v>
          </cell>
          <cell r="I1047">
            <v>0.04</v>
          </cell>
          <cell r="L1047">
            <v>0</v>
          </cell>
          <cell r="M1047">
            <v>0</v>
          </cell>
          <cell r="N1047">
            <v>0</v>
          </cell>
          <cell r="O1047">
            <v>3</v>
          </cell>
          <cell r="P1047">
            <v>10</v>
          </cell>
          <cell r="S1047" t="str">
            <v xml:space="preserve">USD Purchase Pricelist (USD)</v>
          </cell>
          <cell r="T1047">
            <v>2</v>
          </cell>
          <cell r="U1047">
            <v>313</v>
          </cell>
          <cell r="V1047">
            <v>480</v>
          </cell>
        </row>
        <row r="1048">
          <cell r="A1048">
            <v>13726</v>
          </cell>
          <cell r="B1048" t="str">
            <v>AUTOLAMPS2821</v>
          </cell>
          <cell r="C1048" t="e">
            <v>#REF!</v>
          </cell>
          <cell r="D1048" t="str">
            <v xml:space="preserve">SUBARU IMPREZA 55N (97-) - HEAD GLASS - RH</v>
          </cell>
          <cell r="E1048" t="str">
            <v>SUBARU</v>
          </cell>
          <cell r="F1048" t="str">
            <v xml:space="preserve">55N 97 HGS RH</v>
          </cell>
          <cell r="G1048" t="str">
            <v xml:space="preserve">SI 9512</v>
          </cell>
          <cell r="I1048">
            <v>0.04</v>
          </cell>
          <cell r="L1048">
            <v>0</v>
          </cell>
          <cell r="M1048">
            <v>0</v>
          </cell>
          <cell r="N1048">
            <v>0</v>
          </cell>
          <cell r="O1048">
            <v>3</v>
          </cell>
          <cell r="P1048">
            <v>10</v>
          </cell>
          <cell r="S1048" t="str">
            <v xml:space="preserve">USD Purchase Pricelist (USD)</v>
          </cell>
          <cell r="T1048">
            <v>2</v>
          </cell>
          <cell r="U1048">
            <v>313</v>
          </cell>
          <cell r="V1048">
            <v>480</v>
          </cell>
        </row>
        <row r="1049">
          <cell r="A1049">
            <v>11898</v>
          </cell>
          <cell r="B1049" t="str">
            <v>AUTOLAMPS1059</v>
          </cell>
          <cell r="C1049" t="e">
            <v>#REF!</v>
          </cell>
          <cell r="D1049" t="str">
            <v xml:space="preserve">SUBARU IMPREZA 55N 4D SEDAN/5D WAGON/2D COUPE (92-) - LAMINATED FRONT WINDSCREEN</v>
          </cell>
          <cell r="E1049" t="str">
            <v>SUBARU</v>
          </cell>
          <cell r="F1049" t="str">
            <v xml:space="preserve">55N LFW X</v>
          </cell>
          <cell r="G1049" t="str">
            <v xml:space="preserve">55N LFW/X</v>
          </cell>
          <cell r="H1049" t="str">
            <v>1408*945</v>
          </cell>
          <cell r="I1049">
            <v>0.02</v>
          </cell>
          <cell r="J1049" t="str">
            <v>SUPPLIER0015</v>
          </cell>
          <cell r="K1049" t="str">
            <v xml:space="preserve">XINYI AUTOMOBILE GLASS (SHENZHEN) CO., LTD</v>
          </cell>
          <cell r="L1049">
            <v>5</v>
          </cell>
          <cell r="M1049">
            <v>20</v>
          </cell>
          <cell r="N1049">
            <v>25</v>
          </cell>
          <cell r="Q1049">
            <v>3</v>
          </cell>
          <cell r="R1049">
            <v>9</v>
          </cell>
          <cell r="S1049" t="str">
            <v xml:space="preserve">USD Purchase Pricelist (USD)</v>
          </cell>
          <cell r="T1049">
            <v>16.64</v>
          </cell>
          <cell r="U1049">
            <v>2772.64</v>
          </cell>
          <cell r="V1049">
            <v>3500</v>
          </cell>
        </row>
        <row r="1050">
          <cell r="A1050">
            <v>13754</v>
          </cell>
          <cell r="B1050" t="str">
            <v>AUTOLAMPS1060</v>
          </cell>
          <cell r="C1050" t="e">
            <v>#REF!</v>
          </cell>
          <cell r="D1050" t="str">
            <v xml:space="preserve">SUBARU IMPREZA ZR1 5D HATCHBACK (09/07) - LAMINATED FRONT WINDSCREEN</v>
          </cell>
          <cell r="E1050" t="str">
            <v>SUBARU</v>
          </cell>
          <cell r="F1050" t="str">
            <v xml:space="preserve">ZR1 VCP LFW X</v>
          </cell>
          <cell r="G1050" t="str">
            <v xml:space="preserve">ZR1-VCP LFW/X</v>
          </cell>
          <cell r="H1050" t="str">
            <v>1392*916</v>
          </cell>
          <cell r="I1050">
            <v>0.02</v>
          </cell>
          <cell r="J1050" t="str">
            <v>SUPPLIER0015</v>
          </cell>
          <cell r="K1050" t="str">
            <v xml:space="preserve">XINYI AUTOMOBILE GLASS (SHENZHEN) CO., LTD</v>
          </cell>
          <cell r="L1050">
            <v>3</v>
          </cell>
          <cell r="M1050">
            <v>12</v>
          </cell>
          <cell r="N1050">
            <v>15</v>
          </cell>
          <cell r="Q1050">
            <v>3</v>
          </cell>
          <cell r="R1050">
            <v>9</v>
          </cell>
          <cell r="S1050" t="str">
            <v xml:space="preserve">USD Purchase Pricelist (USD)</v>
          </cell>
          <cell r="T1050">
            <v>15.94</v>
          </cell>
          <cell r="U1050">
            <v>2656</v>
          </cell>
          <cell r="V1050">
            <v>3300</v>
          </cell>
        </row>
        <row r="1051">
          <cell r="A1051">
            <v>12086</v>
          </cell>
          <cell r="B1051" t="str">
            <v>AUTOLAMPS1061</v>
          </cell>
          <cell r="C1051" t="e">
            <v>#REF!</v>
          </cell>
          <cell r="D1051" t="str">
            <v xml:space="preserve">SUBARU LEGACY 44B 4D SEDAN/44BW 5D WAGON (89-93) - LAMINATED FRONT WINDSCREEN</v>
          </cell>
          <cell r="E1051" t="str">
            <v>SUBARU</v>
          </cell>
          <cell r="F1051" t="str">
            <v xml:space="preserve">44B LFW X</v>
          </cell>
          <cell r="G1051" t="str">
            <v xml:space="preserve">44B LFW/X</v>
          </cell>
          <cell r="H1051" t="str">
            <v>1490*943</v>
          </cell>
          <cell r="I1051">
            <v>0.02</v>
          </cell>
          <cell r="J1051" t="str">
            <v>SUPPLIER0015</v>
          </cell>
          <cell r="K1051" t="str">
            <v xml:space="preserve">XINYI AUTOMOBILE GLASS (SHENZHEN) CO., LTD</v>
          </cell>
          <cell r="L1051">
            <v>2</v>
          </cell>
          <cell r="M1051">
            <v>8</v>
          </cell>
          <cell r="N1051">
            <v>10</v>
          </cell>
          <cell r="Q1051">
            <v>2</v>
          </cell>
          <cell r="R1051">
            <v>8</v>
          </cell>
          <cell r="S1051" t="str">
            <v xml:space="preserve">USD Purchase Pricelist (USD)</v>
          </cell>
          <cell r="T1051">
            <v>18.27</v>
          </cell>
          <cell r="U1051">
            <v>3044.24</v>
          </cell>
          <cell r="V1051">
            <v>3800</v>
          </cell>
        </row>
        <row r="1052">
          <cell r="A1052">
            <v>13520</v>
          </cell>
          <cell r="B1052" t="str">
            <v>AUTOLAMPS1062</v>
          </cell>
          <cell r="C1052" t="e">
            <v>#REF!</v>
          </cell>
          <cell r="D1052" t="str">
            <v xml:space="preserve">SUBARU LEGACY B4 BL5 4D SEDAN (03-09) - LAMINATED FRONT WINDSCREEN</v>
          </cell>
          <cell r="E1052" t="str">
            <v>SUBARU</v>
          </cell>
          <cell r="F1052" t="str">
            <v xml:space="preserve">BL5 LFW CPHX</v>
          </cell>
          <cell r="G1052" t="str">
            <v xml:space="preserve">BL5-R-CPH LFW/H/X</v>
          </cell>
          <cell r="H1052" t="str">
            <v>1453*925</v>
          </cell>
          <cell r="I1052">
            <v>0.02</v>
          </cell>
          <cell r="J1052" t="str">
            <v>SUPPLIER0015</v>
          </cell>
          <cell r="K1052" t="str">
            <v xml:space="preserve">XINYI AUTOMOBILE GLASS (SHENZHEN) CO., LTD</v>
          </cell>
          <cell r="L1052">
            <v>1</v>
          </cell>
          <cell r="M1052">
            <v>4</v>
          </cell>
          <cell r="N1052">
            <v>5</v>
          </cell>
          <cell r="Q1052">
            <v>3</v>
          </cell>
          <cell r="R1052">
            <v>9</v>
          </cell>
          <cell r="S1052" t="str">
            <v xml:space="preserve">USD Purchase Pricelist (USD)</v>
          </cell>
          <cell r="T1052">
            <v>17.47</v>
          </cell>
          <cell r="U1052">
            <v>3130.62</v>
          </cell>
          <cell r="V1052">
            <v>3900</v>
          </cell>
        </row>
        <row r="1053">
          <cell r="A1053">
            <v>12005</v>
          </cell>
          <cell r="B1053" t="str">
            <v>AUTOLAMPS1063</v>
          </cell>
          <cell r="C1053" t="e">
            <v>#REF!</v>
          </cell>
          <cell r="D1053" t="str">
            <v xml:space="preserve">SUBARU LEGACY B4 BL5 4D SEDAN (03-09) - REAR HEATED WINDSCREEN</v>
          </cell>
          <cell r="E1053" t="str">
            <v>SUBARU</v>
          </cell>
          <cell r="F1053" t="str">
            <v xml:space="preserve">BL5 RW H X</v>
          </cell>
          <cell r="G1053" t="str">
            <v xml:space="preserve">BL5 RW/H/X</v>
          </cell>
          <cell r="H1053" t="str">
            <v>1240*743</v>
          </cell>
          <cell r="I1053">
            <v>0.02</v>
          </cell>
          <cell r="J1053" t="str">
            <v>SUPPLIER0015</v>
          </cell>
          <cell r="K1053" t="str">
            <v xml:space="preserve">XINYI AUTOMOBILE GLASS (SHENZHEN) CO., LTD</v>
          </cell>
          <cell r="L1053">
            <v>0</v>
          </cell>
          <cell r="M1053">
            <v>0</v>
          </cell>
          <cell r="N1053">
            <v>0</v>
          </cell>
          <cell r="Q1053">
            <v>0</v>
          </cell>
          <cell r="R1053">
            <v>0</v>
          </cell>
          <cell r="S1053" t="str">
            <v xml:space="preserve">USD Purchase Pricelist (USD)</v>
          </cell>
          <cell r="T1053">
            <v>13.35</v>
          </cell>
          <cell r="U1053">
            <v>2143</v>
          </cell>
          <cell r="V1053">
            <v>2800</v>
          </cell>
        </row>
        <row r="1054">
          <cell r="A1054">
            <v>11899</v>
          </cell>
          <cell r="B1054" t="str">
            <v>AUTOLAMPS1064</v>
          </cell>
          <cell r="C1054" t="e">
            <v>#REF!</v>
          </cell>
          <cell r="D1054" t="str">
            <v xml:space="preserve">SUBARU LEGACY BD4 4D SEDAN/BD5 5D WAGON (93-) - LAMINATED FRONT WINDSCREEN</v>
          </cell>
          <cell r="E1054" t="str">
            <v>SUBARU</v>
          </cell>
          <cell r="F1054" t="str">
            <v xml:space="preserve">BD4 LFW X</v>
          </cell>
          <cell r="G1054" t="str">
            <v xml:space="preserve">BD4 LFW/X</v>
          </cell>
          <cell r="H1054" t="str">
            <v>1478*940</v>
          </cell>
          <cell r="I1054">
            <v>0.02</v>
          </cell>
          <cell r="J1054" t="str">
            <v>SUPPLIER0015</v>
          </cell>
          <cell r="K1054" t="str">
            <v xml:space="preserve">XINYI AUTOMOBILE GLASS (SHENZHEN) CO., LTD</v>
          </cell>
          <cell r="L1054">
            <v>4</v>
          </cell>
          <cell r="M1054">
            <v>16</v>
          </cell>
          <cell r="N1054">
            <v>20</v>
          </cell>
          <cell r="Q1054">
            <v>3</v>
          </cell>
          <cell r="R1054">
            <v>9</v>
          </cell>
          <cell r="S1054" t="str">
            <v xml:space="preserve">USD Purchase Pricelist (USD)</v>
          </cell>
          <cell r="T1054">
            <v>16.46</v>
          </cell>
          <cell r="U1054">
            <v>2266.54</v>
          </cell>
          <cell r="V1054">
            <v>3600</v>
          </cell>
        </row>
        <row r="1055">
          <cell r="A1055">
            <v>13731</v>
          </cell>
          <cell r="B1055" t="str">
            <v>AUTOLAMPS2822</v>
          </cell>
          <cell r="C1055" t="e">
            <v>#REF!</v>
          </cell>
          <cell r="D1055" t="str">
            <v xml:space="preserve">SUBARU LEGACY SEDAN/WAGON BD4 (93-) - HEAD GLASS - LH</v>
          </cell>
          <cell r="E1055" t="str">
            <v>SUBARU</v>
          </cell>
          <cell r="F1055" t="str">
            <v xml:space="preserve">BD4 93 HGS LH</v>
          </cell>
          <cell r="G1055" t="str">
            <v xml:space="preserve">SI 9514</v>
          </cell>
          <cell r="I1055">
            <v>0.04</v>
          </cell>
          <cell r="L1055">
            <v>0</v>
          </cell>
          <cell r="M1055">
            <v>0</v>
          </cell>
          <cell r="N1055">
            <v>0</v>
          </cell>
          <cell r="O1055">
            <v>3</v>
          </cell>
          <cell r="P1055">
            <v>10</v>
          </cell>
          <cell r="S1055" t="str">
            <v xml:space="preserve">USD Purchase Pricelist (USD)</v>
          </cell>
          <cell r="T1055">
            <v>2</v>
          </cell>
          <cell r="U1055">
            <v>313</v>
          </cell>
          <cell r="V1055">
            <v>480</v>
          </cell>
        </row>
        <row r="1056">
          <cell r="A1056">
            <v>13730</v>
          </cell>
          <cell r="B1056" t="str">
            <v>AUTOLAMPS2823</v>
          </cell>
          <cell r="C1056" t="e">
            <v>#REF!</v>
          </cell>
          <cell r="D1056" t="str">
            <v xml:space="preserve">SUBARU LEGACY SEDAN/WAGON BD4 (93-) - HEAD GLASS - RH</v>
          </cell>
          <cell r="E1056" t="str">
            <v>SUBARU</v>
          </cell>
          <cell r="F1056" t="str">
            <v xml:space="preserve">BD4 93 HGS RH</v>
          </cell>
          <cell r="G1056" t="str">
            <v xml:space="preserve">SI 9514</v>
          </cell>
          <cell r="I1056">
            <v>0.04</v>
          </cell>
          <cell r="L1056">
            <v>0</v>
          </cell>
          <cell r="M1056">
            <v>0</v>
          </cell>
          <cell r="N1056">
            <v>0</v>
          </cell>
          <cell r="O1056">
            <v>3</v>
          </cell>
          <cell r="P1056">
            <v>10</v>
          </cell>
          <cell r="S1056" t="str">
            <v xml:space="preserve">USD Purchase Pricelist (USD)</v>
          </cell>
          <cell r="T1056">
            <v>2</v>
          </cell>
          <cell r="U1056">
            <v>313</v>
          </cell>
          <cell r="V1056">
            <v>480</v>
          </cell>
        </row>
        <row r="1057">
          <cell r="A1057">
            <v>13902</v>
          </cell>
          <cell r="B1057" t="str">
            <v>AUTOLAMPS1065</v>
          </cell>
          <cell r="C1057" t="e">
            <v>#REF!</v>
          </cell>
          <cell r="D1057" t="str">
            <v xml:space="preserve">SUZUKI ALTO HATCHBACK 5D (10-) - LAMINATED FRONT WINDSCREEN</v>
          </cell>
          <cell r="E1057" t="str">
            <v>SUZUKI</v>
          </cell>
          <cell r="F1057" t="str">
            <v xml:space="preserve">ALTO 10 LFW</v>
          </cell>
          <cell r="G1057" t="str">
            <v>SZ141-000-0L-</v>
          </cell>
          <cell r="H1057" t="str">
            <v>1172*857</v>
          </cell>
          <cell r="I1057">
            <v>0.02</v>
          </cell>
          <cell r="J1057" t="str">
            <v>SUPPLIER0015</v>
          </cell>
          <cell r="K1057" t="str">
            <v xml:space="preserve">XINYI AUTOMOBILE GLASS (SHENZHEN) CO., LTD</v>
          </cell>
          <cell r="L1057">
            <v>0</v>
          </cell>
          <cell r="M1057">
            <v>0</v>
          </cell>
          <cell r="N1057">
            <v>0</v>
          </cell>
          <cell r="Q1057">
            <v>0</v>
          </cell>
          <cell r="R1057">
            <v>0</v>
          </cell>
          <cell r="S1057" t="str">
            <v xml:space="preserve">USD Purchase Pricelist (USD)</v>
          </cell>
          <cell r="T1057">
            <v>13.76</v>
          </cell>
          <cell r="U1057">
            <v>2292.7600000000002</v>
          </cell>
          <cell r="V1057">
            <v>3000</v>
          </cell>
        </row>
        <row r="1058">
          <cell r="A1058">
            <v>13825</v>
          </cell>
          <cell r="B1058" t="str">
            <v>AUTOLAMPS1066</v>
          </cell>
          <cell r="C1058" t="e">
            <v>#REF!</v>
          </cell>
          <cell r="D1058" t="str">
            <v xml:space="preserve">SUZUKI ALTO HATCHBACK 5D HA24S (04-) - LAMINATED FRONT WINDSCREEN</v>
          </cell>
          <cell r="E1058" t="str">
            <v>SUZUKI</v>
          </cell>
          <cell r="F1058" t="str">
            <v xml:space="preserve">HA24S LFW X</v>
          </cell>
          <cell r="G1058" t="str">
            <v xml:space="preserve">HA24S LFW/X</v>
          </cell>
          <cell r="H1058" t="str">
            <v>1242*786</v>
          </cell>
          <cell r="I1058">
            <v>0.02</v>
          </cell>
          <cell r="J1058" t="str">
            <v>SUPPLIER0015</v>
          </cell>
          <cell r="K1058" t="str">
            <v xml:space="preserve">XINYI AUTOMOBILE GLASS (SHENZHEN) CO., LTD</v>
          </cell>
          <cell r="L1058">
            <v>0</v>
          </cell>
          <cell r="M1058">
            <v>0</v>
          </cell>
          <cell r="N1058">
            <v>0</v>
          </cell>
          <cell r="Q1058">
            <v>0</v>
          </cell>
          <cell r="R1058">
            <v>0</v>
          </cell>
          <cell r="S1058" t="str">
            <v xml:space="preserve">USD Purchase Pricelist (USD)</v>
          </cell>
          <cell r="T1058">
            <v>11.66</v>
          </cell>
          <cell r="U1058">
            <v>1808</v>
          </cell>
          <cell r="V1058">
            <v>2350</v>
          </cell>
        </row>
        <row r="1059">
          <cell r="A1059">
            <v>13758</v>
          </cell>
          <cell r="B1059" t="str">
            <v>AUTOLAMPS1082</v>
          </cell>
          <cell r="C1059" t="e">
            <v>#REF!</v>
          </cell>
          <cell r="D1059" t="str">
            <v xml:space="preserve">SUZUKI ALTO/MAZDA CAROL 5D HATCHBACK HA25S/HA25V/YD3 (09-) - LAMINATED FRONT WINDSCREEN</v>
          </cell>
          <cell r="E1059" t="str">
            <v>SUZUKI</v>
          </cell>
          <cell r="F1059" t="str">
            <v xml:space="preserve">YD3 R LFW X</v>
          </cell>
          <cell r="G1059" t="str">
            <v xml:space="preserve">YD3-R LFW/X</v>
          </cell>
          <cell r="H1059" t="str">
            <v>1168*855</v>
          </cell>
          <cell r="I1059">
            <v>0.02</v>
          </cell>
          <cell r="J1059" t="str">
            <v>SUPPLIER0015</v>
          </cell>
          <cell r="K1059" t="str">
            <v xml:space="preserve">XINYI AUTOMOBILE GLASS (SHENZHEN) CO., LTD</v>
          </cell>
          <cell r="L1059" t="e">
            <v>#N/A</v>
          </cell>
          <cell r="M1059" t="e">
            <v>#N/A</v>
          </cell>
          <cell r="N1059" t="e">
            <v>#N/A</v>
          </cell>
          <cell r="S1059" t="str">
            <v xml:space="preserve">USD Purchase Pricelist (USD)</v>
          </cell>
          <cell r="T1059">
            <v>12.55</v>
          </cell>
          <cell r="U1059">
            <v>2091.14</v>
          </cell>
          <cell r="V1059">
            <v>3000</v>
          </cell>
        </row>
        <row r="1060">
          <cell r="A1060">
            <v>12006</v>
          </cell>
          <cell r="B1060" t="str">
            <v>AUTOLAMPS1067</v>
          </cell>
          <cell r="C1060" t="e">
            <v>#REF!</v>
          </cell>
          <cell r="D1060" t="str">
            <v xml:space="preserve">SUZUKI GRAND VITARA/ESCUDO 5D SUV (05-) - LAMINATED FRONT WINDSCREEN</v>
          </cell>
          <cell r="E1060" t="str">
            <v>SUZUKI</v>
          </cell>
          <cell r="F1060" t="str">
            <v xml:space="preserve">YT4 LFW X</v>
          </cell>
          <cell r="G1060" t="str">
            <v xml:space="preserve">YT4-R LFW/H/X</v>
          </cell>
          <cell r="H1060" t="str">
            <v>1473*845</v>
          </cell>
          <cell r="I1060">
            <v>0.02</v>
          </cell>
          <cell r="J1060" t="str">
            <v>SUPPLIER0015</v>
          </cell>
          <cell r="K1060" t="str">
            <v xml:space="preserve">XINYI AUTOMOBILE GLASS (SHENZHEN) CO., LTD</v>
          </cell>
          <cell r="L1060">
            <v>1</v>
          </cell>
          <cell r="M1060">
            <v>4</v>
          </cell>
          <cell r="N1060">
            <v>5</v>
          </cell>
          <cell r="Q1060">
            <v>1</v>
          </cell>
          <cell r="R1060">
            <v>3</v>
          </cell>
          <cell r="S1060" t="str">
            <v xml:space="preserve">USD Purchase Pricelist (USD)</v>
          </cell>
          <cell r="T1060">
            <v>20.12</v>
          </cell>
          <cell r="U1060">
            <v>3605.5</v>
          </cell>
          <cell r="V1060">
            <v>4700</v>
          </cell>
        </row>
        <row r="1061">
          <cell r="A1061">
            <v>11904</v>
          </cell>
          <cell r="B1061" t="str">
            <v>AUTOLAMPS1068</v>
          </cell>
          <cell r="C1061" t="e">
            <v>#REF!</v>
          </cell>
          <cell r="D1061" t="str">
            <v xml:space="preserve">SUZUKI JIMNY WIDE 3-DOOR YR6 (98-) - FRONT DOOR GLASS - LH</v>
          </cell>
          <cell r="E1061" t="str">
            <v>SUZUKI</v>
          </cell>
          <cell r="F1061" t="str">
            <v xml:space="preserve">YR6 FD LH</v>
          </cell>
          <cell r="G1061" t="str">
            <v xml:space="preserve">YR6 FD/LH</v>
          </cell>
          <cell r="H1061" t="str">
            <v>890*510</v>
          </cell>
          <cell r="I1061">
            <v>0.02</v>
          </cell>
          <cell r="J1061" t="str">
            <v>SUPPLIER0015</v>
          </cell>
          <cell r="K1061" t="str">
            <v xml:space="preserve">XINYI AUTOMOBILE GLASS (SHENZHEN) CO., LTD</v>
          </cell>
          <cell r="L1061">
            <v>0</v>
          </cell>
          <cell r="M1061">
            <v>0</v>
          </cell>
          <cell r="N1061">
            <v>0</v>
          </cell>
          <cell r="Q1061">
            <v>0</v>
          </cell>
          <cell r="R1061">
            <v>0</v>
          </cell>
          <cell r="S1061" t="str">
            <v xml:space="preserve">USD Purchase Pricelist (USD)</v>
          </cell>
          <cell r="T1061">
            <v>2.95</v>
          </cell>
          <cell r="U1061">
            <v>457.99</v>
          </cell>
          <cell r="V1061">
            <v>600</v>
          </cell>
        </row>
        <row r="1062">
          <cell r="A1062">
            <v>11902</v>
          </cell>
          <cell r="B1062" t="str">
            <v>AUTOLAMPS1069</v>
          </cell>
          <cell r="C1062" t="e">
            <v>#REF!</v>
          </cell>
          <cell r="D1062" t="str">
            <v xml:space="preserve">SUZUKI JIMNY WIDE 3-DOOR YR6 (98-) - FRONT DOOR GLASS - RH</v>
          </cell>
          <cell r="E1062" t="str">
            <v>SUZUKI</v>
          </cell>
          <cell r="F1062" t="str">
            <v xml:space="preserve">YR6 FD RH</v>
          </cell>
          <cell r="G1062" t="str">
            <v xml:space="preserve">YR6 FD/RH</v>
          </cell>
          <cell r="H1062" t="str">
            <v>890*510</v>
          </cell>
          <cell r="I1062">
            <v>0.02</v>
          </cell>
          <cell r="J1062" t="str">
            <v>SUPPLIER0015</v>
          </cell>
          <cell r="K1062" t="str">
            <v xml:space="preserve">XINYI AUTOMOBILE GLASS (SHENZHEN) CO., LTD</v>
          </cell>
          <cell r="L1062">
            <v>0</v>
          </cell>
          <cell r="M1062">
            <v>0</v>
          </cell>
          <cell r="N1062">
            <v>0</v>
          </cell>
          <cell r="Q1062">
            <v>0</v>
          </cell>
          <cell r="R1062">
            <v>0</v>
          </cell>
          <cell r="S1062" t="str">
            <v xml:space="preserve">USD Purchase Pricelist (USD)</v>
          </cell>
          <cell r="T1062">
            <v>2.95</v>
          </cell>
          <cell r="U1062">
            <v>457.99</v>
          </cell>
          <cell r="V1062">
            <v>600</v>
          </cell>
        </row>
        <row r="1063">
          <cell r="A1063">
            <v>11900</v>
          </cell>
          <cell r="B1063" t="str">
            <v>AUTOLAMPS1070</v>
          </cell>
          <cell r="C1063" t="e">
            <v>#REF!</v>
          </cell>
          <cell r="D1063" t="str">
            <v xml:space="preserve">SUZUKI JIMNY WIDE 3-DOOR YR6 (98-) - LAMINATED FRONT WINDSCREEN</v>
          </cell>
          <cell r="E1063" t="str">
            <v>SUZUKI</v>
          </cell>
          <cell r="F1063" t="str">
            <v xml:space="preserve">YR6 LFW X</v>
          </cell>
          <cell r="G1063" t="str">
            <v xml:space="preserve">YR6 LFW/X</v>
          </cell>
          <cell r="H1063" t="str">
            <v>1289*697</v>
          </cell>
          <cell r="I1063">
            <v>0.02</v>
          </cell>
          <cell r="J1063" t="str">
            <v>SUPPLIER0015</v>
          </cell>
          <cell r="K1063" t="str">
            <v xml:space="preserve">XINYI AUTOMOBILE GLASS (SHENZHEN) CO., LTD</v>
          </cell>
          <cell r="L1063">
            <v>0</v>
          </cell>
          <cell r="M1063">
            <v>0</v>
          </cell>
          <cell r="N1063">
            <v>0</v>
          </cell>
          <cell r="Q1063">
            <v>0</v>
          </cell>
          <cell r="R1063">
            <v>0</v>
          </cell>
          <cell r="S1063" t="str">
            <v xml:space="preserve">USD Purchase Pricelist (USD)</v>
          </cell>
          <cell r="T1063">
            <v>11.63</v>
          </cell>
          <cell r="U1063">
            <v>1</v>
          </cell>
          <cell r="V1063">
            <v>2300</v>
          </cell>
        </row>
        <row r="1064">
          <cell r="A1064">
            <v>11901</v>
          </cell>
          <cell r="B1064" t="str">
            <v>AUTOLAMPS1071</v>
          </cell>
          <cell r="C1064" t="e">
            <v>#REF!</v>
          </cell>
          <cell r="D1064" t="str">
            <v xml:space="preserve">SUZUKI JIMNY WIDE 3-DOOR YR6 (98-) - SIDE FIX WINDOW - LH</v>
          </cell>
          <cell r="E1064" t="str">
            <v>SUZUKI</v>
          </cell>
          <cell r="F1064" t="str">
            <v xml:space="preserve">YR6 SW LH X</v>
          </cell>
          <cell r="G1064" t="str">
            <v xml:space="preserve">YR6 SW/LH/X</v>
          </cell>
          <cell r="H1064" t="str">
            <v>761*454</v>
          </cell>
          <cell r="I1064">
            <v>0.02</v>
          </cell>
          <cell r="J1064" t="str">
            <v>SUPPLIER0015</v>
          </cell>
          <cell r="K1064" t="str">
            <v xml:space="preserve">XINYI AUTOMOBILE GLASS (SHENZHEN) CO., LTD</v>
          </cell>
          <cell r="L1064">
            <v>0</v>
          </cell>
          <cell r="M1064">
            <v>0</v>
          </cell>
          <cell r="N1064">
            <v>0</v>
          </cell>
          <cell r="Q1064">
            <v>1</v>
          </cell>
          <cell r="R1064">
            <v>4</v>
          </cell>
          <cell r="S1064" t="str">
            <v xml:space="preserve">USD Purchase Pricelist (USD)</v>
          </cell>
          <cell r="T1064">
            <v>4</v>
          </cell>
          <cell r="U1064">
            <v>621</v>
          </cell>
          <cell r="V1064">
            <v>800</v>
          </cell>
        </row>
        <row r="1065">
          <cell r="A1065">
            <v>11903</v>
          </cell>
          <cell r="B1065" t="str">
            <v>AUTOLAMPS1072</v>
          </cell>
          <cell r="C1065" t="e">
            <v>#REF!</v>
          </cell>
          <cell r="D1065" t="str">
            <v xml:space="preserve">SUZUKI JIMNY WIDE 3-DOOR YR6 (98-) - SIDE FIX WINDOW - RH</v>
          </cell>
          <cell r="E1065" t="str">
            <v>SUZUKI</v>
          </cell>
          <cell r="F1065" t="str">
            <v xml:space="preserve">YR6 SW RH X</v>
          </cell>
          <cell r="G1065" t="str">
            <v xml:space="preserve">YR6 SW/RH/X</v>
          </cell>
          <cell r="H1065" t="str">
            <v>761*454</v>
          </cell>
          <cell r="I1065">
            <v>0.02</v>
          </cell>
          <cell r="J1065" t="str">
            <v>SUPPLIER0015</v>
          </cell>
          <cell r="K1065" t="str">
            <v xml:space="preserve">XINYI AUTOMOBILE GLASS (SHENZHEN) CO., LTD</v>
          </cell>
          <cell r="L1065">
            <v>0</v>
          </cell>
          <cell r="M1065">
            <v>0</v>
          </cell>
          <cell r="N1065">
            <v>0</v>
          </cell>
          <cell r="Q1065">
            <v>0</v>
          </cell>
          <cell r="R1065">
            <v>0</v>
          </cell>
          <cell r="S1065" t="str">
            <v xml:space="preserve">USD Purchase Pricelist (USD)</v>
          </cell>
          <cell r="T1065">
            <v>4</v>
          </cell>
          <cell r="U1065">
            <v>621</v>
          </cell>
          <cell r="V1065">
            <v>800</v>
          </cell>
        </row>
        <row r="1066">
          <cell r="A1066">
            <v>12633</v>
          </cell>
          <cell r="B1066" t="str">
            <v>AUTOLAMPS1073</v>
          </cell>
          <cell r="C1066" t="e">
            <v>#REF!</v>
          </cell>
          <cell r="D1066" t="str">
            <v xml:space="preserve">SUZUKI VITARA (05-13) - FOG LAMP - LH</v>
          </cell>
          <cell r="E1066" t="str">
            <v>SUZUKI</v>
          </cell>
          <cell r="F1066" t="str">
            <v xml:space="preserve">VITARA 05 FLA LH</v>
          </cell>
          <cell r="G1066" t="str">
            <v>SZ16-0604-L</v>
          </cell>
          <cell r="I1066">
            <v>0.04</v>
          </cell>
          <cell r="J1066" t="str">
            <v>SUPPLIER0002</v>
          </cell>
          <cell r="K1066" t="str">
            <v xml:space="preserve">ANHUI TINCAI SILK CO. LTD</v>
          </cell>
          <cell r="L1066">
            <v>1</v>
          </cell>
          <cell r="M1066">
            <v>4</v>
          </cell>
          <cell r="N1066">
            <v>5</v>
          </cell>
          <cell r="O1066">
            <v>2</v>
          </cell>
          <cell r="P1066">
            <v>5</v>
          </cell>
          <cell r="S1066" t="str">
            <v xml:space="preserve">Yuan Purchase Pricelist (CNY)</v>
          </cell>
          <cell r="T1066">
            <v>25</v>
          </cell>
          <cell r="U1066">
            <v>680</v>
          </cell>
          <cell r="V1066">
            <v>1020</v>
          </cell>
        </row>
        <row r="1067">
          <cell r="A1067">
            <v>12632</v>
          </cell>
          <cell r="B1067" t="str">
            <v>AUTOLAMPS1074</v>
          </cell>
          <cell r="C1067" t="e">
            <v>#REF!</v>
          </cell>
          <cell r="D1067" t="str">
            <v xml:space="preserve">SUZUKI VITARA (05-13) - FOG LAMP - RH</v>
          </cell>
          <cell r="E1067" t="str">
            <v>SUZUKI</v>
          </cell>
          <cell r="F1067" t="str">
            <v xml:space="preserve">VITARA 05 FLA RH</v>
          </cell>
          <cell r="G1067" t="str">
            <v>SZ16-0604-R</v>
          </cell>
          <cell r="I1067">
            <v>0.04</v>
          </cell>
          <cell r="J1067" t="str">
            <v>SUPPLIER0002</v>
          </cell>
          <cell r="K1067" t="str">
            <v xml:space="preserve">ANHUI TINCAI SILK CO. LTD</v>
          </cell>
          <cell r="L1067">
            <v>1</v>
          </cell>
          <cell r="M1067">
            <v>4</v>
          </cell>
          <cell r="N1067">
            <v>5</v>
          </cell>
          <cell r="O1067">
            <v>2</v>
          </cell>
          <cell r="P1067">
            <v>5</v>
          </cell>
          <cell r="S1067" t="str">
            <v xml:space="preserve">Yuan Purchase Pricelist (CNY)</v>
          </cell>
          <cell r="T1067">
            <v>25</v>
          </cell>
          <cell r="U1067">
            <v>680</v>
          </cell>
          <cell r="V1067">
            <v>1020</v>
          </cell>
        </row>
        <row r="1068">
          <cell r="A1068">
            <v>11123</v>
          </cell>
          <cell r="B1068" t="str">
            <v>AUTOLAMPS1075</v>
          </cell>
          <cell r="C1068" t="e">
            <v>#REF!</v>
          </cell>
          <cell r="D1068" t="str">
            <v xml:space="preserve">SUZUKI VITARA (05-13) - GRILL </v>
          </cell>
          <cell r="E1068" t="str">
            <v>SUZUKI</v>
          </cell>
          <cell r="F1068" t="str">
            <v xml:space="preserve">VITARA 05 GRL</v>
          </cell>
          <cell r="G1068" t="str">
            <v>SZ16-0611</v>
          </cell>
          <cell r="I1068">
            <v>0.04</v>
          </cell>
          <cell r="J1068" t="str">
            <v>SUPPLIER0002</v>
          </cell>
          <cell r="K1068" t="str">
            <v xml:space="preserve">ANHUI TINCAI SILK CO. LTD</v>
          </cell>
          <cell r="L1068">
            <v>0</v>
          </cell>
          <cell r="M1068">
            <v>0</v>
          </cell>
          <cell r="N1068">
            <v>0</v>
          </cell>
          <cell r="Q1068">
            <v>2</v>
          </cell>
          <cell r="R1068">
            <v>3</v>
          </cell>
          <cell r="S1068" t="str">
            <v xml:space="preserve">Yuan Purchase Pricelist (CNY)</v>
          </cell>
          <cell r="T1068">
            <v>72.67</v>
          </cell>
          <cell r="U1068">
            <v>1635</v>
          </cell>
          <cell r="V1068">
            <v>2530</v>
          </cell>
        </row>
        <row r="1069">
          <cell r="A1069">
            <v>12635</v>
          </cell>
          <cell r="B1069" t="str">
            <v>AUTOLAMPS1076</v>
          </cell>
          <cell r="C1069" t="e">
            <v>#REF!</v>
          </cell>
          <cell r="D1069" t="str">
            <v xml:space="preserve">SUZUKI VITARA (05-13) - GRILL FRAME (CHROME)</v>
          </cell>
          <cell r="E1069" t="str">
            <v>SUZUKI</v>
          </cell>
          <cell r="F1069" t="str">
            <v xml:space="preserve">VITARA 05 GRLFC</v>
          </cell>
          <cell r="G1069" t="str">
            <v>SZ16-0611-1</v>
          </cell>
          <cell r="I1069">
            <v>0.04</v>
          </cell>
          <cell r="J1069" t="str">
            <v>SUPPLIER0002</v>
          </cell>
          <cell r="K1069" t="str">
            <v xml:space="preserve">ANHUI TINCAI SILK CO. LTD</v>
          </cell>
          <cell r="L1069">
            <v>0</v>
          </cell>
          <cell r="M1069">
            <v>0</v>
          </cell>
          <cell r="N1069">
            <v>0</v>
          </cell>
          <cell r="Q1069">
            <v>2</v>
          </cell>
          <cell r="R1069">
            <v>3</v>
          </cell>
          <cell r="S1069" t="str">
            <v xml:space="preserve">Yuan Purchase Pricelist (CNY)</v>
          </cell>
          <cell r="T1069">
            <v>48.42</v>
          </cell>
          <cell r="U1069">
            <v>1089</v>
          </cell>
          <cell r="V1069">
            <v>1690</v>
          </cell>
        </row>
        <row r="1070">
          <cell r="A1070">
            <v>11122</v>
          </cell>
          <cell r="B1070" t="str">
            <v>AUTOLAMPS1077</v>
          </cell>
          <cell r="C1070" t="e">
            <v>#REF!</v>
          </cell>
          <cell r="D1070" t="str">
            <v xml:space="preserve">SUZUKI VITARA (05-13) - HEAD LAMP - LH</v>
          </cell>
          <cell r="E1070" t="str">
            <v>SUZUKI</v>
          </cell>
          <cell r="F1070" t="str">
            <v xml:space="preserve">VITARA 05 HLA LH</v>
          </cell>
          <cell r="G1070" t="str">
            <v>SZ16-0601A-L</v>
          </cell>
          <cell r="I1070">
            <v>0.04</v>
          </cell>
          <cell r="J1070" t="str">
            <v>SUPPLIER0002</v>
          </cell>
          <cell r="K1070" t="str">
            <v xml:space="preserve">ANHUI TINCAI SILK CO. LTD</v>
          </cell>
          <cell r="L1070">
            <v>0</v>
          </cell>
          <cell r="M1070">
            <v>0</v>
          </cell>
          <cell r="N1070">
            <v>0</v>
          </cell>
          <cell r="Q1070">
            <v>1</v>
          </cell>
          <cell r="R1070">
            <v>5</v>
          </cell>
          <cell r="S1070" t="str">
            <v xml:space="preserve">Yuan Purchase Pricelist (CNY)</v>
          </cell>
          <cell r="T1070">
            <v>40.659999999999997</v>
          </cell>
          <cell r="U1070">
            <v>6355</v>
          </cell>
          <cell r="V1070">
            <v>9850</v>
          </cell>
        </row>
        <row r="1071">
          <cell r="A1071">
            <v>11121</v>
          </cell>
          <cell r="B1071" t="str">
            <v>AUTOLAMPS1078</v>
          </cell>
          <cell r="C1071" t="e">
            <v>#REF!</v>
          </cell>
          <cell r="D1071" t="str">
            <v xml:space="preserve">SUZUKI VITARA (05-13) - HEAD LAMP - RH</v>
          </cell>
          <cell r="E1071" t="str">
            <v>SUZUKI</v>
          </cell>
          <cell r="F1071" t="str">
            <v xml:space="preserve">VITARA 05 HLA RH</v>
          </cell>
          <cell r="G1071" t="str">
            <v>SZ16-0601A-R</v>
          </cell>
          <cell r="I1071">
            <v>0.04</v>
          </cell>
          <cell r="J1071" t="str">
            <v>SUPPLIER0002</v>
          </cell>
          <cell r="K1071" t="str">
            <v xml:space="preserve">ANHUI TINCAI SILK CO. LTD</v>
          </cell>
          <cell r="M1071">
            <v>0</v>
          </cell>
          <cell r="N1071">
            <v>0</v>
          </cell>
          <cell r="Q1071">
            <v>1</v>
          </cell>
          <cell r="R1071">
            <v>5</v>
          </cell>
          <cell r="S1071" t="str">
            <v xml:space="preserve">Yuan Purchase Pricelist (CNY)</v>
          </cell>
          <cell r="T1071">
            <v>9</v>
          </cell>
          <cell r="U1071">
            <v>209.25</v>
          </cell>
          <cell r="V1071">
            <v>9390</v>
          </cell>
        </row>
        <row r="1072">
          <cell r="A1072">
            <v>12634</v>
          </cell>
          <cell r="B1072" t="str">
            <v>AUTOLAMPS1081</v>
          </cell>
          <cell r="C1072" t="e">
            <v>#REF!</v>
          </cell>
          <cell r="D1072" t="str">
            <v xml:space="preserve">SUZUKI VITARA (05-13) - SIDE LAMP</v>
          </cell>
          <cell r="E1072" t="str">
            <v>SUZUKI</v>
          </cell>
          <cell r="F1072" t="str">
            <v xml:space="preserve">VITARA 05 SLA</v>
          </cell>
          <cell r="G1072" t="str">
            <v>SZ16-0606</v>
          </cell>
          <cell r="I1072">
            <v>0.04</v>
          </cell>
          <cell r="J1072" t="str">
            <v>SUPPLIER0002</v>
          </cell>
          <cell r="K1072" t="str">
            <v xml:space="preserve">ANHUI TINCAI SILK CO. LTD</v>
          </cell>
          <cell r="M1072">
            <v>0</v>
          </cell>
          <cell r="N1072">
            <v>0</v>
          </cell>
          <cell r="S1072" t="str">
            <v xml:space="preserve">Yuan Purchase Pricelist (CNY)</v>
          </cell>
          <cell r="T1072">
            <v>7.3780000000000001</v>
          </cell>
          <cell r="U1072">
            <v>186</v>
          </cell>
          <cell r="V1072">
            <v>290</v>
          </cell>
        </row>
        <row r="1073">
          <cell r="A1073">
            <v>12631</v>
          </cell>
          <cell r="B1073" t="str">
            <v>AUTOLAMPS1079</v>
          </cell>
          <cell r="C1073" t="e">
            <v>#REF!</v>
          </cell>
          <cell r="D1073" t="str">
            <v xml:space="preserve">SUZUKI VITARA (98-04) - HEAD LAMP - LH</v>
          </cell>
          <cell r="E1073" t="str">
            <v>SUZUKI</v>
          </cell>
          <cell r="F1073" t="str">
            <v xml:space="preserve">VITARA 98 HLA LH</v>
          </cell>
          <cell r="G1073" t="str">
            <v>SZ16-0201-L</v>
          </cell>
          <cell r="I1073">
            <v>0.04</v>
          </cell>
          <cell r="J1073" t="str">
            <v>SUPPLIER0002</v>
          </cell>
          <cell r="K1073" t="str">
            <v xml:space="preserve">ANHUI TINCAI SILK CO. LTD</v>
          </cell>
          <cell r="L1073">
            <v>0</v>
          </cell>
          <cell r="M1073">
            <v>0</v>
          </cell>
          <cell r="N1073">
            <v>0</v>
          </cell>
          <cell r="Q1073">
            <v>1</v>
          </cell>
          <cell r="R1073">
            <v>5</v>
          </cell>
          <cell r="S1073" t="str">
            <v xml:space="preserve">Yuan Purchase Pricelist (CNY)</v>
          </cell>
          <cell r="T1073">
            <v>120</v>
          </cell>
          <cell r="U1073">
            <v>3264</v>
          </cell>
          <cell r="V1073">
            <v>4900</v>
          </cell>
        </row>
        <row r="1074">
          <cell r="A1074">
            <v>12630</v>
          </cell>
          <cell r="B1074" t="str">
            <v>AUTOLAMPS1080</v>
          </cell>
          <cell r="C1074" t="e">
            <v>#REF!</v>
          </cell>
          <cell r="D1074" t="str">
            <v xml:space="preserve">SUZUKI VITARA (98-04) - HEAD LAMP - RH</v>
          </cell>
          <cell r="E1074" t="str">
            <v>SUZUKI</v>
          </cell>
          <cell r="F1074" t="str">
            <v xml:space="preserve">VITARA 98 HLA RH</v>
          </cell>
          <cell r="G1074" t="str">
            <v>SZ16-0201-R</v>
          </cell>
          <cell r="I1074">
            <v>0.04</v>
          </cell>
          <cell r="J1074" t="str">
            <v>SUPPLIER0002</v>
          </cell>
          <cell r="K1074" t="str">
            <v xml:space="preserve">ANHUI TINCAI SILK CO. LTD</v>
          </cell>
          <cell r="M1074">
            <v>0</v>
          </cell>
          <cell r="N1074">
            <v>0</v>
          </cell>
          <cell r="S1074" t="str">
            <v xml:space="preserve">Yuan Purchase Pricelist (CNY)</v>
          </cell>
          <cell r="T1074">
            <v>120</v>
          </cell>
          <cell r="U1074">
            <v>3264</v>
          </cell>
          <cell r="V1074">
            <v>4900</v>
          </cell>
        </row>
        <row r="1075">
          <cell r="A1075">
            <v>13815</v>
          </cell>
          <cell r="B1075" t="str">
            <v>AUTOLAMPS1083</v>
          </cell>
          <cell r="C1075" t="e">
            <v>#REF!</v>
          </cell>
          <cell r="D1075" t="str">
            <v xml:space="preserve">TATA 207 TATAMOBILE/TELCOLINE PICK UP (99-) - LAMINATED FRONT WINDSCREEN</v>
          </cell>
          <cell r="E1075" t="str">
            <v>TATA</v>
          </cell>
          <cell r="F1075" t="str">
            <v xml:space="preserve">TATA207 LFW</v>
          </cell>
          <cell r="G1075" t="str">
            <v xml:space="preserve">TATA207 LFW</v>
          </cell>
          <cell r="H1075" t="str">
            <v>1463*710</v>
          </cell>
          <cell r="I1075">
            <v>0.02</v>
          </cell>
          <cell r="J1075" t="str">
            <v>SUPPLIER0015</v>
          </cell>
          <cell r="K1075" t="str">
            <v xml:space="preserve">XINYI AUTOMOBILE GLASS (SHENZHEN) CO., LTD</v>
          </cell>
          <cell r="L1075" t="e">
            <v>#N/A</v>
          </cell>
          <cell r="M1075" t="e">
            <v>#N/A</v>
          </cell>
          <cell r="N1075" t="e">
            <v>#N/A</v>
          </cell>
          <cell r="S1075" t="str">
            <v xml:space="preserve">USD Purchase Pricelist (USD)</v>
          </cell>
          <cell r="T1075">
            <v>13.57</v>
          </cell>
          <cell r="U1075">
            <v>2261.1</v>
          </cell>
          <cell r="V1075">
            <v>2300</v>
          </cell>
        </row>
        <row r="1076">
          <cell r="A1076">
            <v>12007</v>
          </cell>
          <cell r="B1076" t="str">
            <v>AUTOLAMPS1086</v>
          </cell>
          <cell r="C1076" t="e">
            <v>#REF!</v>
          </cell>
          <cell r="D1076" t="str">
            <v xml:space="preserve">TATA 709/713 TRUCK - LAMINATED FRONT WINDSCREEN</v>
          </cell>
          <cell r="E1076" t="str">
            <v>TATA</v>
          </cell>
          <cell r="F1076" t="str">
            <v xml:space="preserve">TATA709 LFW</v>
          </cell>
          <cell r="G1076" t="str">
            <v xml:space="preserve">TATA709 LFW</v>
          </cell>
          <cell r="H1076" t="str">
            <v>1935*752</v>
          </cell>
          <cell r="I1076">
            <v>0.02</v>
          </cell>
          <cell r="J1076" t="str">
            <v>SUPPLIER0015</v>
          </cell>
          <cell r="K1076" t="str">
            <v xml:space="preserve">XINYI AUTOMOBILE GLASS (SHENZHEN) CO., LTD</v>
          </cell>
          <cell r="L1076" t="e">
            <v>#N/A</v>
          </cell>
          <cell r="M1076" t="e">
            <v>#N/A</v>
          </cell>
          <cell r="N1076" t="e">
            <v>#N/A</v>
          </cell>
          <cell r="S1076" t="str">
            <v xml:space="preserve">USD Purchase Pricelist (USD)</v>
          </cell>
          <cell r="T1076">
            <v>20.81</v>
          </cell>
          <cell r="U1076">
            <v>3467.47</v>
          </cell>
          <cell r="V1076">
            <v>4300</v>
          </cell>
        </row>
        <row r="1077">
          <cell r="A1077">
            <v>11905</v>
          </cell>
          <cell r="B1077" t="str">
            <v>AUTOLAMPS1087</v>
          </cell>
          <cell r="C1077" t="e">
            <v>#REF!</v>
          </cell>
          <cell r="D1077" t="str">
            <v xml:space="preserve">TATA ACE LIGHT TRUCK (06-) - LAMINATED FRONT WINDSCREEN</v>
          </cell>
          <cell r="E1077" t="str">
            <v>TATA</v>
          </cell>
          <cell r="F1077" t="str">
            <v xml:space="preserve">TATA ACE EX2 P LFW X</v>
          </cell>
          <cell r="G1077" t="str">
            <v xml:space="preserve">TATA-ACE-EX2-P LFW/X</v>
          </cell>
          <cell r="H1077" t="str">
            <v>1307*701</v>
          </cell>
          <cell r="I1077">
            <v>0.02</v>
          </cell>
          <cell r="J1077" t="str">
            <v>SUPPLIER0015</v>
          </cell>
          <cell r="K1077" t="str">
            <v xml:space="preserve">XINYI AUTOMOBILE GLASS (SHENZHEN) CO., LTD</v>
          </cell>
          <cell r="L1077" t="e">
            <v>#N/A</v>
          </cell>
          <cell r="M1077" t="e">
            <v>#N/A</v>
          </cell>
          <cell r="N1077" t="e">
            <v>#N/A</v>
          </cell>
          <cell r="S1077" t="str">
            <v xml:space="preserve">USD Purchase Pricelist (USD)</v>
          </cell>
          <cell r="T1077">
            <v>11.76</v>
          </cell>
          <cell r="U1077">
            <v>1808.1000000000001</v>
          </cell>
          <cell r="V1077">
            <v>2400</v>
          </cell>
        </row>
        <row r="1078">
          <cell r="A1078">
            <v>13521</v>
          </cell>
          <cell r="B1078" t="str">
            <v>AUTOLAMPS2861</v>
          </cell>
          <cell r="C1078" t="e">
            <v>#REF!</v>
          </cell>
          <cell r="D1078" t="str">
            <v xml:space="preserve">TOYOTA YARIS/VITZ 5D HATCHBACK,PLATZ 4D SEDAN (99-05) - LAMINATED FRONT WINDSCREEN</v>
          </cell>
          <cell r="E1078" t="str">
            <v>TOYOTA</v>
          </cell>
          <cell r="F1078" t="str">
            <v xml:space="preserve">LK20 RW H X</v>
          </cell>
          <cell r="G1078" t="str">
            <v xml:space="preserve">LK20 RW/H/X</v>
          </cell>
          <cell r="H1078" t="str">
            <v>1286*520</v>
          </cell>
          <cell r="I1078">
            <v>0.02</v>
          </cell>
          <cell r="J1078" t="str">
            <v>SUPPLIER0015</v>
          </cell>
          <cell r="K1078" t="str">
            <v xml:space="preserve">XINYI AUTOMOBILE GLASS (SHENZHEN) CO., LTD</v>
          </cell>
          <cell r="L1078">
            <v>0</v>
          </cell>
          <cell r="M1078">
            <v>0</v>
          </cell>
          <cell r="N1078">
            <v>0</v>
          </cell>
          <cell r="Q1078">
            <v>3</v>
          </cell>
          <cell r="R1078">
            <v>12</v>
          </cell>
          <cell r="S1078" t="str">
            <v xml:space="preserve">USD Purchase Pricelist (USD)</v>
          </cell>
          <cell r="T1078">
            <v>12</v>
          </cell>
          <cell r="U1078">
            <v>2150.4</v>
          </cell>
          <cell r="V1078">
            <v>2800</v>
          </cell>
        </row>
        <row r="1079">
          <cell r="A1079">
            <v>12816</v>
          </cell>
          <cell r="B1079" t="str">
            <v>AUTOLAMPS1380</v>
          </cell>
          <cell r="C1079" t="e">
            <v>#REF!</v>
          </cell>
          <cell r="D1079" t="str">
            <v xml:space="preserve">COROLLA AXIO (06-07) - GRILL (CHROME)</v>
          </cell>
          <cell r="E1079" t="str">
            <v>TOYOTA</v>
          </cell>
          <cell r="F1079" t="str">
            <v xml:space="preserve">AXIO 06 GRLC</v>
          </cell>
          <cell r="G1079" t="str">
            <v>TY01-3011</v>
          </cell>
          <cell r="I1079">
            <v>0.04</v>
          </cell>
          <cell r="J1079" t="str">
            <v>SUPPLIER0002</v>
          </cell>
          <cell r="K1079" t="str">
            <v xml:space="preserve">ANHUI TINCAI SILK CO. LTD</v>
          </cell>
          <cell r="L1079">
            <v>7</v>
          </cell>
          <cell r="M1079">
            <v>28</v>
          </cell>
          <cell r="N1079">
            <v>35</v>
          </cell>
          <cell r="Q1079">
            <v>2</v>
          </cell>
          <cell r="R1079">
            <v>5</v>
          </cell>
          <cell r="S1079" t="str">
            <v xml:space="preserve">Yuan Purchase Pricelist (CNY)</v>
          </cell>
          <cell r="T1079">
            <v>70</v>
          </cell>
          <cell r="U1079">
            <v>1565.79</v>
          </cell>
          <cell r="V1079">
            <v>2700</v>
          </cell>
        </row>
        <row r="1080">
          <cell r="A1080">
            <v>10294</v>
          </cell>
          <cell r="B1080" t="str">
            <v>AUTOLAMPS2692</v>
          </cell>
          <cell r="C1080" t="e">
            <v>#REF!</v>
          </cell>
          <cell r="D1080" t="str">
            <v xml:space="preserve">TOYOTA - REAR BUMPER REFLECTORS (ROUND RED)</v>
          </cell>
          <cell r="E1080" t="str">
            <v>TOYOTA</v>
          </cell>
          <cell r="F1080" t="str">
            <v xml:space="preserve">TOYOTA RBR</v>
          </cell>
          <cell r="G1080" t="str">
            <v>TY01-3205</v>
          </cell>
          <cell r="I1080">
            <v>0.04</v>
          </cell>
          <cell r="J1080" t="str">
            <v>SUPPLIER0002</v>
          </cell>
          <cell r="K1080" t="str">
            <v xml:space="preserve">ANHUI TINCAI SILK CO. LTD</v>
          </cell>
          <cell r="M1080">
            <v>0</v>
          </cell>
          <cell r="N1080">
            <v>0</v>
          </cell>
          <cell r="O1080">
            <v>3</v>
          </cell>
          <cell r="P1080">
            <v>10</v>
          </cell>
          <cell r="S1080" t="str">
            <v xml:space="preserve">Yuan Purchase Pricelist (CNY)</v>
          </cell>
          <cell r="T1080">
            <v>0.65</v>
          </cell>
          <cell r="U1080">
            <v>102</v>
          </cell>
          <cell r="V1080">
            <v>160</v>
          </cell>
        </row>
        <row r="1081">
          <cell r="A1081">
            <v>11380</v>
          </cell>
          <cell r="B1081" t="str">
            <v>AUTOLAMPS2693</v>
          </cell>
          <cell r="C1081" t="e">
            <v>#REF!</v>
          </cell>
          <cell r="D1081" t="str">
            <v xml:space="preserve">TOYOTA - SIDE LAMP (CLEAR)</v>
          </cell>
          <cell r="E1081" t="str">
            <v>TOYOTA</v>
          </cell>
          <cell r="F1081" t="str">
            <v xml:space="preserve">TOYOTA SLAC</v>
          </cell>
          <cell r="G1081" t="str">
            <v>TY01-1706</v>
          </cell>
          <cell r="I1081">
            <v>0.04</v>
          </cell>
          <cell r="J1081" t="str">
            <v>SUPPLIER0002</v>
          </cell>
          <cell r="K1081" t="str">
            <v xml:space="preserve">ANHUI TINCAI SILK CO. LTD</v>
          </cell>
          <cell r="L1081">
            <v>27</v>
          </cell>
          <cell r="M1081">
            <v>108</v>
          </cell>
          <cell r="N1081">
            <v>135</v>
          </cell>
          <cell r="O1081">
            <v>20</v>
          </cell>
          <cell r="P1081">
            <v>100</v>
          </cell>
          <cell r="S1081" t="str">
            <v xml:space="preserve">Yuan Purchase Pricelist (CNY)</v>
          </cell>
          <cell r="T1081">
            <v>3</v>
          </cell>
          <cell r="U1081">
            <v>69.75</v>
          </cell>
          <cell r="V1081">
            <v>110</v>
          </cell>
        </row>
        <row r="1082">
          <cell r="A1082">
            <v>10235</v>
          </cell>
          <cell r="B1082" t="str">
            <v>AUTOLAMPS2694</v>
          </cell>
          <cell r="C1082" t="e">
            <v>#REF!</v>
          </cell>
          <cell r="D1082" t="str">
            <v xml:space="preserve">TOYOTA - SIDE LAMP (ORANGE)</v>
          </cell>
          <cell r="E1082" t="str">
            <v>TOYOTA</v>
          </cell>
          <cell r="F1082" t="str">
            <v xml:space="preserve">TOYOTA SLAO</v>
          </cell>
          <cell r="G1082" t="str">
            <v>TY01-1606</v>
          </cell>
          <cell r="I1082">
            <v>0.04</v>
          </cell>
          <cell r="J1082" t="str">
            <v>SUPPLIER0002</v>
          </cell>
          <cell r="K1082" t="str">
            <v xml:space="preserve">ANHUI TINCAI SILK CO. LTD</v>
          </cell>
          <cell r="L1082">
            <v>86</v>
          </cell>
          <cell r="M1082">
            <v>344</v>
          </cell>
          <cell r="N1082">
            <v>430</v>
          </cell>
          <cell r="O1082">
            <v>30</v>
          </cell>
          <cell r="P1082">
            <v>100</v>
          </cell>
          <cell r="S1082" t="str">
            <v xml:space="preserve">Yuan Purchase Pricelist (CNY)</v>
          </cell>
          <cell r="T1082">
            <v>3</v>
          </cell>
          <cell r="U1082">
            <v>70</v>
          </cell>
          <cell r="V1082">
            <v>110</v>
          </cell>
        </row>
        <row r="1083">
          <cell r="A1083">
            <v>10523</v>
          </cell>
          <cell r="B1083" t="str">
            <v>AUTOLAMPS1089</v>
          </cell>
          <cell r="C1083" t="e">
            <v>#REF!</v>
          </cell>
          <cell r="D1083" t="str">
            <v xml:space="preserve">TOYOTA ALLION (01-03) - FOG LAMP (212-2035) - LH</v>
          </cell>
          <cell r="E1083" t="str">
            <v>TOYOTA</v>
          </cell>
          <cell r="F1083" t="str">
            <v xml:space="preserve">ALLION 01 FLA LH</v>
          </cell>
          <cell r="G1083" t="str">
            <v>TY39-0104A-L</v>
          </cell>
          <cell r="I1083">
            <v>0.04</v>
          </cell>
          <cell r="J1083" t="str">
            <v>SUPPLIER0002</v>
          </cell>
          <cell r="K1083" t="str">
            <v xml:space="preserve">ANHUI TINCAI SILK CO. LTD</v>
          </cell>
          <cell r="M1083">
            <v>0</v>
          </cell>
          <cell r="N1083">
            <v>0</v>
          </cell>
          <cell r="S1083" t="str">
            <v xml:space="preserve">Yuan Purchase Pricelist (CNY)</v>
          </cell>
          <cell r="T1083">
            <v>23.7</v>
          </cell>
          <cell r="U1083">
            <v>645</v>
          </cell>
          <cell r="V1083">
            <v>970</v>
          </cell>
        </row>
        <row r="1084">
          <cell r="A1084">
            <v>10522</v>
          </cell>
          <cell r="B1084" t="str">
            <v>AUTOLAMPS1090</v>
          </cell>
          <cell r="C1084" t="e">
            <v>#REF!</v>
          </cell>
          <cell r="D1084" t="str">
            <v xml:space="preserve">TOYOTA ALLION (01-03) - FOG LAMP (212-2035) - RH</v>
          </cell>
          <cell r="E1084" t="str">
            <v>TOYOTA</v>
          </cell>
          <cell r="F1084" t="str">
            <v xml:space="preserve">ALLION 01 FLA RH</v>
          </cell>
          <cell r="G1084" t="str">
            <v>TY39-0104A-R</v>
          </cell>
          <cell r="I1084">
            <v>0.04</v>
          </cell>
          <cell r="J1084" t="str">
            <v>SUPPLIER0002</v>
          </cell>
          <cell r="K1084" t="str">
            <v xml:space="preserve">ANHUI TINCAI SILK CO. LTD</v>
          </cell>
          <cell r="L1084">
            <v>9</v>
          </cell>
          <cell r="M1084">
            <v>36</v>
          </cell>
          <cell r="N1084">
            <v>45</v>
          </cell>
          <cell r="O1084">
            <v>2</v>
          </cell>
          <cell r="P1084">
            <v>5</v>
          </cell>
          <cell r="S1084" t="str">
            <v xml:space="preserve">Yuan Purchase Pricelist (CNY)</v>
          </cell>
          <cell r="T1084">
            <v>23.7</v>
          </cell>
          <cell r="U1084">
            <v>645</v>
          </cell>
          <cell r="V1084">
            <v>970</v>
          </cell>
        </row>
        <row r="1085">
          <cell r="A1085">
            <v>10525</v>
          </cell>
          <cell r="B1085" t="str">
            <v>AUTOLAMPS1091</v>
          </cell>
          <cell r="C1085" t="e">
            <v>#REF!</v>
          </cell>
          <cell r="D1085" t="str">
            <v xml:space="preserve">TOYOTA ALLION (01-03) - FOG LAMP HOUSING - LH</v>
          </cell>
          <cell r="E1085" t="str">
            <v>TOYOTA</v>
          </cell>
          <cell r="F1085" t="str">
            <v xml:space="preserve">ALLION 01 FLAH LH</v>
          </cell>
          <cell r="G1085" t="str">
            <v>TY39-0104-1-L</v>
          </cell>
          <cell r="I1085">
            <v>0.04</v>
          </cell>
          <cell r="J1085" t="str">
            <v>SUPPLIER0002</v>
          </cell>
          <cell r="K1085" t="str">
            <v xml:space="preserve">ANHUI TINCAI SILK CO. LTD</v>
          </cell>
          <cell r="L1085">
            <v>0</v>
          </cell>
          <cell r="M1085">
            <v>0</v>
          </cell>
          <cell r="N1085">
            <v>0</v>
          </cell>
          <cell r="O1085">
            <v>2</v>
          </cell>
          <cell r="P1085">
            <v>5</v>
          </cell>
          <cell r="S1085" t="str">
            <v xml:space="preserve">Yuan Purchase Pricelist (CNY)</v>
          </cell>
          <cell r="T1085">
            <v>0.77</v>
          </cell>
          <cell r="U1085">
            <v>120</v>
          </cell>
          <cell r="V1085">
            <v>190</v>
          </cell>
        </row>
        <row r="1086">
          <cell r="A1086">
            <v>10524</v>
          </cell>
          <cell r="B1086" t="str">
            <v>AUTOLAMPS1092</v>
          </cell>
          <cell r="C1086" t="e">
            <v>#REF!</v>
          </cell>
          <cell r="D1086" t="str">
            <v xml:space="preserve">TOYOTA ALLION (01-03) - FOG LAMP HOUSING - RH</v>
          </cell>
          <cell r="E1086" t="str">
            <v>TOYOTA</v>
          </cell>
          <cell r="F1086" t="str">
            <v xml:space="preserve">ALLION 01 FLAH RH</v>
          </cell>
          <cell r="G1086" t="str">
            <v>TY39-0104-1-R</v>
          </cell>
          <cell r="I1086">
            <v>0.04</v>
          </cell>
          <cell r="J1086" t="str">
            <v>SUPPLIER0002</v>
          </cell>
          <cell r="K1086" t="str">
            <v xml:space="preserve">ANHUI TINCAI SILK CO. LTD</v>
          </cell>
          <cell r="L1086">
            <v>0</v>
          </cell>
          <cell r="M1086">
            <v>0</v>
          </cell>
          <cell r="N1086">
            <v>0</v>
          </cell>
          <cell r="O1086">
            <v>2</v>
          </cell>
          <cell r="P1086">
            <v>5</v>
          </cell>
          <cell r="S1086" t="str">
            <v xml:space="preserve">Yuan Purchase Pricelist (CNY)</v>
          </cell>
          <cell r="T1086">
            <v>0.77</v>
          </cell>
          <cell r="U1086">
            <v>120</v>
          </cell>
          <cell r="V1086">
            <v>190</v>
          </cell>
        </row>
        <row r="1087">
          <cell r="A1087">
            <v>11344</v>
          </cell>
          <cell r="B1087" t="str">
            <v>AUTOLAMPS1093</v>
          </cell>
          <cell r="C1087" t="e">
            <v>#REF!</v>
          </cell>
          <cell r="D1087" t="str">
            <v xml:space="preserve">TOYOTA ALLION (01-03) - FOG LAMP WITH HOUSING - LH</v>
          </cell>
          <cell r="E1087" t="str">
            <v>TOYOTA</v>
          </cell>
          <cell r="F1087" t="str">
            <v xml:space="preserve">ALLION 01 FLAWH LH</v>
          </cell>
          <cell r="G1087" t="str">
            <v>TY99-0121-L</v>
          </cell>
          <cell r="I1087">
            <v>0.04</v>
          </cell>
          <cell r="J1087" t="str">
            <v>SUPPLIER0002</v>
          </cell>
          <cell r="K1087" t="str">
            <v xml:space="preserve">ANHUI TINCAI SILK CO. LTD</v>
          </cell>
          <cell r="L1087">
            <v>0</v>
          </cell>
          <cell r="M1087">
            <v>0</v>
          </cell>
          <cell r="N1087">
            <v>0</v>
          </cell>
          <cell r="O1087">
            <v>2</v>
          </cell>
          <cell r="P1087">
            <v>5</v>
          </cell>
          <cell r="S1087" t="str">
            <v xml:space="preserve">Yuan Purchase Pricelist (CNY)</v>
          </cell>
          <cell r="T1087">
            <v>30</v>
          </cell>
          <cell r="U1087">
            <v>765</v>
          </cell>
          <cell r="V1087">
            <v>1150</v>
          </cell>
        </row>
        <row r="1088">
          <cell r="A1088">
            <v>11343</v>
          </cell>
          <cell r="B1088" t="str">
            <v>AUTOLAMPS1094</v>
          </cell>
          <cell r="C1088" t="e">
            <v>#REF!</v>
          </cell>
          <cell r="D1088" t="str">
            <v xml:space="preserve">TOYOTA ALLION (01-03) - FOG LAMP WITH HOUSING - RH</v>
          </cell>
          <cell r="E1088" t="str">
            <v>TOYOTA</v>
          </cell>
          <cell r="F1088" t="str">
            <v xml:space="preserve">ALLION 01 FLAWH RH</v>
          </cell>
          <cell r="G1088" t="str">
            <v>TY99-0121-R</v>
          </cell>
          <cell r="I1088">
            <v>0.04</v>
          </cell>
          <cell r="J1088" t="str">
            <v>SUPPLIER0002</v>
          </cell>
          <cell r="K1088" t="str">
            <v xml:space="preserve">ANHUI TINCAI SILK CO. LTD</v>
          </cell>
          <cell r="L1088">
            <v>0</v>
          </cell>
          <cell r="M1088">
            <v>0</v>
          </cell>
          <cell r="N1088">
            <v>0</v>
          </cell>
          <cell r="O1088">
            <v>2</v>
          </cell>
          <cell r="P1088">
            <v>5</v>
          </cell>
          <cell r="S1088" t="str">
            <v xml:space="preserve">Yuan Purchase Pricelist (CNY)</v>
          </cell>
          <cell r="T1088">
            <v>30</v>
          </cell>
          <cell r="U1088">
            <v>675</v>
          </cell>
          <cell r="V1088">
            <v>1050</v>
          </cell>
        </row>
        <row r="1089">
          <cell r="A1089">
            <v>10521</v>
          </cell>
          <cell r="B1089" t="str">
            <v>AUTOLAMPS1095</v>
          </cell>
          <cell r="C1089" t="e">
            <v>#REF!</v>
          </cell>
          <cell r="D1089" t="str">
            <v xml:space="preserve">TOYOTA ALLION (01-03) - HEAD LAMP (20-422) - LH</v>
          </cell>
          <cell r="E1089" t="str">
            <v>TOYOTA</v>
          </cell>
          <cell r="F1089" t="str">
            <v xml:space="preserve">ALLION 01 HLA LH</v>
          </cell>
          <cell r="G1089" t="str">
            <v>TY39-0101-L</v>
          </cell>
          <cell r="I1089">
            <v>0.04</v>
          </cell>
          <cell r="J1089" t="str">
            <v>SUPPLIER0002</v>
          </cell>
          <cell r="K1089" t="str">
            <v xml:space="preserve">ANHUI TINCAI SILK CO. LTD</v>
          </cell>
          <cell r="L1089">
            <v>4</v>
          </cell>
          <cell r="M1089">
            <v>16</v>
          </cell>
          <cell r="N1089">
            <v>20</v>
          </cell>
          <cell r="Q1089">
            <v>2</v>
          </cell>
          <cell r="R1089">
            <v>5</v>
          </cell>
          <cell r="S1089" t="str">
            <v xml:space="preserve">Yuan Purchase Pricelist (CNY)</v>
          </cell>
          <cell r="T1089">
            <v>120</v>
          </cell>
          <cell r="U1089">
            <v>3264</v>
          </cell>
          <cell r="V1089">
            <v>4900</v>
          </cell>
        </row>
        <row r="1090">
          <cell r="A1090">
            <v>10520</v>
          </cell>
          <cell r="B1090" t="str">
            <v>AUTOLAMPS1096</v>
          </cell>
          <cell r="C1090" t="e">
            <v>#REF!</v>
          </cell>
          <cell r="D1090" t="str">
            <v xml:space="preserve">TOYOTA ALLION (01-03) - HEAD LAMP (20-422) - RH</v>
          </cell>
          <cell r="E1090" t="str">
            <v>TOYOTA</v>
          </cell>
          <cell r="F1090" t="str">
            <v xml:space="preserve">ALLION 01 HLA RH</v>
          </cell>
          <cell r="G1090" t="str">
            <v>TY39-0101-R</v>
          </cell>
          <cell r="I1090">
            <v>0.04</v>
          </cell>
          <cell r="J1090" t="str">
            <v>SUPPLIER0002</v>
          </cell>
          <cell r="K1090" t="str">
            <v xml:space="preserve">ANHUI TINCAI SILK CO. LTD</v>
          </cell>
          <cell r="L1090">
            <v>3</v>
          </cell>
          <cell r="M1090">
            <v>12</v>
          </cell>
          <cell r="N1090">
            <v>15</v>
          </cell>
          <cell r="Q1090">
            <v>2</v>
          </cell>
          <cell r="R1090">
            <v>5</v>
          </cell>
          <cell r="S1090" t="str">
            <v xml:space="preserve">Yuan Purchase Pricelist (CNY)</v>
          </cell>
          <cell r="T1090">
            <v>120</v>
          </cell>
          <cell r="U1090">
            <v>3264</v>
          </cell>
          <cell r="V1090">
            <v>4900</v>
          </cell>
        </row>
        <row r="1091">
          <cell r="A1091">
            <v>11345</v>
          </cell>
          <cell r="B1091" t="str">
            <v>AUTOLAMPS1097</v>
          </cell>
          <cell r="C1091" t="e">
            <v>#REF!</v>
          </cell>
          <cell r="D1091" t="str">
            <v xml:space="preserve">TOYOTA ALLION (01-03) - TAIL LAMP (20-424) - LH</v>
          </cell>
          <cell r="E1091" t="str">
            <v>TOYOTA</v>
          </cell>
          <cell r="F1091" t="str">
            <v xml:space="preserve">ALLION 01 TLA LH</v>
          </cell>
          <cell r="G1091" t="str">
            <v>TY39-0102A-L</v>
          </cell>
          <cell r="I1091">
            <v>0.04</v>
          </cell>
          <cell r="J1091" t="str">
            <v>SUPPLIER0002</v>
          </cell>
          <cell r="K1091" t="str">
            <v xml:space="preserve">ANHUI TINCAI SILK CO. LTD</v>
          </cell>
          <cell r="L1091">
            <v>2</v>
          </cell>
          <cell r="M1091">
            <v>8</v>
          </cell>
          <cell r="N1091">
            <v>10</v>
          </cell>
          <cell r="Q1091">
            <v>2</v>
          </cell>
          <cell r="R1091">
            <v>5</v>
          </cell>
          <cell r="S1091" t="str">
            <v xml:space="preserve">Yuan Purchase Pricelist (CNY)</v>
          </cell>
          <cell r="T1091">
            <v>50</v>
          </cell>
          <cell r="U1091">
            <v>1275</v>
          </cell>
          <cell r="V1091">
            <v>1910</v>
          </cell>
        </row>
        <row r="1092">
          <cell r="A1092">
            <v>11346</v>
          </cell>
          <cell r="B1092" t="str">
            <v>AUTOLAMPS1098</v>
          </cell>
          <cell r="C1092" t="e">
            <v>#REF!</v>
          </cell>
          <cell r="D1092" t="str">
            <v xml:space="preserve">TOYOTA ALLION (01-03) - TAIL LAMP (20-424) - RH</v>
          </cell>
          <cell r="E1092" t="str">
            <v>TOYOTA</v>
          </cell>
          <cell r="F1092" t="str">
            <v xml:space="preserve">ALLION 01 TLA RH</v>
          </cell>
          <cell r="G1092" t="str">
            <v>TY39-0102A-R</v>
          </cell>
          <cell r="I1092">
            <v>0.04</v>
          </cell>
          <cell r="J1092" t="str">
            <v>SUPPLIER0002</v>
          </cell>
          <cell r="K1092" t="str">
            <v xml:space="preserve">ANHUI TINCAI SILK CO. LTD</v>
          </cell>
          <cell r="L1092">
            <v>3</v>
          </cell>
          <cell r="M1092">
            <v>12</v>
          </cell>
          <cell r="N1092">
            <v>15</v>
          </cell>
          <cell r="Q1092">
            <v>2</v>
          </cell>
          <cell r="R1092">
            <v>5</v>
          </cell>
          <cell r="S1092" t="str">
            <v xml:space="preserve">Yuan Purchase Pricelist (CNY)</v>
          </cell>
          <cell r="T1092">
            <v>50</v>
          </cell>
          <cell r="U1092">
            <v>1275</v>
          </cell>
          <cell r="V1092">
            <v>1910</v>
          </cell>
        </row>
        <row r="1093">
          <cell r="A1093">
            <v>13753</v>
          </cell>
          <cell r="B1093" t="str">
            <v>AUTOLAMPS1099</v>
          </cell>
          <cell r="C1093" t="e">
            <v>#REF!</v>
          </cell>
          <cell r="D1093" t="str">
            <v xml:space="preserve">TOYOTA ALLION (01-06) - FRONT BUMPER</v>
          </cell>
          <cell r="E1093" t="str">
            <v>TOYOTA</v>
          </cell>
          <cell r="F1093" t="str">
            <v xml:space="preserve">ALLION 01 BPRF</v>
          </cell>
          <cell r="G1093" t="str">
            <v>TY39-0107</v>
          </cell>
          <cell r="I1093">
            <v>0.04</v>
          </cell>
          <cell r="J1093" t="str">
            <v>SUPPLIER0002</v>
          </cell>
          <cell r="K1093" t="str">
            <v xml:space="preserve">ANHUI TINCAI SILK CO. LTD</v>
          </cell>
          <cell r="L1093">
            <v>3</v>
          </cell>
          <cell r="M1093">
            <v>12</v>
          </cell>
          <cell r="N1093">
            <v>15</v>
          </cell>
          <cell r="Q1093">
            <v>1</v>
          </cell>
          <cell r="R1093">
            <v>3</v>
          </cell>
          <cell r="S1093" t="str">
            <v xml:space="preserve">Yuan Purchase Pricelist (CNY)</v>
          </cell>
          <cell r="T1093">
            <v>120</v>
          </cell>
          <cell r="U1093">
            <v>2790</v>
          </cell>
          <cell r="V1093">
            <v>4320</v>
          </cell>
        </row>
        <row r="1094">
          <cell r="A1094">
            <v>11664</v>
          </cell>
          <cell r="B1094" t="str">
            <v>AUTOLAMPS1100</v>
          </cell>
          <cell r="C1094" t="e">
            <v>#REF!</v>
          </cell>
          <cell r="D1094" t="str">
            <v xml:space="preserve">TOYOTA ALLION (04-06) - HEAD LAMP PROJECTOR TYPE (20-441) - LH</v>
          </cell>
          <cell r="E1094" t="str">
            <v>TOYOTA</v>
          </cell>
          <cell r="F1094" t="str">
            <v xml:space="preserve">ALLION 05 HLA LH</v>
          </cell>
          <cell r="G1094" t="str">
            <v>TY39-0101D-L</v>
          </cell>
          <cell r="I1094">
            <v>0.04</v>
          </cell>
          <cell r="J1094" t="str">
            <v>SUPPLIER0002</v>
          </cell>
          <cell r="K1094" t="str">
            <v xml:space="preserve">ANHUI TINCAI SILK CO. LTD</v>
          </cell>
          <cell r="L1094">
            <v>0</v>
          </cell>
          <cell r="M1094">
            <v>0</v>
          </cell>
          <cell r="N1094">
            <v>0</v>
          </cell>
          <cell r="Q1094">
            <v>2</v>
          </cell>
          <cell r="R1094">
            <v>3</v>
          </cell>
          <cell r="S1094" t="str">
            <v xml:space="preserve">Yuan Purchase Pricelist (CNY)</v>
          </cell>
          <cell r="T1094">
            <v>21.43</v>
          </cell>
          <cell r="U1094">
            <v>3350</v>
          </cell>
          <cell r="V1094">
            <v>4500</v>
          </cell>
        </row>
        <row r="1095">
          <cell r="A1095">
            <v>11663</v>
          </cell>
          <cell r="B1095" t="str">
            <v>AUTOLAMPS1101</v>
          </cell>
          <cell r="C1095" t="e">
            <v>#REF!</v>
          </cell>
          <cell r="D1095" t="str">
            <v xml:space="preserve">TOYOTA ALLION (04-06) - HEAD LAMP PROJECTOR TYPE (20-441) - RH</v>
          </cell>
          <cell r="E1095" t="str">
            <v>TOYOTA</v>
          </cell>
          <cell r="F1095" t="str">
            <v xml:space="preserve">ALLION 05 HLA RH</v>
          </cell>
          <cell r="G1095" t="str">
            <v>TY39-0101D-R</v>
          </cell>
          <cell r="I1095">
            <v>0.04</v>
          </cell>
          <cell r="J1095" t="str">
            <v>SUPPLIER0002</v>
          </cell>
          <cell r="K1095" t="str">
            <v xml:space="preserve">ANHUI TINCAI SILK CO. LTD</v>
          </cell>
          <cell r="L1095">
            <v>0</v>
          </cell>
          <cell r="M1095">
            <v>0</v>
          </cell>
          <cell r="N1095">
            <v>0</v>
          </cell>
          <cell r="Q1095">
            <v>2</v>
          </cell>
          <cell r="R1095">
            <v>3</v>
          </cell>
          <cell r="S1095" t="str">
            <v xml:space="preserve">Yuan Purchase Pricelist (CNY)</v>
          </cell>
          <cell r="T1095">
            <v>21.43</v>
          </cell>
          <cell r="U1095">
            <v>3350</v>
          </cell>
          <cell r="V1095">
            <v>4500</v>
          </cell>
        </row>
        <row r="1096">
          <cell r="A1096">
            <v>14214</v>
          </cell>
          <cell r="B1096" t="str">
            <v>AUTOLAMPS1102</v>
          </cell>
          <cell r="C1096" t="e">
            <v>#REF!</v>
          </cell>
          <cell r="D1096" t="str">
            <v xml:space="preserve">TOYOTA ALLION (04-06) - TAIL LAMP (LED) (LIGHTLY CRACKED)  - RH</v>
          </cell>
          <cell r="E1096" t="str">
            <v>TOYOTA</v>
          </cell>
          <cell r="F1096" t="str">
            <v xml:space="preserve">ALLION 04 TLASC RH</v>
          </cell>
          <cell r="G1096" t="str">
            <v>TY39-0102B-R</v>
          </cell>
          <cell r="I1096">
            <v>0.04</v>
          </cell>
          <cell r="J1096" t="str">
            <v>SUPPLIER0002</v>
          </cell>
          <cell r="K1096" t="str">
            <v xml:space="preserve">ANHUI TINCAI SILK CO. LTD</v>
          </cell>
          <cell r="M1096">
            <v>0</v>
          </cell>
          <cell r="N1096">
            <v>0</v>
          </cell>
          <cell r="Q1096">
            <v>2</v>
          </cell>
          <cell r="R1096">
            <v>5</v>
          </cell>
          <cell r="S1096" t="str">
            <v xml:space="preserve">Yuan Purchase Pricelist (CNY)</v>
          </cell>
          <cell r="T1096">
            <v>80</v>
          </cell>
          <cell r="U1096">
            <v>1860</v>
          </cell>
          <cell r="V1096">
            <v>2900</v>
          </cell>
        </row>
        <row r="1097">
          <cell r="A1097">
            <v>11347</v>
          </cell>
          <cell r="B1097" t="str">
            <v>AUTOLAMPS1103</v>
          </cell>
          <cell r="C1097" t="e">
            <v>#REF!</v>
          </cell>
          <cell r="D1097" t="str">
            <v xml:space="preserve">TOYOTA ALLION (04-06) - TAIL LAMP LED (20-443) - LH</v>
          </cell>
          <cell r="E1097" t="str">
            <v>TOYOTA</v>
          </cell>
          <cell r="F1097" t="str">
            <v xml:space="preserve">ALLION 04 TLA LH</v>
          </cell>
          <cell r="G1097" t="str">
            <v>TY39-0102B-L</v>
          </cell>
          <cell r="I1097">
            <v>0.04</v>
          </cell>
          <cell r="J1097" t="str">
            <v>SUPPLIER0002</v>
          </cell>
          <cell r="K1097" t="str">
            <v xml:space="preserve">ANHUI TINCAI SILK CO. LTD</v>
          </cell>
          <cell r="L1097">
            <v>2</v>
          </cell>
          <cell r="M1097">
            <v>8</v>
          </cell>
          <cell r="N1097">
            <v>10</v>
          </cell>
          <cell r="Q1097">
            <v>2</v>
          </cell>
          <cell r="R1097">
            <v>5</v>
          </cell>
          <cell r="S1097" t="str">
            <v xml:space="preserve">Yuan Purchase Pricelist (CNY)</v>
          </cell>
          <cell r="T1097">
            <v>80</v>
          </cell>
          <cell r="U1097">
            <v>3400</v>
          </cell>
          <cell r="V1097">
            <v>2900</v>
          </cell>
        </row>
        <row r="1098">
          <cell r="A1098">
            <v>11348</v>
          </cell>
          <cell r="B1098" t="str">
            <v>AUTOLAMPS1104</v>
          </cell>
          <cell r="C1098" t="e">
            <v>#REF!</v>
          </cell>
          <cell r="D1098" t="str">
            <v xml:space="preserve">TOYOTA ALLION (04-06) - TAIL LAMP LED (20-443) - RH</v>
          </cell>
          <cell r="E1098" t="str">
            <v>TOYOTA</v>
          </cell>
          <cell r="F1098" t="str">
            <v xml:space="preserve">ALLION 04 TLA RH</v>
          </cell>
          <cell r="G1098" t="str">
            <v>TY39-0102B-R</v>
          </cell>
          <cell r="I1098">
            <v>0.04</v>
          </cell>
          <cell r="J1098" t="str">
            <v>SUPPLIER0002</v>
          </cell>
          <cell r="K1098" t="str">
            <v xml:space="preserve">ANHUI TINCAI SILK CO. LTD</v>
          </cell>
          <cell r="L1098">
            <v>2</v>
          </cell>
          <cell r="M1098">
            <v>8</v>
          </cell>
          <cell r="N1098">
            <v>10</v>
          </cell>
          <cell r="Q1098">
            <v>2</v>
          </cell>
          <cell r="R1098">
            <v>5</v>
          </cell>
          <cell r="S1098" t="str">
            <v xml:space="preserve">Yuan Purchase Pricelist (CNY)</v>
          </cell>
          <cell r="T1098">
            <v>80</v>
          </cell>
          <cell r="U1098">
            <v>1932</v>
          </cell>
          <cell r="V1098">
            <v>2900</v>
          </cell>
        </row>
        <row r="1099">
          <cell r="A1099">
            <v>13849</v>
          </cell>
          <cell r="B1099" t="str">
            <v>AUTOLAMPS1105</v>
          </cell>
          <cell r="C1099" t="e">
            <v>#REF!</v>
          </cell>
          <cell r="D1099" t="str">
            <v xml:space="preserve">TOYOTA ALLION (07-09) - FRONT BUMPER</v>
          </cell>
          <cell r="E1099" t="str">
            <v>TOYOTA</v>
          </cell>
          <cell r="F1099" t="str">
            <v xml:space="preserve">ALLION 07 BPRF</v>
          </cell>
          <cell r="G1099" t="str">
            <v>TY39-0307-R</v>
          </cell>
          <cell r="I1099">
            <v>0.04</v>
          </cell>
          <cell r="J1099" t="str">
            <v>SUPPLIER0002</v>
          </cell>
          <cell r="K1099" t="str">
            <v xml:space="preserve">ANHUI TINCAI SILK CO. LTD</v>
          </cell>
          <cell r="M1099">
            <v>0</v>
          </cell>
          <cell r="N1099">
            <v>0</v>
          </cell>
          <cell r="Q1099">
            <v>1</v>
          </cell>
          <cell r="R1099">
            <v>3</v>
          </cell>
          <cell r="S1099" t="str">
            <v xml:space="preserve">Yuan Purchase Pricelist (CNY)</v>
          </cell>
          <cell r="T1099">
            <v>120</v>
          </cell>
          <cell r="U1099">
            <v>3060</v>
          </cell>
          <cell r="V1099">
            <v>4590</v>
          </cell>
        </row>
        <row r="1100">
          <cell r="A1100">
            <v>12115</v>
          </cell>
          <cell r="B1100" t="str">
            <v>AUTOLAMPS1106</v>
          </cell>
          <cell r="C1100" t="e">
            <v>#REF!</v>
          </cell>
          <cell r="D1100" t="str">
            <v xml:space="preserve">TOYOTA ALLION (07-09) - FRONT GRILL (BLACK)</v>
          </cell>
          <cell r="E1100" t="str">
            <v>TOYOTA</v>
          </cell>
          <cell r="F1100" t="str">
            <v xml:space="preserve">ALLION 05 GRLB</v>
          </cell>
          <cell r="G1100" t="str">
            <v>TY39-0311</v>
          </cell>
          <cell r="I1100">
            <v>0.04</v>
          </cell>
          <cell r="J1100" t="str">
            <v>SUPPLIER0002</v>
          </cell>
          <cell r="K1100" t="str">
            <v xml:space="preserve">ANHUI TINCAI SILK CO. LTD</v>
          </cell>
          <cell r="L1100">
            <v>1</v>
          </cell>
          <cell r="M1100">
            <v>4</v>
          </cell>
          <cell r="N1100">
            <v>5</v>
          </cell>
          <cell r="Q1100">
            <v>2</v>
          </cell>
          <cell r="R1100">
            <v>4</v>
          </cell>
          <cell r="S1100" t="str">
            <v xml:space="preserve">Yuan Purchase Pricelist (CNY)</v>
          </cell>
          <cell r="T1100">
            <v>45</v>
          </cell>
          <cell r="U1100">
            <v>1224</v>
          </cell>
          <cell r="V1100">
            <v>1840</v>
          </cell>
        </row>
        <row r="1101">
          <cell r="A1101">
            <v>13541</v>
          </cell>
          <cell r="B1101" t="str">
            <v>AUTOLAMPS1107</v>
          </cell>
          <cell r="C1101" t="e">
            <v>#REF!</v>
          </cell>
          <cell r="D1101" t="str">
            <v xml:space="preserve">TOYOTA ALLION (07-09) - GRILL (CHROME)</v>
          </cell>
          <cell r="E1101" t="str">
            <v>TOYOTA</v>
          </cell>
          <cell r="F1101" t="str">
            <v xml:space="preserve">ALLION 07 GRL C</v>
          </cell>
          <cell r="G1101" t="str">
            <v>TY39-0311B</v>
          </cell>
          <cell r="I1101">
            <v>0.04</v>
          </cell>
          <cell r="J1101" t="str">
            <v>SUPPLIER0002</v>
          </cell>
          <cell r="K1101" t="str">
            <v xml:space="preserve">ANHUI TINCAI SILK CO. LTD</v>
          </cell>
          <cell r="L1101">
            <v>0</v>
          </cell>
          <cell r="M1101">
            <v>0</v>
          </cell>
          <cell r="N1101">
            <v>0</v>
          </cell>
          <cell r="Q1101">
            <v>2</v>
          </cell>
          <cell r="R1101">
            <v>4</v>
          </cell>
          <cell r="S1101" t="str">
            <v xml:space="preserve">Yuan Purchase Pricelist (CNY)</v>
          </cell>
          <cell r="T1101">
            <v>75</v>
          </cell>
          <cell r="U1101">
            <v>1678.07</v>
          </cell>
          <cell r="V1101">
            <v>2900</v>
          </cell>
        </row>
        <row r="1102">
          <cell r="A1102">
            <v>11357</v>
          </cell>
          <cell r="B1102" t="str">
            <v>AUTOLAMPS1109</v>
          </cell>
          <cell r="C1102" t="e">
            <v>#REF!</v>
          </cell>
          <cell r="D1102" t="str">
            <v xml:space="preserve">TOYOTA ALLION (07-09) - HEAD LAMP (20-446) - RH</v>
          </cell>
          <cell r="E1102" t="str">
            <v>TOYOTA</v>
          </cell>
          <cell r="F1102" t="str">
            <v xml:space="preserve">ALLION 07 HLA RH</v>
          </cell>
          <cell r="G1102" t="str">
            <v>TY39-0301B-R</v>
          </cell>
          <cell r="I1102">
            <v>0.04</v>
          </cell>
          <cell r="J1102" t="str">
            <v>SUPPLIER0002</v>
          </cell>
          <cell r="K1102" t="str">
            <v xml:space="preserve">ANHUI TINCAI SILK CO. LTD</v>
          </cell>
          <cell r="L1102">
            <v>0</v>
          </cell>
          <cell r="M1102">
            <v>0</v>
          </cell>
          <cell r="N1102">
            <v>0</v>
          </cell>
          <cell r="Q1102">
            <v>2</v>
          </cell>
          <cell r="R1102">
            <v>4</v>
          </cell>
          <cell r="S1102" t="str">
            <v xml:space="preserve">Yuan Purchase Pricelist (CNY)</v>
          </cell>
          <cell r="T1102">
            <v>130</v>
          </cell>
          <cell r="U1102">
            <v>2925</v>
          </cell>
          <cell r="V1102">
            <v>4530</v>
          </cell>
        </row>
        <row r="1103">
          <cell r="A1103">
            <v>11358</v>
          </cell>
          <cell r="B1103" t="str">
            <v>AUTOLAMPS1111</v>
          </cell>
          <cell r="C1103" t="e">
            <v>#REF!</v>
          </cell>
          <cell r="D1103" t="str">
            <v xml:space="preserve">TOYOTA ALLION (07-09) - TAIL LAMP - LH</v>
          </cell>
          <cell r="E1103" t="str">
            <v>TOYOTA</v>
          </cell>
          <cell r="F1103" t="str">
            <v xml:space="preserve">ALLION 07 TLA LH</v>
          </cell>
          <cell r="G1103" t="str">
            <v>TY39-0302-L</v>
          </cell>
          <cell r="I1103">
            <v>0.04</v>
          </cell>
          <cell r="J1103" t="str">
            <v>SUPPLIER0002</v>
          </cell>
          <cell r="K1103" t="str">
            <v xml:space="preserve">ANHUI TINCAI SILK CO. LTD</v>
          </cell>
          <cell r="L1103">
            <v>2</v>
          </cell>
          <cell r="M1103">
            <v>8</v>
          </cell>
          <cell r="N1103">
            <v>10</v>
          </cell>
          <cell r="Q1103">
            <v>2</v>
          </cell>
          <cell r="R1103">
            <v>10</v>
          </cell>
          <cell r="S1103" t="str">
            <v xml:space="preserve">Yuan Purchase Pricelist (CNY)</v>
          </cell>
          <cell r="T1103">
            <v>100</v>
          </cell>
          <cell r="U1103">
            <v>2550</v>
          </cell>
          <cell r="V1103">
            <v>3830</v>
          </cell>
        </row>
        <row r="1104">
          <cell r="A1104">
            <v>11359</v>
          </cell>
          <cell r="B1104" t="str">
            <v>AUTOLAMPS1112</v>
          </cell>
          <cell r="C1104" t="e">
            <v>#REF!</v>
          </cell>
          <cell r="D1104" t="str">
            <v xml:space="preserve">TOYOTA ALLION (07-09) - TAIL LAMP - RH</v>
          </cell>
          <cell r="E1104" t="str">
            <v>TOYOTA</v>
          </cell>
          <cell r="F1104" t="str">
            <v xml:space="preserve">ALLION 07 TLA RH</v>
          </cell>
          <cell r="G1104" t="str">
            <v>TY39-0302-R</v>
          </cell>
          <cell r="I1104">
            <v>0.04</v>
          </cell>
          <cell r="J1104" t="str">
            <v>SUPPLIER0002</v>
          </cell>
          <cell r="K1104" t="str">
            <v xml:space="preserve">ANHUI TINCAI SILK CO. LTD</v>
          </cell>
          <cell r="L1104">
            <v>2</v>
          </cell>
          <cell r="M1104">
            <v>8</v>
          </cell>
          <cell r="N1104">
            <v>10</v>
          </cell>
          <cell r="Q1104">
            <v>2</v>
          </cell>
          <cell r="R1104">
            <v>10</v>
          </cell>
          <cell r="S1104" t="str">
            <v xml:space="preserve">Yuan Purchase Pricelist (CNY)</v>
          </cell>
          <cell r="T1104">
            <v>100</v>
          </cell>
          <cell r="U1104">
            <v>2550</v>
          </cell>
          <cell r="V1104">
            <v>3830</v>
          </cell>
        </row>
        <row r="1105">
          <cell r="A1105">
            <v>13806</v>
          </cell>
          <cell r="B1105" t="str">
            <v>AUTOLAMPS1110</v>
          </cell>
          <cell r="C1105" t="e">
            <v>#REF!</v>
          </cell>
          <cell r="D1105" t="str">
            <v xml:space="preserve">TOYOTA ALLION (07-09) - TAIL LENS - LH</v>
          </cell>
          <cell r="E1105" t="str">
            <v>TOYOTA</v>
          </cell>
          <cell r="F1105" t="str">
            <v xml:space="preserve">ALLION 07 TLS LH</v>
          </cell>
          <cell r="G1105" t="str">
            <v>TY39-0302-00-L</v>
          </cell>
          <cell r="I1105">
            <v>0.04</v>
          </cell>
          <cell r="J1105" t="str">
            <v>SUPPLIER0002</v>
          </cell>
          <cell r="K1105" t="str">
            <v xml:space="preserve">ANHUI TINCAI SILK CO. LTD</v>
          </cell>
          <cell r="L1105">
            <v>2</v>
          </cell>
          <cell r="M1105">
            <v>8</v>
          </cell>
          <cell r="N1105">
            <v>10</v>
          </cell>
          <cell r="Q1105">
            <v>5</v>
          </cell>
          <cell r="R1105">
            <v>10</v>
          </cell>
          <cell r="S1105" t="str">
            <v xml:space="preserve">Yuan Purchase Pricelist (CNY)</v>
          </cell>
          <cell r="T1105">
            <v>38</v>
          </cell>
          <cell r="U1105">
            <v>855</v>
          </cell>
          <cell r="V1105">
            <v>1330</v>
          </cell>
        </row>
        <row r="1106">
          <cell r="A1106">
            <v>13807</v>
          </cell>
          <cell r="B1106" t="str">
            <v>AUTOLAMPS1118</v>
          </cell>
          <cell r="C1106" t="e">
            <v>#REF!</v>
          </cell>
          <cell r="D1106" t="str">
            <v xml:space="preserve">TOYOTA ALLION (07-09) - TAIL LENS - RH</v>
          </cell>
          <cell r="E1106" t="str">
            <v>TOYOTA</v>
          </cell>
          <cell r="F1106" t="str">
            <v xml:space="preserve">ALLION 07 TLS RH</v>
          </cell>
          <cell r="G1106" t="str">
            <v>TY39-0302-00-R</v>
          </cell>
          <cell r="I1106">
            <v>0.04</v>
          </cell>
          <cell r="J1106" t="str">
            <v>SUPPLIER0002</v>
          </cell>
          <cell r="K1106" t="str">
            <v xml:space="preserve">ANHUI TINCAI SILK CO. LTD</v>
          </cell>
          <cell r="L1106">
            <v>2</v>
          </cell>
          <cell r="M1106">
            <v>8</v>
          </cell>
          <cell r="N1106">
            <v>10</v>
          </cell>
          <cell r="O1106">
            <v>4</v>
          </cell>
          <cell r="P1106">
            <v>10</v>
          </cell>
          <cell r="S1106" t="str">
            <v xml:space="preserve">Yuan Purchase Pricelist (CNY)</v>
          </cell>
          <cell r="T1106">
            <v>38</v>
          </cell>
          <cell r="U1106">
            <v>855</v>
          </cell>
          <cell r="V1106">
            <v>1330</v>
          </cell>
        </row>
        <row r="1107">
          <cell r="A1107">
            <v>14236</v>
          </cell>
          <cell r="B1107" t="str">
            <v>AUTOLAMPS1113</v>
          </cell>
          <cell r="C1107" t="e">
            <v>#REF!</v>
          </cell>
          <cell r="D1107" t="str">
            <v xml:space="preserve">TOYOTA ALLION (10-) - REAR BUMPER</v>
          </cell>
          <cell r="E1107" t="str">
            <v>TOYOTA</v>
          </cell>
          <cell r="F1107" t="str">
            <v xml:space="preserve">ALLION 10 BPRR</v>
          </cell>
          <cell r="G1107" t="str">
            <v>TY39-0408</v>
          </cell>
          <cell r="I1107">
            <v>0.04</v>
          </cell>
          <cell r="J1107" t="str">
            <v>SUPPLIER0002</v>
          </cell>
          <cell r="K1107" t="str">
            <v xml:space="preserve">ANHUI TINCAI SILK CO. LTD</v>
          </cell>
          <cell r="M1107">
            <v>0</v>
          </cell>
          <cell r="N1107">
            <v>0</v>
          </cell>
          <cell r="S1107" t="str">
            <v xml:space="preserve">Yuan Purchase Pricelist (CNY)</v>
          </cell>
          <cell r="T1107">
            <v>150</v>
          </cell>
          <cell r="U1107">
            <v>3825</v>
          </cell>
          <cell r="V1107">
            <v>5740</v>
          </cell>
        </row>
        <row r="1108">
          <cell r="A1108">
            <v>13542</v>
          </cell>
          <cell r="B1108" t="str">
            <v>AUTOLAMPS1114</v>
          </cell>
          <cell r="C1108" t="e">
            <v>#REF!</v>
          </cell>
          <cell r="D1108" t="str">
            <v xml:space="preserve">TOYOTA ALLION (10-12) - FOG LAMP SET</v>
          </cell>
          <cell r="E1108" t="str">
            <v>TOYOTA</v>
          </cell>
          <cell r="F1108" t="str">
            <v xml:space="preserve">ALLION 10 FLASET</v>
          </cell>
          <cell r="G1108" t="str">
            <v>TY39-0304</v>
          </cell>
          <cell r="I1108">
            <v>0.04</v>
          </cell>
          <cell r="J1108" t="str">
            <v>SUPPLIER0002</v>
          </cell>
          <cell r="K1108" t="str">
            <v xml:space="preserve">ANHUI TINCAI SILK CO. LTD</v>
          </cell>
          <cell r="M1108">
            <v>0</v>
          </cell>
          <cell r="N1108">
            <v>0</v>
          </cell>
          <cell r="O1108">
            <v>4</v>
          </cell>
          <cell r="P1108">
            <v>10</v>
          </cell>
          <cell r="S1108" t="str">
            <v xml:space="preserve">Yuan Purchase Pricelist (CNY)</v>
          </cell>
          <cell r="T1108">
            <v>0</v>
          </cell>
          <cell r="U1108">
            <v>2020</v>
          </cell>
          <cell r="V1108">
            <v>3130</v>
          </cell>
        </row>
        <row r="1109">
          <cell r="A1109">
            <v>13545</v>
          </cell>
          <cell r="B1109" t="str">
            <v>AUTOLAMPS1115</v>
          </cell>
          <cell r="C1109" t="e">
            <v>#REF!</v>
          </cell>
          <cell r="D1109" t="str">
            <v xml:space="preserve">TOYOTA ALLION (10-12) - GRILL (CHROME)</v>
          </cell>
          <cell r="E1109" t="str">
            <v>TOYOTA</v>
          </cell>
          <cell r="F1109" t="str">
            <v xml:space="preserve">ALLION 10 GRL C</v>
          </cell>
          <cell r="G1109" t="str">
            <v>TY39-0311D</v>
          </cell>
          <cell r="I1109">
            <v>0.04</v>
          </cell>
          <cell r="J1109" t="str">
            <v>SUPPLIER0002</v>
          </cell>
          <cell r="K1109" t="str">
            <v xml:space="preserve">ANHUI TINCAI SILK CO. LTD</v>
          </cell>
          <cell r="L1109">
            <v>0</v>
          </cell>
          <cell r="M1109">
            <v>0</v>
          </cell>
          <cell r="N1109">
            <v>0</v>
          </cell>
          <cell r="Q1109">
            <v>2</v>
          </cell>
          <cell r="R1109">
            <v>4</v>
          </cell>
          <cell r="S1109" t="str">
            <v xml:space="preserve">Yuan Purchase Pricelist (CNY)</v>
          </cell>
          <cell r="T1109">
            <v>65</v>
          </cell>
          <cell r="U1109">
            <v>1511.25</v>
          </cell>
          <cell r="V1109">
            <v>2340</v>
          </cell>
        </row>
        <row r="1110">
          <cell r="A1110">
            <v>13544</v>
          </cell>
          <cell r="B1110" t="str">
            <v>AUTOLAMPS1119</v>
          </cell>
          <cell r="C1110" t="e">
            <v>#REF!</v>
          </cell>
          <cell r="D1110" t="str">
            <v xml:space="preserve">TOYOTA ALLION (10-12) - TAIL LAMP (20-454) - LH</v>
          </cell>
          <cell r="E1110" t="str">
            <v>TOYOTA</v>
          </cell>
          <cell r="F1110" t="str">
            <v xml:space="preserve">ALLION 10 TLA LH</v>
          </cell>
          <cell r="G1110" t="str">
            <v>TY39-0302B-L</v>
          </cell>
          <cell r="I1110">
            <v>0.04</v>
          </cell>
          <cell r="J1110" t="str">
            <v>SUPPLIER0002</v>
          </cell>
          <cell r="K1110" t="str">
            <v xml:space="preserve">ANHUI TINCAI SILK CO. LTD</v>
          </cell>
          <cell r="L1110">
            <v>1</v>
          </cell>
          <cell r="M1110">
            <v>4</v>
          </cell>
          <cell r="N1110">
            <v>5</v>
          </cell>
          <cell r="Q1110">
            <v>2</v>
          </cell>
          <cell r="R1110">
            <v>5</v>
          </cell>
          <cell r="S1110" t="str">
            <v xml:space="preserve">Yuan Purchase Pricelist (CNY)</v>
          </cell>
          <cell r="T1110">
            <v>130</v>
          </cell>
          <cell r="U1110">
            <v>3315</v>
          </cell>
          <cell r="V1110">
            <v>4970</v>
          </cell>
        </row>
        <row r="1111">
          <cell r="A1111">
            <v>13543</v>
          </cell>
          <cell r="B1111" t="str">
            <v>AUTOLAMPS1120</v>
          </cell>
          <cell r="C1111" t="e">
            <v>#REF!</v>
          </cell>
          <cell r="D1111" t="str">
            <v xml:space="preserve">TOYOTA ALLION (10-12) - TAIL LAMP (20-454) - RH</v>
          </cell>
          <cell r="E1111" t="str">
            <v>TOYOTA</v>
          </cell>
          <cell r="F1111" t="str">
            <v xml:space="preserve">ALLION 10 TLA RH</v>
          </cell>
          <cell r="G1111" t="str">
            <v>TY39-0302B-R</v>
          </cell>
          <cell r="I1111">
            <v>0.04</v>
          </cell>
          <cell r="J1111" t="str">
            <v>SUPPLIER0002</v>
          </cell>
          <cell r="K1111" t="str">
            <v xml:space="preserve">ANHUI TINCAI SILK CO. LTD</v>
          </cell>
          <cell r="L1111">
            <v>2</v>
          </cell>
          <cell r="M1111">
            <v>8</v>
          </cell>
          <cell r="N1111">
            <v>10</v>
          </cell>
          <cell r="Q1111">
            <v>2</v>
          </cell>
          <cell r="R1111">
            <v>5</v>
          </cell>
          <cell r="S1111" t="str">
            <v xml:space="preserve">Yuan Purchase Pricelist (CNY)</v>
          </cell>
          <cell r="T1111">
            <v>130</v>
          </cell>
          <cell r="U1111">
            <v>3315</v>
          </cell>
          <cell r="V1111">
            <v>4970</v>
          </cell>
        </row>
        <row r="1112">
          <cell r="A1112">
            <v>11907</v>
          </cell>
          <cell r="B1112" t="str">
            <v>AUTOLAMPS1121</v>
          </cell>
          <cell r="C1112" t="e">
            <v>#REF!</v>
          </cell>
          <cell r="D1112" t="str">
            <v xml:space="preserve">TOYOTA ALLION / PREMIO NZT240 (01-06) - REAR DOOR GLASS - LH</v>
          </cell>
          <cell r="E1112" t="str">
            <v>TOYOTA</v>
          </cell>
          <cell r="F1112" t="str">
            <v xml:space="preserve">ZZT240 RD LH</v>
          </cell>
          <cell r="G1112" t="str">
            <v xml:space="preserve">ZZT240 RD/LH</v>
          </cell>
          <cell r="H1112" t="str">
            <v>673*450</v>
          </cell>
          <cell r="I1112">
            <v>0.02</v>
          </cell>
          <cell r="J1112" t="str">
            <v>SUPPLIER0015</v>
          </cell>
          <cell r="K1112" t="str">
            <v xml:space="preserve">XINYI AUTOMOBILE GLASS (SHENZHEN) CO., LTD</v>
          </cell>
          <cell r="L1112">
            <v>0</v>
          </cell>
          <cell r="M1112">
            <v>0</v>
          </cell>
          <cell r="N1112">
            <v>0</v>
          </cell>
          <cell r="Q1112">
            <v>1</v>
          </cell>
          <cell r="R1112">
            <v>4</v>
          </cell>
          <cell r="S1112" t="str">
            <v xml:space="preserve">USD Purchase Pricelist (USD)</v>
          </cell>
          <cell r="T1112">
            <v>3.06</v>
          </cell>
          <cell r="U1112">
            <v>475.07</v>
          </cell>
          <cell r="V1112">
            <v>600</v>
          </cell>
        </row>
        <row r="1113">
          <cell r="A1113">
            <v>11908</v>
          </cell>
          <cell r="B1113" t="str">
            <v>AUTOLAMPS1122</v>
          </cell>
          <cell r="C1113" t="e">
            <v>#REF!</v>
          </cell>
          <cell r="D1113" t="str">
            <v xml:space="preserve">TOYOTA ALLION / PREMIO NZT240 (01-06) - REAR DOOR GLASS - RH</v>
          </cell>
          <cell r="E1113" t="str">
            <v>TOYOTA</v>
          </cell>
          <cell r="F1113" t="str">
            <v xml:space="preserve">ZZT240 RD RH</v>
          </cell>
          <cell r="G1113" t="str">
            <v xml:space="preserve">ZZT240 RD/RH</v>
          </cell>
          <cell r="H1113" t="str">
            <v>673*450</v>
          </cell>
          <cell r="I1113">
            <v>0.02</v>
          </cell>
          <cell r="J1113" t="str">
            <v>SUPPLIER0015</v>
          </cell>
          <cell r="K1113" t="str">
            <v xml:space="preserve">XINYI AUTOMOBILE GLASS (SHENZHEN) CO., LTD</v>
          </cell>
          <cell r="L1113">
            <v>0</v>
          </cell>
          <cell r="M1113">
            <v>0</v>
          </cell>
          <cell r="N1113">
            <v>0</v>
          </cell>
          <cell r="Q1113">
            <v>1</v>
          </cell>
          <cell r="R1113">
            <v>4</v>
          </cell>
          <cell r="S1113" t="str">
            <v xml:space="preserve">USD Purchase Pricelist (USD)</v>
          </cell>
          <cell r="T1113">
            <v>3.06</v>
          </cell>
          <cell r="U1113">
            <v>475.07</v>
          </cell>
          <cell r="V1113">
            <v>600</v>
          </cell>
        </row>
        <row r="1114">
          <cell r="A1114">
            <v>12910</v>
          </cell>
          <cell r="B1114" t="str">
            <v>AUTOLAMPS1123</v>
          </cell>
          <cell r="C1114" t="e">
            <v>#REF!</v>
          </cell>
          <cell r="D1114" t="str">
            <v xml:space="preserve">TOYOTA ALLION / PREMIO NZT240 (01-06) - REAR HEATED WINDSCREEN (W/2HOLE)</v>
          </cell>
          <cell r="E1114" t="str">
            <v>TOYOTA</v>
          </cell>
          <cell r="F1114" t="str">
            <v xml:space="preserve">ZZT240 1 RW H X</v>
          </cell>
          <cell r="G1114" t="str">
            <v xml:space="preserve">ZZT240-1 RW/H/X</v>
          </cell>
          <cell r="H1114" t="str">
            <v>1278*850</v>
          </cell>
          <cell r="I1114">
            <v>0.02</v>
          </cell>
          <cell r="J1114" t="str">
            <v>SUPPLIER0015</v>
          </cell>
          <cell r="K1114" t="str">
            <v xml:space="preserve">XINYI AUTOMOBILE GLASS (SHENZHEN) CO., LTD</v>
          </cell>
          <cell r="L1114">
            <v>0</v>
          </cell>
          <cell r="M1114">
            <v>0</v>
          </cell>
          <cell r="N1114">
            <v>0</v>
          </cell>
          <cell r="Q1114">
            <v>0</v>
          </cell>
          <cell r="R1114">
            <v>0</v>
          </cell>
          <cell r="S1114" t="str">
            <v xml:space="preserve">USD Purchase Pricelist (USD)</v>
          </cell>
          <cell r="T1114">
            <v>15.81</v>
          </cell>
          <cell r="U1114">
            <v>2833.15</v>
          </cell>
          <cell r="V1114">
            <v>3700</v>
          </cell>
        </row>
        <row r="1115">
          <cell r="A1115">
            <v>11977</v>
          </cell>
          <cell r="B1115" t="str">
            <v>AUTOLAMPS1124</v>
          </cell>
          <cell r="C1115" t="e">
            <v>#REF!</v>
          </cell>
          <cell r="D1115" t="str">
            <v xml:space="preserve">TOYOTA ALLION ZA10 / PREMIO NZT260 (07-) - LAMINATED FRONT WINDSCREEN</v>
          </cell>
          <cell r="E1115" t="str">
            <v>TOYOTA</v>
          </cell>
          <cell r="F1115" t="str">
            <v xml:space="preserve">NZT260 R CP LFW X</v>
          </cell>
          <cell r="G1115" t="str">
            <v xml:space="preserve">NZT260-R-CP LFW/X</v>
          </cell>
          <cell r="H1115" t="str">
            <v>1395*954</v>
          </cell>
          <cell r="I1115">
            <v>0.02</v>
          </cell>
          <cell r="J1115" t="str">
            <v>SUPPLIER0015</v>
          </cell>
          <cell r="K1115" t="str">
            <v xml:space="preserve">XINYI AUTOMOBILE GLASS (SHENZHEN) CO., LTD</v>
          </cell>
          <cell r="L1115">
            <v>13</v>
          </cell>
          <cell r="M1115">
            <v>52</v>
          </cell>
          <cell r="N1115">
            <v>65</v>
          </cell>
          <cell r="Q1115">
            <v>4</v>
          </cell>
          <cell r="R1115">
            <v>12</v>
          </cell>
          <cell r="S1115" t="str">
            <v xml:space="preserve">USD Purchase Pricelist (USD)</v>
          </cell>
          <cell r="T1115">
            <v>15.87</v>
          </cell>
          <cell r="U1115">
            <v>2644.34</v>
          </cell>
          <cell r="V1115">
            <v>3500</v>
          </cell>
        </row>
        <row r="1116">
          <cell r="A1116">
            <v>13522</v>
          </cell>
          <cell r="B1116" t="str">
            <v>AUTOLAMPS1125</v>
          </cell>
          <cell r="C1116" t="e">
            <v>#REF!</v>
          </cell>
          <cell r="D1116" t="str">
            <v xml:space="preserve">TOYOTA ALLION ZA10 / PREMIO NZT260 (07-) - REAR HEATED WINDSCREEN (W/2HOLE)</v>
          </cell>
          <cell r="E1116" t="str">
            <v>TOYOTA</v>
          </cell>
          <cell r="F1116" t="str">
            <v xml:space="preserve">NZT260 RW H X</v>
          </cell>
          <cell r="G1116" t="str">
            <v xml:space="preserve">NZT260 RW/H/X</v>
          </cell>
          <cell r="H1116" t="str">
            <v>1221*835</v>
          </cell>
          <cell r="I1116">
            <v>0.02</v>
          </cell>
          <cell r="J1116" t="str">
            <v>SUPPLIER0015</v>
          </cell>
          <cell r="K1116" t="str">
            <v xml:space="preserve">XINYI AUTOMOBILE GLASS (SHENZHEN) CO., LTD</v>
          </cell>
          <cell r="L1116">
            <v>1</v>
          </cell>
          <cell r="M1116">
            <v>4</v>
          </cell>
          <cell r="N1116">
            <v>5</v>
          </cell>
          <cell r="Q1116">
            <v>5</v>
          </cell>
          <cell r="R1116">
            <v>20</v>
          </cell>
          <cell r="S1116" t="str">
            <v xml:space="preserve">USD Purchase Pricelist (USD)</v>
          </cell>
          <cell r="T1116">
            <v>14.79</v>
          </cell>
          <cell r="U1116">
            <v>2650.37</v>
          </cell>
          <cell r="V1116">
            <v>3400</v>
          </cell>
        </row>
        <row r="1117">
          <cell r="A1117">
            <v>11353</v>
          </cell>
          <cell r="B1117" t="str">
            <v>AUTOLAMPS1126</v>
          </cell>
          <cell r="C1117" t="e">
            <v>#REF!</v>
          </cell>
          <cell r="D1117" t="str">
            <v xml:space="preserve">TOYOTA ALLION/PREMIO (01-06) - SIDE MIRROR - 7 WIRE FOLDABLE (BLACK ELECTRIC) - LH</v>
          </cell>
          <cell r="E1117" t="str">
            <v>TOYOTA</v>
          </cell>
          <cell r="F1117" t="str">
            <v xml:space="preserve">ALLION PREMIO SME7WB LH</v>
          </cell>
          <cell r="G1117" t="str">
            <v>TY39-0112A-L</v>
          </cell>
          <cell r="I1117">
            <v>0.04</v>
          </cell>
          <cell r="J1117" t="str">
            <v>SUPPLIER0002</v>
          </cell>
          <cell r="K1117" t="str">
            <v xml:space="preserve">ANHUI TINCAI SILK CO. LTD</v>
          </cell>
          <cell r="L1117">
            <v>0</v>
          </cell>
          <cell r="M1117">
            <v>0</v>
          </cell>
          <cell r="N1117">
            <v>0</v>
          </cell>
          <cell r="O1117">
            <v>2</v>
          </cell>
          <cell r="P1117">
            <v>5</v>
          </cell>
          <cell r="S1117" t="str">
            <v xml:space="preserve">Yuan Purchase Pricelist (CNY)</v>
          </cell>
          <cell r="T1117">
            <v>22.56</v>
          </cell>
          <cell r="U1117">
            <v>3526</v>
          </cell>
          <cell r="V1117">
            <v>5470</v>
          </cell>
        </row>
        <row r="1118">
          <cell r="A1118">
            <v>11354</v>
          </cell>
          <cell r="B1118" t="str">
            <v>AUTOLAMPS1127</v>
          </cell>
          <cell r="C1118" t="e">
            <v>#REF!</v>
          </cell>
          <cell r="D1118" t="str">
            <v xml:space="preserve">TOYOTA ALLION/PREMIO (01-06) - SIDE MIRROR - 7 WIRE FOLDABLE (BLACK ELECTRIC) - RH</v>
          </cell>
          <cell r="E1118" t="str">
            <v>TOYOTA</v>
          </cell>
          <cell r="F1118" t="str">
            <v xml:space="preserve">ALLION PREMIO SME7WB RH</v>
          </cell>
          <cell r="G1118" t="str">
            <v>TY39-0112A-R</v>
          </cell>
          <cell r="I1118">
            <v>0.04</v>
          </cell>
          <cell r="J1118" t="str">
            <v>SUPPLIER0002</v>
          </cell>
          <cell r="K1118" t="str">
            <v xml:space="preserve">ANHUI TINCAI SILK CO. LTD</v>
          </cell>
          <cell r="L1118">
            <v>0</v>
          </cell>
          <cell r="M1118">
            <v>0</v>
          </cell>
          <cell r="N1118">
            <v>0</v>
          </cell>
          <cell r="O1118">
            <v>2</v>
          </cell>
          <cell r="P1118">
            <v>5</v>
          </cell>
          <cell r="S1118" t="str">
            <v xml:space="preserve">Yuan Purchase Pricelist (CNY)</v>
          </cell>
          <cell r="T1118">
            <v>155</v>
          </cell>
          <cell r="U1118">
            <v>3928.09</v>
          </cell>
          <cell r="V1118">
            <v>5900</v>
          </cell>
        </row>
        <row r="1119">
          <cell r="A1119">
            <v>11352</v>
          </cell>
          <cell r="B1119" t="str">
            <v>AUTOLAMPS1128</v>
          </cell>
          <cell r="C1119" t="e">
            <v>#REF!</v>
          </cell>
          <cell r="D1119" t="str">
            <v xml:space="preserve">TOYOTA ALLION/PREMIO (01-06) - SIDE MIRROR - 7 WIRE FOLDABLE (WHITE ELECTRIC) - LH</v>
          </cell>
          <cell r="E1119" t="str">
            <v>TOYOTA</v>
          </cell>
          <cell r="F1119" t="str">
            <v xml:space="preserve">ALLION PREMIO SME7WW LH</v>
          </cell>
          <cell r="G1119" t="str">
            <v>TY39-0112B-L</v>
          </cell>
          <cell r="I1119">
            <v>0.04</v>
          </cell>
          <cell r="J1119" t="str">
            <v>SUPPLIER0002</v>
          </cell>
          <cell r="K1119" t="str">
            <v xml:space="preserve">ANHUI TINCAI SILK CO. LTD</v>
          </cell>
          <cell r="L1119">
            <v>1</v>
          </cell>
          <cell r="M1119">
            <v>4</v>
          </cell>
          <cell r="N1119">
            <v>5</v>
          </cell>
          <cell r="O1119">
            <v>2</v>
          </cell>
          <cell r="P1119">
            <v>5</v>
          </cell>
          <cell r="S1119" t="str">
            <v xml:space="preserve">Yuan Purchase Pricelist (CNY)</v>
          </cell>
          <cell r="T1119">
            <v>22.56</v>
          </cell>
          <cell r="U1119">
            <v>3526</v>
          </cell>
          <cell r="V1119">
            <v>5470</v>
          </cell>
        </row>
        <row r="1120">
          <cell r="A1120">
            <v>11351</v>
          </cell>
          <cell r="B1120" t="str">
            <v>AUTOLAMPS1129</v>
          </cell>
          <cell r="C1120" t="e">
            <v>#REF!</v>
          </cell>
          <cell r="D1120" t="str">
            <v xml:space="preserve">TOYOTA ALLION/PREMIO (01-06) - SIDE MIRROR - 7 WIRE FOLDABLE (WHITE ELECTRIC) - RH</v>
          </cell>
          <cell r="E1120" t="str">
            <v>TOYOTA</v>
          </cell>
          <cell r="F1120" t="str">
            <v xml:space="preserve">ALLION PREMIO SME7WW RH</v>
          </cell>
          <cell r="G1120" t="str">
            <v>TY39-0112B-R</v>
          </cell>
          <cell r="I1120">
            <v>0.04</v>
          </cell>
          <cell r="J1120" t="str">
            <v>SUPPLIER0002</v>
          </cell>
          <cell r="K1120" t="str">
            <v xml:space="preserve">ANHUI TINCAI SILK CO. LTD</v>
          </cell>
          <cell r="L1120">
            <v>1</v>
          </cell>
          <cell r="M1120">
            <v>4</v>
          </cell>
          <cell r="N1120">
            <v>5</v>
          </cell>
          <cell r="O1120">
            <v>2</v>
          </cell>
          <cell r="P1120">
            <v>5</v>
          </cell>
          <cell r="S1120" t="str">
            <v xml:space="preserve">Yuan Purchase Pricelist (CNY)</v>
          </cell>
          <cell r="T1120">
            <v>155</v>
          </cell>
          <cell r="U1120">
            <v>3603.75</v>
          </cell>
          <cell r="V1120">
            <v>5470</v>
          </cell>
        </row>
        <row r="1121">
          <cell r="A1121">
            <v>11349</v>
          </cell>
          <cell r="B1121" t="str">
            <v>AUTOLAMPS1130</v>
          </cell>
          <cell r="C1121" t="e">
            <v>#REF!</v>
          </cell>
          <cell r="D1121" t="str">
            <v xml:space="preserve">TOYOTA ALLION/PREMIO (01-06) - SIDE MIRROR BASE - LH</v>
          </cell>
          <cell r="E1121" t="str">
            <v>TOYOTA</v>
          </cell>
          <cell r="F1121" t="str">
            <v xml:space="preserve">ALLION PREMIO MB LH</v>
          </cell>
          <cell r="G1121" t="str">
            <v>TY39-0112B-BASE-L</v>
          </cell>
          <cell r="I1121">
            <v>0.04</v>
          </cell>
          <cell r="J1121" t="str">
            <v>SUPPLIER0002</v>
          </cell>
          <cell r="K1121" t="str">
            <v xml:space="preserve">ANHUI TINCAI SILK CO. LTD</v>
          </cell>
          <cell r="M1121">
            <v>0</v>
          </cell>
          <cell r="N1121">
            <v>0</v>
          </cell>
          <cell r="O1121">
            <v>2</v>
          </cell>
          <cell r="P1121">
            <v>5</v>
          </cell>
          <cell r="S1121" t="str">
            <v xml:space="preserve">Yuan Purchase Pricelist (CNY)</v>
          </cell>
          <cell r="T1121">
            <v>4</v>
          </cell>
          <cell r="U1121">
            <v>625</v>
          </cell>
          <cell r="V1121">
            <v>970</v>
          </cell>
        </row>
        <row r="1122">
          <cell r="A1122">
            <v>11350</v>
          </cell>
          <cell r="B1122" t="str">
            <v>AUTOLAMPS1131</v>
          </cell>
          <cell r="C1122" t="e">
            <v>#REF!</v>
          </cell>
          <cell r="D1122" t="str">
            <v xml:space="preserve">TOYOTA ALLION/PREMIO (01-06) - SIDE MIRROR BASE - RH</v>
          </cell>
          <cell r="E1122" t="str">
            <v>TOYOTA</v>
          </cell>
          <cell r="F1122" t="str">
            <v xml:space="preserve">ALLION PREMIO MB RH</v>
          </cell>
          <cell r="G1122" t="str">
            <v>TY39-0112B-BASE-R</v>
          </cell>
          <cell r="I1122">
            <v>0.04</v>
          </cell>
          <cell r="J1122" t="str">
            <v>SUPPLIER0002</v>
          </cell>
          <cell r="K1122" t="str">
            <v xml:space="preserve">ANHUI TINCAI SILK CO. LTD</v>
          </cell>
          <cell r="M1122">
            <v>0</v>
          </cell>
          <cell r="N1122">
            <v>0</v>
          </cell>
          <cell r="O1122">
            <v>2</v>
          </cell>
          <cell r="P1122">
            <v>5</v>
          </cell>
          <cell r="S1122" t="str">
            <v xml:space="preserve">Yuan Purchase Pricelist (CNY)</v>
          </cell>
          <cell r="T1122">
            <v>4</v>
          </cell>
          <cell r="U1122">
            <v>625</v>
          </cell>
          <cell r="V1122">
            <v>970</v>
          </cell>
        </row>
        <row r="1123">
          <cell r="A1123">
            <v>11978</v>
          </cell>
          <cell r="B1123" t="str">
            <v>AUTOLAMPS1132</v>
          </cell>
          <cell r="C1123" t="e">
            <v>#REF!</v>
          </cell>
          <cell r="D1123" t="str">
            <v xml:space="preserve">TOYOTA ALLION/PREMIO NZT240 (01-06) - LAMINATED FRONT WINDSCREEN</v>
          </cell>
          <cell r="E1123" t="str">
            <v>TOYOTA</v>
          </cell>
          <cell r="F1123" t="str">
            <v xml:space="preserve">ZZT240 R CPS LFW X</v>
          </cell>
          <cell r="G1123" t="str">
            <v xml:space="preserve">ZZT240-R-CPS LFW/X</v>
          </cell>
          <cell r="H1123" t="str">
            <v>1428*937</v>
          </cell>
          <cell r="I1123">
            <v>0.02</v>
          </cell>
          <cell r="J1123" t="str">
            <v>SUPPLIER0015</v>
          </cell>
          <cell r="K1123" t="str">
            <v xml:space="preserve">XINYI AUTOMOBILE GLASS (SHENZHEN) CO., LTD</v>
          </cell>
          <cell r="L1123">
            <v>7</v>
          </cell>
          <cell r="M1123">
            <v>28</v>
          </cell>
          <cell r="N1123">
            <v>35</v>
          </cell>
          <cell r="Q1123">
            <v>5</v>
          </cell>
          <cell r="R1123">
            <v>20</v>
          </cell>
          <cell r="S1123" t="str">
            <v xml:space="preserve">USD Purchase Pricelist (USD)</v>
          </cell>
          <cell r="T1123">
            <v>15.99</v>
          </cell>
          <cell r="U1123">
            <v>2494</v>
          </cell>
          <cell r="V1123">
            <v>3300</v>
          </cell>
        </row>
        <row r="1124">
          <cell r="A1124">
            <v>12796</v>
          </cell>
          <cell r="B1124" t="str">
            <v>AUTOLAMPS1133</v>
          </cell>
          <cell r="C1124" t="e">
            <v>#REF!</v>
          </cell>
          <cell r="D1124" t="str">
            <v xml:space="preserve">TOYOTA ALPHARD II RC30 MPV (05-) - LAMINATED FRONT WINDSCREEN</v>
          </cell>
          <cell r="E1124" t="str">
            <v>TOYOTA</v>
          </cell>
          <cell r="F1124" t="str">
            <v xml:space="preserve">GGH20 R CP LFW X</v>
          </cell>
          <cell r="G1124" t="str">
            <v xml:space="preserve">GGH20-R-CP LFW/X</v>
          </cell>
          <cell r="H1124" t="str">
            <v>1545*1196</v>
          </cell>
          <cell r="I1124">
            <v>0.02</v>
          </cell>
          <cell r="J1124" t="str">
            <v>SUPPLIER0015</v>
          </cell>
          <cell r="K1124" t="str">
            <v xml:space="preserve">XINYI AUTOMOBILE GLASS (SHENZHEN) CO., LTD</v>
          </cell>
          <cell r="L1124">
            <v>0</v>
          </cell>
          <cell r="M1124">
            <v>0</v>
          </cell>
          <cell r="N1124">
            <v>0</v>
          </cell>
          <cell r="Q1124">
            <v>0</v>
          </cell>
          <cell r="R1124">
            <v>0</v>
          </cell>
          <cell r="S1124" t="str">
            <v xml:space="preserve">USD Purchase Pricelist (USD)</v>
          </cell>
          <cell r="T1124">
            <v>23.93</v>
          </cell>
          <cell r="U1124">
            <v>3788</v>
          </cell>
          <cell r="V1124">
            <v>4800</v>
          </cell>
        </row>
        <row r="1125">
          <cell r="A1125">
            <v>10270</v>
          </cell>
          <cell r="B1125" t="str">
            <v>AUTOLAMPS1379</v>
          </cell>
          <cell r="C1125" t="e">
            <v>#REF!</v>
          </cell>
          <cell r="D1125" t="str">
            <v xml:space="preserve">TOYOTA ALTIS (01-06) - GRILL (CHROME)</v>
          </cell>
          <cell r="E1125" t="str">
            <v>TOYOTA</v>
          </cell>
          <cell r="F1125" t="str">
            <v xml:space="preserve">AXIO 06 GRLBC</v>
          </cell>
          <cell r="G1125" t="str">
            <v>TY01-3011C</v>
          </cell>
          <cell r="I1125">
            <v>0.04</v>
          </cell>
          <cell r="J1125" t="str">
            <v>SUPPLIER0002</v>
          </cell>
          <cell r="K1125" t="str">
            <v xml:space="preserve">ANHUI TINCAI SILK CO. LTD</v>
          </cell>
          <cell r="L1125">
            <v>0</v>
          </cell>
          <cell r="M1125">
            <v>0</v>
          </cell>
          <cell r="N1125">
            <v>0</v>
          </cell>
          <cell r="Q1125">
            <v>2</v>
          </cell>
          <cell r="R1125">
            <v>5</v>
          </cell>
          <cell r="S1125" t="str">
            <v xml:space="preserve">Yuan Purchase Pricelist (CNY)</v>
          </cell>
          <cell r="T1125">
            <v>0</v>
          </cell>
          <cell r="U1125">
            <v>0</v>
          </cell>
          <cell r="V1125">
            <v>1500</v>
          </cell>
        </row>
        <row r="1126">
          <cell r="A1126">
            <v>13456</v>
          </cell>
          <cell r="B1126" t="str">
            <v>AUTOLAMPS1134</v>
          </cell>
          <cell r="C1126" t="e">
            <v>#REF!</v>
          </cell>
          <cell r="D1126" t="str">
            <v xml:space="preserve">TOYOTA AURIS NE30/BLADE 3D/5D HATCHBACK (07-) - LAMINATED FRONT WINDSCREEN</v>
          </cell>
          <cell r="E1126" t="str">
            <v>TOYOTA</v>
          </cell>
          <cell r="F1126" t="str">
            <v xml:space="preserve">NE30 LFW X</v>
          </cell>
          <cell r="G1126" t="str">
            <v xml:space="preserve">NE30 LFW/X</v>
          </cell>
          <cell r="H1126" t="str">
            <v>1382*996</v>
          </cell>
          <cell r="I1126">
            <v>0.02</v>
          </cell>
          <cell r="J1126" t="str">
            <v>SUPPLIER0015</v>
          </cell>
          <cell r="K1126" t="str">
            <v xml:space="preserve">XINYI AUTOMOBILE GLASS (SHENZHEN) CO., LTD</v>
          </cell>
          <cell r="L1126">
            <v>4</v>
          </cell>
          <cell r="M1126">
            <v>16</v>
          </cell>
          <cell r="N1126">
            <v>20</v>
          </cell>
          <cell r="Q1126">
            <v>4</v>
          </cell>
          <cell r="R1126">
            <v>12</v>
          </cell>
          <cell r="S1126" t="str">
            <v xml:space="preserve">USD Purchase Pricelist (USD)</v>
          </cell>
          <cell r="T1126">
            <v>17.21</v>
          </cell>
          <cell r="U1126">
            <v>2867.62</v>
          </cell>
          <cell r="V1126">
            <v>3600</v>
          </cell>
        </row>
        <row r="1127">
          <cell r="A1127">
            <v>13457</v>
          </cell>
          <cell r="B1127" t="str">
            <v>AUTOLAMPS1135</v>
          </cell>
          <cell r="C1127" t="e">
            <v>#REF!</v>
          </cell>
          <cell r="D1127" t="str">
            <v xml:space="preserve">TOYOTA AURIS/BLADE NE30  5D HBK (07-) - REAR HEATED WINDSCREEN</v>
          </cell>
          <cell r="E1127" t="str">
            <v>TOYOTA</v>
          </cell>
          <cell r="F1127" t="str">
            <v xml:space="preserve">NE30 RW H X </v>
          </cell>
          <cell r="G1127" t="str">
            <v xml:space="preserve">NE30 RW/H/X</v>
          </cell>
          <cell r="H1127" t="str">
            <v>1286*521</v>
          </cell>
          <cell r="I1127">
            <v>0.02</v>
          </cell>
          <cell r="J1127" t="str">
            <v>SUPPLIER0015</v>
          </cell>
          <cell r="K1127" t="str">
            <v xml:space="preserve">XINYI AUTOMOBILE GLASS (SHENZHEN) CO., LTD</v>
          </cell>
          <cell r="L1127">
            <v>0</v>
          </cell>
          <cell r="M1127">
            <v>0</v>
          </cell>
          <cell r="N1127">
            <v>0</v>
          </cell>
          <cell r="Q1127">
            <v>3</v>
          </cell>
          <cell r="R1127">
            <v>9</v>
          </cell>
          <cell r="S1127" t="str">
            <v xml:space="preserve">USD Purchase Pricelist (USD)</v>
          </cell>
          <cell r="T1127">
            <v>15</v>
          </cell>
          <cell r="U1127">
            <v>2</v>
          </cell>
          <cell r="V1127">
            <v>3000</v>
          </cell>
        </row>
        <row r="1128">
          <cell r="A1128">
            <v>11360</v>
          </cell>
          <cell r="B1128" t="str">
            <v>AUTOLAMPS1136</v>
          </cell>
          <cell r="C1128" t="e">
            <v>#REF!</v>
          </cell>
          <cell r="D1128" t="str">
            <v xml:space="preserve">TOYOTA AVENSIS / CALDINA CT220 - (01-02) - CORNER LAMP (212-15G4-AE) - LH</v>
          </cell>
          <cell r="E1128" t="str">
            <v>TOYOTA</v>
          </cell>
          <cell r="F1128" t="str">
            <v xml:space="preserve">CT220 01 CLA LH</v>
          </cell>
          <cell r="G1128" t="str">
            <v>TY28-0203-L</v>
          </cell>
          <cell r="I1128">
            <v>0.04</v>
          </cell>
          <cell r="J1128" t="str">
            <v>SUPPLIER0002</v>
          </cell>
          <cell r="K1128" t="str">
            <v xml:space="preserve">ANHUI TINCAI SILK CO. LTD</v>
          </cell>
          <cell r="L1128">
            <v>1</v>
          </cell>
          <cell r="M1128">
            <v>4</v>
          </cell>
          <cell r="N1128">
            <v>5</v>
          </cell>
          <cell r="O1128">
            <v>5</v>
          </cell>
          <cell r="P1128">
            <v>10</v>
          </cell>
          <cell r="S1128" t="str">
            <v xml:space="preserve">Yuan Purchase Pricelist (CNY)</v>
          </cell>
          <cell r="T1128">
            <v>13</v>
          </cell>
          <cell r="U1128">
            <v>293</v>
          </cell>
          <cell r="V1128">
            <v>450</v>
          </cell>
        </row>
        <row r="1129">
          <cell r="A1129">
            <v>11361</v>
          </cell>
          <cell r="B1129" t="str">
            <v>AUTOLAMPS1137</v>
          </cell>
          <cell r="C1129" t="e">
            <v>#REF!</v>
          </cell>
          <cell r="D1129" t="str">
            <v xml:space="preserve">TOYOTA AVENSIS / CALDINA CT220 - (01-02) - CORNER LAMP (212-15G4-AE) - RH</v>
          </cell>
          <cell r="E1129" t="str">
            <v>TOYOTA</v>
          </cell>
          <cell r="F1129" t="str">
            <v xml:space="preserve">CT220 01 CLA RH</v>
          </cell>
          <cell r="G1129" t="str">
            <v>TY28-0203-R</v>
          </cell>
          <cell r="I1129">
            <v>0.04</v>
          </cell>
          <cell r="J1129" t="str">
            <v>SUPPLIER0002</v>
          </cell>
          <cell r="K1129" t="str">
            <v xml:space="preserve">ANHUI TINCAI SILK CO. LTD</v>
          </cell>
          <cell r="L1129">
            <v>1</v>
          </cell>
          <cell r="M1129">
            <v>4</v>
          </cell>
          <cell r="N1129">
            <v>5</v>
          </cell>
          <cell r="O1129">
            <v>5</v>
          </cell>
          <cell r="P1129">
            <v>10</v>
          </cell>
          <cell r="S1129" t="str">
            <v xml:space="preserve">Yuan Purchase Pricelist (CNY)</v>
          </cell>
          <cell r="T1129">
            <v>13</v>
          </cell>
          <cell r="U1129">
            <v>293</v>
          </cell>
          <cell r="V1129">
            <v>450</v>
          </cell>
        </row>
        <row r="1130">
          <cell r="A1130">
            <v>12611</v>
          </cell>
          <cell r="B1130" t="str">
            <v>AUTOLAMPS1138</v>
          </cell>
          <cell r="C1130" t="e">
            <v>#REF!</v>
          </cell>
          <cell r="D1130" t="str">
            <v xml:space="preserve">TOYOTA AVENSIS / CALDINA CT220 - (01-02) - HEAD LAMP (212-11C3) - LH</v>
          </cell>
          <cell r="E1130" t="str">
            <v>TOYOTA</v>
          </cell>
          <cell r="F1130" t="str">
            <v xml:space="preserve">CT220 01 HLA LH</v>
          </cell>
          <cell r="G1130" t="str">
            <v>TY28-0201-L</v>
          </cell>
          <cell r="I1130">
            <v>0.04</v>
          </cell>
          <cell r="J1130" t="str">
            <v>SUPPLIER0002</v>
          </cell>
          <cell r="K1130" t="str">
            <v xml:space="preserve">ANHUI TINCAI SILK CO. LTD</v>
          </cell>
          <cell r="L1130">
            <v>0</v>
          </cell>
          <cell r="M1130">
            <v>0</v>
          </cell>
          <cell r="N1130">
            <v>0</v>
          </cell>
          <cell r="Q1130">
            <v>2</v>
          </cell>
          <cell r="R1130">
            <v>5</v>
          </cell>
          <cell r="S1130" t="str">
            <v xml:space="preserve">Yuan Purchase Pricelist (CNY)</v>
          </cell>
          <cell r="T1130">
            <v>11.7</v>
          </cell>
          <cell r="U1130">
            <v>1829</v>
          </cell>
          <cell r="V1130">
            <v>2830</v>
          </cell>
        </row>
        <row r="1131">
          <cell r="A1131">
            <v>12610</v>
          </cell>
          <cell r="B1131" t="str">
            <v>AUTOLAMPS1139</v>
          </cell>
          <cell r="C1131" t="e">
            <v>#REF!</v>
          </cell>
          <cell r="D1131" t="str">
            <v xml:space="preserve">TOYOTA AVENSIS / CALDINA CT220 - (01-02) - HEAD LAMP (212-11C3) - RH</v>
          </cell>
          <cell r="E1131" t="str">
            <v>TOYOTA</v>
          </cell>
          <cell r="F1131" t="str">
            <v xml:space="preserve">CT220 01 HLA RH</v>
          </cell>
          <cell r="G1131" t="str">
            <v>TY28-0201-R</v>
          </cell>
          <cell r="I1131">
            <v>0.04</v>
          </cell>
          <cell r="J1131" t="str">
            <v>SUPPLIER0002</v>
          </cell>
          <cell r="K1131" t="str">
            <v xml:space="preserve">ANHUI TINCAI SILK CO. LTD</v>
          </cell>
          <cell r="L1131">
            <v>0</v>
          </cell>
          <cell r="M1131">
            <v>0</v>
          </cell>
          <cell r="N1131">
            <v>0</v>
          </cell>
          <cell r="Q1131">
            <v>2</v>
          </cell>
          <cell r="R1131">
            <v>5</v>
          </cell>
          <cell r="S1131" t="str">
            <v xml:space="preserve">Yuan Purchase Pricelist (CNY)</v>
          </cell>
          <cell r="T1131">
            <v>11.7</v>
          </cell>
          <cell r="U1131">
            <v>1829</v>
          </cell>
          <cell r="V1131">
            <v>2830</v>
          </cell>
        </row>
        <row r="1132">
          <cell r="A1132">
            <v>11151</v>
          </cell>
          <cell r="B1132" t="str">
            <v>AUTOLAMPS1140</v>
          </cell>
          <cell r="C1132" t="e">
            <v>#REF!</v>
          </cell>
          <cell r="D1132" t="str">
            <v xml:space="preserve">TOYOTA AVENSIS / CALDINA CT220 - (98-00) - CORNER LAMP (212-15C7) - LH</v>
          </cell>
          <cell r="E1132" t="str">
            <v>TOYOTA</v>
          </cell>
          <cell r="F1132" t="str">
            <v xml:space="preserve">CALDINA 98 CLA LH</v>
          </cell>
          <cell r="G1132" t="str">
            <v>TY28-0103-L</v>
          </cell>
          <cell r="I1132">
            <v>0.04</v>
          </cell>
          <cell r="J1132" t="str">
            <v>SUPPLIER0002</v>
          </cell>
          <cell r="K1132" t="str">
            <v xml:space="preserve">ANHUI TINCAI SILK CO. LTD</v>
          </cell>
          <cell r="L1132">
            <v>10</v>
          </cell>
          <cell r="M1132">
            <v>40</v>
          </cell>
          <cell r="N1132">
            <v>50</v>
          </cell>
          <cell r="O1132">
            <v>5</v>
          </cell>
          <cell r="P1132">
            <v>10</v>
          </cell>
          <cell r="S1132" t="str">
            <v xml:space="preserve">Yuan Purchase Pricelist (CNY)</v>
          </cell>
          <cell r="T1132">
            <v>12</v>
          </cell>
          <cell r="U1132">
            <v>306</v>
          </cell>
          <cell r="V1132">
            <v>460</v>
          </cell>
        </row>
        <row r="1133">
          <cell r="A1133">
            <v>11150</v>
          </cell>
          <cell r="B1133" t="str">
            <v>AUTOLAMPS1141</v>
          </cell>
          <cell r="C1133" t="e">
            <v>#REF!</v>
          </cell>
          <cell r="D1133" t="str">
            <v xml:space="preserve">TOYOTA AVENSIS / CALDINA CT220 - (98-00) - CORNER LAMP (212-15C7) - RH</v>
          </cell>
          <cell r="E1133" t="str">
            <v>TOYOTA</v>
          </cell>
          <cell r="F1133" t="str">
            <v xml:space="preserve">CALDINA 98 CLA RH</v>
          </cell>
          <cell r="G1133" t="str">
            <v>TY28-0103-R</v>
          </cell>
          <cell r="I1133">
            <v>0.04</v>
          </cell>
          <cell r="J1133" t="str">
            <v>SUPPLIER0002</v>
          </cell>
          <cell r="K1133" t="str">
            <v xml:space="preserve">ANHUI TINCAI SILK CO. LTD</v>
          </cell>
          <cell r="L1133">
            <v>9</v>
          </cell>
          <cell r="M1133">
            <v>36</v>
          </cell>
          <cell r="N1133">
            <v>45</v>
          </cell>
          <cell r="O1133">
            <v>5</v>
          </cell>
          <cell r="P1133">
            <v>10</v>
          </cell>
          <cell r="S1133" t="str">
            <v xml:space="preserve">Yuan Purchase Pricelist (CNY)</v>
          </cell>
          <cell r="T1133">
            <v>12</v>
          </cell>
          <cell r="U1133">
            <v>306</v>
          </cell>
          <cell r="V1133">
            <v>460</v>
          </cell>
        </row>
        <row r="1134">
          <cell r="A1134">
            <v>12502</v>
          </cell>
          <cell r="B1134" t="str">
            <v>AUTOLAMPS1142</v>
          </cell>
          <cell r="C1134" t="e">
            <v>#REF!</v>
          </cell>
          <cell r="D1134" t="str">
            <v xml:space="preserve">TOYOTA AVENSIS / CALDINA CT220 - (98-00) - HEAD LAMP (212-1187) - LH</v>
          </cell>
          <cell r="E1134" t="str">
            <v>TOYOTA</v>
          </cell>
          <cell r="F1134" t="str">
            <v xml:space="preserve">CALDINA 98 HLA LH</v>
          </cell>
          <cell r="G1134" t="str">
            <v>TY28-0101-L</v>
          </cell>
          <cell r="I1134">
            <v>0.04</v>
          </cell>
          <cell r="J1134" t="str">
            <v>SUPPLIER0002</v>
          </cell>
          <cell r="K1134" t="str">
            <v xml:space="preserve">ANHUI TINCAI SILK CO. LTD</v>
          </cell>
          <cell r="L1134">
            <v>1</v>
          </cell>
          <cell r="M1134">
            <v>4</v>
          </cell>
          <cell r="N1134">
            <v>5</v>
          </cell>
          <cell r="Q1134">
            <v>2</v>
          </cell>
          <cell r="R1134">
            <v>5</v>
          </cell>
          <cell r="S1134" t="str">
            <v xml:space="preserve">Yuan Purchase Pricelist (CNY)</v>
          </cell>
          <cell r="T1134">
            <v>75</v>
          </cell>
          <cell r="U1134">
            <v>1913</v>
          </cell>
          <cell r="V1134">
            <v>2870</v>
          </cell>
        </row>
        <row r="1135">
          <cell r="A1135">
            <v>12503</v>
          </cell>
          <cell r="B1135" t="str">
            <v>AUTOLAMPS1143</v>
          </cell>
          <cell r="C1135" t="e">
            <v>#REF!</v>
          </cell>
          <cell r="D1135" t="str">
            <v xml:space="preserve">TOYOTA AVENSIS / CALDINA CT220 - (98-00) - HEAD LAMP (212-1187) - RH</v>
          </cell>
          <cell r="E1135" t="str">
            <v>TOYOTA</v>
          </cell>
          <cell r="F1135" t="str">
            <v xml:space="preserve">CALDINA 98 HLA RH</v>
          </cell>
          <cell r="G1135" t="str">
            <v>TY28-0101-R</v>
          </cell>
          <cell r="I1135">
            <v>0.04</v>
          </cell>
          <cell r="J1135" t="str">
            <v>SUPPLIER0002</v>
          </cell>
          <cell r="K1135" t="str">
            <v xml:space="preserve">ANHUI TINCAI SILK CO. LTD</v>
          </cell>
          <cell r="L1135">
            <v>1</v>
          </cell>
          <cell r="M1135">
            <v>4</v>
          </cell>
          <cell r="N1135">
            <v>5</v>
          </cell>
          <cell r="Q1135">
            <v>2</v>
          </cell>
          <cell r="R1135">
            <v>5</v>
          </cell>
          <cell r="S1135" t="str">
            <v xml:space="preserve">Yuan Purchase Pricelist (CNY)</v>
          </cell>
          <cell r="T1135">
            <v>75</v>
          </cell>
          <cell r="U1135">
            <v>1811</v>
          </cell>
          <cell r="V1135">
            <v>2720</v>
          </cell>
        </row>
        <row r="1136">
          <cell r="A1136">
            <v>13551</v>
          </cell>
          <cell r="B1136" t="str">
            <v>AUTOLAMPS1145</v>
          </cell>
          <cell r="C1136" t="e">
            <v>#REF!</v>
          </cell>
          <cell r="D1136" t="str">
            <v xml:space="preserve">TOYOTA AVENSIS II 4D SEDAN  (03-05) - FOG LAMP (212-2036) - LH</v>
          </cell>
          <cell r="E1136" t="str">
            <v>TOYOTA</v>
          </cell>
          <cell r="F1136" t="str">
            <v xml:space="preserve">AVENSIS 03 FLA LH</v>
          </cell>
          <cell r="G1136" t="str">
            <v>TY28-0304-L</v>
          </cell>
          <cell r="I1136">
            <v>0.04</v>
          </cell>
          <cell r="J1136" t="str">
            <v>SUPPLIER0002</v>
          </cell>
          <cell r="K1136" t="str">
            <v xml:space="preserve">ANHUI TINCAI SILK CO. LTD</v>
          </cell>
          <cell r="M1136">
            <v>0</v>
          </cell>
          <cell r="N1136">
            <v>0</v>
          </cell>
          <cell r="O1136">
            <v>3</v>
          </cell>
          <cell r="P1136">
            <v>5</v>
          </cell>
          <cell r="S1136" t="str">
            <v xml:space="preserve">Yuan Purchase Pricelist (CNY)</v>
          </cell>
          <cell r="T1136">
            <v>0</v>
          </cell>
          <cell r="U1136">
            <v>670</v>
          </cell>
          <cell r="V1136">
            <v>1040</v>
          </cell>
        </row>
        <row r="1137">
          <cell r="A1137">
            <v>13550</v>
          </cell>
          <cell r="B1137" t="str">
            <v>AUTOLAMPS1146</v>
          </cell>
          <cell r="C1137" t="e">
            <v>#REF!</v>
          </cell>
          <cell r="D1137" t="str">
            <v xml:space="preserve">TOYOTA AVENSIS II 4D SEDAN  (03-05) - FOG LAMP (212-2036) - RH</v>
          </cell>
          <cell r="E1137" t="str">
            <v>TOYOTA</v>
          </cell>
          <cell r="F1137" t="str">
            <v xml:space="preserve">AVENSIS 03 FLA RH</v>
          </cell>
          <cell r="G1137" t="str">
            <v>TY28-0304-R</v>
          </cell>
          <cell r="I1137">
            <v>0.04</v>
          </cell>
          <cell r="J1137" t="str">
            <v>SUPPLIER0002</v>
          </cell>
          <cell r="K1137" t="str">
            <v xml:space="preserve">ANHUI TINCAI SILK CO. LTD</v>
          </cell>
          <cell r="M1137">
            <v>0</v>
          </cell>
          <cell r="N1137">
            <v>0</v>
          </cell>
          <cell r="O1137">
            <v>3</v>
          </cell>
          <cell r="P1137">
            <v>5</v>
          </cell>
          <cell r="S1137" t="str">
            <v xml:space="preserve">Yuan Purchase Pricelist (CNY)</v>
          </cell>
          <cell r="T1137">
            <v>0</v>
          </cell>
          <cell r="U1137">
            <v>670</v>
          </cell>
          <cell r="V1137">
            <v>1040</v>
          </cell>
        </row>
        <row r="1138">
          <cell r="A1138">
            <v>13458</v>
          </cell>
          <cell r="B1138" t="str">
            <v>AUTOLAMPS1144</v>
          </cell>
          <cell r="C1138" t="e">
            <v>#REF!</v>
          </cell>
          <cell r="D1138" t="str">
            <v xml:space="preserve">TOYOTA AVENSIS II 4D SEDAN (03-) - LAMINATED FRONT WINDSCREEN</v>
          </cell>
          <cell r="E1138" t="str">
            <v>TOYOTA</v>
          </cell>
          <cell r="F1138" t="str">
            <v xml:space="preserve">AZT250 VCS LFW X</v>
          </cell>
          <cell r="G1138" t="str">
            <v xml:space="preserve">AZT250-VCS LFW/X</v>
          </cell>
          <cell r="H1138" t="str">
            <v>1423*917</v>
          </cell>
          <cell r="I1138">
            <v>0.02</v>
          </cell>
          <cell r="J1138" t="str">
            <v>SUPPLIER0015</v>
          </cell>
          <cell r="K1138" t="str">
            <v xml:space="preserve">XINYI AUTOMOBILE GLASS (SHENZHEN) CO., LTD</v>
          </cell>
          <cell r="L1138">
            <v>1</v>
          </cell>
          <cell r="M1138">
            <v>4</v>
          </cell>
          <cell r="N1138">
            <v>5</v>
          </cell>
          <cell r="Q1138">
            <v>1</v>
          </cell>
          <cell r="R1138">
            <v>3</v>
          </cell>
          <cell r="S1138" t="str">
            <v xml:space="preserve">USD Purchase Pricelist (USD)</v>
          </cell>
          <cell r="T1138">
            <v>16.89</v>
          </cell>
          <cell r="U1138">
            <v>2</v>
          </cell>
          <cell r="V1138">
            <v>3400</v>
          </cell>
        </row>
        <row r="1139">
          <cell r="A1139">
            <v>13547</v>
          </cell>
          <cell r="B1139" t="str">
            <v>AUTOLAMPS1147</v>
          </cell>
          <cell r="C1139" t="e">
            <v>#REF!</v>
          </cell>
          <cell r="D1139" t="str">
            <v xml:space="preserve">TOYOTA AVENSIS II 4D SEDAN (03-05) - HEAD LAMP (212-11F3) - LH</v>
          </cell>
          <cell r="E1139" t="str">
            <v>TOYOTA</v>
          </cell>
          <cell r="F1139" t="str">
            <v xml:space="preserve">AVENSIS 03 HLA LH</v>
          </cell>
          <cell r="G1139" t="str">
            <v>TY28-0301-L</v>
          </cell>
          <cell r="I1139">
            <v>0.04</v>
          </cell>
          <cell r="J1139" t="str">
            <v>SUPPLIER0002</v>
          </cell>
          <cell r="K1139" t="str">
            <v xml:space="preserve">ANHUI TINCAI SILK CO. LTD</v>
          </cell>
          <cell r="L1139">
            <v>0</v>
          </cell>
          <cell r="M1139">
            <v>0</v>
          </cell>
          <cell r="N1139">
            <v>0</v>
          </cell>
          <cell r="Q1139">
            <v>2</v>
          </cell>
          <cell r="R1139">
            <v>5</v>
          </cell>
          <cell r="S1139" t="str">
            <v xml:space="preserve">Yuan Purchase Pricelist (CNY)</v>
          </cell>
          <cell r="T1139">
            <v>130</v>
          </cell>
          <cell r="U1139">
            <v>2925</v>
          </cell>
          <cell r="V1139">
            <v>4530</v>
          </cell>
        </row>
        <row r="1140">
          <cell r="A1140">
            <v>13546</v>
          </cell>
          <cell r="B1140" t="str">
            <v>AUTOLAMPS1148</v>
          </cell>
          <cell r="C1140" t="e">
            <v>#REF!</v>
          </cell>
          <cell r="D1140" t="str">
            <v xml:space="preserve">TOYOTA AVENSIS II 4D SEDAN (03-05) - HEAD LAMP (212-11F3) - RH</v>
          </cell>
          <cell r="E1140" t="str">
            <v>TOYOTA</v>
          </cell>
          <cell r="F1140" t="str">
            <v xml:space="preserve">AVENSIS 03 HLA RH</v>
          </cell>
          <cell r="G1140" t="str">
            <v>TY28-0301-R</v>
          </cell>
          <cell r="I1140">
            <v>0.04</v>
          </cell>
          <cell r="J1140" t="str">
            <v>SUPPLIER0002</v>
          </cell>
          <cell r="K1140" t="str">
            <v xml:space="preserve">ANHUI TINCAI SILK CO. LTD</v>
          </cell>
          <cell r="L1140">
            <v>0</v>
          </cell>
          <cell r="M1140">
            <v>0</v>
          </cell>
          <cell r="N1140">
            <v>0</v>
          </cell>
          <cell r="Q1140">
            <v>2</v>
          </cell>
          <cell r="R1140">
            <v>5</v>
          </cell>
          <cell r="S1140" t="str">
            <v xml:space="preserve">Yuan Purchase Pricelist (CNY)</v>
          </cell>
          <cell r="T1140">
            <v>130</v>
          </cell>
          <cell r="U1140">
            <v>2925</v>
          </cell>
          <cell r="V1140">
            <v>4530</v>
          </cell>
        </row>
        <row r="1141">
          <cell r="A1141">
            <v>13549</v>
          </cell>
          <cell r="B1141" t="str">
            <v>AUTOLAMPS1149</v>
          </cell>
          <cell r="C1141" t="e">
            <v>#REF!</v>
          </cell>
          <cell r="D1141" t="str">
            <v xml:space="preserve">TOYOTA AVENSIS II 4D SEDAN (03-05) - TAIL LAMP (212-19GB-R-RD) - LH</v>
          </cell>
          <cell r="E1141" t="str">
            <v>TOYOTA</v>
          </cell>
          <cell r="F1141" t="str">
            <v xml:space="preserve">AVENSIS 03 TLA LH</v>
          </cell>
          <cell r="G1141" t="str">
            <v>TY28-0302A-L</v>
          </cell>
          <cell r="I1141">
            <v>0.04</v>
          </cell>
          <cell r="J1141" t="str">
            <v>SUPPLIER0002</v>
          </cell>
          <cell r="K1141" t="str">
            <v xml:space="preserve">ANHUI TINCAI SILK CO. LTD</v>
          </cell>
          <cell r="L1141">
            <v>0</v>
          </cell>
          <cell r="M1141">
            <v>0</v>
          </cell>
          <cell r="N1141">
            <v>0</v>
          </cell>
          <cell r="Q1141">
            <v>2</v>
          </cell>
          <cell r="R1141">
            <v>5</v>
          </cell>
          <cell r="S1141" t="str">
            <v xml:space="preserve">Yuan Purchase Pricelist (CNY)</v>
          </cell>
          <cell r="T1141">
            <v>65</v>
          </cell>
          <cell r="U1141">
            <v>1463</v>
          </cell>
          <cell r="V1141">
            <v>2270</v>
          </cell>
        </row>
        <row r="1142">
          <cell r="A1142">
            <v>13548</v>
          </cell>
          <cell r="B1142" t="str">
            <v>AUTOLAMPS1150</v>
          </cell>
          <cell r="C1142" t="e">
            <v>#REF!</v>
          </cell>
          <cell r="D1142" t="str">
            <v xml:space="preserve">TOYOTA AVENSIS II 4D SEDAN (03-05) - TAIL LAMP (212-19GB-R-RD) - RH</v>
          </cell>
          <cell r="E1142" t="str">
            <v>TOYOTA</v>
          </cell>
          <cell r="F1142" t="str">
            <v xml:space="preserve">AVENSIS 03 TLA RH</v>
          </cell>
          <cell r="G1142" t="str">
            <v>TY28-0302A-R</v>
          </cell>
          <cell r="I1142">
            <v>0.04</v>
          </cell>
          <cell r="J1142" t="str">
            <v>SUPPLIER0002</v>
          </cell>
          <cell r="K1142" t="str">
            <v xml:space="preserve">ANHUI TINCAI SILK CO. LTD</v>
          </cell>
          <cell r="L1142">
            <v>0</v>
          </cell>
          <cell r="M1142">
            <v>0</v>
          </cell>
          <cell r="N1142">
            <v>0</v>
          </cell>
          <cell r="Q1142">
            <v>2</v>
          </cell>
          <cell r="R1142">
            <v>5</v>
          </cell>
          <cell r="S1142" t="str">
            <v xml:space="preserve">Yuan Purchase Pricelist (CNY)</v>
          </cell>
          <cell r="T1142">
            <v>65</v>
          </cell>
          <cell r="U1142">
            <v>1463</v>
          </cell>
          <cell r="V1142">
            <v>2270</v>
          </cell>
        </row>
        <row r="1143">
          <cell r="A1143">
            <v>13933</v>
          </cell>
          <cell r="B1143" t="str">
            <v>AUTOLAMPS1680</v>
          </cell>
          <cell r="C1143" t="e">
            <v>#REF!</v>
          </cell>
          <cell r="D1143" t="str">
            <v xml:space="preserve">TOYOTA AXIO NE50 FIELDER WAGON (12-) - REAR HEATED WINDSCREEN</v>
          </cell>
          <cell r="E1143" t="str">
            <v>TOYOTA</v>
          </cell>
          <cell r="F1143" t="str">
            <v xml:space="preserve">NE50 STW RW H X</v>
          </cell>
          <cell r="G1143" t="str">
            <v xml:space="preserve">NE50 STW RW/H/X</v>
          </cell>
          <cell r="H1143" t="str">
            <v>1290*469</v>
          </cell>
          <cell r="I1143">
            <v>0.02</v>
          </cell>
          <cell r="J1143" t="str">
            <v>SUPPLIER0015</v>
          </cell>
          <cell r="K1143" t="str">
            <v xml:space="preserve">XINYI AUTOMOBILE GLASS (SHENZHEN) CO., LTD</v>
          </cell>
          <cell r="L1143">
            <v>0</v>
          </cell>
          <cell r="M1143">
            <v>0</v>
          </cell>
          <cell r="N1143">
            <v>0</v>
          </cell>
          <cell r="Q1143">
            <v>2</v>
          </cell>
          <cell r="R1143">
            <v>8</v>
          </cell>
          <cell r="S1143" t="str">
            <v xml:space="preserve">USD Purchase Pricelist (USD)</v>
          </cell>
          <cell r="T1143">
            <v>12</v>
          </cell>
          <cell r="U1143">
            <v>2150.4</v>
          </cell>
          <cell r="V1143">
            <v>2800</v>
          </cell>
        </row>
        <row r="1144">
          <cell r="A1144">
            <v>13755</v>
          </cell>
          <cell r="B1144" t="str">
            <v>AUTOLAMPS1153</v>
          </cell>
          <cell r="C1144" t="e">
            <v>#REF!</v>
          </cell>
          <cell r="D1144" t="str">
            <v xml:space="preserve">TOYOTA AXIO NE50 SEDAN/FIELDER WAGON (12-) - LAMINATED FRONT WINDSCREEN</v>
          </cell>
          <cell r="E1144" t="str">
            <v>TOYOTA</v>
          </cell>
          <cell r="F1144" t="str">
            <v xml:space="preserve">NE50 R CP LFW X</v>
          </cell>
          <cell r="G1144" t="str">
            <v xml:space="preserve">NE50 R CP LFW/X</v>
          </cell>
          <cell r="H1144" t="str">
            <v>1437*971</v>
          </cell>
          <cell r="I1144">
            <v>0.02</v>
          </cell>
          <cell r="J1144" t="str">
            <v>SUPPLIER0015</v>
          </cell>
          <cell r="K1144" t="str">
            <v xml:space="preserve">XINYI AUTOMOBILE GLASS (SHENZHEN) CO., LTD</v>
          </cell>
          <cell r="L1144">
            <v>10</v>
          </cell>
          <cell r="M1144">
            <v>40</v>
          </cell>
          <cell r="N1144">
            <v>50</v>
          </cell>
          <cell r="Q1144">
            <v>5</v>
          </cell>
          <cell r="R1144">
            <v>20</v>
          </cell>
          <cell r="S1144" t="str">
            <v xml:space="preserve">USD Purchase Pricelist (USD)</v>
          </cell>
          <cell r="T1144">
            <v>16.809999999999999</v>
          </cell>
          <cell r="U1144">
            <v>2800.97</v>
          </cell>
          <cell r="V1144">
            <v>3600</v>
          </cell>
        </row>
        <row r="1145">
          <cell r="A1145">
            <v>10293</v>
          </cell>
          <cell r="B1145" t="str">
            <v>AUTOLAMPS2690</v>
          </cell>
          <cell r="C1145" t="e">
            <v>#REF!</v>
          </cell>
          <cell r="D1145" t="str">
            <v xml:space="preserve">TOYOTA AXIO, NZE 141 (07-11), VITZ (05-), ALLION (01), RAV4 (05) - FOG LAMP (212-2052) - LH</v>
          </cell>
          <cell r="E1145" t="str">
            <v>TOYOTA</v>
          </cell>
          <cell r="F1145" t="str">
            <v xml:space="preserve">NZE VITZ RAV4 ALLION FLA LH</v>
          </cell>
          <cell r="G1145" t="str">
            <v>MZ01-12006-L</v>
          </cell>
          <cell r="I1145">
            <v>0.04</v>
          </cell>
          <cell r="J1145" t="str">
            <v>SUPPLIER0010</v>
          </cell>
          <cell r="K1145" t="str">
            <v xml:space="preserve">JIANGSU ZISUDE LAMPS TECHNOLOGY CO.,LTD</v>
          </cell>
          <cell r="L1145">
            <v>79</v>
          </cell>
          <cell r="M1145">
            <v>316</v>
          </cell>
          <cell r="N1145">
            <v>395</v>
          </cell>
          <cell r="O1145">
            <v>10</v>
          </cell>
          <cell r="P1145">
            <v>50</v>
          </cell>
          <cell r="S1145" t="str">
            <v xml:space="preserve">Yuan Purchase Pricelist (CNY)</v>
          </cell>
          <cell r="T1145">
            <v>12.5</v>
          </cell>
          <cell r="U1145">
            <v>326</v>
          </cell>
          <cell r="V1145">
            <v>600</v>
          </cell>
        </row>
        <row r="1146">
          <cell r="A1146">
            <v>10292</v>
          </cell>
          <cell r="B1146" t="str">
            <v>AUTOLAMPS2691</v>
          </cell>
          <cell r="C1146" t="e">
            <v>#REF!</v>
          </cell>
          <cell r="D1146" t="str">
            <v xml:space="preserve">TOYOTA AXIO, NZE 141 (07-11), VITZ (05-), ALLION (01), RAV4 (05) - FOG LAMP (212-2052) - RH</v>
          </cell>
          <cell r="E1146" t="str">
            <v>TOYOTA</v>
          </cell>
          <cell r="F1146" t="str">
            <v xml:space="preserve">NZE VITZ RAV4 ALLION FLA RH</v>
          </cell>
          <cell r="G1146" t="str">
            <v>MZ01-12006-R</v>
          </cell>
          <cell r="I1146">
            <v>0.04</v>
          </cell>
          <cell r="J1146" t="str">
            <v>SUPPLIER0010</v>
          </cell>
          <cell r="K1146" t="str">
            <v xml:space="preserve">JIANGSU ZISUDE LAMPS TECHNOLOGY CO.,LTD</v>
          </cell>
          <cell r="L1146">
            <v>82</v>
          </cell>
          <cell r="M1146">
            <v>328</v>
          </cell>
          <cell r="N1146">
            <v>410</v>
          </cell>
          <cell r="O1146">
            <v>10</v>
          </cell>
          <cell r="P1146">
            <v>50</v>
          </cell>
          <cell r="S1146" t="str">
            <v xml:space="preserve">Yuan Purchase Pricelist (CNY)</v>
          </cell>
          <cell r="T1146">
            <v>12.5</v>
          </cell>
          <cell r="U1146">
            <v>326</v>
          </cell>
          <cell r="V1146">
            <v>600</v>
          </cell>
        </row>
        <row r="1147">
          <cell r="A1147">
            <v>10457</v>
          </cell>
          <cell r="B1147" t="str">
            <v>AUTOLAMPS1154</v>
          </cell>
          <cell r="C1147" t="e">
            <v>#REF!</v>
          </cell>
          <cell r="D1147" t="str">
            <v xml:space="preserve">TOYOTA AXIO/FIELDER/VITZ/YARIS (05-12)/COROLLA (07/14)/WISH (10-) - SIDE LAMP</v>
          </cell>
          <cell r="E1147" t="str">
            <v>TOYOTA</v>
          </cell>
          <cell r="F1147" t="str">
            <v xml:space="preserve">VITZ(05) COROLLA(07) SLA</v>
          </cell>
          <cell r="G1147" t="str">
            <v>TY18-0306</v>
          </cell>
          <cell r="I1147">
            <v>0.04</v>
          </cell>
          <cell r="J1147" t="str">
            <v>SUPPLIER0002</v>
          </cell>
          <cell r="K1147" t="str">
            <v xml:space="preserve">ANHUI TINCAI SILK CO. LTD</v>
          </cell>
          <cell r="L1147">
            <v>18</v>
          </cell>
          <cell r="M1147">
            <v>72</v>
          </cell>
          <cell r="N1147">
            <v>90</v>
          </cell>
          <cell r="O1147">
            <v>5</v>
          </cell>
          <cell r="P1147">
            <v>20</v>
          </cell>
          <cell r="S1147" t="str">
            <v xml:space="preserve">Yuan Purchase Pricelist (CNY)</v>
          </cell>
          <cell r="T1147">
            <v>5</v>
          </cell>
          <cell r="U1147">
            <v>128</v>
          </cell>
          <cell r="V1147">
            <v>190</v>
          </cell>
        </row>
        <row r="1148">
          <cell r="A1148">
            <v>13761</v>
          </cell>
          <cell r="B1148" t="str">
            <v>AUTOLAMPS2768</v>
          </cell>
          <cell r="C1148" t="e">
            <v>#REF!</v>
          </cell>
          <cell r="D1148" t="str">
            <v xml:space="preserve">TOYOTA bB 5D HATCHBACK (05-12) - LAMINATED FRONT WINDSCREEN</v>
          </cell>
          <cell r="E1148" t="str">
            <v>TOYOTA</v>
          </cell>
          <cell r="F1148" t="str">
            <v xml:space="preserve">BB 06 LFW X</v>
          </cell>
          <cell r="G1148" t="str">
            <v xml:space="preserve">BB-06 LFW/X</v>
          </cell>
          <cell r="H1148" t="str">
            <v>1468*745</v>
          </cell>
          <cell r="I1148">
            <v>0.02</v>
          </cell>
          <cell r="J1148" t="str">
            <v>SUPPLIER0015</v>
          </cell>
          <cell r="K1148" t="str">
            <v xml:space="preserve">XINYI AUTOMOBILE GLASS (SHENZHEN) CO., LTD</v>
          </cell>
          <cell r="L1148">
            <v>0</v>
          </cell>
          <cell r="M1148">
            <v>0</v>
          </cell>
          <cell r="N1148">
            <v>0</v>
          </cell>
          <cell r="Q1148">
            <v>2</v>
          </cell>
          <cell r="R1148">
            <v>8</v>
          </cell>
          <cell r="S1148" t="str">
            <v xml:space="preserve">USD Purchase Pricelist (USD)</v>
          </cell>
          <cell r="T1148">
            <v>14.28</v>
          </cell>
          <cell r="U1148">
            <v>2379.41</v>
          </cell>
          <cell r="V1148">
            <v>3600</v>
          </cell>
        </row>
        <row r="1149">
          <cell r="A1149">
            <v>11762</v>
          </cell>
          <cell r="B1149" t="str">
            <v>AUTOLAMPS1172</v>
          </cell>
          <cell r="C1149" t="e">
            <v>#REF!</v>
          </cell>
          <cell r="D1149" t="str">
            <v xml:space="preserve">TOYOTA BELTA (05-08) - DOOR MIRROR (5 WIRE) - RH</v>
          </cell>
          <cell r="E1149" t="str">
            <v>TOYOTA</v>
          </cell>
          <cell r="F1149" t="str">
            <v xml:space="preserve">BELTA 05 SME5W RH</v>
          </cell>
          <cell r="G1149" t="str">
            <v>TY16-0412B-R</v>
          </cell>
          <cell r="I1149">
            <v>0.04</v>
          </cell>
          <cell r="J1149" t="str">
            <v>SUPPLIER0002</v>
          </cell>
          <cell r="K1149" t="str">
            <v xml:space="preserve">ANHUI TINCAI SILK CO. LTD</v>
          </cell>
          <cell r="L1149">
            <v>0</v>
          </cell>
          <cell r="M1149">
            <v>0</v>
          </cell>
          <cell r="N1149">
            <v>0</v>
          </cell>
          <cell r="O1149">
            <v>3</v>
          </cell>
          <cell r="P1149">
            <v>5</v>
          </cell>
          <cell r="S1149" t="str">
            <v xml:space="preserve">Yuan Purchase Pricelist (CNY)</v>
          </cell>
          <cell r="T1149">
            <v>134.19999999999999</v>
          </cell>
          <cell r="U1149">
            <v>3650</v>
          </cell>
          <cell r="V1149">
            <v>5480</v>
          </cell>
        </row>
        <row r="1150">
          <cell r="A1150">
            <v>11763</v>
          </cell>
          <cell r="B1150" t="str">
            <v>AUTOLAMPS1173</v>
          </cell>
          <cell r="C1150" t="e">
            <v>#REF!</v>
          </cell>
          <cell r="D1150" t="str">
            <v xml:space="preserve">TOYOTA BELTA (05-08) - DOOR MIRROR (5 WIRE)- LH</v>
          </cell>
          <cell r="E1150" t="str">
            <v>TOYOTA</v>
          </cell>
          <cell r="F1150" t="str">
            <v xml:space="preserve">BELTA 05 SM5WIRE LH</v>
          </cell>
          <cell r="G1150" t="str">
            <v>TY16-0412B-L</v>
          </cell>
          <cell r="I1150">
            <v>0.04</v>
          </cell>
          <cell r="J1150" t="str">
            <v>SUPPLIER0002</v>
          </cell>
          <cell r="K1150" t="str">
            <v xml:space="preserve">ANHUI TINCAI SILK CO. LTD</v>
          </cell>
          <cell r="L1150">
            <v>0</v>
          </cell>
          <cell r="M1150">
            <v>0</v>
          </cell>
          <cell r="N1150">
            <v>0</v>
          </cell>
          <cell r="O1150">
            <v>3</v>
          </cell>
          <cell r="P1150">
            <v>5</v>
          </cell>
          <cell r="S1150" t="str">
            <v xml:space="preserve">Yuan Purchase Pricelist (CNY)</v>
          </cell>
          <cell r="T1150">
            <v>134.19999999999999</v>
          </cell>
          <cell r="U1150">
            <v>3650</v>
          </cell>
          <cell r="V1150">
            <v>5480</v>
          </cell>
        </row>
        <row r="1151">
          <cell r="A1151">
            <v>11781</v>
          </cell>
          <cell r="B1151" t="str">
            <v>AUTOLAMPS1163</v>
          </cell>
          <cell r="C1151" t="e">
            <v>#REF!</v>
          </cell>
          <cell r="D1151" t="str">
            <v xml:space="preserve">TOYOTA BELTA (05-08) - FOG LAMP COVER - LH</v>
          </cell>
          <cell r="E1151" t="str">
            <v>TOYOTA</v>
          </cell>
          <cell r="F1151" t="str">
            <v xml:space="preserve">BELTA 05 FLH LH</v>
          </cell>
          <cell r="G1151" t="str">
            <v>TY16-0404-01-L</v>
          </cell>
          <cell r="I1151">
            <v>0.04</v>
          </cell>
          <cell r="J1151" t="str">
            <v>SUPPLIER0002</v>
          </cell>
          <cell r="K1151" t="str">
            <v xml:space="preserve">ANHUI TINCAI SILK CO. LTD</v>
          </cell>
          <cell r="L1151">
            <v>5</v>
          </cell>
          <cell r="M1151">
            <v>20</v>
          </cell>
          <cell r="N1151">
            <v>25</v>
          </cell>
          <cell r="O1151">
            <v>2</v>
          </cell>
          <cell r="P1151">
            <v>5</v>
          </cell>
          <cell r="S1151" t="str">
            <v xml:space="preserve">Yuan Purchase Pricelist (CNY)</v>
          </cell>
          <cell r="T1151">
            <v>6.5</v>
          </cell>
          <cell r="U1151">
            <v>177</v>
          </cell>
          <cell r="V1151">
            <v>270</v>
          </cell>
        </row>
        <row r="1152">
          <cell r="A1152">
            <v>11780</v>
          </cell>
          <cell r="B1152" t="str">
            <v>AUTOLAMPS1164</v>
          </cell>
          <cell r="C1152" t="e">
            <v>#REF!</v>
          </cell>
          <cell r="D1152" t="str">
            <v xml:space="preserve">TOYOTA BELTA (05-08) - FOG LAMP COVER - RH</v>
          </cell>
          <cell r="E1152" t="str">
            <v>TOYOTA</v>
          </cell>
          <cell r="F1152" t="str">
            <v xml:space="preserve">BELTA 05 FLH RH</v>
          </cell>
          <cell r="G1152" t="str">
            <v>TY16-0404-01-R</v>
          </cell>
          <cell r="I1152">
            <v>0.04</v>
          </cell>
          <cell r="J1152" t="str">
            <v>SUPPLIER0002</v>
          </cell>
          <cell r="K1152" t="str">
            <v xml:space="preserve">ANHUI TINCAI SILK CO. LTD</v>
          </cell>
          <cell r="L1152">
            <v>5</v>
          </cell>
          <cell r="M1152">
            <v>20</v>
          </cell>
          <cell r="N1152">
            <v>25</v>
          </cell>
          <cell r="O1152">
            <v>2</v>
          </cell>
          <cell r="P1152">
            <v>5</v>
          </cell>
          <cell r="S1152" t="str">
            <v xml:space="preserve">Yuan Purchase Pricelist (CNY)</v>
          </cell>
          <cell r="T1152">
            <v>6.5</v>
          </cell>
          <cell r="U1152">
            <v>177</v>
          </cell>
          <cell r="V1152">
            <v>270</v>
          </cell>
        </row>
        <row r="1153">
          <cell r="A1153">
            <v>11758</v>
          </cell>
          <cell r="B1153" t="str">
            <v>AUTOLAMPS1156</v>
          </cell>
          <cell r="C1153" t="e">
            <v>#REF!</v>
          </cell>
          <cell r="D1153" t="str">
            <v xml:space="preserve">TOYOTA BELTA (05-08) - FRONT BUMPER</v>
          </cell>
          <cell r="E1153" t="str">
            <v>TOYOTA</v>
          </cell>
          <cell r="F1153" t="str">
            <v xml:space="preserve">BELTA 05 BPRF</v>
          </cell>
          <cell r="G1153" t="str">
            <v>TY16-0407</v>
          </cell>
          <cell r="I1153">
            <v>0.04</v>
          </cell>
          <cell r="J1153" t="str">
            <v>SUPPLIER0002</v>
          </cell>
          <cell r="K1153" t="str">
            <v xml:space="preserve">ANHUI TINCAI SILK CO. LTD</v>
          </cell>
          <cell r="L1153">
            <v>1</v>
          </cell>
          <cell r="M1153">
            <v>4</v>
          </cell>
          <cell r="N1153">
            <v>5</v>
          </cell>
          <cell r="Q1153">
            <v>1</v>
          </cell>
          <cell r="R1153">
            <v>2</v>
          </cell>
          <cell r="S1153" t="str">
            <v xml:space="preserve">Yuan Purchase Pricelist (CNY)</v>
          </cell>
          <cell r="T1153">
            <v>120</v>
          </cell>
          <cell r="U1153">
            <v>3264</v>
          </cell>
          <cell r="V1153">
            <v>4900</v>
          </cell>
        </row>
        <row r="1154">
          <cell r="A1154">
            <v>11757</v>
          </cell>
          <cell r="B1154" t="str">
            <v>AUTOLAMPS1157</v>
          </cell>
          <cell r="C1154" t="e">
            <v>#REF!</v>
          </cell>
          <cell r="D1154" t="str">
            <v xml:space="preserve">TOYOTA BELTA (05-08) - FRONT BUMPER GRILL</v>
          </cell>
          <cell r="E1154" t="str">
            <v>TOYOTA</v>
          </cell>
          <cell r="F1154" t="str">
            <v xml:space="preserve">BELTA 05 BGRL</v>
          </cell>
          <cell r="G1154" t="str">
            <v>TY16-0407-01</v>
          </cell>
          <cell r="I1154">
            <v>0.04</v>
          </cell>
          <cell r="J1154" t="str">
            <v>SUPPLIER0002</v>
          </cell>
          <cell r="K1154" t="str">
            <v xml:space="preserve">ANHUI TINCAI SILK CO. LTD</v>
          </cell>
          <cell r="L1154">
            <v>0</v>
          </cell>
          <cell r="M1154">
            <v>0</v>
          </cell>
          <cell r="N1154">
            <v>0</v>
          </cell>
          <cell r="Q1154">
            <v>1</v>
          </cell>
          <cell r="R1154">
            <v>2</v>
          </cell>
          <cell r="S1154" t="str">
            <v xml:space="preserve">Yuan Purchase Pricelist (CNY)</v>
          </cell>
          <cell r="T1154">
            <v>14</v>
          </cell>
          <cell r="U1154">
            <v>381</v>
          </cell>
          <cell r="V1154">
            <v>570</v>
          </cell>
        </row>
        <row r="1155">
          <cell r="A1155">
            <v>11756</v>
          </cell>
          <cell r="B1155" t="str">
            <v>AUTOLAMPS1165</v>
          </cell>
          <cell r="C1155" t="e">
            <v>#REF!</v>
          </cell>
          <cell r="D1155" t="str">
            <v xml:space="preserve">TOYOTA BELTA (05-08) - FRONT GRILL (BLACK)</v>
          </cell>
          <cell r="E1155" t="str">
            <v>TOYOTA</v>
          </cell>
          <cell r="F1155" t="str">
            <v xml:space="preserve">BELTA 05 GRLB</v>
          </cell>
          <cell r="G1155" t="str">
            <v>TY16-0411A</v>
          </cell>
          <cell r="I1155">
            <v>0.04</v>
          </cell>
          <cell r="J1155" t="str">
            <v>SUPPLIER0002</v>
          </cell>
          <cell r="K1155" t="str">
            <v xml:space="preserve">ANHUI TINCAI SILK CO. LTD</v>
          </cell>
          <cell r="L1155">
            <v>1</v>
          </cell>
          <cell r="M1155">
            <v>4</v>
          </cell>
          <cell r="N1155">
            <v>5</v>
          </cell>
          <cell r="Q1155">
            <v>2</v>
          </cell>
          <cell r="R1155">
            <v>3</v>
          </cell>
          <cell r="S1155" t="str">
            <v xml:space="preserve">Yuan Purchase Pricelist (CNY)</v>
          </cell>
          <cell r="T1155">
            <v>50</v>
          </cell>
          <cell r="U1155">
            <v>1275</v>
          </cell>
          <cell r="V1155">
            <v>1900</v>
          </cell>
        </row>
        <row r="1156">
          <cell r="A1156">
            <v>11753</v>
          </cell>
          <cell r="B1156" t="str">
            <v>AUTOLAMPS1166</v>
          </cell>
          <cell r="C1156" t="e">
            <v>#REF!</v>
          </cell>
          <cell r="D1156" t="str">
            <v xml:space="preserve">TOYOTA BELTA (05-08) - HEAD LAMP (212-11L4-LD) - LH</v>
          </cell>
          <cell r="E1156" t="str">
            <v>TOYOTA</v>
          </cell>
          <cell r="F1156" t="str">
            <v xml:space="preserve">BELTA 05 HLA LH</v>
          </cell>
          <cell r="G1156" t="str">
            <v>TY16-0401-L</v>
          </cell>
          <cell r="I1156">
            <v>0.04</v>
          </cell>
          <cell r="J1156" t="str">
            <v>SUPPLIER0002</v>
          </cell>
          <cell r="K1156" t="str">
            <v xml:space="preserve">ANHUI TINCAI SILK CO. LTD</v>
          </cell>
          <cell r="L1156">
            <v>2</v>
          </cell>
          <cell r="M1156">
            <v>8</v>
          </cell>
          <cell r="N1156">
            <v>10</v>
          </cell>
          <cell r="Q1156">
            <v>2</v>
          </cell>
          <cell r="R1156">
            <v>5</v>
          </cell>
          <cell r="S1156" t="str">
            <v xml:space="preserve">Yuan Purchase Pricelist (CNY)</v>
          </cell>
          <cell r="T1156">
            <v>90</v>
          </cell>
          <cell r="U1156">
            <v>2173</v>
          </cell>
          <cell r="V1156">
            <v>3260</v>
          </cell>
        </row>
        <row r="1157">
          <cell r="A1157">
            <v>11752</v>
          </cell>
          <cell r="B1157" t="str">
            <v>AUTOLAMPS1167</v>
          </cell>
          <cell r="C1157" t="e">
            <v>#REF!</v>
          </cell>
          <cell r="D1157" t="str">
            <v xml:space="preserve">TOYOTA BELTA (05-08) - HEAD LAMP (212-11L4-LD) - RH</v>
          </cell>
          <cell r="E1157" t="str">
            <v>TOYOTA</v>
          </cell>
          <cell r="F1157" t="str">
            <v xml:space="preserve">BELTA 05 HLA RH</v>
          </cell>
          <cell r="G1157" t="str">
            <v>TY16-0401-R</v>
          </cell>
          <cell r="I1157">
            <v>0.04</v>
          </cell>
          <cell r="J1157" t="str">
            <v>SUPPLIER0002</v>
          </cell>
          <cell r="K1157" t="str">
            <v xml:space="preserve">ANHUI TINCAI SILK CO. LTD</v>
          </cell>
          <cell r="L1157">
            <v>1</v>
          </cell>
          <cell r="M1157">
            <v>4</v>
          </cell>
          <cell r="N1157">
            <v>5</v>
          </cell>
          <cell r="Q1157">
            <v>2</v>
          </cell>
          <cell r="R1157">
            <v>5</v>
          </cell>
          <cell r="S1157" t="str">
            <v xml:space="preserve">Yuan Purchase Pricelist (CNY)</v>
          </cell>
          <cell r="T1157">
            <v>90</v>
          </cell>
          <cell r="U1157">
            <v>2173</v>
          </cell>
          <cell r="V1157">
            <v>3260</v>
          </cell>
        </row>
        <row r="1158">
          <cell r="A1158">
            <v>12848</v>
          </cell>
          <cell r="B1158" t="str">
            <v>AUTOLAMPS1168</v>
          </cell>
          <cell r="C1158" t="e">
            <v>#REF!</v>
          </cell>
          <cell r="D1158" t="str">
            <v xml:space="preserve">TOYOTA BELTA (05-08) - HEAD LENS (212-11L4-LD-00) - LH</v>
          </cell>
          <cell r="E1158" t="str">
            <v>TOYOTA</v>
          </cell>
          <cell r="F1158" t="str">
            <v xml:space="preserve">BELTA 05 HLS LH</v>
          </cell>
          <cell r="G1158" t="str">
            <v>TY16-0401-00-L</v>
          </cell>
          <cell r="I1158">
            <v>0.04</v>
          </cell>
          <cell r="J1158" t="str">
            <v>SUPPLIER0002</v>
          </cell>
          <cell r="K1158" t="str">
            <v xml:space="preserve">ANHUI TINCAI SILK CO. LTD</v>
          </cell>
          <cell r="L1158">
            <v>1</v>
          </cell>
          <cell r="M1158">
            <v>4</v>
          </cell>
          <cell r="N1158">
            <v>5</v>
          </cell>
          <cell r="Q1158">
            <v>5</v>
          </cell>
          <cell r="R1158">
            <v>10</v>
          </cell>
          <cell r="S1158" t="str">
            <v xml:space="preserve">Yuan Purchase Pricelist (CNY)</v>
          </cell>
          <cell r="T1158">
            <v>30</v>
          </cell>
          <cell r="U1158">
            <v>724</v>
          </cell>
          <cell r="V1158">
            <v>1090</v>
          </cell>
        </row>
        <row r="1159">
          <cell r="A1159">
            <v>12847</v>
          </cell>
          <cell r="B1159" t="str">
            <v>AUTOLAMPS1169</v>
          </cell>
          <cell r="C1159" t="e">
            <v>#REF!</v>
          </cell>
          <cell r="D1159" t="str">
            <v xml:space="preserve">TOYOTA BELTA (05-08) - HEAD LENS (212-11L4-LD-00) - RH</v>
          </cell>
          <cell r="E1159" t="str">
            <v>TOYOTA</v>
          </cell>
          <cell r="F1159" t="str">
            <v xml:space="preserve">BELTA 05 HLS RH</v>
          </cell>
          <cell r="G1159" t="str">
            <v>TY16-0401-00-R</v>
          </cell>
          <cell r="I1159">
            <v>0.04</v>
          </cell>
          <cell r="J1159" t="str">
            <v>SUPPLIER0002</v>
          </cell>
          <cell r="K1159" t="str">
            <v xml:space="preserve">ANHUI TINCAI SILK CO. LTD</v>
          </cell>
          <cell r="L1159">
            <v>1</v>
          </cell>
          <cell r="M1159">
            <v>4</v>
          </cell>
          <cell r="N1159">
            <v>5</v>
          </cell>
          <cell r="Q1159">
            <v>5</v>
          </cell>
          <cell r="R1159">
            <v>10</v>
          </cell>
          <cell r="S1159" t="str">
            <v xml:space="preserve">Yuan Purchase Pricelist (CNY)</v>
          </cell>
          <cell r="T1159">
            <v>30</v>
          </cell>
          <cell r="U1159">
            <v>724</v>
          </cell>
          <cell r="V1159">
            <v>1090</v>
          </cell>
        </row>
        <row r="1160">
          <cell r="A1160">
            <v>11759</v>
          </cell>
          <cell r="B1160" t="str">
            <v>AUTOLAMPS1158</v>
          </cell>
          <cell r="C1160" t="e">
            <v>#REF!</v>
          </cell>
          <cell r="D1160" t="str">
            <v xml:space="preserve">TOYOTA BELTA (05-08) - REAR BUMPER</v>
          </cell>
          <cell r="E1160" t="str">
            <v>TOYOTA</v>
          </cell>
          <cell r="F1160" t="str">
            <v xml:space="preserve">BELTA 05 BPRR</v>
          </cell>
          <cell r="G1160" t="str">
            <v>TY16-0408B</v>
          </cell>
          <cell r="I1160">
            <v>0.04</v>
          </cell>
          <cell r="J1160" t="str">
            <v>SUPPLIER0002</v>
          </cell>
          <cell r="K1160" t="str">
            <v xml:space="preserve">ANHUI TINCAI SILK CO. LTD</v>
          </cell>
          <cell r="L1160">
            <v>0</v>
          </cell>
          <cell r="M1160">
            <v>0</v>
          </cell>
          <cell r="N1160">
            <v>0</v>
          </cell>
          <cell r="Q1160">
            <v>1</v>
          </cell>
          <cell r="R1160">
            <v>2</v>
          </cell>
          <cell r="S1160" t="str">
            <v xml:space="preserve">Yuan Purchase Pricelist (CNY)</v>
          </cell>
          <cell r="T1160">
            <v>21.09</v>
          </cell>
          <cell r="U1160">
            <v>3296</v>
          </cell>
          <cell r="V1160">
            <v>5110</v>
          </cell>
        </row>
        <row r="1161">
          <cell r="A1161">
            <v>11751</v>
          </cell>
          <cell r="B1161" t="str">
            <v>AUTOLAMPS1160</v>
          </cell>
          <cell r="C1161" t="e">
            <v>#REF!</v>
          </cell>
          <cell r="D1161" t="str">
            <v xml:space="preserve">TOYOTA BELTA (05-08) - REAR BUMPER LAMP - LH</v>
          </cell>
          <cell r="E1161" t="str">
            <v>TOYOTA</v>
          </cell>
          <cell r="F1161" t="str">
            <v xml:space="preserve">BELTA 05 RBLA LH</v>
          </cell>
          <cell r="G1161" t="str">
            <v>TY16-0405-L</v>
          </cell>
          <cell r="I1161">
            <v>0.04</v>
          </cell>
          <cell r="J1161" t="str">
            <v>SUPPLIER0002</v>
          </cell>
          <cell r="K1161" t="str">
            <v xml:space="preserve">ANHUI TINCAI SILK CO. LTD</v>
          </cell>
          <cell r="M1161">
            <v>0</v>
          </cell>
          <cell r="N1161">
            <v>0</v>
          </cell>
          <cell r="O1161">
            <v>2</v>
          </cell>
          <cell r="P1161">
            <v>5</v>
          </cell>
          <cell r="S1161" t="str">
            <v xml:space="preserve">Yuan Purchase Pricelist (CNY)</v>
          </cell>
          <cell r="T1161">
            <v>3.91</v>
          </cell>
          <cell r="U1161">
            <v>611</v>
          </cell>
          <cell r="V1161">
            <v>950</v>
          </cell>
        </row>
        <row r="1162">
          <cell r="A1162">
            <v>11750</v>
          </cell>
          <cell r="B1162" t="str">
            <v>AUTOLAMPS1161</v>
          </cell>
          <cell r="C1162" t="e">
            <v>#REF!</v>
          </cell>
          <cell r="D1162" t="str">
            <v xml:space="preserve">TOYOTA BELTA (05-08) - REAR BUMPER LAMP - RH</v>
          </cell>
          <cell r="E1162" t="str">
            <v>TOYOTA</v>
          </cell>
          <cell r="F1162" t="str">
            <v xml:space="preserve">BELTA 05 RBLA RH</v>
          </cell>
          <cell r="G1162" t="str">
            <v>TY16-0405-R</v>
          </cell>
          <cell r="I1162">
            <v>0.04</v>
          </cell>
          <cell r="J1162" t="str">
            <v>SUPPLIER0002</v>
          </cell>
          <cell r="K1162" t="str">
            <v xml:space="preserve">ANHUI TINCAI SILK CO. LTD</v>
          </cell>
          <cell r="M1162">
            <v>0</v>
          </cell>
          <cell r="N1162">
            <v>0</v>
          </cell>
          <cell r="O1162">
            <v>2</v>
          </cell>
          <cell r="P1162">
            <v>5</v>
          </cell>
          <cell r="S1162" t="str">
            <v xml:space="preserve">Yuan Purchase Pricelist (CNY)</v>
          </cell>
          <cell r="T1162">
            <v>3.91</v>
          </cell>
          <cell r="U1162">
            <v>611</v>
          </cell>
          <cell r="V1162">
            <v>950</v>
          </cell>
        </row>
        <row r="1163">
          <cell r="A1163">
            <v>11755</v>
          </cell>
          <cell r="B1163" t="str">
            <v>AUTOLAMPS1176</v>
          </cell>
          <cell r="C1163" t="e">
            <v>#REF!</v>
          </cell>
          <cell r="D1163" t="str">
            <v xml:space="preserve">TOYOTA BELTA (05-08) - TAIL LAMP (212-19P5) - LH</v>
          </cell>
          <cell r="E1163" t="str">
            <v>TOYOTA</v>
          </cell>
          <cell r="F1163" t="str">
            <v xml:space="preserve">BELTA 05 TLA LH</v>
          </cell>
          <cell r="G1163" t="str">
            <v>TY16-0402-L</v>
          </cell>
          <cell r="I1163">
            <v>0.04</v>
          </cell>
          <cell r="J1163" t="str">
            <v>SUPPLIER0002</v>
          </cell>
          <cell r="K1163" t="str">
            <v xml:space="preserve">ANHUI TINCAI SILK CO. LTD</v>
          </cell>
          <cell r="L1163">
            <v>4</v>
          </cell>
          <cell r="M1163">
            <v>16</v>
          </cell>
          <cell r="N1163">
            <v>20</v>
          </cell>
          <cell r="Q1163">
            <v>2</v>
          </cell>
          <cell r="R1163">
            <v>5</v>
          </cell>
          <cell r="S1163" t="str">
            <v xml:space="preserve">Yuan Purchase Pricelist (CNY)</v>
          </cell>
          <cell r="T1163">
            <v>50</v>
          </cell>
          <cell r="U1163">
            <v>1275</v>
          </cell>
          <cell r="V1163">
            <v>1910</v>
          </cell>
        </row>
        <row r="1164">
          <cell r="A1164">
            <v>11754</v>
          </cell>
          <cell r="B1164" t="str">
            <v>AUTOLAMPS1177</v>
          </cell>
          <cell r="C1164" t="e">
            <v>#REF!</v>
          </cell>
          <cell r="D1164" t="str">
            <v xml:space="preserve">TOYOTA BELTA (05-08) - TAIL LAMP (212-19P5) - RH</v>
          </cell>
          <cell r="E1164" t="str">
            <v>TOYOTA</v>
          </cell>
          <cell r="F1164" t="str">
            <v xml:space="preserve">BELTA 05 TLA RH</v>
          </cell>
          <cell r="G1164" t="str">
            <v>TY16-0402-R</v>
          </cell>
          <cell r="I1164">
            <v>0.04</v>
          </cell>
          <cell r="J1164" t="str">
            <v>SUPPLIER0002</v>
          </cell>
          <cell r="K1164" t="str">
            <v xml:space="preserve">ANHUI TINCAI SILK CO. LTD</v>
          </cell>
          <cell r="L1164">
            <v>4</v>
          </cell>
          <cell r="M1164">
            <v>16</v>
          </cell>
          <cell r="N1164">
            <v>20</v>
          </cell>
          <cell r="Q1164">
            <v>2</v>
          </cell>
          <cell r="R1164">
            <v>5</v>
          </cell>
          <cell r="S1164" t="str">
            <v xml:space="preserve">Yuan Purchase Pricelist (CNY)</v>
          </cell>
          <cell r="T1164">
            <v>50</v>
          </cell>
          <cell r="U1164">
            <v>1275</v>
          </cell>
          <cell r="V1164">
            <v>1910</v>
          </cell>
        </row>
        <row r="1165">
          <cell r="A1165">
            <v>13840</v>
          </cell>
          <cell r="B1165" t="str">
            <v>AUTOLAMPS1170</v>
          </cell>
          <cell r="C1165" t="e">
            <v>#REF!</v>
          </cell>
          <cell r="D1165" t="str">
            <v xml:space="preserve">TOYOTA BELTA (05-08) - TAIL LENS (212-19P5) - LH</v>
          </cell>
          <cell r="E1165" t="str">
            <v>TOYOTA</v>
          </cell>
          <cell r="F1165" t="str">
            <v xml:space="preserve">BELTA 05 TLS LH</v>
          </cell>
          <cell r="G1165" t="str">
            <v>TY16-0402-00-L</v>
          </cell>
          <cell r="I1165">
            <v>0.04</v>
          </cell>
          <cell r="J1165" t="str">
            <v>SUPPLIER0002</v>
          </cell>
          <cell r="K1165" t="str">
            <v xml:space="preserve">ANHUI TINCAI SILK CO. LTD</v>
          </cell>
          <cell r="L1165">
            <v>5</v>
          </cell>
          <cell r="M1165">
            <v>20</v>
          </cell>
          <cell r="N1165">
            <v>25</v>
          </cell>
          <cell r="Q1165">
            <v>5</v>
          </cell>
          <cell r="R1165">
            <v>10</v>
          </cell>
          <cell r="S1165" t="str">
            <v xml:space="preserve">Yuan Purchase Pricelist (CNY)</v>
          </cell>
          <cell r="T1165">
            <v>20</v>
          </cell>
          <cell r="U1165">
            <v>508.56</v>
          </cell>
          <cell r="V1165">
            <v>770</v>
          </cell>
        </row>
        <row r="1166">
          <cell r="A1166">
            <v>13839</v>
          </cell>
          <cell r="B1166" t="str">
            <v>AUTOLAMPS1171</v>
          </cell>
          <cell r="C1166" t="e">
            <v>#REF!</v>
          </cell>
          <cell r="D1166" t="str">
            <v xml:space="preserve">TOYOTA BELTA (05-08) - TAIL LENS (212-19P5) - RH</v>
          </cell>
          <cell r="E1166" t="str">
            <v>TOYOTA</v>
          </cell>
          <cell r="F1166" t="str">
            <v xml:space="preserve">BELTA 05 TLS RH</v>
          </cell>
          <cell r="G1166" t="str">
            <v>TY16-0402-00-R</v>
          </cell>
          <cell r="I1166">
            <v>0.04</v>
          </cell>
          <cell r="J1166" t="str">
            <v>SUPPLIER0002</v>
          </cell>
          <cell r="K1166" t="str">
            <v xml:space="preserve">ANHUI TINCAI SILK CO. LTD</v>
          </cell>
          <cell r="L1166">
            <v>6</v>
          </cell>
          <cell r="M1166">
            <v>24</v>
          </cell>
          <cell r="N1166">
            <v>30</v>
          </cell>
          <cell r="Q1166">
            <v>5</v>
          </cell>
          <cell r="R1166">
            <v>10</v>
          </cell>
          <cell r="S1166" t="str">
            <v xml:space="preserve">Yuan Purchase Pricelist (CNY)</v>
          </cell>
          <cell r="T1166">
            <v>20</v>
          </cell>
          <cell r="U1166">
            <v>508.56</v>
          </cell>
          <cell r="V1166">
            <v>770</v>
          </cell>
        </row>
        <row r="1167">
          <cell r="A1167">
            <v>14020</v>
          </cell>
          <cell r="B1167" t="str">
            <v>AUTOLAMPS1155</v>
          </cell>
          <cell r="C1167" t="e">
            <v>#REF!</v>
          </cell>
          <cell r="D1167" t="str">
            <v xml:space="preserve">TOYOTA BELTA (05-08) BONNET/HOOD </v>
          </cell>
          <cell r="E1167" t="str">
            <v>TOYOTA</v>
          </cell>
          <cell r="F1167" t="str">
            <v xml:space="preserve">BELTA 05 HOOD</v>
          </cell>
          <cell r="G1167" t="str">
            <v>TY16-0434</v>
          </cell>
          <cell r="I1167">
            <v>0.04</v>
          </cell>
          <cell r="J1167" t="str">
            <v>SUPPLIER0001</v>
          </cell>
          <cell r="K1167" t="str">
            <v xml:space="preserve">AMEX AUTOPARTS LIMITED</v>
          </cell>
          <cell r="L1167">
            <v>0</v>
          </cell>
          <cell r="M1167">
            <v>0</v>
          </cell>
          <cell r="N1167">
            <v>0</v>
          </cell>
          <cell r="Q1167">
            <v>1</v>
          </cell>
          <cell r="R1167">
            <v>2</v>
          </cell>
          <cell r="S1167" t="str">
            <v xml:space="preserve">Default Purchase Pricelist (KES)</v>
          </cell>
          <cell r="T1167">
            <v>0</v>
          </cell>
          <cell r="U1167">
            <v>6000</v>
          </cell>
          <cell r="V1167">
            <v>6000</v>
          </cell>
        </row>
        <row r="1168">
          <cell r="A1168">
            <v>14022</v>
          </cell>
          <cell r="B1168" t="str">
            <v>AUTOLAMPS1159</v>
          </cell>
          <cell r="C1168" t="e">
            <v>#REF!</v>
          </cell>
          <cell r="D1168" t="str">
            <v xml:space="preserve">TOYOTA BELTA (05-08) FRONT BUMPER BRACKET - LH</v>
          </cell>
          <cell r="E1168" t="str">
            <v>TOYOTA</v>
          </cell>
          <cell r="F1168" t="str">
            <v xml:space="preserve">BELTA 05 BB LH</v>
          </cell>
          <cell r="G1168" t="str">
            <v>TY16-0407-02-L</v>
          </cell>
          <cell r="I1168">
            <v>0.04</v>
          </cell>
          <cell r="J1168" t="str">
            <v>SUPPLIER0001</v>
          </cell>
          <cell r="K1168" t="str">
            <v xml:space="preserve">AMEX AUTOPARTS LIMITED</v>
          </cell>
          <cell r="L1168">
            <v>0</v>
          </cell>
          <cell r="M1168">
            <v>0</v>
          </cell>
          <cell r="N1168">
            <v>0</v>
          </cell>
          <cell r="Q1168">
            <v>1</v>
          </cell>
          <cell r="R1168">
            <v>2</v>
          </cell>
          <cell r="S1168" t="str">
            <v xml:space="preserve">Default Purchase Pricelist (KES)</v>
          </cell>
          <cell r="T1168">
            <v>0</v>
          </cell>
          <cell r="U1168">
            <v>400</v>
          </cell>
          <cell r="V1168">
            <v>400</v>
          </cell>
        </row>
        <row r="1169">
          <cell r="A1169">
            <v>14021</v>
          </cell>
          <cell r="B1169" t="str">
            <v>AUTOLAMPS1162</v>
          </cell>
          <cell r="C1169" t="e">
            <v>#REF!</v>
          </cell>
          <cell r="D1169" t="str">
            <v xml:space="preserve">TOYOTA BELTA (05-08) FRONT FENDER - LH</v>
          </cell>
          <cell r="E1169" t="str">
            <v>TOYOTA</v>
          </cell>
          <cell r="F1169" t="str">
            <v xml:space="preserve">BELTA 05 FENDER LH</v>
          </cell>
          <cell r="G1169" t="str">
            <v>TY16-0432-L</v>
          </cell>
          <cell r="I1169">
            <v>0.04</v>
          </cell>
          <cell r="J1169" t="str">
            <v>SUPPLIER0001</v>
          </cell>
          <cell r="K1169" t="str">
            <v xml:space="preserve">AMEX AUTOPARTS LIMITED</v>
          </cell>
          <cell r="L1169">
            <v>0</v>
          </cell>
          <cell r="M1169">
            <v>0</v>
          </cell>
          <cell r="N1169">
            <v>0</v>
          </cell>
          <cell r="Q1169">
            <v>1</v>
          </cell>
          <cell r="R1169">
            <v>2</v>
          </cell>
          <cell r="S1169" t="str">
            <v xml:space="preserve">Default Purchase Pricelist (KES)</v>
          </cell>
          <cell r="T1169">
            <v>0</v>
          </cell>
          <cell r="U1169">
            <v>2800</v>
          </cell>
          <cell r="V1169">
            <v>2800</v>
          </cell>
        </row>
        <row r="1170">
          <cell r="A1170">
            <v>11969</v>
          </cell>
          <cell r="B1170" t="str">
            <v>AUTOLAMPS1178</v>
          </cell>
          <cell r="C1170" t="e">
            <v>#REF!</v>
          </cell>
          <cell r="D1170" t="str">
            <v xml:space="preserve">TOYOTA BELTA LK30 (06-) - FRONT DOOR GLASS - LH</v>
          </cell>
          <cell r="E1170" t="str">
            <v>TOYOTA</v>
          </cell>
          <cell r="F1170" t="str">
            <v xml:space="preserve">LK30 FD LH</v>
          </cell>
          <cell r="G1170" t="str">
            <v xml:space="preserve">LK30 FD/LH</v>
          </cell>
          <cell r="H1170" t="str">
            <v>916*524</v>
          </cell>
          <cell r="I1170">
            <v>0.02</v>
          </cell>
          <cell r="J1170" t="str">
            <v>SUPPLIER0015</v>
          </cell>
          <cell r="K1170" t="str">
            <v xml:space="preserve">XINYI AUTOMOBILE GLASS (SHENZHEN) CO., LTD</v>
          </cell>
          <cell r="L1170">
            <v>0</v>
          </cell>
          <cell r="M1170">
            <v>0</v>
          </cell>
          <cell r="N1170">
            <v>0</v>
          </cell>
          <cell r="Q1170">
            <v>1</v>
          </cell>
          <cell r="R1170">
            <v>4</v>
          </cell>
          <cell r="S1170" t="str">
            <v xml:space="preserve">USD Purchase Pricelist (USD)</v>
          </cell>
          <cell r="T1170">
            <v>3.36</v>
          </cell>
          <cell r="U1170">
            <v>602.11</v>
          </cell>
          <cell r="V1170">
            <v>800</v>
          </cell>
        </row>
        <row r="1171">
          <cell r="A1171">
            <v>11970</v>
          </cell>
          <cell r="B1171" t="str">
            <v>AUTOLAMPS1179</v>
          </cell>
          <cell r="C1171" t="e">
            <v>#REF!</v>
          </cell>
          <cell r="D1171" t="str">
            <v xml:space="preserve">TOYOTA BELTA LK30 (06-) - FRONT DOOR GLASS - RH</v>
          </cell>
          <cell r="E1171" t="str">
            <v>TOYOTA</v>
          </cell>
          <cell r="F1171" t="str">
            <v xml:space="preserve">LK30 FD RH</v>
          </cell>
          <cell r="G1171" t="str">
            <v xml:space="preserve">LK30 FD/RH</v>
          </cell>
          <cell r="H1171" t="str">
            <v>916*524</v>
          </cell>
          <cell r="I1171">
            <v>0.02</v>
          </cell>
          <cell r="J1171" t="str">
            <v>SUPPLIER0015</v>
          </cell>
          <cell r="K1171" t="str">
            <v xml:space="preserve">XINYI AUTOMOBILE GLASS (SHENZHEN) CO., LTD</v>
          </cell>
          <cell r="L1171">
            <v>0</v>
          </cell>
          <cell r="M1171">
            <v>0</v>
          </cell>
          <cell r="N1171">
            <v>0</v>
          </cell>
          <cell r="Q1171">
            <v>1</v>
          </cell>
          <cell r="R1171">
            <v>4</v>
          </cell>
          <cell r="S1171" t="str">
            <v xml:space="preserve">USD Purchase Pricelist (USD)</v>
          </cell>
          <cell r="T1171">
            <v>3.36</v>
          </cell>
          <cell r="U1171">
            <v>602.11</v>
          </cell>
          <cell r="V1171">
            <v>800</v>
          </cell>
        </row>
        <row r="1172">
          <cell r="A1172">
            <v>12024</v>
          </cell>
          <cell r="B1172" t="str">
            <v>AUTOLAMPS1180</v>
          </cell>
          <cell r="C1172" t="e">
            <v>#REF!</v>
          </cell>
          <cell r="D1172" t="str">
            <v xml:space="preserve">TOYOTA BELTA LK30 (06-) - REAR DOOR GLASS - LH</v>
          </cell>
          <cell r="E1172" t="str">
            <v>TOYOTA</v>
          </cell>
          <cell r="F1172" t="str">
            <v xml:space="preserve">LK30 RD LH</v>
          </cell>
          <cell r="G1172" t="str">
            <v xml:space="preserve">LK30 RD/LH</v>
          </cell>
          <cell r="H1172" t="str">
            <v>597*451</v>
          </cell>
          <cell r="I1172">
            <v>0.02</v>
          </cell>
          <cell r="J1172" t="str">
            <v>SUPPLIER0015</v>
          </cell>
          <cell r="K1172" t="str">
            <v xml:space="preserve">XINYI AUTOMOBILE GLASS (SHENZHEN) CO., LTD</v>
          </cell>
          <cell r="L1172">
            <v>0</v>
          </cell>
          <cell r="M1172">
            <v>0</v>
          </cell>
          <cell r="N1172">
            <v>0</v>
          </cell>
          <cell r="Q1172">
            <v>1</v>
          </cell>
          <cell r="R1172">
            <v>4</v>
          </cell>
          <cell r="S1172" t="str">
            <v xml:space="preserve">USD Purchase Pricelist (USD)</v>
          </cell>
          <cell r="T1172">
            <v>1.81</v>
          </cell>
          <cell r="U1172">
            <v>281</v>
          </cell>
          <cell r="V1172">
            <v>400</v>
          </cell>
        </row>
        <row r="1173">
          <cell r="A1173">
            <v>12025</v>
          </cell>
          <cell r="B1173" t="str">
            <v>AUTOLAMPS1181</v>
          </cell>
          <cell r="C1173" t="e">
            <v>#REF!</v>
          </cell>
          <cell r="D1173" t="str">
            <v xml:space="preserve">TOYOTA BELTA LK30 (06-) - REAR DOOR GLASS - RH</v>
          </cell>
          <cell r="E1173" t="str">
            <v>TOYOTA</v>
          </cell>
          <cell r="F1173" t="str">
            <v xml:space="preserve">LK30 RD RH</v>
          </cell>
          <cell r="G1173" t="str">
            <v xml:space="preserve">LK30 RD/RH</v>
          </cell>
          <cell r="H1173" t="str">
            <v>597*451</v>
          </cell>
          <cell r="I1173">
            <v>0.02</v>
          </cell>
          <cell r="J1173" t="str">
            <v>SUPPLIER0015</v>
          </cell>
          <cell r="K1173" t="str">
            <v xml:space="preserve">XINYI AUTOMOBILE GLASS (SHENZHEN) CO., LTD</v>
          </cell>
          <cell r="L1173">
            <v>0</v>
          </cell>
          <cell r="M1173">
            <v>0</v>
          </cell>
          <cell r="N1173">
            <v>0</v>
          </cell>
          <cell r="Q1173">
            <v>0</v>
          </cell>
          <cell r="R1173">
            <v>0</v>
          </cell>
          <cell r="S1173" t="str">
            <v xml:space="preserve">USD Purchase Pricelist (USD)</v>
          </cell>
          <cell r="T1173">
            <v>2.5</v>
          </cell>
          <cell r="U1173">
            <v>388.13</v>
          </cell>
          <cell r="V1173">
            <v>500</v>
          </cell>
        </row>
        <row r="1174">
          <cell r="A1174">
            <v>12023</v>
          </cell>
          <cell r="B1174" t="str">
            <v>AUTOLAMPS1182</v>
          </cell>
          <cell r="C1174" t="e">
            <v>#REF!</v>
          </cell>
          <cell r="D1174" t="str">
            <v xml:space="preserve">TOYOTA BELTA LK30 (06-) - REAR HEATED WINDSCREEN</v>
          </cell>
          <cell r="E1174" t="str">
            <v>TOYOTA</v>
          </cell>
          <cell r="F1174" t="str">
            <v xml:space="preserve">LK30 RW H X</v>
          </cell>
          <cell r="G1174" t="str">
            <v xml:space="preserve">LK30 RW/H/X</v>
          </cell>
          <cell r="H1174" t="str">
            <v>1227*673</v>
          </cell>
          <cell r="I1174">
            <v>0.02</v>
          </cell>
          <cell r="J1174" t="str">
            <v>SUPPLIER0015</v>
          </cell>
          <cell r="K1174" t="str">
            <v xml:space="preserve">XINYI AUTOMOBILE GLASS (SHENZHEN) CO., LTD</v>
          </cell>
          <cell r="L1174">
            <v>3</v>
          </cell>
          <cell r="M1174">
            <v>12</v>
          </cell>
          <cell r="N1174">
            <v>15</v>
          </cell>
          <cell r="Q1174">
            <v>4</v>
          </cell>
          <cell r="R1174">
            <v>16</v>
          </cell>
          <cell r="S1174" t="str">
            <v xml:space="preserve">USD Purchase Pricelist (USD)</v>
          </cell>
          <cell r="T1174">
            <v>11.94</v>
          </cell>
          <cell r="U1174">
            <v>1901.59</v>
          </cell>
          <cell r="V1174">
            <v>2400</v>
          </cell>
        </row>
        <row r="1175">
          <cell r="A1175">
            <v>12026</v>
          </cell>
          <cell r="B1175" t="str">
            <v>AUTOLAMPS1183</v>
          </cell>
          <cell r="C1175" t="e">
            <v>#REF!</v>
          </cell>
          <cell r="D1175" t="str">
            <v xml:space="preserve">TOYOTA BELTA LK30 (06-) - REAR QUARTER GLASS - LH</v>
          </cell>
          <cell r="E1175" t="str">
            <v>TOYOTA</v>
          </cell>
          <cell r="F1175" t="str">
            <v xml:space="preserve">LK30 RQ LH</v>
          </cell>
          <cell r="G1175" t="str">
            <v>261*303-L</v>
          </cell>
          <cell r="H1175" t="str">
            <v>261*303</v>
          </cell>
          <cell r="I1175">
            <v>0.02</v>
          </cell>
          <cell r="J1175" t="str">
            <v>SUPPLIER0015</v>
          </cell>
          <cell r="K1175" t="str">
            <v xml:space="preserve">XINYI AUTOMOBILE GLASS (SHENZHEN) CO., LTD</v>
          </cell>
          <cell r="L1175">
            <v>0</v>
          </cell>
          <cell r="M1175">
            <v>0</v>
          </cell>
          <cell r="N1175">
            <v>0</v>
          </cell>
          <cell r="Q1175">
            <v>0</v>
          </cell>
          <cell r="R1175">
            <v>0</v>
          </cell>
          <cell r="S1175" t="str">
            <v xml:space="preserve">USD Purchase Pricelist (USD)</v>
          </cell>
          <cell r="T1175">
            <v>1.5</v>
          </cell>
          <cell r="U1175">
            <v>232.88</v>
          </cell>
          <cell r="V1175">
            <v>300</v>
          </cell>
        </row>
        <row r="1176">
          <cell r="A1176">
            <v>12027</v>
          </cell>
          <cell r="B1176" t="str">
            <v>AUTOLAMPS1184</v>
          </cell>
          <cell r="C1176" t="e">
            <v>#REF!</v>
          </cell>
          <cell r="D1176" t="str">
            <v xml:space="preserve">TOYOTA BELTA LK30 (06-) - REAR QUARTER GLASS - RH</v>
          </cell>
          <cell r="E1176" t="str">
            <v>TOYOTA</v>
          </cell>
          <cell r="F1176" t="str">
            <v xml:space="preserve">LK30 RQ RH</v>
          </cell>
          <cell r="G1176" t="str">
            <v>261*303-R</v>
          </cell>
          <cell r="H1176" t="str">
            <v>261*303</v>
          </cell>
          <cell r="I1176">
            <v>0.02</v>
          </cell>
          <cell r="J1176" t="str">
            <v>SUPPLIER0015</v>
          </cell>
          <cell r="K1176" t="str">
            <v xml:space="preserve">XINYI AUTOMOBILE GLASS (SHENZHEN) CO., LTD</v>
          </cell>
          <cell r="L1176">
            <v>0</v>
          </cell>
          <cell r="M1176">
            <v>0</v>
          </cell>
          <cell r="N1176">
            <v>0</v>
          </cell>
          <cell r="Q1176">
            <v>0</v>
          </cell>
          <cell r="R1176">
            <v>0</v>
          </cell>
          <cell r="S1176" t="str">
            <v xml:space="preserve">USD Purchase Pricelist (USD)</v>
          </cell>
          <cell r="T1176">
            <v>1.5</v>
          </cell>
          <cell r="U1176">
            <v>232.88</v>
          </cell>
          <cell r="V1176">
            <v>300</v>
          </cell>
        </row>
        <row r="1177">
          <cell r="A1177">
            <v>11968</v>
          </cell>
          <cell r="B1177" t="str">
            <v>AUTOLAMPS1185</v>
          </cell>
          <cell r="C1177" t="e">
            <v>#REF!</v>
          </cell>
          <cell r="D1177" t="str">
            <v xml:space="preserve">TOYOTA BELTA LK30 4D SEDAN (06-) - LAMINATED FRONT WINDSCREEN</v>
          </cell>
          <cell r="E1177" t="str">
            <v>TOYOTA</v>
          </cell>
          <cell r="F1177" t="str">
            <v xml:space="preserve">LK30 LFW X</v>
          </cell>
          <cell r="G1177" t="str">
            <v xml:space="preserve">LK30 LFW/X</v>
          </cell>
          <cell r="H1177" t="str">
            <v>1334*932</v>
          </cell>
          <cell r="I1177">
            <v>0.02</v>
          </cell>
          <cell r="J1177" t="str">
            <v>SUPPLIER0015</v>
          </cell>
          <cell r="K1177" t="str">
            <v xml:space="preserve">XINYI AUTOMOBILE GLASS (SHENZHEN) CO., LTD</v>
          </cell>
          <cell r="L1177">
            <v>7</v>
          </cell>
          <cell r="M1177">
            <v>28</v>
          </cell>
          <cell r="N1177">
            <v>35</v>
          </cell>
          <cell r="Q1177">
            <v>5</v>
          </cell>
          <cell r="R1177">
            <v>20</v>
          </cell>
          <cell r="S1177" t="str">
            <v xml:space="preserve">USD Purchase Pricelist (USD)</v>
          </cell>
          <cell r="T1177">
            <v>15.54</v>
          </cell>
          <cell r="U1177">
            <v>2589.35</v>
          </cell>
          <cell r="V1177">
            <v>3200</v>
          </cell>
        </row>
        <row r="1178">
          <cell r="A1178">
            <v>13662</v>
          </cell>
          <cell r="B1178" t="str">
            <v>AUTOLAMPS1174</v>
          </cell>
          <cell r="C1178" t="e">
            <v>#REF!</v>
          </cell>
          <cell r="D1178" t="str">
            <v xml:space="preserve">TOYOTA BELTA- (05 -10) - DOOR MIRROR MANUAL - LH</v>
          </cell>
          <cell r="E1178" t="str">
            <v>TOYOTA</v>
          </cell>
          <cell r="F1178" t="str">
            <v xml:space="preserve">BELTA 05 SMM LH</v>
          </cell>
          <cell r="G1178" t="str">
            <v>H-0059-L</v>
          </cell>
          <cell r="I1178">
            <v>0.04</v>
          </cell>
          <cell r="J1178" t="str">
            <v>SUPPLIER0014</v>
          </cell>
          <cell r="K1178" t="str">
            <v xml:space="preserve">WENZHOU RONGDA AUTO PARTS CO., LTD</v>
          </cell>
          <cell r="L1178">
            <v>1</v>
          </cell>
          <cell r="M1178">
            <v>4</v>
          </cell>
          <cell r="N1178">
            <v>5</v>
          </cell>
          <cell r="O1178">
            <v>3</v>
          </cell>
          <cell r="P1178">
            <v>5</v>
          </cell>
          <cell r="S1178" t="str">
            <v xml:space="preserve">Yuan Purchase Pricelist (CNY)</v>
          </cell>
          <cell r="T1178">
            <v>6.47</v>
          </cell>
          <cell r="U1178">
            <v>1011</v>
          </cell>
          <cell r="V1178">
            <v>1570</v>
          </cell>
        </row>
        <row r="1179">
          <cell r="A1179">
            <v>13661</v>
          </cell>
          <cell r="B1179" t="str">
            <v>AUTOLAMPS1175</v>
          </cell>
          <cell r="C1179" t="e">
            <v>#REF!</v>
          </cell>
          <cell r="D1179" t="str">
            <v xml:space="preserve">TOYOTA BELTA- (05 -10) - DOOR MIRROR MANUAL - RH</v>
          </cell>
          <cell r="E1179" t="str">
            <v>TOYOTA</v>
          </cell>
          <cell r="F1179" t="str">
            <v xml:space="preserve">BELTA 05 SMM RH</v>
          </cell>
          <cell r="G1179" t="str">
            <v>H-0059-R</v>
          </cell>
          <cell r="I1179">
            <v>0.04</v>
          </cell>
          <cell r="J1179" t="str">
            <v>SUPPLIER0014</v>
          </cell>
          <cell r="K1179" t="str">
            <v xml:space="preserve">WENZHOU RONGDA AUTO PARTS CO., LTD</v>
          </cell>
          <cell r="L1179">
            <v>1</v>
          </cell>
          <cell r="M1179">
            <v>4</v>
          </cell>
          <cell r="N1179">
            <v>5</v>
          </cell>
          <cell r="O1179">
            <v>3</v>
          </cell>
          <cell r="P1179">
            <v>5</v>
          </cell>
          <cell r="S1179" t="str">
            <v xml:space="preserve">Yuan Purchase Pricelist (CNY)</v>
          </cell>
          <cell r="T1179">
            <v>43</v>
          </cell>
          <cell r="U1179">
            <v>968</v>
          </cell>
          <cell r="V1179">
            <v>1500</v>
          </cell>
        </row>
        <row r="1180">
          <cell r="A1180">
            <v>13735</v>
          </cell>
          <cell r="B1180" t="str">
            <v>AUTOLAMPS2824</v>
          </cell>
          <cell r="C1180" t="e">
            <v>#REF!</v>
          </cell>
          <cell r="D1180" t="str">
            <v xml:space="preserve">TOYOTA CALDINA / CARINA ST196 (92-97) - HEAD GLASS - LH</v>
          </cell>
          <cell r="E1180" t="str">
            <v>TOYOTA</v>
          </cell>
          <cell r="F1180" t="str">
            <v xml:space="preserve">ST196 HGS LH</v>
          </cell>
          <cell r="G1180" t="str">
            <v xml:space="preserve">SI 9204</v>
          </cell>
          <cell r="I1180">
            <v>0.04</v>
          </cell>
          <cell r="L1180">
            <v>1</v>
          </cell>
          <cell r="M1180">
            <v>4</v>
          </cell>
          <cell r="N1180">
            <v>5</v>
          </cell>
          <cell r="O1180">
            <v>3</v>
          </cell>
          <cell r="P1180">
            <v>10</v>
          </cell>
          <cell r="S1180" t="str">
            <v xml:space="preserve">USD Purchase Pricelist (USD)</v>
          </cell>
          <cell r="T1180">
            <v>1.25</v>
          </cell>
          <cell r="U1180">
            <v>195</v>
          </cell>
          <cell r="V1180">
            <v>300</v>
          </cell>
        </row>
        <row r="1181">
          <cell r="A1181">
            <v>13734</v>
          </cell>
          <cell r="B1181" t="str">
            <v>AUTOLAMPS2825</v>
          </cell>
          <cell r="C1181" t="e">
            <v>#REF!</v>
          </cell>
          <cell r="D1181" t="str">
            <v xml:space="preserve">TOYOTA CALDINA / CARINA ST196 (92-97) - HEAD GLASS - RH</v>
          </cell>
          <cell r="E1181" t="str">
            <v>TOYOTA</v>
          </cell>
          <cell r="F1181" t="str">
            <v xml:space="preserve">ST196 HGS RH</v>
          </cell>
          <cell r="G1181" t="str">
            <v xml:space="preserve">SI 9204</v>
          </cell>
          <cell r="I1181">
            <v>0.04</v>
          </cell>
          <cell r="L1181">
            <v>3</v>
          </cell>
          <cell r="M1181">
            <v>12</v>
          </cell>
          <cell r="N1181">
            <v>15</v>
          </cell>
          <cell r="O1181">
            <v>3</v>
          </cell>
          <cell r="P1181">
            <v>10</v>
          </cell>
          <cell r="S1181" t="str">
            <v xml:space="preserve">USD Purchase Pricelist (USD)</v>
          </cell>
          <cell r="T1181">
            <v>1.25</v>
          </cell>
          <cell r="U1181">
            <v>195</v>
          </cell>
          <cell r="V1181">
            <v>300</v>
          </cell>
        </row>
        <row r="1182">
          <cell r="A1182">
            <v>12397</v>
          </cell>
          <cell r="B1182" t="str">
            <v>AUTOLAMPS1186</v>
          </cell>
          <cell r="C1182" t="e">
            <v>#REF!</v>
          </cell>
          <cell r="D1182" t="str">
            <v xml:space="preserve">TOYOTA CALDINA 5D WAGON RT210  - AZT241/ST246 (02-) - LAMINATED FRONT WINDSREEN </v>
          </cell>
          <cell r="E1182" t="str">
            <v>TOYOTA</v>
          </cell>
          <cell r="F1182" t="str">
            <v xml:space="preserve">RT210VE R LFW X</v>
          </cell>
          <cell r="G1182" t="str">
            <v xml:space="preserve">RT210VE R LFW/X</v>
          </cell>
          <cell r="H1182" t="str">
            <v>1424*947</v>
          </cell>
          <cell r="I1182">
            <v>0.02</v>
          </cell>
          <cell r="J1182" t="str">
            <v>SUPPLIER0015</v>
          </cell>
          <cell r="K1182" t="str">
            <v xml:space="preserve">XINYI AUTOMOBILE GLASS (SHENZHEN) CO., LTD</v>
          </cell>
          <cell r="L1182">
            <v>0</v>
          </cell>
          <cell r="M1182">
            <v>0</v>
          </cell>
          <cell r="N1182">
            <v>0</v>
          </cell>
          <cell r="S1182" t="str">
            <v xml:space="preserve">USD Purchase Pricelist (USD)</v>
          </cell>
          <cell r="T1182">
            <v>17.600000000000001</v>
          </cell>
          <cell r="U1182">
            <v>3153.92</v>
          </cell>
          <cell r="V1182">
            <v>4100</v>
          </cell>
        </row>
        <row r="1183">
          <cell r="A1183">
            <v>11145</v>
          </cell>
          <cell r="B1183" t="str">
            <v>AUTOLAMPS1196</v>
          </cell>
          <cell r="C1183" t="e">
            <v>#REF!</v>
          </cell>
          <cell r="D1183" t="str">
            <v xml:space="preserve">TOYOTA CALDINA ST196 (92-97) - BUMPER LAMP (212-1656) - LH</v>
          </cell>
          <cell r="E1183" t="str">
            <v>TOYOTA</v>
          </cell>
          <cell r="F1183" t="str">
            <v xml:space="preserve">ST196 BLA LH</v>
          </cell>
          <cell r="G1183" t="str">
            <v>TY03-0804C-L</v>
          </cell>
          <cell r="I1183">
            <v>0.04</v>
          </cell>
          <cell r="J1183" t="str">
            <v>SUPPLIER0002</v>
          </cell>
          <cell r="K1183" t="str">
            <v xml:space="preserve">ANHUI TINCAI SILK CO. LTD</v>
          </cell>
          <cell r="L1183">
            <v>1</v>
          </cell>
          <cell r="M1183">
            <v>4</v>
          </cell>
          <cell r="N1183">
            <v>5</v>
          </cell>
          <cell r="O1183">
            <v>3</v>
          </cell>
          <cell r="P1183">
            <v>10</v>
          </cell>
          <cell r="S1183" t="str">
            <v xml:space="preserve">Yuan Purchase Pricelist (CNY)</v>
          </cell>
          <cell r="T1183">
            <v>9</v>
          </cell>
          <cell r="U1183">
            <v>217</v>
          </cell>
          <cell r="V1183">
            <v>330</v>
          </cell>
        </row>
        <row r="1184">
          <cell r="A1184">
            <v>11142</v>
          </cell>
          <cell r="B1184" t="str">
            <v>AUTOLAMPS1197</v>
          </cell>
          <cell r="C1184" t="e">
            <v>#REF!</v>
          </cell>
          <cell r="D1184" t="str">
            <v xml:space="preserve">TOYOTA CALDINA ST196 (92-97) - BUMPER LAMP (212-1656) - RH</v>
          </cell>
          <cell r="E1184" t="str">
            <v>TOYOTA</v>
          </cell>
          <cell r="F1184" t="str">
            <v xml:space="preserve">ST196 BLA RH</v>
          </cell>
          <cell r="G1184" t="str">
            <v>TY03-0804C-R</v>
          </cell>
          <cell r="I1184">
            <v>0.04</v>
          </cell>
          <cell r="J1184" t="str">
            <v>SUPPLIER0002</v>
          </cell>
          <cell r="K1184" t="str">
            <v xml:space="preserve">ANHUI TINCAI SILK CO. LTD</v>
          </cell>
          <cell r="L1184">
            <v>8</v>
          </cell>
          <cell r="M1184">
            <v>32</v>
          </cell>
          <cell r="N1184">
            <v>40</v>
          </cell>
          <cell r="O1184">
            <v>3</v>
          </cell>
          <cell r="P1184">
            <v>10</v>
          </cell>
          <cell r="S1184" t="str">
            <v xml:space="preserve">Yuan Purchase Pricelist (CNY)</v>
          </cell>
          <cell r="T1184">
            <v>9</v>
          </cell>
          <cell r="U1184">
            <v>228.85</v>
          </cell>
          <cell r="V1184">
            <v>350</v>
          </cell>
        </row>
        <row r="1185">
          <cell r="A1185">
            <v>11141</v>
          </cell>
          <cell r="B1185" t="str">
            <v>AUTOLAMPS1198</v>
          </cell>
          <cell r="C1185" t="e">
            <v>#REF!</v>
          </cell>
          <cell r="D1185" t="str">
            <v xml:space="preserve">TOYOTA CALDINA ST196 (92-97) - CORNER LAMP (212-1580-AE) - LH</v>
          </cell>
          <cell r="E1185" t="str">
            <v>TOYOTA</v>
          </cell>
          <cell r="F1185" t="str">
            <v xml:space="preserve">ST196 CLA LH</v>
          </cell>
          <cell r="G1185" t="str">
            <v>TY03-0803-L</v>
          </cell>
          <cell r="I1185">
            <v>0.04</v>
          </cell>
          <cell r="J1185" t="str">
            <v>SUPPLIER0002</v>
          </cell>
          <cell r="K1185" t="str">
            <v xml:space="preserve">ANHUI TINCAI SILK CO. LTD</v>
          </cell>
          <cell r="L1185">
            <v>8</v>
          </cell>
          <cell r="M1185">
            <v>32</v>
          </cell>
          <cell r="N1185">
            <v>40</v>
          </cell>
          <cell r="O1185">
            <v>3</v>
          </cell>
          <cell r="P1185">
            <v>10</v>
          </cell>
          <cell r="S1185" t="str">
            <v xml:space="preserve">Yuan Purchase Pricelist (CNY)</v>
          </cell>
          <cell r="T1185">
            <v>9</v>
          </cell>
          <cell r="U1185">
            <v>228.85</v>
          </cell>
          <cell r="V1185">
            <v>350</v>
          </cell>
        </row>
        <row r="1186">
          <cell r="A1186">
            <v>11775</v>
          </cell>
          <cell r="B1186" t="str">
            <v>AUTOLAMPS1199</v>
          </cell>
          <cell r="C1186" t="e">
            <v>#REF!</v>
          </cell>
          <cell r="D1186" t="str">
            <v xml:space="preserve">TOYOTA CALDINA ST196 (92-97) - CORNER LAMP (212-1580-AE) - RH</v>
          </cell>
          <cell r="E1186" t="str">
            <v>TOYOTA</v>
          </cell>
          <cell r="F1186" t="str">
            <v xml:space="preserve">ST196 CLA RH</v>
          </cell>
          <cell r="G1186" t="str">
            <v>TY03-0803-R</v>
          </cell>
          <cell r="I1186">
            <v>0.04</v>
          </cell>
          <cell r="J1186" t="str">
            <v>SUPPLIER0002</v>
          </cell>
          <cell r="K1186" t="str">
            <v xml:space="preserve">ANHUI TINCAI SILK CO. LTD</v>
          </cell>
          <cell r="L1186">
            <v>0</v>
          </cell>
          <cell r="M1186">
            <v>0</v>
          </cell>
          <cell r="N1186">
            <v>0</v>
          </cell>
          <cell r="O1186">
            <v>3</v>
          </cell>
          <cell r="P1186">
            <v>10</v>
          </cell>
          <cell r="S1186" t="str">
            <v xml:space="preserve">Yuan Purchase Pricelist (CNY)</v>
          </cell>
          <cell r="T1186">
            <v>4.71</v>
          </cell>
          <cell r="U1186">
            <v>736</v>
          </cell>
          <cell r="V1186">
            <v>1140</v>
          </cell>
        </row>
        <row r="1187">
          <cell r="A1187">
            <v>12774</v>
          </cell>
          <cell r="B1187" t="str">
            <v>AUTOLAMPS1204</v>
          </cell>
          <cell r="C1187" t="e">
            <v>#REF!</v>
          </cell>
          <cell r="D1187" t="str">
            <v xml:space="preserve">TOYOTA CALDINA ST196 (92-97) - FOG LAMP (21-49) - LH</v>
          </cell>
          <cell r="E1187" t="str">
            <v>TOYOTA</v>
          </cell>
          <cell r="F1187" t="str">
            <v xml:space="preserve">ST196 FLA LH</v>
          </cell>
          <cell r="G1187" t="str">
            <v>TY99-0115-L</v>
          </cell>
          <cell r="I1187">
            <v>0.04</v>
          </cell>
          <cell r="J1187" t="str">
            <v>SUPPLIER0002</v>
          </cell>
          <cell r="K1187" t="str">
            <v xml:space="preserve">ANHUI TINCAI SILK CO. LTD</v>
          </cell>
          <cell r="L1187">
            <v>1</v>
          </cell>
          <cell r="M1187">
            <v>4</v>
          </cell>
          <cell r="N1187">
            <v>5</v>
          </cell>
          <cell r="O1187">
            <v>3</v>
          </cell>
          <cell r="P1187">
            <v>10</v>
          </cell>
          <cell r="S1187" t="str">
            <v xml:space="preserve">Yuan Purchase Pricelist (CNY)</v>
          </cell>
          <cell r="T1187">
            <v>2.23</v>
          </cell>
          <cell r="U1187">
            <v>349</v>
          </cell>
          <cell r="V1187">
            <v>540</v>
          </cell>
        </row>
        <row r="1188">
          <cell r="A1188">
            <v>12773</v>
          </cell>
          <cell r="B1188" t="str">
            <v>AUTOLAMPS1205</v>
          </cell>
          <cell r="C1188" t="e">
            <v>#REF!</v>
          </cell>
          <cell r="D1188" t="str">
            <v xml:space="preserve">TOYOTA CALDINA ST196 (92-97) - FOG LAMP (21-49) - RH</v>
          </cell>
          <cell r="E1188" t="str">
            <v>TOYOTA</v>
          </cell>
          <cell r="F1188" t="str">
            <v xml:space="preserve">ST196 FLA RH</v>
          </cell>
          <cell r="G1188" t="str">
            <v>TY99-0115-R</v>
          </cell>
          <cell r="I1188">
            <v>0.04</v>
          </cell>
          <cell r="J1188" t="str">
            <v>SUPPLIER0002</v>
          </cell>
          <cell r="K1188" t="str">
            <v xml:space="preserve">ANHUI TINCAI SILK CO. LTD</v>
          </cell>
          <cell r="L1188">
            <v>0</v>
          </cell>
          <cell r="M1188">
            <v>0</v>
          </cell>
          <cell r="N1188">
            <v>0</v>
          </cell>
          <cell r="O1188">
            <v>3</v>
          </cell>
          <cell r="P1188">
            <v>10</v>
          </cell>
          <cell r="S1188" t="str">
            <v xml:space="preserve">Yuan Purchase Pricelist (CNY)</v>
          </cell>
          <cell r="T1188">
            <v>2.23</v>
          </cell>
          <cell r="U1188">
            <v>349</v>
          </cell>
          <cell r="V1188">
            <v>540</v>
          </cell>
        </row>
        <row r="1189">
          <cell r="A1189">
            <v>11146</v>
          </cell>
          <cell r="B1189" t="str">
            <v>AUTOLAMPS1195</v>
          </cell>
          <cell r="C1189" t="e">
            <v>#REF!</v>
          </cell>
          <cell r="D1189" t="str">
            <v xml:space="preserve">TOYOTA CALDINA ST196 (92-97) - FRONT BUMPER</v>
          </cell>
          <cell r="E1189" t="str">
            <v>TOYOTA</v>
          </cell>
          <cell r="F1189" t="str">
            <v xml:space="preserve">ST196 BPRF</v>
          </cell>
          <cell r="G1189" t="str">
            <v>TY03-0507</v>
          </cell>
          <cell r="I1189">
            <v>0.04</v>
          </cell>
          <cell r="J1189" t="str">
            <v>SUPPLIER0002</v>
          </cell>
          <cell r="K1189" t="str">
            <v xml:space="preserve">ANHUI TINCAI SILK CO. LTD</v>
          </cell>
          <cell r="L1189">
            <v>2</v>
          </cell>
          <cell r="M1189">
            <v>8</v>
          </cell>
          <cell r="N1189">
            <v>10</v>
          </cell>
          <cell r="Q1189">
            <v>2</v>
          </cell>
          <cell r="R1189">
            <v>4</v>
          </cell>
          <cell r="S1189" t="str">
            <v xml:space="preserve">Yuan Purchase Pricelist (CNY)</v>
          </cell>
          <cell r="T1189">
            <v>9</v>
          </cell>
          <cell r="U1189">
            <v>217</v>
          </cell>
          <cell r="V1189">
            <v>330</v>
          </cell>
        </row>
        <row r="1190">
          <cell r="A1190">
            <v>11774</v>
          </cell>
          <cell r="B1190" t="str">
            <v>AUTOLAMPS1200</v>
          </cell>
          <cell r="C1190" t="e">
            <v>#REF!</v>
          </cell>
          <cell r="D1190" t="str">
            <v xml:space="preserve">TOYOTA CALDINA ST196 (92-97) - FRONT INNER FENDER - LH</v>
          </cell>
          <cell r="E1190" t="str">
            <v>TOYOTA</v>
          </cell>
          <cell r="F1190" t="str">
            <v xml:space="preserve">ST196 IFF LH</v>
          </cell>
          <cell r="G1190" t="str">
            <v>53875-20240</v>
          </cell>
          <cell r="I1190">
            <v>0.04</v>
          </cell>
          <cell r="J1190" t="str">
            <v>SUPPLIER0002</v>
          </cell>
          <cell r="K1190" t="str">
            <v xml:space="preserve">ANHUI TINCAI SILK CO. LTD</v>
          </cell>
          <cell r="L1190">
            <v>0</v>
          </cell>
          <cell r="M1190">
            <v>0</v>
          </cell>
          <cell r="N1190">
            <v>0</v>
          </cell>
          <cell r="Q1190">
            <v>3</v>
          </cell>
          <cell r="R1190">
            <v>10</v>
          </cell>
          <cell r="S1190" t="str">
            <v xml:space="preserve">Yuan Purchase Pricelist (CNY)</v>
          </cell>
          <cell r="T1190">
            <v>4.71</v>
          </cell>
          <cell r="U1190">
            <v>736</v>
          </cell>
          <cell r="V1190">
            <v>1140</v>
          </cell>
        </row>
        <row r="1191">
          <cell r="A1191">
            <v>11149</v>
          </cell>
          <cell r="B1191" t="str">
            <v>AUTOLAMPS1202</v>
          </cell>
          <cell r="C1191" t="e">
            <v>#REF!</v>
          </cell>
          <cell r="D1191" t="str">
            <v xml:space="preserve">TOYOTA CALDINA ST196 (92-97) - FRONT INNER FENDER - RH</v>
          </cell>
          <cell r="E1191" t="str">
            <v>TOYOTA</v>
          </cell>
          <cell r="F1191" t="str">
            <v xml:space="preserve">ST196 IFF RH</v>
          </cell>
          <cell r="G1191" t="str">
            <v>53876-20240</v>
          </cell>
          <cell r="I1191">
            <v>0.04</v>
          </cell>
          <cell r="J1191" t="str">
            <v>SUPPLIER0002</v>
          </cell>
          <cell r="K1191" t="str">
            <v xml:space="preserve">ANHUI TINCAI SILK CO. LTD</v>
          </cell>
          <cell r="L1191">
            <v>0</v>
          </cell>
          <cell r="M1191">
            <v>0</v>
          </cell>
          <cell r="N1191">
            <v>0</v>
          </cell>
          <cell r="Q1191">
            <v>3</v>
          </cell>
          <cell r="R1191">
            <v>10</v>
          </cell>
          <cell r="S1191" t="str">
            <v xml:space="preserve">Yuan Purchase Pricelist (CNY)</v>
          </cell>
          <cell r="T1191">
            <v>12.3</v>
          </cell>
          <cell r="U1191">
            <v>1922</v>
          </cell>
          <cell r="V1191">
            <v>2980</v>
          </cell>
        </row>
        <row r="1192">
          <cell r="A1192">
            <v>11140</v>
          </cell>
          <cell r="B1192" t="str">
            <v>AUTOLAMPS1206</v>
          </cell>
          <cell r="C1192" t="e">
            <v>#REF!</v>
          </cell>
          <cell r="D1192" t="str">
            <v xml:space="preserve">TOYOTA CALDINA ST196 (92-97) - HEAD LAMP (212-1147-RD/LD) - LH</v>
          </cell>
          <cell r="E1192" t="str">
            <v>TOYOTA</v>
          </cell>
          <cell r="F1192" t="str">
            <v xml:space="preserve">ST196 HLA LH</v>
          </cell>
          <cell r="G1192" t="str">
            <v>TY03-0801-L</v>
          </cell>
          <cell r="I1192">
            <v>0.04</v>
          </cell>
          <cell r="J1192" t="str">
            <v>SUPPLIER0002</v>
          </cell>
          <cell r="K1192" t="str">
            <v xml:space="preserve">ANHUI TINCAI SILK CO. LTD</v>
          </cell>
          <cell r="L1192">
            <v>5</v>
          </cell>
          <cell r="M1192">
            <v>20</v>
          </cell>
          <cell r="N1192">
            <v>25</v>
          </cell>
          <cell r="Q1192">
            <v>2</v>
          </cell>
          <cell r="R1192">
            <v>5</v>
          </cell>
          <cell r="S1192" t="str">
            <v xml:space="preserve">Yuan Purchase Pricelist (CNY)</v>
          </cell>
          <cell r="T1192">
            <v>36</v>
          </cell>
          <cell r="U1192">
            <v>802.99</v>
          </cell>
          <cell r="V1192">
            <v>1380</v>
          </cell>
        </row>
        <row r="1193">
          <cell r="A1193">
            <v>11139</v>
          </cell>
          <cell r="B1193" t="str">
            <v>AUTOLAMPS1207</v>
          </cell>
          <cell r="C1193" t="e">
            <v>#REF!</v>
          </cell>
          <cell r="D1193" t="str">
            <v xml:space="preserve">TOYOTA CALDINA ST196 (92-97) - HEAD LAMP (212-1147-RD/LD) - RH</v>
          </cell>
          <cell r="E1193" t="str">
            <v>TOYOTA</v>
          </cell>
          <cell r="F1193" t="str">
            <v xml:space="preserve">ST196 HLA RH</v>
          </cell>
          <cell r="G1193" t="str">
            <v>TY03-0801-R</v>
          </cell>
          <cell r="I1193">
            <v>0.04</v>
          </cell>
          <cell r="J1193" t="str">
            <v>SUPPLIER0002</v>
          </cell>
          <cell r="K1193" t="str">
            <v xml:space="preserve">ANHUI TINCAI SILK CO. LTD</v>
          </cell>
          <cell r="L1193">
            <v>4</v>
          </cell>
          <cell r="M1193">
            <v>16</v>
          </cell>
          <cell r="N1193">
            <v>20</v>
          </cell>
          <cell r="Q1193">
            <v>2</v>
          </cell>
          <cell r="R1193">
            <v>5</v>
          </cell>
          <cell r="S1193" t="str">
            <v xml:space="preserve">Yuan Purchase Pricelist (CNY)</v>
          </cell>
          <cell r="T1193">
            <v>36</v>
          </cell>
          <cell r="U1193">
            <v>802.99</v>
          </cell>
          <cell r="V1193">
            <v>1380</v>
          </cell>
        </row>
        <row r="1194">
          <cell r="A1194">
            <v>11144</v>
          </cell>
          <cell r="B1194" t="str">
            <v>AUTOLAMPS1208</v>
          </cell>
          <cell r="C1194" t="e">
            <v>#REF!</v>
          </cell>
          <cell r="D1194" t="str">
            <v xml:space="preserve">TOYOTA CALDINA ST196 (92-97) - TAIL LAMP (212-19A5-A/U) - LH</v>
          </cell>
          <cell r="E1194" t="str">
            <v>TOYOTA</v>
          </cell>
          <cell r="F1194" t="str">
            <v xml:space="preserve">ST196 TLA LH</v>
          </cell>
          <cell r="G1194" t="str">
            <v>TY03-0802C-L</v>
          </cell>
          <cell r="I1194">
            <v>0.04</v>
          </cell>
          <cell r="J1194" t="str">
            <v>SUPPLIER0002</v>
          </cell>
          <cell r="K1194" t="str">
            <v xml:space="preserve">ANHUI TINCAI SILK CO. LTD</v>
          </cell>
          <cell r="L1194">
            <v>3</v>
          </cell>
          <cell r="M1194">
            <v>12</v>
          </cell>
          <cell r="N1194">
            <v>15</v>
          </cell>
          <cell r="Q1194">
            <v>2</v>
          </cell>
          <cell r="R1194">
            <v>5</v>
          </cell>
          <cell r="S1194" t="str">
            <v xml:space="preserve">Yuan Purchase Pricelist (CNY)</v>
          </cell>
          <cell r="T1194">
            <v>35</v>
          </cell>
          <cell r="U1194">
            <v>889.98</v>
          </cell>
          <cell r="V1194">
            <v>1300</v>
          </cell>
        </row>
        <row r="1195">
          <cell r="A1195">
            <v>11143</v>
          </cell>
          <cell r="B1195" t="str">
            <v>AUTOLAMPS1209</v>
          </cell>
          <cell r="C1195" t="e">
            <v>#REF!</v>
          </cell>
          <cell r="D1195" t="str">
            <v xml:space="preserve">TOYOTA CALDINA ST196 (92-97) - TAIL LAMP (212-19A5-A/U) - RH</v>
          </cell>
          <cell r="E1195" t="str">
            <v>TOYOTA</v>
          </cell>
          <cell r="F1195" t="str">
            <v xml:space="preserve">ST196 TLA RH</v>
          </cell>
          <cell r="G1195" t="str">
            <v>TY03-0802C-R</v>
          </cell>
          <cell r="I1195">
            <v>0.04</v>
          </cell>
          <cell r="J1195" t="str">
            <v>SUPPLIER0002</v>
          </cell>
          <cell r="K1195" t="str">
            <v xml:space="preserve">ANHUI TINCAI SILK CO. LTD</v>
          </cell>
          <cell r="L1195">
            <v>3</v>
          </cell>
          <cell r="M1195">
            <v>12</v>
          </cell>
          <cell r="N1195">
            <v>15</v>
          </cell>
          <cell r="Q1195">
            <v>2</v>
          </cell>
          <cell r="R1195">
            <v>5</v>
          </cell>
          <cell r="S1195" t="str">
            <v xml:space="preserve">Yuan Purchase Pricelist (CNY)</v>
          </cell>
          <cell r="T1195">
            <v>35</v>
          </cell>
          <cell r="U1195">
            <v>889.98</v>
          </cell>
          <cell r="V1195">
            <v>1300</v>
          </cell>
        </row>
        <row r="1196">
          <cell r="A1196">
            <v>13850</v>
          </cell>
          <cell r="B1196" t="str">
            <v>AUTOLAMPS2685</v>
          </cell>
          <cell r="C1196" t="e">
            <v>#REF!</v>
          </cell>
          <cell r="D1196" t="str">
            <v xml:space="preserve">TOYOTA CARINA AT190/CT190 (92-) - LAMINTED FRONT  WINDSCREEN</v>
          </cell>
          <cell r="E1196" t="str">
            <v>TOYOTA</v>
          </cell>
          <cell r="F1196" t="str">
            <v xml:space="preserve">AT190 LFW X</v>
          </cell>
          <cell r="G1196" t="str">
            <v xml:space="preserve">AT190 LFW/X</v>
          </cell>
          <cell r="H1196" t="str">
            <v>1413*870</v>
          </cell>
          <cell r="I1196">
            <v>0.02</v>
          </cell>
          <cell r="J1196" t="str">
            <v>SUPPLIER0015</v>
          </cell>
          <cell r="K1196" t="str">
            <v xml:space="preserve">XINYI AUTOMOBILE GLASS (SHENZHEN) CO., LTD</v>
          </cell>
          <cell r="L1196">
            <v>0</v>
          </cell>
          <cell r="M1196">
            <v>0</v>
          </cell>
          <cell r="N1196">
            <v>0</v>
          </cell>
          <cell r="Q1196">
            <v>2</v>
          </cell>
          <cell r="R1196">
            <v>8</v>
          </cell>
          <cell r="S1196" t="str">
            <v xml:space="preserve">USD Purchase Pricelist (USD)</v>
          </cell>
          <cell r="T1196">
            <v>0</v>
          </cell>
          <cell r="U1196">
            <v>0</v>
          </cell>
          <cell r="V1196">
            <v>0</v>
          </cell>
        </row>
        <row r="1197">
          <cell r="A1197">
            <v>10491</v>
          </cell>
          <cell r="B1197" t="str">
            <v>AUTOLAMPS1210</v>
          </cell>
          <cell r="C1197" t="e">
            <v>#REF!</v>
          </cell>
          <cell r="D1197" t="str">
            <v xml:space="preserve">TOYOTA CARINA AT211 (96-98) - CORNER LAMP (20-383) - LH</v>
          </cell>
          <cell r="E1197" t="str">
            <v>TOYOTA</v>
          </cell>
          <cell r="F1197" t="str">
            <v xml:space="preserve">AT211 96 CLA LH</v>
          </cell>
          <cell r="G1197" t="str">
            <v>TY03-1203-L</v>
          </cell>
          <cell r="I1197">
            <v>0.04</v>
          </cell>
          <cell r="J1197" t="str">
            <v>SUPPLIER0002</v>
          </cell>
          <cell r="K1197" t="str">
            <v xml:space="preserve">ANHUI TINCAI SILK CO. LTD</v>
          </cell>
          <cell r="L1197">
            <v>5</v>
          </cell>
          <cell r="M1197">
            <v>20</v>
          </cell>
          <cell r="N1197">
            <v>25</v>
          </cell>
          <cell r="O1197">
            <v>5</v>
          </cell>
          <cell r="P1197">
            <v>10</v>
          </cell>
          <cell r="S1197" t="str">
            <v xml:space="preserve">Yuan Purchase Pricelist (CNY)</v>
          </cell>
          <cell r="T1197">
            <v>13.5</v>
          </cell>
          <cell r="U1197">
            <v>344</v>
          </cell>
          <cell r="V1197">
            <v>520</v>
          </cell>
        </row>
        <row r="1198">
          <cell r="A1198">
            <v>10490</v>
          </cell>
          <cell r="B1198" t="str">
            <v>AUTOLAMPS1211</v>
          </cell>
          <cell r="C1198" t="e">
            <v>#REF!</v>
          </cell>
          <cell r="D1198" t="str">
            <v xml:space="preserve">TOYOTA CARINA AT211 (96-98) - CORNER LAMP (20-383)- RH</v>
          </cell>
          <cell r="E1198" t="str">
            <v>TOYOTA</v>
          </cell>
          <cell r="F1198" t="str">
            <v xml:space="preserve">AT211 96 CLA RH</v>
          </cell>
          <cell r="G1198" t="str">
            <v>TY03-1203-R</v>
          </cell>
          <cell r="I1198">
            <v>0.04</v>
          </cell>
          <cell r="J1198" t="str">
            <v>SUPPLIER0002</v>
          </cell>
          <cell r="K1198" t="str">
            <v xml:space="preserve">ANHUI TINCAI SILK CO. LTD</v>
          </cell>
          <cell r="L1198">
            <v>6</v>
          </cell>
          <cell r="M1198">
            <v>24</v>
          </cell>
          <cell r="N1198">
            <v>30</v>
          </cell>
          <cell r="O1198">
            <v>5</v>
          </cell>
          <cell r="P1198">
            <v>10</v>
          </cell>
          <cell r="S1198" t="str">
            <v xml:space="preserve">Yuan Purchase Pricelist (CNY)</v>
          </cell>
          <cell r="T1198">
            <v>13.5</v>
          </cell>
          <cell r="U1198">
            <v>344</v>
          </cell>
          <cell r="V1198">
            <v>520</v>
          </cell>
        </row>
        <row r="1199">
          <cell r="A1199">
            <v>10493</v>
          </cell>
          <cell r="B1199" t="str">
            <v>AUTOLAMPS1212</v>
          </cell>
          <cell r="C1199" t="e">
            <v>#REF!</v>
          </cell>
          <cell r="D1199" t="str">
            <v xml:space="preserve">TOYOTA CARINA AT211 (96-98) - FOG LAMP (20-384) - LH</v>
          </cell>
          <cell r="E1199" t="str">
            <v>TOYOTA</v>
          </cell>
          <cell r="F1199" t="str">
            <v xml:space="preserve">AT211 96 FLA LH</v>
          </cell>
          <cell r="G1199" t="str">
            <v>TY03-1204-L</v>
          </cell>
          <cell r="I1199">
            <v>0.04</v>
          </cell>
          <cell r="J1199" t="str">
            <v>SUPPLIER0002</v>
          </cell>
          <cell r="K1199" t="str">
            <v xml:space="preserve">ANHUI TINCAI SILK CO. LTD</v>
          </cell>
          <cell r="L1199">
            <v>3</v>
          </cell>
          <cell r="M1199">
            <v>12</v>
          </cell>
          <cell r="N1199">
            <v>15</v>
          </cell>
          <cell r="O1199">
            <v>5</v>
          </cell>
          <cell r="P1199">
            <v>10</v>
          </cell>
          <cell r="S1199" t="str">
            <v xml:space="preserve">Yuan Purchase Pricelist (CNY)</v>
          </cell>
          <cell r="T1199">
            <v>3.92</v>
          </cell>
          <cell r="U1199">
            <v>613</v>
          </cell>
          <cell r="V1199">
            <v>950</v>
          </cell>
        </row>
        <row r="1200">
          <cell r="A1200">
            <v>10492</v>
          </cell>
          <cell r="B1200" t="str">
            <v>AUTOLAMPS1213</v>
          </cell>
          <cell r="C1200" t="e">
            <v>#REF!</v>
          </cell>
          <cell r="D1200" t="str">
            <v xml:space="preserve">TOYOTA CARINA AT211 (96-98) - FOG LAMP (20-384) - RH</v>
          </cell>
          <cell r="E1200" t="str">
            <v>TOYOTA</v>
          </cell>
          <cell r="F1200" t="str">
            <v xml:space="preserve">AT211 96 FLA RH</v>
          </cell>
          <cell r="G1200" t="str">
            <v>TY03-1204-R</v>
          </cell>
          <cell r="I1200">
            <v>0.04</v>
          </cell>
          <cell r="J1200" t="str">
            <v>SUPPLIER0002</v>
          </cell>
          <cell r="K1200" t="str">
            <v xml:space="preserve">ANHUI TINCAI SILK CO. LTD</v>
          </cell>
          <cell r="L1200">
            <v>3</v>
          </cell>
          <cell r="M1200">
            <v>12</v>
          </cell>
          <cell r="N1200">
            <v>15</v>
          </cell>
          <cell r="O1200">
            <v>5</v>
          </cell>
          <cell r="P1200">
            <v>10</v>
          </cell>
          <cell r="S1200" t="str">
            <v xml:space="preserve">Yuan Purchase Pricelist (CNY)</v>
          </cell>
          <cell r="T1200">
            <v>3.92</v>
          </cell>
          <cell r="U1200">
            <v>613</v>
          </cell>
          <cell r="V1200">
            <v>950</v>
          </cell>
        </row>
        <row r="1201">
          <cell r="A1201">
            <v>10489</v>
          </cell>
          <cell r="B1201" t="str">
            <v>AUTOLAMPS1214</v>
          </cell>
          <cell r="C1201" t="e">
            <v>#REF!</v>
          </cell>
          <cell r="D1201" t="str">
            <v xml:space="preserve">TOYOTA CARINA AT211 (96-98) - HEAD GLASS (212-1147-00) - LH</v>
          </cell>
          <cell r="E1201" t="str">
            <v>TOYOTA</v>
          </cell>
          <cell r="F1201" t="str">
            <v xml:space="preserve">AT211 96 HGS LH</v>
          </cell>
          <cell r="G1201" t="str">
            <v>TY03-1201-00-L</v>
          </cell>
          <cell r="I1201">
            <v>0.04</v>
          </cell>
          <cell r="L1201">
            <v>0</v>
          </cell>
          <cell r="M1201">
            <v>0</v>
          </cell>
          <cell r="N1201">
            <v>0</v>
          </cell>
          <cell r="O1201">
            <v>5</v>
          </cell>
          <cell r="P1201">
            <v>10</v>
          </cell>
          <cell r="S1201" t="str">
            <v xml:space="preserve">Yuan Purchase Pricelist (CNY)</v>
          </cell>
          <cell r="T1201">
            <v>2.94</v>
          </cell>
          <cell r="U1201">
            <v>460</v>
          </cell>
          <cell r="V1201">
            <v>710</v>
          </cell>
        </row>
        <row r="1202">
          <cell r="A1202">
            <v>10488</v>
          </cell>
          <cell r="B1202" t="str">
            <v>AUTOLAMPS1215</v>
          </cell>
          <cell r="C1202" t="e">
            <v>#REF!</v>
          </cell>
          <cell r="D1202" t="str">
            <v xml:space="preserve">TOYOTA CARINA AT211 (96-98) - HEAD GLASS (212-1147-00) - RH</v>
          </cell>
          <cell r="E1202" t="str">
            <v>TOYOTA</v>
          </cell>
          <cell r="F1202" t="str">
            <v xml:space="preserve">AT211 96 HGS RH</v>
          </cell>
          <cell r="G1202" t="str">
            <v>TY03-1202-00-R</v>
          </cell>
          <cell r="I1202">
            <v>0.04</v>
          </cell>
          <cell r="L1202">
            <v>0</v>
          </cell>
          <cell r="M1202">
            <v>0</v>
          </cell>
          <cell r="N1202">
            <v>0</v>
          </cell>
          <cell r="O1202">
            <v>5</v>
          </cell>
          <cell r="P1202">
            <v>10</v>
          </cell>
          <cell r="S1202" t="str">
            <v xml:space="preserve">Yuan Purchase Pricelist (CNY)</v>
          </cell>
          <cell r="T1202">
            <v>2.94</v>
          </cell>
          <cell r="U1202">
            <v>460</v>
          </cell>
          <cell r="V1202">
            <v>710</v>
          </cell>
        </row>
        <row r="1203">
          <cell r="A1203">
            <v>10487</v>
          </cell>
          <cell r="B1203" t="str">
            <v>AUTOLAMPS1216</v>
          </cell>
          <cell r="C1203" t="e">
            <v>#REF!</v>
          </cell>
          <cell r="D1203" t="str">
            <v xml:space="preserve">TOYOTA CARINA AT211 (96-98) - HEAD LAMP (212-1147) - LH</v>
          </cell>
          <cell r="E1203" t="str">
            <v>TOYOTA</v>
          </cell>
          <cell r="F1203" t="str">
            <v xml:space="preserve">AT211 96 HLA LH</v>
          </cell>
          <cell r="G1203" t="str">
            <v>TY03-1201-L</v>
          </cell>
          <cell r="I1203">
            <v>0.04</v>
          </cell>
          <cell r="J1203" t="str">
            <v>SUPPLIER0002</v>
          </cell>
          <cell r="K1203" t="str">
            <v xml:space="preserve">ANHUI TINCAI SILK CO. LTD</v>
          </cell>
          <cell r="L1203">
            <v>1</v>
          </cell>
          <cell r="M1203">
            <v>4</v>
          </cell>
          <cell r="N1203">
            <v>5</v>
          </cell>
          <cell r="Q1203">
            <v>2</v>
          </cell>
          <cell r="R1203">
            <v>5</v>
          </cell>
          <cell r="S1203" t="str">
            <v xml:space="preserve">Yuan Purchase Pricelist (CNY)</v>
          </cell>
          <cell r="T1203">
            <v>50</v>
          </cell>
          <cell r="U1203">
            <v>1207</v>
          </cell>
          <cell r="V1203">
            <v>1810</v>
          </cell>
        </row>
        <row r="1204">
          <cell r="A1204">
            <v>10486</v>
          </cell>
          <cell r="B1204" t="str">
            <v>AUTOLAMPS1217</v>
          </cell>
          <cell r="C1204" t="e">
            <v>#REF!</v>
          </cell>
          <cell r="D1204" t="str">
            <v xml:space="preserve">TOYOTA CARINA AT211 (96-98) - HEAD LAMP (212-1147) - RH</v>
          </cell>
          <cell r="E1204" t="str">
            <v>TOYOTA</v>
          </cell>
          <cell r="F1204" t="str">
            <v xml:space="preserve">AT211 96 HLA RH</v>
          </cell>
          <cell r="G1204" t="str">
            <v>TY03-1201-R</v>
          </cell>
          <cell r="I1204">
            <v>0.04</v>
          </cell>
          <cell r="J1204" t="str">
            <v>SUPPLIER0002</v>
          </cell>
          <cell r="K1204" t="str">
            <v xml:space="preserve">ANHUI TINCAI SILK CO. LTD</v>
          </cell>
          <cell r="L1204">
            <v>0</v>
          </cell>
          <cell r="M1204">
            <v>0</v>
          </cell>
          <cell r="N1204">
            <v>0</v>
          </cell>
          <cell r="Q1204">
            <v>2</v>
          </cell>
          <cell r="R1204">
            <v>5</v>
          </cell>
          <cell r="S1204" t="str">
            <v xml:space="preserve">Yuan Purchase Pricelist (CNY)</v>
          </cell>
          <cell r="T1204">
            <v>50</v>
          </cell>
          <cell r="U1204">
            <v>1207</v>
          </cell>
          <cell r="V1204">
            <v>1810</v>
          </cell>
        </row>
        <row r="1205">
          <cell r="A1205">
            <v>10495</v>
          </cell>
          <cell r="B1205" t="str">
            <v>AUTOLAMPS1218</v>
          </cell>
          <cell r="C1205" t="e">
            <v>#REF!</v>
          </cell>
          <cell r="D1205" t="str">
            <v xml:space="preserve">TOYOTA CARINA AT211 (96-98) - TAIL LAMP (20-385) - LH</v>
          </cell>
          <cell r="E1205" t="str">
            <v>TOYOTA</v>
          </cell>
          <cell r="F1205" t="str">
            <v xml:space="preserve">AT211 96 TLA LH</v>
          </cell>
          <cell r="G1205" t="str">
            <v>TY03-1202-L</v>
          </cell>
          <cell r="I1205">
            <v>0.04</v>
          </cell>
          <cell r="J1205" t="str">
            <v>SUPPLIER0002</v>
          </cell>
          <cell r="K1205" t="str">
            <v xml:space="preserve">ANHUI TINCAI SILK CO. LTD</v>
          </cell>
          <cell r="L1205">
            <v>1</v>
          </cell>
          <cell r="M1205">
            <v>4</v>
          </cell>
          <cell r="N1205">
            <v>5</v>
          </cell>
          <cell r="Q1205">
            <v>2</v>
          </cell>
          <cell r="R1205">
            <v>5</v>
          </cell>
          <cell r="S1205" t="str">
            <v xml:space="preserve">Yuan Purchase Pricelist (CNY)</v>
          </cell>
          <cell r="T1205">
            <v>50</v>
          </cell>
          <cell r="U1205">
            <v>1207</v>
          </cell>
          <cell r="V1205">
            <v>1810</v>
          </cell>
        </row>
        <row r="1206">
          <cell r="A1206">
            <v>10494</v>
          </cell>
          <cell r="B1206" t="str">
            <v>AUTOLAMPS1219</v>
          </cell>
          <cell r="C1206" t="e">
            <v>#REF!</v>
          </cell>
          <cell r="D1206" t="str">
            <v xml:space="preserve">TOYOTA CARINA AT211 (96-98) - TAIL LAMP (20-385) - RH</v>
          </cell>
          <cell r="E1206" t="str">
            <v>TOYOTA</v>
          </cell>
          <cell r="F1206" t="str">
            <v xml:space="preserve">AT211 96 TLA RH</v>
          </cell>
          <cell r="G1206" t="str">
            <v>TY03-1202-R</v>
          </cell>
          <cell r="I1206">
            <v>0.04</v>
          </cell>
          <cell r="J1206" t="str">
            <v>SUPPLIER0002</v>
          </cell>
          <cell r="K1206" t="str">
            <v xml:space="preserve">ANHUI TINCAI SILK CO. LTD</v>
          </cell>
          <cell r="L1206">
            <v>1</v>
          </cell>
          <cell r="M1206">
            <v>4</v>
          </cell>
          <cell r="N1206">
            <v>5</v>
          </cell>
          <cell r="Q1206">
            <v>2</v>
          </cell>
          <cell r="R1206">
            <v>5</v>
          </cell>
          <cell r="S1206" t="str">
            <v xml:space="preserve">Yuan Purchase Pricelist (CNY)</v>
          </cell>
          <cell r="T1206">
            <v>50</v>
          </cell>
          <cell r="U1206">
            <v>1207</v>
          </cell>
          <cell r="V1206">
            <v>1810</v>
          </cell>
        </row>
        <row r="1207">
          <cell r="A1207">
            <v>10499</v>
          </cell>
          <cell r="B1207" t="str">
            <v>AUTOLAMPS1220</v>
          </cell>
          <cell r="C1207" t="e">
            <v>#REF!</v>
          </cell>
          <cell r="D1207" t="str">
            <v xml:space="preserve">TOYOTA CARINA TI - AT212 (99-01) - CORNER LAMP (20-403) - LH</v>
          </cell>
          <cell r="E1207" t="str">
            <v>TOYOTA</v>
          </cell>
          <cell r="F1207" t="str">
            <v xml:space="preserve">AT212 99 CLA LH</v>
          </cell>
          <cell r="G1207" t="str">
            <v>TY03-1303-L</v>
          </cell>
          <cell r="I1207">
            <v>0.04</v>
          </cell>
          <cell r="J1207" t="str">
            <v>SUPPLIER0002</v>
          </cell>
          <cell r="K1207" t="str">
            <v xml:space="preserve">ANHUI TINCAI SILK CO. LTD</v>
          </cell>
          <cell r="L1207">
            <v>10</v>
          </cell>
          <cell r="M1207">
            <v>40</v>
          </cell>
          <cell r="N1207">
            <v>50</v>
          </cell>
          <cell r="O1207">
            <v>5</v>
          </cell>
          <cell r="P1207">
            <v>10</v>
          </cell>
          <cell r="S1207" t="str">
            <v xml:space="preserve">Yuan Purchase Pricelist (CNY)</v>
          </cell>
          <cell r="T1207">
            <v>13.5</v>
          </cell>
          <cell r="U1207">
            <v>344</v>
          </cell>
          <cell r="V1207">
            <v>520</v>
          </cell>
        </row>
        <row r="1208">
          <cell r="A1208">
            <v>10498</v>
          </cell>
          <cell r="B1208" t="str">
            <v>AUTOLAMPS1221</v>
          </cell>
          <cell r="C1208" t="e">
            <v>#REF!</v>
          </cell>
          <cell r="D1208" t="str">
            <v xml:space="preserve">TOYOTA CARINA TI - AT212 (99-01) - CORNER LAMP (20-403) - RH</v>
          </cell>
          <cell r="E1208" t="str">
            <v>TOYOTA</v>
          </cell>
          <cell r="F1208" t="str">
            <v xml:space="preserve">AT212 99 CLA RH</v>
          </cell>
          <cell r="G1208" t="str">
            <v>TY03-1303-R</v>
          </cell>
          <cell r="I1208">
            <v>0.04</v>
          </cell>
          <cell r="J1208" t="str">
            <v>SUPPLIER0002</v>
          </cell>
          <cell r="K1208" t="str">
            <v xml:space="preserve">ANHUI TINCAI SILK CO. LTD</v>
          </cell>
          <cell r="L1208">
            <v>10</v>
          </cell>
          <cell r="M1208">
            <v>40</v>
          </cell>
          <cell r="N1208">
            <v>50</v>
          </cell>
          <cell r="O1208">
            <v>5</v>
          </cell>
          <cell r="P1208">
            <v>10</v>
          </cell>
          <cell r="S1208" t="str">
            <v xml:space="preserve">Yuan Purchase Pricelist (CNY)</v>
          </cell>
          <cell r="T1208">
            <v>13.5</v>
          </cell>
          <cell r="U1208">
            <v>344</v>
          </cell>
          <cell r="V1208">
            <v>520</v>
          </cell>
        </row>
        <row r="1209">
          <cell r="A1209">
            <v>10501</v>
          </cell>
          <cell r="B1209" t="str">
            <v>AUTOLAMPS1222</v>
          </cell>
          <cell r="C1209" t="e">
            <v>#REF!</v>
          </cell>
          <cell r="D1209" t="str">
            <v xml:space="preserve">TOYOTA CARINA TI - AT212 (99-01) - FOG LAMP (20-404) - LH</v>
          </cell>
          <cell r="E1209" t="str">
            <v>TOYOTA</v>
          </cell>
          <cell r="F1209" t="str">
            <v xml:space="preserve">AT212 99 FLA LH</v>
          </cell>
          <cell r="G1209" t="str">
            <v>TY03-1304-L</v>
          </cell>
          <cell r="I1209">
            <v>0.04</v>
          </cell>
          <cell r="J1209" t="str">
            <v>SUPPLIER0002</v>
          </cell>
          <cell r="K1209" t="str">
            <v xml:space="preserve">ANHUI TINCAI SILK CO. LTD</v>
          </cell>
          <cell r="L1209">
            <v>10</v>
          </cell>
          <cell r="M1209">
            <v>40</v>
          </cell>
          <cell r="N1209">
            <v>50</v>
          </cell>
          <cell r="O1209">
            <v>5</v>
          </cell>
          <cell r="P1209">
            <v>10</v>
          </cell>
          <cell r="S1209" t="str">
            <v xml:space="preserve">Yuan Purchase Pricelist (CNY)</v>
          </cell>
          <cell r="T1209">
            <v>25</v>
          </cell>
          <cell r="U1209">
            <v>604</v>
          </cell>
          <cell r="V1209">
            <v>910</v>
          </cell>
        </row>
        <row r="1210">
          <cell r="A1210">
            <v>10500</v>
          </cell>
          <cell r="B1210" t="str">
            <v>AUTOLAMPS1223</v>
          </cell>
          <cell r="C1210" t="e">
            <v>#REF!</v>
          </cell>
          <cell r="D1210" t="str">
            <v xml:space="preserve">TOYOTA CARINA TI - AT212 (99-01) - FOG LAMP (20-404) - RH</v>
          </cell>
          <cell r="E1210" t="str">
            <v>TOYOTA</v>
          </cell>
          <cell r="F1210" t="str">
            <v xml:space="preserve">AT212 99 FLA RH</v>
          </cell>
          <cell r="G1210" t="str">
            <v>TY03-1304-R</v>
          </cell>
          <cell r="I1210">
            <v>0.04</v>
          </cell>
          <cell r="J1210" t="str">
            <v>SUPPLIER0002</v>
          </cell>
          <cell r="K1210" t="str">
            <v xml:space="preserve">ANHUI TINCAI SILK CO. LTD</v>
          </cell>
          <cell r="L1210">
            <v>7</v>
          </cell>
          <cell r="M1210">
            <v>28</v>
          </cell>
          <cell r="N1210">
            <v>35</v>
          </cell>
          <cell r="O1210">
            <v>5</v>
          </cell>
          <cell r="P1210">
            <v>10</v>
          </cell>
          <cell r="S1210" t="str">
            <v xml:space="preserve">Yuan Purchase Pricelist (CNY)</v>
          </cell>
          <cell r="T1210">
            <v>25</v>
          </cell>
          <cell r="U1210">
            <v>604</v>
          </cell>
          <cell r="V1210">
            <v>910</v>
          </cell>
        </row>
        <row r="1211">
          <cell r="A1211">
            <v>11362</v>
          </cell>
          <cell r="B1211" t="str">
            <v>AUTOLAMPS1224</v>
          </cell>
          <cell r="C1211" t="e">
            <v>#REF!</v>
          </cell>
          <cell r="D1211" t="str">
            <v xml:space="preserve">TOYOTA CARINA TI - AT212 (99-01) - GRILL (GREY/CHROME)</v>
          </cell>
          <cell r="E1211" t="str">
            <v>TOYOTA</v>
          </cell>
          <cell r="F1211" t="str">
            <v xml:space="preserve">AT212 99 GRL RH</v>
          </cell>
          <cell r="G1211" t="str">
            <v>TY03-1311</v>
          </cell>
          <cell r="I1211">
            <v>0.04</v>
          </cell>
          <cell r="J1211" t="str">
            <v>SUPPLIER0002</v>
          </cell>
          <cell r="K1211" t="str">
            <v xml:space="preserve">ANHUI TINCAI SILK CO. LTD</v>
          </cell>
          <cell r="M1211">
            <v>0</v>
          </cell>
          <cell r="N1211">
            <v>0</v>
          </cell>
          <cell r="Q1211">
            <v>2</v>
          </cell>
          <cell r="R1211">
            <v>3</v>
          </cell>
          <cell r="S1211" t="str">
            <v xml:space="preserve">Yuan Purchase Pricelist (CNY)</v>
          </cell>
          <cell r="T1211">
            <v>52.7</v>
          </cell>
          <cell r="U1211">
            <v>1186</v>
          </cell>
          <cell r="V1211">
            <v>1840</v>
          </cell>
        </row>
        <row r="1212">
          <cell r="A1212">
            <v>10497</v>
          </cell>
          <cell r="B1212" t="str">
            <v>AUTOLAMPS1225</v>
          </cell>
          <cell r="C1212" t="e">
            <v>#REF!</v>
          </cell>
          <cell r="D1212" t="str">
            <v xml:space="preserve">TOYOTA CARINA TI - AT212 (99-01) - HEAD LAMP (20-402) - LH</v>
          </cell>
          <cell r="E1212" t="str">
            <v>TOYOTA</v>
          </cell>
          <cell r="F1212" t="str">
            <v xml:space="preserve">AT212 99 HLA LH</v>
          </cell>
          <cell r="G1212" t="str">
            <v>TY03-1301-L</v>
          </cell>
          <cell r="I1212">
            <v>0.04</v>
          </cell>
          <cell r="J1212" t="str">
            <v>SUPPLIER0002</v>
          </cell>
          <cell r="K1212" t="str">
            <v xml:space="preserve">ANHUI TINCAI SILK CO. LTD</v>
          </cell>
          <cell r="L1212">
            <v>4</v>
          </cell>
          <cell r="M1212">
            <v>16</v>
          </cell>
          <cell r="N1212">
            <v>20</v>
          </cell>
          <cell r="Q1212">
            <v>2</v>
          </cell>
          <cell r="R1212">
            <v>5</v>
          </cell>
          <cell r="S1212" t="str">
            <v xml:space="preserve">Yuan Purchase Pricelist (CNY)</v>
          </cell>
          <cell r="T1212">
            <v>50</v>
          </cell>
          <cell r="U1212">
            <v>1207</v>
          </cell>
          <cell r="V1212">
            <v>1810</v>
          </cell>
        </row>
        <row r="1213">
          <cell r="A1213">
            <v>10496</v>
          </cell>
          <cell r="B1213" t="str">
            <v>AUTOLAMPS1226</v>
          </cell>
          <cell r="C1213" t="e">
            <v>#REF!</v>
          </cell>
          <cell r="D1213" t="str">
            <v xml:space="preserve">TOYOTA CARINA TI - AT212 (99-01) - HEAD LAMP (20-402) - RH</v>
          </cell>
          <cell r="E1213" t="str">
            <v>TOYOTA</v>
          </cell>
          <cell r="F1213" t="str">
            <v xml:space="preserve">AT212 99 HLA RH</v>
          </cell>
          <cell r="G1213" t="str">
            <v>TY03-1301-R</v>
          </cell>
          <cell r="I1213">
            <v>0.04</v>
          </cell>
          <cell r="J1213" t="str">
            <v>SUPPLIER0002</v>
          </cell>
          <cell r="K1213" t="str">
            <v xml:space="preserve">ANHUI TINCAI SILK CO. LTD</v>
          </cell>
          <cell r="L1213">
            <v>4</v>
          </cell>
          <cell r="M1213">
            <v>16</v>
          </cell>
          <cell r="N1213">
            <v>20</v>
          </cell>
          <cell r="Q1213">
            <v>2</v>
          </cell>
          <cell r="R1213">
            <v>5</v>
          </cell>
          <cell r="S1213" t="str">
            <v xml:space="preserve">Yuan Purchase Pricelist (CNY)</v>
          </cell>
          <cell r="T1213">
            <v>50</v>
          </cell>
          <cell r="U1213">
            <v>1207</v>
          </cell>
          <cell r="V1213">
            <v>1810</v>
          </cell>
        </row>
        <row r="1214">
          <cell r="A1214">
            <v>10503</v>
          </cell>
          <cell r="B1214" t="str">
            <v>AUTOLAMPS1227</v>
          </cell>
          <cell r="C1214" t="e">
            <v>#REF!</v>
          </cell>
          <cell r="D1214" t="str">
            <v xml:space="preserve">TOYOTA CARINA TI - AT212 (99-01) - TAIL LAMP (20-402) - LH</v>
          </cell>
          <cell r="E1214" t="str">
            <v>TOYOTA</v>
          </cell>
          <cell r="F1214" t="str">
            <v xml:space="preserve">AT212 99 TLA LH</v>
          </cell>
          <cell r="G1214" t="str">
            <v>TY03-1302-L</v>
          </cell>
          <cell r="I1214">
            <v>0.04</v>
          </cell>
          <cell r="J1214" t="str">
            <v>SUPPLIER0002</v>
          </cell>
          <cell r="K1214" t="str">
            <v xml:space="preserve">ANHUI TINCAI SILK CO. LTD</v>
          </cell>
          <cell r="L1214">
            <v>1</v>
          </cell>
          <cell r="M1214">
            <v>4</v>
          </cell>
          <cell r="N1214">
            <v>5</v>
          </cell>
          <cell r="Q1214">
            <v>2</v>
          </cell>
          <cell r="R1214">
            <v>5</v>
          </cell>
          <cell r="S1214" t="str">
            <v xml:space="preserve">Yuan Purchase Pricelist (CNY)</v>
          </cell>
          <cell r="T1214">
            <v>45</v>
          </cell>
          <cell r="U1214">
            <v>1148</v>
          </cell>
          <cell r="V1214">
            <v>1720</v>
          </cell>
        </row>
        <row r="1215">
          <cell r="A1215">
            <v>10502</v>
          </cell>
          <cell r="B1215" t="str">
            <v>AUTOLAMPS1228</v>
          </cell>
          <cell r="C1215" t="e">
            <v>#REF!</v>
          </cell>
          <cell r="D1215" t="str">
            <v xml:space="preserve">TOYOTA CARINA TI - AT212 (99-01) - TAIL LAMP (20-402) - RH</v>
          </cell>
          <cell r="E1215" t="str">
            <v>TOYOTA</v>
          </cell>
          <cell r="F1215" t="str">
            <v xml:space="preserve">AT212 99 TLA RH</v>
          </cell>
          <cell r="G1215" t="str">
            <v>TY03-1302-R</v>
          </cell>
          <cell r="I1215">
            <v>0.04</v>
          </cell>
          <cell r="J1215" t="str">
            <v>SUPPLIER0002</v>
          </cell>
          <cell r="K1215" t="str">
            <v xml:space="preserve">ANHUI TINCAI SILK CO. LTD</v>
          </cell>
          <cell r="L1215">
            <v>2</v>
          </cell>
          <cell r="M1215">
            <v>8</v>
          </cell>
          <cell r="N1215">
            <v>10</v>
          </cell>
          <cell r="Q1215">
            <v>2</v>
          </cell>
          <cell r="R1215">
            <v>5</v>
          </cell>
          <cell r="S1215" t="str">
            <v xml:space="preserve">Yuan Purchase Pricelist (CNY)</v>
          </cell>
          <cell r="T1215">
            <v>45</v>
          </cell>
          <cell r="U1215">
            <v>1148</v>
          </cell>
          <cell r="V1215">
            <v>1720</v>
          </cell>
        </row>
        <row r="1216">
          <cell r="A1216">
            <v>13838</v>
          </cell>
          <cell r="B1216" t="str">
            <v>AUTOLAMPS1229</v>
          </cell>
          <cell r="C1216" t="e">
            <v>#REF!</v>
          </cell>
          <cell r="D1216" t="str">
            <v xml:space="preserve">TOYOTA COASTER (08-) - HEAD LAMP (212-11N9) - LH</v>
          </cell>
          <cell r="E1216" t="str">
            <v>TOYOTA</v>
          </cell>
          <cell r="F1216" t="str">
            <v xml:space="preserve">COASTER 08 HLA LH</v>
          </cell>
          <cell r="G1216" t="str">
            <v>TY06-0401-L</v>
          </cell>
          <cell r="I1216">
            <v>0.04</v>
          </cell>
          <cell r="J1216" t="str">
            <v>SUPPLIER0002</v>
          </cell>
          <cell r="K1216" t="str">
            <v xml:space="preserve">ANHUI TINCAI SILK CO. LTD</v>
          </cell>
          <cell r="L1216">
            <v>0</v>
          </cell>
          <cell r="M1216">
            <v>0</v>
          </cell>
          <cell r="N1216">
            <v>0</v>
          </cell>
          <cell r="Q1216">
            <v>2</v>
          </cell>
          <cell r="R1216">
            <v>5</v>
          </cell>
          <cell r="S1216" t="str">
            <v xml:space="preserve">Yuan Purchase Pricelist (CNY)</v>
          </cell>
          <cell r="T1216">
            <v>170</v>
          </cell>
          <cell r="U1216">
            <v>3952.5</v>
          </cell>
          <cell r="V1216">
            <v>6130</v>
          </cell>
        </row>
        <row r="1217">
          <cell r="A1217">
            <v>13837</v>
          </cell>
          <cell r="B1217" t="str">
            <v>AUTOLAMPS1230</v>
          </cell>
          <cell r="C1217" t="e">
            <v>#REF!</v>
          </cell>
          <cell r="D1217" t="str">
            <v xml:space="preserve">TOYOTA COASTER (08-) - HEAD LAMP (212-11N9) - RH</v>
          </cell>
          <cell r="E1217" t="str">
            <v>TOYOTA</v>
          </cell>
          <cell r="F1217" t="str">
            <v xml:space="preserve">COASTER 08 HLA RH</v>
          </cell>
          <cell r="G1217" t="str">
            <v>TY06-0401-R</v>
          </cell>
          <cell r="I1217">
            <v>0.04</v>
          </cell>
          <cell r="J1217" t="str">
            <v>SUPPLIER0002</v>
          </cell>
          <cell r="K1217" t="str">
            <v xml:space="preserve">ANHUI TINCAI SILK CO. LTD</v>
          </cell>
          <cell r="L1217">
            <v>0</v>
          </cell>
          <cell r="M1217">
            <v>0</v>
          </cell>
          <cell r="N1217">
            <v>0</v>
          </cell>
          <cell r="Q1217">
            <v>2</v>
          </cell>
          <cell r="R1217">
            <v>5</v>
          </cell>
          <cell r="S1217" t="str">
            <v xml:space="preserve">Yuan Purchase Pricelist (CNY)</v>
          </cell>
          <cell r="T1217">
            <v>170</v>
          </cell>
          <cell r="U1217">
            <v>3952.5</v>
          </cell>
          <cell r="V1217">
            <v>6130</v>
          </cell>
        </row>
        <row r="1218">
          <cell r="A1218">
            <v>13796</v>
          </cell>
          <cell r="B1218" t="str">
            <v>AUTOLAMPS1236</v>
          </cell>
          <cell r="C1218" t="e">
            <v>#REF!</v>
          </cell>
          <cell r="D1218" t="str">
            <v xml:space="preserve">TOYOTA COASTER BB42 (03-08) - TAIL LAMP (212-19L2) - LH</v>
          </cell>
          <cell r="E1218" t="str">
            <v>TOYOTA</v>
          </cell>
          <cell r="F1218" t="str">
            <v xml:space="preserve">COASTER 03 TLA LH</v>
          </cell>
          <cell r="G1218" t="str">
            <v>TY06-0402-L</v>
          </cell>
          <cell r="I1218">
            <v>0.04</v>
          </cell>
          <cell r="J1218" t="str">
            <v>SUPPLIER0002</v>
          </cell>
          <cell r="K1218" t="str">
            <v xml:space="preserve">ANHUI TINCAI SILK CO. LTD</v>
          </cell>
          <cell r="L1218">
            <v>0</v>
          </cell>
          <cell r="M1218">
            <v>0</v>
          </cell>
          <cell r="N1218">
            <v>0</v>
          </cell>
          <cell r="Q1218">
            <v>2</v>
          </cell>
          <cell r="R1218">
            <v>4</v>
          </cell>
          <cell r="S1218" t="str">
            <v xml:space="preserve">Yuan Purchase Pricelist (CNY)</v>
          </cell>
          <cell r="T1218">
            <v>45</v>
          </cell>
          <cell r="U1218">
            <v>1013</v>
          </cell>
          <cell r="V1218">
            <v>1570</v>
          </cell>
        </row>
        <row r="1219">
          <cell r="A1219">
            <v>13797</v>
          </cell>
          <cell r="B1219" t="str">
            <v>AUTOLAMPS1237</v>
          </cell>
          <cell r="C1219" t="e">
            <v>#REF!</v>
          </cell>
          <cell r="D1219" t="str">
            <v xml:space="preserve">TOYOTA COASTER BB42 (03-08) - TAIL LAMP (212-19L2) - RH</v>
          </cell>
          <cell r="E1219" t="str">
            <v>TOYOTA</v>
          </cell>
          <cell r="F1219" t="str">
            <v xml:space="preserve">COASTER 03 TLA RH</v>
          </cell>
          <cell r="G1219" t="str">
            <v>TY06-0402-R</v>
          </cell>
          <cell r="I1219">
            <v>0.04</v>
          </cell>
          <cell r="J1219" t="str">
            <v>SUPPLIER0002</v>
          </cell>
          <cell r="K1219" t="str">
            <v xml:space="preserve">ANHUI TINCAI SILK CO. LTD</v>
          </cell>
          <cell r="L1219">
            <v>1</v>
          </cell>
          <cell r="M1219">
            <v>4</v>
          </cell>
          <cell r="N1219">
            <v>5</v>
          </cell>
          <cell r="Q1219">
            <v>2</v>
          </cell>
          <cell r="R1219">
            <v>4</v>
          </cell>
          <cell r="S1219" t="str">
            <v xml:space="preserve">Yuan Purchase Pricelist (CNY)</v>
          </cell>
          <cell r="T1219">
            <v>45</v>
          </cell>
          <cell r="U1219">
            <v>1013</v>
          </cell>
          <cell r="V1219">
            <v>1570</v>
          </cell>
        </row>
        <row r="1220">
          <cell r="A1220">
            <v>12049</v>
          </cell>
          <cell r="B1220" t="str">
            <v>AUTOLAMPS1234</v>
          </cell>
          <cell r="C1220" t="e">
            <v>#REF!</v>
          </cell>
          <cell r="D1220" t="str">
            <v xml:space="preserve">TOYOTA COASTER BB42 (93-03)  - HEAD LAMP (212-11A6) - LH</v>
          </cell>
          <cell r="E1220" t="str">
            <v>TOYOTA</v>
          </cell>
          <cell r="F1220" t="str">
            <v xml:space="preserve">COASTER 93 HLA LH</v>
          </cell>
          <cell r="G1220" t="str">
            <v>TY06-0301-L</v>
          </cell>
          <cell r="I1220">
            <v>0.04</v>
          </cell>
          <cell r="J1220" t="str">
            <v>SUPPLIER0002</v>
          </cell>
          <cell r="K1220" t="str">
            <v xml:space="preserve">ANHUI TINCAI SILK CO. LTD</v>
          </cell>
          <cell r="L1220">
            <v>1</v>
          </cell>
          <cell r="M1220">
            <v>4</v>
          </cell>
          <cell r="N1220">
            <v>5</v>
          </cell>
          <cell r="Q1220">
            <v>2</v>
          </cell>
          <cell r="R1220">
            <v>4</v>
          </cell>
          <cell r="S1220" t="str">
            <v xml:space="preserve">Yuan Purchase Pricelist (CNY)</v>
          </cell>
          <cell r="T1220">
            <v>70</v>
          </cell>
          <cell r="U1220">
            <v>1690</v>
          </cell>
          <cell r="V1220">
            <v>2540</v>
          </cell>
        </row>
        <row r="1221">
          <cell r="A1221">
            <v>12048</v>
          </cell>
          <cell r="B1221" t="str">
            <v>AUTOLAMPS1235</v>
          </cell>
          <cell r="C1221" t="e">
            <v>#REF!</v>
          </cell>
          <cell r="D1221" t="str">
            <v xml:space="preserve">TOYOTA COASTER BB42 (93-03)  - HEAD LAMP (212-11A6) - RH</v>
          </cell>
          <cell r="E1221" t="str">
            <v>TOYOTA</v>
          </cell>
          <cell r="F1221" t="str">
            <v xml:space="preserve">COASTER 93 HLA RH</v>
          </cell>
          <cell r="G1221" t="str">
            <v>TY06-0301-R</v>
          </cell>
          <cell r="I1221">
            <v>0.04</v>
          </cell>
          <cell r="J1221" t="str">
            <v>SUPPLIER0002</v>
          </cell>
          <cell r="K1221" t="str">
            <v xml:space="preserve">ANHUI TINCAI SILK CO. LTD</v>
          </cell>
          <cell r="L1221">
            <v>3</v>
          </cell>
          <cell r="M1221">
            <v>12</v>
          </cell>
          <cell r="N1221">
            <v>15</v>
          </cell>
          <cell r="Q1221">
            <v>2</v>
          </cell>
          <cell r="R1221">
            <v>4</v>
          </cell>
          <cell r="S1221" t="str">
            <v xml:space="preserve">Yuan Purchase Pricelist (CNY)</v>
          </cell>
          <cell r="T1221">
            <v>70</v>
          </cell>
          <cell r="U1221">
            <v>1690</v>
          </cell>
          <cell r="V1221">
            <v>2540</v>
          </cell>
        </row>
        <row r="1222">
          <cell r="A1222">
            <v>10452</v>
          </cell>
          <cell r="B1222" t="str">
            <v>AUTOLAMPS1231</v>
          </cell>
          <cell r="C1222" t="e">
            <v>#REF!</v>
          </cell>
          <cell r="D1222" t="str">
            <v xml:space="preserve">TOYOTA COASTER BB42 (93-03) - CORNER LAMP (212-1577-CY) - LH</v>
          </cell>
          <cell r="E1222" t="str">
            <v>TOYOTA</v>
          </cell>
          <cell r="F1222" t="str">
            <v xml:space="preserve">COASTER 93 CLA LH</v>
          </cell>
          <cell r="G1222" t="str">
            <v>TY06-0303-L</v>
          </cell>
          <cell r="I1222">
            <v>0.04</v>
          </cell>
          <cell r="J1222" t="str">
            <v>SUPPLIER0002</v>
          </cell>
          <cell r="K1222" t="str">
            <v xml:space="preserve">ANHUI TINCAI SILK CO. LTD</v>
          </cell>
          <cell r="L1222">
            <v>2</v>
          </cell>
          <cell r="M1222">
            <v>8</v>
          </cell>
          <cell r="N1222">
            <v>10</v>
          </cell>
          <cell r="O1222">
            <v>2</v>
          </cell>
          <cell r="P1222">
            <v>5</v>
          </cell>
          <cell r="S1222" t="str">
            <v xml:space="preserve">Yuan Purchase Pricelist (CNY)</v>
          </cell>
          <cell r="T1222">
            <v>12.3</v>
          </cell>
          <cell r="U1222">
            <v>314</v>
          </cell>
          <cell r="V1222">
            <v>470</v>
          </cell>
        </row>
        <row r="1223">
          <cell r="A1223">
            <v>10451</v>
          </cell>
          <cell r="B1223" t="str">
            <v>AUTOLAMPS1232</v>
          </cell>
          <cell r="C1223" t="e">
            <v>#REF!</v>
          </cell>
          <cell r="D1223" t="str">
            <v xml:space="preserve">TOYOTA COASTER BB42 (93-03) - CORNER LAMP (212-1577-CY) - RH</v>
          </cell>
          <cell r="E1223" t="str">
            <v>TOYOTA</v>
          </cell>
          <cell r="F1223" t="str">
            <v xml:space="preserve">COASTER 93 CLA RH</v>
          </cell>
          <cell r="G1223" t="str">
            <v>TY06-0303-R</v>
          </cell>
          <cell r="I1223">
            <v>0.04</v>
          </cell>
          <cell r="J1223" t="str">
            <v>SUPPLIER0002</v>
          </cell>
          <cell r="K1223" t="str">
            <v xml:space="preserve">ANHUI TINCAI SILK CO. LTD</v>
          </cell>
          <cell r="L1223">
            <v>2</v>
          </cell>
          <cell r="M1223">
            <v>8</v>
          </cell>
          <cell r="N1223">
            <v>10</v>
          </cell>
          <cell r="O1223">
            <v>2</v>
          </cell>
          <cell r="P1223">
            <v>5</v>
          </cell>
          <cell r="S1223" t="str">
            <v xml:space="preserve">Yuan Purchase Pricelist (CNY)</v>
          </cell>
          <cell r="T1223">
            <v>12.3</v>
          </cell>
          <cell r="U1223">
            <v>285.98</v>
          </cell>
          <cell r="V1223">
            <v>440</v>
          </cell>
        </row>
        <row r="1224">
          <cell r="A1224">
            <v>12642</v>
          </cell>
          <cell r="B1224" t="str">
            <v>AUTOLAMPS1233</v>
          </cell>
          <cell r="C1224" t="e">
            <v>#REF!</v>
          </cell>
          <cell r="D1224" t="str">
            <v xml:space="preserve">TOYOTA COASTER BB42 (93-03) - GRILL (CHROME)</v>
          </cell>
          <cell r="E1224" t="str">
            <v>TOYOTA</v>
          </cell>
          <cell r="F1224" t="str">
            <v xml:space="preserve">COASTER 93 GRIL</v>
          </cell>
          <cell r="G1224" t="str">
            <v>TY06-0311-C</v>
          </cell>
          <cell r="I1224">
            <v>0.04</v>
          </cell>
          <cell r="J1224" t="str">
            <v>SUPPLIER0002</v>
          </cell>
          <cell r="K1224" t="str">
            <v xml:space="preserve">ANHUI TINCAI SILK CO. LTD</v>
          </cell>
          <cell r="L1224">
            <v>0</v>
          </cell>
          <cell r="M1224">
            <v>0</v>
          </cell>
          <cell r="N1224">
            <v>0</v>
          </cell>
          <cell r="Q1224">
            <v>1</v>
          </cell>
          <cell r="R1224">
            <v>2</v>
          </cell>
          <cell r="S1224" t="str">
            <v xml:space="preserve">Yuan Purchase Pricelist (CNY)</v>
          </cell>
          <cell r="T1224">
            <v>83</v>
          </cell>
          <cell r="U1224">
            <v>1868</v>
          </cell>
          <cell r="V1224">
            <v>2890</v>
          </cell>
        </row>
        <row r="1225">
          <cell r="A1225">
            <v>10454</v>
          </cell>
          <cell r="B1225" t="str">
            <v>AUTOLAMPS1238</v>
          </cell>
          <cell r="C1225" t="e">
            <v>#REF!</v>
          </cell>
          <cell r="D1225" t="str">
            <v xml:space="preserve">TOYOTA COASTER BB42 (93-03) - TAIL LAMP (212-1980) - LH</v>
          </cell>
          <cell r="E1225" t="str">
            <v>TOYOTA</v>
          </cell>
          <cell r="F1225" t="str">
            <v xml:space="preserve">COASTER 93 TLA LH</v>
          </cell>
          <cell r="G1225" t="str">
            <v>TY06-0302-L</v>
          </cell>
          <cell r="I1225">
            <v>0.04</v>
          </cell>
          <cell r="J1225" t="str">
            <v>SUPPLIER0002</v>
          </cell>
          <cell r="K1225" t="str">
            <v xml:space="preserve">ANHUI TINCAI SILK CO. LTD</v>
          </cell>
          <cell r="L1225">
            <v>0</v>
          </cell>
          <cell r="M1225">
            <v>0</v>
          </cell>
          <cell r="N1225">
            <v>0</v>
          </cell>
          <cell r="Q1225">
            <v>2</v>
          </cell>
          <cell r="R1225">
            <v>4</v>
          </cell>
          <cell r="S1225" t="str">
            <v xml:space="preserve">Yuan Purchase Pricelist (CNY)</v>
          </cell>
          <cell r="T1225">
            <v>40</v>
          </cell>
          <cell r="U1225">
            <v>900</v>
          </cell>
          <cell r="V1225">
            <v>1400</v>
          </cell>
        </row>
        <row r="1226">
          <cell r="A1226">
            <v>10453</v>
          </cell>
          <cell r="B1226" t="str">
            <v>AUTOLAMPS1239</v>
          </cell>
          <cell r="C1226" t="e">
            <v>#REF!</v>
          </cell>
          <cell r="D1226" t="str">
            <v xml:space="preserve">TOYOTA COASTER BB42 (93-03) - TAIL LAMP (212-1980) - RH</v>
          </cell>
          <cell r="E1226" t="str">
            <v>TOYOTA</v>
          </cell>
          <cell r="F1226" t="str">
            <v xml:space="preserve">COASTER 93 TLA RH</v>
          </cell>
          <cell r="G1226" t="str">
            <v>TY06-0302-R</v>
          </cell>
          <cell r="I1226">
            <v>0.04</v>
          </cell>
          <cell r="J1226" t="str">
            <v>SUPPLIER0002</v>
          </cell>
          <cell r="K1226" t="str">
            <v xml:space="preserve">ANHUI TINCAI SILK CO. LTD</v>
          </cell>
          <cell r="L1226">
            <v>0</v>
          </cell>
          <cell r="M1226">
            <v>0</v>
          </cell>
          <cell r="N1226">
            <v>0</v>
          </cell>
          <cell r="Q1226">
            <v>2</v>
          </cell>
          <cell r="R1226">
            <v>4</v>
          </cell>
          <cell r="S1226" t="str">
            <v xml:space="preserve">Yuan Purchase Pricelist (CNY)</v>
          </cell>
          <cell r="T1226">
            <v>40</v>
          </cell>
          <cell r="U1226">
            <v>1020</v>
          </cell>
          <cell r="V1226">
            <v>1530</v>
          </cell>
        </row>
        <row r="1227">
          <cell r="A1227">
            <v>13963</v>
          </cell>
          <cell r="B1227" t="str">
            <v>AUTOLAMPS1242</v>
          </cell>
          <cell r="C1227" t="e">
            <v>#REF!</v>
          </cell>
          <cell r="D1227" t="str">
            <v xml:space="preserve">TOYOTA COROLLA  KE120F WAGON (01-04) - REAR QUARTER GLASS - LH</v>
          </cell>
          <cell r="E1227" t="str">
            <v>TOYOTA</v>
          </cell>
          <cell r="F1227" t="str">
            <v xml:space="preserve">AE120F RQ LH</v>
          </cell>
          <cell r="G1227" t="str">
            <v xml:space="preserve">AE120F RQ/LH</v>
          </cell>
          <cell r="H1227" t="str">
            <v>225*426</v>
          </cell>
          <cell r="I1227">
            <v>0.02</v>
          </cell>
          <cell r="J1227" t="str">
            <v>SUPPLIER0015</v>
          </cell>
          <cell r="K1227" t="str">
            <v xml:space="preserve">XINYI AUTOMOBILE GLASS (SHENZHEN) CO., LTD</v>
          </cell>
          <cell r="L1227">
            <v>0</v>
          </cell>
          <cell r="M1227">
            <v>0</v>
          </cell>
          <cell r="N1227">
            <v>0</v>
          </cell>
          <cell r="S1227" t="str">
            <v xml:space="preserve">USD Purchase Pricelist (USD)</v>
          </cell>
          <cell r="T1227">
            <v>1.5</v>
          </cell>
          <cell r="U1227">
            <v>268.8</v>
          </cell>
          <cell r="V1227">
            <v>350</v>
          </cell>
        </row>
        <row r="1228">
          <cell r="A1228">
            <v>13962</v>
          </cell>
          <cell r="B1228" t="str">
            <v>AUTOLAMPS1243</v>
          </cell>
          <cell r="C1228" t="e">
            <v>#REF!</v>
          </cell>
          <cell r="D1228" t="str">
            <v xml:space="preserve">TOYOTA COROLLA  KE120F WAGON (01-04) - REAR QUARTER GLASS - RH</v>
          </cell>
          <cell r="E1228" t="str">
            <v>TOYOTA</v>
          </cell>
          <cell r="F1228" t="str">
            <v xml:space="preserve">AE120F RQ RH</v>
          </cell>
          <cell r="G1228" t="str">
            <v xml:space="preserve">AE120F RQ/RH</v>
          </cell>
          <cell r="H1228" t="str">
            <v>225*426</v>
          </cell>
          <cell r="I1228">
            <v>0.02</v>
          </cell>
          <cell r="J1228" t="str">
            <v>SUPPLIER0015</v>
          </cell>
          <cell r="K1228" t="str">
            <v xml:space="preserve">XINYI AUTOMOBILE GLASS (SHENZHEN) CO., LTD</v>
          </cell>
          <cell r="L1228">
            <v>0</v>
          </cell>
          <cell r="M1228">
            <v>0</v>
          </cell>
          <cell r="N1228">
            <v>0</v>
          </cell>
          <cell r="S1228" t="str">
            <v xml:space="preserve">USD Purchase Pricelist (USD)</v>
          </cell>
          <cell r="T1228">
            <v>1.5</v>
          </cell>
          <cell r="U1228">
            <v>268.8</v>
          </cell>
          <cell r="V1228">
            <v>350</v>
          </cell>
        </row>
        <row r="1229">
          <cell r="A1229">
            <v>11926</v>
          </cell>
          <cell r="B1229" t="str">
            <v>AUTOLAMPS1245</v>
          </cell>
          <cell r="C1229" t="e">
            <v>#REF!</v>
          </cell>
          <cell r="D1229" t="str">
            <v xml:space="preserve">TOYOTA COROLLA 4D SEDAN/3D,5D HATCHBACK/5D WAGON (91-95)</v>
          </cell>
          <cell r="E1229" t="str">
            <v>TOYOTA</v>
          </cell>
          <cell r="F1229" t="str">
            <v xml:space="preserve">KE100 LFW X</v>
          </cell>
          <cell r="G1229" t="str">
            <v xml:space="preserve">KE100 LFW/X</v>
          </cell>
          <cell r="H1229" t="str">
            <v>1425*812</v>
          </cell>
          <cell r="I1229">
            <v>0.02</v>
          </cell>
          <cell r="J1229" t="str">
            <v>SUPPLIER0015</v>
          </cell>
          <cell r="K1229" t="str">
            <v xml:space="preserve">XINYI AUTOMOBILE GLASS (SHENZHEN) CO., LTD</v>
          </cell>
          <cell r="L1229">
            <v>26</v>
          </cell>
          <cell r="M1229">
            <v>104</v>
          </cell>
          <cell r="N1229">
            <v>130</v>
          </cell>
          <cell r="Q1229">
            <v>3</v>
          </cell>
          <cell r="R1229">
            <v>9</v>
          </cell>
          <cell r="S1229" t="str">
            <v xml:space="preserve">USD Purchase Pricelist (USD)</v>
          </cell>
          <cell r="T1229">
            <v>13.71</v>
          </cell>
          <cell r="U1229">
            <v>2284.4299999999998</v>
          </cell>
          <cell r="V1229">
            <v>2600</v>
          </cell>
        </row>
        <row r="1230">
          <cell r="A1230">
            <v>10191</v>
          </cell>
          <cell r="B1230" t="str">
            <v>AUTOLAMPS1254</v>
          </cell>
          <cell r="C1230" t="e">
            <v>#REF!</v>
          </cell>
          <cell r="D1230" t="str">
            <v xml:space="preserve">TOYOTA COROLLA AE100 - BUMPER LAMP LONG (212-1654-Y) - LH</v>
          </cell>
          <cell r="E1230" t="str">
            <v>TOYOTA</v>
          </cell>
          <cell r="F1230" t="str">
            <v xml:space="preserve">AE100 BLAL LH</v>
          </cell>
          <cell r="G1230" t="str">
            <v>MZ01-3005-L</v>
          </cell>
          <cell r="I1230">
            <v>0.04</v>
          </cell>
          <cell r="J1230" t="str">
            <v>SUPPLIER0010</v>
          </cell>
          <cell r="K1230" t="str">
            <v xml:space="preserve">JIANGSU ZISUDE LAMPS TECHNOLOGY CO.,LTD</v>
          </cell>
          <cell r="L1230">
            <v>48</v>
          </cell>
          <cell r="M1230">
            <v>192</v>
          </cell>
          <cell r="N1230">
            <v>240</v>
          </cell>
          <cell r="O1230">
            <v>5</v>
          </cell>
          <cell r="P1230">
            <v>20</v>
          </cell>
          <cell r="S1230" t="str">
            <v xml:space="preserve">Yuan Purchase Pricelist (CNY)</v>
          </cell>
          <cell r="T1230">
            <v>4</v>
          </cell>
          <cell r="U1230">
            <v>104</v>
          </cell>
          <cell r="V1230">
            <v>150</v>
          </cell>
        </row>
        <row r="1231">
          <cell r="A1231">
            <v>10190</v>
          </cell>
          <cell r="B1231" t="str">
            <v>AUTOLAMPS1255</v>
          </cell>
          <cell r="C1231" t="e">
            <v>#REF!</v>
          </cell>
          <cell r="D1231" t="str">
            <v xml:space="preserve">TOYOTA COROLLA AE100 - BUMPER LAMP LONG (212-1654-Y) - RH</v>
          </cell>
          <cell r="E1231" t="str">
            <v>TOYOTA</v>
          </cell>
          <cell r="F1231" t="str">
            <v xml:space="preserve">AE100 BLAL RH</v>
          </cell>
          <cell r="G1231" t="str">
            <v>MZ01-3005-R</v>
          </cell>
          <cell r="I1231">
            <v>0.04</v>
          </cell>
          <cell r="J1231" t="str">
            <v>SUPPLIER0010</v>
          </cell>
          <cell r="K1231" t="str">
            <v xml:space="preserve">JIANGSU ZISUDE LAMPS TECHNOLOGY CO.,LTD</v>
          </cell>
          <cell r="L1231">
            <v>49</v>
          </cell>
          <cell r="M1231">
            <v>196</v>
          </cell>
          <cell r="N1231">
            <v>245</v>
          </cell>
          <cell r="O1231">
            <v>5</v>
          </cell>
          <cell r="P1231">
            <v>20</v>
          </cell>
          <cell r="S1231" t="str">
            <v xml:space="preserve">Yuan Purchase Pricelist (CNY)</v>
          </cell>
          <cell r="T1231">
            <v>5</v>
          </cell>
          <cell r="U1231">
            <v>104</v>
          </cell>
          <cell r="V1231">
            <v>150</v>
          </cell>
        </row>
        <row r="1232">
          <cell r="A1232">
            <v>12369</v>
          </cell>
          <cell r="B1232" t="str">
            <v>AUTOLAMPS1263</v>
          </cell>
          <cell r="C1232" t="e">
            <v>#REF!</v>
          </cell>
          <cell r="D1232" t="str">
            <v xml:space="preserve">TOYOTA COROLLA AE100 - BUMPER LENS LONG (212-1654-00) - LH</v>
          </cell>
          <cell r="E1232" t="str">
            <v>TOYOTA</v>
          </cell>
          <cell r="F1232" t="str">
            <v xml:space="preserve">AE100 BLSL LH</v>
          </cell>
          <cell r="G1232" t="str">
            <v>MZ01-3005-00-L</v>
          </cell>
          <cell r="I1232">
            <v>0.04</v>
          </cell>
          <cell r="J1232" t="str">
            <v>SUPPLIER0010</v>
          </cell>
          <cell r="K1232" t="str">
            <v xml:space="preserve">JIANGSU ZISUDE LAMPS TECHNOLOGY CO.,LTD</v>
          </cell>
          <cell r="L1232">
            <v>6</v>
          </cell>
          <cell r="M1232">
            <v>24</v>
          </cell>
          <cell r="N1232">
            <v>30</v>
          </cell>
          <cell r="Q1232">
            <v>5</v>
          </cell>
          <cell r="R1232">
            <v>20</v>
          </cell>
          <cell r="S1232" t="str">
            <v xml:space="preserve">Yuan Purchase Pricelist (CNY)</v>
          </cell>
          <cell r="T1232">
            <v>0.19</v>
          </cell>
          <cell r="U1232">
            <v>30</v>
          </cell>
          <cell r="V1232">
            <v>50</v>
          </cell>
        </row>
        <row r="1233">
          <cell r="A1233">
            <v>12368</v>
          </cell>
          <cell r="B1233" t="str">
            <v>AUTOLAMPS1264</v>
          </cell>
          <cell r="C1233" t="e">
            <v>#REF!</v>
          </cell>
          <cell r="D1233" t="str">
            <v xml:space="preserve">TOYOTA COROLLA AE100 - BUMPER LENS LONG (212-1654-00) - RH</v>
          </cell>
          <cell r="E1233" t="str">
            <v>TOYOTA</v>
          </cell>
          <cell r="F1233" t="str">
            <v xml:space="preserve">AE100 BLSL RH</v>
          </cell>
          <cell r="G1233" t="str">
            <v>MZ01-3005-00-R</v>
          </cell>
          <cell r="I1233">
            <v>0.04</v>
          </cell>
          <cell r="J1233" t="str">
            <v>SUPPLIER0010</v>
          </cell>
          <cell r="K1233" t="str">
            <v xml:space="preserve">JIANGSU ZISUDE LAMPS TECHNOLOGY CO.,LTD</v>
          </cell>
          <cell r="L1233">
            <v>7</v>
          </cell>
          <cell r="M1233">
            <v>28</v>
          </cell>
          <cell r="N1233">
            <v>35</v>
          </cell>
          <cell r="Q1233">
            <v>5</v>
          </cell>
          <cell r="R1233">
            <v>20</v>
          </cell>
          <cell r="S1233" t="str">
            <v xml:space="preserve">Yuan Purchase Pricelist (CNY)</v>
          </cell>
          <cell r="T1233">
            <v>0.19</v>
          </cell>
          <cell r="U1233">
            <v>30</v>
          </cell>
          <cell r="V1233">
            <v>50</v>
          </cell>
        </row>
        <row r="1234">
          <cell r="A1234">
            <v>11370</v>
          </cell>
          <cell r="B1234" t="str">
            <v>AUTOLAMPS1248</v>
          </cell>
          <cell r="C1234" t="e">
            <v>#REF!</v>
          </cell>
          <cell r="D1234" t="str">
            <v xml:space="preserve">TOYOTA COROLLA AE100 - TAIL LAMP SALOON YELLOW/RED (212-1967-A) - LH</v>
          </cell>
          <cell r="E1234" t="str">
            <v>TOYOTA</v>
          </cell>
          <cell r="F1234" t="str">
            <v xml:space="preserve">AE100 TLA LH</v>
          </cell>
          <cell r="G1234" t="str">
            <v>TY01-0902C-L</v>
          </cell>
          <cell r="I1234">
            <v>0.04</v>
          </cell>
          <cell r="J1234" t="str">
            <v>SUPPLIER0002</v>
          </cell>
          <cell r="K1234" t="str">
            <v xml:space="preserve">ANHUI TINCAI SILK CO. LTD</v>
          </cell>
          <cell r="L1234">
            <v>4</v>
          </cell>
          <cell r="M1234">
            <v>16</v>
          </cell>
          <cell r="N1234">
            <v>20</v>
          </cell>
          <cell r="Q1234">
            <v>5</v>
          </cell>
          <cell r="R1234">
            <v>20</v>
          </cell>
          <cell r="S1234" t="str">
            <v xml:space="preserve">Yuan Purchase Pricelist (CNY)</v>
          </cell>
          <cell r="T1234">
            <v>47</v>
          </cell>
          <cell r="U1234">
            <v>1278</v>
          </cell>
          <cell r="V1234">
            <v>1920</v>
          </cell>
        </row>
        <row r="1235">
          <cell r="A1235">
            <v>11369</v>
          </cell>
          <cell r="B1235" t="str">
            <v>AUTOLAMPS1249</v>
          </cell>
          <cell r="C1235" t="e">
            <v>#REF!</v>
          </cell>
          <cell r="D1235" t="str">
            <v xml:space="preserve">TOYOTA COROLLA AE100 - TAIL LAMP SALOON YELLOW/RED (212-1967-A) - RH</v>
          </cell>
          <cell r="E1235" t="str">
            <v>TOYOTA</v>
          </cell>
          <cell r="F1235" t="str">
            <v xml:space="preserve">AE100 TLA RH</v>
          </cell>
          <cell r="G1235" t="str">
            <v>TY01-0902C-R</v>
          </cell>
          <cell r="I1235">
            <v>0.04</v>
          </cell>
          <cell r="J1235" t="str">
            <v>SUPPLIER0002</v>
          </cell>
          <cell r="K1235" t="str">
            <v xml:space="preserve">ANHUI TINCAI SILK CO. LTD</v>
          </cell>
          <cell r="L1235">
            <v>6</v>
          </cell>
          <cell r="M1235">
            <v>24</v>
          </cell>
          <cell r="N1235">
            <v>30</v>
          </cell>
          <cell r="Q1235">
            <v>5</v>
          </cell>
          <cell r="R1235">
            <v>20</v>
          </cell>
          <cell r="S1235" t="str">
            <v xml:space="preserve">Yuan Purchase Pricelist (CNY)</v>
          </cell>
          <cell r="T1235">
            <v>47</v>
          </cell>
          <cell r="U1235">
            <v>1278</v>
          </cell>
          <cell r="V1235">
            <v>1920</v>
          </cell>
        </row>
        <row r="1236">
          <cell r="A1236">
            <v>12008</v>
          </cell>
          <cell r="B1236" t="str">
            <v>AUTOLAMPS1250</v>
          </cell>
          <cell r="C1236" t="e">
            <v>#REF!</v>
          </cell>
          <cell r="D1236" t="str">
            <v xml:space="preserve">TOYOTA COROLLA AE100 SALOON (91-95) - REAR WINDSCREEN</v>
          </cell>
          <cell r="E1236" t="str">
            <v>TOYOTA</v>
          </cell>
          <cell r="F1236" t="str">
            <v xml:space="preserve">KE100 RW H X</v>
          </cell>
          <cell r="G1236" t="str">
            <v xml:space="preserve">KE100 RW/H/X</v>
          </cell>
          <cell r="H1236" t="str">
            <v>1300*696</v>
          </cell>
          <cell r="I1236">
            <v>0.02</v>
          </cell>
          <cell r="J1236" t="str">
            <v>SUPPLIER0015</v>
          </cell>
          <cell r="K1236" t="str">
            <v xml:space="preserve">XINYI AUTOMOBILE GLASS (SHENZHEN) CO., LTD</v>
          </cell>
          <cell r="L1236">
            <v>0</v>
          </cell>
          <cell r="M1236">
            <v>0</v>
          </cell>
          <cell r="N1236">
            <v>0</v>
          </cell>
          <cell r="Q1236">
            <v>0</v>
          </cell>
          <cell r="R1236">
            <v>0</v>
          </cell>
          <cell r="S1236" t="str">
            <v xml:space="preserve">USD Purchase Pricelist (USD)</v>
          </cell>
          <cell r="T1236">
            <v>13.12</v>
          </cell>
          <cell r="U1236">
            <v>2186.12</v>
          </cell>
          <cell r="V1236">
            <v>2700</v>
          </cell>
        </row>
        <row r="1237">
          <cell r="A1237">
            <v>11608</v>
          </cell>
          <cell r="B1237" t="str">
            <v>AUTOLAMPS1251</v>
          </cell>
          <cell r="C1237" t="e">
            <v>#REF!</v>
          </cell>
          <cell r="D1237" t="str">
            <v xml:space="preserve">TOYOTA COROLLA AE100/AE101/AE102 - INNER FENDER - LH</v>
          </cell>
          <cell r="E1237" t="str">
            <v>TOYOTA</v>
          </cell>
          <cell r="F1237" t="str">
            <v xml:space="preserve">AE100 AE101 IF LH</v>
          </cell>
          <cell r="G1237" t="str">
            <v>53876-12200-L</v>
          </cell>
          <cell r="I1237">
            <v>0.04</v>
          </cell>
          <cell r="J1237" t="str">
            <v>SUPPLIER0002</v>
          </cell>
          <cell r="K1237" t="str">
            <v xml:space="preserve">ANHUI TINCAI SILK CO. LTD</v>
          </cell>
          <cell r="L1237">
            <v>45</v>
          </cell>
          <cell r="M1237">
            <v>180</v>
          </cell>
          <cell r="N1237">
            <v>225</v>
          </cell>
          <cell r="Q1237">
            <v>5</v>
          </cell>
          <cell r="R1237">
            <v>20</v>
          </cell>
          <cell r="S1237" t="str">
            <v xml:space="preserve">Yuan Purchase Pricelist (CNY)</v>
          </cell>
          <cell r="T1237">
            <v>12.5</v>
          </cell>
          <cell r="U1237">
            <v>340</v>
          </cell>
          <cell r="V1237">
            <v>510</v>
          </cell>
        </row>
        <row r="1238">
          <cell r="A1238">
            <v>11607</v>
          </cell>
          <cell r="B1238" t="str">
            <v>AUTOLAMPS1252</v>
          </cell>
          <cell r="C1238" t="e">
            <v>#REF!</v>
          </cell>
          <cell r="D1238" t="str">
            <v xml:space="preserve">TOYOTA COROLLA AE100/AE101/AE102 - INNER FENDER - RH</v>
          </cell>
          <cell r="E1238" t="str">
            <v>TOYOTA</v>
          </cell>
          <cell r="F1238" t="str">
            <v xml:space="preserve">AE100 AE101 IF RH</v>
          </cell>
          <cell r="G1238" t="str">
            <v>53875-12210-R</v>
          </cell>
          <cell r="I1238">
            <v>0.04</v>
          </cell>
          <cell r="J1238" t="str">
            <v>SUPPLIER0002</v>
          </cell>
          <cell r="K1238" t="str">
            <v xml:space="preserve">ANHUI TINCAI SILK CO. LTD</v>
          </cell>
          <cell r="L1238">
            <v>36</v>
          </cell>
          <cell r="M1238">
            <v>144</v>
          </cell>
          <cell r="N1238">
            <v>180</v>
          </cell>
          <cell r="Q1238">
            <v>5</v>
          </cell>
          <cell r="R1238">
            <v>20</v>
          </cell>
          <cell r="S1238" t="str">
            <v xml:space="preserve">Yuan Purchase Pricelist (CNY)</v>
          </cell>
          <cell r="T1238">
            <v>12.5</v>
          </cell>
          <cell r="U1238">
            <v>340</v>
          </cell>
          <cell r="V1238">
            <v>510</v>
          </cell>
        </row>
        <row r="1239">
          <cell r="A1239">
            <v>10187</v>
          </cell>
          <cell r="B1239" t="str">
            <v>AUTOLAMPS1256</v>
          </cell>
          <cell r="C1239" t="e">
            <v>#REF!</v>
          </cell>
          <cell r="D1239" t="str">
            <v xml:space="preserve">TOYOTA COROLLA AE100/AE102 - CORNER LAMP (212-1561) - LH</v>
          </cell>
          <cell r="E1239" t="str">
            <v>TOYOTA</v>
          </cell>
          <cell r="F1239" t="str">
            <v xml:space="preserve">AE100 CLA LH</v>
          </cell>
          <cell r="G1239" t="str">
            <v>MZ01-3003-L</v>
          </cell>
          <cell r="I1239">
            <v>0.04</v>
          </cell>
          <cell r="J1239" t="str">
            <v>SUPPLIER0010</v>
          </cell>
          <cell r="K1239" t="str">
            <v xml:space="preserve">JIANGSU ZISUDE LAMPS TECHNOLOGY CO.,LTD</v>
          </cell>
          <cell r="L1239">
            <v>87</v>
          </cell>
          <cell r="M1239">
            <v>348</v>
          </cell>
          <cell r="N1239">
            <v>435</v>
          </cell>
          <cell r="O1239">
            <v>5</v>
          </cell>
          <cell r="P1239">
            <v>20</v>
          </cell>
          <cell r="S1239" t="str">
            <v xml:space="preserve">Yuan Purchase Pricelist (CNY)</v>
          </cell>
          <cell r="T1239">
            <v>8</v>
          </cell>
          <cell r="U1239">
            <v>208</v>
          </cell>
          <cell r="V1239">
            <v>290</v>
          </cell>
        </row>
        <row r="1240">
          <cell r="A1240">
            <v>10186</v>
          </cell>
          <cell r="B1240" t="str">
            <v>AUTOLAMPS1257</v>
          </cell>
          <cell r="C1240" t="e">
            <v>#REF!</v>
          </cell>
          <cell r="D1240" t="str">
            <v xml:space="preserve">TOYOTA COROLLA AE100/AE102 - CORNER LAMP (212-1561) - RH</v>
          </cell>
          <cell r="E1240" t="str">
            <v>TOYOTA</v>
          </cell>
          <cell r="F1240" t="str">
            <v xml:space="preserve">AE100 CLA RH</v>
          </cell>
          <cell r="G1240" t="str">
            <v>MZ01-3003-R</v>
          </cell>
          <cell r="I1240">
            <v>0.04</v>
          </cell>
          <cell r="J1240" t="str">
            <v>SUPPLIER0010</v>
          </cell>
          <cell r="K1240" t="str">
            <v xml:space="preserve">JIANGSU ZISUDE LAMPS TECHNOLOGY CO.,LTD</v>
          </cell>
          <cell r="L1240">
            <v>87</v>
          </cell>
          <cell r="M1240">
            <v>348</v>
          </cell>
          <cell r="N1240">
            <v>435</v>
          </cell>
          <cell r="O1240">
            <v>5</v>
          </cell>
          <cell r="P1240">
            <v>20</v>
          </cell>
          <cell r="S1240" t="str">
            <v xml:space="preserve">Yuan Purchase Pricelist (CNY)</v>
          </cell>
          <cell r="T1240">
            <v>8</v>
          </cell>
          <cell r="U1240">
            <v>208</v>
          </cell>
          <cell r="V1240">
            <v>290</v>
          </cell>
        </row>
        <row r="1241">
          <cell r="A1241">
            <v>10189</v>
          </cell>
          <cell r="B1241" t="str">
            <v>AUTOLAMPS1265</v>
          </cell>
          <cell r="C1241" t="e">
            <v>#REF!</v>
          </cell>
          <cell r="D1241" t="str">
            <v xml:space="preserve">TOYOTA COROLLA AE100/AE102 - CORNER LENS (212-1561-00) - LH</v>
          </cell>
          <cell r="E1241" t="str">
            <v>TOYOTA</v>
          </cell>
          <cell r="F1241" t="str">
            <v xml:space="preserve">AE100 CLS LH</v>
          </cell>
          <cell r="G1241" t="str">
            <v>00-TY01-0903-L</v>
          </cell>
          <cell r="I1241">
            <v>0.04</v>
          </cell>
          <cell r="J1241" t="str">
            <v>SUPPLIER0010</v>
          </cell>
          <cell r="K1241" t="str">
            <v xml:space="preserve">JIANGSU ZISUDE LAMPS TECHNOLOGY CO.,LTD</v>
          </cell>
          <cell r="L1241">
            <v>12</v>
          </cell>
          <cell r="M1241">
            <v>48</v>
          </cell>
          <cell r="N1241">
            <v>60</v>
          </cell>
          <cell r="Q1241">
            <v>5</v>
          </cell>
          <cell r="R1241">
            <v>20</v>
          </cell>
          <cell r="S1241" t="str">
            <v xml:space="preserve">Yuan Purchase Pricelist (CNY)</v>
          </cell>
          <cell r="T1241">
            <v>0.3</v>
          </cell>
          <cell r="U1241">
            <v>47</v>
          </cell>
          <cell r="V1241">
            <v>70</v>
          </cell>
        </row>
        <row r="1242">
          <cell r="A1242">
            <v>10188</v>
          </cell>
          <cell r="B1242" t="str">
            <v>AUTOLAMPS1266</v>
          </cell>
          <cell r="C1242" t="e">
            <v>#REF!</v>
          </cell>
          <cell r="D1242" t="str">
            <v xml:space="preserve">TOYOTA COROLLA AE100/AE102 - CORNER LENS (212-1561-00) - RH</v>
          </cell>
          <cell r="E1242" t="str">
            <v>TOYOTA</v>
          </cell>
          <cell r="F1242" t="str">
            <v xml:space="preserve">AE100 CLS RH</v>
          </cell>
          <cell r="G1242" t="str">
            <v>00-TY01-0903-R</v>
          </cell>
          <cell r="I1242">
            <v>0.04</v>
          </cell>
          <cell r="J1242" t="str">
            <v>SUPPLIER0010</v>
          </cell>
          <cell r="K1242" t="str">
            <v xml:space="preserve">JIANGSU ZISUDE LAMPS TECHNOLOGY CO.,LTD</v>
          </cell>
          <cell r="L1242">
            <v>12</v>
          </cell>
          <cell r="M1242">
            <v>48</v>
          </cell>
          <cell r="N1242">
            <v>60</v>
          </cell>
          <cell r="Q1242">
            <v>5</v>
          </cell>
          <cell r="R1242">
            <v>20</v>
          </cell>
          <cell r="S1242" t="str">
            <v xml:space="preserve">Yuan Purchase Pricelist (CNY)</v>
          </cell>
          <cell r="T1242">
            <v>0.3</v>
          </cell>
          <cell r="U1242">
            <v>47</v>
          </cell>
          <cell r="V1242">
            <v>70</v>
          </cell>
        </row>
        <row r="1243">
          <cell r="A1243">
            <v>11365</v>
          </cell>
          <cell r="B1243" t="str">
            <v>AUTOLAMPS1267</v>
          </cell>
          <cell r="C1243" t="e">
            <v>#REF!</v>
          </cell>
          <cell r="D1243" t="str">
            <v xml:space="preserve">TOYOTA COROLLA AE100/AE102 - DOOR MIRROR (ELECTRIC) - LH</v>
          </cell>
          <cell r="E1243" t="str">
            <v>TOYOTA</v>
          </cell>
          <cell r="F1243" t="str">
            <v xml:space="preserve">AE100 SME LH</v>
          </cell>
          <cell r="G1243" t="str">
            <v>MZ01-3011E-L</v>
          </cell>
          <cell r="I1243">
            <v>0.04</v>
          </cell>
          <cell r="J1243" t="str">
            <v>SUPPLIER0010</v>
          </cell>
          <cell r="K1243" t="str">
            <v xml:space="preserve">JIANGSU ZISUDE LAMPS TECHNOLOGY CO.,LTD</v>
          </cell>
          <cell r="M1243">
            <v>0</v>
          </cell>
          <cell r="N1243">
            <v>0</v>
          </cell>
          <cell r="O1243">
            <v>5</v>
          </cell>
          <cell r="P1243">
            <v>10</v>
          </cell>
          <cell r="S1243" t="str">
            <v xml:space="preserve">Yuan Purchase Pricelist (CNY)</v>
          </cell>
          <cell r="T1243">
            <v>4.8</v>
          </cell>
          <cell r="U1243">
            <v>750</v>
          </cell>
          <cell r="V1243">
            <v>1160</v>
          </cell>
        </row>
        <row r="1244">
          <cell r="A1244">
            <v>11366</v>
          </cell>
          <cell r="B1244" t="str">
            <v>AUTOLAMPS1268</v>
          </cell>
          <cell r="C1244" t="e">
            <v>#REF!</v>
          </cell>
          <cell r="D1244" t="str">
            <v xml:space="preserve">TOYOTA COROLLA AE100/AE102 - DOOR MIRROR (ELECTRIC) - RH</v>
          </cell>
          <cell r="E1244" t="str">
            <v>TOYOTA</v>
          </cell>
          <cell r="F1244" t="str">
            <v xml:space="preserve">AE100 SME RH</v>
          </cell>
          <cell r="G1244" t="str">
            <v>MZ01-3011E-R</v>
          </cell>
          <cell r="I1244">
            <v>0.04</v>
          </cell>
          <cell r="J1244" t="str">
            <v>SUPPLIER0010</v>
          </cell>
          <cell r="K1244" t="str">
            <v xml:space="preserve">JIANGSU ZISUDE LAMPS TECHNOLOGY CO.,LTD</v>
          </cell>
          <cell r="M1244">
            <v>0</v>
          </cell>
          <cell r="N1244">
            <v>0</v>
          </cell>
          <cell r="O1244">
            <v>5</v>
          </cell>
          <cell r="P1244">
            <v>10</v>
          </cell>
          <cell r="S1244" t="str">
            <v xml:space="preserve">Yuan Purchase Pricelist (CNY)</v>
          </cell>
          <cell r="T1244">
            <v>4.8</v>
          </cell>
          <cell r="U1244">
            <v>750</v>
          </cell>
          <cell r="V1244">
            <v>1160</v>
          </cell>
        </row>
        <row r="1245">
          <cell r="A1245">
            <v>11367</v>
          </cell>
          <cell r="B1245" t="str">
            <v>AUTOLAMPS1269</v>
          </cell>
          <cell r="C1245" t="e">
            <v>#REF!</v>
          </cell>
          <cell r="D1245" t="str">
            <v xml:space="preserve">TOYOTA COROLLA AE100/AE102 - DOOR MIRROR GLASS W/BASE (ELECTRIC) - LH</v>
          </cell>
          <cell r="E1245" t="str">
            <v>TOYOTA</v>
          </cell>
          <cell r="F1245" t="str">
            <v xml:space="preserve">AE100 MGE LH</v>
          </cell>
          <cell r="G1245" t="str">
            <v xml:space="preserve">TY01-0912-01 Ä-L</v>
          </cell>
          <cell r="I1245">
            <v>0.04</v>
          </cell>
          <cell r="J1245" t="str">
            <v>SUPPLIER0010</v>
          </cell>
          <cell r="K1245" t="str">
            <v xml:space="preserve">JIANGSU ZISUDE LAMPS TECHNOLOGY CO.,LTD</v>
          </cell>
          <cell r="L1245">
            <v>0</v>
          </cell>
          <cell r="M1245">
            <v>0</v>
          </cell>
          <cell r="N1245">
            <v>0</v>
          </cell>
          <cell r="O1245">
            <v>5</v>
          </cell>
          <cell r="P1245">
            <v>10</v>
          </cell>
          <cell r="S1245" t="str">
            <v xml:space="preserve">Yuan Purchase Pricelist (CNY)</v>
          </cell>
          <cell r="T1245">
            <v>0.81</v>
          </cell>
          <cell r="U1245">
            <v>127</v>
          </cell>
          <cell r="V1245">
            <v>200</v>
          </cell>
        </row>
        <row r="1246">
          <cell r="A1246">
            <v>11368</v>
          </cell>
          <cell r="B1246" t="str">
            <v>AUTOLAMPS1270</v>
          </cell>
          <cell r="C1246" t="e">
            <v>#REF!</v>
          </cell>
          <cell r="D1246" t="str">
            <v xml:space="preserve">TOYOTA COROLLA AE100/AE102 - DOOR MIRROR GLASS W/BASE (ELECTRIC) - RH</v>
          </cell>
          <cell r="E1246" t="str">
            <v>TOYOTA</v>
          </cell>
          <cell r="F1246" t="str">
            <v xml:space="preserve">AE100 MGE RH</v>
          </cell>
          <cell r="G1246" t="str">
            <v xml:space="preserve">TY01-0912-01 Ä-R</v>
          </cell>
          <cell r="I1246">
            <v>0.04</v>
          </cell>
          <cell r="J1246" t="str">
            <v>SUPPLIER0010</v>
          </cell>
          <cell r="K1246" t="str">
            <v xml:space="preserve">JIANGSU ZISUDE LAMPS TECHNOLOGY CO.,LTD</v>
          </cell>
          <cell r="L1246">
            <v>0</v>
          </cell>
          <cell r="M1246">
            <v>0</v>
          </cell>
          <cell r="N1246">
            <v>0</v>
          </cell>
          <cell r="O1246">
            <v>5</v>
          </cell>
          <cell r="P1246">
            <v>10</v>
          </cell>
          <cell r="S1246" t="str">
            <v xml:space="preserve">Yuan Purchase Pricelist (CNY)</v>
          </cell>
          <cell r="T1246">
            <v>0.81</v>
          </cell>
          <cell r="U1246">
            <v>127</v>
          </cell>
          <cell r="V1246">
            <v>200</v>
          </cell>
        </row>
        <row r="1247">
          <cell r="A1247">
            <v>10197</v>
          </cell>
          <cell r="B1247" t="str">
            <v>AUTOLAMPS1271</v>
          </cell>
          <cell r="C1247" t="e">
            <v>#REF!</v>
          </cell>
          <cell r="D1247" t="str">
            <v xml:space="preserve">TOYOTA COROLLA AE100/AE102 - DOOR MIRROR GLASS W/BASE (MANUAL) - LH</v>
          </cell>
          <cell r="E1247" t="str">
            <v>TOYOTA</v>
          </cell>
          <cell r="F1247" t="str">
            <v xml:space="preserve">AE100 MGM LH</v>
          </cell>
          <cell r="G1247" t="str">
            <v xml:space="preserve">TY01-0912-01 (M)-L</v>
          </cell>
          <cell r="I1247">
            <v>0.04</v>
          </cell>
          <cell r="J1247" t="str">
            <v>SUPPLIER0010</v>
          </cell>
          <cell r="K1247" t="str">
            <v xml:space="preserve">JIANGSU ZISUDE LAMPS TECHNOLOGY CO.,LTD</v>
          </cell>
          <cell r="L1247">
            <v>0</v>
          </cell>
          <cell r="M1247">
            <v>0</v>
          </cell>
          <cell r="N1247">
            <v>0</v>
          </cell>
          <cell r="O1247">
            <v>5</v>
          </cell>
          <cell r="P1247">
            <v>10</v>
          </cell>
          <cell r="S1247" t="str">
            <v xml:space="preserve">Yuan Purchase Pricelist (CNY)</v>
          </cell>
          <cell r="T1247">
            <v>0.81</v>
          </cell>
          <cell r="U1247">
            <v>127</v>
          </cell>
          <cell r="V1247">
            <v>200</v>
          </cell>
        </row>
        <row r="1248">
          <cell r="A1248">
            <v>10196</v>
          </cell>
          <cell r="B1248" t="str">
            <v>AUTOLAMPS1272</v>
          </cell>
          <cell r="C1248" t="e">
            <v>#REF!</v>
          </cell>
          <cell r="D1248" t="str">
            <v xml:space="preserve">TOYOTA COROLLA AE100/AE102 - DOOR MIRROR GLASS W/BASE (MANUAL) - RH</v>
          </cell>
          <cell r="E1248" t="str">
            <v>TOYOTA</v>
          </cell>
          <cell r="F1248" t="str">
            <v xml:space="preserve">AE100 MGM RH</v>
          </cell>
          <cell r="G1248" t="str">
            <v xml:space="preserve">TY01-0912-01 (M)-R</v>
          </cell>
          <cell r="I1248">
            <v>0.04</v>
          </cell>
          <cell r="J1248" t="str">
            <v>SUPPLIER0010</v>
          </cell>
          <cell r="K1248" t="str">
            <v xml:space="preserve">JIANGSU ZISUDE LAMPS TECHNOLOGY CO.,LTD</v>
          </cell>
          <cell r="L1248">
            <v>0</v>
          </cell>
          <cell r="M1248">
            <v>0</v>
          </cell>
          <cell r="N1248">
            <v>0</v>
          </cell>
          <cell r="O1248">
            <v>5</v>
          </cell>
          <cell r="P1248">
            <v>10</v>
          </cell>
          <cell r="S1248" t="str">
            <v xml:space="preserve">Yuan Purchase Pricelist (CNY)</v>
          </cell>
          <cell r="T1248">
            <v>0.81</v>
          </cell>
          <cell r="U1248">
            <v>127</v>
          </cell>
          <cell r="V1248">
            <v>200</v>
          </cell>
        </row>
        <row r="1249">
          <cell r="A1249">
            <v>10195</v>
          </cell>
          <cell r="B1249" t="str">
            <v>AUTOLAMPS1273</v>
          </cell>
          <cell r="C1249" t="e">
            <v>#REF!</v>
          </cell>
          <cell r="D1249" t="str">
            <v xml:space="preserve">TOYOTA COROLLA AE100/AE102 - DOOR MIRROR MANUAL - LH</v>
          </cell>
          <cell r="E1249" t="str">
            <v>TOYOTA</v>
          </cell>
          <cell r="F1249" t="str">
            <v xml:space="preserve">AE100 SMM LH</v>
          </cell>
          <cell r="G1249" t="str">
            <v>MZ01-3011-L</v>
          </cell>
          <cell r="I1249">
            <v>0.04</v>
          </cell>
          <cell r="J1249" t="str">
            <v>SUPPLIER0010</v>
          </cell>
          <cell r="K1249" t="str">
            <v xml:space="preserve">JIANGSU ZISUDE LAMPS TECHNOLOGY CO.,LTD</v>
          </cell>
          <cell r="L1249">
            <v>15</v>
          </cell>
          <cell r="M1249">
            <v>60</v>
          </cell>
          <cell r="N1249">
            <v>75</v>
          </cell>
          <cell r="O1249">
            <v>5</v>
          </cell>
          <cell r="P1249">
            <v>10</v>
          </cell>
          <cell r="S1249" t="str">
            <v xml:space="preserve">Yuan Purchase Pricelist (CNY)</v>
          </cell>
          <cell r="T1249">
            <v>31</v>
          </cell>
          <cell r="U1249">
            <v>808</v>
          </cell>
          <cell r="V1249">
            <v>1100</v>
          </cell>
        </row>
        <row r="1250">
          <cell r="A1250">
            <v>10194</v>
          </cell>
          <cell r="B1250" t="str">
            <v>AUTOLAMPS1274</v>
          </cell>
          <cell r="C1250" t="e">
            <v>#REF!</v>
          </cell>
          <cell r="D1250" t="str">
            <v xml:space="preserve">TOYOTA COROLLA AE100/AE102 - DOOR MIRROR MANUAL - RH</v>
          </cell>
          <cell r="E1250" t="str">
            <v>TOYOTA</v>
          </cell>
          <cell r="F1250" t="str">
            <v xml:space="preserve">AE100 SMM RH</v>
          </cell>
          <cell r="G1250" t="str">
            <v>MZ01-3011-R</v>
          </cell>
          <cell r="I1250">
            <v>0.04</v>
          </cell>
          <cell r="J1250" t="str">
            <v>SUPPLIER0010</v>
          </cell>
          <cell r="K1250" t="str">
            <v xml:space="preserve">JIANGSU ZISUDE LAMPS TECHNOLOGY CO.,LTD</v>
          </cell>
          <cell r="L1250">
            <v>15</v>
          </cell>
          <cell r="M1250">
            <v>60</v>
          </cell>
          <cell r="N1250">
            <v>75</v>
          </cell>
          <cell r="O1250">
            <v>5</v>
          </cell>
          <cell r="P1250">
            <v>10</v>
          </cell>
          <cell r="S1250" t="str">
            <v xml:space="preserve">Yuan Purchase Pricelist (CNY)</v>
          </cell>
          <cell r="T1250">
            <v>31</v>
          </cell>
          <cell r="U1250">
            <v>808</v>
          </cell>
          <cell r="V1250">
            <v>1100</v>
          </cell>
        </row>
        <row r="1251">
          <cell r="A1251">
            <v>11363</v>
          </cell>
          <cell r="B1251" t="str">
            <v>AUTOLAMPS1253</v>
          </cell>
          <cell r="C1251" t="e">
            <v>#REF!</v>
          </cell>
          <cell r="D1251" t="str">
            <v xml:space="preserve">TOYOTA COROLLA AE100/AE102 - FRONT BUMPER (LONG BUMPER LAMP)</v>
          </cell>
          <cell r="E1251" t="str">
            <v>TOYOTA</v>
          </cell>
          <cell r="F1251" t="str">
            <v xml:space="preserve">AE100 BPRFWLBLA</v>
          </cell>
          <cell r="G1251" t="str">
            <v>MZ01-3001</v>
          </cell>
          <cell r="I1251">
            <v>0.04</v>
          </cell>
          <cell r="J1251" t="str">
            <v>SUPPLIER0010</v>
          </cell>
          <cell r="K1251" t="str">
            <v xml:space="preserve">JIANGSU ZISUDE LAMPS TECHNOLOGY CO.,LTD</v>
          </cell>
          <cell r="L1251">
            <v>20</v>
          </cell>
          <cell r="M1251">
            <v>80</v>
          </cell>
          <cell r="N1251">
            <v>100</v>
          </cell>
          <cell r="Q1251">
            <v>5</v>
          </cell>
          <cell r="R1251">
            <v>20</v>
          </cell>
          <cell r="S1251" t="str">
            <v xml:space="preserve">Yuan Purchase Pricelist (CNY)</v>
          </cell>
          <cell r="T1251">
            <v>50</v>
          </cell>
          <cell r="U1251">
            <v>1163</v>
          </cell>
          <cell r="V1251">
            <v>1800</v>
          </cell>
        </row>
        <row r="1252">
          <cell r="A1252">
            <v>10193</v>
          </cell>
          <cell r="B1252" t="str">
            <v>AUTOLAMPS1258</v>
          </cell>
          <cell r="C1252" t="e">
            <v>#REF!</v>
          </cell>
          <cell r="D1252" t="str">
            <v xml:space="preserve">TOYOTA COROLLA AE100/AE102 - GRILL</v>
          </cell>
          <cell r="E1252" t="str">
            <v>TOYOTA</v>
          </cell>
          <cell r="F1252" t="str">
            <v xml:space="preserve">AE100 GRLGC</v>
          </cell>
          <cell r="G1252" t="str">
            <v>MZ01-3010C</v>
          </cell>
          <cell r="I1252">
            <v>0.04</v>
          </cell>
          <cell r="J1252" t="str">
            <v>SUPPLIER0010</v>
          </cell>
          <cell r="K1252" t="str">
            <v xml:space="preserve">JIANGSU ZISUDE LAMPS TECHNOLOGY CO.,LTD</v>
          </cell>
          <cell r="L1252">
            <v>35</v>
          </cell>
          <cell r="M1252">
            <v>140</v>
          </cell>
          <cell r="N1252">
            <v>175</v>
          </cell>
          <cell r="Q1252">
            <v>5</v>
          </cell>
          <cell r="R1252">
            <v>20</v>
          </cell>
          <cell r="S1252" t="str">
            <v xml:space="preserve">Yuan Purchase Pricelist (CNY)</v>
          </cell>
          <cell r="T1252">
            <v>19</v>
          </cell>
          <cell r="U1252">
            <v>495</v>
          </cell>
          <cell r="V1252">
            <v>690</v>
          </cell>
        </row>
        <row r="1253">
          <cell r="A1253">
            <v>13789</v>
          </cell>
          <cell r="B1253" t="str">
            <v>AUTOLAMPS2826</v>
          </cell>
          <cell r="C1253" t="e">
            <v>#REF!</v>
          </cell>
          <cell r="D1253" t="str">
            <v xml:space="preserve">TOYOTA COROLLA AE100/AE102 - HEAD GLASS  - LH</v>
          </cell>
          <cell r="E1253" t="str">
            <v>TOYOTA</v>
          </cell>
          <cell r="F1253" t="str">
            <v xml:space="preserve">AE100 HGSI LH</v>
          </cell>
          <cell r="G1253" t="str">
            <v xml:space="preserve">SI 9028</v>
          </cell>
          <cell r="I1253">
            <v>0.04</v>
          </cell>
          <cell r="J1253" t="str">
            <v>SUPPLIER0002</v>
          </cell>
          <cell r="K1253" t="str">
            <v xml:space="preserve">ANHUI TINCAI SILK CO. LTD</v>
          </cell>
          <cell r="L1253">
            <v>22</v>
          </cell>
          <cell r="M1253">
            <v>88</v>
          </cell>
          <cell r="N1253">
            <v>110</v>
          </cell>
          <cell r="O1253">
            <v>3</v>
          </cell>
          <cell r="P1253">
            <v>10</v>
          </cell>
          <cell r="S1253" t="str">
            <v xml:space="preserve">Yuan Purchase Pricelist (CNY)</v>
          </cell>
          <cell r="T1253">
            <v>1.25</v>
          </cell>
          <cell r="U1253">
            <v>195</v>
          </cell>
          <cell r="V1253">
            <v>270</v>
          </cell>
        </row>
        <row r="1254">
          <cell r="A1254">
            <v>13788</v>
          </cell>
          <cell r="B1254" t="str">
            <v>AUTOLAMPS2827</v>
          </cell>
          <cell r="C1254" t="e">
            <v>#REF!</v>
          </cell>
          <cell r="D1254" t="str">
            <v xml:space="preserve">TOYOTA COROLLA AE100/AE102 - HEAD GLASS  - RH</v>
          </cell>
          <cell r="E1254" t="str">
            <v>TOYOTA</v>
          </cell>
          <cell r="F1254" t="str">
            <v xml:space="preserve">AE100 HGSI RH</v>
          </cell>
          <cell r="G1254" t="str">
            <v xml:space="preserve">SI 9028</v>
          </cell>
          <cell r="I1254">
            <v>0.04</v>
          </cell>
          <cell r="J1254" t="str">
            <v>SUPPLIER0002</v>
          </cell>
          <cell r="K1254" t="str">
            <v xml:space="preserve">ANHUI TINCAI SILK CO. LTD</v>
          </cell>
          <cell r="L1254">
            <v>20</v>
          </cell>
          <cell r="M1254">
            <v>80</v>
          </cell>
          <cell r="N1254">
            <v>100</v>
          </cell>
          <cell r="O1254">
            <v>3</v>
          </cell>
          <cell r="P1254">
            <v>10</v>
          </cell>
          <cell r="S1254" t="str">
            <v xml:space="preserve">Yuan Purchase Pricelist (CNY)</v>
          </cell>
          <cell r="T1254">
            <v>1.25</v>
          </cell>
          <cell r="U1254">
            <v>195</v>
          </cell>
          <cell r="V1254">
            <v>270</v>
          </cell>
        </row>
        <row r="1255">
          <cell r="A1255">
            <v>10185</v>
          </cell>
          <cell r="B1255" t="str">
            <v>AUTOLAMPS1259</v>
          </cell>
          <cell r="C1255" t="e">
            <v>#REF!</v>
          </cell>
          <cell r="D1255" t="str">
            <v xml:space="preserve">TOYOTA COROLLA AE100/AE102 - HEAD GLASS (212-1142-00) - LH</v>
          </cell>
          <cell r="E1255" t="str">
            <v>TOYOTA</v>
          </cell>
          <cell r="F1255" t="str">
            <v xml:space="preserve">AE100 HGS LH</v>
          </cell>
          <cell r="G1255" t="str">
            <v>MZ01-3002-00-L</v>
          </cell>
          <cell r="I1255">
            <v>0.04</v>
          </cell>
          <cell r="J1255" t="str">
            <v>SUPPLIER0002</v>
          </cell>
          <cell r="K1255" t="str">
            <v xml:space="preserve">ANHUI TINCAI SILK CO. LTD</v>
          </cell>
          <cell r="L1255">
            <v>32</v>
          </cell>
          <cell r="M1255">
            <v>128</v>
          </cell>
          <cell r="N1255">
            <v>160</v>
          </cell>
          <cell r="O1255">
            <v>5</v>
          </cell>
          <cell r="P1255">
            <v>20</v>
          </cell>
          <cell r="S1255" t="str">
            <v xml:space="preserve">Yuan Purchase Pricelist (CNY)</v>
          </cell>
          <cell r="T1255">
            <v>8.5</v>
          </cell>
          <cell r="U1255">
            <v>218.19</v>
          </cell>
          <cell r="V1255">
            <v>310</v>
          </cell>
        </row>
        <row r="1256">
          <cell r="A1256">
            <v>10184</v>
          </cell>
          <cell r="B1256" t="str">
            <v>AUTOLAMPS1260</v>
          </cell>
          <cell r="C1256" t="e">
            <v>#REF!</v>
          </cell>
          <cell r="D1256" t="str">
            <v xml:space="preserve">TOYOTA COROLLA AE100/AE102 - HEAD GLASS (212-1142-00) - RH</v>
          </cell>
          <cell r="E1256" t="str">
            <v>TOYOTA</v>
          </cell>
          <cell r="F1256" t="str">
            <v xml:space="preserve">AE100 HGS RH</v>
          </cell>
          <cell r="G1256" t="str">
            <v>MZ01-3002-00-R</v>
          </cell>
          <cell r="I1256">
            <v>0.04</v>
          </cell>
          <cell r="J1256" t="str">
            <v>SUPPLIER0002</v>
          </cell>
          <cell r="K1256" t="str">
            <v xml:space="preserve">ANHUI TINCAI SILK CO. LTD</v>
          </cell>
          <cell r="L1256">
            <v>33</v>
          </cell>
          <cell r="M1256">
            <v>132</v>
          </cell>
          <cell r="N1256">
            <v>165</v>
          </cell>
          <cell r="O1256">
            <v>5</v>
          </cell>
          <cell r="P1256">
            <v>20</v>
          </cell>
          <cell r="S1256" t="str">
            <v xml:space="preserve">Yuan Purchase Pricelist (CNY)</v>
          </cell>
          <cell r="T1256">
            <v>8.5</v>
          </cell>
          <cell r="U1256">
            <v>218.19</v>
          </cell>
          <cell r="V1256">
            <v>310</v>
          </cell>
        </row>
        <row r="1257">
          <cell r="A1257">
            <v>10183</v>
          </cell>
          <cell r="B1257" t="str">
            <v>AUTOLAMPS1261</v>
          </cell>
          <cell r="C1257" t="e">
            <v>#REF!</v>
          </cell>
          <cell r="D1257" t="str">
            <v xml:space="preserve">TOYOTA COROLLA AE100/AE102 - HEAD LAMP ORDINARY (212-1142) - LH</v>
          </cell>
          <cell r="E1257" t="str">
            <v>TOYOTA</v>
          </cell>
          <cell r="F1257" t="str">
            <v xml:space="preserve">AE100 HLA LH</v>
          </cell>
          <cell r="G1257" t="str">
            <v>MZ01-3002-L</v>
          </cell>
          <cell r="I1257">
            <v>0.04</v>
          </cell>
          <cell r="J1257" t="str">
            <v>SUPPLIER0010</v>
          </cell>
          <cell r="K1257" t="str">
            <v xml:space="preserve">JIANGSU ZISUDE LAMPS TECHNOLOGY CO.,LTD</v>
          </cell>
          <cell r="L1257">
            <v>49</v>
          </cell>
          <cell r="M1257">
            <v>196</v>
          </cell>
          <cell r="N1257">
            <v>245</v>
          </cell>
          <cell r="Q1257">
            <v>5</v>
          </cell>
          <cell r="R1257">
            <v>20</v>
          </cell>
          <cell r="S1257" t="str">
            <v xml:space="preserve">Yuan Purchase Pricelist (CNY)</v>
          </cell>
          <cell r="T1257">
            <v>28</v>
          </cell>
          <cell r="U1257">
            <v>730</v>
          </cell>
          <cell r="V1257">
            <v>1000</v>
          </cell>
        </row>
        <row r="1258">
          <cell r="A1258">
            <v>10182</v>
          </cell>
          <cell r="B1258" t="str">
            <v>AUTOLAMPS1262</v>
          </cell>
          <cell r="C1258" t="e">
            <v>#REF!</v>
          </cell>
          <cell r="D1258" t="str">
            <v xml:space="preserve">TOYOTA COROLLA AE100/AE102 - HEAD LAMP ORDINARY (212-1142) - RH</v>
          </cell>
          <cell r="E1258" t="str">
            <v>TOYOTA</v>
          </cell>
          <cell r="F1258" t="str">
            <v xml:space="preserve">AE100 HLA RH</v>
          </cell>
          <cell r="G1258" t="str">
            <v>MZ01-3003-R</v>
          </cell>
          <cell r="I1258">
            <v>0.04</v>
          </cell>
          <cell r="J1258" t="str">
            <v>SUPPLIER0010</v>
          </cell>
          <cell r="K1258" t="str">
            <v xml:space="preserve">JIANGSU ZISUDE LAMPS TECHNOLOGY CO.,LTD</v>
          </cell>
          <cell r="L1258">
            <v>50</v>
          </cell>
          <cell r="M1258">
            <v>200</v>
          </cell>
          <cell r="N1258">
            <v>250</v>
          </cell>
          <cell r="Q1258">
            <v>5</v>
          </cell>
          <cell r="R1258">
            <v>20</v>
          </cell>
          <cell r="S1258" t="str">
            <v xml:space="preserve">Yuan Purchase Pricelist (CNY)</v>
          </cell>
          <cell r="T1258">
            <v>28</v>
          </cell>
          <cell r="U1258">
            <v>730</v>
          </cell>
          <cell r="V1258">
            <v>1000</v>
          </cell>
        </row>
        <row r="1259">
          <cell r="A1259">
            <v>10207</v>
          </cell>
          <cell r="B1259" t="str">
            <v>AUTOLAMPS1277</v>
          </cell>
          <cell r="C1259" t="e">
            <v>#REF!</v>
          </cell>
          <cell r="D1259" t="str">
            <v xml:space="preserve">TOYOTA COROLLA AE101 - BUMPER LAMP SHORT (212-1661-Y) - LH</v>
          </cell>
          <cell r="E1259" t="str">
            <v>TOYOTA</v>
          </cell>
          <cell r="F1259" t="str">
            <v xml:space="preserve">AE101 BLAS LH</v>
          </cell>
          <cell r="G1259" t="str">
            <v>MZ01-3006-L</v>
          </cell>
          <cell r="I1259">
            <v>0.04</v>
          </cell>
          <cell r="J1259" t="str">
            <v>SUPPLIER0010</v>
          </cell>
          <cell r="K1259" t="str">
            <v xml:space="preserve">JIANGSU ZISUDE LAMPS TECHNOLOGY CO.,LTD</v>
          </cell>
          <cell r="L1259">
            <v>54</v>
          </cell>
          <cell r="M1259">
            <v>216</v>
          </cell>
          <cell r="N1259">
            <v>270</v>
          </cell>
          <cell r="O1259">
            <v>5</v>
          </cell>
          <cell r="P1259">
            <v>20</v>
          </cell>
          <cell r="S1259" t="str">
            <v xml:space="preserve">Yuan Purchase Pricelist (CNY)</v>
          </cell>
          <cell r="T1259">
            <v>4</v>
          </cell>
          <cell r="U1259">
            <v>104</v>
          </cell>
          <cell r="V1259">
            <v>150</v>
          </cell>
        </row>
        <row r="1260">
          <cell r="A1260">
            <v>10206</v>
          </cell>
          <cell r="B1260" t="str">
            <v>AUTOLAMPS1278</v>
          </cell>
          <cell r="C1260" t="e">
            <v>#REF!</v>
          </cell>
          <cell r="D1260" t="str">
            <v xml:space="preserve">TOYOTA COROLLA AE101 - BUMPER LAMP SHORT (212-1661-Y) - RH</v>
          </cell>
          <cell r="E1260" t="str">
            <v>TOYOTA</v>
          </cell>
          <cell r="F1260" t="str">
            <v xml:space="preserve">AE101 BLAS RH</v>
          </cell>
          <cell r="G1260" t="str">
            <v>MZ01-3006-R</v>
          </cell>
          <cell r="I1260">
            <v>0.04</v>
          </cell>
          <cell r="J1260" t="str">
            <v>SUPPLIER0010</v>
          </cell>
          <cell r="K1260" t="str">
            <v xml:space="preserve">JIANGSU ZISUDE LAMPS TECHNOLOGY CO.,LTD</v>
          </cell>
          <cell r="L1260">
            <v>54</v>
          </cell>
          <cell r="M1260">
            <v>216</v>
          </cell>
          <cell r="N1260">
            <v>270</v>
          </cell>
          <cell r="O1260">
            <v>5</v>
          </cell>
          <cell r="P1260">
            <v>20</v>
          </cell>
          <cell r="S1260" t="str">
            <v xml:space="preserve">Yuan Purchase Pricelist (CNY)</v>
          </cell>
          <cell r="T1260">
            <v>4</v>
          </cell>
          <cell r="U1260">
            <v>104</v>
          </cell>
          <cell r="V1260">
            <v>150</v>
          </cell>
        </row>
        <row r="1261">
          <cell r="A1261">
            <v>12491</v>
          </cell>
          <cell r="B1261" t="str">
            <v>AUTOLAMPS1285</v>
          </cell>
          <cell r="C1261" t="e">
            <v>#REF!</v>
          </cell>
          <cell r="D1261" t="str">
            <v xml:space="preserve">TOYOTA COROLLA AE101 - BUMPER LENS SHORT (212-1661-00) - LH</v>
          </cell>
          <cell r="E1261" t="str">
            <v>TOYOTA</v>
          </cell>
          <cell r="F1261" t="str">
            <v xml:space="preserve">AE101 BLSS LH</v>
          </cell>
          <cell r="G1261" t="str">
            <v>MZ01-3006-00-L</v>
          </cell>
          <cell r="I1261">
            <v>0.04</v>
          </cell>
          <cell r="J1261" t="str">
            <v>SUPPLIER0010</v>
          </cell>
          <cell r="K1261" t="str">
            <v xml:space="preserve">JIANGSU ZISUDE LAMPS TECHNOLOGY CO.,LTD</v>
          </cell>
          <cell r="L1261">
            <v>10</v>
          </cell>
          <cell r="M1261">
            <v>40</v>
          </cell>
          <cell r="N1261">
            <v>50</v>
          </cell>
          <cell r="Q1261">
            <v>5</v>
          </cell>
          <cell r="R1261">
            <v>20</v>
          </cell>
          <cell r="S1261" t="str">
            <v xml:space="preserve">Yuan Purchase Pricelist (CNY)</v>
          </cell>
          <cell r="T1261">
            <v>0.19</v>
          </cell>
          <cell r="U1261">
            <v>30</v>
          </cell>
          <cell r="V1261">
            <v>50</v>
          </cell>
        </row>
        <row r="1262">
          <cell r="A1262">
            <v>12490</v>
          </cell>
          <cell r="B1262" t="str">
            <v>AUTOLAMPS1286</v>
          </cell>
          <cell r="C1262" t="e">
            <v>#REF!</v>
          </cell>
          <cell r="D1262" t="str">
            <v xml:space="preserve">TOYOTA COROLLA AE101 - BUMPER LENS SHORT (212-1661-00) - RH</v>
          </cell>
          <cell r="E1262" t="str">
            <v>TOYOTA</v>
          </cell>
          <cell r="F1262" t="str">
            <v xml:space="preserve">AE101 BLSS RH</v>
          </cell>
          <cell r="G1262" t="str">
            <v>MZ01-3006-00-R</v>
          </cell>
          <cell r="I1262">
            <v>0.04</v>
          </cell>
          <cell r="J1262" t="str">
            <v>SUPPLIER0010</v>
          </cell>
          <cell r="K1262" t="str">
            <v xml:space="preserve">JIANGSU ZISUDE LAMPS TECHNOLOGY CO.,LTD</v>
          </cell>
          <cell r="L1262">
            <v>9</v>
          </cell>
          <cell r="M1262">
            <v>36</v>
          </cell>
          <cell r="N1262">
            <v>45</v>
          </cell>
          <cell r="Q1262">
            <v>5</v>
          </cell>
          <cell r="R1262">
            <v>20</v>
          </cell>
          <cell r="S1262" t="str">
            <v xml:space="preserve">Yuan Purchase Pricelist (CNY)</v>
          </cell>
          <cell r="T1262">
            <v>0.19</v>
          </cell>
          <cell r="U1262">
            <v>30</v>
          </cell>
          <cell r="V1262">
            <v>50</v>
          </cell>
        </row>
        <row r="1263">
          <cell r="A1263">
            <v>10203</v>
          </cell>
          <cell r="B1263" t="str">
            <v>AUTOLAMPS1279</v>
          </cell>
          <cell r="C1263" t="e">
            <v>#REF!</v>
          </cell>
          <cell r="D1263" t="str">
            <v xml:space="preserve">TOYOTA COROLLA AE101 - CORNER LAMP (212-15D8) - LH</v>
          </cell>
          <cell r="E1263" t="str">
            <v>TOYOTA</v>
          </cell>
          <cell r="F1263" t="str">
            <v xml:space="preserve">AE101 CLA LH</v>
          </cell>
          <cell r="G1263" t="str">
            <v>MZ01-4002-L</v>
          </cell>
          <cell r="I1263">
            <v>0.04</v>
          </cell>
          <cell r="J1263" t="str">
            <v>SUPPLIER0010</v>
          </cell>
          <cell r="K1263" t="str">
            <v xml:space="preserve">JIANGSU ZISUDE LAMPS TECHNOLOGY CO.,LTD</v>
          </cell>
          <cell r="L1263">
            <v>49</v>
          </cell>
          <cell r="M1263">
            <v>196</v>
          </cell>
          <cell r="N1263">
            <v>245</v>
          </cell>
          <cell r="O1263">
            <v>5</v>
          </cell>
          <cell r="P1263">
            <v>20</v>
          </cell>
          <cell r="S1263" t="str">
            <v xml:space="preserve">Yuan Purchase Pricelist (CNY)</v>
          </cell>
          <cell r="T1263">
            <v>8</v>
          </cell>
          <cell r="U1263">
            <v>208</v>
          </cell>
          <cell r="V1263">
            <v>330</v>
          </cell>
        </row>
        <row r="1264">
          <cell r="A1264">
            <v>10202</v>
          </cell>
          <cell r="B1264" t="str">
            <v>AUTOLAMPS1280</v>
          </cell>
          <cell r="C1264" t="e">
            <v>#REF!</v>
          </cell>
          <cell r="D1264" t="str">
            <v xml:space="preserve">TOYOTA COROLLA AE101 - CORNER LAMP (212-15D8) - RH</v>
          </cell>
          <cell r="E1264" t="str">
            <v>TOYOTA</v>
          </cell>
          <cell r="F1264" t="str">
            <v xml:space="preserve">AE101 CLA RH</v>
          </cell>
          <cell r="G1264" t="str">
            <v>MZ01-4002-R</v>
          </cell>
          <cell r="I1264">
            <v>0.04</v>
          </cell>
          <cell r="J1264" t="str">
            <v>SUPPLIER0010</v>
          </cell>
          <cell r="K1264" t="str">
            <v xml:space="preserve">JIANGSU ZISUDE LAMPS TECHNOLOGY CO.,LTD</v>
          </cell>
          <cell r="L1264">
            <v>45</v>
          </cell>
          <cell r="M1264">
            <v>180</v>
          </cell>
          <cell r="N1264">
            <v>225</v>
          </cell>
          <cell r="O1264">
            <v>5</v>
          </cell>
          <cell r="P1264">
            <v>20</v>
          </cell>
          <cell r="S1264" t="str">
            <v xml:space="preserve">Yuan Purchase Pricelist (CNY)</v>
          </cell>
          <cell r="T1264">
            <v>8</v>
          </cell>
          <cell r="U1264">
            <v>208</v>
          </cell>
          <cell r="V1264">
            <v>330</v>
          </cell>
        </row>
        <row r="1265">
          <cell r="A1265">
            <v>10205</v>
          </cell>
          <cell r="B1265" t="str">
            <v>AUTOLAMPS1287</v>
          </cell>
          <cell r="C1265" t="e">
            <v>#REF!</v>
          </cell>
          <cell r="D1265" t="str">
            <v xml:space="preserve">TOYOTA COROLLA AE101 - CORNER LENS (212-15D8-00) - LH</v>
          </cell>
          <cell r="E1265" t="str">
            <v>TOYOTA</v>
          </cell>
          <cell r="F1265" t="str">
            <v xml:space="preserve">AE101 CLS LH</v>
          </cell>
          <cell r="G1265" t="str">
            <v>MZ01-4002-00-L</v>
          </cell>
          <cell r="I1265">
            <v>0.04</v>
          </cell>
          <cell r="J1265" t="str">
            <v>SUPPLIER0010</v>
          </cell>
          <cell r="K1265" t="str">
            <v xml:space="preserve">JIANGSU ZISUDE LAMPS TECHNOLOGY CO.,LTD</v>
          </cell>
          <cell r="L1265">
            <v>0</v>
          </cell>
          <cell r="M1265">
            <v>0</v>
          </cell>
          <cell r="N1265">
            <v>0</v>
          </cell>
          <cell r="Q1265">
            <v>5</v>
          </cell>
          <cell r="R1265">
            <v>20</v>
          </cell>
          <cell r="S1265" t="str">
            <v xml:space="preserve">Yuan Purchase Pricelist (CNY)</v>
          </cell>
          <cell r="T1265">
            <v>0.4</v>
          </cell>
          <cell r="U1265">
            <v>63</v>
          </cell>
          <cell r="V1265">
            <v>100</v>
          </cell>
        </row>
        <row r="1266">
          <cell r="A1266">
            <v>10204</v>
          </cell>
          <cell r="B1266" t="str">
            <v>AUTOLAMPS1288</v>
          </cell>
          <cell r="C1266" t="e">
            <v>#REF!</v>
          </cell>
          <cell r="D1266" t="str">
            <v xml:space="preserve">TOYOTA COROLLA AE101 - CORNER LENS (212-15D8-00) - RH</v>
          </cell>
          <cell r="E1266" t="str">
            <v>TOYOTA</v>
          </cell>
          <cell r="F1266" t="str">
            <v xml:space="preserve">AE101 CLS RH</v>
          </cell>
          <cell r="G1266" t="str">
            <v>MZ01-4002-00-R</v>
          </cell>
          <cell r="I1266">
            <v>0.04</v>
          </cell>
          <cell r="J1266" t="str">
            <v>SUPPLIER0010</v>
          </cell>
          <cell r="K1266" t="str">
            <v xml:space="preserve">JIANGSU ZISUDE LAMPS TECHNOLOGY CO.,LTD</v>
          </cell>
          <cell r="L1266">
            <v>0</v>
          </cell>
          <cell r="M1266">
            <v>0</v>
          </cell>
          <cell r="N1266">
            <v>0</v>
          </cell>
          <cell r="Q1266">
            <v>5</v>
          </cell>
          <cell r="R1266">
            <v>20</v>
          </cell>
          <cell r="S1266" t="str">
            <v xml:space="preserve">Yuan Purchase Pricelist (CNY)</v>
          </cell>
          <cell r="T1266">
            <v>0.4</v>
          </cell>
          <cell r="U1266">
            <v>63</v>
          </cell>
          <cell r="V1266">
            <v>100</v>
          </cell>
        </row>
        <row r="1267">
          <cell r="A1267">
            <v>10192</v>
          </cell>
          <cell r="B1267" t="str">
            <v>AUTOLAMPS1275</v>
          </cell>
          <cell r="C1267" t="e">
            <v>#REF!</v>
          </cell>
          <cell r="D1267" t="str">
            <v xml:space="preserve">TOYOTA COROLLA AE101 - FRONT BUMPER (SHORT BUMPER LAMP)</v>
          </cell>
          <cell r="E1267" t="str">
            <v>TOYOTA</v>
          </cell>
          <cell r="F1267" t="str">
            <v xml:space="preserve">AE101 BPRF</v>
          </cell>
          <cell r="G1267" t="str">
            <v>MZ01-3001</v>
          </cell>
          <cell r="I1267">
            <v>0.04</v>
          </cell>
          <cell r="J1267" t="str">
            <v>SUPPLIER0010</v>
          </cell>
          <cell r="K1267" t="str">
            <v xml:space="preserve">JIANGSU ZISUDE LAMPS TECHNOLOGY CO.,LTD</v>
          </cell>
          <cell r="L1267">
            <v>42</v>
          </cell>
          <cell r="M1267">
            <v>168</v>
          </cell>
          <cell r="N1267">
            <v>210</v>
          </cell>
          <cell r="Q1267">
            <v>5</v>
          </cell>
          <cell r="R1267">
            <v>10</v>
          </cell>
          <cell r="S1267" t="str">
            <v xml:space="preserve">Yuan Purchase Pricelist (CNY)</v>
          </cell>
          <cell r="T1267">
            <v>45</v>
          </cell>
          <cell r="U1267">
            <v>1046</v>
          </cell>
          <cell r="V1267">
            <v>1600</v>
          </cell>
        </row>
        <row r="1268">
          <cell r="A1268">
            <v>10210</v>
          </cell>
          <cell r="B1268" t="str">
            <v>AUTOLAMPS2828</v>
          </cell>
          <cell r="C1268" t="e">
            <v>#REF!</v>
          </cell>
          <cell r="D1268" t="str">
            <v xml:space="preserve">TOYOTA COROLLA AE101 - GRILL (CHROME W/BADGE)</v>
          </cell>
          <cell r="E1268" t="str">
            <v>TOYOTA</v>
          </cell>
          <cell r="F1268" t="str">
            <v xml:space="preserve">AE101 GRLCWB</v>
          </cell>
          <cell r="G1268" t="str">
            <v>TY01-1011C</v>
          </cell>
          <cell r="I1268">
            <v>0.04</v>
          </cell>
          <cell r="J1268" t="str">
            <v>SUPPLIER0010</v>
          </cell>
          <cell r="K1268" t="str">
            <v xml:space="preserve">JIANGSU ZISUDE LAMPS TECHNOLOGY CO.,LTD</v>
          </cell>
          <cell r="L1268">
            <v>0</v>
          </cell>
          <cell r="M1268">
            <v>0</v>
          </cell>
          <cell r="N1268">
            <v>0</v>
          </cell>
          <cell r="Q1268">
            <v>2</v>
          </cell>
          <cell r="R1268">
            <v>5</v>
          </cell>
          <cell r="S1268" t="str">
            <v xml:space="preserve">Yuan Purchase Pricelist (CNY)</v>
          </cell>
          <cell r="T1268">
            <v>5</v>
          </cell>
          <cell r="U1268">
            <v>782</v>
          </cell>
          <cell r="V1268">
            <v>1210</v>
          </cell>
        </row>
        <row r="1269">
          <cell r="A1269">
            <v>12128</v>
          </cell>
          <cell r="B1269" t="str">
            <v>AUTOLAMPS1281</v>
          </cell>
          <cell r="C1269" t="e">
            <v>#REF!</v>
          </cell>
          <cell r="D1269" t="str">
            <v xml:space="preserve">TOYOTA COROLLA AE101 - HEAD GLASS CLEAR (212-1193-00) - LH</v>
          </cell>
          <cell r="E1269" t="str">
            <v>TOYOTA</v>
          </cell>
          <cell r="F1269" t="str">
            <v xml:space="preserve">AE101 HGS LH</v>
          </cell>
          <cell r="G1269" t="str">
            <v xml:space="preserve">MZ01-4001-00 GLASS-L</v>
          </cell>
          <cell r="I1269">
            <v>0.04</v>
          </cell>
          <cell r="L1269">
            <v>0</v>
          </cell>
          <cell r="M1269">
            <v>0</v>
          </cell>
          <cell r="N1269">
            <v>0</v>
          </cell>
          <cell r="O1269">
            <v>5</v>
          </cell>
          <cell r="P1269">
            <v>20</v>
          </cell>
          <cell r="S1269" t="str">
            <v xml:space="preserve">Yuan Purchase Pricelist (CNY)</v>
          </cell>
          <cell r="T1269">
            <v>2.4300000000000002</v>
          </cell>
          <cell r="U1269">
            <v>380</v>
          </cell>
          <cell r="V1269">
            <v>380</v>
          </cell>
        </row>
        <row r="1270">
          <cell r="A1270">
            <v>12127</v>
          </cell>
          <cell r="B1270" t="str">
            <v>AUTOLAMPS1282</v>
          </cell>
          <cell r="C1270" t="e">
            <v>#REF!</v>
          </cell>
          <cell r="D1270" t="str">
            <v xml:space="preserve">TOYOTA COROLLA AE101 - HEAD GLASS CLEAR (212-1193-00) - RH</v>
          </cell>
          <cell r="E1270" t="str">
            <v>TOYOTA</v>
          </cell>
          <cell r="F1270" t="str">
            <v xml:space="preserve">AE101 HGS RH</v>
          </cell>
          <cell r="G1270" t="str">
            <v xml:space="preserve">MZ01-4001-00 GLASS-R</v>
          </cell>
          <cell r="I1270">
            <v>0.04</v>
          </cell>
          <cell r="L1270">
            <v>0</v>
          </cell>
          <cell r="M1270">
            <v>0</v>
          </cell>
          <cell r="N1270">
            <v>0</v>
          </cell>
          <cell r="O1270">
            <v>5</v>
          </cell>
          <cell r="P1270">
            <v>20</v>
          </cell>
          <cell r="S1270" t="str">
            <v xml:space="preserve">Yuan Purchase Pricelist (CNY)</v>
          </cell>
          <cell r="T1270">
            <v>2.4300000000000002</v>
          </cell>
          <cell r="U1270">
            <v>380</v>
          </cell>
          <cell r="V1270">
            <v>380</v>
          </cell>
        </row>
        <row r="1271">
          <cell r="A1271">
            <v>10199</v>
          </cell>
          <cell r="B1271" t="str">
            <v>AUTOLAMPS1283</v>
          </cell>
          <cell r="C1271" t="e">
            <v>#REF!</v>
          </cell>
          <cell r="D1271" t="str">
            <v xml:space="preserve">TOYOTA COROLLA AE101 - HEAD LAMP CLEAR (212-1193) - LH</v>
          </cell>
          <cell r="E1271" t="str">
            <v>TOYOTA</v>
          </cell>
          <cell r="F1271" t="str">
            <v xml:space="preserve">AE101 HLA LH</v>
          </cell>
          <cell r="G1271" t="str">
            <v>MZ01-4001-L</v>
          </cell>
          <cell r="I1271">
            <v>0.04</v>
          </cell>
          <cell r="J1271" t="str">
            <v>SUPPLIER0010</v>
          </cell>
          <cell r="K1271" t="str">
            <v xml:space="preserve">JIANGSU ZISUDE LAMPS TECHNOLOGY CO.,LTD</v>
          </cell>
          <cell r="L1271">
            <v>17</v>
          </cell>
          <cell r="M1271">
            <v>68</v>
          </cell>
          <cell r="N1271">
            <v>85</v>
          </cell>
          <cell r="Q1271">
            <v>5</v>
          </cell>
          <cell r="R1271">
            <v>20</v>
          </cell>
          <cell r="S1271" t="str">
            <v xml:space="preserve">Yuan Purchase Pricelist (CNY)</v>
          </cell>
          <cell r="T1271">
            <v>34</v>
          </cell>
          <cell r="U1271">
            <v>886</v>
          </cell>
          <cell r="V1271">
            <v>1200</v>
          </cell>
        </row>
        <row r="1272">
          <cell r="A1272">
            <v>10198</v>
          </cell>
          <cell r="B1272" t="str">
            <v>AUTOLAMPS1284</v>
          </cell>
          <cell r="C1272" t="e">
            <v>#REF!</v>
          </cell>
          <cell r="D1272" t="str">
            <v xml:space="preserve">TOYOTA COROLLA AE101 - HEAD LAMP CLEAR (212-1193) - RH</v>
          </cell>
          <cell r="E1272" t="str">
            <v>TOYOTA</v>
          </cell>
          <cell r="F1272" t="str">
            <v xml:space="preserve">AE101 HLA RH</v>
          </cell>
          <cell r="G1272" t="str">
            <v>MZ01-4001-R</v>
          </cell>
          <cell r="I1272">
            <v>0.04</v>
          </cell>
          <cell r="J1272" t="str">
            <v>SUPPLIER0010</v>
          </cell>
          <cell r="K1272" t="str">
            <v xml:space="preserve">JIANGSU ZISUDE LAMPS TECHNOLOGY CO.,LTD</v>
          </cell>
          <cell r="L1272">
            <v>16</v>
          </cell>
          <cell r="M1272">
            <v>64</v>
          </cell>
          <cell r="N1272">
            <v>80</v>
          </cell>
          <cell r="Q1272">
            <v>5</v>
          </cell>
          <cell r="R1272">
            <v>20</v>
          </cell>
          <cell r="S1272" t="str">
            <v xml:space="preserve">Yuan Purchase Pricelist (CNY)</v>
          </cell>
          <cell r="T1272">
            <v>34</v>
          </cell>
          <cell r="U1272">
            <v>886</v>
          </cell>
          <cell r="V1272">
            <v>1200</v>
          </cell>
        </row>
        <row r="1273">
          <cell r="A1273">
            <v>10201</v>
          </cell>
          <cell r="B1273" t="str">
            <v>AUTOLAMPS1289</v>
          </cell>
          <cell r="C1273" t="e">
            <v>#REF!</v>
          </cell>
          <cell r="D1273" t="str">
            <v xml:space="preserve">TOYOTA COROLLA AE101 - HEAD LENS CLEAR (212-1193-00) - LH</v>
          </cell>
          <cell r="E1273" t="str">
            <v>TOYOTA</v>
          </cell>
          <cell r="F1273" t="str">
            <v xml:space="preserve">AE101 HLS LH</v>
          </cell>
          <cell r="G1273" t="str">
            <v xml:space="preserve">MZ01-4001-00 PLASTIC-L</v>
          </cell>
          <cell r="I1273">
            <v>0.04</v>
          </cell>
          <cell r="J1273" t="str">
            <v>SUPPLIER0002</v>
          </cell>
          <cell r="K1273" t="str">
            <v xml:space="preserve">ANHUI TINCAI SILK CO. LTD</v>
          </cell>
          <cell r="L1273">
            <v>1</v>
          </cell>
          <cell r="M1273">
            <v>4</v>
          </cell>
          <cell r="N1273">
            <v>5</v>
          </cell>
          <cell r="Q1273">
            <v>5</v>
          </cell>
          <cell r="R1273">
            <v>20</v>
          </cell>
          <cell r="S1273" t="str">
            <v xml:space="preserve">Yuan Purchase Pricelist (CNY)</v>
          </cell>
          <cell r="T1273">
            <v>10.5</v>
          </cell>
          <cell r="U1273">
            <v>236</v>
          </cell>
          <cell r="V1273">
            <v>370</v>
          </cell>
        </row>
        <row r="1274">
          <cell r="A1274">
            <v>10200</v>
          </cell>
          <cell r="B1274" t="str">
            <v>AUTOLAMPS1290</v>
          </cell>
          <cell r="C1274" t="e">
            <v>#REF!</v>
          </cell>
          <cell r="D1274" t="str">
            <v xml:space="preserve">TOYOTA COROLLA AE101 - HEAD LENS CLEAR (212-1193-00) - RH</v>
          </cell>
          <cell r="E1274" t="str">
            <v>TOYOTA</v>
          </cell>
          <cell r="F1274" t="str">
            <v xml:space="preserve">AE101 HLS RH</v>
          </cell>
          <cell r="G1274" t="str">
            <v xml:space="preserve">MZ01-4001-00 PLASTIC-R</v>
          </cell>
          <cell r="I1274">
            <v>0.04</v>
          </cell>
          <cell r="J1274" t="str">
            <v>SUPPLIER0002</v>
          </cell>
          <cell r="K1274" t="str">
            <v xml:space="preserve">ANHUI TINCAI SILK CO. LTD</v>
          </cell>
          <cell r="L1274">
            <v>1</v>
          </cell>
          <cell r="M1274">
            <v>4</v>
          </cell>
          <cell r="N1274">
            <v>5</v>
          </cell>
          <cell r="Q1274">
            <v>5</v>
          </cell>
          <cell r="R1274">
            <v>20</v>
          </cell>
          <cell r="S1274" t="str">
            <v xml:space="preserve">Yuan Purchase Pricelist (CNY)</v>
          </cell>
          <cell r="T1274">
            <v>10.5</v>
          </cell>
          <cell r="U1274">
            <v>236</v>
          </cell>
          <cell r="V1274">
            <v>370</v>
          </cell>
        </row>
        <row r="1275">
          <cell r="A1275">
            <v>10211</v>
          </cell>
          <cell r="B1275" t="str">
            <v>AUTOLAMPS1291</v>
          </cell>
          <cell r="C1275" t="e">
            <v>#REF!</v>
          </cell>
          <cell r="D1275" t="str">
            <v xml:space="preserve">TOYOTA COROLLA AE101 - LICENCE PLATE</v>
          </cell>
          <cell r="E1275" t="str">
            <v>TOYOTA</v>
          </cell>
          <cell r="F1275" t="str">
            <v xml:space="preserve">AE101 LP</v>
          </cell>
          <cell r="G1275" t="str">
            <v>MZ01-4005</v>
          </cell>
          <cell r="I1275">
            <v>0.04</v>
          </cell>
          <cell r="J1275" t="str">
            <v>SUPPLIER0010</v>
          </cell>
          <cell r="K1275" t="str">
            <v xml:space="preserve">JIANGSU ZISUDE LAMPS TECHNOLOGY CO.,LTD</v>
          </cell>
          <cell r="L1275">
            <v>18</v>
          </cell>
          <cell r="M1275">
            <v>72</v>
          </cell>
          <cell r="N1275">
            <v>90</v>
          </cell>
          <cell r="Q1275">
            <v>5</v>
          </cell>
          <cell r="R1275">
            <v>20</v>
          </cell>
          <cell r="S1275" t="str">
            <v xml:space="preserve">Yuan Purchase Pricelist (CNY)</v>
          </cell>
          <cell r="T1275">
            <v>38</v>
          </cell>
          <cell r="U1275">
            <v>990</v>
          </cell>
          <cell r="V1275">
            <v>1400</v>
          </cell>
        </row>
        <row r="1276">
          <cell r="A1276">
            <v>10209</v>
          </cell>
          <cell r="B1276" t="str">
            <v>AUTOLAMPS1292</v>
          </cell>
          <cell r="C1276" t="e">
            <v>#REF!</v>
          </cell>
          <cell r="D1276" t="str">
            <v xml:space="preserve">TOYOTA COROLLA AE101 - TAIL LAMP WHITE/RED (212-1979) - LH</v>
          </cell>
          <cell r="E1276" t="str">
            <v>TOYOTA</v>
          </cell>
          <cell r="F1276" t="str">
            <v xml:space="preserve">AE101 TLA LH</v>
          </cell>
          <cell r="G1276" t="str">
            <v>TY01-0902-L</v>
          </cell>
          <cell r="I1276">
            <v>0.04</v>
          </cell>
          <cell r="J1276" t="str">
            <v>SUPPLIER0002</v>
          </cell>
          <cell r="K1276" t="str">
            <v xml:space="preserve">ANHUI TINCAI SILK CO. LTD</v>
          </cell>
          <cell r="L1276">
            <v>6</v>
          </cell>
          <cell r="M1276">
            <v>24</v>
          </cell>
          <cell r="N1276">
            <v>30</v>
          </cell>
          <cell r="Q1276">
            <v>5</v>
          </cell>
          <cell r="R1276">
            <v>20</v>
          </cell>
          <cell r="S1276" t="str">
            <v xml:space="preserve">Yuan Purchase Pricelist (CNY)</v>
          </cell>
          <cell r="T1276">
            <v>40</v>
          </cell>
          <cell r="U1276">
            <v>1020</v>
          </cell>
          <cell r="V1276">
            <v>1530</v>
          </cell>
        </row>
        <row r="1277">
          <cell r="A1277">
            <v>10208</v>
          </cell>
          <cell r="B1277" t="str">
            <v>AUTOLAMPS1293</v>
          </cell>
          <cell r="C1277" t="e">
            <v>#REF!</v>
          </cell>
          <cell r="D1277" t="str">
            <v xml:space="preserve">TOYOTA COROLLA AE101 - TAIL LAMP WHITE/RED (212-1979) - RH</v>
          </cell>
          <cell r="E1277" t="str">
            <v>TOYOTA</v>
          </cell>
          <cell r="F1277" t="str">
            <v xml:space="preserve">AE101 TLA RH</v>
          </cell>
          <cell r="G1277" t="str">
            <v>TY01-0902-R</v>
          </cell>
          <cell r="I1277">
            <v>0.04</v>
          </cell>
          <cell r="J1277" t="str">
            <v>SUPPLIER0002</v>
          </cell>
          <cell r="K1277" t="str">
            <v xml:space="preserve">ANHUI TINCAI SILK CO. LTD</v>
          </cell>
          <cell r="L1277">
            <v>7</v>
          </cell>
          <cell r="M1277">
            <v>28</v>
          </cell>
          <cell r="N1277">
            <v>35</v>
          </cell>
          <cell r="Q1277">
            <v>5</v>
          </cell>
          <cell r="R1277">
            <v>20</v>
          </cell>
          <cell r="S1277" t="str">
            <v xml:space="preserve">Yuan Purchase Pricelist (CNY)</v>
          </cell>
          <cell r="T1277">
            <v>40</v>
          </cell>
          <cell r="U1277">
            <v>1020</v>
          </cell>
          <cell r="V1277">
            <v>1530</v>
          </cell>
        </row>
        <row r="1278">
          <cell r="A1278">
            <v>10216</v>
          </cell>
          <cell r="B1278" t="str">
            <v>AUTOLAMPS1276</v>
          </cell>
          <cell r="C1278" t="e">
            <v>#REF!</v>
          </cell>
          <cell r="D1278" t="str">
            <v xml:space="preserve">TOYOTA COROLLA AE102 - REAR BUMPER</v>
          </cell>
          <cell r="E1278" t="str">
            <v>TOYOTA</v>
          </cell>
          <cell r="F1278" t="str">
            <v xml:space="preserve">AE102 BPRR</v>
          </cell>
          <cell r="G1278" t="str">
            <v>TY01-0905</v>
          </cell>
          <cell r="I1278">
            <v>0.04</v>
          </cell>
          <cell r="J1278" t="str">
            <v>SUPPLIER0002</v>
          </cell>
          <cell r="K1278" t="str">
            <v xml:space="preserve">ANHUI TINCAI SILK CO. LTD</v>
          </cell>
          <cell r="L1278">
            <v>1</v>
          </cell>
          <cell r="M1278">
            <v>4</v>
          </cell>
          <cell r="N1278">
            <v>5</v>
          </cell>
          <cell r="Q1278">
            <v>3</v>
          </cell>
          <cell r="R1278">
            <v>5</v>
          </cell>
          <cell r="S1278" t="str">
            <v xml:space="preserve">Yuan Purchase Pricelist (CNY)</v>
          </cell>
          <cell r="T1278">
            <v>72</v>
          </cell>
          <cell r="U1278">
            <v>1674</v>
          </cell>
          <cell r="V1278">
            <v>2510</v>
          </cell>
        </row>
        <row r="1279">
          <cell r="A1279">
            <v>10215</v>
          </cell>
          <cell r="B1279" t="str">
            <v>AUTOLAMPS1294</v>
          </cell>
          <cell r="C1279" t="e">
            <v>#REF!</v>
          </cell>
          <cell r="D1279" t="str">
            <v xml:space="preserve">TOYOTA COROLLA AE102 - TAIL LENS (212-1991-00) - LH</v>
          </cell>
          <cell r="E1279" t="str">
            <v>TOYOTA</v>
          </cell>
          <cell r="F1279" t="str">
            <v xml:space="preserve">AE102 TLS LH</v>
          </cell>
          <cell r="G1279" t="str">
            <v>MZ01-3008-00-L</v>
          </cell>
          <cell r="I1279">
            <v>0.04</v>
          </cell>
          <cell r="J1279" t="str">
            <v>SUPPLIER0010</v>
          </cell>
          <cell r="K1279" t="str">
            <v xml:space="preserve">JIANGSU ZISUDE LAMPS TECHNOLOGY CO.,LTD</v>
          </cell>
          <cell r="L1279">
            <v>66</v>
          </cell>
          <cell r="M1279">
            <v>264</v>
          </cell>
          <cell r="N1279">
            <v>330</v>
          </cell>
          <cell r="Q1279">
            <v>5</v>
          </cell>
          <cell r="R1279">
            <v>20</v>
          </cell>
          <cell r="S1279" t="str">
            <v xml:space="preserve">Yuan Purchase Pricelist (CNY)</v>
          </cell>
          <cell r="T1279">
            <v>4</v>
          </cell>
          <cell r="U1279">
            <v>104</v>
          </cell>
          <cell r="V1279">
            <v>150</v>
          </cell>
        </row>
        <row r="1280">
          <cell r="A1280">
            <v>10214</v>
          </cell>
          <cell r="B1280" t="str">
            <v>AUTOLAMPS1295</v>
          </cell>
          <cell r="C1280" t="e">
            <v>#REF!</v>
          </cell>
          <cell r="D1280" t="str">
            <v xml:space="preserve">TOYOTA COROLLA AE102 - TAIL LENS (212-1991-00) - RH</v>
          </cell>
          <cell r="E1280" t="str">
            <v>TOYOTA</v>
          </cell>
          <cell r="F1280" t="str">
            <v xml:space="preserve">AE102 TLS RH</v>
          </cell>
          <cell r="G1280" t="str">
            <v>MZ01-3008-00-R</v>
          </cell>
          <cell r="I1280">
            <v>0.04</v>
          </cell>
          <cell r="J1280" t="str">
            <v>SUPPLIER0010</v>
          </cell>
          <cell r="K1280" t="str">
            <v xml:space="preserve">JIANGSU ZISUDE LAMPS TECHNOLOGY CO.,LTD</v>
          </cell>
          <cell r="L1280">
            <v>64</v>
          </cell>
          <cell r="M1280">
            <v>256</v>
          </cell>
          <cell r="N1280">
            <v>320</v>
          </cell>
          <cell r="Q1280">
            <v>5</v>
          </cell>
          <cell r="R1280">
            <v>20</v>
          </cell>
          <cell r="S1280" t="str">
            <v xml:space="preserve">Yuan Purchase Pricelist (CNY)</v>
          </cell>
          <cell r="T1280">
            <v>4</v>
          </cell>
          <cell r="U1280">
            <v>104</v>
          </cell>
          <cell r="V1280">
            <v>150</v>
          </cell>
        </row>
        <row r="1281">
          <cell r="A1281">
            <v>10213</v>
          </cell>
          <cell r="B1281" t="str">
            <v>AUTOLAMPS1296</v>
          </cell>
          <cell r="C1281" t="e">
            <v>#REF!</v>
          </cell>
          <cell r="D1281" t="str">
            <v xml:space="preserve">TOYOTA COROLLA AE102 (G-TOURING) - TAIL LAMP (COROLLA AE102) - LH</v>
          </cell>
          <cell r="E1281" t="str">
            <v>TOYOTA</v>
          </cell>
          <cell r="F1281" t="str">
            <v xml:space="preserve">AE102 TLA LH</v>
          </cell>
          <cell r="G1281" t="str">
            <v>MZ01-3008-L</v>
          </cell>
          <cell r="I1281">
            <v>0.04</v>
          </cell>
          <cell r="J1281" t="str">
            <v>SUPPLIER0010</v>
          </cell>
          <cell r="K1281" t="str">
            <v xml:space="preserve">JIANGSU ZISUDE LAMPS TECHNOLOGY CO.,LTD</v>
          </cell>
          <cell r="L1281">
            <v>28</v>
          </cell>
          <cell r="M1281">
            <v>112</v>
          </cell>
          <cell r="N1281">
            <v>140</v>
          </cell>
          <cell r="Q1281">
            <v>5</v>
          </cell>
          <cell r="R1281">
            <v>20</v>
          </cell>
          <cell r="S1281" t="str">
            <v xml:space="preserve">Yuan Purchase Pricelist (CNY)</v>
          </cell>
          <cell r="T1281">
            <v>16</v>
          </cell>
          <cell r="U1281">
            <v>417</v>
          </cell>
          <cell r="V1281">
            <v>580</v>
          </cell>
        </row>
        <row r="1282">
          <cell r="A1282">
            <v>10212</v>
          </cell>
          <cell r="B1282" t="str">
            <v>AUTOLAMPS1297</v>
          </cell>
          <cell r="C1282" t="e">
            <v>#REF!</v>
          </cell>
          <cell r="D1282" t="str">
            <v xml:space="preserve">TOYOTA COROLLA AE102 (G-TOURING) - TAIL LAMP (COROLLA AE102) - RH</v>
          </cell>
          <cell r="E1282" t="str">
            <v>TOYOTA</v>
          </cell>
          <cell r="F1282" t="str">
            <v xml:space="preserve">AE102 TLA RH</v>
          </cell>
          <cell r="G1282" t="str">
            <v>MZ01-3008-R</v>
          </cell>
          <cell r="I1282">
            <v>0.04</v>
          </cell>
          <cell r="J1282" t="str">
            <v>SUPPLIER0010</v>
          </cell>
          <cell r="K1282" t="str">
            <v xml:space="preserve">JIANGSU ZISUDE LAMPS TECHNOLOGY CO.,LTD</v>
          </cell>
          <cell r="L1282">
            <v>31</v>
          </cell>
          <cell r="M1282">
            <v>124</v>
          </cell>
          <cell r="N1282">
            <v>155</v>
          </cell>
          <cell r="Q1282">
            <v>5</v>
          </cell>
          <cell r="R1282">
            <v>20</v>
          </cell>
          <cell r="S1282" t="str">
            <v xml:space="preserve">Yuan Purchase Pricelist (CNY)</v>
          </cell>
          <cell r="T1282">
            <v>16</v>
          </cell>
          <cell r="U1282">
            <v>417</v>
          </cell>
          <cell r="V1282">
            <v>580</v>
          </cell>
        </row>
        <row r="1283">
          <cell r="A1283">
            <v>11919</v>
          </cell>
          <cell r="B1283" t="str">
            <v>AUTOLAMPS1298</v>
          </cell>
          <cell r="C1283" t="e">
            <v>#REF!</v>
          </cell>
          <cell r="D1283" t="str">
            <v xml:space="preserve">TOYOTA COROLLA AE102/KE106 WAGON (91-00) - REAR DOOR GLASS - LH</v>
          </cell>
          <cell r="E1283" t="str">
            <v>TOYOTA</v>
          </cell>
          <cell r="F1283" t="str">
            <v xml:space="preserve">KE106 RD LH</v>
          </cell>
          <cell r="G1283" t="str">
            <v xml:space="preserve">KE106 RD/LH</v>
          </cell>
          <cell r="H1283" t="str">
            <v>670*475</v>
          </cell>
          <cell r="I1283">
            <v>0.02</v>
          </cell>
          <cell r="J1283" t="str">
            <v>SUPPLIER0015</v>
          </cell>
          <cell r="K1283" t="str">
            <v xml:space="preserve">XINYI AUTOMOBILE GLASS (SHENZHEN) CO., LTD</v>
          </cell>
          <cell r="L1283">
            <v>1</v>
          </cell>
          <cell r="M1283">
            <v>4</v>
          </cell>
          <cell r="N1283">
            <v>5</v>
          </cell>
          <cell r="Q1283">
            <v>1</v>
          </cell>
          <cell r="R1283">
            <v>3</v>
          </cell>
          <cell r="S1283" t="str">
            <v xml:space="preserve">USD Purchase Pricelist (USD)</v>
          </cell>
          <cell r="T1283">
            <v>2.8</v>
          </cell>
          <cell r="U1283">
            <v>501.76</v>
          </cell>
          <cell r="V1283">
            <v>650</v>
          </cell>
        </row>
        <row r="1284">
          <cell r="A1284">
            <v>12799</v>
          </cell>
          <cell r="B1284" t="str">
            <v>AUTOLAMPS1299</v>
          </cell>
          <cell r="C1284" t="e">
            <v>#REF!</v>
          </cell>
          <cell r="D1284" t="str">
            <v xml:space="preserve">TOYOTA COROLLA AE102/KE106 WAGON (91-00) - REAR DOOR GLASS - RH</v>
          </cell>
          <cell r="E1284" t="str">
            <v>TOYOTA</v>
          </cell>
          <cell r="F1284" t="str">
            <v xml:space="preserve">KE106 RD RH</v>
          </cell>
          <cell r="G1284" t="str">
            <v xml:space="preserve">KE106 RD/RH</v>
          </cell>
          <cell r="H1284" t="str">
            <v>670*475</v>
          </cell>
          <cell r="I1284">
            <v>0.02</v>
          </cell>
          <cell r="J1284" t="str">
            <v>SUPPLIER0015</v>
          </cell>
          <cell r="K1284" t="str">
            <v xml:space="preserve">XINYI AUTOMOBILE GLASS (SHENZHEN) CO., LTD</v>
          </cell>
          <cell r="L1284">
            <v>0</v>
          </cell>
          <cell r="M1284">
            <v>0</v>
          </cell>
          <cell r="N1284">
            <v>0</v>
          </cell>
          <cell r="Q1284">
            <v>0</v>
          </cell>
          <cell r="R1284">
            <v>0</v>
          </cell>
          <cell r="S1284" t="str">
            <v xml:space="preserve">USD Purchase Pricelist (USD)</v>
          </cell>
          <cell r="T1284">
            <v>2.8</v>
          </cell>
          <cell r="U1284">
            <v>501.76</v>
          </cell>
          <cell r="V1284">
            <v>650</v>
          </cell>
        </row>
        <row r="1285">
          <cell r="A1285">
            <v>12800</v>
          </cell>
          <cell r="B1285" t="str">
            <v>AUTOLAMPS1300</v>
          </cell>
          <cell r="C1285" t="e">
            <v>#REF!</v>
          </cell>
          <cell r="D1285" t="str">
            <v xml:space="preserve">TOYOTA COROLLA AE102/KE106 WAGON (91-00) - REAR QUARTER GLASS - LH</v>
          </cell>
          <cell r="E1285" t="str">
            <v>TOYOTA</v>
          </cell>
          <cell r="F1285" t="str">
            <v xml:space="preserve">KE106 RQ LH</v>
          </cell>
          <cell r="G1285" t="str">
            <v xml:space="preserve">KE106 RQ/LH</v>
          </cell>
          <cell r="H1285" t="str">
            <v>185*360</v>
          </cell>
          <cell r="I1285">
            <v>0.02</v>
          </cell>
          <cell r="J1285" t="str">
            <v>SUPPLIER0015</v>
          </cell>
          <cell r="K1285" t="str">
            <v xml:space="preserve">XINYI AUTOMOBILE GLASS (SHENZHEN) CO., LTD</v>
          </cell>
          <cell r="L1285">
            <v>0</v>
          </cell>
          <cell r="M1285">
            <v>0</v>
          </cell>
          <cell r="N1285">
            <v>0</v>
          </cell>
          <cell r="Q1285">
            <v>0</v>
          </cell>
          <cell r="R1285">
            <v>0</v>
          </cell>
          <cell r="S1285" t="str">
            <v xml:space="preserve">USD Purchase Pricelist (USD)</v>
          </cell>
          <cell r="T1285">
            <v>1.5</v>
          </cell>
          <cell r="U1285">
            <v>268.8</v>
          </cell>
          <cell r="V1285">
            <v>350</v>
          </cell>
        </row>
        <row r="1286">
          <cell r="A1286">
            <v>12009</v>
          </cell>
          <cell r="B1286" t="str">
            <v>AUTOLAMPS1301</v>
          </cell>
          <cell r="C1286" t="e">
            <v>#REF!</v>
          </cell>
          <cell r="D1286" t="str">
            <v xml:space="preserve">TOYOTA COROLLA AE102/KE106 WAGON (91-00) - REAR QUARTER GLASS - RH</v>
          </cell>
          <cell r="E1286" t="str">
            <v>TOYOTA</v>
          </cell>
          <cell r="F1286" t="str">
            <v xml:space="preserve">KE106 RQ RH</v>
          </cell>
          <cell r="G1286" t="str">
            <v xml:space="preserve">KE106 RQ/RH</v>
          </cell>
          <cell r="H1286" t="str">
            <v>185*360</v>
          </cell>
          <cell r="I1286">
            <v>0.02</v>
          </cell>
          <cell r="J1286" t="str">
            <v>SUPPLIER0015</v>
          </cell>
          <cell r="K1286" t="str">
            <v xml:space="preserve">XINYI AUTOMOBILE GLASS (SHENZHEN) CO., LTD</v>
          </cell>
          <cell r="L1286">
            <v>0</v>
          </cell>
          <cell r="M1286">
            <v>0</v>
          </cell>
          <cell r="N1286">
            <v>0</v>
          </cell>
          <cell r="Q1286">
            <v>0</v>
          </cell>
          <cell r="R1286">
            <v>0</v>
          </cell>
          <cell r="S1286" t="str">
            <v xml:space="preserve">USD Purchase Pricelist (USD)</v>
          </cell>
          <cell r="T1286">
            <v>1.5</v>
          </cell>
          <cell r="U1286">
            <v>268.8</v>
          </cell>
          <cell r="V1286">
            <v>350</v>
          </cell>
        </row>
        <row r="1287">
          <cell r="A1287">
            <v>11917</v>
          </cell>
          <cell r="B1287" t="str">
            <v>AUTOLAMPS1302</v>
          </cell>
          <cell r="C1287" t="e">
            <v>#REF!</v>
          </cell>
          <cell r="D1287" t="str">
            <v xml:space="preserve">TOYOTA COROLLA AE102/KE106 WAGON (91-00) - SIDE FIX WINDOW - LH</v>
          </cell>
          <cell r="E1287" t="str">
            <v>TOYOTA</v>
          </cell>
          <cell r="F1287" t="str">
            <v xml:space="preserve">KE106 SW LH X</v>
          </cell>
          <cell r="G1287" t="str">
            <v xml:space="preserve">KE106 SW/LH/X</v>
          </cell>
          <cell r="H1287" t="str">
            <v>823*426</v>
          </cell>
          <cell r="I1287">
            <v>0.02</v>
          </cell>
          <cell r="J1287" t="str">
            <v>SUPPLIER0015</v>
          </cell>
          <cell r="K1287" t="str">
            <v xml:space="preserve">XINYI AUTOMOBILE GLASS (SHENZHEN) CO., LTD</v>
          </cell>
          <cell r="L1287">
            <v>1</v>
          </cell>
          <cell r="M1287">
            <v>4</v>
          </cell>
          <cell r="N1287">
            <v>5</v>
          </cell>
          <cell r="Q1287">
            <v>1</v>
          </cell>
          <cell r="R1287">
            <v>4</v>
          </cell>
          <cell r="S1287" t="str">
            <v xml:space="preserve">USD Purchase Pricelist (USD)</v>
          </cell>
          <cell r="T1287">
            <v>4</v>
          </cell>
          <cell r="U1287">
            <v>621</v>
          </cell>
          <cell r="V1287">
            <v>800</v>
          </cell>
        </row>
        <row r="1288">
          <cell r="A1288">
            <v>11918</v>
          </cell>
          <cell r="B1288" t="str">
            <v>AUTOLAMPS1303</v>
          </cell>
          <cell r="C1288" t="e">
            <v>#REF!</v>
          </cell>
          <cell r="D1288" t="str">
            <v xml:space="preserve">TOYOTA COROLLA AE102/KE106 WAGON (91-00) - SIDE FIX WINDOW - RH</v>
          </cell>
          <cell r="E1288" t="str">
            <v>TOYOTA</v>
          </cell>
          <cell r="F1288" t="str">
            <v xml:space="preserve">KE106 SW RH X</v>
          </cell>
          <cell r="G1288" t="str">
            <v xml:space="preserve">KE106 SW/RH/X</v>
          </cell>
          <cell r="H1288" t="str">
            <v>823*426</v>
          </cell>
          <cell r="I1288">
            <v>0.02</v>
          </cell>
          <cell r="J1288" t="str">
            <v>SUPPLIER0015</v>
          </cell>
          <cell r="K1288" t="str">
            <v xml:space="preserve">XINYI AUTOMOBILE GLASS (SHENZHEN) CO., LTD</v>
          </cell>
          <cell r="L1288">
            <v>1</v>
          </cell>
          <cell r="M1288">
            <v>4</v>
          </cell>
          <cell r="N1288">
            <v>5</v>
          </cell>
          <cell r="Q1288">
            <v>1</v>
          </cell>
          <cell r="R1288">
            <v>4</v>
          </cell>
          <cell r="S1288" t="str">
            <v xml:space="preserve">USD Purchase Pricelist (USD)</v>
          </cell>
          <cell r="T1288">
            <v>4</v>
          </cell>
          <cell r="U1288">
            <v>621</v>
          </cell>
          <cell r="V1288">
            <v>800</v>
          </cell>
        </row>
        <row r="1289">
          <cell r="A1289">
            <v>10220</v>
          </cell>
          <cell r="B1289" t="str">
            <v>AUTOLAMPS1305</v>
          </cell>
          <cell r="C1289" t="e">
            <v>#REF!</v>
          </cell>
          <cell r="D1289" t="str">
            <v xml:space="preserve">TOYOTA COROLLA AE110 - CORNER LAMP (212-1592) - LH</v>
          </cell>
          <cell r="E1289" t="str">
            <v>TOYOTA</v>
          </cell>
          <cell r="F1289" t="str">
            <v xml:space="preserve">AE110 CLA LH</v>
          </cell>
          <cell r="G1289" t="str">
            <v>MZ01-6002-L</v>
          </cell>
          <cell r="I1289">
            <v>0.04</v>
          </cell>
          <cell r="J1289" t="str">
            <v>SUPPLIER0010</v>
          </cell>
          <cell r="K1289" t="str">
            <v xml:space="preserve">JIANGSU ZISUDE LAMPS TECHNOLOGY CO.,LTD</v>
          </cell>
          <cell r="L1289">
            <v>29</v>
          </cell>
          <cell r="M1289">
            <v>116</v>
          </cell>
          <cell r="N1289">
            <v>145</v>
          </cell>
          <cell r="O1289">
            <v>5</v>
          </cell>
          <cell r="P1289">
            <v>20</v>
          </cell>
          <cell r="S1289" t="str">
            <v xml:space="preserve">Yuan Purchase Pricelist (CNY)</v>
          </cell>
          <cell r="T1289">
            <v>9</v>
          </cell>
          <cell r="U1289">
            <v>235</v>
          </cell>
          <cell r="V1289">
            <v>330</v>
          </cell>
        </row>
        <row r="1290">
          <cell r="A1290">
            <v>10219</v>
          </cell>
          <cell r="B1290" t="str">
            <v>AUTOLAMPS1306</v>
          </cell>
          <cell r="C1290" t="e">
            <v>#REF!</v>
          </cell>
          <cell r="D1290" t="str">
            <v xml:space="preserve">TOYOTA COROLLA AE110 - CORNER LAMP (212-1592) - RH</v>
          </cell>
          <cell r="E1290" t="str">
            <v>TOYOTA</v>
          </cell>
          <cell r="F1290" t="str">
            <v xml:space="preserve">AE110 CLA RH</v>
          </cell>
          <cell r="G1290" t="str">
            <v>MZ01-6002-R</v>
          </cell>
          <cell r="I1290">
            <v>0.04</v>
          </cell>
          <cell r="J1290" t="str">
            <v>SUPPLIER0010</v>
          </cell>
          <cell r="K1290" t="str">
            <v xml:space="preserve">JIANGSU ZISUDE LAMPS TECHNOLOGY CO.,LTD</v>
          </cell>
          <cell r="L1290">
            <v>28</v>
          </cell>
          <cell r="M1290">
            <v>112</v>
          </cell>
          <cell r="N1290">
            <v>140</v>
          </cell>
          <cell r="O1290">
            <v>5</v>
          </cell>
          <cell r="P1290">
            <v>20</v>
          </cell>
          <cell r="S1290" t="str">
            <v xml:space="preserve">Yuan Purchase Pricelist (CNY)</v>
          </cell>
          <cell r="T1290">
            <v>9</v>
          </cell>
          <cell r="U1290">
            <v>235</v>
          </cell>
          <cell r="V1290">
            <v>330</v>
          </cell>
        </row>
        <row r="1291">
          <cell r="A1291">
            <v>12219</v>
          </cell>
          <cell r="B1291" t="str">
            <v>AUTOLAMPS1304</v>
          </cell>
          <cell r="C1291" t="e">
            <v>#REF!</v>
          </cell>
          <cell r="D1291" t="str">
            <v xml:space="preserve">TOYOTA COROLLA AE110 - FRONT BUMPER</v>
          </cell>
          <cell r="E1291" t="str">
            <v>TOYOTA</v>
          </cell>
          <cell r="F1291" t="str">
            <v xml:space="preserve">AE110 BPRF</v>
          </cell>
          <cell r="G1291" t="str">
            <v>TY01-1207</v>
          </cell>
          <cell r="I1291">
            <v>0.04</v>
          </cell>
          <cell r="J1291" t="str">
            <v>SUPPLIER0002</v>
          </cell>
          <cell r="K1291" t="str">
            <v xml:space="preserve">ANHUI TINCAI SILK CO. LTD</v>
          </cell>
          <cell r="L1291">
            <v>1</v>
          </cell>
          <cell r="M1291">
            <v>4</v>
          </cell>
          <cell r="N1291">
            <v>5</v>
          </cell>
          <cell r="Q1291">
            <v>5</v>
          </cell>
          <cell r="R1291">
            <v>20</v>
          </cell>
          <cell r="S1291" t="str">
            <v xml:space="preserve">Yuan Purchase Pricelist (CNY)</v>
          </cell>
          <cell r="T1291">
            <v>90</v>
          </cell>
          <cell r="U1291">
            <v>2295</v>
          </cell>
          <cell r="V1291">
            <v>3440</v>
          </cell>
        </row>
        <row r="1292">
          <cell r="A1292">
            <v>10218</v>
          </cell>
          <cell r="B1292" t="str">
            <v>AUTOLAMPS1307</v>
          </cell>
          <cell r="C1292" t="e">
            <v>#REF!</v>
          </cell>
          <cell r="D1292" t="str">
            <v xml:space="preserve">TOYOTA COROLLA AE110 - HEAD LAMP (212-1164) - LH</v>
          </cell>
          <cell r="E1292" t="str">
            <v>TOYOTA</v>
          </cell>
          <cell r="F1292" t="str">
            <v xml:space="preserve">AE110 HLA LH</v>
          </cell>
          <cell r="G1292" t="str">
            <v>MZ01-6001-L</v>
          </cell>
          <cell r="I1292">
            <v>0.04</v>
          </cell>
          <cell r="J1292" t="str">
            <v>SUPPLIER0010</v>
          </cell>
          <cell r="K1292" t="str">
            <v xml:space="preserve">JIANGSU ZISUDE LAMPS TECHNOLOGY CO.,LTD</v>
          </cell>
          <cell r="L1292">
            <v>8</v>
          </cell>
          <cell r="M1292">
            <v>32</v>
          </cell>
          <cell r="N1292">
            <v>40</v>
          </cell>
          <cell r="Q1292">
            <v>5</v>
          </cell>
          <cell r="R1292">
            <v>20</v>
          </cell>
          <cell r="S1292" t="str">
            <v xml:space="preserve">Yuan Purchase Pricelist (CNY)</v>
          </cell>
          <cell r="T1292">
            <v>34</v>
          </cell>
          <cell r="U1292">
            <v>791</v>
          </cell>
          <cell r="V1292">
            <v>1150</v>
          </cell>
        </row>
        <row r="1293">
          <cell r="A1293">
            <v>10217</v>
          </cell>
          <cell r="B1293" t="str">
            <v>AUTOLAMPS1308</v>
          </cell>
          <cell r="C1293" t="e">
            <v>#REF!</v>
          </cell>
          <cell r="D1293" t="str">
            <v xml:space="preserve">TOYOTA COROLLA AE110 - HEAD LAMP (212-1164) - RH</v>
          </cell>
          <cell r="E1293" t="str">
            <v>TOYOTA</v>
          </cell>
          <cell r="F1293" t="str">
            <v xml:space="preserve">AE110 HLA RH</v>
          </cell>
          <cell r="G1293" t="str">
            <v>MZ01-6001-R</v>
          </cell>
          <cell r="I1293">
            <v>0.04</v>
          </cell>
          <cell r="J1293" t="str">
            <v>SUPPLIER0010</v>
          </cell>
          <cell r="K1293" t="str">
            <v xml:space="preserve">JIANGSU ZISUDE LAMPS TECHNOLOGY CO.,LTD</v>
          </cell>
          <cell r="L1293">
            <v>9</v>
          </cell>
          <cell r="M1293">
            <v>36</v>
          </cell>
          <cell r="N1293">
            <v>45</v>
          </cell>
          <cell r="Q1293">
            <v>5</v>
          </cell>
          <cell r="R1293">
            <v>20</v>
          </cell>
          <cell r="S1293" t="str">
            <v xml:space="preserve">Yuan Purchase Pricelist (CNY)</v>
          </cell>
          <cell r="T1293">
            <v>34</v>
          </cell>
          <cell r="U1293">
            <v>791</v>
          </cell>
          <cell r="V1293">
            <v>1150</v>
          </cell>
        </row>
        <row r="1294">
          <cell r="A1294">
            <v>10222</v>
          </cell>
          <cell r="B1294" t="str">
            <v>AUTOLAMPS1311</v>
          </cell>
          <cell r="C1294" t="e">
            <v>#REF!</v>
          </cell>
          <cell r="D1294" t="str">
            <v xml:space="preserve">TOYOTA COROLLA AE110 - TAIL LAMP (212-1994) - LH</v>
          </cell>
          <cell r="E1294" t="str">
            <v>TOYOTA</v>
          </cell>
          <cell r="F1294" t="str">
            <v xml:space="preserve">AE110 TLA LH</v>
          </cell>
          <cell r="G1294" t="str">
            <v>TY01-1202-L</v>
          </cell>
          <cell r="I1294">
            <v>0.04</v>
          </cell>
          <cell r="J1294" t="str">
            <v>SUPPLIER0002</v>
          </cell>
          <cell r="K1294" t="str">
            <v xml:space="preserve">ANHUI TINCAI SILK CO. LTD</v>
          </cell>
          <cell r="L1294">
            <v>6</v>
          </cell>
          <cell r="M1294">
            <v>24</v>
          </cell>
          <cell r="N1294">
            <v>30</v>
          </cell>
          <cell r="Q1294">
            <v>5</v>
          </cell>
          <cell r="R1294">
            <v>20</v>
          </cell>
          <cell r="S1294" t="str">
            <v xml:space="preserve">Yuan Purchase Pricelist (CNY)</v>
          </cell>
          <cell r="T1294">
            <v>35</v>
          </cell>
          <cell r="U1294">
            <v>893</v>
          </cell>
          <cell r="V1294">
            <v>1340</v>
          </cell>
        </row>
        <row r="1295">
          <cell r="A1295">
            <v>10221</v>
          </cell>
          <cell r="B1295" t="str">
            <v>AUTOLAMPS1312</v>
          </cell>
          <cell r="C1295" t="e">
            <v>#REF!</v>
          </cell>
          <cell r="D1295" t="str">
            <v xml:space="preserve">TOYOTA COROLLA AE110 - TAIL LAMP (212-1994) - RH</v>
          </cell>
          <cell r="E1295" t="str">
            <v>TOYOTA</v>
          </cell>
          <cell r="F1295" t="str">
            <v xml:space="preserve">AE110 TLA RH</v>
          </cell>
          <cell r="G1295" t="str">
            <v>TY01-1202-R</v>
          </cell>
          <cell r="I1295">
            <v>0.04</v>
          </cell>
          <cell r="J1295" t="str">
            <v>SUPPLIER0002</v>
          </cell>
          <cell r="K1295" t="str">
            <v xml:space="preserve">ANHUI TINCAI SILK CO. LTD</v>
          </cell>
          <cell r="L1295">
            <v>5</v>
          </cell>
          <cell r="M1295">
            <v>20</v>
          </cell>
          <cell r="N1295">
            <v>25</v>
          </cell>
          <cell r="Q1295">
            <v>5</v>
          </cell>
          <cell r="R1295">
            <v>20</v>
          </cell>
          <cell r="S1295" t="str">
            <v xml:space="preserve">Yuan Purchase Pricelist (CNY)</v>
          </cell>
          <cell r="T1295">
            <v>35</v>
          </cell>
          <cell r="U1295">
            <v>893</v>
          </cell>
          <cell r="V1295">
            <v>1340</v>
          </cell>
        </row>
        <row r="1296">
          <cell r="A1296">
            <v>11791</v>
          </cell>
          <cell r="B1296" t="str">
            <v>AUTOLAMPS1309</v>
          </cell>
          <cell r="C1296" t="e">
            <v>#REF!</v>
          </cell>
          <cell r="D1296" t="str">
            <v xml:space="preserve">TOYOTA COROLLA AE110 - TAIL LENS (212-1164) - LH</v>
          </cell>
          <cell r="E1296" t="str">
            <v>TOYOTA</v>
          </cell>
          <cell r="F1296" t="str">
            <v xml:space="preserve">AE110 TLS LH</v>
          </cell>
          <cell r="G1296" t="str">
            <v>TY01-1202-00-L</v>
          </cell>
          <cell r="I1296">
            <v>0.04</v>
          </cell>
          <cell r="J1296" t="str">
            <v>SUPPLIER0002</v>
          </cell>
          <cell r="K1296" t="str">
            <v xml:space="preserve">ANHUI TINCAI SILK CO. LTD</v>
          </cell>
          <cell r="L1296">
            <v>5</v>
          </cell>
          <cell r="M1296">
            <v>20</v>
          </cell>
          <cell r="N1296">
            <v>25</v>
          </cell>
          <cell r="Q1296">
            <v>5</v>
          </cell>
          <cell r="R1296">
            <v>20</v>
          </cell>
          <cell r="S1296" t="str">
            <v xml:space="preserve">Yuan Purchase Pricelist (CNY)</v>
          </cell>
          <cell r="T1296">
            <v>15</v>
          </cell>
          <cell r="U1296">
            <v>362</v>
          </cell>
          <cell r="V1296">
            <v>540</v>
          </cell>
        </row>
        <row r="1297">
          <cell r="A1297">
            <v>11790</v>
          </cell>
          <cell r="B1297" t="str">
            <v>AUTOLAMPS1310</v>
          </cell>
          <cell r="C1297" t="e">
            <v>#REF!</v>
          </cell>
          <cell r="D1297" t="str">
            <v xml:space="preserve">TOYOTA COROLLA AE110 - TAIL LENS (212-1164) - RH</v>
          </cell>
          <cell r="E1297" t="str">
            <v>TOYOTA</v>
          </cell>
          <cell r="F1297" t="str">
            <v xml:space="preserve">AE110 TLS RH</v>
          </cell>
          <cell r="G1297" t="str">
            <v>00-TY01-1202-R</v>
          </cell>
          <cell r="I1297">
            <v>0.04</v>
          </cell>
          <cell r="J1297" t="str">
            <v>SUPPLIER0002</v>
          </cell>
          <cell r="K1297" t="str">
            <v xml:space="preserve">ANHUI TINCAI SILK CO. LTD</v>
          </cell>
          <cell r="L1297">
            <v>8</v>
          </cell>
          <cell r="M1297">
            <v>32</v>
          </cell>
          <cell r="N1297">
            <v>40</v>
          </cell>
          <cell r="Q1297">
            <v>5</v>
          </cell>
          <cell r="R1297">
            <v>20</v>
          </cell>
          <cell r="S1297" t="str">
            <v xml:space="preserve">Yuan Purchase Pricelist (CNY)</v>
          </cell>
          <cell r="T1297">
            <v>15</v>
          </cell>
          <cell r="U1297">
            <v>381.42</v>
          </cell>
          <cell r="V1297">
            <v>570</v>
          </cell>
        </row>
        <row r="1298">
          <cell r="A1298">
            <v>12820</v>
          </cell>
          <cell r="B1298" t="str">
            <v>AUTOLAMPS1313</v>
          </cell>
          <cell r="C1298" t="e">
            <v>#REF!</v>
          </cell>
          <cell r="D1298" t="str">
            <v xml:space="preserve">TOYOTA COROLLA AE110/AE111 (KE120 95-00) - REAR DOOR GLASS - LH</v>
          </cell>
          <cell r="E1298" t="str">
            <v>TOYOTA</v>
          </cell>
          <cell r="F1298" t="str">
            <v xml:space="preserve">KE120 RD LH</v>
          </cell>
          <cell r="G1298" t="str">
            <v xml:space="preserve">KE120 RD/LH</v>
          </cell>
          <cell r="H1298" t="str">
            <v>649*469</v>
          </cell>
          <cell r="I1298">
            <v>0.02</v>
          </cell>
          <cell r="J1298" t="str">
            <v>SUPPLIER0015</v>
          </cell>
          <cell r="K1298" t="str">
            <v xml:space="preserve">XINYI AUTOMOBILE GLASS (SHENZHEN) CO., LTD</v>
          </cell>
          <cell r="L1298">
            <v>0</v>
          </cell>
          <cell r="M1298">
            <v>0</v>
          </cell>
          <cell r="N1298">
            <v>0</v>
          </cell>
          <cell r="Q1298">
            <v>0</v>
          </cell>
          <cell r="R1298">
            <v>0</v>
          </cell>
          <cell r="S1298" t="str">
            <v xml:space="preserve">USD Purchase Pricelist (USD)</v>
          </cell>
          <cell r="T1298">
            <v>2.5</v>
          </cell>
          <cell r="U1298">
            <v>388.13</v>
          </cell>
          <cell r="V1298">
            <v>500</v>
          </cell>
        </row>
        <row r="1299">
          <cell r="A1299">
            <v>12819</v>
          </cell>
          <cell r="B1299" t="str">
            <v>AUTOLAMPS1314</v>
          </cell>
          <cell r="C1299" t="e">
            <v>#REF!</v>
          </cell>
          <cell r="D1299" t="str">
            <v xml:space="preserve">TOYOTA COROLLA AE110/AE111 (KE120 95-00) - REAR DOOR GLASS - RH</v>
          </cell>
          <cell r="E1299" t="str">
            <v>TOYOTA</v>
          </cell>
          <cell r="F1299" t="str">
            <v xml:space="preserve">KE120 RD RH</v>
          </cell>
          <cell r="G1299" t="str">
            <v xml:space="preserve">KE120 RD/RH</v>
          </cell>
          <cell r="H1299" t="str">
            <v>649*469</v>
          </cell>
          <cell r="I1299">
            <v>0.02</v>
          </cell>
          <cell r="J1299" t="str">
            <v>SUPPLIER0015</v>
          </cell>
          <cell r="K1299" t="str">
            <v xml:space="preserve">XINYI AUTOMOBILE GLASS (SHENZHEN) CO., LTD</v>
          </cell>
          <cell r="L1299">
            <v>1</v>
          </cell>
          <cell r="M1299">
            <v>4</v>
          </cell>
          <cell r="N1299">
            <v>5</v>
          </cell>
          <cell r="Q1299">
            <v>1</v>
          </cell>
          <cell r="R1299">
            <v>3</v>
          </cell>
          <cell r="S1299" t="str">
            <v xml:space="preserve">USD Purchase Pricelist (USD)</v>
          </cell>
          <cell r="T1299">
            <v>2.5</v>
          </cell>
          <cell r="U1299">
            <v>388.13</v>
          </cell>
          <cell r="V1299">
            <v>500</v>
          </cell>
        </row>
        <row r="1300">
          <cell r="A1300">
            <v>11915</v>
          </cell>
          <cell r="B1300" t="str">
            <v>AUTOLAMPS1318</v>
          </cell>
          <cell r="C1300" t="e">
            <v>#REF!</v>
          </cell>
          <cell r="D1300" t="str">
            <v xml:space="preserve">TOYOTA COROLLA AE110/AE111 4D SEDAN,5D LIFTBACK/SPRINTER CARIB 5D WAGON (95-) - LAMINATED FRONT WINDSCREEN</v>
          </cell>
          <cell r="E1300" t="str">
            <v>TOYOTA</v>
          </cell>
          <cell r="F1300" t="str">
            <v xml:space="preserve">KE120 LFW X</v>
          </cell>
          <cell r="G1300" t="str">
            <v xml:space="preserve">KE110 LFW/X</v>
          </cell>
          <cell r="H1300" t="str">
            <v>1433*827</v>
          </cell>
          <cell r="I1300">
            <v>0.02</v>
          </cell>
          <cell r="J1300" t="str">
            <v>SUPPLIER0015</v>
          </cell>
          <cell r="K1300" t="str">
            <v xml:space="preserve">XINYI AUTOMOBILE GLASS (SHENZHEN) CO., LTD</v>
          </cell>
          <cell r="L1300">
            <v>15</v>
          </cell>
          <cell r="M1300">
            <v>60</v>
          </cell>
          <cell r="N1300">
            <v>75</v>
          </cell>
          <cell r="Q1300">
            <v>5</v>
          </cell>
          <cell r="R1300">
            <v>20</v>
          </cell>
          <cell r="S1300" t="str">
            <v xml:space="preserve">USD Purchase Pricelist (USD)</v>
          </cell>
          <cell r="T1300">
            <v>14.81</v>
          </cell>
          <cell r="U1300">
            <v>2467.7199999999998</v>
          </cell>
          <cell r="V1300">
            <v>3000</v>
          </cell>
        </row>
        <row r="1301">
          <cell r="A1301">
            <v>10234</v>
          </cell>
          <cell r="B1301" t="str">
            <v>AUTOLAMPS1319</v>
          </cell>
          <cell r="C1301" t="e">
            <v>#REF!</v>
          </cell>
          <cell r="D1301" t="str">
            <v xml:space="preserve">TOYOTA COROLLA AE111 (98-) - BACK LAMP (212-1305) - LH</v>
          </cell>
          <cell r="E1301" t="str">
            <v>TOYOTA</v>
          </cell>
          <cell r="F1301" t="str">
            <v xml:space="preserve">AE111 BALA LH</v>
          </cell>
          <cell r="G1301" t="str">
            <v>TY01-1302C-L</v>
          </cell>
          <cell r="I1301">
            <v>0.04</v>
          </cell>
          <cell r="J1301" t="str">
            <v>SUPPLIER0002</v>
          </cell>
          <cell r="K1301" t="str">
            <v xml:space="preserve">ANHUI TINCAI SILK CO. LTD</v>
          </cell>
          <cell r="L1301">
            <v>6</v>
          </cell>
          <cell r="M1301">
            <v>24</v>
          </cell>
          <cell r="N1301">
            <v>30</v>
          </cell>
          <cell r="O1301">
            <v>5</v>
          </cell>
          <cell r="P1301">
            <v>20</v>
          </cell>
          <cell r="S1301" t="str">
            <v xml:space="preserve">Yuan Purchase Pricelist (CNY)</v>
          </cell>
          <cell r="T1301">
            <v>28</v>
          </cell>
          <cell r="U1301">
            <v>714</v>
          </cell>
          <cell r="V1301">
            <v>1070</v>
          </cell>
        </row>
        <row r="1302">
          <cell r="A1302">
            <v>10233</v>
          </cell>
          <cell r="B1302" t="str">
            <v>AUTOLAMPS1320</v>
          </cell>
          <cell r="C1302" t="e">
            <v>#REF!</v>
          </cell>
          <cell r="D1302" t="str">
            <v xml:space="preserve">TOYOTA COROLLA AE111 (98-) - BACK LAMP (212-1305) - RH</v>
          </cell>
          <cell r="E1302" t="str">
            <v>TOYOTA</v>
          </cell>
          <cell r="F1302" t="str">
            <v xml:space="preserve">AE111 BALA RH</v>
          </cell>
          <cell r="G1302" t="str">
            <v>TY01-1302C-R</v>
          </cell>
          <cell r="I1302">
            <v>0.04</v>
          </cell>
          <cell r="J1302" t="str">
            <v>SUPPLIER0002</v>
          </cell>
          <cell r="K1302" t="str">
            <v xml:space="preserve">ANHUI TINCAI SILK CO. LTD</v>
          </cell>
          <cell r="L1302">
            <v>6</v>
          </cell>
          <cell r="M1302">
            <v>24</v>
          </cell>
          <cell r="N1302">
            <v>30</v>
          </cell>
          <cell r="O1302">
            <v>5</v>
          </cell>
          <cell r="P1302">
            <v>20</v>
          </cell>
          <cell r="S1302" t="str">
            <v xml:space="preserve">Yuan Purchase Pricelist (CNY)</v>
          </cell>
          <cell r="T1302">
            <v>28</v>
          </cell>
          <cell r="U1302">
            <v>714</v>
          </cell>
          <cell r="V1302">
            <v>1070</v>
          </cell>
        </row>
        <row r="1303">
          <cell r="A1303">
            <v>12365</v>
          </cell>
          <cell r="B1303" t="str">
            <v>AUTOLAMPS1326</v>
          </cell>
          <cell r="C1303" t="e">
            <v>#REF!</v>
          </cell>
          <cell r="D1303" t="str">
            <v xml:space="preserve">TOYOTA COROLLA AE111 (98-) - BACK LENS (212-1305-00) - LH</v>
          </cell>
          <cell r="E1303" t="str">
            <v>TOYOTA</v>
          </cell>
          <cell r="F1303" t="str">
            <v xml:space="preserve">AE111 BALS LH</v>
          </cell>
          <cell r="G1303" t="str">
            <v>TY01-1302C-00-L</v>
          </cell>
          <cell r="I1303">
            <v>0.04</v>
          </cell>
          <cell r="J1303" t="str">
            <v>SUPPLIER0002</v>
          </cell>
          <cell r="K1303" t="str">
            <v xml:space="preserve">ANHUI TINCAI SILK CO. LTD</v>
          </cell>
          <cell r="L1303">
            <v>10</v>
          </cell>
          <cell r="M1303">
            <v>40</v>
          </cell>
          <cell r="N1303">
            <v>50</v>
          </cell>
          <cell r="Q1303">
            <v>3</v>
          </cell>
          <cell r="R1303">
            <v>20</v>
          </cell>
          <cell r="S1303" t="str">
            <v xml:space="preserve">Yuan Purchase Pricelist (CNY)</v>
          </cell>
          <cell r="T1303">
            <v>10</v>
          </cell>
          <cell r="U1303">
            <v>255</v>
          </cell>
          <cell r="V1303">
            <v>380</v>
          </cell>
        </row>
        <row r="1304">
          <cell r="A1304">
            <v>12364</v>
          </cell>
          <cell r="B1304" t="str">
            <v>AUTOLAMPS1327</v>
          </cell>
          <cell r="C1304" t="e">
            <v>#REF!</v>
          </cell>
          <cell r="D1304" t="str">
            <v xml:space="preserve">TOYOTA COROLLA AE111 (98-) - BACK LENS (212-1305-00) - RH</v>
          </cell>
          <cell r="E1304" t="str">
            <v>TOYOTA</v>
          </cell>
          <cell r="F1304" t="str">
            <v xml:space="preserve">AE111 BALS RH</v>
          </cell>
          <cell r="G1304" t="str">
            <v>TY01-1302C-00-R</v>
          </cell>
          <cell r="I1304">
            <v>0.04</v>
          </cell>
          <cell r="J1304" t="str">
            <v>SUPPLIER0002</v>
          </cell>
          <cell r="K1304" t="str">
            <v xml:space="preserve">ANHUI TINCAI SILK CO. LTD</v>
          </cell>
          <cell r="L1304">
            <v>11</v>
          </cell>
          <cell r="M1304">
            <v>44</v>
          </cell>
          <cell r="N1304">
            <v>55</v>
          </cell>
          <cell r="Q1304">
            <v>3</v>
          </cell>
          <cell r="R1304">
            <v>20</v>
          </cell>
          <cell r="S1304" t="str">
            <v xml:space="preserve">Yuan Purchase Pricelist (CNY)</v>
          </cell>
          <cell r="T1304">
            <v>10</v>
          </cell>
          <cell r="U1304">
            <v>255</v>
          </cell>
          <cell r="V1304">
            <v>380</v>
          </cell>
        </row>
        <row r="1305">
          <cell r="A1305">
            <v>10228</v>
          </cell>
          <cell r="B1305" t="str">
            <v>AUTOLAMPS1321</v>
          </cell>
          <cell r="C1305" t="e">
            <v>#REF!</v>
          </cell>
          <cell r="D1305" t="str">
            <v xml:space="preserve">TOYOTA COROLLA AE111 (98-) - CORNER LAMP (212-15B8) - LH</v>
          </cell>
          <cell r="E1305" t="str">
            <v>TOYOTA</v>
          </cell>
          <cell r="F1305" t="str">
            <v xml:space="preserve">AE111 CLA LH</v>
          </cell>
          <cell r="G1305" t="str">
            <v>MZ01-7003-L</v>
          </cell>
          <cell r="I1305">
            <v>0.04</v>
          </cell>
          <cell r="J1305" t="str">
            <v>SUPPLIER0010</v>
          </cell>
          <cell r="K1305" t="str">
            <v xml:space="preserve">JIANGSU ZISUDE LAMPS TECHNOLOGY CO.,LTD</v>
          </cell>
          <cell r="L1305">
            <v>43</v>
          </cell>
          <cell r="M1305">
            <v>172</v>
          </cell>
          <cell r="N1305">
            <v>215</v>
          </cell>
          <cell r="O1305">
            <v>5</v>
          </cell>
          <cell r="P1305">
            <v>20</v>
          </cell>
          <cell r="S1305" t="str">
            <v xml:space="preserve">Yuan Purchase Pricelist (CNY)</v>
          </cell>
          <cell r="T1305">
            <v>9</v>
          </cell>
          <cell r="U1305">
            <v>235</v>
          </cell>
          <cell r="V1305">
            <v>330</v>
          </cell>
        </row>
        <row r="1306">
          <cell r="A1306">
            <v>10227</v>
          </cell>
          <cell r="B1306" t="str">
            <v>AUTOLAMPS1322</v>
          </cell>
          <cell r="C1306" t="e">
            <v>#REF!</v>
          </cell>
          <cell r="D1306" t="str">
            <v xml:space="preserve">TOYOTA COROLLA AE111 (98-) - CORNER LAMP (212-15B8) - RH</v>
          </cell>
          <cell r="E1306" t="str">
            <v>TOYOTA</v>
          </cell>
          <cell r="F1306" t="str">
            <v xml:space="preserve">AE111 CLA RH</v>
          </cell>
          <cell r="G1306" t="str">
            <v>MZ01-7003-R</v>
          </cell>
          <cell r="I1306">
            <v>0.04</v>
          </cell>
          <cell r="J1306" t="str">
            <v>SUPPLIER0010</v>
          </cell>
          <cell r="K1306" t="str">
            <v xml:space="preserve">JIANGSU ZISUDE LAMPS TECHNOLOGY CO.,LTD</v>
          </cell>
          <cell r="L1306">
            <v>42</v>
          </cell>
          <cell r="M1306">
            <v>168</v>
          </cell>
          <cell r="N1306">
            <v>210</v>
          </cell>
          <cell r="O1306">
            <v>5</v>
          </cell>
          <cell r="P1306">
            <v>20</v>
          </cell>
          <cell r="S1306" t="str">
            <v xml:space="preserve">Yuan Purchase Pricelist (CNY)</v>
          </cell>
          <cell r="T1306">
            <v>9</v>
          </cell>
          <cell r="U1306">
            <v>235</v>
          </cell>
          <cell r="V1306">
            <v>330</v>
          </cell>
        </row>
        <row r="1307">
          <cell r="A1307">
            <v>11377</v>
          </cell>
          <cell r="B1307" t="str">
            <v>AUTOLAMPS1328</v>
          </cell>
          <cell r="C1307" t="e">
            <v>#REF!</v>
          </cell>
          <cell r="D1307" t="str">
            <v xml:space="preserve">TOYOTA COROLLA AE111 (98-) - CORNER LENS (212-15B8-00) - LH</v>
          </cell>
          <cell r="E1307" t="str">
            <v>TOYOTA</v>
          </cell>
          <cell r="F1307" t="str">
            <v xml:space="preserve">AE111 CLS LH</v>
          </cell>
          <cell r="G1307" t="str">
            <v>00-TY01-1303-L</v>
          </cell>
          <cell r="I1307">
            <v>0.04</v>
          </cell>
          <cell r="J1307" t="str">
            <v>SUPPLIER0010</v>
          </cell>
          <cell r="K1307" t="str">
            <v xml:space="preserve">JIANGSU ZISUDE LAMPS TECHNOLOGY CO.,LTD</v>
          </cell>
          <cell r="L1307">
            <v>0</v>
          </cell>
          <cell r="M1307">
            <v>0</v>
          </cell>
          <cell r="N1307">
            <v>0</v>
          </cell>
          <cell r="Q1307">
            <v>3</v>
          </cell>
          <cell r="R1307">
            <v>20</v>
          </cell>
          <cell r="S1307" t="str">
            <v xml:space="preserve">Yuan Purchase Pricelist (CNY)</v>
          </cell>
          <cell r="T1307">
            <v>0.4</v>
          </cell>
          <cell r="U1307">
            <v>63</v>
          </cell>
          <cell r="V1307">
            <v>100</v>
          </cell>
        </row>
        <row r="1308">
          <cell r="A1308">
            <v>11378</v>
          </cell>
          <cell r="B1308" t="str">
            <v>AUTOLAMPS1329</v>
          </cell>
          <cell r="C1308" t="e">
            <v>#REF!</v>
          </cell>
          <cell r="D1308" t="str">
            <v xml:space="preserve">TOYOTA COROLLA AE111 (98-) - CORNER LENS (212-15B8-00) - RH</v>
          </cell>
          <cell r="E1308" t="str">
            <v>TOYOTA</v>
          </cell>
          <cell r="F1308" t="str">
            <v xml:space="preserve">AE111 CLS RH</v>
          </cell>
          <cell r="G1308" t="str">
            <v>00-TY01-1303-R</v>
          </cell>
          <cell r="I1308">
            <v>0.04</v>
          </cell>
          <cell r="J1308" t="str">
            <v>SUPPLIER0010</v>
          </cell>
          <cell r="K1308" t="str">
            <v xml:space="preserve">JIANGSU ZISUDE LAMPS TECHNOLOGY CO.,LTD</v>
          </cell>
          <cell r="L1308">
            <v>0</v>
          </cell>
          <cell r="M1308">
            <v>0</v>
          </cell>
          <cell r="N1308">
            <v>0</v>
          </cell>
          <cell r="Q1308">
            <v>3</v>
          </cell>
          <cell r="R1308">
            <v>20</v>
          </cell>
          <cell r="S1308" t="str">
            <v xml:space="preserve">Yuan Purchase Pricelist (CNY)</v>
          </cell>
          <cell r="T1308">
            <v>0.4</v>
          </cell>
          <cell r="U1308">
            <v>63</v>
          </cell>
          <cell r="V1308">
            <v>100</v>
          </cell>
        </row>
        <row r="1309">
          <cell r="A1309">
            <v>11379</v>
          </cell>
          <cell r="B1309" t="str">
            <v>AUTOLAMPS1323</v>
          </cell>
          <cell r="C1309" t="e">
            <v>#REF!</v>
          </cell>
          <cell r="D1309" t="str">
            <v xml:space="preserve">TOYOTA COROLLA AE111 (98-) - FRONT GRILL</v>
          </cell>
          <cell r="E1309" t="str">
            <v>TOYOTA</v>
          </cell>
          <cell r="F1309" t="str">
            <v xml:space="preserve">AE111 GRL</v>
          </cell>
          <cell r="G1309" t="str">
            <v>TY01-1311</v>
          </cell>
          <cell r="I1309">
            <v>0.04</v>
          </cell>
          <cell r="J1309" t="str">
            <v>SUPPLIER0002</v>
          </cell>
          <cell r="K1309" t="str">
            <v xml:space="preserve">ANHUI TINCAI SILK CO. LTD</v>
          </cell>
          <cell r="L1309">
            <v>2</v>
          </cell>
          <cell r="M1309">
            <v>8</v>
          </cell>
          <cell r="N1309">
            <v>10</v>
          </cell>
          <cell r="Q1309">
            <v>3</v>
          </cell>
          <cell r="R1309">
            <v>20</v>
          </cell>
          <cell r="S1309" t="str">
            <v xml:space="preserve">Yuan Purchase Pricelist (CNY)</v>
          </cell>
          <cell r="T1309">
            <v>7.5</v>
          </cell>
          <cell r="U1309">
            <v>1172</v>
          </cell>
          <cell r="V1309">
            <v>1820</v>
          </cell>
        </row>
        <row r="1310">
          <cell r="A1310">
            <v>10224</v>
          </cell>
          <cell r="B1310" t="str">
            <v>AUTOLAMPS1324</v>
          </cell>
          <cell r="C1310" t="e">
            <v>#REF!</v>
          </cell>
          <cell r="D1310" t="str">
            <v xml:space="preserve">TOYOTA COROLLA AE111 (98-) - HEAD LAMP (212-1181) - LH</v>
          </cell>
          <cell r="E1310" t="str">
            <v>TOYOTA</v>
          </cell>
          <cell r="F1310" t="str">
            <v xml:space="preserve">AE111 HLA LH</v>
          </cell>
          <cell r="G1310" t="str">
            <v>MZ01-7001-L</v>
          </cell>
          <cell r="I1310">
            <v>0.04</v>
          </cell>
          <cell r="J1310" t="str">
            <v>SUPPLIER0010</v>
          </cell>
          <cell r="K1310" t="str">
            <v xml:space="preserve">JIANGSU ZISUDE LAMPS TECHNOLOGY CO.,LTD</v>
          </cell>
          <cell r="L1310">
            <v>15</v>
          </cell>
          <cell r="M1310">
            <v>60</v>
          </cell>
          <cell r="N1310">
            <v>75</v>
          </cell>
          <cell r="Q1310">
            <v>3</v>
          </cell>
          <cell r="R1310">
            <v>20</v>
          </cell>
          <cell r="S1310" t="str">
            <v xml:space="preserve">Yuan Purchase Pricelist (CNY)</v>
          </cell>
          <cell r="T1310">
            <v>34</v>
          </cell>
          <cell r="U1310">
            <v>886</v>
          </cell>
          <cell r="V1310">
            <v>1200</v>
          </cell>
        </row>
        <row r="1311">
          <cell r="A1311">
            <v>10223</v>
          </cell>
          <cell r="B1311" t="str">
            <v>AUTOLAMPS1325</v>
          </cell>
          <cell r="C1311" t="e">
            <v>#REF!</v>
          </cell>
          <cell r="D1311" t="str">
            <v xml:space="preserve">TOYOTA COROLLA AE111 (98-) - HEAD LAMP (212-1181) - RH</v>
          </cell>
          <cell r="E1311" t="str">
            <v>TOYOTA</v>
          </cell>
          <cell r="F1311" t="str">
            <v xml:space="preserve">AE111 HLA RH</v>
          </cell>
          <cell r="G1311" t="str">
            <v>MZ01-7001-R</v>
          </cell>
          <cell r="I1311">
            <v>0.04</v>
          </cell>
          <cell r="J1311" t="str">
            <v>SUPPLIER0010</v>
          </cell>
          <cell r="K1311" t="str">
            <v xml:space="preserve">JIANGSU ZISUDE LAMPS TECHNOLOGY CO.,LTD</v>
          </cell>
          <cell r="L1311">
            <v>16</v>
          </cell>
          <cell r="M1311">
            <v>64</v>
          </cell>
          <cell r="N1311">
            <v>80</v>
          </cell>
          <cell r="Q1311">
            <v>3</v>
          </cell>
          <cell r="R1311">
            <v>20</v>
          </cell>
          <cell r="S1311" t="str">
            <v xml:space="preserve">Yuan Purchase Pricelist (CNY)</v>
          </cell>
          <cell r="T1311">
            <v>34</v>
          </cell>
          <cell r="U1311">
            <v>886</v>
          </cell>
          <cell r="V1311">
            <v>1200</v>
          </cell>
        </row>
        <row r="1312">
          <cell r="A1312">
            <v>10226</v>
          </cell>
          <cell r="B1312" t="str">
            <v>AUTOLAMPS1330</v>
          </cell>
          <cell r="C1312" t="e">
            <v>#REF!</v>
          </cell>
          <cell r="D1312" t="str">
            <v xml:space="preserve">TOYOTA COROLLA AE111 (98-) - HEAD LENS (212-1181-00) - LH</v>
          </cell>
          <cell r="E1312" t="str">
            <v>TOYOTA</v>
          </cell>
          <cell r="F1312" t="str">
            <v xml:space="preserve">AE111 HLS LH</v>
          </cell>
          <cell r="G1312" t="str">
            <v>00-TY01-1301-L</v>
          </cell>
          <cell r="I1312">
            <v>0.04</v>
          </cell>
          <cell r="J1312" t="str">
            <v>SUPPLIER0002</v>
          </cell>
          <cell r="K1312" t="str">
            <v xml:space="preserve">ANHUI TINCAI SILK CO. LTD</v>
          </cell>
          <cell r="L1312">
            <v>2</v>
          </cell>
          <cell r="M1312">
            <v>8</v>
          </cell>
          <cell r="N1312">
            <v>10</v>
          </cell>
          <cell r="Q1312">
            <v>5</v>
          </cell>
          <cell r="R1312">
            <v>20</v>
          </cell>
          <cell r="S1312" t="str">
            <v xml:space="preserve">Yuan Purchase Pricelist (CNY)</v>
          </cell>
          <cell r="T1312">
            <v>1.5</v>
          </cell>
          <cell r="U1312">
            <v>234</v>
          </cell>
          <cell r="V1312">
            <v>360</v>
          </cell>
        </row>
        <row r="1313">
          <cell r="A1313">
            <v>10225</v>
          </cell>
          <cell r="B1313" t="str">
            <v>AUTOLAMPS1331</v>
          </cell>
          <cell r="C1313" t="e">
            <v>#REF!</v>
          </cell>
          <cell r="D1313" t="str">
            <v xml:space="preserve">TOYOTA COROLLA AE111 (98-) - HEAD LENS (212-1181-00) - RH</v>
          </cell>
          <cell r="E1313" t="str">
            <v>TOYOTA</v>
          </cell>
          <cell r="F1313" t="str">
            <v xml:space="preserve">AE111 HLS RH</v>
          </cell>
          <cell r="G1313" t="str">
            <v>00-TY01-1301-R</v>
          </cell>
          <cell r="I1313">
            <v>0.04</v>
          </cell>
          <cell r="J1313" t="str">
            <v>SUPPLIER0002</v>
          </cell>
          <cell r="K1313" t="str">
            <v xml:space="preserve">ANHUI TINCAI SILK CO. LTD</v>
          </cell>
          <cell r="L1313">
            <v>2</v>
          </cell>
          <cell r="M1313">
            <v>8</v>
          </cell>
          <cell r="N1313">
            <v>10</v>
          </cell>
          <cell r="Q1313">
            <v>5</v>
          </cell>
          <cell r="R1313">
            <v>20</v>
          </cell>
          <cell r="S1313" t="str">
            <v xml:space="preserve">Yuan Purchase Pricelist (CNY)</v>
          </cell>
          <cell r="T1313">
            <v>1.5</v>
          </cell>
          <cell r="U1313">
            <v>234</v>
          </cell>
          <cell r="V1313">
            <v>360</v>
          </cell>
        </row>
        <row r="1314">
          <cell r="A1314">
            <v>11381</v>
          </cell>
          <cell r="B1314" t="str">
            <v>AUTOLAMPS1334</v>
          </cell>
          <cell r="C1314" t="e">
            <v>#REF!</v>
          </cell>
          <cell r="D1314" t="str">
            <v xml:space="preserve">TOYOTA COROLLA AE111 (98-) - REAR LICENCE PLATE</v>
          </cell>
          <cell r="E1314" t="str">
            <v>TOYOTA</v>
          </cell>
          <cell r="F1314" t="str">
            <v xml:space="preserve">AE111 LP</v>
          </cell>
          <cell r="G1314" t="str">
            <v xml:space="preserve">TY-NEW-031 (TYJ)</v>
          </cell>
          <cell r="I1314">
            <v>0.04</v>
          </cell>
          <cell r="J1314" t="str">
            <v>SUPPLIER0002</v>
          </cell>
          <cell r="K1314" t="str">
            <v xml:space="preserve">ANHUI TINCAI SILK CO. LTD</v>
          </cell>
          <cell r="L1314">
            <v>6</v>
          </cell>
          <cell r="M1314">
            <v>24</v>
          </cell>
          <cell r="N1314">
            <v>30</v>
          </cell>
          <cell r="Q1314">
            <v>5</v>
          </cell>
          <cell r="R1314">
            <v>20</v>
          </cell>
          <cell r="S1314" t="str">
            <v xml:space="preserve">Yuan Purchase Pricelist (CNY)</v>
          </cell>
          <cell r="T1314">
            <v>10</v>
          </cell>
          <cell r="U1314">
            <v>232.5</v>
          </cell>
          <cell r="V1314">
            <v>350</v>
          </cell>
        </row>
        <row r="1315">
          <cell r="A1315">
            <v>10230</v>
          </cell>
          <cell r="B1315" t="str">
            <v>AUTOLAMPS1335</v>
          </cell>
          <cell r="C1315" t="e">
            <v>#REF!</v>
          </cell>
          <cell r="D1315" t="str">
            <v xml:space="preserve">TOYOTA COROLLA AE111 (98-) - TAIL LAMP (212-19B2-A/U) - LH</v>
          </cell>
          <cell r="E1315" t="str">
            <v>TOYOTA</v>
          </cell>
          <cell r="F1315" t="str">
            <v xml:space="preserve">AE111 TLA LH</v>
          </cell>
          <cell r="G1315" t="str">
            <v>TY01-1302B-L</v>
          </cell>
          <cell r="I1315">
            <v>0.04</v>
          </cell>
          <cell r="J1315" t="str">
            <v>SUPPLIER0002</v>
          </cell>
          <cell r="K1315" t="str">
            <v xml:space="preserve">ANHUI TINCAI SILK CO. LTD</v>
          </cell>
          <cell r="L1315">
            <v>7</v>
          </cell>
          <cell r="M1315">
            <v>28</v>
          </cell>
          <cell r="N1315">
            <v>35</v>
          </cell>
          <cell r="Q1315">
            <v>5</v>
          </cell>
          <cell r="R1315">
            <v>20</v>
          </cell>
          <cell r="S1315" t="str">
            <v xml:space="preserve">Yuan Purchase Pricelist (CNY)</v>
          </cell>
          <cell r="T1315">
            <v>30</v>
          </cell>
          <cell r="U1315">
            <v>765</v>
          </cell>
          <cell r="V1315">
            <v>1150</v>
          </cell>
        </row>
        <row r="1316">
          <cell r="A1316">
            <v>10229</v>
          </cell>
          <cell r="B1316" t="str">
            <v>AUTOLAMPS1336</v>
          </cell>
          <cell r="C1316" t="e">
            <v>#REF!</v>
          </cell>
          <cell r="D1316" t="str">
            <v xml:space="preserve">TOYOTA COROLLA AE111 (98-) - TAIL LAMP (212-19B2-A/U) - RH</v>
          </cell>
          <cell r="E1316" t="str">
            <v>TOYOTA</v>
          </cell>
          <cell r="F1316" t="str">
            <v xml:space="preserve">AE111 TLA RH</v>
          </cell>
          <cell r="G1316" t="str">
            <v>TY01-1302B-R</v>
          </cell>
          <cell r="I1316">
            <v>0.04</v>
          </cell>
          <cell r="J1316" t="str">
            <v>SUPPLIER0002</v>
          </cell>
          <cell r="K1316" t="str">
            <v xml:space="preserve">ANHUI TINCAI SILK CO. LTD</v>
          </cell>
          <cell r="L1316">
            <v>7</v>
          </cell>
          <cell r="M1316">
            <v>28</v>
          </cell>
          <cell r="N1316">
            <v>35</v>
          </cell>
          <cell r="Q1316">
            <v>5</v>
          </cell>
          <cell r="R1316">
            <v>20</v>
          </cell>
          <cell r="S1316" t="str">
            <v xml:space="preserve">Yuan Purchase Pricelist (CNY)</v>
          </cell>
          <cell r="T1316">
            <v>30</v>
          </cell>
          <cell r="U1316">
            <v>765</v>
          </cell>
          <cell r="V1316">
            <v>1150</v>
          </cell>
        </row>
        <row r="1317">
          <cell r="A1317">
            <v>10232</v>
          </cell>
          <cell r="B1317" t="str">
            <v>AUTOLAMPS1332</v>
          </cell>
          <cell r="C1317" t="e">
            <v>#REF!</v>
          </cell>
          <cell r="D1317" t="str">
            <v xml:space="preserve">TOYOTA COROLLA AE111 (98-) - TAIL LENS (212-19B2-A/U-00) - LH</v>
          </cell>
          <cell r="E1317" t="str">
            <v>TOYOTA</v>
          </cell>
          <cell r="F1317" t="str">
            <v xml:space="preserve">AE111 TLS LH</v>
          </cell>
          <cell r="G1317" t="str">
            <v>TY01-1302B-00-L</v>
          </cell>
          <cell r="I1317">
            <v>0.04</v>
          </cell>
          <cell r="J1317" t="str">
            <v>SUPPLIER0002</v>
          </cell>
          <cell r="K1317" t="str">
            <v xml:space="preserve">ANHUI TINCAI SILK CO. LTD</v>
          </cell>
          <cell r="L1317">
            <v>9</v>
          </cell>
          <cell r="M1317">
            <v>36</v>
          </cell>
          <cell r="N1317">
            <v>45</v>
          </cell>
          <cell r="Q1317">
            <v>5</v>
          </cell>
          <cell r="R1317">
            <v>20</v>
          </cell>
          <cell r="S1317" t="str">
            <v xml:space="preserve">Yuan Purchase Pricelist (CNY)</v>
          </cell>
          <cell r="T1317">
            <v>14</v>
          </cell>
          <cell r="U1317">
            <v>400</v>
          </cell>
          <cell r="V1317">
            <v>510</v>
          </cell>
        </row>
        <row r="1318">
          <cell r="A1318">
            <v>10231</v>
          </cell>
          <cell r="B1318" t="str">
            <v>AUTOLAMPS1333</v>
          </cell>
          <cell r="C1318" t="e">
            <v>#REF!</v>
          </cell>
          <cell r="D1318" t="str">
            <v xml:space="preserve">TOYOTA COROLLA AE111 (98-) - TAIL LENS (212-19B2-A/U-00) - R'H</v>
          </cell>
          <cell r="E1318" t="str">
            <v>TOYOTA</v>
          </cell>
          <cell r="F1318" t="str">
            <v xml:space="preserve">AE111 TLS RH</v>
          </cell>
          <cell r="G1318" t="str">
            <v>TY01-1302B-00-R</v>
          </cell>
          <cell r="I1318">
            <v>0.04</v>
          </cell>
          <cell r="J1318" t="str">
            <v>SUPPLIER0002</v>
          </cell>
          <cell r="K1318" t="str">
            <v xml:space="preserve">ANHUI TINCAI SILK CO. LTD</v>
          </cell>
          <cell r="L1318">
            <v>8</v>
          </cell>
          <cell r="M1318">
            <v>32</v>
          </cell>
          <cell r="N1318">
            <v>40</v>
          </cell>
          <cell r="Q1318">
            <v>5</v>
          </cell>
          <cell r="R1318">
            <v>20</v>
          </cell>
          <cell r="S1318" t="str">
            <v xml:space="preserve">Yuan Purchase Pricelist (CNY)</v>
          </cell>
          <cell r="T1318">
            <v>14</v>
          </cell>
          <cell r="U1318">
            <v>400</v>
          </cell>
          <cell r="V1318">
            <v>500</v>
          </cell>
        </row>
        <row r="1319">
          <cell r="A1319">
            <v>11649</v>
          </cell>
          <cell r="B1319" t="str">
            <v>AUTOLAMPS1338</v>
          </cell>
          <cell r="C1319" t="e">
            <v>#REF!</v>
          </cell>
          <cell r="D1319" t="str">
            <v xml:space="preserve">TOYOTA COROLLA AE80 (84-85) - CORNER LAMP (212-1611-A) - LH</v>
          </cell>
          <cell r="E1319" t="str">
            <v>TOYOTA</v>
          </cell>
          <cell r="F1319" t="str">
            <v xml:space="preserve">AE80 CLA LH</v>
          </cell>
          <cell r="G1319" t="str">
            <v>TY01-0503-L</v>
          </cell>
          <cell r="I1319">
            <v>0.04</v>
          </cell>
          <cell r="J1319" t="str">
            <v>SUPPLIER0002</v>
          </cell>
          <cell r="K1319" t="str">
            <v xml:space="preserve">ANHUI TINCAI SILK CO. LTD</v>
          </cell>
          <cell r="L1319">
            <v>2</v>
          </cell>
          <cell r="M1319">
            <v>8</v>
          </cell>
          <cell r="N1319">
            <v>10</v>
          </cell>
          <cell r="O1319">
            <v>5</v>
          </cell>
          <cell r="P1319">
            <v>20</v>
          </cell>
          <cell r="S1319" t="str">
            <v xml:space="preserve">Yuan Purchase Pricelist (CNY)</v>
          </cell>
          <cell r="T1319">
            <v>8</v>
          </cell>
          <cell r="U1319">
            <v>186</v>
          </cell>
          <cell r="V1319">
            <v>290</v>
          </cell>
        </row>
        <row r="1320">
          <cell r="A1320">
            <v>11648</v>
          </cell>
          <cell r="B1320" t="str">
            <v>AUTOLAMPS1339</v>
          </cell>
          <cell r="C1320" t="e">
            <v>#REF!</v>
          </cell>
          <cell r="D1320" t="str">
            <v xml:space="preserve">TOYOTA COROLLA AE80 (84-85) - CORNER LAMP (212-1611-A) - RH</v>
          </cell>
          <cell r="E1320" t="str">
            <v>TOYOTA</v>
          </cell>
          <cell r="F1320" t="str">
            <v xml:space="preserve">AE80 CLA RH</v>
          </cell>
          <cell r="G1320" t="str">
            <v>TY01-0503-R</v>
          </cell>
          <cell r="I1320">
            <v>0.04</v>
          </cell>
          <cell r="J1320" t="str">
            <v>SUPPLIER0002</v>
          </cell>
          <cell r="K1320" t="str">
            <v xml:space="preserve">ANHUI TINCAI SILK CO. LTD</v>
          </cell>
          <cell r="L1320">
            <v>3</v>
          </cell>
          <cell r="M1320">
            <v>12</v>
          </cell>
          <cell r="N1320">
            <v>15</v>
          </cell>
          <cell r="O1320">
            <v>5</v>
          </cell>
          <cell r="P1320">
            <v>20</v>
          </cell>
          <cell r="S1320" t="str">
            <v xml:space="preserve">Yuan Purchase Pricelist (CNY)</v>
          </cell>
          <cell r="T1320">
            <v>8</v>
          </cell>
          <cell r="U1320">
            <v>186</v>
          </cell>
          <cell r="V1320">
            <v>290</v>
          </cell>
        </row>
        <row r="1321">
          <cell r="A1321">
            <v>11382</v>
          </cell>
          <cell r="B1321" t="str">
            <v>AUTOLAMPS1340</v>
          </cell>
          <cell r="C1321" t="e">
            <v>#REF!</v>
          </cell>
          <cell r="D1321" t="str">
            <v xml:space="preserve">TOYOTA COROLLA AE80 (84-85) - HEAD LAMP (212-1101) - LH</v>
          </cell>
          <cell r="E1321" t="str">
            <v>TOYOTA</v>
          </cell>
          <cell r="F1321" t="str">
            <v xml:space="preserve">AE80 HLA LH</v>
          </cell>
          <cell r="G1321" t="str">
            <v>TY01-0501-L</v>
          </cell>
          <cell r="I1321">
            <v>0.04</v>
          </cell>
          <cell r="J1321" t="str">
            <v>SUPPLIER0002</v>
          </cell>
          <cell r="K1321" t="str">
            <v xml:space="preserve">ANHUI TINCAI SILK CO. LTD</v>
          </cell>
          <cell r="L1321">
            <v>1</v>
          </cell>
          <cell r="M1321">
            <v>4</v>
          </cell>
          <cell r="N1321">
            <v>5</v>
          </cell>
          <cell r="Q1321">
            <v>5</v>
          </cell>
          <cell r="R1321">
            <v>20</v>
          </cell>
          <cell r="S1321" t="str">
            <v xml:space="preserve">Yuan Purchase Pricelist (CNY)</v>
          </cell>
          <cell r="T1321">
            <v>40</v>
          </cell>
          <cell r="U1321">
            <v>1017.12</v>
          </cell>
          <cell r="V1321">
            <v>1500</v>
          </cell>
        </row>
        <row r="1322">
          <cell r="A1322">
            <v>11383</v>
          </cell>
          <cell r="B1322" t="str">
            <v>AUTOLAMPS1341</v>
          </cell>
          <cell r="C1322" t="e">
            <v>#REF!</v>
          </cell>
          <cell r="D1322" t="str">
            <v xml:space="preserve">TOYOTA COROLLA AE80 (84-85) - HEAD LAMP (212-1101) - RH</v>
          </cell>
          <cell r="E1322" t="str">
            <v>TOYOTA</v>
          </cell>
          <cell r="F1322" t="str">
            <v xml:space="preserve">AE80 HLA RH</v>
          </cell>
          <cell r="G1322" t="str">
            <v>TY01-0501-R</v>
          </cell>
          <cell r="I1322">
            <v>0.04</v>
          </cell>
          <cell r="J1322" t="str">
            <v>SUPPLIER0002</v>
          </cell>
          <cell r="K1322" t="str">
            <v xml:space="preserve">ANHUI TINCAI SILK CO. LTD</v>
          </cell>
          <cell r="L1322">
            <v>2</v>
          </cell>
          <cell r="M1322">
            <v>8</v>
          </cell>
          <cell r="N1322">
            <v>10</v>
          </cell>
          <cell r="Q1322">
            <v>5</v>
          </cell>
          <cell r="R1322">
            <v>20</v>
          </cell>
          <cell r="S1322" t="str">
            <v xml:space="preserve">Yuan Purchase Pricelist (CNY)</v>
          </cell>
          <cell r="T1322">
            <v>40</v>
          </cell>
          <cell r="U1322">
            <v>1017.12</v>
          </cell>
          <cell r="V1322">
            <v>1500</v>
          </cell>
        </row>
        <row r="1323">
          <cell r="A1323">
            <v>12801</v>
          </cell>
          <cell r="B1323" t="str">
            <v>AUTOLAMPS1337</v>
          </cell>
          <cell r="C1323" t="e">
            <v>#REF!</v>
          </cell>
          <cell r="D1323" t="str">
            <v xml:space="preserve">TOYOTA COROLLA AE80 (84-85) - LAMINATED FRONT WINDSREEN</v>
          </cell>
          <cell r="E1323" t="str">
            <v>TOYOTA</v>
          </cell>
          <cell r="F1323" t="str">
            <v xml:space="preserve">KE80 LFW</v>
          </cell>
          <cell r="G1323" t="str">
            <v xml:space="preserve">KE80 LFW</v>
          </cell>
          <cell r="H1323" t="str">
            <v>1433*751</v>
          </cell>
          <cell r="I1323">
            <v>0.02</v>
          </cell>
          <cell r="J1323" t="str">
            <v>SUPPLIER0015</v>
          </cell>
          <cell r="K1323" t="str">
            <v xml:space="preserve">XINYI AUTOMOBILE GLASS (SHENZHEN) CO., LTD</v>
          </cell>
          <cell r="L1323">
            <v>0</v>
          </cell>
          <cell r="M1323">
            <v>0</v>
          </cell>
          <cell r="N1323">
            <v>0</v>
          </cell>
          <cell r="S1323" t="str">
            <v xml:space="preserve">USD Purchase Pricelist (USD)</v>
          </cell>
          <cell r="T1323">
            <v>13.94</v>
          </cell>
          <cell r="U1323">
            <v>2</v>
          </cell>
          <cell r="V1323">
            <v>2800</v>
          </cell>
        </row>
        <row r="1324">
          <cell r="A1324">
            <v>11385</v>
          </cell>
          <cell r="B1324" t="str">
            <v>AUTOLAMPS1342</v>
          </cell>
          <cell r="C1324" t="e">
            <v>#REF!</v>
          </cell>
          <cell r="D1324" t="str">
            <v xml:space="preserve">TOYOTA COROLLA AE82 (86-87) - CORNER LAMP CLEAR (212-1520-CY) - LH</v>
          </cell>
          <cell r="E1324" t="str">
            <v>TOYOTA</v>
          </cell>
          <cell r="F1324" t="str">
            <v xml:space="preserve">AE82 CLA LH</v>
          </cell>
          <cell r="G1324" t="str">
            <v>TY01-0603Y-L</v>
          </cell>
          <cell r="I1324">
            <v>0.04</v>
          </cell>
          <cell r="J1324" t="str">
            <v>SUPPLIER0002</v>
          </cell>
          <cell r="K1324" t="str">
            <v xml:space="preserve">ANHUI TINCAI SILK CO. LTD</v>
          </cell>
          <cell r="L1324">
            <v>5</v>
          </cell>
          <cell r="M1324">
            <v>20</v>
          </cell>
          <cell r="N1324">
            <v>25</v>
          </cell>
          <cell r="O1324">
            <v>5</v>
          </cell>
          <cell r="P1324">
            <v>20</v>
          </cell>
          <cell r="S1324" t="str">
            <v xml:space="preserve">Yuan Purchase Pricelist (CNY)</v>
          </cell>
          <cell r="T1324">
            <v>12</v>
          </cell>
          <cell r="U1324">
            <v>326</v>
          </cell>
          <cell r="V1324">
            <v>490</v>
          </cell>
        </row>
        <row r="1325">
          <cell r="A1325">
            <v>11384</v>
          </cell>
          <cell r="B1325" t="str">
            <v>AUTOLAMPS1343</v>
          </cell>
          <cell r="C1325" t="e">
            <v>#REF!</v>
          </cell>
          <cell r="D1325" t="str">
            <v xml:space="preserve">TOYOTA COROLLA AE82 (86-87) - CORNER LAMP CLEAR (212-1520-CY) - RH</v>
          </cell>
          <cell r="E1325" t="str">
            <v>TOYOTA</v>
          </cell>
          <cell r="F1325" t="str">
            <v xml:space="preserve">AE82 CLA RH</v>
          </cell>
          <cell r="G1325" t="str">
            <v>TY01-0603Y-R</v>
          </cell>
          <cell r="I1325">
            <v>0.04</v>
          </cell>
          <cell r="J1325" t="str">
            <v>SUPPLIER0002</v>
          </cell>
          <cell r="K1325" t="str">
            <v xml:space="preserve">ANHUI TINCAI SILK CO. LTD</v>
          </cell>
          <cell r="L1325">
            <v>5</v>
          </cell>
          <cell r="M1325">
            <v>20</v>
          </cell>
          <cell r="N1325">
            <v>25</v>
          </cell>
          <cell r="O1325">
            <v>5</v>
          </cell>
          <cell r="P1325">
            <v>20</v>
          </cell>
          <cell r="S1325" t="str">
            <v xml:space="preserve">Yuan Purchase Pricelist (CNY)</v>
          </cell>
          <cell r="T1325">
            <v>12</v>
          </cell>
          <cell r="U1325">
            <v>326</v>
          </cell>
          <cell r="V1325">
            <v>490</v>
          </cell>
        </row>
        <row r="1326">
          <cell r="A1326">
            <v>11386</v>
          </cell>
          <cell r="B1326" t="str">
            <v>AUTOLAMPS1344</v>
          </cell>
          <cell r="C1326" t="e">
            <v>#REF!</v>
          </cell>
          <cell r="D1326" t="str">
            <v xml:space="preserve">TOYOTA COROLLA AE82 (86-87) - HEAD LAMP (212-1110) - LH</v>
          </cell>
          <cell r="E1326" t="str">
            <v>TOYOTA</v>
          </cell>
          <cell r="F1326" t="str">
            <v xml:space="preserve">AE82 HLA LH</v>
          </cell>
          <cell r="G1326" t="str">
            <v>TY01-0601-L</v>
          </cell>
          <cell r="I1326">
            <v>0.04</v>
          </cell>
          <cell r="J1326" t="str">
            <v>SUPPLIER0002</v>
          </cell>
          <cell r="K1326" t="str">
            <v xml:space="preserve">ANHUI TINCAI SILK CO. LTD</v>
          </cell>
          <cell r="M1326">
            <v>0</v>
          </cell>
          <cell r="N1326">
            <v>0</v>
          </cell>
          <cell r="Q1326">
            <v>5</v>
          </cell>
          <cell r="R1326">
            <v>20</v>
          </cell>
          <cell r="S1326" t="str">
            <v xml:space="preserve">Yuan Purchase Pricelist (CNY)</v>
          </cell>
          <cell r="T1326">
            <v>42.8</v>
          </cell>
          <cell r="U1326">
            <v>963</v>
          </cell>
          <cell r="V1326">
            <v>1490</v>
          </cell>
        </row>
        <row r="1327">
          <cell r="A1327">
            <v>11387</v>
          </cell>
          <cell r="B1327" t="str">
            <v>AUTOLAMPS1345</v>
          </cell>
          <cell r="C1327" t="e">
            <v>#REF!</v>
          </cell>
          <cell r="D1327" t="str">
            <v xml:space="preserve">TOYOTA COROLLA AE82 (86-87) - HEAD LAMP (212-1110) - RH</v>
          </cell>
          <cell r="E1327" t="str">
            <v>TOYOTA</v>
          </cell>
          <cell r="F1327" t="str">
            <v xml:space="preserve">AE82 HLA RH</v>
          </cell>
          <cell r="G1327" t="str">
            <v>TY01-0601-R</v>
          </cell>
          <cell r="I1327">
            <v>0.04</v>
          </cell>
          <cell r="J1327" t="str">
            <v>SUPPLIER0002</v>
          </cell>
          <cell r="K1327" t="str">
            <v xml:space="preserve">ANHUI TINCAI SILK CO. LTD</v>
          </cell>
          <cell r="L1327">
            <v>0</v>
          </cell>
          <cell r="M1327">
            <v>0</v>
          </cell>
          <cell r="N1327">
            <v>0</v>
          </cell>
          <cell r="Q1327">
            <v>5</v>
          </cell>
          <cell r="R1327">
            <v>20</v>
          </cell>
          <cell r="S1327" t="str">
            <v xml:space="preserve">Yuan Purchase Pricelist (CNY)</v>
          </cell>
          <cell r="T1327">
            <v>42.8</v>
          </cell>
          <cell r="U1327">
            <v>963</v>
          </cell>
          <cell r="V1327">
            <v>1490</v>
          </cell>
        </row>
        <row r="1328">
          <cell r="A1328">
            <v>13787</v>
          </cell>
          <cell r="B1328" t="str">
            <v>AUTOLAMPS2829</v>
          </cell>
          <cell r="C1328" t="e">
            <v>#REF!</v>
          </cell>
          <cell r="D1328" t="str">
            <v xml:space="preserve">TOYOTA COROLLA AE90 - HEAD GLASS (INDIA) - LH</v>
          </cell>
          <cell r="E1328" t="str">
            <v>TOYOTA</v>
          </cell>
          <cell r="F1328" t="str">
            <v xml:space="preserve">AE90 HGSI LH</v>
          </cell>
          <cell r="G1328" t="str">
            <v xml:space="preserve">SI 9027</v>
          </cell>
          <cell r="I1328">
            <v>0.04</v>
          </cell>
          <cell r="J1328" t="str">
            <v>SUPPLIER0002</v>
          </cell>
          <cell r="K1328" t="str">
            <v xml:space="preserve">ANHUI TINCAI SILK CO. LTD</v>
          </cell>
          <cell r="L1328">
            <v>9</v>
          </cell>
          <cell r="M1328">
            <v>36</v>
          </cell>
          <cell r="N1328">
            <v>45</v>
          </cell>
          <cell r="O1328">
            <v>3</v>
          </cell>
          <cell r="P1328">
            <v>10</v>
          </cell>
          <cell r="S1328" t="str">
            <v xml:space="preserve">Yuan Purchase Pricelist (CNY)</v>
          </cell>
          <cell r="T1328">
            <v>1.26</v>
          </cell>
          <cell r="U1328">
            <v>197</v>
          </cell>
          <cell r="V1328">
            <v>250</v>
          </cell>
        </row>
        <row r="1329">
          <cell r="A1329">
            <v>13786</v>
          </cell>
          <cell r="B1329" t="str">
            <v>AUTOLAMPS2830</v>
          </cell>
          <cell r="C1329" t="e">
            <v>#REF!</v>
          </cell>
          <cell r="D1329" t="str">
            <v xml:space="preserve">TOYOTA COROLLA AE90 - HEAD GLASS (INDIA) - RH</v>
          </cell>
          <cell r="E1329" t="str">
            <v>TOYOTA</v>
          </cell>
          <cell r="F1329" t="str">
            <v xml:space="preserve">AE90 HGSI RH</v>
          </cell>
          <cell r="G1329" t="str">
            <v xml:space="preserve">SI 9027</v>
          </cell>
          <cell r="I1329">
            <v>0.04</v>
          </cell>
          <cell r="J1329" t="str">
            <v>SUPPLIER0002</v>
          </cell>
          <cell r="K1329" t="str">
            <v xml:space="preserve">ANHUI TINCAI SILK CO. LTD</v>
          </cell>
          <cell r="L1329">
            <v>7</v>
          </cell>
          <cell r="M1329">
            <v>28</v>
          </cell>
          <cell r="N1329">
            <v>35</v>
          </cell>
          <cell r="O1329">
            <v>3</v>
          </cell>
          <cell r="P1329">
            <v>10</v>
          </cell>
          <cell r="S1329" t="str">
            <v xml:space="preserve">Yuan Purchase Pricelist (CNY)</v>
          </cell>
          <cell r="T1329">
            <v>1.26</v>
          </cell>
          <cell r="U1329">
            <v>197</v>
          </cell>
          <cell r="V1329">
            <v>250</v>
          </cell>
        </row>
        <row r="1330">
          <cell r="A1330">
            <v>13402</v>
          </cell>
          <cell r="B1330" t="str">
            <v>AUTOLAMPS1346</v>
          </cell>
          <cell r="C1330" t="e">
            <v>#REF!</v>
          </cell>
          <cell r="D1330" t="str">
            <v xml:space="preserve">TOYOTA COROLLA AE90 (87-92) - FRONT DOOR GLASS - LH</v>
          </cell>
          <cell r="E1330" t="str">
            <v>TOYOTA</v>
          </cell>
          <cell r="F1330" t="str">
            <v xml:space="preserve">KE90 FD LH</v>
          </cell>
          <cell r="G1330" t="str">
            <v xml:space="preserve">KE90 FD/LH</v>
          </cell>
          <cell r="H1330" t="str">
            <v>876*477</v>
          </cell>
          <cell r="I1330">
            <v>0.02</v>
          </cell>
          <cell r="J1330" t="str">
            <v>SUPPLIER0015</v>
          </cell>
          <cell r="K1330" t="str">
            <v xml:space="preserve">XINYI AUTOMOBILE GLASS (SHENZHEN) CO., LTD</v>
          </cell>
          <cell r="L1330">
            <v>0</v>
          </cell>
          <cell r="M1330">
            <v>0</v>
          </cell>
          <cell r="N1330">
            <v>0</v>
          </cell>
          <cell r="Q1330">
            <v>0</v>
          </cell>
          <cell r="R1330">
            <v>0</v>
          </cell>
          <cell r="S1330" t="str">
            <v xml:space="preserve">USD Purchase Pricelist (USD)</v>
          </cell>
          <cell r="T1330">
            <v>2.94</v>
          </cell>
          <cell r="U1330">
            <v>526.85</v>
          </cell>
          <cell r="V1330">
            <v>700</v>
          </cell>
        </row>
        <row r="1331">
          <cell r="A1331">
            <v>13403</v>
          </cell>
          <cell r="B1331" t="str">
            <v>AUTOLAMPS1347</v>
          </cell>
          <cell r="C1331" t="e">
            <v>#REF!</v>
          </cell>
          <cell r="D1331" t="str">
            <v xml:space="preserve">TOYOTA COROLLA AE90 (87-92) - FRONT DOOR GLASS - RH</v>
          </cell>
          <cell r="E1331" t="str">
            <v>TOYOTA</v>
          </cell>
          <cell r="F1331" t="str">
            <v xml:space="preserve">KE90 FD RH</v>
          </cell>
          <cell r="G1331" t="str">
            <v xml:space="preserve">KE90 FD/RH</v>
          </cell>
          <cell r="H1331" t="str">
            <v>876*477</v>
          </cell>
          <cell r="I1331">
            <v>0.02</v>
          </cell>
          <cell r="J1331" t="str">
            <v>SUPPLIER0015</v>
          </cell>
          <cell r="K1331" t="str">
            <v xml:space="preserve">XINYI AUTOMOBILE GLASS (SHENZHEN) CO., LTD</v>
          </cell>
          <cell r="L1331">
            <v>0</v>
          </cell>
          <cell r="M1331">
            <v>0</v>
          </cell>
          <cell r="N1331">
            <v>0</v>
          </cell>
          <cell r="S1331" t="str">
            <v xml:space="preserve">USD Purchase Pricelist (USD)</v>
          </cell>
          <cell r="T1331">
            <v>2.94</v>
          </cell>
          <cell r="U1331">
            <v>526.85</v>
          </cell>
          <cell r="V1331">
            <v>700</v>
          </cell>
        </row>
        <row r="1332">
          <cell r="A1332">
            <v>13404</v>
          </cell>
          <cell r="B1332" t="str">
            <v>AUTOLAMPS1348</v>
          </cell>
          <cell r="C1332" t="e">
            <v>#REF!</v>
          </cell>
          <cell r="D1332" t="str">
            <v xml:space="preserve">TOYOTA COROLLA AE90 (87-92) - REAR DOOR GLASS - LH</v>
          </cell>
          <cell r="E1332" t="str">
            <v>TOYOTA</v>
          </cell>
          <cell r="F1332" t="str">
            <v xml:space="preserve">KE90 RD LH</v>
          </cell>
          <cell r="G1332" t="str">
            <v xml:space="preserve">KE90 RD/LH</v>
          </cell>
          <cell r="H1332" t="str">
            <v>591*470</v>
          </cell>
          <cell r="I1332">
            <v>0.02</v>
          </cell>
          <cell r="J1332" t="str">
            <v>SUPPLIER0015</v>
          </cell>
          <cell r="K1332" t="str">
            <v xml:space="preserve">XINYI AUTOMOBILE GLASS (SHENZHEN) CO., LTD</v>
          </cell>
          <cell r="L1332">
            <v>1</v>
          </cell>
          <cell r="M1332">
            <v>4</v>
          </cell>
          <cell r="N1332">
            <v>5</v>
          </cell>
          <cell r="Q1332">
            <v>1</v>
          </cell>
          <cell r="R1332">
            <v>3</v>
          </cell>
          <cell r="S1332" t="str">
            <v xml:space="preserve">USD Purchase Pricelist (USD)</v>
          </cell>
          <cell r="T1332">
            <v>2.2000000000000002</v>
          </cell>
          <cell r="U1332">
            <v>341.55</v>
          </cell>
          <cell r="V1332">
            <v>400</v>
          </cell>
        </row>
        <row r="1333">
          <cell r="A1333">
            <v>13405</v>
          </cell>
          <cell r="B1333" t="str">
            <v>AUTOLAMPS1349</v>
          </cell>
          <cell r="C1333" t="e">
            <v>#REF!</v>
          </cell>
          <cell r="D1333" t="str">
            <v xml:space="preserve">TOYOTA COROLLA AE90 (87-92) - REAR DOOR GLASS - RH</v>
          </cell>
          <cell r="E1333" t="str">
            <v>TOYOTA</v>
          </cell>
          <cell r="F1333" t="str">
            <v xml:space="preserve">KE90 RD RH</v>
          </cell>
          <cell r="G1333" t="str">
            <v xml:space="preserve">KE90 RD/RH</v>
          </cell>
          <cell r="H1333" t="str">
            <v>591*470</v>
          </cell>
          <cell r="I1333">
            <v>0.02</v>
          </cell>
          <cell r="J1333" t="str">
            <v>SUPPLIER0015</v>
          </cell>
          <cell r="K1333" t="str">
            <v xml:space="preserve">XINYI AUTOMOBILE GLASS (SHENZHEN) CO., LTD</v>
          </cell>
          <cell r="L1333">
            <v>1</v>
          </cell>
          <cell r="M1333">
            <v>4</v>
          </cell>
          <cell r="N1333">
            <v>5</v>
          </cell>
          <cell r="Q1333">
            <v>1</v>
          </cell>
          <cell r="R1333">
            <v>3</v>
          </cell>
          <cell r="S1333" t="str">
            <v xml:space="preserve">USD Purchase Pricelist (USD)</v>
          </cell>
          <cell r="T1333">
            <v>2.2000000000000002</v>
          </cell>
          <cell r="U1333">
            <v>341.55</v>
          </cell>
          <cell r="V1333">
            <v>400</v>
          </cell>
        </row>
        <row r="1334">
          <cell r="A1334">
            <v>13705</v>
          </cell>
          <cell r="B1334" t="str">
            <v>AUTOLAMPS1350</v>
          </cell>
          <cell r="C1334" t="e">
            <v>#REF!</v>
          </cell>
          <cell r="D1334" t="str">
            <v xml:space="preserve">TOYOTA COROLLA AE90 (87-92) - REAR QUARTER GLASS - LH</v>
          </cell>
          <cell r="E1334" t="str">
            <v>TOYOTA</v>
          </cell>
          <cell r="F1334" t="str">
            <v xml:space="preserve">KE90 RQ LH</v>
          </cell>
          <cell r="G1334" t="str">
            <v xml:space="preserve">KE90 RQ/LH</v>
          </cell>
          <cell r="H1334" t="str">
            <v>240*327</v>
          </cell>
          <cell r="I1334">
            <v>0.04</v>
          </cell>
          <cell r="J1334" t="str">
            <v>SUPPLIER0015</v>
          </cell>
          <cell r="K1334" t="str">
            <v xml:space="preserve">XINYI AUTOMOBILE GLASS (SHENZHEN) CO., LTD</v>
          </cell>
          <cell r="L1334" t="e">
            <v>#N/A</v>
          </cell>
          <cell r="M1334" t="e">
            <v>#N/A</v>
          </cell>
          <cell r="N1334" t="e">
            <v>#N/A</v>
          </cell>
          <cell r="Q1334">
            <v>5</v>
          </cell>
          <cell r="R1334">
            <v>20</v>
          </cell>
          <cell r="S1334" t="str">
            <v xml:space="preserve">USD Purchase Pricelist (USD)</v>
          </cell>
          <cell r="T1334">
            <v>1.5</v>
          </cell>
          <cell r="U1334">
            <v>268.8</v>
          </cell>
          <cell r="V1334">
            <v>350</v>
          </cell>
        </row>
        <row r="1335">
          <cell r="A1335">
            <v>13407</v>
          </cell>
          <cell r="B1335" t="str">
            <v>AUTOLAMPS1351</v>
          </cell>
          <cell r="C1335" t="e">
            <v>#REF!</v>
          </cell>
          <cell r="D1335" t="str">
            <v xml:space="preserve">TOYOTA COROLLA AE90 (87-92) - REAR QUARTER GLASS - RH</v>
          </cell>
          <cell r="E1335" t="str">
            <v>TOYOTA</v>
          </cell>
          <cell r="F1335" t="str">
            <v xml:space="preserve">KE90 RQ RH</v>
          </cell>
          <cell r="G1335" t="str">
            <v xml:space="preserve">KE90 RQ/RH</v>
          </cell>
          <cell r="H1335" t="str">
            <v>240*327</v>
          </cell>
          <cell r="I1335">
            <v>0.02</v>
          </cell>
          <cell r="J1335" t="str">
            <v>SUPPLIER0015</v>
          </cell>
          <cell r="K1335" t="str">
            <v xml:space="preserve">XINYI AUTOMOBILE GLASS (SHENZHEN) CO., LTD</v>
          </cell>
          <cell r="L1335">
            <v>0</v>
          </cell>
          <cell r="M1335">
            <v>0</v>
          </cell>
          <cell r="N1335">
            <v>0</v>
          </cell>
          <cell r="Q1335">
            <v>1</v>
          </cell>
          <cell r="R1335">
            <v>4</v>
          </cell>
          <cell r="S1335" t="str">
            <v xml:space="preserve">USD Purchase Pricelist (USD)</v>
          </cell>
          <cell r="T1335">
            <v>1.5</v>
          </cell>
          <cell r="U1335">
            <v>268.8</v>
          </cell>
          <cell r="V1335">
            <v>350</v>
          </cell>
        </row>
        <row r="1336">
          <cell r="A1336">
            <v>11925</v>
          </cell>
          <cell r="B1336" t="str">
            <v>AUTOLAMPS1352</v>
          </cell>
          <cell r="C1336" t="e">
            <v>#REF!</v>
          </cell>
          <cell r="D1336" t="str">
            <v xml:space="preserve">TOYOTA COROLLA AE90 (87-92) - REAR WINDSCREEN</v>
          </cell>
          <cell r="E1336" t="str">
            <v>TOYOTA</v>
          </cell>
          <cell r="F1336" t="str">
            <v xml:space="preserve">KE90 RW H X</v>
          </cell>
          <cell r="G1336" t="str">
            <v xml:space="preserve">KE90 RW/H/X</v>
          </cell>
          <cell r="H1336" t="str">
            <v>1401*709</v>
          </cell>
          <cell r="I1336">
            <v>0.02</v>
          </cell>
          <cell r="J1336" t="str">
            <v>SUPPLIER0015</v>
          </cell>
          <cell r="K1336" t="str">
            <v xml:space="preserve">XINYI AUTOMOBILE GLASS (SHENZHEN) CO., LTD</v>
          </cell>
          <cell r="L1336">
            <v>0</v>
          </cell>
          <cell r="M1336">
            <v>0</v>
          </cell>
          <cell r="N1336">
            <v>0</v>
          </cell>
          <cell r="Q1336">
            <v>1</v>
          </cell>
          <cell r="R1336">
            <v>4</v>
          </cell>
          <cell r="S1336" t="str">
            <v xml:space="preserve">USD Purchase Pricelist (USD)</v>
          </cell>
          <cell r="T1336">
            <v>14.4</v>
          </cell>
          <cell r="U1336">
            <v>2</v>
          </cell>
          <cell r="V1336">
            <v>2900</v>
          </cell>
        </row>
        <row r="1337">
          <cell r="A1337">
            <v>11591</v>
          </cell>
          <cell r="B1337" t="str">
            <v>AUTOLAMPS2889</v>
          </cell>
          <cell r="C1337" t="e">
            <v>#REF!</v>
          </cell>
          <cell r="D1337" t="str">
            <v xml:space="preserve">TOYOTA COROLLA AE90 (88-91)  - DOOR MIRROR GLASS W/BASE (MANUAL/ELECTRIC) - RH</v>
          </cell>
          <cell r="E1337" t="str">
            <v>TOYOTA</v>
          </cell>
          <cell r="F1337" t="str">
            <v xml:space="preserve">AE90 MG RH</v>
          </cell>
          <cell r="G1337" t="str">
            <v>TY01-1012-01-R</v>
          </cell>
          <cell r="I1337">
            <v>0.04</v>
          </cell>
          <cell r="L1337">
            <v>0</v>
          </cell>
          <cell r="M1337">
            <v>0</v>
          </cell>
          <cell r="N1337">
            <v>0</v>
          </cell>
          <cell r="S1337" t="str">
            <v xml:space="preserve">USD - US DOLLAR</v>
          </cell>
          <cell r="T1337">
            <v>0.83</v>
          </cell>
          <cell r="U1337">
            <v>130</v>
          </cell>
          <cell r="V1337">
            <v>200</v>
          </cell>
        </row>
        <row r="1338">
          <cell r="A1338">
            <v>10176</v>
          </cell>
          <cell r="B1338" t="str">
            <v>AUTOLAMPS1354</v>
          </cell>
          <cell r="C1338" t="e">
            <v>#REF!</v>
          </cell>
          <cell r="D1338" t="str">
            <v xml:space="preserve">TOYOTA COROLLA AE90 (88-91) - BUMPER LAMP (212-1629) - LH</v>
          </cell>
          <cell r="E1338" t="str">
            <v>TOYOTA</v>
          </cell>
          <cell r="F1338" t="str">
            <v xml:space="preserve">AE90 BLA LH</v>
          </cell>
          <cell r="G1338" t="str">
            <v>MZ01-1004-L</v>
          </cell>
          <cell r="I1338">
            <v>0.04</v>
          </cell>
          <cell r="J1338" t="str">
            <v>SUPPLIER0010</v>
          </cell>
          <cell r="K1338" t="str">
            <v xml:space="preserve">JIANGSU ZISUDE LAMPS TECHNOLOGY CO.,LTD</v>
          </cell>
          <cell r="L1338">
            <v>38</v>
          </cell>
          <cell r="M1338">
            <v>152</v>
          </cell>
          <cell r="N1338">
            <v>190</v>
          </cell>
          <cell r="O1338">
            <v>5</v>
          </cell>
          <cell r="P1338">
            <v>20</v>
          </cell>
          <cell r="S1338" t="str">
            <v xml:space="preserve">Yuan Purchase Pricelist (CNY)</v>
          </cell>
          <cell r="T1338">
            <v>4</v>
          </cell>
          <cell r="U1338">
            <v>104</v>
          </cell>
          <cell r="V1338">
            <v>150</v>
          </cell>
        </row>
        <row r="1339">
          <cell r="A1339">
            <v>10175</v>
          </cell>
          <cell r="B1339" t="str">
            <v>AUTOLAMPS1355</v>
          </cell>
          <cell r="C1339" t="e">
            <v>#REF!</v>
          </cell>
          <cell r="D1339" t="str">
            <v xml:space="preserve">TOYOTA COROLLA AE90 (88-91) - BUMPER LAMP (212-1629) - RH</v>
          </cell>
          <cell r="E1339" t="str">
            <v>TOYOTA</v>
          </cell>
          <cell r="F1339" t="str">
            <v xml:space="preserve">AE90 BLA RH</v>
          </cell>
          <cell r="G1339" t="str">
            <v>MZ01-1004-L</v>
          </cell>
          <cell r="I1339">
            <v>0.04</v>
          </cell>
          <cell r="J1339" t="str">
            <v>SUPPLIER0010</v>
          </cell>
          <cell r="K1339" t="str">
            <v xml:space="preserve">JIANGSU ZISUDE LAMPS TECHNOLOGY CO.,LTD</v>
          </cell>
          <cell r="L1339">
            <v>39</v>
          </cell>
          <cell r="M1339">
            <v>156</v>
          </cell>
          <cell r="N1339">
            <v>195</v>
          </cell>
          <cell r="O1339">
            <v>5</v>
          </cell>
          <cell r="P1339">
            <v>20</v>
          </cell>
          <cell r="S1339" t="str">
            <v xml:space="preserve">Yuan Purchase Pricelist (CNY)</v>
          </cell>
          <cell r="T1339">
            <v>4</v>
          </cell>
          <cell r="U1339">
            <v>104</v>
          </cell>
          <cell r="V1339">
            <v>150</v>
          </cell>
        </row>
        <row r="1340">
          <cell r="A1340">
            <v>11853</v>
          </cell>
          <cell r="B1340" t="str">
            <v>AUTOLAMPS1363</v>
          </cell>
          <cell r="C1340" t="e">
            <v>#REF!</v>
          </cell>
          <cell r="D1340" t="str">
            <v xml:space="preserve">TOYOTA COROLLA AE90 (88-91) - BUMPER LENS (212-1629-00) - LH</v>
          </cell>
          <cell r="E1340" t="str">
            <v>TOYOTA</v>
          </cell>
          <cell r="F1340" t="str">
            <v xml:space="preserve">AE90 BLS LH</v>
          </cell>
          <cell r="G1340" t="str">
            <v>MZ01-1004-00-L</v>
          </cell>
          <cell r="I1340">
            <v>0.04</v>
          </cell>
          <cell r="J1340" t="str">
            <v>SUPPLIER0010</v>
          </cell>
          <cell r="K1340" t="str">
            <v xml:space="preserve">JIANGSU ZISUDE LAMPS TECHNOLOGY CO.,LTD</v>
          </cell>
          <cell r="L1340">
            <v>16</v>
          </cell>
          <cell r="M1340">
            <v>64</v>
          </cell>
          <cell r="N1340">
            <v>80</v>
          </cell>
          <cell r="Q1340">
            <v>5</v>
          </cell>
          <cell r="R1340">
            <v>20</v>
          </cell>
          <cell r="S1340" t="str">
            <v xml:space="preserve">Yuan Purchase Pricelist (CNY)</v>
          </cell>
          <cell r="T1340">
            <v>1.5</v>
          </cell>
          <cell r="U1340">
            <v>38.5</v>
          </cell>
          <cell r="V1340">
            <v>50</v>
          </cell>
        </row>
        <row r="1341">
          <cell r="A1341">
            <v>11852</v>
          </cell>
          <cell r="B1341" t="str">
            <v>AUTOLAMPS1364</v>
          </cell>
          <cell r="C1341" t="e">
            <v>#REF!</v>
          </cell>
          <cell r="D1341" t="str">
            <v xml:space="preserve">TOYOTA COROLLA AE90 (88-91) - BUMPER LENS (212-1629-00) - RH</v>
          </cell>
          <cell r="E1341" t="str">
            <v>TOYOTA</v>
          </cell>
          <cell r="F1341" t="str">
            <v xml:space="preserve">AE90 BLS RH</v>
          </cell>
          <cell r="G1341" t="str">
            <v>MZ01-1004-00-R</v>
          </cell>
          <cell r="I1341">
            <v>0.04</v>
          </cell>
          <cell r="J1341" t="str">
            <v>SUPPLIER0010</v>
          </cell>
          <cell r="K1341" t="str">
            <v xml:space="preserve">JIANGSU ZISUDE LAMPS TECHNOLOGY CO.,LTD</v>
          </cell>
          <cell r="L1341">
            <v>15</v>
          </cell>
          <cell r="M1341">
            <v>60</v>
          </cell>
          <cell r="N1341">
            <v>75</v>
          </cell>
          <cell r="Q1341">
            <v>5</v>
          </cell>
          <cell r="R1341">
            <v>20</v>
          </cell>
          <cell r="S1341" t="str">
            <v xml:space="preserve">Yuan Purchase Pricelist (CNY)</v>
          </cell>
          <cell r="T1341">
            <v>1.5</v>
          </cell>
          <cell r="U1341">
            <v>38.5</v>
          </cell>
          <cell r="V1341">
            <v>50</v>
          </cell>
        </row>
        <row r="1342">
          <cell r="A1342">
            <v>10174</v>
          </cell>
          <cell r="B1342" t="str">
            <v>AUTOLAMPS1356</v>
          </cell>
          <cell r="C1342" t="e">
            <v>#REF!</v>
          </cell>
          <cell r="D1342" t="str">
            <v xml:space="preserve">TOYOTA COROLLA AE90 (88-91) - CORNER LAMP (212-1524) - LH</v>
          </cell>
          <cell r="E1342" t="str">
            <v>TOYOTA</v>
          </cell>
          <cell r="F1342" t="str">
            <v xml:space="preserve">AE90 CLA LH</v>
          </cell>
          <cell r="G1342" t="str">
            <v>MZ01-1003-L</v>
          </cell>
          <cell r="I1342">
            <v>0.04</v>
          </cell>
          <cell r="J1342" t="str">
            <v>SUPPLIER0010</v>
          </cell>
          <cell r="K1342" t="str">
            <v xml:space="preserve">JIANGSU ZISUDE LAMPS TECHNOLOGY CO.,LTD</v>
          </cell>
          <cell r="L1342">
            <v>68</v>
          </cell>
          <cell r="M1342">
            <v>272</v>
          </cell>
          <cell r="N1342">
            <v>340</v>
          </cell>
          <cell r="O1342">
            <v>5</v>
          </cell>
          <cell r="P1342">
            <v>20</v>
          </cell>
          <cell r="S1342" t="str">
            <v xml:space="preserve">Yuan Purchase Pricelist (CNY)</v>
          </cell>
          <cell r="T1342">
            <v>8</v>
          </cell>
          <cell r="U1342">
            <v>208</v>
          </cell>
          <cell r="V1342">
            <v>290</v>
          </cell>
        </row>
        <row r="1343">
          <cell r="A1343">
            <v>10173</v>
          </cell>
          <cell r="B1343" t="str">
            <v>AUTOLAMPS1357</v>
          </cell>
          <cell r="C1343" t="e">
            <v>#REF!</v>
          </cell>
          <cell r="D1343" t="str">
            <v xml:space="preserve">TOYOTA COROLLA AE90 (88-91) - CORNER LAMP (212-1524) - RH</v>
          </cell>
          <cell r="E1343" t="str">
            <v>TOYOTA</v>
          </cell>
          <cell r="F1343" t="str">
            <v xml:space="preserve">AE90 CLA RH</v>
          </cell>
          <cell r="G1343" t="str">
            <v>MZ01-1003-R</v>
          </cell>
          <cell r="I1343">
            <v>0.04</v>
          </cell>
          <cell r="J1343" t="str">
            <v>SUPPLIER0010</v>
          </cell>
          <cell r="K1343" t="str">
            <v xml:space="preserve">JIANGSU ZISUDE LAMPS TECHNOLOGY CO.,LTD</v>
          </cell>
          <cell r="L1343">
            <v>62</v>
          </cell>
          <cell r="M1343">
            <v>248</v>
          </cell>
          <cell r="N1343">
            <v>310</v>
          </cell>
          <cell r="O1343">
            <v>5</v>
          </cell>
          <cell r="P1343">
            <v>20</v>
          </cell>
          <cell r="S1343" t="str">
            <v xml:space="preserve">Yuan Purchase Pricelist (CNY)</v>
          </cell>
          <cell r="T1343">
            <v>8</v>
          </cell>
          <cell r="U1343">
            <v>208</v>
          </cell>
          <cell r="V1343">
            <v>290</v>
          </cell>
        </row>
        <row r="1344">
          <cell r="A1344">
            <v>11793</v>
          </cell>
          <cell r="B1344" t="str">
            <v>AUTOLAMPS1365</v>
          </cell>
          <cell r="C1344" t="e">
            <v>#REF!</v>
          </cell>
          <cell r="D1344" t="str">
            <v xml:space="preserve">TOYOTA COROLLA AE90 (88-91) - CORNER LENS (212-1524-00) - LH</v>
          </cell>
          <cell r="E1344" t="str">
            <v>TOYOTA</v>
          </cell>
          <cell r="F1344" t="str">
            <v xml:space="preserve">AE90 CLS LH</v>
          </cell>
          <cell r="G1344" t="str">
            <v>MZ01-3003-00-L</v>
          </cell>
          <cell r="I1344">
            <v>0.04</v>
          </cell>
          <cell r="J1344" t="str">
            <v>SUPPLIER0010</v>
          </cell>
          <cell r="K1344" t="str">
            <v xml:space="preserve">JIANGSU ZISUDE LAMPS TECHNOLOGY CO.,LTD</v>
          </cell>
          <cell r="M1344">
            <v>0</v>
          </cell>
          <cell r="N1344">
            <v>0</v>
          </cell>
          <cell r="Q1344">
            <v>5</v>
          </cell>
          <cell r="R1344">
            <v>20</v>
          </cell>
          <cell r="S1344" t="str">
            <v xml:space="preserve">Yuan Purchase Pricelist (CNY)</v>
          </cell>
          <cell r="T1344">
            <v>0.3</v>
          </cell>
          <cell r="U1344">
            <v>47</v>
          </cell>
          <cell r="V1344">
            <v>70</v>
          </cell>
        </row>
        <row r="1345">
          <cell r="A1345">
            <v>11792</v>
          </cell>
          <cell r="B1345" t="str">
            <v>AUTOLAMPS1366</v>
          </cell>
          <cell r="C1345" t="e">
            <v>#REF!</v>
          </cell>
          <cell r="D1345" t="str">
            <v xml:space="preserve">TOYOTA COROLLA AE90 (88-91) - CORNER LENS (212-1524-00) - RH</v>
          </cell>
          <cell r="E1345" t="str">
            <v>TOYOTA</v>
          </cell>
          <cell r="F1345" t="str">
            <v xml:space="preserve">AE90 CLS RH</v>
          </cell>
          <cell r="G1345" t="str">
            <v>MZ01-3003-00-R</v>
          </cell>
          <cell r="I1345">
            <v>0.04</v>
          </cell>
          <cell r="J1345" t="str">
            <v>SUPPLIER0010</v>
          </cell>
          <cell r="K1345" t="str">
            <v xml:space="preserve">JIANGSU ZISUDE LAMPS TECHNOLOGY CO.,LTD</v>
          </cell>
          <cell r="M1345">
            <v>0</v>
          </cell>
          <cell r="N1345">
            <v>0</v>
          </cell>
          <cell r="Q1345">
            <v>5</v>
          </cell>
          <cell r="R1345">
            <v>20</v>
          </cell>
          <cell r="S1345" t="str">
            <v xml:space="preserve">Yuan Purchase Pricelist (CNY)</v>
          </cell>
          <cell r="T1345">
            <v>0.3</v>
          </cell>
          <cell r="U1345">
            <v>47</v>
          </cell>
          <cell r="V1345">
            <v>70</v>
          </cell>
        </row>
        <row r="1346">
          <cell r="A1346">
            <v>11590</v>
          </cell>
          <cell r="B1346" t="str">
            <v>AUTOLAMPS1368</v>
          </cell>
          <cell r="C1346" t="e">
            <v>#REF!</v>
          </cell>
          <cell r="D1346" t="str">
            <v xml:space="preserve">TOYOTA COROLLA AE90 (88-91) - DOOR MIRROR MANUAL/ELECTRIC - LH</v>
          </cell>
          <cell r="E1346" t="str">
            <v>TOYOTA</v>
          </cell>
          <cell r="F1346" t="str">
            <v xml:space="preserve">AE90 SMM LH</v>
          </cell>
          <cell r="G1346" t="str">
            <v>MZ01-1008-L</v>
          </cell>
          <cell r="I1346">
            <v>0.04</v>
          </cell>
          <cell r="J1346" t="str">
            <v>SUPPLIER0010</v>
          </cell>
          <cell r="K1346" t="str">
            <v xml:space="preserve">JIANGSU ZISUDE LAMPS TECHNOLOGY CO.,LTD</v>
          </cell>
          <cell r="L1346">
            <v>15</v>
          </cell>
          <cell r="M1346">
            <v>60</v>
          </cell>
          <cell r="N1346">
            <v>75</v>
          </cell>
          <cell r="O1346">
            <v>5</v>
          </cell>
          <cell r="P1346">
            <v>10</v>
          </cell>
          <cell r="S1346" t="str">
            <v xml:space="preserve">Yuan Purchase Pricelist (CNY)</v>
          </cell>
          <cell r="T1346">
            <v>29</v>
          </cell>
          <cell r="U1346">
            <v>674</v>
          </cell>
          <cell r="V1346">
            <v>1000</v>
          </cell>
        </row>
        <row r="1347">
          <cell r="A1347">
            <v>11589</v>
          </cell>
          <cell r="B1347" t="str">
            <v>AUTOLAMPS1369</v>
          </cell>
          <cell r="C1347" t="e">
            <v>#REF!</v>
          </cell>
          <cell r="D1347" t="str">
            <v xml:space="preserve">TOYOTA COROLLA AE90 (88-91) - DOOR MIRROR MANUAL/ELECTRIC - RH</v>
          </cell>
          <cell r="E1347" t="str">
            <v>TOYOTA</v>
          </cell>
          <cell r="F1347" t="str">
            <v xml:space="preserve">AE90 SMM RH</v>
          </cell>
          <cell r="G1347" t="str">
            <v>MZ01-1008-R</v>
          </cell>
          <cell r="I1347">
            <v>0.04</v>
          </cell>
          <cell r="J1347" t="str">
            <v>SUPPLIER0010</v>
          </cell>
          <cell r="K1347" t="str">
            <v xml:space="preserve">JIANGSU ZISUDE LAMPS TECHNOLOGY CO.,LTD</v>
          </cell>
          <cell r="L1347">
            <v>14</v>
          </cell>
          <cell r="M1347">
            <v>56</v>
          </cell>
          <cell r="N1347">
            <v>70</v>
          </cell>
          <cell r="Q1347">
            <v>5</v>
          </cell>
          <cell r="R1347">
            <v>20</v>
          </cell>
          <cell r="S1347" t="str">
            <v xml:space="preserve">Yuan Purchase Pricelist (CNY)</v>
          </cell>
          <cell r="T1347">
            <v>29</v>
          </cell>
          <cell r="U1347">
            <v>674</v>
          </cell>
          <cell r="V1347">
            <v>1000</v>
          </cell>
        </row>
        <row r="1348">
          <cell r="A1348">
            <v>11699</v>
          </cell>
          <cell r="B1348" t="str">
            <v>AUTOLAMPS1353</v>
          </cell>
          <cell r="C1348" t="e">
            <v>#REF!</v>
          </cell>
          <cell r="D1348" t="str">
            <v xml:space="preserve">TOYOTA COROLLA AE90 (88-91) - FRONT BUMPER</v>
          </cell>
          <cell r="E1348" t="str">
            <v>TOYOTA</v>
          </cell>
          <cell r="F1348" t="str">
            <v xml:space="preserve">AE90 BPRF</v>
          </cell>
          <cell r="G1348" t="str">
            <v>TY01-0707</v>
          </cell>
          <cell r="I1348">
            <v>0.04</v>
          </cell>
          <cell r="J1348" t="str">
            <v>SUPPLIER0002</v>
          </cell>
          <cell r="K1348" t="str">
            <v xml:space="preserve">ANHUI TINCAI SILK CO. LTD</v>
          </cell>
          <cell r="M1348">
            <v>0</v>
          </cell>
          <cell r="N1348">
            <v>0</v>
          </cell>
          <cell r="S1348" t="str">
            <v xml:space="preserve">Yuan Purchase Pricelist (CNY)</v>
          </cell>
          <cell r="T1348">
            <v>0</v>
          </cell>
          <cell r="U1348">
            <v>0</v>
          </cell>
          <cell r="V1348">
            <v>4300</v>
          </cell>
        </row>
        <row r="1349">
          <cell r="A1349">
            <v>10177</v>
          </cell>
          <cell r="B1349" t="str">
            <v>AUTOLAMPS1358</v>
          </cell>
          <cell r="C1349" t="e">
            <v>#REF!</v>
          </cell>
          <cell r="D1349" t="str">
            <v xml:space="preserve">TOYOTA COROLLA AE90 (88-91) - FRONT GRILL</v>
          </cell>
          <cell r="E1349" t="str">
            <v>TOYOTA</v>
          </cell>
          <cell r="F1349" t="str">
            <v xml:space="preserve">AE90 GRL</v>
          </cell>
          <cell r="G1349" t="str">
            <v>MZ01-1007</v>
          </cell>
          <cell r="I1349">
            <v>0.04</v>
          </cell>
          <cell r="J1349" t="str">
            <v>SUPPLIER0010</v>
          </cell>
          <cell r="K1349" t="str">
            <v xml:space="preserve">JIANGSU ZISUDE LAMPS TECHNOLOGY CO.,LTD</v>
          </cell>
          <cell r="L1349">
            <v>33</v>
          </cell>
          <cell r="M1349">
            <v>132</v>
          </cell>
          <cell r="N1349">
            <v>165</v>
          </cell>
          <cell r="Q1349">
            <v>5</v>
          </cell>
          <cell r="R1349">
            <v>20</v>
          </cell>
          <cell r="S1349" t="str">
            <v xml:space="preserve">Yuan Purchase Pricelist (CNY)</v>
          </cell>
          <cell r="T1349">
            <v>19</v>
          </cell>
          <cell r="U1349">
            <v>487.72</v>
          </cell>
          <cell r="V1349">
            <v>680</v>
          </cell>
        </row>
        <row r="1350">
          <cell r="A1350">
            <v>10172</v>
          </cell>
          <cell r="B1350" t="str">
            <v>AUTOLAMPS1359</v>
          </cell>
          <cell r="C1350" t="e">
            <v>#REF!</v>
          </cell>
          <cell r="D1350" t="str">
            <v xml:space="preserve">TOYOTA COROLLA AE90 (88-91) - HEAD GLASS  (212-1112-00) - LH</v>
          </cell>
          <cell r="E1350" t="str">
            <v>TOYOTA</v>
          </cell>
          <cell r="F1350" t="str">
            <v xml:space="preserve">AE90 HGS LH</v>
          </cell>
          <cell r="G1350" t="str">
            <v>MZ01-1001-00-L</v>
          </cell>
          <cell r="I1350">
            <v>0.04</v>
          </cell>
          <cell r="J1350" t="str">
            <v>SUPPLIER0010</v>
          </cell>
          <cell r="K1350" t="str">
            <v xml:space="preserve">JIANGSU ZISUDE LAMPS TECHNOLOGY CO.,LTD</v>
          </cell>
          <cell r="L1350">
            <v>20</v>
          </cell>
          <cell r="M1350">
            <v>80</v>
          </cell>
          <cell r="N1350">
            <v>100</v>
          </cell>
          <cell r="O1350">
            <v>5</v>
          </cell>
          <cell r="P1350">
            <v>20</v>
          </cell>
          <cell r="S1350" t="str">
            <v xml:space="preserve">Yuan Purchase Pricelist (CNY)</v>
          </cell>
          <cell r="T1350">
            <v>8.5</v>
          </cell>
          <cell r="U1350">
            <v>218.19</v>
          </cell>
          <cell r="V1350">
            <v>310</v>
          </cell>
        </row>
        <row r="1351">
          <cell r="A1351">
            <v>10171</v>
          </cell>
          <cell r="B1351" t="str">
            <v>AUTOLAMPS1360</v>
          </cell>
          <cell r="C1351" t="e">
            <v>#REF!</v>
          </cell>
          <cell r="D1351" t="str">
            <v xml:space="preserve">TOYOTA COROLLA AE90 (88-91) - HEAD GLASS  (212-1112-00) - RH</v>
          </cell>
          <cell r="E1351" t="str">
            <v>TOYOTA</v>
          </cell>
          <cell r="F1351" t="str">
            <v xml:space="preserve">AE90 HGS RH</v>
          </cell>
          <cell r="G1351" t="str">
            <v>MZ01-1001-00-R</v>
          </cell>
          <cell r="I1351">
            <v>0.04</v>
          </cell>
          <cell r="J1351" t="str">
            <v>SUPPLIER0010</v>
          </cell>
          <cell r="K1351" t="str">
            <v xml:space="preserve">JIANGSU ZISUDE LAMPS TECHNOLOGY CO.,LTD</v>
          </cell>
          <cell r="L1351">
            <v>21</v>
          </cell>
          <cell r="M1351">
            <v>84</v>
          </cell>
          <cell r="N1351">
            <v>105</v>
          </cell>
          <cell r="O1351">
            <v>5</v>
          </cell>
          <cell r="P1351">
            <v>20</v>
          </cell>
          <cell r="S1351" t="str">
            <v xml:space="preserve">Yuan Purchase Pricelist (CNY)</v>
          </cell>
          <cell r="T1351">
            <v>8.5</v>
          </cell>
          <cell r="U1351">
            <v>218.19</v>
          </cell>
          <cell r="V1351">
            <v>310</v>
          </cell>
        </row>
        <row r="1352">
          <cell r="A1352">
            <v>10170</v>
          </cell>
          <cell r="B1352" t="str">
            <v>AUTOLAMPS1361</v>
          </cell>
          <cell r="C1352" t="e">
            <v>#REF!</v>
          </cell>
          <cell r="D1352" t="str">
            <v xml:space="preserve">TOYOTA COROLLA AE90 (88-91) - HEAD LAMP (212-1112) - LH</v>
          </cell>
          <cell r="E1352" t="str">
            <v>TOYOTA</v>
          </cell>
          <cell r="F1352" t="str">
            <v xml:space="preserve">AE90 HLA LH</v>
          </cell>
          <cell r="G1352" t="str">
            <v>MZ01-1001-L</v>
          </cell>
          <cell r="I1352">
            <v>0.04</v>
          </cell>
          <cell r="J1352" t="str">
            <v>SUPPLIER0010</v>
          </cell>
          <cell r="K1352" t="str">
            <v xml:space="preserve">JIANGSU ZISUDE LAMPS TECHNOLOGY CO.,LTD</v>
          </cell>
          <cell r="L1352">
            <v>32</v>
          </cell>
          <cell r="M1352">
            <v>128</v>
          </cell>
          <cell r="N1352">
            <v>160</v>
          </cell>
          <cell r="Q1352">
            <v>5</v>
          </cell>
          <cell r="R1352">
            <v>20</v>
          </cell>
          <cell r="S1352" t="str">
            <v xml:space="preserve">Yuan Purchase Pricelist (CNY)</v>
          </cell>
          <cell r="T1352">
            <v>28</v>
          </cell>
          <cell r="U1352">
            <v>730</v>
          </cell>
          <cell r="V1352">
            <v>1000</v>
          </cell>
        </row>
        <row r="1353">
          <cell r="A1353">
            <v>10169</v>
          </cell>
          <cell r="B1353" t="str">
            <v>AUTOLAMPS1362</v>
          </cell>
          <cell r="C1353" t="e">
            <v>#REF!</v>
          </cell>
          <cell r="D1353" t="str">
            <v xml:space="preserve">TOYOTA COROLLA AE90 (88-91) - HEAD LAMP (212-1112) - RH</v>
          </cell>
          <cell r="E1353" t="str">
            <v>TOYOTA</v>
          </cell>
          <cell r="F1353" t="str">
            <v xml:space="preserve">AE90 HLA RH</v>
          </cell>
          <cell r="G1353" t="str">
            <v>MZ01-1001-L</v>
          </cell>
          <cell r="I1353">
            <v>0.04</v>
          </cell>
          <cell r="J1353" t="str">
            <v>SUPPLIER0010</v>
          </cell>
          <cell r="K1353" t="str">
            <v xml:space="preserve">JIANGSU ZISUDE LAMPS TECHNOLOGY CO.,LTD</v>
          </cell>
          <cell r="L1353">
            <v>32</v>
          </cell>
          <cell r="M1353">
            <v>128</v>
          </cell>
          <cell r="N1353">
            <v>160</v>
          </cell>
          <cell r="Q1353">
            <v>5</v>
          </cell>
          <cell r="R1353">
            <v>20</v>
          </cell>
          <cell r="S1353" t="str">
            <v xml:space="preserve">Yuan Purchase Pricelist (CNY)</v>
          </cell>
          <cell r="T1353">
            <v>28</v>
          </cell>
          <cell r="U1353">
            <v>730</v>
          </cell>
          <cell r="V1353">
            <v>1000</v>
          </cell>
        </row>
        <row r="1354">
          <cell r="A1354">
            <v>11388</v>
          </cell>
          <cell r="B1354" t="str">
            <v>AUTOLAMPS1367</v>
          </cell>
          <cell r="C1354" t="e">
            <v>#REF!</v>
          </cell>
          <cell r="D1354" t="str">
            <v xml:space="preserve">TOYOTA COROLLA AE90 (88-91) - LICENCE PLATE</v>
          </cell>
          <cell r="E1354" t="str">
            <v>TOYOTA</v>
          </cell>
          <cell r="F1354" t="str">
            <v xml:space="preserve">AE90 LP</v>
          </cell>
          <cell r="G1354" t="str">
            <v>TY01-0709</v>
          </cell>
          <cell r="I1354">
            <v>0.04</v>
          </cell>
          <cell r="J1354" t="str">
            <v>SUPPLIER0002</v>
          </cell>
          <cell r="K1354" t="str">
            <v xml:space="preserve">ANHUI TINCAI SILK CO. LTD</v>
          </cell>
          <cell r="L1354">
            <v>10</v>
          </cell>
          <cell r="M1354">
            <v>40</v>
          </cell>
          <cell r="N1354">
            <v>50</v>
          </cell>
          <cell r="O1354">
            <v>5</v>
          </cell>
          <cell r="P1354">
            <v>10</v>
          </cell>
          <cell r="S1354" t="str">
            <v xml:space="preserve">Yuan Purchase Pricelist (CNY)</v>
          </cell>
          <cell r="T1354">
            <v>52</v>
          </cell>
          <cell r="U1354">
            <v>1414</v>
          </cell>
          <cell r="V1354">
            <v>2120</v>
          </cell>
        </row>
        <row r="1355">
          <cell r="A1355">
            <v>11389</v>
          </cell>
          <cell r="B1355" t="str">
            <v>AUTOLAMPS1370</v>
          </cell>
          <cell r="C1355" t="e">
            <v>#REF!</v>
          </cell>
          <cell r="D1355" t="str">
            <v xml:space="preserve">TOYOTA COROLLA AE90 (88-91) - TAIL LAMP BLACK (212-1935-2A) - LH</v>
          </cell>
          <cell r="E1355" t="str">
            <v>TOYOTA</v>
          </cell>
          <cell r="F1355" t="str">
            <v xml:space="preserve">AE90 TLAB LH</v>
          </cell>
          <cell r="G1355" t="str">
            <v>TY01-0702-L</v>
          </cell>
          <cell r="I1355">
            <v>0.04</v>
          </cell>
          <cell r="J1355" t="str">
            <v>SUPPLIER0002</v>
          </cell>
          <cell r="K1355" t="str">
            <v xml:space="preserve">ANHUI TINCAI SILK CO. LTD</v>
          </cell>
          <cell r="L1355">
            <v>7</v>
          </cell>
          <cell r="M1355">
            <v>28</v>
          </cell>
          <cell r="N1355">
            <v>35</v>
          </cell>
          <cell r="Q1355">
            <v>5</v>
          </cell>
          <cell r="R1355">
            <v>20</v>
          </cell>
          <cell r="S1355" t="str">
            <v xml:space="preserve">Yuan Purchase Pricelist (CNY)</v>
          </cell>
          <cell r="T1355">
            <v>40</v>
          </cell>
          <cell r="U1355">
            <v>1088</v>
          </cell>
          <cell r="V1355">
            <v>1630</v>
          </cell>
        </row>
        <row r="1356">
          <cell r="A1356">
            <v>11390</v>
          </cell>
          <cell r="B1356" t="str">
            <v>AUTOLAMPS1371</v>
          </cell>
          <cell r="C1356" t="e">
            <v>#REF!</v>
          </cell>
          <cell r="D1356" t="str">
            <v xml:space="preserve">TOYOTA COROLLA AE90 (88-91) - TAIL LAMP BLACK (212-1935-2A) - RH</v>
          </cell>
          <cell r="E1356" t="str">
            <v>TOYOTA</v>
          </cell>
          <cell r="F1356" t="str">
            <v xml:space="preserve">AE90 TLAB RH</v>
          </cell>
          <cell r="G1356" t="str">
            <v>TY01-0702-R</v>
          </cell>
          <cell r="I1356">
            <v>0.04</v>
          </cell>
          <cell r="J1356" t="str">
            <v>SUPPLIER0002</v>
          </cell>
          <cell r="K1356" t="str">
            <v xml:space="preserve">ANHUI TINCAI SILK CO. LTD</v>
          </cell>
          <cell r="L1356">
            <v>7</v>
          </cell>
          <cell r="M1356">
            <v>28</v>
          </cell>
          <cell r="N1356">
            <v>35</v>
          </cell>
          <cell r="Q1356">
            <v>5</v>
          </cell>
          <cell r="R1356">
            <v>20</v>
          </cell>
          <cell r="S1356" t="str">
            <v xml:space="preserve">Yuan Purchase Pricelist (CNY)</v>
          </cell>
          <cell r="T1356">
            <v>40</v>
          </cell>
          <cell r="U1356">
            <v>1088</v>
          </cell>
          <cell r="V1356">
            <v>1630</v>
          </cell>
        </row>
        <row r="1357">
          <cell r="A1357">
            <v>11391</v>
          </cell>
          <cell r="B1357" t="str">
            <v>AUTOLAMPS1372</v>
          </cell>
          <cell r="C1357" t="e">
            <v>#REF!</v>
          </cell>
          <cell r="D1357" t="str">
            <v xml:space="preserve">TOYOTA COROLLA AE90 (88-91) - TAIL LAMP CHROME-MIDDLE (212-1987-A/U) - LH</v>
          </cell>
          <cell r="E1357" t="str">
            <v>TOYOTA</v>
          </cell>
          <cell r="F1357" t="str">
            <v xml:space="preserve">AE90 TLACM LH</v>
          </cell>
          <cell r="G1357" t="str">
            <v>TY01-0702B-L</v>
          </cell>
          <cell r="I1357">
            <v>0.04</v>
          </cell>
          <cell r="J1357" t="str">
            <v>SUPPLIER0002</v>
          </cell>
          <cell r="K1357" t="str">
            <v xml:space="preserve">ANHUI TINCAI SILK CO. LTD</v>
          </cell>
          <cell r="L1357">
            <v>6</v>
          </cell>
          <cell r="M1357">
            <v>24</v>
          </cell>
          <cell r="N1357">
            <v>30</v>
          </cell>
          <cell r="Q1357">
            <v>5</v>
          </cell>
          <cell r="R1357">
            <v>20</v>
          </cell>
          <cell r="S1357" t="str">
            <v xml:space="preserve">Yuan Purchase Pricelist (CNY)</v>
          </cell>
          <cell r="T1357">
            <v>50</v>
          </cell>
          <cell r="U1357">
            <v>1360</v>
          </cell>
          <cell r="V1357">
            <v>2040</v>
          </cell>
        </row>
        <row r="1358">
          <cell r="A1358">
            <v>11392</v>
          </cell>
          <cell r="B1358" t="str">
            <v>AUTOLAMPS1373</v>
          </cell>
          <cell r="C1358" t="e">
            <v>#REF!</v>
          </cell>
          <cell r="D1358" t="str">
            <v xml:space="preserve">TOYOTA COROLLA AE90 (88-91) - TAIL LAMP CHROME-MIDDLE (212-1987-A/U) - RH</v>
          </cell>
          <cell r="E1358" t="str">
            <v>TOYOTA</v>
          </cell>
          <cell r="F1358" t="str">
            <v xml:space="preserve">AE90 TLACM RH</v>
          </cell>
          <cell r="G1358" t="str">
            <v>TY01-0702B-R</v>
          </cell>
          <cell r="I1358">
            <v>0.04</v>
          </cell>
          <cell r="J1358" t="str">
            <v>SUPPLIER0002</v>
          </cell>
          <cell r="K1358" t="str">
            <v xml:space="preserve">ANHUI TINCAI SILK CO. LTD</v>
          </cell>
          <cell r="L1358">
            <v>6</v>
          </cell>
          <cell r="M1358">
            <v>24</v>
          </cell>
          <cell r="N1358">
            <v>30</v>
          </cell>
          <cell r="Q1358">
            <v>5</v>
          </cell>
          <cell r="R1358">
            <v>20</v>
          </cell>
          <cell r="S1358" t="str">
            <v xml:space="preserve">Yuan Purchase Pricelist (CNY)</v>
          </cell>
          <cell r="T1358">
            <v>50</v>
          </cell>
          <cell r="U1358">
            <v>1360</v>
          </cell>
          <cell r="V1358">
            <v>2040</v>
          </cell>
        </row>
        <row r="1359">
          <cell r="A1359">
            <v>11393</v>
          </cell>
          <cell r="B1359" t="str">
            <v>AUTOLAMPS1374</v>
          </cell>
          <cell r="C1359" t="e">
            <v>#REF!</v>
          </cell>
          <cell r="D1359" t="str">
            <v xml:space="preserve">TOYOTA COROLLA AE90 (88-91) - TAIL LAMP CHROME-OUTER (212-1954-A)  - LH</v>
          </cell>
          <cell r="E1359" t="str">
            <v>TOYOTA</v>
          </cell>
          <cell r="F1359" t="str">
            <v xml:space="preserve">AE90 TLACO LH</v>
          </cell>
          <cell r="G1359" t="str">
            <v>TY01-0702C-L</v>
          </cell>
          <cell r="I1359">
            <v>0.04</v>
          </cell>
          <cell r="J1359" t="str">
            <v>SUPPLIER0002</v>
          </cell>
          <cell r="K1359" t="str">
            <v xml:space="preserve">ANHUI TINCAI SILK CO. LTD</v>
          </cell>
          <cell r="L1359">
            <v>6</v>
          </cell>
          <cell r="M1359">
            <v>24</v>
          </cell>
          <cell r="N1359">
            <v>30</v>
          </cell>
          <cell r="Q1359">
            <v>5</v>
          </cell>
          <cell r="R1359">
            <v>20</v>
          </cell>
          <cell r="S1359" t="str">
            <v xml:space="preserve">Yuan Purchase Pricelist (CNY)</v>
          </cell>
          <cell r="T1359">
            <v>50</v>
          </cell>
          <cell r="U1359">
            <v>1360</v>
          </cell>
          <cell r="V1359">
            <v>2040</v>
          </cell>
        </row>
        <row r="1360">
          <cell r="A1360">
            <v>11394</v>
          </cell>
          <cell r="B1360" t="str">
            <v>AUTOLAMPS1375</v>
          </cell>
          <cell r="C1360" t="e">
            <v>#REF!</v>
          </cell>
          <cell r="D1360" t="str">
            <v xml:space="preserve">TOYOTA COROLLA AE90 (88-91) - TAIL LAMP CHROME-OUTER (212-1954-A)  - RH</v>
          </cell>
          <cell r="E1360" t="str">
            <v>TOYOTA</v>
          </cell>
          <cell r="F1360" t="str">
            <v xml:space="preserve">AE90 TLACO RH</v>
          </cell>
          <cell r="G1360" t="str">
            <v>TY01-0702C-R</v>
          </cell>
          <cell r="I1360">
            <v>0.04</v>
          </cell>
          <cell r="J1360" t="str">
            <v>SUPPLIER0002</v>
          </cell>
          <cell r="K1360" t="str">
            <v xml:space="preserve">ANHUI TINCAI SILK CO. LTD</v>
          </cell>
          <cell r="L1360">
            <v>6</v>
          </cell>
          <cell r="M1360">
            <v>24</v>
          </cell>
          <cell r="N1360">
            <v>30</v>
          </cell>
          <cell r="Q1360">
            <v>5</v>
          </cell>
          <cell r="R1360">
            <v>20</v>
          </cell>
          <cell r="S1360" t="str">
            <v xml:space="preserve">Yuan Purchase Pricelist (CNY)</v>
          </cell>
          <cell r="T1360">
            <v>50</v>
          </cell>
          <cell r="U1360">
            <v>1360</v>
          </cell>
          <cell r="V1360">
            <v>2040</v>
          </cell>
        </row>
        <row r="1361">
          <cell r="A1361">
            <v>12834</v>
          </cell>
          <cell r="B1361" t="str">
            <v>AUTOLAMPS1376</v>
          </cell>
          <cell r="C1361" t="e">
            <v>#REF!</v>
          </cell>
          <cell r="D1361" t="str">
            <v xml:space="preserve">TOYOTA COROLLA ALLEX (04-06) - HEAD LAMP (212-11H6-LD-EM) - LH</v>
          </cell>
          <cell r="E1361" t="str">
            <v>TOYOTA</v>
          </cell>
          <cell r="F1361" t="str">
            <v xml:space="preserve">ALLEX 04 HLA LH</v>
          </cell>
          <cell r="G1361" t="str">
            <v>TY01-2701-L</v>
          </cell>
          <cell r="I1361">
            <v>0.04</v>
          </cell>
          <cell r="J1361" t="str">
            <v>SUPPLIER0002</v>
          </cell>
          <cell r="K1361" t="str">
            <v xml:space="preserve">ANHUI TINCAI SILK CO. LTD</v>
          </cell>
          <cell r="L1361">
            <v>0</v>
          </cell>
          <cell r="M1361">
            <v>0</v>
          </cell>
          <cell r="N1361">
            <v>0</v>
          </cell>
          <cell r="Q1361">
            <v>2</v>
          </cell>
          <cell r="R1361">
            <v>5</v>
          </cell>
          <cell r="S1361" t="str">
            <v xml:space="preserve">Yuan Purchase Pricelist (CNY)</v>
          </cell>
          <cell r="T1361">
            <v>19</v>
          </cell>
          <cell r="U1361">
            <v>2970</v>
          </cell>
          <cell r="V1361">
            <v>4600</v>
          </cell>
        </row>
        <row r="1362">
          <cell r="A1362">
            <v>12833</v>
          </cell>
          <cell r="B1362" t="str">
            <v>AUTOLAMPS1377</v>
          </cell>
          <cell r="C1362" t="e">
            <v>#REF!</v>
          </cell>
          <cell r="D1362" t="str">
            <v xml:space="preserve">TOYOTA COROLLA ALLEX (04-06) - HEAD LAMP (212-11H6-LD-EM) - RH</v>
          </cell>
          <cell r="E1362" t="str">
            <v>TOYOTA</v>
          </cell>
          <cell r="F1362" t="str">
            <v xml:space="preserve">ALLEX 04 HLA RH</v>
          </cell>
          <cell r="G1362" t="str">
            <v>TY01-2701-R</v>
          </cell>
          <cell r="I1362">
            <v>0.04</v>
          </cell>
          <cell r="J1362" t="str">
            <v>SUPPLIER0002</v>
          </cell>
          <cell r="K1362" t="str">
            <v xml:space="preserve">ANHUI TINCAI SILK CO. LTD</v>
          </cell>
          <cell r="L1362">
            <v>0</v>
          </cell>
          <cell r="M1362">
            <v>0</v>
          </cell>
          <cell r="N1362">
            <v>0</v>
          </cell>
          <cell r="Q1362">
            <v>2</v>
          </cell>
          <cell r="R1362">
            <v>5</v>
          </cell>
          <cell r="S1362" t="str">
            <v xml:space="preserve">Yuan Purchase Pricelist (CNY)</v>
          </cell>
          <cell r="T1362">
            <v>19</v>
          </cell>
          <cell r="U1362">
            <v>2970</v>
          </cell>
          <cell r="V1362">
            <v>4600</v>
          </cell>
        </row>
        <row r="1363">
          <cell r="A1363">
            <v>10268</v>
          </cell>
          <cell r="B1363" t="str">
            <v>AUTOLAMPS2890</v>
          </cell>
          <cell r="C1363" t="e">
            <v>#REF!</v>
          </cell>
          <cell r="D1363" t="str">
            <v xml:space="preserve">TOYOTA COROLLA ALTIS (01-04) - FRONT BUMPER</v>
          </cell>
          <cell r="E1363" t="str">
            <v>TOYOTA</v>
          </cell>
          <cell r="F1363" t="str">
            <v xml:space="preserve">ALTIS 01 BPRF</v>
          </cell>
          <cell r="G1363" t="str">
            <v>TY01-2201</v>
          </cell>
          <cell r="I1363">
            <v>0.04</v>
          </cell>
          <cell r="L1363">
            <v>0</v>
          </cell>
          <cell r="M1363">
            <v>0</v>
          </cell>
          <cell r="N1363">
            <v>0</v>
          </cell>
          <cell r="T1363">
            <v>0</v>
          </cell>
          <cell r="U1363">
            <v>0</v>
          </cell>
          <cell r="V1363">
            <v>2000</v>
          </cell>
        </row>
        <row r="1364">
          <cell r="A1364">
            <v>10267</v>
          </cell>
          <cell r="B1364" t="str">
            <v>AUTOLAMPS1378</v>
          </cell>
          <cell r="C1364" t="e">
            <v>#REF!</v>
          </cell>
          <cell r="D1364" t="str">
            <v xml:space="preserve">TOYOTA COROLLA ALTIS (01-04) - RADIATOR SUPPORT</v>
          </cell>
          <cell r="E1364" t="str">
            <v>TOYOTA</v>
          </cell>
          <cell r="F1364" t="str">
            <v xml:space="preserve">NZE 01 RADS</v>
          </cell>
          <cell r="G1364" t="str">
            <v>TY01-2213</v>
          </cell>
          <cell r="I1364">
            <v>0.04</v>
          </cell>
          <cell r="M1364">
            <v>0</v>
          </cell>
          <cell r="N1364">
            <v>0</v>
          </cell>
          <cell r="Q1364">
            <v>2</v>
          </cell>
          <cell r="R1364">
            <v>5</v>
          </cell>
          <cell r="S1364" t="str">
            <v xml:space="preserve">Yuan Purchase Pricelist (CNY)</v>
          </cell>
          <cell r="T1364">
            <v>30</v>
          </cell>
          <cell r="U1364">
            <v>4689</v>
          </cell>
          <cell r="V1364">
            <v>7270</v>
          </cell>
        </row>
        <row r="1365">
          <cell r="A1365">
            <v>10269</v>
          </cell>
          <cell r="B1365" t="str">
            <v>AUTOLAMPS2891</v>
          </cell>
          <cell r="C1365" t="e">
            <v>#REF!</v>
          </cell>
          <cell r="D1365" t="str">
            <v xml:space="preserve">TOYOTA COROLLA ALTIS (01-04) - REAR BUMPER</v>
          </cell>
          <cell r="E1365" t="str">
            <v>TOYOTA</v>
          </cell>
          <cell r="F1365" t="str">
            <v xml:space="preserve">ALTIS 01 BPRR</v>
          </cell>
          <cell r="G1365" t="str">
            <v>TY01-2208</v>
          </cell>
          <cell r="I1365">
            <v>0.04</v>
          </cell>
          <cell r="L1365">
            <v>0</v>
          </cell>
          <cell r="M1365">
            <v>0</v>
          </cell>
          <cell r="N1365">
            <v>0</v>
          </cell>
          <cell r="T1365">
            <v>0</v>
          </cell>
          <cell r="U1365">
            <v>0</v>
          </cell>
          <cell r="V1365">
            <v>2000</v>
          </cell>
        </row>
        <row r="1366">
          <cell r="A1366">
            <v>11237</v>
          </cell>
          <cell r="B1366" t="str">
            <v>AUTOLAMPS1381</v>
          </cell>
          <cell r="C1366" t="e">
            <v>#REF!</v>
          </cell>
          <cell r="D1366" t="str">
            <v xml:space="preserve">TOYOTA COROLLA AXIO (06-07) - HEAD LAMP PROJECTION TYPE (212-11L8-RDH-M) - LH</v>
          </cell>
          <cell r="E1366" t="str">
            <v>TOYOTA</v>
          </cell>
          <cell r="F1366" t="str">
            <v xml:space="preserve">AXIO 06 HLAP LH</v>
          </cell>
          <cell r="G1366" t="str">
            <v>TY01-3001B-L</v>
          </cell>
          <cell r="I1366">
            <v>0.04</v>
          </cell>
          <cell r="J1366" t="str">
            <v>SUPPLIER0002</v>
          </cell>
          <cell r="K1366" t="str">
            <v xml:space="preserve">ANHUI TINCAI SILK CO. LTD</v>
          </cell>
          <cell r="L1366">
            <v>1</v>
          </cell>
          <cell r="M1366">
            <v>4</v>
          </cell>
          <cell r="N1366">
            <v>5</v>
          </cell>
          <cell r="Q1366">
            <v>2</v>
          </cell>
          <cell r="R1366">
            <v>5</v>
          </cell>
          <cell r="S1366" t="str">
            <v xml:space="preserve">Yuan Purchase Pricelist (CNY)</v>
          </cell>
          <cell r="T1366">
            <v>140</v>
          </cell>
          <cell r="U1366">
            <v>3559.92</v>
          </cell>
          <cell r="V1366">
            <v>5000</v>
          </cell>
        </row>
        <row r="1367">
          <cell r="A1367">
            <v>11236</v>
          </cell>
          <cell r="B1367" t="str">
            <v>AUTOLAMPS1382</v>
          </cell>
          <cell r="C1367" t="e">
            <v>#REF!</v>
          </cell>
          <cell r="D1367" t="str">
            <v xml:space="preserve">TOYOTA COROLLA AXIO (06-07) - HEAD LAMP PROJECTION TYPE (212-11L8-RDH-M) - RH</v>
          </cell>
          <cell r="E1367" t="str">
            <v>TOYOTA</v>
          </cell>
          <cell r="F1367" t="str">
            <v xml:space="preserve">AXIO 06 HLAP RH</v>
          </cell>
          <cell r="G1367" t="str">
            <v>TY01-3001B-R</v>
          </cell>
          <cell r="I1367">
            <v>0.04</v>
          </cell>
          <cell r="J1367" t="str">
            <v>SUPPLIER0002</v>
          </cell>
          <cell r="K1367" t="str">
            <v xml:space="preserve">ANHUI TINCAI SILK CO. LTD</v>
          </cell>
          <cell r="L1367">
            <v>2</v>
          </cell>
          <cell r="M1367">
            <v>8</v>
          </cell>
          <cell r="N1367">
            <v>10</v>
          </cell>
          <cell r="Q1367">
            <v>2</v>
          </cell>
          <cell r="R1367">
            <v>5</v>
          </cell>
          <cell r="S1367" t="str">
            <v xml:space="preserve">Yuan Purchase Pricelist (CNY)</v>
          </cell>
          <cell r="T1367">
            <v>140</v>
          </cell>
          <cell r="U1367">
            <v>3559.92</v>
          </cell>
          <cell r="V1367">
            <v>5000</v>
          </cell>
        </row>
        <row r="1368">
          <cell r="A1368">
            <v>10305</v>
          </cell>
          <cell r="B1368" t="str">
            <v>AUTOLAMPS1385</v>
          </cell>
          <cell r="C1368" t="e">
            <v>#REF!</v>
          </cell>
          <cell r="D1368" t="str">
            <v xml:space="preserve">TOYOTA COROLLA AXIO (06-07) - TAIL LAMP (212-19P7) - LH</v>
          </cell>
          <cell r="E1368" t="str">
            <v>TOYOTA</v>
          </cell>
          <cell r="F1368" t="str">
            <v xml:space="preserve">AXIO 06 TLA LH</v>
          </cell>
          <cell r="G1368" t="str">
            <v>TY01-3002-L</v>
          </cell>
          <cell r="I1368">
            <v>0.04</v>
          </cell>
          <cell r="J1368" t="str">
            <v>SUPPLIER0002</v>
          </cell>
          <cell r="K1368" t="str">
            <v xml:space="preserve">ANHUI TINCAI SILK CO. LTD</v>
          </cell>
          <cell r="L1368">
            <v>5</v>
          </cell>
          <cell r="M1368">
            <v>20</v>
          </cell>
          <cell r="N1368">
            <v>25</v>
          </cell>
          <cell r="Q1368">
            <v>2</v>
          </cell>
          <cell r="R1368">
            <v>5</v>
          </cell>
          <cell r="S1368" t="str">
            <v xml:space="preserve">Yuan Purchase Pricelist (CNY)</v>
          </cell>
          <cell r="T1368">
            <v>65</v>
          </cell>
          <cell r="U1368">
            <v>1658</v>
          </cell>
          <cell r="V1368">
            <v>2490</v>
          </cell>
        </row>
        <row r="1369">
          <cell r="A1369">
            <v>10304</v>
          </cell>
          <cell r="B1369" t="str">
            <v>AUTOLAMPS1386</v>
          </cell>
          <cell r="C1369" t="e">
            <v>#REF!</v>
          </cell>
          <cell r="D1369" t="str">
            <v xml:space="preserve">TOYOTA COROLLA AXIO (06-07) - TAIL LAMP (212-19P7) - RH</v>
          </cell>
          <cell r="E1369" t="str">
            <v>TOYOTA</v>
          </cell>
          <cell r="F1369" t="str">
            <v xml:space="preserve">AXIO 06 TLA RH</v>
          </cell>
          <cell r="G1369" t="str">
            <v>TY01-3002-R</v>
          </cell>
          <cell r="I1369">
            <v>0.04</v>
          </cell>
          <cell r="J1369" t="str">
            <v>SUPPLIER0002</v>
          </cell>
          <cell r="K1369" t="str">
            <v xml:space="preserve">ANHUI TINCAI SILK CO. LTD</v>
          </cell>
          <cell r="L1369">
            <v>4</v>
          </cell>
          <cell r="M1369">
            <v>16</v>
          </cell>
          <cell r="N1369">
            <v>20</v>
          </cell>
          <cell r="Q1369">
            <v>2</v>
          </cell>
          <cell r="R1369">
            <v>5</v>
          </cell>
          <cell r="S1369" t="str">
            <v xml:space="preserve">Yuan Purchase Pricelist (CNY)</v>
          </cell>
          <cell r="T1369">
            <v>65</v>
          </cell>
          <cell r="U1369">
            <v>1658</v>
          </cell>
          <cell r="V1369">
            <v>2490</v>
          </cell>
        </row>
        <row r="1370">
          <cell r="A1370">
            <v>12055</v>
          </cell>
          <cell r="B1370" t="str">
            <v>AUTOLAMPS1383</v>
          </cell>
          <cell r="C1370" t="e">
            <v>#REF!</v>
          </cell>
          <cell r="D1370" t="str">
            <v xml:space="preserve">TOYOTA COROLLA AXIO (06-07) - TAIL LENS (212-19P7-00) - LH</v>
          </cell>
          <cell r="E1370" t="str">
            <v>TOYOTA</v>
          </cell>
          <cell r="F1370" t="str">
            <v xml:space="preserve">AXIO 06 TLS LH</v>
          </cell>
          <cell r="G1370" t="str">
            <v>TY01-3002-00-L</v>
          </cell>
          <cell r="I1370">
            <v>0.04</v>
          </cell>
          <cell r="J1370" t="str">
            <v>SUPPLIER0002</v>
          </cell>
          <cell r="K1370" t="str">
            <v xml:space="preserve">ANHUI TINCAI SILK CO. LTD</v>
          </cell>
          <cell r="L1370">
            <v>21</v>
          </cell>
          <cell r="M1370">
            <v>84</v>
          </cell>
          <cell r="N1370">
            <v>105</v>
          </cell>
          <cell r="Q1370">
            <v>5</v>
          </cell>
          <cell r="R1370">
            <v>20</v>
          </cell>
          <cell r="S1370" t="str">
            <v xml:space="preserve">Yuan Purchase Pricelist (CNY)</v>
          </cell>
          <cell r="T1370">
            <v>18</v>
          </cell>
          <cell r="U1370">
            <v>457.7</v>
          </cell>
          <cell r="V1370">
            <v>690</v>
          </cell>
        </row>
        <row r="1371">
          <cell r="A1371">
            <v>12054</v>
          </cell>
          <cell r="B1371" t="str">
            <v>AUTOLAMPS1384</v>
          </cell>
          <cell r="C1371" t="e">
            <v>#REF!</v>
          </cell>
          <cell r="D1371" t="str">
            <v xml:space="preserve">TOYOTA COROLLA AXIO (06-07) - TAIL LENS (212-19P7-00) - RH</v>
          </cell>
          <cell r="E1371" t="str">
            <v>TOYOTA</v>
          </cell>
          <cell r="F1371" t="str">
            <v xml:space="preserve">AXIO 06 TLS RH</v>
          </cell>
          <cell r="G1371" t="str">
            <v>TY01-3002-00-R</v>
          </cell>
          <cell r="I1371">
            <v>0.04</v>
          </cell>
          <cell r="J1371" t="str">
            <v>SUPPLIER0002</v>
          </cell>
          <cell r="K1371" t="str">
            <v xml:space="preserve">ANHUI TINCAI SILK CO. LTD</v>
          </cell>
          <cell r="L1371">
            <v>23</v>
          </cell>
          <cell r="M1371">
            <v>92</v>
          </cell>
          <cell r="N1371">
            <v>115</v>
          </cell>
          <cell r="Q1371">
            <v>5</v>
          </cell>
          <cell r="R1371">
            <v>20</v>
          </cell>
          <cell r="S1371" t="str">
            <v xml:space="preserve">Yuan Purchase Pricelist (CNY)</v>
          </cell>
          <cell r="T1371">
            <v>18</v>
          </cell>
          <cell r="U1371">
            <v>457.7</v>
          </cell>
          <cell r="V1371">
            <v>690</v>
          </cell>
        </row>
        <row r="1372">
          <cell r="A1372">
            <v>11404</v>
          </cell>
          <cell r="B1372" t="str">
            <v>AUTOLAMPS2831</v>
          </cell>
          <cell r="C1372" t="e">
            <v>#REF!</v>
          </cell>
          <cell r="D1372" t="str">
            <v xml:space="preserve">TOYOTA COROLLA AXIO (08-10) - GRILL (BLACK/CHROME)</v>
          </cell>
          <cell r="E1372" t="str">
            <v>TOYOTA</v>
          </cell>
          <cell r="F1372" t="str">
            <v xml:space="preserve">AXIO 08 GRLBC</v>
          </cell>
          <cell r="G1372" t="str">
            <v>TY01-3011</v>
          </cell>
          <cell r="I1372">
            <v>0.04</v>
          </cell>
          <cell r="J1372" t="str">
            <v>SUPPLIER0002</v>
          </cell>
          <cell r="K1372" t="str">
            <v xml:space="preserve">ANHUI TINCAI SILK CO. LTD</v>
          </cell>
          <cell r="L1372">
            <v>10</v>
          </cell>
          <cell r="M1372">
            <v>40</v>
          </cell>
          <cell r="N1372">
            <v>50</v>
          </cell>
          <cell r="Q1372">
            <v>2</v>
          </cell>
          <cell r="R1372">
            <v>5</v>
          </cell>
          <cell r="S1372" t="str">
            <v xml:space="preserve">Yuan Purchase Pricelist (CNY)</v>
          </cell>
          <cell r="T1372">
            <v>90</v>
          </cell>
          <cell r="U1372">
            <v>2295</v>
          </cell>
          <cell r="V1372">
            <v>3440</v>
          </cell>
        </row>
        <row r="1373">
          <cell r="A1373">
            <v>14221</v>
          </cell>
          <cell r="B1373" t="str">
            <v>AUTOLAMPS2892</v>
          </cell>
          <cell r="C1373" t="e">
            <v>#REF!</v>
          </cell>
          <cell r="D1373" t="str">
            <v xml:space="preserve">TOYOTA COROLLA AXIO (08-10) - GRILL (BLACK/CHROME) - SLIGHTLY BROKEN</v>
          </cell>
          <cell r="E1373" t="str">
            <v>TOYOTA</v>
          </cell>
          <cell r="F1373" t="str">
            <v xml:space="preserve">AXIO 08 GRLBC B</v>
          </cell>
          <cell r="G1373" t="str">
            <v>TY01-3011</v>
          </cell>
          <cell r="I1373">
            <v>0.04</v>
          </cell>
          <cell r="J1373" t="str">
            <v>SUPPLIER0002</v>
          </cell>
          <cell r="K1373" t="str">
            <v xml:space="preserve">ANHUI TINCAI SILK CO. LTD</v>
          </cell>
          <cell r="L1373">
            <v>0</v>
          </cell>
          <cell r="M1373">
            <v>0</v>
          </cell>
          <cell r="N1373">
            <v>0</v>
          </cell>
          <cell r="S1373" t="str">
            <v xml:space="preserve">Yuan Purchase Pricelist (CNY)</v>
          </cell>
          <cell r="T1373">
            <v>90</v>
          </cell>
          <cell r="U1373">
            <v>2173</v>
          </cell>
          <cell r="V1373">
            <v>2500</v>
          </cell>
        </row>
        <row r="1374">
          <cell r="A1374">
            <v>13793</v>
          </cell>
          <cell r="B1374" t="str">
            <v>AUTOLAMPS1387</v>
          </cell>
          <cell r="C1374" t="e">
            <v>#REF!</v>
          </cell>
          <cell r="D1374" t="str">
            <v xml:space="preserve">TOYOTA COROLLA AXIO (12-14) TAIL LAMP (13-583) - LH</v>
          </cell>
          <cell r="E1374" t="str">
            <v>TOYOTA</v>
          </cell>
          <cell r="F1374" t="str">
            <v xml:space="preserve">AXIO 12 TLA LH</v>
          </cell>
          <cell r="G1374" t="str">
            <v>TY01-3902-L</v>
          </cell>
          <cell r="I1374">
            <v>0.04</v>
          </cell>
          <cell r="J1374" t="str">
            <v>SUPPLIER0002</v>
          </cell>
          <cell r="K1374" t="str">
            <v xml:space="preserve">ANHUI TINCAI SILK CO. LTD</v>
          </cell>
          <cell r="L1374">
            <v>3</v>
          </cell>
          <cell r="M1374">
            <v>12</v>
          </cell>
          <cell r="N1374">
            <v>15</v>
          </cell>
          <cell r="Q1374">
            <v>2</v>
          </cell>
          <cell r="R1374">
            <v>5</v>
          </cell>
          <cell r="S1374" t="str">
            <v xml:space="preserve">Yuan Purchase Pricelist (CNY)</v>
          </cell>
          <cell r="T1374">
            <v>130</v>
          </cell>
          <cell r="U1374">
            <v>3315</v>
          </cell>
          <cell r="V1374">
            <v>4970</v>
          </cell>
        </row>
        <row r="1375">
          <cell r="A1375">
            <v>13792</v>
          </cell>
          <cell r="B1375" t="str">
            <v>AUTOLAMPS1388</v>
          </cell>
          <cell r="C1375" t="e">
            <v>#REF!</v>
          </cell>
          <cell r="D1375" t="str">
            <v xml:space="preserve">TOYOTA COROLLA AXIO (12-14) TAIL LAMP (13-583) - RH</v>
          </cell>
          <cell r="E1375" t="str">
            <v>TOYOTA</v>
          </cell>
          <cell r="F1375" t="str">
            <v xml:space="preserve">AXIO 12 TLA RH</v>
          </cell>
          <cell r="G1375" t="str">
            <v>TY01-3902-R</v>
          </cell>
          <cell r="I1375">
            <v>0.04</v>
          </cell>
          <cell r="J1375" t="str">
            <v>SUPPLIER0002</v>
          </cell>
          <cell r="K1375" t="str">
            <v xml:space="preserve">ANHUI TINCAI SILK CO. LTD</v>
          </cell>
          <cell r="L1375">
            <v>2</v>
          </cell>
          <cell r="M1375">
            <v>8</v>
          </cell>
          <cell r="N1375">
            <v>10</v>
          </cell>
          <cell r="Q1375">
            <v>2</v>
          </cell>
          <cell r="R1375">
            <v>5</v>
          </cell>
          <cell r="S1375" t="str">
            <v xml:space="preserve">Yuan Purchase Pricelist (CNY)</v>
          </cell>
          <cell r="T1375">
            <v>130</v>
          </cell>
          <cell r="U1375">
            <v>3315</v>
          </cell>
          <cell r="V1375">
            <v>4970</v>
          </cell>
        </row>
        <row r="1376">
          <cell r="A1376">
            <v>10307</v>
          </cell>
          <cell r="B1376" t="str">
            <v>AUTOLAMPS1389</v>
          </cell>
          <cell r="C1376" t="e">
            <v>#REF!</v>
          </cell>
          <cell r="D1376" t="str">
            <v xml:space="preserve">TOYOTA COROLLA AXIO / FIELDER (06-07) - FOG LAMP HOUSING (15-212-2059) - LH</v>
          </cell>
          <cell r="E1376" t="str">
            <v>TOYOTA</v>
          </cell>
          <cell r="F1376" t="str">
            <v xml:space="preserve">AXIO 06 FLH LH</v>
          </cell>
          <cell r="G1376" t="str">
            <v>TY01-3004-2-L</v>
          </cell>
          <cell r="I1376">
            <v>0.04</v>
          </cell>
          <cell r="J1376" t="str">
            <v>SUPPLIER0002</v>
          </cell>
          <cell r="K1376" t="str">
            <v xml:space="preserve">ANHUI TINCAI SILK CO. LTD</v>
          </cell>
          <cell r="L1376">
            <v>18</v>
          </cell>
          <cell r="M1376">
            <v>72</v>
          </cell>
          <cell r="N1376">
            <v>90</v>
          </cell>
          <cell r="O1376">
            <v>5</v>
          </cell>
          <cell r="P1376">
            <v>10</v>
          </cell>
          <cell r="S1376" t="str">
            <v xml:space="preserve">Yuan Purchase Pricelist (CNY)</v>
          </cell>
          <cell r="T1376">
            <v>5.0999999999999996</v>
          </cell>
          <cell r="U1376">
            <v>138.72</v>
          </cell>
          <cell r="V1376">
            <v>200</v>
          </cell>
        </row>
        <row r="1377">
          <cell r="A1377">
            <v>11397</v>
          </cell>
          <cell r="B1377" t="str">
            <v>AUTOLAMPS1390</v>
          </cell>
          <cell r="C1377" t="e">
            <v>#REF!</v>
          </cell>
          <cell r="D1377" t="str">
            <v xml:space="preserve">TOYOTA COROLLA AXIO / FIELDER (06-07) - FOG LAMP HOUSING (15-212-2059) - RH</v>
          </cell>
          <cell r="E1377" t="str">
            <v>TOYOTA</v>
          </cell>
          <cell r="F1377" t="str">
            <v xml:space="preserve">AXIO 06 FLH RH</v>
          </cell>
          <cell r="G1377" t="str">
            <v>TY01-3004-2-R</v>
          </cell>
          <cell r="I1377">
            <v>0.04</v>
          </cell>
          <cell r="J1377" t="str">
            <v>SUPPLIER0002</v>
          </cell>
          <cell r="K1377" t="str">
            <v xml:space="preserve">ANHUI TINCAI SILK CO. LTD</v>
          </cell>
          <cell r="L1377">
            <v>14</v>
          </cell>
          <cell r="M1377">
            <v>56</v>
          </cell>
          <cell r="N1377">
            <v>70</v>
          </cell>
          <cell r="O1377">
            <v>5</v>
          </cell>
          <cell r="P1377">
            <v>10</v>
          </cell>
          <cell r="S1377" t="str">
            <v xml:space="preserve">Yuan Purchase Pricelist (CNY)</v>
          </cell>
          <cell r="T1377">
            <v>5.0999999999999996</v>
          </cell>
          <cell r="U1377">
            <v>139</v>
          </cell>
          <cell r="V1377">
            <v>210</v>
          </cell>
        </row>
        <row r="1378">
          <cell r="A1378">
            <v>14227</v>
          </cell>
          <cell r="B1378" t="str">
            <v>AUTOLAMPS1393</v>
          </cell>
          <cell r="C1378" t="e">
            <v>#REF!</v>
          </cell>
          <cell r="D1378" t="str">
            <v xml:space="preserve">TOYOTA COROLLA AXIO / FIELDER (06-07) - FRONT MUDFLAP SET</v>
          </cell>
          <cell r="E1378" t="str">
            <v>TOYOTA</v>
          </cell>
          <cell r="F1378" t="str">
            <v xml:space="preserve">AXIO FIELDER 06 MFS</v>
          </cell>
          <cell r="G1378" t="str">
            <v xml:space="preserve">TY01-3026A/B SET</v>
          </cell>
          <cell r="I1378">
            <v>0.04</v>
          </cell>
          <cell r="J1378" t="str">
            <v>SUPPLIER0002</v>
          </cell>
          <cell r="K1378" t="str">
            <v xml:space="preserve">ANHUI TINCAI SILK CO. LTD</v>
          </cell>
          <cell r="L1378">
            <v>5</v>
          </cell>
          <cell r="M1378">
            <v>20</v>
          </cell>
          <cell r="N1378">
            <v>25</v>
          </cell>
          <cell r="O1378">
            <v>5</v>
          </cell>
          <cell r="P1378">
            <v>10</v>
          </cell>
          <cell r="S1378" t="str">
            <v xml:space="preserve">Yuan Purchase Pricelist (CNY)</v>
          </cell>
          <cell r="T1378">
            <v>24.8</v>
          </cell>
          <cell r="U1378">
            <v>628.5</v>
          </cell>
          <cell r="V1378">
            <v>940</v>
          </cell>
        </row>
        <row r="1379">
          <cell r="A1379">
            <v>10303</v>
          </cell>
          <cell r="B1379" t="str">
            <v>AUTOLAMPS1391</v>
          </cell>
          <cell r="C1379" t="e">
            <v>#REF!</v>
          </cell>
          <cell r="D1379" t="str">
            <v xml:space="preserve">TOYOTA COROLLA AXIO / FIELDER (06-07) - HEAD LAMP ORDINARY (212-11L7-RD-M) - LH</v>
          </cell>
          <cell r="E1379" t="str">
            <v>TOYOTA</v>
          </cell>
          <cell r="F1379" t="str">
            <v xml:space="preserve">FIELDER 06 HLA lH</v>
          </cell>
          <cell r="G1379" t="str">
            <v>TY01-3001-L</v>
          </cell>
          <cell r="I1379">
            <v>0.04</v>
          </cell>
          <cell r="J1379" t="str">
            <v>SUPPLIER0002</v>
          </cell>
          <cell r="K1379" t="str">
            <v xml:space="preserve">ANHUI TINCAI SILK CO. LTD</v>
          </cell>
          <cell r="L1379">
            <v>7</v>
          </cell>
          <cell r="M1379">
            <v>28</v>
          </cell>
          <cell r="N1379">
            <v>35</v>
          </cell>
          <cell r="Q1379">
            <v>2</v>
          </cell>
          <cell r="R1379">
            <v>5</v>
          </cell>
          <cell r="S1379" t="str">
            <v xml:space="preserve">Yuan Purchase Pricelist (CNY)</v>
          </cell>
          <cell r="T1379">
            <v>100</v>
          </cell>
          <cell r="U1379">
            <v>2542.8000000000002</v>
          </cell>
          <cell r="V1379">
            <v>3800</v>
          </cell>
        </row>
        <row r="1380">
          <cell r="A1380">
            <v>10302</v>
          </cell>
          <cell r="B1380" t="str">
            <v>AUTOLAMPS1392</v>
          </cell>
          <cell r="C1380" t="e">
            <v>#REF!</v>
          </cell>
          <cell r="D1380" t="str">
            <v xml:space="preserve">TOYOTA COROLLA AXIO / FIELDER (06-07) - HEAD LAMP ORDINARY (212-11L7-RD-M) - RH</v>
          </cell>
          <cell r="E1380" t="str">
            <v>TOYOTA</v>
          </cell>
          <cell r="F1380" t="str">
            <v xml:space="preserve">FIELDER 06 HLA RH</v>
          </cell>
          <cell r="G1380" t="str">
            <v>TY01-3001-R</v>
          </cell>
          <cell r="I1380">
            <v>0.04</v>
          </cell>
          <cell r="J1380" t="str">
            <v>SUPPLIER0002</v>
          </cell>
          <cell r="K1380" t="str">
            <v xml:space="preserve">ANHUI TINCAI SILK CO. LTD</v>
          </cell>
          <cell r="L1380">
            <v>6</v>
          </cell>
          <cell r="M1380">
            <v>24</v>
          </cell>
          <cell r="N1380">
            <v>30</v>
          </cell>
          <cell r="Q1380">
            <v>2</v>
          </cell>
          <cell r="R1380">
            <v>5</v>
          </cell>
          <cell r="S1380" t="str">
            <v xml:space="preserve">Yuan Purchase Pricelist (CNY)</v>
          </cell>
          <cell r="T1380">
            <v>100</v>
          </cell>
          <cell r="U1380">
            <v>2542.8000000000002</v>
          </cell>
          <cell r="V1380">
            <v>3800</v>
          </cell>
        </row>
        <row r="1381">
          <cell r="A1381">
            <v>11398</v>
          </cell>
          <cell r="B1381" t="str">
            <v>AUTOLAMPS1394</v>
          </cell>
          <cell r="C1381" t="e">
            <v>#REF!</v>
          </cell>
          <cell r="D1381" t="str">
            <v xml:space="preserve">TOYOTA COROLLA AXIO / FIELDER (06-07) - SIDE MIRROR - 5 WIRE ELECTRIC - LH</v>
          </cell>
          <cell r="E1381" t="str">
            <v>TOYOTA</v>
          </cell>
          <cell r="F1381" t="str">
            <v xml:space="preserve">AXIO FIELDER 06 SME5W LH</v>
          </cell>
          <cell r="G1381" t="str">
            <v>TY01-3012-L</v>
          </cell>
          <cell r="I1381">
            <v>0.04</v>
          </cell>
          <cell r="J1381" t="str">
            <v>SUPPLIER0002</v>
          </cell>
          <cell r="K1381" t="str">
            <v xml:space="preserve">ANHUI TINCAI SILK CO. LTD</v>
          </cell>
          <cell r="L1381">
            <v>2</v>
          </cell>
          <cell r="M1381">
            <v>8</v>
          </cell>
          <cell r="N1381">
            <v>10</v>
          </cell>
          <cell r="O1381">
            <v>5</v>
          </cell>
          <cell r="P1381">
            <v>10</v>
          </cell>
          <cell r="S1381" t="str">
            <v xml:space="preserve">Yuan Purchase Pricelist (CNY)</v>
          </cell>
          <cell r="T1381">
            <v>130</v>
          </cell>
          <cell r="U1381">
            <v>3316</v>
          </cell>
          <cell r="V1381">
            <v>5000</v>
          </cell>
        </row>
        <row r="1382">
          <cell r="A1382">
            <v>11399</v>
          </cell>
          <cell r="B1382" t="str">
            <v>AUTOLAMPS1395</v>
          </cell>
          <cell r="C1382" t="e">
            <v>#REF!</v>
          </cell>
          <cell r="D1382" t="str">
            <v xml:space="preserve">TOYOTA COROLLA AXIO / FIELDER (06-07) - SIDE MIRROR - 5 WIRE ELECTRIC - RH</v>
          </cell>
          <cell r="E1382" t="str">
            <v>TOYOTA</v>
          </cell>
          <cell r="F1382" t="str">
            <v xml:space="preserve">AXIO FIELDER 06 SME5W RH</v>
          </cell>
          <cell r="G1382" t="str">
            <v>TY01-3012B-R</v>
          </cell>
          <cell r="I1382">
            <v>0.04</v>
          </cell>
          <cell r="J1382" t="str">
            <v>SUPPLIER0002</v>
          </cell>
          <cell r="K1382" t="str">
            <v xml:space="preserve">ANHUI TINCAI SILK CO. LTD</v>
          </cell>
          <cell r="L1382">
            <v>2</v>
          </cell>
          <cell r="M1382">
            <v>8</v>
          </cell>
          <cell r="N1382">
            <v>10</v>
          </cell>
          <cell r="O1382">
            <v>5</v>
          </cell>
          <cell r="P1382">
            <v>10</v>
          </cell>
          <cell r="S1382" t="str">
            <v xml:space="preserve">Yuan Purchase Pricelist (CNY)</v>
          </cell>
          <cell r="T1382">
            <v>130</v>
          </cell>
          <cell r="U1382">
            <v>3316</v>
          </cell>
          <cell r="V1382">
            <v>5000</v>
          </cell>
        </row>
        <row r="1383">
          <cell r="A1383">
            <v>12824</v>
          </cell>
          <cell r="B1383" t="str">
            <v>AUTOLAMPS1398</v>
          </cell>
          <cell r="C1383" t="e">
            <v>#REF!</v>
          </cell>
          <cell r="D1383" t="str">
            <v xml:space="preserve">TOYOTA COROLLA AXIO / FIELDER (06-07) - SIDE MIRROR - 7 WIRE FOLDABLE WITH LIGHT - LH</v>
          </cell>
          <cell r="E1383" t="str">
            <v>TOYOTA</v>
          </cell>
          <cell r="F1383" t="str">
            <v xml:space="preserve">AXIO FIELDER 06 SME7W WL LH</v>
          </cell>
          <cell r="G1383" t="str">
            <v>TY01-3012B-L</v>
          </cell>
          <cell r="I1383">
            <v>0.04</v>
          </cell>
          <cell r="J1383" t="str">
            <v>SUPPLIER0002</v>
          </cell>
          <cell r="K1383" t="str">
            <v xml:space="preserve">ANHUI TINCAI SILK CO. LTD</v>
          </cell>
          <cell r="L1383">
            <v>1</v>
          </cell>
          <cell r="M1383">
            <v>4</v>
          </cell>
          <cell r="N1383">
            <v>5</v>
          </cell>
          <cell r="O1383">
            <v>5</v>
          </cell>
          <cell r="P1383">
            <v>10</v>
          </cell>
          <cell r="S1383" t="str">
            <v xml:space="preserve">Yuan Purchase Pricelist (CNY)</v>
          </cell>
          <cell r="T1383">
            <v>150</v>
          </cell>
          <cell r="U1383">
            <v>3826</v>
          </cell>
          <cell r="V1383">
            <v>5700</v>
          </cell>
        </row>
        <row r="1384">
          <cell r="A1384">
            <v>12823</v>
          </cell>
          <cell r="B1384" t="str">
            <v>AUTOLAMPS1399</v>
          </cell>
          <cell r="C1384" t="e">
            <v>#REF!</v>
          </cell>
          <cell r="D1384" t="str">
            <v xml:space="preserve">TOYOTA COROLLA AXIO / FIELDER (06-07) - SIDE MIRROR - 7 WIRE FOLDABLE WITH LIGHT - RH</v>
          </cell>
          <cell r="E1384" t="str">
            <v>TOYOTA</v>
          </cell>
          <cell r="F1384" t="str">
            <v xml:space="preserve">AXIO FIELDER 06 SME7W WL RH</v>
          </cell>
          <cell r="G1384" t="str">
            <v>TY01-3012B-R</v>
          </cell>
          <cell r="I1384">
            <v>0.04</v>
          </cell>
          <cell r="J1384" t="str">
            <v>SUPPLIER0002</v>
          </cell>
          <cell r="K1384" t="str">
            <v xml:space="preserve">ANHUI TINCAI SILK CO. LTD</v>
          </cell>
          <cell r="L1384">
            <v>2</v>
          </cell>
          <cell r="M1384">
            <v>8</v>
          </cell>
          <cell r="N1384">
            <v>10</v>
          </cell>
          <cell r="O1384">
            <v>5</v>
          </cell>
          <cell r="P1384">
            <v>10</v>
          </cell>
          <cell r="S1384" t="str">
            <v xml:space="preserve">Yuan Purchase Pricelist (CNY)</v>
          </cell>
          <cell r="T1384">
            <v>150</v>
          </cell>
          <cell r="U1384">
            <v>3826</v>
          </cell>
          <cell r="V1384">
            <v>5700</v>
          </cell>
        </row>
        <row r="1385">
          <cell r="A1385">
            <v>12760</v>
          </cell>
          <cell r="B1385" t="str">
            <v>AUTOLAMPS1400</v>
          </cell>
          <cell r="C1385" t="e">
            <v>#REF!</v>
          </cell>
          <cell r="D1385" t="str">
            <v xml:space="preserve">TOYOTA COROLLA AXIO / FIELDER (06-11) - FRONT INNER FENDER - LH</v>
          </cell>
          <cell r="E1385" t="str">
            <v>TOYOTA</v>
          </cell>
          <cell r="F1385" t="str">
            <v xml:space="preserve">AXIO 06 IFF LH</v>
          </cell>
          <cell r="G1385" t="str">
            <v>53875-12440/02270-L</v>
          </cell>
          <cell r="I1385">
            <v>0.04</v>
          </cell>
          <cell r="J1385" t="str">
            <v>SUPPLIER0002</v>
          </cell>
          <cell r="K1385" t="str">
            <v xml:space="preserve">ANHUI TINCAI SILK CO. LTD</v>
          </cell>
          <cell r="L1385">
            <v>7</v>
          </cell>
          <cell r="M1385">
            <v>28</v>
          </cell>
          <cell r="N1385">
            <v>35</v>
          </cell>
          <cell r="Q1385">
            <v>5</v>
          </cell>
          <cell r="R1385">
            <v>20</v>
          </cell>
          <cell r="S1385" t="str">
            <v xml:space="preserve">Yuan Purchase Pricelist (CNY)</v>
          </cell>
          <cell r="T1385">
            <v>15</v>
          </cell>
          <cell r="U1385">
            <v>383</v>
          </cell>
          <cell r="V1385">
            <v>570</v>
          </cell>
        </row>
        <row r="1386">
          <cell r="A1386">
            <v>12759</v>
          </cell>
          <cell r="B1386" t="str">
            <v>AUTOLAMPS1401</v>
          </cell>
          <cell r="C1386" t="e">
            <v>#REF!</v>
          </cell>
          <cell r="D1386" t="str">
            <v xml:space="preserve">TOYOTA COROLLA AXIO / FIELDER (06-11) - FRONT INNER FENDER - RH</v>
          </cell>
          <cell r="E1386" t="str">
            <v>TOYOTA</v>
          </cell>
          <cell r="F1386" t="str">
            <v xml:space="preserve">AXIO 06 IFF RH</v>
          </cell>
          <cell r="G1386" t="str">
            <v>53876-12440/02270-R</v>
          </cell>
          <cell r="I1386">
            <v>0.04</v>
          </cell>
          <cell r="J1386" t="str">
            <v>SUPPLIER0002</v>
          </cell>
          <cell r="K1386" t="str">
            <v xml:space="preserve">ANHUI TINCAI SILK CO. LTD</v>
          </cell>
          <cell r="L1386">
            <v>6</v>
          </cell>
          <cell r="M1386">
            <v>24</v>
          </cell>
          <cell r="N1386">
            <v>30</v>
          </cell>
          <cell r="Q1386">
            <v>5</v>
          </cell>
          <cell r="R1386">
            <v>20</v>
          </cell>
          <cell r="S1386" t="str">
            <v xml:space="preserve">Yuan Purchase Pricelist (CNY)</v>
          </cell>
          <cell r="T1386">
            <v>15</v>
          </cell>
          <cell r="U1386">
            <v>383</v>
          </cell>
          <cell r="V1386">
            <v>570</v>
          </cell>
        </row>
        <row r="1387">
          <cell r="A1387">
            <v>13791</v>
          </cell>
          <cell r="B1387" t="str">
            <v>AUTOLAMPS1406</v>
          </cell>
          <cell r="C1387" t="e">
            <v>#REF!</v>
          </cell>
          <cell r="D1387" t="str">
            <v xml:space="preserve">TOYOTA COROLLA AXIO / FIELDER (12-14) - FOG LAMP HOUSING - LH</v>
          </cell>
          <cell r="E1387" t="str">
            <v>TOYOTA</v>
          </cell>
          <cell r="F1387" t="str">
            <v xml:space="preserve">AXIO 12 FLH LH</v>
          </cell>
          <cell r="G1387" t="str">
            <v>TY01-3904-2-L</v>
          </cell>
          <cell r="I1387">
            <v>0.04</v>
          </cell>
          <cell r="J1387" t="str">
            <v>SUPPLIER0002</v>
          </cell>
          <cell r="K1387" t="str">
            <v xml:space="preserve">ANHUI TINCAI SILK CO. LTD</v>
          </cell>
          <cell r="L1387">
            <v>3</v>
          </cell>
          <cell r="M1387">
            <v>12</v>
          </cell>
          <cell r="N1387">
            <v>15</v>
          </cell>
          <cell r="O1387">
            <v>5</v>
          </cell>
          <cell r="P1387">
            <v>10</v>
          </cell>
          <cell r="S1387" t="str">
            <v xml:space="preserve">Yuan Purchase Pricelist (CNY)</v>
          </cell>
          <cell r="T1387">
            <v>5.0999999999999996</v>
          </cell>
          <cell r="U1387">
            <v>115</v>
          </cell>
          <cell r="V1387">
            <v>180</v>
          </cell>
        </row>
        <row r="1388">
          <cell r="A1388">
            <v>13790</v>
          </cell>
          <cell r="B1388" t="str">
            <v>AUTOLAMPS1407</v>
          </cell>
          <cell r="C1388" t="e">
            <v>#REF!</v>
          </cell>
          <cell r="D1388" t="str">
            <v xml:space="preserve">TOYOTA COROLLA AXIO / FIELDER (12-14) - FOG LAMP HOUSING - RH</v>
          </cell>
          <cell r="E1388" t="str">
            <v>TOYOTA</v>
          </cell>
          <cell r="F1388" t="str">
            <v xml:space="preserve">AXIO 12 FLH RH</v>
          </cell>
          <cell r="G1388" t="str">
            <v>TY01-3904-2-R</v>
          </cell>
          <cell r="I1388">
            <v>0.04</v>
          </cell>
          <cell r="J1388" t="str">
            <v>SUPPLIER0002</v>
          </cell>
          <cell r="K1388" t="str">
            <v xml:space="preserve">ANHUI TINCAI SILK CO. LTD</v>
          </cell>
          <cell r="L1388">
            <v>4</v>
          </cell>
          <cell r="M1388">
            <v>16</v>
          </cell>
          <cell r="N1388">
            <v>20</v>
          </cell>
          <cell r="O1388">
            <v>5</v>
          </cell>
          <cell r="P1388">
            <v>10</v>
          </cell>
          <cell r="S1388" t="str">
            <v xml:space="preserve">Yuan Purchase Pricelist (CNY)</v>
          </cell>
          <cell r="T1388">
            <v>5.0999999999999996</v>
          </cell>
          <cell r="U1388">
            <v>115</v>
          </cell>
          <cell r="V1388">
            <v>180</v>
          </cell>
        </row>
        <row r="1389">
          <cell r="A1389">
            <v>13865</v>
          </cell>
          <cell r="B1389" t="str">
            <v>AUTOLAMPS1402</v>
          </cell>
          <cell r="C1389" t="e">
            <v>#REF!</v>
          </cell>
          <cell r="D1389" t="str">
            <v xml:space="preserve">TOYOTA COROLLA AXIO / FIELDER (12-14) - FRONT BUMPER</v>
          </cell>
          <cell r="E1389" t="str">
            <v>TOYOTA</v>
          </cell>
          <cell r="F1389" t="str">
            <v xml:space="preserve">AXIO 12 BPRF</v>
          </cell>
          <cell r="G1389" t="str">
            <v>TY01-3907</v>
          </cell>
          <cell r="I1389">
            <v>0.04</v>
          </cell>
          <cell r="J1389" t="str">
            <v>SUPPLIER0002</v>
          </cell>
          <cell r="K1389" t="str">
            <v xml:space="preserve">ANHUI TINCAI SILK CO. LTD</v>
          </cell>
          <cell r="L1389">
            <v>1</v>
          </cell>
          <cell r="M1389">
            <v>4</v>
          </cell>
          <cell r="N1389">
            <v>5</v>
          </cell>
          <cell r="Q1389">
            <v>3</v>
          </cell>
          <cell r="R1389">
            <v>10</v>
          </cell>
          <cell r="S1389" t="str">
            <v xml:space="preserve">Yuan Purchase Pricelist (CNY)</v>
          </cell>
          <cell r="T1389">
            <v>140</v>
          </cell>
          <cell r="U1389">
            <v>3381</v>
          </cell>
          <cell r="V1389">
            <v>5070</v>
          </cell>
        </row>
        <row r="1390">
          <cell r="A1390">
            <v>13866</v>
          </cell>
          <cell r="B1390" t="str">
            <v>AUTOLAMPS1403</v>
          </cell>
          <cell r="C1390" t="e">
            <v>#REF!</v>
          </cell>
          <cell r="D1390" t="str">
            <v xml:space="preserve">TOYOTA COROLLA AXIO / FIELDER (12-14) - FRONT BUMPER GRILL</v>
          </cell>
          <cell r="E1390" t="str">
            <v>TOYOTA</v>
          </cell>
          <cell r="F1390" t="str">
            <v xml:space="preserve">AXIO 12 BGRL</v>
          </cell>
          <cell r="G1390" t="str">
            <v>TY01-3907-1</v>
          </cell>
          <cell r="I1390">
            <v>0.04</v>
          </cell>
          <cell r="J1390" t="str">
            <v>SUPPLIER0002</v>
          </cell>
          <cell r="K1390" t="str">
            <v xml:space="preserve">ANHUI TINCAI SILK CO. LTD</v>
          </cell>
          <cell r="L1390">
            <v>2</v>
          </cell>
          <cell r="M1390">
            <v>8</v>
          </cell>
          <cell r="N1390">
            <v>10</v>
          </cell>
          <cell r="Q1390">
            <v>3</v>
          </cell>
          <cell r="R1390">
            <v>10</v>
          </cell>
          <cell r="S1390" t="str">
            <v xml:space="preserve">Yuan Purchase Pricelist (CNY)</v>
          </cell>
          <cell r="T1390">
            <v>35</v>
          </cell>
          <cell r="U1390">
            <v>845</v>
          </cell>
          <cell r="V1390">
            <v>1270</v>
          </cell>
        </row>
        <row r="1391">
          <cell r="A1391">
            <v>13868</v>
          </cell>
          <cell r="B1391" t="str">
            <v>AUTOLAMPS1404</v>
          </cell>
          <cell r="C1391" t="e">
            <v>#REF!</v>
          </cell>
          <cell r="D1391" t="str">
            <v xml:space="preserve">TOYOTA COROLLA AXIO / FIELDER (12-14) - FRONT INNER FENDER - LH</v>
          </cell>
          <cell r="E1391" t="str">
            <v>TOYOTA</v>
          </cell>
          <cell r="F1391" t="str">
            <v xml:space="preserve">AXIO 12 IFF LH</v>
          </cell>
          <cell r="G1391" t="str">
            <v xml:space="preserve">ANHUI TINCAI SILK CO. LTD</v>
          </cell>
          <cell r="I1391">
            <v>0.04</v>
          </cell>
          <cell r="J1391" t="str">
            <v>SUPPLIER0002</v>
          </cell>
          <cell r="K1391" t="str">
            <v xml:space="preserve">ANHUI TINCAI SILK CO. LTD</v>
          </cell>
          <cell r="L1391">
            <v>8</v>
          </cell>
          <cell r="M1391">
            <v>32</v>
          </cell>
          <cell r="N1391">
            <v>40</v>
          </cell>
          <cell r="Q1391">
            <v>5</v>
          </cell>
          <cell r="R1391">
            <v>20</v>
          </cell>
          <cell r="S1391" t="str">
            <v xml:space="preserve">Yuan Purchase Pricelist (CNY)</v>
          </cell>
          <cell r="T1391">
            <v>20</v>
          </cell>
          <cell r="U1391">
            <v>483</v>
          </cell>
          <cell r="V1391">
            <v>720</v>
          </cell>
        </row>
        <row r="1392">
          <cell r="A1392">
            <v>13867</v>
          </cell>
          <cell r="B1392" t="str">
            <v>AUTOLAMPS1405</v>
          </cell>
          <cell r="C1392" t="e">
            <v>#REF!</v>
          </cell>
          <cell r="D1392" t="str">
            <v xml:space="preserve">TOYOTA COROLLA AXIO / FIELDER (12-14) - FRONT INNER FENDER - RH</v>
          </cell>
          <cell r="E1392" t="str">
            <v>TOYOTA</v>
          </cell>
          <cell r="F1392" t="str">
            <v xml:space="preserve">AXIO 12 IFF RH</v>
          </cell>
          <cell r="G1392" t="str">
            <v xml:space="preserve">ANHUI TINCAI SILK CO. LTD</v>
          </cell>
          <cell r="I1392">
            <v>0.04</v>
          </cell>
          <cell r="J1392" t="str">
            <v>SUPPLIER0002</v>
          </cell>
          <cell r="K1392" t="str">
            <v xml:space="preserve">ANHUI TINCAI SILK CO. LTD</v>
          </cell>
          <cell r="L1392">
            <v>6</v>
          </cell>
          <cell r="M1392">
            <v>24</v>
          </cell>
          <cell r="N1392">
            <v>30</v>
          </cell>
          <cell r="Q1392">
            <v>5</v>
          </cell>
          <cell r="R1392">
            <v>20</v>
          </cell>
          <cell r="S1392" t="str">
            <v xml:space="preserve">Yuan Purchase Pricelist (CNY)</v>
          </cell>
          <cell r="T1392">
            <v>20</v>
          </cell>
          <cell r="U1392">
            <v>483</v>
          </cell>
          <cell r="V1392">
            <v>720</v>
          </cell>
        </row>
        <row r="1393">
          <cell r="A1393">
            <v>13836</v>
          </cell>
          <cell r="B1393" t="str">
            <v>AUTOLAMPS1408</v>
          </cell>
          <cell r="C1393" t="e">
            <v>#REF!</v>
          </cell>
          <cell r="D1393" t="str">
            <v xml:space="preserve">TOYOTA COROLLA AXIO / FIELDER (12-14) - HEAD LAMP ORDINARY (12-581) - LH</v>
          </cell>
          <cell r="E1393" t="str">
            <v>TOYOTA</v>
          </cell>
          <cell r="F1393" t="str">
            <v xml:space="preserve">AXIO FIELDER 12 HLA LH</v>
          </cell>
          <cell r="G1393" t="str">
            <v>TY01-3901B-L</v>
          </cell>
          <cell r="I1393">
            <v>0.04</v>
          </cell>
          <cell r="J1393" t="str">
            <v>SUPPLIER0002</v>
          </cell>
          <cell r="K1393" t="str">
            <v xml:space="preserve">ANHUI TINCAI SILK CO. LTD</v>
          </cell>
          <cell r="L1393">
            <v>3</v>
          </cell>
          <cell r="M1393">
            <v>12</v>
          </cell>
          <cell r="N1393">
            <v>15</v>
          </cell>
          <cell r="Q1393">
            <v>2</v>
          </cell>
          <cell r="R1393">
            <v>5</v>
          </cell>
          <cell r="S1393" t="str">
            <v xml:space="preserve">Yuan Purchase Pricelist (CNY)</v>
          </cell>
          <cell r="T1393">
            <v>180</v>
          </cell>
          <cell r="U1393">
            <v>4577.04</v>
          </cell>
          <cell r="V1393">
            <v>6900</v>
          </cell>
        </row>
        <row r="1394">
          <cell r="A1394">
            <v>13835</v>
          </cell>
          <cell r="B1394" t="str">
            <v>AUTOLAMPS1409</v>
          </cell>
          <cell r="C1394" t="e">
            <v>#REF!</v>
          </cell>
          <cell r="D1394" t="str">
            <v xml:space="preserve">TOYOTA COROLLA AXIO / FIELDER (12-14) - HEAD LAMP ORDINARY (12-581) - RH</v>
          </cell>
          <cell r="E1394" t="str">
            <v>TOYOTA</v>
          </cell>
          <cell r="F1394" t="str">
            <v xml:space="preserve">AXIO FIELDER 12 HLA RH</v>
          </cell>
          <cell r="G1394" t="str">
            <v>TY01-3901B-R</v>
          </cell>
          <cell r="I1394">
            <v>0.04</v>
          </cell>
          <cell r="J1394" t="str">
            <v>SUPPLIER0002</v>
          </cell>
          <cell r="K1394" t="str">
            <v xml:space="preserve">ANHUI TINCAI SILK CO. LTD</v>
          </cell>
          <cell r="L1394">
            <v>3</v>
          </cell>
          <cell r="M1394">
            <v>12</v>
          </cell>
          <cell r="N1394">
            <v>15</v>
          </cell>
          <cell r="Q1394">
            <v>2</v>
          </cell>
          <cell r="R1394">
            <v>5</v>
          </cell>
          <cell r="S1394" t="str">
            <v xml:space="preserve">Yuan Purchase Pricelist (CNY)</v>
          </cell>
          <cell r="T1394">
            <v>180</v>
          </cell>
          <cell r="U1394">
            <v>4577.04</v>
          </cell>
          <cell r="V1394">
            <v>6900</v>
          </cell>
        </row>
        <row r="1395">
          <cell r="A1395">
            <v>13863</v>
          </cell>
          <cell r="B1395" t="str">
            <v>AUTOLAMPS1410</v>
          </cell>
          <cell r="C1395" t="e">
            <v>#REF!</v>
          </cell>
          <cell r="D1395" t="str">
            <v xml:space="preserve">TOYOTA COROLLA AXIO / FIELDER (12-14) - HEAD LAMP PROJECTION (12-582) - LH</v>
          </cell>
          <cell r="E1395" t="str">
            <v>TOYOTA</v>
          </cell>
          <cell r="F1395" t="str">
            <v xml:space="preserve">AXIO FIELDER 12 HLAP LH</v>
          </cell>
          <cell r="G1395" t="str">
            <v>TY01-3901-L</v>
          </cell>
          <cell r="I1395">
            <v>0.04</v>
          </cell>
          <cell r="J1395" t="str">
            <v>SUPPLIER0002</v>
          </cell>
          <cell r="K1395" t="str">
            <v xml:space="preserve">ANHUI TINCAI SILK CO. LTD</v>
          </cell>
          <cell r="L1395">
            <v>1</v>
          </cell>
          <cell r="M1395">
            <v>4</v>
          </cell>
          <cell r="N1395">
            <v>5</v>
          </cell>
          <cell r="Q1395">
            <v>2</v>
          </cell>
          <cell r="R1395">
            <v>5</v>
          </cell>
          <cell r="S1395" t="str">
            <v xml:space="preserve">Yuan Purchase Pricelist (CNY)</v>
          </cell>
          <cell r="T1395">
            <v>220</v>
          </cell>
          <cell r="U1395">
            <v>5594.16</v>
          </cell>
          <cell r="V1395">
            <v>8400</v>
          </cell>
        </row>
        <row r="1396">
          <cell r="A1396">
            <v>13862</v>
          </cell>
          <cell r="B1396" t="str">
            <v>AUTOLAMPS1411</v>
          </cell>
          <cell r="C1396" t="e">
            <v>#REF!</v>
          </cell>
          <cell r="D1396" t="str">
            <v xml:space="preserve">TOYOTA COROLLA AXIO / FIELDER (12-14) - HEAD LAMP PROJECTION (12-582) - RH</v>
          </cell>
          <cell r="E1396" t="str">
            <v>TOYOTA</v>
          </cell>
          <cell r="F1396" t="str">
            <v xml:space="preserve">AXIO FIELDER 12 HLAP RH</v>
          </cell>
          <cell r="G1396" t="str">
            <v>TY01-3901-R</v>
          </cell>
          <cell r="I1396">
            <v>0.04</v>
          </cell>
          <cell r="J1396" t="str">
            <v>SUPPLIER0002</v>
          </cell>
          <cell r="K1396" t="str">
            <v xml:space="preserve">ANHUI TINCAI SILK CO. LTD</v>
          </cell>
          <cell r="L1396">
            <v>1</v>
          </cell>
          <cell r="M1396">
            <v>4</v>
          </cell>
          <cell r="N1396">
            <v>5</v>
          </cell>
          <cell r="Q1396">
            <v>2</v>
          </cell>
          <cell r="R1396">
            <v>5</v>
          </cell>
          <cell r="S1396" t="str">
            <v xml:space="preserve">Yuan Purchase Pricelist (CNY)</v>
          </cell>
          <cell r="T1396">
            <v>220</v>
          </cell>
          <cell r="U1396">
            <v>5594.16</v>
          </cell>
          <cell r="V1396">
            <v>8400</v>
          </cell>
        </row>
        <row r="1397">
          <cell r="A1397">
            <v>13410</v>
          </cell>
          <cell r="B1397" t="str">
            <v>AUTOLAMPS1151</v>
          </cell>
          <cell r="C1397" t="e">
            <v>#REF!</v>
          </cell>
          <cell r="D1397" t="str">
            <v xml:space="preserve">TOYOTA COROLLA AXIO / FIELDER (KE130  06-09) - FRONT DOOR GLASS - LH</v>
          </cell>
          <cell r="E1397" t="str">
            <v>TOYOTA</v>
          </cell>
          <cell r="F1397" t="str">
            <v xml:space="preserve">KE130 FD LH</v>
          </cell>
          <cell r="G1397" t="str">
            <v xml:space="preserve">KE130 FD/LH</v>
          </cell>
          <cell r="H1397" t="str">
            <v>937*486</v>
          </cell>
          <cell r="I1397">
            <v>0.02</v>
          </cell>
          <cell r="J1397" t="str">
            <v>SUPPLIER0015</v>
          </cell>
          <cell r="K1397" t="str">
            <v xml:space="preserve">XINYI AUTOMOBILE GLASS (SHENZHEN) CO., LTD</v>
          </cell>
          <cell r="L1397">
            <v>1</v>
          </cell>
          <cell r="M1397">
            <v>4</v>
          </cell>
          <cell r="N1397">
            <v>5</v>
          </cell>
          <cell r="Q1397">
            <v>1</v>
          </cell>
          <cell r="R1397">
            <v>3</v>
          </cell>
          <cell r="S1397" t="str">
            <v xml:space="preserve">USD Purchase Pricelist (USD)</v>
          </cell>
          <cell r="T1397">
            <v>3.22</v>
          </cell>
          <cell r="U1397">
            <v>577.02</v>
          </cell>
          <cell r="V1397">
            <v>750</v>
          </cell>
        </row>
        <row r="1398">
          <cell r="A1398">
            <v>13411</v>
          </cell>
          <cell r="B1398" t="str">
            <v>AUTOLAMPS1152</v>
          </cell>
          <cell r="C1398" t="e">
            <v>#REF!</v>
          </cell>
          <cell r="D1398" t="str">
            <v xml:space="preserve">TOYOTA COROLLA AXIO / FIELDER (KE130  06-09) - FRONT DOOR GLASS - RH</v>
          </cell>
          <cell r="E1398" t="str">
            <v>TOYOTA</v>
          </cell>
          <cell r="F1398" t="str">
            <v xml:space="preserve">KE130 FD RH</v>
          </cell>
          <cell r="G1398" t="str">
            <v xml:space="preserve">KE130 FD/RH</v>
          </cell>
          <cell r="H1398" t="str">
            <v>937*486</v>
          </cell>
          <cell r="I1398">
            <v>0.02</v>
          </cell>
          <cell r="J1398" t="str">
            <v>SUPPLIER0015</v>
          </cell>
          <cell r="K1398" t="str">
            <v xml:space="preserve">XINYI AUTOMOBILE GLASS (SHENZHEN) CO., LTD</v>
          </cell>
          <cell r="L1398">
            <v>0</v>
          </cell>
          <cell r="M1398">
            <v>0</v>
          </cell>
          <cell r="N1398">
            <v>0</v>
          </cell>
          <cell r="Q1398">
            <v>1</v>
          </cell>
          <cell r="R1398">
            <v>4</v>
          </cell>
          <cell r="S1398" t="str">
            <v xml:space="preserve">USD Purchase Pricelist (USD)</v>
          </cell>
          <cell r="T1398">
            <v>3.22</v>
          </cell>
          <cell r="U1398">
            <v>577.02</v>
          </cell>
          <cell r="V1398">
            <v>750</v>
          </cell>
        </row>
        <row r="1399">
          <cell r="A1399">
            <v>12015</v>
          </cell>
          <cell r="B1399" t="str">
            <v>AUTOLAMPS1412</v>
          </cell>
          <cell r="C1399" t="e">
            <v>#REF!</v>
          </cell>
          <cell r="D1399" t="str">
            <v xml:space="preserve">TOYOTA COROLLA AXIO KE130 4D SEDAN (06-12) - REAR HEATED WINDSCREEN</v>
          </cell>
          <cell r="E1399" t="str">
            <v>TOYOTA</v>
          </cell>
          <cell r="F1399" t="str">
            <v xml:space="preserve">KE130 RW H X</v>
          </cell>
          <cell r="G1399" t="str">
            <v xml:space="preserve">KE130 RW/H/X</v>
          </cell>
          <cell r="H1399" t="str">
            <v>1305*730</v>
          </cell>
          <cell r="I1399">
            <v>0.02</v>
          </cell>
          <cell r="J1399" t="str">
            <v>SUPPLIER0015</v>
          </cell>
          <cell r="K1399" t="str">
            <v xml:space="preserve">XINYI AUTOMOBILE GLASS (SHENZHEN) CO., LTD</v>
          </cell>
          <cell r="L1399">
            <v>1</v>
          </cell>
          <cell r="M1399">
            <v>4</v>
          </cell>
          <cell r="N1399">
            <v>5</v>
          </cell>
          <cell r="Q1399">
            <v>1</v>
          </cell>
          <cell r="R1399">
            <v>3</v>
          </cell>
          <cell r="S1399" t="str">
            <v xml:space="preserve">USD Purchase Pricelist (USD)</v>
          </cell>
          <cell r="T1399">
            <v>13.82</v>
          </cell>
          <cell r="U1399">
            <v>2302.7600000000002</v>
          </cell>
          <cell r="V1399">
            <v>2900</v>
          </cell>
        </row>
        <row r="1400">
          <cell r="A1400">
            <v>11916</v>
          </cell>
          <cell r="B1400" t="str">
            <v>AUTOLAMPS1413</v>
          </cell>
          <cell r="C1400" t="e">
            <v>#REF!</v>
          </cell>
          <cell r="D1400" t="str">
            <v xml:space="preserve">TOYOTA COROLLA AXIO KE130 4D SEDAN/FIELDER 5D WAGON (06-12) - LAMINATED FRONT WINDSCREEN</v>
          </cell>
          <cell r="E1400" t="str">
            <v>TOYOTA</v>
          </cell>
          <cell r="F1400" t="str">
            <v xml:space="preserve">KE130 R CP LFW X</v>
          </cell>
          <cell r="G1400" t="str">
            <v xml:space="preserve">KE130-R-CP LFW/X</v>
          </cell>
          <cell r="H1400" t="str">
            <v>1376*920</v>
          </cell>
          <cell r="I1400">
            <v>0.02</v>
          </cell>
          <cell r="J1400" t="str">
            <v>SUPPLIER0015</v>
          </cell>
          <cell r="K1400" t="str">
            <v xml:space="preserve">XINYI AUTOMOBILE GLASS (SHENZHEN) CO., LTD</v>
          </cell>
          <cell r="L1400">
            <v>19</v>
          </cell>
          <cell r="M1400">
            <v>76</v>
          </cell>
          <cell r="N1400">
            <v>95</v>
          </cell>
          <cell r="Q1400">
            <v>6</v>
          </cell>
          <cell r="R1400">
            <v>24</v>
          </cell>
          <cell r="S1400" t="str">
            <v xml:space="preserve">USD Purchase Pricelist (USD)</v>
          </cell>
          <cell r="T1400">
            <v>15.19</v>
          </cell>
          <cell r="U1400">
            <v>2531.0300000000002</v>
          </cell>
          <cell r="V1400">
            <v>2900</v>
          </cell>
        </row>
        <row r="1401">
          <cell r="A1401">
            <v>10306</v>
          </cell>
          <cell r="B1401" t="str">
            <v>AUTOLAMPS1414</v>
          </cell>
          <cell r="C1401" t="e">
            <v>#REF!</v>
          </cell>
          <cell r="D1401" t="str">
            <v xml:space="preserve">TOYOTA COROLLA AXIO SALOON (06-11) - FRONT BUMPER</v>
          </cell>
          <cell r="E1401" t="str">
            <v>TOYOTA</v>
          </cell>
          <cell r="F1401" t="str">
            <v xml:space="preserve">AXIO 06 BPRF</v>
          </cell>
          <cell r="G1401" t="str">
            <v>TY01-3007A</v>
          </cell>
          <cell r="I1401">
            <v>0.04</v>
          </cell>
          <cell r="J1401" t="str">
            <v>SUPPLIER0002</v>
          </cell>
          <cell r="K1401" t="str">
            <v xml:space="preserve">ANHUI TINCAI SILK CO. LTD</v>
          </cell>
          <cell r="L1401">
            <v>12</v>
          </cell>
          <cell r="M1401">
            <v>48</v>
          </cell>
          <cell r="N1401">
            <v>60</v>
          </cell>
          <cell r="Q1401">
            <v>2</v>
          </cell>
          <cell r="R1401">
            <v>5</v>
          </cell>
          <cell r="S1401" t="str">
            <v xml:space="preserve">Yuan Purchase Pricelist (CNY)</v>
          </cell>
          <cell r="T1401">
            <v>100</v>
          </cell>
          <cell r="U1401">
            <v>2118.42</v>
          </cell>
          <cell r="V1401">
            <v>3620</v>
          </cell>
        </row>
        <row r="1402">
          <cell r="A1402">
            <v>12497</v>
          </cell>
          <cell r="B1402" t="str">
            <v>AUTOLAMPS1417</v>
          </cell>
          <cell r="C1402" t="e">
            <v>#REF!</v>
          </cell>
          <cell r="D1402" t="str">
            <v xml:space="preserve">TOYOTA COROLLA AXIO SALOON (08-11) - TAIL LAMP (12-545) - LH</v>
          </cell>
          <cell r="E1402" t="str">
            <v>TOYOTA</v>
          </cell>
          <cell r="F1402" t="str">
            <v xml:space="preserve">AXIO 08 TLA LH</v>
          </cell>
          <cell r="G1402" t="str">
            <v>TY01-3002C-L</v>
          </cell>
          <cell r="I1402">
            <v>0.04</v>
          </cell>
          <cell r="J1402" t="str">
            <v>SUPPLIER0002</v>
          </cell>
          <cell r="K1402" t="str">
            <v xml:space="preserve">ANHUI TINCAI SILK CO. LTD</v>
          </cell>
          <cell r="L1402">
            <v>5</v>
          </cell>
          <cell r="M1402">
            <v>20</v>
          </cell>
          <cell r="N1402">
            <v>25</v>
          </cell>
          <cell r="Q1402">
            <v>5</v>
          </cell>
          <cell r="R1402">
            <v>20</v>
          </cell>
          <cell r="S1402" t="str">
            <v xml:space="preserve">Yuan Purchase Pricelist (CNY)</v>
          </cell>
          <cell r="T1402">
            <v>65</v>
          </cell>
          <cell r="U1402">
            <v>1658</v>
          </cell>
          <cell r="V1402">
            <v>2490</v>
          </cell>
        </row>
        <row r="1403">
          <cell r="A1403">
            <v>12496</v>
          </cell>
          <cell r="B1403" t="str">
            <v>AUTOLAMPS1418</v>
          </cell>
          <cell r="C1403" t="e">
            <v>#REF!</v>
          </cell>
          <cell r="D1403" t="str">
            <v xml:space="preserve">TOYOTA COROLLA AXIO SALOON (08-11) - TAIL LAMP (12-545) - RH</v>
          </cell>
          <cell r="E1403" t="str">
            <v>TOYOTA</v>
          </cell>
          <cell r="F1403" t="str">
            <v xml:space="preserve">AXIO 08 TLA RH</v>
          </cell>
          <cell r="G1403" t="str">
            <v>TY01-3002C-R</v>
          </cell>
          <cell r="I1403">
            <v>0.04</v>
          </cell>
          <cell r="J1403" t="str">
            <v>SUPPLIER0002</v>
          </cell>
          <cell r="K1403" t="str">
            <v xml:space="preserve">ANHUI TINCAI SILK CO. LTD</v>
          </cell>
          <cell r="L1403">
            <v>8</v>
          </cell>
          <cell r="M1403">
            <v>32</v>
          </cell>
          <cell r="N1403">
            <v>40</v>
          </cell>
          <cell r="Q1403">
            <v>5</v>
          </cell>
          <cell r="R1403">
            <v>20</v>
          </cell>
          <cell r="S1403" t="str">
            <v xml:space="preserve">Yuan Purchase Pricelist (CNY)</v>
          </cell>
          <cell r="T1403">
            <v>65</v>
          </cell>
          <cell r="U1403">
            <v>1658</v>
          </cell>
          <cell r="V1403">
            <v>2490</v>
          </cell>
        </row>
        <row r="1404">
          <cell r="A1404">
            <v>12499</v>
          </cell>
          <cell r="B1404" t="str">
            <v>AUTOLAMPS1415</v>
          </cell>
          <cell r="C1404" t="e">
            <v>#REF!</v>
          </cell>
          <cell r="D1404" t="str">
            <v xml:space="preserve">TOYOTA COROLLA AXIO SALOON (08-11) - TAIL LENS (12-545-00) - LH</v>
          </cell>
          <cell r="E1404" t="str">
            <v>TOYOTA</v>
          </cell>
          <cell r="F1404" t="str">
            <v xml:space="preserve">AXIO 08 TLS LH</v>
          </cell>
          <cell r="G1404" t="str">
            <v>TY01-3002C-00-L</v>
          </cell>
          <cell r="I1404">
            <v>0.04</v>
          </cell>
          <cell r="J1404" t="str">
            <v>SUPPLIER0002</v>
          </cell>
          <cell r="K1404" t="str">
            <v xml:space="preserve">ANHUI TINCAI SILK CO. LTD</v>
          </cell>
          <cell r="L1404">
            <v>26</v>
          </cell>
          <cell r="M1404">
            <v>104</v>
          </cell>
          <cell r="N1404">
            <v>130</v>
          </cell>
          <cell r="Q1404">
            <v>5</v>
          </cell>
          <cell r="R1404">
            <v>20</v>
          </cell>
          <cell r="S1404" t="str">
            <v xml:space="preserve">Yuan Purchase Pricelist (CNY)</v>
          </cell>
          <cell r="T1404">
            <v>18</v>
          </cell>
          <cell r="U1404">
            <v>457.7</v>
          </cell>
          <cell r="V1404">
            <v>690</v>
          </cell>
        </row>
        <row r="1405">
          <cell r="A1405">
            <v>12498</v>
          </cell>
          <cell r="B1405" t="str">
            <v>AUTOLAMPS1416</v>
          </cell>
          <cell r="C1405" t="e">
            <v>#REF!</v>
          </cell>
          <cell r="D1405" t="str">
            <v xml:space="preserve">TOYOTA COROLLA AXIO SALOON (08-11) - TAIL LENS (12-545-00) - RH</v>
          </cell>
          <cell r="E1405" t="str">
            <v>TOYOTA</v>
          </cell>
          <cell r="F1405" t="str">
            <v xml:space="preserve">AXIO 08 TLS RH</v>
          </cell>
          <cell r="G1405" t="str">
            <v>TY01-3002C-00-R</v>
          </cell>
          <cell r="I1405">
            <v>0.04</v>
          </cell>
          <cell r="J1405" t="str">
            <v>SUPPLIER0002</v>
          </cell>
          <cell r="K1405" t="str">
            <v xml:space="preserve">ANHUI TINCAI SILK CO. LTD</v>
          </cell>
          <cell r="L1405">
            <v>29</v>
          </cell>
          <cell r="M1405">
            <v>116</v>
          </cell>
          <cell r="N1405">
            <v>145</v>
          </cell>
          <cell r="Q1405">
            <v>5</v>
          </cell>
          <cell r="R1405">
            <v>20</v>
          </cell>
          <cell r="S1405" t="str">
            <v xml:space="preserve">Yuan Purchase Pricelist (CNY)</v>
          </cell>
          <cell r="T1405">
            <v>18</v>
          </cell>
          <cell r="U1405">
            <v>457.7</v>
          </cell>
          <cell r="V1405">
            <v>690</v>
          </cell>
        </row>
        <row r="1406">
          <cell r="A1406">
            <v>13706</v>
          </cell>
          <cell r="B1406" t="str">
            <v>AUTOLAMPS1419</v>
          </cell>
          <cell r="C1406" t="e">
            <v>#REF!</v>
          </cell>
          <cell r="D1406" t="str">
            <v xml:space="preserve">TOYOTA COROLLA AXIO SEDAN (KE130  06-09) - REAR DOOR GLASS - LH</v>
          </cell>
          <cell r="E1406" t="str">
            <v>TOYOTA</v>
          </cell>
          <cell r="F1406" t="str">
            <v xml:space="preserve">KE130 RD LH</v>
          </cell>
          <cell r="G1406" t="str">
            <v>686*440-L</v>
          </cell>
          <cell r="H1406" t="str">
            <v>686*440</v>
          </cell>
          <cell r="I1406">
            <v>0.04</v>
          </cell>
          <cell r="J1406" t="str">
            <v>SUPPLIER0015</v>
          </cell>
          <cell r="K1406" t="str">
            <v xml:space="preserve">XINYI AUTOMOBILE GLASS (SHENZHEN) CO., LTD</v>
          </cell>
          <cell r="L1406" t="e">
            <v>#N/A</v>
          </cell>
          <cell r="M1406" t="e">
            <v>#N/A</v>
          </cell>
          <cell r="N1406" t="e">
            <v>#N/A</v>
          </cell>
          <cell r="Q1406">
            <v>5</v>
          </cell>
          <cell r="R1406">
            <v>20</v>
          </cell>
          <cell r="S1406" t="str">
            <v xml:space="preserve">USD Purchase Pricelist (USD)</v>
          </cell>
          <cell r="T1406">
            <v>2.6</v>
          </cell>
          <cell r="U1406">
            <v>465.92</v>
          </cell>
          <cell r="V1406">
            <v>600</v>
          </cell>
        </row>
        <row r="1407">
          <cell r="A1407">
            <v>13413</v>
          </cell>
          <cell r="B1407" t="str">
            <v>AUTOLAMPS1420</v>
          </cell>
          <cell r="C1407" t="e">
            <v>#REF!</v>
          </cell>
          <cell r="D1407" t="str">
            <v xml:space="preserve">TOYOTA COROLLA AXIO SEDAN (KE130  06-09) - REAR DOOR GLASS - RH</v>
          </cell>
          <cell r="E1407" t="str">
            <v>TOYOTA</v>
          </cell>
          <cell r="F1407" t="str">
            <v xml:space="preserve">KE130 RD RH</v>
          </cell>
          <cell r="G1407" t="str">
            <v>686*440-R</v>
          </cell>
          <cell r="H1407" t="str">
            <v>686*440</v>
          </cell>
          <cell r="I1407">
            <v>0.02</v>
          </cell>
          <cell r="J1407" t="str">
            <v>SUPPLIER0015</v>
          </cell>
          <cell r="K1407" t="str">
            <v xml:space="preserve">XINYI AUTOMOBILE GLASS (SHENZHEN) CO., LTD</v>
          </cell>
          <cell r="L1407">
            <v>1</v>
          </cell>
          <cell r="M1407">
            <v>4</v>
          </cell>
          <cell r="N1407">
            <v>5</v>
          </cell>
          <cell r="Q1407">
            <v>1</v>
          </cell>
          <cell r="R1407">
            <v>3</v>
          </cell>
          <cell r="S1407" t="str">
            <v xml:space="preserve">USD Purchase Pricelist (USD)</v>
          </cell>
          <cell r="T1407">
            <v>2.6</v>
          </cell>
          <cell r="U1407">
            <v>465.92</v>
          </cell>
          <cell r="V1407">
            <v>600</v>
          </cell>
        </row>
        <row r="1408">
          <cell r="A1408">
            <v>13414</v>
          </cell>
          <cell r="B1408" t="str">
            <v>AUTOLAMPS1421</v>
          </cell>
          <cell r="C1408" t="e">
            <v>#REF!</v>
          </cell>
          <cell r="D1408" t="str">
            <v xml:space="preserve">TOYOTA COROLLA AXIO SEDAN (KE130  06-09) - REAR QUARTER GLASS - LH</v>
          </cell>
          <cell r="E1408" t="str">
            <v>TOYOTA</v>
          </cell>
          <cell r="F1408" t="str">
            <v xml:space="preserve">KE130 RQ LH</v>
          </cell>
          <cell r="G1408" t="str">
            <v xml:space="preserve">KE130 RQ/LH</v>
          </cell>
          <cell r="H1408" t="str">
            <v>217*251</v>
          </cell>
          <cell r="I1408">
            <v>0.02</v>
          </cell>
          <cell r="J1408" t="str">
            <v>SUPPLIER0015</v>
          </cell>
          <cell r="K1408" t="str">
            <v xml:space="preserve">XINYI AUTOMOBILE GLASS (SHENZHEN) CO., LTD</v>
          </cell>
          <cell r="L1408">
            <v>0</v>
          </cell>
          <cell r="M1408">
            <v>0</v>
          </cell>
          <cell r="N1408">
            <v>0</v>
          </cell>
          <cell r="Q1408">
            <v>2</v>
          </cell>
          <cell r="R1408">
            <v>8</v>
          </cell>
          <cell r="S1408" t="str">
            <v xml:space="preserve">USD Purchase Pricelist (USD)</v>
          </cell>
          <cell r="T1408">
            <v>1.5</v>
          </cell>
          <cell r="U1408">
            <v>268.8</v>
          </cell>
          <cell r="V1408">
            <v>350</v>
          </cell>
        </row>
        <row r="1409">
          <cell r="A1409">
            <v>13415</v>
          </cell>
          <cell r="B1409" t="str">
            <v>AUTOLAMPS1422</v>
          </cell>
          <cell r="C1409" t="e">
            <v>#REF!</v>
          </cell>
          <cell r="D1409" t="str">
            <v xml:space="preserve">TOYOTA COROLLA AXIO SEDAN (KE130  06-09) - REAR QUARTER GLASS - RH</v>
          </cell>
          <cell r="E1409" t="str">
            <v>TOYOTA</v>
          </cell>
          <cell r="F1409" t="str">
            <v xml:space="preserve">KE130 RQ RH</v>
          </cell>
          <cell r="G1409" t="str">
            <v>217*251-R</v>
          </cell>
          <cell r="H1409" t="str">
            <v>217*251</v>
          </cell>
          <cell r="I1409">
            <v>0.02</v>
          </cell>
          <cell r="J1409" t="str">
            <v>SUPPLIER0015</v>
          </cell>
          <cell r="K1409" t="str">
            <v xml:space="preserve">XINYI AUTOMOBILE GLASS (SHENZHEN) CO., LTD</v>
          </cell>
          <cell r="L1409">
            <v>0</v>
          </cell>
          <cell r="M1409">
            <v>0</v>
          </cell>
          <cell r="N1409">
            <v>0</v>
          </cell>
          <cell r="Q1409">
            <v>2</v>
          </cell>
          <cell r="R1409">
            <v>8</v>
          </cell>
          <cell r="S1409" t="str">
            <v xml:space="preserve">USD Purchase Pricelist (USD)</v>
          </cell>
          <cell r="T1409">
            <v>1.5</v>
          </cell>
          <cell r="U1409">
            <v>268.8</v>
          </cell>
          <cell r="V1409">
            <v>350</v>
          </cell>
        </row>
        <row r="1410">
          <cell r="A1410">
            <v>11241</v>
          </cell>
          <cell r="B1410" t="str">
            <v>AUTOLAMPS1423</v>
          </cell>
          <cell r="C1410" t="e">
            <v>#REF!</v>
          </cell>
          <cell r="D1410" t="str">
            <v xml:space="preserve">TOYOTA COROLLA CE96 - CORNER LAMP (212-1233) - LH</v>
          </cell>
          <cell r="E1410" t="str">
            <v>TOYOTA</v>
          </cell>
          <cell r="F1410" t="str">
            <v xml:space="preserve">CE96 CLA LH</v>
          </cell>
          <cell r="G1410" t="str">
            <v>TY01-1503-L</v>
          </cell>
          <cell r="I1410">
            <v>0.04</v>
          </cell>
          <cell r="J1410" t="str">
            <v>SUPPLIER0002</v>
          </cell>
          <cell r="K1410" t="str">
            <v xml:space="preserve">ANHUI TINCAI SILK CO. LTD</v>
          </cell>
          <cell r="L1410">
            <v>8</v>
          </cell>
          <cell r="M1410">
            <v>32</v>
          </cell>
          <cell r="N1410">
            <v>40</v>
          </cell>
          <cell r="O1410">
            <v>5</v>
          </cell>
          <cell r="P1410">
            <v>10</v>
          </cell>
          <cell r="S1410" t="str">
            <v xml:space="preserve">Yuan Purchase Pricelist (CNY)</v>
          </cell>
          <cell r="T1410">
            <v>7.5</v>
          </cell>
          <cell r="U1410">
            <v>191</v>
          </cell>
          <cell r="V1410">
            <v>290</v>
          </cell>
        </row>
        <row r="1411">
          <cell r="A1411">
            <v>11240</v>
          </cell>
          <cell r="B1411" t="str">
            <v>AUTOLAMPS1424</v>
          </cell>
          <cell r="C1411" t="e">
            <v>#REF!</v>
          </cell>
          <cell r="D1411" t="str">
            <v xml:space="preserve">TOYOTA COROLLA CE96 - CORNER LAMP (212-1233) - RH</v>
          </cell>
          <cell r="E1411" t="str">
            <v>TOYOTA</v>
          </cell>
          <cell r="F1411" t="str">
            <v xml:space="preserve">CE96 CLA RH</v>
          </cell>
          <cell r="G1411" t="str">
            <v>TY01-1503-R</v>
          </cell>
          <cell r="I1411">
            <v>0.04</v>
          </cell>
          <cell r="J1411" t="str">
            <v>SUPPLIER0002</v>
          </cell>
          <cell r="K1411" t="str">
            <v xml:space="preserve">ANHUI TINCAI SILK CO. LTD</v>
          </cell>
          <cell r="L1411">
            <v>7</v>
          </cell>
          <cell r="M1411">
            <v>28</v>
          </cell>
          <cell r="N1411">
            <v>35</v>
          </cell>
          <cell r="O1411">
            <v>5</v>
          </cell>
          <cell r="P1411">
            <v>10</v>
          </cell>
          <cell r="S1411" t="str">
            <v xml:space="preserve">Yuan Purchase Pricelist (CNY)</v>
          </cell>
          <cell r="T1411">
            <v>7.5</v>
          </cell>
          <cell r="U1411">
            <v>191</v>
          </cell>
          <cell r="V1411">
            <v>290</v>
          </cell>
        </row>
        <row r="1412">
          <cell r="A1412">
            <v>12056</v>
          </cell>
          <cell r="B1412" t="str">
            <v>AUTOLAMPS1425</v>
          </cell>
          <cell r="C1412" t="e">
            <v>#REF!</v>
          </cell>
          <cell r="D1412" t="str">
            <v xml:space="preserve">TOYOTA COROLLA CE96 - FRONT GRILL</v>
          </cell>
          <cell r="E1412" t="str">
            <v>TOYOTA</v>
          </cell>
          <cell r="F1412" t="str">
            <v xml:space="preserve">CE96 GRL</v>
          </cell>
          <cell r="G1412" t="str">
            <v>TY01-1511</v>
          </cell>
          <cell r="I1412">
            <v>0.04</v>
          </cell>
          <cell r="J1412" t="str">
            <v>SUPPLIER0002</v>
          </cell>
          <cell r="K1412" t="str">
            <v xml:space="preserve">ANHUI TINCAI SILK CO. LTD</v>
          </cell>
          <cell r="L1412">
            <v>5</v>
          </cell>
          <cell r="M1412">
            <v>20</v>
          </cell>
          <cell r="N1412">
            <v>25</v>
          </cell>
          <cell r="Q1412">
            <v>5</v>
          </cell>
          <cell r="R1412">
            <v>10</v>
          </cell>
          <cell r="S1412" t="str">
            <v xml:space="preserve">Yuan Purchase Pricelist (CNY)</v>
          </cell>
          <cell r="T1412">
            <v>25</v>
          </cell>
          <cell r="U1412">
            <v>581.25</v>
          </cell>
          <cell r="V1412">
            <v>870</v>
          </cell>
        </row>
        <row r="1413">
          <cell r="A1413">
            <v>13003</v>
          </cell>
          <cell r="B1413" t="str">
            <v>AUTOLAMPS2832</v>
          </cell>
          <cell r="C1413" t="e">
            <v>#REF!</v>
          </cell>
          <cell r="D1413" t="str">
            <v xml:space="preserve">TOYOTA COROLLA CE96 - FRONT GRILL LOGO</v>
          </cell>
          <cell r="E1413" t="str">
            <v>TOYOTA</v>
          </cell>
          <cell r="F1413" t="str">
            <v xml:space="preserve">CE96 GRL LOGO</v>
          </cell>
          <cell r="G1413" t="str">
            <v>TY01-1511-LOGO</v>
          </cell>
          <cell r="I1413">
            <v>0.04</v>
          </cell>
          <cell r="J1413" t="str">
            <v>SUPPLIER0002</v>
          </cell>
          <cell r="K1413" t="str">
            <v xml:space="preserve">ANHUI TINCAI SILK CO. LTD</v>
          </cell>
          <cell r="L1413">
            <v>0</v>
          </cell>
          <cell r="M1413">
            <v>0</v>
          </cell>
          <cell r="N1413">
            <v>0</v>
          </cell>
          <cell r="O1413">
            <v>5</v>
          </cell>
          <cell r="P1413">
            <v>10</v>
          </cell>
          <cell r="S1413" t="str">
            <v xml:space="preserve">Yuan Purchase Pricelist (CNY)</v>
          </cell>
          <cell r="T1413">
            <v>8.6199999999999992</v>
          </cell>
          <cell r="U1413">
            <v>170.18</v>
          </cell>
          <cell r="V1413">
            <v>300</v>
          </cell>
        </row>
        <row r="1414">
          <cell r="A1414">
            <v>11405</v>
          </cell>
          <cell r="B1414" t="str">
            <v>AUTOLAMPS1426</v>
          </cell>
          <cell r="C1414" t="e">
            <v>#REF!</v>
          </cell>
          <cell r="D1414" t="str">
            <v xml:space="preserve">TOYOTA COROLLA CE96 - LIGHT CASE - LH</v>
          </cell>
          <cell r="E1414" t="str">
            <v>TOYOTA</v>
          </cell>
          <cell r="F1414" t="str">
            <v xml:space="preserve">CE96 LCS LH</v>
          </cell>
          <cell r="G1414" t="str">
            <v>TY01-1501-01-L</v>
          </cell>
          <cell r="I1414">
            <v>0.04</v>
          </cell>
          <cell r="J1414" t="str">
            <v>SUPPLIER0002</v>
          </cell>
          <cell r="K1414" t="str">
            <v xml:space="preserve">ANHUI TINCAI SILK CO. LTD</v>
          </cell>
          <cell r="L1414">
            <v>8</v>
          </cell>
          <cell r="M1414">
            <v>32</v>
          </cell>
          <cell r="N1414">
            <v>40</v>
          </cell>
          <cell r="Q1414">
            <v>5</v>
          </cell>
          <cell r="R1414">
            <v>10</v>
          </cell>
          <cell r="S1414" t="str">
            <v xml:space="preserve">Yuan Purchase Pricelist (CNY)</v>
          </cell>
          <cell r="T1414">
            <v>8</v>
          </cell>
          <cell r="U1414">
            <v>204</v>
          </cell>
          <cell r="V1414">
            <v>310</v>
          </cell>
        </row>
        <row r="1415">
          <cell r="A1415">
            <v>11406</v>
          </cell>
          <cell r="B1415" t="str">
            <v>AUTOLAMPS1427</v>
          </cell>
          <cell r="C1415" t="e">
            <v>#REF!</v>
          </cell>
          <cell r="D1415" t="str">
            <v xml:space="preserve">TOYOTA COROLLA CE96 - LIGHT CASE - RH</v>
          </cell>
          <cell r="E1415" t="str">
            <v>TOYOTA</v>
          </cell>
          <cell r="F1415" t="str">
            <v xml:space="preserve">CE96 LCS RH</v>
          </cell>
          <cell r="G1415" t="str">
            <v>TY01-1501-01-R</v>
          </cell>
          <cell r="I1415">
            <v>0.04</v>
          </cell>
          <cell r="J1415" t="str">
            <v>SUPPLIER0002</v>
          </cell>
          <cell r="K1415" t="str">
            <v xml:space="preserve">ANHUI TINCAI SILK CO. LTD</v>
          </cell>
          <cell r="L1415">
            <v>7</v>
          </cell>
          <cell r="M1415">
            <v>28</v>
          </cell>
          <cell r="N1415">
            <v>35</v>
          </cell>
          <cell r="Q1415">
            <v>5</v>
          </cell>
          <cell r="R1415">
            <v>10</v>
          </cell>
          <cell r="S1415" t="str">
            <v xml:space="preserve">Yuan Purchase Pricelist (CNY)</v>
          </cell>
          <cell r="T1415">
            <v>8</v>
          </cell>
          <cell r="U1415">
            <v>204</v>
          </cell>
          <cell r="V1415">
            <v>310</v>
          </cell>
        </row>
        <row r="1416">
          <cell r="A1416">
            <v>10181</v>
          </cell>
          <cell r="B1416" t="str">
            <v>AUTOLAMPS1428</v>
          </cell>
          <cell r="C1416" t="e">
            <v>#REF!</v>
          </cell>
          <cell r="D1416" t="str">
            <v xml:space="preserve">TOYOTA COROLLA CE96 - TAIL LAMP - LH</v>
          </cell>
          <cell r="E1416" t="str">
            <v>TOYOTA</v>
          </cell>
          <cell r="F1416" t="str">
            <v xml:space="preserve">CE96 TLA LH</v>
          </cell>
          <cell r="G1416" t="str">
            <v>TY01-1502-L</v>
          </cell>
          <cell r="I1416">
            <v>0.04</v>
          </cell>
          <cell r="J1416" t="str">
            <v>SUPPLIER0002</v>
          </cell>
          <cell r="K1416" t="str">
            <v xml:space="preserve">ANHUI TINCAI SILK CO. LTD</v>
          </cell>
          <cell r="L1416">
            <v>6</v>
          </cell>
          <cell r="M1416">
            <v>24</v>
          </cell>
          <cell r="N1416">
            <v>30</v>
          </cell>
          <cell r="Q1416">
            <v>5</v>
          </cell>
          <cell r="R1416">
            <v>10</v>
          </cell>
          <cell r="S1416" t="str">
            <v xml:space="preserve">Yuan Purchase Pricelist (CNY)</v>
          </cell>
          <cell r="T1416">
            <v>16</v>
          </cell>
          <cell r="U1416">
            <v>408</v>
          </cell>
          <cell r="V1416">
            <v>610</v>
          </cell>
        </row>
        <row r="1417">
          <cell r="A1417">
            <v>10180</v>
          </cell>
          <cell r="B1417" t="str">
            <v>AUTOLAMPS1429</v>
          </cell>
          <cell r="C1417" t="e">
            <v>#REF!</v>
          </cell>
          <cell r="D1417" t="str">
            <v xml:space="preserve">TOYOTA COROLLA CE96 - TAIL LAMP - RH</v>
          </cell>
          <cell r="E1417" t="str">
            <v>TOYOTA</v>
          </cell>
          <cell r="F1417" t="str">
            <v xml:space="preserve">CE96 TLA RH</v>
          </cell>
          <cell r="G1417" t="str">
            <v>TY01-1502-R</v>
          </cell>
          <cell r="I1417">
            <v>0.04</v>
          </cell>
          <cell r="J1417" t="str">
            <v>SUPPLIER0002</v>
          </cell>
          <cell r="K1417" t="str">
            <v xml:space="preserve">ANHUI TINCAI SILK CO. LTD</v>
          </cell>
          <cell r="L1417">
            <v>7</v>
          </cell>
          <cell r="M1417">
            <v>28</v>
          </cell>
          <cell r="N1417">
            <v>35</v>
          </cell>
          <cell r="Q1417">
            <v>5</v>
          </cell>
          <cell r="R1417">
            <v>10</v>
          </cell>
          <cell r="S1417" t="str">
            <v xml:space="preserve">Yuan Purchase Pricelist (CNY)</v>
          </cell>
          <cell r="T1417">
            <v>16</v>
          </cell>
          <cell r="U1417">
            <v>408</v>
          </cell>
          <cell r="V1417">
            <v>610</v>
          </cell>
        </row>
        <row r="1418">
          <cell r="A1418">
            <v>13025</v>
          </cell>
          <cell r="B1418" t="str">
            <v>AUTOLAMPS1430</v>
          </cell>
          <cell r="C1418" t="e">
            <v>#REF!</v>
          </cell>
          <cell r="D1418" t="str">
            <v xml:space="preserve">TOYOTA COROLLA CONQUEST AE92 - BUMPER LAMP - LH</v>
          </cell>
          <cell r="E1418" t="str">
            <v>TOYOTA</v>
          </cell>
          <cell r="F1418" t="str">
            <v xml:space="preserve">AE92 BLA LH</v>
          </cell>
          <cell r="G1418" t="str">
            <v>TY01-0804-L</v>
          </cell>
          <cell r="I1418">
            <v>0.04</v>
          </cell>
          <cell r="J1418" t="str">
            <v>SUPPLIER0002</v>
          </cell>
          <cell r="K1418" t="str">
            <v xml:space="preserve">ANHUI TINCAI SILK CO. LTD</v>
          </cell>
          <cell r="M1418">
            <v>0</v>
          </cell>
          <cell r="N1418">
            <v>0</v>
          </cell>
          <cell r="O1418">
            <v>5</v>
          </cell>
          <cell r="P1418">
            <v>20</v>
          </cell>
          <cell r="S1418" t="str">
            <v xml:space="preserve">Yuan Purchase Pricelist (CNY)</v>
          </cell>
          <cell r="T1418">
            <v>0.9</v>
          </cell>
          <cell r="U1418">
            <v>141</v>
          </cell>
          <cell r="V1418">
            <v>220</v>
          </cell>
        </row>
        <row r="1419">
          <cell r="A1419">
            <v>13024</v>
          </cell>
          <cell r="B1419" t="str">
            <v>AUTOLAMPS1431</v>
          </cell>
          <cell r="C1419" t="e">
            <v>#REF!</v>
          </cell>
          <cell r="D1419" t="str">
            <v xml:space="preserve">TOYOTA COROLLA CONQUEST AE92 - BUMPER LAMP - RH</v>
          </cell>
          <cell r="E1419" t="str">
            <v>TOYOTA</v>
          </cell>
          <cell r="F1419" t="str">
            <v xml:space="preserve">AE92 BLA RH</v>
          </cell>
          <cell r="G1419" t="str">
            <v>TY01-0804-R</v>
          </cell>
          <cell r="I1419">
            <v>0.04</v>
          </cell>
          <cell r="J1419" t="str">
            <v>SUPPLIER0002</v>
          </cell>
          <cell r="K1419" t="str">
            <v xml:space="preserve">ANHUI TINCAI SILK CO. LTD</v>
          </cell>
          <cell r="M1419">
            <v>0</v>
          </cell>
          <cell r="N1419">
            <v>0</v>
          </cell>
          <cell r="O1419">
            <v>5</v>
          </cell>
          <cell r="P1419">
            <v>20</v>
          </cell>
          <cell r="S1419" t="str">
            <v xml:space="preserve">Yuan Purchase Pricelist (CNY)</v>
          </cell>
          <cell r="T1419">
            <v>0.9</v>
          </cell>
          <cell r="U1419">
            <v>141</v>
          </cell>
          <cell r="V1419">
            <v>220</v>
          </cell>
        </row>
        <row r="1420">
          <cell r="A1420">
            <v>12999</v>
          </cell>
          <cell r="B1420" t="str">
            <v>AUTOLAMPS1432</v>
          </cell>
          <cell r="C1420" t="e">
            <v>#REF!</v>
          </cell>
          <cell r="D1420" t="str">
            <v xml:space="preserve">TOYOTA COROLLA CONQUEST AE92 - CORNER LAMP - LH</v>
          </cell>
          <cell r="E1420" t="str">
            <v>TOYOTA</v>
          </cell>
          <cell r="F1420" t="str">
            <v xml:space="preserve">AE92 CLA LH</v>
          </cell>
          <cell r="G1420" t="str">
            <v>TY01-0803-L</v>
          </cell>
          <cell r="I1420">
            <v>0.04</v>
          </cell>
          <cell r="J1420" t="str">
            <v>SUPPLIER0002</v>
          </cell>
          <cell r="K1420" t="str">
            <v xml:space="preserve">ANHUI TINCAI SILK CO. LTD</v>
          </cell>
          <cell r="L1420">
            <v>1</v>
          </cell>
          <cell r="M1420">
            <v>4</v>
          </cell>
          <cell r="N1420">
            <v>5</v>
          </cell>
          <cell r="O1420">
            <v>5</v>
          </cell>
          <cell r="P1420">
            <v>20</v>
          </cell>
          <cell r="S1420" t="str">
            <v xml:space="preserve">Yuan Purchase Pricelist (CNY)</v>
          </cell>
          <cell r="T1420">
            <v>1.73</v>
          </cell>
          <cell r="U1420">
            <v>270</v>
          </cell>
          <cell r="V1420">
            <v>420</v>
          </cell>
        </row>
        <row r="1421">
          <cell r="A1421">
            <v>13000</v>
          </cell>
          <cell r="B1421" t="str">
            <v>AUTOLAMPS1433</v>
          </cell>
          <cell r="C1421" t="e">
            <v>#REF!</v>
          </cell>
          <cell r="D1421" t="str">
            <v xml:space="preserve">TOYOTA COROLLA CONQUEST AE92 - CORNER LAMP - RH</v>
          </cell>
          <cell r="E1421" t="str">
            <v>TOYOTA</v>
          </cell>
          <cell r="F1421" t="str">
            <v xml:space="preserve">AE92 CLA RH</v>
          </cell>
          <cell r="G1421" t="str">
            <v>TY01-0803-R</v>
          </cell>
          <cell r="I1421">
            <v>0.04</v>
          </cell>
          <cell r="J1421" t="str">
            <v>SUPPLIER0002</v>
          </cell>
          <cell r="K1421" t="str">
            <v xml:space="preserve">ANHUI TINCAI SILK CO. LTD</v>
          </cell>
          <cell r="L1421">
            <v>0</v>
          </cell>
          <cell r="M1421">
            <v>0</v>
          </cell>
          <cell r="N1421">
            <v>0</v>
          </cell>
          <cell r="O1421">
            <v>5</v>
          </cell>
          <cell r="P1421">
            <v>20</v>
          </cell>
          <cell r="S1421" t="str">
            <v xml:space="preserve">Yuan Purchase Pricelist (CNY)</v>
          </cell>
          <cell r="T1421">
            <v>1.73</v>
          </cell>
          <cell r="U1421">
            <v>270</v>
          </cell>
          <cell r="V1421">
            <v>420</v>
          </cell>
        </row>
        <row r="1422">
          <cell r="A1422">
            <v>10259</v>
          </cell>
          <cell r="B1422" t="str">
            <v>AUTOLAMPS1436</v>
          </cell>
          <cell r="C1422" t="e">
            <v>#REF!</v>
          </cell>
          <cell r="D1422" t="str">
            <v xml:space="preserve">TOYOTA COROLLA FIELDER (01-02) - TAIL LAMP (212-19M3) - LH</v>
          </cell>
          <cell r="E1422" t="str">
            <v>TOYOTA</v>
          </cell>
          <cell r="F1422" t="str">
            <v xml:space="preserve">FIELDER 01 TLA LH</v>
          </cell>
          <cell r="G1422" t="str">
            <v>TY01-1802B-L</v>
          </cell>
          <cell r="I1422">
            <v>0.04</v>
          </cell>
          <cell r="J1422" t="str">
            <v>SUPPLIER0002</v>
          </cell>
          <cell r="K1422" t="str">
            <v xml:space="preserve">ANHUI TINCAI SILK CO. LTD</v>
          </cell>
          <cell r="L1422">
            <v>6</v>
          </cell>
          <cell r="M1422">
            <v>24</v>
          </cell>
          <cell r="N1422">
            <v>30</v>
          </cell>
          <cell r="Q1422">
            <v>5</v>
          </cell>
          <cell r="R1422">
            <v>20</v>
          </cell>
          <cell r="S1422" t="str">
            <v xml:space="preserve">Yuan Purchase Pricelist (CNY)</v>
          </cell>
          <cell r="T1422">
            <v>35</v>
          </cell>
          <cell r="U1422">
            <v>893</v>
          </cell>
          <cell r="V1422">
            <v>1340</v>
          </cell>
        </row>
        <row r="1423">
          <cell r="A1423">
            <v>10258</v>
          </cell>
          <cell r="B1423" t="str">
            <v>AUTOLAMPS1437</v>
          </cell>
          <cell r="C1423" t="e">
            <v>#REF!</v>
          </cell>
          <cell r="D1423" t="str">
            <v xml:space="preserve">TOYOTA COROLLA FIELDER (01-02) - TAIL LAMP (212-19M3) - RH</v>
          </cell>
          <cell r="E1423" t="str">
            <v>TOYOTA</v>
          </cell>
          <cell r="F1423" t="str">
            <v xml:space="preserve">FIELDER 01 TLA RH</v>
          </cell>
          <cell r="G1423" t="str">
            <v>TY01-1802B-R</v>
          </cell>
          <cell r="I1423">
            <v>0.04</v>
          </cell>
          <cell r="J1423" t="str">
            <v>SUPPLIER0002</v>
          </cell>
          <cell r="K1423" t="str">
            <v xml:space="preserve">ANHUI TINCAI SILK CO. LTD</v>
          </cell>
          <cell r="L1423">
            <v>6</v>
          </cell>
          <cell r="M1423">
            <v>24</v>
          </cell>
          <cell r="N1423">
            <v>30</v>
          </cell>
          <cell r="Q1423">
            <v>5</v>
          </cell>
          <cell r="R1423">
            <v>20</v>
          </cell>
          <cell r="S1423" t="str">
            <v xml:space="preserve">Yuan Purchase Pricelist (CNY)</v>
          </cell>
          <cell r="T1423">
            <v>35</v>
          </cell>
          <cell r="U1423">
            <v>893</v>
          </cell>
          <cell r="V1423">
            <v>1340</v>
          </cell>
        </row>
        <row r="1424">
          <cell r="A1424">
            <v>11415</v>
          </cell>
          <cell r="B1424" t="str">
            <v>AUTOLAMPS1434</v>
          </cell>
          <cell r="C1424" t="e">
            <v>#REF!</v>
          </cell>
          <cell r="D1424" t="str">
            <v xml:space="preserve">TOYOTA COROLLA FIELDER (01-02) - TAIL LENS (212-19M3-00) - LH</v>
          </cell>
          <cell r="E1424" t="str">
            <v>TOYOTA</v>
          </cell>
          <cell r="F1424" t="str">
            <v xml:space="preserve">FIELDER 01 TLS LH</v>
          </cell>
          <cell r="G1424" t="str">
            <v>TY01-1802B-00-L</v>
          </cell>
          <cell r="I1424">
            <v>0.04</v>
          </cell>
          <cell r="J1424" t="str">
            <v>SUPPLIER0002</v>
          </cell>
          <cell r="K1424" t="str">
            <v xml:space="preserve">ANHUI TINCAI SILK CO. LTD</v>
          </cell>
          <cell r="L1424">
            <v>19</v>
          </cell>
          <cell r="M1424">
            <v>76</v>
          </cell>
          <cell r="N1424">
            <v>95</v>
          </cell>
          <cell r="Q1424">
            <v>5</v>
          </cell>
          <cell r="R1424">
            <v>20</v>
          </cell>
          <cell r="S1424" t="str">
            <v xml:space="preserve">Yuan Purchase Pricelist (CNY)</v>
          </cell>
          <cell r="T1424">
            <v>18</v>
          </cell>
          <cell r="U1424">
            <v>435</v>
          </cell>
          <cell r="V1424">
            <v>650</v>
          </cell>
        </row>
        <row r="1425">
          <cell r="A1425">
            <v>11416</v>
          </cell>
          <cell r="B1425" t="str">
            <v>AUTOLAMPS1435</v>
          </cell>
          <cell r="C1425" t="e">
            <v>#REF!</v>
          </cell>
          <cell r="D1425" t="str">
            <v xml:space="preserve">TOYOTA COROLLA FIELDER (01-02) - TAIL LENS (212-19M3-00) - RH</v>
          </cell>
          <cell r="E1425" t="str">
            <v>TOYOTA</v>
          </cell>
          <cell r="F1425" t="str">
            <v xml:space="preserve">FIELDER 01 TLS RH</v>
          </cell>
          <cell r="G1425" t="str">
            <v>TY01-1802B-00-R</v>
          </cell>
          <cell r="I1425">
            <v>0.04</v>
          </cell>
          <cell r="J1425" t="str">
            <v>SUPPLIER0002</v>
          </cell>
          <cell r="K1425" t="str">
            <v xml:space="preserve">ANHUI TINCAI SILK CO. LTD</v>
          </cell>
          <cell r="L1425">
            <v>16</v>
          </cell>
          <cell r="M1425">
            <v>64</v>
          </cell>
          <cell r="N1425">
            <v>80</v>
          </cell>
          <cell r="Q1425">
            <v>5</v>
          </cell>
          <cell r="R1425">
            <v>20</v>
          </cell>
          <cell r="S1425" t="str">
            <v xml:space="preserve">Yuan Purchase Pricelist (CNY)</v>
          </cell>
          <cell r="T1425">
            <v>18</v>
          </cell>
          <cell r="U1425">
            <v>435</v>
          </cell>
          <cell r="V1425">
            <v>650</v>
          </cell>
        </row>
        <row r="1426">
          <cell r="A1426">
            <v>10283</v>
          </cell>
          <cell r="B1426" t="str">
            <v>AUTOLAMPS1440</v>
          </cell>
          <cell r="C1426" t="e">
            <v>#REF!</v>
          </cell>
          <cell r="D1426" t="str">
            <v xml:space="preserve">TOYOTA COROLLA FIELDER (04-05) - TAIL LAMP (13-93) - LH</v>
          </cell>
          <cell r="E1426" t="str">
            <v>TOYOTA</v>
          </cell>
          <cell r="F1426" t="str">
            <v xml:space="preserve">FIELDER 04 TLA LH</v>
          </cell>
          <cell r="G1426" t="str">
            <v>TY01-2802C-L</v>
          </cell>
          <cell r="I1426">
            <v>0.04</v>
          </cell>
          <cell r="J1426" t="str">
            <v>SUPPLIER0002</v>
          </cell>
          <cell r="K1426" t="str">
            <v xml:space="preserve">ANHUI TINCAI SILK CO. LTD</v>
          </cell>
          <cell r="L1426">
            <v>6</v>
          </cell>
          <cell r="M1426">
            <v>24</v>
          </cell>
          <cell r="N1426">
            <v>30</v>
          </cell>
          <cell r="Q1426">
            <v>5</v>
          </cell>
          <cell r="R1426">
            <v>20</v>
          </cell>
          <cell r="S1426" t="str">
            <v xml:space="preserve">Yuan Purchase Pricelist (CNY)</v>
          </cell>
          <cell r="T1426">
            <v>65</v>
          </cell>
          <cell r="U1426">
            <v>1652.82</v>
          </cell>
          <cell r="V1426">
            <v>2500</v>
          </cell>
        </row>
        <row r="1427">
          <cell r="A1427">
            <v>10282</v>
          </cell>
          <cell r="B1427" t="str">
            <v>AUTOLAMPS1441</v>
          </cell>
          <cell r="C1427" t="e">
            <v>#REF!</v>
          </cell>
          <cell r="D1427" t="str">
            <v xml:space="preserve">TOYOTA COROLLA FIELDER (04-05) - TAIL LAMP (13-93) - RH</v>
          </cell>
          <cell r="E1427" t="str">
            <v>TOYOTA</v>
          </cell>
          <cell r="F1427" t="str">
            <v xml:space="preserve">FIELDER 04 TLA RH</v>
          </cell>
          <cell r="G1427" t="str">
            <v>TY01-2802C-R</v>
          </cell>
          <cell r="I1427">
            <v>0.04</v>
          </cell>
          <cell r="J1427" t="str">
            <v>SUPPLIER0002</v>
          </cell>
          <cell r="K1427" t="str">
            <v xml:space="preserve">ANHUI TINCAI SILK CO. LTD</v>
          </cell>
          <cell r="L1427">
            <v>5</v>
          </cell>
          <cell r="M1427">
            <v>20</v>
          </cell>
          <cell r="N1427">
            <v>25</v>
          </cell>
          <cell r="Q1427">
            <v>5</v>
          </cell>
          <cell r="R1427">
            <v>20</v>
          </cell>
          <cell r="S1427" t="str">
            <v xml:space="preserve">Yuan Purchase Pricelist (CNY)</v>
          </cell>
          <cell r="T1427">
            <v>65</v>
          </cell>
          <cell r="U1427">
            <v>1652.82</v>
          </cell>
          <cell r="V1427">
            <v>2500</v>
          </cell>
        </row>
        <row r="1428">
          <cell r="A1428">
            <v>11422</v>
          </cell>
          <cell r="B1428" t="str">
            <v>AUTOLAMPS1438</v>
          </cell>
          <cell r="C1428" t="e">
            <v>#REF!</v>
          </cell>
          <cell r="D1428" t="str">
            <v xml:space="preserve">TOYOTA COROLLA FIELDER (04-05) - TAIL LENS (13-93-00) - LH</v>
          </cell>
          <cell r="E1428" t="str">
            <v>TOYOTA</v>
          </cell>
          <cell r="F1428" t="str">
            <v xml:space="preserve">FIELDER 04 TLS LH</v>
          </cell>
          <cell r="G1428" t="str">
            <v>TY01-2802C-00-L</v>
          </cell>
          <cell r="I1428">
            <v>0.04</v>
          </cell>
          <cell r="J1428" t="str">
            <v>SUPPLIER0002</v>
          </cell>
          <cell r="K1428" t="str">
            <v xml:space="preserve">ANHUI TINCAI SILK CO. LTD</v>
          </cell>
          <cell r="L1428">
            <v>22</v>
          </cell>
          <cell r="M1428">
            <v>88</v>
          </cell>
          <cell r="N1428">
            <v>110</v>
          </cell>
          <cell r="Q1428">
            <v>5</v>
          </cell>
          <cell r="R1428">
            <v>20</v>
          </cell>
          <cell r="S1428" t="str">
            <v xml:space="preserve">Yuan Purchase Pricelist (CNY)</v>
          </cell>
          <cell r="T1428">
            <v>18</v>
          </cell>
          <cell r="U1428">
            <v>435</v>
          </cell>
          <cell r="V1428">
            <v>650</v>
          </cell>
        </row>
        <row r="1429">
          <cell r="A1429">
            <v>11423</v>
          </cell>
          <cell r="B1429" t="str">
            <v>AUTOLAMPS1439</v>
          </cell>
          <cell r="C1429" t="e">
            <v>#REF!</v>
          </cell>
          <cell r="D1429" t="str">
            <v xml:space="preserve">TOYOTA COROLLA FIELDER (04-05) - TAIL LENS (13-93-00) - RH</v>
          </cell>
          <cell r="E1429" t="str">
            <v>TOYOTA</v>
          </cell>
          <cell r="F1429" t="str">
            <v xml:space="preserve">FIELDER 04 TLS RH</v>
          </cell>
          <cell r="G1429" t="str">
            <v>TY01-2802C-00-R</v>
          </cell>
          <cell r="I1429">
            <v>0.04</v>
          </cell>
          <cell r="J1429" t="str">
            <v>SUPPLIER0002</v>
          </cell>
          <cell r="K1429" t="str">
            <v xml:space="preserve">ANHUI TINCAI SILK CO. LTD</v>
          </cell>
          <cell r="L1429">
            <v>24</v>
          </cell>
          <cell r="M1429">
            <v>96</v>
          </cell>
          <cell r="N1429">
            <v>120</v>
          </cell>
          <cell r="Q1429">
            <v>5</v>
          </cell>
          <cell r="R1429">
            <v>20</v>
          </cell>
          <cell r="S1429" t="str">
            <v xml:space="preserve">Yuan Purchase Pricelist (CNY)</v>
          </cell>
          <cell r="T1429">
            <v>18</v>
          </cell>
          <cell r="U1429">
            <v>418.5</v>
          </cell>
          <cell r="V1429">
            <v>650</v>
          </cell>
        </row>
        <row r="1430">
          <cell r="A1430">
            <v>11726</v>
          </cell>
          <cell r="B1430" t="str">
            <v>AUTOLAMPS1442</v>
          </cell>
          <cell r="C1430" t="e">
            <v>#REF!</v>
          </cell>
          <cell r="D1430" t="str">
            <v xml:space="preserve">TOYOTA COROLLA FIELDER (06-07) - GRILL (CHROME)</v>
          </cell>
          <cell r="E1430" t="str">
            <v>TOYOTA</v>
          </cell>
          <cell r="F1430" t="str">
            <v xml:space="preserve">FIELDER 06 GRLC</v>
          </cell>
          <cell r="G1430" t="str">
            <v>TY01-3011D</v>
          </cell>
          <cell r="I1430">
            <v>0.04</v>
          </cell>
          <cell r="J1430" t="str">
            <v>SUPPLIER0002</v>
          </cell>
          <cell r="K1430" t="str">
            <v xml:space="preserve">ANHUI TINCAI SILK CO. LTD</v>
          </cell>
          <cell r="L1430">
            <v>3</v>
          </cell>
          <cell r="M1430">
            <v>12</v>
          </cell>
          <cell r="N1430">
            <v>15</v>
          </cell>
          <cell r="Q1430">
            <v>5</v>
          </cell>
          <cell r="R1430">
            <v>20</v>
          </cell>
          <cell r="S1430" t="str">
            <v xml:space="preserve">Yuan Purchase Pricelist (CNY)</v>
          </cell>
          <cell r="T1430">
            <v>70</v>
          </cell>
          <cell r="U1430">
            <v>1904</v>
          </cell>
          <cell r="V1430">
            <v>2860</v>
          </cell>
        </row>
        <row r="1431">
          <cell r="A1431">
            <v>11200</v>
          </cell>
          <cell r="B1431" t="str">
            <v>AUTOLAMPS1445</v>
          </cell>
          <cell r="C1431" t="e">
            <v>#REF!</v>
          </cell>
          <cell r="D1431" t="str">
            <v xml:space="preserve">TOYOTA COROLLA FIELDER (06-07) - TAIL LAMP - LH</v>
          </cell>
          <cell r="E1431" t="str">
            <v>TOYOTA</v>
          </cell>
          <cell r="F1431" t="str">
            <v xml:space="preserve">FIELDER 06 TLA LH</v>
          </cell>
          <cell r="G1431" t="str">
            <v>TY01-3002B-L</v>
          </cell>
          <cell r="I1431">
            <v>0.04</v>
          </cell>
          <cell r="J1431" t="str">
            <v>SUPPLIER0002</v>
          </cell>
          <cell r="K1431" t="str">
            <v xml:space="preserve">ANHUI TINCAI SILK CO. LTD</v>
          </cell>
          <cell r="L1431">
            <v>3</v>
          </cell>
          <cell r="M1431">
            <v>12</v>
          </cell>
          <cell r="N1431">
            <v>15</v>
          </cell>
          <cell r="Q1431">
            <v>5</v>
          </cell>
          <cell r="R1431">
            <v>20</v>
          </cell>
          <cell r="S1431" t="str">
            <v xml:space="preserve">Yuan Purchase Pricelist (CNY)</v>
          </cell>
          <cell r="T1431">
            <v>62</v>
          </cell>
          <cell r="U1431">
            <v>1576.54</v>
          </cell>
          <cell r="V1431">
            <v>2400</v>
          </cell>
        </row>
        <row r="1432">
          <cell r="A1432">
            <v>11199</v>
          </cell>
          <cell r="B1432" t="str">
            <v>AUTOLAMPS1446</v>
          </cell>
          <cell r="C1432" t="e">
            <v>#REF!</v>
          </cell>
          <cell r="D1432" t="str">
            <v xml:space="preserve">TOYOTA COROLLA FIELDER (06-07) - TAIL LAMP - RH</v>
          </cell>
          <cell r="E1432" t="str">
            <v>TOYOTA</v>
          </cell>
          <cell r="F1432" t="str">
            <v xml:space="preserve">FIELDER 06 TLA RH</v>
          </cell>
          <cell r="G1432" t="str">
            <v>TY01-3002B-R</v>
          </cell>
          <cell r="I1432">
            <v>0.04</v>
          </cell>
          <cell r="J1432" t="str">
            <v>SUPPLIER0002</v>
          </cell>
          <cell r="K1432" t="str">
            <v xml:space="preserve">ANHUI TINCAI SILK CO. LTD</v>
          </cell>
          <cell r="L1432">
            <v>2</v>
          </cell>
          <cell r="M1432">
            <v>8</v>
          </cell>
          <cell r="N1432">
            <v>10</v>
          </cell>
          <cell r="Q1432">
            <v>5</v>
          </cell>
          <cell r="R1432">
            <v>20</v>
          </cell>
          <cell r="S1432" t="str">
            <v xml:space="preserve">Yuan Purchase Pricelist (CNY)</v>
          </cell>
          <cell r="T1432">
            <v>62</v>
          </cell>
          <cell r="U1432">
            <v>1576.54</v>
          </cell>
          <cell r="V1432">
            <v>2400</v>
          </cell>
        </row>
        <row r="1433">
          <cell r="A1433">
            <v>11869</v>
          </cell>
          <cell r="B1433" t="str">
            <v>AUTOLAMPS1443</v>
          </cell>
          <cell r="C1433" t="e">
            <v>#REF!</v>
          </cell>
          <cell r="D1433" t="str">
            <v xml:space="preserve">TOYOTA COROLLA FIELDER (06-07) - TAIL LENS - LH</v>
          </cell>
          <cell r="E1433" t="str">
            <v>TOYOTA</v>
          </cell>
          <cell r="F1433" t="str">
            <v xml:space="preserve">FIELDER 06 TLS LH</v>
          </cell>
          <cell r="G1433" t="str">
            <v>TY01-3002B-00-L</v>
          </cell>
          <cell r="I1433">
            <v>0.04</v>
          </cell>
          <cell r="J1433" t="str">
            <v>SUPPLIER0002</v>
          </cell>
          <cell r="K1433" t="str">
            <v xml:space="preserve">ANHUI TINCAI SILK CO. LTD</v>
          </cell>
          <cell r="L1433">
            <v>16</v>
          </cell>
          <cell r="M1433">
            <v>64</v>
          </cell>
          <cell r="N1433">
            <v>80</v>
          </cell>
          <cell r="Q1433">
            <v>5</v>
          </cell>
          <cell r="R1433">
            <v>20</v>
          </cell>
          <cell r="S1433" t="str">
            <v xml:space="preserve">Yuan Purchase Pricelist (CNY)</v>
          </cell>
          <cell r="T1433">
            <v>18</v>
          </cell>
          <cell r="U1433">
            <v>459</v>
          </cell>
          <cell r="V1433">
            <v>690</v>
          </cell>
        </row>
        <row r="1434">
          <cell r="A1434">
            <v>11868</v>
          </cell>
          <cell r="B1434" t="str">
            <v>AUTOLAMPS1444</v>
          </cell>
          <cell r="C1434" t="e">
            <v>#REF!</v>
          </cell>
          <cell r="D1434" t="str">
            <v xml:space="preserve">TOYOTA COROLLA FIELDER (06-07) - TAIL LENS - RH</v>
          </cell>
          <cell r="E1434" t="str">
            <v>TOYOTA</v>
          </cell>
          <cell r="F1434" t="str">
            <v xml:space="preserve">FIELDER 06 TLS RH</v>
          </cell>
          <cell r="G1434" t="str">
            <v>TY01-3002B-00-R</v>
          </cell>
          <cell r="I1434">
            <v>0.04</v>
          </cell>
          <cell r="J1434" t="str">
            <v>SUPPLIER0002</v>
          </cell>
          <cell r="K1434" t="str">
            <v xml:space="preserve">ANHUI TINCAI SILK CO. LTD</v>
          </cell>
          <cell r="L1434">
            <v>16</v>
          </cell>
          <cell r="M1434">
            <v>64</v>
          </cell>
          <cell r="N1434">
            <v>80</v>
          </cell>
          <cell r="Q1434">
            <v>5</v>
          </cell>
          <cell r="R1434">
            <v>20</v>
          </cell>
          <cell r="S1434" t="str">
            <v xml:space="preserve">Yuan Purchase Pricelist (CNY)</v>
          </cell>
          <cell r="T1434">
            <v>18</v>
          </cell>
          <cell r="U1434">
            <v>459</v>
          </cell>
          <cell r="V1434">
            <v>690</v>
          </cell>
        </row>
        <row r="1435">
          <cell r="A1435">
            <v>14207</v>
          </cell>
          <cell r="B1435" t="str">
            <v>AUTOLAMPS1447</v>
          </cell>
          <cell r="C1435" t="e">
            <v>#REF!</v>
          </cell>
          <cell r="D1435" t="str">
            <v xml:space="preserve">TOYOTA COROLLA FIELDER (06-11) - FRONT BUMPER</v>
          </cell>
          <cell r="E1435" t="str">
            <v>TOYOTA</v>
          </cell>
          <cell r="F1435" t="str">
            <v xml:space="preserve">FIELDER 05 BPRF</v>
          </cell>
          <cell r="G1435" t="str">
            <v>TY01-3007B</v>
          </cell>
          <cell r="I1435">
            <v>0.04</v>
          </cell>
          <cell r="J1435" t="str">
            <v>SUPPLIER0002</v>
          </cell>
          <cell r="K1435" t="str">
            <v xml:space="preserve">ANHUI TINCAI SILK CO. LTD</v>
          </cell>
          <cell r="L1435">
            <v>3</v>
          </cell>
          <cell r="M1435">
            <v>12</v>
          </cell>
          <cell r="N1435">
            <v>15</v>
          </cell>
          <cell r="Q1435">
            <v>5</v>
          </cell>
          <cell r="R1435">
            <v>10</v>
          </cell>
          <cell r="S1435" t="str">
            <v xml:space="preserve">Yuan Purchase Pricelist (CNY)</v>
          </cell>
          <cell r="T1435">
            <v>100</v>
          </cell>
          <cell r="U1435">
            <v>2542.8000000000002</v>
          </cell>
          <cell r="V1435">
            <v>5000</v>
          </cell>
        </row>
        <row r="1436">
          <cell r="A1436">
            <v>13771</v>
          </cell>
          <cell r="B1436" t="str">
            <v>AUTOLAMPS2769</v>
          </cell>
          <cell r="C1436" t="e">
            <v>#REF!</v>
          </cell>
          <cell r="D1436" t="str">
            <v xml:space="preserve">TOYOTA COROLLA FIELDER (06-11) - FRONT BUMPER GRILL</v>
          </cell>
          <cell r="E1436" t="str">
            <v>TOYOTA</v>
          </cell>
          <cell r="F1436" t="str">
            <v xml:space="preserve">FIELDER 06 BPRG</v>
          </cell>
          <cell r="G1436" t="str">
            <v xml:space="preserve">FIELDER/06 BPRG</v>
          </cell>
          <cell r="I1436">
            <v>0.04</v>
          </cell>
          <cell r="J1436" t="str">
            <v>SUPPLIER0002</v>
          </cell>
          <cell r="K1436" t="str">
            <v xml:space="preserve">ANHUI TINCAI SILK CO. LTD</v>
          </cell>
          <cell r="M1436">
            <v>0</v>
          </cell>
          <cell r="N1436">
            <v>0</v>
          </cell>
          <cell r="Q1436">
            <v>2</v>
          </cell>
          <cell r="R1436">
            <v>5</v>
          </cell>
          <cell r="S1436" t="str">
            <v xml:space="preserve">Yuan Purchase Pricelist (CNY)</v>
          </cell>
          <cell r="T1436">
            <v>25</v>
          </cell>
          <cell r="U1436">
            <v>638</v>
          </cell>
          <cell r="V1436">
            <v>960</v>
          </cell>
        </row>
        <row r="1437">
          <cell r="A1437">
            <v>12589</v>
          </cell>
          <cell r="B1437" t="str">
            <v>AUTOLAMPS1452</v>
          </cell>
          <cell r="C1437" t="e">
            <v>#REF!</v>
          </cell>
          <cell r="D1437" t="str">
            <v xml:space="preserve">TOYOTA COROLLA FIELDER (08-11) - TAIL LAMP (13-100) - LH</v>
          </cell>
          <cell r="E1437" t="str">
            <v>TOYOTA</v>
          </cell>
          <cell r="F1437" t="str">
            <v xml:space="preserve">FIELDER 08 TLA LH</v>
          </cell>
          <cell r="G1437" t="str">
            <v>TY01-3002D-L</v>
          </cell>
          <cell r="I1437">
            <v>0.04</v>
          </cell>
          <cell r="J1437" t="str">
            <v>SUPPLIER0002</v>
          </cell>
          <cell r="K1437" t="str">
            <v xml:space="preserve">ANHUI TINCAI SILK CO. LTD</v>
          </cell>
          <cell r="L1437">
            <v>5</v>
          </cell>
          <cell r="M1437">
            <v>20</v>
          </cell>
          <cell r="N1437">
            <v>25</v>
          </cell>
          <cell r="Q1437">
            <v>5</v>
          </cell>
          <cell r="R1437">
            <v>20</v>
          </cell>
          <cell r="S1437" t="str">
            <v xml:space="preserve">Yuan Purchase Pricelist (CNY)</v>
          </cell>
          <cell r="T1437">
            <v>90</v>
          </cell>
          <cell r="U1437">
            <v>2295</v>
          </cell>
          <cell r="V1437">
            <v>3440</v>
          </cell>
        </row>
        <row r="1438">
          <cell r="A1438">
            <v>12588</v>
          </cell>
          <cell r="B1438" t="str">
            <v>AUTOLAMPS1453</v>
          </cell>
          <cell r="C1438" t="e">
            <v>#REF!</v>
          </cell>
          <cell r="D1438" t="str">
            <v xml:space="preserve">TOYOTA COROLLA FIELDER (08-11) - TAIL LAMP (13-100) - RH</v>
          </cell>
          <cell r="E1438" t="str">
            <v>TOYOTA</v>
          </cell>
          <cell r="F1438" t="str">
            <v xml:space="preserve">FIELDER 08 TLA RH</v>
          </cell>
          <cell r="G1438" t="str">
            <v>TY01-3002D-R</v>
          </cell>
          <cell r="I1438">
            <v>0.04</v>
          </cell>
          <cell r="J1438" t="str">
            <v>SUPPLIER0002</v>
          </cell>
          <cell r="K1438" t="str">
            <v xml:space="preserve">ANHUI TINCAI SILK CO. LTD</v>
          </cell>
          <cell r="L1438">
            <v>8</v>
          </cell>
          <cell r="M1438">
            <v>32</v>
          </cell>
          <cell r="N1438">
            <v>40</v>
          </cell>
          <cell r="Q1438">
            <v>5</v>
          </cell>
          <cell r="R1438">
            <v>20</v>
          </cell>
          <cell r="S1438" t="str">
            <v xml:space="preserve">Yuan Purchase Pricelist (CNY)</v>
          </cell>
          <cell r="T1438">
            <v>90</v>
          </cell>
          <cell r="U1438">
            <v>2295</v>
          </cell>
          <cell r="V1438">
            <v>3440</v>
          </cell>
        </row>
        <row r="1439">
          <cell r="A1439">
            <v>12718</v>
          </cell>
          <cell r="B1439" t="str">
            <v>AUTOLAMPS1454</v>
          </cell>
          <cell r="C1439" t="e">
            <v>#REF!</v>
          </cell>
          <cell r="D1439" t="str">
            <v xml:space="preserve">TOYOTA COROLLA FIELDER (08-11) - TAIL LAMP (CLEAR) - LH</v>
          </cell>
          <cell r="E1439" t="str">
            <v>TOYOTA</v>
          </cell>
          <cell r="F1439" t="str">
            <v xml:space="preserve">FIELDER 08 TLAC LH</v>
          </cell>
          <cell r="G1439" t="str">
            <v>TY01-3002D-W-L</v>
          </cell>
          <cell r="I1439">
            <v>0.04</v>
          </cell>
          <cell r="J1439" t="str">
            <v>SUPPLIER0002</v>
          </cell>
          <cell r="K1439" t="str">
            <v xml:space="preserve">ANHUI TINCAI SILK CO. LTD</v>
          </cell>
          <cell r="L1439">
            <v>1</v>
          </cell>
          <cell r="M1439">
            <v>4</v>
          </cell>
          <cell r="N1439">
            <v>5</v>
          </cell>
          <cell r="Q1439">
            <v>5</v>
          </cell>
          <cell r="R1439">
            <v>20</v>
          </cell>
          <cell r="S1439" t="str">
            <v xml:space="preserve">Yuan Purchase Pricelist (CNY)</v>
          </cell>
          <cell r="T1439">
            <v>100</v>
          </cell>
          <cell r="U1439">
            <v>2325</v>
          </cell>
          <cell r="V1439">
            <v>3600</v>
          </cell>
        </row>
        <row r="1440">
          <cell r="A1440">
            <v>12717</v>
          </cell>
          <cell r="B1440" t="str">
            <v>AUTOLAMPS1455</v>
          </cell>
          <cell r="C1440" t="e">
            <v>#REF!</v>
          </cell>
          <cell r="D1440" t="str">
            <v xml:space="preserve">TOYOTA COROLLA FIELDER (08-11) - TAIL LAMP (CLEAR) - RH</v>
          </cell>
          <cell r="E1440" t="str">
            <v>TOYOTA</v>
          </cell>
          <cell r="F1440" t="str">
            <v xml:space="preserve">FIELDER 08 TLAC RH</v>
          </cell>
          <cell r="G1440" t="str">
            <v>TY01-3002D-W-R</v>
          </cell>
          <cell r="I1440">
            <v>0.04</v>
          </cell>
          <cell r="J1440" t="str">
            <v>SUPPLIER0002</v>
          </cell>
          <cell r="K1440" t="str">
            <v xml:space="preserve">ANHUI TINCAI SILK CO. LTD</v>
          </cell>
          <cell r="L1440">
            <v>0</v>
          </cell>
          <cell r="M1440">
            <v>0</v>
          </cell>
          <cell r="N1440">
            <v>0</v>
          </cell>
          <cell r="Q1440">
            <v>5</v>
          </cell>
          <cell r="R1440">
            <v>20</v>
          </cell>
          <cell r="S1440" t="str">
            <v xml:space="preserve">Yuan Purchase Pricelist (CNY)</v>
          </cell>
          <cell r="T1440">
            <v>100</v>
          </cell>
          <cell r="U1440">
            <v>2325</v>
          </cell>
          <cell r="V1440">
            <v>3600</v>
          </cell>
        </row>
        <row r="1441">
          <cell r="A1441">
            <v>12591</v>
          </cell>
          <cell r="B1441" t="str">
            <v>AUTOLAMPS1448</v>
          </cell>
          <cell r="C1441" t="e">
            <v>#REF!</v>
          </cell>
          <cell r="D1441" t="str">
            <v xml:space="preserve">TOYOTA COROLLA FIELDER (08-11) - TAIL LENS (13-100-00) - LH</v>
          </cell>
          <cell r="E1441" t="str">
            <v>TOYOTA</v>
          </cell>
          <cell r="F1441" t="str">
            <v xml:space="preserve">FIELDER 08 TLS LH</v>
          </cell>
          <cell r="G1441" t="str">
            <v>TY01-3002D-00-L</v>
          </cell>
          <cell r="I1441">
            <v>0.04</v>
          </cell>
          <cell r="J1441" t="str">
            <v>SUPPLIER0002</v>
          </cell>
          <cell r="K1441" t="str">
            <v xml:space="preserve">ANHUI TINCAI SILK CO. LTD</v>
          </cell>
          <cell r="L1441">
            <v>23</v>
          </cell>
          <cell r="M1441">
            <v>92</v>
          </cell>
          <cell r="N1441">
            <v>115</v>
          </cell>
          <cell r="Q1441">
            <v>5</v>
          </cell>
          <cell r="R1441">
            <v>20</v>
          </cell>
          <cell r="S1441" t="str">
            <v xml:space="preserve">Yuan Purchase Pricelist (CNY)</v>
          </cell>
          <cell r="T1441">
            <v>18</v>
          </cell>
          <cell r="U1441">
            <v>435</v>
          </cell>
          <cell r="V1441">
            <v>650</v>
          </cell>
        </row>
        <row r="1442">
          <cell r="A1442">
            <v>12590</v>
          </cell>
          <cell r="B1442" t="str">
            <v>AUTOLAMPS1449</v>
          </cell>
          <cell r="C1442" t="e">
            <v>#REF!</v>
          </cell>
          <cell r="D1442" t="str">
            <v xml:space="preserve">TOYOTA COROLLA FIELDER (08-11) - TAIL LENS (13-100-00) - RH</v>
          </cell>
          <cell r="E1442" t="str">
            <v>TOYOTA</v>
          </cell>
          <cell r="F1442" t="str">
            <v xml:space="preserve">FIELDER 08 TLS RH</v>
          </cell>
          <cell r="G1442" t="str">
            <v>TY01-3002D-00-R</v>
          </cell>
          <cell r="I1442">
            <v>0.04</v>
          </cell>
          <cell r="J1442" t="str">
            <v>SUPPLIER0002</v>
          </cell>
          <cell r="K1442" t="str">
            <v xml:space="preserve">ANHUI TINCAI SILK CO. LTD</v>
          </cell>
          <cell r="L1442">
            <v>33</v>
          </cell>
          <cell r="M1442">
            <v>132</v>
          </cell>
          <cell r="N1442">
            <v>165</v>
          </cell>
          <cell r="Q1442">
            <v>5</v>
          </cell>
          <cell r="R1442">
            <v>20</v>
          </cell>
          <cell r="S1442" t="str">
            <v xml:space="preserve">Yuan Purchase Pricelist (CNY)</v>
          </cell>
          <cell r="T1442">
            <v>18</v>
          </cell>
          <cell r="U1442">
            <v>435</v>
          </cell>
          <cell r="V1442">
            <v>650</v>
          </cell>
        </row>
        <row r="1443">
          <cell r="A1443">
            <v>12719</v>
          </cell>
          <cell r="B1443" t="str">
            <v>AUTOLAMPS1450</v>
          </cell>
          <cell r="C1443" t="e">
            <v>#REF!</v>
          </cell>
          <cell r="D1443" t="str">
            <v xml:space="preserve">TOYOTA COROLLA FIELDER (08-11) - TAIL LENS (CLEAR) - LH</v>
          </cell>
          <cell r="E1443" t="str">
            <v>TOYOTA</v>
          </cell>
          <cell r="F1443" t="str">
            <v xml:space="preserve">FIELDER 08 TLSC LH</v>
          </cell>
          <cell r="G1443" t="str">
            <v>TY01-3002D-W-00-L</v>
          </cell>
          <cell r="I1443">
            <v>0.04</v>
          </cell>
          <cell r="J1443" t="str">
            <v>SUPPLIER0002</v>
          </cell>
          <cell r="K1443" t="str">
            <v xml:space="preserve">ANHUI TINCAI SILK CO. LTD</v>
          </cell>
          <cell r="L1443">
            <v>9</v>
          </cell>
          <cell r="M1443">
            <v>36</v>
          </cell>
          <cell r="N1443">
            <v>45</v>
          </cell>
          <cell r="Q1443">
            <v>5</v>
          </cell>
          <cell r="R1443">
            <v>20</v>
          </cell>
          <cell r="S1443" t="str">
            <v xml:space="preserve">Yuan Purchase Pricelist (CNY)</v>
          </cell>
          <cell r="T1443">
            <v>18</v>
          </cell>
          <cell r="U1443">
            <v>419</v>
          </cell>
          <cell r="V1443">
            <v>650</v>
          </cell>
        </row>
        <row r="1444">
          <cell r="A1444">
            <v>12720</v>
          </cell>
          <cell r="B1444" t="str">
            <v>AUTOLAMPS1451</v>
          </cell>
          <cell r="C1444" t="e">
            <v>#REF!</v>
          </cell>
          <cell r="D1444" t="str">
            <v xml:space="preserve">TOYOTA COROLLA FIELDER (08-11) - TAIL LENS (CLEAR) - RH</v>
          </cell>
          <cell r="E1444" t="str">
            <v>TOYOTA</v>
          </cell>
          <cell r="F1444" t="str">
            <v xml:space="preserve">FIELDER 08 TLSC RH</v>
          </cell>
          <cell r="G1444" t="str">
            <v>TY01-3002D-W-00-R</v>
          </cell>
          <cell r="I1444">
            <v>0.04</v>
          </cell>
          <cell r="J1444" t="str">
            <v>SUPPLIER0002</v>
          </cell>
          <cell r="K1444" t="str">
            <v xml:space="preserve">ANHUI TINCAI SILK CO. LTD</v>
          </cell>
          <cell r="L1444">
            <v>9</v>
          </cell>
          <cell r="M1444">
            <v>36</v>
          </cell>
          <cell r="N1444">
            <v>45</v>
          </cell>
          <cell r="Q1444">
            <v>5</v>
          </cell>
          <cell r="R1444">
            <v>20</v>
          </cell>
          <cell r="S1444" t="str">
            <v xml:space="preserve">Yuan Purchase Pricelist (CNY)</v>
          </cell>
          <cell r="T1444">
            <v>18</v>
          </cell>
          <cell r="U1444">
            <v>419</v>
          </cell>
          <cell r="V1444">
            <v>650</v>
          </cell>
        </row>
        <row r="1445">
          <cell r="A1445">
            <v>13795</v>
          </cell>
          <cell r="B1445" t="str">
            <v>AUTOLAMPS1456</v>
          </cell>
          <cell r="C1445" t="e">
            <v>#REF!</v>
          </cell>
          <cell r="D1445" t="str">
            <v xml:space="preserve">TOYOTA COROLLA FIELDER (12-) TAIL LAMP - LH</v>
          </cell>
          <cell r="E1445" t="str">
            <v>TOYOTA</v>
          </cell>
          <cell r="F1445" t="str">
            <v xml:space="preserve">FIELDER 12 TLA LH</v>
          </cell>
          <cell r="G1445" t="str">
            <v>TY01-3902B-L</v>
          </cell>
          <cell r="I1445">
            <v>0.04</v>
          </cell>
          <cell r="J1445" t="str">
            <v>SUPPLIER0002</v>
          </cell>
          <cell r="K1445" t="str">
            <v xml:space="preserve">ANHUI TINCAI SILK CO. LTD</v>
          </cell>
          <cell r="L1445">
            <v>3</v>
          </cell>
          <cell r="M1445">
            <v>12</v>
          </cell>
          <cell r="N1445">
            <v>15</v>
          </cell>
          <cell r="Q1445">
            <v>5</v>
          </cell>
          <cell r="R1445">
            <v>20</v>
          </cell>
          <cell r="S1445" t="str">
            <v xml:space="preserve">Yuan Purchase Pricelist (CNY)</v>
          </cell>
          <cell r="T1445">
            <v>120</v>
          </cell>
          <cell r="U1445">
            <v>3051.36</v>
          </cell>
          <cell r="V1445">
            <v>4600</v>
          </cell>
        </row>
        <row r="1446">
          <cell r="A1446">
            <v>13794</v>
          </cell>
          <cell r="B1446" t="str">
            <v>AUTOLAMPS1457</v>
          </cell>
          <cell r="C1446" t="e">
            <v>#REF!</v>
          </cell>
          <cell r="D1446" t="str">
            <v xml:space="preserve">TOYOTA COROLLA FIELDER (12-) TAIL LAMP - RH</v>
          </cell>
          <cell r="E1446" t="str">
            <v>TOYOTA</v>
          </cell>
          <cell r="F1446" t="str">
            <v xml:space="preserve">FIELDER 12 TLA RH</v>
          </cell>
          <cell r="G1446" t="str">
            <v>TY01-3902B-R</v>
          </cell>
          <cell r="I1446">
            <v>0.04</v>
          </cell>
          <cell r="J1446" t="str">
            <v>SUPPLIER0002</v>
          </cell>
          <cell r="K1446" t="str">
            <v xml:space="preserve">ANHUI TINCAI SILK CO. LTD</v>
          </cell>
          <cell r="L1446">
            <v>4</v>
          </cell>
          <cell r="M1446">
            <v>16</v>
          </cell>
          <cell r="N1446">
            <v>20</v>
          </cell>
          <cell r="Q1446">
            <v>5</v>
          </cell>
          <cell r="R1446">
            <v>20</v>
          </cell>
          <cell r="S1446" t="str">
            <v xml:space="preserve">Yuan Purchase Pricelist (CNY)</v>
          </cell>
          <cell r="T1446">
            <v>120</v>
          </cell>
          <cell r="U1446">
            <v>3051.36</v>
          </cell>
          <cell r="V1446">
            <v>4600</v>
          </cell>
        </row>
        <row r="1447">
          <cell r="A1447">
            <v>13416</v>
          </cell>
          <cell r="B1447" t="str">
            <v>AUTOLAMPS1458</v>
          </cell>
          <cell r="C1447" t="e">
            <v>#REF!</v>
          </cell>
          <cell r="D1447" t="str">
            <v xml:space="preserve">TOYOTA COROLLA FIELDER (KE130  07-09) - REAR DOOR GLASS - LH</v>
          </cell>
          <cell r="E1447" t="str">
            <v>TOYOTA</v>
          </cell>
          <cell r="F1447" t="str">
            <v xml:space="preserve">KE130 STW RD LH</v>
          </cell>
          <cell r="G1447" t="str">
            <v xml:space="preserve">KE130-STW RD/LH</v>
          </cell>
          <cell r="H1447" t="str">
            <v>694*440</v>
          </cell>
          <cell r="I1447">
            <v>0.02</v>
          </cell>
          <cell r="J1447" t="str">
            <v>SUPPLIER0015</v>
          </cell>
          <cell r="K1447" t="str">
            <v xml:space="preserve">XINYI AUTOMOBILE GLASS (SHENZHEN) CO., LTD</v>
          </cell>
          <cell r="L1447">
            <v>0</v>
          </cell>
          <cell r="M1447">
            <v>0</v>
          </cell>
          <cell r="N1447">
            <v>0</v>
          </cell>
          <cell r="Q1447">
            <v>0</v>
          </cell>
          <cell r="R1447">
            <v>0</v>
          </cell>
          <cell r="S1447" t="str">
            <v xml:space="preserve">USD Purchase Pricelist (USD)</v>
          </cell>
          <cell r="T1447">
            <v>2.2000000000000002</v>
          </cell>
          <cell r="U1447">
            <v>341.55</v>
          </cell>
          <cell r="V1447">
            <v>400</v>
          </cell>
        </row>
        <row r="1448">
          <cell r="A1448">
            <v>13417</v>
          </cell>
          <cell r="B1448" t="str">
            <v>AUTOLAMPS1459</v>
          </cell>
          <cell r="C1448" t="e">
            <v>#REF!</v>
          </cell>
          <cell r="D1448" t="str">
            <v xml:space="preserve">TOYOTA COROLLA FIELDER (KE130  07-09) - REAR DOOR GLASS - RH</v>
          </cell>
          <cell r="E1448" t="str">
            <v>TOYOTA</v>
          </cell>
          <cell r="F1448" t="str">
            <v xml:space="preserve">KE130 STW RD RH</v>
          </cell>
          <cell r="G1448" t="str">
            <v xml:space="preserve">KE130-STW RD/RH</v>
          </cell>
          <cell r="H1448" t="str">
            <v>694*440</v>
          </cell>
          <cell r="I1448">
            <v>0.02</v>
          </cell>
          <cell r="J1448" t="str">
            <v>SUPPLIER0015</v>
          </cell>
          <cell r="K1448" t="str">
            <v xml:space="preserve">XINYI AUTOMOBILE GLASS (SHENZHEN) CO., LTD</v>
          </cell>
          <cell r="L1448">
            <v>0</v>
          </cell>
          <cell r="M1448">
            <v>0</v>
          </cell>
          <cell r="N1448">
            <v>0</v>
          </cell>
          <cell r="Q1448">
            <v>0</v>
          </cell>
          <cell r="R1448">
            <v>0</v>
          </cell>
          <cell r="S1448" t="str">
            <v xml:space="preserve">USD Purchase Pricelist (USD)</v>
          </cell>
          <cell r="T1448">
            <v>2.2000000000000002</v>
          </cell>
          <cell r="U1448">
            <v>341.55</v>
          </cell>
          <cell r="V1448">
            <v>400</v>
          </cell>
        </row>
        <row r="1449">
          <cell r="A1449">
            <v>13418</v>
          </cell>
          <cell r="B1449" t="str">
            <v>AUTOLAMPS1460</v>
          </cell>
          <cell r="C1449" t="e">
            <v>#REF!</v>
          </cell>
          <cell r="D1449" t="str">
            <v xml:space="preserve">TOYOTA COROLLA FIELDER (KE130  07-09) - REAR QUARTER GLASS - LH</v>
          </cell>
          <cell r="E1449" t="str">
            <v>TOYOTA</v>
          </cell>
          <cell r="F1449" t="str">
            <v xml:space="preserve">KE130 STW RQ LH</v>
          </cell>
          <cell r="G1449" t="str">
            <v xml:space="preserve">KE130-STW RQ/LH</v>
          </cell>
          <cell r="H1449" t="str">
            <v>217*355</v>
          </cell>
          <cell r="I1449">
            <v>0.02</v>
          </cell>
          <cell r="J1449" t="str">
            <v>SUPPLIER0015</v>
          </cell>
          <cell r="K1449" t="str">
            <v xml:space="preserve">XINYI AUTOMOBILE GLASS (SHENZHEN) CO., LTD</v>
          </cell>
          <cell r="L1449">
            <v>1</v>
          </cell>
          <cell r="M1449">
            <v>4</v>
          </cell>
          <cell r="N1449">
            <v>5</v>
          </cell>
          <cell r="Q1449">
            <v>1</v>
          </cell>
          <cell r="R1449">
            <v>3</v>
          </cell>
          <cell r="S1449" t="str">
            <v xml:space="preserve">USD Purchase Pricelist (USD)</v>
          </cell>
          <cell r="T1449">
            <v>1.5</v>
          </cell>
          <cell r="U1449">
            <v>268.8</v>
          </cell>
          <cell r="V1449">
            <v>350</v>
          </cell>
        </row>
        <row r="1450">
          <cell r="A1450">
            <v>13419</v>
          </cell>
          <cell r="B1450" t="str">
            <v>AUTOLAMPS1461</v>
          </cell>
          <cell r="C1450" t="e">
            <v>#REF!</v>
          </cell>
          <cell r="D1450" t="str">
            <v xml:space="preserve">TOYOTA COROLLA FIELDER (KE130  07-09) - REAR QUARTER GLASS - RH</v>
          </cell>
          <cell r="E1450" t="str">
            <v>TOYOTA</v>
          </cell>
          <cell r="F1450" t="str">
            <v xml:space="preserve">KE130 STW RQ RH</v>
          </cell>
          <cell r="G1450" t="str">
            <v xml:space="preserve">KE130-STW RQ/RH</v>
          </cell>
          <cell r="H1450" t="str">
            <v>217*355</v>
          </cell>
          <cell r="I1450">
            <v>0.02</v>
          </cell>
          <cell r="J1450" t="str">
            <v>SUPPLIER0015</v>
          </cell>
          <cell r="K1450" t="str">
            <v xml:space="preserve">XINYI AUTOMOBILE GLASS (SHENZHEN) CO., LTD</v>
          </cell>
          <cell r="L1450">
            <v>0</v>
          </cell>
          <cell r="M1450">
            <v>0</v>
          </cell>
          <cell r="N1450">
            <v>0</v>
          </cell>
          <cell r="Q1450">
            <v>0</v>
          </cell>
          <cell r="R1450">
            <v>0</v>
          </cell>
          <cell r="S1450" t="str">
            <v xml:space="preserve">USD Purchase Pricelist (USD)</v>
          </cell>
          <cell r="T1450">
            <v>1.5</v>
          </cell>
          <cell r="U1450">
            <v>268.8</v>
          </cell>
          <cell r="V1450">
            <v>350</v>
          </cell>
        </row>
        <row r="1451">
          <cell r="A1451">
            <v>13420</v>
          </cell>
          <cell r="B1451" t="str">
            <v>AUTOLAMPS1462</v>
          </cell>
          <cell r="C1451" t="e">
            <v>#REF!</v>
          </cell>
          <cell r="D1451" t="str">
            <v xml:space="preserve">TOYOTA COROLLA FIELDER (KE130  07-09) - SIDE FIX WINDOW - LH</v>
          </cell>
          <cell r="E1451" t="str">
            <v>TOYOTA</v>
          </cell>
          <cell r="F1451" t="str">
            <v xml:space="preserve">KE130 STW SW LH X</v>
          </cell>
          <cell r="G1451" t="str">
            <v xml:space="preserve">KE130-STW SW/LH/X</v>
          </cell>
          <cell r="H1451" t="str">
            <v>588*376</v>
          </cell>
          <cell r="I1451">
            <v>0.02</v>
          </cell>
          <cell r="J1451" t="str">
            <v>SUPPLIER0015</v>
          </cell>
          <cell r="K1451" t="str">
            <v xml:space="preserve">XINYI AUTOMOBILE GLASS (SHENZHEN) CO., LTD</v>
          </cell>
          <cell r="L1451">
            <v>1</v>
          </cell>
          <cell r="M1451">
            <v>4</v>
          </cell>
          <cell r="N1451">
            <v>5</v>
          </cell>
          <cell r="Q1451">
            <v>1</v>
          </cell>
          <cell r="R1451">
            <v>3</v>
          </cell>
          <cell r="S1451" t="str">
            <v xml:space="preserve">USD Purchase Pricelist (USD)</v>
          </cell>
          <cell r="T1451">
            <v>3.5</v>
          </cell>
          <cell r="U1451">
            <v>543.38</v>
          </cell>
          <cell r="V1451">
            <v>700</v>
          </cell>
        </row>
        <row r="1452">
          <cell r="A1452">
            <v>13421</v>
          </cell>
          <cell r="B1452" t="str">
            <v>AUTOLAMPS1463</v>
          </cell>
          <cell r="C1452" t="e">
            <v>#REF!</v>
          </cell>
          <cell r="D1452" t="str">
            <v xml:space="preserve">TOYOTA COROLLA FIELDER (KE130  07-09) - SIDE FIX WINDOW - RH</v>
          </cell>
          <cell r="E1452" t="str">
            <v>TOYOTA</v>
          </cell>
          <cell r="F1452" t="str">
            <v xml:space="preserve">KE130 STW SW RHX</v>
          </cell>
          <cell r="G1452" t="str">
            <v xml:space="preserve">KE130-STW SW/RHX</v>
          </cell>
          <cell r="H1452" t="str">
            <v>588*376</v>
          </cell>
          <cell r="I1452">
            <v>0.02</v>
          </cell>
          <cell r="J1452" t="str">
            <v>SUPPLIER0015</v>
          </cell>
          <cell r="K1452" t="str">
            <v xml:space="preserve">XINYI AUTOMOBILE GLASS (SHENZHEN) CO., LTD</v>
          </cell>
          <cell r="L1452">
            <v>1</v>
          </cell>
          <cell r="M1452">
            <v>4</v>
          </cell>
          <cell r="N1452">
            <v>5</v>
          </cell>
          <cell r="Q1452">
            <v>1</v>
          </cell>
          <cell r="R1452">
            <v>3</v>
          </cell>
          <cell r="S1452" t="str">
            <v xml:space="preserve">USD Purchase Pricelist (USD)</v>
          </cell>
          <cell r="T1452">
            <v>3.5</v>
          </cell>
          <cell r="U1452">
            <v>543.38</v>
          </cell>
          <cell r="V1452">
            <v>700</v>
          </cell>
        </row>
        <row r="1453">
          <cell r="A1453">
            <v>12991</v>
          </cell>
          <cell r="B1453" t="str">
            <v>AUTOLAMPS1464</v>
          </cell>
          <cell r="C1453" t="e">
            <v>#REF!</v>
          </cell>
          <cell r="D1453" t="str">
            <v xml:space="preserve">TOYOTA COROLLA FIELDER KE130 5D WAGON (06-11) - REAR WINDSCREEN</v>
          </cell>
          <cell r="E1453" t="str">
            <v>TOYOTA</v>
          </cell>
          <cell r="F1453" t="str">
            <v xml:space="preserve">KE130 STW RW H X</v>
          </cell>
          <cell r="G1453" t="str">
            <v xml:space="preserve">KE130-STW RW/H/X</v>
          </cell>
          <cell r="H1453" t="str">
            <v>1243*501</v>
          </cell>
          <cell r="I1453">
            <v>0.02</v>
          </cell>
          <cell r="J1453" t="str">
            <v>SUPPLIER0015</v>
          </cell>
          <cell r="K1453" t="str">
            <v xml:space="preserve">XINYI AUTOMOBILE GLASS (SHENZHEN) CO., LTD</v>
          </cell>
          <cell r="L1453">
            <v>6</v>
          </cell>
          <cell r="M1453">
            <v>24</v>
          </cell>
          <cell r="N1453">
            <v>30</v>
          </cell>
          <cell r="Q1453">
            <v>1</v>
          </cell>
          <cell r="R1453">
            <v>3</v>
          </cell>
          <cell r="S1453" t="str">
            <v xml:space="preserve">USD Purchase Pricelist (USD)</v>
          </cell>
          <cell r="T1453">
            <v>12</v>
          </cell>
          <cell r="U1453">
            <v>1999.5</v>
          </cell>
          <cell r="V1453">
            <v>2500</v>
          </cell>
        </row>
        <row r="1454">
          <cell r="A1454">
            <v>11921</v>
          </cell>
          <cell r="B1454" t="str">
            <v>AUTOLAMPS1465</v>
          </cell>
          <cell r="C1454" t="e">
            <v>#REF!</v>
          </cell>
          <cell r="D1454" t="str">
            <v xml:space="preserve">TOYOTA COROLLA GTOURING KE106 WAGON (W/BRAKE LIGHT)  (91-00) - REAR WINDSCREEN (SILICON TYPE)</v>
          </cell>
          <cell r="E1454" t="str">
            <v>TOYOTA</v>
          </cell>
          <cell r="F1454" t="str">
            <v xml:space="preserve">KE106 1 RW H X</v>
          </cell>
          <cell r="G1454" t="str">
            <v xml:space="preserve">KE106-2 RW/H/X</v>
          </cell>
          <cell r="H1454" t="str">
            <v>1217*572</v>
          </cell>
          <cell r="I1454">
            <v>0.02</v>
          </cell>
          <cell r="J1454" t="str">
            <v>SUPPLIER0015</v>
          </cell>
          <cell r="K1454" t="str">
            <v xml:space="preserve">XINYI AUTOMOBILE GLASS (SHENZHEN) CO., LTD</v>
          </cell>
          <cell r="L1454">
            <v>0</v>
          </cell>
          <cell r="M1454">
            <v>0</v>
          </cell>
          <cell r="N1454">
            <v>0</v>
          </cell>
          <cell r="Q1454">
            <v>0</v>
          </cell>
          <cell r="R1454">
            <v>0</v>
          </cell>
          <cell r="S1454" t="str">
            <v xml:space="preserve">USD Purchase Pricelist (USD)</v>
          </cell>
          <cell r="T1454">
            <v>10.64</v>
          </cell>
          <cell r="U1454">
            <v>1</v>
          </cell>
          <cell r="V1454">
            <v>2100</v>
          </cell>
        </row>
        <row r="1455">
          <cell r="A1455">
            <v>11920</v>
          </cell>
          <cell r="B1455" t="str">
            <v>AUTOLAMPS1466</v>
          </cell>
          <cell r="C1455" t="e">
            <v>#REF!</v>
          </cell>
          <cell r="D1455" t="str">
            <v xml:space="preserve">TOYOTA COROLLA KE102 GTOURING 5D WAGON MOULDING TYPE (91-97) - REAR WINDSCREEN</v>
          </cell>
          <cell r="E1455" t="str">
            <v>TOYOTA</v>
          </cell>
          <cell r="F1455" t="str">
            <v xml:space="preserve">KE106 RW H X</v>
          </cell>
          <cell r="G1455" t="str">
            <v xml:space="preserve">KE106 RW/H/X</v>
          </cell>
          <cell r="H1455" t="str">
            <v>1195*571</v>
          </cell>
          <cell r="I1455">
            <v>0.02</v>
          </cell>
          <cell r="J1455" t="str">
            <v>SUPPLIER0015</v>
          </cell>
          <cell r="K1455" t="str">
            <v xml:space="preserve">XINYI AUTOMOBILE GLASS (SHENZHEN) CO., LTD</v>
          </cell>
          <cell r="L1455">
            <v>5</v>
          </cell>
          <cell r="M1455">
            <v>20</v>
          </cell>
          <cell r="N1455">
            <v>25</v>
          </cell>
          <cell r="Q1455">
            <v>4</v>
          </cell>
          <cell r="R1455">
            <v>12</v>
          </cell>
          <cell r="S1455" t="str">
            <v xml:space="preserve">USD Purchase Pricelist (USD)</v>
          </cell>
          <cell r="T1455">
            <v>12</v>
          </cell>
          <cell r="U1455">
            <v>1999.5</v>
          </cell>
          <cell r="V1455">
            <v>2500</v>
          </cell>
        </row>
        <row r="1456">
          <cell r="A1456">
            <v>13768</v>
          </cell>
          <cell r="B1456" t="str">
            <v>AUTOLAMPS1467</v>
          </cell>
          <cell r="C1456" t="e">
            <v>#REF!</v>
          </cell>
          <cell r="D1456" t="str">
            <v xml:space="preserve">TOYOTA COROLLA KE160 4D SEDAN (14-) - LAMINATED FRONT WINDSCREEN</v>
          </cell>
          <cell r="E1456" t="str">
            <v>TOYOTA</v>
          </cell>
          <cell r="F1456" t="str">
            <v xml:space="preserve">KE160 R VCPS LFW X</v>
          </cell>
          <cell r="G1456" t="str">
            <v xml:space="preserve">KE160-R-VCPS LFW/X</v>
          </cell>
          <cell r="H1456" t="str">
            <v>1380*998</v>
          </cell>
          <cell r="I1456">
            <v>0.02</v>
          </cell>
          <cell r="J1456" t="str">
            <v>SUPPLIER0015</v>
          </cell>
          <cell r="K1456" t="str">
            <v xml:space="preserve">XINYI AUTOMOBILE GLASS (SHENZHEN) CO., LTD</v>
          </cell>
          <cell r="L1456">
            <v>0</v>
          </cell>
          <cell r="M1456">
            <v>0</v>
          </cell>
          <cell r="N1456">
            <v>0</v>
          </cell>
          <cell r="Q1456">
            <v>1</v>
          </cell>
          <cell r="R1456">
            <v>4</v>
          </cell>
          <cell r="S1456" t="str">
            <v xml:space="preserve">USD Purchase Pricelist (USD)</v>
          </cell>
          <cell r="T1456">
            <v>17.98</v>
          </cell>
          <cell r="U1456">
            <v>2995.92</v>
          </cell>
          <cell r="V1456">
            <v>4000</v>
          </cell>
        </row>
        <row r="1457">
          <cell r="A1457">
            <v>12051</v>
          </cell>
          <cell r="B1457" t="str">
            <v>AUTOLAMPS1468</v>
          </cell>
          <cell r="C1457" t="e">
            <v>#REF!</v>
          </cell>
          <cell r="D1457" t="str">
            <v xml:space="preserve">TOYOTA COROLLA KE70 (80-81) - CORNER LAMP (212-1536) - LH</v>
          </cell>
          <cell r="E1457" t="str">
            <v>TOYOTA</v>
          </cell>
          <cell r="F1457" t="str">
            <v xml:space="preserve">KE70 80 CLA LH</v>
          </cell>
          <cell r="G1457" t="str">
            <v>TY01-0203-L</v>
          </cell>
          <cell r="I1457">
            <v>0.04</v>
          </cell>
          <cell r="J1457" t="str">
            <v>SUPPLIER0002</v>
          </cell>
          <cell r="K1457" t="str">
            <v xml:space="preserve">ANHUI TINCAI SILK CO. LTD</v>
          </cell>
          <cell r="L1457">
            <v>1</v>
          </cell>
          <cell r="M1457">
            <v>4</v>
          </cell>
          <cell r="N1457">
            <v>5</v>
          </cell>
          <cell r="O1457">
            <v>3</v>
          </cell>
          <cell r="P1457">
            <v>10</v>
          </cell>
          <cell r="S1457" t="str">
            <v xml:space="preserve">Yuan Purchase Pricelist (CNY)</v>
          </cell>
          <cell r="T1457">
            <v>4.8</v>
          </cell>
          <cell r="U1457">
            <v>122.05</v>
          </cell>
          <cell r="V1457">
            <v>180</v>
          </cell>
        </row>
        <row r="1458">
          <cell r="A1458">
            <v>12050</v>
          </cell>
          <cell r="B1458" t="str">
            <v>AUTOLAMPS1469</v>
          </cell>
          <cell r="C1458" t="e">
            <v>#REF!</v>
          </cell>
          <cell r="D1458" t="str">
            <v xml:space="preserve">TOYOTA COROLLA KE70 (80-81) - CORNER LAMP (212-1536) - RH</v>
          </cell>
          <cell r="E1458" t="str">
            <v>TOYOTA</v>
          </cell>
          <cell r="F1458" t="str">
            <v xml:space="preserve">KE70 80 CLA RH</v>
          </cell>
          <cell r="G1458" t="str">
            <v>TY01-0203-R</v>
          </cell>
          <cell r="I1458">
            <v>0.04</v>
          </cell>
          <cell r="J1458" t="str">
            <v>SUPPLIER0002</v>
          </cell>
          <cell r="K1458" t="str">
            <v xml:space="preserve">ANHUI TINCAI SILK CO. LTD</v>
          </cell>
          <cell r="L1458">
            <v>1</v>
          </cell>
          <cell r="M1458">
            <v>4</v>
          </cell>
          <cell r="N1458">
            <v>5</v>
          </cell>
          <cell r="O1458">
            <v>3</v>
          </cell>
          <cell r="P1458">
            <v>10</v>
          </cell>
          <cell r="S1458" t="str">
            <v xml:space="preserve">Yuan Purchase Pricelist (CNY)</v>
          </cell>
          <cell r="T1458">
            <v>4.8</v>
          </cell>
          <cell r="U1458">
            <v>122.05</v>
          </cell>
          <cell r="V1458">
            <v>180</v>
          </cell>
        </row>
        <row r="1459">
          <cell r="A1459">
            <v>12093</v>
          </cell>
          <cell r="B1459" t="str">
            <v>AUTOLAMPS1470</v>
          </cell>
          <cell r="C1459" t="e">
            <v>#REF!</v>
          </cell>
          <cell r="D1459" t="str">
            <v xml:space="preserve">TOYOTA COROLLA KE70 (80-81) - TAIL LAMP SALOON (212-1912) - LH</v>
          </cell>
          <cell r="E1459" t="str">
            <v>TOYOTA</v>
          </cell>
          <cell r="F1459" t="str">
            <v xml:space="preserve">KE70 80 TLASAL LH</v>
          </cell>
          <cell r="G1459" t="str">
            <v>TY01-0202B-L</v>
          </cell>
          <cell r="I1459">
            <v>0.04</v>
          </cell>
          <cell r="J1459" t="str">
            <v>SUPPLIER0002</v>
          </cell>
          <cell r="K1459" t="str">
            <v xml:space="preserve">ANHUI TINCAI SILK CO. LTD</v>
          </cell>
          <cell r="L1459">
            <v>2</v>
          </cell>
          <cell r="M1459">
            <v>8</v>
          </cell>
          <cell r="N1459">
            <v>10</v>
          </cell>
          <cell r="Q1459">
            <v>3</v>
          </cell>
          <cell r="R1459">
            <v>10</v>
          </cell>
          <cell r="S1459" t="str">
            <v xml:space="preserve">Yuan Purchase Pricelist (CNY)</v>
          </cell>
          <cell r="T1459">
            <v>35</v>
          </cell>
          <cell r="U1459">
            <v>893</v>
          </cell>
          <cell r="V1459">
            <v>1340</v>
          </cell>
        </row>
        <row r="1460">
          <cell r="A1460">
            <v>12092</v>
          </cell>
          <cell r="B1460" t="str">
            <v>AUTOLAMPS1471</v>
          </cell>
          <cell r="C1460" t="e">
            <v>#REF!</v>
          </cell>
          <cell r="D1460" t="str">
            <v xml:space="preserve">TOYOTA COROLLA KE70 (80-81) - TAIL LAMP SALOON (212-1912) - RH</v>
          </cell>
          <cell r="E1460" t="str">
            <v>TOYOTA</v>
          </cell>
          <cell r="F1460" t="str">
            <v xml:space="preserve">KE70 80 TLASAL RH</v>
          </cell>
          <cell r="G1460" t="str">
            <v>TY01-0202B-R</v>
          </cell>
          <cell r="I1460">
            <v>0.04</v>
          </cell>
          <cell r="J1460" t="str">
            <v>SUPPLIER0002</v>
          </cell>
          <cell r="K1460" t="str">
            <v xml:space="preserve">ANHUI TINCAI SILK CO. LTD</v>
          </cell>
          <cell r="L1460">
            <v>2</v>
          </cell>
          <cell r="M1460">
            <v>8</v>
          </cell>
          <cell r="N1460">
            <v>10</v>
          </cell>
          <cell r="Q1460">
            <v>3</v>
          </cell>
          <cell r="R1460">
            <v>10</v>
          </cell>
          <cell r="S1460" t="str">
            <v xml:space="preserve">Yuan Purchase Pricelist (CNY)</v>
          </cell>
          <cell r="T1460">
            <v>35</v>
          </cell>
          <cell r="U1460">
            <v>893</v>
          </cell>
          <cell r="V1460">
            <v>1340</v>
          </cell>
        </row>
        <row r="1461">
          <cell r="A1461">
            <v>11773</v>
          </cell>
          <cell r="B1461" t="str">
            <v>AUTOLAMPS1472</v>
          </cell>
          <cell r="C1461" t="e">
            <v>#REF!</v>
          </cell>
          <cell r="D1461" t="str">
            <v xml:space="preserve">TOYOTA COROLLA KE70 S/W (80-81) - TAIL LAMP W/HOUSING  (212-1940) - LH</v>
          </cell>
          <cell r="E1461" t="str">
            <v>TOYOTA</v>
          </cell>
          <cell r="F1461" t="str">
            <v xml:space="preserve">KE70 80 TLAWH LH</v>
          </cell>
          <cell r="G1461" t="str">
            <v>TY01-0202-L</v>
          </cell>
          <cell r="I1461">
            <v>0.04</v>
          </cell>
          <cell r="J1461" t="str">
            <v>SUPPLIER0002</v>
          </cell>
          <cell r="K1461" t="str">
            <v xml:space="preserve">ANHUI TINCAI SILK CO. LTD</v>
          </cell>
          <cell r="L1461">
            <v>2</v>
          </cell>
          <cell r="M1461">
            <v>8</v>
          </cell>
          <cell r="N1461">
            <v>10</v>
          </cell>
          <cell r="Q1461">
            <v>3</v>
          </cell>
          <cell r="R1461">
            <v>10</v>
          </cell>
          <cell r="S1461" t="str">
            <v xml:space="preserve">Yuan Purchase Pricelist (CNY)</v>
          </cell>
          <cell r="T1461">
            <v>15</v>
          </cell>
          <cell r="U1461">
            <v>381.42</v>
          </cell>
          <cell r="V1461">
            <v>570</v>
          </cell>
        </row>
        <row r="1462">
          <cell r="A1462">
            <v>11772</v>
          </cell>
          <cell r="B1462" t="str">
            <v>AUTOLAMPS1473</v>
          </cell>
          <cell r="C1462" t="e">
            <v>#REF!</v>
          </cell>
          <cell r="D1462" t="str">
            <v xml:space="preserve">TOYOTA COROLLA KE70 S/W (80-81) - TAIL LAMP W/HOUSING  (212-1940) - RH</v>
          </cell>
          <cell r="E1462" t="str">
            <v>TOYOTA</v>
          </cell>
          <cell r="F1462" t="str">
            <v xml:space="preserve">KE70 80 TLAWH RH</v>
          </cell>
          <cell r="G1462" t="str">
            <v>TY01-0202-R</v>
          </cell>
          <cell r="I1462">
            <v>0.04</v>
          </cell>
          <cell r="J1462" t="str">
            <v>SUPPLIER0002</v>
          </cell>
          <cell r="K1462" t="str">
            <v xml:space="preserve">ANHUI TINCAI SILK CO. LTD</v>
          </cell>
          <cell r="L1462">
            <v>2</v>
          </cell>
          <cell r="M1462">
            <v>8</v>
          </cell>
          <cell r="N1462">
            <v>10</v>
          </cell>
          <cell r="Q1462">
            <v>3</v>
          </cell>
          <cell r="R1462">
            <v>10</v>
          </cell>
          <cell r="S1462" t="str">
            <v xml:space="preserve">Yuan Purchase Pricelist (CNY)</v>
          </cell>
          <cell r="T1462">
            <v>15</v>
          </cell>
          <cell r="U1462">
            <v>381.42</v>
          </cell>
          <cell r="V1462">
            <v>570</v>
          </cell>
        </row>
        <row r="1463">
          <cell r="A1463">
            <v>12088</v>
          </cell>
          <cell r="B1463" t="str">
            <v>AUTOLAMPS1474</v>
          </cell>
          <cell r="C1463" t="e">
            <v>#REF!</v>
          </cell>
          <cell r="D1463" t="str">
            <v xml:space="preserve">TOYOTA COROLLA KE70/73/75/76 (80-81) - SIDE LAMP (212-1503)</v>
          </cell>
          <cell r="E1463" t="str">
            <v>TOYOTA</v>
          </cell>
          <cell r="F1463" t="str">
            <v xml:space="preserve">KE70 80 SLA</v>
          </cell>
          <cell r="G1463" t="str">
            <v>TY01-0206</v>
          </cell>
          <cell r="I1463">
            <v>0.04</v>
          </cell>
          <cell r="J1463" t="str">
            <v>SUPPLIER0002</v>
          </cell>
          <cell r="K1463" t="str">
            <v xml:space="preserve">ANHUI TINCAI SILK CO. LTD</v>
          </cell>
          <cell r="M1463">
            <v>0</v>
          </cell>
          <cell r="N1463">
            <v>0</v>
          </cell>
          <cell r="O1463">
            <v>5</v>
          </cell>
          <cell r="P1463">
            <v>20</v>
          </cell>
          <cell r="S1463" t="str">
            <v xml:space="preserve">Yuan Purchase Pricelist (CNY)</v>
          </cell>
          <cell r="T1463">
            <v>5.5</v>
          </cell>
          <cell r="U1463">
            <v>127.88</v>
          </cell>
          <cell r="V1463">
            <v>160</v>
          </cell>
        </row>
        <row r="1464">
          <cell r="A1464">
            <v>12053</v>
          </cell>
          <cell r="B1464" t="str">
            <v>AUTOLAMPS1475</v>
          </cell>
          <cell r="C1464" t="e">
            <v>#REF!</v>
          </cell>
          <cell r="D1464" t="str">
            <v xml:space="preserve">TOYOTA COROLLA KE73/76 - (83) - CORNER LAMP (212-1545) - LH</v>
          </cell>
          <cell r="E1464" t="str">
            <v>TOYOTA</v>
          </cell>
          <cell r="F1464" t="str">
            <v xml:space="preserve">KE73 CLA LH</v>
          </cell>
          <cell r="G1464" t="str">
            <v>TY01-0303-L</v>
          </cell>
          <cell r="I1464">
            <v>0.04</v>
          </cell>
          <cell r="J1464" t="str">
            <v>SUPPLIER0002</v>
          </cell>
          <cell r="K1464" t="str">
            <v xml:space="preserve">ANHUI TINCAI SILK CO. LTD</v>
          </cell>
          <cell r="L1464">
            <v>7</v>
          </cell>
          <cell r="M1464">
            <v>28</v>
          </cell>
          <cell r="N1464">
            <v>35</v>
          </cell>
          <cell r="O1464">
            <v>3</v>
          </cell>
          <cell r="P1464">
            <v>10</v>
          </cell>
          <cell r="S1464" t="str">
            <v xml:space="preserve">Yuan Purchase Pricelist (CNY)</v>
          </cell>
          <cell r="T1464">
            <v>10</v>
          </cell>
          <cell r="U1464">
            <v>232.5</v>
          </cell>
          <cell r="V1464">
            <v>350</v>
          </cell>
        </row>
        <row r="1465">
          <cell r="A1465">
            <v>12052</v>
          </cell>
          <cell r="B1465" t="str">
            <v>AUTOLAMPS1476</v>
          </cell>
          <cell r="C1465" t="e">
            <v>#REF!</v>
          </cell>
          <cell r="D1465" t="str">
            <v xml:space="preserve">TOYOTA COROLLA KE73/76 - (83) - CORNER LAMP (212-1545) - RH</v>
          </cell>
          <cell r="E1465" t="str">
            <v>TOYOTA</v>
          </cell>
          <cell r="F1465" t="str">
            <v xml:space="preserve">KE73 CLA RH</v>
          </cell>
          <cell r="G1465" t="str">
            <v>TY01-0303-R</v>
          </cell>
          <cell r="I1465">
            <v>0.04</v>
          </cell>
          <cell r="J1465" t="str">
            <v>SUPPLIER0002</v>
          </cell>
          <cell r="K1465" t="str">
            <v xml:space="preserve">ANHUI TINCAI SILK CO. LTD</v>
          </cell>
          <cell r="L1465">
            <v>9</v>
          </cell>
          <cell r="M1465">
            <v>36</v>
          </cell>
          <cell r="N1465">
            <v>45</v>
          </cell>
          <cell r="O1465">
            <v>3</v>
          </cell>
          <cell r="P1465">
            <v>10</v>
          </cell>
          <cell r="S1465" t="str">
            <v xml:space="preserve">Yuan Purchase Pricelist (CNY)</v>
          </cell>
          <cell r="T1465">
            <v>10</v>
          </cell>
          <cell r="U1465">
            <v>232.5</v>
          </cell>
          <cell r="V1465">
            <v>360</v>
          </cell>
        </row>
        <row r="1466">
          <cell r="A1466">
            <v>13010</v>
          </cell>
          <cell r="B1466" t="str">
            <v>AUTOLAMPS1477</v>
          </cell>
          <cell r="C1466" t="e">
            <v>#REF!</v>
          </cell>
          <cell r="D1466" t="str">
            <v xml:space="preserve">TOYOTA COROLLA KE75 (80-81) - REAR SIDE LH / FRONT SIDE RH BUMPER END (212-2816) </v>
          </cell>
          <cell r="E1466" t="str">
            <v>TOYOTA</v>
          </cell>
          <cell r="F1466" t="str">
            <v xml:space="preserve">KE70 RSBPR LH</v>
          </cell>
          <cell r="G1466" t="str">
            <v>TY01-0207A-L</v>
          </cell>
          <cell r="I1466">
            <v>0.04</v>
          </cell>
          <cell r="J1466" t="str">
            <v>SUPPLIER0002</v>
          </cell>
          <cell r="K1466" t="str">
            <v xml:space="preserve">ANHUI TINCAI SILK CO. LTD</v>
          </cell>
          <cell r="L1466">
            <v>0</v>
          </cell>
          <cell r="M1466">
            <v>0</v>
          </cell>
          <cell r="N1466">
            <v>0</v>
          </cell>
          <cell r="Q1466">
            <v>2</v>
          </cell>
          <cell r="R1466">
            <v>5</v>
          </cell>
          <cell r="S1466" t="str">
            <v xml:space="preserve">Yuan Purchase Pricelist (CNY)</v>
          </cell>
          <cell r="T1466">
            <v>0.9</v>
          </cell>
          <cell r="U1466">
            <v>141</v>
          </cell>
          <cell r="V1466">
            <v>220</v>
          </cell>
        </row>
        <row r="1467">
          <cell r="A1467">
            <v>10166</v>
          </cell>
          <cell r="B1467" t="str">
            <v>AUTOLAMPS1480</v>
          </cell>
          <cell r="C1467" t="e">
            <v>#REF!</v>
          </cell>
          <cell r="D1467" t="str">
            <v xml:space="preserve">TOYOTA COROLLA KE75 (82-83) - BUMPER LAMP (212-1610) - LH</v>
          </cell>
          <cell r="E1467" t="str">
            <v>TOYOTA</v>
          </cell>
          <cell r="F1467" t="str">
            <v xml:space="preserve">KE75 BLA LH</v>
          </cell>
          <cell r="G1467" t="str">
            <v>TY01-0404-L</v>
          </cell>
          <cell r="I1467">
            <v>0.04</v>
          </cell>
          <cell r="J1467" t="str">
            <v>SUPPLIER0002</v>
          </cell>
          <cell r="K1467" t="str">
            <v xml:space="preserve">ANHUI TINCAI SILK CO. LTD</v>
          </cell>
          <cell r="L1467">
            <v>6</v>
          </cell>
          <cell r="M1467">
            <v>24</v>
          </cell>
          <cell r="N1467">
            <v>30</v>
          </cell>
          <cell r="O1467">
            <v>5</v>
          </cell>
          <cell r="P1467">
            <v>10</v>
          </cell>
          <cell r="S1467" t="str">
            <v xml:space="preserve">Yuan Purchase Pricelist (CNY)</v>
          </cell>
          <cell r="T1467">
            <v>5</v>
          </cell>
          <cell r="U1467">
            <v>127.14</v>
          </cell>
          <cell r="V1467">
            <v>190</v>
          </cell>
        </row>
        <row r="1468">
          <cell r="A1468">
            <v>10165</v>
          </cell>
          <cell r="B1468" t="str">
            <v>AUTOLAMPS1481</v>
          </cell>
          <cell r="C1468" t="e">
            <v>#REF!</v>
          </cell>
          <cell r="D1468" t="str">
            <v xml:space="preserve">TOYOTA COROLLA KE75 (82-83) - BUMPER LAMP (212-1610) - RH</v>
          </cell>
          <cell r="E1468" t="str">
            <v>TOYOTA</v>
          </cell>
          <cell r="F1468" t="str">
            <v xml:space="preserve">KE75 BLA RH</v>
          </cell>
          <cell r="G1468" t="str">
            <v>TY01-0404-R</v>
          </cell>
          <cell r="I1468">
            <v>0.04</v>
          </cell>
          <cell r="J1468" t="str">
            <v>SUPPLIER0002</v>
          </cell>
          <cell r="K1468" t="str">
            <v xml:space="preserve">ANHUI TINCAI SILK CO. LTD</v>
          </cell>
          <cell r="L1468">
            <v>6</v>
          </cell>
          <cell r="M1468">
            <v>24</v>
          </cell>
          <cell r="N1468">
            <v>30</v>
          </cell>
          <cell r="O1468">
            <v>5</v>
          </cell>
          <cell r="P1468">
            <v>10</v>
          </cell>
          <cell r="S1468" t="str">
            <v xml:space="preserve">Yuan Purchase Pricelist (CNY)</v>
          </cell>
          <cell r="T1468">
            <v>5</v>
          </cell>
          <cell r="U1468">
            <v>127.14</v>
          </cell>
          <cell r="V1468">
            <v>190</v>
          </cell>
        </row>
        <row r="1469">
          <cell r="A1469">
            <v>11239</v>
          </cell>
          <cell r="B1469" t="str">
            <v>AUTOLAMPS1478</v>
          </cell>
          <cell r="C1469" t="e">
            <v>#REF!</v>
          </cell>
          <cell r="D1469" t="str">
            <v xml:space="preserve">TOYOTA COROLLA KE75 (82-83) - FRONT SIDE BUMPER END - LH - DELETE</v>
          </cell>
          <cell r="E1469" t="str">
            <v>TOYOTA</v>
          </cell>
          <cell r="F1469" t="str">
            <v xml:space="preserve">KE75 FSBPR LH</v>
          </cell>
          <cell r="G1469" t="str">
            <v>TY01-0407A-L</v>
          </cell>
          <cell r="I1469">
            <v>0.04</v>
          </cell>
          <cell r="J1469" t="str">
            <v>SUPPLIER0002</v>
          </cell>
          <cell r="K1469" t="str">
            <v xml:space="preserve">ANHUI TINCAI SILK CO. LTD</v>
          </cell>
          <cell r="L1469">
            <v>0</v>
          </cell>
          <cell r="M1469">
            <v>0</v>
          </cell>
          <cell r="N1469">
            <v>0</v>
          </cell>
          <cell r="Q1469">
            <v>2</v>
          </cell>
          <cell r="R1469">
            <v>5</v>
          </cell>
          <cell r="S1469" t="str">
            <v xml:space="preserve">Yuan Purchase Pricelist (CNY)</v>
          </cell>
          <cell r="T1469">
            <v>5.6</v>
          </cell>
          <cell r="U1469">
            <v>126</v>
          </cell>
          <cell r="V1469">
            <v>200</v>
          </cell>
        </row>
        <row r="1470">
          <cell r="A1470">
            <v>11238</v>
          </cell>
          <cell r="B1470" t="str">
            <v>AUTOLAMPS1479</v>
          </cell>
          <cell r="C1470" t="e">
            <v>#REF!</v>
          </cell>
          <cell r="D1470" t="str">
            <v xml:space="preserve">TOYOTA COROLLA KE75 (82-83) - FRONT SIDE RH / REAR SIDE LH BUMPER END (212-2816)</v>
          </cell>
          <cell r="E1470" t="str">
            <v>TOYOTA</v>
          </cell>
          <cell r="F1470" t="str">
            <v xml:space="preserve">KE75 FSBPR RH</v>
          </cell>
          <cell r="G1470" t="str">
            <v>TY01-0407A-R</v>
          </cell>
          <cell r="I1470">
            <v>0.04</v>
          </cell>
          <cell r="J1470" t="str">
            <v>SUPPLIER0002</v>
          </cell>
          <cell r="K1470" t="str">
            <v xml:space="preserve">ANHUI TINCAI SILK CO. LTD</v>
          </cell>
          <cell r="L1470">
            <v>0</v>
          </cell>
          <cell r="M1470">
            <v>0</v>
          </cell>
          <cell r="N1470">
            <v>0</v>
          </cell>
          <cell r="Q1470">
            <v>2</v>
          </cell>
          <cell r="R1470">
            <v>5</v>
          </cell>
          <cell r="S1470" t="str">
            <v xml:space="preserve">Yuan Purchase Pricelist (CNY)</v>
          </cell>
          <cell r="T1470">
            <v>0.9</v>
          </cell>
          <cell r="U1470">
            <v>141</v>
          </cell>
          <cell r="V1470">
            <v>220</v>
          </cell>
        </row>
        <row r="1471">
          <cell r="A1471">
            <v>10164</v>
          </cell>
          <cell r="B1471" t="str">
            <v>AUTOLAMPS1483</v>
          </cell>
          <cell r="C1471" t="e">
            <v>#REF!</v>
          </cell>
          <cell r="D1471" t="str">
            <v xml:space="preserve">TOYOTA COROLLA KE75 (82-83) - HEAD LIGHT CASE WITH CORNER LAMP (212-1203) - LH</v>
          </cell>
          <cell r="E1471" t="str">
            <v>TOYOTA</v>
          </cell>
          <cell r="F1471" t="str">
            <v xml:space="preserve">KE75 LCS LH</v>
          </cell>
          <cell r="G1471" t="str">
            <v>TY01-0401-01-L</v>
          </cell>
          <cell r="I1471">
            <v>0.04</v>
          </cell>
          <cell r="J1471" t="str">
            <v>SUPPLIER0002</v>
          </cell>
          <cell r="K1471" t="str">
            <v xml:space="preserve">ANHUI TINCAI SILK CO. LTD</v>
          </cell>
          <cell r="L1471">
            <v>5</v>
          </cell>
          <cell r="M1471">
            <v>20</v>
          </cell>
          <cell r="N1471">
            <v>25</v>
          </cell>
          <cell r="O1471">
            <v>5</v>
          </cell>
          <cell r="P1471">
            <v>10</v>
          </cell>
          <cell r="S1471" t="str">
            <v xml:space="preserve">Yuan Purchase Pricelist (CNY)</v>
          </cell>
          <cell r="T1471">
            <v>14</v>
          </cell>
          <cell r="U1471">
            <v>355.99</v>
          </cell>
          <cell r="V1471">
            <v>540</v>
          </cell>
        </row>
        <row r="1472">
          <cell r="A1472">
            <v>10163</v>
          </cell>
          <cell r="B1472" t="str">
            <v>AUTOLAMPS1482</v>
          </cell>
          <cell r="C1472" t="e">
            <v>#REF!</v>
          </cell>
          <cell r="D1472" t="str">
            <v xml:space="preserve">TOYOTA COROLLA KE75 (82-83) - HEAD LIGHT CASE WITH CORNER LAMP (212-1203) - RH</v>
          </cell>
          <cell r="E1472" t="str">
            <v>TOYOTA</v>
          </cell>
          <cell r="F1472" t="str">
            <v xml:space="preserve">KE75 LCS RH</v>
          </cell>
          <cell r="G1472" t="str">
            <v>TY01-0401-01-R</v>
          </cell>
          <cell r="I1472">
            <v>0.04</v>
          </cell>
          <cell r="J1472" t="str">
            <v>SUPPLIER0002</v>
          </cell>
          <cell r="K1472" t="str">
            <v xml:space="preserve">ANHUI TINCAI SILK CO. LTD</v>
          </cell>
          <cell r="L1472">
            <v>6</v>
          </cell>
          <cell r="M1472">
            <v>24</v>
          </cell>
          <cell r="N1472">
            <v>30</v>
          </cell>
          <cell r="O1472">
            <v>5</v>
          </cell>
          <cell r="P1472">
            <v>10</v>
          </cell>
          <cell r="S1472" t="str">
            <v xml:space="preserve">Yuan Purchase Pricelist (CNY)</v>
          </cell>
          <cell r="T1472">
            <v>14</v>
          </cell>
          <cell r="U1472">
            <v>355.99</v>
          </cell>
          <cell r="V1472">
            <v>540</v>
          </cell>
        </row>
        <row r="1473">
          <cell r="A1473">
            <v>11800</v>
          </cell>
          <cell r="B1473" t="str">
            <v>AUTOLAMPS1486</v>
          </cell>
          <cell r="C1473" t="e">
            <v>#REF!</v>
          </cell>
          <cell r="D1473" t="str">
            <v xml:space="preserve">TOYOTA COROLLA KE75 S/W (82-83) - TAIL LAMP W/O HOUSING (212-1941) - LH</v>
          </cell>
          <cell r="E1473" t="str">
            <v>TOYOTA</v>
          </cell>
          <cell r="F1473" t="str">
            <v xml:space="preserve">KE75 SW TLA LH</v>
          </cell>
          <cell r="G1473" t="str">
            <v>TY01-0402B-L</v>
          </cell>
          <cell r="I1473">
            <v>0.04</v>
          </cell>
          <cell r="J1473" t="str">
            <v>SUPPLIER0002</v>
          </cell>
          <cell r="K1473" t="str">
            <v xml:space="preserve">ANHUI TINCAI SILK CO. LTD</v>
          </cell>
          <cell r="L1473">
            <v>3</v>
          </cell>
          <cell r="M1473">
            <v>12</v>
          </cell>
          <cell r="N1473">
            <v>15</v>
          </cell>
          <cell r="Q1473">
            <v>5</v>
          </cell>
          <cell r="R1473">
            <v>10</v>
          </cell>
          <cell r="S1473" t="str">
            <v xml:space="preserve">Yuan Purchase Pricelist (CNY)</v>
          </cell>
          <cell r="T1473">
            <v>14</v>
          </cell>
          <cell r="U1473">
            <v>355.99</v>
          </cell>
          <cell r="V1473">
            <v>540</v>
          </cell>
        </row>
        <row r="1474">
          <cell r="A1474">
            <v>11799</v>
          </cell>
          <cell r="B1474" t="str">
            <v>AUTOLAMPS1487</v>
          </cell>
          <cell r="C1474" t="e">
            <v>#REF!</v>
          </cell>
          <cell r="D1474" t="str">
            <v xml:space="preserve">TOYOTA COROLLA KE75 S/W (82-83) - TAIL LAMP W/O HOUSING (212-1941) - RH</v>
          </cell>
          <cell r="E1474" t="str">
            <v>TOYOTA</v>
          </cell>
          <cell r="F1474" t="str">
            <v xml:space="preserve">KE75 SW TLA RH</v>
          </cell>
          <cell r="G1474" t="str">
            <v>TY01-0402B-R</v>
          </cell>
          <cell r="I1474">
            <v>0.04</v>
          </cell>
          <cell r="J1474" t="str">
            <v>SUPPLIER0002</v>
          </cell>
          <cell r="K1474" t="str">
            <v xml:space="preserve">ANHUI TINCAI SILK CO. LTD</v>
          </cell>
          <cell r="L1474">
            <v>4</v>
          </cell>
          <cell r="M1474">
            <v>16</v>
          </cell>
          <cell r="N1474">
            <v>20</v>
          </cell>
          <cell r="Q1474">
            <v>5</v>
          </cell>
          <cell r="R1474">
            <v>10</v>
          </cell>
          <cell r="S1474" t="str">
            <v xml:space="preserve">Yuan Purchase Pricelist (CNY)</v>
          </cell>
          <cell r="T1474">
            <v>14</v>
          </cell>
          <cell r="U1474">
            <v>355.99</v>
          </cell>
          <cell r="V1474">
            <v>540</v>
          </cell>
        </row>
        <row r="1475">
          <cell r="A1475">
            <v>10168</v>
          </cell>
          <cell r="B1475" t="str">
            <v>AUTOLAMPS1484</v>
          </cell>
          <cell r="C1475" t="e">
            <v>#REF!</v>
          </cell>
          <cell r="D1475" t="str">
            <v xml:space="preserve">TOYOTA COROLLA KE75 SALOON (82-83) - TAIL LAMP - LH</v>
          </cell>
          <cell r="E1475" t="str">
            <v>TOYOTA</v>
          </cell>
          <cell r="F1475" t="str">
            <v xml:space="preserve">KE75 SAL TLA LH</v>
          </cell>
          <cell r="G1475" t="str">
            <v>TY01-0402-L</v>
          </cell>
          <cell r="I1475">
            <v>0.04</v>
          </cell>
          <cell r="J1475" t="str">
            <v>SUPPLIER0002</v>
          </cell>
          <cell r="K1475" t="str">
            <v xml:space="preserve">ANHUI TINCAI SILK CO. LTD</v>
          </cell>
          <cell r="L1475">
            <v>2</v>
          </cell>
          <cell r="M1475">
            <v>8</v>
          </cell>
          <cell r="N1475">
            <v>10</v>
          </cell>
          <cell r="Q1475">
            <v>5</v>
          </cell>
          <cell r="R1475">
            <v>10</v>
          </cell>
          <cell r="S1475" t="str">
            <v xml:space="preserve">Yuan Purchase Pricelist (CNY)</v>
          </cell>
          <cell r="T1475">
            <v>33</v>
          </cell>
          <cell r="U1475">
            <v>842</v>
          </cell>
          <cell r="V1475">
            <v>1260</v>
          </cell>
        </row>
        <row r="1476">
          <cell r="A1476">
            <v>10167</v>
          </cell>
          <cell r="B1476" t="str">
            <v>AUTOLAMPS1485</v>
          </cell>
          <cell r="C1476" t="e">
            <v>#REF!</v>
          </cell>
          <cell r="D1476" t="str">
            <v xml:space="preserve">TOYOTA COROLLA KE75 SALOON (82-83) - TAIL LAMP - RH</v>
          </cell>
          <cell r="E1476" t="str">
            <v>TOYOTA</v>
          </cell>
          <cell r="F1476" t="str">
            <v xml:space="preserve">KE75 SAL TLA RH</v>
          </cell>
          <cell r="G1476" t="str">
            <v>TY01-0402-R</v>
          </cell>
          <cell r="I1476">
            <v>0.04</v>
          </cell>
          <cell r="J1476" t="str">
            <v>SUPPLIER0002</v>
          </cell>
          <cell r="K1476" t="str">
            <v xml:space="preserve">ANHUI TINCAI SILK CO. LTD</v>
          </cell>
          <cell r="L1476">
            <v>2</v>
          </cell>
          <cell r="M1476">
            <v>8</v>
          </cell>
          <cell r="N1476">
            <v>10</v>
          </cell>
          <cell r="Q1476">
            <v>5</v>
          </cell>
          <cell r="R1476">
            <v>10</v>
          </cell>
          <cell r="S1476" t="str">
            <v xml:space="preserve">Yuan Purchase Pricelist (CNY)</v>
          </cell>
          <cell r="T1476">
            <v>33</v>
          </cell>
          <cell r="U1476">
            <v>842</v>
          </cell>
          <cell r="V1476">
            <v>1260</v>
          </cell>
        </row>
        <row r="1477">
          <cell r="A1477">
            <v>11373</v>
          </cell>
          <cell r="B1477" t="str">
            <v>AUTOLAMPS1488</v>
          </cell>
          <cell r="C1477" t="e">
            <v>#REF!</v>
          </cell>
          <cell r="D1477" t="str">
            <v xml:space="preserve">TOYOTA COROLLA L-TOURING - BACK LAMP RED (13-54) - LH</v>
          </cell>
          <cell r="E1477" t="str">
            <v>TOYOTA</v>
          </cell>
          <cell r="F1477" t="str">
            <v xml:space="preserve">LTOURING BALAR LH</v>
          </cell>
          <cell r="G1477" t="str">
            <v>TY01-1302D-L</v>
          </cell>
          <cell r="I1477">
            <v>0.04</v>
          </cell>
          <cell r="J1477" t="str">
            <v>SUPPLIER0002</v>
          </cell>
          <cell r="K1477" t="str">
            <v xml:space="preserve">ANHUI TINCAI SILK CO. LTD</v>
          </cell>
          <cell r="L1477">
            <v>4</v>
          </cell>
          <cell r="M1477">
            <v>16</v>
          </cell>
          <cell r="N1477">
            <v>20</v>
          </cell>
          <cell r="O1477">
            <v>5</v>
          </cell>
          <cell r="P1477">
            <v>10</v>
          </cell>
          <cell r="S1477" t="str">
            <v xml:space="preserve">Yuan Purchase Pricelist (CNY)</v>
          </cell>
          <cell r="T1477">
            <v>12</v>
          </cell>
          <cell r="U1477">
            <v>305.14</v>
          </cell>
          <cell r="V1477">
            <v>460</v>
          </cell>
        </row>
        <row r="1478">
          <cell r="A1478">
            <v>11374</v>
          </cell>
          <cell r="B1478" t="str">
            <v>AUTOLAMPS1489</v>
          </cell>
          <cell r="C1478" t="e">
            <v>#REF!</v>
          </cell>
          <cell r="D1478" t="str">
            <v xml:space="preserve">TOYOTA COROLLA L-TOURING - BACK LAMP RED (13-54) - RH</v>
          </cell>
          <cell r="E1478" t="str">
            <v>TOYOTA</v>
          </cell>
          <cell r="F1478" t="str">
            <v xml:space="preserve">LTOURING BALAR RH</v>
          </cell>
          <cell r="G1478" t="str">
            <v>TY01-1302D-R</v>
          </cell>
          <cell r="I1478">
            <v>0.04</v>
          </cell>
          <cell r="J1478" t="str">
            <v>SUPPLIER0002</v>
          </cell>
          <cell r="K1478" t="str">
            <v xml:space="preserve">ANHUI TINCAI SILK CO. LTD</v>
          </cell>
          <cell r="L1478">
            <v>4</v>
          </cell>
          <cell r="M1478">
            <v>16</v>
          </cell>
          <cell r="N1478">
            <v>20</v>
          </cell>
          <cell r="O1478">
            <v>5</v>
          </cell>
          <cell r="P1478">
            <v>10</v>
          </cell>
          <cell r="S1478" t="str">
            <v xml:space="preserve">Yuan Purchase Pricelist (CNY)</v>
          </cell>
          <cell r="T1478">
            <v>12</v>
          </cell>
          <cell r="U1478">
            <v>305.14</v>
          </cell>
          <cell r="V1478">
            <v>460</v>
          </cell>
        </row>
        <row r="1479">
          <cell r="A1479">
            <v>11375</v>
          </cell>
          <cell r="B1479" t="str">
            <v>AUTOLAMPS1490</v>
          </cell>
          <cell r="C1479" t="e">
            <v>#REF!</v>
          </cell>
          <cell r="D1479" t="str">
            <v xml:space="preserve">TOYOTA COROLLA L-TOURING - BACK LAMP WHITE (13-53) - LH</v>
          </cell>
          <cell r="E1479" t="str">
            <v>TOYOTA</v>
          </cell>
          <cell r="F1479" t="str">
            <v xml:space="preserve">LTOURING BALAW LH</v>
          </cell>
          <cell r="G1479" t="str">
            <v>TY01-1302E-L</v>
          </cell>
          <cell r="I1479">
            <v>0.04</v>
          </cell>
          <cell r="J1479" t="str">
            <v>SUPPLIER0002</v>
          </cell>
          <cell r="K1479" t="str">
            <v xml:space="preserve">ANHUI TINCAI SILK CO. LTD</v>
          </cell>
          <cell r="L1479">
            <v>6</v>
          </cell>
          <cell r="M1479">
            <v>24</v>
          </cell>
          <cell r="N1479">
            <v>30</v>
          </cell>
          <cell r="O1479">
            <v>5</v>
          </cell>
          <cell r="P1479">
            <v>10</v>
          </cell>
          <cell r="S1479" t="str">
            <v xml:space="preserve">Yuan Purchase Pricelist (CNY)</v>
          </cell>
          <cell r="T1479">
            <v>12</v>
          </cell>
          <cell r="U1479">
            <v>305.14</v>
          </cell>
          <cell r="V1479">
            <v>460</v>
          </cell>
        </row>
        <row r="1480">
          <cell r="A1480">
            <v>11376</v>
          </cell>
          <cell r="B1480" t="str">
            <v>AUTOLAMPS1491</v>
          </cell>
          <cell r="C1480" t="e">
            <v>#REF!</v>
          </cell>
          <cell r="D1480" t="str">
            <v xml:space="preserve">TOYOTA COROLLA L-TOURING - BACK LAMP WHITE (13-53) - RH</v>
          </cell>
          <cell r="E1480" t="str">
            <v>TOYOTA</v>
          </cell>
          <cell r="F1480" t="str">
            <v xml:space="preserve">LTOURING BALAW RH</v>
          </cell>
          <cell r="G1480" t="str">
            <v>TY01-1302E-R</v>
          </cell>
          <cell r="I1480">
            <v>0.04</v>
          </cell>
          <cell r="J1480" t="str">
            <v>SUPPLIER0002</v>
          </cell>
          <cell r="K1480" t="str">
            <v xml:space="preserve">ANHUI TINCAI SILK CO. LTD</v>
          </cell>
          <cell r="L1480">
            <v>6</v>
          </cell>
          <cell r="M1480">
            <v>24</v>
          </cell>
          <cell r="N1480">
            <v>30</v>
          </cell>
          <cell r="O1480">
            <v>5</v>
          </cell>
          <cell r="P1480">
            <v>10</v>
          </cell>
          <cell r="S1480" t="str">
            <v xml:space="preserve">Yuan Purchase Pricelist (CNY)</v>
          </cell>
          <cell r="T1480">
            <v>12</v>
          </cell>
          <cell r="U1480">
            <v>305.14</v>
          </cell>
          <cell r="V1480">
            <v>460</v>
          </cell>
        </row>
        <row r="1481">
          <cell r="A1481">
            <v>12367</v>
          </cell>
          <cell r="B1481" t="str">
            <v>AUTOLAMPS1492</v>
          </cell>
          <cell r="C1481" t="e">
            <v>#REF!</v>
          </cell>
          <cell r="D1481" t="str">
            <v xml:space="preserve">TOYOTA COROLLA L-TOURING - FOG LAMP - LH</v>
          </cell>
          <cell r="E1481" t="str">
            <v>TOYOTA</v>
          </cell>
          <cell r="F1481" t="str">
            <v xml:space="preserve">LTOURING FLA LH</v>
          </cell>
          <cell r="G1481" t="str">
            <v>MZ01-4003-L</v>
          </cell>
          <cell r="I1481">
            <v>0.04</v>
          </cell>
          <cell r="J1481" t="str">
            <v>SUPPLIER0010</v>
          </cell>
          <cell r="K1481" t="str">
            <v xml:space="preserve">JIANGSU ZISUDE LAMPS TECHNOLOGY CO.,LTD</v>
          </cell>
          <cell r="L1481">
            <v>9</v>
          </cell>
          <cell r="M1481">
            <v>36</v>
          </cell>
          <cell r="N1481">
            <v>45</v>
          </cell>
          <cell r="O1481">
            <v>5</v>
          </cell>
          <cell r="P1481">
            <v>10</v>
          </cell>
          <cell r="S1481" t="str">
            <v xml:space="preserve">Yuan Purchase Pricelist (CNY)</v>
          </cell>
          <cell r="T1481">
            <v>16</v>
          </cell>
          <cell r="U1481">
            <v>417</v>
          </cell>
          <cell r="V1481">
            <v>650</v>
          </cell>
        </row>
        <row r="1482">
          <cell r="A1482">
            <v>12366</v>
          </cell>
          <cell r="B1482" t="str">
            <v>AUTOLAMPS1493</v>
          </cell>
          <cell r="C1482" t="e">
            <v>#REF!</v>
          </cell>
          <cell r="D1482" t="str">
            <v xml:space="preserve">TOYOTA COROLLA L-TOURING - FOG LAMP - RH</v>
          </cell>
          <cell r="E1482" t="str">
            <v>TOYOTA</v>
          </cell>
          <cell r="F1482" t="str">
            <v xml:space="preserve">LTOURING FLA RH</v>
          </cell>
          <cell r="G1482" t="str">
            <v>MZ01-4003-R</v>
          </cell>
          <cell r="I1482">
            <v>0.04</v>
          </cell>
          <cell r="J1482" t="str">
            <v>SUPPLIER0010</v>
          </cell>
          <cell r="K1482" t="str">
            <v xml:space="preserve">JIANGSU ZISUDE LAMPS TECHNOLOGY CO.,LTD</v>
          </cell>
          <cell r="L1482">
            <v>9</v>
          </cell>
          <cell r="M1482">
            <v>36</v>
          </cell>
          <cell r="N1482">
            <v>45</v>
          </cell>
          <cell r="O1482">
            <v>5</v>
          </cell>
          <cell r="P1482">
            <v>10</v>
          </cell>
          <cell r="S1482" t="str">
            <v xml:space="preserve">Yuan Purchase Pricelist (CNY)</v>
          </cell>
          <cell r="T1482">
            <v>16</v>
          </cell>
          <cell r="U1482">
            <v>417</v>
          </cell>
          <cell r="V1482">
            <v>650</v>
          </cell>
        </row>
        <row r="1483">
          <cell r="A1483">
            <v>10237</v>
          </cell>
          <cell r="B1483" t="str">
            <v>AUTOLAMPS1496</v>
          </cell>
          <cell r="C1483" t="e">
            <v>#REF!</v>
          </cell>
          <cell r="D1483" t="str">
            <v xml:space="preserve">TOYOTA COROLLA L-TOURING - TAIL LAMP W/CENTRE PLATE - LH</v>
          </cell>
          <cell r="E1483" t="str">
            <v>TOYOTA</v>
          </cell>
          <cell r="F1483" t="str">
            <v xml:space="preserve">LTOURING TLA LH</v>
          </cell>
          <cell r="G1483" t="str">
            <v>TY01-1302-L</v>
          </cell>
          <cell r="I1483">
            <v>0.04</v>
          </cell>
          <cell r="J1483" t="str">
            <v>SUPPLIER0010</v>
          </cell>
          <cell r="K1483" t="str">
            <v xml:space="preserve">ANHUI TINCAI SILK CO. LTD</v>
          </cell>
          <cell r="L1483">
            <v>10</v>
          </cell>
          <cell r="M1483">
            <v>40</v>
          </cell>
          <cell r="N1483">
            <v>50</v>
          </cell>
          <cell r="Q1483">
            <v>5</v>
          </cell>
          <cell r="R1483">
            <v>20</v>
          </cell>
          <cell r="S1483" t="str">
            <v xml:space="preserve">Yuan Purchase Pricelist (CNY)</v>
          </cell>
          <cell r="T1483">
            <v>20</v>
          </cell>
          <cell r="U1483">
            <v>510</v>
          </cell>
          <cell r="V1483">
            <v>770</v>
          </cell>
        </row>
        <row r="1484">
          <cell r="A1484">
            <v>10236</v>
          </cell>
          <cell r="B1484" t="str">
            <v>AUTOLAMPS1497</v>
          </cell>
          <cell r="C1484" t="e">
            <v>#REF!</v>
          </cell>
          <cell r="D1484" t="str">
            <v xml:space="preserve">TOYOTA COROLLA L-TOURING - TAIL LAMP W/CENTRE PLATE - RH</v>
          </cell>
          <cell r="E1484" t="str">
            <v>TOYOTA</v>
          </cell>
          <cell r="F1484" t="str">
            <v xml:space="preserve">LTOURING TLA RH</v>
          </cell>
          <cell r="G1484" t="str">
            <v>TY01-1302-R</v>
          </cell>
          <cell r="I1484">
            <v>0.04</v>
          </cell>
          <cell r="J1484" t="str">
            <v>SUPPLIER0010</v>
          </cell>
          <cell r="K1484" t="str">
            <v xml:space="preserve">ANHUI TINCAI SILK CO. LTD</v>
          </cell>
          <cell r="L1484">
            <v>11</v>
          </cell>
          <cell r="M1484">
            <v>44</v>
          </cell>
          <cell r="N1484">
            <v>55</v>
          </cell>
          <cell r="Q1484">
            <v>5</v>
          </cell>
          <cell r="R1484">
            <v>20</v>
          </cell>
          <cell r="S1484" t="str">
            <v xml:space="preserve">Yuan Purchase Pricelist (CNY)</v>
          </cell>
          <cell r="T1484">
            <v>20</v>
          </cell>
          <cell r="U1484">
            <v>510</v>
          </cell>
          <cell r="V1484">
            <v>770</v>
          </cell>
        </row>
        <row r="1485">
          <cell r="A1485">
            <v>11371</v>
          </cell>
          <cell r="B1485" t="str">
            <v>AUTOLAMPS1494</v>
          </cell>
          <cell r="C1485" t="e">
            <v>#REF!</v>
          </cell>
          <cell r="D1485" t="str">
            <v xml:space="preserve">TOYOTA COROLLA L-TOURING - TAIL LENS - LH</v>
          </cell>
          <cell r="E1485" t="str">
            <v>TOYOTA</v>
          </cell>
          <cell r="F1485" t="str">
            <v xml:space="preserve">LTOURING TLS LH</v>
          </cell>
          <cell r="G1485" t="str">
            <v>00-TY01-1302-L</v>
          </cell>
          <cell r="I1485">
            <v>0.04</v>
          </cell>
          <cell r="J1485" t="str">
            <v>SUPPLIER0010</v>
          </cell>
          <cell r="K1485" t="str">
            <v xml:space="preserve">ANHUI TINCAI SILK CO. LTD</v>
          </cell>
          <cell r="L1485">
            <v>3</v>
          </cell>
          <cell r="M1485">
            <v>12</v>
          </cell>
          <cell r="N1485">
            <v>15</v>
          </cell>
          <cell r="Q1485">
            <v>5</v>
          </cell>
          <cell r="R1485">
            <v>20</v>
          </cell>
          <cell r="S1485" t="str">
            <v xml:space="preserve">Yuan Purchase Pricelist (CNY)</v>
          </cell>
          <cell r="T1485">
            <v>0.79</v>
          </cell>
          <cell r="U1485">
            <v>123</v>
          </cell>
          <cell r="V1485">
            <v>190</v>
          </cell>
        </row>
        <row r="1486">
          <cell r="A1486">
            <v>11372</v>
          </cell>
          <cell r="B1486" t="str">
            <v>AUTOLAMPS1495</v>
          </cell>
          <cell r="C1486" t="e">
            <v>#REF!</v>
          </cell>
          <cell r="D1486" t="str">
            <v xml:space="preserve">TOYOTA COROLLA L-TOURING - TAIL LENS - RH</v>
          </cell>
          <cell r="E1486" t="str">
            <v>TOYOTA</v>
          </cell>
          <cell r="F1486" t="str">
            <v xml:space="preserve">LTOURING TLS RH</v>
          </cell>
          <cell r="G1486" t="str">
            <v>00-TY01-1302-R</v>
          </cell>
          <cell r="I1486">
            <v>0.04</v>
          </cell>
          <cell r="J1486" t="str">
            <v>SUPPLIER0010</v>
          </cell>
          <cell r="K1486" t="str">
            <v xml:space="preserve">ANHUI TINCAI SILK CO. LTD</v>
          </cell>
          <cell r="L1486">
            <v>3</v>
          </cell>
          <cell r="M1486">
            <v>12</v>
          </cell>
          <cell r="N1486">
            <v>15</v>
          </cell>
          <cell r="Q1486">
            <v>5</v>
          </cell>
          <cell r="R1486">
            <v>20</v>
          </cell>
          <cell r="S1486" t="str">
            <v xml:space="preserve">Yuan Purchase Pricelist (CNY)</v>
          </cell>
          <cell r="T1486">
            <v>0.79</v>
          </cell>
          <cell r="U1486">
            <v>123</v>
          </cell>
          <cell r="V1486">
            <v>190</v>
          </cell>
        </row>
        <row r="1487">
          <cell r="A1487">
            <v>13892</v>
          </cell>
          <cell r="B1487" t="str">
            <v>AUTOLAMPS2856</v>
          </cell>
          <cell r="C1487" t="e">
            <v>#REF!</v>
          </cell>
          <cell r="D1487" t="str">
            <v xml:space="preserve">TOYOTA COROLLA LTOURING KE106 WAGON (98-) SILICON TYPE - REAR WINDSCREEN</v>
          </cell>
          <cell r="E1487" t="str">
            <v>TOYOTA</v>
          </cell>
          <cell r="F1487" t="str">
            <v xml:space="preserve">KE106 2 RW H X</v>
          </cell>
          <cell r="G1487" t="str">
            <v xml:space="preserve">KE106-2 RW/H/X</v>
          </cell>
          <cell r="H1487" t="str">
            <v>1217*572</v>
          </cell>
          <cell r="I1487">
            <v>0.02</v>
          </cell>
          <cell r="J1487" t="str">
            <v>SUPPLIER0015</v>
          </cell>
          <cell r="K1487" t="str">
            <v xml:space="preserve">XINYI AUTOMOBILE GLASS (SHENZHEN) CO., LTD</v>
          </cell>
          <cell r="L1487">
            <v>0</v>
          </cell>
          <cell r="M1487">
            <v>0</v>
          </cell>
          <cell r="N1487">
            <v>0</v>
          </cell>
          <cell r="Q1487">
            <v>1</v>
          </cell>
          <cell r="R1487">
            <v>4</v>
          </cell>
          <cell r="S1487" t="str">
            <v xml:space="preserve">USD Purchase Pricelist (USD)</v>
          </cell>
          <cell r="T1487">
            <v>12</v>
          </cell>
          <cell r="U1487">
            <v>1999.5</v>
          </cell>
          <cell r="V1487">
            <v>2500</v>
          </cell>
        </row>
        <row r="1488">
          <cell r="A1488">
            <v>10247</v>
          </cell>
          <cell r="B1488" t="str">
            <v>AUTOLAMPS1499</v>
          </cell>
          <cell r="C1488" t="e">
            <v>#REF!</v>
          </cell>
          <cell r="D1488" t="str">
            <v xml:space="preserve">TOYOTA COROLLA NZE (01-02) - FOG LAMP - LH</v>
          </cell>
          <cell r="E1488" t="str">
            <v>TOYOTA</v>
          </cell>
          <cell r="F1488" t="str">
            <v xml:space="preserve">NZE 01 FLA LH</v>
          </cell>
          <cell r="G1488" t="str">
            <v>MZ01-9002-L</v>
          </cell>
          <cell r="I1488">
            <v>0.04</v>
          </cell>
          <cell r="J1488" t="str">
            <v>SUPPLIER0010</v>
          </cell>
          <cell r="K1488" t="str">
            <v xml:space="preserve">JIANGSU ZISUDE LAMPS TECHNOLOGY CO.,LTD</v>
          </cell>
          <cell r="L1488">
            <v>36</v>
          </cell>
          <cell r="M1488">
            <v>144</v>
          </cell>
          <cell r="N1488">
            <v>180</v>
          </cell>
          <cell r="O1488">
            <v>5</v>
          </cell>
          <cell r="P1488">
            <v>20</v>
          </cell>
          <cell r="S1488" t="str">
            <v xml:space="preserve">Yuan Purchase Pricelist (CNY)</v>
          </cell>
          <cell r="T1488">
            <v>11</v>
          </cell>
          <cell r="U1488">
            <v>255.75</v>
          </cell>
          <cell r="V1488">
            <v>450</v>
          </cell>
        </row>
        <row r="1489">
          <cell r="A1489">
            <v>10246</v>
          </cell>
          <cell r="B1489" t="str">
            <v>AUTOLAMPS1500</v>
          </cell>
          <cell r="C1489" t="e">
            <v>#REF!</v>
          </cell>
          <cell r="D1489" t="str">
            <v xml:space="preserve">TOYOTA COROLLA NZE (01-02) - FOG LAMP - RH</v>
          </cell>
          <cell r="E1489" t="str">
            <v>TOYOTA</v>
          </cell>
          <cell r="F1489" t="str">
            <v xml:space="preserve">NZE 01 FLA RH</v>
          </cell>
          <cell r="G1489" t="str">
            <v>MZ01-9002-R</v>
          </cell>
          <cell r="I1489">
            <v>0.04</v>
          </cell>
          <cell r="J1489" t="str">
            <v>SUPPLIER0010</v>
          </cell>
          <cell r="K1489" t="str">
            <v xml:space="preserve">JIANGSU ZISUDE LAMPS TECHNOLOGY CO.,LTD</v>
          </cell>
          <cell r="L1489">
            <v>38</v>
          </cell>
          <cell r="M1489">
            <v>152</v>
          </cell>
          <cell r="N1489">
            <v>190</v>
          </cell>
          <cell r="O1489">
            <v>5</v>
          </cell>
          <cell r="P1489">
            <v>20</v>
          </cell>
          <cell r="S1489" t="str">
            <v xml:space="preserve">Yuan Purchase Pricelist (CNY)</v>
          </cell>
          <cell r="T1489">
            <v>11</v>
          </cell>
          <cell r="U1489">
            <v>287</v>
          </cell>
          <cell r="V1489">
            <v>450</v>
          </cell>
        </row>
        <row r="1490">
          <cell r="A1490">
            <v>10245</v>
          </cell>
          <cell r="B1490" t="str">
            <v>AUTOLAMPS1502</v>
          </cell>
          <cell r="C1490" t="e">
            <v>#REF!</v>
          </cell>
          <cell r="D1490" t="str">
            <v xml:space="preserve">TOYOTA COROLLA NZE (01-02) - HEAD LAMP - LH</v>
          </cell>
          <cell r="E1490" t="str">
            <v>TOYOTA</v>
          </cell>
          <cell r="F1490" t="str">
            <v xml:space="preserve">NZE 01 HLA LH</v>
          </cell>
          <cell r="G1490" t="str">
            <v>MZ01-9001-L</v>
          </cell>
          <cell r="I1490">
            <v>0.04</v>
          </cell>
          <cell r="J1490" t="str">
            <v>SUPPLIER0010</v>
          </cell>
          <cell r="K1490" t="str">
            <v xml:space="preserve">JIANGSU ZISUDE LAMPS TECHNOLOGY CO.,LTD</v>
          </cell>
          <cell r="L1490">
            <v>11</v>
          </cell>
          <cell r="M1490">
            <v>44</v>
          </cell>
          <cell r="N1490">
            <v>55</v>
          </cell>
          <cell r="Q1490">
            <v>2</v>
          </cell>
          <cell r="R1490">
            <v>5</v>
          </cell>
          <cell r="S1490" t="str">
            <v xml:space="preserve">Yuan Purchase Pricelist (CNY)</v>
          </cell>
          <cell r="T1490">
            <v>80</v>
          </cell>
          <cell r="U1490">
            <v>2085</v>
          </cell>
          <cell r="V1490">
            <v>2900</v>
          </cell>
        </row>
        <row r="1491">
          <cell r="A1491">
            <v>10244</v>
          </cell>
          <cell r="B1491" t="str">
            <v>AUTOLAMPS1503</v>
          </cell>
          <cell r="C1491" t="e">
            <v>#REF!</v>
          </cell>
          <cell r="D1491" t="str">
            <v xml:space="preserve">TOYOTA COROLLA NZE (01-02) - HEAD LAMP - RH</v>
          </cell>
          <cell r="E1491" t="str">
            <v>TOYOTA</v>
          </cell>
          <cell r="F1491" t="str">
            <v xml:space="preserve">NZE 01 HLA RH</v>
          </cell>
          <cell r="G1491" t="str">
            <v>MZ01-9001-R</v>
          </cell>
          <cell r="I1491">
            <v>0.04</v>
          </cell>
          <cell r="J1491" t="str">
            <v>SUPPLIER0010</v>
          </cell>
          <cell r="K1491" t="str">
            <v xml:space="preserve">JIANGSU ZISUDE LAMPS TECHNOLOGY CO.,LTD</v>
          </cell>
          <cell r="L1491">
            <v>10</v>
          </cell>
          <cell r="M1491">
            <v>40</v>
          </cell>
          <cell r="N1491">
            <v>50</v>
          </cell>
          <cell r="Q1491">
            <v>2</v>
          </cell>
          <cell r="R1491">
            <v>5</v>
          </cell>
          <cell r="S1491" t="str">
            <v xml:space="preserve">Yuan Purchase Pricelist (CNY)</v>
          </cell>
          <cell r="T1491">
            <v>80</v>
          </cell>
          <cell r="U1491">
            <v>2085</v>
          </cell>
          <cell r="V1491">
            <v>2900</v>
          </cell>
        </row>
        <row r="1492">
          <cell r="A1492">
            <v>11407</v>
          </cell>
          <cell r="B1492" t="str">
            <v>AUTOLAMPS1504</v>
          </cell>
          <cell r="C1492" t="e">
            <v>#REF!</v>
          </cell>
          <cell r="D1492" t="str">
            <v xml:space="preserve">TOYOTA COROLLA NZE (01-02) - HEAD LENS - LH</v>
          </cell>
          <cell r="E1492" t="str">
            <v>TOYOTA</v>
          </cell>
          <cell r="F1492" t="str">
            <v xml:space="preserve">NZE 01 HLS LH</v>
          </cell>
          <cell r="G1492" t="str">
            <v>TY01-1801-00-L</v>
          </cell>
          <cell r="I1492">
            <v>0.04</v>
          </cell>
          <cell r="J1492" t="str">
            <v>SUPPLIER0010</v>
          </cell>
          <cell r="K1492" t="str">
            <v xml:space="preserve">JIANGSU ZISUDE LAMPS TECHNOLOGY CO.,LTD</v>
          </cell>
          <cell r="L1492">
            <v>8</v>
          </cell>
          <cell r="M1492">
            <v>32</v>
          </cell>
          <cell r="N1492">
            <v>40</v>
          </cell>
          <cell r="Q1492">
            <v>5</v>
          </cell>
          <cell r="R1492">
            <v>20</v>
          </cell>
          <cell r="S1492" t="str">
            <v xml:space="preserve">Yuan Purchase Pricelist (CNY)</v>
          </cell>
          <cell r="T1492">
            <v>23</v>
          </cell>
          <cell r="U1492">
            <v>590.4</v>
          </cell>
          <cell r="V1492">
            <v>980</v>
          </cell>
        </row>
        <row r="1493">
          <cell r="A1493">
            <v>11408</v>
          </cell>
          <cell r="B1493" t="str">
            <v>AUTOLAMPS1505</v>
          </cell>
          <cell r="C1493" t="e">
            <v>#REF!</v>
          </cell>
          <cell r="D1493" t="str">
            <v xml:space="preserve">TOYOTA COROLLA NZE (01-02) - HEAD LENS - RH</v>
          </cell>
          <cell r="E1493" t="str">
            <v>TOYOTA</v>
          </cell>
          <cell r="F1493" t="str">
            <v xml:space="preserve">NZE 01 HLS RH</v>
          </cell>
          <cell r="G1493" t="str">
            <v>TY01-1801-00-R</v>
          </cell>
          <cell r="I1493">
            <v>0.04</v>
          </cell>
          <cell r="J1493" t="str">
            <v>SUPPLIER0010</v>
          </cell>
          <cell r="K1493" t="str">
            <v xml:space="preserve">JIANGSU ZISUDE LAMPS TECHNOLOGY CO.,LTD</v>
          </cell>
          <cell r="L1493">
            <v>8</v>
          </cell>
          <cell r="M1493">
            <v>32</v>
          </cell>
          <cell r="N1493">
            <v>40</v>
          </cell>
          <cell r="Q1493">
            <v>5</v>
          </cell>
          <cell r="R1493">
            <v>20</v>
          </cell>
          <cell r="S1493" t="str">
            <v xml:space="preserve">Yuan Purchase Pricelist (CNY)</v>
          </cell>
          <cell r="T1493">
            <v>23</v>
          </cell>
          <cell r="U1493">
            <v>534.75</v>
          </cell>
          <cell r="V1493">
            <v>980</v>
          </cell>
        </row>
        <row r="1494">
          <cell r="A1494">
            <v>10262</v>
          </cell>
          <cell r="B1494" t="str">
            <v>AUTOLAMPS1508</v>
          </cell>
          <cell r="C1494" t="e">
            <v>#REF!</v>
          </cell>
          <cell r="D1494" t="str">
            <v xml:space="preserve">TOYOTA COROLLA NZE (01-02) - SIDE MIRROR (MANUAL) - LH</v>
          </cell>
          <cell r="E1494" t="str">
            <v>TOYOTA</v>
          </cell>
          <cell r="F1494" t="str">
            <v xml:space="preserve">NZE 01 SMM LH</v>
          </cell>
          <cell r="G1494" t="str">
            <v>TY01-2212-L</v>
          </cell>
          <cell r="I1494">
            <v>0.04</v>
          </cell>
          <cell r="J1494" t="str">
            <v>SUPPLIER0002</v>
          </cell>
          <cell r="K1494" t="str">
            <v xml:space="preserve">ANHUI TINCAI SILK CO. LTD</v>
          </cell>
          <cell r="L1494">
            <v>3</v>
          </cell>
          <cell r="M1494">
            <v>12</v>
          </cell>
          <cell r="N1494">
            <v>15</v>
          </cell>
          <cell r="O1494">
            <v>5</v>
          </cell>
          <cell r="P1494">
            <v>10</v>
          </cell>
          <cell r="S1494" t="str">
            <v xml:space="preserve">Yuan Purchase Pricelist (CNY)</v>
          </cell>
          <cell r="T1494">
            <v>50</v>
          </cell>
          <cell r="U1494">
            <v>1275</v>
          </cell>
          <cell r="V1494">
            <v>1900</v>
          </cell>
        </row>
        <row r="1495">
          <cell r="A1495">
            <v>10261</v>
          </cell>
          <cell r="B1495" t="str">
            <v>AUTOLAMPS1509</v>
          </cell>
          <cell r="C1495" t="e">
            <v>#REF!</v>
          </cell>
          <cell r="D1495" t="str">
            <v xml:space="preserve">TOYOTA COROLLA NZE (01-02) - SIDE MIRROR (MANUAL) - RH</v>
          </cell>
          <cell r="E1495" t="str">
            <v>TOYOTA</v>
          </cell>
          <cell r="F1495" t="str">
            <v xml:space="preserve">NZE 01 SMM   RH</v>
          </cell>
          <cell r="G1495" t="str">
            <v>TY01-2212-R</v>
          </cell>
          <cell r="I1495">
            <v>0.04</v>
          </cell>
          <cell r="J1495" t="str">
            <v>SUPPLIER0002</v>
          </cell>
          <cell r="K1495" t="str">
            <v xml:space="preserve">ANHUI TINCAI SILK CO. LTD</v>
          </cell>
          <cell r="L1495">
            <v>3</v>
          </cell>
          <cell r="M1495">
            <v>12</v>
          </cell>
          <cell r="N1495">
            <v>15</v>
          </cell>
          <cell r="O1495">
            <v>5</v>
          </cell>
          <cell r="P1495">
            <v>10</v>
          </cell>
          <cell r="S1495" t="str">
            <v xml:space="preserve">Yuan Purchase Pricelist (CNY)</v>
          </cell>
          <cell r="T1495">
            <v>50</v>
          </cell>
          <cell r="U1495">
            <v>1275</v>
          </cell>
          <cell r="V1495">
            <v>1900</v>
          </cell>
        </row>
        <row r="1496">
          <cell r="A1496">
            <v>10249</v>
          </cell>
          <cell r="B1496" t="str">
            <v>AUTOLAMPS1510</v>
          </cell>
          <cell r="C1496" t="e">
            <v>#REF!</v>
          </cell>
          <cell r="D1496" t="str">
            <v xml:space="preserve">TOYOTA COROLLA NZE (01-02) - TAIL LAMP (212-19D8) - LH</v>
          </cell>
          <cell r="E1496" t="str">
            <v>TOYOTA</v>
          </cell>
          <cell r="F1496" t="str">
            <v xml:space="preserve">NZE 01 TLA LH</v>
          </cell>
          <cell r="G1496" t="str">
            <v>MZ01-9003-00-L</v>
          </cell>
          <cell r="I1496">
            <v>0.04</v>
          </cell>
          <cell r="J1496" t="str">
            <v>SUPPLIER0002</v>
          </cell>
          <cell r="K1496" t="str">
            <v xml:space="preserve">ANHUI TINCAI SILK CO. LTD</v>
          </cell>
          <cell r="L1496">
            <v>4</v>
          </cell>
          <cell r="M1496">
            <v>16</v>
          </cell>
          <cell r="N1496">
            <v>20</v>
          </cell>
          <cell r="Q1496">
            <v>2</v>
          </cell>
          <cell r="R1496">
            <v>5</v>
          </cell>
          <cell r="S1496" t="str">
            <v xml:space="preserve">Yuan Purchase Pricelist (CNY)</v>
          </cell>
          <cell r="T1496">
            <v>14</v>
          </cell>
          <cell r="U1496">
            <v>326</v>
          </cell>
          <cell r="V1496">
            <v>1600</v>
          </cell>
        </row>
        <row r="1497">
          <cell r="A1497">
            <v>10248</v>
          </cell>
          <cell r="B1497" t="str">
            <v>AUTOLAMPS1511</v>
          </cell>
          <cell r="C1497" t="e">
            <v>#REF!</v>
          </cell>
          <cell r="D1497" t="str">
            <v xml:space="preserve">TOYOTA COROLLA NZE (01-02) - TAIL LAMP (212-19D8) - RH</v>
          </cell>
          <cell r="E1497" t="str">
            <v>TOYOTA</v>
          </cell>
          <cell r="F1497" t="str">
            <v xml:space="preserve">NZE 01 TLA RH</v>
          </cell>
          <cell r="G1497" t="str">
            <v>MZ01-9003-00-R</v>
          </cell>
          <cell r="I1497">
            <v>0.04</v>
          </cell>
          <cell r="J1497" t="str">
            <v>SUPPLIER0002</v>
          </cell>
          <cell r="K1497" t="str">
            <v xml:space="preserve">ANHUI TINCAI SILK CO. LTD</v>
          </cell>
          <cell r="L1497">
            <v>3</v>
          </cell>
          <cell r="M1497">
            <v>12</v>
          </cell>
          <cell r="N1497">
            <v>15</v>
          </cell>
          <cell r="Q1497">
            <v>2</v>
          </cell>
          <cell r="R1497">
            <v>5</v>
          </cell>
          <cell r="S1497" t="str">
            <v xml:space="preserve">Yuan Purchase Pricelist (CNY)</v>
          </cell>
          <cell r="T1497">
            <v>14</v>
          </cell>
          <cell r="U1497">
            <v>326</v>
          </cell>
          <cell r="V1497">
            <v>1600</v>
          </cell>
        </row>
        <row r="1498">
          <cell r="A1498">
            <v>10251</v>
          </cell>
          <cell r="B1498" t="str">
            <v>AUTOLAMPS1506</v>
          </cell>
          <cell r="C1498" t="e">
            <v>#REF!</v>
          </cell>
          <cell r="D1498" t="str">
            <v xml:space="preserve">TOYOTA COROLLA NZE (01-02) - TAIL LENS (212-19D8-00) - LH</v>
          </cell>
          <cell r="E1498" t="str">
            <v>TOYOTA</v>
          </cell>
          <cell r="F1498" t="str">
            <v xml:space="preserve">NZE 01 TLS LH</v>
          </cell>
          <cell r="G1498" t="str">
            <v>TY01-1802-00-L</v>
          </cell>
          <cell r="I1498">
            <v>0.04</v>
          </cell>
          <cell r="J1498" t="str">
            <v>SUPPLIER0002</v>
          </cell>
          <cell r="K1498" t="str">
            <v xml:space="preserve">ANHUI TINCAI SILK CO. LTD</v>
          </cell>
          <cell r="L1498">
            <v>24</v>
          </cell>
          <cell r="M1498">
            <v>96</v>
          </cell>
          <cell r="N1498">
            <v>120</v>
          </cell>
          <cell r="Q1498">
            <v>5</v>
          </cell>
          <cell r="R1498">
            <v>20</v>
          </cell>
          <cell r="S1498" t="str">
            <v xml:space="preserve">Yuan Purchase Pricelist (CNY)</v>
          </cell>
          <cell r="T1498">
            <v>18</v>
          </cell>
          <cell r="U1498">
            <v>419</v>
          </cell>
          <cell r="V1498">
            <v>650</v>
          </cell>
        </row>
        <row r="1499">
          <cell r="A1499">
            <v>10250</v>
          </cell>
          <cell r="B1499" t="str">
            <v>AUTOLAMPS1507</v>
          </cell>
          <cell r="C1499" t="e">
            <v>#REF!</v>
          </cell>
          <cell r="D1499" t="str">
            <v xml:space="preserve">TOYOTA COROLLA NZE (01-02) - TAIL LENS (212-19D8-00) - RH</v>
          </cell>
          <cell r="E1499" t="str">
            <v>TOYOTA</v>
          </cell>
          <cell r="F1499" t="str">
            <v xml:space="preserve">NZE 01 TLS RH</v>
          </cell>
          <cell r="G1499" t="str">
            <v>TY01-1802-00-R</v>
          </cell>
          <cell r="I1499">
            <v>0.04</v>
          </cell>
          <cell r="J1499" t="str">
            <v>SUPPLIER0002</v>
          </cell>
          <cell r="K1499" t="str">
            <v xml:space="preserve">ANHUI TINCAI SILK CO. LTD</v>
          </cell>
          <cell r="L1499">
            <v>23</v>
          </cell>
          <cell r="M1499">
            <v>92</v>
          </cell>
          <cell r="N1499">
            <v>115</v>
          </cell>
          <cell r="Q1499">
            <v>5</v>
          </cell>
          <cell r="R1499">
            <v>20</v>
          </cell>
          <cell r="S1499" t="str">
            <v xml:space="preserve">Yuan Purchase Pricelist (CNY)</v>
          </cell>
          <cell r="T1499">
            <v>18</v>
          </cell>
          <cell r="U1499">
            <v>419</v>
          </cell>
          <cell r="V1499">
            <v>650</v>
          </cell>
        </row>
        <row r="1500">
          <cell r="A1500">
            <v>11409</v>
          </cell>
          <cell r="B1500" t="str">
            <v>AUTOLAMPS1501</v>
          </cell>
          <cell r="C1500" t="e">
            <v>#REF!</v>
          </cell>
          <cell r="D1500" t="str">
            <v xml:space="preserve">TOYOTA COROLLA NZE (01-03) - GRILL (CHROME)</v>
          </cell>
          <cell r="E1500" t="str">
            <v>TOYOTA</v>
          </cell>
          <cell r="F1500" t="str">
            <v xml:space="preserve">NZE 01 GRLC</v>
          </cell>
          <cell r="G1500" t="str">
            <v>TY01-2811A</v>
          </cell>
          <cell r="I1500">
            <v>0.04</v>
          </cell>
          <cell r="J1500" t="str">
            <v>SUPPLIER0002</v>
          </cell>
          <cell r="K1500" t="str">
            <v xml:space="preserve">ANHUI TINCAI SILK CO. LTD</v>
          </cell>
          <cell r="L1500">
            <v>4</v>
          </cell>
          <cell r="M1500">
            <v>16</v>
          </cell>
          <cell r="N1500">
            <v>20</v>
          </cell>
          <cell r="Q1500">
            <v>2</v>
          </cell>
          <cell r="R1500">
            <v>5</v>
          </cell>
          <cell r="S1500" t="str">
            <v xml:space="preserve">Yuan Purchase Pricelist (CNY)</v>
          </cell>
          <cell r="T1500">
            <v>50</v>
          </cell>
          <cell r="U1500">
            <v>1360</v>
          </cell>
          <cell r="V1500">
            <v>2040</v>
          </cell>
        </row>
        <row r="1501">
          <cell r="A1501">
            <v>11410</v>
          </cell>
          <cell r="B1501" t="str">
            <v>AUTOLAMPS1498</v>
          </cell>
          <cell r="C1501" t="e">
            <v>#REF!</v>
          </cell>
          <cell r="D1501" t="str">
            <v xml:space="preserve">TOYOTA COROLLA NZE (01-04)  - FRONT BUMPER</v>
          </cell>
          <cell r="E1501" t="str">
            <v>TOYOTA</v>
          </cell>
          <cell r="F1501" t="str">
            <v xml:space="preserve">NZE 01 BPRF</v>
          </cell>
          <cell r="G1501" t="str">
            <v>TY01-1807</v>
          </cell>
          <cell r="I1501">
            <v>0.04</v>
          </cell>
          <cell r="J1501" t="str">
            <v>SUPPLIER0002</v>
          </cell>
          <cell r="K1501" t="str">
            <v xml:space="preserve">ANHUI TINCAI SILK CO. LTD</v>
          </cell>
          <cell r="L1501">
            <v>2</v>
          </cell>
          <cell r="M1501">
            <v>8</v>
          </cell>
          <cell r="N1501">
            <v>10</v>
          </cell>
          <cell r="Q1501">
            <v>2</v>
          </cell>
          <cell r="R1501">
            <v>5</v>
          </cell>
          <cell r="S1501" t="str">
            <v xml:space="preserve">Yuan Purchase Pricelist (CNY)</v>
          </cell>
          <cell r="T1501">
            <v>90</v>
          </cell>
          <cell r="U1501">
            <v>2288.52</v>
          </cell>
          <cell r="V1501">
            <v>3400</v>
          </cell>
        </row>
        <row r="1502">
          <cell r="A1502">
            <v>12058</v>
          </cell>
          <cell r="B1502" t="str">
            <v>AUTOLAMPS1513</v>
          </cell>
          <cell r="C1502" t="e">
            <v>#REF!</v>
          </cell>
          <cell r="D1502" t="str">
            <v xml:space="preserve">TOYOTA COROLLA NZE (01-06) - INNER FENDER - LH</v>
          </cell>
          <cell r="E1502" t="str">
            <v>TOYOTA</v>
          </cell>
          <cell r="F1502" t="str">
            <v xml:space="preserve">NZE 01 IF LH</v>
          </cell>
          <cell r="G1502" t="str">
            <v>53876-12330/12270/13040/12280/13020/12350-L</v>
          </cell>
          <cell r="I1502">
            <v>0.04</v>
          </cell>
          <cell r="J1502" t="str">
            <v>SUPPLIER0002</v>
          </cell>
          <cell r="K1502" t="str">
            <v xml:space="preserve">ANHUI TINCAI SILK CO. LTD</v>
          </cell>
          <cell r="L1502">
            <v>78</v>
          </cell>
          <cell r="M1502">
            <v>312</v>
          </cell>
          <cell r="N1502">
            <v>390</v>
          </cell>
          <cell r="Q1502">
            <v>5</v>
          </cell>
          <cell r="R1502">
            <v>25</v>
          </cell>
          <cell r="S1502" t="str">
            <v xml:space="preserve">Yuan Purchase Pricelist (CNY)</v>
          </cell>
          <cell r="T1502">
            <v>11</v>
          </cell>
          <cell r="U1502">
            <v>299</v>
          </cell>
          <cell r="V1502">
            <v>500</v>
          </cell>
        </row>
        <row r="1503">
          <cell r="A1503">
            <v>12057</v>
          </cell>
          <cell r="B1503" t="str">
            <v>AUTOLAMPS1512</v>
          </cell>
          <cell r="C1503" t="e">
            <v>#REF!</v>
          </cell>
          <cell r="D1503" t="str">
            <v xml:space="preserve">TOYOTA COROLLA NZE (01-06) - INNER FENDER - RH</v>
          </cell>
          <cell r="E1503" t="str">
            <v>TOYOTA</v>
          </cell>
          <cell r="F1503" t="str">
            <v xml:space="preserve">NZE 01 IF RH</v>
          </cell>
          <cell r="G1503" t="str">
            <v>53875-12340/12280/13040/12290/13020/12360-R</v>
          </cell>
          <cell r="I1503">
            <v>0.04</v>
          </cell>
          <cell r="J1503" t="str">
            <v>SUPPLIER0002</v>
          </cell>
          <cell r="K1503" t="str">
            <v xml:space="preserve">ANHUI TINCAI SILK CO. LTD</v>
          </cell>
          <cell r="L1503">
            <v>70</v>
          </cell>
          <cell r="M1503">
            <v>280</v>
          </cell>
          <cell r="N1503">
            <v>350</v>
          </cell>
          <cell r="Q1503">
            <v>5</v>
          </cell>
          <cell r="R1503">
            <v>25</v>
          </cell>
          <cell r="S1503" t="str">
            <v xml:space="preserve">Yuan Purchase Pricelist (CNY)</v>
          </cell>
          <cell r="T1503">
            <v>11</v>
          </cell>
          <cell r="U1503">
            <v>299</v>
          </cell>
          <cell r="V1503">
            <v>500</v>
          </cell>
        </row>
        <row r="1504">
          <cell r="A1504">
            <v>13660</v>
          </cell>
          <cell r="B1504" t="str">
            <v>AUTOLAMPS1396</v>
          </cell>
          <cell r="C1504" t="e">
            <v>#REF!</v>
          </cell>
          <cell r="D1504" t="str">
            <v xml:space="preserve">TOYOTA COROLLA NZE (01-06) - SIDE MIRROR - 5 WIRE ELECTRIC (LED) - LH</v>
          </cell>
          <cell r="E1504" t="str">
            <v>TOYOTA</v>
          </cell>
          <cell r="F1504" t="str">
            <v xml:space="preserve">NZE 01 SME5W LED LH</v>
          </cell>
          <cell r="G1504" t="str">
            <v>H-0055-L</v>
          </cell>
          <cell r="I1504">
            <v>0.04</v>
          </cell>
          <cell r="J1504" t="str">
            <v>SUPPLIER0002</v>
          </cell>
          <cell r="K1504" t="str">
            <v xml:space="preserve">ANHUI TINCAI SILK CO. LTD</v>
          </cell>
          <cell r="L1504">
            <v>0</v>
          </cell>
          <cell r="M1504">
            <v>0</v>
          </cell>
          <cell r="N1504">
            <v>0</v>
          </cell>
          <cell r="O1504">
            <v>5</v>
          </cell>
          <cell r="P1504">
            <v>10</v>
          </cell>
          <cell r="S1504" t="str">
            <v xml:space="preserve">Yuan Purchase Pricelist (CNY)</v>
          </cell>
          <cell r="T1504">
            <v>12.18</v>
          </cell>
          <cell r="U1504">
            <v>1904</v>
          </cell>
          <cell r="V1504">
            <v>2950</v>
          </cell>
        </row>
        <row r="1505">
          <cell r="A1505">
            <v>13659</v>
          </cell>
          <cell r="B1505" t="str">
            <v>AUTOLAMPS1397</v>
          </cell>
          <cell r="C1505" t="e">
            <v>#REF!</v>
          </cell>
          <cell r="D1505" t="str">
            <v xml:space="preserve">TOYOTA COROLLA NZE (01-06) - SIDE MIRROR - 5 WIRE ELECTRIC (LED) - RH</v>
          </cell>
          <cell r="E1505" t="str">
            <v>TOYOTA</v>
          </cell>
          <cell r="F1505" t="str">
            <v xml:space="preserve">NZE 01 SME5W LED RH</v>
          </cell>
          <cell r="G1505" t="str">
            <v>H-0055-R</v>
          </cell>
          <cell r="I1505">
            <v>0.04</v>
          </cell>
          <cell r="J1505" t="str">
            <v>SUPPLIER0002</v>
          </cell>
          <cell r="K1505" t="str">
            <v xml:space="preserve">ANHUI TINCAI SILK CO. LTD</v>
          </cell>
          <cell r="L1505">
            <v>1</v>
          </cell>
          <cell r="M1505">
            <v>4</v>
          </cell>
          <cell r="N1505">
            <v>5</v>
          </cell>
          <cell r="O1505">
            <v>5</v>
          </cell>
          <cell r="P1505">
            <v>10</v>
          </cell>
          <cell r="S1505" t="str">
            <v xml:space="preserve">Yuan Purchase Pricelist (CNY)</v>
          </cell>
          <cell r="T1505">
            <v>12.18</v>
          </cell>
          <cell r="U1505">
            <v>1904</v>
          </cell>
          <cell r="V1505">
            <v>2950</v>
          </cell>
        </row>
        <row r="1506">
          <cell r="A1506">
            <v>12060</v>
          </cell>
          <cell r="B1506" t="str">
            <v>AUTOLAMPS1514</v>
          </cell>
          <cell r="C1506" t="e">
            <v>#REF!</v>
          </cell>
          <cell r="D1506" t="str">
            <v xml:space="preserve">TOYOTA COROLLA NZE (01-06) - TAIL GATE MOULDING</v>
          </cell>
          <cell r="E1506" t="str">
            <v>TOYOTA</v>
          </cell>
          <cell r="F1506" t="str">
            <v xml:space="preserve">NZE 01 TGM</v>
          </cell>
          <cell r="G1506" t="str">
            <v>TY01-2318</v>
          </cell>
          <cell r="I1506">
            <v>0.04</v>
          </cell>
          <cell r="J1506" t="str">
            <v>SUPPLIER0002</v>
          </cell>
          <cell r="K1506" t="str">
            <v xml:space="preserve">ANHUI TINCAI SILK CO. LTD</v>
          </cell>
          <cell r="L1506">
            <v>1</v>
          </cell>
          <cell r="M1506">
            <v>4</v>
          </cell>
          <cell r="N1506">
            <v>5</v>
          </cell>
          <cell r="Q1506">
            <v>5</v>
          </cell>
          <cell r="R1506">
            <v>20</v>
          </cell>
          <cell r="S1506" t="str">
            <v xml:space="preserve">Yuan Purchase Pricelist (CNY)</v>
          </cell>
          <cell r="T1506">
            <v>4.5</v>
          </cell>
          <cell r="U1506">
            <v>703</v>
          </cell>
          <cell r="V1506">
            <v>1090</v>
          </cell>
        </row>
        <row r="1507">
          <cell r="A1507">
            <v>10253</v>
          </cell>
          <cell r="B1507" t="str">
            <v>AUTOLAMPS1515</v>
          </cell>
          <cell r="C1507" t="e">
            <v>#REF!</v>
          </cell>
          <cell r="D1507" t="str">
            <v xml:space="preserve">TOYOTA COROLLA NZE (03-) - HEAD LAMP (212-11C9-RD-E/EM) - LH</v>
          </cell>
          <cell r="E1507" t="str">
            <v>TOYOTA</v>
          </cell>
          <cell r="F1507" t="str">
            <v xml:space="preserve">NZE 03 HLA LH</v>
          </cell>
          <cell r="G1507" t="str">
            <v xml:space="preserve">TY01-2801 / MZ01-10001-L</v>
          </cell>
          <cell r="I1507">
            <v>0.04</v>
          </cell>
          <cell r="J1507" t="str">
            <v>SUPPLIER0010</v>
          </cell>
          <cell r="K1507" t="str">
            <v xml:space="preserve">JIANGSU ZISUDE LAMPS TECHNOLOGY CO.,LTD</v>
          </cell>
          <cell r="L1507">
            <v>2</v>
          </cell>
          <cell r="M1507">
            <v>8</v>
          </cell>
          <cell r="N1507">
            <v>10</v>
          </cell>
          <cell r="Q1507">
            <v>2</v>
          </cell>
          <cell r="R1507">
            <v>5</v>
          </cell>
          <cell r="S1507" t="str">
            <v xml:space="preserve">Yuan Purchase Pricelist (CNY)</v>
          </cell>
          <cell r="T1507">
            <v>80</v>
          </cell>
          <cell r="U1507">
            <v>2085</v>
          </cell>
          <cell r="V1507">
            <v>2900</v>
          </cell>
        </row>
        <row r="1508">
          <cell r="A1508">
            <v>10252</v>
          </cell>
          <cell r="B1508" t="str">
            <v>AUTOLAMPS1516</v>
          </cell>
          <cell r="C1508" t="e">
            <v>#REF!</v>
          </cell>
          <cell r="D1508" t="str">
            <v xml:space="preserve">TOYOTA COROLLA NZE (03-) - HEAD LAMP (212-11C9-RD-E/EM) - RH</v>
          </cell>
          <cell r="E1508" t="str">
            <v>TOYOTA</v>
          </cell>
          <cell r="F1508" t="str">
            <v xml:space="preserve">NZE 03 HLA RH</v>
          </cell>
          <cell r="G1508" t="str">
            <v xml:space="preserve">TY01-2801 / MZ01-10001-R</v>
          </cell>
          <cell r="I1508">
            <v>0.04</v>
          </cell>
          <cell r="J1508" t="str">
            <v>SUPPLIER0010</v>
          </cell>
          <cell r="K1508" t="str">
            <v xml:space="preserve">JIANGSU ZISUDE LAMPS TECHNOLOGY CO.,LTD</v>
          </cell>
          <cell r="L1508">
            <v>1</v>
          </cell>
          <cell r="M1508">
            <v>4</v>
          </cell>
          <cell r="N1508">
            <v>5</v>
          </cell>
          <cell r="Q1508">
            <v>2</v>
          </cell>
          <cell r="R1508">
            <v>5</v>
          </cell>
          <cell r="S1508" t="str">
            <v xml:space="preserve">Yuan Purchase Pricelist (CNY)</v>
          </cell>
          <cell r="T1508">
            <v>80</v>
          </cell>
          <cell r="U1508">
            <v>2085</v>
          </cell>
          <cell r="V1508">
            <v>2900</v>
          </cell>
        </row>
        <row r="1509">
          <cell r="A1509">
            <v>11411</v>
          </cell>
          <cell r="B1509" t="str">
            <v>AUTOLAMPS1517</v>
          </cell>
          <cell r="C1509" t="e">
            <v>#REF!</v>
          </cell>
          <cell r="D1509" t="str">
            <v xml:space="preserve">TOYOTA COROLLA NZE (03-) - HEAD LENS (212-11C9-00) - LH</v>
          </cell>
          <cell r="E1509" t="str">
            <v>TOYOTA</v>
          </cell>
          <cell r="F1509" t="str">
            <v xml:space="preserve">NZE 03 HLS LH</v>
          </cell>
          <cell r="G1509" t="str">
            <v>TY01-1801-00-L</v>
          </cell>
          <cell r="I1509">
            <v>0.04</v>
          </cell>
          <cell r="J1509" t="str">
            <v>SUPPLIER0010</v>
          </cell>
          <cell r="K1509" t="str">
            <v xml:space="preserve">JIANGSU ZISUDE LAMPS TECHNOLOGY CO.,LTD</v>
          </cell>
          <cell r="M1509">
            <v>0</v>
          </cell>
          <cell r="N1509">
            <v>0</v>
          </cell>
          <cell r="Q1509">
            <v>5</v>
          </cell>
          <cell r="R1509">
            <v>20</v>
          </cell>
          <cell r="S1509" t="str">
            <v xml:space="preserve">Yuan Purchase Pricelist (CNY)</v>
          </cell>
          <cell r="T1509">
            <v>4</v>
          </cell>
          <cell r="U1509">
            <v>625</v>
          </cell>
          <cell r="V1509">
            <v>970</v>
          </cell>
        </row>
        <row r="1510">
          <cell r="A1510">
            <v>11412</v>
          </cell>
          <cell r="B1510" t="str">
            <v>AUTOLAMPS1518</v>
          </cell>
          <cell r="C1510" t="e">
            <v>#REF!</v>
          </cell>
          <cell r="D1510" t="str">
            <v xml:space="preserve">TOYOTA COROLLA NZE (03-) - HEAD LENS (212-11C9-00) - RH</v>
          </cell>
          <cell r="E1510" t="str">
            <v>TOYOTA</v>
          </cell>
          <cell r="F1510" t="str">
            <v xml:space="preserve">NZE 03 HLS RH</v>
          </cell>
          <cell r="G1510" t="str">
            <v>TY01-1801-00-R</v>
          </cell>
          <cell r="I1510">
            <v>0.04</v>
          </cell>
          <cell r="J1510" t="str">
            <v>SUPPLIER0010</v>
          </cell>
          <cell r="K1510" t="str">
            <v xml:space="preserve">JIANGSU ZISUDE LAMPS TECHNOLOGY CO.,LTD</v>
          </cell>
          <cell r="M1510">
            <v>0</v>
          </cell>
          <cell r="N1510">
            <v>0</v>
          </cell>
          <cell r="Q1510">
            <v>5</v>
          </cell>
          <cell r="R1510">
            <v>20</v>
          </cell>
          <cell r="S1510" t="str">
            <v xml:space="preserve">Yuan Purchase Pricelist (CNY)</v>
          </cell>
          <cell r="T1510">
            <v>4</v>
          </cell>
          <cell r="U1510">
            <v>625</v>
          </cell>
          <cell r="V1510">
            <v>970</v>
          </cell>
        </row>
        <row r="1511">
          <cell r="A1511">
            <v>10255</v>
          </cell>
          <cell r="B1511" t="str">
            <v>AUTOLAMPS1521</v>
          </cell>
          <cell r="C1511" t="e">
            <v>#REF!</v>
          </cell>
          <cell r="D1511" t="str">
            <v xml:space="preserve">TOYOTA COROLLA NZE (03-) - TAIL LAMP - LH</v>
          </cell>
          <cell r="E1511" t="str">
            <v>TOYOTA</v>
          </cell>
          <cell r="F1511" t="str">
            <v xml:space="preserve">NZE 03 TLA LH</v>
          </cell>
          <cell r="G1511" t="str">
            <v>TY01-2402C-L</v>
          </cell>
          <cell r="I1511">
            <v>0.04</v>
          </cell>
          <cell r="J1511" t="str">
            <v>SUPPLIER0002</v>
          </cell>
          <cell r="K1511" t="str">
            <v xml:space="preserve">ANHUI TINCAI SILK CO. LTD</v>
          </cell>
          <cell r="L1511">
            <v>2</v>
          </cell>
          <cell r="M1511">
            <v>8</v>
          </cell>
          <cell r="N1511">
            <v>10</v>
          </cell>
          <cell r="Q1511">
            <v>2</v>
          </cell>
          <cell r="R1511">
            <v>5</v>
          </cell>
          <cell r="S1511" t="str">
            <v xml:space="preserve">Yuan Purchase Pricelist (CNY)</v>
          </cell>
          <cell r="T1511">
            <v>45</v>
          </cell>
          <cell r="U1511">
            <v>1087</v>
          </cell>
          <cell r="V1511">
            <v>1630</v>
          </cell>
        </row>
        <row r="1512">
          <cell r="A1512">
            <v>10254</v>
          </cell>
          <cell r="B1512" t="str">
            <v>AUTOLAMPS1522</v>
          </cell>
          <cell r="C1512" t="e">
            <v>#REF!</v>
          </cell>
          <cell r="D1512" t="str">
            <v xml:space="preserve">TOYOTA COROLLA NZE (03-) - TAIL LAMP - RH</v>
          </cell>
          <cell r="E1512" t="str">
            <v>TOYOTA</v>
          </cell>
          <cell r="F1512" t="str">
            <v xml:space="preserve">NZE 03 TLA RH</v>
          </cell>
          <cell r="G1512" t="str">
            <v>TY01-2402C-R</v>
          </cell>
          <cell r="I1512">
            <v>0.04</v>
          </cell>
          <cell r="J1512" t="str">
            <v>SUPPLIER0002</v>
          </cell>
          <cell r="K1512" t="str">
            <v xml:space="preserve">ANHUI TINCAI SILK CO. LTD</v>
          </cell>
          <cell r="L1512">
            <v>2</v>
          </cell>
          <cell r="M1512">
            <v>8</v>
          </cell>
          <cell r="N1512">
            <v>10</v>
          </cell>
          <cell r="Q1512">
            <v>2</v>
          </cell>
          <cell r="R1512">
            <v>5</v>
          </cell>
          <cell r="S1512" t="str">
            <v xml:space="preserve">Yuan Purchase Pricelist (CNY)</v>
          </cell>
          <cell r="T1512">
            <v>45</v>
          </cell>
          <cell r="U1512">
            <v>1087</v>
          </cell>
          <cell r="V1512">
            <v>1630</v>
          </cell>
        </row>
        <row r="1513">
          <cell r="A1513">
            <v>10257</v>
          </cell>
          <cell r="B1513" t="str">
            <v>AUTOLAMPS1519</v>
          </cell>
          <cell r="C1513" t="e">
            <v>#REF!</v>
          </cell>
          <cell r="D1513" t="str">
            <v xml:space="preserve">TOYOTA COROLLA NZE (03-) - TAIL LENS - LH</v>
          </cell>
          <cell r="E1513" t="str">
            <v>TOYOTA</v>
          </cell>
          <cell r="F1513" t="str">
            <v xml:space="preserve">NZE 03 TLS LH</v>
          </cell>
          <cell r="G1513" t="str">
            <v>TY01-2402C-00-L</v>
          </cell>
          <cell r="I1513">
            <v>0.04</v>
          </cell>
          <cell r="J1513" t="str">
            <v>SUPPLIER0002</v>
          </cell>
          <cell r="K1513" t="str">
            <v xml:space="preserve">ANHUI TINCAI SILK CO. LTD</v>
          </cell>
          <cell r="L1513">
            <v>9</v>
          </cell>
          <cell r="M1513">
            <v>36</v>
          </cell>
          <cell r="N1513">
            <v>45</v>
          </cell>
          <cell r="Q1513">
            <v>5</v>
          </cell>
          <cell r="R1513">
            <v>20</v>
          </cell>
          <cell r="S1513" t="str">
            <v xml:space="preserve">Yuan Purchase Pricelist (CNY)</v>
          </cell>
          <cell r="T1513">
            <v>20</v>
          </cell>
          <cell r="U1513">
            <v>483</v>
          </cell>
          <cell r="V1513">
            <v>720</v>
          </cell>
        </row>
        <row r="1514">
          <cell r="A1514">
            <v>10256</v>
          </cell>
          <cell r="B1514" t="str">
            <v>AUTOLAMPS1520</v>
          </cell>
          <cell r="C1514" t="e">
            <v>#REF!</v>
          </cell>
          <cell r="D1514" t="str">
            <v xml:space="preserve">TOYOTA COROLLA NZE (03-) - TAIL LENS - RH</v>
          </cell>
          <cell r="E1514" t="str">
            <v>TOYOTA</v>
          </cell>
          <cell r="F1514" t="str">
            <v xml:space="preserve">NZE 03 TLS RH</v>
          </cell>
          <cell r="G1514" t="str">
            <v>TY01-2402C-00-R</v>
          </cell>
          <cell r="I1514">
            <v>0.04</v>
          </cell>
          <cell r="J1514" t="str">
            <v>SUPPLIER0002</v>
          </cell>
          <cell r="K1514" t="str">
            <v xml:space="preserve">ANHUI TINCAI SILK CO. LTD</v>
          </cell>
          <cell r="L1514">
            <v>9</v>
          </cell>
          <cell r="M1514">
            <v>36</v>
          </cell>
          <cell r="N1514">
            <v>45</v>
          </cell>
          <cell r="Q1514">
            <v>5</v>
          </cell>
          <cell r="R1514">
            <v>20</v>
          </cell>
          <cell r="S1514" t="str">
            <v xml:space="preserve">Yuan Purchase Pricelist (CNY)</v>
          </cell>
          <cell r="T1514">
            <v>20</v>
          </cell>
          <cell r="U1514">
            <v>483</v>
          </cell>
          <cell r="V1514">
            <v>720</v>
          </cell>
        </row>
        <row r="1515">
          <cell r="A1515">
            <v>13680</v>
          </cell>
          <cell r="B1515" t="str">
            <v>AUTOLAMPS1544</v>
          </cell>
          <cell r="C1515" t="e">
            <v>#REF!</v>
          </cell>
          <cell r="D1515" t="str">
            <v xml:space="preserve">TOYOTA COROLLA NZE 121/122 (01-05) - SIDE MIRROR (ELECTRIC-3 WIRE) - LH</v>
          </cell>
          <cell r="E1515" t="str">
            <v>TOYOTA</v>
          </cell>
          <cell r="F1515" t="str">
            <v xml:space="preserve">NZE 01 SME3W LH</v>
          </cell>
          <cell r="G1515" t="str">
            <v>H-0071-L</v>
          </cell>
          <cell r="I1515">
            <v>0.04</v>
          </cell>
          <cell r="J1515" t="str">
            <v>SUPPLIER0014</v>
          </cell>
          <cell r="K1515" t="str">
            <v xml:space="preserve">WENZHOU RONGDA AUTO PARTS CO., LTD</v>
          </cell>
          <cell r="L1515">
            <v>8</v>
          </cell>
          <cell r="M1515">
            <v>32</v>
          </cell>
          <cell r="N1515">
            <v>40</v>
          </cell>
          <cell r="O1515">
            <v>5</v>
          </cell>
          <cell r="P1515">
            <v>20</v>
          </cell>
          <cell r="S1515" t="str">
            <v xml:space="preserve">Yuan Purchase Pricelist (CNY)</v>
          </cell>
          <cell r="T1515">
            <v>42</v>
          </cell>
          <cell r="U1515">
            <v>828.95</v>
          </cell>
          <cell r="V1515">
            <v>1460</v>
          </cell>
        </row>
        <row r="1516">
          <cell r="A1516">
            <v>13681</v>
          </cell>
          <cell r="B1516" t="str">
            <v>AUTOLAMPS1545</v>
          </cell>
          <cell r="C1516" t="e">
            <v>#REF!</v>
          </cell>
          <cell r="D1516" t="str">
            <v xml:space="preserve">TOYOTA COROLLA NZE 121/122 (01-05) - SIDE MIRROR (ELECTRIC-3 WIRE) - RH</v>
          </cell>
          <cell r="E1516" t="str">
            <v>TOYOTA</v>
          </cell>
          <cell r="F1516" t="str">
            <v xml:space="preserve">NZE 01 SME3W RH</v>
          </cell>
          <cell r="G1516" t="str">
            <v>H-0071-R</v>
          </cell>
          <cell r="I1516">
            <v>0.04</v>
          </cell>
          <cell r="J1516" t="str">
            <v>SUPPLIER0014</v>
          </cell>
          <cell r="K1516" t="str">
            <v xml:space="preserve">WENZHOU RONGDA AUTO PARTS CO., LTD</v>
          </cell>
          <cell r="L1516">
            <v>7</v>
          </cell>
          <cell r="M1516">
            <v>28</v>
          </cell>
          <cell r="N1516">
            <v>35</v>
          </cell>
          <cell r="O1516">
            <v>5</v>
          </cell>
          <cell r="P1516">
            <v>20</v>
          </cell>
          <cell r="S1516" t="str">
            <v xml:space="preserve">Yuan Purchase Pricelist (CNY)</v>
          </cell>
          <cell r="T1516">
            <v>42</v>
          </cell>
          <cell r="U1516">
            <v>828.95</v>
          </cell>
          <cell r="V1516">
            <v>1460</v>
          </cell>
        </row>
        <row r="1517">
          <cell r="A1517">
            <v>11597</v>
          </cell>
          <cell r="B1517" t="str">
            <v>AUTOLAMPS1546</v>
          </cell>
          <cell r="C1517" t="e">
            <v>#REF!</v>
          </cell>
          <cell r="D1517" t="str">
            <v xml:space="preserve">TOYOTA COROLLA NZE 121/122 (01-05) - SIDE MIRROR (ELECTRIC-5 WIRE) - LH</v>
          </cell>
          <cell r="E1517" t="str">
            <v>TOYOTA</v>
          </cell>
          <cell r="F1517" t="str">
            <v xml:space="preserve">NZE 01 SME5W LH</v>
          </cell>
          <cell r="G1517" t="str">
            <v>TY01-2912-L</v>
          </cell>
          <cell r="I1517">
            <v>0.04</v>
          </cell>
          <cell r="J1517" t="str">
            <v>SUPPLIER0002</v>
          </cell>
          <cell r="K1517" t="str">
            <v xml:space="preserve">ANHUI TINCAI SILK CO. LTD</v>
          </cell>
          <cell r="M1517">
            <v>0</v>
          </cell>
          <cell r="N1517">
            <v>0</v>
          </cell>
          <cell r="O1517">
            <v>5</v>
          </cell>
          <cell r="P1517">
            <v>20</v>
          </cell>
          <cell r="S1517" t="str">
            <v xml:space="preserve">Yuan Purchase Pricelist (CNY)</v>
          </cell>
          <cell r="T1517">
            <v>52</v>
          </cell>
          <cell r="U1517">
            <v>1170</v>
          </cell>
          <cell r="V1517">
            <v>1810</v>
          </cell>
        </row>
        <row r="1518">
          <cell r="A1518">
            <v>11598</v>
          </cell>
          <cell r="B1518" t="str">
            <v>AUTOLAMPS1547</v>
          </cell>
          <cell r="C1518" t="e">
            <v>#REF!</v>
          </cell>
          <cell r="D1518" t="str">
            <v xml:space="preserve">TOYOTA COROLLA NZE 121/122 (01-05) - SIDE MIRROR (ELECTRIC-5 WIRE) - RH</v>
          </cell>
          <cell r="E1518" t="str">
            <v>TOYOTA</v>
          </cell>
          <cell r="F1518" t="str">
            <v xml:space="preserve">NZE 01 SME5W RH</v>
          </cell>
          <cell r="G1518" t="str">
            <v>TY01-2912-R</v>
          </cell>
          <cell r="I1518">
            <v>0.04</v>
          </cell>
          <cell r="J1518" t="str">
            <v>SUPPLIER0002</v>
          </cell>
          <cell r="K1518" t="str">
            <v xml:space="preserve">ANHUI TINCAI SILK CO. LTD</v>
          </cell>
          <cell r="L1518">
            <v>0</v>
          </cell>
          <cell r="M1518">
            <v>0</v>
          </cell>
          <cell r="N1518">
            <v>0</v>
          </cell>
          <cell r="O1518">
            <v>5</v>
          </cell>
          <cell r="P1518">
            <v>20</v>
          </cell>
          <cell r="S1518" t="str">
            <v xml:space="preserve">Yuan Purchase Pricelist (CNY)</v>
          </cell>
          <cell r="T1518">
            <v>68.2</v>
          </cell>
          <cell r="U1518">
            <v>1535</v>
          </cell>
          <cell r="V1518">
            <v>2380</v>
          </cell>
        </row>
        <row r="1519">
          <cell r="A1519">
            <v>12013</v>
          </cell>
          <cell r="B1519" t="str">
            <v>AUTOLAMPS1549</v>
          </cell>
          <cell r="C1519" t="e">
            <v>#REF!</v>
          </cell>
          <cell r="D1519" t="str">
            <v xml:space="preserve">TOYOTA COROLLA NZE 121/122 FIELDER WAGON (01-05) - REAR DOOR GLASS - LH</v>
          </cell>
          <cell r="E1519" t="str">
            <v>TOYOTA</v>
          </cell>
          <cell r="F1519" t="str">
            <v xml:space="preserve">KE120W 5 RD LH</v>
          </cell>
          <cell r="G1519" t="str">
            <v xml:space="preserve">KE120W-5 RD/LH</v>
          </cell>
          <cell r="H1519" t="str">
            <v>728*448</v>
          </cell>
          <cell r="I1519">
            <v>0.02</v>
          </cell>
          <cell r="J1519" t="str">
            <v>SUPPLIER0015</v>
          </cell>
          <cell r="K1519" t="str">
            <v xml:space="preserve">XINYI AUTOMOBILE GLASS (SHENZHEN) CO., LTD</v>
          </cell>
          <cell r="L1519">
            <v>0</v>
          </cell>
          <cell r="M1519">
            <v>0</v>
          </cell>
          <cell r="N1519">
            <v>0</v>
          </cell>
          <cell r="Q1519">
            <v>0</v>
          </cell>
          <cell r="R1519">
            <v>0</v>
          </cell>
          <cell r="S1519" t="str">
            <v xml:space="preserve">USD Purchase Pricelist (USD)</v>
          </cell>
          <cell r="T1519">
            <v>2.2000000000000002</v>
          </cell>
          <cell r="U1519">
            <v>341.55</v>
          </cell>
          <cell r="V1519">
            <v>400</v>
          </cell>
        </row>
        <row r="1520">
          <cell r="A1520">
            <v>12014</v>
          </cell>
          <cell r="B1520" t="str">
            <v>AUTOLAMPS1548</v>
          </cell>
          <cell r="C1520" t="e">
            <v>#REF!</v>
          </cell>
          <cell r="D1520" t="str">
            <v xml:space="preserve">TOYOTA COROLLA NZE 121/122 FIELDER WAGON (01-05) - REAR DOOR GLASS - RH</v>
          </cell>
          <cell r="E1520" t="str">
            <v>TOYOTA</v>
          </cell>
          <cell r="F1520" t="str">
            <v xml:space="preserve">KE120W 5 RD RH</v>
          </cell>
          <cell r="G1520" t="str">
            <v xml:space="preserve">KE120W-5 RD/RH</v>
          </cell>
          <cell r="H1520" t="str">
            <v>728*448</v>
          </cell>
          <cell r="I1520">
            <v>0.02</v>
          </cell>
          <cell r="J1520" t="str">
            <v>SUPPLIER0015</v>
          </cell>
          <cell r="K1520" t="str">
            <v xml:space="preserve">XINYI AUTOMOBILE GLASS (SHENZHEN) CO., LTD</v>
          </cell>
          <cell r="L1520">
            <v>0</v>
          </cell>
          <cell r="M1520">
            <v>0</v>
          </cell>
          <cell r="N1520">
            <v>0</v>
          </cell>
          <cell r="Q1520">
            <v>0</v>
          </cell>
          <cell r="R1520">
            <v>0</v>
          </cell>
          <cell r="S1520" t="str">
            <v xml:space="preserve">USD Purchase Pricelist (USD)</v>
          </cell>
          <cell r="T1520">
            <v>2.5</v>
          </cell>
          <cell r="U1520">
            <v>388.13</v>
          </cell>
          <cell r="V1520">
            <v>500</v>
          </cell>
        </row>
        <row r="1521">
          <cell r="A1521">
            <v>11930</v>
          </cell>
          <cell r="B1521" t="str">
            <v>AUTOLAMPS1550</v>
          </cell>
          <cell r="C1521" t="e">
            <v>#REF!</v>
          </cell>
          <cell r="D1521" t="str">
            <v xml:space="preserve">TOYOTA COROLLA NZE 121/122 FIELDER WAGON (01-05) - REAR WINDSCREEN</v>
          </cell>
          <cell r="E1521" t="str">
            <v>TOYOTA</v>
          </cell>
          <cell r="F1521" t="str">
            <v xml:space="preserve">KE120W 5 RW H X</v>
          </cell>
          <cell r="G1521" t="str">
            <v xml:space="preserve">KE120W-5 RW/H/X</v>
          </cell>
          <cell r="H1521" t="str">
            <v>1257*506</v>
          </cell>
          <cell r="I1521">
            <v>0.02</v>
          </cell>
          <cell r="J1521" t="str">
            <v>SUPPLIER0015</v>
          </cell>
          <cell r="K1521" t="str">
            <v xml:space="preserve">XINYI AUTOMOBILE GLASS (SHENZHEN) CO., LTD</v>
          </cell>
          <cell r="L1521">
            <v>15</v>
          </cell>
          <cell r="M1521">
            <v>60</v>
          </cell>
          <cell r="N1521">
            <v>75</v>
          </cell>
          <cell r="Q1521">
            <v>4</v>
          </cell>
          <cell r="R1521">
            <v>16</v>
          </cell>
          <cell r="S1521" t="str">
            <v xml:space="preserve">USD Purchase Pricelist (USD)</v>
          </cell>
          <cell r="T1521">
            <v>11.5</v>
          </cell>
          <cell r="U1521">
            <v>1916.19</v>
          </cell>
          <cell r="V1521">
            <v>2000</v>
          </cell>
        </row>
        <row r="1522">
          <cell r="A1522">
            <v>13952</v>
          </cell>
          <cell r="B1522" t="str">
            <v>AUTOLAMPS1538</v>
          </cell>
          <cell r="C1522" t="e">
            <v>#REF!</v>
          </cell>
          <cell r="D1522" t="str">
            <v xml:space="preserve">TOYOTA COROLLA NZE 121/122 SALOON (98-06) - REAR QUARTER GLASS - LH</v>
          </cell>
          <cell r="E1522" t="str">
            <v>TOYOTA</v>
          </cell>
          <cell r="F1522" t="str">
            <v xml:space="preserve">KE120W RQ LH</v>
          </cell>
          <cell r="G1522" t="str">
            <v xml:space="preserve">KE120W RQ/LH</v>
          </cell>
          <cell r="H1522" t="str">
            <v>206*256</v>
          </cell>
          <cell r="I1522">
            <v>0.02</v>
          </cell>
          <cell r="J1522" t="str">
            <v>SUPPLIER0015</v>
          </cell>
          <cell r="K1522" t="str">
            <v xml:space="preserve">XINYI AUTOMOBILE GLASS (SHENZHEN) CO., LTD</v>
          </cell>
          <cell r="L1522">
            <v>0</v>
          </cell>
          <cell r="M1522">
            <v>0</v>
          </cell>
          <cell r="N1522">
            <v>0</v>
          </cell>
          <cell r="Q1522">
            <v>1</v>
          </cell>
          <cell r="R1522">
            <v>4</v>
          </cell>
          <cell r="S1522" t="str">
            <v xml:space="preserve">USD Purchase Pricelist (USD)</v>
          </cell>
          <cell r="T1522">
            <v>1.5</v>
          </cell>
          <cell r="U1522">
            <v>268.8</v>
          </cell>
          <cell r="V1522">
            <v>350</v>
          </cell>
        </row>
        <row r="1523">
          <cell r="A1523">
            <v>13953</v>
          </cell>
          <cell r="B1523" t="str">
            <v>AUTOLAMPS1539</v>
          </cell>
          <cell r="C1523" t="e">
            <v>#REF!</v>
          </cell>
          <cell r="D1523" t="str">
            <v xml:space="preserve">TOYOTA COROLLA NZE 121/122 SALOON (98-06) - REAR QUARTER GLASS - RH</v>
          </cell>
          <cell r="E1523" t="str">
            <v>TOYOTA</v>
          </cell>
          <cell r="F1523" t="str">
            <v xml:space="preserve">KE120W RQ RH</v>
          </cell>
          <cell r="G1523" t="str">
            <v xml:space="preserve">KE120W RQ/RH</v>
          </cell>
          <cell r="H1523" t="str">
            <v>206*256</v>
          </cell>
          <cell r="I1523">
            <v>0.02</v>
          </cell>
          <cell r="J1523" t="str">
            <v>SUPPLIER0015</v>
          </cell>
          <cell r="K1523" t="str">
            <v xml:space="preserve">XINYI AUTOMOBILE GLASS (SHENZHEN) CO., LTD</v>
          </cell>
          <cell r="L1523">
            <v>0</v>
          </cell>
          <cell r="M1523">
            <v>0</v>
          </cell>
          <cell r="N1523">
            <v>0</v>
          </cell>
          <cell r="Q1523">
            <v>1</v>
          </cell>
          <cell r="R1523">
            <v>4</v>
          </cell>
          <cell r="S1523" t="str">
            <v xml:space="preserve">USD Purchase Pricelist (USD)</v>
          </cell>
          <cell r="T1523">
            <v>1.5</v>
          </cell>
          <cell r="U1523">
            <v>268.8</v>
          </cell>
          <cell r="V1523">
            <v>350</v>
          </cell>
        </row>
        <row r="1524">
          <cell r="A1524">
            <v>13883</v>
          </cell>
          <cell r="B1524" t="str">
            <v>AUTOLAMPS1551</v>
          </cell>
          <cell r="C1524" t="e">
            <v>#REF!</v>
          </cell>
          <cell r="D1524" t="str">
            <v xml:space="preserve">TOYOTA COROLLA NZE 121/122 SALOON 4D (01-06) - REAR WINDSCREEN</v>
          </cell>
          <cell r="E1524" t="str">
            <v>TOYOTA</v>
          </cell>
          <cell r="F1524" t="str">
            <v xml:space="preserve">KE120W RW H X</v>
          </cell>
          <cell r="G1524" t="str">
            <v xml:space="preserve">KE120W RW/H/X</v>
          </cell>
          <cell r="H1524" t="str">
            <v>1290*838</v>
          </cell>
          <cell r="I1524">
            <v>0.02</v>
          </cell>
          <cell r="J1524" t="str">
            <v>SUPPLIER0015</v>
          </cell>
          <cell r="K1524" t="str">
            <v xml:space="preserve">XINYI AUTOMOBILE GLASS (SHENZHEN) CO., LTD</v>
          </cell>
          <cell r="L1524">
            <v>4</v>
          </cell>
          <cell r="M1524">
            <v>16</v>
          </cell>
          <cell r="N1524">
            <v>20</v>
          </cell>
          <cell r="Q1524">
            <v>4</v>
          </cell>
          <cell r="R1524">
            <v>16</v>
          </cell>
          <cell r="S1524" t="str">
            <v xml:space="preserve">USD Purchase Pricelist (USD)</v>
          </cell>
          <cell r="T1524">
            <v>15.66</v>
          </cell>
          <cell r="U1524">
            <v>2806.27</v>
          </cell>
          <cell r="V1524">
            <v>3600</v>
          </cell>
        </row>
        <row r="1525">
          <cell r="A1525">
            <v>12010</v>
          </cell>
          <cell r="B1525" t="str">
            <v>AUTOLAMPS1552</v>
          </cell>
          <cell r="C1525" t="e">
            <v>#REF!</v>
          </cell>
          <cell r="D1525" t="str">
            <v xml:space="preserve">TOYOTA COROLLA NZE 121/122 SALOON/WAGON/HATCHBACK (00-06) - LAMINATED FRONT WINDSCREEN</v>
          </cell>
          <cell r="E1525" t="str">
            <v>TOYOTA</v>
          </cell>
          <cell r="F1525" t="str">
            <v xml:space="preserve">KE120W 1 LFW X</v>
          </cell>
          <cell r="G1525" t="str">
            <v xml:space="preserve">KE120W-1 LFW/X</v>
          </cell>
          <cell r="H1525" t="str">
            <v>1393*929</v>
          </cell>
          <cell r="I1525">
            <v>0.02</v>
          </cell>
          <cell r="J1525" t="str">
            <v>SUPPLIER0015</v>
          </cell>
          <cell r="K1525" t="str">
            <v xml:space="preserve">XINYI AUTOMOBILE GLASS (SHENZHEN) CO., LTD</v>
          </cell>
          <cell r="L1525">
            <v>17</v>
          </cell>
          <cell r="M1525">
            <v>68</v>
          </cell>
          <cell r="N1525">
            <v>85</v>
          </cell>
          <cell r="Q1525">
            <v>6</v>
          </cell>
          <cell r="R1525">
            <v>24</v>
          </cell>
          <cell r="S1525" t="str">
            <v xml:space="preserve">USD Purchase Pricelist (USD)</v>
          </cell>
          <cell r="T1525">
            <v>11.5</v>
          </cell>
          <cell r="U1525">
            <v>2584.35</v>
          </cell>
          <cell r="V1525">
            <v>2900</v>
          </cell>
        </row>
        <row r="1526">
          <cell r="A1526">
            <v>13950</v>
          </cell>
          <cell r="B1526" t="str">
            <v>AUTOLAMPS1540</v>
          </cell>
          <cell r="C1526" t="e">
            <v>#REF!</v>
          </cell>
          <cell r="D1526" t="str">
            <v xml:space="preserve">TOYOTA COROLLA NZE 121/122/FIELDER/HATCHBACK (01-05) - FRONT DOOR GLASS - LH</v>
          </cell>
          <cell r="E1526" t="str">
            <v>TOYOTA</v>
          </cell>
          <cell r="F1526" t="str">
            <v xml:space="preserve">KE120W FD LH</v>
          </cell>
          <cell r="G1526" t="str">
            <v xml:space="preserve">KE120W FD/LH</v>
          </cell>
          <cell r="H1526" t="str">
            <v>926*465</v>
          </cell>
          <cell r="I1526">
            <v>0.02</v>
          </cell>
          <cell r="J1526" t="str">
            <v>SUPPLIER0015</v>
          </cell>
          <cell r="K1526" t="str">
            <v xml:space="preserve">XINYI AUTOMOBILE GLASS (SHENZHEN) CO., LTD</v>
          </cell>
          <cell r="L1526">
            <v>0</v>
          </cell>
          <cell r="M1526">
            <v>0</v>
          </cell>
          <cell r="N1526">
            <v>0</v>
          </cell>
          <cell r="Q1526">
            <v>1</v>
          </cell>
          <cell r="R1526">
            <v>4</v>
          </cell>
          <cell r="S1526" t="str">
            <v xml:space="preserve">USD Purchase Pricelist (USD)</v>
          </cell>
          <cell r="T1526">
            <v>3.01</v>
          </cell>
          <cell r="U1526">
            <v>539.39</v>
          </cell>
          <cell r="V1526">
            <v>700</v>
          </cell>
        </row>
        <row r="1527">
          <cell r="A1527">
            <v>13951</v>
          </cell>
          <cell r="B1527" t="str">
            <v>AUTOLAMPS1541</v>
          </cell>
          <cell r="C1527" t="e">
            <v>#REF!</v>
          </cell>
          <cell r="D1527" t="str">
            <v xml:space="preserve">TOYOTA COROLLA NZE 121/122/FIELDER/HATCHBACK (01-05) - FRONT DOOR GLASS - RH</v>
          </cell>
          <cell r="E1527" t="str">
            <v>TOYOTA</v>
          </cell>
          <cell r="F1527" t="str">
            <v xml:space="preserve">KE120W FD RH</v>
          </cell>
          <cell r="G1527" t="str">
            <v xml:space="preserve">KE120W FD/RH</v>
          </cell>
          <cell r="H1527" t="str">
            <v>926*465</v>
          </cell>
          <cell r="I1527">
            <v>0.02</v>
          </cell>
          <cell r="J1527" t="str">
            <v>SUPPLIER0015</v>
          </cell>
          <cell r="K1527" t="str">
            <v xml:space="preserve">XINYI AUTOMOBILE GLASS (SHENZHEN) CO., LTD</v>
          </cell>
          <cell r="L1527">
            <v>0</v>
          </cell>
          <cell r="M1527">
            <v>0</v>
          </cell>
          <cell r="N1527">
            <v>0</v>
          </cell>
          <cell r="Q1527">
            <v>1</v>
          </cell>
          <cell r="R1527">
            <v>4</v>
          </cell>
          <cell r="S1527" t="str">
            <v xml:space="preserve">USD Purchase Pricelist (USD)</v>
          </cell>
          <cell r="T1527">
            <v>3.01</v>
          </cell>
          <cell r="U1527">
            <v>539.39</v>
          </cell>
          <cell r="V1527">
            <v>700</v>
          </cell>
        </row>
        <row r="1528">
          <cell r="A1528">
            <v>10274</v>
          </cell>
          <cell r="B1528" t="str">
            <v>AUTOLAMPS1542</v>
          </cell>
          <cell r="C1528" t="e">
            <v>#REF!</v>
          </cell>
          <cell r="D1528" t="str">
            <v xml:space="preserve">TOYOTA COROLLA NZE 122 (04-05) - FOG LAMP (212-2031) - LH</v>
          </cell>
          <cell r="E1528" t="str">
            <v>TOYOTA</v>
          </cell>
          <cell r="F1528" t="str">
            <v xml:space="preserve">NZE 04 FLA LH</v>
          </cell>
          <cell r="G1528" t="str">
            <v xml:space="preserve">MZ01-11002/ TY01-2904-L</v>
          </cell>
          <cell r="I1528">
            <v>0.04</v>
          </cell>
          <cell r="J1528" t="str">
            <v>SUPPLIER0010</v>
          </cell>
          <cell r="K1528" t="str">
            <v xml:space="preserve">JIANGSU ZISUDE LAMPS TECHNOLOGY CO.,LTD</v>
          </cell>
          <cell r="L1528">
            <v>15</v>
          </cell>
          <cell r="M1528">
            <v>60</v>
          </cell>
          <cell r="N1528">
            <v>75</v>
          </cell>
          <cell r="O1528">
            <v>5</v>
          </cell>
          <cell r="P1528">
            <v>20</v>
          </cell>
          <cell r="S1528" t="str">
            <v xml:space="preserve">Yuan Purchase Pricelist (CNY)</v>
          </cell>
          <cell r="T1528">
            <v>27</v>
          </cell>
          <cell r="U1528">
            <v>704</v>
          </cell>
          <cell r="V1528">
            <v>1000</v>
          </cell>
        </row>
        <row r="1529">
          <cell r="A1529">
            <v>10273</v>
          </cell>
          <cell r="B1529" t="str">
            <v>AUTOLAMPS1543</v>
          </cell>
          <cell r="C1529" t="e">
            <v>#REF!</v>
          </cell>
          <cell r="D1529" t="str">
            <v xml:space="preserve">TOYOTA COROLLA NZE 122 (04-05) - FOG LAMP (212-2031) - RH</v>
          </cell>
          <cell r="E1529" t="str">
            <v>TOYOTA</v>
          </cell>
          <cell r="F1529" t="str">
            <v xml:space="preserve">NZE 04 FLA RH</v>
          </cell>
          <cell r="G1529" t="str">
            <v xml:space="preserve">MZ01-11002/ TY01-2904-R</v>
          </cell>
          <cell r="I1529">
            <v>0.04</v>
          </cell>
          <cell r="J1529" t="str">
            <v>SUPPLIER0010</v>
          </cell>
          <cell r="K1529" t="str">
            <v xml:space="preserve">JIANGSU ZISUDE LAMPS TECHNOLOGY CO.,LTD</v>
          </cell>
          <cell r="L1529">
            <v>15</v>
          </cell>
          <cell r="M1529">
            <v>60</v>
          </cell>
          <cell r="N1529">
            <v>75</v>
          </cell>
          <cell r="O1529">
            <v>5</v>
          </cell>
          <cell r="P1529">
            <v>20</v>
          </cell>
          <cell r="S1529" t="str">
            <v xml:space="preserve">Yuan Purchase Pricelist (CNY)</v>
          </cell>
          <cell r="T1529">
            <v>27</v>
          </cell>
          <cell r="U1529">
            <v>704</v>
          </cell>
          <cell r="V1529">
            <v>1000</v>
          </cell>
        </row>
        <row r="1530">
          <cell r="A1530">
            <v>10280</v>
          </cell>
          <cell r="B1530" t="str">
            <v>AUTOLAMPS1525</v>
          </cell>
          <cell r="C1530" t="e">
            <v>#REF!</v>
          </cell>
          <cell r="D1530" t="str">
            <v xml:space="preserve">TOYOTA COROLLA NZE 122 (04-05) - GRILL (CHROME)</v>
          </cell>
          <cell r="E1530" t="str">
            <v>TOYOTA</v>
          </cell>
          <cell r="F1530" t="str">
            <v xml:space="preserve">NZE 04 GRLC</v>
          </cell>
          <cell r="G1530" t="str">
            <v>TY01-2911E</v>
          </cell>
          <cell r="I1530">
            <v>0.04</v>
          </cell>
          <cell r="J1530" t="str">
            <v>SUPPLIER0002</v>
          </cell>
          <cell r="K1530" t="str">
            <v xml:space="preserve">ANHUI TINCAI SILK CO. LTD</v>
          </cell>
          <cell r="L1530">
            <v>6</v>
          </cell>
          <cell r="M1530">
            <v>24</v>
          </cell>
          <cell r="N1530">
            <v>30</v>
          </cell>
          <cell r="Q1530">
            <v>5</v>
          </cell>
          <cell r="R1530">
            <v>10</v>
          </cell>
          <cell r="S1530" t="str">
            <v xml:space="preserve">Yuan Purchase Pricelist (CNY)</v>
          </cell>
          <cell r="T1530">
            <v>55</v>
          </cell>
          <cell r="U1530">
            <v>1278.75</v>
          </cell>
          <cell r="V1530">
            <v>1920</v>
          </cell>
        </row>
        <row r="1531">
          <cell r="A1531">
            <v>11421</v>
          </cell>
          <cell r="B1531" t="str">
            <v>AUTOLAMPS1526</v>
          </cell>
          <cell r="C1531" t="e">
            <v>#REF!</v>
          </cell>
          <cell r="D1531" t="str">
            <v xml:space="preserve">TOYOTA COROLLA NZE 122 (04-05) - GRILL (GREY/CHROME)</v>
          </cell>
          <cell r="E1531" t="str">
            <v>TOYOTA</v>
          </cell>
          <cell r="F1531" t="str">
            <v xml:space="preserve">NZE 04 GRLGC</v>
          </cell>
          <cell r="G1531" t="str">
            <v>TY01-2911B</v>
          </cell>
          <cell r="I1531">
            <v>0.04</v>
          </cell>
          <cell r="J1531" t="str">
            <v>SUPPLIER0002</v>
          </cell>
          <cell r="K1531" t="str">
            <v xml:space="preserve">ANHUI TINCAI SILK CO. LTD</v>
          </cell>
          <cell r="L1531">
            <v>0</v>
          </cell>
          <cell r="M1531">
            <v>0</v>
          </cell>
          <cell r="N1531">
            <v>0</v>
          </cell>
          <cell r="Q1531">
            <v>5</v>
          </cell>
          <cell r="R1531">
            <v>10</v>
          </cell>
          <cell r="S1531" t="str">
            <v xml:space="preserve">Yuan Purchase Pricelist (CNY)</v>
          </cell>
          <cell r="T1531">
            <v>55</v>
          </cell>
          <cell r="U1531">
            <v>1238</v>
          </cell>
          <cell r="V1531">
            <v>1920</v>
          </cell>
        </row>
        <row r="1532">
          <cell r="A1532">
            <v>10272</v>
          </cell>
          <cell r="B1532" t="str">
            <v>AUTOLAMPS1528</v>
          </cell>
          <cell r="C1532" t="e">
            <v>#REF!</v>
          </cell>
          <cell r="D1532" t="str">
            <v xml:space="preserve">TOYOTA COROLLA NZE 122 (04-05) - HEAD LAMP (212-11G4) - LH</v>
          </cell>
          <cell r="E1532" t="str">
            <v>TOYOTA</v>
          </cell>
          <cell r="F1532" t="str">
            <v xml:space="preserve">NZE 04 HLA LH</v>
          </cell>
          <cell r="G1532" t="str">
            <v>MZ01-11001-L</v>
          </cell>
          <cell r="I1532">
            <v>0.04</v>
          </cell>
          <cell r="J1532" t="str">
            <v>SUPPLIER0010</v>
          </cell>
          <cell r="K1532" t="str">
            <v xml:space="preserve">JIANGSU ZISUDE LAMPS TECHNOLOGY CO.,LTD</v>
          </cell>
          <cell r="L1532">
            <v>7</v>
          </cell>
          <cell r="M1532">
            <v>28</v>
          </cell>
          <cell r="N1532">
            <v>35</v>
          </cell>
          <cell r="Q1532">
            <v>5</v>
          </cell>
          <cell r="R1532">
            <v>10</v>
          </cell>
          <cell r="S1532" t="str">
            <v xml:space="preserve">Yuan Purchase Pricelist (CNY)</v>
          </cell>
          <cell r="T1532">
            <v>84</v>
          </cell>
          <cell r="U1532">
            <v>2189</v>
          </cell>
          <cell r="V1532">
            <v>3100</v>
          </cell>
        </row>
        <row r="1533">
          <cell r="A1533">
            <v>10271</v>
          </cell>
          <cell r="B1533" t="str">
            <v>AUTOLAMPS1529</v>
          </cell>
          <cell r="C1533" t="e">
            <v>#REF!</v>
          </cell>
          <cell r="D1533" t="str">
            <v xml:space="preserve">TOYOTA COROLLA NZE 122 (04-05) - HEAD LAMP (212-11G4) - RH</v>
          </cell>
          <cell r="E1533" t="str">
            <v>TOYOTA</v>
          </cell>
          <cell r="F1533" t="str">
            <v xml:space="preserve">NZE 04 HLA RH</v>
          </cell>
          <cell r="G1533" t="str">
            <v>MZ01-11001-R</v>
          </cell>
          <cell r="I1533">
            <v>0.04</v>
          </cell>
          <cell r="J1533" t="str">
            <v>SUPPLIER0010</v>
          </cell>
          <cell r="K1533" t="str">
            <v xml:space="preserve">JIANGSU ZISUDE LAMPS TECHNOLOGY CO.,LTD</v>
          </cell>
          <cell r="L1533">
            <v>8</v>
          </cell>
          <cell r="M1533">
            <v>32</v>
          </cell>
          <cell r="N1533">
            <v>40</v>
          </cell>
          <cell r="Q1533">
            <v>5</v>
          </cell>
          <cell r="R1533">
            <v>10</v>
          </cell>
          <cell r="S1533" t="str">
            <v xml:space="preserve">Yuan Purchase Pricelist (CNY)</v>
          </cell>
          <cell r="T1533">
            <v>84</v>
          </cell>
          <cell r="U1533">
            <v>2189</v>
          </cell>
          <cell r="V1533">
            <v>3100</v>
          </cell>
        </row>
        <row r="1534">
          <cell r="A1534">
            <v>13834</v>
          </cell>
          <cell r="B1534" t="str">
            <v>AUTOLAMPS1530</v>
          </cell>
          <cell r="C1534" t="e">
            <v>#REF!</v>
          </cell>
          <cell r="D1534" t="str">
            <v xml:space="preserve">TOYOTA COROLLA NZE 122 (04-05) - HEAD LENS (212-11G4-00) - LH</v>
          </cell>
          <cell r="E1534" t="str">
            <v>TOYOTA</v>
          </cell>
          <cell r="F1534" t="str">
            <v xml:space="preserve">NZE 04 HLS LH</v>
          </cell>
          <cell r="G1534" t="str">
            <v>MZ01-11001-00-L</v>
          </cell>
          <cell r="I1534">
            <v>0.04</v>
          </cell>
          <cell r="J1534" t="str">
            <v>SUPPLIER0010</v>
          </cell>
          <cell r="K1534" t="str">
            <v xml:space="preserve">JIANGSU ZISUDE LAMPS TECHNOLOGY CO.,LTD</v>
          </cell>
          <cell r="L1534">
            <v>14</v>
          </cell>
          <cell r="M1534">
            <v>56</v>
          </cell>
          <cell r="N1534">
            <v>70</v>
          </cell>
          <cell r="Q1534">
            <v>5</v>
          </cell>
          <cell r="R1534">
            <v>20</v>
          </cell>
          <cell r="S1534" t="str">
            <v xml:space="preserve">Yuan Purchase Pricelist (CNY)</v>
          </cell>
          <cell r="T1534">
            <v>24</v>
          </cell>
          <cell r="U1534">
            <v>616.07000000000005</v>
          </cell>
          <cell r="V1534">
            <v>860</v>
          </cell>
        </row>
        <row r="1535">
          <cell r="A1535">
            <v>13833</v>
          </cell>
          <cell r="B1535" t="str">
            <v>AUTOLAMPS1531</v>
          </cell>
          <cell r="C1535" t="e">
            <v>#REF!</v>
          </cell>
          <cell r="D1535" t="str">
            <v xml:space="preserve">TOYOTA COROLLA NZE 122 (04-05) - HEAD LENS (212-11G4-00) - RH</v>
          </cell>
          <cell r="E1535" t="str">
            <v>TOYOTA</v>
          </cell>
          <cell r="F1535" t="str">
            <v xml:space="preserve">NZE 04 HLS RH</v>
          </cell>
          <cell r="G1535" t="str">
            <v>MZ01-11001-00-R</v>
          </cell>
          <cell r="I1535">
            <v>0.04</v>
          </cell>
          <cell r="J1535" t="str">
            <v>SUPPLIER0010</v>
          </cell>
          <cell r="K1535" t="str">
            <v xml:space="preserve">JIANGSU ZISUDE LAMPS TECHNOLOGY CO.,LTD</v>
          </cell>
          <cell r="L1535">
            <v>14</v>
          </cell>
          <cell r="M1535">
            <v>56</v>
          </cell>
          <cell r="N1535">
            <v>70</v>
          </cell>
          <cell r="Q1535">
            <v>5</v>
          </cell>
          <cell r="R1535">
            <v>20</v>
          </cell>
          <cell r="S1535" t="str">
            <v xml:space="preserve">Yuan Purchase Pricelist (CNY)</v>
          </cell>
          <cell r="T1535">
            <v>24</v>
          </cell>
          <cell r="U1535">
            <v>500</v>
          </cell>
          <cell r="V1535">
            <v>860</v>
          </cell>
        </row>
        <row r="1536">
          <cell r="A1536">
            <v>10279</v>
          </cell>
          <cell r="B1536" t="str">
            <v>AUTOLAMPS1524</v>
          </cell>
          <cell r="C1536" t="e">
            <v>#REF!</v>
          </cell>
          <cell r="D1536" t="str">
            <v xml:space="preserve">TOYOTA COROLLA NZE 122 (04-05) - HOOD MOULDING </v>
          </cell>
          <cell r="E1536" t="str">
            <v>TOYOTA</v>
          </cell>
          <cell r="F1536" t="str">
            <v xml:space="preserve">NZE 04 HM</v>
          </cell>
          <cell r="G1536" t="str">
            <v>TY01-2911A</v>
          </cell>
          <cell r="I1536">
            <v>0.04</v>
          </cell>
          <cell r="J1536" t="str">
            <v>SUPPLIER0002</v>
          </cell>
          <cell r="K1536" t="str">
            <v xml:space="preserve">ANHUI TINCAI SILK CO. LTD</v>
          </cell>
          <cell r="L1536">
            <v>5</v>
          </cell>
          <cell r="M1536">
            <v>20</v>
          </cell>
          <cell r="N1536">
            <v>25</v>
          </cell>
          <cell r="Q1536">
            <v>5</v>
          </cell>
          <cell r="R1536">
            <v>10</v>
          </cell>
          <cell r="S1536" t="str">
            <v xml:space="preserve">Yuan Purchase Pricelist (CNY)</v>
          </cell>
          <cell r="T1536">
            <v>25</v>
          </cell>
          <cell r="U1536">
            <v>604</v>
          </cell>
          <cell r="V1536">
            <v>910</v>
          </cell>
        </row>
        <row r="1537">
          <cell r="A1537">
            <v>10276</v>
          </cell>
          <cell r="B1537" t="str">
            <v>AUTOLAMPS1534</v>
          </cell>
          <cell r="C1537" t="e">
            <v>#REF!</v>
          </cell>
          <cell r="D1537" t="str">
            <v xml:space="preserve">TOYOTA COROLLA NZE 122 (04-05) - TAIL LAMP (212-19J6-U) - LH</v>
          </cell>
          <cell r="E1537" t="str">
            <v>TOYOTA</v>
          </cell>
          <cell r="F1537" t="str">
            <v xml:space="preserve">NZE 04 TLA LH</v>
          </cell>
          <cell r="G1537" t="str">
            <v>TY01-2902-L</v>
          </cell>
          <cell r="I1537">
            <v>0.04</v>
          </cell>
          <cell r="J1537" t="str">
            <v>SUPPLIER0002</v>
          </cell>
          <cell r="K1537" t="str">
            <v xml:space="preserve">ANHUI TINCAI SILK CO. LTD</v>
          </cell>
          <cell r="L1537">
            <v>2</v>
          </cell>
          <cell r="M1537">
            <v>8</v>
          </cell>
          <cell r="N1537">
            <v>10</v>
          </cell>
          <cell r="Q1537">
            <v>5</v>
          </cell>
          <cell r="R1537">
            <v>20</v>
          </cell>
          <cell r="S1537" t="str">
            <v xml:space="preserve">Yuan Purchase Pricelist (CNY)</v>
          </cell>
          <cell r="T1537">
            <v>45</v>
          </cell>
          <cell r="U1537">
            <v>1144.26</v>
          </cell>
          <cell r="V1537">
            <v>1700</v>
          </cell>
        </row>
        <row r="1538">
          <cell r="A1538">
            <v>10275</v>
          </cell>
          <cell r="B1538" t="str">
            <v>AUTOLAMPS1535</v>
          </cell>
          <cell r="C1538" t="e">
            <v>#REF!</v>
          </cell>
          <cell r="D1538" t="str">
            <v xml:space="preserve">TOYOTA COROLLA NZE 122 (04-05) - TAIL LAMP (212-19J6-U) - RH</v>
          </cell>
          <cell r="E1538" t="str">
            <v>TOYOTA</v>
          </cell>
          <cell r="F1538" t="str">
            <v xml:space="preserve">NZE 04 TLA RH</v>
          </cell>
          <cell r="G1538" t="str">
            <v>TY01-2902-R</v>
          </cell>
          <cell r="I1538">
            <v>0.04</v>
          </cell>
          <cell r="J1538" t="str">
            <v>SUPPLIER0002</v>
          </cell>
          <cell r="K1538" t="str">
            <v xml:space="preserve">ANHUI TINCAI SILK CO. LTD</v>
          </cell>
          <cell r="L1538">
            <v>3</v>
          </cell>
          <cell r="M1538">
            <v>12</v>
          </cell>
          <cell r="N1538">
            <v>15</v>
          </cell>
          <cell r="Q1538">
            <v>5</v>
          </cell>
          <cell r="R1538">
            <v>20</v>
          </cell>
          <cell r="S1538" t="str">
            <v xml:space="preserve">Yuan Purchase Pricelist (CNY)</v>
          </cell>
          <cell r="T1538">
            <v>45</v>
          </cell>
          <cell r="U1538">
            <v>1144.26</v>
          </cell>
          <cell r="V1538">
            <v>1700</v>
          </cell>
        </row>
        <row r="1539">
          <cell r="A1539">
            <v>10278</v>
          </cell>
          <cell r="B1539" t="str">
            <v>AUTOLAMPS1532</v>
          </cell>
          <cell r="C1539" t="e">
            <v>#REF!</v>
          </cell>
          <cell r="D1539" t="str">
            <v xml:space="preserve">TOYOTA COROLLA NZE 122 (04-05) - TAIL LENS (212-19J6-00) - LH</v>
          </cell>
          <cell r="E1539" t="str">
            <v>TOYOTA</v>
          </cell>
          <cell r="F1539" t="str">
            <v xml:space="preserve">NZE 04 TLS LH</v>
          </cell>
          <cell r="G1539" t="str">
            <v>TY01-2902-00-L</v>
          </cell>
          <cell r="I1539">
            <v>0.04</v>
          </cell>
          <cell r="J1539" t="str">
            <v>SUPPLIER0002</v>
          </cell>
          <cell r="K1539" t="str">
            <v xml:space="preserve">ANHUI TINCAI SILK CO. LTD</v>
          </cell>
          <cell r="L1539">
            <v>10</v>
          </cell>
          <cell r="M1539">
            <v>40</v>
          </cell>
          <cell r="N1539">
            <v>50</v>
          </cell>
          <cell r="Q1539">
            <v>5</v>
          </cell>
          <cell r="R1539">
            <v>20</v>
          </cell>
          <cell r="S1539" t="str">
            <v xml:space="preserve">Yuan Purchase Pricelist (CNY)</v>
          </cell>
          <cell r="T1539">
            <v>20</v>
          </cell>
          <cell r="U1539">
            <v>508.56</v>
          </cell>
          <cell r="V1539">
            <v>770</v>
          </cell>
        </row>
        <row r="1540">
          <cell r="A1540">
            <v>10277</v>
          </cell>
          <cell r="B1540" t="str">
            <v>AUTOLAMPS1533</v>
          </cell>
          <cell r="C1540" t="e">
            <v>#REF!</v>
          </cell>
          <cell r="D1540" t="str">
            <v xml:space="preserve">TOYOTA COROLLA NZE 122 (04-05) - TAIL LENS (212-19J6-00) - RH</v>
          </cell>
          <cell r="E1540" t="str">
            <v>TOYOTA</v>
          </cell>
          <cell r="F1540" t="str">
            <v xml:space="preserve">NZE 04 TLS RH</v>
          </cell>
          <cell r="G1540" t="str">
            <v>TY01-2902-00-R</v>
          </cell>
          <cell r="I1540">
            <v>0.04</v>
          </cell>
          <cell r="J1540" t="str">
            <v>SUPPLIER0002</v>
          </cell>
          <cell r="K1540" t="str">
            <v xml:space="preserve">ANHUI TINCAI SILK CO. LTD</v>
          </cell>
          <cell r="L1540">
            <v>11</v>
          </cell>
          <cell r="M1540">
            <v>44</v>
          </cell>
          <cell r="N1540">
            <v>55</v>
          </cell>
          <cell r="Q1540">
            <v>5</v>
          </cell>
          <cell r="R1540">
            <v>20</v>
          </cell>
          <cell r="S1540" t="str">
            <v xml:space="preserve">Yuan Purchase Pricelist (CNY)</v>
          </cell>
          <cell r="T1540">
            <v>20</v>
          </cell>
          <cell r="U1540">
            <v>508.56</v>
          </cell>
          <cell r="V1540">
            <v>770</v>
          </cell>
        </row>
        <row r="1541">
          <cell r="A1541">
            <v>11803</v>
          </cell>
          <cell r="B1541" t="str">
            <v>AUTOLAMPS2785</v>
          </cell>
          <cell r="C1541" t="e">
            <v>#REF!</v>
          </cell>
          <cell r="D1541" t="str">
            <v xml:space="preserve">TOYOTA COROLLA NZE 122 (04-06) - FRONT FENDER - LH</v>
          </cell>
          <cell r="E1541" t="str">
            <v>TOYOTA</v>
          </cell>
          <cell r="F1541" t="str">
            <v xml:space="preserve">NZE 04 FF LH</v>
          </cell>
          <cell r="I1541">
            <v>0.04</v>
          </cell>
          <cell r="J1541" t="str">
            <v>SUPPLIER0001</v>
          </cell>
          <cell r="K1541" t="str">
            <v xml:space="preserve">AMEX AUTOPARTS LIMITED</v>
          </cell>
          <cell r="L1541">
            <v>0</v>
          </cell>
          <cell r="M1541">
            <v>0</v>
          </cell>
          <cell r="N1541">
            <v>0</v>
          </cell>
          <cell r="Q1541">
            <v>1</v>
          </cell>
          <cell r="R1541">
            <v>2</v>
          </cell>
          <cell r="S1541" t="str">
            <v xml:space="preserve">Default Purchase Pricelist (KES)</v>
          </cell>
          <cell r="T1541">
            <v>0</v>
          </cell>
          <cell r="U1541">
            <v>0</v>
          </cell>
          <cell r="V1541">
            <v>3400</v>
          </cell>
        </row>
        <row r="1542">
          <cell r="A1542">
            <v>11802</v>
          </cell>
          <cell r="B1542" t="str">
            <v>AUTOLAMPS2786</v>
          </cell>
          <cell r="C1542" t="e">
            <v>#REF!</v>
          </cell>
          <cell r="D1542" t="str">
            <v xml:space="preserve">TOYOTA COROLLA NZE 122 (04-06) - FRONT FENDER - RH</v>
          </cell>
          <cell r="E1542" t="str">
            <v>TOYOTA</v>
          </cell>
          <cell r="F1542" t="str">
            <v xml:space="preserve">NZE 04 FF RH</v>
          </cell>
          <cell r="I1542">
            <v>0.04</v>
          </cell>
          <cell r="J1542" t="str">
            <v>SUPPLIER0001</v>
          </cell>
          <cell r="K1542" t="str">
            <v xml:space="preserve">AMEX AUTOPARTS LIMITED</v>
          </cell>
          <cell r="L1542">
            <v>0</v>
          </cell>
          <cell r="M1542">
            <v>0</v>
          </cell>
          <cell r="N1542">
            <v>0</v>
          </cell>
          <cell r="Q1542">
            <v>1</v>
          </cell>
          <cell r="R1542">
            <v>2</v>
          </cell>
          <cell r="S1542" t="str">
            <v xml:space="preserve">Default Purchase Pricelist (KES)</v>
          </cell>
          <cell r="T1542">
            <v>0</v>
          </cell>
          <cell r="U1542">
            <v>0</v>
          </cell>
          <cell r="V1542">
            <v>3400</v>
          </cell>
        </row>
        <row r="1543">
          <cell r="A1543">
            <v>12059</v>
          </cell>
          <cell r="B1543" t="str">
            <v>AUTOLAMPS1527</v>
          </cell>
          <cell r="C1543" t="e">
            <v>#REF!</v>
          </cell>
          <cell r="D1543" t="str">
            <v xml:space="preserve">TOYOTA COROLLA NZE 122 FIELDER (04-06) - GRILL (GREY/CHROME) HONEY COMB</v>
          </cell>
          <cell r="E1543" t="str">
            <v>TOYOTA</v>
          </cell>
          <cell r="F1543" t="str">
            <v xml:space="preserve">NZE 04 FIELDER GRLGC</v>
          </cell>
          <cell r="G1543" t="str">
            <v>TY01-2911D</v>
          </cell>
          <cell r="I1543">
            <v>0.04</v>
          </cell>
          <cell r="J1543" t="str">
            <v>SUPPLIER0002</v>
          </cell>
          <cell r="K1543" t="str">
            <v xml:space="preserve">ANHUI TINCAI SILK CO. LTD</v>
          </cell>
          <cell r="L1543">
            <v>2</v>
          </cell>
          <cell r="M1543">
            <v>8</v>
          </cell>
          <cell r="N1543">
            <v>10</v>
          </cell>
          <cell r="Q1543">
            <v>5</v>
          </cell>
          <cell r="R1543">
            <v>10</v>
          </cell>
          <cell r="S1543" t="str">
            <v xml:space="preserve">Yuan Purchase Pricelist (CNY)</v>
          </cell>
          <cell r="T1543">
            <v>65</v>
          </cell>
          <cell r="U1543">
            <v>1463</v>
          </cell>
          <cell r="V1543">
            <v>2270</v>
          </cell>
        </row>
        <row r="1544">
          <cell r="A1544">
            <v>11268</v>
          </cell>
          <cell r="B1544" t="str">
            <v>AUTOLAMPS1523</v>
          </cell>
          <cell r="C1544" t="e">
            <v>#REF!</v>
          </cell>
          <cell r="D1544" t="str">
            <v xml:space="preserve">TOYOTA COROLLA NZE 122/FIELDER (04-06) - FRONT BUMPER</v>
          </cell>
          <cell r="E1544" t="str">
            <v>TOYOTA</v>
          </cell>
          <cell r="F1544" t="str">
            <v xml:space="preserve">FIELDER 04 BPRF</v>
          </cell>
          <cell r="G1544" t="str">
            <v>TY01-2907</v>
          </cell>
          <cell r="I1544">
            <v>0.04</v>
          </cell>
          <cell r="J1544" t="str">
            <v>SUPPLIER0002</v>
          </cell>
          <cell r="K1544" t="str">
            <v xml:space="preserve">ANHUI TINCAI SILK CO. LTD</v>
          </cell>
          <cell r="L1544">
            <v>5</v>
          </cell>
          <cell r="M1544">
            <v>20</v>
          </cell>
          <cell r="N1544">
            <v>25</v>
          </cell>
          <cell r="Q1544">
            <v>2</v>
          </cell>
          <cell r="R1544">
            <v>5</v>
          </cell>
          <cell r="S1544" t="str">
            <v xml:space="preserve">Yuan Purchase Pricelist (CNY)</v>
          </cell>
          <cell r="T1544">
            <v>90</v>
          </cell>
          <cell r="U1544">
            <v>2296</v>
          </cell>
          <cell r="V1544">
            <v>3400</v>
          </cell>
        </row>
        <row r="1545">
          <cell r="A1545">
            <v>10300</v>
          </cell>
          <cell r="B1545" t="str">
            <v>AUTOLAMPS1556</v>
          </cell>
          <cell r="C1545" t="e">
            <v>#REF!</v>
          </cell>
          <cell r="D1545" t="str">
            <v xml:space="preserve">TOYOTA COROLLA NZE 141 (07-) - FRONT BUMPER</v>
          </cell>
          <cell r="E1545" t="str">
            <v>TOYOTA</v>
          </cell>
          <cell r="F1545" t="str">
            <v xml:space="preserve">NZE 07 BPRF</v>
          </cell>
          <cell r="G1545" t="str">
            <v>TY01-3207</v>
          </cell>
          <cell r="I1545">
            <v>0.04</v>
          </cell>
          <cell r="J1545" t="str">
            <v>SUPPLIER0002</v>
          </cell>
          <cell r="K1545" t="str">
            <v xml:space="preserve">ANHUI TINCAI SILK CO. LTD</v>
          </cell>
          <cell r="L1545">
            <v>0</v>
          </cell>
          <cell r="M1545">
            <v>0</v>
          </cell>
          <cell r="N1545">
            <v>0</v>
          </cell>
          <cell r="Q1545">
            <v>2</v>
          </cell>
          <cell r="R1545">
            <v>5</v>
          </cell>
          <cell r="S1545" t="str">
            <v xml:space="preserve">Yuan Purchase Pricelist (CNY)</v>
          </cell>
          <cell r="T1545">
            <v>75</v>
          </cell>
          <cell r="U1545">
            <v>1688</v>
          </cell>
          <cell r="V1545">
            <v>2620</v>
          </cell>
        </row>
        <row r="1546">
          <cell r="A1546">
            <v>10289</v>
          </cell>
          <cell r="B1546" t="str">
            <v>AUTOLAMPS1554</v>
          </cell>
          <cell r="C1546" t="e">
            <v>#REF!</v>
          </cell>
          <cell r="D1546" t="str">
            <v xml:space="preserve">TOYOTA COROLLA NZE 141 (07-09) - BACK LAMP (212-1329) - LH</v>
          </cell>
          <cell r="E1546" t="str">
            <v>TOYOTA</v>
          </cell>
          <cell r="F1546" t="str">
            <v xml:space="preserve">NZE 07 BLA LH</v>
          </cell>
          <cell r="G1546" t="str">
            <v>TY01-3202B-L</v>
          </cell>
          <cell r="I1546">
            <v>0.04</v>
          </cell>
          <cell r="J1546" t="str">
            <v>SUPPLIER0002</v>
          </cell>
          <cell r="K1546" t="str">
            <v xml:space="preserve">ANHUI TINCAI SILK CO. LTD</v>
          </cell>
          <cell r="M1546">
            <v>0</v>
          </cell>
          <cell r="N1546">
            <v>0</v>
          </cell>
          <cell r="O1546">
            <v>5</v>
          </cell>
          <cell r="P1546">
            <v>20</v>
          </cell>
          <cell r="S1546" t="str">
            <v xml:space="preserve">Yuan Purchase Pricelist (CNY)</v>
          </cell>
          <cell r="T1546">
            <v>4</v>
          </cell>
          <cell r="U1546">
            <v>625</v>
          </cell>
          <cell r="V1546">
            <v>970</v>
          </cell>
        </row>
        <row r="1547">
          <cell r="A1547">
            <v>10288</v>
          </cell>
          <cell r="B1547" t="str">
            <v>AUTOLAMPS1555</v>
          </cell>
          <cell r="C1547" t="e">
            <v>#REF!</v>
          </cell>
          <cell r="D1547" t="str">
            <v xml:space="preserve">TOYOTA COROLLA NZE 141 (07-09) - BACK LAMP (212-1329) - RH</v>
          </cell>
          <cell r="E1547" t="str">
            <v>TOYOTA</v>
          </cell>
          <cell r="F1547" t="str">
            <v xml:space="preserve">NZE 07 BLA RH</v>
          </cell>
          <cell r="G1547" t="str">
            <v>TY01-3202B-R</v>
          </cell>
          <cell r="I1547">
            <v>0.04</v>
          </cell>
          <cell r="J1547" t="str">
            <v>SUPPLIER0002</v>
          </cell>
          <cell r="K1547" t="str">
            <v xml:space="preserve">ANHUI TINCAI SILK CO. LTD</v>
          </cell>
          <cell r="M1547">
            <v>0</v>
          </cell>
          <cell r="N1547">
            <v>0</v>
          </cell>
          <cell r="O1547">
            <v>5</v>
          </cell>
          <cell r="P1547">
            <v>20</v>
          </cell>
          <cell r="S1547" t="str">
            <v xml:space="preserve">Yuan Purchase Pricelist (CNY)</v>
          </cell>
          <cell r="T1547">
            <v>4</v>
          </cell>
          <cell r="U1547">
            <v>625</v>
          </cell>
          <cell r="V1547">
            <v>970</v>
          </cell>
        </row>
        <row r="1548">
          <cell r="A1548">
            <v>10285</v>
          </cell>
          <cell r="B1548" t="str">
            <v>AUTOLAMPS1560</v>
          </cell>
          <cell r="C1548" t="e">
            <v>#REF!</v>
          </cell>
          <cell r="D1548" t="str">
            <v xml:space="preserve">TOYOTA COROLLA NZE 141 (07-09) - HEAD LAMP (212-11M7) - LH</v>
          </cell>
          <cell r="E1548" t="str">
            <v>TOYOTA</v>
          </cell>
          <cell r="F1548" t="str">
            <v xml:space="preserve">NZE 07 HLA LH</v>
          </cell>
          <cell r="G1548" t="str">
            <v>TY01-3201-L</v>
          </cell>
          <cell r="I1548">
            <v>0.04</v>
          </cell>
          <cell r="J1548" t="str">
            <v>SUPPLIER0002</v>
          </cell>
          <cell r="K1548" t="str">
            <v xml:space="preserve">ANHUI TINCAI SILK CO. LTD</v>
          </cell>
          <cell r="L1548">
            <v>0</v>
          </cell>
          <cell r="M1548">
            <v>0</v>
          </cell>
          <cell r="N1548">
            <v>0</v>
          </cell>
          <cell r="Q1548">
            <v>2</v>
          </cell>
          <cell r="R1548">
            <v>5</v>
          </cell>
          <cell r="S1548" t="str">
            <v xml:space="preserve">Yuan Purchase Pricelist (CNY)</v>
          </cell>
          <cell r="T1548">
            <v>110</v>
          </cell>
          <cell r="U1548">
            <v>2797.08</v>
          </cell>
          <cell r="V1548">
            <v>4200</v>
          </cell>
        </row>
        <row r="1549">
          <cell r="A1549">
            <v>10284</v>
          </cell>
          <cell r="B1549" t="str">
            <v>AUTOLAMPS1561</v>
          </cell>
          <cell r="C1549" t="e">
            <v>#REF!</v>
          </cell>
          <cell r="D1549" t="str">
            <v xml:space="preserve">TOYOTA COROLLA NZE 141 (07-09) - HEAD LAMP (212-11M7) - RH</v>
          </cell>
          <cell r="E1549" t="str">
            <v>TOYOTA</v>
          </cell>
          <cell r="F1549" t="str">
            <v xml:space="preserve">NZE 07 HLA RH</v>
          </cell>
          <cell r="G1549" t="str">
            <v>TY01-3201-R</v>
          </cell>
          <cell r="I1549">
            <v>0.04</v>
          </cell>
          <cell r="J1549" t="str">
            <v>SUPPLIER0002</v>
          </cell>
          <cell r="K1549" t="str">
            <v xml:space="preserve">ANHUI TINCAI SILK CO. LTD</v>
          </cell>
          <cell r="L1549">
            <v>0</v>
          </cell>
          <cell r="M1549">
            <v>0</v>
          </cell>
          <cell r="N1549">
            <v>0</v>
          </cell>
          <cell r="Q1549">
            <v>2</v>
          </cell>
          <cell r="R1549">
            <v>5</v>
          </cell>
          <cell r="S1549" t="str">
            <v xml:space="preserve">Yuan Purchase Pricelist (CNY)</v>
          </cell>
          <cell r="T1549">
            <v>110</v>
          </cell>
          <cell r="U1549">
            <v>2797.08</v>
          </cell>
          <cell r="V1549">
            <v>4200</v>
          </cell>
        </row>
        <row r="1550">
          <cell r="A1550">
            <v>11924</v>
          </cell>
          <cell r="B1550" t="str">
            <v>AUTOLAMPS1553</v>
          </cell>
          <cell r="C1550" t="e">
            <v>#REF!</v>
          </cell>
          <cell r="D1550" t="str">
            <v xml:space="preserve">TOYOTA COROLLA NZE 141 (07-09) - LAMINATED FRONT WINDSCREEN</v>
          </cell>
          <cell r="E1550" t="str">
            <v>TOYOTA</v>
          </cell>
          <cell r="F1550" t="str">
            <v xml:space="preserve">KE140 R VCP LFW X</v>
          </cell>
          <cell r="G1550" t="str">
            <v xml:space="preserve">KE140-R-VCP LFW/X</v>
          </cell>
          <cell r="H1550" t="str">
            <v>1423*939</v>
          </cell>
          <cell r="I1550">
            <v>0.02</v>
          </cell>
          <cell r="J1550" t="str">
            <v>SUPPLIER0015</v>
          </cell>
          <cell r="K1550" t="str">
            <v xml:space="preserve">XINYI AUTOMOBILE GLASS (SHENZHEN) CO., LTD</v>
          </cell>
          <cell r="L1550">
            <v>0</v>
          </cell>
          <cell r="M1550">
            <v>0</v>
          </cell>
          <cell r="N1550">
            <v>0</v>
          </cell>
          <cell r="Q1550">
            <v>0</v>
          </cell>
          <cell r="R1550">
            <v>0</v>
          </cell>
          <cell r="S1550" t="str">
            <v xml:space="preserve">USD Purchase Pricelist (USD)</v>
          </cell>
          <cell r="T1550">
            <v>17.2</v>
          </cell>
          <cell r="U1550">
            <v>2</v>
          </cell>
          <cell r="V1550">
            <v>3500</v>
          </cell>
        </row>
        <row r="1551">
          <cell r="A1551">
            <v>10287</v>
          </cell>
          <cell r="B1551" t="str">
            <v>AUTOLAMPS1566</v>
          </cell>
          <cell r="C1551" t="e">
            <v>#REF!</v>
          </cell>
          <cell r="D1551" t="str">
            <v xml:space="preserve">TOYOTA COROLLA NZE 141 (07-09) - TAIL LAMP (112-1923) - LH</v>
          </cell>
          <cell r="E1551" t="str">
            <v>TOYOTA</v>
          </cell>
          <cell r="F1551" t="str">
            <v xml:space="preserve">NZE 07 TLA LH</v>
          </cell>
          <cell r="G1551" t="str">
            <v>TY01-3202-L</v>
          </cell>
          <cell r="I1551">
            <v>0.04</v>
          </cell>
          <cell r="J1551" t="str">
            <v>SUPPLIER0002</v>
          </cell>
          <cell r="K1551" t="str">
            <v xml:space="preserve">ANHUI TINCAI SILK CO. LTD</v>
          </cell>
          <cell r="M1551">
            <v>0</v>
          </cell>
          <cell r="N1551">
            <v>0</v>
          </cell>
          <cell r="Q1551">
            <v>2</v>
          </cell>
          <cell r="R1551">
            <v>5</v>
          </cell>
          <cell r="S1551" t="str">
            <v xml:space="preserve">Yuan Purchase Pricelist (CNY)</v>
          </cell>
          <cell r="T1551">
            <v>8</v>
          </cell>
          <cell r="U1551">
            <v>1250</v>
          </cell>
          <cell r="V1551">
            <v>1940</v>
          </cell>
        </row>
        <row r="1552">
          <cell r="A1552">
            <v>10286</v>
          </cell>
          <cell r="B1552" t="str">
            <v>AUTOLAMPS1567</v>
          </cell>
          <cell r="C1552" t="e">
            <v>#REF!</v>
          </cell>
          <cell r="D1552" t="str">
            <v xml:space="preserve">TOYOTA COROLLA NZE 141 (07-09) - TAIL LAMP (112-1923) - RH</v>
          </cell>
          <cell r="E1552" t="str">
            <v>TOYOTA</v>
          </cell>
          <cell r="F1552" t="str">
            <v xml:space="preserve">NZE 07 TLA RH</v>
          </cell>
          <cell r="G1552" t="str">
            <v>TY01-3202-R</v>
          </cell>
          <cell r="I1552">
            <v>0.04</v>
          </cell>
          <cell r="J1552" t="str">
            <v>SUPPLIER0002</v>
          </cell>
          <cell r="K1552" t="str">
            <v xml:space="preserve">ANHUI TINCAI SILK CO. LTD</v>
          </cell>
          <cell r="L1552">
            <v>0</v>
          </cell>
          <cell r="M1552">
            <v>0</v>
          </cell>
          <cell r="N1552">
            <v>0</v>
          </cell>
          <cell r="Q1552">
            <v>2</v>
          </cell>
          <cell r="R1552">
            <v>5</v>
          </cell>
          <cell r="S1552" t="str">
            <v xml:space="preserve">Yuan Purchase Pricelist (CNY)</v>
          </cell>
          <cell r="T1552">
            <v>45</v>
          </cell>
          <cell r="U1552">
            <v>1013</v>
          </cell>
          <cell r="V1552">
            <v>1570</v>
          </cell>
        </row>
        <row r="1553">
          <cell r="A1553">
            <v>10291</v>
          </cell>
          <cell r="B1553" t="str">
            <v>AUTOLAMPS1558</v>
          </cell>
          <cell r="C1553" t="e">
            <v>#REF!</v>
          </cell>
          <cell r="D1553" t="str">
            <v xml:space="preserve">TOYOTA COROLLA NZE 141 (07-11) - FOG LAMP HOUSING - LH</v>
          </cell>
          <cell r="E1553" t="str">
            <v>TOYOTA</v>
          </cell>
          <cell r="F1553" t="str">
            <v xml:space="preserve">NZE 07 FLH LH</v>
          </cell>
          <cell r="G1553" t="str">
            <v>TY01-3204-01-L</v>
          </cell>
          <cell r="I1553">
            <v>0.04</v>
          </cell>
          <cell r="J1553" t="str">
            <v>SUPPLIER0002</v>
          </cell>
          <cell r="K1553" t="str">
            <v xml:space="preserve">ANHUI TINCAI SILK CO. LTD</v>
          </cell>
          <cell r="L1553">
            <v>0</v>
          </cell>
          <cell r="M1553">
            <v>0</v>
          </cell>
          <cell r="N1553">
            <v>0</v>
          </cell>
          <cell r="O1553">
            <v>5</v>
          </cell>
          <cell r="P1553">
            <v>20</v>
          </cell>
          <cell r="S1553" t="str">
            <v xml:space="preserve">Yuan Purchase Pricelist (CNY)</v>
          </cell>
          <cell r="T1553">
            <v>0.65</v>
          </cell>
          <cell r="U1553">
            <v>102</v>
          </cell>
          <cell r="V1553">
            <v>160</v>
          </cell>
        </row>
        <row r="1554">
          <cell r="A1554">
            <v>10290</v>
          </cell>
          <cell r="B1554" t="str">
            <v>AUTOLAMPS1559</v>
          </cell>
          <cell r="C1554" t="e">
            <v>#REF!</v>
          </cell>
          <cell r="D1554" t="str">
            <v xml:space="preserve">TOYOTA COROLLA NZE 141 (07-11) - FOG LAMP HOUSING - RH</v>
          </cell>
          <cell r="E1554" t="str">
            <v>TOYOTA</v>
          </cell>
          <cell r="F1554" t="str">
            <v xml:space="preserve">NZE 07 FLH RH</v>
          </cell>
          <cell r="G1554" t="str">
            <v>TY01-3204-01-R</v>
          </cell>
          <cell r="I1554">
            <v>0.04</v>
          </cell>
          <cell r="J1554" t="str">
            <v>SUPPLIER0002</v>
          </cell>
          <cell r="K1554" t="str">
            <v xml:space="preserve">ANHUI TINCAI SILK CO. LTD</v>
          </cell>
          <cell r="L1554">
            <v>0</v>
          </cell>
          <cell r="M1554">
            <v>0</v>
          </cell>
          <cell r="N1554">
            <v>0</v>
          </cell>
          <cell r="O1554">
            <v>5</v>
          </cell>
          <cell r="P1554">
            <v>20</v>
          </cell>
          <cell r="S1554" t="str">
            <v xml:space="preserve">Yuan Purchase Pricelist (CNY)</v>
          </cell>
          <cell r="T1554">
            <v>0.65</v>
          </cell>
          <cell r="U1554">
            <v>102</v>
          </cell>
          <cell r="V1554">
            <v>160</v>
          </cell>
        </row>
        <row r="1555">
          <cell r="A1555">
            <v>10301</v>
          </cell>
          <cell r="B1555" t="str">
            <v>AUTOLAMPS1557</v>
          </cell>
          <cell r="C1555" t="e">
            <v>#REF!</v>
          </cell>
          <cell r="D1555" t="str">
            <v xml:space="preserve">TOYOTA COROLLA NZE 141 (07-11) - REAR BUMPER</v>
          </cell>
          <cell r="E1555" t="str">
            <v>TOYOTA</v>
          </cell>
          <cell r="F1555" t="str">
            <v xml:space="preserve">NZE 07 BPRR</v>
          </cell>
          <cell r="G1555" t="str">
            <v>TY01-3205</v>
          </cell>
          <cell r="I1555">
            <v>0.04</v>
          </cell>
          <cell r="J1555" t="str">
            <v>SUPPLIER0002</v>
          </cell>
          <cell r="K1555" t="str">
            <v xml:space="preserve">ANHUI TINCAI SILK CO. LTD</v>
          </cell>
          <cell r="L1555">
            <v>0</v>
          </cell>
          <cell r="M1555">
            <v>0</v>
          </cell>
          <cell r="N1555">
            <v>0</v>
          </cell>
          <cell r="Q1555">
            <v>2</v>
          </cell>
          <cell r="R1555">
            <v>5</v>
          </cell>
          <cell r="S1555" t="str">
            <v xml:space="preserve">Yuan Purchase Pricelist (CNY)</v>
          </cell>
          <cell r="T1555">
            <v>85</v>
          </cell>
          <cell r="U1555">
            <v>1913</v>
          </cell>
          <cell r="V1555">
            <v>2960</v>
          </cell>
        </row>
        <row r="1556">
          <cell r="A1556">
            <v>10296</v>
          </cell>
          <cell r="B1556" t="str">
            <v>AUTOLAMPS1562</v>
          </cell>
          <cell r="C1556" t="e">
            <v>#REF!</v>
          </cell>
          <cell r="D1556" t="str">
            <v xml:space="preserve">TOYOTA COROLLA NZE 141 (07-11) - SIDE MIRROR (ELECTRIC-5 WIRE) - LH</v>
          </cell>
          <cell r="E1556" t="str">
            <v>TOYOTA</v>
          </cell>
          <cell r="F1556" t="str">
            <v xml:space="preserve">NZE 07 SME LH</v>
          </cell>
          <cell r="G1556" t="str">
            <v>TY01-3212-L</v>
          </cell>
          <cell r="I1556">
            <v>0.04</v>
          </cell>
          <cell r="J1556" t="str">
            <v>SUPPLIER0002</v>
          </cell>
          <cell r="K1556" t="str">
            <v xml:space="preserve">ANHUI TINCAI SILK CO. LTD</v>
          </cell>
          <cell r="M1556">
            <v>0</v>
          </cell>
          <cell r="N1556">
            <v>0</v>
          </cell>
          <cell r="O1556">
            <v>3</v>
          </cell>
          <cell r="P1556">
            <v>10</v>
          </cell>
          <cell r="S1556" t="str">
            <v xml:space="preserve">Yuan Purchase Pricelist (CNY)</v>
          </cell>
          <cell r="T1556">
            <v>10</v>
          </cell>
          <cell r="U1556">
            <v>1766</v>
          </cell>
          <cell r="V1556">
            <v>2740</v>
          </cell>
        </row>
        <row r="1557">
          <cell r="A1557">
            <v>10295</v>
          </cell>
          <cell r="B1557" t="str">
            <v>AUTOLAMPS1563</v>
          </cell>
          <cell r="C1557" t="e">
            <v>#REF!</v>
          </cell>
          <cell r="D1557" t="str">
            <v xml:space="preserve">TOYOTA COROLLA NZE 141 (07-11) - SIDE MIRROR (ELECTRIC-5 WIRE) - RH</v>
          </cell>
          <cell r="E1557" t="str">
            <v>TOYOTA</v>
          </cell>
          <cell r="F1557" t="str">
            <v xml:space="preserve">NZE 07 SME RH</v>
          </cell>
          <cell r="G1557" t="str">
            <v>TY01-3212-R</v>
          </cell>
          <cell r="I1557">
            <v>0.04</v>
          </cell>
          <cell r="J1557" t="str">
            <v>SUPPLIER0002</v>
          </cell>
          <cell r="K1557" t="str">
            <v xml:space="preserve">ANHUI TINCAI SILK CO. LTD</v>
          </cell>
          <cell r="M1557">
            <v>0</v>
          </cell>
          <cell r="N1557">
            <v>0</v>
          </cell>
          <cell r="O1557">
            <v>3</v>
          </cell>
          <cell r="P1557">
            <v>10</v>
          </cell>
          <cell r="S1557" t="str">
            <v xml:space="preserve">Yuan Purchase Pricelist (CNY)</v>
          </cell>
          <cell r="T1557">
            <v>11.3</v>
          </cell>
          <cell r="U1557">
            <v>1766</v>
          </cell>
          <cell r="V1557">
            <v>2740</v>
          </cell>
        </row>
        <row r="1558">
          <cell r="A1558">
            <v>10298</v>
          </cell>
          <cell r="B1558" t="str">
            <v>AUTOLAMPS1564</v>
          </cell>
          <cell r="C1558" t="e">
            <v>#REF!</v>
          </cell>
          <cell r="D1558" t="str">
            <v xml:space="preserve">TOYOTA COROLLA NZE 141 (07-11) - SIDE MIRROR (LED-ELECTRIC-5 WIRE) - LH</v>
          </cell>
          <cell r="E1558" t="str">
            <v>TOYOTA</v>
          </cell>
          <cell r="F1558" t="str">
            <v xml:space="preserve">NZE 07 SMELED LH</v>
          </cell>
          <cell r="G1558" t="str">
            <v>TY01-3212-LIGHT-L</v>
          </cell>
          <cell r="I1558">
            <v>0.04</v>
          </cell>
          <cell r="J1558" t="str">
            <v>SUPPLIER0002</v>
          </cell>
          <cell r="K1558" t="str">
            <v xml:space="preserve">ANHUI TINCAI SILK CO. LTD</v>
          </cell>
          <cell r="L1558">
            <v>0</v>
          </cell>
          <cell r="M1558">
            <v>0</v>
          </cell>
          <cell r="N1558">
            <v>0</v>
          </cell>
          <cell r="O1558">
            <v>3</v>
          </cell>
          <cell r="P1558">
            <v>10</v>
          </cell>
          <cell r="S1558" t="str">
            <v xml:space="preserve">Yuan Purchase Pricelist (CNY)</v>
          </cell>
          <cell r="T1558">
            <v>18.2</v>
          </cell>
          <cell r="U1558">
            <v>2845</v>
          </cell>
          <cell r="V1558">
            <v>4410</v>
          </cell>
        </row>
        <row r="1559">
          <cell r="A1559">
            <v>10297</v>
          </cell>
          <cell r="B1559" t="str">
            <v>AUTOLAMPS1565</v>
          </cell>
          <cell r="C1559" t="e">
            <v>#REF!</v>
          </cell>
          <cell r="D1559" t="str">
            <v xml:space="preserve">TOYOTA COROLLA NZE 141 (07-11) - SIDE MIRROR (LED-ELECTRIC-5 WIRE) - RH</v>
          </cell>
          <cell r="E1559" t="str">
            <v>TOYOTA</v>
          </cell>
          <cell r="F1559" t="str">
            <v xml:space="preserve">NZE 07 SMELED RH</v>
          </cell>
          <cell r="G1559" t="str">
            <v>TY01-3212-LIGHT-R</v>
          </cell>
          <cell r="I1559">
            <v>0.04</v>
          </cell>
          <cell r="J1559" t="str">
            <v>SUPPLIER0002</v>
          </cell>
          <cell r="K1559" t="str">
            <v xml:space="preserve">ANHUI TINCAI SILK CO. LTD</v>
          </cell>
          <cell r="L1559">
            <v>0</v>
          </cell>
          <cell r="M1559">
            <v>0</v>
          </cell>
          <cell r="N1559">
            <v>0</v>
          </cell>
          <cell r="O1559">
            <v>3</v>
          </cell>
          <cell r="P1559">
            <v>10</v>
          </cell>
          <cell r="S1559" t="str">
            <v xml:space="preserve">Yuan Purchase Pricelist (CNY)</v>
          </cell>
          <cell r="T1559">
            <v>18.2</v>
          </cell>
          <cell r="U1559">
            <v>2845</v>
          </cell>
          <cell r="V1559">
            <v>4410</v>
          </cell>
        </row>
        <row r="1560">
          <cell r="A1560">
            <v>11429</v>
          </cell>
          <cell r="B1560" t="str">
            <v>AUTOLAMPS1568</v>
          </cell>
          <cell r="C1560" t="e">
            <v>#REF!</v>
          </cell>
          <cell r="D1560" t="str">
            <v xml:space="preserve">TOYOTA COROLLA NZE 141 (10-13) - BACK LAMP - LH</v>
          </cell>
          <cell r="E1560" t="str">
            <v>TOYOTA</v>
          </cell>
          <cell r="F1560" t="str">
            <v xml:space="preserve">COROLLA 10 BALA LH</v>
          </cell>
          <cell r="G1560" t="str">
            <v>TY01-3502B-L</v>
          </cell>
          <cell r="I1560">
            <v>0.04</v>
          </cell>
          <cell r="J1560" t="str">
            <v>SUPPLIER0002</v>
          </cell>
          <cell r="K1560" t="str">
            <v xml:space="preserve">ANHUI TINCAI SILK CO. LTD</v>
          </cell>
          <cell r="L1560">
            <v>0</v>
          </cell>
          <cell r="M1560">
            <v>0</v>
          </cell>
          <cell r="N1560">
            <v>0</v>
          </cell>
          <cell r="O1560">
            <v>5</v>
          </cell>
          <cell r="P1560">
            <v>20</v>
          </cell>
          <cell r="S1560" t="str">
            <v xml:space="preserve">Yuan Purchase Pricelist (CNY)</v>
          </cell>
          <cell r="T1560">
            <v>5.8</v>
          </cell>
          <cell r="U1560">
            <v>907</v>
          </cell>
          <cell r="V1560">
            <v>1410</v>
          </cell>
        </row>
        <row r="1561">
          <cell r="A1561">
            <v>11428</v>
          </cell>
          <cell r="B1561" t="str">
            <v>AUTOLAMPS1569</v>
          </cell>
          <cell r="C1561" t="e">
            <v>#REF!</v>
          </cell>
          <cell r="D1561" t="str">
            <v xml:space="preserve">TOYOTA COROLLA NZE 141 (10-13) - BACK LAMP - RH</v>
          </cell>
          <cell r="E1561" t="str">
            <v>TOYOTA</v>
          </cell>
          <cell r="F1561" t="str">
            <v xml:space="preserve">COROLLA 10 BALA RH</v>
          </cell>
          <cell r="G1561" t="str">
            <v>TY01-3502B-R</v>
          </cell>
          <cell r="I1561">
            <v>0.04</v>
          </cell>
          <cell r="J1561" t="str">
            <v>SUPPLIER0002</v>
          </cell>
          <cell r="K1561" t="str">
            <v xml:space="preserve">ANHUI TINCAI SILK CO. LTD</v>
          </cell>
          <cell r="L1561">
            <v>0</v>
          </cell>
          <cell r="M1561">
            <v>0</v>
          </cell>
          <cell r="N1561">
            <v>0</v>
          </cell>
          <cell r="O1561">
            <v>5</v>
          </cell>
          <cell r="P1561">
            <v>20</v>
          </cell>
          <cell r="S1561" t="str">
            <v xml:space="preserve">Yuan Purchase Pricelist (CNY)</v>
          </cell>
          <cell r="T1561">
            <v>35</v>
          </cell>
          <cell r="U1561">
            <v>788</v>
          </cell>
          <cell r="V1561">
            <v>1220</v>
          </cell>
        </row>
        <row r="1562">
          <cell r="A1562">
            <v>11425</v>
          </cell>
          <cell r="B1562" t="str">
            <v>AUTOLAMPS1570</v>
          </cell>
          <cell r="C1562" t="e">
            <v>#REF!</v>
          </cell>
          <cell r="D1562" t="str">
            <v xml:space="preserve">TOYOTA COROLLA NZE 141 (10-13) - HEAD LAMP (112-1130) - LH</v>
          </cell>
          <cell r="E1562" t="str">
            <v>TOYOTA</v>
          </cell>
          <cell r="F1562" t="str">
            <v xml:space="preserve">COROLLA 10 HLA LH</v>
          </cell>
          <cell r="G1562" t="str">
            <v>TY01-3501-L</v>
          </cell>
          <cell r="I1562">
            <v>0.04</v>
          </cell>
          <cell r="J1562" t="str">
            <v>SUPPLIER0002</v>
          </cell>
          <cell r="K1562" t="str">
            <v xml:space="preserve">ANHUI TINCAI SILK CO. LTD</v>
          </cell>
          <cell r="L1562">
            <v>0</v>
          </cell>
          <cell r="M1562">
            <v>0</v>
          </cell>
          <cell r="N1562">
            <v>0</v>
          </cell>
          <cell r="Q1562">
            <v>2</v>
          </cell>
          <cell r="R1562">
            <v>5</v>
          </cell>
          <cell r="S1562" t="str">
            <v xml:space="preserve">Yuan Purchase Pricelist (CNY)</v>
          </cell>
          <cell r="T1562">
            <v>110</v>
          </cell>
          <cell r="U1562">
            <v>2797.08</v>
          </cell>
          <cell r="V1562">
            <v>4200</v>
          </cell>
        </row>
        <row r="1563">
          <cell r="A1563">
            <v>11424</v>
          </cell>
          <cell r="B1563" t="str">
            <v>AUTOLAMPS1571</v>
          </cell>
          <cell r="C1563" t="e">
            <v>#REF!</v>
          </cell>
          <cell r="D1563" t="str">
            <v xml:space="preserve">TOYOTA COROLLA NZE 141 (10-13) - HEAD LAMP (112-1130) - RH</v>
          </cell>
          <cell r="E1563" t="str">
            <v>TOYOTA</v>
          </cell>
          <cell r="F1563" t="str">
            <v xml:space="preserve">COROLLA 10 HLA RH</v>
          </cell>
          <cell r="G1563" t="str">
            <v>TY01-3501-R</v>
          </cell>
          <cell r="I1563">
            <v>0.04</v>
          </cell>
          <cell r="J1563" t="str">
            <v>SUPPLIER0002</v>
          </cell>
          <cell r="K1563" t="str">
            <v xml:space="preserve">ANHUI TINCAI SILK CO. LTD</v>
          </cell>
          <cell r="L1563">
            <v>0</v>
          </cell>
          <cell r="M1563">
            <v>0</v>
          </cell>
          <cell r="N1563">
            <v>0</v>
          </cell>
          <cell r="Q1563">
            <v>2</v>
          </cell>
          <cell r="R1563">
            <v>5</v>
          </cell>
          <cell r="S1563" t="str">
            <v xml:space="preserve">Yuan Purchase Pricelist (CNY)</v>
          </cell>
          <cell r="T1563">
            <v>110</v>
          </cell>
          <cell r="U1563">
            <v>2797.08</v>
          </cell>
          <cell r="V1563">
            <v>4200</v>
          </cell>
        </row>
        <row r="1564">
          <cell r="A1564">
            <v>11427</v>
          </cell>
          <cell r="B1564" t="str">
            <v>AUTOLAMPS1572</v>
          </cell>
          <cell r="C1564" t="e">
            <v>#REF!</v>
          </cell>
          <cell r="D1564" t="str">
            <v xml:space="preserve">TOYOTA COROLLA NZE 141 (10-13) - TAIL LAMP - LH</v>
          </cell>
          <cell r="E1564" t="str">
            <v>TOYOTA</v>
          </cell>
          <cell r="F1564" t="str">
            <v xml:space="preserve">COROLLA 10 TLA LH</v>
          </cell>
          <cell r="G1564" t="str">
            <v>TY01-3502-L</v>
          </cell>
          <cell r="I1564">
            <v>0.04</v>
          </cell>
          <cell r="J1564" t="str">
            <v>SUPPLIER0002</v>
          </cell>
          <cell r="K1564" t="str">
            <v xml:space="preserve">ANHUI TINCAI SILK CO. LTD</v>
          </cell>
          <cell r="L1564">
            <v>0</v>
          </cell>
          <cell r="M1564">
            <v>0</v>
          </cell>
          <cell r="N1564">
            <v>0</v>
          </cell>
          <cell r="Q1564">
            <v>2</v>
          </cell>
          <cell r="R1564">
            <v>5</v>
          </cell>
          <cell r="S1564" t="str">
            <v xml:space="preserve">Yuan Purchase Pricelist (CNY)</v>
          </cell>
          <cell r="T1564">
            <v>50</v>
          </cell>
          <cell r="U1564">
            <v>1163</v>
          </cell>
          <cell r="V1564">
            <v>1800</v>
          </cell>
        </row>
        <row r="1565">
          <cell r="A1565">
            <v>11426</v>
          </cell>
          <cell r="B1565" t="str">
            <v>AUTOLAMPS1573</v>
          </cell>
          <cell r="C1565" t="e">
            <v>#REF!</v>
          </cell>
          <cell r="D1565" t="str">
            <v xml:space="preserve">TOYOTA COROLLA NZE 141 (10-13) - TAIL LAMP - RH</v>
          </cell>
          <cell r="E1565" t="str">
            <v>TOYOTA</v>
          </cell>
          <cell r="F1565" t="str">
            <v xml:space="preserve">COROLLA 10 TLA RH</v>
          </cell>
          <cell r="G1565" t="str">
            <v>TY01-3502-R</v>
          </cell>
          <cell r="I1565">
            <v>0.04</v>
          </cell>
          <cell r="J1565" t="str">
            <v>SUPPLIER0002</v>
          </cell>
          <cell r="K1565" t="str">
            <v xml:space="preserve">ANHUI TINCAI SILK CO. LTD</v>
          </cell>
          <cell r="L1565">
            <v>0</v>
          </cell>
          <cell r="M1565">
            <v>0</v>
          </cell>
          <cell r="N1565">
            <v>0</v>
          </cell>
          <cell r="Q1565">
            <v>2</v>
          </cell>
          <cell r="R1565">
            <v>5</v>
          </cell>
          <cell r="S1565" t="str">
            <v xml:space="preserve">Yuan Purchase Pricelist (CNY)</v>
          </cell>
          <cell r="T1565">
            <v>50</v>
          </cell>
          <cell r="U1565">
            <v>1163</v>
          </cell>
          <cell r="V1565">
            <v>1800</v>
          </cell>
        </row>
        <row r="1566">
          <cell r="A1566">
            <v>11419</v>
          </cell>
          <cell r="B1566" t="str">
            <v>AUTOLAMPS1574</v>
          </cell>
          <cell r="C1566" t="e">
            <v>#REF!</v>
          </cell>
          <cell r="D1566" t="str">
            <v xml:space="preserve">TOYOTA COROLLA RUNX (01-03) - FOG LAMP (212-2033-UE) - LH</v>
          </cell>
          <cell r="E1566" t="str">
            <v>TOYOTA</v>
          </cell>
          <cell r="F1566" t="str">
            <v xml:space="preserve">RUNX 01 FLA LH</v>
          </cell>
          <cell r="G1566" t="str">
            <v>TY01-2404-L</v>
          </cell>
          <cell r="I1566">
            <v>0.04</v>
          </cell>
          <cell r="J1566" t="str">
            <v>SUPPLIER0002</v>
          </cell>
          <cell r="K1566" t="str">
            <v xml:space="preserve">ANHUI TINCAI SILK CO. LTD</v>
          </cell>
          <cell r="M1566">
            <v>0</v>
          </cell>
          <cell r="N1566">
            <v>0</v>
          </cell>
          <cell r="O1566">
            <v>3</v>
          </cell>
          <cell r="P1566">
            <v>10</v>
          </cell>
          <cell r="S1566" t="str">
            <v xml:space="preserve">Yuan Purchase Pricelist (CNY)</v>
          </cell>
          <cell r="T1566">
            <v>4.8499999999999996</v>
          </cell>
          <cell r="U1566">
            <v>758</v>
          </cell>
          <cell r="V1566">
            <v>1170</v>
          </cell>
        </row>
        <row r="1567">
          <cell r="A1567">
            <v>11420</v>
          </cell>
          <cell r="B1567" t="str">
            <v>AUTOLAMPS1575</v>
          </cell>
          <cell r="C1567" t="e">
            <v>#REF!</v>
          </cell>
          <cell r="D1567" t="str">
            <v xml:space="preserve">TOYOTA COROLLA RUNX (01-03) - FOG LAMP (212-2033-UE) - RH</v>
          </cell>
          <cell r="E1567" t="str">
            <v>TOYOTA</v>
          </cell>
          <cell r="F1567" t="str">
            <v xml:space="preserve">RUNX 01 FLA RH</v>
          </cell>
          <cell r="G1567" t="str">
            <v>TY01-2404-R</v>
          </cell>
          <cell r="I1567">
            <v>0.04</v>
          </cell>
          <cell r="J1567" t="str">
            <v>SUPPLIER0002</v>
          </cell>
          <cell r="K1567" t="str">
            <v xml:space="preserve">ANHUI TINCAI SILK CO. LTD</v>
          </cell>
          <cell r="M1567">
            <v>0</v>
          </cell>
          <cell r="N1567">
            <v>0</v>
          </cell>
          <cell r="O1567">
            <v>3</v>
          </cell>
          <cell r="P1567">
            <v>10</v>
          </cell>
          <cell r="S1567" t="str">
            <v xml:space="preserve">Yuan Purchase Pricelist (CNY)</v>
          </cell>
          <cell r="T1567">
            <v>4.8499999999999996</v>
          </cell>
          <cell r="U1567">
            <v>758</v>
          </cell>
          <cell r="V1567">
            <v>1170</v>
          </cell>
        </row>
        <row r="1568">
          <cell r="A1568">
            <v>11417</v>
          </cell>
          <cell r="B1568" t="str">
            <v>AUTOLAMPS1576</v>
          </cell>
          <cell r="C1568" t="e">
            <v>#REF!</v>
          </cell>
          <cell r="D1568" t="str">
            <v xml:space="preserve">TOYOTA COROLLA RUNX (01-03) - HEAD LAMP (212-11D1-RD/LD-EM) - LH</v>
          </cell>
          <cell r="E1568" t="str">
            <v>TOYOTA</v>
          </cell>
          <cell r="F1568" t="str">
            <v xml:space="preserve">RUNX 01 HLA LH</v>
          </cell>
          <cell r="G1568" t="str">
            <v>TY01-2401-L</v>
          </cell>
          <cell r="I1568">
            <v>0.04</v>
          </cell>
          <cell r="J1568" t="str">
            <v>SUPPLIER0002</v>
          </cell>
          <cell r="K1568" t="str">
            <v xml:space="preserve">ANHUI TINCAI SILK CO. LTD</v>
          </cell>
          <cell r="L1568">
            <v>0</v>
          </cell>
          <cell r="M1568">
            <v>0</v>
          </cell>
          <cell r="N1568">
            <v>0</v>
          </cell>
          <cell r="Q1568">
            <v>2</v>
          </cell>
          <cell r="R1568">
            <v>5</v>
          </cell>
          <cell r="S1568" t="str">
            <v xml:space="preserve">Yuan Purchase Pricelist (CNY)</v>
          </cell>
          <cell r="T1568">
            <v>125</v>
          </cell>
          <cell r="U1568">
            <v>2906.25</v>
          </cell>
          <cell r="V1568">
            <v>4500</v>
          </cell>
        </row>
        <row r="1569">
          <cell r="A1569">
            <v>11418</v>
          </cell>
          <cell r="B1569" t="str">
            <v>AUTOLAMPS1577</v>
          </cell>
          <cell r="C1569" t="e">
            <v>#REF!</v>
          </cell>
          <cell r="D1569" t="str">
            <v xml:space="preserve">TOYOTA COROLLA RUNX (01-03) - HEAD LAMP (212-11D1-RD/LD-EM) - RH</v>
          </cell>
          <cell r="E1569" t="str">
            <v>TOYOTA</v>
          </cell>
          <cell r="F1569" t="str">
            <v xml:space="preserve">RUNX 01 HLA RH</v>
          </cell>
          <cell r="G1569" t="str">
            <v>TY01-2401-R</v>
          </cell>
          <cell r="I1569">
            <v>0.04</v>
          </cell>
          <cell r="J1569" t="str">
            <v>SUPPLIER0002</v>
          </cell>
          <cell r="K1569" t="str">
            <v xml:space="preserve">ANHUI TINCAI SILK CO. LTD</v>
          </cell>
          <cell r="L1569">
            <v>0</v>
          </cell>
          <cell r="M1569">
            <v>0</v>
          </cell>
          <cell r="N1569">
            <v>0</v>
          </cell>
          <cell r="Q1569">
            <v>2</v>
          </cell>
          <cell r="R1569">
            <v>5</v>
          </cell>
          <cell r="S1569" t="str">
            <v xml:space="preserve">Yuan Purchase Pricelist (CNY)</v>
          </cell>
          <cell r="T1569">
            <v>125</v>
          </cell>
          <cell r="U1569">
            <v>2906.25</v>
          </cell>
          <cell r="V1569">
            <v>4500</v>
          </cell>
        </row>
        <row r="1570">
          <cell r="A1570">
            <v>12836</v>
          </cell>
          <cell r="B1570" t="str">
            <v>AUTOLAMPS1578</v>
          </cell>
          <cell r="C1570" t="e">
            <v>#REF!</v>
          </cell>
          <cell r="D1570" t="str">
            <v xml:space="preserve">TOYOTA COROLLA RUNX (01-03) - TAIL LAMP (212-19H1-UE) - LH</v>
          </cell>
          <cell r="E1570" t="str">
            <v>TOYOTA</v>
          </cell>
          <cell r="F1570" t="str">
            <v xml:space="preserve">RUNX 01 TLA LH</v>
          </cell>
          <cell r="G1570" t="str">
            <v>TY01-2402-L</v>
          </cell>
          <cell r="I1570">
            <v>0.04</v>
          </cell>
          <cell r="J1570" t="str">
            <v>SUPPLIER0002</v>
          </cell>
          <cell r="K1570" t="str">
            <v xml:space="preserve">ANHUI TINCAI SILK CO. LTD</v>
          </cell>
          <cell r="L1570">
            <v>0</v>
          </cell>
          <cell r="M1570">
            <v>0</v>
          </cell>
          <cell r="N1570">
            <v>0</v>
          </cell>
          <cell r="Q1570">
            <v>2</v>
          </cell>
          <cell r="R1570">
            <v>5</v>
          </cell>
          <cell r="S1570" t="str">
            <v xml:space="preserve">Yuan Purchase Pricelist (CNY)</v>
          </cell>
          <cell r="T1570">
            <v>8.26</v>
          </cell>
          <cell r="U1570">
            <v>1291</v>
          </cell>
          <cell r="V1570">
            <v>2000</v>
          </cell>
        </row>
        <row r="1571">
          <cell r="A1571">
            <v>12835</v>
          </cell>
          <cell r="B1571" t="str">
            <v>AUTOLAMPS1579</v>
          </cell>
          <cell r="C1571" t="e">
            <v>#REF!</v>
          </cell>
          <cell r="D1571" t="str">
            <v xml:space="preserve">TOYOTA COROLLA RUNX (01-03) - TAIL LAMP (212-19H1-UE) - RH</v>
          </cell>
          <cell r="E1571" t="str">
            <v>TOYOTA</v>
          </cell>
          <cell r="F1571" t="str">
            <v xml:space="preserve">RUNX 01 TLA RH</v>
          </cell>
          <cell r="G1571" t="str">
            <v>TY01-2402-R</v>
          </cell>
          <cell r="I1571">
            <v>0.04</v>
          </cell>
          <cell r="J1571" t="str">
            <v>SUPPLIER0002</v>
          </cell>
          <cell r="K1571" t="str">
            <v xml:space="preserve">ANHUI TINCAI SILK CO. LTD</v>
          </cell>
          <cell r="L1571">
            <v>1</v>
          </cell>
          <cell r="M1571">
            <v>4</v>
          </cell>
          <cell r="N1571">
            <v>5</v>
          </cell>
          <cell r="Q1571">
            <v>2</v>
          </cell>
          <cell r="R1571">
            <v>5</v>
          </cell>
          <cell r="S1571" t="str">
            <v xml:space="preserve">Yuan Purchase Pricelist (CNY)</v>
          </cell>
          <cell r="T1571">
            <v>8.26</v>
          </cell>
          <cell r="U1571">
            <v>1291</v>
          </cell>
          <cell r="V1571">
            <v>2000</v>
          </cell>
        </row>
        <row r="1572">
          <cell r="A1572">
            <v>13882</v>
          </cell>
          <cell r="B1572" t="str">
            <v>AUTOLAMPS1580</v>
          </cell>
          <cell r="C1572" t="e">
            <v>#REF!</v>
          </cell>
          <cell r="D1572" t="str">
            <v xml:space="preserve">TOYOTA COROLLA SED/HBK AE100/AE101 (92-) - REAR DOOR GLASS - LH</v>
          </cell>
          <cell r="E1572" t="str">
            <v>TOYOTA</v>
          </cell>
          <cell r="F1572" t="str">
            <v xml:space="preserve">KE100 RD LH</v>
          </cell>
          <cell r="G1572" t="str">
            <v xml:space="preserve">KE100 RD/LH</v>
          </cell>
          <cell r="H1572" t="str">
            <v>660*475</v>
          </cell>
          <cell r="I1572">
            <v>0.02</v>
          </cell>
          <cell r="J1572" t="str">
            <v>SUPPLIER0015</v>
          </cell>
          <cell r="K1572" t="str">
            <v xml:space="preserve">XINYI AUTOMOBILE GLASS (SHENZHEN) CO., LTD</v>
          </cell>
          <cell r="L1572">
            <v>1</v>
          </cell>
          <cell r="M1572">
            <v>4</v>
          </cell>
          <cell r="N1572">
            <v>5</v>
          </cell>
          <cell r="Q1572">
            <v>1</v>
          </cell>
          <cell r="R1572">
            <v>3</v>
          </cell>
          <cell r="S1572" t="str">
            <v xml:space="preserve">USD Purchase Pricelist (USD)</v>
          </cell>
          <cell r="T1572">
            <v>2.5</v>
          </cell>
          <cell r="U1572">
            <v>395</v>
          </cell>
          <cell r="V1572">
            <v>530</v>
          </cell>
        </row>
        <row r="1573">
          <cell r="A1573">
            <v>13881</v>
          </cell>
          <cell r="B1573" t="str">
            <v>AUTOLAMPS1581</v>
          </cell>
          <cell r="C1573" t="e">
            <v>#REF!</v>
          </cell>
          <cell r="D1573" t="str">
            <v xml:space="preserve">TOYOTA COROLLA SED/HBK AE100/AE101 (92-) - REAR DOOR GLASS - RH</v>
          </cell>
          <cell r="E1573" t="str">
            <v>TOYOTA</v>
          </cell>
          <cell r="F1573" t="str">
            <v xml:space="preserve">KE100 RD RH</v>
          </cell>
          <cell r="G1573" t="str">
            <v xml:space="preserve">KE100 RD/RH</v>
          </cell>
          <cell r="H1573" t="str">
            <v>660*475</v>
          </cell>
          <cell r="I1573">
            <v>0.02</v>
          </cell>
          <cell r="J1573" t="str">
            <v>SUPPLIER0015</v>
          </cell>
          <cell r="K1573" t="str">
            <v xml:space="preserve">XINYI AUTOMOBILE GLASS (SHENZHEN) CO., LTD</v>
          </cell>
          <cell r="L1573">
            <v>0</v>
          </cell>
          <cell r="M1573">
            <v>0</v>
          </cell>
          <cell r="N1573">
            <v>0</v>
          </cell>
          <cell r="Q1573">
            <v>0</v>
          </cell>
          <cell r="R1573">
            <v>0</v>
          </cell>
          <cell r="S1573" t="str">
            <v xml:space="preserve">USD Purchase Pricelist (USD)</v>
          </cell>
          <cell r="T1573">
            <v>2.5</v>
          </cell>
          <cell r="U1573">
            <v>395</v>
          </cell>
          <cell r="V1573">
            <v>530</v>
          </cell>
        </row>
        <row r="1574">
          <cell r="A1574">
            <v>11923</v>
          </cell>
          <cell r="B1574" t="str">
            <v>AUTOLAMPS1246</v>
          </cell>
          <cell r="C1574" t="e">
            <v>#REF!</v>
          </cell>
          <cell r="D1574" t="str">
            <v xml:space="preserve">TOYOTA COROLLA SED/HBK/EST AE100/AE101/AE102/KE106 (92-) - FRONT DOOR GLASS - LH</v>
          </cell>
          <cell r="E1574" t="str">
            <v>TOYOTA</v>
          </cell>
          <cell r="F1574" t="str">
            <v xml:space="preserve">KE100 FD LH</v>
          </cell>
          <cell r="G1574" t="str">
            <v xml:space="preserve">KE100 FD/LH</v>
          </cell>
          <cell r="H1574" t="str">
            <v>856*472</v>
          </cell>
          <cell r="I1574">
            <v>0.02</v>
          </cell>
          <cell r="J1574" t="str">
            <v>SUPPLIER0015</v>
          </cell>
          <cell r="K1574" t="str">
            <v xml:space="preserve">XINYI AUTOMOBILE GLASS (SHENZHEN) CO., LTD</v>
          </cell>
          <cell r="L1574">
            <v>0</v>
          </cell>
          <cell r="M1574">
            <v>0</v>
          </cell>
          <cell r="N1574">
            <v>0</v>
          </cell>
          <cell r="Q1574">
            <v>0</v>
          </cell>
          <cell r="R1574">
            <v>0</v>
          </cell>
          <cell r="S1574" t="str">
            <v xml:space="preserve">USD Purchase Pricelist (USD)</v>
          </cell>
          <cell r="T1574">
            <v>2.63</v>
          </cell>
          <cell r="U1574">
            <v>408.31</v>
          </cell>
          <cell r="V1574">
            <v>500</v>
          </cell>
        </row>
        <row r="1575">
          <cell r="A1575">
            <v>11922</v>
          </cell>
          <cell r="B1575" t="str">
            <v>AUTOLAMPS1247</v>
          </cell>
          <cell r="C1575" t="e">
            <v>#REF!</v>
          </cell>
          <cell r="D1575" t="str">
            <v xml:space="preserve">TOYOTA COROLLA SED/HBK/EST AE100/AE101/AE102/KE106 (92-) - FRONT DOOR GLASS - RH</v>
          </cell>
          <cell r="E1575" t="str">
            <v>TOYOTA</v>
          </cell>
          <cell r="F1575" t="str">
            <v xml:space="preserve">KE100 FD RH</v>
          </cell>
          <cell r="G1575" t="str">
            <v xml:space="preserve">KE100 FD/RH</v>
          </cell>
          <cell r="H1575" t="str">
            <v>856*472</v>
          </cell>
          <cell r="I1575">
            <v>0.02</v>
          </cell>
          <cell r="J1575" t="str">
            <v>SUPPLIER0015</v>
          </cell>
          <cell r="K1575" t="str">
            <v xml:space="preserve">XINYI AUTOMOBILE GLASS (SHENZHEN) CO., LTD</v>
          </cell>
          <cell r="L1575">
            <v>0</v>
          </cell>
          <cell r="M1575">
            <v>0</v>
          </cell>
          <cell r="N1575">
            <v>0</v>
          </cell>
          <cell r="Q1575">
            <v>0</v>
          </cell>
          <cell r="R1575">
            <v>0</v>
          </cell>
          <cell r="S1575" t="str">
            <v xml:space="preserve">USD Purchase Pricelist (USD)</v>
          </cell>
          <cell r="T1575">
            <v>2.63</v>
          </cell>
          <cell r="U1575">
            <v>408.31</v>
          </cell>
          <cell r="V1575">
            <v>500</v>
          </cell>
        </row>
        <row r="1576">
          <cell r="A1576">
            <v>13637</v>
          </cell>
          <cell r="B1576" t="str">
            <v>AUTOLAMPS2614</v>
          </cell>
          <cell r="C1576" t="e">
            <v>#REF!</v>
          </cell>
          <cell r="D1576" t="str">
            <v xml:space="preserve">TOYOTA COROLLA SPACIO (01-03) - TAIL LAMP (LED) (13-85) - LH</v>
          </cell>
          <cell r="E1576" t="str">
            <v>TOYOTA</v>
          </cell>
          <cell r="F1576" t="str">
            <v xml:space="preserve">SPACIO 01 TLALED LH</v>
          </cell>
          <cell r="G1576" t="str">
            <v>TY24-0202B-L</v>
          </cell>
          <cell r="I1576">
            <v>0.04</v>
          </cell>
          <cell r="J1576" t="str">
            <v>SUPPLIER0002</v>
          </cell>
          <cell r="K1576" t="str">
            <v xml:space="preserve">ANHUI TINCAI SILK CO. LTD</v>
          </cell>
          <cell r="L1576">
            <v>0</v>
          </cell>
          <cell r="M1576">
            <v>0</v>
          </cell>
          <cell r="N1576">
            <v>0</v>
          </cell>
          <cell r="Q1576">
            <v>2</v>
          </cell>
          <cell r="R1576">
            <v>5</v>
          </cell>
          <cell r="S1576" t="str">
            <v xml:space="preserve">Yuan Purchase Pricelist (CNY)</v>
          </cell>
          <cell r="T1576">
            <v>130</v>
          </cell>
          <cell r="U1576">
            <v>2925</v>
          </cell>
          <cell r="V1576">
            <v>4530</v>
          </cell>
        </row>
        <row r="1577">
          <cell r="A1577">
            <v>13636</v>
          </cell>
          <cell r="B1577" t="str">
            <v>AUTOLAMPS2615</v>
          </cell>
          <cell r="C1577" t="e">
            <v>#REF!</v>
          </cell>
          <cell r="D1577" t="str">
            <v xml:space="preserve">TOYOTA COROLLA SPACIO (01-03) - TAIL LAMP (LED) (13-85) - RH</v>
          </cell>
          <cell r="E1577" t="str">
            <v>TOYOTA</v>
          </cell>
          <cell r="F1577" t="str">
            <v xml:space="preserve">SPACIO 01 TLALED RH</v>
          </cell>
          <cell r="G1577" t="str">
            <v>TY24-0202B-R</v>
          </cell>
          <cell r="I1577">
            <v>0.04</v>
          </cell>
          <cell r="J1577" t="str">
            <v>SUPPLIER0002</v>
          </cell>
          <cell r="K1577" t="str">
            <v xml:space="preserve">ANHUI TINCAI SILK CO. LTD</v>
          </cell>
          <cell r="L1577">
            <v>0</v>
          </cell>
          <cell r="M1577">
            <v>0</v>
          </cell>
          <cell r="N1577">
            <v>0</v>
          </cell>
          <cell r="Q1577">
            <v>2</v>
          </cell>
          <cell r="R1577">
            <v>5</v>
          </cell>
          <cell r="S1577" t="str">
            <v xml:space="preserve">Yuan Purchase Pricelist (CNY)</v>
          </cell>
          <cell r="T1577">
            <v>130</v>
          </cell>
          <cell r="U1577">
            <v>2925</v>
          </cell>
          <cell r="V1577">
            <v>4530</v>
          </cell>
        </row>
        <row r="1578">
          <cell r="A1578">
            <v>10572</v>
          </cell>
          <cell r="B1578" t="str">
            <v>AUTOLAMPS1588</v>
          </cell>
          <cell r="C1578" t="e">
            <v>#REF!</v>
          </cell>
          <cell r="D1578" t="str">
            <v xml:space="preserve">TOYOTA COROLLA SPACIO (97-00) - CORNER LAMP (13-39) - LH</v>
          </cell>
          <cell r="E1578" t="str">
            <v>TOYOTA</v>
          </cell>
          <cell r="F1578" t="str">
            <v xml:space="preserve">SPACIO 97 CLA LH</v>
          </cell>
          <cell r="G1578" t="str">
            <v>TY24-0103-L</v>
          </cell>
          <cell r="I1578">
            <v>0.04</v>
          </cell>
          <cell r="J1578" t="str">
            <v>SUPPLIER0002</v>
          </cell>
          <cell r="K1578" t="str">
            <v xml:space="preserve">ANHUI TINCAI SILK CO. LTD</v>
          </cell>
          <cell r="L1578">
            <v>5</v>
          </cell>
          <cell r="M1578">
            <v>20</v>
          </cell>
          <cell r="N1578">
            <v>25</v>
          </cell>
          <cell r="O1578">
            <v>3</v>
          </cell>
          <cell r="P1578">
            <v>10</v>
          </cell>
          <cell r="S1578" t="str">
            <v xml:space="preserve">Yuan Purchase Pricelist (CNY)</v>
          </cell>
          <cell r="T1578">
            <v>14</v>
          </cell>
          <cell r="U1578">
            <v>355.99</v>
          </cell>
          <cell r="V1578">
            <v>540</v>
          </cell>
        </row>
        <row r="1579">
          <cell r="A1579">
            <v>10571</v>
          </cell>
          <cell r="B1579" t="str">
            <v>AUTOLAMPS1589</v>
          </cell>
          <cell r="C1579" t="e">
            <v>#REF!</v>
          </cell>
          <cell r="D1579" t="str">
            <v xml:space="preserve">TOYOTA COROLLA SPACIO (97-00) - CORNER LAMP (13-39) - RH</v>
          </cell>
          <cell r="E1579" t="str">
            <v>TOYOTA</v>
          </cell>
          <cell r="F1579" t="str">
            <v xml:space="preserve">SPACIO 97 CLA RH</v>
          </cell>
          <cell r="G1579" t="str">
            <v>TY24-0103-R</v>
          </cell>
          <cell r="I1579">
            <v>0.04</v>
          </cell>
          <cell r="J1579" t="str">
            <v>SUPPLIER0002</v>
          </cell>
          <cell r="K1579" t="str">
            <v xml:space="preserve">ANHUI TINCAI SILK CO. LTD</v>
          </cell>
          <cell r="L1579">
            <v>4</v>
          </cell>
          <cell r="M1579">
            <v>16</v>
          </cell>
          <cell r="N1579">
            <v>20</v>
          </cell>
          <cell r="O1579">
            <v>3</v>
          </cell>
          <cell r="P1579">
            <v>10</v>
          </cell>
          <cell r="S1579" t="str">
            <v xml:space="preserve">Yuan Purchase Pricelist (CNY)</v>
          </cell>
          <cell r="T1579">
            <v>14</v>
          </cell>
          <cell r="U1579">
            <v>355.99</v>
          </cell>
          <cell r="V1579">
            <v>540</v>
          </cell>
        </row>
        <row r="1580">
          <cell r="A1580">
            <v>13466</v>
          </cell>
          <cell r="B1580" t="str">
            <v>AUTOLAMPS1582</v>
          </cell>
          <cell r="C1580" t="e">
            <v>#REF!</v>
          </cell>
          <cell r="D1580" t="str">
            <v xml:space="preserve">TOYOTA COROLLA SPACIO (97-00) - FRONT DOOR GLASS - LH</v>
          </cell>
          <cell r="E1580" t="str">
            <v>TOYOTA</v>
          </cell>
          <cell r="F1580" t="str">
            <v xml:space="preserve">KE129 FD LH</v>
          </cell>
          <cell r="G1580" t="str">
            <v xml:space="preserve">KE129 FD/LH</v>
          </cell>
          <cell r="H1580" t="str">
            <v>870*590</v>
          </cell>
          <cell r="I1580">
            <v>0.02</v>
          </cell>
          <cell r="J1580" t="str">
            <v>SUPPLIER0015</v>
          </cell>
          <cell r="K1580" t="str">
            <v xml:space="preserve">XINYI AUTOMOBILE GLASS (SHENZHEN) CO., LTD</v>
          </cell>
          <cell r="L1580">
            <v>0</v>
          </cell>
          <cell r="M1580">
            <v>0</v>
          </cell>
          <cell r="N1580">
            <v>0</v>
          </cell>
          <cell r="Q1580">
            <v>0</v>
          </cell>
          <cell r="R1580">
            <v>0</v>
          </cell>
          <cell r="S1580" t="str">
            <v xml:space="preserve">USD Purchase Pricelist (USD)</v>
          </cell>
          <cell r="T1580">
            <v>3.34</v>
          </cell>
          <cell r="U1580">
            <v>518.54</v>
          </cell>
          <cell r="V1580">
            <v>700</v>
          </cell>
        </row>
        <row r="1581">
          <cell r="A1581">
            <v>13467</v>
          </cell>
          <cell r="B1581" t="str">
            <v>AUTOLAMPS1583</v>
          </cell>
          <cell r="C1581" t="e">
            <v>#REF!</v>
          </cell>
          <cell r="D1581" t="str">
            <v xml:space="preserve">TOYOTA COROLLA SPACIO (97-00) - FRONT DOOR GLASS - RH</v>
          </cell>
          <cell r="E1581" t="str">
            <v>TOYOTA</v>
          </cell>
          <cell r="F1581" t="str">
            <v xml:space="preserve">KE129 FD RH</v>
          </cell>
          <cell r="G1581" t="str">
            <v xml:space="preserve">KE129 FD/RH</v>
          </cell>
          <cell r="H1581" t="str">
            <v>870*590</v>
          </cell>
          <cell r="I1581">
            <v>0.02</v>
          </cell>
          <cell r="J1581" t="str">
            <v>SUPPLIER0015</v>
          </cell>
          <cell r="K1581" t="str">
            <v xml:space="preserve">XINYI AUTOMOBILE GLASS (SHENZHEN) CO., LTD</v>
          </cell>
          <cell r="L1581">
            <v>0</v>
          </cell>
          <cell r="M1581">
            <v>0</v>
          </cell>
          <cell r="N1581">
            <v>0</v>
          </cell>
          <cell r="Q1581">
            <v>0</v>
          </cell>
          <cell r="R1581">
            <v>0</v>
          </cell>
          <cell r="S1581" t="str">
            <v xml:space="preserve">USD Purchase Pricelist (USD)</v>
          </cell>
          <cell r="T1581">
            <v>3.34</v>
          </cell>
          <cell r="U1581">
            <v>518.54</v>
          </cell>
          <cell r="V1581">
            <v>700</v>
          </cell>
        </row>
        <row r="1582">
          <cell r="A1582">
            <v>11430</v>
          </cell>
          <cell r="B1582" t="str">
            <v>AUTOLAMPS1590</v>
          </cell>
          <cell r="C1582" t="e">
            <v>#REF!</v>
          </cell>
          <cell r="D1582" t="str">
            <v xml:space="preserve">TOYOTA COROLLA SPACIO (97-00) - GRILL</v>
          </cell>
          <cell r="E1582" t="str">
            <v>TOYOTA</v>
          </cell>
          <cell r="F1582" t="str">
            <v xml:space="preserve">SPACIO 97 GRL</v>
          </cell>
          <cell r="G1582" t="str">
            <v>TY24-0111B</v>
          </cell>
          <cell r="I1582">
            <v>0.04</v>
          </cell>
          <cell r="J1582" t="str">
            <v>SUPPLIER0002</v>
          </cell>
          <cell r="K1582" t="str">
            <v xml:space="preserve">ANHUI TINCAI SILK CO. LTD</v>
          </cell>
          <cell r="M1582">
            <v>0</v>
          </cell>
          <cell r="N1582">
            <v>0</v>
          </cell>
          <cell r="Q1582">
            <v>1</v>
          </cell>
          <cell r="R1582">
            <v>3</v>
          </cell>
          <cell r="S1582" t="str">
            <v xml:space="preserve">Yuan Purchase Pricelist (CNY)</v>
          </cell>
          <cell r="T1582">
            <v>4</v>
          </cell>
          <cell r="U1582">
            <v>625</v>
          </cell>
          <cell r="V1582">
            <v>970</v>
          </cell>
        </row>
        <row r="1583">
          <cell r="A1583">
            <v>10570</v>
          </cell>
          <cell r="B1583" t="str">
            <v>AUTOLAMPS1591</v>
          </cell>
          <cell r="C1583" t="e">
            <v>#REF!</v>
          </cell>
          <cell r="D1583" t="str">
            <v xml:space="preserve">TOYOTA COROLLA SPACIO (97-00) - HEAD LAMP (13-38) - LH</v>
          </cell>
          <cell r="E1583" t="str">
            <v>TOYOTA</v>
          </cell>
          <cell r="F1583" t="str">
            <v xml:space="preserve">SPACIO 97 HLA LH</v>
          </cell>
          <cell r="G1583" t="str">
            <v>TY24-0101-L</v>
          </cell>
          <cell r="I1583">
            <v>0.04</v>
          </cell>
          <cell r="J1583" t="str">
            <v>SUPPLIER0002</v>
          </cell>
          <cell r="K1583" t="str">
            <v xml:space="preserve">ANHUI TINCAI SILK CO. LTD</v>
          </cell>
          <cell r="L1583">
            <v>1</v>
          </cell>
          <cell r="M1583">
            <v>4</v>
          </cell>
          <cell r="N1583">
            <v>5</v>
          </cell>
          <cell r="Q1583">
            <v>2</v>
          </cell>
          <cell r="R1583">
            <v>5</v>
          </cell>
          <cell r="S1583" t="str">
            <v xml:space="preserve">Yuan Purchase Pricelist (CNY)</v>
          </cell>
          <cell r="T1583">
            <v>65</v>
          </cell>
          <cell r="U1583">
            <v>1511.25</v>
          </cell>
          <cell r="V1583">
            <v>2360</v>
          </cell>
        </row>
        <row r="1584">
          <cell r="A1584">
            <v>10569</v>
          </cell>
          <cell r="B1584" t="str">
            <v>AUTOLAMPS1592</v>
          </cell>
          <cell r="C1584" t="e">
            <v>#REF!</v>
          </cell>
          <cell r="D1584" t="str">
            <v xml:space="preserve">TOYOTA COROLLA SPACIO (97-00) - HEAD LAMP (13-38) - RH</v>
          </cell>
          <cell r="E1584" t="str">
            <v>TOYOTA</v>
          </cell>
          <cell r="F1584" t="str">
            <v xml:space="preserve">SPACIO 97 HLA RH</v>
          </cell>
          <cell r="G1584" t="str">
            <v>TY24-0101-R</v>
          </cell>
          <cell r="I1584">
            <v>0.04</v>
          </cell>
          <cell r="J1584" t="str">
            <v>SUPPLIER0002</v>
          </cell>
          <cell r="K1584" t="str">
            <v xml:space="preserve">ANHUI TINCAI SILK CO. LTD</v>
          </cell>
          <cell r="L1584">
            <v>0</v>
          </cell>
          <cell r="M1584">
            <v>0</v>
          </cell>
          <cell r="N1584">
            <v>0</v>
          </cell>
          <cell r="Q1584">
            <v>2</v>
          </cell>
          <cell r="R1584">
            <v>5</v>
          </cell>
          <cell r="S1584" t="str">
            <v xml:space="preserve">Yuan Purchase Pricelist (CNY)</v>
          </cell>
          <cell r="T1584">
            <v>9.74</v>
          </cell>
          <cell r="U1584">
            <v>1522</v>
          </cell>
          <cell r="V1584">
            <v>2360</v>
          </cell>
        </row>
        <row r="1585">
          <cell r="A1585">
            <v>13468</v>
          </cell>
          <cell r="B1585" t="str">
            <v>AUTOLAMPS1584</v>
          </cell>
          <cell r="C1585" t="e">
            <v>#REF!</v>
          </cell>
          <cell r="D1585" t="str">
            <v xml:space="preserve">TOYOTA COROLLA SPACIO (97-00) - LAMINATED FRONT WINDSCREEN</v>
          </cell>
          <cell r="E1585" t="str">
            <v>TOYOTA</v>
          </cell>
          <cell r="F1585" t="str">
            <v xml:space="preserve">KE129 LFW X</v>
          </cell>
          <cell r="G1585" t="str">
            <v xml:space="preserve">KE129 LFW/X</v>
          </cell>
          <cell r="H1585" t="str">
            <v>1379*982</v>
          </cell>
          <cell r="I1585">
            <v>0.02</v>
          </cell>
          <cell r="J1585" t="str">
            <v>SUPPLIER0015</v>
          </cell>
          <cell r="K1585" t="str">
            <v xml:space="preserve">XINYI AUTOMOBILE GLASS (SHENZHEN) CO., LTD</v>
          </cell>
          <cell r="L1585">
            <v>0</v>
          </cell>
          <cell r="M1585">
            <v>0</v>
          </cell>
          <cell r="N1585">
            <v>0</v>
          </cell>
          <cell r="Q1585">
            <v>0</v>
          </cell>
          <cell r="R1585">
            <v>0</v>
          </cell>
          <cell r="S1585" t="str">
            <v xml:space="preserve">USD Purchase Pricelist (USD)</v>
          </cell>
          <cell r="T1585">
            <v>17.52</v>
          </cell>
          <cell r="U1585">
            <v>2</v>
          </cell>
          <cell r="V1585">
            <v>3500</v>
          </cell>
        </row>
        <row r="1586">
          <cell r="A1586">
            <v>13469</v>
          </cell>
          <cell r="B1586" t="str">
            <v>AUTOLAMPS1585</v>
          </cell>
          <cell r="C1586" t="e">
            <v>#REF!</v>
          </cell>
          <cell r="D1586" t="str">
            <v xml:space="preserve">TOYOTA COROLLA SPACIO (97-00) - REAR DOOR GLASS - LH</v>
          </cell>
          <cell r="E1586" t="str">
            <v>TOYOTA</v>
          </cell>
          <cell r="F1586" t="str">
            <v xml:space="preserve">KE129 RD LH</v>
          </cell>
          <cell r="G1586" t="str">
            <v xml:space="preserve">KE129 RD/LH</v>
          </cell>
          <cell r="H1586" t="str">
            <v>705*595</v>
          </cell>
          <cell r="I1586">
            <v>0.02</v>
          </cell>
          <cell r="J1586" t="str">
            <v>SUPPLIER0015</v>
          </cell>
          <cell r="K1586" t="str">
            <v xml:space="preserve">XINYI AUTOMOBILE GLASS (SHENZHEN) CO., LTD</v>
          </cell>
          <cell r="L1586">
            <v>0</v>
          </cell>
          <cell r="M1586">
            <v>0</v>
          </cell>
          <cell r="N1586">
            <v>0</v>
          </cell>
          <cell r="Q1586">
            <v>0</v>
          </cell>
          <cell r="R1586">
            <v>0</v>
          </cell>
          <cell r="S1586" t="str">
            <v xml:space="preserve">USD Purchase Pricelist (USD)</v>
          </cell>
          <cell r="T1586">
            <v>2.5</v>
          </cell>
          <cell r="U1586">
            <v>388.13</v>
          </cell>
          <cell r="V1586">
            <v>500</v>
          </cell>
        </row>
        <row r="1587">
          <cell r="A1587">
            <v>13470</v>
          </cell>
          <cell r="B1587" t="str">
            <v>AUTOLAMPS1586</v>
          </cell>
          <cell r="C1587" t="e">
            <v>#REF!</v>
          </cell>
          <cell r="D1587" t="str">
            <v xml:space="preserve">TOYOTA COROLLA SPACIO (97-00) - REAR DOOR GLASS - RH</v>
          </cell>
          <cell r="E1587" t="str">
            <v>TOYOTA</v>
          </cell>
          <cell r="F1587" t="str">
            <v xml:space="preserve">KE129 RD RH</v>
          </cell>
          <cell r="G1587" t="str">
            <v xml:space="preserve">KE129 RD/RH</v>
          </cell>
          <cell r="H1587" t="str">
            <v>705*595</v>
          </cell>
          <cell r="I1587">
            <v>0.02</v>
          </cell>
          <cell r="J1587" t="str">
            <v>SUPPLIER0015</v>
          </cell>
          <cell r="K1587" t="str">
            <v xml:space="preserve">XINYI AUTOMOBILE GLASS (SHENZHEN) CO., LTD</v>
          </cell>
          <cell r="L1587">
            <v>0</v>
          </cell>
          <cell r="M1587">
            <v>0</v>
          </cell>
          <cell r="N1587">
            <v>0</v>
          </cell>
          <cell r="Q1587">
            <v>0</v>
          </cell>
          <cell r="R1587">
            <v>0</v>
          </cell>
          <cell r="S1587" t="str">
            <v xml:space="preserve">USD Purchase Pricelist (USD)</v>
          </cell>
          <cell r="T1587">
            <v>2.5</v>
          </cell>
          <cell r="U1587">
            <v>388.13</v>
          </cell>
          <cell r="V1587">
            <v>500</v>
          </cell>
        </row>
        <row r="1588">
          <cell r="A1588">
            <v>13471</v>
          </cell>
          <cell r="B1588" t="str">
            <v>AUTOLAMPS1587</v>
          </cell>
          <cell r="C1588" t="e">
            <v>#REF!</v>
          </cell>
          <cell r="D1588" t="str">
            <v xml:space="preserve">TOYOTA COROLLA SPACIO (97-00) - REAR HEATED WINDSCREEN</v>
          </cell>
          <cell r="E1588" t="str">
            <v>TOYOTA</v>
          </cell>
          <cell r="F1588" t="str">
            <v xml:space="preserve">KE129 RW H X</v>
          </cell>
          <cell r="G1588" t="str">
            <v xml:space="preserve">KE129 RW/H/X</v>
          </cell>
          <cell r="H1588" t="str">
            <v>1277*551</v>
          </cell>
          <cell r="I1588">
            <v>0.02</v>
          </cell>
          <cell r="J1588" t="str">
            <v>SUPPLIER0015</v>
          </cell>
          <cell r="K1588" t="str">
            <v xml:space="preserve">XINYI AUTOMOBILE GLASS (SHENZHEN) CO., LTD</v>
          </cell>
          <cell r="L1588">
            <v>0</v>
          </cell>
          <cell r="M1588">
            <v>0</v>
          </cell>
          <cell r="N1588">
            <v>0</v>
          </cell>
          <cell r="Q1588">
            <v>0</v>
          </cell>
          <cell r="R1588">
            <v>0</v>
          </cell>
          <cell r="S1588" t="str">
            <v xml:space="preserve">USD Purchase Pricelist (USD)</v>
          </cell>
          <cell r="T1588">
            <v>11.24</v>
          </cell>
          <cell r="U1588">
            <v>1</v>
          </cell>
          <cell r="V1588">
            <v>2300</v>
          </cell>
        </row>
        <row r="1589">
          <cell r="A1589">
            <v>10574</v>
          </cell>
          <cell r="B1589" t="str">
            <v>AUTOLAMPS1593</v>
          </cell>
          <cell r="C1589" t="e">
            <v>#REF!</v>
          </cell>
          <cell r="D1589" t="str">
            <v xml:space="preserve">TOYOTA COROLLA SPACIO (97-00) - TAIL LAMP (13-40) - LH</v>
          </cell>
          <cell r="E1589" t="str">
            <v>TOYOTA</v>
          </cell>
          <cell r="F1589" t="str">
            <v xml:space="preserve">SPACIO 97 TLA LH</v>
          </cell>
          <cell r="G1589" t="str">
            <v>TY24-0102-L</v>
          </cell>
          <cell r="I1589">
            <v>0.04</v>
          </cell>
          <cell r="J1589" t="str">
            <v>SUPPLIER0002</v>
          </cell>
          <cell r="K1589" t="str">
            <v xml:space="preserve">ANHUI TINCAI SILK CO. LTD</v>
          </cell>
          <cell r="L1589">
            <v>1</v>
          </cell>
          <cell r="M1589">
            <v>4</v>
          </cell>
          <cell r="N1589">
            <v>5</v>
          </cell>
          <cell r="Q1589">
            <v>2</v>
          </cell>
          <cell r="R1589">
            <v>5</v>
          </cell>
          <cell r="S1589" t="str">
            <v xml:space="preserve">Yuan Purchase Pricelist (CNY)</v>
          </cell>
          <cell r="T1589">
            <v>7.62</v>
          </cell>
          <cell r="U1589">
            <v>1191</v>
          </cell>
          <cell r="V1589">
            <v>1850</v>
          </cell>
        </row>
        <row r="1590">
          <cell r="A1590">
            <v>10573</v>
          </cell>
          <cell r="B1590" t="str">
            <v>AUTOLAMPS1594</v>
          </cell>
          <cell r="C1590" t="e">
            <v>#REF!</v>
          </cell>
          <cell r="D1590" t="str">
            <v xml:space="preserve">TOYOTA COROLLA SPACIO (97-00) - TAIL LAMP (13-40) - RH</v>
          </cell>
          <cell r="E1590" t="str">
            <v>TOYOTA</v>
          </cell>
          <cell r="F1590" t="str">
            <v xml:space="preserve">SPACIO 97 TLA RH</v>
          </cell>
          <cell r="G1590" t="str">
            <v>TY24-0102-R</v>
          </cell>
          <cell r="I1590">
            <v>0.04</v>
          </cell>
          <cell r="J1590" t="str">
            <v>SUPPLIER0002</v>
          </cell>
          <cell r="K1590" t="str">
            <v xml:space="preserve">ANHUI TINCAI SILK CO. LTD</v>
          </cell>
          <cell r="L1590">
            <v>0</v>
          </cell>
          <cell r="M1590">
            <v>0</v>
          </cell>
          <cell r="N1590">
            <v>0</v>
          </cell>
          <cell r="Q1590">
            <v>2</v>
          </cell>
          <cell r="R1590">
            <v>5</v>
          </cell>
          <cell r="S1590" t="str">
            <v xml:space="preserve">Yuan Purchase Pricelist (CNY)</v>
          </cell>
          <cell r="T1590">
            <v>7.62</v>
          </cell>
          <cell r="U1590">
            <v>1191</v>
          </cell>
          <cell r="V1590">
            <v>1850</v>
          </cell>
        </row>
        <row r="1591">
          <cell r="A1591">
            <v>13459</v>
          </cell>
          <cell r="B1591" t="str">
            <v>AUTOLAMPS1598</v>
          </cell>
          <cell r="C1591" t="e">
            <v>#REF!</v>
          </cell>
          <cell r="D1591" t="str">
            <v xml:space="preserve">TOYOTA COROLLA SPACIO KE120F WAGON (01-04) - FRONT DOOR GLASS - LH</v>
          </cell>
          <cell r="E1591" t="str">
            <v>TOYOTA</v>
          </cell>
          <cell r="F1591" t="str">
            <v xml:space="preserve">AE120F VFD LH</v>
          </cell>
          <cell r="G1591" t="str">
            <v xml:space="preserve">AE120F VFD/LH</v>
          </cell>
          <cell r="H1591" t="str">
            <v>923*570</v>
          </cell>
          <cell r="I1591">
            <v>0.02</v>
          </cell>
          <cell r="J1591" t="str">
            <v>SUPPLIER0015</v>
          </cell>
          <cell r="K1591" t="str">
            <v xml:space="preserve">XINYI AUTOMOBILE GLASS (SHENZHEN) CO., LTD</v>
          </cell>
          <cell r="L1591">
            <v>0</v>
          </cell>
          <cell r="M1591">
            <v>0</v>
          </cell>
          <cell r="N1591">
            <v>0</v>
          </cell>
          <cell r="Q1591">
            <v>0</v>
          </cell>
          <cell r="R1591">
            <v>0</v>
          </cell>
          <cell r="S1591" t="str">
            <v xml:space="preserve">USD Purchase Pricelist (USD)</v>
          </cell>
          <cell r="T1591">
            <v>3.95</v>
          </cell>
          <cell r="U1591">
            <v>707.84</v>
          </cell>
          <cell r="V1591">
            <v>900</v>
          </cell>
        </row>
        <row r="1592">
          <cell r="A1592">
            <v>13460</v>
          </cell>
          <cell r="B1592" t="str">
            <v>AUTOLAMPS1596</v>
          </cell>
          <cell r="C1592" t="e">
            <v>#REF!</v>
          </cell>
          <cell r="D1592" t="str">
            <v xml:space="preserve">TOYOTA COROLLA SPACIO KE120F WAGON (01-04) - FRONT DOOR GLASS - RH</v>
          </cell>
          <cell r="E1592" t="str">
            <v>TOYOTA</v>
          </cell>
          <cell r="F1592" t="str">
            <v xml:space="preserve">AE120F VFD RH</v>
          </cell>
          <cell r="G1592" t="str">
            <v xml:space="preserve">AE120F VFD/RH</v>
          </cell>
          <cell r="H1592" t="str">
            <v>923*570</v>
          </cell>
          <cell r="I1592">
            <v>0.02</v>
          </cell>
          <cell r="J1592" t="str">
            <v>SUPPLIER0015</v>
          </cell>
          <cell r="K1592" t="str">
            <v xml:space="preserve">XINYI AUTOMOBILE GLASS (SHENZHEN) CO., LTD</v>
          </cell>
          <cell r="L1592">
            <v>0</v>
          </cell>
          <cell r="M1592">
            <v>0</v>
          </cell>
          <cell r="N1592">
            <v>0</v>
          </cell>
          <cell r="Q1592">
            <v>0</v>
          </cell>
          <cell r="R1592">
            <v>0</v>
          </cell>
          <cell r="S1592" t="str">
            <v xml:space="preserve">USD Purchase Pricelist (USD)</v>
          </cell>
          <cell r="T1592">
            <v>3.95</v>
          </cell>
          <cell r="U1592">
            <v>707.84</v>
          </cell>
          <cell r="V1592">
            <v>900</v>
          </cell>
        </row>
        <row r="1593">
          <cell r="A1593">
            <v>11262</v>
          </cell>
          <cell r="B1593" t="str">
            <v>AUTOLAMPS1601</v>
          </cell>
          <cell r="C1593" t="e">
            <v>#REF!</v>
          </cell>
          <cell r="D1593" t="str">
            <v xml:space="preserve">TOYOTA COROLLA SPACIO KE120F WAGON (01-04) - HEAD LAMP (13-66) - LH</v>
          </cell>
          <cell r="E1593" t="str">
            <v>TOYOTA</v>
          </cell>
          <cell r="F1593" t="str">
            <v xml:space="preserve">SPACIO 01 HLA LH</v>
          </cell>
          <cell r="G1593" t="str">
            <v>TY24-0201B-L</v>
          </cell>
          <cell r="I1593">
            <v>0.04</v>
          </cell>
          <cell r="J1593" t="str">
            <v>SUPPLIER0002</v>
          </cell>
          <cell r="K1593" t="str">
            <v xml:space="preserve">ANHUI TINCAI SILK CO. LTD</v>
          </cell>
          <cell r="L1593">
            <v>0</v>
          </cell>
          <cell r="M1593">
            <v>0</v>
          </cell>
          <cell r="N1593">
            <v>0</v>
          </cell>
          <cell r="Q1593">
            <v>2</v>
          </cell>
          <cell r="R1593">
            <v>5</v>
          </cell>
          <cell r="S1593" t="str">
            <v xml:space="preserve">Yuan Purchase Pricelist (CNY)</v>
          </cell>
          <cell r="T1593">
            <v>17.739999999999998</v>
          </cell>
          <cell r="U1593">
            <v>2773</v>
          </cell>
          <cell r="V1593">
            <v>4300</v>
          </cell>
        </row>
        <row r="1594">
          <cell r="A1594">
            <v>11261</v>
          </cell>
          <cell r="B1594" t="str">
            <v>AUTOLAMPS1602</v>
          </cell>
          <cell r="C1594" t="e">
            <v>#REF!</v>
          </cell>
          <cell r="D1594" t="str">
            <v xml:space="preserve">TOYOTA COROLLA SPACIO KE120F WAGON (01-04) - HEAD LAMP (13-66) - RH</v>
          </cell>
          <cell r="E1594" t="str">
            <v>TOYOTA</v>
          </cell>
          <cell r="F1594" t="str">
            <v xml:space="preserve">SPACIO 01 HLA RH</v>
          </cell>
          <cell r="G1594" t="str">
            <v>TY24-0201B-R</v>
          </cell>
          <cell r="I1594">
            <v>0.04</v>
          </cell>
          <cell r="J1594" t="str">
            <v>SUPPLIER0002</v>
          </cell>
          <cell r="K1594" t="str">
            <v xml:space="preserve">ANHUI TINCAI SILK CO. LTD</v>
          </cell>
          <cell r="L1594">
            <v>0</v>
          </cell>
          <cell r="M1594">
            <v>0</v>
          </cell>
          <cell r="N1594">
            <v>0</v>
          </cell>
          <cell r="Q1594">
            <v>2</v>
          </cell>
          <cell r="R1594">
            <v>5</v>
          </cell>
          <cell r="S1594" t="str">
            <v xml:space="preserve">Yuan Purchase Pricelist (CNY)</v>
          </cell>
          <cell r="T1594">
            <v>17.739999999999998</v>
          </cell>
          <cell r="U1594">
            <v>2773</v>
          </cell>
          <cell r="V1594">
            <v>4300</v>
          </cell>
        </row>
        <row r="1595">
          <cell r="A1595">
            <v>12593</v>
          </cell>
          <cell r="B1595" t="str">
            <v>AUTOLAMPS1603</v>
          </cell>
          <cell r="C1595" t="e">
            <v>#REF!</v>
          </cell>
          <cell r="D1595" t="str">
            <v xml:space="preserve">TOYOTA COROLLA SPACIO KE120F WAGON (01-04) - HEAD LAMP (13-73)(XENON) - LH</v>
          </cell>
          <cell r="E1595" t="str">
            <v>TOYOTA</v>
          </cell>
          <cell r="F1595" t="str">
            <v xml:space="preserve">SPACIO 01 HLAX LH</v>
          </cell>
          <cell r="G1595" t="str">
            <v>TY24-0201A-L</v>
          </cell>
          <cell r="I1595">
            <v>0.04</v>
          </cell>
          <cell r="J1595" t="str">
            <v>SUPPLIER0002</v>
          </cell>
          <cell r="K1595" t="str">
            <v xml:space="preserve">ANHUI TINCAI SILK CO. LTD</v>
          </cell>
          <cell r="L1595">
            <v>0</v>
          </cell>
          <cell r="M1595">
            <v>0</v>
          </cell>
          <cell r="N1595">
            <v>0</v>
          </cell>
          <cell r="Q1595">
            <v>2</v>
          </cell>
          <cell r="R1595">
            <v>5</v>
          </cell>
          <cell r="S1595" t="str">
            <v xml:space="preserve">Yuan Purchase Pricelist (CNY)</v>
          </cell>
          <cell r="T1595">
            <v>150</v>
          </cell>
          <cell r="U1595">
            <v>3622</v>
          </cell>
          <cell r="V1595">
            <v>5430</v>
          </cell>
        </row>
        <row r="1596">
          <cell r="A1596">
            <v>12592</v>
          </cell>
          <cell r="B1596" t="str">
            <v>AUTOLAMPS1604</v>
          </cell>
          <cell r="C1596" t="e">
            <v>#REF!</v>
          </cell>
          <cell r="D1596" t="str">
            <v xml:space="preserve">TOYOTA COROLLA SPACIO KE120F WAGON (01-04) - HEAD LAMP (13-73)(XENON) - RH</v>
          </cell>
          <cell r="E1596" t="str">
            <v>TOYOTA</v>
          </cell>
          <cell r="F1596" t="str">
            <v xml:space="preserve">SPACIO 01 HLAX RH</v>
          </cell>
          <cell r="G1596" t="str">
            <v>TY24-0201A-R</v>
          </cell>
          <cell r="I1596">
            <v>0.04</v>
          </cell>
          <cell r="J1596" t="str">
            <v>SUPPLIER0002</v>
          </cell>
          <cell r="K1596" t="str">
            <v xml:space="preserve">ANHUI TINCAI SILK CO. LTD</v>
          </cell>
          <cell r="L1596">
            <v>0</v>
          </cell>
          <cell r="M1596">
            <v>0</v>
          </cell>
          <cell r="N1596">
            <v>0</v>
          </cell>
          <cell r="Q1596">
            <v>2</v>
          </cell>
          <cell r="R1596">
            <v>5</v>
          </cell>
          <cell r="S1596" t="str">
            <v xml:space="preserve">Yuan Purchase Pricelist (CNY)</v>
          </cell>
          <cell r="T1596">
            <v>150</v>
          </cell>
          <cell r="U1596">
            <v>3622</v>
          </cell>
          <cell r="V1596">
            <v>5430</v>
          </cell>
        </row>
        <row r="1597">
          <cell r="A1597">
            <v>13461</v>
          </cell>
          <cell r="B1597" t="str">
            <v>AUTOLAMPS1597</v>
          </cell>
          <cell r="C1597" t="e">
            <v>#REF!</v>
          </cell>
          <cell r="D1597" t="str">
            <v xml:space="preserve">TOYOTA COROLLA SPACIO KE120F WAGON (01-04) - LAMINATED FRONT WINDSCREEN</v>
          </cell>
          <cell r="E1597" t="str">
            <v>TOYOTA</v>
          </cell>
          <cell r="F1597" t="str">
            <v xml:space="preserve">AE120F LFW</v>
          </cell>
          <cell r="G1597" t="str">
            <v xml:space="preserve">AE120F LFW</v>
          </cell>
          <cell r="H1597" t="str">
            <v>1385*1011</v>
          </cell>
          <cell r="I1597">
            <v>0.02</v>
          </cell>
          <cell r="J1597" t="str">
            <v>SUPPLIER0015</v>
          </cell>
          <cell r="K1597" t="str">
            <v xml:space="preserve">XINYI AUTOMOBILE GLASS (SHENZHEN) CO., LTD</v>
          </cell>
          <cell r="L1597">
            <v>5</v>
          </cell>
          <cell r="M1597">
            <v>20</v>
          </cell>
          <cell r="N1597">
            <v>25</v>
          </cell>
          <cell r="Q1597">
            <v>3</v>
          </cell>
          <cell r="R1597">
            <v>9</v>
          </cell>
          <cell r="S1597" t="str">
            <v xml:space="preserve">USD Purchase Pricelist (USD)</v>
          </cell>
          <cell r="T1597">
            <v>17.5</v>
          </cell>
          <cell r="U1597">
            <v>2915.94</v>
          </cell>
          <cell r="V1597">
            <v>3700</v>
          </cell>
        </row>
        <row r="1598">
          <cell r="A1598">
            <v>13463</v>
          </cell>
          <cell r="B1598" t="str">
            <v>AUTOLAMPS1599</v>
          </cell>
          <cell r="C1598" t="e">
            <v>#REF!</v>
          </cell>
          <cell r="D1598" t="str">
            <v xml:space="preserve">TOYOTA COROLLA SPACIO KE120F WAGON (01-04) - REAR DOOR GLASS - RH</v>
          </cell>
          <cell r="E1598" t="str">
            <v>TOYOTA</v>
          </cell>
          <cell r="F1598" t="str">
            <v xml:space="preserve">AE120F RD RH</v>
          </cell>
          <cell r="G1598" t="str">
            <v xml:space="preserve">AE120F RD/RH</v>
          </cell>
          <cell r="H1598" t="str">
            <v>736*568</v>
          </cell>
          <cell r="I1598">
            <v>0.02</v>
          </cell>
          <cell r="J1598" t="str">
            <v>SUPPLIER0015</v>
          </cell>
          <cell r="K1598" t="str">
            <v xml:space="preserve">XINYI AUTOMOBILE GLASS (SHENZHEN) CO., LTD</v>
          </cell>
          <cell r="L1598">
            <v>0</v>
          </cell>
          <cell r="M1598">
            <v>0</v>
          </cell>
          <cell r="N1598">
            <v>0</v>
          </cell>
          <cell r="Q1598">
            <v>0</v>
          </cell>
          <cell r="R1598">
            <v>0</v>
          </cell>
          <cell r="S1598" t="str">
            <v xml:space="preserve">USD Purchase Pricelist (USD)</v>
          </cell>
          <cell r="T1598">
            <v>2.5</v>
          </cell>
          <cell r="U1598">
            <v>388.13</v>
          </cell>
          <cell r="V1598">
            <v>500</v>
          </cell>
        </row>
        <row r="1599">
          <cell r="A1599">
            <v>13464</v>
          </cell>
          <cell r="B1599" t="str">
            <v>AUTOLAMPS1600</v>
          </cell>
          <cell r="C1599" t="e">
            <v>#REF!</v>
          </cell>
          <cell r="D1599" t="str">
            <v xml:space="preserve">TOYOTA COROLLA SPACIO KE120F WAGON (01-04) - SIDE FIX GLASS - LH</v>
          </cell>
          <cell r="E1599" t="str">
            <v>TOYOTA</v>
          </cell>
          <cell r="F1599" t="str">
            <v xml:space="preserve">AE120F SW LH X</v>
          </cell>
          <cell r="G1599" t="str">
            <v xml:space="preserve">AE120F SW/LH/X</v>
          </cell>
          <cell r="H1599" t="str">
            <v>405*438</v>
          </cell>
          <cell r="I1599">
            <v>0.02</v>
          </cell>
          <cell r="J1599" t="str">
            <v>SUPPLIER0015</v>
          </cell>
          <cell r="K1599" t="str">
            <v xml:space="preserve">XINYI AUTOMOBILE GLASS (SHENZHEN) CO., LTD</v>
          </cell>
          <cell r="L1599">
            <v>0</v>
          </cell>
          <cell r="M1599">
            <v>0</v>
          </cell>
          <cell r="N1599">
            <v>0</v>
          </cell>
          <cell r="Q1599">
            <v>0</v>
          </cell>
          <cell r="R1599">
            <v>0</v>
          </cell>
          <cell r="S1599" t="str">
            <v xml:space="preserve">USD Purchase Pricelist (USD)</v>
          </cell>
          <cell r="T1599">
            <v>4</v>
          </cell>
          <cell r="U1599">
            <v>621</v>
          </cell>
          <cell r="V1599">
            <v>800</v>
          </cell>
        </row>
        <row r="1600">
          <cell r="A1600">
            <v>11264</v>
          </cell>
          <cell r="B1600" t="str">
            <v>AUTOLAMPS1606</v>
          </cell>
          <cell r="C1600" t="e">
            <v>#REF!</v>
          </cell>
          <cell r="D1600" t="str">
            <v xml:space="preserve">TOYOTA COROLLA SPACIO KE120F WAGON (01-04) - TAIL LAMP (13-69) - LH</v>
          </cell>
          <cell r="E1600" t="str">
            <v>TOYOTA</v>
          </cell>
          <cell r="F1600" t="str">
            <v xml:space="preserve">SPACIO 01 TLA LH</v>
          </cell>
          <cell r="G1600" t="str">
            <v>TY24-0202A-L</v>
          </cell>
          <cell r="I1600">
            <v>0.04</v>
          </cell>
          <cell r="J1600" t="str">
            <v>SUPPLIER0002</v>
          </cell>
          <cell r="K1600" t="str">
            <v xml:space="preserve">ANHUI TINCAI SILK CO. LTD</v>
          </cell>
          <cell r="L1600">
            <v>0</v>
          </cell>
          <cell r="M1600">
            <v>0</v>
          </cell>
          <cell r="N1600">
            <v>0</v>
          </cell>
          <cell r="Q1600">
            <v>2</v>
          </cell>
          <cell r="R1600">
            <v>5</v>
          </cell>
          <cell r="S1600" t="str">
            <v xml:space="preserve">Yuan Purchase Pricelist (CNY)</v>
          </cell>
          <cell r="T1600">
            <v>70</v>
          </cell>
          <cell r="U1600">
            <v>1785</v>
          </cell>
          <cell r="V1600">
            <v>2680</v>
          </cell>
        </row>
        <row r="1601">
          <cell r="A1601">
            <v>11263</v>
          </cell>
          <cell r="B1601" t="str">
            <v>AUTOLAMPS1605</v>
          </cell>
          <cell r="C1601" t="e">
            <v>#REF!</v>
          </cell>
          <cell r="D1601" t="str">
            <v xml:space="preserve">TOYOTA COROLLA SPACIO KE120F WAGON (01-04) - TAIL LAMP (13-69) - RH</v>
          </cell>
          <cell r="E1601" t="str">
            <v>TOYOTA</v>
          </cell>
          <cell r="F1601" t="str">
            <v xml:space="preserve">SPACIO 01 TLA RH</v>
          </cell>
          <cell r="G1601" t="str">
            <v>TY24-0202A-R</v>
          </cell>
          <cell r="I1601">
            <v>0.04</v>
          </cell>
          <cell r="J1601" t="str">
            <v>SUPPLIER0002</v>
          </cell>
          <cell r="K1601" t="str">
            <v xml:space="preserve">ANHUI TINCAI SILK CO. LTD</v>
          </cell>
          <cell r="L1601">
            <v>0</v>
          </cell>
          <cell r="M1601">
            <v>0</v>
          </cell>
          <cell r="N1601">
            <v>0</v>
          </cell>
          <cell r="Q1601">
            <v>2</v>
          </cell>
          <cell r="R1601">
            <v>5</v>
          </cell>
          <cell r="S1601" t="str">
            <v xml:space="preserve">Yuan Purchase Pricelist (CNY)</v>
          </cell>
          <cell r="T1601">
            <v>70</v>
          </cell>
          <cell r="U1601">
            <v>1785</v>
          </cell>
          <cell r="V1601">
            <v>2680</v>
          </cell>
        </row>
        <row r="1602">
          <cell r="A1602">
            <v>13960</v>
          </cell>
          <cell r="B1602" t="str">
            <v>AUTOLAMPS2857</v>
          </cell>
          <cell r="C1602" t="e">
            <v>#REF!</v>
          </cell>
          <cell r="D1602" t="str">
            <v xml:space="preserve">TOYOTA COROLLA SPACIO/VERSO 5D WAGON (01-) - FRONT QUARTER GLASS - LH</v>
          </cell>
          <cell r="E1602" t="str">
            <v>TOYOTA</v>
          </cell>
          <cell r="F1602" t="str">
            <v xml:space="preserve">AE120F FV LH X</v>
          </cell>
          <cell r="G1602" t="str">
            <v xml:space="preserve">AE120F FV/LH/X</v>
          </cell>
          <cell r="H1602" t="str">
            <v>579*376</v>
          </cell>
          <cell r="I1602">
            <v>0.02</v>
          </cell>
          <cell r="J1602" t="str">
            <v>SUPPLIER0015</v>
          </cell>
          <cell r="K1602" t="str">
            <v xml:space="preserve">XINYI AUTOMOBILE GLASS (SHENZHEN) CO., LTD</v>
          </cell>
          <cell r="L1602">
            <v>0</v>
          </cell>
          <cell r="M1602">
            <v>0</v>
          </cell>
          <cell r="N1602">
            <v>0</v>
          </cell>
          <cell r="Q1602">
            <v>1</v>
          </cell>
          <cell r="R1602">
            <v>4</v>
          </cell>
          <cell r="S1602" t="str">
            <v xml:space="preserve">USD Purchase Pricelist (USD)</v>
          </cell>
          <cell r="T1602">
            <v>2.2999999999999998</v>
          </cell>
          <cell r="U1602">
            <v>412.16</v>
          </cell>
          <cell r="V1602">
            <v>550</v>
          </cell>
        </row>
        <row r="1603">
          <cell r="A1603">
            <v>13462</v>
          </cell>
          <cell r="B1603" t="str">
            <v>AUTOLAMPS1595</v>
          </cell>
          <cell r="C1603" t="e">
            <v>#REF!</v>
          </cell>
          <cell r="D1603" t="str">
            <v xml:space="preserve">TOYOTA COROLLA SPACIOKE120F WAGON (01-04) - REAR DOOR GLASS - LH</v>
          </cell>
          <cell r="E1603" t="str">
            <v>TOYOTA</v>
          </cell>
          <cell r="F1603" t="str">
            <v xml:space="preserve">AE120F RD LH</v>
          </cell>
          <cell r="G1603" t="str">
            <v xml:space="preserve">AE120F RD/LH</v>
          </cell>
          <cell r="H1603" t="str">
            <v>736*568</v>
          </cell>
          <cell r="I1603">
            <v>0.02</v>
          </cell>
          <cell r="J1603" t="str">
            <v>SUPPLIER0015</v>
          </cell>
          <cell r="K1603" t="str">
            <v xml:space="preserve">XINYI AUTOMOBILE GLASS (SHENZHEN) CO., LTD</v>
          </cell>
          <cell r="L1603">
            <v>0</v>
          </cell>
          <cell r="M1603">
            <v>0</v>
          </cell>
          <cell r="N1603">
            <v>0</v>
          </cell>
          <cell r="Q1603">
            <v>0</v>
          </cell>
          <cell r="R1603">
            <v>0</v>
          </cell>
          <cell r="S1603" t="str">
            <v xml:space="preserve">USD Purchase Pricelist (USD)</v>
          </cell>
          <cell r="T1603">
            <v>6</v>
          </cell>
          <cell r="U1603">
            <v>931.5</v>
          </cell>
          <cell r="V1603">
            <v>1200</v>
          </cell>
        </row>
        <row r="1604">
          <cell r="A1604">
            <v>13465</v>
          </cell>
          <cell r="B1604" t="str">
            <v>AUTOLAMPS1244</v>
          </cell>
          <cell r="C1604" t="e">
            <v>#REF!</v>
          </cell>
          <cell r="D1604" t="str">
            <v xml:space="preserve">TOYOTA COROLLA SPACIOKE120F WAGON (01-04) - SIDE FIX GLASS - RH</v>
          </cell>
          <cell r="E1604" t="str">
            <v>TOYOTA</v>
          </cell>
          <cell r="F1604" t="str">
            <v xml:space="preserve">AE120F SW RH X</v>
          </cell>
          <cell r="G1604" t="str">
            <v xml:space="preserve">AE120F SW/RH/X</v>
          </cell>
          <cell r="H1604" t="str">
            <v>405*438</v>
          </cell>
          <cell r="I1604">
            <v>0.02</v>
          </cell>
          <cell r="J1604" t="str">
            <v>SUPPLIER0015</v>
          </cell>
          <cell r="K1604" t="str">
            <v xml:space="preserve">XINYI AUTOMOBILE GLASS (SHENZHEN) CO., LTD</v>
          </cell>
          <cell r="L1604">
            <v>0</v>
          </cell>
          <cell r="M1604">
            <v>0</v>
          </cell>
          <cell r="N1604">
            <v>0</v>
          </cell>
          <cell r="Q1604">
            <v>0</v>
          </cell>
          <cell r="R1604">
            <v>0</v>
          </cell>
          <cell r="S1604" t="str">
            <v xml:space="preserve">USD Purchase Pricelist (USD)</v>
          </cell>
          <cell r="T1604">
            <v>4</v>
          </cell>
          <cell r="U1604">
            <v>621</v>
          </cell>
          <cell r="V1604">
            <v>800</v>
          </cell>
        </row>
        <row r="1605">
          <cell r="A1605">
            <v>13408</v>
          </cell>
          <cell r="B1605" t="str">
            <v>AUTOLAMPS1629</v>
          </cell>
          <cell r="C1605" t="e">
            <v>#REF!</v>
          </cell>
          <cell r="D1605" t="str">
            <v xml:space="preserve">TOYOTA COROLLA SPRINTER 4D SEDAN/SPRINTER CARIB 5D WAGON (87-92) - LAMINATED FRONT WINDSCREEN</v>
          </cell>
          <cell r="E1605" t="str">
            <v>TOYOTA</v>
          </cell>
          <cell r="F1605" t="str">
            <v xml:space="preserve">KE91 LFW X</v>
          </cell>
          <cell r="G1605" t="str">
            <v xml:space="preserve">KE91 LFW/X</v>
          </cell>
          <cell r="H1605" t="str">
            <v>1474*857</v>
          </cell>
          <cell r="I1605">
            <v>0.02</v>
          </cell>
          <cell r="J1605" t="str">
            <v>SUPPLIER0015</v>
          </cell>
          <cell r="K1605" t="str">
            <v xml:space="preserve">XINYI AUTOMOBILE GLASS (SHENZHEN) CO., LTD</v>
          </cell>
          <cell r="L1605">
            <v>0</v>
          </cell>
          <cell r="M1605">
            <v>0</v>
          </cell>
          <cell r="N1605">
            <v>0</v>
          </cell>
          <cell r="Q1605">
            <v>2</v>
          </cell>
          <cell r="R1605">
            <v>8</v>
          </cell>
          <cell r="S1605" t="str">
            <v xml:space="preserve">USD Purchase Pricelist (USD)</v>
          </cell>
          <cell r="T1605">
            <v>16.16</v>
          </cell>
          <cell r="U1605">
            <v>2</v>
          </cell>
          <cell r="V1605">
            <v>3300</v>
          </cell>
        </row>
        <row r="1606">
          <cell r="A1606">
            <v>11769</v>
          </cell>
          <cell r="B1606" t="str">
            <v>AUTOLAMPS2616</v>
          </cell>
          <cell r="C1606" t="e">
            <v>#REF!</v>
          </cell>
          <cell r="D1606" t="str">
            <v xml:space="preserve">TOYOTA COROLLA SPRINTER AE100 (90-94) - CORNER LAMP (212-1578)  - LH</v>
          </cell>
          <cell r="E1606" t="str">
            <v>TOYOTA</v>
          </cell>
          <cell r="F1606" t="str">
            <v xml:space="preserve">SPRINTER AE100 CLA LH</v>
          </cell>
          <cell r="G1606" t="str">
            <v>TY01-1403D-L</v>
          </cell>
          <cell r="I1606">
            <v>0.04</v>
          </cell>
          <cell r="J1606" t="str">
            <v>SUPPLIER0002</v>
          </cell>
          <cell r="K1606" t="str">
            <v xml:space="preserve">ANHUI TINCAI SILK CO. LTD</v>
          </cell>
          <cell r="L1606">
            <v>4</v>
          </cell>
          <cell r="M1606">
            <v>16</v>
          </cell>
          <cell r="N1606">
            <v>20</v>
          </cell>
          <cell r="O1606">
            <v>5</v>
          </cell>
          <cell r="P1606">
            <v>20</v>
          </cell>
          <cell r="S1606" t="str">
            <v xml:space="preserve">Yuan Purchase Pricelist (CNY)</v>
          </cell>
          <cell r="T1606">
            <v>12</v>
          </cell>
          <cell r="U1606">
            <v>306</v>
          </cell>
          <cell r="V1606">
            <v>460</v>
          </cell>
        </row>
        <row r="1607">
          <cell r="A1607">
            <v>11768</v>
          </cell>
          <cell r="B1607" t="str">
            <v>AUTOLAMPS2617</v>
          </cell>
          <cell r="C1607" t="e">
            <v>#REF!</v>
          </cell>
          <cell r="D1607" t="str">
            <v xml:space="preserve">TOYOTA COROLLA SPRINTER AE100 (90-94) - CORNER LAMP (212-1578)  - RH</v>
          </cell>
          <cell r="E1607" t="str">
            <v>TOYOTA</v>
          </cell>
          <cell r="F1607" t="str">
            <v xml:space="preserve">SPRINTER AE100 CLA RH</v>
          </cell>
          <cell r="G1607" t="str">
            <v>TY01-1403D-R</v>
          </cell>
          <cell r="I1607">
            <v>0.04</v>
          </cell>
          <cell r="J1607" t="str">
            <v>SUPPLIER0002</v>
          </cell>
          <cell r="K1607" t="str">
            <v xml:space="preserve">ANHUI TINCAI SILK CO. LTD</v>
          </cell>
          <cell r="L1607">
            <v>4</v>
          </cell>
          <cell r="M1607">
            <v>16</v>
          </cell>
          <cell r="N1607">
            <v>20</v>
          </cell>
          <cell r="O1607">
            <v>5</v>
          </cell>
          <cell r="P1607">
            <v>20</v>
          </cell>
          <cell r="S1607" t="str">
            <v xml:space="preserve">Yuan Purchase Pricelist (CNY)</v>
          </cell>
          <cell r="T1607">
            <v>12</v>
          </cell>
          <cell r="U1607">
            <v>306</v>
          </cell>
          <cell r="V1607">
            <v>460</v>
          </cell>
        </row>
        <row r="1608">
          <cell r="A1608">
            <v>11767</v>
          </cell>
          <cell r="B1608" t="str">
            <v>AUTOLAMPS2618</v>
          </cell>
          <cell r="C1608" t="e">
            <v>#REF!</v>
          </cell>
          <cell r="D1608" t="str">
            <v xml:space="preserve">TOYOTA COROLLA SPRINTER AE100 (90-94) - HEAD LAMP (212-1162) - LH</v>
          </cell>
          <cell r="E1608" t="str">
            <v>TOYOTA</v>
          </cell>
          <cell r="F1608" t="str">
            <v xml:space="preserve">SPRINTER AE100 HLA LH</v>
          </cell>
          <cell r="G1608" t="str">
            <v xml:space="preserve">MZ01-51001 / TY01-1401D-L</v>
          </cell>
          <cell r="I1608">
            <v>0.04</v>
          </cell>
          <cell r="J1608" t="str">
            <v>SUPPLIER0010</v>
          </cell>
          <cell r="K1608" t="str">
            <v xml:space="preserve">JIANGSU ZISUDE LAMPS TECHNOLOGY CO.,LTD</v>
          </cell>
          <cell r="L1608">
            <v>4</v>
          </cell>
          <cell r="M1608">
            <v>16</v>
          </cell>
          <cell r="N1608">
            <v>20</v>
          </cell>
          <cell r="Q1608">
            <v>5</v>
          </cell>
          <cell r="R1608">
            <v>20</v>
          </cell>
          <cell r="S1608" t="str">
            <v xml:space="preserve">Yuan Purchase Pricelist (CNY)</v>
          </cell>
          <cell r="T1608">
            <v>34</v>
          </cell>
          <cell r="U1608">
            <v>790.5</v>
          </cell>
          <cell r="V1608">
            <v>1210</v>
          </cell>
        </row>
        <row r="1609">
          <cell r="A1609">
            <v>11766</v>
          </cell>
          <cell r="B1609" t="str">
            <v>AUTOLAMPS2619</v>
          </cell>
          <cell r="C1609" t="e">
            <v>#REF!</v>
          </cell>
          <cell r="D1609" t="str">
            <v xml:space="preserve">TOYOTA COROLLA SPRINTER AE100 (90-94) - HEAD LAMP (212-1162) - RH</v>
          </cell>
          <cell r="E1609" t="str">
            <v>TOYOTA</v>
          </cell>
          <cell r="F1609" t="str">
            <v xml:space="preserve">SPRINTER AE100 HLA RH</v>
          </cell>
          <cell r="G1609" t="str">
            <v xml:space="preserve">MZ01-51001 / TY01-1401D-R</v>
          </cell>
          <cell r="I1609">
            <v>0.04</v>
          </cell>
          <cell r="J1609" t="str">
            <v>SUPPLIER0010</v>
          </cell>
          <cell r="K1609" t="str">
            <v xml:space="preserve">JIANGSU ZISUDE LAMPS TECHNOLOGY CO.,LTD</v>
          </cell>
          <cell r="L1609">
            <v>3</v>
          </cell>
          <cell r="M1609">
            <v>12</v>
          </cell>
          <cell r="N1609">
            <v>15</v>
          </cell>
          <cell r="Q1609">
            <v>5</v>
          </cell>
          <cell r="R1609">
            <v>20</v>
          </cell>
          <cell r="S1609" t="str">
            <v xml:space="preserve">Yuan Purchase Pricelist (CNY)</v>
          </cell>
          <cell r="T1609">
            <v>34</v>
          </cell>
          <cell r="U1609">
            <v>790.5</v>
          </cell>
          <cell r="V1609">
            <v>1210</v>
          </cell>
        </row>
        <row r="1610">
          <cell r="A1610">
            <v>10241</v>
          </cell>
          <cell r="B1610" t="str">
            <v>AUTOLAMPS1607</v>
          </cell>
          <cell r="C1610" t="e">
            <v>#REF!</v>
          </cell>
          <cell r="D1610" t="str">
            <v xml:space="preserve">TOYOTA COROLLA SPRINTER AE110 (92-94) - CORNER LAMP (12-418) - LH</v>
          </cell>
          <cell r="E1610" t="str">
            <v>TOYOTA</v>
          </cell>
          <cell r="F1610" t="str">
            <v xml:space="preserve">SPRINTER AE110 CLA LH</v>
          </cell>
          <cell r="G1610" t="str">
            <v>TY35-0203C-L</v>
          </cell>
          <cell r="I1610">
            <v>0.04</v>
          </cell>
          <cell r="J1610" t="str">
            <v>SUPPLIER0005</v>
          </cell>
          <cell r="K1610" t="str">
            <v xml:space="preserve">CHANGZHOU XINHANG VEHICLE ACCESSORIES CO.,LTD.</v>
          </cell>
          <cell r="L1610">
            <v>6</v>
          </cell>
          <cell r="M1610">
            <v>24</v>
          </cell>
          <cell r="N1610">
            <v>30</v>
          </cell>
          <cell r="O1610">
            <v>3</v>
          </cell>
          <cell r="P1610">
            <v>10</v>
          </cell>
          <cell r="S1610" t="str">
            <v xml:space="preserve">USD Purchase Pricelist (USD)</v>
          </cell>
          <cell r="T1610">
            <v>12</v>
          </cell>
          <cell r="U1610">
            <v>306</v>
          </cell>
          <cell r="V1610">
            <v>460</v>
          </cell>
        </row>
        <row r="1611">
          <cell r="A1611">
            <v>10240</v>
          </cell>
          <cell r="B1611" t="str">
            <v>AUTOLAMPS1608</v>
          </cell>
          <cell r="C1611" t="e">
            <v>#REF!</v>
          </cell>
          <cell r="D1611" t="str">
            <v xml:space="preserve">TOYOTA COROLLA SPRINTER AE110 (92-94) - CORNER LAMP (12-418) - RH</v>
          </cell>
          <cell r="E1611" t="str">
            <v>TOYOTA</v>
          </cell>
          <cell r="F1611" t="str">
            <v xml:space="preserve">SPRINTER AE110 CLA RH</v>
          </cell>
          <cell r="G1611" t="str">
            <v>TY35-0203C-R</v>
          </cell>
          <cell r="I1611">
            <v>0.04</v>
          </cell>
          <cell r="J1611" t="str">
            <v>SUPPLIER0005</v>
          </cell>
          <cell r="K1611" t="str">
            <v xml:space="preserve">CHANGZHOU XINHANG VEHICLE ACCESSORIES CO.,LTD.</v>
          </cell>
          <cell r="M1611">
            <v>0</v>
          </cell>
          <cell r="N1611">
            <v>0</v>
          </cell>
          <cell r="S1611" t="str">
            <v xml:space="preserve">RMB - CHINESE YUAN</v>
          </cell>
          <cell r="T1611">
            <v>12</v>
          </cell>
          <cell r="U1611">
            <v>306</v>
          </cell>
          <cell r="V1611">
            <v>460</v>
          </cell>
        </row>
        <row r="1612">
          <cell r="A1612">
            <v>10239</v>
          </cell>
          <cell r="B1612" t="str">
            <v>AUTOLAMPS1609</v>
          </cell>
          <cell r="C1612" t="e">
            <v>#REF!</v>
          </cell>
          <cell r="D1612" t="str">
            <v xml:space="preserve">TOYOTA COROLLA SPRINTER AE110 (92-94) - HEAD LAMP - LH</v>
          </cell>
          <cell r="E1612" t="str">
            <v>TOYOTA</v>
          </cell>
          <cell r="F1612" t="str">
            <v xml:space="preserve">SPRINTER AE110 HLA LH</v>
          </cell>
          <cell r="G1612" t="str">
            <v>TY35-0201A-L</v>
          </cell>
          <cell r="I1612">
            <v>0.04</v>
          </cell>
          <cell r="J1612" t="str">
            <v>SUPPLIER0005</v>
          </cell>
          <cell r="K1612" t="str">
            <v xml:space="preserve">CHANGZHOU XINHANG VEHICLE ACCESSORIES CO.,LTD.</v>
          </cell>
          <cell r="L1612">
            <v>2</v>
          </cell>
          <cell r="M1612">
            <v>8</v>
          </cell>
          <cell r="N1612">
            <v>10</v>
          </cell>
          <cell r="Q1612">
            <v>2</v>
          </cell>
          <cell r="R1612">
            <v>5</v>
          </cell>
          <cell r="S1612" t="str">
            <v xml:space="preserve">USD Purchase Pricelist (USD)</v>
          </cell>
          <cell r="T1612">
            <v>50</v>
          </cell>
          <cell r="U1612">
            <v>1275</v>
          </cell>
          <cell r="V1612">
            <v>1910</v>
          </cell>
        </row>
        <row r="1613">
          <cell r="A1613">
            <v>10238</v>
          </cell>
          <cell r="B1613" t="str">
            <v>AUTOLAMPS1610</v>
          </cell>
          <cell r="C1613" t="e">
            <v>#REF!</v>
          </cell>
          <cell r="D1613" t="str">
            <v xml:space="preserve">TOYOTA COROLLA SPRINTER AE110 (92-94) - HEAD LAMP - RH</v>
          </cell>
          <cell r="E1613" t="str">
            <v>TOYOTA</v>
          </cell>
          <cell r="F1613" t="str">
            <v xml:space="preserve">SPRINTER AE110 HLA RH</v>
          </cell>
          <cell r="G1613" t="str">
            <v>TY35-0201A-R</v>
          </cell>
          <cell r="I1613">
            <v>0.04</v>
          </cell>
          <cell r="J1613" t="str">
            <v>SUPPLIER0005</v>
          </cell>
          <cell r="K1613" t="str">
            <v xml:space="preserve">CHANGZHOU XINHANG VEHICLE ACCESSORIES CO.,LTD.</v>
          </cell>
          <cell r="L1613">
            <v>2</v>
          </cell>
          <cell r="M1613">
            <v>8</v>
          </cell>
          <cell r="N1613">
            <v>10</v>
          </cell>
          <cell r="Q1613">
            <v>2</v>
          </cell>
          <cell r="R1613">
            <v>5</v>
          </cell>
          <cell r="S1613" t="str">
            <v xml:space="preserve">USD Purchase Pricelist (USD)</v>
          </cell>
          <cell r="T1613">
            <v>50</v>
          </cell>
          <cell r="U1613">
            <v>1275</v>
          </cell>
          <cell r="V1613">
            <v>1910</v>
          </cell>
        </row>
        <row r="1614">
          <cell r="A1614">
            <v>11266</v>
          </cell>
          <cell r="B1614" t="str">
            <v>AUTOLAMPS1613</v>
          </cell>
          <cell r="C1614" t="e">
            <v>#REF!</v>
          </cell>
          <cell r="D1614" t="str">
            <v xml:space="preserve">TOYOTA COROLLA SPRINTER AE110 (92-94) - TAIL LAMP W/REVERSE LIGHT - LH</v>
          </cell>
          <cell r="E1614" t="str">
            <v>TOYOTA</v>
          </cell>
          <cell r="F1614" t="str">
            <v xml:space="preserve">SPRINTER AE110 TLA LH</v>
          </cell>
          <cell r="G1614" t="str">
            <v>TY35-0202B-L</v>
          </cell>
          <cell r="I1614">
            <v>0.04</v>
          </cell>
          <cell r="J1614" t="str">
            <v>SUPPLIER0005</v>
          </cell>
          <cell r="K1614" t="str">
            <v xml:space="preserve">CHANGZHOU XINHANG VEHICLE ACCESSORIES CO.,LTD.</v>
          </cell>
          <cell r="L1614">
            <v>5</v>
          </cell>
          <cell r="M1614">
            <v>20</v>
          </cell>
          <cell r="N1614">
            <v>25</v>
          </cell>
          <cell r="Q1614">
            <v>5</v>
          </cell>
          <cell r="R1614">
            <v>10</v>
          </cell>
          <cell r="S1614" t="str">
            <v xml:space="preserve">USD Purchase Pricelist (USD)</v>
          </cell>
          <cell r="T1614">
            <v>4</v>
          </cell>
          <cell r="U1614">
            <v>666.5</v>
          </cell>
          <cell r="V1614">
            <v>1450</v>
          </cell>
        </row>
        <row r="1615">
          <cell r="A1615">
            <v>11265</v>
          </cell>
          <cell r="B1615" t="str">
            <v>AUTOLAMPS1614</v>
          </cell>
          <cell r="C1615" t="e">
            <v>#REF!</v>
          </cell>
          <cell r="D1615" t="str">
            <v xml:space="preserve">TOYOTA COROLLA SPRINTER AE110 (92-94) - TAIL LAMP W/REVERSE LIGHT - RH</v>
          </cell>
          <cell r="E1615" t="str">
            <v>TOYOTA</v>
          </cell>
          <cell r="F1615" t="str">
            <v xml:space="preserve">SPRINTER AE110 TLA RH</v>
          </cell>
          <cell r="G1615" t="str">
            <v>TY35-0202B-R</v>
          </cell>
          <cell r="I1615">
            <v>0.04</v>
          </cell>
          <cell r="J1615" t="str">
            <v>SUPPLIER0005</v>
          </cell>
          <cell r="K1615" t="str">
            <v xml:space="preserve">CHANGZHOU XINHANG VEHICLE ACCESSORIES CO.,LTD.</v>
          </cell>
          <cell r="L1615">
            <v>5</v>
          </cell>
          <cell r="M1615">
            <v>20</v>
          </cell>
          <cell r="N1615">
            <v>25</v>
          </cell>
          <cell r="Q1615">
            <v>5</v>
          </cell>
          <cell r="R1615">
            <v>10</v>
          </cell>
          <cell r="S1615" t="str">
            <v xml:space="preserve">USD Purchase Pricelist (USD)</v>
          </cell>
          <cell r="T1615">
            <v>4</v>
          </cell>
          <cell r="U1615">
            <v>666.5</v>
          </cell>
          <cell r="V1615">
            <v>1450</v>
          </cell>
        </row>
        <row r="1616">
          <cell r="A1616">
            <v>12238</v>
          </cell>
          <cell r="B1616" t="str">
            <v>AUTOLAMPS1611</v>
          </cell>
          <cell r="C1616" t="e">
            <v>#REF!</v>
          </cell>
          <cell r="D1616" t="str">
            <v xml:space="preserve">TOYOTA COROLLA SPRINTER AE110 (92-94) - TAIL LENS W/REVERSE LIGHT - LH</v>
          </cell>
          <cell r="E1616" t="str">
            <v>TOYOTA</v>
          </cell>
          <cell r="F1616" t="str">
            <v xml:space="preserve">SPRINTER AE110 TLS LH</v>
          </cell>
          <cell r="G1616" t="str">
            <v>TY35-0202B-00-L</v>
          </cell>
          <cell r="I1616">
            <v>0.04</v>
          </cell>
          <cell r="J1616" t="str">
            <v>SUPPLIER0005</v>
          </cell>
          <cell r="K1616" t="str">
            <v xml:space="preserve">CHANGZHOU XINHANG VEHICLE ACCESSORIES CO.,LTD.</v>
          </cell>
          <cell r="L1616">
            <v>7</v>
          </cell>
          <cell r="M1616">
            <v>28</v>
          </cell>
          <cell r="N1616">
            <v>35</v>
          </cell>
          <cell r="Q1616">
            <v>5</v>
          </cell>
          <cell r="R1616">
            <v>10</v>
          </cell>
          <cell r="S1616" t="str">
            <v xml:space="preserve">USD Purchase Pricelist (USD)</v>
          </cell>
          <cell r="T1616">
            <v>18</v>
          </cell>
          <cell r="U1616">
            <v>459</v>
          </cell>
          <cell r="V1616">
            <v>690</v>
          </cell>
        </row>
        <row r="1617">
          <cell r="A1617">
            <v>12240</v>
          </cell>
          <cell r="B1617" t="str">
            <v>AUTOLAMPS1612</v>
          </cell>
          <cell r="C1617" t="e">
            <v>#REF!</v>
          </cell>
          <cell r="D1617" t="str">
            <v xml:space="preserve">TOYOTA COROLLA SPRINTER AE110 (92-94) - TAIL LENS W/REVERSE LIGHT - RH</v>
          </cell>
          <cell r="E1617" t="str">
            <v>TOYOTA</v>
          </cell>
          <cell r="F1617" t="str">
            <v xml:space="preserve">SPRINTER AE110 TLS RH</v>
          </cell>
          <cell r="G1617" t="str">
            <v>TY35-0202B-00-R</v>
          </cell>
          <cell r="I1617">
            <v>0.04</v>
          </cell>
          <cell r="J1617" t="str">
            <v>SUPPLIER0005</v>
          </cell>
          <cell r="K1617" t="str">
            <v xml:space="preserve">CHANGZHOU XINHANG VEHICLE ACCESSORIES CO.,LTD.</v>
          </cell>
          <cell r="L1617">
            <v>8</v>
          </cell>
          <cell r="M1617">
            <v>32</v>
          </cell>
          <cell r="N1617">
            <v>40</v>
          </cell>
          <cell r="Q1617">
            <v>5</v>
          </cell>
          <cell r="R1617">
            <v>10</v>
          </cell>
          <cell r="S1617" t="str">
            <v xml:space="preserve">USD Purchase Pricelist (USD)</v>
          </cell>
          <cell r="T1617">
            <v>18</v>
          </cell>
          <cell r="U1617">
            <v>459</v>
          </cell>
          <cell r="V1617">
            <v>690</v>
          </cell>
        </row>
        <row r="1618">
          <cell r="A1618">
            <v>12822</v>
          </cell>
          <cell r="B1618" t="str">
            <v>AUTOLAMPS1615</v>
          </cell>
          <cell r="C1618" t="e">
            <v>#REF!</v>
          </cell>
          <cell r="D1618" t="str">
            <v xml:space="preserve">TOYOTA COROLLA SPRINTER AE110/AE111 (95-00) - FRONT DOOR - LH</v>
          </cell>
          <cell r="E1618" t="str">
            <v>TOYOTA</v>
          </cell>
          <cell r="F1618" t="str">
            <v xml:space="preserve">AE111 4D FD LH</v>
          </cell>
          <cell r="G1618" t="str">
            <v xml:space="preserve">AE111-4D FD/LH</v>
          </cell>
          <cell r="H1618" t="str">
            <v>855*488</v>
          </cell>
          <cell r="I1618">
            <v>0.02</v>
          </cell>
          <cell r="J1618" t="str">
            <v>SUPPLIER0015</v>
          </cell>
          <cell r="K1618" t="str">
            <v xml:space="preserve">XINYI AUTOMOBILE GLASS (SHENZHEN) CO., LTD</v>
          </cell>
          <cell r="L1618">
            <v>1</v>
          </cell>
          <cell r="M1618">
            <v>4</v>
          </cell>
          <cell r="N1618">
            <v>5</v>
          </cell>
          <cell r="Q1618">
            <v>1</v>
          </cell>
          <cell r="R1618">
            <v>3</v>
          </cell>
          <cell r="S1618" t="str">
            <v xml:space="preserve">USD Purchase Pricelist (USD)</v>
          </cell>
          <cell r="T1618">
            <v>2.67</v>
          </cell>
          <cell r="U1618">
            <v>414.52</v>
          </cell>
          <cell r="V1618">
            <v>500</v>
          </cell>
        </row>
        <row r="1619">
          <cell r="A1619">
            <v>12821</v>
          </cell>
          <cell r="B1619" t="str">
            <v>AUTOLAMPS1616</v>
          </cell>
          <cell r="C1619" t="e">
            <v>#REF!</v>
          </cell>
          <cell r="D1619" t="str">
            <v xml:space="preserve">TOYOTA COROLLA SPRINTER AE110/AE111 (95-00) - FRONT DOOR - RH</v>
          </cell>
          <cell r="E1619" t="str">
            <v>TOYOTA</v>
          </cell>
          <cell r="F1619" t="str">
            <v xml:space="preserve">AE111 4D FD RH</v>
          </cell>
          <cell r="G1619" t="str">
            <v xml:space="preserve">AE111-4D FD/RH</v>
          </cell>
          <cell r="H1619" t="str">
            <v>855*488</v>
          </cell>
          <cell r="I1619">
            <v>0.02</v>
          </cell>
          <cell r="J1619" t="str">
            <v>SUPPLIER0015</v>
          </cell>
          <cell r="K1619" t="str">
            <v xml:space="preserve">XINYI AUTOMOBILE GLASS (SHENZHEN) CO., LTD</v>
          </cell>
          <cell r="L1619">
            <v>1</v>
          </cell>
          <cell r="M1619">
            <v>4</v>
          </cell>
          <cell r="N1619">
            <v>5</v>
          </cell>
          <cell r="Q1619">
            <v>1</v>
          </cell>
          <cell r="R1619">
            <v>3</v>
          </cell>
          <cell r="S1619" t="str">
            <v xml:space="preserve">USD Purchase Pricelist (USD)</v>
          </cell>
          <cell r="T1619">
            <v>2.67</v>
          </cell>
          <cell r="U1619">
            <v>414.52</v>
          </cell>
          <cell r="V1619">
            <v>500</v>
          </cell>
        </row>
        <row r="1620">
          <cell r="A1620">
            <v>13479</v>
          </cell>
          <cell r="B1620" t="str">
            <v>AUTOLAMPS1618</v>
          </cell>
          <cell r="C1620" t="e">
            <v>#REF!</v>
          </cell>
          <cell r="D1620" t="str">
            <v xml:space="preserve">TOYOTA COROLLA SPRINTER AE110/AE111 (95-00) - REAR DOOR - LH</v>
          </cell>
          <cell r="E1620" t="str">
            <v>TOYOTA</v>
          </cell>
          <cell r="F1620" t="str">
            <v xml:space="preserve">AE111 4D RD LH</v>
          </cell>
          <cell r="G1620" t="str">
            <v xml:space="preserve">AE111-4D RD/LH</v>
          </cell>
          <cell r="H1620" t="str">
            <v>709*473</v>
          </cell>
          <cell r="I1620">
            <v>0.02</v>
          </cell>
          <cell r="J1620" t="str">
            <v>SUPPLIER0015</v>
          </cell>
          <cell r="K1620" t="str">
            <v xml:space="preserve">XINYI AUTOMOBILE GLASS (SHENZHEN) CO., LTD</v>
          </cell>
          <cell r="L1620">
            <v>0</v>
          </cell>
          <cell r="M1620">
            <v>0</v>
          </cell>
          <cell r="N1620">
            <v>0</v>
          </cell>
          <cell r="Q1620">
            <v>1</v>
          </cell>
          <cell r="R1620">
            <v>3</v>
          </cell>
          <cell r="S1620" t="str">
            <v xml:space="preserve">USD Purchase Pricelist (USD)</v>
          </cell>
          <cell r="T1620">
            <v>2.5</v>
          </cell>
          <cell r="U1620">
            <v>388.13</v>
          </cell>
          <cell r="V1620">
            <v>500</v>
          </cell>
        </row>
        <row r="1621">
          <cell r="A1621">
            <v>13480</v>
          </cell>
          <cell r="B1621" t="str">
            <v>AUTOLAMPS1619</v>
          </cell>
          <cell r="C1621" t="e">
            <v>#REF!</v>
          </cell>
          <cell r="D1621" t="str">
            <v xml:space="preserve">TOYOTA COROLLA SPRINTER AE110/AE111 (95-00) - REAR DOOR - RH</v>
          </cell>
          <cell r="E1621" t="str">
            <v>TOYOTA</v>
          </cell>
          <cell r="F1621" t="str">
            <v xml:space="preserve">AE111 4D RD RH</v>
          </cell>
          <cell r="G1621" t="str">
            <v xml:space="preserve">AE111-4D RD/RH</v>
          </cell>
          <cell r="H1621" t="str">
            <v>709*473</v>
          </cell>
          <cell r="I1621">
            <v>0.02</v>
          </cell>
          <cell r="J1621" t="str">
            <v>SUPPLIER0015</v>
          </cell>
          <cell r="K1621" t="str">
            <v xml:space="preserve">XINYI AUTOMOBILE GLASS (SHENZHEN) CO., LTD</v>
          </cell>
          <cell r="L1621">
            <v>0</v>
          </cell>
          <cell r="M1621">
            <v>0</v>
          </cell>
          <cell r="N1621">
            <v>0</v>
          </cell>
          <cell r="Q1621">
            <v>1</v>
          </cell>
          <cell r="R1621">
            <v>4</v>
          </cell>
          <cell r="S1621" t="str">
            <v xml:space="preserve">USD Purchase Pricelist (USD)</v>
          </cell>
          <cell r="T1621">
            <v>2.5</v>
          </cell>
          <cell r="U1621">
            <v>388.13</v>
          </cell>
          <cell r="V1621">
            <v>500</v>
          </cell>
        </row>
        <row r="1622">
          <cell r="A1622">
            <v>11914</v>
          </cell>
          <cell r="B1622" t="str">
            <v>AUTOLAMPS1620</v>
          </cell>
          <cell r="C1622" t="e">
            <v>#REF!</v>
          </cell>
          <cell r="D1622" t="str">
            <v xml:space="preserve">TOYOTA COROLLA SPRINTER AE110/AE111 (95-00) - REAR HEATED WINDSCREEN</v>
          </cell>
          <cell r="E1622" t="str">
            <v>TOYOTA</v>
          </cell>
          <cell r="F1622" t="str">
            <v xml:space="preserve">AE110 1 RW H X</v>
          </cell>
          <cell r="G1622" t="str">
            <v xml:space="preserve">AE110-1 RW/H/X</v>
          </cell>
          <cell r="H1622" t="str">
            <v>1319*765</v>
          </cell>
          <cell r="I1622">
            <v>0.02</v>
          </cell>
          <cell r="J1622" t="str">
            <v>SUPPLIER0015</v>
          </cell>
          <cell r="K1622" t="str">
            <v xml:space="preserve">XINYI AUTOMOBILE GLASS (SHENZHEN) CO., LTD</v>
          </cell>
          <cell r="L1622">
            <v>0</v>
          </cell>
          <cell r="M1622">
            <v>0</v>
          </cell>
          <cell r="N1622">
            <v>0</v>
          </cell>
          <cell r="Q1622">
            <v>1</v>
          </cell>
          <cell r="R1622">
            <v>4</v>
          </cell>
          <cell r="S1622" t="str">
            <v xml:space="preserve">USD Purchase Pricelist (USD)</v>
          </cell>
          <cell r="T1622">
            <v>14.65</v>
          </cell>
          <cell r="U1622">
            <v>2625.28</v>
          </cell>
          <cell r="V1622">
            <v>3400</v>
          </cell>
        </row>
        <row r="1623">
          <cell r="A1623">
            <v>10243</v>
          </cell>
          <cell r="B1623" t="str">
            <v>AUTOLAMPS1621</v>
          </cell>
          <cell r="C1623" t="e">
            <v>#REF!</v>
          </cell>
          <cell r="D1623" t="str">
            <v xml:space="preserve">TOYOTA COROLLA SPRINTER AE111 (96-98) - CORNER LAMP (12-452) - LH</v>
          </cell>
          <cell r="E1623" t="str">
            <v>TOYOTA</v>
          </cell>
          <cell r="F1623" t="str">
            <v xml:space="preserve">SPRINTER AE111 CLA LH</v>
          </cell>
          <cell r="G1623" t="str">
            <v>TY35-0203-L</v>
          </cell>
          <cell r="I1623">
            <v>0.04</v>
          </cell>
          <cell r="J1623" t="str">
            <v>SUPPLIER0002</v>
          </cell>
          <cell r="K1623" t="str">
            <v xml:space="preserve">ANHUI TINCAI SILK CO. LTD</v>
          </cell>
          <cell r="L1623">
            <v>9</v>
          </cell>
          <cell r="M1623">
            <v>36</v>
          </cell>
          <cell r="N1623">
            <v>45</v>
          </cell>
          <cell r="O1623">
            <v>5</v>
          </cell>
          <cell r="P1623">
            <v>10</v>
          </cell>
          <cell r="S1623" t="str">
            <v xml:space="preserve">Yuan Purchase Pricelist (CNY)</v>
          </cell>
          <cell r="T1623">
            <v>13</v>
          </cell>
          <cell r="U1623">
            <v>332</v>
          </cell>
          <cell r="V1623">
            <v>500</v>
          </cell>
        </row>
        <row r="1624">
          <cell r="A1624">
            <v>10242</v>
          </cell>
          <cell r="B1624" t="str">
            <v>AUTOLAMPS1622</v>
          </cell>
          <cell r="C1624" t="e">
            <v>#REF!</v>
          </cell>
          <cell r="D1624" t="str">
            <v xml:space="preserve">TOYOTA COROLLA SPRINTER AE111 (96-98) - CORNER LAMP (12-452) - RH</v>
          </cell>
          <cell r="E1624" t="str">
            <v>TOYOTA</v>
          </cell>
          <cell r="F1624" t="str">
            <v xml:space="preserve">SPRINTER AE111 CLA RH</v>
          </cell>
          <cell r="G1624" t="str">
            <v>TY35-0203-R</v>
          </cell>
          <cell r="I1624">
            <v>0.04</v>
          </cell>
          <cell r="J1624" t="str">
            <v>SUPPLIER0002</v>
          </cell>
          <cell r="K1624" t="str">
            <v xml:space="preserve">ANHUI TINCAI SILK CO. LTD</v>
          </cell>
          <cell r="L1624">
            <v>9</v>
          </cell>
          <cell r="M1624">
            <v>36</v>
          </cell>
          <cell r="N1624">
            <v>45</v>
          </cell>
          <cell r="O1624">
            <v>5</v>
          </cell>
          <cell r="P1624">
            <v>10</v>
          </cell>
          <cell r="S1624" t="str">
            <v xml:space="preserve">Yuan Purchase Pricelist (CNY)</v>
          </cell>
          <cell r="T1624">
            <v>13</v>
          </cell>
          <cell r="U1624">
            <v>332</v>
          </cell>
          <cell r="V1624">
            <v>500</v>
          </cell>
        </row>
        <row r="1625">
          <cell r="A1625">
            <v>11777</v>
          </cell>
          <cell r="B1625" t="str">
            <v>AUTOLAMPS1623</v>
          </cell>
          <cell r="C1625" t="e">
            <v>#REF!</v>
          </cell>
          <cell r="D1625" t="str">
            <v xml:space="preserve">TOYOTA COROLLA SPRINTER AE111 (96-98) - HEAD LAMP - LH</v>
          </cell>
          <cell r="E1625" t="str">
            <v>TOYOTA</v>
          </cell>
          <cell r="F1625" t="str">
            <v xml:space="preserve">SPRINTER AE111 HLA LH</v>
          </cell>
          <cell r="G1625" t="str">
            <v>TY35-0201-L</v>
          </cell>
          <cell r="I1625">
            <v>0.04</v>
          </cell>
          <cell r="J1625" t="str">
            <v>SUPPLIER0002</v>
          </cell>
          <cell r="K1625" t="str">
            <v xml:space="preserve">ANHUI TINCAI SILK CO. LTD</v>
          </cell>
          <cell r="M1625">
            <v>0</v>
          </cell>
          <cell r="N1625">
            <v>0</v>
          </cell>
          <cell r="Q1625">
            <v>2</v>
          </cell>
          <cell r="R1625">
            <v>5</v>
          </cell>
          <cell r="S1625" t="str">
            <v xml:space="preserve">Yuan Purchase Pricelist (CNY)</v>
          </cell>
          <cell r="T1625">
            <v>7.68</v>
          </cell>
          <cell r="U1625">
            <v>1200</v>
          </cell>
          <cell r="V1625">
            <v>1860</v>
          </cell>
        </row>
        <row r="1626">
          <cell r="A1626">
            <v>11776</v>
          </cell>
          <cell r="B1626" t="str">
            <v>AUTOLAMPS1624</v>
          </cell>
          <cell r="C1626" t="e">
            <v>#REF!</v>
          </cell>
          <cell r="D1626" t="str">
            <v xml:space="preserve">TOYOTA COROLLA SPRINTER AE111 (96-98) - HEAD LAMP - RH</v>
          </cell>
          <cell r="E1626" t="str">
            <v>TOYOTA</v>
          </cell>
          <cell r="F1626" t="str">
            <v xml:space="preserve">SPRINTER AE111 HLA RH</v>
          </cell>
          <cell r="G1626" t="str">
            <v>TY35-0201-R</v>
          </cell>
          <cell r="I1626">
            <v>0.04</v>
          </cell>
          <cell r="J1626" t="str">
            <v>SUPPLIER0002</v>
          </cell>
          <cell r="K1626" t="str">
            <v xml:space="preserve">ANHUI TINCAI SILK CO. LTD</v>
          </cell>
          <cell r="M1626">
            <v>0</v>
          </cell>
          <cell r="N1626">
            <v>0</v>
          </cell>
          <cell r="Q1626">
            <v>2</v>
          </cell>
          <cell r="R1626">
            <v>5</v>
          </cell>
          <cell r="S1626" t="str">
            <v xml:space="preserve">Yuan Purchase Pricelist (CNY)</v>
          </cell>
          <cell r="T1626">
            <v>7.68</v>
          </cell>
          <cell r="U1626">
            <v>1200</v>
          </cell>
          <cell r="V1626">
            <v>1860</v>
          </cell>
        </row>
        <row r="1627">
          <cell r="A1627">
            <v>11395</v>
          </cell>
          <cell r="B1627" t="str">
            <v>AUTOLAMPS1627</v>
          </cell>
          <cell r="C1627" t="e">
            <v>#REF!</v>
          </cell>
          <cell r="D1627" t="str">
            <v xml:space="preserve">TOYOTA COROLLA SPRINTER AE111 (96-98) - TAIL LAMP - LH</v>
          </cell>
          <cell r="E1627" t="str">
            <v>TOYOTA</v>
          </cell>
          <cell r="F1627" t="str">
            <v xml:space="preserve">SPRINTER AE111 TLA LH</v>
          </cell>
          <cell r="G1627" t="str">
            <v>TY35-0202-L</v>
          </cell>
          <cell r="I1627">
            <v>0.04</v>
          </cell>
          <cell r="J1627" t="str">
            <v>SUPPLIER0005</v>
          </cell>
          <cell r="K1627" t="str">
            <v xml:space="preserve">CHANGZHOU XINHANG VEHICLE ACCESSORIES CO.,LTD.</v>
          </cell>
          <cell r="L1627">
            <v>9</v>
          </cell>
          <cell r="M1627">
            <v>36</v>
          </cell>
          <cell r="N1627">
            <v>45</v>
          </cell>
          <cell r="Q1627">
            <v>5</v>
          </cell>
          <cell r="R1627">
            <v>10</v>
          </cell>
          <cell r="S1627" t="str">
            <v xml:space="preserve">USD Purchase Pricelist (USD)</v>
          </cell>
          <cell r="T1627">
            <v>4</v>
          </cell>
          <cell r="U1627">
            <v>666.5</v>
          </cell>
          <cell r="V1627">
            <v>970</v>
          </cell>
        </row>
        <row r="1628">
          <cell r="A1628">
            <v>11396</v>
          </cell>
          <cell r="B1628" t="str">
            <v>AUTOLAMPS1628</v>
          </cell>
          <cell r="C1628" t="e">
            <v>#REF!</v>
          </cell>
          <cell r="D1628" t="str">
            <v xml:space="preserve">TOYOTA COROLLA SPRINTER AE111 (96-98) - TAIL LAMP - RH</v>
          </cell>
          <cell r="E1628" t="str">
            <v>TOYOTA</v>
          </cell>
          <cell r="F1628" t="str">
            <v xml:space="preserve">SPRINTER AE111 TLA RH</v>
          </cell>
          <cell r="G1628" t="str">
            <v>TY35-0202-R</v>
          </cell>
          <cell r="I1628">
            <v>0.04</v>
          </cell>
          <cell r="J1628" t="str">
            <v>SUPPLIER0005</v>
          </cell>
          <cell r="K1628" t="str">
            <v xml:space="preserve">CHANGZHOU XINHANG VEHICLE ACCESSORIES CO.,LTD.</v>
          </cell>
          <cell r="L1628">
            <v>9</v>
          </cell>
          <cell r="M1628">
            <v>36</v>
          </cell>
          <cell r="N1628">
            <v>45</v>
          </cell>
          <cell r="Q1628">
            <v>5</v>
          </cell>
          <cell r="R1628">
            <v>10</v>
          </cell>
          <cell r="S1628" t="str">
            <v xml:space="preserve">USD Purchase Pricelist (USD)</v>
          </cell>
          <cell r="T1628">
            <v>4</v>
          </cell>
          <cell r="U1628">
            <v>442.8</v>
          </cell>
          <cell r="V1628">
            <v>970</v>
          </cell>
        </row>
        <row r="1629">
          <cell r="A1629">
            <v>12550</v>
          </cell>
          <cell r="B1629" t="str">
            <v>AUTOLAMPS1625</v>
          </cell>
          <cell r="C1629" t="e">
            <v>#REF!</v>
          </cell>
          <cell r="D1629" t="str">
            <v xml:space="preserve">TOYOTA COROLLA SPRINTER AE111 (96-98) - TAIL LENS - LH</v>
          </cell>
          <cell r="E1629" t="str">
            <v>TOYOTA</v>
          </cell>
          <cell r="F1629" t="str">
            <v xml:space="preserve">SPRINTER AE111 TLS LH</v>
          </cell>
          <cell r="G1629" t="str">
            <v>00-TY35-0202B-L</v>
          </cell>
          <cell r="I1629">
            <v>0.04</v>
          </cell>
          <cell r="J1629" t="str">
            <v>SUPPLIER0002</v>
          </cell>
          <cell r="K1629" t="str">
            <v xml:space="preserve">ANHUI TINCAI SILK CO. LTD</v>
          </cell>
          <cell r="L1629">
            <v>6</v>
          </cell>
          <cell r="M1629">
            <v>24</v>
          </cell>
          <cell r="N1629">
            <v>30</v>
          </cell>
          <cell r="Q1629">
            <v>5</v>
          </cell>
          <cell r="R1629">
            <v>10</v>
          </cell>
          <cell r="S1629" t="str">
            <v xml:space="preserve">Yuan Purchase Pricelist (CNY)</v>
          </cell>
          <cell r="T1629">
            <v>1.6</v>
          </cell>
          <cell r="U1629">
            <v>266.60000000000002</v>
          </cell>
          <cell r="V1629">
            <v>370</v>
          </cell>
        </row>
        <row r="1630">
          <cell r="A1630">
            <v>12549</v>
          </cell>
          <cell r="B1630" t="str">
            <v>AUTOLAMPS1626</v>
          </cell>
          <cell r="C1630" t="e">
            <v>#REF!</v>
          </cell>
          <cell r="D1630" t="str">
            <v xml:space="preserve">TOYOTA COROLLA SPRINTER AE111 (96-98) - TAIL LENS - RH</v>
          </cell>
          <cell r="E1630" t="str">
            <v>TOYOTA</v>
          </cell>
          <cell r="F1630" t="str">
            <v xml:space="preserve">SPRINTER AE111 TLS RH</v>
          </cell>
          <cell r="G1630" t="str">
            <v>00-TY35-0202B-R</v>
          </cell>
          <cell r="I1630">
            <v>0.04</v>
          </cell>
          <cell r="J1630" t="str">
            <v>SUPPLIER0002</v>
          </cell>
          <cell r="K1630" t="str">
            <v xml:space="preserve">ANHUI TINCAI SILK CO. LTD</v>
          </cell>
          <cell r="L1630">
            <v>6</v>
          </cell>
          <cell r="M1630">
            <v>24</v>
          </cell>
          <cell r="N1630">
            <v>30</v>
          </cell>
          <cell r="Q1630">
            <v>5</v>
          </cell>
          <cell r="R1630">
            <v>10</v>
          </cell>
          <cell r="S1630" t="str">
            <v xml:space="preserve">Yuan Purchase Pricelist (CNY)</v>
          </cell>
          <cell r="T1630">
            <v>1.6</v>
          </cell>
          <cell r="U1630">
            <v>266.60000000000002</v>
          </cell>
          <cell r="V1630">
            <v>370</v>
          </cell>
        </row>
        <row r="1631">
          <cell r="A1631">
            <v>12545</v>
          </cell>
          <cell r="B1631" t="str">
            <v>AUTOLAMPS1630</v>
          </cell>
          <cell r="C1631" t="e">
            <v>#REF!</v>
          </cell>
          <cell r="D1631" t="str">
            <v xml:space="preserve">TOYOTA COROLLA SPRINTER AE90 - HEAD LAMP (212-1141) - LH</v>
          </cell>
          <cell r="E1631" t="str">
            <v>TOYOTA</v>
          </cell>
          <cell r="F1631" t="str">
            <v xml:space="preserve">SPRINTER AE90 HLA LH</v>
          </cell>
          <cell r="G1631" t="str">
            <v>TY01-1401-L</v>
          </cell>
          <cell r="I1631">
            <v>0.04</v>
          </cell>
          <cell r="J1631" t="str">
            <v>SUPPLIER0002</v>
          </cell>
          <cell r="K1631" t="str">
            <v xml:space="preserve">ANHUI TINCAI SILK CO. LTD</v>
          </cell>
          <cell r="L1631">
            <v>1</v>
          </cell>
          <cell r="M1631">
            <v>4</v>
          </cell>
          <cell r="N1631">
            <v>5</v>
          </cell>
          <cell r="Q1631">
            <v>5</v>
          </cell>
          <cell r="R1631">
            <v>10</v>
          </cell>
          <cell r="S1631" t="str">
            <v xml:space="preserve">Yuan Purchase Pricelist (CNY)</v>
          </cell>
          <cell r="T1631">
            <v>5.39</v>
          </cell>
          <cell r="U1631">
            <v>842</v>
          </cell>
          <cell r="V1631">
            <v>1310</v>
          </cell>
        </row>
        <row r="1632">
          <cell r="A1632">
            <v>12544</v>
          </cell>
          <cell r="B1632" t="str">
            <v>AUTOLAMPS1631</v>
          </cell>
          <cell r="C1632" t="e">
            <v>#REF!</v>
          </cell>
          <cell r="D1632" t="str">
            <v xml:space="preserve">TOYOTA COROLLA SPRINTER AE90 - HEAD LAMP (212-1141) - RH</v>
          </cell>
          <cell r="E1632" t="str">
            <v>TOYOTA</v>
          </cell>
          <cell r="F1632" t="str">
            <v xml:space="preserve">SPRINTER AE90 HLA RH</v>
          </cell>
          <cell r="G1632" t="str">
            <v>TY01-1401-R</v>
          </cell>
          <cell r="I1632">
            <v>0.04</v>
          </cell>
          <cell r="J1632" t="str">
            <v>SUPPLIER0002</v>
          </cell>
          <cell r="K1632" t="str">
            <v xml:space="preserve">ANHUI TINCAI SILK CO. LTD</v>
          </cell>
          <cell r="L1632">
            <v>1</v>
          </cell>
          <cell r="M1632">
            <v>4</v>
          </cell>
          <cell r="N1632">
            <v>5</v>
          </cell>
          <cell r="Q1632">
            <v>5</v>
          </cell>
          <cell r="R1632">
            <v>10</v>
          </cell>
          <cell r="S1632" t="str">
            <v xml:space="preserve">Yuan Purchase Pricelist (CNY)</v>
          </cell>
          <cell r="T1632">
            <v>5.39</v>
          </cell>
          <cell r="U1632">
            <v>842</v>
          </cell>
          <cell r="V1632">
            <v>1310</v>
          </cell>
        </row>
        <row r="1633">
          <cell r="A1633">
            <v>10179</v>
          </cell>
          <cell r="B1633" t="str">
            <v>AUTOLAMPS1632</v>
          </cell>
          <cell r="C1633" t="e">
            <v>#REF!</v>
          </cell>
          <cell r="D1633" t="str">
            <v xml:space="preserve">TOYOTA COROLLA SPRINTER EE90 - CORNER LAMP (212-1560) - LH</v>
          </cell>
          <cell r="E1633" t="str">
            <v>TOYOTA</v>
          </cell>
          <cell r="F1633" t="str">
            <v xml:space="preserve">SPRINTER EE90 CLA LH</v>
          </cell>
          <cell r="G1633" t="str">
            <v>TY01-1403-L</v>
          </cell>
          <cell r="I1633">
            <v>0.04</v>
          </cell>
          <cell r="J1633" t="str">
            <v>SUPPLIER0002</v>
          </cell>
          <cell r="K1633" t="str">
            <v xml:space="preserve">ANHUI TINCAI SILK CO. LTD</v>
          </cell>
          <cell r="L1633">
            <v>2</v>
          </cell>
          <cell r="M1633">
            <v>8</v>
          </cell>
          <cell r="N1633">
            <v>10</v>
          </cell>
          <cell r="O1633">
            <v>5</v>
          </cell>
          <cell r="P1633">
            <v>20</v>
          </cell>
          <cell r="S1633" t="str">
            <v xml:space="preserve">Yuan Purchase Pricelist (CNY)</v>
          </cell>
          <cell r="T1633">
            <v>14</v>
          </cell>
          <cell r="U1633">
            <v>357</v>
          </cell>
          <cell r="V1633">
            <v>540</v>
          </cell>
        </row>
        <row r="1634">
          <cell r="A1634">
            <v>10178</v>
          </cell>
          <cell r="B1634" t="str">
            <v>AUTOLAMPS1633</v>
          </cell>
          <cell r="C1634" t="e">
            <v>#REF!</v>
          </cell>
          <cell r="D1634" t="str">
            <v xml:space="preserve">TOYOTA COROLLA SPRINTER EE90 - CORNER LAMP (212-1560) - RH</v>
          </cell>
          <cell r="E1634" t="str">
            <v>TOYOTA</v>
          </cell>
          <cell r="F1634" t="str">
            <v xml:space="preserve">SPRINTER EE90 CLA RH</v>
          </cell>
          <cell r="G1634" t="str">
            <v>TY01-1403-R</v>
          </cell>
          <cell r="I1634">
            <v>0.04</v>
          </cell>
          <cell r="J1634" t="str">
            <v>SUPPLIER0002</v>
          </cell>
          <cell r="K1634" t="str">
            <v xml:space="preserve">ANHUI TINCAI SILK CO. LTD</v>
          </cell>
          <cell r="L1634">
            <v>2</v>
          </cell>
          <cell r="M1634">
            <v>8</v>
          </cell>
          <cell r="N1634">
            <v>10</v>
          </cell>
          <cell r="O1634">
            <v>5</v>
          </cell>
          <cell r="P1634">
            <v>20</v>
          </cell>
          <cell r="S1634" t="str">
            <v xml:space="preserve">Yuan Purchase Pricelist (CNY)</v>
          </cell>
          <cell r="T1634">
            <v>14</v>
          </cell>
          <cell r="U1634">
            <v>357</v>
          </cell>
          <cell r="V1634">
            <v>540</v>
          </cell>
        </row>
        <row r="1635">
          <cell r="A1635">
            <v>13474</v>
          </cell>
          <cell r="B1635" t="str">
            <v>AUTOLAMPS1634</v>
          </cell>
          <cell r="C1635" t="e">
            <v>#REF!</v>
          </cell>
          <cell r="D1635" t="str">
            <v xml:space="preserve">TOYOTA COROLLA VERSO MPV (04-09) - LAMINATED FRONT WINDSCREEN</v>
          </cell>
          <cell r="E1635" t="str">
            <v>TOYOTA</v>
          </cell>
          <cell r="F1635" t="str">
            <v xml:space="preserve">VERSO 04 LFW</v>
          </cell>
          <cell r="G1635" t="str">
            <v xml:space="preserve">8356AGNM1P LFW/X</v>
          </cell>
          <cell r="H1635" t="str">
            <v>1435*999</v>
          </cell>
          <cell r="I1635">
            <v>0.02</v>
          </cell>
          <cell r="J1635" t="str">
            <v>SUPPLIER0015</v>
          </cell>
          <cell r="K1635" t="str">
            <v xml:space="preserve">XINYI AUTOMOBILE GLASS (SHENZHEN) CO., LTD</v>
          </cell>
          <cell r="L1635">
            <v>0</v>
          </cell>
          <cell r="M1635">
            <v>0</v>
          </cell>
          <cell r="N1635">
            <v>0</v>
          </cell>
          <cell r="Q1635">
            <v>1</v>
          </cell>
          <cell r="R1635">
            <v>4</v>
          </cell>
          <cell r="S1635" t="str">
            <v xml:space="preserve">USD Purchase Pricelist (USD)</v>
          </cell>
          <cell r="T1635">
            <v>18.559999999999999</v>
          </cell>
          <cell r="U1635">
            <v>2</v>
          </cell>
          <cell r="V1635">
            <v>3700</v>
          </cell>
        </row>
        <row r="1636">
          <cell r="A1636">
            <v>13475</v>
          </cell>
          <cell r="B1636" t="str">
            <v>AUTOLAMPS1635</v>
          </cell>
          <cell r="C1636" t="e">
            <v>#REF!</v>
          </cell>
          <cell r="D1636" t="str">
            <v xml:space="preserve">TOYOTA COROLLA VERSO MPV (04-09) - REAR HEATED WINDSCREEN (W/1 HOLE)</v>
          </cell>
          <cell r="E1636" t="str">
            <v>TOYOTA</v>
          </cell>
          <cell r="F1636" t="str">
            <v xml:space="preserve">VERSO 04 RW H X 1HL</v>
          </cell>
          <cell r="G1636" t="str">
            <v xml:space="preserve">8356BGNVZ RW/H/X</v>
          </cell>
          <cell r="H1636" t="str">
            <v>1315*480</v>
          </cell>
          <cell r="I1636">
            <v>0.02</v>
          </cell>
          <cell r="J1636" t="str">
            <v>SUPPLIER0015</v>
          </cell>
          <cell r="K1636" t="str">
            <v xml:space="preserve">XINYI AUTOMOBILE GLASS (SHENZHEN) CO., LTD</v>
          </cell>
          <cell r="L1636">
            <v>0</v>
          </cell>
          <cell r="M1636">
            <v>0</v>
          </cell>
          <cell r="N1636">
            <v>0</v>
          </cell>
          <cell r="Q1636">
            <v>1</v>
          </cell>
          <cell r="R1636">
            <v>4</v>
          </cell>
          <cell r="S1636" t="str">
            <v xml:space="preserve">USD Purchase Pricelist (USD)</v>
          </cell>
          <cell r="T1636">
            <v>10.1</v>
          </cell>
          <cell r="U1636">
            <v>1</v>
          </cell>
          <cell r="V1636">
            <v>2000</v>
          </cell>
        </row>
        <row r="1637">
          <cell r="A1637">
            <v>11928</v>
          </cell>
          <cell r="B1637" t="str">
            <v>AUTOLAMPS1316</v>
          </cell>
          <cell r="C1637" t="e">
            <v>#REF!</v>
          </cell>
          <cell r="D1637" t="str">
            <v xml:space="preserve">TOYOTA COROLLA/AE111/SPRINTER AE110 (KE120 95-00) - FRONT DOOR GLASS - LH</v>
          </cell>
          <cell r="E1637" t="str">
            <v>TOYOTA</v>
          </cell>
          <cell r="F1637" t="str">
            <v xml:space="preserve">KE120 FD LH</v>
          </cell>
          <cell r="G1637" t="str">
            <v xml:space="preserve">KE120 FD/LH</v>
          </cell>
          <cell r="H1637" t="str">
            <v>852*485</v>
          </cell>
          <cell r="I1637">
            <v>0.02</v>
          </cell>
          <cell r="J1637" t="str">
            <v>SUPPLIER0015</v>
          </cell>
          <cell r="K1637" t="str">
            <v xml:space="preserve">XINYI AUTOMOBILE GLASS (SHENZHEN) CO., LTD</v>
          </cell>
          <cell r="L1637">
            <v>0</v>
          </cell>
          <cell r="M1637">
            <v>0</v>
          </cell>
          <cell r="N1637">
            <v>0</v>
          </cell>
          <cell r="S1637" t="str">
            <v xml:space="preserve">USD Purchase Pricelist (USD)</v>
          </cell>
          <cell r="T1637">
            <v>2.5</v>
          </cell>
          <cell r="U1637">
            <v>388.13</v>
          </cell>
          <cell r="V1637">
            <v>500</v>
          </cell>
        </row>
        <row r="1638">
          <cell r="A1638">
            <v>11929</v>
          </cell>
          <cell r="B1638" t="str">
            <v>AUTOLAMPS1317</v>
          </cell>
          <cell r="C1638" t="e">
            <v>#REF!</v>
          </cell>
          <cell r="D1638" t="str">
            <v xml:space="preserve">TOYOTA COROLLA/AE111/SPRINTER AE110 (KE120 95-00) - FRONT DOOR GLASS - RH</v>
          </cell>
          <cell r="E1638" t="str">
            <v>TOYOTA</v>
          </cell>
          <cell r="F1638" t="str">
            <v xml:space="preserve">KE120 FD RH</v>
          </cell>
          <cell r="G1638" t="str">
            <v xml:space="preserve">KE120 FD/RH</v>
          </cell>
          <cell r="H1638" t="str">
            <v>852*485</v>
          </cell>
          <cell r="I1638">
            <v>0.02</v>
          </cell>
          <cell r="J1638" t="str">
            <v>SUPPLIER0015</v>
          </cell>
          <cell r="K1638" t="str">
            <v xml:space="preserve">XINYI AUTOMOBILE GLASS (SHENZHEN) CO., LTD</v>
          </cell>
          <cell r="L1638">
            <v>0</v>
          </cell>
          <cell r="M1638">
            <v>0</v>
          </cell>
          <cell r="N1638">
            <v>0</v>
          </cell>
          <cell r="S1638" t="str">
            <v xml:space="preserve">USD Purchase Pricelist (USD)</v>
          </cell>
          <cell r="T1638">
            <v>2.5</v>
          </cell>
          <cell r="U1638">
            <v>388.13</v>
          </cell>
          <cell r="V1638">
            <v>500</v>
          </cell>
        </row>
        <row r="1639">
          <cell r="A1639">
            <v>13409</v>
          </cell>
          <cell r="B1639" t="str">
            <v>AUTOLAMPS1636</v>
          </cell>
          <cell r="C1639" t="e">
            <v>#REF!</v>
          </cell>
          <cell r="D1639" t="str">
            <v xml:space="preserve">TOYOTA COROLLA/SPRINTER 5D WAGON (87-92) - REAR HEATED WINDSCREEN</v>
          </cell>
          <cell r="E1639" t="str">
            <v>TOYOTA</v>
          </cell>
          <cell r="F1639" t="str">
            <v xml:space="preserve">KE91 RW H X</v>
          </cell>
          <cell r="G1639" t="str">
            <v xml:space="preserve">KE91 RW/H/X</v>
          </cell>
          <cell r="H1639" t="str">
            <v>1348*723</v>
          </cell>
          <cell r="I1639">
            <v>0.02</v>
          </cell>
          <cell r="J1639" t="str">
            <v>SUPPLIER0015</v>
          </cell>
          <cell r="K1639" t="str">
            <v xml:space="preserve">XINYI AUTOMOBILE GLASS (SHENZHEN) CO., LTD</v>
          </cell>
          <cell r="L1639">
            <v>0</v>
          </cell>
          <cell r="M1639">
            <v>0</v>
          </cell>
          <cell r="N1639">
            <v>0</v>
          </cell>
          <cell r="Q1639">
            <v>1</v>
          </cell>
          <cell r="R1639">
            <v>4</v>
          </cell>
          <cell r="S1639" t="str">
            <v xml:space="preserve">USD Purchase Pricelist (USD)</v>
          </cell>
          <cell r="T1639">
            <v>15.59</v>
          </cell>
          <cell r="U1639">
            <v>2</v>
          </cell>
          <cell r="V1639">
            <v>3100</v>
          </cell>
        </row>
        <row r="1640">
          <cell r="A1640">
            <v>12797</v>
          </cell>
          <cell r="B1640" t="str">
            <v>AUTOLAMPS1637</v>
          </cell>
          <cell r="C1640" t="e">
            <v>#REF!</v>
          </cell>
          <cell r="D1640" t="str">
            <v xml:space="preserve">TOYOTA COROLLA/SPRINTER AE110/AE111 (KE120 95-00) - REAR QUARTER DOOR GLASS - LH</v>
          </cell>
          <cell r="E1640" t="str">
            <v>TOYOTA</v>
          </cell>
          <cell r="F1640" t="str">
            <v xml:space="preserve">KE120 RQ LH</v>
          </cell>
          <cell r="G1640" t="str">
            <v xml:space="preserve">KE120 RQ/LH</v>
          </cell>
          <cell r="H1640" t="str">
            <v>215*295</v>
          </cell>
          <cell r="I1640">
            <v>0.02</v>
          </cell>
          <cell r="J1640" t="str">
            <v>SUPPLIER0015</v>
          </cell>
          <cell r="K1640" t="str">
            <v xml:space="preserve">XINYI AUTOMOBILE GLASS (SHENZHEN) CO., LTD</v>
          </cell>
          <cell r="L1640">
            <v>1</v>
          </cell>
          <cell r="M1640">
            <v>4</v>
          </cell>
          <cell r="N1640">
            <v>5</v>
          </cell>
          <cell r="Q1640">
            <v>1</v>
          </cell>
          <cell r="R1640">
            <v>4</v>
          </cell>
          <cell r="S1640" t="str">
            <v xml:space="preserve">USD Purchase Pricelist (USD)</v>
          </cell>
          <cell r="T1640">
            <v>1.4</v>
          </cell>
          <cell r="U1640">
            <v>217.35</v>
          </cell>
          <cell r="V1640">
            <v>300</v>
          </cell>
        </row>
        <row r="1641">
          <cell r="A1641">
            <v>12798</v>
          </cell>
          <cell r="B1641" t="str">
            <v>AUTOLAMPS1638</v>
          </cell>
          <cell r="C1641" t="e">
            <v>#REF!</v>
          </cell>
          <cell r="D1641" t="str">
            <v xml:space="preserve">TOYOTA COROLLA/SPRINTER AE110/AE111 (KE120 95-00) - REAR QUARTER DOOR GLASS - RH</v>
          </cell>
          <cell r="E1641" t="str">
            <v>TOYOTA</v>
          </cell>
          <cell r="F1641" t="str">
            <v xml:space="preserve">KE120 RQ RH</v>
          </cell>
          <cell r="G1641" t="str">
            <v xml:space="preserve">KE120 RQ/RH</v>
          </cell>
          <cell r="H1641" t="str">
            <v>215*295</v>
          </cell>
          <cell r="I1641">
            <v>0.02</v>
          </cell>
          <cell r="J1641" t="str">
            <v>SUPPLIER0015</v>
          </cell>
          <cell r="K1641" t="str">
            <v xml:space="preserve">XINYI AUTOMOBILE GLASS (SHENZHEN) CO., LTD</v>
          </cell>
          <cell r="L1641">
            <v>0</v>
          </cell>
          <cell r="M1641">
            <v>0</v>
          </cell>
          <cell r="N1641">
            <v>0</v>
          </cell>
          <cell r="Q1641">
            <v>1</v>
          </cell>
          <cell r="R1641">
            <v>4</v>
          </cell>
          <cell r="S1641" t="str">
            <v xml:space="preserve">USD Purchase Pricelist (USD)</v>
          </cell>
          <cell r="T1641">
            <v>1.4</v>
          </cell>
          <cell r="U1641">
            <v>217.35</v>
          </cell>
          <cell r="V1641">
            <v>300</v>
          </cell>
        </row>
        <row r="1642">
          <cell r="A1642">
            <v>13424</v>
          </cell>
          <cell r="B1642" t="str">
            <v>AUTOLAMPS1187</v>
          </cell>
          <cell r="C1642" t="e">
            <v>#REF!</v>
          </cell>
          <cell r="D1642" t="str">
            <v xml:space="preserve">TOYOTA CORONA CALDINA WAGON RT196 (92-96) - REAR DOOR - LH</v>
          </cell>
          <cell r="E1642" t="str">
            <v>TOYOTA</v>
          </cell>
          <cell r="F1642" t="str">
            <v xml:space="preserve">RT195 RD LH</v>
          </cell>
          <cell r="G1642" t="str">
            <v xml:space="preserve">RT195 RD/LH</v>
          </cell>
          <cell r="H1642" t="str">
            <v>636*497</v>
          </cell>
          <cell r="I1642">
            <v>0.02</v>
          </cell>
          <cell r="J1642" t="str">
            <v>SUPPLIER0015</v>
          </cell>
          <cell r="K1642" t="str">
            <v xml:space="preserve">XINYI AUTOMOBILE GLASS (SHENZHEN) CO., LTD</v>
          </cell>
          <cell r="L1642">
            <v>0</v>
          </cell>
          <cell r="M1642">
            <v>0</v>
          </cell>
          <cell r="N1642">
            <v>0</v>
          </cell>
          <cell r="Q1642">
            <v>0</v>
          </cell>
          <cell r="R1642">
            <v>0</v>
          </cell>
          <cell r="S1642" t="str">
            <v xml:space="preserve">USD Purchase Pricelist (USD)</v>
          </cell>
          <cell r="T1642">
            <v>2.5</v>
          </cell>
          <cell r="U1642">
            <v>388.13</v>
          </cell>
          <cell r="V1642">
            <v>500</v>
          </cell>
        </row>
        <row r="1643">
          <cell r="A1643">
            <v>13425</v>
          </cell>
          <cell r="B1643" t="str">
            <v>AUTOLAMPS1188</v>
          </cell>
          <cell r="C1643" t="e">
            <v>#REF!</v>
          </cell>
          <cell r="D1643" t="str">
            <v xml:space="preserve">TOYOTA CORONA CALDINA WAGON RT196 (92-96) - REAR DOOR - RH</v>
          </cell>
          <cell r="E1643" t="str">
            <v>TOYOTA</v>
          </cell>
          <cell r="F1643" t="str">
            <v xml:space="preserve">RT195 RD RH</v>
          </cell>
          <cell r="G1643" t="str">
            <v xml:space="preserve">RT195 RD/RH</v>
          </cell>
          <cell r="H1643" t="str">
            <v>636*497</v>
          </cell>
          <cell r="I1643">
            <v>0.02</v>
          </cell>
          <cell r="J1643" t="str">
            <v>SUPPLIER0015</v>
          </cell>
          <cell r="K1643" t="str">
            <v xml:space="preserve">XINYI AUTOMOBILE GLASS (SHENZHEN) CO., LTD</v>
          </cell>
          <cell r="L1643">
            <v>0</v>
          </cell>
          <cell r="M1643">
            <v>0</v>
          </cell>
          <cell r="N1643">
            <v>0</v>
          </cell>
          <cell r="Q1643">
            <v>0</v>
          </cell>
          <cell r="R1643">
            <v>0</v>
          </cell>
          <cell r="S1643" t="str">
            <v xml:space="preserve">USD Purchase Pricelist (USD)</v>
          </cell>
          <cell r="T1643">
            <v>2.5</v>
          </cell>
          <cell r="U1643">
            <v>388.13</v>
          </cell>
          <cell r="V1643">
            <v>500</v>
          </cell>
        </row>
        <row r="1644">
          <cell r="A1644">
            <v>13426</v>
          </cell>
          <cell r="B1644" t="str">
            <v>AUTOLAMPS1189</v>
          </cell>
          <cell r="C1644" t="e">
            <v>#REF!</v>
          </cell>
          <cell r="D1644" t="str">
            <v xml:space="preserve">TOYOTA CORONA CALDINA WAGON RT196 (92-96) - REAR HEATED WINDSCREEN</v>
          </cell>
          <cell r="E1644" t="str">
            <v>TOYOTA</v>
          </cell>
          <cell r="F1644" t="str">
            <v xml:space="preserve">RT195 RW H X</v>
          </cell>
          <cell r="G1644" t="str">
            <v xml:space="preserve">RT195 RW/H/X</v>
          </cell>
          <cell r="H1644" t="str">
            <v>1330*513</v>
          </cell>
          <cell r="I1644">
            <v>0.02</v>
          </cell>
          <cell r="J1644" t="str">
            <v>SUPPLIER0015</v>
          </cell>
          <cell r="K1644" t="str">
            <v xml:space="preserve">XINYI AUTOMOBILE GLASS (SHENZHEN) CO., LTD</v>
          </cell>
          <cell r="L1644">
            <v>1</v>
          </cell>
          <cell r="M1644">
            <v>4</v>
          </cell>
          <cell r="N1644">
            <v>5</v>
          </cell>
          <cell r="Q1644">
            <v>1</v>
          </cell>
          <cell r="R1644">
            <v>3</v>
          </cell>
          <cell r="S1644" t="str">
            <v xml:space="preserve">USD Purchase Pricelist (USD)</v>
          </cell>
          <cell r="T1644">
            <v>10.9</v>
          </cell>
          <cell r="U1644">
            <v>1</v>
          </cell>
          <cell r="V1644">
            <v>2200</v>
          </cell>
        </row>
        <row r="1645">
          <cell r="A1645">
            <v>11933</v>
          </cell>
          <cell r="B1645" t="str">
            <v>AUTOLAMPS1190</v>
          </cell>
          <cell r="C1645" t="e">
            <v>#REF!</v>
          </cell>
          <cell r="D1645" t="str">
            <v xml:space="preserve">TOYOTA CORONA CALDINA WAGON RT196 (92-96) - SIDE FIX WINDOW - LH</v>
          </cell>
          <cell r="E1645" t="str">
            <v>TOYOTA</v>
          </cell>
          <cell r="F1645" t="str">
            <v xml:space="preserve">RT195 SW LH X</v>
          </cell>
          <cell r="G1645" t="str">
            <v xml:space="preserve">RT195 SW/LH/X</v>
          </cell>
          <cell r="H1645" t="str">
            <v>670*410</v>
          </cell>
          <cell r="I1645">
            <v>0.02</v>
          </cell>
          <cell r="J1645" t="str">
            <v>SUPPLIER0015</v>
          </cell>
          <cell r="K1645" t="str">
            <v xml:space="preserve">XINYI AUTOMOBILE GLASS (SHENZHEN) CO., LTD</v>
          </cell>
          <cell r="L1645">
            <v>0</v>
          </cell>
          <cell r="M1645">
            <v>0</v>
          </cell>
          <cell r="N1645">
            <v>0</v>
          </cell>
          <cell r="Q1645">
            <v>1</v>
          </cell>
          <cell r="R1645">
            <v>4</v>
          </cell>
          <cell r="S1645" t="str">
            <v xml:space="preserve">USD Purchase Pricelist (USD)</v>
          </cell>
          <cell r="T1645">
            <v>4</v>
          </cell>
          <cell r="U1645">
            <v>621</v>
          </cell>
          <cell r="V1645">
            <v>800</v>
          </cell>
        </row>
        <row r="1646">
          <cell r="A1646">
            <v>11932</v>
          </cell>
          <cell r="B1646" t="str">
            <v>AUTOLAMPS1191</v>
          </cell>
          <cell r="C1646" t="e">
            <v>#REF!</v>
          </cell>
          <cell r="D1646" t="str">
            <v xml:space="preserve">TOYOTA CORONA CALDINA WAGON RT196 (92-96) - SIDE FIX WINDOW - RH</v>
          </cell>
          <cell r="E1646" t="str">
            <v>TOYOTA</v>
          </cell>
          <cell r="F1646" t="str">
            <v xml:space="preserve">RT195 SW RH X</v>
          </cell>
          <cell r="G1646" t="str">
            <v xml:space="preserve">RT195 SW/RH/X</v>
          </cell>
          <cell r="H1646" t="str">
            <v>670*410</v>
          </cell>
          <cell r="I1646">
            <v>0.02</v>
          </cell>
          <cell r="J1646" t="str">
            <v>SUPPLIER0015</v>
          </cell>
          <cell r="K1646" t="str">
            <v xml:space="preserve">XINYI AUTOMOBILE GLASS (SHENZHEN) CO., LTD</v>
          </cell>
          <cell r="L1646">
            <v>0</v>
          </cell>
          <cell r="M1646">
            <v>0</v>
          </cell>
          <cell r="N1646">
            <v>0</v>
          </cell>
          <cell r="Q1646">
            <v>0</v>
          </cell>
          <cell r="R1646">
            <v>0</v>
          </cell>
          <cell r="S1646" t="str">
            <v xml:space="preserve">USD Purchase Pricelist (USD)</v>
          </cell>
          <cell r="T1646">
            <v>4</v>
          </cell>
          <cell r="U1646">
            <v>621</v>
          </cell>
          <cell r="V1646">
            <v>800</v>
          </cell>
        </row>
        <row r="1647">
          <cell r="A1647">
            <v>13422</v>
          </cell>
          <cell r="B1647" t="str">
            <v>AUTOLAMPS1192</v>
          </cell>
          <cell r="C1647" t="e">
            <v>#REF!</v>
          </cell>
          <cell r="D1647" t="str">
            <v xml:space="preserve">TOYOTA CORONA SEDAN / CALDINA WAGON RT196 (92-96) - FRONT DOOR - LH</v>
          </cell>
          <cell r="E1647" t="str">
            <v>TOYOTA</v>
          </cell>
          <cell r="F1647" t="str">
            <v xml:space="preserve">RT190 FD LH</v>
          </cell>
          <cell r="G1647" t="str">
            <v xml:space="preserve">RT190 FD/LH</v>
          </cell>
          <cell r="H1647" t="str">
            <v>874*480</v>
          </cell>
          <cell r="I1647">
            <v>0.02</v>
          </cell>
          <cell r="J1647" t="str">
            <v>SUPPLIER0015</v>
          </cell>
          <cell r="K1647" t="str">
            <v xml:space="preserve">XINYI AUTOMOBILE GLASS (SHENZHEN) CO., LTD</v>
          </cell>
          <cell r="L1647">
            <v>0</v>
          </cell>
          <cell r="M1647">
            <v>0</v>
          </cell>
          <cell r="N1647">
            <v>0</v>
          </cell>
          <cell r="Q1647">
            <v>0</v>
          </cell>
          <cell r="R1647">
            <v>0</v>
          </cell>
          <cell r="S1647" t="str">
            <v xml:space="preserve">USD Purchase Pricelist (USD)</v>
          </cell>
          <cell r="T1647">
            <v>2.95</v>
          </cell>
          <cell r="U1647">
            <v>457.99</v>
          </cell>
          <cell r="V1647">
            <v>600</v>
          </cell>
        </row>
        <row r="1648">
          <cell r="A1648">
            <v>13423</v>
          </cell>
          <cell r="B1648" t="str">
            <v>AUTOLAMPS1193</v>
          </cell>
          <cell r="C1648" t="e">
            <v>#REF!</v>
          </cell>
          <cell r="D1648" t="str">
            <v xml:space="preserve">TOYOTA CORONA SEDAN / CALDINA WAGON RT196 (92-96) - FRONT DOOR - RH</v>
          </cell>
          <cell r="E1648" t="str">
            <v>TOYOTA</v>
          </cell>
          <cell r="F1648" t="str">
            <v xml:space="preserve">RT190 FD RH</v>
          </cell>
          <cell r="G1648" t="str">
            <v xml:space="preserve">RT190 FD/RH</v>
          </cell>
          <cell r="H1648" t="str">
            <v>874*480</v>
          </cell>
          <cell r="I1648">
            <v>0.02</v>
          </cell>
          <cell r="J1648" t="str">
            <v>SUPPLIER0015</v>
          </cell>
          <cell r="K1648" t="str">
            <v xml:space="preserve">XINYI AUTOMOBILE GLASS (SHENZHEN) CO., LTD</v>
          </cell>
          <cell r="L1648">
            <v>0</v>
          </cell>
          <cell r="M1648">
            <v>0</v>
          </cell>
          <cell r="N1648">
            <v>0</v>
          </cell>
          <cell r="Q1648">
            <v>0</v>
          </cell>
          <cell r="R1648">
            <v>0</v>
          </cell>
          <cell r="S1648" t="str">
            <v xml:space="preserve">USD Purchase Pricelist (USD)</v>
          </cell>
          <cell r="T1648">
            <v>2.73</v>
          </cell>
          <cell r="U1648">
            <v>423.83</v>
          </cell>
          <cell r="V1648">
            <v>600</v>
          </cell>
        </row>
        <row r="1649">
          <cell r="A1649">
            <v>11974</v>
          </cell>
          <cell r="B1649" t="str">
            <v>AUTOLAMPS1194</v>
          </cell>
          <cell r="C1649" t="e">
            <v>#REF!</v>
          </cell>
          <cell r="D1649" t="str">
            <v xml:space="preserve">TOYOTA CORONA SEDAN / CALDINA WAGON RT196 (92-96) - LAMINTATED WINDSCREEN</v>
          </cell>
          <cell r="E1649" t="str">
            <v>TOYOTA</v>
          </cell>
          <cell r="F1649" t="str">
            <v xml:space="preserve">RT190 LFW X</v>
          </cell>
          <cell r="G1649" t="str">
            <v xml:space="preserve">RT190 LFW/X</v>
          </cell>
          <cell r="H1649" t="str">
            <v>1419*862</v>
          </cell>
          <cell r="I1649">
            <v>0.02</v>
          </cell>
          <cell r="J1649" t="str">
            <v>SUPPLIER0015</v>
          </cell>
          <cell r="K1649" t="str">
            <v xml:space="preserve">XINYI AUTOMOBILE GLASS (SHENZHEN) CO., LTD</v>
          </cell>
          <cell r="L1649">
            <v>6</v>
          </cell>
          <cell r="M1649">
            <v>24</v>
          </cell>
          <cell r="N1649">
            <v>30</v>
          </cell>
          <cell r="Q1649">
            <v>4</v>
          </cell>
          <cell r="R1649">
            <v>16</v>
          </cell>
          <cell r="S1649" t="str">
            <v xml:space="preserve">USD Purchase Pricelist (USD)</v>
          </cell>
          <cell r="T1649">
            <v>14.56</v>
          </cell>
          <cell r="U1649">
            <v>2271</v>
          </cell>
          <cell r="V1649">
            <v>3070</v>
          </cell>
        </row>
        <row r="1650">
          <cell r="A1650">
            <v>12668</v>
          </cell>
          <cell r="B1650" t="str">
            <v>AUTOLAMPS1639</v>
          </cell>
          <cell r="C1650" t="e">
            <v>#REF!</v>
          </cell>
          <cell r="D1650" t="str">
            <v xml:space="preserve">TOYOTA CROWN (03-07) - BACK LAMP - LH</v>
          </cell>
          <cell r="E1650" t="str">
            <v>TOYOTA</v>
          </cell>
          <cell r="F1650" t="str">
            <v xml:space="preserve">CROWN 03 BALA LH</v>
          </cell>
          <cell r="G1650" t="str">
            <v>TY15-0802A-L</v>
          </cell>
          <cell r="I1650">
            <v>0.04</v>
          </cell>
          <cell r="J1650" t="str">
            <v>SUPPLIER0002</v>
          </cell>
          <cell r="K1650" t="str">
            <v xml:space="preserve">ANHUI TINCAI SILK CO. LTD</v>
          </cell>
          <cell r="L1650">
            <v>0</v>
          </cell>
          <cell r="M1650">
            <v>0</v>
          </cell>
          <cell r="N1650">
            <v>0</v>
          </cell>
          <cell r="O1650">
            <v>5</v>
          </cell>
          <cell r="P1650">
            <v>20</v>
          </cell>
          <cell r="S1650" t="str">
            <v xml:space="preserve">Yuan Purchase Pricelist (CNY)</v>
          </cell>
          <cell r="T1650">
            <v>13.83</v>
          </cell>
          <cell r="U1650">
            <v>2162</v>
          </cell>
          <cell r="V1650">
            <v>3350</v>
          </cell>
        </row>
        <row r="1651">
          <cell r="A1651">
            <v>12667</v>
          </cell>
          <cell r="B1651" t="str">
            <v>AUTOLAMPS1640</v>
          </cell>
          <cell r="C1651" t="e">
            <v>#REF!</v>
          </cell>
          <cell r="D1651" t="str">
            <v xml:space="preserve">TOYOTA CROWN (03-07) - BACK LAMP - RH</v>
          </cell>
          <cell r="E1651" t="str">
            <v>TOYOTA</v>
          </cell>
          <cell r="F1651" t="str">
            <v xml:space="preserve">CROWN 03 BALA RH</v>
          </cell>
          <cell r="G1651" t="str">
            <v>TY15-0802A-R</v>
          </cell>
          <cell r="I1651">
            <v>0.04</v>
          </cell>
          <cell r="J1651" t="str">
            <v>SUPPLIER0002</v>
          </cell>
          <cell r="K1651" t="str">
            <v xml:space="preserve">ANHUI TINCAI SILK CO. LTD</v>
          </cell>
          <cell r="L1651">
            <v>0</v>
          </cell>
          <cell r="M1651">
            <v>0</v>
          </cell>
          <cell r="N1651">
            <v>0</v>
          </cell>
          <cell r="O1651">
            <v>5</v>
          </cell>
          <cell r="P1651">
            <v>20</v>
          </cell>
          <cell r="S1651" t="str">
            <v xml:space="preserve">Yuan Purchase Pricelist (CNY)</v>
          </cell>
          <cell r="T1651">
            <v>13.83</v>
          </cell>
          <cell r="U1651">
            <v>2162</v>
          </cell>
          <cell r="V1651">
            <v>3350</v>
          </cell>
        </row>
        <row r="1652">
          <cell r="A1652">
            <v>12661</v>
          </cell>
          <cell r="B1652" t="str">
            <v>AUTOLAMPS1643</v>
          </cell>
          <cell r="C1652" t="e">
            <v>#REF!</v>
          </cell>
          <cell r="D1652" t="str">
            <v xml:space="preserve">TOYOTA CROWN (03-07) - FOG LAMP - LH</v>
          </cell>
          <cell r="E1652" t="str">
            <v>TOYOTA</v>
          </cell>
          <cell r="F1652" t="str">
            <v xml:space="preserve">CROWN 03 FLA LH</v>
          </cell>
          <cell r="G1652" t="str">
            <v>TY15-0804-L</v>
          </cell>
          <cell r="I1652">
            <v>0.04</v>
          </cell>
          <cell r="J1652" t="str">
            <v>SUPPLIER0002</v>
          </cell>
          <cell r="K1652" t="str">
            <v xml:space="preserve">ANHUI TINCAI SILK CO. LTD</v>
          </cell>
          <cell r="L1652">
            <v>1</v>
          </cell>
          <cell r="M1652">
            <v>4</v>
          </cell>
          <cell r="N1652">
            <v>5</v>
          </cell>
          <cell r="O1652">
            <v>2</v>
          </cell>
          <cell r="P1652">
            <v>5</v>
          </cell>
          <cell r="S1652" t="str">
            <v xml:space="preserve">Yuan Purchase Pricelist (CNY)</v>
          </cell>
          <cell r="T1652">
            <v>37</v>
          </cell>
          <cell r="U1652">
            <v>860.25</v>
          </cell>
          <cell r="V1652">
            <v>1330</v>
          </cell>
        </row>
        <row r="1653">
          <cell r="A1653">
            <v>12660</v>
          </cell>
          <cell r="B1653" t="str">
            <v>AUTOLAMPS1644</v>
          </cell>
          <cell r="C1653" t="e">
            <v>#REF!</v>
          </cell>
          <cell r="D1653" t="str">
            <v xml:space="preserve">TOYOTA CROWN (03-07) - FOG LAMP - RH</v>
          </cell>
          <cell r="E1653" t="str">
            <v>TOYOTA</v>
          </cell>
          <cell r="F1653" t="str">
            <v xml:space="preserve">CROWN 03 FLA RH</v>
          </cell>
          <cell r="G1653" t="str">
            <v>TY15-0804-R</v>
          </cell>
          <cell r="I1653">
            <v>0.04</v>
          </cell>
          <cell r="J1653" t="str">
            <v>SUPPLIER0002</v>
          </cell>
          <cell r="K1653" t="str">
            <v xml:space="preserve">ANHUI TINCAI SILK CO. LTD</v>
          </cell>
          <cell r="L1653">
            <v>0</v>
          </cell>
          <cell r="M1653">
            <v>0</v>
          </cell>
          <cell r="N1653">
            <v>0</v>
          </cell>
          <cell r="O1653">
            <v>2</v>
          </cell>
          <cell r="P1653">
            <v>5</v>
          </cell>
          <cell r="S1653" t="str">
            <v xml:space="preserve">Yuan Purchase Pricelist (CNY)</v>
          </cell>
          <cell r="T1653">
            <v>37</v>
          </cell>
          <cell r="U1653">
            <v>860.25</v>
          </cell>
          <cell r="V1653">
            <v>1330</v>
          </cell>
        </row>
        <row r="1654">
          <cell r="A1654">
            <v>12662</v>
          </cell>
          <cell r="B1654" t="str">
            <v>AUTOLAMPS1642</v>
          </cell>
          <cell r="C1654" t="e">
            <v>#REF!</v>
          </cell>
          <cell r="D1654" t="str">
            <v xml:space="preserve">TOYOTA CROWN (03-07) - FRONT BUMPER</v>
          </cell>
          <cell r="E1654" t="str">
            <v>TOYOTA</v>
          </cell>
          <cell r="F1654" t="str">
            <v xml:space="preserve">CROWN 03 BPRF</v>
          </cell>
          <cell r="G1654" t="str">
            <v>TY15-0807</v>
          </cell>
          <cell r="I1654">
            <v>0.04</v>
          </cell>
          <cell r="J1654" t="str">
            <v>SUPPLIER0002</v>
          </cell>
          <cell r="K1654" t="str">
            <v xml:space="preserve">ANHUI TINCAI SILK CO. LTD</v>
          </cell>
          <cell r="L1654">
            <v>0</v>
          </cell>
          <cell r="M1654">
            <v>0</v>
          </cell>
          <cell r="N1654">
            <v>0</v>
          </cell>
          <cell r="Q1654">
            <v>2</v>
          </cell>
          <cell r="R1654">
            <v>3</v>
          </cell>
          <cell r="S1654" t="str">
            <v xml:space="preserve">Yuan Purchase Pricelist (CNY)</v>
          </cell>
          <cell r="T1654">
            <v>116</v>
          </cell>
          <cell r="U1654">
            <v>2610</v>
          </cell>
          <cell r="V1654">
            <v>4050</v>
          </cell>
        </row>
        <row r="1655">
          <cell r="A1655">
            <v>12663</v>
          </cell>
          <cell r="B1655" t="str">
            <v>AUTOLAMPS1645</v>
          </cell>
          <cell r="C1655" t="e">
            <v>#REF!</v>
          </cell>
          <cell r="D1655" t="str">
            <v xml:space="preserve">TOYOTA CROWN (03-07) - GRILL</v>
          </cell>
          <cell r="E1655" t="str">
            <v>TOYOTA</v>
          </cell>
          <cell r="F1655" t="str">
            <v xml:space="preserve">CROWN 03 GRL</v>
          </cell>
          <cell r="G1655" t="str">
            <v>TY15-0811</v>
          </cell>
          <cell r="I1655">
            <v>0.04</v>
          </cell>
          <cell r="J1655" t="str">
            <v>SUPPLIER0002</v>
          </cell>
          <cell r="K1655" t="str">
            <v xml:space="preserve">ANHUI TINCAI SILK CO. LTD</v>
          </cell>
          <cell r="L1655">
            <v>0</v>
          </cell>
          <cell r="M1655">
            <v>0</v>
          </cell>
          <cell r="N1655">
            <v>0</v>
          </cell>
          <cell r="Q1655">
            <v>2</v>
          </cell>
          <cell r="R1655">
            <v>3</v>
          </cell>
          <cell r="S1655" t="str">
            <v xml:space="preserve">Yuan Purchase Pricelist (CNY)</v>
          </cell>
          <cell r="T1655">
            <v>150</v>
          </cell>
          <cell r="U1655">
            <v>3826</v>
          </cell>
          <cell r="V1655">
            <v>5700</v>
          </cell>
        </row>
        <row r="1656">
          <cell r="A1656">
            <v>12665</v>
          </cell>
          <cell r="B1656" t="str">
            <v>AUTOLAMPS1646</v>
          </cell>
          <cell r="C1656" t="e">
            <v>#REF!</v>
          </cell>
          <cell r="D1656" t="str">
            <v xml:space="preserve">TOYOTA CROWN (03-07) - HEAD LAMP (112-1118) - LH</v>
          </cell>
          <cell r="E1656" t="str">
            <v>TOYOTA</v>
          </cell>
          <cell r="F1656" t="str">
            <v xml:space="preserve">CROWN 03 HLA LH</v>
          </cell>
          <cell r="G1656" t="str">
            <v>TY15-0801-L</v>
          </cell>
          <cell r="I1656">
            <v>0.04</v>
          </cell>
          <cell r="J1656" t="str">
            <v>SUPPLIER0002</v>
          </cell>
          <cell r="K1656" t="str">
            <v xml:space="preserve">ANHUI TINCAI SILK CO. LTD</v>
          </cell>
          <cell r="L1656">
            <v>0</v>
          </cell>
          <cell r="M1656">
            <v>0</v>
          </cell>
          <cell r="N1656">
            <v>0</v>
          </cell>
          <cell r="Q1656">
            <v>2</v>
          </cell>
          <cell r="R1656">
            <v>3</v>
          </cell>
          <cell r="S1656" t="str">
            <v xml:space="preserve">Yuan Purchase Pricelist (CNY)</v>
          </cell>
          <cell r="T1656">
            <v>50.95</v>
          </cell>
          <cell r="U1656">
            <v>7963</v>
          </cell>
          <cell r="V1656">
            <v>12340</v>
          </cell>
        </row>
        <row r="1657">
          <cell r="A1657">
            <v>12664</v>
          </cell>
          <cell r="B1657" t="str">
            <v>AUTOLAMPS1647</v>
          </cell>
          <cell r="C1657" t="e">
            <v>#REF!</v>
          </cell>
          <cell r="D1657" t="str">
            <v xml:space="preserve">TOYOTA CROWN (03-07) - HEAD LAMP (112-1118) - RH</v>
          </cell>
          <cell r="E1657" t="str">
            <v>TOYOTA</v>
          </cell>
          <cell r="F1657" t="str">
            <v xml:space="preserve">CROWN 03 HLA RH</v>
          </cell>
          <cell r="G1657" t="str">
            <v>TY15-0801-R</v>
          </cell>
          <cell r="I1657">
            <v>0.04</v>
          </cell>
          <cell r="J1657" t="str">
            <v>SUPPLIER0002</v>
          </cell>
          <cell r="K1657" t="str">
            <v xml:space="preserve">ANHUI TINCAI SILK CO. LTD</v>
          </cell>
          <cell r="L1657">
            <v>0</v>
          </cell>
          <cell r="M1657">
            <v>0</v>
          </cell>
          <cell r="N1657">
            <v>0</v>
          </cell>
          <cell r="Q1657">
            <v>2</v>
          </cell>
          <cell r="R1657">
            <v>3</v>
          </cell>
          <cell r="S1657" t="str">
            <v xml:space="preserve">Yuan Purchase Pricelist (CNY)</v>
          </cell>
          <cell r="T1657">
            <v>50.95</v>
          </cell>
          <cell r="U1657">
            <v>7963</v>
          </cell>
          <cell r="V1657">
            <v>12340</v>
          </cell>
        </row>
        <row r="1658">
          <cell r="A1658">
            <v>12666</v>
          </cell>
          <cell r="B1658" t="str">
            <v>AUTOLAMPS1641</v>
          </cell>
          <cell r="C1658" t="e">
            <v>#REF!</v>
          </cell>
          <cell r="D1658" t="str">
            <v xml:space="preserve">TOYOTA CROWN (03-07) - REAR BUMPER</v>
          </cell>
          <cell r="E1658" t="str">
            <v>TOYOTA</v>
          </cell>
          <cell r="F1658" t="str">
            <v xml:space="preserve">CROWN 03 BPRR</v>
          </cell>
          <cell r="G1658" t="str">
            <v>TY15-0808</v>
          </cell>
          <cell r="I1658">
            <v>0.04</v>
          </cell>
          <cell r="J1658" t="str">
            <v>SUPPLIER0002</v>
          </cell>
          <cell r="K1658" t="str">
            <v xml:space="preserve">ANHUI TINCAI SILK CO. LTD</v>
          </cell>
          <cell r="M1658">
            <v>0</v>
          </cell>
          <cell r="N1658">
            <v>0</v>
          </cell>
          <cell r="Q1658">
            <v>1</v>
          </cell>
          <cell r="R1658">
            <v>2</v>
          </cell>
          <cell r="S1658" t="str">
            <v xml:space="preserve">Yuan Purchase Pricelist (CNY)</v>
          </cell>
          <cell r="T1658">
            <v>17.86</v>
          </cell>
          <cell r="U1658">
            <v>2792</v>
          </cell>
          <cell r="V1658">
            <v>4330</v>
          </cell>
        </row>
        <row r="1659">
          <cell r="A1659">
            <v>12730</v>
          </cell>
          <cell r="B1659" t="str">
            <v>AUTOLAMPS1648</v>
          </cell>
          <cell r="C1659" t="e">
            <v>#REF!</v>
          </cell>
          <cell r="D1659" t="str">
            <v xml:space="preserve">TOYOTA CROWN (03-07) - SIDE LAMP (212-1424)</v>
          </cell>
          <cell r="E1659" t="str">
            <v>TOYOTA</v>
          </cell>
          <cell r="F1659" t="str">
            <v xml:space="preserve">CROWN 03 SLA</v>
          </cell>
          <cell r="G1659" t="str">
            <v>TY15-0806</v>
          </cell>
          <cell r="I1659">
            <v>0.04</v>
          </cell>
          <cell r="J1659" t="str">
            <v>SUPPLIER0002</v>
          </cell>
          <cell r="K1659" t="str">
            <v xml:space="preserve">ANHUI TINCAI SILK CO. LTD</v>
          </cell>
          <cell r="L1659">
            <v>7</v>
          </cell>
          <cell r="M1659">
            <v>28</v>
          </cell>
          <cell r="N1659">
            <v>35</v>
          </cell>
          <cell r="O1659">
            <v>5</v>
          </cell>
          <cell r="P1659">
            <v>10</v>
          </cell>
          <cell r="S1659" t="str">
            <v xml:space="preserve">Yuan Purchase Pricelist (CNY)</v>
          </cell>
          <cell r="T1659">
            <v>1.0900000000000001</v>
          </cell>
          <cell r="U1659">
            <v>170</v>
          </cell>
          <cell r="V1659">
            <v>260</v>
          </cell>
        </row>
        <row r="1660">
          <cell r="A1660">
            <v>12670</v>
          </cell>
          <cell r="B1660" t="str">
            <v>AUTOLAMPS1649</v>
          </cell>
          <cell r="C1660" t="e">
            <v>#REF!</v>
          </cell>
          <cell r="D1660" t="str">
            <v xml:space="preserve">TOYOTA CROWN (03-07) - TAIL LAMP (112-1915) - LH</v>
          </cell>
          <cell r="E1660" t="str">
            <v>TOYOTA</v>
          </cell>
          <cell r="F1660" t="str">
            <v xml:space="preserve">CROWN 03 TLA LH</v>
          </cell>
          <cell r="G1660" t="str">
            <v>TY15-0802-L</v>
          </cell>
          <cell r="I1660">
            <v>0.04</v>
          </cell>
          <cell r="J1660" t="str">
            <v>SUPPLIER0002</v>
          </cell>
          <cell r="K1660" t="str">
            <v xml:space="preserve">ANHUI TINCAI SILK CO. LTD</v>
          </cell>
          <cell r="L1660">
            <v>0</v>
          </cell>
          <cell r="M1660">
            <v>0</v>
          </cell>
          <cell r="N1660">
            <v>0</v>
          </cell>
          <cell r="Q1660">
            <v>2</v>
          </cell>
          <cell r="R1660">
            <v>3</v>
          </cell>
          <cell r="S1660" t="str">
            <v xml:space="preserve">Yuan Purchase Pricelist (CNY)</v>
          </cell>
          <cell r="T1660">
            <v>17.47</v>
          </cell>
          <cell r="U1660">
            <v>2731</v>
          </cell>
          <cell r="V1660">
            <v>4230</v>
          </cell>
        </row>
        <row r="1661">
          <cell r="A1661">
            <v>12669</v>
          </cell>
          <cell r="B1661" t="str">
            <v>AUTOLAMPS1650</v>
          </cell>
          <cell r="C1661" t="e">
            <v>#REF!</v>
          </cell>
          <cell r="D1661" t="str">
            <v xml:space="preserve">TOYOTA CROWN (03-07) - TAIL LAMP (112-1915) - RH</v>
          </cell>
          <cell r="E1661" t="str">
            <v>TOYOTA</v>
          </cell>
          <cell r="F1661" t="str">
            <v xml:space="preserve">CROWN 03 TLA RH</v>
          </cell>
          <cell r="G1661" t="str">
            <v>TY15-0802-R</v>
          </cell>
          <cell r="I1661">
            <v>0.04</v>
          </cell>
          <cell r="J1661" t="str">
            <v>SUPPLIER0002</v>
          </cell>
          <cell r="K1661" t="str">
            <v xml:space="preserve">ANHUI TINCAI SILK CO. LTD</v>
          </cell>
          <cell r="L1661">
            <v>0</v>
          </cell>
          <cell r="M1661">
            <v>0</v>
          </cell>
          <cell r="N1661">
            <v>0</v>
          </cell>
          <cell r="Q1661">
            <v>2</v>
          </cell>
          <cell r="R1661">
            <v>3</v>
          </cell>
          <cell r="S1661" t="str">
            <v xml:space="preserve">Yuan Purchase Pricelist (CNY)</v>
          </cell>
          <cell r="T1661">
            <v>17.47</v>
          </cell>
          <cell r="U1661">
            <v>2731</v>
          </cell>
          <cell r="V1661">
            <v>4230</v>
          </cell>
        </row>
        <row r="1662">
          <cell r="A1662">
            <v>13941</v>
          </cell>
          <cell r="B1662" t="str">
            <v>AUTOLAMPS1651</v>
          </cell>
          <cell r="C1662" t="e">
            <v>#REF!</v>
          </cell>
          <cell r="D1662" t="str">
            <v xml:space="preserve">TOYOTA CROWN MAJESTA GRS202 4D SEDAN (10-13) - LAMINTED FRONT  WINDSCREEN</v>
          </cell>
          <cell r="E1662" t="str">
            <v>TOYOTA</v>
          </cell>
          <cell r="F1662" t="str">
            <v xml:space="preserve">GRS202 R VCPH LFW H X</v>
          </cell>
          <cell r="G1662" t="str">
            <v xml:space="preserve">GRS202-R-VCPH LFW/H/X</v>
          </cell>
          <cell r="H1662" t="str">
            <v>1449*904</v>
          </cell>
          <cell r="I1662">
            <v>0.02</v>
          </cell>
          <cell r="J1662" t="str">
            <v>SUPPLIER0015</v>
          </cell>
          <cell r="K1662" t="str">
            <v xml:space="preserve">XINYI AUTOMOBILE GLASS (SHENZHEN) CO., LTD</v>
          </cell>
          <cell r="L1662">
            <v>0</v>
          </cell>
          <cell r="M1662">
            <v>0</v>
          </cell>
          <cell r="N1662">
            <v>0</v>
          </cell>
          <cell r="Q1662">
            <v>1</v>
          </cell>
          <cell r="R1662">
            <v>4</v>
          </cell>
          <cell r="S1662" t="str">
            <v xml:space="preserve">USD Purchase Pricelist (USD)</v>
          </cell>
          <cell r="T1662">
            <v>18.420000000000002</v>
          </cell>
          <cell r="U1662">
            <v>3300.86</v>
          </cell>
          <cell r="V1662">
            <v>4300</v>
          </cell>
        </row>
        <row r="1663">
          <cell r="A1663">
            <v>12859</v>
          </cell>
          <cell r="B1663" t="str">
            <v>AUTOLAMPS1652</v>
          </cell>
          <cell r="C1663" t="e">
            <v>#REF!</v>
          </cell>
          <cell r="D1663" t="str">
            <v xml:space="preserve">TOYOTA CROWN/JS55 MS180 4D SEDAN (05-) (RHD) - LAMINATED FRONT WINDSCREEN</v>
          </cell>
          <cell r="E1663" t="str">
            <v>TOYOTA</v>
          </cell>
          <cell r="F1663" t="str">
            <v xml:space="preserve">MS180 R LFW X</v>
          </cell>
          <cell r="G1663" t="str">
            <v xml:space="preserve">MS180-R LFW/X</v>
          </cell>
          <cell r="H1663" t="str">
            <v>1477*899</v>
          </cell>
          <cell r="I1663">
            <v>0.02</v>
          </cell>
          <cell r="J1663" t="str">
            <v>SUPPLIER0015</v>
          </cell>
          <cell r="K1663" t="str">
            <v xml:space="preserve">XINYI AUTOMOBILE GLASS (SHENZHEN) CO., LTD</v>
          </cell>
          <cell r="L1663">
            <v>1</v>
          </cell>
          <cell r="M1663">
            <v>4</v>
          </cell>
          <cell r="N1663">
            <v>5</v>
          </cell>
          <cell r="Q1663">
            <v>1</v>
          </cell>
          <cell r="R1663">
            <v>3</v>
          </cell>
          <cell r="S1663" t="str">
            <v xml:space="preserve">USD Purchase Pricelist (USD)</v>
          </cell>
          <cell r="T1663">
            <v>18.989999999999998</v>
          </cell>
          <cell r="U1663">
            <v>3164.21</v>
          </cell>
          <cell r="V1663">
            <v>4000</v>
          </cell>
        </row>
        <row r="1664">
          <cell r="A1664">
            <v>11181</v>
          </cell>
          <cell r="B1664" t="str">
            <v>AUTOLAMPS1653</v>
          </cell>
          <cell r="C1664" t="e">
            <v>#REF!</v>
          </cell>
          <cell r="D1664" t="str">
            <v xml:space="preserve">TOYOTA DYNA (95-97) - CORNER LAMP  CLEAR (212-1594) - LH</v>
          </cell>
          <cell r="E1664" t="str">
            <v>TOYOTA</v>
          </cell>
          <cell r="F1664" t="str">
            <v xml:space="preserve">DYNA 95 CLAC LH</v>
          </cell>
          <cell r="G1664" t="str">
            <v>TY09-0203-L</v>
          </cell>
          <cell r="I1664">
            <v>0.04</v>
          </cell>
          <cell r="J1664" t="str">
            <v>SUPPLIER0002</v>
          </cell>
          <cell r="K1664" t="str">
            <v xml:space="preserve">ANHUI TINCAI SILK CO. LTD</v>
          </cell>
          <cell r="L1664">
            <v>4</v>
          </cell>
          <cell r="M1664">
            <v>16</v>
          </cell>
          <cell r="N1664">
            <v>20</v>
          </cell>
          <cell r="O1664">
            <v>3</v>
          </cell>
          <cell r="P1664">
            <v>10</v>
          </cell>
          <cell r="S1664" t="str">
            <v xml:space="preserve">Yuan Purchase Pricelist (CNY)</v>
          </cell>
          <cell r="T1664">
            <v>12.2</v>
          </cell>
          <cell r="U1664">
            <v>310.22000000000003</v>
          </cell>
          <cell r="V1664">
            <v>470</v>
          </cell>
        </row>
        <row r="1665">
          <cell r="A1665">
            <v>11180</v>
          </cell>
          <cell r="B1665" t="str">
            <v>AUTOLAMPS1654</v>
          </cell>
          <cell r="C1665" t="e">
            <v>#REF!</v>
          </cell>
          <cell r="D1665" t="str">
            <v xml:space="preserve">TOYOTA DYNA (95-97) - CORNER LAMP  CLEAR (212-1594) - RH</v>
          </cell>
          <cell r="E1665" t="str">
            <v>TOYOTA</v>
          </cell>
          <cell r="F1665" t="str">
            <v xml:space="preserve">DYNA 95 CLAC RH</v>
          </cell>
          <cell r="G1665" t="str">
            <v>TY09-0203-R</v>
          </cell>
          <cell r="I1665">
            <v>0.04</v>
          </cell>
          <cell r="J1665" t="str">
            <v>SUPPLIER0002</v>
          </cell>
          <cell r="K1665" t="str">
            <v xml:space="preserve">ANHUI TINCAI SILK CO. LTD</v>
          </cell>
          <cell r="L1665">
            <v>3</v>
          </cell>
          <cell r="M1665">
            <v>12</v>
          </cell>
          <cell r="N1665">
            <v>15</v>
          </cell>
          <cell r="O1665">
            <v>3</v>
          </cell>
          <cell r="P1665">
            <v>10</v>
          </cell>
          <cell r="S1665" t="str">
            <v xml:space="preserve">Yuan Purchase Pricelist (CNY)</v>
          </cell>
          <cell r="T1665">
            <v>12.2</v>
          </cell>
          <cell r="U1665">
            <v>310.22000000000003</v>
          </cell>
          <cell r="V1665">
            <v>470</v>
          </cell>
        </row>
        <row r="1666">
          <cell r="A1666">
            <v>11248</v>
          </cell>
          <cell r="B1666" t="str">
            <v>AUTOLAMPS1655</v>
          </cell>
          <cell r="C1666" t="e">
            <v>#REF!</v>
          </cell>
          <cell r="D1666" t="str">
            <v xml:space="preserve">TOYOTA DYNA (95-97) - CORNER LAMP YELLOW (212-1593) - LH</v>
          </cell>
          <cell r="E1666" t="str">
            <v>TOYOTA</v>
          </cell>
          <cell r="F1666" t="str">
            <v xml:space="preserve">DYNA 95 CLAY LH</v>
          </cell>
          <cell r="G1666" t="str">
            <v>TY09-0203B-L</v>
          </cell>
          <cell r="I1666">
            <v>0.04</v>
          </cell>
          <cell r="J1666" t="str">
            <v>SUPPLIER0002</v>
          </cell>
          <cell r="K1666" t="str">
            <v xml:space="preserve">ANHUI TINCAI SILK CO. LTD</v>
          </cell>
          <cell r="L1666">
            <v>2</v>
          </cell>
          <cell r="M1666">
            <v>8</v>
          </cell>
          <cell r="N1666">
            <v>10</v>
          </cell>
          <cell r="O1666">
            <v>3</v>
          </cell>
          <cell r="P1666">
            <v>10</v>
          </cell>
          <cell r="S1666" t="str">
            <v xml:space="preserve">Yuan Purchase Pricelist (CNY)</v>
          </cell>
          <cell r="T1666">
            <v>12</v>
          </cell>
          <cell r="U1666">
            <v>290</v>
          </cell>
          <cell r="V1666">
            <v>430</v>
          </cell>
        </row>
        <row r="1667">
          <cell r="A1667">
            <v>11247</v>
          </cell>
          <cell r="B1667" t="str">
            <v>AUTOLAMPS1656</v>
          </cell>
          <cell r="C1667" t="e">
            <v>#REF!</v>
          </cell>
          <cell r="D1667" t="str">
            <v xml:space="preserve">TOYOTA DYNA (95-97) - CORNER LAMP YELLOW (212-1593) - RH</v>
          </cell>
          <cell r="E1667" t="str">
            <v>TOYOTA</v>
          </cell>
          <cell r="F1667" t="str">
            <v xml:space="preserve">DYNA 95 CLAY RH</v>
          </cell>
          <cell r="G1667" t="str">
            <v>TY09-0203B-R</v>
          </cell>
          <cell r="I1667">
            <v>0.04</v>
          </cell>
          <cell r="J1667" t="str">
            <v>SUPPLIER0002</v>
          </cell>
          <cell r="K1667" t="str">
            <v xml:space="preserve">ANHUI TINCAI SILK CO. LTD</v>
          </cell>
          <cell r="L1667">
            <v>2</v>
          </cell>
          <cell r="M1667">
            <v>8</v>
          </cell>
          <cell r="N1667">
            <v>10</v>
          </cell>
          <cell r="O1667">
            <v>3</v>
          </cell>
          <cell r="P1667">
            <v>10</v>
          </cell>
          <cell r="S1667" t="str">
            <v xml:space="preserve">Yuan Purchase Pricelist (CNY)</v>
          </cell>
          <cell r="T1667">
            <v>12</v>
          </cell>
          <cell r="U1667">
            <v>290</v>
          </cell>
          <cell r="V1667">
            <v>430</v>
          </cell>
        </row>
        <row r="1668">
          <cell r="A1668">
            <v>11805</v>
          </cell>
          <cell r="B1668" t="str">
            <v>AUTOLAMPS1657</v>
          </cell>
          <cell r="C1668" t="e">
            <v>#REF!</v>
          </cell>
          <cell r="D1668" t="str">
            <v xml:space="preserve">TOYOTA DYNA (95-97) - HEAD LAMP CLEAR (212-1167) - LH</v>
          </cell>
          <cell r="E1668" t="str">
            <v>TOYOTA</v>
          </cell>
          <cell r="F1668" t="str">
            <v xml:space="preserve">DYNA 97 HLAC LH</v>
          </cell>
          <cell r="G1668" t="str">
            <v>TY09-0201-L</v>
          </cell>
          <cell r="I1668">
            <v>0.04</v>
          </cell>
          <cell r="J1668" t="str">
            <v>SUPPLIER0002</v>
          </cell>
          <cell r="K1668" t="str">
            <v xml:space="preserve">ANHUI TINCAI SILK CO. LTD</v>
          </cell>
          <cell r="L1668">
            <v>0</v>
          </cell>
          <cell r="M1668">
            <v>0</v>
          </cell>
          <cell r="N1668">
            <v>0</v>
          </cell>
          <cell r="Q1668">
            <v>2</v>
          </cell>
          <cell r="R1668">
            <v>5</v>
          </cell>
          <cell r="S1668" t="str">
            <v xml:space="preserve">Yuan Purchase Pricelist (CNY)</v>
          </cell>
          <cell r="T1668">
            <v>80</v>
          </cell>
          <cell r="U1668">
            <v>2040</v>
          </cell>
          <cell r="V1668">
            <v>3060</v>
          </cell>
        </row>
        <row r="1669">
          <cell r="A1669">
            <v>11804</v>
          </cell>
          <cell r="B1669" t="str">
            <v>AUTOLAMPS1658</v>
          </cell>
          <cell r="C1669" t="e">
            <v>#REF!</v>
          </cell>
          <cell r="D1669" t="str">
            <v xml:space="preserve">TOYOTA DYNA (95-97) - HEAD LAMP CLEAR (212-1167) - RH</v>
          </cell>
          <cell r="E1669" t="str">
            <v>TOYOTA</v>
          </cell>
          <cell r="F1669" t="str">
            <v xml:space="preserve">DYNA 97 HLAC RH</v>
          </cell>
          <cell r="G1669" t="str">
            <v>TY09-0201-L</v>
          </cell>
          <cell r="I1669">
            <v>0.04</v>
          </cell>
          <cell r="J1669" t="str">
            <v>SUPPLIER0002</v>
          </cell>
          <cell r="K1669" t="str">
            <v xml:space="preserve">ANHUI TINCAI SILK CO. LTD</v>
          </cell>
          <cell r="L1669">
            <v>0</v>
          </cell>
          <cell r="M1669">
            <v>0</v>
          </cell>
          <cell r="N1669">
            <v>0</v>
          </cell>
          <cell r="Q1669">
            <v>2</v>
          </cell>
          <cell r="R1669">
            <v>5</v>
          </cell>
          <cell r="S1669" t="str">
            <v xml:space="preserve">Yuan Purchase Pricelist (CNY)</v>
          </cell>
          <cell r="T1669">
            <v>80</v>
          </cell>
          <cell r="U1669">
            <v>2040</v>
          </cell>
          <cell r="V1669">
            <v>3060</v>
          </cell>
        </row>
        <row r="1670">
          <cell r="A1670">
            <v>13397</v>
          </cell>
          <cell r="B1670" t="str">
            <v>AUTOLAMPS1659</v>
          </cell>
          <cell r="C1670" t="e">
            <v>#REF!</v>
          </cell>
          <cell r="D1670" t="str">
            <v xml:space="preserve">TOYOTA DYNA (95-97) - HEAD LAMP YELLOW (212-1167-Y) - LH</v>
          </cell>
          <cell r="E1670" t="str">
            <v>TOYOTA</v>
          </cell>
          <cell r="F1670" t="str">
            <v xml:space="preserve">DYNA 97 HLAY LH</v>
          </cell>
          <cell r="G1670" t="str">
            <v>TY09-0201B-L</v>
          </cell>
          <cell r="I1670">
            <v>0.04</v>
          </cell>
          <cell r="J1670" t="str">
            <v>SUPPLIER0002</v>
          </cell>
          <cell r="K1670" t="str">
            <v xml:space="preserve">ANHUI TINCAI SILK CO. LTD</v>
          </cell>
          <cell r="L1670">
            <v>1</v>
          </cell>
          <cell r="M1670">
            <v>4</v>
          </cell>
          <cell r="N1670">
            <v>5</v>
          </cell>
          <cell r="Q1670">
            <v>2</v>
          </cell>
          <cell r="R1670">
            <v>5</v>
          </cell>
          <cell r="S1670" t="str">
            <v xml:space="preserve">Yuan Purchase Pricelist (CNY)</v>
          </cell>
          <cell r="T1670">
            <v>80</v>
          </cell>
          <cell r="U1670">
            <v>1860</v>
          </cell>
          <cell r="V1670">
            <v>2790</v>
          </cell>
        </row>
        <row r="1671">
          <cell r="A1671">
            <v>13396</v>
          </cell>
          <cell r="B1671" t="str">
            <v>AUTOLAMPS1660</v>
          </cell>
          <cell r="C1671" t="e">
            <v>#REF!</v>
          </cell>
          <cell r="D1671" t="str">
            <v xml:space="preserve">TOYOTA DYNA (95-97) - HEAD LAMP YELLOW (212-1167-Y) - RH</v>
          </cell>
          <cell r="E1671" t="str">
            <v>TOYOTA</v>
          </cell>
          <cell r="F1671" t="str">
            <v xml:space="preserve">DYNA 97 HLAY RH</v>
          </cell>
          <cell r="G1671" t="str">
            <v>TY09-0201B-R</v>
          </cell>
          <cell r="I1671">
            <v>0.04</v>
          </cell>
          <cell r="J1671" t="str">
            <v>SUPPLIER0002</v>
          </cell>
          <cell r="K1671" t="str">
            <v xml:space="preserve">ANHUI TINCAI SILK CO. LTD</v>
          </cell>
          <cell r="L1671">
            <v>1</v>
          </cell>
          <cell r="M1671">
            <v>4</v>
          </cell>
          <cell r="N1671">
            <v>5</v>
          </cell>
          <cell r="Q1671">
            <v>2</v>
          </cell>
          <cell r="R1671">
            <v>5</v>
          </cell>
          <cell r="S1671" t="str">
            <v xml:space="preserve">Yuan Purchase Pricelist (CNY)</v>
          </cell>
          <cell r="T1671">
            <v>80</v>
          </cell>
          <cell r="U1671">
            <v>1860</v>
          </cell>
          <cell r="V1671">
            <v>2790</v>
          </cell>
        </row>
        <row r="1672">
          <cell r="A1672">
            <v>11252</v>
          </cell>
          <cell r="B1672" t="str">
            <v>AUTOLAMPS1661</v>
          </cell>
          <cell r="C1672" t="e">
            <v>#REF!</v>
          </cell>
          <cell r="D1672" t="str">
            <v xml:space="preserve">TOYOTA DYNA XZU (04) - HEAD LAMP (212-11H5-RD-E) - LH</v>
          </cell>
          <cell r="E1672" t="str">
            <v>TOYOTA</v>
          </cell>
          <cell r="F1672" t="str">
            <v xml:space="preserve">DYNA 04 HLA LH</v>
          </cell>
          <cell r="G1672" t="str">
            <v>TY09-1001-L</v>
          </cell>
          <cell r="I1672">
            <v>0.04</v>
          </cell>
          <cell r="J1672" t="str">
            <v>SUPPLIER0002</v>
          </cell>
          <cell r="K1672" t="str">
            <v xml:space="preserve">ANHUI TINCAI SILK CO. LTD</v>
          </cell>
          <cell r="L1672">
            <v>2</v>
          </cell>
          <cell r="M1672">
            <v>8</v>
          </cell>
          <cell r="N1672">
            <v>10</v>
          </cell>
          <cell r="Q1672">
            <v>2</v>
          </cell>
          <cell r="R1672">
            <v>5</v>
          </cell>
          <cell r="S1672" t="str">
            <v xml:space="preserve">Yuan Purchase Pricelist (CNY)</v>
          </cell>
          <cell r="T1672">
            <v>100</v>
          </cell>
          <cell r="U1672">
            <v>2542.8000000000002</v>
          </cell>
          <cell r="V1672">
            <v>3830</v>
          </cell>
        </row>
        <row r="1673">
          <cell r="A1673">
            <v>11251</v>
          </cell>
          <cell r="B1673" t="str">
            <v>AUTOLAMPS1662</v>
          </cell>
          <cell r="C1673" t="e">
            <v>#REF!</v>
          </cell>
          <cell r="D1673" t="str">
            <v xml:space="preserve">TOYOTA DYNA XZU (04) - HEAD LAMP (212-11H5-RD-E) - RH</v>
          </cell>
          <cell r="E1673" t="str">
            <v>TOYOTA</v>
          </cell>
          <cell r="F1673" t="str">
            <v xml:space="preserve">DYNA 04 HLA RH</v>
          </cell>
          <cell r="G1673" t="str">
            <v>TY09-1001-R</v>
          </cell>
          <cell r="I1673">
            <v>0.04</v>
          </cell>
          <cell r="J1673" t="str">
            <v>SUPPLIER0002</v>
          </cell>
          <cell r="K1673" t="str">
            <v xml:space="preserve">ANHUI TINCAI SILK CO. LTD</v>
          </cell>
          <cell r="L1673">
            <v>3</v>
          </cell>
          <cell r="M1673">
            <v>12</v>
          </cell>
          <cell r="N1673">
            <v>15</v>
          </cell>
          <cell r="Q1673">
            <v>2</v>
          </cell>
          <cell r="R1673">
            <v>5</v>
          </cell>
          <cell r="S1673" t="str">
            <v xml:space="preserve">Yuan Purchase Pricelist (CNY)</v>
          </cell>
          <cell r="T1673">
            <v>100</v>
          </cell>
          <cell r="U1673">
            <v>2542.8000000000002</v>
          </cell>
          <cell r="V1673">
            <v>3830</v>
          </cell>
        </row>
        <row r="1674">
          <cell r="A1674">
            <v>13011</v>
          </cell>
          <cell r="B1674" t="str">
            <v>AUTOLAMPS1666</v>
          </cell>
          <cell r="C1674" t="e">
            <v>#REF!</v>
          </cell>
          <cell r="D1674" t="str">
            <v xml:space="preserve">TOYOTA DYNA XZU (99-03) - CORNER LAMP CLEAR (212-15F3-U) - LH</v>
          </cell>
          <cell r="E1674" t="str">
            <v>TOYOTA</v>
          </cell>
          <cell r="F1674" t="str">
            <v xml:space="preserve">DYNA 99 CLAC LH</v>
          </cell>
          <cell r="G1674" t="str">
            <v>TY09-0803-L</v>
          </cell>
          <cell r="I1674">
            <v>0.04</v>
          </cell>
          <cell r="J1674" t="str">
            <v>SUPPLIER0002</v>
          </cell>
          <cell r="K1674" t="str">
            <v xml:space="preserve">ANHUI TINCAI SILK CO. LTD</v>
          </cell>
          <cell r="L1674">
            <v>0</v>
          </cell>
          <cell r="M1674">
            <v>0</v>
          </cell>
          <cell r="N1674">
            <v>0</v>
          </cell>
          <cell r="O1674">
            <v>5</v>
          </cell>
          <cell r="P1674">
            <v>10</v>
          </cell>
          <cell r="S1674" t="str">
            <v xml:space="preserve">Yuan Purchase Pricelist (CNY)</v>
          </cell>
          <cell r="T1674">
            <v>18</v>
          </cell>
          <cell r="U1674">
            <v>405</v>
          </cell>
          <cell r="V1674">
            <v>630</v>
          </cell>
        </row>
        <row r="1675">
          <cell r="A1675">
            <v>13012</v>
          </cell>
          <cell r="B1675" t="str">
            <v>AUTOLAMPS1667</v>
          </cell>
          <cell r="C1675" t="e">
            <v>#REF!</v>
          </cell>
          <cell r="D1675" t="str">
            <v xml:space="preserve">TOYOTA DYNA XZU (99-03) - CORNER LAMP CLEAR (212-15F3-U) - RH</v>
          </cell>
          <cell r="E1675" t="str">
            <v>TOYOTA</v>
          </cell>
          <cell r="F1675" t="str">
            <v xml:space="preserve">DYNA 99 CLAC RH</v>
          </cell>
          <cell r="G1675" t="str">
            <v>TY09-0803-R</v>
          </cell>
          <cell r="I1675">
            <v>0.04</v>
          </cell>
          <cell r="J1675" t="str">
            <v>SUPPLIER0002</v>
          </cell>
          <cell r="K1675" t="str">
            <v xml:space="preserve">ANHUI TINCAI SILK CO. LTD</v>
          </cell>
          <cell r="L1675">
            <v>0</v>
          </cell>
          <cell r="M1675">
            <v>0</v>
          </cell>
          <cell r="N1675">
            <v>0</v>
          </cell>
          <cell r="O1675">
            <v>5</v>
          </cell>
          <cell r="P1675">
            <v>10</v>
          </cell>
          <cell r="S1675" t="str">
            <v xml:space="preserve">Yuan Purchase Pricelist (CNY)</v>
          </cell>
          <cell r="T1675">
            <v>18</v>
          </cell>
          <cell r="U1675">
            <v>405</v>
          </cell>
          <cell r="V1675">
            <v>630</v>
          </cell>
        </row>
        <row r="1676">
          <cell r="A1676">
            <v>11665</v>
          </cell>
          <cell r="B1676" t="str">
            <v>AUTOLAMPS1668</v>
          </cell>
          <cell r="C1676" t="e">
            <v>#REF!</v>
          </cell>
          <cell r="D1676" t="str">
            <v xml:space="preserve">TOYOTA DYNA XZU (99-03) - CORNER LAMP CLEAR W/ORANGE (212-15G5) - LH</v>
          </cell>
          <cell r="E1676" t="str">
            <v>TOYOTA</v>
          </cell>
          <cell r="F1676" t="str">
            <v xml:space="preserve">DYNA 99 CLACWO LH</v>
          </cell>
          <cell r="G1676" t="str">
            <v>TY09-0803B-L</v>
          </cell>
          <cell r="I1676">
            <v>0.04</v>
          </cell>
          <cell r="J1676" t="str">
            <v>SUPPLIER0002</v>
          </cell>
          <cell r="K1676" t="str">
            <v xml:space="preserve">ANHUI TINCAI SILK CO. LTD</v>
          </cell>
          <cell r="L1676">
            <v>2</v>
          </cell>
          <cell r="M1676">
            <v>8</v>
          </cell>
          <cell r="N1676">
            <v>10</v>
          </cell>
          <cell r="O1676">
            <v>5</v>
          </cell>
          <cell r="P1676">
            <v>10</v>
          </cell>
          <cell r="S1676" t="str">
            <v xml:space="preserve">Yuan Purchase Pricelist (CNY)</v>
          </cell>
          <cell r="T1676">
            <v>18</v>
          </cell>
          <cell r="U1676">
            <v>418.5</v>
          </cell>
          <cell r="V1676">
            <v>650</v>
          </cell>
        </row>
        <row r="1677">
          <cell r="A1677">
            <v>11666</v>
          </cell>
          <cell r="B1677" t="str">
            <v>AUTOLAMPS1669</v>
          </cell>
          <cell r="C1677" t="e">
            <v>#REF!</v>
          </cell>
          <cell r="D1677" t="str">
            <v xml:space="preserve">TOYOTA DYNA XZU (99-03) - CORNER LAMP CLEAR W/ORANGE (212-15G5) - RH</v>
          </cell>
          <cell r="E1677" t="str">
            <v>TOYOTA</v>
          </cell>
          <cell r="F1677" t="str">
            <v xml:space="preserve">DYNA 99 CLACWO RH</v>
          </cell>
          <cell r="G1677" t="str">
            <v>TY09-0803B-R</v>
          </cell>
          <cell r="I1677">
            <v>0.04</v>
          </cell>
          <cell r="J1677" t="str">
            <v>SUPPLIER0002</v>
          </cell>
          <cell r="K1677" t="str">
            <v xml:space="preserve">ANHUI TINCAI SILK CO. LTD</v>
          </cell>
          <cell r="L1677">
            <v>1</v>
          </cell>
          <cell r="M1677">
            <v>4</v>
          </cell>
          <cell r="N1677">
            <v>5</v>
          </cell>
          <cell r="O1677">
            <v>5</v>
          </cell>
          <cell r="P1677">
            <v>10</v>
          </cell>
          <cell r="S1677" t="str">
            <v xml:space="preserve">Yuan Purchase Pricelist (CNY)</v>
          </cell>
          <cell r="T1677">
            <v>18</v>
          </cell>
          <cell r="U1677">
            <v>418.5</v>
          </cell>
          <cell r="V1677">
            <v>650</v>
          </cell>
        </row>
        <row r="1678">
          <cell r="A1678">
            <v>12627</v>
          </cell>
          <cell r="B1678" t="str">
            <v>AUTOLAMPS1672</v>
          </cell>
          <cell r="C1678" t="e">
            <v>#REF!</v>
          </cell>
          <cell r="D1678" t="str">
            <v xml:space="preserve">TOYOTA DYNA XZU (99-03) - FOG  LAMP (212-2021-U-Y) - LH</v>
          </cell>
          <cell r="E1678" t="str">
            <v>TOYOTA</v>
          </cell>
          <cell r="F1678" t="str">
            <v xml:space="preserve">DYNA 99 FLA LH</v>
          </cell>
          <cell r="G1678" t="str">
            <v>TY09-0808-L</v>
          </cell>
          <cell r="I1678">
            <v>0.04</v>
          </cell>
          <cell r="J1678" t="str">
            <v>SUPPLIER0002</v>
          </cell>
          <cell r="K1678" t="str">
            <v xml:space="preserve">ANHUI TINCAI SILK CO. LTD</v>
          </cell>
          <cell r="L1678">
            <v>0</v>
          </cell>
          <cell r="M1678">
            <v>0</v>
          </cell>
          <cell r="N1678">
            <v>0</v>
          </cell>
          <cell r="O1678">
            <v>3</v>
          </cell>
          <cell r="P1678">
            <v>5</v>
          </cell>
          <cell r="S1678" t="str">
            <v xml:space="preserve">Yuan Purchase Pricelist (CNY)</v>
          </cell>
          <cell r="T1678">
            <v>2.09</v>
          </cell>
          <cell r="U1678">
            <v>327</v>
          </cell>
          <cell r="V1678">
            <v>510</v>
          </cell>
        </row>
        <row r="1679">
          <cell r="A1679">
            <v>12626</v>
          </cell>
          <cell r="B1679" t="str">
            <v>AUTOLAMPS1673</v>
          </cell>
          <cell r="C1679" t="e">
            <v>#REF!</v>
          </cell>
          <cell r="D1679" t="str">
            <v xml:space="preserve">TOYOTA DYNA XZU (99-03) - FOG  LAMP (212-2021-U-Y) - RH</v>
          </cell>
          <cell r="E1679" t="str">
            <v>TOYOTA</v>
          </cell>
          <cell r="F1679" t="str">
            <v xml:space="preserve">DYNA 99 FLA RH</v>
          </cell>
          <cell r="G1679" t="str">
            <v>TY09-0808-R</v>
          </cell>
          <cell r="I1679">
            <v>0.04</v>
          </cell>
          <cell r="J1679" t="str">
            <v>SUPPLIER0002</v>
          </cell>
          <cell r="K1679" t="str">
            <v xml:space="preserve">ANHUI TINCAI SILK CO. LTD</v>
          </cell>
          <cell r="L1679">
            <v>0</v>
          </cell>
          <cell r="M1679">
            <v>0</v>
          </cell>
          <cell r="N1679">
            <v>0</v>
          </cell>
          <cell r="O1679">
            <v>3</v>
          </cell>
          <cell r="P1679">
            <v>5</v>
          </cell>
          <cell r="S1679" t="str">
            <v xml:space="preserve">Yuan Purchase Pricelist (CNY)</v>
          </cell>
          <cell r="T1679">
            <v>2.09</v>
          </cell>
          <cell r="U1679">
            <v>327</v>
          </cell>
          <cell r="V1679">
            <v>510</v>
          </cell>
        </row>
        <row r="1680">
          <cell r="A1680">
            <v>12456</v>
          </cell>
          <cell r="B1680" t="str">
            <v>AUTOLAMPS1664</v>
          </cell>
          <cell r="C1680" t="e">
            <v>#REF!</v>
          </cell>
          <cell r="D1680" t="str">
            <v xml:space="preserve">TOYOTA DYNA XZU (99-03) - FRONT LAMP (TY09-0504) - LH</v>
          </cell>
          <cell r="E1680" t="str">
            <v>TOYOTA</v>
          </cell>
          <cell r="F1680" t="str">
            <v xml:space="preserve">DYNA 99 FLA LH</v>
          </cell>
          <cell r="G1680" t="str">
            <v>TY09-0504-L</v>
          </cell>
          <cell r="I1680">
            <v>0.04</v>
          </cell>
          <cell r="J1680" t="str">
            <v>SUPPLIER0002</v>
          </cell>
          <cell r="K1680" t="str">
            <v xml:space="preserve">ANHUI TINCAI SILK CO. LTD</v>
          </cell>
          <cell r="L1680">
            <v>0</v>
          </cell>
          <cell r="M1680">
            <v>0</v>
          </cell>
          <cell r="N1680">
            <v>0</v>
          </cell>
          <cell r="O1680">
            <v>5</v>
          </cell>
          <cell r="P1680">
            <v>10</v>
          </cell>
          <cell r="S1680" t="str">
            <v xml:space="preserve">Yuan Purchase Pricelist (CNY)</v>
          </cell>
          <cell r="T1680">
            <v>8</v>
          </cell>
          <cell r="U1680">
            <v>218</v>
          </cell>
          <cell r="V1680">
            <v>330</v>
          </cell>
        </row>
        <row r="1681">
          <cell r="A1681">
            <v>12455</v>
          </cell>
          <cell r="B1681" t="str">
            <v>AUTOLAMPS1665</v>
          </cell>
          <cell r="C1681" t="e">
            <v>#REF!</v>
          </cell>
          <cell r="D1681" t="str">
            <v xml:space="preserve">TOYOTA DYNA XZU (99-03) - FRONT LAMP (TY09-0504) - RH</v>
          </cell>
          <cell r="E1681" t="str">
            <v>TOYOTA</v>
          </cell>
          <cell r="F1681" t="str">
            <v xml:space="preserve">DYNA 99 FLA RH</v>
          </cell>
          <cell r="G1681" t="str">
            <v>TY09-0504-R</v>
          </cell>
          <cell r="I1681">
            <v>0.04</v>
          </cell>
          <cell r="J1681" t="str">
            <v>SUPPLIER0002</v>
          </cell>
          <cell r="K1681" t="str">
            <v xml:space="preserve">ANHUI TINCAI SILK CO. LTD</v>
          </cell>
          <cell r="L1681">
            <v>0</v>
          </cell>
          <cell r="M1681">
            <v>0</v>
          </cell>
          <cell r="N1681">
            <v>0</v>
          </cell>
          <cell r="O1681">
            <v>5</v>
          </cell>
          <cell r="P1681">
            <v>10</v>
          </cell>
          <cell r="S1681" t="str">
            <v xml:space="preserve">Yuan Purchase Pricelist (CNY)</v>
          </cell>
          <cell r="T1681">
            <v>8</v>
          </cell>
          <cell r="U1681">
            <v>218</v>
          </cell>
          <cell r="V1681">
            <v>330</v>
          </cell>
        </row>
        <row r="1682">
          <cell r="A1682">
            <v>11250</v>
          </cell>
          <cell r="B1682" t="str">
            <v>AUTOLAMPS1674</v>
          </cell>
          <cell r="C1682" t="e">
            <v>#REF!</v>
          </cell>
          <cell r="D1682" t="str">
            <v xml:space="preserve">TOYOTA DYNA XZU (99-03) - HEAD LAMP (212-11A8-RD-E) - LH</v>
          </cell>
          <cell r="E1682" t="str">
            <v>TOYOTA</v>
          </cell>
          <cell r="F1682" t="str">
            <v xml:space="preserve">DYNA 99 HLA LH</v>
          </cell>
          <cell r="G1682" t="str">
            <v>TY09-0801-L</v>
          </cell>
          <cell r="I1682">
            <v>0.04</v>
          </cell>
          <cell r="J1682" t="str">
            <v>SUPPLIER0002</v>
          </cell>
          <cell r="K1682" t="str">
            <v xml:space="preserve">ANHUI TINCAI SILK CO. LTD</v>
          </cell>
          <cell r="L1682">
            <v>0</v>
          </cell>
          <cell r="M1682">
            <v>0</v>
          </cell>
          <cell r="N1682">
            <v>0</v>
          </cell>
          <cell r="Q1682">
            <v>2</v>
          </cell>
          <cell r="R1682">
            <v>5</v>
          </cell>
          <cell r="S1682" t="str">
            <v xml:space="preserve">Yuan Purchase Pricelist (CNY)</v>
          </cell>
          <cell r="T1682">
            <v>80</v>
          </cell>
          <cell r="U1682">
            <v>2040</v>
          </cell>
          <cell r="V1682">
            <v>3060</v>
          </cell>
        </row>
        <row r="1683">
          <cell r="A1683">
            <v>11249</v>
          </cell>
          <cell r="B1683" t="str">
            <v>AUTOLAMPS1675</v>
          </cell>
          <cell r="C1683" t="e">
            <v>#REF!</v>
          </cell>
          <cell r="D1683" t="str">
            <v xml:space="preserve">TOYOTA DYNA XZU (99-03) - HEAD LAMP (212-11A8-RD-E) - RH</v>
          </cell>
          <cell r="E1683" t="str">
            <v>TOYOTA</v>
          </cell>
          <cell r="F1683" t="str">
            <v xml:space="preserve">DYNA 99 HLA RH</v>
          </cell>
          <cell r="G1683" t="str">
            <v>TY09-0801-R</v>
          </cell>
          <cell r="I1683">
            <v>0.04</v>
          </cell>
          <cell r="J1683" t="str">
            <v>SUPPLIER0002</v>
          </cell>
          <cell r="K1683" t="str">
            <v xml:space="preserve">ANHUI TINCAI SILK CO. LTD</v>
          </cell>
          <cell r="L1683">
            <v>0</v>
          </cell>
          <cell r="M1683">
            <v>0</v>
          </cell>
          <cell r="N1683">
            <v>0</v>
          </cell>
          <cell r="Q1683">
            <v>2</v>
          </cell>
          <cell r="R1683">
            <v>5</v>
          </cell>
          <cell r="S1683" t="str">
            <v xml:space="preserve">Yuan Purchase Pricelist (CNY)</v>
          </cell>
          <cell r="T1683">
            <v>80</v>
          </cell>
          <cell r="U1683">
            <v>2040</v>
          </cell>
          <cell r="V1683">
            <v>3060</v>
          </cell>
        </row>
        <row r="1684">
          <cell r="A1684">
            <v>13492</v>
          </cell>
          <cell r="B1684" t="str">
            <v>AUTOLAMPS1663</v>
          </cell>
          <cell r="C1684" t="e">
            <v>#REF!</v>
          </cell>
          <cell r="D1684" t="str">
            <v xml:space="preserve">TOYOTA DYNA XZU (99-03) - LAMINATED FRONT WINDSCREEN</v>
          </cell>
          <cell r="E1684" t="str">
            <v>TOYOTA</v>
          </cell>
          <cell r="F1684" t="str">
            <v xml:space="preserve">YU61 LFW</v>
          </cell>
          <cell r="G1684" t="str">
            <v xml:space="preserve">YU61 LFW</v>
          </cell>
          <cell r="H1684" t="str">
            <v>1533*759</v>
          </cell>
          <cell r="I1684">
            <v>0.02</v>
          </cell>
          <cell r="J1684" t="str">
            <v>SUPPLIER0015</v>
          </cell>
          <cell r="K1684" t="str">
            <v xml:space="preserve">XINYI AUTOMOBILE GLASS (SHENZHEN) CO., LTD</v>
          </cell>
          <cell r="L1684">
            <v>0</v>
          </cell>
          <cell r="M1684">
            <v>0</v>
          </cell>
          <cell r="N1684">
            <v>0</v>
          </cell>
          <cell r="Q1684">
            <v>1</v>
          </cell>
          <cell r="R1684">
            <v>4</v>
          </cell>
          <cell r="S1684" t="str">
            <v xml:space="preserve">USD Purchase Pricelist (USD)</v>
          </cell>
          <cell r="T1684">
            <v>14.48</v>
          </cell>
          <cell r="U1684">
            <v>2</v>
          </cell>
          <cell r="V1684">
            <v>2900</v>
          </cell>
        </row>
        <row r="1685">
          <cell r="A1685">
            <v>12629</v>
          </cell>
          <cell r="B1685" t="str">
            <v>AUTOLAMPS1670</v>
          </cell>
          <cell r="C1685" t="e">
            <v>#REF!</v>
          </cell>
          <cell r="D1685" t="str">
            <v xml:space="preserve">TOYOTA DYNA XZU (99-03) - STEP GARNISH - LH</v>
          </cell>
          <cell r="E1685" t="str">
            <v>TOYOTA</v>
          </cell>
          <cell r="F1685" t="str">
            <v xml:space="preserve">DYNA 99 SG LH</v>
          </cell>
          <cell r="G1685" t="str">
            <v>TY09-0814-L</v>
          </cell>
          <cell r="I1685">
            <v>0.04</v>
          </cell>
          <cell r="J1685" t="str">
            <v>SUPPLIER0002</v>
          </cell>
          <cell r="K1685" t="str">
            <v xml:space="preserve">ANHUI TINCAI SILK CO. LTD</v>
          </cell>
          <cell r="M1685">
            <v>0</v>
          </cell>
          <cell r="N1685">
            <v>0</v>
          </cell>
          <cell r="S1685" t="str">
            <v xml:space="preserve">Yuan Purchase Pricelist (CNY)</v>
          </cell>
          <cell r="T1685">
            <v>2.38</v>
          </cell>
          <cell r="U1685">
            <v>372</v>
          </cell>
          <cell r="V1685">
            <v>580</v>
          </cell>
        </row>
        <row r="1686">
          <cell r="A1686">
            <v>12628</v>
          </cell>
          <cell r="B1686" t="str">
            <v>AUTOLAMPS1671</v>
          </cell>
          <cell r="C1686" t="e">
            <v>#REF!</v>
          </cell>
          <cell r="D1686" t="str">
            <v xml:space="preserve">TOYOTA DYNA XZU (99-03) - STEP GARNISH - RH</v>
          </cell>
          <cell r="E1686" t="str">
            <v>TOYOTA</v>
          </cell>
          <cell r="F1686" t="str">
            <v xml:space="preserve">DYNA 99 SG RH</v>
          </cell>
          <cell r="G1686" t="str">
            <v>TY09-0814-R</v>
          </cell>
          <cell r="I1686">
            <v>0.04</v>
          </cell>
          <cell r="J1686" t="str">
            <v>SUPPLIER0002</v>
          </cell>
          <cell r="K1686" t="str">
            <v xml:space="preserve">ANHUI TINCAI SILK CO. LTD</v>
          </cell>
          <cell r="M1686">
            <v>0</v>
          </cell>
          <cell r="N1686">
            <v>0</v>
          </cell>
          <cell r="S1686" t="str">
            <v xml:space="preserve">Yuan Purchase Pricelist (CNY)</v>
          </cell>
          <cell r="T1686">
            <v>2.38</v>
          </cell>
          <cell r="U1686">
            <v>372</v>
          </cell>
          <cell r="V1686">
            <v>580</v>
          </cell>
        </row>
        <row r="1687">
          <cell r="A1687">
            <v>13494</v>
          </cell>
          <cell r="B1687" t="str">
            <v>AUTOLAMPS1676</v>
          </cell>
          <cell r="C1687" t="e">
            <v>#REF!</v>
          </cell>
          <cell r="D1687" t="str">
            <v xml:space="preserve">TOYOTA DYNA/HINO DUTRO RU95 WIDE TRUCK (00-)</v>
          </cell>
          <cell r="E1687" t="str">
            <v>TOYOTA</v>
          </cell>
          <cell r="F1687" t="str">
            <v xml:space="preserve">RU86 LFW</v>
          </cell>
          <cell r="G1687" t="str">
            <v xml:space="preserve">RU86 LFW</v>
          </cell>
          <cell r="H1687" t="str">
            <v>1840*775</v>
          </cell>
          <cell r="I1687">
            <v>0.02</v>
          </cell>
          <cell r="J1687" t="str">
            <v>SUPPLIER0015</v>
          </cell>
          <cell r="K1687" t="str">
            <v xml:space="preserve">XINYI AUTOMOBILE GLASS (SHENZHEN) CO., LTD</v>
          </cell>
          <cell r="L1687">
            <v>0</v>
          </cell>
          <cell r="M1687">
            <v>0</v>
          </cell>
          <cell r="N1687">
            <v>0</v>
          </cell>
          <cell r="Q1687">
            <v>2</v>
          </cell>
          <cell r="R1687">
            <v>6</v>
          </cell>
          <cell r="S1687" t="str">
            <v xml:space="preserve">USD Purchase Pricelist (USD)</v>
          </cell>
          <cell r="T1687">
            <v>19.55</v>
          </cell>
          <cell r="U1687">
            <v>3503.36</v>
          </cell>
          <cell r="V1687">
            <v>4600</v>
          </cell>
        </row>
        <row r="1688">
          <cell r="A1688">
            <v>11931</v>
          </cell>
          <cell r="B1688" t="str">
            <v>AUTOLAMPS1677</v>
          </cell>
          <cell r="C1688" t="e">
            <v>#REF!</v>
          </cell>
          <cell r="D1688" t="str">
            <v xml:space="preserve">TOYOTA ESTIMA WAGON (MPV) TR20 (92-97) - LAMINATED FRONT WINDSCREEN</v>
          </cell>
          <cell r="E1688" t="str">
            <v>TOYOTA</v>
          </cell>
          <cell r="F1688" t="str">
            <v xml:space="preserve">TR20 LFW X</v>
          </cell>
          <cell r="G1688" t="str">
            <v xml:space="preserve">TR20 LFW/X</v>
          </cell>
          <cell r="H1688" t="str">
            <v>1483*1117</v>
          </cell>
          <cell r="I1688">
            <v>0.02</v>
          </cell>
          <cell r="J1688" t="str">
            <v>SUPPLIER0015</v>
          </cell>
          <cell r="K1688" t="str">
            <v xml:space="preserve">XINYI AUTOMOBILE GLASS (SHENZHEN) CO., LTD</v>
          </cell>
          <cell r="L1688">
            <v>0</v>
          </cell>
          <cell r="M1688">
            <v>0</v>
          </cell>
          <cell r="N1688">
            <v>0</v>
          </cell>
          <cell r="Q1688">
            <v>1</v>
          </cell>
          <cell r="R1688">
            <v>3</v>
          </cell>
          <cell r="S1688" t="str">
            <v xml:space="preserve">USD Purchase Pricelist (USD)</v>
          </cell>
          <cell r="T1688">
            <v>21.43</v>
          </cell>
          <cell r="U1688">
            <v>3</v>
          </cell>
          <cell r="V1688">
            <v>4300</v>
          </cell>
        </row>
        <row r="1689">
          <cell r="A1689">
            <v>12042</v>
          </cell>
          <cell r="B1689" t="str">
            <v>AUTOLAMPS1678</v>
          </cell>
          <cell r="C1689" t="e">
            <v>#REF!</v>
          </cell>
          <cell r="D1689" t="str">
            <v xml:space="preserve">TOYOTA ESTIMA WAGON (MPV) TR30 (98-07) - LAMINATED FRONT WINDSCREEN</v>
          </cell>
          <cell r="E1689" t="str">
            <v>TOYOTA</v>
          </cell>
          <cell r="F1689" t="str">
            <v xml:space="preserve">TR30 R LFW X</v>
          </cell>
          <cell r="G1689" t="str">
            <v xml:space="preserve">TR30-R LFW/X</v>
          </cell>
          <cell r="H1689" t="str">
            <v>1504*1193</v>
          </cell>
          <cell r="I1689">
            <v>0.02</v>
          </cell>
          <cell r="J1689" t="str">
            <v>SUPPLIER0015</v>
          </cell>
          <cell r="K1689" t="str">
            <v xml:space="preserve">XINYI AUTOMOBILE GLASS (SHENZHEN) CO., LTD</v>
          </cell>
          <cell r="L1689">
            <v>0</v>
          </cell>
          <cell r="M1689">
            <v>0</v>
          </cell>
          <cell r="N1689">
            <v>0</v>
          </cell>
          <cell r="Q1689">
            <v>1</v>
          </cell>
          <cell r="R1689">
            <v>3</v>
          </cell>
          <cell r="S1689" t="str">
            <v xml:space="preserve">USD Purchase Pricelist (USD)</v>
          </cell>
          <cell r="T1689">
            <v>23</v>
          </cell>
          <cell r="U1689">
            <v>3</v>
          </cell>
          <cell r="V1689">
            <v>4600</v>
          </cell>
        </row>
        <row r="1690">
          <cell r="A1690">
            <v>11934</v>
          </cell>
          <cell r="B1690" t="str">
            <v>AUTOLAMPS1679</v>
          </cell>
          <cell r="C1690" t="e">
            <v>#REF!</v>
          </cell>
          <cell r="D1690" t="str">
            <v xml:space="preserve">TOYOTA ESTIMA/PREVIA TCR10 MPV (90-) - LAMINATED FRONT WINDSCREEN</v>
          </cell>
          <cell r="E1690" t="str">
            <v>TOYOTA</v>
          </cell>
          <cell r="F1690" t="str">
            <v xml:space="preserve">TCR10 LFW X</v>
          </cell>
          <cell r="G1690" t="str">
            <v xml:space="preserve">TCR10 LFW/X</v>
          </cell>
          <cell r="H1690" t="str">
            <v>1595*1117</v>
          </cell>
          <cell r="I1690">
            <v>0.02</v>
          </cell>
          <cell r="J1690" t="str">
            <v>SUPPLIER0015</v>
          </cell>
          <cell r="K1690" t="str">
            <v xml:space="preserve">XINYI AUTOMOBILE GLASS (SHENZHEN) CO., LTD</v>
          </cell>
          <cell r="L1690">
            <v>0</v>
          </cell>
          <cell r="M1690">
            <v>0</v>
          </cell>
          <cell r="N1690">
            <v>0</v>
          </cell>
          <cell r="Q1690">
            <v>1</v>
          </cell>
          <cell r="R1690">
            <v>4</v>
          </cell>
          <cell r="S1690" t="str">
            <v xml:space="preserve">USD Purchase Pricelist (USD)</v>
          </cell>
          <cell r="T1690">
            <v>23.27</v>
          </cell>
          <cell r="U1690">
            <v>4169.9799999999996</v>
          </cell>
          <cell r="V1690">
            <v>5400</v>
          </cell>
        </row>
        <row r="1691">
          <cell r="A1691">
            <v>13988</v>
          </cell>
          <cell r="B1691" t="str">
            <v>AUTOLAMPS1681</v>
          </cell>
          <cell r="C1691" t="e">
            <v>#REF!</v>
          </cell>
          <cell r="D1691" t="str">
            <v xml:space="preserve">TOYOTA FUNCARGO/YARIS VERSO NCP20 5D WAGON (98-06) - LAMINATED FRONT WINDSCREEN</v>
          </cell>
          <cell r="E1691" t="str">
            <v>TOYOTA</v>
          </cell>
          <cell r="F1691" t="str">
            <v xml:space="preserve">CP10 R LFW X</v>
          </cell>
          <cell r="G1691" t="str">
            <v xml:space="preserve">CP10-R LFW/X</v>
          </cell>
          <cell r="H1691" t="str">
            <v>1345*881</v>
          </cell>
          <cell r="I1691">
            <v>0.02</v>
          </cell>
          <cell r="J1691" t="str">
            <v>SUPPLIER0015</v>
          </cell>
          <cell r="K1691" t="str">
            <v xml:space="preserve">XINYI AUTOMOBILE GLASS (SHENZHEN) CO., LTD</v>
          </cell>
          <cell r="L1691">
            <v>0</v>
          </cell>
          <cell r="M1691">
            <v>0</v>
          </cell>
          <cell r="N1691">
            <v>0</v>
          </cell>
          <cell r="Q1691">
            <v>1</v>
          </cell>
          <cell r="R1691">
            <v>4</v>
          </cell>
          <cell r="S1691" t="str">
            <v xml:space="preserve">USD Purchase Pricelist (USD)</v>
          </cell>
          <cell r="T1691">
            <v>15.47</v>
          </cell>
          <cell r="U1691">
            <v>2772.22</v>
          </cell>
          <cell r="V1691">
            <v>3600</v>
          </cell>
        </row>
        <row r="1692">
          <cell r="A1692">
            <v>11906</v>
          </cell>
          <cell r="B1692" t="str">
            <v>AUTOLAMPS1682</v>
          </cell>
          <cell r="C1692" t="e">
            <v>#REF!</v>
          </cell>
          <cell r="D1692" t="str">
            <v xml:space="preserve">TOYOTA GAIA DS10 5D WAGON (98-04) - LAMINATED FRONT WINDSCREEN</v>
          </cell>
          <cell r="E1692" t="str">
            <v>TOYOTA</v>
          </cell>
          <cell r="F1692" t="str">
            <v xml:space="preserve">DS10 LFW X</v>
          </cell>
          <cell r="G1692" t="str">
            <v xml:space="preserve">DS10 LFW/X</v>
          </cell>
          <cell r="H1692" t="str">
            <v>1435*984</v>
          </cell>
          <cell r="I1692">
            <v>0.02</v>
          </cell>
          <cell r="J1692" t="str">
            <v>SUPPLIER0015</v>
          </cell>
          <cell r="K1692" t="str">
            <v xml:space="preserve">XINYI AUTOMOBILE GLASS (SHENZHEN) CO., LTD</v>
          </cell>
          <cell r="L1692">
            <v>2</v>
          </cell>
          <cell r="M1692">
            <v>8</v>
          </cell>
          <cell r="N1692">
            <v>10</v>
          </cell>
          <cell r="Q1692">
            <v>1</v>
          </cell>
          <cell r="R1692">
            <v>4</v>
          </cell>
          <cell r="S1692" t="str">
            <v xml:space="preserve">USD Purchase Pricelist (USD)</v>
          </cell>
          <cell r="T1692">
            <v>18.36</v>
          </cell>
          <cell r="U1692">
            <v>3059.24</v>
          </cell>
          <cell r="V1692">
            <v>3800</v>
          </cell>
        </row>
        <row r="1693">
          <cell r="A1693">
            <v>10537</v>
          </cell>
          <cell r="B1693" t="str">
            <v>AUTOLAMPS1683</v>
          </cell>
          <cell r="C1693" t="e">
            <v>#REF!</v>
          </cell>
          <cell r="D1693" t="str">
            <v xml:space="preserve">TOYOTA GAIA SXM10 (01-04) - CORNER LAMP (44-50) - LH</v>
          </cell>
          <cell r="E1693" t="str">
            <v>TOYOTA</v>
          </cell>
          <cell r="F1693" t="str">
            <v xml:space="preserve">GAIA 01 CLA LH</v>
          </cell>
          <cell r="G1693" t="str">
            <v>TY21-0203-L</v>
          </cell>
          <cell r="I1693">
            <v>0.04</v>
          </cell>
          <cell r="J1693" t="str">
            <v>SUPPLIER0002</v>
          </cell>
          <cell r="K1693" t="str">
            <v xml:space="preserve">ANHUI TINCAI SILK CO. LTD</v>
          </cell>
          <cell r="L1693">
            <v>1</v>
          </cell>
          <cell r="M1693">
            <v>4</v>
          </cell>
          <cell r="N1693">
            <v>5</v>
          </cell>
          <cell r="O1693">
            <v>3</v>
          </cell>
          <cell r="P1693">
            <v>10</v>
          </cell>
          <cell r="S1693" t="str">
            <v xml:space="preserve">Yuan Purchase Pricelist (CNY)</v>
          </cell>
          <cell r="T1693">
            <v>20</v>
          </cell>
          <cell r="U1693">
            <v>450</v>
          </cell>
          <cell r="V1693">
            <v>700</v>
          </cell>
        </row>
        <row r="1694">
          <cell r="A1694">
            <v>10536</v>
          </cell>
          <cell r="B1694" t="str">
            <v>AUTOLAMPS1684</v>
          </cell>
          <cell r="C1694" t="e">
            <v>#REF!</v>
          </cell>
          <cell r="D1694" t="str">
            <v xml:space="preserve">TOYOTA GAIA SXM10 (01-04) - CORNER LAMP (44-50) - RH</v>
          </cell>
          <cell r="E1694" t="str">
            <v>TOYOTA</v>
          </cell>
          <cell r="F1694" t="str">
            <v xml:space="preserve">GAIA 01 CLA RH</v>
          </cell>
          <cell r="G1694" t="str">
            <v>TY21-0203-R</v>
          </cell>
          <cell r="I1694">
            <v>0.04</v>
          </cell>
          <cell r="J1694" t="str">
            <v>SUPPLIER0002</v>
          </cell>
          <cell r="K1694" t="str">
            <v xml:space="preserve">ANHUI TINCAI SILK CO. LTD</v>
          </cell>
          <cell r="L1694">
            <v>2</v>
          </cell>
          <cell r="M1694">
            <v>8</v>
          </cell>
          <cell r="N1694">
            <v>10</v>
          </cell>
          <cell r="O1694">
            <v>3</v>
          </cell>
          <cell r="P1694">
            <v>10</v>
          </cell>
          <cell r="S1694" t="str">
            <v xml:space="preserve">Yuan Purchase Pricelist (CNY)</v>
          </cell>
          <cell r="T1694">
            <v>20</v>
          </cell>
          <cell r="U1694">
            <v>450</v>
          </cell>
          <cell r="V1694">
            <v>700</v>
          </cell>
        </row>
        <row r="1695">
          <cell r="A1695">
            <v>10535</v>
          </cell>
          <cell r="B1695" t="str">
            <v>AUTOLAMPS1685</v>
          </cell>
          <cell r="C1695" t="e">
            <v>#REF!</v>
          </cell>
          <cell r="D1695" t="str">
            <v xml:space="preserve">TOYOTA GAIA SXM10 (01-04) - HEAD LAMP (44-48) - LH</v>
          </cell>
          <cell r="E1695" t="str">
            <v>TOYOTA</v>
          </cell>
          <cell r="F1695" t="str">
            <v xml:space="preserve">GAIA 01 HLA LH</v>
          </cell>
          <cell r="G1695" t="str">
            <v>TY21-0201-L</v>
          </cell>
          <cell r="I1695">
            <v>0.04</v>
          </cell>
          <cell r="J1695" t="str">
            <v>SUPPLIER0002</v>
          </cell>
          <cell r="K1695" t="str">
            <v xml:space="preserve">ANHUI TINCAI SILK CO. LTD</v>
          </cell>
          <cell r="L1695">
            <v>0</v>
          </cell>
          <cell r="M1695">
            <v>0</v>
          </cell>
          <cell r="N1695">
            <v>0</v>
          </cell>
          <cell r="Q1695">
            <v>2</v>
          </cell>
          <cell r="R1695">
            <v>5</v>
          </cell>
          <cell r="S1695" t="str">
            <v xml:space="preserve">Yuan Purchase Pricelist (CNY)</v>
          </cell>
          <cell r="T1695">
            <v>80.400000000000006</v>
          </cell>
          <cell r="U1695">
            <v>1809</v>
          </cell>
          <cell r="V1695">
            <v>2800</v>
          </cell>
        </row>
        <row r="1696">
          <cell r="A1696">
            <v>10534</v>
          </cell>
          <cell r="B1696" t="str">
            <v>AUTOLAMPS1686</v>
          </cell>
          <cell r="C1696" t="e">
            <v>#REF!</v>
          </cell>
          <cell r="D1696" t="str">
            <v xml:space="preserve">TOYOTA GAIA SXM10 (01-04) - HEAD LAMP (44-48) - RH</v>
          </cell>
          <cell r="E1696" t="str">
            <v>TOYOTA</v>
          </cell>
          <cell r="F1696" t="str">
            <v xml:space="preserve">GAIA 01 HLA RH</v>
          </cell>
          <cell r="G1696" t="str">
            <v>TY21-0201-R</v>
          </cell>
          <cell r="I1696">
            <v>0.04</v>
          </cell>
          <cell r="J1696" t="str">
            <v>SUPPLIER0002</v>
          </cell>
          <cell r="K1696" t="str">
            <v xml:space="preserve">ANHUI TINCAI SILK CO. LTD</v>
          </cell>
          <cell r="L1696">
            <v>0</v>
          </cell>
          <cell r="M1696">
            <v>0</v>
          </cell>
          <cell r="N1696">
            <v>0</v>
          </cell>
          <cell r="Q1696">
            <v>2</v>
          </cell>
          <cell r="R1696">
            <v>5</v>
          </cell>
          <cell r="S1696" t="str">
            <v xml:space="preserve">Yuan Purchase Pricelist (CNY)</v>
          </cell>
          <cell r="T1696">
            <v>80.400000000000006</v>
          </cell>
          <cell r="U1696">
            <v>1809</v>
          </cell>
          <cell r="V1696">
            <v>2800</v>
          </cell>
        </row>
        <row r="1697">
          <cell r="A1697">
            <v>10533</v>
          </cell>
          <cell r="B1697" t="str">
            <v>AUTOLAMPS1687</v>
          </cell>
          <cell r="C1697" t="e">
            <v>#REF!</v>
          </cell>
          <cell r="D1697" t="str">
            <v xml:space="preserve">TOYOTA GAIA SXM10 (98-99) - CORNER LAMP (44-14) - LH</v>
          </cell>
          <cell r="E1697" t="str">
            <v>TOYOTA</v>
          </cell>
          <cell r="F1697" t="str">
            <v xml:space="preserve">GAIA 98 CLA LH</v>
          </cell>
          <cell r="G1697" t="str">
            <v>TY21-0103-L</v>
          </cell>
          <cell r="I1697">
            <v>0.04</v>
          </cell>
          <cell r="J1697" t="str">
            <v>SUPPLIER0002</v>
          </cell>
          <cell r="K1697" t="str">
            <v xml:space="preserve">ANHUI TINCAI SILK CO. LTD</v>
          </cell>
          <cell r="L1697">
            <v>3</v>
          </cell>
          <cell r="M1697">
            <v>12</v>
          </cell>
          <cell r="N1697">
            <v>15</v>
          </cell>
          <cell r="O1697">
            <v>3</v>
          </cell>
          <cell r="P1697">
            <v>10</v>
          </cell>
          <cell r="S1697" t="str">
            <v xml:space="preserve">Yuan Purchase Pricelist (CNY)</v>
          </cell>
          <cell r="T1697">
            <v>16</v>
          </cell>
          <cell r="U1697">
            <v>360</v>
          </cell>
          <cell r="V1697">
            <v>560</v>
          </cell>
        </row>
        <row r="1698">
          <cell r="A1698">
            <v>10532</v>
          </cell>
          <cell r="B1698" t="str">
            <v>AUTOLAMPS1688</v>
          </cell>
          <cell r="C1698" t="e">
            <v>#REF!</v>
          </cell>
          <cell r="D1698" t="str">
            <v xml:space="preserve">TOYOTA GAIA SXM10 (98-99) - CORNER LAMP (44-14) - RH</v>
          </cell>
          <cell r="E1698" t="str">
            <v>TOYOTA</v>
          </cell>
          <cell r="F1698" t="str">
            <v xml:space="preserve">GAIA 98 CLA RH</v>
          </cell>
          <cell r="G1698" t="str">
            <v>TY21-0103-R</v>
          </cell>
          <cell r="I1698">
            <v>0.04</v>
          </cell>
          <cell r="J1698" t="str">
            <v>SUPPLIER0002</v>
          </cell>
          <cell r="K1698" t="str">
            <v xml:space="preserve">ANHUI TINCAI SILK CO. LTD</v>
          </cell>
          <cell r="L1698">
            <v>2</v>
          </cell>
          <cell r="M1698">
            <v>8</v>
          </cell>
          <cell r="N1698">
            <v>10</v>
          </cell>
          <cell r="O1698">
            <v>3</v>
          </cell>
          <cell r="P1698">
            <v>10</v>
          </cell>
          <cell r="S1698" t="str">
            <v xml:space="preserve">Yuan Purchase Pricelist (CNY)</v>
          </cell>
          <cell r="T1698">
            <v>16</v>
          </cell>
          <cell r="U1698">
            <v>408</v>
          </cell>
          <cell r="V1698">
            <v>610</v>
          </cell>
        </row>
        <row r="1699">
          <cell r="A1699">
            <v>10531</v>
          </cell>
          <cell r="B1699" t="str">
            <v>AUTOLAMPS1689</v>
          </cell>
          <cell r="C1699" t="e">
            <v>#REF!</v>
          </cell>
          <cell r="D1699" t="str">
            <v xml:space="preserve">TOYOTA GAIA SXM10 (98-99) - HEAD LAMP (44-13) - LH</v>
          </cell>
          <cell r="E1699" t="str">
            <v>TOYOTA</v>
          </cell>
          <cell r="F1699" t="str">
            <v xml:space="preserve">GAIA 98 HLA LH</v>
          </cell>
          <cell r="G1699" t="str">
            <v>TY21-0101-L</v>
          </cell>
          <cell r="I1699">
            <v>0.04</v>
          </cell>
          <cell r="J1699" t="str">
            <v>SUPPLIER0002</v>
          </cell>
          <cell r="K1699" t="str">
            <v xml:space="preserve">ANHUI TINCAI SILK CO. LTD</v>
          </cell>
          <cell r="L1699">
            <v>0</v>
          </cell>
          <cell r="M1699">
            <v>0</v>
          </cell>
          <cell r="N1699">
            <v>0</v>
          </cell>
          <cell r="Q1699">
            <v>2</v>
          </cell>
          <cell r="R1699">
            <v>5</v>
          </cell>
          <cell r="S1699" t="str">
            <v xml:space="preserve">Yuan Purchase Pricelist (CNY)</v>
          </cell>
          <cell r="T1699">
            <v>11.29</v>
          </cell>
          <cell r="U1699">
            <v>1765</v>
          </cell>
          <cell r="V1699">
            <v>2740</v>
          </cell>
        </row>
        <row r="1700">
          <cell r="A1700">
            <v>10530</v>
          </cell>
          <cell r="B1700" t="str">
            <v>AUTOLAMPS1690</v>
          </cell>
          <cell r="C1700" t="e">
            <v>#REF!</v>
          </cell>
          <cell r="D1700" t="str">
            <v xml:space="preserve">TOYOTA GAIA SXM10 (98-99) - HEAD LAMP (44-13) - RH</v>
          </cell>
          <cell r="E1700" t="str">
            <v>TOYOTA</v>
          </cell>
          <cell r="F1700" t="str">
            <v xml:space="preserve">GAIA 98 HLA RH</v>
          </cell>
          <cell r="G1700" t="str">
            <v>TY21-0101-R</v>
          </cell>
          <cell r="I1700">
            <v>0.04</v>
          </cell>
          <cell r="J1700" t="str">
            <v>SUPPLIER0002</v>
          </cell>
          <cell r="K1700" t="str">
            <v xml:space="preserve">ANHUI TINCAI SILK CO. LTD</v>
          </cell>
          <cell r="L1700">
            <v>0</v>
          </cell>
          <cell r="M1700">
            <v>0</v>
          </cell>
          <cell r="N1700">
            <v>0</v>
          </cell>
          <cell r="Q1700">
            <v>2</v>
          </cell>
          <cell r="R1700">
            <v>5</v>
          </cell>
          <cell r="S1700" t="str">
            <v xml:space="preserve">Yuan Purchase Pricelist (CNY)</v>
          </cell>
          <cell r="T1700">
            <v>11.29</v>
          </cell>
          <cell r="U1700">
            <v>1765</v>
          </cell>
          <cell r="V1700">
            <v>2740</v>
          </cell>
        </row>
        <row r="1701">
          <cell r="A1701">
            <v>12776</v>
          </cell>
          <cell r="B1701" t="str">
            <v>AUTOLAMPS1695</v>
          </cell>
          <cell r="C1701" t="e">
            <v>#REF!</v>
          </cell>
          <cell r="D1701" t="str">
            <v xml:space="preserve">TOYOTA HARRIER / LEXUS RX300/RX330 (99-08) - FRONT INNER FENDER - LH</v>
          </cell>
          <cell r="E1701" t="str">
            <v>TOYOTA</v>
          </cell>
          <cell r="F1701" t="str">
            <v xml:space="preserve">RX300 330 IFF LH</v>
          </cell>
          <cell r="G1701" t="str">
            <v>53805-48021-L</v>
          </cell>
          <cell r="I1701">
            <v>0.04</v>
          </cell>
          <cell r="J1701" t="str">
            <v>SUPPLIER0002</v>
          </cell>
          <cell r="K1701" t="str">
            <v xml:space="preserve">ANHUI TINCAI SILK CO. LTD</v>
          </cell>
          <cell r="L1701">
            <v>3</v>
          </cell>
          <cell r="M1701">
            <v>12</v>
          </cell>
          <cell r="N1701">
            <v>15</v>
          </cell>
          <cell r="Q1701">
            <v>5</v>
          </cell>
          <cell r="R1701">
            <v>10</v>
          </cell>
          <cell r="S1701" t="str">
            <v xml:space="preserve">Yuan Purchase Pricelist (CNY)</v>
          </cell>
          <cell r="T1701">
            <v>21</v>
          </cell>
          <cell r="U1701">
            <v>536</v>
          </cell>
          <cell r="V1701">
            <v>800</v>
          </cell>
        </row>
        <row r="1702">
          <cell r="A1702">
            <v>12775</v>
          </cell>
          <cell r="B1702" t="str">
            <v>AUTOLAMPS1696</v>
          </cell>
          <cell r="C1702" t="e">
            <v>#REF!</v>
          </cell>
          <cell r="D1702" t="str">
            <v xml:space="preserve">TOYOTA HARRIER / LEXUS RX300/RX330 (99-08) - FRONT INNER FENDER - RH</v>
          </cell>
          <cell r="E1702" t="str">
            <v>TOYOTA</v>
          </cell>
          <cell r="F1702" t="str">
            <v xml:space="preserve">RX300 330 IFF RH</v>
          </cell>
          <cell r="G1702" t="str">
            <v>53806-48021-R</v>
          </cell>
          <cell r="I1702">
            <v>0.04</v>
          </cell>
          <cell r="J1702" t="str">
            <v>SUPPLIER0002</v>
          </cell>
          <cell r="K1702" t="str">
            <v xml:space="preserve">ANHUI TINCAI SILK CO. LTD</v>
          </cell>
          <cell r="L1702">
            <v>4</v>
          </cell>
          <cell r="M1702">
            <v>16</v>
          </cell>
          <cell r="N1702">
            <v>20</v>
          </cell>
          <cell r="Q1702">
            <v>5</v>
          </cell>
          <cell r="R1702">
            <v>10</v>
          </cell>
          <cell r="S1702" t="str">
            <v xml:space="preserve">Yuan Purchase Pricelist (CNY)</v>
          </cell>
          <cell r="T1702">
            <v>21</v>
          </cell>
          <cell r="U1702">
            <v>536</v>
          </cell>
          <cell r="V1702">
            <v>800</v>
          </cell>
        </row>
        <row r="1703">
          <cell r="A1703">
            <v>13697</v>
          </cell>
          <cell r="B1703" t="str">
            <v>AUTOLAMPS1697</v>
          </cell>
          <cell r="C1703" t="e">
            <v>#REF!</v>
          </cell>
          <cell r="D1703" t="str">
            <v xml:space="preserve">TOYOTA HARRIER / LEXUS RX330 (03-08) - BACK LAMP (312-1309) - LH</v>
          </cell>
          <cell r="E1703" t="str">
            <v>TOYOTA</v>
          </cell>
          <cell r="F1703" t="str">
            <v xml:space="preserve">RX330 03 BALA LH</v>
          </cell>
          <cell r="G1703" t="str">
            <v>LX01-0202B-L</v>
          </cell>
          <cell r="I1703">
            <v>0.04</v>
          </cell>
          <cell r="J1703" t="str">
            <v>SUPPLIER0002</v>
          </cell>
          <cell r="K1703" t="str">
            <v xml:space="preserve">ANHUI TINCAI SILK CO. LTD</v>
          </cell>
          <cell r="L1703">
            <v>0</v>
          </cell>
          <cell r="M1703">
            <v>0</v>
          </cell>
          <cell r="N1703">
            <v>0</v>
          </cell>
          <cell r="O1703">
            <v>3</v>
          </cell>
          <cell r="P1703">
            <v>10</v>
          </cell>
          <cell r="S1703" t="str">
            <v xml:space="preserve">Yuan Purchase Pricelist (CNY)</v>
          </cell>
          <cell r="T1703">
            <v>100</v>
          </cell>
          <cell r="U1703">
            <v>2550</v>
          </cell>
          <cell r="V1703">
            <v>3830</v>
          </cell>
        </row>
        <row r="1704">
          <cell r="A1704">
            <v>13698</v>
          </cell>
          <cell r="B1704" t="str">
            <v>AUTOLAMPS1698</v>
          </cell>
          <cell r="C1704" t="e">
            <v>#REF!</v>
          </cell>
          <cell r="D1704" t="str">
            <v xml:space="preserve">TOYOTA HARRIER / LEXUS RX330 (03-08) - BACK LAMP (312-1309) - RH</v>
          </cell>
          <cell r="E1704" t="str">
            <v>TOYOTA</v>
          </cell>
          <cell r="F1704" t="str">
            <v xml:space="preserve">RX330 03 BALA RH</v>
          </cell>
          <cell r="G1704" t="str">
            <v>LX01-0202B-R</v>
          </cell>
          <cell r="I1704">
            <v>0.04</v>
          </cell>
          <cell r="J1704" t="str">
            <v>SUPPLIER0002</v>
          </cell>
          <cell r="K1704" t="str">
            <v xml:space="preserve">ANHUI TINCAI SILK CO. LTD</v>
          </cell>
          <cell r="L1704">
            <v>0</v>
          </cell>
          <cell r="M1704">
            <v>0</v>
          </cell>
          <cell r="N1704">
            <v>0</v>
          </cell>
          <cell r="O1704">
            <v>3</v>
          </cell>
          <cell r="P1704">
            <v>10</v>
          </cell>
          <cell r="S1704" t="str">
            <v xml:space="preserve">Yuan Purchase Pricelist (CNY)</v>
          </cell>
          <cell r="T1704">
            <v>100</v>
          </cell>
          <cell r="U1704">
            <v>2550</v>
          </cell>
          <cell r="V1704">
            <v>3830</v>
          </cell>
        </row>
        <row r="1705">
          <cell r="A1705">
            <v>10822</v>
          </cell>
          <cell r="B1705" t="str">
            <v>AUTOLAMPS1701</v>
          </cell>
          <cell r="C1705" t="e">
            <v>#REF!</v>
          </cell>
          <cell r="D1705" t="str">
            <v xml:space="preserve">TOYOTA HARRIER / LEXUS RX330 (03-08) - FOG LAMP (312-2019-AS) - LH</v>
          </cell>
          <cell r="E1705" t="str">
            <v>TOYOTA</v>
          </cell>
          <cell r="F1705" t="str">
            <v xml:space="preserve">RX330 03 FLA LH</v>
          </cell>
          <cell r="G1705" t="str">
            <v>LX01-0204-L</v>
          </cell>
          <cell r="I1705">
            <v>0.04</v>
          </cell>
          <cell r="J1705" t="str">
            <v>SUPPLIER0005</v>
          </cell>
          <cell r="K1705" t="str">
            <v xml:space="preserve">CHANGZHOU XINHANG VEHICLE ACCESSORIES CO.,LTD.</v>
          </cell>
          <cell r="L1705">
            <v>14</v>
          </cell>
          <cell r="M1705">
            <v>56</v>
          </cell>
          <cell r="N1705">
            <v>70</v>
          </cell>
          <cell r="O1705">
            <v>2</v>
          </cell>
          <cell r="P1705">
            <v>10</v>
          </cell>
          <cell r="S1705" t="str">
            <v xml:space="preserve">USD Purchase Pricelist (USD)</v>
          </cell>
          <cell r="T1705">
            <v>30</v>
          </cell>
          <cell r="U1705">
            <v>816</v>
          </cell>
          <cell r="V1705">
            <v>1220</v>
          </cell>
        </row>
        <row r="1706">
          <cell r="A1706">
            <v>10821</v>
          </cell>
          <cell r="B1706" t="str">
            <v>AUTOLAMPS1702</v>
          </cell>
          <cell r="C1706" t="e">
            <v>#REF!</v>
          </cell>
          <cell r="D1706" t="str">
            <v xml:space="preserve">TOYOTA HARRIER / LEXUS RX330 (03-08) - FOG LAMP (312-2019-AS) - RH</v>
          </cell>
          <cell r="E1706" t="str">
            <v>TOYOTA</v>
          </cell>
          <cell r="F1706" t="str">
            <v xml:space="preserve">RX330 03 FLA RH</v>
          </cell>
          <cell r="G1706" t="str">
            <v>LX01-0204-R</v>
          </cell>
          <cell r="I1706">
            <v>0.04</v>
          </cell>
          <cell r="J1706" t="str">
            <v>SUPPLIER0005</v>
          </cell>
          <cell r="K1706" t="str">
            <v xml:space="preserve">CHANGZHOU XINHANG VEHICLE ACCESSORIES CO.,LTD.</v>
          </cell>
          <cell r="L1706">
            <v>14</v>
          </cell>
          <cell r="M1706">
            <v>56</v>
          </cell>
          <cell r="N1706">
            <v>70</v>
          </cell>
          <cell r="O1706">
            <v>2</v>
          </cell>
          <cell r="P1706">
            <v>10</v>
          </cell>
          <cell r="S1706" t="str">
            <v xml:space="preserve">USD Purchase Pricelist (USD)</v>
          </cell>
          <cell r="T1706">
            <v>30</v>
          </cell>
          <cell r="U1706">
            <v>816</v>
          </cell>
          <cell r="V1706">
            <v>1220</v>
          </cell>
        </row>
        <row r="1707">
          <cell r="A1707">
            <v>10825</v>
          </cell>
          <cell r="B1707" t="str">
            <v>AUTOLAMPS1699</v>
          </cell>
          <cell r="C1707" t="e">
            <v>#REF!</v>
          </cell>
          <cell r="D1707" t="str">
            <v xml:space="preserve">TOYOTA HARRIER / LEXUS RX330 (03-08) - FRONT BUMPER</v>
          </cell>
          <cell r="E1707" t="str">
            <v>TOYOTA</v>
          </cell>
          <cell r="F1707" t="str">
            <v xml:space="preserve">RX330 03 BPRF</v>
          </cell>
          <cell r="G1707" t="str">
            <v>LX01-0207</v>
          </cell>
          <cell r="I1707">
            <v>0.04</v>
          </cell>
          <cell r="J1707" t="str">
            <v>SUPPLIER0002</v>
          </cell>
          <cell r="K1707" t="str">
            <v xml:space="preserve">ANHUI TINCAI SILK CO. LTD</v>
          </cell>
          <cell r="L1707">
            <v>3</v>
          </cell>
          <cell r="M1707">
            <v>12</v>
          </cell>
          <cell r="N1707">
            <v>15</v>
          </cell>
          <cell r="Q1707">
            <v>1</v>
          </cell>
          <cell r="R1707">
            <v>2</v>
          </cell>
          <cell r="S1707" t="str">
            <v xml:space="preserve">Yuan Purchase Pricelist (CNY)</v>
          </cell>
          <cell r="T1707">
            <v>160</v>
          </cell>
          <cell r="U1707">
            <v>4352</v>
          </cell>
          <cell r="V1707">
            <v>6530</v>
          </cell>
        </row>
        <row r="1708">
          <cell r="A1708">
            <v>11602</v>
          </cell>
          <cell r="B1708" t="str">
            <v>AUTOLAMPS1703</v>
          </cell>
          <cell r="C1708" t="e">
            <v>#REF!</v>
          </cell>
          <cell r="D1708" t="str">
            <v xml:space="preserve">TOYOTA HARRIER / LEXUS RX330 (03-08) - FRONT GRILL</v>
          </cell>
          <cell r="E1708" t="str">
            <v>TOYOTA</v>
          </cell>
          <cell r="F1708" t="str">
            <v xml:space="preserve">RX330 03 GRL</v>
          </cell>
          <cell r="G1708" t="str">
            <v>LX01-0211A</v>
          </cell>
          <cell r="I1708">
            <v>0.04</v>
          </cell>
          <cell r="J1708" t="str">
            <v>SUPPLIER0002</v>
          </cell>
          <cell r="K1708" t="str">
            <v xml:space="preserve">ANHUI TINCAI SILK CO. LTD</v>
          </cell>
          <cell r="M1708">
            <v>0</v>
          </cell>
          <cell r="N1708">
            <v>0</v>
          </cell>
          <cell r="Q1708">
            <v>2</v>
          </cell>
          <cell r="R1708">
            <v>4</v>
          </cell>
          <cell r="S1708" t="str">
            <v xml:space="preserve">Yuan Purchase Pricelist (CNY)</v>
          </cell>
          <cell r="T1708">
            <v>30</v>
          </cell>
          <cell r="U1708">
            <v>697.5</v>
          </cell>
          <cell r="V1708">
            <v>3340</v>
          </cell>
        </row>
        <row r="1709">
          <cell r="A1709">
            <v>10820</v>
          </cell>
          <cell r="B1709" t="str">
            <v>AUTOLAMPS1704</v>
          </cell>
          <cell r="C1709" t="e">
            <v>#REF!</v>
          </cell>
          <cell r="D1709" t="str">
            <v xml:space="preserve">TOYOTA HARRIER / LEXUS RX330 (03-08) - HEAD LAMP PROJECTOR NON ZENON (312-1169-US9) - LH</v>
          </cell>
          <cell r="E1709" t="str">
            <v>TOYOTA</v>
          </cell>
          <cell r="F1709" t="str">
            <v xml:space="preserve">RX330 03 HLA LH</v>
          </cell>
          <cell r="G1709" t="str">
            <v>LX01-0201B-L</v>
          </cell>
          <cell r="I1709">
            <v>0.04</v>
          </cell>
          <cell r="J1709" t="str">
            <v>SUPPLIER0002</v>
          </cell>
          <cell r="K1709" t="str">
            <v xml:space="preserve">ANHUI TINCAI SILK CO. LTD</v>
          </cell>
          <cell r="L1709">
            <v>1</v>
          </cell>
          <cell r="M1709">
            <v>4</v>
          </cell>
          <cell r="N1709">
            <v>5</v>
          </cell>
          <cell r="Q1709">
            <v>2</v>
          </cell>
          <cell r="R1709">
            <v>4</v>
          </cell>
          <cell r="S1709" t="str">
            <v xml:space="preserve">Yuan Purchase Pricelist (CNY)</v>
          </cell>
          <cell r="T1709">
            <v>230</v>
          </cell>
          <cell r="U1709">
            <v>5347</v>
          </cell>
          <cell r="V1709">
            <v>8290</v>
          </cell>
        </row>
        <row r="1710">
          <cell r="A1710">
            <v>10819</v>
          </cell>
          <cell r="B1710" t="str">
            <v>AUTOLAMPS1705</v>
          </cell>
          <cell r="C1710" t="e">
            <v>#REF!</v>
          </cell>
          <cell r="D1710" t="str">
            <v xml:space="preserve">TOYOTA HARRIER / LEXUS RX330 (03-08) - HEAD LAMP PROJECTOR NON ZENON (312-1169-US9) - RH</v>
          </cell>
          <cell r="E1710" t="str">
            <v>TOYOTA</v>
          </cell>
          <cell r="F1710" t="str">
            <v xml:space="preserve">RX330 03 HLA RH</v>
          </cell>
          <cell r="G1710" t="str">
            <v>LZ01-0201B-R</v>
          </cell>
          <cell r="I1710">
            <v>0.04</v>
          </cell>
          <cell r="J1710" t="str">
            <v>SUPPLIER0002</v>
          </cell>
          <cell r="K1710" t="str">
            <v xml:space="preserve">ANHUI TINCAI SILK CO. LTD</v>
          </cell>
          <cell r="L1710">
            <v>1</v>
          </cell>
          <cell r="M1710">
            <v>4</v>
          </cell>
          <cell r="N1710">
            <v>5</v>
          </cell>
          <cell r="Q1710">
            <v>2</v>
          </cell>
          <cell r="R1710">
            <v>4</v>
          </cell>
          <cell r="S1710" t="str">
            <v xml:space="preserve">Yuan Purchase Pricelist (CNY)</v>
          </cell>
          <cell r="T1710">
            <v>230</v>
          </cell>
          <cell r="U1710">
            <v>5347</v>
          </cell>
          <cell r="V1710">
            <v>8290</v>
          </cell>
        </row>
        <row r="1711">
          <cell r="A1711">
            <v>10826</v>
          </cell>
          <cell r="B1711" t="str">
            <v>AUTOLAMPS1700</v>
          </cell>
          <cell r="C1711" t="e">
            <v>#REF!</v>
          </cell>
          <cell r="D1711" t="str">
            <v xml:space="preserve">TOYOTA HARRIER / LEXUS RX330 (03-08) - REAR BUMPER</v>
          </cell>
          <cell r="E1711" t="str">
            <v>TOYOTA</v>
          </cell>
          <cell r="F1711" t="str">
            <v xml:space="preserve">RX330 03 BPRR</v>
          </cell>
          <cell r="G1711" t="str">
            <v>LX01-0205</v>
          </cell>
          <cell r="I1711">
            <v>0.04</v>
          </cell>
          <cell r="J1711" t="str">
            <v>SUPPLIER0002</v>
          </cell>
          <cell r="K1711" t="str">
            <v xml:space="preserve">ANHUI TINCAI SILK CO. LTD</v>
          </cell>
          <cell r="L1711">
            <v>0</v>
          </cell>
          <cell r="M1711">
            <v>0</v>
          </cell>
          <cell r="N1711">
            <v>0</v>
          </cell>
          <cell r="Q1711">
            <v>1</v>
          </cell>
          <cell r="R1711">
            <v>2</v>
          </cell>
          <cell r="S1711" t="str">
            <v xml:space="preserve">Yuan Purchase Pricelist (CNY)</v>
          </cell>
          <cell r="T1711">
            <v>22.06</v>
          </cell>
          <cell r="U1711">
            <v>9000</v>
          </cell>
          <cell r="V1711">
            <v>5340</v>
          </cell>
        </row>
        <row r="1712">
          <cell r="A1712">
            <v>11601</v>
          </cell>
          <cell r="B1712" t="str">
            <v>AUTOLAMPS1706</v>
          </cell>
          <cell r="C1712" t="e">
            <v>#REF!</v>
          </cell>
          <cell r="D1712" t="str">
            <v xml:space="preserve">TOYOTA HARRIER / LEXUS RX330 (03-08) - REAR BUMPER REFLECTOR - LH</v>
          </cell>
          <cell r="E1712" t="str">
            <v>TOYOTA</v>
          </cell>
          <cell r="F1712" t="str">
            <v xml:space="preserve">RX330 03 RBR LH</v>
          </cell>
          <cell r="G1712" t="str">
            <v>LX01-0204A-L</v>
          </cell>
          <cell r="I1712">
            <v>0.04</v>
          </cell>
          <cell r="J1712" t="str">
            <v>SUPPLIER0005</v>
          </cell>
          <cell r="K1712" t="str">
            <v xml:space="preserve">CHANGZHOU XINHANG VEHICLE ACCESSORIES CO.,LTD.</v>
          </cell>
          <cell r="L1712">
            <v>20</v>
          </cell>
          <cell r="M1712">
            <v>80</v>
          </cell>
          <cell r="N1712">
            <v>100</v>
          </cell>
          <cell r="O1712">
            <v>2</v>
          </cell>
          <cell r="P1712">
            <v>5</v>
          </cell>
          <cell r="S1712" t="str">
            <v xml:space="preserve">USD Purchase Pricelist (USD)</v>
          </cell>
          <cell r="T1712">
            <v>30</v>
          </cell>
          <cell r="U1712">
            <v>816</v>
          </cell>
          <cell r="V1712">
            <v>1220</v>
          </cell>
        </row>
        <row r="1713">
          <cell r="A1713">
            <v>10823</v>
          </cell>
          <cell r="B1713" t="str">
            <v>AUTOLAMPS1707</v>
          </cell>
          <cell r="C1713" t="e">
            <v>#REF!</v>
          </cell>
          <cell r="D1713" t="str">
            <v xml:space="preserve">TOYOTA HARRIER / LEXUS RX330 (03-08) - REAR BUMPER REFLECTOR - RH</v>
          </cell>
          <cell r="E1713" t="str">
            <v>TOYOTA</v>
          </cell>
          <cell r="F1713" t="str">
            <v xml:space="preserve">RX330 03 RBR RH</v>
          </cell>
          <cell r="G1713" t="str">
            <v>LX01-0204A-R</v>
          </cell>
          <cell r="I1713">
            <v>0.04</v>
          </cell>
          <cell r="J1713" t="str">
            <v>SUPPLIER0005</v>
          </cell>
          <cell r="K1713" t="str">
            <v xml:space="preserve">CHANGZHOU XINHANG VEHICLE ACCESSORIES CO.,LTD.</v>
          </cell>
          <cell r="L1713">
            <v>21</v>
          </cell>
          <cell r="M1713">
            <v>84</v>
          </cell>
          <cell r="N1713">
            <v>105</v>
          </cell>
          <cell r="O1713">
            <v>2</v>
          </cell>
          <cell r="P1713">
            <v>5</v>
          </cell>
          <cell r="S1713" t="str">
            <v xml:space="preserve">USD Purchase Pricelist (USD)</v>
          </cell>
          <cell r="T1713">
            <v>30</v>
          </cell>
          <cell r="U1713">
            <v>816</v>
          </cell>
          <cell r="V1713">
            <v>1220</v>
          </cell>
        </row>
        <row r="1714">
          <cell r="A1714">
            <v>13696</v>
          </cell>
          <cell r="B1714" t="str">
            <v>AUTOLAMPS1708</v>
          </cell>
          <cell r="C1714" t="e">
            <v>#REF!</v>
          </cell>
          <cell r="D1714" t="str">
            <v xml:space="preserve">TOYOTA HARRIER / LEXUS RX330 (03-08) - TAIL LAMP - LH</v>
          </cell>
          <cell r="E1714" t="str">
            <v>TOYOTA</v>
          </cell>
          <cell r="F1714" t="str">
            <v xml:space="preserve">RX330 03 TLA LH</v>
          </cell>
          <cell r="G1714" t="str">
            <v>LX01-0202A-L</v>
          </cell>
          <cell r="I1714">
            <v>0.04</v>
          </cell>
          <cell r="J1714" t="str">
            <v>SUPPLIER0002</v>
          </cell>
          <cell r="K1714" t="str">
            <v xml:space="preserve">ANHUI TINCAI SILK CO. LTD</v>
          </cell>
          <cell r="M1714">
            <v>0</v>
          </cell>
          <cell r="N1714">
            <v>0</v>
          </cell>
          <cell r="S1714" t="str">
            <v xml:space="preserve">Yuan Purchase Pricelist (CNY)</v>
          </cell>
          <cell r="T1714">
            <v>110</v>
          </cell>
          <cell r="U1714">
            <v>2805</v>
          </cell>
          <cell r="V1714">
            <v>4210</v>
          </cell>
        </row>
        <row r="1715">
          <cell r="A1715">
            <v>13695</v>
          </cell>
          <cell r="B1715" t="str">
            <v>AUTOLAMPS1709</v>
          </cell>
          <cell r="C1715" t="e">
            <v>#REF!</v>
          </cell>
          <cell r="D1715" t="str">
            <v xml:space="preserve">TOYOTA HARRIER / LEXUS RX330 (03-08) - TAIL LAMP - RH</v>
          </cell>
          <cell r="E1715" t="str">
            <v>TOYOTA</v>
          </cell>
          <cell r="F1715" t="str">
            <v xml:space="preserve">RX330 03 TLA RH</v>
          </cell>
          <cell r="G1715" t="str">
            <v>LX01-0202A-R</v>
          </cell>
          <cell r="I1715">
            <v>0.04</v>
          </cell>
          <cell r="J1715" t="str">
            <v>SUPPLIER0002</v>
          </cell>
          <cell r="K1715" t="str">
            <v xml:space="preserve">ANHUI TINCAI SILK CO. LTD</v>
          </cell>
          <cell r="L1715">
            <v>1</v>
          </cell>
          <cell r="M1715">
            <v>4</v>
          </cell>
          <cell r="N1715">
            <v>5</v>
          </cell>
          <cell r="Q1715">
            <v>3</v>
          </cell>
          <cell r="R1715">
            <v>5</v>
          </cell>
          <cell r="S1715" t="str">
            <v xml:space="preserve">Yuan Purchase Pricelist (CNY)</v>
          </cell>
          <cell r="T1715">
            <v>110</v>
          </cell>
          <cell r="U1715">
            <v>2805</v>
          </cell>
          <cell r="V1715">
            <v>4210</v>
          </cell>
        </row>
        <row r="1716">
          <cell r="A1716">
            <v>14215</v>
          </cell>
          <cell r="B1716" t="str">
            <v>AUTOLAMPS1710</v>
          </cell>
          <cell r="C1716" t="e">
            <v>#REF!</v>
          </cell>
          <cell r="D1716" t="str">
            <v xml:space="preserve">TOYOTA HARRIER / LEXUS RX330 (03-08) - TAIL LAMP (SLIGHTLY CRACKED) - LH</v>
          </cell>
          <cell r="E1716" t="str">
            <v>TOYOTA</v>
          </cell>
          <cell r="F1716" t="str">
            <v xml:space="preserve">RX330 03 TLASC LH</v>
          </cell>
          <cell r="G1716" t="str">
            <v>LX01-0202A-L</v>
          </cell>
          <cell r="I1716">
            <v>0.04</v>
          </cell>
          <cell r="J1716" t="str">
            <v>SUPPLIER0002</v>
          </cell>
          <cell r="K1716" t="str">
            <v xml:space="preserve">ANHUI TINCAI SILK CO. LTD</v>
          </cell>
          <cell r="M1716">
            <v>0</v>
          </cell>
          <cell r="N1716">
            <v>0</v>
          </cell>
          <cell r="Q1716">
            <v>3</v>
          </cell>
          <cell r="R1716">
            <v>5</v>
          </cell>
          <cell r="S1716" t="str">
            <v xml:space="preserve">Yuan Purchase Pricelist (CNY)</v>
          </cell>
          <cell r="T1716">
            <v>110</v>
          </cell>
          <cell r="U1716">
            <v>2557.5</v>
          </cell>
          <cell r="V1716">
            <v>3450</v>
          </cell>
        </row>
        <row r="1717">
          <cell r="A1717">
            <v>11440</v>
          </cell>
          <cell r="B1717" t="str">
            <v>AUTOLAMPS1711</v>
          </cell>
          <cell r="C1717" t="e">
            <v>#REF!</v>
          </cell>
          <cell r="D1717" t="str">
            <v xml:space="preserve">TOYOTA HARRIER RX300 (99-02) - BACK LAMP - LH</v>
          </cell>
          <cell r="E1717" t="str">
            <v>TOYOTA</v>
          </cell>
          <cell r="F1717" t="str">
            <v xml:space="preserve">RX300 99 BALA LH</v>
          </cell>
          <cell r="G1717" t="str">
            <v>LX01-0102-INNER-L</v>
          </cell>
          <cell r="I1717">
            <v>0.04</v>
          </cell>
          <cell r="J1717" t="str">
            <v>SUPPLIER0002</v>
          </cell>
          <cell r="K1717" t="str">
            <v xml:space="preserve">ANHUI TINCAI SILK CO. LTD</v>
          </cell>
          <cell r="M1717">
            <v>0</v>
          </cell>
          <cell r="N1717">
            <v>0</v>
          </cell>
          <cell r="O1717">
            <v>5</v>
          </cell>
          <cell r="P1717">
            <v>10</v>
          </cell>
          <cell r="S1717" t="str">
            <v xml:space="preserve">Yuan Purchase Pricelist (CNY)</v>
          </cell>
          <cell r="T1717">
            <v>12.5</v>
          </cell>
          <cell r="U1717">
            <v>1954</v>
          </cell>
          <cell r="V1717">
            <v>3030</v>
          </cell>
        </row>
        <row r="1718">
          <cell r="A1718">
            <v>11439</v>
          </cell>
          <cell r="B1718" t="str">
            <v>AUTOLAMPS1712</v>
          </cell>
          <cell r="C1718" t="e">
            <v>#REF!</v>
          </cell>
          <cell r="D1718" t="str">
            <v xml:space="preserve">TOYOTA HARRIER RX300 (99-02) - BACK LAMP - RH</v>
          </cell>
          <cell r="E1718" t="str">
            <v>TOYOTA</v>
          </cell>
          <cell r="F1718" t="str">
            <v xml:space="preserve">RX300 99 BALA RH</v>
          </cell>
          <cell r="G1718" t="str">
            <v>LX01-0102-INNER-R</v>
          </cell>
          <cell r="I1718">
            <v>0.04</v>
          </cell>
          <cell r="J1718" t="str">
            <v>SUPPLIER0002</v>
          </cell>
          <cell r="K1718" t="str">
            <v xml:space="preserve">ANHUI TINCAI SILK CO. LTD</v>
          </cell>
          <cell r="L1718">
            <v>0</v>
          </cell>
          <cell r="M1718">
            <v>0</v>
          </cell>
          <cell r="N1718">
            <v>0</v>
          </cell>
          <cell r="O1718">
            <v>5</v>
          </cell>
          <cell r="P1718">
            <v>10</v>
          </cell>
          <cell r="S1718" t="str">
            <v xml:space="preserve">Yuan Purchase Pricelist (CNY)</v>
          </cell>
          <cell r="T1718">
            <v>12.5</v>
          </cell>
          <cell r="U1718">
            <v>1954</v>
          </cell>
          <cell r="V1718">
            <v>3030</v>
          </cell>
        </row>
        <row r="1719">
          <cell r="A1719">
            <v>11442</v>
          </cell>
          <cell r="B1719" t="str">
            <v>AUTOLAMPS1713</v>
          </cell>
          <cell r="C1719" t="e">
            <v>#REF!</v>
          </cell>
          <cell r="D1719" t="str">
            <v xml:space="preserve">TOYOTA HARRIER RX300 (99-02) - BUMPER GRILL</v>
          </cell>
          <cell r="E1719" t="str">
            <v>TOYOTA</v>
          </cell>
          <cell r="F1719" t="str">
            <v xml:space="preserve">RX300 99 GRLL LH</v>
          </cell>
          <cell r="G1719" t="str">
            <v>LX01-0107-1</v>
          </cell>
          <cell r="I1719">
            <v>0.04</v>
          </cell>
          <cell r="J1719" t="str">
            <v>SUPPLIER0002</v>
          </cell>
          <cell r="K1719" t="str">
            <v xml:space="preserve">ANHUI TINCAI SILK CO. LTD</v>
          </cell>
          <cell r="L1719">
            <v>0</v>
          </cell>
          <cell r="M1719">
            <v>0</v>
          </cell>
          <cell r="N1719">
            <v>0</v>
          </cell>
          <cell r="Q1719">
            <v>2</v>
          </cell>
          <cell r="R1719">
            <v>3</v>
          </cell>
          <cell r="S1719" t="str">
            <v xml:space="preserve">Yuan Purchase Pricelist (CNY)</v>
          </cell>
          <cell r="T1719">
            <v>9.17</v>
          </cell>
          <cell r="U1719">
            <v>1433</v>
          </cell>
          <cell r="V1719">
            <v>2220</v>
          </cell>
        </row>
        <row r="1720">
          <cell r="A1720">
            <v>11441</v>
          </cell>
          <cell r="B1720" t="str">
            <v>AUTOLAMPS1714</v>
          </cell>
          <cell r="C1720" t="e">
            <v>#REF!</v>
          </cell>
          <cell r="D1720" t="str">
            <v xml:space="preserve">TOYOTA HARRIER RX300 (99-02) - GRILL</v>
          </cell>
          <cell r="E1720" t="str">
            <v>TOYOTA</v>
          </cell>
          <cell r="F1720" t="str">
            <v xml:space="preserve">RX300 99 GRLU RH</v>
          </cell>
          <cell r="G1720" t="str">
            <v>LX01-0111-R</v>
          </cell>
          <cell r="I1720">
            <v>0.04</v>
          </cell>
          <cell r="J1720" t="str">
            <v>SUPPLIER0002</v>
          </cell>
          <cell r="K1720" t="str">
            <v xml:space="preserve">ANHUI TINCAI SILK CO. LTD</v>
          </cell>
          <cell r="L1720">
            <v>0</v>
          </cell>
          <cell r="M1720">
            <v>0</v>
          </cell>
          <cell r="N1720">
            <v>0</v>
          </cell>
          <cell r="Q1720">
            <v>2</v>
          </cell>
          <cell r="R1720">
            <v>3</v>
          </cell>
          <cell r="S1720" t="str">
            <v xml:space="preserve">Yuan Purchase Pricelist (CNY)</v>
          </cell>
          <cell r="T1720">
            <v>15.63</v>
          </cell>
          <cell r="U1720">
            <v>2443</v>
          </cell>
          <cell r="V1720">
            <v>3790</v>
          </cell>
        </row>
        <row r="1721">
          <cell r="A1721">
            <v>11436</v>
          </cell>
          <cell r="B1721" t="str">
            <v>AUTOLAMPS1715</v>
          </cell>
          <cell r="C1721" t="e">
            <v>#REF!</v>
          </cell>
          <cell r="D1721" t="str">
            <v xml:space="preserve">TOYOTA HARRIER RX300 (99-02) - HEAD LAMP (BLACK) - LH</v>
          </cell>
          <cell r="E1721" t="str">
            <v>TOYOTA</v>
          </cell>
          <cell r="F1721" t="str">
            <v xml:space="preserve">RX300 99 HLAP LH</v>
          </cell>
          <cell r="G1721" t="str">
            <v>LX01-0101A-L</v>
          </cell>
          <cell r="I1721">
            <v>0.04</v>
          </cell>
          <cell r="J1721" t="str">
            <v>SUPPLIER0002</v>
          </cell>
          <cell r="K1721" t="str">
            <v xml:space="preserve">ANHUI TINCAI SILK CO. LTD</v>
          </cell>
          <cell r="L1721">
            <v>0</v>
          </cell>
          <cell r="M1721">
            <v>0</v>
          </cell>
          <cell r="N1721">
            <v>0</v>
          </cell>
          <cell r="Q1721">
            <v>2</v>
          </cell>
          <cell r="R1721">
            <v>5</v>
          </cell>
          <cell r="S1721" t="str">
            <v xml:space="preserve">Yuan Purchase Pricelist (CNY)</v>
          </cell>
          <cell r="T1721">
            <v>250</v>
          </cell>
          <cell r="U1721">
            <v>6800</v>
          </cell>
          <cell r="V1721">
            <v>10200</v>
          </cell>
        </row>
        <row r="1722">
          <cell r="A1722">
            <v>11435</v>
          </cell>
          <cell r="B1722" t="str">
            <v>AUTOLAMPS1716</v>
          </cell>
          <cell r="C1722" t="e">
            <v>#REF!</v>
          </cell>
          <cell r="D1722" t="str">
            <v xml:space="preserve">TOYOTA HARRIER RX300 (99-02) - HEAD LAMP (BLACK) - RH</v>
          </cell>
          <cell r="E1722" t="str">
            <v>TOYOTA</v>
          </cell>
          <cell r="F1722" t="str">
            <v xml:space="preserve">RX300 99 HLAP RH</v>
          </cell>
          <cell r="G1722" t="str">
            <v>LX01-0101A-R</v>
          </cell>
          <cell r="I1722">
            <v>0.04</v>
          </cell>
          <cell r="J1722" t="str">
            <v>SUPPLIER0002</v>
          </cell>
          <cell r="K1722" t="str">
            <v xml:space="preserve">ANHUI TINCAI SILK CO. LTD</v>
          </cell>
          <cell r="L1722">
            <v>0</v>
          </cell>
          <cell r="M1722">
            <v>0</v>
          </cell>
          <cell r="N1722">
            <v>0</v>
          </cell>
          <cell r="Q1722">
            <v>2</v>
          </cell>
          <cell r="R1722">
            <v>5</v>
          </cell>
          <cell r="S1722" t="str">
            <v xml:space="preserve">Yuan Purchase Pricelist (CNY)</v>
          </cell>
          <cell r="T1722">
            <v>250</v>
          </cell>
          <cell r="U1722">
            <v>6800</v>
          </cell>
          <cell r="V1722">
            <v>10200</v>
          </cell>
        </row>
        <row r="1723">
          <cell r="A1723">
            <v>11434</v>
          </cell>
          <cell r="B1723" t="str">
            <v>AUTOLAMPS1717</v>
          </cell>
          <cell r="C1723" t="e">
            <v>#REF!</v>
          </cell>
          <cell r="D1723" t="str">
            <v xml:space="preserve">TOYOTA HARRIER RX300 (99-02) - HEAD LAMP (SILVER) - LH</v>
          </cell>
          <cell r="E1723" t="str">
            <v>TOYOTA</v>
          </cell>
          <cell r="F1723" t="str">
            <v xml:space="preserve">RX300 99 HLA LH</v>
          </cell>
          <cell r="G1723" t="str">
            <v>LX01-0101-L</v>
          </cell>
          <cell r="I1723">
            <v>0.04</v>
          </cell>
          <cell r="J1723" t="str">
            <v>SUPPLIER0002</v>
          </cell>
          <cell r="K1723" t="str">
            <v xml:space="preserve">ANHUI TINCAI SILK CO. LTD</v>
          </cell>
          <cell r="L1723">
            <v>0</v>
          </cell>
          <cell r="M1723">
            <v>0</v>
          </cell>
          <cell r="N1723">
            <v>0</v>
          </cell>
          <cell r="Q1723">
            <v>2</v>
          </cell>
          <cell r="R1723">
            <v>5</v>
          </cell>
          <cell r="S1723" t="str">
            <v xml:space="preserve">Yuan Purchase Pricelist (CNY)</v>
          </cell>
          <cell r="T1723">
            <v>39.06</v>
          </cell>
          <cell r="U1723">
            <v>6105</v>
          </cell>
          <cell r="V1723">
            <v>9460</v>
          </cell>
        </row>
        <row r="1724">
          <cell r="A1724">
            <v>11433</v>
          </cell>
          <cell r="B1724" t="str">
            <v>AUTOLAMPS1718</v>
          </cell>
          <cell r="C1724" t="e">
            <v>#REF!</v>
          </cell>
          <cell r="D1724" t="str">
            <v xml:space="preserve">TOYOTA HARRIER RX300 (99-02) - HEAD LAMP (SILVER) - RH</v>
          </cell>
          <cell r="E1724" t="str">
            <v>TOYOTA</v>
          </cell>
          <cell r="F1724" t="str">
            <v xml:space="preserve">RX300 99 HLA RH</v>
          </cell>
          <cell r="G1724" t="str">
            <v>LX01-0101-R</v>
          </cell>
          <cell r="I1724">
            <v>0.04</v>
          </cell>
          <cell r="J1724" t="str">
            <v>SUPPLIER0002</v>
          </cell>
          <cell r="K1724" t="str">
            <v xml:space="preserve">ANHUI TINCAI SILK CO. LTD</v>
          </cell>
          <cell r="M1724">
            <v>0</v>
          </cell>
          <cell r="N1724">
            <v>0</v>
          </cell>
          <cell r="Q1724">
            <v>2</v>
          </cell>
          <cell r="R1724">
            <v>5</v>
          </cell>
          <cell r="S1724" t="str">
            <v xml:space="preserve">Yuan Purchase Pricelist (CNY)</v>
          </cell>
          <cell r="T1724">
            <v>39.06</v>
          </cell>
          <cell r="U1724">
            <v>6105</v>
          </cell>
          <cell r="V1724">
            <v>9460</v>
          </cell>
        </row>
        <row r="1725">
          <cell r="A1725">
            <v>11438</v>
          </cell>
          <cell r="B1725" t="str">
            <v>AUTOLAMPS1719</v>
          </cell>
          <cell r="C1725" t="e">
            <v>#REF!</v>
          </cell>
          <cell r="D1725" t="str">
            <v xml:space="preserve">TOYOTA HARRIER RX300 (99-02) - TAIL LAMP - LH</v>
          </cell>
          <cell r="E1725" t="str">
            <v>TOYOTA</v>
          </cell>
          <cell r="F1725" t="str">
            <v xml:space="preserve">RX300 99 TLA LH</v>
          </cell>
          <cell r="G1725" t="str">
            <v>LX01-0102-OUTER-L</v>
          </cell>
          <cell r="I1725">
            <v>0.04</v>
          </cell>
          <cell r="J1725" t="str">
            <v>SUPPLIER0002</v>
          </cell>
          <cell r="K1725" t="str">
            <v xml:space="preserve">ANHUI TINCAI SILK CO. LTD</v>
          </cell>
          <cell r="L1725">
            <v>0</v>
          </cell>
          <cell r="M1725">
            <v>0</v>
          </cell>
          <cell r="N1725">
            <v>0</v>
          </cell>
          <cell r="Q1725">
            <v>2</v>
          </cell>
          <cell r="R1725">
            <v>5</v>
          </cell>
          <cell r="S1725" t="str">
            <v xml:space="preserve">Yuan Purchase Pricelist (CNY)</v>
          </cell>
          <cell r="T1725">
            <v>77.5</v>
          </cell>
          <cell r="U1725">
            <v>2108</v>
          </cell>
          <cell r="V1725">
            <v>3160</v>
          </cell>
        </row>
        <row r="1726">
          <cell r="A1726">
            <v>11437</v>
          </cell>
          <cell r="B1726" t="str">
            <v>AUTOLAMPS1720</v>
          </cell>
          <cell r="C1726" t="e">
            <v>#REF!</v>
          </cell>
          <cell r="D1726" t="str">
            <v xml:space="preserve">TOYOTA HARRIER RX300 (99-02) - TAIL LAMP - RH</v>
          </cell>
          <cell r="E1726" t="str">
            <v>TOYOTA</v>
          </cell>
          <cell r="F1726" t="str">
            <v xml:space="preserve">RX300 99 TLA RH</v>
          </cell>
          <cell r="G1726" t="str">
            <v>LX01-0102-OUTER-R</v>
          </cell>
          <cell r="I1726">
            <v>0.04</v>
          </cell>
          <cell r="J1726" t="str">
            <v>SUPPLIER0002</v>
          </cell>
          <cell r="K1726" t="str">
            <v xml:space="preserve">ANHUI TINCAI SILK CO. LTD</v>
          </cell>
          <cell r="L1726">
            <v>0</v>
          </cell>
          <cell r="M1726">
            <v>0</v>
          </cell>
          <cell r="N1726">
            <v>0</v>
          </cell>
          <cell r="Q1726">
            <v>2</v>
          </cell>
          <cell r="R1726">
            <v>5</v>
          </cell>
          <cell r="S1726" t="str">
            <v xml:space="preserve">Yuan Purchase Pricelist (CNY)</v>
          </cell>
          <cell r="T1726">
            <v>77.5</v>
          </cell>
          <cell r="U1726">
            <v>2108</v>
          </cell>
          <cell r="V1726">
            <v>3160</v>
          </cell>
        </row>
        <row r="1727">
          <cell r="A1727">
            <v>11879</v>
          </cell>
          <cell r="B1727" t="str">
            <v>AUTOLAMPS1721</v>
          </cell>
          <cell r="C1727" t="e">
            <v>#REF!</v>
          </cell>
          <cell r="D1727" t="str">
            <v xml:space="preserve">TOYOTA HARRIER/LEUXS RX330 4D UILITY (04-) - LAMINATED FRONT WINDSCREEN</v>
          </cell>
          <cell r="E1727" t="str">
            <v>TOYOTA</v>
          </cell>
          <cell r="F1727" t="str">
            <v xml:space="preserve">MCU30 R1 LFW X</v>
          </cell>
          <cell r="G1727" t="str">
            <v>1476*1069</v>
          </cell>
          <cell r="H1727" t="str">
            <v>1476*1069</v>
          </cell>
          <cell r="I1727">
            <v>0.02</v>
          </cell>
          <cell r="J1727" t="str">
            <v>SUPPLIER0015</v>
          </cell>
          <cell r="K1727" t="str">
            <v xml:space="preserve">XINYI AUTOMOBILE GLASS (SHENZHEN) CO., LTD</v>
          </cell>
          <cell r="L1727">
            <v>12</v>
          </cell>
          <cell r="M1727">
            <v>48</v>
          </cell>
          <cell r="N1727">
            <v>60</v>
          </cell>
          <cell r="Q1727">
            <v>1</v>
          </cell>
          <cell r="R1727">
            <v>4</v>
          </cell>
          <cell r="S1727" t="str">
            <v xml:space="preserve">USD Purchase Pricelist (USD)</v>
          </cell>
          <cell r="T1727">
            <v>20.51</v>
          </cell>
          <cell r="U1727">
            <v>3417.48</v>
          </cell>
          <cell r="V1727">
            <v>4000</v>
          </cell>
        </row>
        <row r="1728">
          <cell r="A1728">
            <v>13496</v>
          </cell>
          <cell r="B1728" t="str">
            <v>AUTOLAMPS1722</v>
          </cell>
          <cell r="C1728" t="e">
            <v>#REF!</v>
          </cell>
          <cell r="D1728" t="str">
            <v xml:space="preserve">TOYOTA HARRIER/LEXUS MCU30 (03-08) - FRONT DOOR GLASS - LH</v>
          </cell>
          <cell r="E1728" t="str">
            <v>TOYOTA</v>
          </cell>
          <cell r="F1728" t="str">
            <v xml:space="preserve">MCU30 FD LH</v>
          </cell>
          <cell r="G1728" t="str">
            <v xml:space="preserve">MCU30 FD/LH</v>
          </cell>
          <cell r="H1728" t="str">
            <v>992*498-L</v>
          </cell>
          <cell r="I1728">
            <v>0.02</v>
          </cell>
          <cell r="J1728" t="str">
            <v>SUPPLIER0015</v>
          </cell>
          <cell r="K1728" t="str">
            <v xml:space="preserve">XINYI AUTOMOBILE GLASS (SHENZHEN) CO., LTD</v>
          </cell>
          <cell r="L1728">
            <v>0</v>
          </cell>
          <cell r="M1728">
            <v>0</v>
          </cell>
          <cell r="N1728">
            <v>0</v>
          </cell>
          <cell r="Q1728">
            <v>1</v>
          </cell>
          <cell r="R1728">
            <v>4</v>
          </cell>
          <cell r="S1728" t="str">
            <v xml:space="preserve">USD Purchase Pricelist (USD)</v>
          </cell>
          <cell r="T1728">
            <v>3.21</v>
          </cell>
          <cell r="U1728">
            <v>498.35</v>
          </cell>
          <cell r="V1728">
            <v>600</v>
          </cell>
        </row>
        <row r="1729">
          <cell r="A1729">
            <v>13497</v>
          </cell>
          <cell r="B1729" t="str">
            <v>AUTOLAMPS1723</v>
          </cell>
          <cell r="C1729" t="e">
            <v>#REF!</v>
          </cell>
          <cell r="D1729" t="str">
            <v xml:space="preserve">TOYOTA HARRIER/LEXUS MCU30 (03-08) - FRONT DOOR GLASS - RH</v>
          </cell>
          <cell r="E1729" t="str">
            <v>TOYOTA</v>
          </cell>
          <cell r="F1729" t="str">
            <v xml:space="preserve">MCU30 FD RH</v>
          </cell>
          <cell r="G1729" t="str">
            <v xml:space="preserve">MCU30 FD/RH</v>
          </cell>
          <cell r="H1729" t="str">
            <v>992*498-R</v>
          </cell>
          <cell r="I1729">
            <v>0.02</v>
          </cell>
          <cell r="J1729" t="str">
            <v>SUPPLIER0015</v>
          </cell>
          <cell r="K1729" t="str">
            <v xml:space="preserve">XINYI AUTOMOBILE GLASS (SHENZHEN) CO., LTD</v>
          </cell>
          <cell r="L1729">
            <v>0</v>
          </cell>
          <cell r="M1729">
            <v>0</v>
          </cell>
          <cell r="N1729">
            <v>0</v>
          </cell>
          <cell r="Q1729">
            <v>1</v>
          </cell>
          <cell r="R1729">
            <v>4</v>
          </cell>
          <cell r="S1729" t="str">
            <v xml:space="preserve">USD Purchase Pricelist (USD)</v>
          </cell>
          <cell r="T1729">
            <v>3.21</v>
          </cell>
          <cell r="U1729">
            <v>498.35</v>
          </cell>
          <cell r="V1729">
            <v>600</v>
          </cell>
        </row>
        <row r="1730">
          <cell r="A1730">
            <v>13498</v>
          </cell>
          <cell r="B1730" t="str">
            <v>AUTOLAMPS1724</v>
          </cell>
          <cell r="C1730" t="e">
            <v>#REF!</v>
          </cell>
          <cell r="D1730" t="str">
            <v xml:space="preserve">TOYOTA HARRIER/LEXUS MCU30 (03-08) - REAR DOOR GLASS - LH</v>
          </cell>
          <cell r="E1730" t="str">
            <v>TOYOTA</v>
          </cell>
          <cell r="F1730" t="str">
            <v xml:space="preserve">MCU30 RD LH</v>
          </cell>
          <cell r="G1730" t="str">
            <v xml:space="preserve">MCU30 RD/LH</v>
          </cell>
          <cell r="H1730" t="str">
            <v>625*490-L</v>
          </cell>
          <cell r="I1730">
            <v>0.02</v>
          </cell>
          <cell r="J1730" t="str">
            <v>SUPPLIER0015</v>
          </cell>
          <cell r="K1730" t="str">
            <v xml:space="preserve">XINYI AUTOMOBILE GLASS (SHENZHEN) CO., LTD</v>
          </cell>
          <cell r="L1730">
            <v>0</v>
          </cell>
          <cell r="M1730">
            <v>0</v>
          </cell>
          <cell r="N1730">
            <v>0</v>
          </cell>
          <cell r="Q1730">
            <v>1</v>
          </cell>
          <cell r="R1730">
            <v>4</v>
          </cell>
          <cell r="S1730" t="str">
            <v xml:space="preserve">USD Purchase Pricelist (USD)</v>
          </cell>
          <cell r="T1730">
            <v>2.5</v>
          </cell>
          <cell r="U1730">
            <v>388.13</v>
          </cell>
          <cell r="V1730">
            <v>500</v>
          </cell>
        </row>
        <row r="1731">
          <cell r="A1731">
            <v>13499</v>
          </cell>
          <cell r="B1731" t="str">
            <v>AUTOLAMPS1725</v>
          </cell>
          <cell r="C1731" t="e">
            <v>#REF!</v>
          </cell>
          <cell r="D1731" t="str">
            <v xml:space="preserve">TOYOTA HARRIER/LEXUS MCU30 (03-08) - REAR DOOR GLASS - RH</v>
          </cell>
          <cell r="E1731" t="str">
            <v>TOYOTA</v>
          </cell>
          <cell r="F1731" t="str">
            <v xml:space="preserve">MCU30 RD RH</v>
          </cell>
          <cell r="G1731" t="str">
            <v xml:space="preserve">MCU30 RD/RH</v>
          </cell>
          <cell r="H1731" t="str">
            <v>625*490-R</v>
          </cell>
          <cell r="I1731">
            <v>0.02</v>
          </cell>
          <cell r="J1731" t="str">
            <v>SUPPLIER0015</v>
          </cell>
          <cell r="K1731" t="str">
            <v xml:space="preserve">XINYI AUTOMOBILE GLASS (SHENZHEN) CO., LTD</v>
          </cell>
          <cell r="L1731">
            <v>0</v>
          </cell>
          <cell r="M1731">
            <v>0</v>
          </cell>
          <cell r="N1731">
            <v>0</v>
          </cell>
          <cell r="Q1731">
            <v>1</v>
          </cell>
          <cell r="R1731">
            <v>4</v>
          </cell>
          <cell r="S1731" t="str">
            <v xml:space="preserve">USD Purchase Pricelist (USD)</v>
          </cell>
          <cell r="T1731">
            <v>2.5</v>
          </cell>
          <cell r="U1731">
            <v>388.13</v>
          </cell>
          <cell r="V1731">
            <v>500</v>
          </cell>
        </row>
        <row r="1732">
          <cell r="A1732">
            <v>13500</v>
          </cell>
          <cell r="B1732" t="str">
            <v>AUTOLAMPS1726</v>
          </cell>
          <cell r="C1732" t="e">
            <v>#REF!</v>
          </cell>
          <cell r="D1732" t="str">
            <v xml:space="preserve">TOYOTA HARRIER/LEXUS MCU30 (03-08) - REAR QUARTER GLASS - LH</v>
          </cell>
          <cell r="E1732" t="str">
            <v>TOYOTA</v>
          </cell>
          <cell r="F1732" t="str">
            <v xml:space="preserve">MCU30 RQ LH</v>
          </cell>
          <cell r="G1732" t="str">
            <v xml:space="preserve">MCU30 RQ/LH</v>
          </cell>
          <cell r="H1732" t="str">
            <v>315*380-L</v>
          </cell>
          <cell r="I1732">
            <v>0.02</v>
          </cell>
          <cell r="J1732" t="str">
            <v>SUPPLIER0015</v>
          </cell>
          <cell r="K1732" t="str">
            <v xml:space="preserve">XINYI AUTOMOBILE GLASS (SHENZHEN) CO., LTD</v>
          </cell>
          <cell r="L1732">
            <v>0</v>
          </cell>
          <cell r="M1732">
            <v>0</v>
          </cell>
          <cell r="N1732">
            <v>0</v>
          </cell>
          <cell r="Q1732">
            <v>1</v>
          </cell>
          <cell r="R1732">
            <v>4</v>
          </cell>
          <cell r="S1732" t="str">
            <v xml:space="preserve">USD Purchase Pricelist (USD)</v>
          </cell>
          <cell r="T1732">
            <v>1.8</v>
          </cell>
          <cell r="U1732">
            <v>279.45</v>
          </cell>
          <cell r="V1732">
            <v>400</v>
          </cell>
        </row>
        <row r="1733">
          <cell r="A1733">
            <v>13501</v>
          </cell>
          <cell r="B1733" t="str">
            <v>AUTOLAMPS1727</v>
          </cell>
          <cell r="C1733" t="e">
            <v>#REF!</v>
          </cell>
          <cell r="D1733" t="str">
            <v xml:space="preserve">TOYOTA HARRIER/LEXUS MCU30 (03-08) - REAR QUARTER GLASS - RH</v>
          </cell>
          <cell r="E1733" t="str">
            <v>TOYOTA</v>
          </cell>
          <cell r="F1733" t="str">
            <v xml:space="preserve">MCU30 RQ RH</v>
          </cell>
          <cell r="G1733" t="str">
            <v xml:space="preserve">MCU30 RQ/RH</v>
          </cell>
          <cell r="H1733" t="str">
            <v>315*380-R</v>
          </cell>
          <cell r="I1733">
            <v>0.02</v>
          </cell>
          <cell r="J1733" t="str">
            <v>SUPPLIER0015</v>
          </cell>
          <cell r="K1733" t="str">
            <v xml:space="preserve">XINYI AUTOMOBILE GLASS (SHENZHEN) CO., LTD</v>
          </cell>
          <cell r="L1733">
            <v>0</v>
          </cell>
          <cell r="M1733">
            <v>0</v>
          </cell>
          <cell r="N1733">
            <v>0</v>
          </cell>
          <cell r="Q1733">
            <v>1</v>
          </cell>
          <cell r="R1733">
            <v>4</v>
          </cell>
          <cell r="S1733" t="str">
            <v xml:space="preserve">USD Purchase Pricelist (USD)</v>
          </cell>
          <cell r="T1733">
            <v>1.8</v>
          </cell>
          <cell r="U1733">
            <v>279.45</v>
          </cell>
          <cell r="V1733">
            <v>400</v>
          </cell>
        </row>
        <row r="1734">
          <cell r="A1734">
            <v>12047</v>
          </cell>
          <cell r="B1734" t="str">
            <v>AUTOLAMPS2686</v>
          </cell>
          <cell r="C1734" t="e">
            <v>#REF!</v>
          </cell>
          <cell r="D1734" t="str">
            <v xml:space="preserve">TOYOTA HARRIER/LEXUS RX300/MCU10W 4D UTILITY 99- (RHD) - LAMINATED FRONT WINDSCREEN</v>
          </cell>
          <cell r="E1734" t="str">
            <v>TOYOTA</v>
          </cell>
          <cell r="F1734" t="str">
            <v xml:space="preserve">RX300 R LFW X</v>
          </cell>
          <cell r="G1734" t="str">
            <v xml:space="preserve">RX300-R LFW/X</v>
          </cell>
          <cell r="H1734" t="str">
            <v>1509*986</v>
          </cell>
          <cell r="I1734">
            <v>0.02</v>
          </cell>
          <cell r="J1734" t="str">
            <v>SUPPLIER0015</v>
          </cell>
          <cell r="K1734" t="str">
            <v xml:space="preserve">XINYI AUTOMOBILE GLASS (SHENZHEN) CO., LTD</v>
          </cell>
          <cell r="L1734">
            <v>2</v>
          </cell>
          <cell r="M1734">
            <v>8</v>
          </cell>
          <cell r="N1734">
            <v>10</v>
          </cell>
          <cell r="Q1734">
            <v>2</v>
          </cell>
          <cell r="R1734">
            <v>8</v>
          </cell>
          <cell r="S1734" t="str">
            <v xml:space="preserve">USD Purchase Pricelist (USD)</v>
          </cell>
          <cell r="T1734">
            <v>18.600000000000001</v>
          </cell>
          <cell r="U1734">
            <v>3099.23</v>
          </cell>
          <cell r="V1734">
            <v>3900</v>
          </cell>
        </row>
        <row r="1735">
          <cell r="A1735">
            <v>12867</v>
          </cell>
          <cell r="B1735" t="str">
            <v>AUTOLAMPS1728</v>
          </cell>
          <cell r="C1735" t="e">
            <v>#REF!</v>
          </cell>
          <cell r="D1735" t="str">
            <v xml:space="preserve">TOYOTA HI-LUX RN30 PICKUP (80-) - LAMINATED FRONT WINDSCREEN</v>
          </cell>
          <cell r="E1735" t="str">
            <v>TOYOTA</v>
          </cell>
          <cell r="F1735" t="str">
            <v xml:space="preserve">RN30 LFW</v>
          </cell>
          <cell r="G1735" t="str">
            <v xml:space="preserve">RN30 LFW</v>
          </cell>
          <cell r="H1735" t="str">
            <v>1413*655</v>
          </cell>
          <cell r="I1735">
            <v>0.02</v>
          </cell>
          <cell r="J1735" t="str">
            <v>SUPPLIER0015</v>
          </cell>
          <cell r="K1735" t="str">
            <v xml:space="preserve">XINYI AUTOMOBILE GLASS (SHENZHEN) CO., LTD</v>
          </cell>
          <cell r="L1735">
            <v>1</v>
          </cell>
          <cell r="M1735">
            <v>4</v>
          </cell>
          <cell r="N1735">
            <v>5</v>
          </cell>
          <cell r="Q1735">
            <v>2</v>
          </cell>
          <cell r="R1735">
            <v>8</v>
          </cell>
          <cell r="S1735" t="str">
            <v xml:space="preserve">USD Purchase Pricelist (USD)</v>
          </cell>
          <cell r="T1735">
            <v>12.04</v>
          </cell>
          <cell r="U1735">
            <v>2006.17</v>
          </cell>
          <cell r="V1735">
            <v>2500</v>
          </cell>
        </row>
        <row r="1736">
          <cell r="A1736">
            <v>11938</v>
          </cell>
          <cell r="B1736" t="str">
            <v>AUTOLAMPS1729</v>
          </cell>
          <cell r="C1736" t="e">
            <v>#REF!</v>
          </cell>
          <cell r="D1736" t="str">
            <v xml:space="preserve">TOYOTA HI-LUX RN80 PICK-UP (88-) - LAMINATED FRONT WINDSCREEN</v>
          </cell>
          <cell r="E1736" t="str">
            <v>TOYOTA</v>
          </cell>
          <cell r="F1736" t="str">
            <v xml:space="preserve">RN80 LFW</v>
          </cell>
          <cell r="G1736" t="str">
            <v xml:space="preserve">RN80 LFW</v>
          </cell>
          <cell r="H1736" t="str">
            <v>1388*701</v>
          </cell>
          <cell r="I1736">
            <v>0.02</v>
          </cell>
          <cell r="J1736" t="str">
            <v>SUPPLIER0015</v>
          </cell>
          <cell r="K1736" t="str">
            <v xml:space="preserve">XINYI AUTOMOBILE GLASS (SHENZHEN) CO., LTD</v>
          </cell>
          <cell r="L1736">
            <v>3</v>
          </cell>
          <cell r="M1736">
            <v>12</v>
          </cell>
          <cell r="N1736">
            <v>15</v>
          </cell>
          <cell r="Q1736">
            <v>3</v>
          </cell>
          <cell r="R1736">
            <v>9</v>
          </cell>
          <cell r="S1736" t="str">
            <v xml:space="preserve">USD Purchase Pricelist (USD)</v>
          </cell>
          <cell r="T1736">
            <v>12.16</v>
          </cell>
          <cell r="U1736">
            <v>2026.16</v>
          </cell>
          <cell r="V1736">
            <v>2500</v>
          </cell>
        </row>
        <row r="1737">
          <cell r="A1737">
            <v>13997</v>
          </cell>
          <cell r="B1737" t="str">
            <v>AUTOLAMPS2787</v>
          </cell>
          <cell r="C1737" t="e">
            <v>#REF!</v>
          </cell>
          <cell r="D1737" t="str">
            <v xml:space="preserve">TOYOTA HIACE (10-13) GRILL GREY/BLACK (STANDARD) 1695MM</v>
          </cell>
          <cell r="E1737" t="str">
            <v>TOYOTA</v>
          </cell>
          <cell r="F1737" t="str">
            <v xml:space="preserve">HIACE (10 13)</v>
          </cell>
          <cell r="G1737" t="str">
            <v>TY04-2011B-B</v>
          </cell>
          <cell r="I1737">
            <v>0.04</v>
          </cell>
          <cell r="J1737" t="str">
            <v>SUPPLIER0002</v>
          </cell>
          <cell r="K1737" t="str">
            <v xml:space="preserve">ANHUI TINCAI SILK CO. LTD</v>
          </cell>
          <cell r="L1737">
            <v>0</v>
          </cell>
          <cell r="M1737">
            <v>0</v>
          </cell>
          <cell r="N1737">
            <v>0</v>
          </cell>
          <cell r="Q1737">
            <v>2</v>
          </cell>
          <cell r="R1737">
            <v>10</v>
          </cell>
          <cell r="S1737" t="str">
            <v xml:space="preserve">Yuan Purchase Pricelist (CNY)</v>
          </cell>
          <cell r="T1737">
            <v>100</v>
          </cell>
          <cell r="U1737">
            <v>2720</v>
          </cell>
          <cell r="V1737">
            <v>4080</v>
          </cell>
        </row>
        <row r="1738">
          <cell r="A1738">
            <v>12454</v>
          </cell>
          <cell r="B1738" t="str">
            <v>AUTOLAMPS1691</v>
          </cell>
          <cell r="C1738" t="e">
            <v>#REF!</v>
          </cell>
          <cell r="D1738" t="str">
            <v xml:space="preserve">TOYOTA HIACE GRANVIA (97-) - CORNER LAMP (212-15A3-UE) - LH</v>
          </cell>
          <cell r="E1738" t="str">
            <v>TOYOTA</v>
          </cell>
          <cell r="F1738" t="str">
            <v xml:space="preserve">GRANVIA 97 CLA LH</v>
          </cell>
          <cell r="G1738" t="str">
            <v>TY04-1003-L</v>
          </cell>
          <cell r="I1738">
            <v>0.04</v>
          </cell>
          <cell r="J1738" t="str">
            <v>SUPPLIER0002</v>
          </cell>
          <cell r="K1738" t="str">
            <v xml:space="preserve">ANHUI TINCAI SILK CO. LTD</v>
          </cell>
          <cell r="L1738">
            <v>0</v>
          </cell>
          <cell r="M1738">
            <v>0</v>
          </cell>
          <cell r="N1738">
            <v>0</v>
          </cell>
          <cell r="O1738">
            <v>2</v>
          </cell>
          <cell r="P1738">
            <v>10</v>
          </cell>
          <cell r="S1738" t="str">
            <v xml:space="preserve">USD Purchase Pricelist (USD)</v>
          </cell>
          <cell r="T1738">
            <v>2.38</v>
          </cell>
          <cell r="U1738">
            <v>372</v>
          </cell>
          <cell r="V1738">
            <v>580</v>
          </cell>
        </row>
        <row r="1739">
          <cell r="A1739">
            <v>12453</v>
          </cell>
          <cell r="B1739" t="str">
            <v>AUTOLAMPS1692</v>
          </cell>
          <cell r="C1739" t="e">
            <v>#REF!</v>
          </cell>
          <cell r="D1739" t="str">
            <v xml:space="preserve">TOYOTA HIACE GRANVIA (97-) - CORNER LAMP (212-15A3-UE) - RH</v>
          </cell>
          <cell r="E1739" t="str">
            <v>TOYOTA</v>
          </cell>
          <cell r="F1739" t="str">
            <v xml:space="preserve">GRANVIA 97 CLA RH</v>
          </cell>
          <cell r="G1739" t="str">
            <v>TY04-1003-R</v>
          </cell>
          <cell r="I1739">
            <v>0.04</v>
          </cell>
          <cell r="J1739" t="str">
            <v>SUPPLIER0002</v>
          </cell>
          <cell r="K1739" t="str">
            <v xml:space="preserve">ANHUI TINCAI SILK CO. LTD</v>
          </cell>
          <cell r="L1739">
            <v>0</v>
          </cell>
          <cell r="M1739">
            <v>0</v>
          </cell>
          <cell r="N1739">
            <v>0</v>
          </cell>
          <cell r="O1739">
            <v>2</v>
          </cell>
          <cell r="P1739">
            <v>10</v>
          </cell>
          <cell r="S1739" t="str">
            <v xml:space="preserve">Yuan Purchase Pricelist (CNY)</v>
          </cell>
          <cell r="T1739">
            <v>2.38</v>
          </cell>
          <cell r="U1739">
            <v>372</v>
          </cell>
          <cell r="V1739">
            <v>580</v>
          </cell>
        </row>
        <row r="1740">
          <cell r="A1740">
            <v>12722</v>
          </cell>
          <cell r="B1740" t="str">
            <v>AUTOLAMPS1693</v>
          </cell>
          <cell r="C1740" t="e">
            <v>#REF!</v>
          </cell>
          <cell r="D1740" t="str">
            <v xml:space="preserve">TOYOTA HIACE GRANVIA (97-) - TAIL LAMP (212-15H1) - LH</v>
          </cell>
          <cell r="E1740" t="str">
            <v>TOYOTA</v>
          </cell>
          <cell r="F1740" t="str">
            <v xml:space="preserve">GRANVIA 97 TLA LH</v>
          </cell>
          <cell r="G1740" t="str">
            <v>TY04-1002-L</v>
          </cell>
          <cell r="I1740">
            <v>0.04</v>
          </cell>
          <cell r="J1740" t="str">
            <v>SUPPLIER0002</v>
          </cell>
          <cell r="K1740" t="str">
            <v xml:space="preserve">ANHUI TINCAI SILK CO. LTD</v>
          </cell>
          <cell r="L1740">
            <v>0</v>
          </cell>
          <cell r="M1740">
            <v>0</v>
          </cell>
          <cell r="N1740">
            <v>0</v>
          </cell>
          <cell r="Q1740">
            <v>3</v>
          </cell>
          <cell r="R1740">
            <v>10</v>
          </cell>
          <cell r="S1740" t="str">
            <v xml:space="preserve">Yuan Purchase Pricelist (CNY)</v>
          </cell>
          <cell r="T1740">
            <v>4.3099999999999996</v>
          </cell>
          <cell r="U1740">
            <v>674</v>
          </cell>
          <cell r="V1740">
            <v>1040</v>
          </cell>
        </row>
        <row r="1741">
          <cell r="A1741">
            <v>12721</v>
          </cell>
          <cell r="B1741" t="str">
            <v>AUTOLAMPS1694</v>
          </cell>
          <cell r="C1741" t="e">
            <v>#REF!</v>
          </cell>
          <cell r="D1741" t="str">
            <v xml:space="preserve">TOYOTA HIACE GRANVIA (97-) - TAIL LAMP (212-15H1) - RH</v>
          </cell>
          <cell r="E1741" t="str">
            <v>TOYOTA</v>
          </cell>
          <cell r="F1741" t="str">
            <v xml:space="preserve">GRANVIA 97 TLA RH</v>
          </cell>
          <cell r="G1741" t="str">
            <v>TY04-1002-R</v>
          </cell>
          <cell r="I1741">
            <v>0.04</v>
          </cell>
          <cell r="J1741" t="str">
            <v>SUPPLIER0002</v>
          </cell>
          <cell r="K1741" t="str">
            <v xml:space="preserve">ANHUI TINCAI SILK CO. LTD</v>
          </cell>
          <cell r="L1741">
            <v>0</v>
          </cell>
          <cell r="M1741">
            <v>0</v>
          </cell>
          <cell r="N1741">
            <v>0</v>
          </cell>
          <cell r="Q1741">
            <v>3</v>
          </cell>
          <cell r="R1741">
            <v>10</v>
          </cell>
          <cell r="S1741" t="str">
            <v xml:space="preserve">Yuan Purchase Pricelist (CNY)</v>
          </cell>
          <cell r="T1741">
            <v>35</v>
          </cell>
          <cell r="U1741">
            <v>845</v>
          </cell>
          <cell r="V1741">
            <v>1270</v>
          </cell>
        </row>
        <row r="1742">
          <cell r="A1742">
            <v>12826</v>
          </cell>
          <cell r="B1742" t="str">
            <v>AUTOLAMPS1730</v>
          </cell>
          <cell r="C1742" t="e">
            <v>#REF!</v>
          </cell>
          <cell r="D1742" t="str">
            <v xml:space="preserve">TOYOTA HIACE GRANVIA (99-) - CORNER LAMP (212-15D6) - LH</v>
          </cell>
          <cell r="E1742" t="str">
            <v>TOYOTA</v>
          </cell>
          <cell r="F1742" t="str">
            <v xml:space="preserve">GRANVIA 99 CLA LH</v>
          </cell>
          <cell r="G1742" t="str">
            <v>TY04-1103-L</v>
          </cell>
          <cell r="I1742">
            <v>0.04</v>
          </cell>
          <cell r="J1742" t="str">
            <v>SUPPLIER0002</v>
          </cell>
          <cell r="K1742" t="str">
            <v xml:space="preserve">ANHUI TINCAI SILK CO. LTD</v>
          </cell>
          <cell r="L1742">
            <v>1</v>
          </cell>
          <cell r="M1742">
            <v>4</v>
          </cell>
          <cell r="N1742">
            <v>5</v>
          </cell>
          <cell r="O1742">
            <v>4</v>
          </cell>
          <cell r="P1742">
            <v>10</v>
          </cell>
          <cell r="S1742" t="str">
            <v xml:space="preserve">Yuan Purchase Pricelist (CNY)</v>
          </cell>
          <cell r="T1742">
            <v>28</v>
          </cell>
          <cell r="U1742">
            <v>714</v>
          </cell>
          <cell r="V1742">
            <v>1070</v>
          </cell>
        </row>
        <row r="1743">
          <cell r="A1743">
            <v>12825</v>
          </cell>
          <cell r="B1743" t="str">
            <v>AUTOLAMPS1731</v>
          </cell>
          <cell r="C1743" t="e">
            <v>#REF!</v>
          </cell>
          <cell r="D1743" t="str">
            <v xml:space="preserve">TOYOTA HIACE GRANVIA (99-) - CORNER LAMP (212-15D6) - RH</v>
          </cell>
          <cell r="E1743" t="str">
            <v>TOYOTA</v>
          </cell>
          <cell r="F1743" t="str">
            <v xml:space="preserve">GRANVIA 99 CLA RH</v>
          </cell>
          <cell r="G1743" t="str">
            <v>TY04-1103-R</v>
          </cell>
          <cell r="I1743">
            <v>0.04</v>
          </cell>
          <cell r="J1743" t="str">
            <v>SUPPLIER0002</v>
          </cell>
          <cell r="K1743" t="str">
            <v xml:space="preserve">ANHUI TINCAI SILK CO. LTD</v>
          </cell>
          <cell r="L1743">
            <v>0</v>
          </cell>
          <cell r="M1743">
            <v>0</v>
          </cell>
          <cell r="N1743">
            <v>0</v>
          </cell>
          <cell r="O1743">
            <v>4</v>
          </cell>
          <cell r="P1743">
            <v>10</v>
          </cell>
          <cell r="S1743" t="str">
            <v xml:space="preserve">Yuan Purchase Pricelist (CNY)</v>
          </cell>
          <cell r="T1743">
            <v>28</v>
          </cell>
          <cell r="U1743">
            <v>714</v>
          </cell>
          <cell r="V1743">
            <v>1070</v>
          </cell>
        </row>
        <row r="1744">
          <cell r="A1744">
            <v>12641</v>
          </cell>
          <cell r="B1744" t="str">
            <v>AUTOLAMPS1732</v>
          </cell>
          <cell r="C1744" t="e">
            <v>#REF!</v>
          </cell>
          <cell r="D1744" t="str">
            <v xml:space="preserve">TOYOTA HIACE GRANVIA (99-) - HEAD LAMP (212-11N5) - LH</v>
          </cell>
          <cell r="E1744" t="str">
            <v>TOYOTA</v>
          </cell>
          <cell r="F1744" t="str">
            <v xml:space="preserve">GRANVIA 99 HLA LH</v>
          </cell>
          <cell r="G1744" t="str">
            <v>TY04-1101-L</v>
          </cell>
          <cell r="I1744">
            <v>0.04</v>
          </cell>
          <cell r="J1744" t="str">
            <v>SUPPLIER0002</v>
          </cell>
          <cell r="K1744" t="str">
            <v xml:space="preserve">ANHUI TINCAI SILK CO. LTD</v>
          </cell>
          <cell r="L1744">
            <v>0</v>
          </cell>
          <cell r="M1744">
            <v>0</v>
          </cell>
          <cell r="N1744">
            <v>0</v>
          </cell>
          <cell r="Q1744">
            <v>2</v>
          </cell>
          <cell r="R1744">
            <v>5</v>
          </cell>
          <cell r="S1744" t="str">
            <v xml:space="preserve">Yuan Purchase Pricelist (CNY)</v>
          </cell>
          <cell r="T1744">
            <v>140.5</v>
          </cell>
          <cell r="U1744">
            <v>3161</v>
          </cell>
          <cell r="V1744">
            <v>4900</v>
          </cell>
        </row>
        <row r="1745">
          <cell r="A1745">
            <v>12640</v>
          </cell>
          <cell r="B1745" t="str">
            <v>AUTOLAMPS1733</v>
          </cell>
          <cell r="C1745" t="e">
            <v>#REF!</v>
          </cell>
          <cell r="D1745" t="str">
            <v xml:space="preserve">TOYOTA HIACE GRANVIA (99-) - HEAD LAMP (212-11N5) - RH</v>
          </cell>
          <cell r="E1745" t="str">
            <v>TOYOTA</v>
          </cell>
          <cell r="F1745" t="str">
            <v xml:space="preserve">GRANVIA 99 HLA RH</v>
          </cell>
          <cell r="G1745" t="str">
            <v>TY04-1101-R</v>
          </cell>
          <cell r="I1745">
            <v>0.04</v>
          </cell>
          <cell r="J1745" t="str">
            <v>SUPPLIER0002</v>
          </cell>
          <cell r="K1745" t="str">
            <v xml:space="preserve">ANHUI TINCAI SILK CO. LTD</v>
          </cell>
          <cell r="M1745">
            <v>0</v>
          </cell>
          <cell r="N1745">
            <v>0</v>
          </cell>
          <cell r="Q1745">
            <v>2</v>
          </cell>
          <cell r="R1745">
            <v>5</v>
          </cell>
          <cell r="S1745" t="str">
            <v xml:space="preserve">Yuan Purchase Pricelist (CNY)</v>
          </cell>
          <cell r="T1745">
            <v>21.58</v>
          </cell>
          <cell r="U1745">
            <v>3373</v>
          </cell>
          <cell r="V1745">
            <v>5230</v>
          </cell>
        </row>
        <row r="1746">
          <cell r="A1746">
            <v>11254</v>
          </cell>
          <cell r="B1746" t="str">
            <v>AUTOLAMPS1734</v>
          </cell>
          <cell r="C1746" t="e">
            <v>#REF!</v>
          </cell>
          <cell r="D1746" t="str">
            <v xml:space="preserve">TOYOTA HIACE REGIUS (01-) - CORNER LAMP - LH</v>
          </cell>
          <cell r="E1746" t="str">
            <v>TOYOTA</v>
          </cell>
          <cell r="F1746" t="str">
            <v xml:space="preserve">REGIUS 01 CLA LH</v>
          </cell>
          <cell r="G1746" t="str">
            <v>TY99-0101-L</v>
          </cell>
          <cell r="I1746">
            <v>0.04</v>
          </cell>
          <cell r="J1746" t="str">
            <v>SUPPLIER0002</v>
          </cell>
          <cell r="K1746" t="str">
            <v xml:space="preserve">ANHUI TINCAI SILK CO. LTD</v>
          </cell>
          <cell r="L1746">
            <v>0</v>
          </cell>
          <cell r="M1746">
            <v>0</v>
          </cell>
          <cell r="N1746">
            <v>0</v>
          </cell>
          <cell r="O1746">
            <v>2</v>
          </cell>
          <cell r="P1746">
            <v>5</v>
          </cell>
          <cell r="S1746" t="str">
            <v xml:space="preserve">Yuan Purchase Pricelist (CNY)</v>
          </cell>
          <cell r="T1746">
            <v>25</v>
          </cell>
          <cell r="U1746">
            <v>563</v>
          </cell>
          <cell r="V1746">
            <v>870</v>
          </cell>
        </row>
        <row r="1747">
          <cell r="A1747">
            <v>11253</v>
          </cell>
          <cell r="B1747" t="str">
            <v>AUTOLAMPS1735</v>
          </cell>
          <cell r="C1747" t="e">
            <v>#REF!</v>
          </cell>
          <cell r="D1747" t="str">
            <v xml:space="preserve">TOYOTA HIACE REGIUS (01-) - CORNER LAMP - RH</v>
          </cell>
          <cell r="E1747" t="str">
            <v>TOYOTA</v>
          </cell>
          <cell r="F1747" t="str">
            <v xml:space="preserve">REGIUS 01 CLA RH</v>
          </cell>
          <cell r="G1747" t="str">
            <v>TY99-0101-R</v>
          </cell>
          <cell r="I1747">
            <v>0.04</v>
          </cell>
          <cell r="J1747" t="str">
            <v>SUPPLIER0002</v>
          </cell>
          <cell r="K1747" t="str">
            <v xml:space="preserve">ANHUI TINCAI SILK CO. LTD</v>
          </cell>
          <cell r="L1747">
            <v>0</v>
          </cell>
          <cell r="M1747">
            <v>0</v>
          </cell>
          <cell r="N1747">
            <v>0</v>
          </cell>
          <cell r="O1747">
            <v>2</v>
          </cell>
          <cell r="P1747">
            <v>5</v>
          </cell>
          <cell r="S1747" t="str">
            <v xml:space="preserve">Yuan Purchase Pricelist (CNY)</v>
          </cell>
          <cell r="T1747">
            <v>25</v>
          </cell>
          <cell r="U1747">
            <v>563</v>
          </cell>
          <cell r="V1747">
            <v>870</v>
          </cell>
        </row>
        <row r="1748">
          <cell r="A1748">
            <v>13925</v>
          </cell>
          <cell r="B1748" t="str">
            <v>AUTOLAMPS1736</v>
          </cell>
          <cell r="C1748" t="e">
            <v>#REF!</v>
          </cell>
          <cell r="D1748" t="str">
            <v xml:space="preserve">TOYOTA HIACE REGIUS (97-) REAR HEATED WINDSCREN</v>
          </cell>
          <cell r="E1748" t="str">
            <v>TOYOTA</v>
          </cell>
          <cell r="F1748" t="str">
            <v xml:space="preserve">RH191 RW H X</v>
          </cell>
          <cell r="G1748" t="str">
            <v xml:space="preserve">RH191 RW/H/X</v>
          </cell>
          <cell r="H1748" t="str">
            <v>1640*593</v>
          </cell>
          <cell r="I1748">
            <v>0.02</v>
          </cell>
          <cell r="J1748" t="str">
            <v>SUPPLIER0015</v>
          </cell>
          <cell r="K1748" t="str">
            <v xml:space="preserve">XINYI AUTOMOBILE GLASS (SHENZHEN) CO., LTD</v>
          </cell>
          <cell r="L1748">
            <v>0</v>
          </cell>
          <cell r="M1748">
            <v>0</v>
          </cell>
          <cell r="N1748">
            <v>0</v>
          </cell>
          <cell r="Q1748">
            <v>1</v>
          </cell>
          <cell r="R1748">
            <v>4</v>
          </cell>
          <cell r="S1748" t="str">
            <v xml:space="preserve">USD Purchase Pricelist (USD)</v>
          </cell>
          <cell r="T1748">
            <v>0</v>
          </cell>
          <cell r="U1748">
            <v>3800</v>
          </cell>
          <cell r="V1748">
            <v>4500</v>
          </cell>
        </row>
        <row r="1749">
          <cell r="A1749">
            <v>13972</v>
          </cell>
          <cell r="B1749" t="str">
            <v>AUTOLAMPS1737</v>
          </cell>
          <cell r="C1749" t="e">
            <v>#REF!</v>
          </cell>
          <cell r="D1749" t="str">
            <v xml:space="preserve">TOYOTA HIACE RZH104 VAN (89-04) - FRONT DOOR GLASS - LH</v>
          </cell>
          <cell r="E1749" t="str">
            <v>TOYOTA</v>
          </cell>
          <cell r="F1749" t="str">
            <v xml:space="preserve">RZH104 FD LH</v>
          </cell>
          <cell r="G1749" t="str">
            <v xml:space="preserve">RZH104 FD/LH</v>
          </cell>
          <cell r="H1749" t="str">
            <v>987*527</v>
          </cell>
          <cell r="I1749">
            <v>0.02</v>
          </cell>
          <cell r="J1749" t="str">
            <v>SUPPLIER0015</v>
          </cell>
          <cell r="K1749" t="str">
            <v xml:space="preserve">XINYI AUTOMOBILE GLASS (SHENZHEN) CO., LTD</v>
          </cell>
          <cell r="L1749">
            <v>0</v>
          </cell>
          <cell r="M1749">
            <v>0</v>
          </cell>
          <cell r="N1749">
            <v>0</v>
          </cell>
          <cell r="Q1749">
            <v>1</v>
          </cell>
          <cell r="R1749">
            <v>4</v>
          </cell>
          <cell r="S1749" t="str">
            <v xml:space="preserve">USD Purchase Pricelist (USD)</v>
          </cell>
          <cell r="T1749">
            <v>3.64</v>
          </cell>
          <cell r="U1749">
            <v>652.29</v>
          </cell>
          <cell r="V1749">
            <v>850</v>
          </cell>
        </row>
        <row r="1750">
          <cell r="A1750">
            <v>13973</v>
          </cell>
          <cell r="B1750" t="str">
            <v>AUTOLAMPS1738</v>
          </cell>
          <cell r="C1750" t="e">
            <v>#REF!</v>
          </cell>
          <cell r="D1750" t="str">
            <v xml:space="preserve">TOYOTA HIACE RZH104 VAN (89-04) - FRONT DOOR GLASS - RH</v>
          </cell>
          <cell r="E1750" t="str">
            <v>TOYOTA</v>
          </cell>
          <cell r="F1750" t="str">
            <v xml:space="preserve">RZH104 FD RH</v>
          </cell>
          <cell r="G1750" t="str">
            <v xml:space="preserve">RZH104 FD/RH</v>
          </cell>
          <cell r="H1750" t="str">
            <v>987*527</v>
          </cell>
          <cell r="I1750">
            <v>0.02</v>
          </cell>
          <cell r="J1750" t="str">
            <v>SUPPLIER0015</v>
          </cell>
          <cell r="K1750" t="str">
            <v xml:space="preserve">XINYI AUTOMOBILE GLASS (SHENZHEN) CO., LTD</v>
          </cell>
          <cell r="L1750">
            <v>0</v>
          </cell>
          <cell r="M1750">
            <v>0</v>
          </cell>
          <cell r="N1750">
            <v>0</v>
          </cell>
          <cell r="Q1750">
            <v>1</v>
          </cell>
          <cell r="R1750">
            <v>4</v>
          </cell>
          <cell r="S1750" t="str">
            <v xml:space="preserve">USD Purchase Pricelist (USD)</v>
          </cell>
          <cell r="T1750">
            <v>3.64</v>
          </cell>
          <cell r="U1750">
            <v>652.29</v>
          </cell>
          <cell r="V1750">
            <v>850</v>
          </cell>
        </row>
        <row r="1751">
          <cell r="A1751">
            <v>13854</v>
          </cell>
          <cell r="B1751" t="str">
            <v>AUTOLAMPS1739</v>
          </cell>
          <cell r="C1751" t="e">
            <v>#REF!</v>
          </cell>
          <cell r="D1751" t="str">
            <v xml:space="preserve">TOYOTA HIACE RZH104 VAN (89-04) - FRONT SIDE FRAME - LH</v>
          </cell>
          <cell r="E1751" t="str">
            <v>TOYOTA</v>
          </cell>
          <cell r="F1751" t="str">
            <v xml:space="preserve">RZH104 FSF LH</v>
          </cell>
          <cell r="G1751" t="str">
            <v xml:space="preserve">RZH104 FSF LH</v>
          </cell>
          <cell r="H1751" t="str">
            <v>1175*1150</v>
          </cell>
          <cell r="I1751">
            <v>0.04</v>
          </cell>
          <cell r="J1751" t="str">
            <v>SUPPLIER0013</v>
          </cell>
          <cell r="K1751" t="str">
            <v xml:space="preserve">TAIZHOU QIANLIMA AUTO PARTS CO., LTD</v>
          </cell>
          <cell r="L1751" t="e">
            <v>#N/A</v>
          </cell>
          <cell r="M1751" t="e">
            <v>#N/A</v>
          </cell>
          <cell r="N1751" t="e">
            <v>#N/A</v>
          </cell>
          <cell r="Q1751">
            <v>2</v>
          </cell>
          <cell r="R1751">
            <v>5</v>
          </cell>
          <cell r="S1751" t="str">
            <v xml:space="preserve">Yuan Purchase Pricelist (CNY)</v>
          </cell>
          <cell r="T1751">
            <v>83</v>
          </cell>
          <cell r="U1751">
            <v>1930</v>
          </cell>
          <cell r="V1751">
            <v>2500</v>
          </cell>
        </row>
        <row r="1752">
          <cell r="A1752">
            <v>13853</v>
          </cell>
          <cell r="B1752" t="str">
            <v>AUTOLAMPS1740</v>
          </cell>
          <cell r="C1752" t="e">
            <v>#REF!</v>
          </cell>
          <cell r="D1752" t="str">
            <v xml:space="preserve">TOYOTA HIACE RZH104 VAN (89-04) - FRONT SIDE FRAME - RH</v>
          </cell>
          <cell r="E1752" t="str">
            <v>TOYOTA</v>
          </cell>
          <cell r="F1752" t="str">
            <v xml:space="preserve">RZH104 FSF RH</v>
          </cell>
          <cell r="G1752" t="str">
            <v xml:space="preserve">RZH104 FSF RH</v>
          </cell>
          <cell r="H1752" t="str">
            <v>1240*1213</v>
          </cell>
          <cell r="I1752">
            <v>0.04</v>
          </cell>
          <cell r="J1752" t="str">
            <v>SUPPLIER0013</v>
          </cell>
          <cell r="K1752" t="str">
            <v xml:space="preserve">TAIZHOU QIANLIMA AUTO PARTS CO., LTD</v>
          </cell>
          <cell r="L1752" t="e">
            <v>#N/A</v>
          </cell>
          <cell r="M1752" t="e">
            <v>#N/A</v>
          </cell>
          <cell r="N1752" t="e">
            <v>#N/A</v>
          </cell>
          <cell r="Q1752">
            <v>2</v>
          </cell>
          <cell r="R1752">
            <v>5</v>
          </cell>
          <cell r="S1752" t="str">
            <v xml:space="preserve">Yuan Purchase Pricelist (CNY)</v>
          </cell>
          <cell r="T1752">
            <v>83</v>
          </cell>
          <cell r="U1752">
            <v>1930</v>
          </cell>
          <cell r="V1752">
            <v>2500</v>
          </cell>
        </row>
        <row r="1753">
          <cell r="A1753">
            <v>11939</v>
          </cell>
          <cell r="B1753" t="str">
            <v>AUTOLAMPS1741</v>
          </cell>
          <cell r="C1753" t="e">
            <v>#REF!</v>
          </cell>
          <cell r="D1753" t="str">
            <v xml:space="preserve">TOYOTA HIACE RZH104 VAN (89-04) - LAMINATED FRONT WINDSCREEN</v>
          </cell>
          <cell r="E1753" t="str">
            <v>TOYOTA</v>
          </cell>
          <cell r="F1753" t="str">
            <v xml:space="preserve">RZH104 LFW</v>
          </cell>
          <cell r="G1753" t="str">
            <v xml:space="preserve">RZH104 LFW</v>
          </cell>
          <cell r="H1753" t="str">
            <v>1515*787</v>
          </cell>
          <cell r="I1753">
            <v>0.02</v>
          </cell>
          <cell r="J1753" t="str">
            <v>SUPPLIER0015</v>
          </cell>
          <cell r="K1753" t="str">
            <v xml:space="preserve">XINYI AUTOMOBILE GLASS (SHENZHEN) CO., LTD</v>
          </cell>
          <cell r="L1753">
            <v>13</v>
          </cell>
          <cell r="M1753">
            <v>52</v>
          </cell>
          <cell r="N1753">
            <v>65</v>
          </cell>
          <cell r="Q1753">
            <v>4</v>
          </cell>
          <cell r="R1753">
            <v>12</v>
          </cell>
          <cell r="S1753" t="str">
            <v xml:space="preserve">USD Purchase Pricelist (USD)</v>
          </cell>
          <cell r="T1753">
            <v>14.18</v>
          </cell>
          <cell r="U1753">
            <v>1952.59</v>
          </cell>
          <cell r="V1753">
            <v>2600</v>
          </cell>
        </row>
        <row r="1754">
          <cell r="A1754">
            <v>12795</v>
          </cell>
          <cell r="B1754" t="str">
            <v>AUTOLAMPS1742</v>
          </cell>
          <cell r="C1754" t="e">
            <v>#REF!</v>
          </cell>
          <cell r="D1754" t="str">
            <v xml:space="preserve">TOYOTA HIACE RZH104 VAN (89-04) - REAR SIDE FRAME - LH</v>
          </cell>
          <cell r="E1754" t="str">
            <v>TOYOTA</v>
          </cell>
          <cell r="F1754" t="str">
            <v xml:space="preserve">RZH104 RSF LH</v>
          </cell>
          <cell r="G1754" t="str">
            <v xml:space="preserve">RZH104 RSF LH</v>
          </cell>
          <cell r="H1754" t="str">
            <v xml:space="preserve"> 1343*1378 </v>
          </cell>
          <cell r="I1754">
            <v>0.04</v>
          </cell>
          <cell r="J1754" t="str">
            <v>SUPPLIER0013</v>
          </cell>
          <cell r="K1754" t="str">
            <v xml:space="preserve">TAIZHOU QIANLIMA AUTO PARTS CO., LTD</v>
          </cell>
          <cell r="L1754" t="e">
            <v>#N/A</v>
          </cell>
          <cell r="M1754" t="e">
            <v>#N/A</v>
          </cell>
          <cell r="N1754" t="e">
            <v>#N/A</v>
          </cell>
          <cell r="Q1754">
            <v>2</v>
          </cell>
          <cell r="R1754">
            <v>5</v>
          </cell>
          <cell r="S1754" t="str">
            <v xml:space="preserve">Yuan Purchase Pricelist (CNY)</v>
          </cell>
          <cell r="T1754">
            <v>83</v>
          </cell>
          <cell r="U1754">
            <v>1930</v>
          </cell>
          <cell r="V1754">
            <v>2500</v>
          </cell>
        </row>
        <row r="1755">
          <cell r="A1755">
            <v>12794</v>
          </cell>
          <cell r="B1755" t="str">
            <v>AUTOLAMPS1743</v>
          </cell>
          <cell r="C1755" t="e">
            <v>#REF!</v>
          </cell>
          <cell r="D1755" t="str">
            <v xml:space="preserve">TOYOTA HIACE RZH104 VAN (89-04) - REAR SIDE FRAME - RH</v>
          </cell>
          <cell r="E1755" t="str">
            <v>TOYOTA</v>
          </cell>
          <cell r="F1755" t="str">
            <v xml:space="preserve">RZH104 RSF RH</v>
          </cell>
          <cell r="G1755" t="str">
            <v xml:space="preserve">RZH104 FSF RH</v>
          </cell>
          <cell r="H1755" t="str">
            <v xml:space="preserve"> 1343*1378 </v>
          </cell>
          <cell r="I1755">
            <v>0.04</v>
          </cell>
          <cell r="J1755" t="str">
            <v>SUPPLIER0013</v>
          </cell>
          <cell r="K1755" t="str">
            <v xml:space="preserve">TAIZHOU QIANLIMA AUTO PARTS CO., LTD</v>
          </cell>
          <cell r="L1755" t="e">
            <v>#N/A</v>
          </cell>
          <cell r="M1755" t="e">
            <v>#N/A</v>
          </cell>
          <cell r="N1755" t="e">
            <v>#N/A</v>
          </cell>
          <cell r="Q1755">
            <v>2</v>
          </cell>
          <cell r="R1755">
            <v>5</v>
          </cell>
          <cell r="S1755" t="str">
            <v xml:space="preserve">Yuan Purchase Pricelist (CNY)</v>
          </cell>
          <cell r="T1755">
            <v>83</v>
          </cell>
          <cell r="U1755">
            <v>1930</v>
          </cell>
          <cell r="V1755">
            <v>2500</v>
          </cell>
        </row>
        <row r="1756">
          <cell r="A1756">
            <v>11940</v>
          </cell>
          <cell r="B1756" t="str">
            <v>AUTOLAMPS1744</v>
          </cell>
          <cell r="C1756" t="e">
            <v>#REF!</v>
          </cell>
          <cell r="D1756" t="str">
            <v xml:space="preserve">TOYOTA HIACE RZH104 VAN (89-04) - REAR WINDSCREEN</v>
          </cell>
          <cell r="E1756" t="str">
            <v>TOYOTA</v>
          </cell>
          <cell r="F1756" t="str">
            <v xml:space="preserve">RZH104 RW H</v>
          </cell>
          <cell r="G1756" t="str">
            <v xml:space="preserve">RZH104 RW/H</v>
          </cell>
          <cell r="H1756" t="str">
            <v>1359*579</v>
          </cell>
          <cell r="I1756">
            <v>0.02</v>
          </cell>
          <cell r="J1756" t="str">
            <v>SUPPLIER0015</v>
          </cell>
          <cell r="K1756" t="str">
            <v xml:space="preserve">XINYI AUTOMOBILE GLASS (SHENZHEN) CO., LTD</v>
          </cell>
          <cell r="L1756">
            <v>19</v>
          </cell>
          <cell r="M1756">
            <v>76</v>
          </cell>
          <cell r="N1756">
            <v>95</v>
          </cell>
          <cell r="Q1756">
            <v>5</v>
          </cell>
          <cell r="R1756">
            <v>20</v>
          </cell>
          <cell r="S1756" t="str">
            <v xml:space="preserve">USD Purchase Pricelist (USD)</v>
          </cell>
          <cell r="T1756">
            <v>8</v>
          </cell>
          <cell r="U1756">
            <v>1333</v>
          </cell>
          <cell r="V1756">
            <v>1400</v>
          </cell>
        </row>
        <row r="1757">
          <cell r="A1757">
            <v>13968</v>
          </cell>
          <cell r="B1757" t="str">
            <v>AUTOLAMPS1745</v>
          </cell>
          <cell r="C1757" t="e">
            <v>#REF!</v>
          </cell>
          <cell r="D1757" t="str">
            <v xml:space="preserve">TOYOTA HIACE RZH104 VAN (89-04) - SIDE FRONT LH1 GLASS</v>
          </cell>
          <cell r="E1757" t="str">
            <v>TOYOTA</v>
          </cell>
          <cell r="F1757" t="str">
            <v xml:space="preserve">RZH104 SF LH1</v>
          </cell>
          <cell r="G1757" t="str">
            <v xml:space="preserve">RZH104 SF/LH1</v>
          </cell>
          <cell r="H1757" t="str">
            <v>625*520</v>
          </cell>
          <cell r="I1757">
            <v>0.02</v>
          </cell>
          <cell r="J1757" t="str">
            <v>SUPPLIER0015</v>
          </cell>
          <cell r="K1757" t="str">
            <v xml:space="preserve">XINYI AUTOMOBILE GLASS (SHENZHEN) CO., LTD</v>
          </cell>
          <cell r="L1757">
            <v>0</v>
          </cell>
          <cell r="M1757">
            <v>0</v>
          </cell>
          <cell r="N1757">
            <v>0</v>
          </cell>
          <cell r="Q1757">
            <v>5</v>
          </cell>
          <cell r="R1757">
            <v>20</v>
          </cell>
          <cell r="S1757" t="str">
            <v xml:space="preserve">USD Purchase Pricelist (USD)</v>
          </cell>
          <cell r="T1757">
            <v>2.6</v>
          </cell>
          <cell r="U1757">
            <v>465.92</v>
          </cell>
          <cell r="V1757">
            <v>600</v>
          </cell>
        </row>
        <row r="1758">
          <cell r="A1758">
            <v>13969</v>
          </cell>
          <cell r="B1758" t="str">
            <v>AUTOLAMPS1746</v>
          </cell>
          <cell r="C1758" t="e">
            <v>#REF!</v>
          </cell>
          <cell r="D1758" t="str">
            <v xml:space="preserve">TOYOTA HIACE RZH104 VAN (89-04) - SIDE FRONT LH2 GLASS</v>
          </cell>
          <cell r="E1758" t="str">
            <v>TOYOTA</v>
          </cell>
          <cell r="F1758" t="str">
            <v xml:space="preserve">RZH104 SF LH2</v>
          </cell>
          <cell r="G1758" t="str">
            <v xml:space="preserve">RZH104 SF/LH2</v>
          </cell>
          <cell r="H1758" t="str">
            <v>568*523</v>
          </cell>
          <cell r="I1758">
            <v>0.02</v>
          </cell>
          <cell r="J1758" t="str">
            <v>SUPPLIER0015</v>
          </cell>
          <cell r="K1758" t="str">
            <v xml:space="preserve">XINYI AUTOMOBILE GLASS (SHENZHEN) CO., LTD</v>
          </cell>
          <cell r="L1758">
            <v>0</v>
          </cell>
          <cell r="M1758">
            <v>0</v>
          </cell>
          <cell r="N1758">
            <v>0</v>
          </cell>
          <cell r="Q1758">
            <v>5</v>
          </cell>
          <cell r="R1758">
            <v>20</v>
          </cell>
          <cell r="S1758" t="str">
            <v xml:space="preserve">USD Purchase Pricelist (USD)</v>
          </cell>
          <cell r="T1758">
            <v>2.6</v>
          </cell>
          <cell r="U1758">
            <v>465.92</v>
          </cell>
          <cell r="V1758">
            <v>600</v>
          </cell>
        </row>
        <row r="1759">
          <cell r="A1759">
            <v>13974</v>
          </cell>
          <cell r="B1759" t="str">
            <v>AUTOLAMPS1747</v>
          </cell>
          <cell r="C1759" t="e">
            <v>#REF!</v>
          </cell>
          <cell r="D1759" t="str">
            <v xml:space="preserve">TOYOTA HIACE RZH104 VAN (89-04) - SIDE FRONT RH1 GLASS</v>
          </cell>
          <cell r="E1759" t="str">
            <v>TOYOTA</v>
          </cell>
          <cell r="F1759" t="str">
            <v xml:space="preserve">RZH104 SF RH1</v>
          </cell>
          <cell r="G1759" t="str">
            <v xml:space="preserve">RZH104 SF/RH1</v>
          </cell>
          <cell r="H1759" t="str">
            <v>625*520</v>
          </cell>
          <cell r="I1759">
            <v>0.02</v>
          </cell>
          <cell r="J1759" t="str">
            <v>SUPPLIER0015</v>
          </cell>
          <cell r="K1759" t="str">
            <v xml:space="preserve">XINYI AUTOMOBILE GLASS (SHENZHEN) CO., LTD</v>
          </cell>
          <cell r="L1759">
            <v>0</v>
          </cell>
          <cell r="M1759">
            <v>0</v>
          </cell>
          <cell r="N1759">
            <v>0</v>
          </cell>
          <cell r="Q1759">
            <v>5</v>
          </cell>
          <cell r="R1759">
            <v>20</v>
          </cell>
          <cell r="S1759" t="str">
            <v xml:space="preserve">USD Purchase Pricelist (USD)</v>
          </cell>
          <cell r="T1759">
            <v>2.6</v>
          </cell>
          <cell r="U1759">
            <v>465.92</v>
          </cell>
          <cell r="V1759">
            <v>600</v>
          </cell>
        </row>
        <row r="1760">
          <cell r="A1760">
            <v>13975</v>
          </cell>
          <cell r="B1760" t="str">
            <v>AUTOLAMPS1748</v>
          </cell>
          <cell r="C1760" t="e">
            <v>#REF!</v>
          </cell>
          <cell r="D1760" t="str">
            <v xml:space="preserve">TOYOTA HIACE RZH104 VAN (89-04) - SIDE FRONT RH2 GLASS</v>
          </cell>
          <cell r="E1760" t="str">
            <v>TOYOTA</v>
          </cell>
          <cell r="F1760" t="str">
            <v xml:space="preserve">RZH104 SF RH2</v>
          </cell>
          <cell r="G1760" t="str">
            <v xml:space="preserve">RZH104 SF/RH2</v>
          </cell>
          <cell r="H1760" t="str">
            <v>568*523</v>
          </cell>
          <cell r="I1760">
            <v>0.02</v>
          </cell>
          <cell r="J1760" t="str">
            <v>SUPPLIER0015</v>
          </cell>
          <cell r="K1760" t="str">
            <v xml:space="preserve">XINYI AUTOMOBILE GLASS (SHENZHEN) CO., LTD</v>
          </cell>
          <cell r="L1760">
            <v>0</v>
          </cell>
          <cell r="M1760">
            <v>0</v>
          </cell>
          <cell r="N1760">
            <v>0</v>
          </cell>
          <cell r="Q1760">
            <v>5</v>
          </cell>
          <cell r="R1760">
            <v>20</v>
          </cell>
          <cell r="S1760" t="str">
            <v xml:space="preserve">USD Purchase Pricelist (USD)</v>
          </cell>
          <cell r="T1760">
            <v>2.6</v>
          </cell>
          <cell r="U1760">
            <v>465.92</v>
          </cell>
          <cell r="V1760">
            <v>600</v>
          </cell>
        </row>
        <row r="1761">
          <cell r="A1761">
            <v>13970</v>
          </cell>
          <cell r="B1761" t="str">
            <v>AUTOLAMPS1749</v>
          </cell>
          <cell r="C1761" t="e">
            <v>#REF!</v>
          </cell>
          <cell r="D1761" t="str">
            <v xml:space="preserve">TOYOTA HIACE RZH104 VAN (89-04) (SWB) - SIDE REAR LH3 GLASS</v>
          </cell>
          <cell r="E1761" t="str">
            <v>TOYOTA</v>
          </cell>
          <cell r="F1761" t="str">
            <v xml:space="preserve">RZH104 SR LH3</v>
          </cell>
          <cell r="G1761" t="str">
            <v xml:space="preserve">RZH104 SR/LH3</v>
          </cell>
          <cell r="H1761" t="str">
            <v>638*522</v>
          </cell>
          <cell r="I1761">
            <v>0.02</v>
          </cell>
          <cell r="J1761" t="str">
            <v>SUPPLIER0015</v>
          </cell>
          <cell r="K1761" t="str">
            <v xml:space="preserve">XINYI AUTOMOBILE GLASS (SHENZHEN) CO., LTD</v>
          </cell>
          <cell r="L1761">
            <v>0</v>
          </cell>
          <cell r="M1761">
            <v>0</v>
          </cell>
          <cell r="N1761">
            <v>0</v>
          </cell>
          <cell r="Q1761">
            <v>5</v>
          </cell>
          <cell r="R1761">
            <v>20</v>
          </cell>
          <cell r="S1761" t="str">
            <v xml:space="preserve">USD Purchase Pricelist (USD)</v>
          </cell>
          <cell r="T1761">
            <v>2.6</v>
          </cell>
          <cell r="U1761">
            <v>465.92</v>
          </cell>
          <cell r="V1761">
            <v>600</v>
          </cell>
        </row>
        <row r="1762">
          <cell r="A1762">
            <v>13971</v>
          </cell>
          <cell r="B1762" t="str">
            <v>AUTOLAMPS1750</v>
          </cell>
          <cell r="C1762" t="e">
            <v>#REF!</v>
          </cell>
          <cell r="D1762" t="str">
            <v xml:space="preserve">TOYOTA HIACE RZH104 VAN (89-04) (SWB) - SIDE REAR LH4 GLASS</v>
          </cell>
          <cell r="E1762" t="str">
            <v>TOYOTA</v>
          </cell>
          <cell r="F1762" t="str">
            <v xml:space="preserve">RZH104 SR LH4</v>
          </cell>
          <cell r="G1762" t="str">
            <v xml:space="preserve">RZH104 SR/LH4</v>
          </cell>
          <cell r="H1762" t="str">
            <v>770*522</v>
          </cell>
          <cell r="I1762">
            <v>0.02</v>
          </cell>
          <cell r="J1762" t="str">
            <v>SUPPLIER0015</v>
          </cell>
          <cell r="K1762" t="str">
            <v xml:space="preserve">XINYI AUTOMOBILE GLASS (SHENZHEN) CO., LTD</v>
          </cell>
          <cell r="L1762">
            <v>0</v>
          </cell>
          <cell r="M1762">
            <v>0</v>
          </cell>
          <cell r="N1762">
            <v>0</v>
          </cell>
          <cell r="Q1762">
            <v>5</v>
          </cell>
          <cell r="R1762">
            <v>20</v>
          </cell>
          <cell r="S1762" t="str">
            <v xml:space="preserve">USD Purchase Pricelist (USD)</v>
          </cell>
          <cell r="T1762">
            <v>3</v>
          </cell>
          <cell r="U1762">
            <v>537.6</v>
          </cell>
          <cell r="V1762">
            <v>700</v>
          </cell>
        </row>
        <row r="1763">
          <cell r="A1763">
            <v>13976</v>
          </cell>
          <cell r="B1763" t="str">
            <v>AUTOLAMPS1751</v>
          </cell>
          <cell r="C1763" t="e">
            <v>#REF!</v>
          </cell>
          <cell r="D1763" t="str">
            <v xml:space="preserve">TOYOTA HIACE RZH104 VAN (89-04) (SWB) - SIDE REAR RH3 GLASS</v>
          </cell>
          <cell r="E1763" t="str">
            <v>TOYOTA</v>
          </cell>
          <cell r="F1763" t="str">
            <v xml:space="preserve">RZH104 SR RH3</v>
          </cell>
          <cell r="G1763" t="str">
            <v xml:space="preserve">RZH104 SR/RH3</v>
          </cell>
          <cell r="H1763" t="str">
            <v>638*522</v>
          </cell>
          <cell r="I1763">
            <v>0.02</v>
          </cell>
          <cell r="J1763" t="str">
            <v>SUPPLIER0015</v>
          </cell>
          <cell r="K1763" t="str">
            <v xml:space="preserve">XINYI AUTOMOBILE GLASS (SHENZHEN) CO., LTD</v>
          </cell>
          <cell r="L1763">
            <v>0</v>
          </cell>
          <cell r="M1763">
            <v>0</v>
          </cell>
          <cell r="N1763">
            <v>0</v>
          </cell>
          <cell r="Q1763">
            <v>5</v>
          </cell>
          <cell r="R1763">
            <v>20</v>
          </cell>
          <cell r="S1763" t="str">
            <v xml:space="preserve">USD Purchase Pricelist (USD)</v>
          </cell>
          <cell r="T1763">
            <v>2.6</v>
          </cell>
          <cell r="U1763">
            <v>465.92</v>
          </cell>
          <cell r="V1763">
            <v>600</v>
          </cell>
        </row>
        <row r="1764">
          <cell r="A1764">
            <v>13977</v>
          </cell>
          <cell r="B1764" t="str">
            <v>AUTOLAMPS1752</v>
          </cell>
          <cell r="C1764" t="e">
            <v>#REF!</v>
          </cell>
          <cell r="D1764" t="str">
            <v xml:space="preserve">TOYOTA HIACE RZH104 VAN (89-04) (SWB) - SIDE REAR RH4 GLASS</v>
          </cell>
          <cell r="E1764" t="str">
            <v>TOYOTA</v>
          </cell>
          <cell r="F1764" t="str">
            <v xml:space="preserve">RZH104 SR RH4</v>
          </cell>
          <cell r="G1764" t="str">
            <v xml:space="preserve">RZH104 SR/RH4</v>
          </cell>
          <cell r="H1764" t="str">
            <v>770*522</v>
          </cell>
          <cell r="I1764">
            <v>0.02</v>
          </cell>
          <cell r="J1764" t="str">
            <v>SUPPLIER0015</v>
          </cell>
          <cell r="K1764" t="str">
            <v xml:space="preserve">XINYI AUTOMOBILE GLASS (SHENZHEN) CO., LTD</v>
          </cell>
          <cell r="L1764">
            <v>0</v>
          </cell>
          <cell r="M1764">
            <v>0</v>
          </cell>
          <cell r="N1764">
            <v>0</v>
          </cell>
          <cell r="Q1764">
            <v>5</v>
          </cell>
          <cell r="R1764">
            <v>20</v>
          </cell>
          <cell r="S1764" t="str">
            <v xml:space="preserve">USD Purchase Pricelist (USD)</v>
          </cell>
          <cell r="T1764">
            <v>3</v>
          </cell>
          <cell r="U1764">
            <v>537.6</v>
          </cell>
          <cell r="V1764">
            <v>700</v>
          </cell>
        </row>
        <row r="1765">
          <cell r="A1765">
            <v>13813</v>
          </cell>
          <cell r="B1765" t="str">
            <v>AUTOLAMPS1753</v>
          </cell>
          <cell r="C1765" t="e">
            <v>#REF!</v>
          </cell>
          <cell r="D1765" t="str">
            <v xml:space="preserve">TOYOTA HIACE RZH104 VAN (89-04) SHORT CHASSIS - REAR SIDE FRAME - LH</v>
          </cell>
          <cell r="E1765" t="str">
            <v>TOYOTA</v>
          </cell>
          <cell r="F1765" t="str">
            <v xml:space="preserve">RZH104 RF LH</v>
          </cell>
          <cell r="G1765" t="str">
            <v xml:space="preserve">RZH104-ST-F SR/RH</v>
          </cell>
          <cell r="H1765" t="str">
            <v>1155*541</v>
          </cell>
          <cell r="I1765">
            <v>0.02</v>
          </cell>
          <cell r="J1765" t="str">
            <v>SUPPLIER0015</v>
          </cell>
          <cell r="K1765" t="str">
            <v xml:space="preserve">XINYI AUTOMOBILE GLASS (SHENZHEN) CO., LTD</v>
          </cell>
          <cell r="L1765">
            <v>0</v>
          </cell>
          <cell r="M1765">
            <v>0</v>
          </cell>
          <cell r="N1765">
            <v>0</v>
          </cell>
          <cell r="Q1765">
            <v>1</v>
          </cell>
          <cell r="R1765">
            <v>4</v>
          </cell>
          <cell r="S1765" t="str">
            <v xml:space="preserve">Yuan Purchase Pricelist (CNY)</v>
          </cell>
          <cell r="T1765">
            <v>15</v>
          </cell>
          <cell r="U1765">
            <v>2</v>
          </cell>
          <cell r="V1765">
            <v>3000</v>
          </cell>
        </row>
        <row r="1766">
          <cell r="A1766">
            <v>13812</v>
          </cell>
          <cell r="B1766" t="str">
            <v>AUTOLAMPS1754</v>
          </cell>
          <cell r="C1766" t="e">
            <v>#REF!</v>
          </cell>
          <cell r="D1766" t="str">
            <v xml:space="preserve">TOYOTA HIACE RZH104 VAN (89-04) SHORT CHASSIS - REAR SIDE FRAME - RH</v>
          </cell>
          <cell r="E1766" t="str">
            <v>TOYOTA</v>
          </cell>
          <cell r="F1766" t="str">
            <v xml:space="preserve">RZH104 RF RH</v>
          </cell>
          <cell r="G1766" t="str">
            <v xml:space="preserve">RZH104-ST-F SR/LH</v>
          </cell>
          <cell r="H1766" t="str">
            <v>1155*541</v>
          </cell>
          <cell r="I1766">
            <v>0.02</v>
          </cell>
          <cell r="J1766" t="str">
            <v>SUPPLIER0015</v>
          </cell>
          <cell r="K1766" t="str">
            <v xml:space="preserve">XINYI AUTOMOBILE GLASS (SHENZHEN) CO., LTD</v>
          </cell>
          <cell r="L1766">
            <v>0</v>
          </cell>
          <cell r="M1766">
            <v>0</v>
          </cell>
          <cell r="N1766">
            <v>0</v>
          </cell>
          <cell r="Q1766">
            <v>1</v>
          </cell>
          <cell r="R1766">
            <v>4</v>
          </cell>
          <cell r="S1766" t="str">
            <v xml:space="preserve">Yuan Purchase Pricelist (CNY)</v>
          </cell>
          <cell r="T1766">
            <v>15</v>
          </cell>
          <cell r="U1766">
            <v>2</v>
          </cell>
          <cell r="V1766">
            <v>3000</v>
          </cell>
        </row>
        <row r="1767">
          <cell r="A1767">
            <v>10450</v>
          </cell>
          <cell r="B1767" t="str">
            <v>AUTOLAMPS1755</v>
          </cell>
          <cell r="C1767" t="e">
            <v>#REF!</v>
          </cell>
          <cell r="D1767" t="str">
            <v xml:space="preserve">TOYOTA HIACE VAN (05-08) - FRONT BUMPER (1695MM)</v>
          </cell>
          <cell r="E1767" t="str">
            <v>TOYOTA</v>
          </cell>
          <cell r="F1767" t="str">
            <v xml:space="preserve">HIACE 05 BPRF</v>
          </cell>
          <cell r="G1767" t="str">
            <v>TY04-1707B</v>
          </cell>
          <cell r="I1767">
            <v>0.04</v>
          </cell>
          <cell r="J1767" t="str">
            <v>SUPPLIER0002</v>
          </cell>
          <cell r="K1767" t="str">
            <v xml:space="preserve">ANHUI TINCAI SILK CO. LTD</v>
          </cell>
          <cell r="L1767">
            <v>2</v>
          </cell>
          <cell r="M1767">
            <v>8</v>
          </cell>
          <cell r="N1767">
            <v>10</v>
          </cell>
          <cell r="Q1767">
            <v>2</v>
          </cell>
          <cell r="R1767">
            <v>5</v>
          </cell>
          <cell r="S1767" t="str">
            <v xml:space="preserve">Yuan Purchase Pricelist (CNY)</v>
          </cell>
          <cell r="T1767">
            <v>85.7</v>
          </cell>
          <cell r="U1767">
            <v>2331</v>
          </cell>
          <cell r="V1767">
            <v>3500</v>
          </cell>
        </row>
        <row r="1768">
          <cell r="A1768">
            <v>11446</v>
          </cell>
          <cell r="B1768" t="str">
            <v>AUTOLAMPS1757</v>
          </cell>
          <cell r="C1768" t="e">
            <v>#REF!</v>
          </cell>
          <cell r="D1768" t="str">
            <v xml:space="preserve">TOYOTA HIACE VAN (05-08) - GRILL (STANDARD)</v>
          </cell>
          <cell r="E1768" t="str">
            <v>TOYOTA</v>
          </cell>
          <cell r="F1768" t="str">
            <v xml:space="preserve">HIACE 05 GRL</v>
          </cell>
          <cell r="G1768" t="str">
            <v>TY04-1711E</v>
          </cell>
          <cell r="I1768">
            <v>0.04</v>
          </cell>
          <cell r="J1768" t="str">
            <v>SUPPLIER0002</v>
          </cell>
          <cell r="K1768" t="str">
            <v xml:space="preserve">ANHUI TINCAI SILK CO. LTD</v>
          </cell>
          <cell r="L1768">
            <v>1</v>
          </cell>
          <cell r="M1768">
            <v>4</v>
          </cell>
          <cell r="N1768">
            <v>5</v>
          </cell>
          <cell r="Q1768">
            <v>5</v>
          </cell>
          <cell r="R1768">
            <v>20</v>
          </cell>
          <cell r="S1768" t="str">
            <v xml:space="preserve">Yuan Purchase Pricelist (CNY)</v>
          </cell>
          <cell r="T1768">
            <v>92.2</v>
          </cell>
          <cell r="U1768">
            <v>2508</v>
          </cell>
          <cell r="V1768">
            <v>3760</v>
          </cell>
        </row>
        <row r="1769">
          <cell r="A1769">
            <v>10443</v>
          </cell>
          <cell r="B1769" t="str">
            <v>AUTOLAMPS1758</v>
          </cell>
          <cell r="C1769" t="e">
            <v>#REF!</v>
          </cell>
          <cell r="D1769" t="str">
            <v xml:space="preserve">TOYOTA HIACE VAN (05-08) - HEAD LAMP (212-11H1) - LH</v>
          </cell>
          <cell r="E1769" t="str">
            <v>TOYOTA</v>
          </cell>
          <cell r="F1769" t="str">
            <v xml:space="preserve">HIACE 05 HLA LH</v>
          </cell>
          <cell r="G1769" t="str">
            <v>TY04-1701-L</v>
          </cell>
          <cell r="I1769">
            <v>0.04</v>
          </cell>
          <cell r="J1769" t="str">
            <v>SUPPLIER0002</v>
          </cell>
          <cell r="K1769" t="str">
            <v xml:space="preserve">ANHUI TINCAI SILK CO. LTD</v>
          </cell>
          <cell r="L1769">
            <v>8</v>
          </cell>
          <cell r="M1769">
            <v>32</v>
          </cell>
          <cell r="N1769">
            <v>40</v>
          </cell>
          <cell r="Q1769">
            <v>3</v>
          </cell>
          <cell r="R1769">
            <v>10</v>
          </cell>
          <cell r="S1769" t="str">
            <v xml:space="preserve">Yuan Purchase Pricelist (CNY)</v>
          </cell>
          <cell r="T1769">
            <v>65</v>
          </cell>
          <cell r="U1769">
            <v>1658</v>
          </cell>
          <cell r="V1769">
            <v>2490</v>
          </cell>
        </row>
        <row r="1770">
          <cell r="A1770">
            <v>10442</v>
          </cell>
          <cell r="B1770" t="str">
            <v>AUTOLAMPS1759</v>
          </cell>
          <cell r="C1770" t="e">
            <v>#REF!</v>
          </cell>
          <cell r="D1770" t="str">
            <v xml:space="preserve">TOYOTA HIACE VAN (05-08) - HEAD LAMP (212-11H1) - RH</v>
          </cell>
          <cell r="E1770" t="str">
            <v>TOYOTA</v>
          </cell>
          <cell r="F1770" t="str">
            <v xml:space="preserve">HIACE 05 HLA RH</v>
          </cell>
          <cell r="G1770" t="str">
            <v>TY04-1701-R</v>
          </cell>
          <cell r="I1770">
            <v>0.04</v>
          </cell>
          <cell r="J1770" t="str">
            <v>SUPPLIER0002</v>
          </cell>
          <cell r="K1770" t="str">
            <v xml:space="preserve">ANHUI TINCAI SILK CO. LTD</v>
          </cell>
          <cell r="L1770">
            <v>9</v>
          </cell>
          <cell r="M1770">
            <v>36</v>
          </cell>
          <cell r="N1770">
            <v>45</v>
          </cell>
          <cell r="Q1770">
            <v>3</v>
          </cell>
          <cell r="R1770">
            <v>10</v>
          </cell>
          <cell r="S1770" t="str">
            <v xml:space="preserve">Yuan Purchase Pricelist (CNY)</v>
          </cell>
          <cell r="T1770">
            <v>65</v>
          </cell>
          <cell r="U1770">
            <v>1658</v>
          </cell>
          <cell r="V1770">
            <v>2490</v>
          </cell>
        </row>
        <row r="1771">
          <cell r="A1771">
            <v>11443</v>
          </cell>
          <cell r="B1771" t="str">
            <v>AUTOLAMPS1760</v>
          </cell>
          <cell r="C1771" t="e">
            <v>#REF!</v>
          </cell>
          <cell r="D1771" t="str">
            <v xml:space="preserve">TOYOTA HIACE VAN (05-08) - HEAD LENS (212-11H1-00) - LH</v>
          </cell>
          <cell r="E1771" t="str">
            <v>TOYOTA</v>
          </cell>
          <cell r="F1771" t="str">
            <v xml:space="preserve">HIACE 05 HLS LH</v>
          </cell>
          <cell r="G1771" t="str">
            <v>TY04-1701-00-L</v>
          </cell>
          <cell r="I1771">
            <v>0.04</v>
          </cell>
          <cell r="J1771" t="str">
            <v>SUPPLIER0002</v>
          </cell>
          <cell r="K1771" t="str">
            <v xml:space="preserve">ANHUI TINCAI SILK CO. LTD</v>
          </cell>
          <cell r="L1771">
            <v>7</v>
          </cell>
          <cell r="M1771">
            <v>28</v>
          </cell>
          <cell r="N1771">
            <v>35</v>
          </cell>
          <cell r="Q1771">
            <v>5</v>
          </cell>
          <cell r="R1771">
            <v>20</v>
          </cell>
          <cell r="S1771" t="str">
            <v xml:space="preserve">Yuan Purchase Pricelist (CNY)</v>
          </cell>
          <cell r="T1771">
            <v>27</v>
          </cell>
          <cell r="U1771">
            <v>686.56</v>
          </cell>
          <cell r="V1771">
            <v>1000</v>
          </cell>
        </row>
        <row r="1772">
          <cell r="A1772">
            <v>11444</v>
          </cell>
          <cell r="B1772" t="str">
            <v>AUTOLAMPS1761</v>
          </cell>
          <cell r="C1772" t="e">
            <v>#REF!</v>
          </cell>
          <cell r="D1772" t="str">
            <v xml:space="preserve">TOYOTA HIACE VAN (05-08) - HEAD LENS (212-11H1-00) - RH</v>
          </cell>
          <cell r="E1772" t="str">
            <v>TOYOTA</v>
          </cell>
          <cell r="F1772" t="str">
            <v xml:space="preserve">HIACE 05 HLS RH</v>
          </cell>
          <cell r="G1772" t="str">
            <v>TY04-1701-00-R</v>
          </cell>
          <cell r="I1772">
            <v>0.04</v>
          </cell>
          <cell r="J1772" t="str">
            <v>SUPPLIER0002</v>
          </cell>
          <cell r="K1772" t="str">
            <v xml:space="preserve">ANHUI TINCAI SILK CO. LTD</v>
          </cell>
          <cell r="L1772">
            <v>7</v>
          </cell>
          <cell r="M1772">
            <v>28</v>
          </cell>
          <cell r="N1772">
            <v>35</v>
          </cell>
          <cell r="Q1772">
            <v>5</v>
          </cell>
          <cell r="R1772">
            <v>20</v>
          </cell>
          <cell r="S1772" t="str">
            <v xml:space="preserve">Yuan Purchase Pricelist (CNY)</v>
          </cell>
          <cell r="T1772">
            <v>27</v>
          </cell>
          <cell r="U1772">
            <v>686.56</v>
          </cell>
          <cell r="V1772">
            <v>1000</v>
          </cell>
        </row>
        <row r="1773">
          <cell r="A1773">
            <v>11447</v>
          </cell>
          <cell r="B1773" t="str">
            <v>AUTOLAMPS1764</v>
          </cell>
          <cell r="C1773" t="e">
            <v>#REF!</v>
          </cell>
          <cell r="D1773" t="str">
            <v xml:space="preserve">TOYOTA HIACE VAN (05-08) - LICENCE LAMP (CHROME)</v>
          </cell>
          <cell r="E1773" t="str">
            <v>TOYOTA</v>
          </cell>
          <cell r="F1773" t="str">
            <v xml:space="preserve">HIACE 05 LL</v>
          </cell>
          <cell r="G1773" t="str">
            <v>TY04-1705-06</v>
          </cell>
          <cell r="I1773">
            <v>0.04</v>
          </cell>
          <cell r="M1773">
            <v>0</v>
          </cell>
          <cell r="N1773">
            <v>0</v>
          </cell>
          <cell r="Q1773">
            <v>1</v>
          </cell>
          <cell r="R1773">
            <v>3</v>
          </cell>
          <cell r="S1773" t="str">
            <v xml:space="preserve">Yuan Purchase Pricelist (CNY)</v>
          </cell>
          <cell r="T1773">
            <v>4.91</v>
          </cell>
          <cell r="U1773">
            <v>767</v>
          </cell>
          <cell r="V1773">
            <v>1190</v>
          </cell>
        </row>
        <row r="1774">
          <cell r="A1774">
            <v>11637</v>
          </cell>
          <cell r="B1774" t="str">
            <v>AUTOLAMPS1765</v>
          </cell>
          <cell r="C1774" t="e">
            <v>#REF!</v>
          </cell>
          <cell r="D1774" t="str">
            <v xml:space="preserve">TOYOTA HIACE VAN (05-08) - LICENCE PLATE COVER (CHROME)</v>
          </cell>
          <cell r="E1774" t="str">
            <v>TOYOTA</v>
          </cell>
          <cell r="F1774" t="str">
            <v xml:space="preserve">HIACE 05 LPC</v>
          </cell>
          <cell r="G1774" t="str">
            <v>TY04-1705-03</v>
          </cell>
          <cell r="I1774">
            <v>0.04</v>
          </cell>
          <cell r="L1774">
            <v>0</v>
          </cell>
          <cell r="M1774">
            <v>0</v>
          </cell>
          <cell r="N1774">
            <v>0</v>
          </cell>
          <cell r="Q1774">
            <v>1</v>
          </cell>
          <cell r="R1774">
            <v>3</v>
          </cell>
          <cell r="S1774" t="str">
            <v xml:space="preserve">Yuan Purchase Pricelist (CNY)</v>
          </cell>
          <cell r="T1774">
            <v>2.93</v>
          </cell>
          <cell r="U1774">
            <v>458</v>
          </cell>
          <cell r="V1774">
            <v>710</v>
          </cell>
        </row>
        <row r="1775">
          <cell r="A1775">
            <v>11445</v>
          </cell>
          <cell r="B1775" t="str">
            <v>AUTOLAMPS1756</v>
          </cell>
          <cell r="C1775" t="e">
            <v>#REF!</v>
          </cell>
          <cell r="D1775" t="str">
            <v xml:space="preserve">TOYOTA HIACE VAN (05-08) - REAR BUMPER WITH STEP STANDARD (1695MM)</v>
          </cell>
          <cell r="E1775" t="str">
            <v>TOYOTA</v>
          </cell>
          <cell r="F1775" t="str">
            <v xml:space="preserve">HIACE 05 BPRR</v>
          </cell>
          <cell r="G1775" t="str">
            <v>TY04-1705C</v>
          </cell>
          <cell r="I1775">
            <v>0.04</v>
          </cell>
          <cell r="J1775" t="str">
            <v>SUPPLIER0002</v>
          </cell>
          <cell r="K1775" t="str">
            <v xml:space="preserve">ANHUI TINCAI SILK CO. LTD</v>
          </cell>
          <cell r="L1775">
            <v>0</v>
          </cell>
          <cell r="M1775">
            <v>0</v>
          </cell>
          <cell r="N1775">
            <v>0</v>
          </cell>
          <cell r="Q1775">
            <v>2</v>
          </cell>
          <cell r="R1775">
            <v>5</v>
          </cell>
          <cell r="S1775" t="str">
            <v xml:space="preserve">Yuan Purchase Pricelist (CNY)</v>
          </cell>
          <cell r="T1775">
            <v>12</v>
          </cell>
          <cell r="U1775">
            <v>1876</v>
          </cell>
          <cell r="V1775">
            <v>2910</v>
          </cell>
        </row>
        <row r="1776">
          <cell r="A1776">
            <v>10449</v>
          </cell>
          <cell r="B1776" t="str">
            <v>AUTOLAMPS1766</v>
          </cell>
          <cell r="C1776" t="e">
            <v>#REF!</v>
          </cell>
          <cell r="D1776" t="str">
            <v xml:space="preserve">TOYOTA HIACE VAN (05-08) - SIDE MIRROR (MANUAL) - LH</v>
          </cell>
          <cell r="E1776" t="str">
            <v>TOYOTA</v>
          </cell>
          <cell r="F1776" t="str">
            <v xml:space="preserve">HIACE 05 SMB LH</v>
          </cell>
          <cell r="G1776" t="str">
            <v>H-0064-L</v>
          </cell>
          <cell r="I1776">
            <v>0.04</v>
          </cell>
          <cell r="J1776" t="str">
            <v>SUPPLIER0014</v>
          </cell>
          <cell r="K1776" t="str">
            <v xml:space="preserve">WENZHOU RONGDA AUTO PARTS CO., LTD</v>
          </cell>
          <cell r="L1776">
            <v>18</v>
          </cell>
          <cell r="M1776">
            <v>72</v>
          </cell>
          <cell r="N1776">
            <v>90</v>
          </cell>
          <cell r="O1776">
            <v>5</v>
          </cell>
          <cell r="P1776">
            <v>30</v>
          </cell>
          <cell r="S1776" t="str">
            <v xml:space="preserve">Yuan Purchase Pricelist (CNY)</v>
          </cell>
          <cell r="T1776">
            <v>3</v>
          </cell>
          <cell r="U1776">
            <v>504</v>
          </cell>
          <cell r="V1776">
            <v>690</v>
          </cell>
        </row>
        <row r="1777">
          <cell r="A1777">
            <v>10448</v>
          </cell>
          <cell r="B1777" t="str">
            <v>AUTOLAMPS1767</v>
          </cell>
          <cell r="C1777" t="e">
            <v>#REF!</v>
          </cell>
          <cell r="D1777" t="str">
            <v xml:space="preserve">TOYOTA HIACE VAN (05-08) - SIDE MIRROR (MANUAL) - RH</v>
          </cell>
          <cell r="E1777" t="str">
            <v>TOYOTA</v>
          </cell>
          <cell r="F1777" t="str">
            <v xml:space="preserve">HIACE 05 SMB RH</v>
          </cell>
          <cell r="G1777" t="str">
            <v>H-0064-R</v>
          </cell>
          <cell r="I1777">
            <v>0.04</v>
          </cell>
          <cell r="J1777" t="str">
            <v>SUPPLIER0014</v>
          </cell>
          <cell r="K1777" t="str">
            <v xml:space="preserve">WENZHOU RONGDA AUTO PARTS CO., LTD</v>
          </cell>
          <cell r="L1777">
            <v>81</v>
          </cell>
          <cell r="M1777">
            <v>324</v>
          </cell>
          <cell r="N1777">
            <v>405</v>
          </cell>
          <cell r="O1777">
            <v>5</v>
          </cell>
          <cell r="P1777">
            <v>30</v>
          </cell>
          <cell r="S1777" t="str">
            <v xml:space="preserve">Yuan Purchase Pricelist (CNY)</v>
          </cell>
          <cell r="T1777">
            <v>3</v>
          </cell>
          <cell r="U1777">
            <v>504</v>
          </cell>
          <cell r="V1777">
            <v>690</v>
          </cell>
        </row>
        <row r="1778">
          <cell r="A1778">
            <v>10445</v>
          </cell>
          <cell r="B1778" t="str">
            <v>AUTOLAMPS1768</v>
          </cell>
          <cell r="C1778" t="e">
            <v>#REF!</v>
          </cell>
          <cell r="D1778" t="str">
            <v xml:space="preserve">TOYOTA HIACE VAN (05-08) - TAIL LAMP (212-19K2) - LH</v>
          </cell>
          <cell r="E1778" t="str">
            <v>TOYOTA</v>
          </cell>
          <cell r="F1778" t="str">
            <v xml:space="preserve">HIACE 05 TLA LH</v>
          </cell>
          <cell r="G1778" t="str">
            <v>TY04-1702-L</v>
          </cell>
          <cell r="I1778">
            <v>0.04</v>
          </cell>
          <cell r="J1778" t="str">
            <v>SUPPLIER0002</v>
          </cell>
          <cell r="K1778" t="str">
            <v xml:space="preserve">ANHUI TINCAI SILK CO. LTD</v>
          </cell>
          <cell r="L1778">
            <v>7</v>
          </cell>
          <cell r="M1778">
            <v>28</v>
          </cell>
          <cell r="N1778">
            <v>35</v>
          </cell>
          <cell r="Q1778">
            <v>5</v>
          </cell>
          <cell r="R1778">
            <v>20</v>
          </cell>
          <cell r="S1778" t="str">
            <v xml:space="preserve">Yuan Purchase Pricelist (CNY)</v>
          </cell>
          <cell r="T1778">
            <v>32</v>
          </cell>
          <cell r="U1778">
            <v>713.77</v>
          </cell>
          <cell r="V1778">
            <v>1400</v>
          </cell>
        </row>
        <row r="1779">
          <cell r="A1779">
            <v>10444</v>
          </cell>
          <cell r="B1779" t="str">
            <v>AUTOLAMPS1769</v>
          </cell>
          <cell r="C1779" t="e">
            <v>#REF!</v>
          </cell>
          <cell r="D1779" t="str">
            <v xml:space="preserve">TOYOTA HIACE VAN (05-08) - TAIL LAMP (212-19K2) - RH</v>
          </cell>
          <cell r="E1779" t="str">
            <v>TOYOTA</v>
          </cell>
          <cell r="F1779" t="str">
            <v xml:space="preserve">HIACE 05 TLA RH</v>
          </cell>
          <cell r="G1779" t="str">
            <v>TY04-1702-R</v>
          </cell>
          <cell r="I1779">
            <v>0.04</v>
          </cell>
          <cell r="J1779" t="str">
            <v>SUPPLIER0002</v>
          </cell>
          <cell r="K1779" t="str">
            <v xml:space="preserve">ANHUI TINCAI SILK CO. LTD</v>
          </cell>
          <cell r="L1779">
            <v>9</v>
          </cell>
          <cell r="M1779">
            <v>36</v>
          </cell>
          <cell r="N1779">
            <v>45</v>
          </cell>
          <cell r="Q1779">
            <v>5</v>
          </cell>
          <cell r="R1779">
            <v>20</v>
          </cell>
          <cell r="S1779" t="str">
            <v xml:space="preserve">Yuan Purchase Pricelist (CNY)</v>
          </cell>
          <cell r="T1779">
            <v>32</v>
          </cell>
          <cell r="U1779">
            <v>713.77</v>
          </cell>
          <cell r="V1779">
            <v>1400</v>
          </cell>
        </row>
        <row r="1780">
          <cell r="A1780">
            <v>10447</v>
          </cell>
          <cell r="B1780" t="str">
            <v>AUTOLAMPS1762</v>
          </cell>
          <cell r="C1780" t="e">
            <v>#REF!</v>
          </cell>
          <cell r="D1780" t="str">
            <v xml:space="preserve">TOYOTA HIACE VAN (05-08) - TAIL LENS (212-19K2-00) - LH</v>
          </cell>
          <cell r="E1780" t="str">
            <v>TOYOTA</v>
          </cell>
          <cell r="F1780" t="str">
            <v xml:space="preserve">HIACE 05 TLS LH</v>
          </cell>
          <cell r="G1780" t="str">
            <v>00-TY04-1702-L</v>
          </cell>
          <cell r="I1780">
            <v>0.04</v>
          </cell>
          <cell r="J1780" t="str">
            <v>SUPPLIER0002</v>
          </cell>
          <cell r="K1780" t="str">
            <v xml:space="preserve">ANHUI TINCAI SILK CO. LTD</v>
          </cell>
          <cell r="L1780">
            <v>27</v>
          </cell>
          <cell r="M1780">
            <v>108</v>
          </cell>
          <cell r="N1780">
            <v>135</v>
          </cell>
          <cell r="Q1780">
            <v>5</v>
          </cell>
          <cell r="R1780">
            <v>20</v>
          </cell>
          <cell r="S1780" t="str">
            <v xml:space="preserve">Yuan Purchase Pricelist (CNY)</v>
          </cell>
          <cell r="T1780">
            <v>16</v>
          </cell>
          <cell r="U1780">
            <v>350</v>
          </cell>
          <cell r="V1780">
            <v>610</v>
          </cell>
        </row>
        <row r="1781">
          <cell r="A1781">
            <v>10446</v>
          </cell>
          <cell r="B1781" t="str">
            <v>AUTOLAMPS1763</v>
          </cell>
          <cell r="C1781" t="e">
            <v>#REF!</v>
          </cell>
          <cell r="D1781" t="str">
            <v xml:space="preserve">TOYOTA HIACE VAN (05-08) - TAIL LENS (212-19K2-00) - RH</v>
          </cell>
          <cell r="E1781" t="str">
            <v>TOYOTA</v>
          </cell>
          <cell r="F1781" t="str">
            <v xml:space="preserve">HIACE 05 TLS RH</v>
          </cell>
          <cell r="G1781" t="str">
            <v>00-TY04-1702-R</v>
          </cell>
          <cell r="I1781">
            <v>0.04</v>
          </cell>
          <cell r="J1781" t="str">
            <v>SUPPLIER0002</v>
          </cell>
          <cell r="K1781" t="str">
            <v xml:space="preserve">ANHUI TINCAI SILK CO. LTD</v>
          </cell>
          <cell r="L1781">
            <v>23</v>
          </cell>
          <cell r="M1781">
            <v>92</v>
          </cell>
          <cell r="N1781">
            <v>115</v>
          </cell>
          <cell r="Q1781">
            <v>5</v>
          </cell>
          <cell r="R1781">
            <v>20</v>
          </cell>
          <cell r="S1781" t="str">
            <v xml:space="preserve">Yuan Purchase Pricelist (CNY)</v>
          </cell>
          <cell r="T1781">
            <v>16</v>
          </cell>
          <cell r="U1781">
            <v>350</v>
          </cell>
          <cell r="V1781">
            <v>610</v>
          </cell>
        </row>
        <row r="1782">
          <cell r="A1782">
            <v>11448</v>
          </cell>
          <cell r="B1782" t="str">
            <v>AUTOLAMPS2833</v>
          </cell>
          <cell r="C1782" t="e">
            <v>#REF!</v>
          </cell>
          <cell r="D1782" t="str">
            <v xml:space="preserve">TOYOTA HIACE VAN (05-08) - WINDOW WINDER HANDLE</v>
          </cell>
          <cell r="E1782" t="str">
            <v>TOYOTA</v>
          </cell>
          <cell r="F1782" t="str">
            <v xml:space="preserve">HIACE 05 WWH</v>
          </cell>
          <cell r="G1782" t="str">
            <v>TY04-1752</v>
          </cell>
          <cell r="I1782">
            <v>0.04</v>
          </cell>
          <cell r="J1782" t="str">
            <v>SUPPLIER0002</v>
          </cell>
          <cell r="K1782" t="str">
            <v xml:space="preserve">ANHUI TINCAI SILK CO. LTD</v>
          </cell>
          <cell r="L1782">
            <v>0</v>
          </cell>
          <cell r="M1782">
            <v>0</v>
          </cell>
          <cell r="N1782">
            <v>0</v>
          </cell>
          <cell r="Q1782">
            <v>2</v>
          </cell>
          <cell r="R1782">
            <v>5</v>
          </cell>
          <cell r="S1782" t="str">
            <v xml:space="preserve">Yuan Purchase Pricelist (CNY)</v>
          </cell>
          <cell r="T1782">
            <v>0.37</v>
          </cell>
          <cell r="U1782">
            <v>58</v>
          </cell>
          <cell r="V1782">
            <v>90</v>
          </cell>
        </row>
        <row r="1783">
          <cell r="A1783">
            <v>13996</v>
          </cell>
          <cell r="B1783" t="str">
            <v>AUTOLAMPS1770</v>
          </cell>
          <cell r="C1783" t="e">
            <v>#REF!</v>
          </cell>
          <cell r="D1783" t="str">
            <v xml:space="preserve">TOYOTA HIACE VAN (10-13) - FRONT BUMPER GRILL STANDARD (1695MM)</v>
          </cell>
          <cell r="E1783" t="str">
            <v>TOYOTA</v>
          </cell>
          <cell r="F1783" t="str">
            <v xml:space="preserve">HIACE 10 BPRFG</v>
          </cell>
          <cell r="G1783" t="str">
            <v>TY04-2007B-01</v>
          </cell>
          <cell r="I1783">
            <v>0.04</v>
          </cell>
          <cell r="J1783" t="str">
            <v>SUPPLIER0002</v>
          </cell>
          <cell r="K1783" t="str">
            <v xml:space="preserve">ANHUI TINCAI SILK CO. LTD</v>
          </cell>
          <cell r="M1783">
            <v>0</v>
          </cell>
          <cell r="N1783">
            <v>0</v>
          </cell>
          <cell r="Q1783">
            <v>2</v>
          </cell>
          <cell r="R1783">
            <v>5</v>
          </cell>
          <cell r="S1783" t="str">
            <v xml:space="preserve">Default Purchase Pricelist (KES)</v>
          </cell>
          <cell r="T1783">
            <v>36</v>
          </cell>
          <cell r="U1783">
            <v>979</v>
          </cell>
          <cell r="V1783">
            <v>1470</v>
          </cell>
        </row>
        <row r="1784">
          <cell r="A1784">
            <v>13995</v>
          </cell>
          <cell r="B1784" t="str">
            <v>AUTOLAMPS1771</v>
          </cell>
          <cell r="C1784" t="e">
            <v>#REF!</v>
          </cell>
          <cell r="D1784" t="str">
            <v xml:space="preserve">TOYOTA HIACE VAN (10-13) - FRONT BUMPER STANDARD (1695MM)</v>
          </cell>
          <cell r="E1784" t="str">
            <v>TOYOTA</v>
          </cell>
          <cell r="F1784" t="str">
            <v xml:space="preserve">HIACE 10 BPRF</v>
          </cell>
          <cell r="G1784" t="str">
            <v>TY04-2007B</v>
          </cell>
          <cell r="I1784">
            <v>0.04</v>
          </cell>
          <cell r="J1784" t="str">
            <v>SUPPLIER0002</v>
          </cell>
          <cell r="K1784" t="str">
            <v xml:space="preserve">ANHUI TINCAI SILK CO. LTD</v>
          </cell>
          <cell r="L1784">
            <v>0</v>
          </cell>
          <cell r="M1784">
            <v>0</v>
          </cell>
          <cell r="N1784">
            <v>0</v>
          </cell>
          <cell r="Q1784">
            <v>2</v>
          </cell>
          <cell r="R1784">
            <v>5</v>
          </cell>
          <cell r="S1784" t="str">
            <v xml:space="preserve">Yuan Purchase Pricelist (CNY)</v>
          </cell>
          <cell r="T1784">
            <v>90</v>
          </cell>
          <cell r="U1784">
            <v>2448</v>
          </cell>
          <cell r="V1784">
            <v>3670</v>
          </cell>
        </row>
        <row r="1785">
          <cell r="A1785">
            <v>14231</v>
          </cell>
          <cell r="B1785" t="str">
            <v>AUTOLAMPS1772</v>
          </cell>
          <cell r="C1785" t="e">
            <v>#REF!</v>
          </cell>
          <cell r="D1785" t="str">
            <v xml:space="preserve">TOYOTA HIACE VAN (10-13) - GRILL (GREY/BLACK) STANDARD 1695MM</v>
          </cell>
          <cell r="E1785" t="str">
            <v>TOYOTA</v>
          </cell>
          <cell r="F1785" t="str">
            <v xml:space="preserve">HIACE 10 GRLGB</v>
          </cell>
          <cell r="G1785" t="str">
            <v>TY04-2011B</v>
          </cell>
          <cell r="I1785">
            <v>0.04</v>
          </cell>
          <cell r="J1785" t="str">
            <v>SUPPLIER0002</v>
          </cell>
          <cell r="K1785" t="str">
            <v xml:space="preserve">ANHUI TINCAI SILK CO. LTD</v>
          </cell>
          <cell r="L1785">
            <v>0</v>
          </cell>
          <cell r="M1785">
            <v>0</v>
          </cell>
          <cell r="N1785">
            <v>0</v>
          </cell>
          <cell r="Q1785">
            <v>2</v>
          </cell>
          <cell r="R1785">
            <v>5</v>
          </cell>
          <cell r="S1785" t="str">
            <v xml:space="preserve">Yuan Purchase Pricelist (CNY)</v>
          </cell>
          <cell r="T1785">
            <v>0</v>
          </cell>
          <cell r="U1785">
            <v>3500</v>
          </cell>
          <cell r="V1785">
            <v>3500</v>
          </cell>
        </row>
        <row r="1786">
          <cell r="A1786">
            <v>13871</v>
          </cell>
          <cell r="B1786" t="str">
            <v>AUTOLAMPS1773</v>
          </cell>
          <cell r="C1786" t="e">
            <v>#REF!</v>
          </cell>
          <cell r="D1786" t="str">
            <v xml:space="preserve">TOYOTA HIACE VAN (10-13) - HEAD LAMP - LH</v>
          </cell>
          <cell r="E1786" t="str">
            <v>TOYOTA</v>
          </cell>
          <cell r="F1786" t="str">
            <v xml:space="preserve">HIACE 10 HLA LH</v>
          </cell>
          <cell r="G1786" t="str">
            <v>TY04-2001-L</v>
          </cell>
          <cell r="I1786">
            <v>0.04</v>
          </cell>
          <cell r="J1786" t="str">
            <v>SUPPLIER0002</v>
          </cell>
          <cell r="K1786" t="str">
            <v xml:space="preserve">ANHUI TINCAI SILK CO. LTD</v>
          </cell>
          <cell r="L1786">
            <v>6</v>
          </cell>
          <cell r="M1786">
            <v>24</v>
          </cell>
          <cell r="N1786">
            <v>30</v>
          </cell>
          <cell r="Q1786">
            <v>2</v>
          </cell>
          <cell r="R1786">
            <v>5</v>
          </cell>
          <cell r="S1786" t="str">
            <v xml:space="preserve">Yuan Purchase Pricelist (CNY)</v>
          </cell>
          <cell r="T1786">
            <v>90</v>
          </cell>
          <cell r="U1786">
            <v>2288.52</v>
          </cell>
          <cell r="V1786">
            <v>3400</v>
          </cell>
        </row>
        <row r="1787">
          <cell r="A1787">
            <v>13870</v>
          </cell>
          <cell r="B1787" t="str">
            <v>AUTOLAMPS1774</v>
          </cell>
          <cell r="C1787" t="e">
            <v>#REF!</v>
          </cell>
          <cell r="D1787" t="str">
            <v xml:space="preserve">TOYOTA HIACE VAN (10-13) - HEAD LAMP - RH</v>
          </cell>
          <cell r="E1787" t="str">
            <v>TOYOTA</v>
          </cell>
          <cell r="F1787" t="str">
            <v xml:space="preserve">HIACE 10 HLA RH</v>
          </cell>
          <cell r="G1787" t="str">
            <v>TY04-2001-R</v>
          </cell>
          <cell r="I1787">
            <v>0.04</v>
          </cell>
          <cell r="J1787" t="str">
            <v>SUPPLIER0002</v>
          </cell>
          <cell r="K1787" t="str">
            <v xml:space="preserve">ANHUI TINCAI SILK CO. LTD</v>
          </cell>
          <cell r="L1787">
            <v>6</v>
          </cell>
          <cell r="M1787">
            <v>24</v>
          </cell>
          <cell r="N1787">
            <v>30</v>
          </cell>
          <cell r="Q1787">
            <v>2</v>
          </cell>
          <cell r="R1787">
            <v>5</v>
          </cell>
          <cell r="S1787" t="str">
            <v xml:space="preserve">Yuan Purchase Pricelist (CNY)</v>
          </cell>
          <cell r="T1787">
            <v>90</v>
          </cell>
          <cell r="U1787">
            <v>2288.52</v>
          </cell>
          <cell r="V1787">
            <v>3400</v>
          </cell>
        </row>
        <row r="1788">
          <cell r="A1788">
            <v>13875</v>
          </cell>
          <cell r="B1788" t="str">
            <v>AUTOLAMPS2770</v>
          </cell>
          <cell r="C1788" t="e">
            <v>#REF!</v>
          </cell>
          <cell r="D1788" t="str">
            <v xml:space="preserve">TOYOTA HIACE VAN (14-) - HEAD LAMP - LH</v>
          </cell>
          <cell r="E1788" t="str">
            <v>TOYOTA</v>
          </cell>
          <cell r="F1788" t="str">
            <v xml:space="preserve">HIACE 14 HLA LH</v>
          </cell>
          <cell r="G1788" t="str">
            <v xml:space="preserve">HIACE/14 HLA LH</v>
          </cell>
          <cell r="I1788">
            <v>0.04</v>
          </cell>
          <cell r="J1788" t="str">
            <v>SUPPLIER0002</v>
          </cell>
          <cell r="K1788" t="str">
            <v xml:space="preserve">ANHUI TINCAI SILK CO. LTD</v>
          </cell>
          <cell r="L1788">
            <v>2</v>
          </cell>
          <cell r="M1788">
            <v>8</v>
          </cell>
          <cell r="N1788">
            <v>10</v>
          </cell>
          <cell r="Q1788">
            <v>2</v>
          </cell>
          <cell r="R1788">
            <v>10</v>
          </cell>
          <cell r="S1788" t="str">
            <v xml:space="preserve">Yuan Purchase Pricelist (CNY)</v>
          </cell>
          <cell r="T1788">
            <v>95</v>
          </cell>
          <cell r="U1788">
            <v>2415.66</v>
          </cell>
          <cell r="V1788">
            <v>3600</v>
          </cell>
        </row>
        <row r="1789">
          <cell r="A1789">
            <v>13874</v>
          </cell>
          <cell r="B1789" t="str">
            <v>AUTOLAMPS2771</v>
          </cell>
          <cell r="C1789" t="e">
            <v>#REF!</v>
          </cell>
          <cell r="D1789" t="str">
            <v xml:space="preserve">TOYOTA HIACE VAN (14-) - HEAD LAMP - RH</v>
          </cell>
          <cell r="E1789" t="str">
            <v>TOYOTA</v>
          </cell>
          <cell r="F1789" t="str">
            <v xml:space="preserve">HIACE 14 HLA RH</v>
          </cell>
          <cell r="G1789" t="str">
            <v xml:space="preserve">HIACE/14 HLA RH</v>
          </cell>
          <cell r="I1789">
            <v>0.04</v>
          </cell>
          <cell r="J1789" t="str">
            <v>SUPPLIER0002</v>
          </cell>
          <cell r="K1789" t="str">
            <v xml:space="preserve">ANHUI TINCAI SILK CO. LTD</v>
          </cell>
          <cell r="L1789">
            <v>2</v>
          </cell>
          <cell r="M1789">
            <v>8</v>
          </cell>
          <cell r="N1789">
            <v>10</v>
          </cell>
          <cell r="Q1789">
            <v>2</v>
          </cell>
          <cell r="R1789">
            <v>10</v>
          </cell>
          <cell r="S1789" t="str">
            <v xml:space="preserve">Yuan Purchase Pricelist (CNY)</v>
          </cell>
          <cell r="T1789">
            <v>95</v>
          </cell>
          <cell r="U1789">
            <v>2415.66</v>
          </cell>
          <cell r="V1789">
            <v>3600</v>
          </cell>
        </row>
        <row r="1790">
          <cell r="A1790">
            <v>10429</v>
          </cell>
          <cell r="B1790" t="str">
            <v>AUTOLAMPS1801</v>
          </cell>
          <cell r="C1790" t="e">
            <v>#REF!</v>
          </cell>
          <cell r="D1790" t="str">
            <v xml:space="preserve">TOYOTA HIACE VAN (93-94) - BOOT MIRROR</v>
          </cell>
          <cell r="E1790" t="str">
            <v>TOYOTA</v>
          </cell>
          <cell r="F1790" t="str">
            <v xml:space="preserve">HIACE 93 BM</v>
          </cell>
          <cell r="G1790" t="str">
            <v>TY04-1254</v>
          </cell>
          <cell r="I1790">
            <v>0.04</v>
          </cell>
          <cell r="J1790" t="str">
            <v>SUPPLIER0002</v>
          </cell>
          <cell r="K1790" t="str">
            <v xml:space="preserve">ANHUI TINCAI SILK CO. LTD</v>
          </cell>
          <cell r="L1790">
            <v>1</v>
          </cell>
          <cell r="M1790">
            <v>4</v>
          </cell>
          <cell r="N1790">
            <v>5</v>
          </cell>
          <cell r="O1790">
            <v>5</v>
          </cell>
          <cell r="P1790">
            <v>20</v>
          </cell>
          <cell r="S1790" t="str">
            <v xml:space="preserve">Yuan Purchase Pricelist (CNY)</v>
          </cell>
          <cell r="T1790">
            <v>18.600000000000001</v>
          </cell>
          <cell r="U1790">
            <v>419</v>
          </cell>
          <cell r="V1790">
            <v>650</v>
          </cell>
        </row>
        <row r="1791">
          <cell r="A1791">
            <v>10366</v>
          </cell>
          <cell r="B1791" t="str">
            <v>AUTOLAMPS1777</v>
          </cell>
          <cell r="C1791" t="e">
            <v>#REF!</v>
          </cell>
          <cell r="D1791" t="str">
            <v xml:space="preserve">TOYOTA HIACE VAN (93-94) - BUMPER LAMP (212-1678) - LH</v>
          </cell>
          <cell r="E1791" t="str">
            <v>TOYOTA</v>
          </cell>
          <cell r="F1791" t="str">
            <v xml:space="preserve">HIACE 93 BLA LH</v>
          </cell>
          <cell r="G1791" t="str">
            <v>MZ01-26004-L</v>
          </cell>
          <cell r="I1791">
            <v>0.04</v>
          </cell>
          <cell r="J1791" t="str">
            <v>SUPPLIER0002</v>
          </cell>
          <cell r="K1791" t="str">
            <v xml:space="preserve">ANHUI TINCAI SILK CO. LTD</v>
          </cell>
          <cell r="L1791">
            <v>22</v>
          </cell>
          <cell r="M1791">
            <v>88</v>
          </cell>
          <cell r="N1791">
            <v>110</v>
          </cell>
          <cell r="O1791">
            <v>5</v>
          </cell>
          <cell r="P1791">
            <v>20</v>
          </cell>
          <cell r="S1791" t="str">
            <v xml:space="preserve">Yuan Purchase Pricelist (CNY)</v>
          </cell>
          <cell r="T1791">
            <v>13</v>
          </cell>
          <cell r="U1791">
            <v>333.7</v>
          </cell>
          <cell r="V1791">
            <v>420</v>
          </cell>
        </row>
        <row r="1792">
          <cell r="A1792">
            <v>10365</v>
          </cell>
          <cell r="B1792" t="str">
            <v>AUTOLAMPS1778</v>
          </cell>
          <cell r="C1792" t="e">
            <v>#REF!</v>
          </cell>
          <cell r="D1792" t="str">
            <v xml:space="preserve">TOYOTA HIACE VAN (93-94) - BUMPER LAMP (212-1678) - RH</v>
          </cell>
          <cell r="E1792" t="str">
            <v>TOYOTA</v>
          </cell>
          <cell r="F1792" t="str">
            <v xml:space="preserve">HIACE 93 BLA RH</v>
          </cell>
          <cell r="G1792" t="str">
            <v>MZ01-26004-R</v>
          </cell>
          <cell r="I1792">
            <v>0.04</v>
          </cell>
          <cell r="J1792" t="str">
            <v>SUPPLIER0002</v>
          </cell>
          <cell r="K1792" t="str">
            <v xml:space="preserve">ANHUI TINCAI SILK CO. LTD</v>
          </cell>
          <cell r="L1792">
            <v>21</v>
          </cell>
          <cell r="M1792">
            <v>84</v>
          </cell>
          <cell r="N1792">
            <v>105</v>
          </cell>
          <cell r="O1792">
            <v>5</v>
          </cell>
          <cell r="P1792">
            <v>20</v>
          </cell>
          <cell r="S1792" t="str">
            <v xml:space="preserve">Yuan Purchase Pricelist (CNY)</v>
          </cell>
          <cell r="T1792">
            <v>13</v>
          </cell>
          <cell r="U1792">
            <v>333.7</v>
          </cell>
          <cell r="V1792">
            <v>420</v>
          </cell>
        </row>
        <row r="1793">
          <cell r="A1793">
            <v>10368</v>
          </cell>
          <cell r="B1793" t="str">
            <v>AUTOLAMPS1793</v>
          </cell>
          <cell r="C1793" t="e">
            <v>#REF!</v>
          </cell>
          <cell r="D1793" t="str">
            <v xml:space="preserve">TOYOTA HIACE VAN (93-94) - BUMPER LENS (212-1678-00) - LH</v>
          </cell>
          <cell r="E1793" t="str">
            <v>TOYOTA</v>
          </cell>
          <cell r="F1793" t="str">
            <v xml:space="preserve">HIACE 93 BLS LH</v>
          </cell>
          <cell r="G1793" t="str">
            <v>MZ01-26004-00-L</v>
          </cell>
          <cell r="I1793">
            <v>0.04</v>
          </cell>
          <cell r="J1793" t="str">
            <v>SUPPLIER0002</v>
          </cell>
          <cell r="K1793" t="str">
            <v xml:space="preserve">ANHUI TINCAI SILK CO. LTD</v>
          </cell>
          <cell r="L1793">
            <v>7</v>
          </cell>
          <cell r="M1793">
            <v>28</v>
          </cell>
          <cell r="N1793">
            <v>35</v>
          </cell>
          <cell r="Q1793">
            <v>5</v>
          </cell>
          <cell r="R1793">
            <v>20</v>
          </cell>
          <cell r="S1793" t="str">
            <v xml:space="preserve">Yuan Purchase Pricelist (CNY)</v>
          </cell>
          <cell r="T1793">
            <v>3</v>
          </cell>
          <cell r="U1793">
            <v>77.010000000000005</v>
          </cell>
          <cell r="V1793">
            <v>100</v>
          </cell>
        </row>
        <row r="1794">
          <cell r="A1794">
            <v>10367</v>
          </cell>
          <cell r="B1794" t="str">
            <v>AUTOLAMPS1794</v>
          </cell>
          <cell r="C1794" t="e">
            <v>#REF!</v>
          </cell>
          <cell r="D1794" t="str">
            <v xml:space="preserve">TOYOTA HIACE VAN (93-94) - BUMPER LENS (212-1678-00) - RH</v>
          </cell>
          <cell r="E1794" t="str">
            <v>TOYOTA</v>
          </cell>
          <cell r="F1794" t="str">
            <v xml:space="preserve">HIACE 93 BLS RH</v>
          </cell>
          <cell r="G1794" t="str">
            <v>MZ01-26004-00-R</v>
          </cell>
          <cell r="I1794">
            <v>0.04</v>
          </cell>
          <cell r="J1794" t="str">
            <v>SUPPLIER0002</v>
          </cell>
          <cell r="K1794" t="str">
            <v xml:space="preserve">ANHUI TINCAI SILK CO. LTD</v>
          </cell>
          <cell r="L1794">
            <v>5</v>
          </cell>
          <cell r="M1794">
            <v>20</v>
          </cell>
          <cell r="N1794">
            <v>25</v>
          </cell>
          <cell r="Q1794">
            <v>5</v>
          </cell>
          <cell r="R1794">
            <v>20</v>
          </cell>
          <cell r="S1794" t="str">
            <v xml:space="preserve">Yuan Purchase Pricelist (CNY)</v>
          </cell>
          <cell r="T1794">
            <v>5</v>
          </cell>
          <cell r="U1794">
            <v>95</v>
          </cell>
          <cell r="V1794">
            <v>100</v>
          </cell>
        </row>
        <row r="1795">
          <cell r="A1795">
            <v>10362</v>
          </cell>
          <cell r="B1795" t="str">
            <v>AUTOLAMPS1779</v>
          </cell>
          <cell r="C1795" t="e">
            <v>#REF!</v>
          </cell>
          <cell r="D1795" t="str">
            <v xml:space="preserve">TOYOTA HIACE VAN (93-94) - CORNER LAMP (212-15D5) - LH</v>
          </cell>
          <cell r="E1795" t="str">
            <v>TOYOTA</v>
          </cell>
          <cell r="F1795" t="str">
            <v xml:space="preserve">HIACE 93 CLA LH</v>
          </cell>
          <cell r="G1795" t="str">
            <v>MZ01-26003-L</v>
          </cell>
          <cell r="I1795">
            <v>0.04</v>
          </cell>
          <cell r="J1795" t="str">
            <v>SUPPLIER0010</v>
          </cell>
          <cell r="K1795" t="str">
            <v xml:space="preserve">JIANGSU ZISUDE LAMPS TECHNOLOGY CO.,LTD</v>
          </cell>
          <cell r="L1795">
            <v>30</v>
          </cell>
          <cell r="M1795">
            <v>120</v>
          </cell>
          <cell r="N1795">
            <v>150</v>
          </cell>
          <cell r="O1795">
            <v>5</v>
          </cell>
          <cell r="P1795">
            <v>20</v>
          </cell>
          <cell r="S1795" t="str">
            <v xml:space="preserve">Yuan Purchase Pricelist (CNY)</v>
          </cell>
          <cell r="T1795">
            <v>13</v>
          </cell>
          <cell r="U1795">
            <v>339</v>
          </cell>
          <cell r="V1795">
            <v>410</v>
          </cell>
        </row>
        <row r="1796">
          <cell r="A1796">
            <v>10361</v>
          </cell>
          <cell r="B1796" t="str">
            <v>AUTOLAMPS1780</v>
          </cell>
          <cell r="C1796" t="e">
            <v>#REF!</v>
          </cell>
          <cell r="D1796" t="str">
            <v xml:space="preserve">TOYOTA HIACE VAN (93-94) - CORNER LAMP (212-15D5) - RH</v>
          </cell>
          <cell r="E1796" t="str">
            <v>TOYOTA</v>
          </cell>
          <cell r="F1796" t="str">
            <v xml:space="preserve">HIACE 93 CLA RH</v>
          </cell>
          <cell r="G1796" t="str">
            <v>MZ01-26003-R</v>
          </cell>
          <cell r="I1796">
            <v>0.04</v>
          </cell>
          <cell r="J1796" t="str">
            <v>SUPPLIER0010</v>
          </cell>
          <cell r="K1796" t="str">
            <v xml:space="preserve">JIANGSU ZISUDE LAMPS TECHNOLOGY CO.,LTD</v>
          </cell>
          <cell r="L1796">
            <v>30</v>
          </cell>
          <cell r="M1796">
            <v>120</v>
          </cell>
          <cell r="N1796">
            <v>150</v>
          </cell>
          <cell r="O1796">
            <v>5</v>
          </cell>
          <cell r="P1796">
            <v>20</v>
          </cell>
          <cell r="S1796" t="str">
            <v xml:space="preserve">Yuan Purchase Pricelist (CNY)</v>
          </cell>
          <cell r="T1796">
            <v>13</v>
          </cell>
          <cell r="U1796">
            <v>339</v>
          </cell>
          <cell r="V1796">
            <v>410</v>
          </cell>
        </row>
        <row r="1797">
          <cell r="A1797">
            <v>10405</v>
          </cell>
          <cell r="B1797" t="str">
            <v>AUTOLAMPS2788</v>
          </cell>
          <cell r="C1797" t="e">
            <v>#REF!</v>
          </cell>
          <cell r="D1797" t="str">
            <v xml:space="preserve">TOYOTA HIACE VAN (93-94) - CORNER LAMP (CHROME) - LH</v>
          </cell>
          <cell r="E1797" t="str">
            <v>TOYOTA</v>
          </cell>
          <cell r="F1797" t="str">
            <v xml:space="preserve">HIACE 93 CLAC LH</v>
          </cell>
          <cell r="G1797" t="str">
            <v>TY04-0803B</v>
          </cell>
          <cell r="I1797">
            <v>0.04</v>
          </cell>
          <cell r="J1797" t="str">
            <v>SUPPLIER0002</v>
          </cell>
          <cell r="K1797" t="str">
            <v xml:space="preserve">ANHUI TINCAI SILK CO. LTD</v>
          </cell>
          <cell r="L1797">
            <v>0</v>
          </cell>
          <cell r="M1797">
            <v>0</v>
          </cell>
          <cell r="N1797">
            <v>0</v>
          </cell>
          <cell r="O1797">
            <v>5</v>
          </cell>
          <cell r="P1797">
            <v>20</v>
          </cell>
          <cell r="S1797" t="str">
            <v xml:space="preserve">Yuan Purchase Pricelist (CNY)</v>
          </cell>
          <cell r="T1797">
            <v>2.7</v>
          </cell>
          <cell r="U1797">
            <v>422</v>
          </cell>
          <cell r="V1797">
            <v>650</v>
          </cell>
        </row>
        <row r="1798">
          <cell r="A1798">
            <v>10364</v>
          </cell>
          <cell r="B1798" t="str">
            <v>AUTOLAMPS1795</v>
          </cell>
          <cell r="C1798" t="e">
            <v>#REF!</v>
          </cell>
          <cell r="D1798" t="str">
            <v xml:space="preserve">TOYOTA HIACE VAN (93-94) - CORNER LENS (212-15D5-00) - LH</v>
          </cell>
          <cell r="E1798" t="str">
            <v>TOYOTA</v>
          </cell>
          <cell r="F1798" t="str">
            <v xml:space="preserve">HIACE 93 CLS LH</v>
          </cell>
          <cell r="G1798" t="str">
            <v>MZ01-26003-00-L</v>
          </cell>
          <cell r="I1798">
            <v>0.04</v>
          </cell>
          <cell r="J1798" t="str">
            <v>SUPPLIER0010</v>
          </cell>
          <cell r="K1798" t="str">
            <v xml:space="preserve">JIANGSU ZISUDE LAMPS TECHNOLOGY CO.,LTD</v>
          </cell>
          <cell r="L1798">
            <v>29</v>
          </cell>
          <cell r="M1798">
            <v>116</v>
          </cell>
          <cell r="N1798">
            <v>145</v>
          </cell>
          <cell r="Q1798">
            <v>5</v>
          </cell>
          <cell r="R1798">
            <v>20</v>
          </cell>
          <cell r="S1798" t="str">
            <v xml:space="preserve">Yuan Purchase Pricelist (CNY)</v>
          </cell>
          <cell r="T1798">
            <v>3</v>
          </cell>
          <cell r="U1798">
            <v>77.010000000000005</v>
          </cell>
          <cell r="V1798">
            <v>100</v>
          </cell>
        </row>
        <row r="1799">
          <cell r="A1799">
            <v>10363</v>
          </cell>
          <cell r="B1799" t="str">
            <v>AUTOLAMPS1796</v>
          </cell>
          <cell r="C1799" t="e">
            <v>#REF!</v>
          </cell>
          <cell r="D1799" t="str">
            <v xml:space="preserve">TOYOTA HIACE VAN (93-94) - CORNER LENS (212-15D5-00) - RH</v>
          </cell>
          <cell r="E1799" t="str">
            <v>TOYOTA</v>
          </cell>
          <cell r="F1799" t="str">
            <v xml:space="preserve">HIACE 93 CLS RH</v>
          </cell>
          <cell r="G1799" t="str">
            <v>MZ01-26003-00-R</v>
          </cell>
          <cell r="I1799">
            <v>0.04</v>
          </cell>
          <cell r="J1799" t="str">
            <v>SUPPLIER0010</v>
          </cell>
          <cell r="K1799" t="str">
            <v xml:space="preserve">JIANGSU ZISUDE LAMPS TECHNOLOGY CO.,LTD</v>
          </cell>
          <cell r="L1799">
            <v>30</v>
          </cell>
          <cell r="M1799">
            <v>120</v>
          </cell>
          <cell r="N1799">
            <v>150</v>
          </cell>
          <cell r="Q1799">
            <v>5</v>
          </cell>
          <cell r="R1799">
            <v>20</v>
          </cell>
          <cell r="S1799" t="str">
            <v xml:space="preserve">Yuan Purchase Pricelist (CNY)</v>
          </cell>
          <cell r="T1799">
            <v>3</v>
          </cell>
          <cell r="U1799">
            <v>77.010000000000005</v>
          </cell>
          <cell r="V1799">
            <v>100</v>
          </cell>
        </row>
        <row r="1800">
          <cell r="A1800">
            <v>10378</v>
          </cell>
          <cell r="B1800" t="str">
            <v>AUTOLAMPS1781</v>
          </cell>
          <cell r="C1800" t="e">
            <v>#REF!</v>
          </cell>
          <cell r="D1800" t="str">
            <v xml:space="preserve">TOYOTA HIACE VAN (93-94) - FOG LAMP (212-2014) - LH</v>
          </cell>
          <cell r="E1800" t="str">
            <v>TOYOTA</v>
          </cell>
          <cell r="F1800" t="str">
            <v xml:space="preserve">HIACE 93 FLA LH</v>
          </cell>
          <cell r="G1800" t="str">
            <v>TY04-1404-L</v>
          </cell>
          <cell r="I1800">
            <v>0.04</v>
          </cell>
          <cell r="J1800" t="str">
            <v>SUPPLIER0002</v>
          </cell>
          <cell r="K1800" t="str">
            <v xml:space="preserve">ANHUI TINCAI SILK CO. LTD</v>
          </cell>
          <cell r="L1800">
            <v>11</v>
          </cell>
          <cell r="M1800">
            <v>44</v>
          </cell>
          <cell r="N1800">
            <v>55</v>
          </cell>
          <cell r="O1800">
            <v>5</v>
          </cell>
          <cell r="P1800">
            <v>20</v>
          </cell>
          <cell r="S1800" t="str">
            <v xml:space="preserve">Yuan Purchase Pricelist (CNY)</v>
          </cell>
          <cell r="T1800">
            <v>13.2</v>
          </cell>
          <cell r="U1800">
            <v>337</v>
          </cell>
          <cell r="V1800">
            <v>400</v>
          </cell>
        </row>
        <row r="1801">
          <cell r="A1801">
            <v>10377</v>
          </cell>
          <cell r="B1801" t="str">
            <v>AUTOLAMPS1782</v>
          </cell>
          <cell r="C1801" t="e">
            <v>#REF!</v>
          </cell>
          <cell r="D1801" t="str">
            <v xml:space="preserve">TOYOTA HIACE VAN (93-94) - FOG LAMP (212-2014) - RH</v>
          </cell>
          <cell r="E1801" t="str">
            <v>TOYOTA</v>
          </cell>
          <cell r="F1801" t="str">
            <v xml:space="preserve">HIACE 93 FLA RH</v>
          </cell>
          <cell r="G1801" t="str">
            <v>TY04-1404-R</v>
          </cell>
          <cell r="I1801">
            <v>0.04</v>
          </cell>
          <cell r="J1801" t="str">
            <v>SUPPLIER0002</v>
          </cell>
          <cell r="K1801" t="str">
            <v xml:space="preserve">ANHUI TINCAI SILK CO. LTD</v>
          </cell>
          <cell r="L1801">
            <v>11</v>
          </cell>
          <cell r="M1801">
            <v>44</v>
          </cell>
          <cell r="N1801">
            <v>55</v>
          </cell>
          <cell r="O1801">
            <v>5</v>
          </cell>
          <cell r="P1801">
            <v>20</v>
          </cell>
          <cell r="S1801" t="str">
            <v xml:space="preserve">Yuan Purchase Pricelist (CNY)</v>
          </cell>
          <cell r="T1801">
            <v>13.2</v>
          </cell>
          <cell r="U1801">
            <v>337</v>
          </cell>
          <cell r="V1801">
            <v>400</v>
          </cell>
        </row>
        <row r="1802">
          <cell r="A1802">
            <v>10421</v>
          </cell>
          <cell r="B1802" t="str">
            <v>AUTOLAMPS1783</v>
          </cell>
          <cell r="C1802" t="e">
            <v>#REF!</v>
          </cell>
          <cell r="D1802" t="str">
            <v xml:space="preserve">TOYOTA HIACE VAN (93-94) - FOG LAMP COVER - LH</v>
          </cell>
          <cell r="E1802" t="str">
            <v>TOYOTA</v>
          </cell>
          <cell r="F1802" t="str">
            <v xml:space="preserve">HIACE 93 FLC LH</v>
          </cell>
          <cell r="G1802" t="str">
            <v>TY04-0504-01-L</v>
          </cell>
          <cell r="I1802">
            <v>0.04</v>
          </cell>
          <cell r="L1802">
            <v>3</v>
          </cell>
          <cell r="M1802">
            <v>12</v>
          </cell>
          <cell r="N1802">
            <v>15</v>
          </cell>
          <cell r="O1802">
            <v>5</v>
          </cell>
          <cell r="P1802">
            <v>20</v>
          </cell>
          <cell r="S1802" t="str">
            <v xml:space="preserve">Yuan Purchase Pricelist (CNY)</v>
          </cell>
          <cell r="T1802">
            <v>0.65</v>
          </cell>
          <cell r="U1802">
            <v>102</v>
          </cell>
          <cell r="V1802">
            <v>160</v>
          </cell>
        </row>
        <row r="1803">
          <cell r="A1803">
            <v>10420</v>
          </cell>
          <cell r="B1803" t="str">
            <v>AUTOLAMPS1784</v>
          </cell>
          <cell r="C1803" t="e">
            <v>#REF!</v>
          </cell>
          <cell r="D1803" t="str">
            <v xml:space="preserve">TOYOTA HIACE VAN (93-94) - FOG LAMP COVER - RH</v>
          </cell>
          <cell r="E1803" t="str">
            <v>TOYOTA</v>
          </cell>
          <cell r="F1803" t="str">
            <v xml:space="preserve">HIACE 93 FLC RH</v>
          </cell>
          <cell r="G1803" t="str">
            <v>TY04-0504-01-R</v>
          </cell>
          <cell r="I1803">
            <v>0.04</v>
          </cell>
          <cell r="L1803">
            <v>3</v>
          </cell>
          <cell r="M1803">
            <v>12</v>
          </cell>
          <cell r="N1803">
            <v>15</v>
          </cell>
          <cell r="O1803">
            <v>5</v>
          </cell>
          <cell r="P1803">
            <v>20</v>
          </cell>
          <cell r="S1803" t="str">
            <v xml:space="preserve">Yuan Purchase Pricelist (CNY)</v>
          </cell>
          <cell r="T1803">
            <v>0.65</v>
          </cell>
          <cell r="U1803">
            <v>102</v>
          </cell>
          <cell r="V1803">
            <v>160</v>
          </cell>
        </row>
        <row r="1804">
          <cell r="A1804">
            <v>10387</v>
          </cell>
          <cell r="B1804" t="str">
            <v>AUTOLAMPS1775</v>
          </cell>
          <cell r="C1804" t="e">
            <v>#REF!</v>
          </cell>
          <cell r="D1804" t="str">
            <v xml:space="preserve">TOYOTA HIACE VAN (93-94) - FRONT BUMPER </v>
          </cell>
          <cell r="E1804" t="str">
            <v>TOYOTA</v>
          </cell>
          <cell r="F1804" t="str">
            <v xml:space="preserve">HIACE 93 BPRF</v>
          </cell>
          <cell r="G1804" t="str">
            <v>TY04-0507</v>
          </cell>
          <cell r="I1804">
            <v>0.04</v>
          </cell>
          <cell r="J1804" t="str">
            <v>SUPPLIER0058</v>
          </cell>
          <cell r="K1804" t="str">
            <v xml:space="preserve">ANHUI TINCAI SILK CO. LTD</v>
          </cell>
          <cell r="L1804">
            <v>21</v>
          </cell>
          <cell r="M1804">
            <v>84</v>
          </cell>
          <cell r="N1804">
            <v>105</v>
          </cell>
          <cell r="Q1804">
            <v>2</v>
          </cell>
          <cell r="R1804">
            <v>5</v>
          </cell>
          <cell r="S1804" t="str">
            <v xml:space="preserve">Yuan Purchase Pricelist (CNY)</v>
          </cell>
          <cell r="T1804">
            <v>58.5</v>
          </cell>
          <cell r="U1804">
            <v>1591</v>
          </cell>
          <cell r="V1804">
            <v>2390</v>
          </cell>
        </row>
        <row r="1805">
          <cell r="A1805">
            <v>14057</v>
          </cell>
          <cell r="B1805" t="str">
            <v>AUTOLAMPS2893</v>
          </cell>
          <cell r="C1805" t="e">
            <v>#REF!</v>
          </cell>
          <cell r="D1805" t="str">
            <v xml:space="preserve">TOYOTA HIACE VAN (93-94) - FRONT BUMPER (BRACKET BROKEN)</v>
          </cell>
          <cell r="E1805" t="str">
            <v>TOYOTA</v>
          </cell>
          <cell r="F1805" t="str">
            <v xml:space="preserve">HIACE 93 BPRFB</v>
          </cell>
          <cell r="I1805">
            <v>0.04</v>
          </cell>
          <cell r="L1805">
            <v>0</v>
          </cell>
          <cell r="M1805">
            <v>0</v>
          </cell>
          <cell r="N1805">
            <v>0</v>
          </cell>
          <cell r="S1805" t="str">
            <v xml:space="preserve">RMB - CHINESE YUAN</v>
          </cell>
          <cell r="T1805">
            <v>58.5</v>
          </cell>
          <cell r="U1805">
            <v>0</v>
          </cell>
          <cell r="V1805">
            <v>1500</v>
          </cell>
        </row>
        <row r="1806">
          <cell r="A1806">
            <v>10413</v>
          </cell>
          <cell r="B1806" t="str">
            <v>AUTOLAMPS2834</v>
          </cell>
          <cell r="C1806" t="e">
            <v>#REF!</v>
          </cell>
          <cell r="D1806" t="str">
            <v xml:space="preserve">TOYOTA HIACE VAN (93-94) - FRONT DOOR STEPPER - LH</v>
          </cell>
          <cell r="E1806" t="str">
            <v>TOYOTA</v>
          </cell>
          <cell r="F1806" t="str">
            <v xml:space="preserve">HIACE 93 FDS LH</v>
          </cell>
          <cell r="G1806" t="str">
            <v>TY04-1248</v>
          </cell>
          <cell r="I1806">
            <v>0.04</v>
          </cell>
          <cell r="J1806" t="str">
            <v>SUPPLIER0002</v>
          </cell>
          <cell r="K1806" t="str">
            <v xml:space="preserve">ANHUI TINCAI SILK CO. LTD</v>
          </cell>
          <cell r="L1806">
            <v>0</v>
          </cell>
          <cell r="M1806">
            <v>0</v>
          </cell>
          <cell r="N1806">
            <v>0</v>
          </cell>
          <cell r="Q1806">
            <v>2</v>
          </cell>
          <cell r="R1806">
            <v>5</v>
          </cell>
          <cell r="S1806" t="str">
            <v xml:space="preserve">Yuan Purchase Pricelist (CNY)</v>
          </cell>
          <cell r="T1806">
            <v>0.42</v>
          </cell>
          <cell r="U1806">
            <v>66</v>
          </cell>
          <cell r="V1806">
            <v>100</v>
          </cell>
        </row>
        <row r="1807">
          <cell r="A1807">
            <v>10412</v>
          </cell>
          <cell r="B1807" t="str">
            <v>AUTOLAMPS2835</v>
          </cell>
          <cell r="C1807" t="e">
            <v>#REF!</v>
          </cell>
          <cell r="D1807" t="str">
            <v xml:space="preserve">TOYOTA HIACE VAN (93-94) - FRONT DOOR STEPPER - RH</v>
          </cell>
          <cell r="E1807" t="str">
            <v>TOYOTA</v>
          </cell>
          <cell r="F1807" t="str">
            <v xml:space="preserve">HIACE 93 FDS RH</v>
          </cell>
          <cell r="G1807" t="str">
            <v>TY04-1248</v>
          </cell>
          <cell r="I1807">
            <v>0.04</v>
          </cell>
          <cell r="J1807" t="str">
            <v>SUPPLIER0002</v>
          </cell>
          <cell r="K1807" t="str">
            <v xml:space="preserve">ANHUI TINCAI SILK CO. LTD</v>
          </cell>
          <cell r="L1807">
            <v>0</v>
          </cell>
          <cell r="M1807">
            <v>0</v>
          </cell>
          <cell r="N1807">
            <v>0</v>
          </cell>
          <cell r="Q1807">
            <v>2</v>
          </cell>
          <cell r="R1807">
            <v>5</v>
          </cell>
          <cell r="S1807" t="str">
            <v xml:space="preserve">Yuan Purchase Pricelist (CNY)</v>
          </cell>
          <cell r="T1807">
            <v>0.42</v>
          </cell>
          <cell r="U1807">
            <v>66</v>
          </cell>
          <cell r="V1807">
            <v>100</v>
          </cell>
        </row>
        <row r="1808">
          <cell r="A1808">
            <v>10388</v>
          </cell>
          <cell r="B1808" t="str">
            <v>AUTOLAMPS1785</v>
          </cell>
          <cell r="C1808" t="e">
            <v>#REF!</v>
          </cell>
          <cell r="D1808" t="str">
            <v xml:space="preserve">TOYOTA HIACE VAN (93-94) - GRILL</v>
          </cell>
          <cell r="E1808" t="str">
            <v>TOYOTA</v>
          </cell>
          <cell r="F1808" t="str">
            <v xml:space="preserve">HIACE 93 GRL</v>
          </cell>
          <cell r="G1808" t="str">
            <v>TY04-0811A</v>
          </cell>
          <cell r="I1808">
            <v>0.04</v>
          </cell>
          <cell r="J1808" t="str">
            <v>SUPPLIER0002</v>
          </cell>
          <cell r="K1808" t="str">
            <v xml:space="preserve">ANHUI TINCAI SILK CO. LTD</v>
          </cell>
          <cell r="L1808">
            <v>62</v>
          </cell>
          <cell r="M1808">
            <v>248</v>
          </cell>
          <cell r="N1808">
            <v>310</v>
          </cell>
          <cell r="Q1808">
            <v>10</v>
          </cell>
          <cell r="R1808">
            <v>20</v>
          </cell>
          <cell r="S1808" t="str">
            <v xml:space="preserve">Yuan Purchase Pricelist (CNY)</v>
          </cell>
          <cell r="T1808">
            <v>35</v>
          </cell>
          <cell r="U1808">
            <v>813.75</v>
          </cell>
          <cell r="V1808">
            <v>1150</v>
          </cell>
        </row>
        <row r="1809">
          <cell r="A1809">
            <v>10360</v>
          </cell>
          <cell r="B1809" t="str">
            <v>AUTOLAMPS1789</v>
          </cell>
          <cell r="C1809" t="e">
            <v>#REF!</v>
          </cell>
          <cell r="D1809" t="str">
            <v xml:space="preserve">TOYOTA HIACE VAN (93-94) - HEAD GLASS (212-1196-00) - LH</v>
          </cell>
          <cell r="E1809" t="str">
            <v>TOYOTA</v>
          </cell>
          <cell r="F1809" t="str">
            <v xml:space="preserve">HIACE 93 HGS LH</v>
          </cell>
          <cell r="G1809" t="str">
            <v>MZ01-26002-00-L</v>
          </cell>
          <cell r="I1809">
            <v>0.04</v>
          </cell>
          <cell r="J1809" t="str">
            <v>SUPPLIER0002</v>
          </cell>
          <cell r="K1809" t="str">
            <v xml:space="preserve">ANHUI TINCAI SILK CO. LTD</v>
          </cell>
          <cell r="L1809">
            <v>85</v>
          </cell>
          <cell r="M1809">
            <v>340</v>
          </cell>
          <cell r="N1809">
            <v>425</v>
          </cell>
          <cell r="O1809">
            <v>5</v>
          </cell>
          <cell r="P1809">
            <v>20</v>
          </cell>
          <cell r="S1809" t="str">
            <v xml:space="preserve">USD Purchase Pricelist (USD)</v>
          </cell>
          <cell r="T1809">
            <v>8.4</v>
          </cell>
          <cell r="U1809">
            <v>219</v>
          </cell>
          <cell r="V1809">
            <v>310</v>
          </cell>
        </row>
        <row r="1810">
          <cell r="A1810">
            <v>10359</v>
          </cell>
          <cell r="B1810" t="str">
            <v>AUTOLAMPS1790</v>
          </cell>
          <cell r="C1810" t="e">
            <v>#REF!</v>
          </cell>
          <cell r="D1810" t="str">
            <v xml:space="preserve">TOYOTA HIACE VAN (93-94) - HEAD GLASS (212-1196-00) - RH</v>
          </cell>
          <cell r="E1810" t="str">
            <v>TOYOTA</v>
          </cell>
          <cell r="F1810" t="str">
            <v xml:space="preserve">HIACE 93 HGS RH</v>
          </cell>
          <cell r="G1810" t="str">
            <v>MZ01-26002-00-R</v>
          </cell>
          <cell r="I1810">
            <v>0.04</v>
          </cell>
          <cell r="J1810" t="str">
            <v>SUPPLIER0002</v>
          </cell>
          <cell r="K1810" t="str">
            <v xml:space="preserve">ANHUI TINCAI SILK CO. LTD</v>
          </cell>
          <cell r="L1810">
            <v>74</v>
          </cell>
          <cell r="M1810">
            <v>296</v>
          </cell>
          <cell r="N1810">
            <v>370</v>
          </cell>
          <cell r="O1810">
            <v>5</v>
          </cell>
          <cell r="P1810">
            <v>20</v>
          </cell>
          <cell r="S1810" t="str">
            <v xml:space="preserve">USD Purchase Pricelist (USD)</v>
          </cell>
          <cell r="T1810">
            <v>8.4</v>
          </cell>
          <cell r="U1810">
            <v>219</v>
          </cell>
          <cell r="V1810">
            <v>310</v>
          </cell>
        </row>
        <row r="1811">
          <cell r="A1811">
            <v>10358</v>
          </cell>
          <cell r="B1811" t="str">
            <v>AUTOLAMPS1791</v>
          </cell>
          <cell r="C1811" t="e">
            <v>#REF!</v>
          </cell>
          <cell r="D1811" t="str">
            <v xml:space="preserve">TOYOTA HIACE VAN (93-94) - HEAD LAMP (212-1196) - LH</v>
          </cell>
          <cell r="E1811" t="str">
            <v>TOYOTA</v>
          </cell>
          <cell r="F1811" t="str">
            <v xml:space="preserve">HIACE 93 HLA LH</v>
          </cell>
          <cell r="G1811" t="str">
            <v>MZ01-26002-L</v>
          </cell>
          <cell r="I1811">
            <v>0.04</v>
          </cell>
          <cell r="J1811" t="str">
            <v>SUPPLIER0010</v>
          </cell>
          <cell r="K1811" t="str">
            <v xml:space="preserve">JIANGSU ZISUDE LAMPS TECHNOLOGY CO.,LTD</v>
          </cell>
          <cell r="L1811">
            <v>54</v>
          </cell>
          <cell r="M1811">
            <v>216</v>
          </cell>
          <cell r="N1811">
            <v>270</v>
          </cell>
          <cell r="Q1811">
            <v>5</v>
          </cell>
          <cell r="R1811">
            <v>20</v>
          </cell>
          <cell r="S1811" t="str">
            <v xml:space="preserve">Yuan Purchase Pricelist (CNY)</v>
          </cell>
          <cell r="T1811">
            <v>28</v>
          </cell>
          <cell r="U1811">
            <v>730</v>
          </cell>
          <cell r="V1811">
            <v>1000</v>
          </cell>
        </row>
        <row r="1812">
          <cell r="A1812">
            <v>10357</v>
          </cell>
          <cell r="B1812" t="str">
            <v>AUTOLAMPS1792</v>
          </cell>
          <cell r="C1812" t="e">
            <v>#REF!</v>
          </cell>
          <cell r="D1812" t="str">
            <v xml:space="preserve">TOYOTA HIACE VAN (93-94) - HEAD LAMP (212-1196) - RH</v>
          </cell>
          <cell r="E1812" t="str">
            <v>TOYOTA</v>
          </cell>
          <cell r="F1812" t="str">
            <v xml:space="preserve">HIACE 93 HLA RH</v>
          </cell>
          <cell r="G1812" t="str">
            <v>MZ01-26002-R</v>
          </cell>
          <cell r="I1812">
            <v>0.04</v>
          </cell>
          <cell r="J1812" t="str">
            <v>SUPPLIER0010</v>
          </cell>
          <cell r="K1812" t="str">
            <v xml:space="preserve">JIANGSU ZISUDE LAMPS TECHNOLOGY CO.,LTD</v>
          </cell>
          <cell r="L1812">
            <v>58</v>
          </cell>
          <cell r="M1812">
            <v>232</v>
          </cell>
          <cell r="N1812">
            <v>290</v>
          </cell>
          <cell r="Q1812">
            <v>5</v>
          </cell>
          <cell r="R1812">
            <v>20</v>
          </cell>
          <cell r="S1812" t="str">
            <v xml:space="preserve">Yuan Purchase Pricelist (CNY)</v>
          </cell>
          <cell r="T1812">
            <v>28</v>
          </cell>
          <cell r="U1812">
            <v>730</v>
          </cell>
          <cell r="V1812">
            <v>1000</v>
          </cell>
        </row>
        <row r="1813">
          <cell r="A1813">
            <v>10403</v>
          </cell>
          <cell r="B1813" t="str">
            <v>AUTOLAMPS2789</v>
          </cell>
          <cell r="C1813" t="e">
            <v>#REF!</v>
          </cell>
          <cell r="D1813" t="str">
            <v xml:space="preserve">TOYOTA HIACE VAN (93-94) - HEAD LAMP (CRYSTAL) - LH</v>
          </cell>
          <cell r="E1813" t="str">
            <v>TOYOTA</v>
          </cell>
          <cell r="F1813" t="str">
            <v xml:space="preserve">HIACE 93 HLAC LH</v>
          </cell>
          <cell r="G1813" t="str">
            <v>TY04-0801B</v>
          </cell>
          <cell r="I1813">
            <v>0.04</v>
          </cell>
          <cell r="J1813" t="str">
            <v>SUPPLIER0002</v>
          </cell>
          <cell r="K1813" t="str">
            <v xml:space="preserve">ANHUI TINCAI SILK CO. LTD</v>
          </cell>
          <cell r="L1813">
            <v>0</v>
          </cell>
          <cell r="M1813">
            <v>0</v>
          </cell>
          <cell r="N1813">
            <v>0</v>
          </cell>
          <cell r="Q1813">
            <v>2</v>
          </cell>
          <cell r="R1813">
            <v>5</v>
          </cell>
          <cell r="S1813" t="str">
            <v xml:space="preserve">Yuan Purchase Pricelist (CNY)</v>
          </cell>
          <cell r="T1813">
            <v>6.4</v>
          </cell>
          <cell r="U1813">
            <v>1000</v>
          </cell>
          <cell r="V1813">
            <v>1550</v>
          </cell>
        </row>
        <row r="1814">
          <cell r="A1814">
            <v>10392</v>
          </cell>
          <cell r="B1814" t="str">
            <v>AUTOLAMPS2790</v>
          </cell>
          <cell r="C1814" t="e">
            <v>#REF!</v>
          </cell>
          <cell r="D1814" t="str">
            <v xml:space="preserve">TOYOTA HIACE VAN (93-94) - HEAD LAMP (PERFORMANCE) - LH</v>
          </cell>
          <cell r="E1814" t="str">
            <v>TOYOTA</v>
          </cell>
          <cell r="F1814" t="str">
            <v xml:space="preserve">HIACE 93 HLAP LH</v>
          </cell>
          <cell r="G1814" t="str">
            <v>TY04-0801C</v>
          </cell>
          <cell r="I1814">
            <v>0.04</v>
          </cell>
          <cell r="J1814" t="str">
            <v>SUPPLIER0002</v>
          </cell>
          <cell r="K1814" t="str">
            <v xml:space="preserve">ANHUI TINCAI SILK CO. LTD</v>
          </cell>
          <cell r="L1814">
            <v>0</v>
          </cell>
          <cell r="M1814">
            <v>0</v>
          </cell>
          <cell r="N1814">
            <v>0</v>
          </cell>
          <cell r="Q1814">
            <v>2</v>
          </cell>
          <cell r="R1814">
            <v>5</v>
          </cell>
          <cell r="S1814" t="str">
            <v xml:space="preserve">Yuan Purchase Pricelist (CNY)</v>
          </cell>
          <cell r="T1814">
            <v>18</v>
          </cell>
          <cell r="U1814">
            <v>2813</v>
          </cell>
          <cell r="V1814">
            <v>4360</v>
          </cell>
        </row>
        <row r="1815">
          <cell r="A1815">
            <v>12155</v>
          </cell>
          <cell r="B1815" t="str">
            <v>AUTOLAMPS2836</v>
          </cell>
          <cell r="C1815" t="e">
            <v>#REF!</v>
          </cell>
          <cell r="D1815" t="str">
            <v xml:space="preserve">TOYOTA HIACE VAN (93-94) - INNER DOOR HANDLE (FRONT DOOR) - LH</v>
          </cell>
          <cell r="E1815" t="str">
            <v>TOYOTA</v>
          </cell>
          <cell r="F1815" t="str">
            <v xml:space="preserve">HIACE 93 IDH LH</v>
          </cell>
          <cell r="G1815" t="str">
            <v>TY04-1249A</v>
          </cell>
          <cell r="I1815">
            <v>0.04</v>
          </cell>
          <cell r="J1815" t="str">
            <v>SUPPLIER0002</v>
          </cell>
          <cell r="K1815" t="str">
            <v xml:space="preserve">ANHUI TINCAI SILK CO. LTD</v>
          </cell>
          <cell r="L1815">
            <v>0</v>
          </cell>
          <cell r="M1815">
            <v>0</v>
          </cell>
          <cell r="N1815">
            <v>0</v>
          </cell>
          <cell r="Q1815">
            <v>2</v>
          </cell>
          <cell r="R1815">
            <v>5</v>
          </cell>
          <cell r="S1815" t="str">
            <v xml:space="preserve">Yuan Purchase Pricelist (CNY)</v>
          </cell>
          <cell r="T1815">
            <v>0.84</v>
          </cell>
          <cell r="U1815">
            <v>131</v>
          </cell>
          <cell r="V1815">
            <v>200</v>
          </cell>
        </row>
        <row r="1816">
          <cell r="A1816">
            <v>10414</v>
          </cell>
          <cell r="B1816" t="str">
            <v>AUTOLAMPS2837</v>
          </cell>
          <cell r="C1816" t="e">
            <v>#REF!</v>
          </cell>
          <cell r="D1816" t="str">
            <v xml:space="preserve">TOYOTA HIACE VAN (93-94) - INNER DOOR HANDLE (FRONT DOOR) - RH</v>
          </cell>
          <cell r="E1816" t="str">
            <v>TOYOTA</v>
          </cell>
          <cell r="F1816" t="str">
            <v xml:space="preserve">HIACE 93 IDH RH</v>
          </cell>
          <cell r="G1816" t="str">
            <v>TY04-1249A</v>
          </cell>
          <cell r="I1816">
            <v>0.04</v>
          </cell>
          <cell r="J1816" t="str">
            <v>SUPPLIER0002</v>
          </cell>
          <cell r="K1816" t="str">
            <v xml:space="preserve">ANHUI TINCAI SILK CO. LTD</v>
          </cell>
          <cell r="L1816">
            <v>0</v>
          </cell>
          <cell r="M1816">
            <v>0</v>
          </cell>
          <cell r="N1816">
            <v>0</v>
          </cell>
          <cell r="Q1816">
            <v>2</v>
          </cell>
          <cell r="R1816">
            <v>5</v>
          </cell>
          <cell r="S1816" t="str">
            <v xml:space="preserve">Yuan Purchase Pricelist (CNY)</v>
          </cell>
          <cell r="T1816">
            <v>0.84</v>
          </cell>
          <cell r="U1816">
            <v>131</v>
          </cell>
          <cell r="V1816">
            <v>200</v>
          </cell>
        </row>
        <row r="1817">
          <cell r="A1817">
            <v>10419</v>
          </cell>
          <cell r="B1817" t="str">
            <v>AUTOLAMPS2838</v>
          </cell>
          <cell r="C1817" t="e">
            <v>#REF!</v>
          </cell>
          <cell r="D1817" t="str">
            <v xml:space="preserve">TOYOTA HIACE VAN (93-94) - OUTER DOOR HANDLE OF FRONT DOOR - LH</v>
          </cell>
          <cell r="E1817" t="str">
            <v>TOYOTA</v>
          </cell>
          <cell r="F1817" t="str">
            <v xml:space="preserve">HIACE 93 OHFD LH</v>
          </cell>
          <cell r="G1817" t="str">
            <v>MX-110</v>
          </cell>
          <cell r="I1817">
            <v>0.04</v>
          </cell>
          <cell r="L1817">
            <v>0</v>
          </cell>
          <cell r="M1817">
            <v>0</v>
          </cell>
          <cell r="N1817">
            <v>0</v>
          </cell>
          <cell r="Q1817">
            <v>2</v>
          </cell>
          <cell r="R1817">
            <v>5</v>
          </cell>
          <cell r="S1817" t="str">
            <v xml:space="preserve">Yuan Purchase Pricelist (CNY)</v>
          </cell>
          <cell r="T1817">
            <v>0.84</v>
          </cell>
          <cell r="U1817">
            <v>131</v>
          </cell>
          <cell r="V1817">
            <v>200</v>
          </cell>
        </row>
        <row r="1818">
          <cell r="A1818">
            <v>10418</v>
          </cell>
          <cell r="B1818" t="str">
            <v>AUTOLAMPS2839</v>
          </cell>
          <cell r="C1818" t="e">
            <v>#REF!</v>
          </cell>
          <cell r="D1818" t="str">
            <v xml:space="preserve">TOYOTA HIACE VAN (93-94) - OUTER DOOR HANDLE OF FRONT DOOR - RH</v>
          </cell>
          <cell r="E1818" t="str">
            <v>TOYOTA</v>
          </cell>
          <cell r="F1818" t="str">
            <v xml:space="preserve">HIACE 93 OHFD RH</v>
          </cell>
          <cell r="G1818" t="str">
            <v>MX-110</v>
          </cell>
          <cell r="I1818">
            <v>0.04</v>
          </cell>
          <cell r="L1818">
            <v>1</v>
          </cell>
          <cell r="M1818">
            <v>4</v>
          </cell>
          <cell r="N1818">
            <v>5</v>
          </cell>
          <cell r="Q1818">
            <v>2</v>
          </cell>
          <cell r="R1818">
            <v>5</v>
          </cell>
          <cell r="S1818" t="str">
            <v xml:space="preserve">Yuan Purchase Pricelist (CNY)</v>
          </cell>
          <cell r="T1818">
            <v>0.84</v>
          </cell>
          <cell r="U1818">
            <v>131</v>
          </cell>
          <cell r="V1818">
            <v>200</v>
          </cell>
        </row>
        <row r="1819">
          <cell r="A1819">
            <v>10411</v>
          </cell>
          <cell r="B1819" t="str">
            <v>AUTOLAMPS2840</v>
          </cell>
          <cell r="C1819" t="e">
            <v>#REF!</v>
          </cell>
          <cell r="D1819" t="str">
            <v xml:space="preserve">TOYOTA HIACE VAN (93-94) - REAR BUMPER END - LH</v>
          </cell>
          <cell r="E1819" t="str">
            <v>TOYOTA</v>
          </cell>
          <cell r="F1819" t="str">
            <v xml:space="preserve">HIACE 93 BPRER LH</v>
          </cell>
          <cell r="G1819" t="str">
            <v>TY04-1208-02</v>
          </cell>
          <cell r="I1819">
            <v>0.04</v>
          </cell>
          <cell r="J1819" t="str">
            <v>SUPPLIER0002</v>
          </cell>
          <cell r="K1819" t="str">
            <v xml:space="preserve">ANHUI TINCAI SILK CO. LTD</v>
          </cell>
          <cell r="L1819">
            <v>0</v>
          </cell>
          <cell r="M1819">
            <v>0</v>
          </cell>
          <cell r="N1819">
            <v>0</v>
          </cell>
          <cell r="Q1819">
            <v>2</v>
          </cell>
          <cell r="R1819">
            <v>5</v>
          </cell>
          <cell r="S1819" t="str">
            <v xml:space="preserve">Yuan Purchase Pricelist (CNY)</v>
          </cell>
          <cell r="T1819">
            <v>0.79</v>
          </cell>
          <cell r="U1819">
            <v>123</v>
          </cell>
          <cell r="V1819">
            <v>190</v>
          </cell>
        </row>
        <row r="1820">
          <cell r="A1820">
            <v>10410</v>
          </cell>
          <cell r="B1820" t="str">
            <v>AUTOLAMPS2841</v>
          </cell>
          <cell r="C1820" t="e">
            <v>#REF!</v>
          </cell>
          <cell r="D1820" t="str">
            <v xml:space="preserve">TOYOTA HIACE VAN (93-94) - REAR BUMPER END - RH</v>
          </cell>
          <cell r="E1820" t="str">
            <v>TOYOTA</v>
          </cell>
          <cell r="F1820" t="str">
            <v xml:space="preserve">HIACE 93 BPRER RH</v>
          </cell>
          <cell r="G1820" t="str">
            <v>TY04-1208-02</v>
          </cell>
          <cell r="I1820">
            <v>0.04</v>
          </cell>
          <cell r="J1820" t="str">
            <v>SUPPLIER0002</v>
          </cell>
          <cell r="K1820" t="str">
            <v xml:space="preserve">ANHUI TINCAI SILK CO. LTD</v>
          </cell>
          <cell r="L1820">
            <v>0</v>
          </cell>
          <cell r="M1820">
            <v>0</v>
          </cell>
          <cell r="N1820">
            <v>0</v>
          </cell>
          <cell r="Q1820">
            <v>2</v>
          </cell>
          <cell r="R1820">
            <v>5</v>
          </cell>
          <cell r="S1820" t="str">
            <v xml:space="preserve">Yuan Purchase Pricelist (CNY)</v>
          </cell>
          <cell r="T1820">
            <v>0.79</v>
          </cell>
          <cell r="U1820">
            <v>123</v>
          </cell>
          <cell r="V1820">
            <v>190</v>
          </cell>
        </row>
        <row r="1821">
          <cell r="A1821">
            <v>11176</v>
          </cell>
          <cell r="B1821" t="str">
            <v>AUTOLAMPS1776</v>
          </cell>
          <cell r="C1821" t="e">
            <v>#REF!</v>
          </cell>
          <cell r="D1821" t="str">
            <v xml:space="preserve">TOYOTA HIACE VAN (93-94) - REAR BUMPER WITH STEP</v>
          </cell>
          <cell r="E1821" t="str">
            <v>TOYOTA</v>
          </cell>
          <cell r="F1821" t="str">
            <v xml:space="preserve">HIACE 93 BPRRWS</v>
          </cell>
          <cell r="G1821" t="str">
            <v>TY04-1425</v>
          </cell>
          <cell r="I1821">
            <v>0.04</v>
          </cell>
          <cell r="J1821" t="str">
            <v>SUPPLIER0002</v>
          </cell>
          <cell r="K1821" t="str">
            <v xml:space="preserve">ANHUI TINCAI SILK CO. LTD</v>
          </cell>
          <cell r="L1821">
            <v>7</v>
          </cell>
          <cell r="M1821">
            <v>28</v>
          </cell>
          <cell r="N1821">
            <v>35</v>
          </cell>
          <cell r="Q1821">
            <v>2</v>
          </cell>
          <cell r="R1821">
            <v>5</v>
          </cell>
          <cell r="S1821" t="str">
            <v xml:space="preserve">Yuan Purchase Pricelist (CNY)</v>
          </cell>
          <cell r="T1821">
            <v>35</v>
          </cell>
          <cell r="U1821">
            <v>893</v>
          </cell>
          <cell r="V1821">
            <v>1300</v>
          </cell>
        </row>
        <row r="1822">
          <cell r="A1822">
            <v>10380</v>
          </cell>
          <cell r="B1822" t="str">
            <v>AUTOLAMPS1786</v>
          </cell>
          <cell r="C1822" t="e">
            <v>#REF!</v>
          </cell>
          <cell r="D1822" t="str">
            <v xml:space="preserve">TOYOTA HIACE VAN (93-94) - REAR VENT (BLACK) - LH</v>
          </cell>
          <cell r="E1822" t="str">
            <v>TOYOTA</v>
          </cell>
          <cell r="F1822" t="str">
            <v xml:space="preserve">HIACE 93 RVB LH</v>
          </cell>
          <cell r="G1822" t="str">
            <v>TY04-1242-L</v>
          </cell>
          <cell r="I1822">
            <v>0.04</v>
          </cell>
          <cell r="J1822" t="str">
            <v>SUPPLIER0002</v>
          </cell>
          <cell r="K1822" t="str">
            <v xml:space="preserve">ANHUI TINCAI SILK CO. LTD</v>
          </cell>
          <cell r="L1822">
            <v>3</v>
          </cell>
          <cell r="M1822">
            <v>12</v>
          </cell>
          <cell r="N1822">
            <v>15</v>
          </cell>
          <cell r="Q1822">
            <v>5</v>
          </cell>
          <cell r="R1822">
            <v>20</v>
          </cell>
          <cell r="S1822" t="str">
            <v xml:space="preserve">Yuan Purchase Pricelist (CNY)</v>
          </cell>
          <cell r="T1822">
            <v>1.21</v>
          </cell>
          <cell r="U1822">
            <v>189</v>
          </cell>
          <cell r="V1822">
            <v>290</v>
          </cell>
        </row>
        <row r="1823">
          <cell r="A1823">
            <v>10379</v>
          </cell>
          <cell r="B1823" t="str">
            <v>AUTOLAMPS1787</v>
          </cell>
          <cell r="C1823" t="e">
            <v>#REF!</v>
          </cell>
          <cell r="D1823" t="str">
            <v xml:space="preserve">TOYOTA HIACE VAN (93-94) - REAR VENT (BLACK) - RH</v>
          </cell>
          <cell r="E1823" t="str">
            <v>TOYOTA</v>
          </cell>
          <cell r="F1823" t="str">
            <v xml:space="preserve">HIACE 93 RVB RH</v>
          </cell>
          <cell r="G1823" t="str">
            <v>TY04-1242-R</v>
          </cell>
          <cell r="I1823">
            <v>0.04</v>
          </cell>
          <cell r="J1823" t="str">
            <v>SUPPLIER0002</v>
          </cell>
          <cell r="K1823" t="str">
            <v xml:space="preserve">ANHUI TINCAI SILK CO. LTD</v>
          </cell>
          <cell r="L1823">
            <v>3</v>
          </cell>
          <cell r="M1823">
            <v>12</v>
          </cell>
          <cell r="N1823">
            <v>15</v>
          </cell>
          <cell r="Q1823">
            <v>5</v>
          </cell>
          <cell r="R1823">
            <v>20</v>
          </cell>
          <cell r="S1823" t="str">
            <v xml:space="preserve">Yuan Purchase Pricelist (CNY)</v>
          </cell>
          <cell r="T1823">
            <v>1.21</v>
          </cell>
          <cell r="U1823">
            <v>189</v>
          </cell>
          <cell r="V1823">
            <v>290</v>
          </cell>
        </row>
        <row r="1824">
          <cell r="A1824">
            <v>10382</v>
          </cell>
          <cell r="B1824" t="str">
            <v>AUTOLAMPS1802</v>
          </cell>
          <cell r="C1824" t="e">
            <v>#REF!</v>
          </cell>
          <cell r="D1824" t="str">
            <v xml:space="preserve">TOYOTA HIACE VAN (93-94) - SIDE MIRROR (LARGE) - LH</v>
          </cell>
          <cell r="E1824" t="str">
            <v>TOYOTA</v>
          </cell>
          <cell r="F1824" t="str">
            <v xml:space="preserve">HIACE 93 SMML LH</v>
          </cell>
          <cell r="G1824" t="str">
            <v>H-0100-L</v>
          </cell>
          <cell r="I1824">
            <v>0.04</v>
          </cell>
          <cell r="J1824" t="str">
            <v>SUPPLIER0014</v>
          </cell>
          <cell r="K1824" t="str">
            <v xml:space="preserve">WENZHOU RONGDA AUTO PARTS CO., LTD</v>
          </cell>
          <cell r="L1824">
            <v>5</v>
          </cell>
          <cell r="M1824">
            <v>20</v>
          </cell>
          <cell r="N1824">
            <v>25</v>
          </cell>
          <cell r="O1824">
            <v>5</v>
          </cell>
          <cell r="P1824">
            <v>20</v>
          </cell>
          <cell r="S1824" t="str">
            <v xml:space="preserve">Yuan Purchase Pricelist (CNY)</v>
          </cell>
          <cell r="T1824">
            <v>2.0499999999999998</v>
          </cell>
          <cell r="U1824">
            <v>320</v>
          </cell>
          <cell r="V1824">
            <v>500</v>
          </cell>
        </row>
        <row r="1825">
          <cell r="A1825">
            <v>10381</v>
          </cell>
          <cell r="B1825" t="str">
            <v>AUTOLAMPS1803</v>
          </cell>
          <cell r="C1825" t="e">
            <v>#REF!</v>
          </cell>
          <cell r="D1825" t="str">
            <v xml:space="preserve">TOYOTA HIACE VAN (93-94) - SIDE MIRROR (LARGE) - RH</v>
          </cell>
          <cell r="E1825" t="str">
            <v>TOYOTA</v>
          </cell>
          <cell r="F1825" t="str">
            <v xml:space="preserve">HIACE 93 SMML RH</v>
          </cell>
          <cell r="G1825" t="str">
            <v>H-0100-R</v>
          </cell>
          <cell r="I1825">
            <v>0.04</v>
          </cell>
          <cell r="J1825" t="str">
            <v>SUPPLIER0014</v>
          </cell>
          <cell r="K1825" t="str">
            <v xml:space="preserve">WENZHOU RONGDA AUTO PARTS CO., LTD</v>
          </cell>
          <cell r="L1825">
            <v>4</v>
          </cell>
          <cell r="M1825">
            <v>16</v>
          </cell>
          <cell r="N1825">
            <v>20</v>
          </cell>
          <cell r="O1825">
            <v>5</v>
          </cell>
          <cell r="P1825">
            <v>20</v>
          </cell>
          <cell r="S1825" t="str">
            <v xml:space="preserve">Yuan Purchase Pricelist (CNY)</v>
          </cell>
          <cell r="T1825">
            <v>2.0499999999999998</v>
          </cell>
          <cell r="U1825">
            <v>320</v>
          </cell>
          <cell r="V1825">
            <v>500</v>
          </cell>
        </row>
        <row r="1826">
          <cell r="A1826">
            <v>10383</v>
          </cell>
          <cell r="B1826" t="str">
            <v>AUTOLAMPS1804</v>
          </cell>
          <cell r="C1826" t="e">
            <v>#REF!</v>
          </cell>
          <cell r="D1826" t="str">
            <v xml:space="preserve">TOYOTA HIACE VAN (93-94) - SIDE MIRROR WITH HANDLE - RH</v>
          </cell>
          <cell r="E1826" t="str">
            <v>TOYOTA</v>
          </cell>
          <cell r="F1826" t="str">
            <v xml:space="preserve">HIACE 93 SMM RH</v>
          </cell>
          <cell r="G1826" t="str">
            <v>TY04-0812-R</v>
          </cell>
          <cell r="I1826">
            <v>0.04</v>
          </cell>
          <cell r="J1826" t="str">
            <v>SUPPLIER0002</v>
          </cell>
          <cell r="K1826" t="str">
            <v xml:space="preserve">ANHUI TINCAI SILK CO. LTD</v>
          </cell>
          <cell r="L1826">
            <v>40</v>
          </cell>
          <cell r="M1826">
            <v>160</v>
          </cell>
          <cell r="N1826">
            <v>200</v>
          </cell>
          <cell r="O1826">
            <v>5</v>
          </cell>
          <cell r="P1826">
            <v>20</v>
          </cell>
          <cell r="S1826" t="str">
            <v xml:space="preserve">Yuan Purchase Pricelist (CNY)</v>
          </cell>
          <cell r="T1826">
            <v>9.3000000000000007</v>
          </cell>
          <cell r="U1826">
            <v>216.23</v>
          </cell>
          <cell r="V1826">
            <v>320</v>
          </cell>
        </row>
        <row r="1827">
          <cell r="A1827">
            <v>10384</v>
          </cell>
          <cell r="B1827" t="str">
            <v>AUTOLAMPS1805</v>
          </cell>
          <cell r="C1827" t="e">
            <v>#REF!</v>
          </cell>
          <cell r="D1827" t="str">
            <v xml:space="preserve">TOYOTA HIACE VAN (93-94) - SIDE MIRROR WITHOUT HANDLE - LH</v>
          </cell>
          <cell r="E1827" t="str">
            <v>TOYOTA</v>
          </cell>
          <cell r="F1827" t="str">
            <v xml:space="preserve">HIACE 93 SMWH LH</v>
          </cell>
          <cell r="I1827">
            <v>0.04</v>
          </cell>
          <cell r="J1827" t="str">
            <v>SUPPLIER0016</v>
          </cell>
          <cell r="K1827" t="str">
            <v xml:space="preserve">AFRILIGHTING MANUFACTURING CO. LTD</v>
          </cell>
          <cell r="M1827">
            <v>0</v>
          </cell>
          <cell r="N1827">
            <v>0</v>
          </cell>
          <cell r="O1827">
            <v>5</v>
          </cell>
          <cell r="P1827">
            <v>20</v>
          </cell>
          <cell r="S1827" t="str">
            <v xml:space="preserve">Yuan Purchase Pricelist (CNY)</v>
          </cell>
          <cell r="T1827">
            <v>1.1299999999999999</v>
          </cell>
          <cell r="U1827">
            <v>177</v>
          </cell>
          <cell r="V1827">
            <v>270</v>
          </cell>
        </row>
        <row r="1828">
          <cell r="A1828">
            <v>10416</v>
          </cell>
          <cell r="B1828" t="str">
            <v>AUTOLAMPS2842</v>
          </cell>
          <cell r="C1828" t="e">
            <v>#REF!</v>
          </cell>
          <cell r="D1828" t="str">
            <v xml:space="preserve">TOYOTA HIACE VAN (93-94) - SLIDING DOOR - INNER HANDLE - LH</v>
          </cell>
          <cell r="E1828" t="str">
            <v>TOYOTA</v>
          </cell>
          <cell r="F1828" t="str">
            <v xml:space="preserve">HIACE 93 SDIH LH</v>
          </cell>
          <cell r="G1828" t="str">
            <v>MX-156</v>
          </cell>
          <cell r="I1828">
            <v>0.04</v>
          </cell>
          <cell r="L1828">
            <v>0</v>
          </cell>
          <cell r="M1828">
            <v>0</v>
          </cell>
          <cell r="N1828">
            <v>0</v>
          </cell>
          <cell r="Q1828">
            <v>2</v>
          </cell>
          <cell r="R1828">
            <v>5</v>
          </cell>
          <cell r="S1828" t="str">
            <v xml:space="preserve">Yuan Purchase Pricelist (CNY)</v>
          </cell>
          <cell r="T1828">
            <v>1.02</v>
          </cell>
          <cell r="U1828">
            <v>159</v>
          </cell>
          <cell r="V1828">
            <v>250</v>
          </cell>
        </row>
        <row r="1829">
          <cell r="A1829">
            <v>12149</v>
          </cell>
          <cell r="B1829" t="str">
            <v>AUTOLAMPS2791</v>
          </cell>
          <cell r="C1829" t="e">
            <v>#REF!</v>
          </cell>
          <cell r="D1829" t="str">
            <v xml:space="preserve">TOYOTA HIACE VAN (93-94) - SLIDING DOOR - INNER HANDLE - RH</v>
          </cell>
          <cell r="E1829" t="str">
            <v>TOYOTA</v>
          </cell>
          <cell r="F1829" t="str">
            <v xml:space="preserve">HIACE 93 SLIH RH</v>
          </cell>
          <cell r="G1829" t="str">
            <v>TY04-1249B</v>
          </cell>
          <cell r="I1829">
            <v>0.04</v>
          </cell>
          <cell r="L1829">
            <v>0</v>
          </cell>
          <cell r="M1829">
            <v>0</v>
          </cell>
          <cell r="N1829">
            <v>0</v>
          </cell>
          <cell r="Q1829">
            <v>2</v>
          </cell>
          <cell r="R1829">
            <v>5</v>
          </cell>
          <cell r="S1829" t="str">
            <v xml:space="preserve">Yuan Purchase Pricelist (CNY)</v>
          </cell>
          <cell r="T1829">
            <v>1.02</v>
          </cell>
          <cell r="U1829">
            <v>159</v>
          </cell>
          <cell r="V1829">
            <v>250</v>
          </cell>
        </row>
        <row r="1830">
          <cell r="A1830">
            <v>10417</v>
          </cell>
          <cell r="B1830" t="str">
            <v>AUTOLAMPS2843</v>
          </cell>
          <cell r="C1830" t="e">
            <v>#REF!</v>
          </cell>
          <cell r="D1830" t="str">
            <v xml:space="preserve">TOYOTA HIACE VAN (93-94) - SLIDING DOOR - OUTER HANDLE - LH</v>
          </cell>
          <cell r="E1830" t="str">
            <v>TOYOTA</v>
          </cell>
          <cell r="F1830" t="str">
            <v xml:space="preserve">HIACE 93 SLOH LH</v>
          </cell>
          <cell r="G1830" t="str">
            <v>MX-155</v>
          </cell>
          <cell r="I1830">
            <v>0.04</v>
          </cell>
          <cell r="L1830">
            <v>0</v>
          </cell>
          <cell r="M1830">
            <v>0</v>
          </cell>
          <cell r="N1830">
            <v>0</v>
          </cell>
          <cell r="Q1830">
            <v>2</v>
          </cell>
          <cell r="R1830">
            <v>5</v>
          </cell>
          <cell r="S1830" t="str">
            <v xml:space="preserve">Yuan Purchase Pricelist (CNY)</v>
          </cell>
          <cell r="T1830">
            <v>1.02</v>
          </cell>
          <cell r="U1830">
            <v>159</v>
          </cell>
          <cell r="V1830">
            <v>250</v>
          </cell>
        </row>
        <row r="1831">
          <cell r="A1831">
            <v>12148</v>
          </cell>
          <cell r="B1831" t="str">
            <v>AUTOLAMPS2792</v>
          </cell>
          <cell r="C1831" t="e">
            <v>#REF!</v>
          </cell>
          <cell r="D1831" t="str">
            <v xml:space="preserve">TOYOTA HIACE VAN (93-94) - SLIDING DOOR - OUTER HANDLE - RH</v>
          </cell>
          <cell r="E1831" t="str">
            <v>TOYOTA</v>
          </cell>
          <cell r="F1831" t="str">
            <v xml:space="preserve">HIACE 93 SLOH RH</v>
          </cell>
          <cell r="G1831" t="str">
            <v>TY04-1249C</v>
          </cell>
          <cell r="I1831">
            <v>0.04</v>
          </cell>
          <cell r="L1831">
            <v>0</v>
          </cell>
          <cell r="M1831">
            <v>0</v>
          </cell>
          <cell r="N1831">
            <v>0</v>
          </cell>
          <cell r="Q1831">
            <v>2</v>
          </cell>
          <cell r="R1831">
            <v>5</v>
          </cell>
          <cell r="S1831" t="str">
            <v xml:space="preserve">Yuan Purchase Pricelist (CNY)</v>
          </cell>
          <cell r="T1831">
            <v>1.02</v>
          </cell>
          <cell r="U1831">
            <v>159</v>
          </cell>
          <cell r="V1831">
            <v>250</v>
          </cell>
        </row>
        <row r="1832">
          <cell r="A1832">
            <v>10427</v>
          </cell>
          <cell r="B1832" t="str">
            <v>AUTOLAMPS2793</v>
          </cell>
          <cell r="C1832" t="e">
            <v>#REF!</v>
          </cell>
          <cell r="D1832" t="str">
            <v xml:space="preserve">TOYOTA HIACE VAN (93-94) - SUN SHADE BOARD - RH</v>
          </cell>
          <cell r="E1832" t="str">
            <v>TOYOTA</v>
          </cell>
          <cell r="F1832" t="str">
            <v xml:space="preserve">HIACE 93 SS RH</v>
          </cell>
          <cell r="G1832" t="str">
            <v>TY04-1220</v>
          </cell>
          <cell r="I1832">
            <v>0.04</v>
          </cell>
          <cell r="J1832" t="str">
            <v>SUPPLIER0002</v>
          </cell>
          <cell r="K1832" t="str">
            <v xml:space="preserve">ANHUI TINCAI SILK CO. LTD</v>
          </cell>
          <cell r="L1832">
            <v>0</v>
          </cell>
          <cell r="M1832">
            <v>0</v>
          </cell>
          <cell r="N1832">
            <v>0</v>
          </cell>
          <cell r="Q1832">
            <v>1</v>
          </cell>
          <cell r="R1832">
            <v>5</v>
          </cell>
          <cell r="S1832" t="str">
            <v xml:space="preserve">Yuan Purchase Pricelist (CNY)</v>
          </cell>
          <cell r="T1832">
            <v>1.3</v>
          </cell>
          <cell r="U1832">
            <v>203</v>
          </cell>
          <cell r="V1832">
            <v>310</v>
          </cell>
        </row>
        <row r="1833">
          <cell r="A1833">
            <v>10370</v>
          </cell>
          <cell r="B1833" t="str">
            <v>AUTOLAMPS1806</v>
          </cell>
          <cell r="C1833" t="e">
            <v>#REF!</v>
          </cell>
          <cell r="D1833" t="str">
            <v xml:space="preserve">TOYOTA HIACE VAN (93-94) - TAIL LAMP (212-1951) - LH</v>
          </cell>
          <cell r="E1833" t="str">
            <v>TOYOTA</v>
          </cell>
          <cell r="F1833" t="str">
            <v xml:space="preserve">HIACE 93 TLA LH</v>
          </cell>
          <cell r="G1833" t="str">
            <v>TY04-1202A-L</v>
          </cell>
          <cell r="I1833">
            <v>0.04</v>
          </cell>
          <cell r="J1833" t="str">
            <v>SUPPLIER0002</v>
          </cell>
          <cell r="K1833" t="str">
            <v xml:space="preserve">ANHUI TINCAI SILK CO. LTD</v>
          </cell>
          <cell r="L1833">
            <v>16</v>
          </cell>
          <cell r="M1833">
            <v>64</v>
          </cell>
          <cell r="N1833">
            <v>80</v>
          </cell>
          <cell r="Q1833">
            <v>5</v>
          </cell>
          <cell r="R1833">
            <v>20</v>
          </cell>
          <cell r="S1833" t="str">
            <v xml:space="preserve">Yuan Purchase Pricelist (CNY)</v>
          </cell>
          <cell r="T1833">
            <v>18.5</v>
          </cell>
          <cell r="U1833">
            <v>470.42</v>
          </cell>
          <cell r="V1833">
            <v>550</v>
          </cell>
        </row>
        <row r="1834">
          <cell r="A1834">
            <v>10369</v>
          </cell>
          <cell r="B1834" t="str">
            <v>AUTOLAMPS1807</v>
          </cell>
          <cell r="C1834" t="e">
            <v>#REF!</v>
          </cell>
          <cell r="D1834" t="str">
            <v xml:space="preserve">TOYOTA HIACE VAN (93-94) - TAIL LAMP (212-1951) - RH</v>
          </cell>
          <cell r="E1834" t="str">
            <v>TOYOTA</v>
          </cell>
          <cell r="F1834" t="str">
            <v xml:space="preserve">HIACE 93 TLA RH</v>
          </cell>
          <cell r="G1834" t="str">
            <v>TY04-1202A-R</v>
          </cell>
          <cell r="I1834">
            <v>0.04</v>
          </cell>
          <cell r="J1834" t="str">
            <v>SUPPLIER0002</v>
          </cell>
          <cell r="K1834" t="str">
            <v xml:space="preserve">ANHUI TINCAI SILK CO. LTD</v>
          </cell>
          <cell r="L1834">
            <v>16</v>
          </cell>
          <cell r="M1834">
            <v>64</v>
          </cell>
          <cell r="N1834">
            <v>80</v>
          </cell>
          <cell r="Q1834">
            <v>5</v>
          </cell>
          <cell r="R1834">
            <v>20</v>
          </cell>
          <cell r="S1834" t="str">
            <v xml:space="preserve">Yuan Purchase Pricelist (CNY)</v>
          </cell>
          <cell r="T1834">
            <v>18.5</v>
          </cell>
          <cell r="U1834">
            <v>470.42</v>
          </cell>
          <cell r="V1834">
            <v>550</v>
          </cell>
        </row>
        <row r="1835">
          <cell r="A1835">
            <v>10372</v>
          </cell>
          <cell r="B1835" t="str">
            <v>AUTOLAMPS1797</v>
          </cell>
          <cell r="C1835" t="e">
            <v>#REF!</v>
          </cell>
          <cell r="D1835" t="str">
            <v xml:space="preserve">TOYOTA HIACE VAN (93-94) - TAIL LENS (212-1951-00) - LH</v>
          </cell>
          <cell r="E1835" t="str">
            <v>TOYOTA</v>
          </cell>
          <cell r="F1835" t="str">
            <v xml:space="preserve">HIACE 93 TLS LH</v>
          </cell>
          <cell r="G1835" t="str">
            <v>00-TY04-1202A-L</v>
          </cell>
          <cell r="I1835">
            <v>0.04</v>
          </cell>
          <cell r="J1835" t="str">
            <v>SUPPLIER0002</v>
          </cell>
          <cell r="K1835" t="str">
            <v xml:space="preserve">ANHUI TINCAI SILK CO. LTD</v>
          </cell>
          <cell r="L1835">
            <v>5</v>
          </cell>
          <cell r="M1835">
            <v>20</v>
          </cell>
          <cell r="N1835">
            <v>25</v>
          </cell>
          <cell r="Q1835">
            <v>5</v>
          </cell>
          <cell r="R1835">
            <v>20</v>
          </cell>
          <cell r="S1835" t="str">
            <v xml:space="preserve">Yuan Purchase Pricelist (CNY)</v>
          </cell>
          <cell r="T1835">
            <v>3.5</v>
          </cell>
          <cell r="U1835">
            <v>150</v>
          </cell>
          <cell r="V1835">
            <v>230</v>
          </cell>
        </row>
        <row r="1836">
          <cell r="A1836">
            <v>10371</v>
          </cell>
          <cell r="B1836" t="str">
            <v>AUTOLAMPS1798</v>
          </cell>
          <cell r="C1836" t="e">
            <v>#REF!</v>
          </cell>
          <cell r="D1836" t="str">
            <v xml:space="preserve">TOYOTA HIACE VAN (93-94) - TAIL LENS (212-1951-00) - RH</v>
          </cell>
          <cell r="E1836" t="str">
            <v>TOYOTA</v>
          </cell>
          <cell r="F1836" t="str">
            <v xml:space="preserve">HIACE 93 TLS RH</v>
          </cell>
          <cell r="G1836" t="str">
            <v>00-TY04-1202A-R</v>
          </cell>
          <cell r="I1836">
            <v>0.04</v>
          </cell>
          <cell r="J1836" t="str">
            <v>SUPPLIER0002</v>
          </cell>
          <cell r="K1836" t="str">
            <v xml:space="preserve">ANHUI TINCAI SILK CO. LTD</v>
          </cell>
          <cell r="L1836">
            <v>5</v>
          </cell>
          <cell r="M1836">
            <v>20</v>
          </cell>
          <cell r="N1836">
            <v>25</v>
          </cell>
          <cell r="Q1836">
            <v>5</v>
          </cell>
          <cell r="R1836">
            <v>20</v>
          </cell>
          <cell r="S1836" t="str">
            <v xml:space="preserve">Yuan Purchase Pricelist (CNY)</v>
          </cell>
          <cell r="T1836">
            <v>3.5</v>
          </cell>
          <cell r="U1836">
            <v>150</v>
          </cell>
          <cell r="V1836">
            <v>230</v>
          </cell>
        </row>
        <row r="1837">
          <cell r="A1837">
            <v>10374</v>
          </cell>
          <cell r="B1837" t="str">
            <v>AUTOLAMPS1799</v>
          </cell>
          <cell r="C1837" t="e">
            <v>#REF!</v>
          </cell>
          <cell r="D1837" t="str">
            <v xml:space="preserve">TOYOTA HIACE VAN (93-94) - TAIL LENS (RED-BRAKE) - LH</v>
          </cell>
          <cell r="E1837" t="str">
            <v>TOYOTA</v>
          </cell>
          <cell r="F1837" t="str">
            <v xml:space="preserve">HIACE 93 TLSR LH</v>
          </cell>
          <cell r="G1837" t="str">
            <v xml:space="preserve">00-TY04-1202A (RED)-L</v>
          </cell>
          <cell r="I1837">
            <v>0.04</v>
          </cell>
          <cell r="J1837" t="str">
            <v>SUPPLIER0002</v>
          </cell>
          <cell r="K1837" t="str">
            <v xml:space="preserve">ANHUI TINCAI SILK CO. LTD</v>
          </cell>
          <cell r="L1837">
            <v>12</v>
          </cell>
          <cell r="M1837">
            <v>48</v>
          </cell>
          <cell r="N1837">
            <v>60</v>
          </cell>
          <cell r="Q1837">
            <v>5</v>
          </cell>
          <cell r="R1837">
            <v>20</v>
          </cell>
          <cell r="S1837" t="str">
            <v xml:space="preserve">Yuan Purchase Pricelist (CNY)</v>
          </cell>
          <cell r="T1837">
            <v>3.5</v>
          </cell>
          <cell r="U1837">
            <v>89</v>
          </cell>
          <cell r="V1837">
            <v>130</v>
          </cell>
        </row>
        <row r="1838">
          <cell r="A1838">
            <v>10373</v>
          </cell>
          <cell r="B1838" t="str">
            <v>AUTOLAMPS1800</v>
          </cell>
          <cell r="C1838" t="e">
            <v>#REF!</v>
          </cell>
          <cell r="D1838" t="str">
            <v xml:space="preserve">TOYOTA HIACE VAN (93-94) - TAIL LENS (RED-BRAKE) - RH</v>
          </cell>
          <cell r="E1838" t="str">
            <v>TOYOTA</v>
          </cell>
          <cell r="F1838" t="str">
            <v xml:space="preserve">HIACE 93 TLSR RH</v>
          </cell>
          <cell r="G1838" t="str">
            <v xml:space="preserve">00-TY04-1202A (RED)-R</v>
          </cell>
          <cell r="I1838">
            <v>0.04</v>
          </cell>
          <cell r="J1838" t="str">
            <v>SUPPLIER0002</v>
          </cell>
          <cell r="K1838" t="str">
            <v xml:space="preserve">ANHUI TINCAI SILK CO. LTD</v>
          </cell>
          <cell r="L1838">
            <v>12</v>
          </cell>
          <cell r="M1838">
            <v>48</v>
          </cell>
          <cell r="N1838">
            <v>60</v>
          </cell>
          <cell r="Q1838">
            <v>5</v>
          </cell>
          <cell r="R1838">
            <v>20</v>
          </cell>
          <cell r="S1838" t="str">
            <v xml:space="preserve">Yuan Purchase Pricelist (CNY)</v>
          </cell>
          <cell r="T1838">
            <v>3.5</v>
          </cell>
          <cell r="U1838">
            <v>89</v>
          </cell>
          <cell r="V1838">
            <v>130</v>
          </cell>
        </row>
        <row r="1839">
          <cell r="A1839">
            <v>10425</v>
          </cell>
          <cell r="B1839" t="str">
            <v>AUTOLAMPS2794</v>
          </cell>
          <cell r="C1839" t="e">
            <v>#REF!</v>
          </cell>
          <cell r="D1839" t="str">
            <v xml:space="preserve">TOYOTA HIACE VAN (93-94) - WATER SPRAYER BOTTLE</v>
          </cell>
          <cell r="E1839" t="str">
            <v>TOYOTA</v>
          </cell>
          <cell r="F1839" t="str">
            <v xml:space="preserve">HIACE 93 WSB</v>
          </cell>
          <cell r="G1839" t="str">
            <v>TY04-1251B</v>
          </cell>
          <cell r="I1839">
            <v>0.04</v>
          </cell>
          <cell r="J1839" t="str">
            <v>SUPPLIER0002</v>
          </cell>
          <cell r="K1839" t="str">
            <v xml:space="preserve">ANHUI TINCAI SILK CO. LTD</v>
          </cell>
          <cell r="L1839">
            <v>0</v>
          </cell>
          <cell r="M1839">
            <v>0</v>
          </cell>
          <cell r="N1839">
            <v>0</v>
          </cell>
          <cell r="Q1839">
            <v>1</v>
          </cell>
          <cell r="R1839">
            <v>5</v>
          </cell>
          <cell r="S1839" t="str">
            <v xml:space="preserve">Yuan Purchase Pricelist (CNY)</v>
          </cell>
          <cell r="T1839">
            <v>1.05</v>
          </cell>
          <cell r="U1839">
            <v>164</v>
          </cell>
          <cell r="V1839">
            <v>250</v>
          </cell>
        </row>
        <row r="1840">
          <cell r="A1840">
            <v>10435</v>
          </cell>
          <cell r="B1840" t="str">
            <v>AUTOLAMPS1788</v>
          </cell>
          <cell r="C1840" t="e">
            <v>#REF!</v>
          </cell>
          <cell r="D1840" t="str">
            <v xml:space="preserve">TOYOTA HIACE VAN (93-94) - WINDOW WINDER HANDLE</v>
          </cell>
          <cell r="E1840" t="str">
            <v>TOYOTA</v>
          </cell>
          <cell r="F1840" t="str">
            <v xml:space="preserve">HIACE 93 WWH</v>
          </cell>
          <cell r="G1840" t="str">
            <v>TY04-1250</v>
          </cell>
          <cell r="I1840">
            <v>0.04</v>
          </cell>
          <cell r="J1840" t="str">
            <v>SUPPLIER0002</v>
          </cell>
          <cell r="K1840" t="str">
            <v xml:space="preserve">ANHUI TINCAI SILK CO. LTD</v>
          </cell>
          <cell r="M1840">
            <v>0</v>
          </cell>
          <cell r="N1840">
            <v>0</v>
          </cell>
          <cell r="O1840">
            <v>5</v>
          </cell>
          <cell r="P1840">
            <v>10</v>
          </cell>
          <cell r="S1840" t="str">
            <v xml:space="preserve">Yuan Purchase Pricelist (CNY)</v>
          </cell>
          <cell r="T1840">
            <v>0.17</v>
          </cell>
          <cell r="U1840">
            <v>27</v>
          </cell>
          <cell r="V1840">
            <v>40</v>
          </cell>
        </row>
        <row r="1841">
          <cell r="A1841">
            <v>13702</v>
          </cell>
          <cell r="B1841" t="str">
            <v>AUTOLAMPS2795</v>
          </cell>
          <cell r="C1841" t="e">
            <v>#REF!</v>
          </cell>
          <cell r="D1841" t="str">
            <v xml:space="preserve">TOYOTA HIACE VAN (93) - LICENCE LAMP (CHROME)</v>
          </cell>
          <cell r="E1841" t="str">
            <v>TOYOTA</v>
          </cell>
          <cell r="F1841" t="str">
            <v xml:space="preserve">HIACE 05 LPLC</v>
          </cell>
          <cell r="G1841" t="str">
            <v>TY04-1708-06</v>
          </cell>
          <cell r="I1841">
            <v>0.04</v>
          </cell>
          <cell r="L1841">
            <v>0</v>
          </cell>
          <cell r="M1841">
            <v>0</v>
          </cell>
          <cell r="N1841">
            <v>0</v>
          </cell>
          <cell r="Q1841">
            <v>1</v>
          </cell>
          <cell r="R1841">
            <v>5</v>
          </cell>
          <cell r="S1841" t="str">
            <v xml:space="preserve">Yuan Purchase Pricelist (CNY)</v>
          </cell>
          <cell r="T1841">
            <v>4.91</v>
          </cell>
          <cell r="U1841">
            <v>767</v>
          </cell>
          <cell r="V1841">
            <v>1190</v>
          </cell>
        </row>
        <row r="1842">
          <cell r="A1842">
            <v>10399</v>
          </cell>
          <cell r="B1842" t="str">
            <v>AUTOLAMPS1809</v>
          </cell>
          <cell r="C1842" t="e">
            <v>#REF!</v>
          </cell>
          <cell r="D1842" t="str">
            <v xml:space="preserve">TOYOTA HIACE VAN (94) - CORNER LAMP (WHITE/YELLOW)(212-1549) - LH</v>
          </cell>
          <cell r="E1842" t="str">
            <v>TOYOTA</v>
          </cell>
          <cell r="F1842" t="str">
            <v xml:space="preserve">HIACE 94 CLA RH</v>
          </cell>
          <cell r="G1842" t="str">
            <v>TY04-1203-L</v>
          </cell>
          <cell r="I1842">
            <v>0.04</v>
          </cell>
          <cell r="J1842" t="str">
            <v>SUPPLIER0002</v>
          </cell>
          <cell r="K1842" t="str">
            <v xml:space="preserve">ANHUI TINCAI SILK CO. LTD</v>
          </cell>
          <cell r="L1842">
            <v>2</v>
          </cell>
          <cell r="M1842">
            <v>8</v>
          </cell>
          <cell r="N1842">
            <v>10</v>
          </cell>
          <cell r="O1842">
            <v>5</v>
          </cell>
          <cell r="P1842">
            <v>20</v>
          </cell>
          <cell r="S1842" t="str">
            <v xml:space="preserve">Yuan Purchase Pricelist (CNY)</v>
          </cell>
          <cell r="T1842">
            <v>10.5</v>
          </cell>
          <cell r="U1842">
            <v>266.99</v>
          </cell>
          <cell r="V1842">
            <v>400</v>
          </cell>
        </row>
        <row r="1843">
          <cell r="A1843">
            <v>11706</v>
          </cell>
          <cell r="B1843" t="str">
            <v>AUTOLAMPS1810</v>
          </cell>
          <cell r="C1843" t="e">
            <v>#REF!</v>
          </cell>
          <cell r="D1843" t="str">
            <v xml:space="preserve">TOYOTA HIACE VAN (94) - HEAD LAMP BRACKET - LH</v>
          </cell>
          <cell r="E1843" t="str">
            <v>TOYOTA</v>
          </cell>
          <cell r="F1843" t="str">
            <v xml:space="preserve">HIACE 94 LB LH</v>
          </cell>
          <cell r="G1843" t="str">
            <v>TY04-1201-01-L</v>
          </cell>
          <cell r="I1843">
            <v>0.04</v>
          </cell>
          <cell r="J1843" t="str">
            <v>SUPPLIER0002</v>
          </cell>
          <cell r="K1843" t="str">
            <v xml:space="preserve">ANHUI TINCAI SILK CO. LTD</v>
          </cell>
          <cell r="L1843">
            <v>0</v>
          </cell>
          <cell r="M1843">
            <v>0</v>
          </cell>
          <cell r="N1843">
            <v>0</v>
          </cell>
          <cell r="Q1843">
            <v>5</v>
          </cell>
          <cell r="R1843">
            <v>20</v>
          </cell>
          <cell r="S1843" t="str">
            <v xml:space="preserve">Yuan Purchase Pricelist (CNY)</v>
          </cell>
          <cell r="T1843">
            <v>2.5099999999999998</v>
          </cell>
          <cell r="U1843">
            <v>392</v>
          </cell>
          <cell r="V1843">
            <v>610</v>
          </cell>
        </row>
        <row r="1844">
          <cell r="A1844">
            <v>11705</v>
          </cell>
          <cell r="B1844" t="str">
            <v>AUTOLAMPS1811</v>
          </cell>
          <cell r="C1844" t="e">
            <v>#REF!</v>
          </cell>
          <cell r="D1844" t="str">
            <v xml:space="preserve">TOYOTA HIACE VAN (94) - HEAD LAMP BRACKET - RH</v>
          </cell>
          <cell r="E1844" t="str">
            <v>TOYOTA</v>
          </cell>
          <cell r="F1844" t="str">
            <v xml:space="preserve">HIACE 94 LB RH</v>
          </cell>
          <cell r="G1844" t="str">
            <v>TY04-1201-01-R</v>
          </cell>
          <cell r="I1844">
            <v>0.04</v>
          </cell>
          <cell r="J1844" t="str">
            <v>SUPPLIER0002</v>
          </cell>
          <cell r="K1844" t="str">
            <v xml:space="preserve">ANHUI TINCAI SILK CO. LTD</v>
          </cell>
          <cell r="L1844">
            <v>0</v>
          </cell>
          <cell r="M1844">
            <v>0</v>
          </cell>
          <cell r="N1844">
            <v>0</v>
          </cell>
          <cell r="Q1844">
            <v>5</v>
          </cell>
          <cell r="R1844">
            <v>20</v>
          </cell>
          <cell r="S1844" t="str">
            <v xml:space="preserve">Yuan Purchase Pricelist (CNY)</v>
          </cell>
          <cell r="T1844">
            <v>2.5099999999999998</v>
          </cell>
          <cell r="U1844">
            <v>392</v>
          </cell>
          <cell r="V1844">
            <v>610</v>
          </cell>
        </row>
        <row r="1845">
          <cell r="A1845">
            <v>10396</v>
          </cell>
          <cell r="B1845" t="str">
            <v>AUTOLAMPS1812</v>
          </cell>
          <cell r="C1845" t="e">
            <v>#REF!</v>
          </cell>
          <cell r="D1845" t="str">
            <v xml:space="preserve">TOYOTA HIACE VAN (94) - LIGHT CASE (212-1223) - LH</v>
          </cell>
          <cell r="E1845" t="str">
            <v>TOYOTA</v>
          </cell>
          <cell r="F1845" t="str">
            <v xml:space="preserve">HIACE 94 LCS LH</v>
          </cell>
          <cell r="G1845" t="str">
            <v>TY04-1201-02-L</v>
          </cell>
          <cell r="I1845">
            <v>0.04</v>
          </cell>
          <cell r="J1845" t="str">
            <v>SUPPLIER0002</v>
          </cell>
          <cell r="K1845" t="str">
            <v xml:space="preserve">ANHUI TINCAI SILK CO. LTD</v>
          </cell>
          <cell r="L1845">
            <v>0</v>
          </cell>
          <cell r="M1845">
            <v>0</v>
          </cell>
          <cell r="N1845">
            <v>0</v>
          </cell>
          <cell r="Q1845">
            <v>5</v>
          </cell>
          <cell r="R1845">
            <v>20</v>
          </cell>
          <cell r="S1845" t="str">
            <v xml:space="preserve">Yuan Purchase Pricelist (CNY)</v>
          </cell>
          <cell r="T1845">
            <v>2.63</v>
          </cell>
          <cell r="U1845">
            <v>411</v>
          </cell>
          <cell r="V1845">
            <v>640</v>
          </cell>
        </row>
        <row r="1846">
          <cell r="A1846">
            <v>10395</v>
          </cell>
          <cell r="B1846" t="str">
            <v>AUTOLAMPS1813</v>
          </cell>
          <cell r="C1846" t="e">
            <v>#REF!</v>
          </cell>
          <cell r="D1846" t="str">
            <v xml:space="preserve">TOYOTA HIACE VAN (94) - LIGHT CASE (212-1223) - RH</v>
          </cell>
          <cell r="E1846" t="str">
            <v>TOYOTA</v>
          </cell>
          <cell r="F1846" t="str">
            <v xml:space="preserve">HIACE 94 LCS RH</v>
          </cell>
          <cell r="G1846" t="str">
            <v>TY04-1201-02-R</v>
          </cell>
          <cell r="I1846">
            <v>0.04</v>
          </cell>
          <cell r="J1846" t="str">
            <v>SUPPLIER0002</v>
          </cell>
          <cell r="K1846" t="str">
            <v xml:space="preserve">ANHUI TINCAI SILK CO. LTD</v>
          </cell>
          <cell r="L1846">
            <v>0</v>
          </cell>
          <cell r="M1846">
            <v>0</v>
          </cell>
          <cell r="N1846">
            <v>0</v>
          </cell>
          <cell r="Q1846">
            <v>5</v>
          </cell>
          <cell r="R1846">
            <v>20</v>
          </cell>
          <cell r="S1846" t="str">
            <v xml:space="preserve">Yuan Purchase Pricelist (CNY)</v>
          </cell>
          <cell r="T1846">
            <v>2.63</v>
          </cell>
          <cell r="U1846">
            <v>411</v>
          </cell>
          <cell r="V1846">
            <v>640</v>
          </cell>
        </row>
        <row r="1847">
          <cell r="A1847">
            <v>10440</v>
          </cell>
          <cell r="B1847" t="str">
            <v>AUTOLAMPS1814</v>
          </cell>
          <cell r="C1847" t="e">
            <v>#REF!</v>
          </cell>
          <cell r="D1847" t="str">
            <v xml:space="preserve">TOYOTA HIACE VAN (99-03) - CORNER LAMP (212-15F8) - LH</v>
          </cell>
          <cell r="E1847" t="str">
            <v>TOYOTA</v>
          </cell>
          <cell r="F1847" t="str">
            <v xml:space="preserve">HIACE 99 CLA LH</v>
          </cell>
          <cell r="G1847" t="str">
            <v>TY04-1503-L</v>
          </cell>
          <cell r="I1847">
            <v>0.04</v>
          </cell>
          <cell r="J1847" t="str">
            <v>SUPPLIER0002</v>
          </cell>
          <cell r="K1847" t="str">
            <v xml:space="preserve">ANHUI TINCAI SILK CO. LTD</v>
          </cell>
          <cell r="L1847">
            <v>2</v>
          </cell>
          <cell r="M1847">
            <v>8</v>
          </cell>
          <cell r="N1847">
            <v>10</v>
          </cell>
          <cell r="O1847">
            <v>3</v>
          </cell>
          <cell r="P1847">
            <v>10</v>
          </cell>
          <cell r="S1847" t="str">
            <v xml:space="preserve">Yuan Purchase Pricelist (CNY)</v>
          </cell>
          <cell r="T1847">
            <v>25</v>
          </cell>
          <cell r="U1847">
            <v>635.70000000000005</v>
          </cell>
          <cell r="V1847">
            <v>960</v>
          </cell>
        </row>
        <row r="1848">
          <cell r="A1848">
            <v>10439</v>
          </cell>
          <cell r="B1848" t="str">
            <v>AUTOLAMPS1815</v>
          </cell>
          <cell r="C1848" t="e">
            <v>#REF!</v>
          </cell>
          <cell r="D1848" t="str">
            <v xml:space="preserve">TOYOTA HIACE VAN (99-03) - CORNER LAMP (212-15F8) - RH</v>
          </cell>
          <cell r="E1848" t="str">
            <v>TOYOTA</v>
          </cell>
          <cell r="F1848" t="str">
            <v xml:space="preserve">HIACE 99 CLA RH</v>
          </cell>
          <cell r="G1848" t="str">
            <v>TY04-1503-R</v>
          </cell>
          <cell r="I1848">
            <v>0.04</v>
          </cell>
          <cell r="J1848" t="str">
            <v>SUPPLIER0002</v>
          </cell>
          <cell r="K1848" t="str">
            <v xml:space="preserve">ANHUI TINCAI SILK CO. LTD</v>
          </cell>
          <cell r="L1848">
            <v>2</v>
          </cell>
          <cell r="M1848">
            <v>8</v>
          </cell>
          <cell r="N1848">
            <v>10</v>
          </cell>
          <cell r="O1848">
            <v>3</v>
          </cell>
          <cell r="P1848">
            <v>10</v>
          </cell>
          <cell r="S1848" t="str">
            <v xml:space="preserve">Yuan Purchase Pricelist (CNY)</v>
          </cell>
          <cell r="T1848">
            <v>25</v>
          </cell>
          <cell r="U1848">
            <v>635.70000000000005</v>
          </cell>
          <cell r="V1848">
            <v>960</v>
          </cell>
        </row>
        <row r="1849">
          <cell r="A1849">
            <v>10441</v>
          </cell>
          <cell r="B1849" t="str">
            <v>AUTOLAMPS1816</v>
          </cell>
          <cell r="C1849" t="e">
            <v>#REF!</v>
          </cell>
          <cell r="D1849" t="str">
            <v xml:space="preserve">TOYOTA HIACE VAN (99-03) - FRONT GRILL</v>
          </cell>
          <cell r="E1849" t="str">
            <v>TOYOTA</v>
          </cell>
          <cell r="F1849" t="str">
            <v xml:space="preserve">HIACE 99 GRL</v>
          </cell>
          <cell r="G1849" t="str">
            <v>TY04-1511A</v>
          </cell>
          <cell r="I1849">
            <v>0.04</v>
          </cell>
          <cell r="J1849" t="str">
            <v>SUPPLIER0002</v>
          </cell>
          <cell r="K1849" t="str">
            <v xml:space="preserve">ANHUI TINCAI SILK CO. LTD</v>
          </cell>
          <cell r="M1849">
            <v>0</v>
          </cell>
          <cell r="N1849">
            <v>0</v>
          </cell>
          <cell r="Q1849">
            <v>2</v>
          </cell>
          <cell r="R1849">
            <v>5</v>
          </cell>
          <cell r="S1849" t="str">
            <v xml:space="preserve">Yuan Purchase Pricelist (CNY)</v>
          </cell>
          <cell r="T1849">
            <v>5.08</v>
          </cell>
          <cell r="U1849">
            <v>794</v>
          </cell>
          <cell r="V1849">
            <v>1230</v>
          </cell>
        </row>
        <row r="1850">
          <cell r="A1850">
            <v>10438</v>
          </cell>
          <cell r="B1850" t="str">
            <v>AUTOLAMPS1817</v>
          </cell>
          <cell r="C1850" t="e">
            <v>#REF!</v>
          </cell>
          <cell r="D1850" t="str">
            <v xml:space="preserve">TOYOTA HIACE VAN (99-03) - HEAD LAMP (212-1198) - LH</v>
          </cell>
          <cell r="E1850" t="str">
            <v>TOYOTA</v>
          </cell>
          <cell r="F1850" t="str">
            <v xml:space="preserve">HIACE 99 HLA LH</v>
          </cell>
          <cell r="G1850" t="str">
            <v>TY04-1501-L</v>
          </cell>
          <cell r="I1850">
            <v>0.04</v>
          </cell>
          <cell r="J1850" t="str">
            <v>SUPPLIER0002</v>
          </cell>
          <cell r="K1850" t="str">
            <v xml:space="preserve">ANHUI TINCAI SILK CO. LTD</v>
          </cell>
          <cell r="L1850">
            <v>0</v>
          </cell>
          <cell r="M1850">
            <v>0</v>
          </cell>
          <cell r="N1850">
            <v>0</v>
          </cell>
          <cell r="Q1850">
            <v>2</v>
          </cell>
          <cell r="R1850">
            <v>5</v>
          </cell>
          <cell r="S1850" t="str">
            <v xml:space="preserve">Yuan Purchase Pricelist (CNY)</v>
          </cell>
          <cell r="T1850">
            <v>65</v>
          </cell>
          <cell r="U1850">
            <v>1652.82</v>
          </cell>
          <cell r="V1850">
            <v>2500</v>
          </cell>
        </row>
        <row r="1851">
          <cell r="A1851">
            <v>10436</v>
          </cell>
          <cell r="B1851" t="str">
            <v>AUTOLAMPS1818</v>
          </cell>
          <cell r="C1851" t="e">
            <v>#REF!</v>
          </cell>
          <cell r="D1851" t="str">
            <v xml:space="preserve">TOYOTA HIACE VAN (99-03) - HEAD LAMP (212-1198) - RH</v>
          </cell>
          <cell r="E1851" t="str">
            <v>TOYOTA</v>
          </cell>
          <cell r="F1851" t="str">
            <v xml:space="preserve">HIACE 99 HLA RH</v>
          </cell>
          <cell r="G1851" t="str">
            <v>TY04-1501-R</v>
          </cell>
          <cell r="I1851">
            <v>0.04</v>
          </cell>
          <cell r="J1851" t="str">
            <v>SUPPLIER0002</v>
          </cell>
          <cell r="K1851" t="str">
            <v xml:space="preserve">ANHUI TINCAI SILK CO. LTD</v>
          </cell>
          <cell r="L1851">
            <v>0</v>
          </cell>
          <cell r="M1851">
            <v>0</v>
          </cell>
          <cell r="N1851">
            <v>0</v>
          </cell>
          <cell r="Q1851">
            <v>2</v>
          </cell>
          <cell r="R1851">
            <v>5</v>
          </cell>
          <cell r="S1851" t="str">
            <v xml:space="preserve">Yuan Purchase Pricelist (CNY)</v>
          </cell>
          <cell r="T1851">
            <v>65</v>
          </cell>
          <cell r="U1851">
            <v>1652.82</v>
          </cell>
          <cell r="V1851">
            <v>2500</v>
          </cell>
        </row>
        <row r="1852">
          <cell r="A1852">
            <v>12136</v>
          </cell>
          <cell r="B1852" t="str">
            <v>AUTOLAMPS1819</v>
          </cell>
          <cell r="C1852" t="e">
            <v>#REF!</v>
          </cell>
          <cell r="D1852" t="str">
            <v xml:space="preserve">TOYOTA HIACE VAN RH200 STANDARD CAB (05-08) - FRONT SIDE FRAME - LH</v>
          </cell>
          <cell r="E1852" t="str">
            <v>TOYOTA</v>
          </cell>
          <cell r="F1852" t="str">
            <v xml:space="preserve">RH200 FSF LH</v>
          </cell>
          <cell r="G1852" t="str">
            <v xml:space="preserve">RH200 FSF LH</v>
          </cell>
          <cell r="H1852" t="str">
            <v xml:space="preserve"> 1312*563 </v>
          </cell>
          <cell r="I1852">
            <v>0.02</v>
          </cell>
          <cell r="J1852" t="str">
            <v>SUPPLIER0015</v>
          </cell>
          <cell r="K1852" t="str">
            <v xml:space="preserve">XINYI AUTOMOBILE GLASS (SHENZHEN) CO., LTD</v>
          </cell>
          <cell r="L1852">
            <v>4</v>
          </cell>
          <cell r="M1852">
            <v>16</v>
          </cell>
          <cell r="N1852">
            <v>20</v>
          </cell>
          <cell r="Q1852">
            <v>1</v>
          </cell>
          <cell r="R1852">
            <v>4</v>
          </cell>
          <cell r="S1852" t="str">
            <v xml:space="preserve">Yuan Purchase Pricelist (CNY)</v>
          </cell>
          <cell r="T1852">
            <v>110</v>
          </cell>
          <cell r="U1852">
            <v>2558</v>
          </cell>
          <cell r="V1852">
            <v>3200</v>
          </cell>
        </row>
        <row r="1853">
          <cell r="A1853">
            <v>12035</v>
          </cell>
          <cell r="B1853" t="str">
            <v>AUTOLAMPS1820</v>
          </cell>
          <cell r="C1853" t="e">
            <v>#REF!</v>
          </cell>
          <cell r="D1853" t="str">
            <v xml:space="preserve">TOYOTA HIACE VAN RH200 STANDARD CAB (05-08) - FRONT SIDE FRAME - RH</v>
          </cell>
          <cell r="E1853" t="str">
            <v>TOYOTA</v>
          </cell>
          <cell r="F1853" t="str">
            <v xml:space="preserve">RH200 FSF RH</v>
          </cell>
          <cell r="G1853" t="str">
            <v xml:space="preserve">1312*563 -R</v>
          </cell>
          <cell r="H1853" t="str">
            <v xml:space="preserve"> 1312*563 </v>
          </cell>
          <cell r="I1853">
            <v>0.04</v>
          </cell>
          <cell r="J1853" t="str">
            <v>SUPPLIER0013</v>
          </cell>
          <cell r="K1853" t="str">
            <v xml:space="preserve">TAIZHOU QIANLIMA AUTO PARTS CO., LTD</v>
          </cell>
          <cell r="L1853" t="e">
            <v>#N/A</v>
          </cell>
          <cell r="M1853" t="e">
            <v>#N/A</v>
          </cell>
          <cell r="N1853" t="e">
            <v>#N/A</v>
          </cell>
          <cell r="Q1853">
            <v>2</v>
          </cell>
          <cell r="R1853">
            <v>5</v>
          </cell>
          <cell r="S1853" t="str">
            <v xml:space="preserve">Yuan Purchase Pricelist (CNY)</v>
          </cell>
          <cell r="T1853">
            <v>110</v>
          </cell>
          <cell r="U1853">
            <v>2558</v>
          </cell>
          <cell r="V1853">
            <v>3200</v>
          </cell>
        </row>
        <row r="1854">
          <cell r="A1854">
            <v>12813</v>
          </cell>
          <cell r="B1854" t="str">
            <v>AUTOLAMPS1821</v>
          </cell>
          <cell r="C1854" t="e">
            <v>#REF!</v>
          </cell>
          <cell r="D1854" t="str">
            <v xml:space="preserve">TOYOTA HIACE VAN RH200 STANDARD CAB (05-08) - REAR HEATED WINDSCREEN W/HOLE</v>
          </cell>
          <cell r="E1854" t="str">
            <v>TOYOTA</v>
          </cell>
          <cell r="F1854" t="str">
            <v xml:space="preserve">RH200 RW H X</v>
          </cell>
          <cell r="G1854" t="str">
            <v xml:space="preserve">RH200 RW/H/X</v>
          </cell>
          <cell r="H1854" t="str">
            <v>1429*585</v>
          </cell>
          <cell r="I1854">
            <v>0.02</v>
          </cell>
          <cell r="J1854" t="str">
            <v>SUPPLIER0015</v>
          </cell>
          <cell r="K1854" t="str">
            <v xml:space="preserve">XINYI AUTOMOBILE GLASS (SHENZHEN) CO., LTD</v>
          </cell>
          <cell r="L1854">
            <v>5</v>
          </cell>
          <cell r="M1854">
            <v>20</v>
          </cell>
          <cell r="N1854">
            <v>25</v>
          </cell>
          <cell r="Q1854">
            <v>1</v>
          </cell>
          <cell r="R1854">
            <v>4</v>
          </cell>
          <cell r="S1854" t="str">
            <v xml:space="preserve">USD Purchase Pricelist (USD)</v>
          </cell>
          <cell r="T1854">
            <v>12</v>
          </cell>
          <cell r="U1854">
            <v>1911.15</v>
          </cell>
          <cell r="V1854">
            <v>2400</v>
          </cell>
        </row>
        <row r="1855">
          <cell r="A1855">
            <v>12085</v>
          </cell>
          <cell r="B1855" t="str">
            <v>AUTOLAMPS1822</v>
          </cell>
          <cell r="C1855" t="e">
            <v>#REF!</v>
          </cell>
          <cell r="D1855" t="str">
            <v xml:space="preserve">TOYOTA HIACE VAN RH200 STANDARD CAB (05-08) - REAR HEATED WINDSCREEN W/O HOLE</v>
          </cell>
          <cell r="E1855" t="str">
            <v>TOYOTA</v>
          </cell>
          <cell r="F1855" t="str">
            <v xml:space="preserve">RH200NH RW H X</v>
          </cell>
          <cell r="G1855" t="str">
            <v xml:space="preserve">RH200NH RW/H/X</v>
          </cell>
          <cell r="H1855" t="str">
            <v>1429*585</v>
          </cell>
          <cell r="I1855">
            <v>0.02</v>
          </cell>
          <cell r="J1855" t="str">
            <v>SUPPLIER0015</v>
          </cell>
          <cell r="K1855" t="str">
            <v xml:space="preserve">XINYI AUTOMOBILE GLASS (SHENZHEN) CO., LTD</v>
          </cell>
          <cell r="L1855">
            <v>3</v>
          </cell>
          <cell r="M1855">
            <v>12</v>
          </cell>
          <cell r="N1855">
            <v>15</v>
          </cell>
          <cell r="Q1855">
            <v>3</v>
          </cell>
          <cell r="R1855">
            <v>9</v>
          </cell>
          <cell r="S1855" t="str">
            <v xml:space="preserve">USD Purchase Pricelist (USD)</v>
          </cell>
          <cell r="T1855">
            <v>12</v>
          </cell>
          <cell r="U1855">
            <v>1999.5</v>
          </cell>
          <cell r="V1855">
            <v>2400</v>
          </cell>
        </row>
        <row r="1856">
          <cell r="A1856">
            <v>12137</v>
          </cell>
          <cell r="B1856" t="str">
            <v>AUTOLAMPS1823</v>
          </cell>
          <cell r="C1856" t="e">
            <v>#REF!</v>
          </cell>
          <cell r="D1856" t="str">
            <v xml:space="preserve">TOYOTA HIACE VAN RH200 STANDARD CAB (05-08) - REAR SIDE FRAME - LH</v>
          </cell>
          <cell r="E1856" t="str">
            <v>TOYOTA</v>
          </cell>
          <cell r="F1856" t="str">
            <v xml:space="preserve">RH200 RSF LH</v>
          </cell>
          <cell r="G1856" t="str">
            <v xml:space="preserve">RH200 RSF LH</v>
          </cell>
          <cell r="H1856" t="str">
            <v xml:space="preserve"> 1368*563 </v>
          </cell>
          <cell r="I1856">
            <v>0.02</v>
          </cell>
          <cell r="J1856" t="str">
            <v>SUPPLIER0015</v>
          </cell>
          <cell r="K1856" t="str">
            <v xml:space="preserve">XINYI AUTOMOBILE GLASS (SHENZHEN) CO., LTD</v>
          </cell>
          <cell r="L1856">
            <v>6</v>
          </cell>
          <cell r="M1856">
            <v>24</v>
          </cell>
          <cell r="N1856">
            <v>30</v>
          </cell>
          <cell r="Q1856">
            <v>4</v>
          </cell>
          <cell r="R1856">
            <v>16</v>
          </cell>
          <cell r="S1856" t="str">
            <v xml:space="preserve">Yuan Purchase Pricelist (CNY)</v>
          </cell>
          <cell r="T1856">
            <v>110</v>
          </cell>
          <cell r="U1856">
            <v>2558</v>
          </cell>
          <cell r="V1856">
            <v>3200</v>
          </cell>
        </row>
        <row r="1857">
          <cell r="A1857">
            <v>12144</v>
          </cell>
          <cell r="B1857" t="str">
            <v>AUTOLAMPS1824</v>
          </cell>
          <cell r="C1857" t="e">
            <v>#REF!</v>
          </cell>
          <cell r="D1857" t="str">
            <v xml:space="preserve">TOYOTA HIACE VAN RH200 STANDARD CAB (05-08) - REAR SIDE FRAME - RH</v>
          </cell>
          <cell r="E1857" t="str">
            <v>TOYOTA</v>
          </cell>
          <cell r="F1857" t="str">
            <v xml:space="preserve">RH200 RSF RH</v>
          </cell>
          <cell r="G1857" t="str">
            <v xml:space="preserve">1368*563 -R</v>
          </cell>
          <cell r="H1857" t="str">
            <v xml:space="preserve"> 1368*563 </v>
          </cell>
          <cell r="I1857">
            <v>0.02</v>
          </cell>
          <cell r="J1857" t="str">
            <v>SUPPLIER0015</v>
          </cell>
          <cell r="K1857" t="str">
            <v xml:space="preserve">XINYI AUTOMOBILE GLASS (SHENZHEN) CO., LTD</v>
          </cell>
          <cell r="L1857">
            <v>9</v>
          </cell>
          <cell r="M1857">
            <v>36</v>
          </cell>
          <cell r="N1857">
            <v>45</v>
          </cell>
          <cell r="Q1857">
            <v>4</v>
          </cell>
          <cell r="R1857">
            <v>16</v>
          </cell>
          <cell r="S1857" t="str">
            <v xml:space="preserve">Yuan Purchase Pricelist (CNY)</v>
          </cell>
          <cell r="T1857">
            <v>110</v>
          </cell>
          <cell r="U1857">
            <v>2558</v>
          </cell>
          <cell r="V1857">
            <v>3200</v>
          </cell>
        </row>
        <row r="1858">
          <cell r="A1858">
            <v>13538</v>
          </cell>
          <cell r="B1858" t="str">
            <v>AUTOLAMPS2866</v>
          </cell>
          <cell r="C1858" t="e">
            <v>#REF!</v>
          </cell>
          <cell r="D1858" t="str">
            <v xml:space="preserve">TOYOTA HIACE VAN RH200 STANDARD CAB (05-08) - SIDE FIX - R5 GLASS (W/1 HOLE) - RH</v>
          </cell>
          <cell r="E1858" t="str">
            <v>TOYOTA</v>
          </cell>
          <cell r="F1858" t="str">
            <v xml:space="preserve">RH200 SW R5 X 1H</v>
          </cell>
          <cell r="G1858" t="str">
            <v xml:space="preserve">RH200-SL-R SR/RH2/X</v>
          </cell>
          <cell r="H1858" t="str">
            <v>473*459</v>
          </cell>
          <cell r="I1858">
            <v>0.02</v>
          </cell>
          <cell r="J1858" t="str">
            <v>SUPPLIER0015</v>
          </cell>
          <cell r="K1858" t="str">
            <v xml:space="preserve">XINYI AUTOMOBILE GLASS (SHENZHEN) CO., LTD</v>
          </cell>
          <cell r="L1858">
            <v>1</v>
          </cell>
          <cell r="M1858">
            <v>4</v>
          </cell>
          <cell r="N1858">
            <v>5</v>
          </cell>
          <cell r="Q1858">
            <v>3</v>
          </cell>
          <cell r="R1858">
            <v>12</v>
          </cell>
          <cell r="S1858" t="str">
            <v xml:space="preserve">USD Purchase Pricelist (USD)</v>
          </cell>
          <cell r="T1858">
            <v>3</v>
          </cell>
          <cell r="U1858">
            <v>465.75</v>
          </cell>
          <cell r="V1858">
            <v>600</v>
          </cell>
        </row>
        <row r="1859">
          <cell r="A1859">
            <v>13433</v>
          </cell>
          <cell r="B1859" t="str">
            <v>AUTOLAMPS1825</v>
          </cell>
          <cell r="C1859" t="e">
            <v>#REF!</v>
          </cell>
          <cell r="D1859" t="str">
            <v xml:space="preserve">TOYOTA HIACE VAN RH200 STANDARD CAB (05-08) - SIDE FRONT - L1 GLASS (W/1 HOLE) - LH</v>
          </cell>
          <cell r="E1859" t="str">
            <v>TOYOTA</v>
          </cell>
          <cell r="F1859" t="str">
            <v xml:space="preserve">RH200 SL R SF LH1 X</v>
          </cell>
          <cell r="G1859" t="str">
            <v>424*565-L</v>
          </cell>
          <cell r="H1859" t="str">
            <v>424*565</v>
          </cell>
          <cell r="I1859">
            <v>0.02</v>
          </cell>
          <cell r="J1859" t="str">
            <v>SUPPLIER0015</v>
          </cell>
          <cell r="K1859" t="str">
            <v xml:space="preserve">XINYI AUTOMOBILE GLASS (SHENZHEN) CO., LTD</v>
          </cell>
          <cell r="L1859">
            <v>3</v>
          </cell>
          <cell r="M1859">
            <v>12</v>
          </cell>
          <cell r="N1859">
            <v>15</v>
          </cell>
          <cell r="Q1859">
            <v>1</v>
          </cell>
          <cell r="R1859">
            <v>4</v>
          </cell>
          <cell r="S1859" t="str">
            <v xml:space="preserve">USD Purchase Pricelist (USD)</v>
          </cell>
          <cell r="T1859">
            <v>2.5</v>
          </cell>
          <cell r="U1859">
            <v>448</v>
          </cell>
          <cell r="V1859">
            <v>600</v>
          </cell>
        </row>
        <row r="1860">
          <cell r="A1860">
            <v>11944</v>
          </cell>
          <cell r="B1860" t="str">
            <v>AUTOLAMPS1826</v>
          </cell>
          <cell r="C1860" t="e">
            <v>#REF!</v>
          </cell>
          <cell r="D1860" t="str">
            <v xml:space="preserve">TOYOTA HIACE VAN RH200 STANDARD CAB (05-08) - SIDE FRONT - L2 GLASS (W/2 HOLE) - LH</v>
          </cell>
          <cell r="E1860" t="str">
            <v>TOYOTA</v>
          </cell>
          <cell r="F1860" t="str">
            <v xml:space="preserve">RH200 SL R SF LH2 X</v>
          </cell>
          <cell r="G1860" t="str">
            <v>424*423-L</v>
          </cell>
          <cell r="H1860" t="str">
            <v>424*423</v>
          </cell>
          <cell r="I1860">
            <v>0.02</v>
          </cell>
          <cell r="J1860" t="str">
            <v>SUPPLIER0015</v>
          </cell>
          <cell r="K1860" t="str">
            <v xml:space="preserve">XINYI AUTOMOBILE GLASS (SHENZHEN) CO., LTD</v>
          </cell>
          <cell r="L1860">
            <v>3</v>
          </cell>
          <cell r="M1860">
            <v>12</v>
          </cell>
          <cell r="N1860">
            <v>15</v>
          </cell>
          <cell r="Q1860">
            <v>1</v>
          </cell>
          <cell r="R1860">
            <v>4</v>
          </cell>
          <cell r="S1860" t="str">
            <v xml:space="preserve">USD Purchase Pricelist (USD)</v>
          </cell>
          <cell r="T1860">
            <v>2.5</v>
          </cell>
          <cell r="U1860">
            <v>448</v>
          </cell>
          <cell r="V1860">
            <v>600</v>
          </cell>
        </row>
        <row r="1861">
          <cell r="A1861">
            <v>11945</v>
          </cell>
          <cell r="B1861" t="str">
            <v>AUTOLAMPS1827</v>
          </cell>
          <cell r="C1861" t="e">
            <v>#REF!</v>
          </cell>
          <cell r="D1861" t="str">
            <v xml:space="preserve">TOYOTA HIACE VAN RH200 STANDARD CAB (05-08) - SIDE FRONT - R1 GLASS (W/1 HOLE) - RH</v>
          </cell>
          <cell r="E1861" t="str">
            <v>TOYOTA</v>
          </cell>
          <cell r="F1861" t="str">
            <v xml:space="preserve">RH200 SL R SF RH1 X</v>
          </cell>
          <cell r="G1861" t="str">
            <v>424*565-R</v>
          </cell>
          <cell r="H1861" t="str">
            <v>424*565</v>
          </cell>
          <cell r="I1861">
            <v>0.02</v>
          </cell>
          <cell r="J1861" t="str">
            <v>SUPPLIER0015</v>
          </cell>
          <cell r="K1861" t="str">
            <v xml:space="preserve">XINYI AUTOMOBILE GLASS (SHENZHEN) CO., LTD</v>
          </cell>
          <cell r="L1861">
            <v>3</v>
          </cell>
          <cell r="M1861">
            <v>12</v>
          </cell>
          <cell r="N1861">
            <v>15</v>
          </cell>
          <cell r="Q1861">
            <v>1</v>
          </cell>
          <cell r="R1861">
            <v>4</v>
          </cell>
          <cell r="S1861" t="str">
            <v xml:space="preserve">USD Purchase Pricelist (USD)</v>
          </cell>
          <cell r="T1861">
            <v>2.5</v>
          </cell>
          <cell r="U1861">
            <v>448</v>
          </cell>
          <cell r="V1861">
            <v>600</v>
          </cell>
        </row>
        <row r="1862">
          <cell r="A1862">
            <v>12036</v>
          </cell>
          <cell r="B1862" t="str">
            <v>AUTOLAMPS1828</v>
          </cell>
          <cell r="C1862" t="e">
            <v>#REF!</v>
          </cell>
          <cell r="D1862" t="str">
            <v xml:space="preserve">TOYOTA HIACE VAN RH200 STANDARD CAB (05-08) - SIDE FRONT - R2 GLASS (W/2 HOLE) - RH</v>
          </cell>
          <cell r="E1862" t="str">
            <v>TOYOTA</v>
          </cell>
          <cell r="F1862" t="str">
            <v xml:space="preserve">RH200 SF R2 X 2HL</v>
          </cell>
          <cell r="G1862" t="str">
            <v>440*459-R</v>
          </cell>
          <cell r="H1862" t="str">
            <v>440*459</v>
          </cell>
          <cell r="I1862">
            <v>0.02</v>
          </cell>
          <cell r="J1862" t="str">
            <v>SUPPLIER0015</v>
          </cell>
          <cell r="K1862" t="str">
            <v xml:space="preserve">XINYI AUTOMOBILE GLASS (SHENZHEN) CO., LTD</v>
          </cell>
          <cell r="L1862">
            <v>3</v>
          </cell>
          <cell r="M1862">
            <v>12</v>
          </cell>
          <cell r="N1862">
            <v>15</v>
          </cell>
          <cell r="Q1862">
            <v>1</v>
          </cell>
          <cell r="R1862">
            <v>4</v>
          </cell>
          <cell r="S1862" t="str">
            <v xml:space="preserve">USD Purchase Pricelist (USD)</v>
          </cell>
          <cell r="T1862">
            <v>2.5</v>
          </cell>
          <cell r="U1862">
            <v>448</v>
          </cell>
          <cell r="V1862">
            <v>600</v>
          </cell>
        </row>
        <row r="1863">
          <cell r="A1863">
            <v>13432</v>
          </cell>
          <cell r="B1863" t="str">
            <v>AUTOLAMPS1829</v>
          </cell>
          <cell r="C1863" t="e">
            <v>#REF!</v>
          </cell>
          <cell r="D1863" t="str">
            <v xml:space="preserve">TOYOTA HIACE VAN RH200 STANDARD CAB (05-08) - SIDE FRONT - R3 GLASS (W/2 HOLE) - RH</v>
          </cell>
          <cell r="E1863" t="str">
            <v>TOYOTA</v>
          </cell>
          <cell r="F1863" t="str">
            <v xml:space="preserve">RH200 SF R3 X 2HL</v>
          </cell>
          <cell r="G1863" t="str">
            <v>499*565-R</v>
          </cell>
          <cell r="H1863" t="str">
            <v>499*565</v>
          </cell>
          <cell r="I1863">
            <v>0.02</v>
          </cell>
          <cell r="J1863" t="str">
            <v>SUPPLIER0015</v>
          </cell>
          <cell r="K1863" t="str">
            <v xml:space="preserve">XINYI AUTOMOBILE GLASS (SHENZHEN) CO., LTD</v>
          </cell>
          <cell r="L1863">
            <v>3</v>
          </cell>
          <cell r="M1863">
            <v>12</v>
          </cell>
          <cell r="N1863">
            <v>15</v>
          </cell>
          <cell r="Q1863">
            <v>1</v>
          </cell>
          <cell r="R1863">
            <v>4</v>
          </cell>
          <cell r="S1863" t="str">
            <v xml:space="preserve">USD Purchase Pricelist (USD)</v>
          </cell>
          <cell r="T1863">
            <v>2.5</v>
          </cell>
          <cell r="U1863">
            <v>448</v>
          </cell>
          <cell r="V1863">
            <v>600</v>
          </cell>
        </row>
        <row r="1864">
          <cell r="A1864">
            <v>13435</v>
          </cell>
          <cell r="B1864" t="str">
            <v>AUTOLAMPS1830</v>
          </cell>
          <cell r="C1864" t="e">
            <v>#REF!</v>
          </cell>
          <cell r="D1864" t="str">
            <v xml:space="preserve">TOYOTA HIACE VAN RH200 STANDARD CAB (05-08) - SIDE REAR - L3 GLASS (W/2 HOLE) - LH</v>
          </cell>
          <cell r="E1864" t="str">
            <v>TOYOTA</v>
          </cell>
          <cell r="F1864" t="str">
            <v xml:space="preserve">RH200 SL R SF LH3 X</v>
          </cell>
          <cell r="G1864" t="str">
            <v>511*565-L</v>
          </cell>
          <cell r="H1864" t="str">
            <v>511*565</v>
          </cell>
          <cell r="I1864">
            <v>0.02</v>
          </cell>
          <cell r="J1864" t="str">
            <v>SUPPLIER0015</v>
          </cell>
          <cell r="K1864" t="str">
            <v xml:space="preserve">XINYI AUTOMOBILE GLASS (SHENZHEN) CO., LTD</v>
          </cell>
          <cell r="L1864">
            <v>3</v>
          </cell>
          <cell r="M1864">
            <v>12</v>
          </cell>
          <cell r="N1864">
            <v>15</v>
          </cell>
          <cell r="Q1864">
            <v>1</v>
          </cell>
          <cell r="R1864">
            <v>4</v>
          </cell>
          <cell r="S1864" t="str">
            <v xml:space="preserve">USD Purchase Pricelist (USD)</v>
          </cell>
          <cell r="T1864">
            <v>2.5</v>
          </cell>
          <cell r="U1864">
            <v>448</v>
          </cell>
          <cell r="V1864">
            <v>600</v>
          </cell>
        </row>
        <row r="1865">
          <cell r="A1865">
            <v>13436</v>
          </cell>
          <cell r="B1865" t="str">
            <v>AUTOLAMPS1831</v>
          </cell>
          <cell r="C1865" t="e">
            <v>#REF!</v>
          </cell>
          <cell r="D1865" t="str">
            <v xml:space="preserve">TOYOTA HIACE VAN RH200 STANDARD CAB (05-08) - SIDE REAR - L4 GLASS (W/1 HOLE) - LH</v>
          </cell>
          <cell r="E1865" t="str">
            <v>TOYOTA</v>
          </cell>
          <cell r="F1865" t="str">
            <v xml:space="preserve">RH200 SL R SR LH1 X</v>
          </cell>
          <cell r="G1865" t="str">
            <v>357*565-L</v>
          </cell>
          <cell r="H1865" t="str">
            <v>357*565</v>
          </cell>
          <cell r="I1865">
            <v>0.02</v>
          </cell>
          <cell r="J1865" t="str">
            <v>SUPPLIER0015</v>
          </cell>
          <cell r="K1865" t="str">
            <v xml:space="preserve">XINYI AUTOMOBILE GLASS (SHENZHEN) CO., LTD</v>
          </cell>
          <cell r="L1865">
            <v>3</v>
          </cell>
          <cell r="M1865">
            <v>12</v>
          </cell>
          <cell r="N1865">
            <v>15</v>
          </cell>
          <cell r="Q1865">
            <v>1</v>
          </cell>
          <cell r="R1865">
            <v>4</v>
          </cell>
          <cell r="S1865" t="str">
            <v xml:space="preserve">USD Purchase Pricelist (USD)</v>
          </cell>
          <cell r="T1865">
            <v>2.5</v>
          </cell>
          <cell r="U1865">
            <v>448</v>
          </cell>
          <cell r="V1865">
            <v>600</v>
          </cell>
        </row>
        <row r="1866">
          <cell r="A1866">
            <v>13537</v>
          </cell>
          <cell r="B1866" t="str">
            <v>AUTOLAMPS1832</v>
          </cell>
          <cell r="C1866" t="e">
            <v>#REF!</v>
          </cell>
          <cell r="D1866" t="str">
            <v xml:space="preserve">TOYOTA HIACE VAN RH200 STANDARD CAB (05-08) - SIDE REAR - L5 GLASS (W/2 HOLE) - LH</v>
          </cell>
          <cell r="E1866" t="str">
            <v>TOYOTA</v>
          </cell>
          <cell r="F1866" t="str">
            <v xml:space="preserve">RH200 SL R SR LH2 X</v>
          </cell>
          <cell r="G1866" t="str">
            <v>473*459-L</v>
          </cell>
          <cell r="H1866" t="str">
            <v>473*459</v>
          </cell>
          <cell r="I1866">
            <v>0.02</v>
          </cell>
          <cell r="J1866" t="str">
            <v>SUPPLIER0015</v>
          </cell>
          <cell r="K1866" t="str">
            <v xml:space="preserve">XINYI AUTOMOBILE GLASS (SHENZHEN) CO., LTD</v>
          </cell>
          <cell r="L1866">
            <v>3</v>
          </cell>
          <cell r="M1866">
            <v>12</v>
          </cell>
          <cell r="N1866">
            <v>15</v>
          </cell>
          <cell r="Q1866">
            <v>1</v>
          </cell>
          <cell r="R1866">
            <v>4</v>
          </cell>
          <cell r="S1866" t="str">
            <v xml:space="preserve">USD Purchase Pricelist (USD)</v>
          </cell>
          <cell r="T1866">
            <v>2.5</v>
          </cell>
          <cell r="U1866">
            <v>448</v>
          </cell>
          <cell r="V1866">
            <v>600</v>
          </cell>
        </row>
        <row r="1867">
          <cell r="A1867">
            <v>13671</v>
          </cell>
          <cell r="B1867" t="str">
            <v>AUTOLAMPS1833</v>
          </cell>
          <cell r="C1867" t="e">
            <v>#REF!</v>
          </cell>
          <cell r="D1867" t="str">
            <v xml:space="preserve">TOYOTA HIACE VAN RH200 STANDARD CAB (05-08) - SIDE REAR - L6 GLASS (W/1 HOLE) - LH</v>
          </cell>
          <cell r="E1867" t="str">
            <v>TOYOTA</v>
          </cell>
          <cell r="F1867" t="str">
            <v xml:space="preserve">RH200 SL R SR LH3 X</v>
          </cell>
          <cell r="G1867" t="str">
            <v>587*565-L</v>
          </cell>
          <cell r="H1867" t="str">
            <v>587*565</v>
          </cell>
          <cell r="I1867">
            <v>0.02</v>
          </cell>
          <cell r="J1867" t="str">
            <v>SUPPLIER0015</v>
          </cell>
          <cell r="K1867" t="str">
            <v xml:space="preserve">XINYI AUTOMOBILE GLASS (SHENZHEN) CO., LTD</v>
          </cell>
          <cell r="L1867">
            <v>3</v>
          </cell>
          <cell r="M1867">
            <v>12</v>
          </cell>
          <cell r="N1867">
            <v>15</v>
          </cell>
          <cell r="Q1867">
            <v>1</v>
          </cell>
          <cell r="R1867">
            <v>4</v>
          </cell>
          <cell r="S1867" t="str">
            <v xml:space="preserve">USD Purchase Pricelist (USD)</v>
          </cell>
          <cell r="T1867">
            <v>2.5</v>
          </cell>
          <cell r="U1867">
            <v>448</v>
          </cell>
          <cell r="V1867">
            <v>600</v>
          </cell>
        </row>
        <row r="1868">
          <cell r="A1868">
            <v>13437</v>
          </cell>
          <cell r="B1868" t="str">
            <v>AUTOLAMPS1834</v>
          </cell>
          <cell r="C1868" t="e">
            <v>#REF!</v>
          </cell>
          <cell r="D1868" t="str">
            <v xml:space="preserve">TOYOTA HIACE VAN RH200 STANDARD CAB (05-08) - SIDE REAR - R4 GLASS (W/1 HOLE) - RH</v>
          </cell>
          <cell r="E1868" t="str">
            <v>TOYOTA</v>
          </cell>
          <cell r="F1868" t="str">
            <v xml:space="preserve">RH200 SW R4 X 1HL</v>
          </cell>
          <cell r="G1868" t="str">
            <v>357*565-R</v>
          </cell>
          <cell r="H1868" t="str">
            <v>357*565</v>
          </cell>
          <cell r="I1868">
            <v>0.02</v>
          </cell>
          <cell r="J1868" t="str">
            <v>SUPPLIER0015</v>
          </cell>
          <cell r="K1868" t="str">
            <v xml:space="preserve">XINYI AUTOMOBILE GLASS (SHENZHEN) CO., LTD</v>
          </cell>
          <cell r="L1868">
            <v>3</v>
          </cell>
          <cell r="M1868">
            <v>12</v>
          </cell>
          <cell r="N1868">
            <v>15</v>
          </cell>
          <cell r="Q1868">
            <v>1</v>
          </cell>
          <cell r="R1868">
            <v>4</v>
          </cell>
          <cell r="S1868" t="str">
            <v xml:space="preserve">USD Purchase Pricelist (USD)</v>
          </cell>
          <cell r="T1868">
            <v>2.5</v>
          </cell>
          <cell r="U1868">
            <v>448</v>
          </cell>
          <cell r="V1868">
            <v>600</v>
          </cell>
        </row>
        <row r="1869">
          <cell r="A1869">
            <v>13533</v>
          </cell>
          <cell r="B1869" t="str">
            <v>AUTOLAMPS1835</v>
          </cell>
          <cell r="C1869" t="e">
            <v>#REF!</v>
          </cell>
          <cell r="D1869" t="str">
            <v xml:space="preserve">TOYOTA HIACE VAN RH200 STANDARD CAB (05-08) - SIDE REAR - R5 GLASS (W/1 HOLE) - RH</v>
          </cell>
          <cell r="E1869" t="str">
            <v>TOYOTA</v>
          </cell>
          <cell r="F1869" t="str">
            <v xml:space="preserve">RH200 SL R SR RH2 X</v>
          </cell>
          <cell r="G1869" t="str">
            <v xml:space="preserve">RH200-SL-R SR/LH2/X</v>
          </cell>
          <cell r="H1869" t="str">
            <v>473*459</v>
          </cell>
          <cell r="I1869">
            <v>0.02</v>
          </cell>
          <cell r="J1869" t="str">
            <v>SUPPLIER0015</v>
          </cell>
          <cell r="K1869" t="str">
            <v xml:space="preserve">XINYI AUTOMOBILE GLASS (SHENZHEN) CO., LTD</v>
          </cell>
          <cell r="L1869">
            <v>9</v>
          </cell>
          <cell r="M1869">
            <v>36</v>
          </cell>
          <cell r="N1869">
            <v>45</v>
          </cell>
          <cell r="Q1869">
            <v>1</v>
          </cell>
          <cell r="R1869">
            <v>4</v>
          </cell>
          <cell r="S1869" t="str">
            <v xml:space="preserve">USD Purchase Pricelist (USD)</v>
          </cell>
          <cell r="T1869">
            <v>2.5</v>
          </cell>
          <cell r="U1869">
            <v>448</v>
          </cell>
          <cell r="V1869">
            <v>600</v>
          </cell>
        </row>
        <row r="1870">
          <cell r="A1870">
            <v>13434</v>
          </cell>
          <cell r="B1870" t="str">
            <v>AUTOLAMPS1836</v>
          </cell>
          <cell r="C1870" t="e">
            <v>#REF!</v>
          </cell>
          <cell r="D1870" t="str">
            <v xml:space="preserve">TOYOTA HIACE VAN RH200 STANDARD CAB (05-08) - SIDE REAR - R6 GLASS (W/HOLE) - RH</v>
          </cell>
          <cell r="E1870" t="str">
            <v>TOYOTA</v>
          </cell>
          <cell r="F1870" t="str">
            <v xml:space="preserve">RH200 SW R6 X 1HL</v>
          </cell>
          <cell r="G1870" t="str">
            <v>587*565-R</v>
          </cell>
          <cell r="H1870" t="str">
            <v>587*565</v>
          </cell>
          <cell r="I1870">
            <v>0.02</v>
          </cell>
          <cell r="J1870" t="str">
            <v>SUPPLIER0015</v>
          </cell>
          <cell r="K1870" t="str">
            <v xml:space="preserve">XINYI AUTOMOBILE GLASS (SHENZHEN) CO., LTD</v>
          </cell>
          <cell r="L1870">
            <v>0</v>
          </cell>
          <cell r="M1870">
            <v>0</v>
          </cell>
          <cell r="N1870">
            <v>0</v>
          </cell>
          <cell r="Q1870">
            <v>1</v>
          </cell>
          <cell r="R1870">
            <v>4</v>
          </cell>
          <cell r="S1870" t="str">
            <v xml:space="preserve">USD Purchase Pricelist (USD)</v>
          </cell>
          <cell r="T1870">
            <v>2.5</v>
          </cell>
          <cell r="U1870">
            <v>448</v>
          </cell>
          <cell r="V1870">
            <v>600</v>
          </cell>
        </row>
        <row r="1871">
          <cell r="A1871">
            <v>11942</v>
          </cell>
          <cell r="B1871" t="str">
            <v>AUTOLAMPS1837</v>
          </cell>
          <cell r="C1871" t="e">
            <v>#REF!</v>
          </cell>
          <cell r="D1871" t="str">
            <v xml:space="preserve">TOYOTA HIACE VAN RH200 STANDARD CAB, W/O HOLE (05-08) - FRONT DOOR GLASS - LH</v>
          </cell>
          <cell r="E1871" t="str">
            <v>TOYOTA</v>
          </cell>
          <cell r="F1871" t="str">
            <v xml:space="preserve">RH200 FD LH</v>
          </cell>
          <cell r="G1871" t="str">
            <v>973*526-L</v>
          </cell>
          <cell r="H1871" t="str">
            <v>973*526</v>
          </cell>
          <cell r="I1871">
            <v>0.02</v>
          </cell>
          <cell r="J1871" t="str">
            <v>SUPPLIER0015</v>
          </cell>
          <cell r="K1871" t="str">
            <v xml:space="preserve">XINYI AUTOMOBILE GLASS (SHENZHEN) CO., LTD</v>
          </cell>
          <cell r="L1871">
            <v>1</v>
          </cell>
          <cell r="M1871">
            <v>4</v>
          </cell>
          <cell r="N1871">
            <v>5</v>
          </cell>
          <cell r="Q1871">
            <v>5</v>
          </cell>
          <cell r="R1871">
            <v>10</v>
          </cell>
          <cell r="S1871" t="str">
            <v xml:space="preserve">USD Purchase Pricelist (USD)</v>
          </cell>
          <cell r="T1871">
            <v>3.57</v>
          </cell>
          <cell r="U1871">
            <v>639.74</v>
          </cell>
          <cell r="V1871">
            <v>800</v>
          </cell>
        </row>
        <row r="1872">
          <cell r="A1872">
            <v>11943</v>
          </cell>
          <cell r="B1872" t="str">
            <v>AUTOLAMPS1838</v>
          </cell>
          <cell r="C1872" t="e">
            <v>#REF!</v>
          </cell>
          <cell r="D1872" t="str">
            <v xml:space="preserve">TOYOTA HIACE VAN RH200 STANDARD CAB, W/O HOLE (05-08) - FRONT DOOR GLASS - RH</v>
          </cell>
          <cell r="E1872" t="str">
            <v>TOYOTA</v>
          </cell>
          <cell r="F1872" t="str">
            <v xml:space="preserve">RH200 FD RH</v>
          </cell>
          <cell r="G1872" t="str">
            <v>973*526-R</v>
          </cell>
          <cell r="H1872" t="str">
            <v>973*526</v>
          </cell>
          <cell r="I1872">
            <v>0.02</v>
          </cell>
          <cell r="J1872" t="str">
            <v>SUPPLIER0015</v>
          </cell>
          <cell r="K1872" t="str">
            <v xml:space="preserve">XINYI AUTOMOBILE GLASS (SHENZHEN) CO., LTD</v>
          </cell>
          <cell r="L1872">
            <v>1</v>
          </cell>
          <cell r="M1872">
            <v>4</v>
          </cell>
          <cell r="N1872">
            <v>5</v>
          </cell>
          <cell r="Q1872">
            <v>5</v>
          </cell>
          <cell r="R1872">
            <v>10</v>
          </cell>
          <cell r="S1872" t="str">
            <v xml:space="preserve">USD Purchase Pricelist (USD)</v>
          </cell>
          <cell r="T1872">
            <v>3.57</v>
          </cell>
          <cell r="U1872">
            <v>639.74</v>
          </cell>
          <cell r="V1872">
            <v>800</v>
          </cell>
        </row>
        <row r="1873">
          <cell r="A1873">
            <v>13524</v>
          </cell>
          <cell r="B1873" t="str">
            <v>AUTOLAMPS1839</v>
          </cell>
          <cell r="C1873" t="e">
            <v>#REF!</v>
          </cell>
          <cell r="D1873" t="str">
            <v xml:space="preserve">TOYOTA HIACE VAN RH200 WIDE CAB (05-08) - LAMINATED FRONT WINDSCREEN</v>
          </cell>
          <cell r="E1873" t="str">
            <v>TOYOTA</v>
          </cell>
          <cell r="F1873" t="str">
            <v xml:space="preserve">RH200W LFW X</v>
          </cell>
          <cell r="G1873" t="str">
            <v xml:space="preserve">RH200W LFW/X</v>
          </cell>
          <cell r="H1873" t="str">
            <v>1664*786</v>
          </cell>
          <cell r="I1873">
            <v>0.02</v>
          </cell>
          <cell r="J1873" t="str">
            <v>SUPPLIER0015</v>
          </cell>
          <cell r="K1873" t="str">
            <v xml:space="preserve">XINYI AUTOMOBILE GLASS (SHENZHEN) CO., LTD</v>
          </cell>
          <cell r="L1873">
            <v>10</v>
          </cell>
          <cell r="M1873">
            <v>40</v>
          </cell>
          <cell r="N1873">
            <v>50</v>
          </cell>
          <cell r="Q1873">
            <v>6</v>
          </cell>
          <cell r="R1873">
            <v>24</v>
          </cell>
          <cell r="S1873" t="str">
            <v xml:space="preserve">USD Purchase Pricelist (USD)</v>
          </cell>
          <cell r="T1873">
            <v>15.67</v>
          </cell>
          <cell r="U1873">
            <v>2445</v>
          </cell>
          <cell r="V1873">
            <v>3300</v>
          </cell>
        </row>
        <row r="1874">
          <cell r="A1874">
            <v>13907</v>
          </cell>
          <cell r="B1874" t="str">
            <v>AUTOLAMPS1841</v>
          </cell>
          <cell r="C1874" t="e">
            <v>#REF!</v>
          </cell>
          <cell r="D1874" t="str">
            <v xml:space="preserve">TOYOTA HIACE VAN RH200W NO HOLE (05-WIDE) - REAR WINDSCREEN - NO HOLE</v>
          </cell>
          <cell r="E1874" t="str">
            <v>TOYOTA</v>
          </cell>
          <cell r="F1874" t="str">
            <v xml:space="preserve">RH200W NH RW H X</v>
          </cell>
          <cell r="G1874" t="str">
            <v>1613*590</v>
          </cell>
          <cell r="H1874" t="str">
            <v>1613*590</v>
          </cell>
          <cell r="I1874">
            <v>0.02</v>
          </cell>
          <cell r="J1874" t="str">
            <v>SUPPLIER0015</v>
          </cell>
          <cell r="K1874" t="str">
            <v xml:space="preserve">XINYI AUTOMOBILE GLASS (SHENZHEN) CO., LTD</v>
          </cell>
          <cell r="L1874">
            <v>0</v>
          </cell>
          <cell r="M1874">
            <v>0</v>
          </cell>
          <cell r="N1874">
            <v>0</v>
          </cell>
          <cell r="Q1874">
            <v>3</v>
          </cell>
          <cell r="R1874">
            <v>9</v>
          </cell>
          <cell r="S1874" t="str">
            <v xml:space="preserve">USD Purchase Pricelist (USD)</v>
          </cell>
          <cell r="T1874">
            <v>12.5</v>
          </cell>
          <cell r="U1874">
            <v>2082.81</v>
          </cell>
          <cell r="V1874">
            <v>2900</v>
          </cell>
        </row>
        <row r="1875">
          <cell r="A1875">
            <v>13778</v>
          </cell>
          <cell r="B1875" t="str">
            <v>AUTOLAMPS1842</v>
          </cell>
          <cell r="C1875" t="e">
            <v>#REF!</v>
          </cell>
          <cell r="D1875" t="str">
            <v xml:space="preserve">TOYOTA HIACE VAN W/HOLE  RH200W (05-WIDE) - REAR WINDSCREEN (WITH 01 HOLE)</v>
          </cell>
          <cell r="E1875" t="str">
            <v>TOYOTA</v>
          </cell>
          <cell r="F1875" t="str">
            <v xml:space="preserve">RH200W RW H X</v>
          </cell>
          <cell r="G1875" t="str">
            <v>1613*590</v>
          </cell>
          <cell r="H1875" t="str">
            <v>1613*590</v>
          </cell>
          <cell r="I1875">
            <v>0.02</v>
          </cell>
          <cell r="J1875" t="str">
            <v>SUPPLIER0015</v>
          </cell>
          <cell r="K1875" t="str">
            <v xml:space="preserve">XINYI AUTOMOBILE GLASS (SHENZHEN) CO., LTD</v>
          </cell>
          <cell r="L1875">
            <v>2</v>
          </cell>
          <cell r="M1875">
            <v>8</v>
          </cell>
          <cell r="N1875">
            <v>10</v>
          </cell>
          <cell r="Q1875">
            <v>3</v>
          </cell>
          <cell r="R1875">
            <v>12</v>
          </cell>
          <cell r="S1875" t="str">
            <v xml:space="preserve">USD Purchase Pricelist (USD)</v>
          </cell>
          <cell r="T1875">
            <v>12.5</v>
          </cell>
          <cell r="U1875">
            <v>2082.81</v>
          </cell>
          <cell r="V1875">
            <v>3000</v>
          </cell>
        </row>
        <row r="1876">
          <cell r="A1876">
            <v>13992</v>
          </cell>
          <cell r="B1876" t="str">
            <v>AUTOLAMPS1843</v>
          </cell>
          <cell r="C1876" t="e">
            <v>#REF!</v>
          </cell>
          <cell r="D1876" t="str">
            <v xml:space="preserve">TOYOTA HIGHLANDER/KLUGER 5D SUV (01-07) - LAMINATED FRONT WINDSCREEN</v>
          </cell>
          <cell r="E1876" t="str">
            <v>TOYOTA</v>
          </cell>
          <cell r="F1876" t="str">
            <v xml:space="preserve">MU10 1 LFW X</v>
          </cell>
          <cell r="G1876" t="str">
            <v>1526*846</v>
          </cell>
          <cell r="H1876" t="str">
            <v>1523*844</v>
          </cell>
          <cell r="I1876">
            <v>0.02</v>
          </cell>
          <cell r="J1876" t="str">
            <v>SUPPLIER0015</v>
          </cell>
          <cell r="K1876" t="str">
            <v xml:space="preserve">XINYI AUTOMOBILE GLASS (SHENZHEN) CO., LTD</v>
          </cell>
          <cell r="L1876">
            <v>0</v>
          </cell>
          <cell r="M1876">
            <v>0</v>
          </cell>
          <cell r="N1876">
            <v>0</v>
          </cell>
          <cell r="Q1876">
            <v>1</v>
          </cell>
          <cell r="R1876">
            <v>4</v>
          </cell>
          <cell r="S1876" t="str">
            <v xml:space="preserve">USD Purchase Pricelist (USD)</v>
          </cell>
          <cell r="T1876">
            <v>16.77</v>
          </cell>
          <cell r="U1876">
            <v>3005.18</v>
          </cell>
          <cell r="V1876">
            <v>3900</v>
          </cell>
        </row>
        <row r="1877">
          <cell r="A1877">
            <v>10614</v>
          </cell>
          <cell r="B1877" t="str">
            <v>AUTOLAMPS1849</v>
          </cell>
          <cell r="C1877" t="e">
            <v>#REF!</v>
          </cell>
          <cell r="D1877" t="str">
            <v xml:space="preserve">TOYOTA HILUX LN106 (88-92) - CORNER LAMP 4WD CHROME (212-1552-6) - LH</v>
          </cell>
          <cell r="E1877" t="str">
            <v>TOYOTA</v>
          </cell>
          <cell r="F1877" t="str">
            <v xml:space="preserve">YN85 CLA4WD LH</v>
          </cell>
          <cell r="G1877" t="str">
            <v>TY05-1011C-L</v>
          </cell>
          <cell r="I1877">
            <v>0.04</v>
          </cell>
          <cell r="J1877" t="str">
            <v>SUPPLIER0002</v>
          </cell>
          <cell r="K1877" t="str">
            <v xml:space="preserve">ANHUI TINCAI SILK CO. LTD</v>
          </cell>
          <cell r="L1877">
            <v>8</v>
          </cell>
          <cell r="M1877">
            <v>32</v>
          </cell>
          <cell r="N1877">
            <v>40</v>
          </cell>
          <cell r="O1877">
            <v>5</v>
          </cell>
          <cell r="P1877">
            <v>20</v>
          </cell>
          <cell r="S1877" t="str">
            <v xml:space="preserve">Yuan Purchase Pricelist (CNY)</v>
          </cell>
          <cell r="T1877">
            <v>10</v>
          </cell>
          <cell r="U1877">
            <v>255</v>
          </cell>
          <cell r="V1877">
            <v>380</v>
          </cell>
        </row>
        <row r="1878">
          <cell r="A1878">
            <v>10615</v>
          </cell>
          <cell r="B1878" t="str">
            <v>AUTOLAMPS1850</v>
          </cell>
          <cell r="C1878" t="e">
            <v>#REF!</v>
          </cell>
          <cell r="D1878" t="str">
            <v xml:space="preserve">TOYOTA HILUX LN106 (88-92) - CORNER LAMP 4WD CHROME (212-1552-6) - RH</v>
          </cell>
          <cell r="E1878" t="str">
            <v>TOYOTA</v>
          </cell>
          <cell r="F1878" t="str">
            <v xml:space="preserve">YN85 CLA4WD RH</v>
          </cell>
          <cell r="G1878" t="str">
            <v>TY05-1011C-R</v>
          </cell>
          <cell r="I1878">
            <v>0.04</v>
          </cell>
          <cell r="J1878" t="str">
            <v>SUPPLIER0002</v>
          </cell>
          <cell r="K1878" t="str">
            <v xml:space="preserve">ANHUI TINCAI SILK CO. LTD</v>
          </cell>
          <cell r="L1878">
            <v>11</v>
          </cell>
          <cell r="M1878">
            <v>44</v>
          </cell>
          <cell r="N1878">
            <v>55</v>
          </cell>
          <cell r="O1878">
            <v>5</v>
          </cell>
          <cell r="P1878">
            <v>20</v>
          </cell>
          <cell r="S1878" t="str">
            <v xml:space="preserve">Yuan Purchase Pricelist (CNY)</v>
          </cell>
          <cell r="T1878">
            <v>10</v>
          </cell>
          <cell r="U1878">
            <v>255</v>
          </cell>
          <cell r="V1878">
            <v>380</v>
          </cell>
        </row>
        <row r="1879">
          <cell r="A1879">
            <v>10628</v>
          </cell>
          <cell r="B1879" t="str">
            <v>AUTOLAMPS1851</v>
          </cell>
          <cell r="C1879" t="e">
            <v>#REF!</v>
          </cell>
          <cell r="D1879" t="str">
            <v xml:space="preserve">TOYOTA HILUX LN145 (98-99) - CORNER LAMP CHROME (212-15C3-1) - LH</v>
          </cell>
          <cell r="E1879" t="str">
            <v>TOYOTA</v>
          </cell>
          <cell r="F1879" t="str">
            <v xml:space="preserve">LN145 CLAC LH</v>
          </cell>
          <cell r="G1879" t="str">
            <v>TY05-0803-R</v>
          </cell>
          <cell r="I1879">
            <v>0.04</v>
          </cell>
          <cell r="J1879" t="str">
            <v>SUPPLIER0002</v>
          </cell>
          <cell r="K1879" t="str">
            <v xml:space="preserve">ANHUI TINCAI SILK CO. LTD</v>
          </cell>
          <cell r="L1879">
            <v>12</v>
          </cell>
          <cell r="M1879">
            <v>48</v>
          </cell>
          <cell r="N1879">
            <v>60</v>
          </cell>
          <cell r="O1879">
            <v>5</v>
          </cell>
          <cell r="P1879">
            <v>20</v>
          </cell>
          <cell r="S1879" t="str">
            <v xml:space="preserve">Yuan Purchase Pricelist (CNY)</v>
          </cell>
          <cell r="T1879">
            <v>14</v>
          </cell>
          <cell r="U1879">
            <v>357</v>
          </cell>
          <cell r="V1879">
            <v>540</v>
          </cell>
        </row>
        <row r="1880">
          <cell r="A1880">
            <v>10627</v>
          </cell>
          <cell r="B1880" t="str">
            <v>AUTOLAMPS1852</v>
          </cell>
          <cell r="C1880" t="e">
            <v>#REF!</v>
          </cell>
          <cell r="D1880" t="str">
            <v xml:space="preserve">TOYOTA HILUX LN145 (98-99) - CORNER LAMP CHROME (212-15C3-1) - RH</v>
          </cell>
          <cell r="E1880" t="str">
            <v>TOYOTA</v>
          </cell>
          <cell r="F1880" t="str">
            <v xml:space="preserve">LN145 CLAC RH</v>
          </cell>
          <cell r="G1880" t="str">
            <v>TY05-0803-R</v>
          </cell>
          <cell r="I1880">
            <v>0.04</v>
          </cell>
          <cell r="J1880" t="str">
            <v>SUPPLIER0002</v>
          </cell>
          <cell r="K1880" t="str">
            <v xml:space="preserve">ANHUI TINCAI SILK CO. LTD</v>
          </cell>
          <cell r="L1880">
            <v>11</v>
          </cell>
          <cell r="M1880">
            <v>44</v>
          </cell>
          <cell r="N1880">
            <v>55</v>
          </cell>
          <cell r="O1880">
            <v>5</v>
          </cell>
          <cell r="P1880">
            <v>20</v>
          </cell>
          <cell r="S1880" t="str">
            <v xml:space="preserve">Yuan Purchase Pricelist (CNY)</v>
          </cell>
          <cell r="T1880">
            <v>14</v>
          </cell>
          <cell r="U1880">
            <v>357</v>
          </cell>
          <cell r="V1880">
            <v>540</v>
          </cell>
        </row>
        <row r="1881">
          <cell r="A1881">
            <v>10630</v>
          </cell>
          <cell r="B1881" t="str">
            <v>AUTOLAMPS1853</v>
          </cell>
          <cell r="C1881" t="e">
            <v>#REF!</v>
          </cell>
          <cell r="D1881" t="str">
            <v xml:space="preserve">TOYOTA HILUX LN145 (98-99) - CORNER LAMP GREY (212-15C3-6) - LH</v>
          </cell>
          <cell r="E1881" t="str">
            <v>TOYOTA</v>
          </cell>
          <cell r="F1881" t="str">
            <v xml:space="preserve">LN145 CLAG LH</v>
          </cell>
          <cell r="G1881" t="str">
            <v>TY05-0803B-L</v>
          </cell>
          <cell r="I1881">
            <v>0.04</v>
          </cell>
          <cell r="J1881" t="str">
            <v>SUPPLIER0002</v>
          </cell>
          <cell r="K1881" t="str">
            <v xml:space="preserve">ANHUI TINCAI SILK CO. LTD</v>
          </cell>
          <cell r="L1881">
            <v>7</v>
          </cell>
          <cell r="M1881">
            <v>28</v>
          </cell>
          <cell r="N1881">
            <v>35</v>
          </cell>
          <cell r="O1881">
            <v>5</v>
          </cell>
          <cell r="P1881">
            <v>20</v>
          </cell>
          <cell r="S1881" t="str">
            <v xml:space="preserve">Yuan Purchase Pricelist (CNY)</v>
          </cell>
          <cell r="T1881">
            <v>12</v>
          </cell>
          <cell r="U1881">
            <v>306</v>
          </cell>
          <cell r="V1881">
            <v>460</v>
          </cell>
        </row>
        <row r="1882">
          <cell r="A1882">
            <v>10629</v>
          </cell>
          <cell r="B1882" t="str">
            <v>AUTOLAMPS1854</v>
          </cell>
          <cell r="C1882" t="e">
            <v>#REF!</v>
          </cell>
          <cell r="D1882" t="str">
            <v xml:space="preserve">TOYOTA HILUX LN145 (98-99) - CORNER LAMP GREY (212-15C3-6) - RH</v>
          </cell>
          <cell r="E1882" t="str">
            <v>TOYOTA</v>
          </cell>
          <cell r="F1882" t="str">
            <v xml:space="preserve">LN145 CLAG RH</v>
          </cell>
          <cell r="G1882" t="str">
            <v>TY05-0803B-R</v>
          </cell>
          <cell r="I1882">
            <v>0.04</v>
          </cell>
          <cell r="J1882" t="str">
            <v>SUPPLIER0002</v>
          </cell>
          <cell r="K1882" t="str">
            <v xml:space="preserve">ANHUI TINCAI SILK CO. LTD</v>
          </cell>
          <cell r="L1882">
            <v>7</v>
          </cell>
          <cell r="M1882">
            <v>28</v>
          </cell>
          <cell r="N1882">
            <v>35</v>
          </cell>
          <cell r="O1882">
            <v>5</v>
          </cell>
          <cell r="P1882">
            <v>20</v>
          </cell>
          <cell r="S1882" t="str">
            <v xml:space="preserve">Yuan Purchase Pricelist (CNY)</v>
          </cell>
          <cell r="T1882">
            <v>12</v>
          </cell>
          <cell r="U1882">
            <v>306</v>
          </cell>
          <cell r="V1882">
            <v>460</v>
          </cell>
        </row>
        <row r="1883">
          <cell r="A1883">
            <v>10632</v>
          </cell>
          <cell r="B1883" t="str">
            <v>AUTOLAMPS1857</v>
          </cell>
          <cell r="C1883" t="e">
            <v>#REF!</v>
          </cell>
          <cell r="D1883" t="str">
            <v xml:space="preserve">TOYOTA HILUX LN145 (98-99) - HEAD LAMP (CLEAR) LH</v>
          </cell>
          <cell r="E1883" t="str">
            <v>TOYOTA</v>
          </cell>
          <cell r="F1883" t="str">
            <v xml:space="preserve">LN145 HLAC LH</v>
          </cell>
          <cell r="G1883" t="str">
            <v>TY05-1003-L</v>
          </cell>
          <cell r="I1883">
            <v>0.04</v>
          </cell>
          <cell r="J1883" t="str">
            <v>SUPPLIER0002</v>
          </cell>
          <cell r="K1883" t="str">
            <v xml:space="preserve">ANHUI TINCAI SILK CO. LTD</v>
          </cell>
          <cell r="M1883">
            <v>0</v>
          </cell>
          <cell r="N1883">
            <v>0</v>
          </cell>
          <cell r="Q1883">
            <v>2</v>
          </cell>
          <cell r="R1883">
            <v>5</v>
          </cell>
          <cell r="S1883" t="str">
            <v xml:space="preserve">Yuan Purchase Pricelist (CNY)</v>
          </cell>
          <cell r="T1883">
            <v>6.43</v>
          </cell>
          <cell r="U1883">
            <v>1005</v>
          </cell>
          <cell r="V1883">
            <v>1560</v>
          </cell>
        </row>
        <row r="1884">
          <cell r="A1884">
            <v>10631</v>
          </cell>
          <cell r="B1884" t="str">
            <v>AUTOLAMPS1858</v>
          </cell>
          <cell r="C1884" t="e">
            <v>#REF!</v>
          </cell>
          <cell r="D1884" t="str">
            <v xml:space="preserve">TOYOTA HILUX LN145 (98-99) - HEAD LAMP (CLEAR) RH</v>
          </cell>
          <cell r="E1884" t="str">
            <v>TOYOTA</v>
          </cell>
          <cell r="F1884" t="str">
            <v xml:space="preserve">LN145 HLAC RH</v>
          </cell>
          <cell r="G1884" t="str">
            <v>TY05-1003-R</v>
          </cell>
          <cell r="I1884">
            <v>0.04</v>
          </cell>
          <cell r="J1884" t="str">
            <v>SUPPLIER0002</v>
          </cell>
          <cell r="K1884" t="str">
            <v xml:space="preserve">ANHUI TINCAI SILK CO. LTD</v>
          </cell>
          <cell r="M1884">
            <v>0</v>
          </cell>
          <cell r="N1884">
            <v>0</v>
          </cell>
          <cell r="Q1884">
            <v>2</v>
          </cell>
          <cell r="R1884">
            <v>5</v>
          </cell>
          <cell r="S1884" t="str">
            <v xml:space="preserve">Yuan Purchase Pricelist (CNY)</v>
          </cell>
          <cell r="T1884">
            <v>6.43</v>
          </cell>
          <cell r="U1884">
            <v>1005</v>
          </cell>
          <cell r="V1884">
            <v>1560</v>
          </cell>
        </row>
        <row r="1885">
          <cell r="A1885">
            <v>12748</v>
          </cell>
          <cell r="B1885" t="str">
            <v>AUTOLAMPS1855</v>
          </cell>
          <cell r="C1885" t="e">
            <v>#REF!</v>
          </cell>
          <cell r="D1885" t="str">
            <v xml:space="preserve">TOYOTA HILUX LN145 (98-99) - INNER FENDER - LH</v>
          </cell>
          <cell r="E1885" t="str">
            <v>TOYOTA</v>
          </cell>
          <cell r="F1885" t="str">
            <v xml:space="preserve">LN145 IF LH</v>
          </cell>
          <cell r="G1885" t="str">
            <v>53876-35070-L</v>
          </cell>
          <cell r="I1885">
            <v>0.04</v>
          </cell>
          <cell r="J1885" t="str">
            <v>SUPPLIER0002</v>
          </cell>
          <cell r="K1885" t="str">
            <v xml:space="preserve">ANHUI TINCAI SILK CO. LTD</v>
          </cell>
          <cell r="L1885">
            <v>6</v>
          </cell>
          <cell r="M1885">
            <v>24</v>
          </cell>
          <cell r="N1885">
            <v>30</v>
          </cell>
          <cell r="Q1885">
            <v>5</v>
          </cell>
          <cell r="R1885">
            <v>10</v>
          </cell>
          <cell r="S1885" t="str">
            <v xml:space="preserve">Yuan Purchase Pricelist (CNY)</v>
          </cell>
          <cell r="T1885">
            <v>1.54</v>
          </cell>
          <cell r="U1885">
            <v>241</v>
          </cell>
          <cell r="V1885">
            <v>370</v>
          </cell>
        </row>
        <row r="1886">
          <cell r="A1886">
            <v>12747</v>
          </cell>
          <cell r="B1886" t="str">
            <v>AUTOLAMPS1856</v>
          </cell>
          <cell r="C1886" t="e">
            <v>#REF!</v>
          </cell>
          <cell r="D1886" t="str">
            <v xml:space="preserve">TOYOTA HILUX LN145 (98-99) - INNER FENDER - RH</v>
          </cell>
          <cell r="E1886" t="str">
            <v>TOYOTA</v>
          </cell>
          <cell r="F1886" t="str">
            <v xml:space="preserve">LN145 IF RH</v>
          </cell>
          <cell r="G1886" t="str">
            <v>53875-35070-R</v>
          </cell>
          <cell r="I1886">
            <v>0.04</v>
          </cell>
          <cell r="J1886" t="str">
            <v>SUPPLIER0002</v>
          </cell>
          <cell r="K1886" t="str">
            <v xml:space="preserve">ANHUI TINCAI SILK CO. LTD</v>
          </cell>
          <cell r="L1886">
            <v>4</v>
          </cell>
          <cell r="M1886">
            <v>16</v>
          </cell>
          <cell r="N1886">
            <v>20</v>
          </cell>
          <cell r="Q1886">
            <v>5</v>
          </cell>
          <cell r="R1886">
            <v>10</v>
          </cell>
          <cell r="S1886" t="str">
            <v xml:space="preserve">Yuan Purchase Pricelist (CNY)</v>
          </cell>
          <cell r="T1886">
            <v>1.54</v>
          </cell>
          <cell r="U1886">
            <v>241</v>
          </cell>
          <cell r="V1886">
            <v>370</v>
          </cell>
        </row>
        <row r="1887">
          <cell r="A1887">
            <v>13668</v>
          </cell>
          <cell r="B1887" t="str">
            <v>AUTOLAMPS1861</v>
          </cell>
          <cell r="C1887" t="e">
            <v>#REF!</v>
          </cell>
          <cell r="D1887" t="str">
            <v xml:space="preserve">TOYOTA HILUX LN145 (98-99) - SIDE MIRROR (MANUAL - BLACK) - LH</v>
          </cell>
          <cell r="E1887" t="str">
            <v>TOYOTA</v>
          </cell>
          <cell r="F1887" t="str">
            <v xml:space="preserve">LN145 SMM LH</v>
          </cell>
          <cell r="G1887" t="str">
            <v>H-0098-L</v>
          </cell>
          <cell r="I1887">
            <v>0.04</v>
          </cell>
          <cell r="J1887" t="str">
            <v>SUPPLIER0014</v>
          </cell>
          <cell r="K1887" t="str">
            <v xml:space="preserve">WENZHOU RONGDA AUTO PARTS CO., LTD</v>
          </cell>
          <cell r="L1887">
            <v>13</v>
          </cell>
          <cell r="M1887">
            <v>52</v>
          </cell>
          <cell r="N1887">
            <v>65</v>
          </cell>
          <cell r="O1887">
            <v>5</v>
          </cell>
          <cell r="P1887">
            <v>20</v>
          </cell>
          <cell r="S1887" t="str">
            <v xml:space="preserve">Yuan Purchase Pricelist (CNY)</v>
          </cell>
          <cell r="T1887">
            <v>15</v>
          </cell>
          <cell r="U1887">
            <v>348.75</v>
          </cell>
          <cell r="V1887">
            <v>520</v>
          </cell>
        </row>
        <row r="1888">
          <cell r="A1888">
            <v>13667</v>
          </cell>
          <cell r="B1888" t="str">
            <v>AUTOLAMPS1862</v>
          </cell>
          <cell r="C1888" t="e">
            <v>#REF!</v>
          </cell>
          <cell r="D1888" t="str">
            <v xml:space="preserve">TOYOTA HILUX LN145 (98-99) - SIDE MIRROR (MANUAL - BLACK) - RH</v>
          </cell>
          <cell r="E1888" t="str">
            <v>TOYOTA</v>
          </cell>
          <cell r="F1888" t="str">
            <v xml:space="preserve">LN145 SMM RH</v>
          </cell>
          <cell r="G1888" t="str">
            <v>H-0098-R</v>
          </cell>
          <cell r="I1888">
            <v>0.04</v>
          </cell>
          <cell r="J1888" t="str">
            <v>SUPPLIER0014</v>
          </cell>
          <cell r="K1888" t="str">
            <v xml:space="preserve">WENZHOU RONGDA AUTO PARTS CO., LTD</v>
          </cell>
          <cell r="L1888">
            <v>11</v>
          </cell>
          <cell r="M1888">
            <v>44</v>
          </cell>
          <cell r="N1888">
            <v>55</v>
          </cell>
          <cell r="O1888">
            <v>5</v>
          </cell>
          <cell r="P1888">
            <v>20</v>
          </cell>
          <cell r="S1888" t="str">
            <v xml:space="preserve">Yuan Purchase Pricelist (CNY)</v>
          </cell>
          <cell r="T1888">
            <v>2.11</v>
          </cell>
          <cell r="U1888">
            <v>357.14</v>
          </cell>
          <cell r="V1888">
            <v>520</v>
          </cell>
        </row>
        <row r="1889">
          <cell r="A1889">
            <v>10624</v>
          </cell>
          <cell r="B1889" t="str">
            <v>AUTOLAMPS1863</v>
          </cell>
          <cell r="C1889" t="e">
            <v>#REF!</v>
          </cell>
          <cell r="D1889" t="str">
            <v xml:space="preserve">TOYOTA HILUX LN145 (98-99) - TAIL LAMP (212-19B4) - LH</v>
          </cell>
          <cell r="E1889" t="str">
            <v>TOYOTA</v>
          </cell>
          <cell r="F1889" t="str">
            <v xml:space="preserve">LN145 TLA LH</v>
          </cell>
          <cell r="G1889" t="str">
            <v>TY05-0802-L</v>
          </cell>
          <cell r="I1889">
            <v>0.04</v>
          </cell>
          <cell r="J1889" t="str">
            <v>SUPPLIER0002</v>
          </cell>
          <cell r="K1889" t="str">
            <v xml:space="preserve">ANHUI TINCAI SILK CO. LTD</v>
          </cell>
          <cell r="L1889">
            <v>7</v>
          </cell>
          <cell r="M1889">
            <v>28</v>
          </cell>
          <cell r="N1889">
            <v>35</v>
          </cell>
          <cell r="Q1889">
            <v>4</v>
          </cell>
          <cell r="R1889">
            <v>10</v>
          </cell>
          <cell r="S1889" t="str">
            <v xml:space="preserve">Yuan Purchase Pricelist (CNY)</v>
          </cell>
          <cell r="T1889">
            <v>14</v>
          </cell>
          <cell r="U1889">
            <v>357</v>
          </cell>
          <cell r="V1889">
            <v>540</v>
          </cell>
        </row>
        <row r="1890">
          <cell r="A1890">
            <v>10623</v>
          </cell>
          <cell r="B1890" t="str">
            <v>AUTOLAMPS1864</v>
          </cell>
          <cell r="C1890" t="e">
            <v>#REF!</v>
          </cell>
          <cell r="D1890" t="str">
            <v xml:space="preserve">TOYOTA HILUX LN145 (98-99) - TAIL LAMP (212-19B4) - RH</v>
          </cell>
          <cell r="E1890" t="str">
            <v>TOYOTA</v>
          </cell>
          <cell r="F1890" t="str">
            <v xml:space="preserve">LN145 TLA RH</v>
          </cell>
          <cell r="G1890" t="str">
            <v>TY05-0802-R</v>
          </cell>
          <cell r="I1890">
            <v>0.04</v>
          </cell>
          <cell r="J1890" t="str">
            <v>SUPPLIER0002</v>
          </cell>
          <cell r="K1890" t="str">
            <v xml:space="preserve">ANHUI TINCAI SILK CO. LTD</v>
          </cell>
          <cell r="L1890">
            <v>7</v>
          </cell>
          <cell r="M1890">
            <v>28</v>
          </cell>
          <cell r="N1890">
            <v>35</v>
          </cell>
          <cell r="Q1890">
            <v>4</v>
          </cell>
          <cell r="R1890">
            <v>10</v>
          </cell>
          <cell r="S1890" t="str">
            <v xml:space="preserve">Yuan Purchase Pricelist (CNY)</v>
          </cell>
          <cell r="T1890">
            <v>14</v>
          </cell>
          <cell r="U1890">
            <v>357</v>
          </cell>
          <cell r="V1890">
            <v>540</v>
          </cell>
        </row>
        <row r="1891">
          <cell r="A1891">
            <v>10626</v>
          </cell>
          <cell r="B1891" t="str">
            <v>AUTOLAMPS1859</v>
          </cell>
          <cell r="C1891" t="e">
            <v>#REF!</v>
          </cell>
          <cell r="D1891" t="str">
            <v xml:space="preserve">TOYOTA HILUX LN145 (98-99) - TAIL LENS LH</v>
          </cell>
          <cell r="E1891" t="str">
            <v>TOYOTA</v>
          </cell>
          <cell r="F1891" t="str">
            <v xml:space="preserve">LN145 TLS LH</v>
          </cell>
          <cell r="G1891" t="str">
            <v>TY05-0802-00-L</v>
          </cell>
          <cell r="I1891">
            <v>0.04</v>
          </cell>
          <cell r="J1891" t="str">
            <v>SUPPLIER0002</v>
          </cell>
          <cell r="K1891" t="str">
            <v xml:space="preserve">ANHUI TINCAI SILK CO. LTD</v>
          </cell>
          <cell r="L1891">
            <v>14</v>
          </cell>
          <cell r="M1891">
            <v>56</v>
          </cell>
          <cell r="N1891">
            <v>70</v>
          </cell>
          <cell r="Q1891">
            <v>5</v>
          </cell>
          <cell r="R1891">
            <v>20</v>
          </cell>
          <cell r="S1891" t="str">
            <v xml:space="preserve">Yuan Purchase Pricelist (CNY)</v>
          </cell>
          <cell r="T1891">
            <v>6</v>
          </cell>
          <cell r="U1891">
            <v>153</v>
          </cell>
          <cell r="V1891">
            <v>230</v>
          </cell>
        </row>
        <row r="1892">
          <cell r="A1892">
            <v>10625</v>
          </cell>
          <cell r="B1892" t="str">
            <v>AUTOLAMPS1860</v>
          </cell>
          <cell r="C1892" t="e">
            <v>#REF!</v>
          </cell>
          <cell r="D1892" t="str">
            <v xml:space="preserve">TOYOTA HILUX LN145 (98-99) - TAIL LENS RH</v>
          </cell>
          <cell r="E1892" t="str">
            <v>TOYOTA</v>
          </cell>
          <cell r="F1892" t="str">
            <v xml:space="preserve">LN145 TLS RH</v>
          </cell>
          <cell r="G1892" t="str">
            <v>TY05-0802-00-R</v>
          </cell>
          <cell r="I1892">
            <v>0.04</v>
          </cell>
          <cell r="J1892" t="str">
            <v>SUPPLIER0002</v>
          </cell>
          <cell r="K1892" t="str">
            <v xml:space="preserve">ANHUI TINCAI SILK CO. LTD</v>
          </cell>
          <cell r="L1892">
            <v>14</v>
          </cell>
          <cell r="M1892">
            <v>56</v>
          </cell>
          <cell r="N1892">
            <v>70</v>
          </cell>
          <cell r="Q1892">
            <v>5</v>
          </cell>
          <cell r="R1892">
            <v>20</v>
          </cell>
          <cell r="S1892" t="str">
            <v xml:space="preserve">Yuan Purchase Pricelist (CNY)</v>
          </cell>
          <cell r="T1892">
            <v>6</v>
          </cell>
          <cell r="U1892">
            <v>153</v>
          </cell>
          <cell r="V1892">
            <v>230</v>
          </cell>
        </row>
        <row r="1893">
          <cell r="A1893">
            <v>10636</v>
          </cell>
          <cell r="B1893" t="str">
            <v>AUTOLAMPS1844</v>
          </cell>
          <cell r="C1893" t="e">
            <v>#REF!</v>
          </cell>
          <cell r="D1893" t="str">
            <v xml:space="preserve">TOYOTA HILUX LN167 (01-02) - CORNER LAMP CHROME (212-15F9-AE) - LH</v>
          </cell>
          <cell r="E1893" t="str">
            <v>TOYOTA</v>
          </cell>
          <cell r="F1893" t="str">
            <v xml:space="preserve">LN167 CLA LH</v>
          </cell>
          <cell r="G1893" t="str">
            <v>TY05-1203A-L</v>
          </cell>
          <cell r="I1893">
            <v>0.04</v>
          </cell>
          <cell r="J1893" t="str">
            <v>SUPPLIER0002</v>
          </cell>
          <cell r="K1893" t="str">
            <v xml:space="preserve">ANHUI TINCAI SILK CO. LTD</v>
          </cell>
          <cell r="M1893">
            <v>0</v>
          </cell>
          <cell r="N1893">
            <v>0</v>
          </cell>
          <cell r="O1893">
            <v>5</v>
          </cell>
          <cell r="P1893">
            <v>20</v>
          </cell>
          <cell r="S1893" t="str">
            <v xml:space="preserve">Yuan Purchase Pricelist (CNY)</v>
          </cell>
          <cell r="T1893">
            <v>50</v>
          </cell>
          <cell r="U1893">
            <v>1125</v>
          </cell>
          <cell r="V1893">
            <v>1740</v>
          </cell>
        </row>
        <row r="1894">
          <cell r="A1894">
            <v>10635</v>
          </cell>
          <cell r="B1894" t="str">
            <v>AUTOLAMPS1845</v>
          </cell>
          <cell r="C1894" t="e">
            <v>#REF!</v>
          </cell>
          <cell r="D1894" t="str">
            <v xml:space="preserve">TOYOTA HILUX LN167 (01-02) - CORNER LAMP CHROME (212-15F9-AE) - RH</v>
          </cell>
          <cell r="E1894" t="str">
            <v>TOYOTA</v>
          </cell>
          <cell r="F1894" t="str">
            <v xml:space="preserve">LN167 CLA RH</v>
          </cell>
          <cell r="G1894" t="str">
            <v>TY05-1203A-R</v>
          </cell>
          <cell r="I1894">
            <v>0.04</v>
          </cell>
          <cell r="J1894" t="str">
            <v>SUPPLIER0002</v>
          </cell>
          <cell r="K1894" t="str">
            <v xml:space="preserve">ANHUI TINCAI SILK CO. LTD</v>
          </cell>
          <cell r="M1894">
            <v>0</v>
          </cell>
          <cell r="N1894">
            <v>0</v>
          </cell>
          <cell r="O1894">
            <v>5</v>
          </cell>
          <cell r="P1894">
            <v>20</v>
          </cell>
          <cell r="S1894" t="str">
            <v xml:space="preserve">Yuan Purchase Pricelist (CNY)</v>
          </cell>
          <cell r="T1894">
            <v>50</v>
          </cell>
          <cell r="U1894">
            <v>1125</v>
          </cell>
          <cell r="V1894">
            <v>1740</v>
          </cell>
        </row>
        <row r="1895">
          <cell r="A1895">
            <v>11171</v>
          </cell>
          <cell r="B1895" t="str">
            <v>AUTOLAMPS2796</v>
          </cell>
          <cell r="C1895" t="e">
            <v>#REF!</v>
          </cell>
          <cell r="D1895" t="str">
            <v xml:space="preserve">TOYOTA HILUX LN167 (01-02) - FRONT FENDER - LH</v>
          </cell>
          <cell r="E1895" t="str">
            <v>TOYOTA</v>
          </cell>
          <cell r="F1895" t="str">
            <v xml:space="preserve">LN167 FF LH</v>
          </cell>
          <cell r="I1895">
            <v>0.04</v>
          </cell>
          <cell r="L1895">
            <v>0</v>
          </cell>
          <cell r="M1895">
            <v>0</v>
          </cell>
          <cell r="N1895">
            <v>0</v>
          </cell>
          <cell r="T1895">
            <v>11.73</v>
          </cell>
          <cell r="U1895">
            <v>1833</v>
          </cell>
          <cell r="V1895">
            <v>2840</v>
          </cell>
        </row>
        <row r="1896">
          <cell r="A1896">
            <v>11450</v>
          </cell>
          <cell r="B1896" t="str">
            <v>AUTOLAMPS1846</v>
          </cell>
          <cell r="C1896" t="e">
            <v>#REF!</v>
          </cell>
          <cell r="D1896" t="str">
            <v xml:space="preserve">TOYOTA HILUX LN167 (01-02) - GRILL (CHROME/BLACK)</v>
          </cell>
          <cell r="E1896" t="str">
            <v>TOYOTA</v>
          </cell>
          <cell r="F1896" t="str">
            <v xml:space="preserve">LN167 GRLCB</v>
          </cell>
          <cell r="G1896" t="str">
            <v>TY05-1211B</v>
          </cell>
          <cell r="I1896">
            <v>0.04</v>
          </cell>
          <cell r="J1896" t="str">
            <v>SUPPLIER0002</v>
          </cell>
          <cell r="K1896" t="str">
            <v xml:space="preserve">ANHUI TINCAI SILK CO. LTD</v>
          </cell>
          <cell r="L1896">
            <v>0</v>
          </cell>
          <cell r="M1896">
            <v>0</v>
          </cell>
          <cell r="N1896">
            <v>0</v>
          </cell>
          <cell r="Q1896">
            <v>2</v>
          </cell>
          <cell r="R1896">
            <v>5</v>
          </cell>
          <cell r="S1896" t="str">
            <v xml:space="preserve">Yuan Purchase Pricelist (CNY)</v>
          </cell>
          <cell r="T1896">
            <v>15.2</v>
          </cell>
          <cell r="U1896">
            <v>2376</v>
          </cell>
          <cell r="V1896">
            <v>3680</v>
          </cell>
        </row>
        <row r="1897">
          <cell r="A1897">
            <v>12339</v>
          </cell>
          <cell r="B1897" t="str">
            <v>AUTOLAMPS1847</v>
          </cell>
          <cell r="C1897" t="e">
            <v>#REF!</v>
          </cell>
          <cell r="D1897" t="str">
            <v xml:space="preserve">TOYOTA HILUX LN167 (01-02) - HEAD LAMP (212-11C4-RD) - LH</v>
          </cell>
          <cell r="E1897" t="str">
            <v>TOYOTA</v>
          </cell>
          <cell r="F1897" t="str">
            <v xml:space="preserve">LN167 HLA LH</v>
          </cell>
          <cell r="G1897" t="str">
            <v>TY05-1201-L</v>
          </cell>
          <cell r="I1897">
            <v>0.04</v>
          </cell>
          <cell r="J1897" t="str">
            <v>SUPPLIER0002</v>
          </cell>
          <cell r="K1897" t="str">
            <v xml:space="preserve">ANHUI TINCAI SILK CO. LTD</v>
          </cell>
          <cell r="L1897">
            <v>0</v>
          </cell>
          <cell r="M1897">
            <v>0</v>
          </cell>
          <cell r="N1897">
            <v>0</v>
          </cell>
          <cell r="Q1897">
            <v>2</v>
          </cell>
          <cell r="R1897">
            <v>10</v>
          </cell>
          <cell r="S1897" t="str">
            <v xml:space="preserve">Yuan Purchase Pricelist (CNY)</v>
          </cell>
          <cell r="T1897">
            <v>50</v>
          </cell>
          <cell r="U1897">
            <v>1275</v>
          </cell>
          <cell r="V1897">
            <v>1910</v>
          </cell>
        </row>
        <row r="1898">
          <cell r="A1898">
            <v>12340</v>
          </cell>
          <cell r="B1898" t="str">
            <v>AUTOLAMPS1848</v>
          </cell>
          <cell r="C1898" t="e">
            <v>#REF!</v>
          </cell>
          <cell r="D1898" t="str">
            <v xml:space="preserve">TOYOTA HILUX LN167 (01-02) - HEAD LAMP (212-11C4-RD) - RH</v>
          </cell>
          <cell r="E1898" t="str">
            <v>TOYOTA</v>
          </cell>
          <cell r="F1898" t="str">
            <v xml:space="preserve">LN167 HLA RH</v>
          </cell>
          <cell r="G1898" t="str">
            <v>TY05-1201-R</v>
          </cell>
          <cell r="I1898">
            <v>0.04</v>
          </cell>
          <cell r="J1898" t="str">
            <v>SUPPLIER0002</v>
          </cell>
          <cell r="K1898" t="str">
            <v xml:space="preserve">ANHUI TINCAI SILK CO. LTD</v>
          </cell>
          <cell r="L1898">
            <v>0</v>
          </cell>
          <cell r="M1898">
            <v>0</v>
          </cell>
          <cell r="N1898">
            <v>0</v>
          </cell>
          <cell r="Q1898">
            <v>2</v>
          </cell>
          <cell r="R1898">
            <v>10</v>
          </cell>
          <cell r="S1898" t="str">
            <v xml:space="preserve">Yuan Purchase Pricelist (CNY)</v>
          </cell>
          <cell r="T1898">
            <v>50</v>
          </cell>
          <cell r="U1898">
            <v>1275</v>
          </cell>
          <cell r="V1898">
            <v>1910</v>
          </cell>
        </row>
        <row r="1899">
          <cell r="A1899">
            <v>13987</v>
          </cell>
          <cell r="B1899" t="str">
            <v>AUTOLAMPS1865</v>
          </cell>
          <cell r="C1899" t="e">
            <v>#REF!</v>
          </cell>
          <cell r="D1899" t="str">
            <v xml:space="preserve">TOYOTA HILUX PICK UP,SURF/4 RUNNER JEEP, 95-04 (LN166,ZN10,ZN20,ZN180/ZN185)  - LAMINATED FRONT WINDSCREEN</v>
          </cell>
          <cell r="E1899" t="str">
            <v>TOYOTA</v>
          </cell>
          <cell r="F1899" t="str">
            <v xml:space="preserve">ZN10 LFW X</v>
          </cell>
          <cell r="G1899" t="str">
            <v xml:space="preserve">ZN10 LFW/X</v>
          </cell>
          <cell r="H1899" t="str">
            <v>1378*704</v>
          </cell>
          <cell r="I1899">
            <v>0.02</v>
          </cell>
          <cell r="J1899" t="str">
            <v>SUPPLIER0015</v>
          </cell>
          <cell r="K1899" t="str">
            <v xml:space="preserve">XINYI AUTOMOBILE GLASS (SHENZHEN) CO., LTD</v>
          </cell>
          <cell r="L1899">
            <v>0</v>
          </cell>
          <cell r="M1899">
            <v>0</v>
          </cell>
          <cell r="N1899">
            <v>0</v>
          </cell>
          <cell r="Q1899">
            <v>3</v>
          </cell>
          <cell r="R1899">
            <v>9</v>
          </cell>
          <cell r="S1899" t="str">
            <v xml:space="preserve">USD Purchase Pricelist (USD)</v>
          </cell>
          <cell r="T1899">
            <v>12.4</v>
          </cell>
          <cell r="U1899">
            <v>2222.08</v>
          </cell>
          <cell r="V1899">
            <v>2900</v>
          </cell>
        </row>
        <row r="1900">
          <cell r="A1900">
            <v>11936</v>
          </cell>
          <cell r="B1900" t="str">
            <v>AUTOLAMPS1867</v>
          </cell>
          <cell r="C1900" t="e">
            <v>#REF!</v>
          </cell>
          <cell r="D1900" t="str">
            <v xml:space="preserve">TOYOTA HILUX PICK-UP /4RUNNER RN85 (88-) - LAMINATED FRONT WINDSCREEN</v>
          </cell>
          <cell r="E1900" t="str">
            <v>TOYOTA</v>
          </cell>
          <cell r="F1900" t="str">
            <v xml:space="preserve">RN85 LFW X</v>
          </cell>
          <cell r="G1900" t="str">
            <v xml:space="preserve">RN85 LFW/X</v>
          </cell>
          <cell r="H1900" t="str">
            <v>1393*711</v>
          </cell>
          <cell r="I1900">
            <v>0.02</v>
          </cell>
          <cell r="J1900" t="str">
            <v>SUPPLIER0015</v>
          </cell>
          <cell r="K1900" t="str">
            <v xml:space="preserve">XINYI AUTOMOBILE GLASS (SHENZHEN) CO., LTD</v>
          </cell>
          <cell r="L1900">
            <v>0</v>
          </cell>
          <cell r="M1900">
            <v>0</v>
          </cell>
          <cell r="N1900">
            <v>0</v>
          </cell>
          <cell r="Q1900">
            <v>3</v>
          </cell>
          <cell r="R1900">
            <v>9</v>
          </cell>
          <cell r="S1900" t="str">
            <v xml:space="preserve">USD Purchase Pricelist (USD)</v>
          </cell>
          <cell r="T1900">
            <v>12.85</v>
          </cell>
          <cell r="U1900">
            <v>1</v>
          </cell>
          <cell r="V1900">
            <v>2600</v>
          </cell>
        </row>
        <row r="1901">
          <cell r="A1901">
            <v>12868</v>
          </cell>
          <cell r="B1901" t="str">
            <v>AUTOLAMPS1868</v>
          </cell>
          <cell r="C1901" t="e">
            <v>#REF!</v>
          </cell>
          <cell r="D1901" t="str">
            <v xml:space="preserve">TOYOTA HILUX PICK-UP RN55 (83-88) - LAMINATED FRONT WINDSCREEN</v>
          </cell>
          <cell r="E1901" t="str">
            <v>TOYOTA</v>
          </cell>
          <cell r="F1901" t="str">
            <v xml:space="preserve">RN55 LFW</v>
          </cell>
          <cell r="G1901" t="str">
            <v xml:space="preserve">RN55 LFW</v>
          </cell>
          <cell r="H1901" t="str">
            <v>1393*673</v>
          </cell>
          <cell r="I1901">
            <v>0.02</v>
          </cell>
          <cell r="J1901" t="str">
            <v>SUPPLIER0015</v>
          </cell>
          <cell r="K1901" t="str">
            <v xml:space="preserve">XINYI AUTOMOBILE GLASS (SHENZHEN) CO., LTD</v>
          </cell>
          <cell r="L1901">
            <v>0</v>
          </cell>
          <cell r="M1901">
            <v>0</v>
          </cell>
          <cell r="N1901">
            <v>0</v>
          </cell>
          <cell r="Q1901">
            <v>3</v>
          </cell>
          <cell r="R1901">
            <v>9</v>
          </cell>
          <cell r="S1901" t="str">
            <v xml:space="preserve">USD Purchase Pricelist (USD)</v>
          </cell>
          <cell r="T1901">
            <v>12.16</v>
          </cell>
          <cell r="U1901">
            <v>1</v>
          </cell>
          <cell r="V1901">
            <v>2500</v>
          </cell>
        </row>
        <row r="1902">
          <cell r="A1902">
            <v>13553</v>
          </cell>
          <cell r="B1902" t="str">
            <v>AUTOLAMPS1884</v>
          </cell>
          <cell r="C1902" t="e">
            <v>#REF!</v>
          </cell>
          <cell r="D1902" t="str">
            <v xml:space="preserve">TOYOTA HILUX REVO (15-) - DOOR MIRROR (ELECTRIC) BLACK 3WIRES - LH</v>
          </cell>
          <cell r="E1902" t="str">
            <v>TOYOTA</v>
          </cell>
          <cell r="F1902" t="str">
            <v xml:space="preserve">REVO 15 SMEB3W LH</v>
          </cell>
          <cell r="G1902" t="str">
            <v>TY05-2012B-L</v>
          </cell>
          <cell r="I1902">
            <v>0.04</v>
          </cell>
          <cell r="J1902" t="str">
            <v>SUPPLIER0002</v>
          </cell>
          <cell r="K1902" t="str">
            <v xml:space="preserve">ANHUI TINCAI SILK CO. LTD</v>
          </cell>
          <cell r="L1902">
            <v>1</v>
          </cell>
          <cell r="M1902">
            <v>4</v>
          </cell>
          <cell r="N1902">
            <v>5</v>
          </cell>
          <cell r="O1902">
            <v>2</v>
          </cell>
          <cell r="P1902">
            <v>5</v>
          </cell>
          <cell r="S1902" t="str">
            <v xml:space="preserve">Yuan Purchase Pricelist (CNY)</v>
          </cell>
          <cell r="T1902">
            <v>120</v>
          </cell>
          <cell r="U1902">
            <v>3051.36</v>
          </cell>
          <cell r="V1902">
            <v>4600</v>
          </cell>
        </row>
        <row r="1903">
          <cell r="A1903">
            <v>13552</v>
          </cell>
          <cell r="B1903" t="str">
            <v>AUTOLAMPS1885</v>
          </cell>
          <cell r="C1903" t="e">
            <v>#REF!</v>
          </cell>
          <cell r="D1903" t="str">
            <v xml:space="preserve">TOYOTA HILUX REVO (15-) - DOOR MIRROR (ELECTRIC) BLACK 3WIRES - RH</v>
          </cell>
          <cell r="E1903" t="str">
            <v>TOYOTA</v>
          </cell>
          <cell r="F1903" t="str">
            <v xml:space="preserve">REVO 15 SMEB3W RH</v>
          </cell>
          <cell r="G1903" t="str">
            <v>TY05-2012B-R</v>
          </cell>
          <cell r="I1903">
            <v>0.04</v>
          </cell>
          <cell r="J1903" t="str">
            <v>SUPPLIER0002</v>
          </cell>
          <cell r="K1903" t="str">
            <v xml:space="preserve">ANHUI TINCAI SILK CO. LTD</v>
          </cell>
          <cell r="L1903">
            <v>1</v>
          </cell>
          <cell r="M1903">
            <v>4</v>
          </cell>
          <cell r="N1903">
            <v>5</v>
          </cell>
          <cell r="O1903">
            <v>2</v>
          </cell>
          <cell r="P1903">
            <v>5</v>
          </cell>
          <cell r="S1903" t="str">
            <v xml:space="preserve">Yuan Purchase Pricelist (CNY)</v>
          </cell>
          <cell r="T1903">
            <v>120</v>
          </cell>
          <cell r="U1903">
            <v>3051.36</v>
          </cell>
          <cell r="V1903">
            <v>4600</v>
          </cell>
        </row>
        <row r="1904">
          <cell r="A1904">
            <v>13555</v>
          </cell>
          <cell r="B1904" t="str">
            <v>AUTOLAMPS1886</v>
          </cell>
          <cell r="C1904" t="e">
            <v>#REF!</v>
          </cell>
          <cell r="D1904" t="str">
            <v xml:space="preserve">TOYOTA HILUX REVO (15-) - DOOR MIRROR (MANUAL) BLACK - LH</v>
          </cell>
          <cell r="E1904" t="str">
            <v>TOYOTA</v>
          </cell>
          <cell r="F1904" t="str">
            <v xml:space="preserve">REVO 15 SMMB LH</v>
          </cell>
          <cell r="G1904" t="str">
            <v>TY05-2012-L</v>
          </cell>
          <cell r="I1904">
            <v>0.04</v>
          </cell>
          <cell r="J1904" t="str">
            <v>SUPPLIER0002</v>
          </cell>
          <cell r="K1904" t="str">
            <v xml:space="preserve">ANHUI TINCAI SILK CO. LTD</v>
          </cell>
          <cell r="L1904">
            <v>1</v>
          </cell>
          <cell r="M1904">
            <v>4</v>
          </cell>
          <cell r="N1904">
            <v>5</v>
          </cell>
          <cell r="O1904">
            <v>2</v>
          </cell>
          <cell r="P1904">
            <v>5</v>
          </cell>
          <cell r="S1904" t="str">
            <v xml:space="preserve">Yuan Purchase Pricelist (CNY)</v>
          </cell>
          <cell r="T1904">
            <v>95</v>
          </cell>
          <cell r="U1904">
            <v>2584</v>
          </cell>
          <cell r="V1904">
            <v>3880</v>
          </cell>
        </row>
        <row r="1905">
          <cell r="A1905">
            <v>13554</v>
          </cell>
          <cell r="B1905" t="str">
            <v>AUTOLAMPS1887</v>
          </cell>
          <cell r="C1905" t="e">
            <v>#REF!</v>
          </cell>
          <cell r="D1905" t="str">
            <v xml:space="preserve">TOYOTA HILUX REVO (15-) - DOOR MIRROR (MANUAL) BLACK - RH</v>
          </cell>
          <cell r="E1905" t="str">
            <v>TOYOTA</v>
          </cell>
          <cell r="F1905" t="str">
            <v xml:space="preserve">REVO 15 SMMB RH</v>
          </cell>
          <cell r="G1905" t="str">
            <v>TY05-2012-R</v>
          </cell>
          <cell r="I1905">
            <v>0.04</v>
          </cell>
          <cell r="J1905" t="str">
            <v>SUPPLIER0002</v>
          </cell>
          <cell r="K1905" t="str">
            <v xml:space="preserve">ANHUI TINCAI SILK CO. LTD</v>
          </cell>
          <cell r="L1905">
            <v>1</v>
          </cell>
          <cell r="M1905">
            <v>4</v>
          </cell>
          <cell r="N1905">
            <v>5</v>
          </cell>
          <cell r="O1905">
            <v>2</v>
          </cell>
          <cell r="P1905">
            <v>5</v>
          </cell>
          <cell r="S1905" t="str">
            <v xml:space="preserve">Yuan Purchase Pricelist (CNY)</v>
          </cell>
          <cell r="T1905">
            <v>95</v>
          </cell>
          <cell r="U1905">
            <v>2584</v>
          </cell>
          <cell r="V1905">
            <v>3880</v>
          </cell>
        </row>
        <row r="1906">
          <cell r="A1906">
            <v>13557</v>
          </cell>
          <cell r="B1906" t="str">
            <v>AUTOLAMPS1872</v>
          </cell>
          <cell r="C1906" t="e">
            <v>#REF!</v>
          </cell>
          <cell r="D1906" t="str">
            <v xml:space="preserve">TOYOTA HILUX REVO (15-) - FOG LAMP - LH</v>
          </cell>
          <cell r="E1906" t="str">
            <v>TOYOTA</v>
          </cell>
          <cell r="F1906" t="str">
            <v xml:space="preserve">REVO 15 FLA LH</v>
          </cell>
          <cell r="G1906" t="str">
            <v>TY05-2004-L</v>
          </cell>
          <cell r="I1906">
            <v>0.04</v>
          </cell>
          <cell r="J1906" t="str">
            <v>SUPPLIER0002</v>
          </cell>
          <cell r="K1906" t="str">
            <v xml:space="preserve">ANHUI TINCAI SILK CO. LTD</v>
          </cell>
          <cell r="L1906">
            <v>2</v>
          </cell>
          <cell r="M1906">
            <v>8</v>
          </cell>
          <cell r="N1906">
            <v>10</v>
          </cell>
          <cell r="O1906">
            <v>2</v>
          </cell>
          <cell r="P1906">
            <v>5</v>
          </cell>
          <cell r="S1906" t="str">
            <v xml:space="preserve">Yuan Purchase Pricelist (CNY)</v>
          </cell>
          <cell r="T1906">
            <v>30</v>
          </cell>
          <cell r="U1906">
            <v>697.5</v>
          </cell>
          <cell r="V1906">
            <v>1050</v>
          </cell>
        </row>
        <row r="1907">
          <cell r="A1907">
            <v>13556</v>
          </cell>
          <cell r="B1907" t="str">
            <v>AUTOLAMPS1873</v>
          </cell>
          <cell r="C1907" t="e">
            <v>#REF!</v>
          </cell>
          <cell r="D1907" t="str">
            <v xml:space="preserve">TOYOTA HILUX REVO (15-) - FOG LAMP - RH</v>
          </cell>
          <cell r="E1907" t="str">
            <v>TOYOTA</v>
          </cell>
          <cell r="F1907" t="str">
            <v xml:space="preserve">REVO 15 FLA RH</v>
          </cell>
          <cell r="G1907" t="str">
            <v>TY05-2004-R</v>
          </cell>
          <cell r="I1907">
            <v>0.04</v>
          </cell>
          <cell r="J1907" t="str">
            <v>SUPPLIER0002</v>
          </cell>
          <cell r="K1907" t="str">
            <v xml:space="preserve">ANHUI TINCAI SILK CO. LTD</v>
          </cell>
          <cell r="L1907">
            <v>2</v>
          </cell>
          <cell r="M1907">
            <v>8</v>
          </cell>
          <cell r="N1907">
            <v>10</v>
          </cell>
          <cell r="O1907">
            <v>2</v>
          </cell>
          <cell r="P1907">
            <v>5</v>
          </cell>
          <cell r="S1907" t="str">
            <v xml:space="preserve">Yuan Purchase Pricelist (CNY)</v>
          </cell>
          <cell r="T1907">
            <v>30</v>
          </cell>
          <cell r="U1907">
            <v>697.5</v>
          </cell>
          <cell r="V1907">
            <v>1050</v>
          </cell>
        </row>
        <row r="1908">
          <cell r="A1908">
            <v>13559</v>
          </cell>
          <cell r="B1908" t="str">
            <v>AUTOLAMPS1874</v>
          </cell>
          <cell r="C1908" t="e">
            <v>#REF!</v>
          </cell>
          <cell r="D1908" t="str">
            <v xml:space="preserve">TOYOTA HILUX REVO (15-) - FOG LAMP COVER - LH</v>
          </cell>
          <cell r="E1908" t="str">
            <v>TOYOTA</v>
          </cell>
          <cell r="F1908" t="str">
            <v xml:space="preserve">REVO 15 FLC LH</v>
          </cell>
          <cell r="G1908" t="str">
            <v>TY05-2004-4-L</v>
          </cell>
          <cell r="I1908">
            <v>0.04</v>
          </cell>
          <cell r="J1908" t="str">
            <v>SUPPLIER0002</v>
          </cell>
          <cell r="K1908" t="str">
            <v xml:space="preserve">ANHUI TINCAI SILK CO. LTD</v>
          </cell>
          <cell r="L1908">
            <v>0</v>
          </cell>
          <cell r="M1908">
            <v>0</v>
          </cell>
          <cell r="N1908">
            <v>0</v>
          </cell>
          <cell r="O1908">
            <v>2</v>
          </cell>
          <cell r="P1908">
            <v>5</v>
          </cell>
          <cell r="S1908" t="str">
            <v xml:space="preserve">Yuan Purchase Pricelist (CNY)</v>
          </cell>
          <cell r="T1908">
            <v>15</v>
          </cell>
          <cell r="U1908">
            <v>338</v>
          </cell>
          <cell r="V1908">
            <v>520</v>
          </cell>
        </row>
        <row r="1909">
          <cell r="A1909">
            <v>13558</v>
          </cell>
          <cell r="B1909" t="str">
            <v>AUTOLAMPS1875</v>
          </cell>
          <cell r="C1909" t="e">
            <v>#REF!</v>
          </cell>
          <cell r="D1909" t="str">
            <v xml:space="preserve">TOYOTA HILUX REVO (15-) - FOG LAMP COVER - RH</v>
          </cell>
          <cell r="E1909" t="str">
            <v>TOYOTA</v>
          </cell>
          <cell r="F1909" t="str">
            <v xml:space="preserve">REVO 15 FLC RH</v>
          </cell>
          <cell r="G1909" t="str">
            <v>TY05-2004-4-R</v>
          </cell>
          <cell r="I1909">
            <v>0.04</v>
          </cell>
          <cell r="J1909" t="str">
            <v>SUPPLIER0002</v>
          </cell>
          <cell r="K1909" t="str">
            <v xml:space="preserve">ANHUI TINCAI SILK CO. LTD</v>
          </cell>
          <cell r="L1909">
            <v>0</v>
          </cell>
          <cell r="M1909">
            <v>0</v>
          </cell>
          <cell r="N1909">
            <v>0</v>
          </cell>
          <cell r="O1909">
            <v>2</v>
          </cell>
          <cell r="P1909">
            <v>5</v>
          </cell>
          <cell r="S1909" t="str">
            <v xml:space="preserve">Yuan Purchase Pricelist (CNY)</v>
          </cell>
          <cell r="T1909">
            <v>15</v>
          </cell>
          <cell r="U1909">
            <v>338</v>
          </cell>
          <cell r="V1909">
            <v>520</v>
          </cell>
        </row>
        <row r="1910">
          <cell r="A1910">
            <v>13561</v>
          </cell>
          <cell r="B1910" t="str">
            <v>AUTOLAMPS1876</v>
          </cell>
          <cell r="C1910" t="e">
            <v>#REF!</v>
          </cell>
          <cell r="D1910" t="str">
            <v xml:space="preserve">TOYOTA HILUX REVO (15-) - FOG LAMP HOUSING - LH</v>
          </cell>
          <cell r="E1910" t="str">
            <v>TOYOTA</v>
          </cell>
          <cell r="F1910" t="str">
            <v xml:space="preserve">REVO 15 FLH LH</v>
          </cell>
          <cell r="G1910" t="str">
            <v>TY05-2004-3-L</v>
          </cell>
          <cell r="I1910">
            <v>0.04</v>
          </cell>
          <cell r="J1910" t="str">
            <v>SUPPLIER0002</v>
          </cell>
          <cell r="K1910" t="str">
            <v xml:space="preserve">ANHUI TINCAI SILK CO. LTD</v>
          </cell>
          <cell r="L1910">
            <v>0</v>
          </cell>
          <cell r="M1910">
            <v>0</v>
          </cell>
          <cell r="N1910">
            <v>0</v>
          </cell>
          <cell r="O1910">
            <v>2</v>
          </cell>
          <cell r="P1910">
            <v>5</v>
          </cell>
          <cell r="S1910" t="str">
            <v xml:space="preserve">Yuan Purchase Pricelist (CNY)</v>
          </cell>
          <cell r="T1910">
            <v>15</v>
          </cell>
          <cell r="U1910">
            <v>338</v>
          </cell>
          <cell r="V1910">
            <v>520</v>
          </cell>
        </row>
        <row r="1911">
          <cell r="A1911">
            <v>13560</v>
          </cell>
          <cell r="B1911" t="str">
            <v>AUTOLAMPS1877</v>
          </cell>
          <cell r="C1911" t="e">
            <v>#REF!</v>
          </cell>
          <cell r="D1911" t="str">
            <v xml:space="preserve">TOYOTA HILUX REVO (15-) - FOG LAMP HOUSING - RH</v>
          </cell>
          <cell r="E1911" t="str">
            <v>TOYOTA</v>
          </cell>
          <cell r="F1911" t="str">
            <v xml:space="preserve">REVO 15 FLH RH</v>
          </cell>
          <cell r="G1911" t="str">
            <v>TY05-2004-3-R</v>
          </cell>
          <cell r="I1911">
            <v>0.04</v>
          </cell>
          <cell r="J1911" t="str">
            <v>SUPPLIER0002</v>
          </cell>
          <cell r="K1911" t="str">
            <v xml:space="preserve">ANHUI TINCAI SILK CO. LTD</v>
          </cell>
          <cell r="L1911">
            <v>0</v>
          </cell>
          <cell r="M1911">
            <v>0</v>
          </cell>
          <cell r="N1911">
            <v>0</v>
          </cell>
          <cell r="O1911">
            <v>2</v>
          </cell>
          <cell r="P1911">
            <v>5</v>
          </cell>
          <cell r="S1911" t="str">
            <v xml:space="preserve">Yuan Purchase Pricelist (CNY)</v>
          </cell>
          <cell r="T1911">
            <v>15</v>
          </cell>
          <cell r="U1911">
            <v>338</v>
          </cell>
          <cell r="V1911">
            <v>520</v>
          </cell>
        </row>
        <row r="1912">
          <cell r="A1912">
            <v>13562</v>
          </cell>
          <cell r="B1912" t="str">
            <v>AUTOLAMPS1869</v>
          </cell>
          <cell r="C1912" t="e">
            <v>#REF!</v>
          </cell>
          <cell r="D1912" t="str">
            <v xml:space="preserve">TOYOTA HILUX REVO (15-) - FRONT BUMPER 4WD</v>
          </cell>
          <cell r="E1912" t="str">
            <v>TOYOTA</v>
          </cell>
          <cell r="F1912" t="str">
            <v xml:space="preserve">REVO 15 BPRF</v>
          </cell>
          <cell r="G1912" t="str">
            <v>TY05-2007</v>
          </cell>
          <cell r="I1912">
            <v>0.04</v>
          </cell>
          <cell r="J1912" t="str">
            <v>SUPPLIER0002</v>
          </cell>
          <cell r="K1912" t="str">
            <v xml:space="preserve">ANHUI TINCAI SILK CO. LTD</v>
          </cell>
          <cell r="L1912">
            <v>0</v>
          </cell>
          <cell r="M1912">
            <v>0</v>
          </cell>
          <cell r="N1912">
            <v>0</v>
          </cell>
          <cell r="Q1912">
            <v>2</v>
          </cell>
          <cell r="R1912">
            <v>3</v>
          </cell>
          <cell r="S1912" t="str">
            <v xml:space="preserve">Yuan Purchase Pricelist (CNY)</v>
          </cell>
          <cell r="T1912">
            <v>130</v>
          </cell>
          <cell r="U1912">
            <v>2925</v>
          </cell>
          <cell r="V1912">
            <v>4530</v>
          </cell>
        </row>
        <row r="1913">
          <cell r="A1913">
            <v>13563</v>
          </cell>
          <cell r="B1913" t="str">
            <v>AUTOLAMPS1870</v>
          </cell>
          <cell r="C1913" t="e">
            <v>#REF!</v>
          </cell>
          <cell r="D1913" t="str">
            <v xml:space="preserve">TOYOTA HILUX REVO (15-) - FRONT BUMPER GRILL</v>
          </cell>
          <cell r="E1913" t="str">
            <v>TOYOTA</v>
          </cell>
          <cell r="F1913" t="str">
            <v xml:space="preserve">REVO 15 BPRG</v>
          </cell>
          <cell r="G1913" t="str">
            <v>TY05-2007-1</v>
          </cell>
          <cell r="I1913">
            <v>0.04</v>
          </cell>
          <cell r="J1913" t="str">
            <v>SUPPLIER0002</v>
          </cell>
          <cell r="K1913" t="str">
            <v xml:space="preserve">ANHUI TINCAI SILK CO. LTD</v>
          </cell>
          <cell r="L1913">
            <v>0</v>
          </cell>
          <cell r="M1913">
            <v>0</v>
          </cell>
          <cell r="N1913">
            <v>0</v>
          </cell>
          <cell r="Q1913">
            <v>2</v>
          </cell>
          <cell r="R1913">
            <v>3</v>
          </cell>
          <cell r="S1913" t="str">
            <v xml:space="preserve">Yuan Purchase Pricelist (CNY)</v>
          </cell>
          <cell r="T1913">
            <v>25</v>
          </cell>
          <cell r="U1913">
            <v>563</v>
          </cell>
          <cell r="V1913">
            <v>870</v>
          </cell>
        </row>
        <row r="1914">
          <cell r="A1914">
            <v>13564</v>
          </cell>
          <cell r="B1914" t="str">
            <v>AUTOLAMPS1878</v>
          </cell>
          <cell r="C1914" t="e">
            <v>#REF!</v>
          </cell>
          <cell r="D1914" t="str">
            <v xml:space="preserve">TOYOTA HILUX REVO (15-) - FRONT GRILL (BLACK)</v>
          </cell>
          <cell r="E1914" t="str">
            <v>TOYOTA</v>
          </cell>
          <cell r="F1914" t="str">
            <v xml:space="preserve">REVO 15 GRLB</v>
          </cell>
          <cell r="G1914" t="str">
            <v>TY05-2011</v>
          </cell>
          <cell r="I1914">
            <v>0.04</v>
          </cell>
          <cell r="J1914" t="str">
            <v>SUPPLIER0002</v>
          </cell>
          <cell r="K1914" t="str">
            <v xml:space="preserve">ANHUI TINCAI SILK CO. LTD</v>
          </cell>
          <cell r="L1914">
            <v>2</v>
          </cell>
          <cell r="M1914">
            <v>8</v>
          </cell>
          <cell r="N1914">
            <v>10</v>
          </cell>
          <cell r="Q1914">
            <v>2</v>
          </cell>
          <cell r="R1914">
            <v>3</v>
          </cell>
          <cell r="S1914" t="str">
            <v xml:space="preserve">Yuan Purchase Pricelist (CNY)</v>
          </cell>
          <cell r="T1914">
            <v>65</v>
          </cell>
          <cell r="U1914">
            <v>1652.82</v>
          </cell>
          <cell r="V1914">
            <v>2500</v>
          </cell>
        </row>
        <row r="1915">
          <cell r="A1915">
            <v>13565</v>
          </cell>
          <cell r="B1915" t="str">
            <v>AUTOLAMPS1879</v>
          </cell>
          <cell r="C1915" t="e">
            <v>#REF!</v>
          </cell>
          <cell r="D1915" t="str">
            <v xml:space="preserve">TOYOTA HILUX REVO (15-) - FRONT GRILL (CHROME)</v>
          </cell>
          <cell r="E1915" t="str">
            <v>TOYOTA</v>
          </cell>
          <cell r="F1915" t="str">
            <v xml:space="preserve">REVO 15 GRLC</v>
          </cell>
          <cell r="G1915" t="str">
            <v>TY05-2011C</v>
          </cell>
          <cell r="I1915">
            <v>0.04</v>
          </cell>
          <cell r="J1915" t="str">
            <v>SUPPLIER0002</v>
          </cell>
          <cell r="K1915" t="str">
            <v xml:space="preserve">ANHUI TINCAI SILK CO. LTD</v>
          </cell>
          <cell r="L1915">
            <v>0</v>
          </cell>
          <cell r="M1915">
            <v>0</v>
          </cell>
          <cell r="N1915">
            <v>0</v>
          </cell>
          <cell r="Q1915">
            <v>2</v>
          </cell>
          <cell r="R1915">
            <v>3</v>
          </cell>
          <cell r="S1915" t="str">
            <v xml:space="preserve">Yuan Purchase Pricelist (CNY)</v>
          </cell>
          <cell r="T1915">
            <v>90</v>
          </cell>
          <cell r="U1915">
            <v>2025</v>
          </cell>
          <cell r="V1915">
            <v>3140</v>
          </cell>
        </row>
        <row r="1916">
          <cell r="A1916">
            <v>13567</v>
          </cell>
          <cell r="B1916" t="str">
            <v>AUTOLAMPS1880</v>
          </cell>
          <cell r="C1916" t="e">
            <v>#REF!</v>
          </cell>
          <cell r="D1916" t="str">
            <v xml:space="preserve">TOYOTA HILUX REVO (15-) - HEAD LAMP - LH</v>
          </cell>
          <cell r="E1916" t="str">
            <v>TOYOTA</v>
          </cell>
          <cell r="F1916" t="str">
            <v xml:space="preserve">REVO 15 HLA LH</v>
          </cell>
          <cell r="G1916" t="str">
            <v>TY05-2001-L</v>
          </cell>
          <cell r="I1916">
            <v>0.04</v>
          </cell>
          <cell r="J1916" t="str">
            <v>SUPPLIER0002</v>
          </cell>
          <cell r="K1916" t="str">
            <v xml:space="preserve">ANHUI TINCAI SILK CO. LTD</v>
          </cell>
          <cell r="L1916">
            <v>1</v>
          </cell>
          <cell r="M1916">
            <v>4</v>
          </cell>
          <cell r="N1916">
            <v>5</v>
          </cell>
          <cell r="Q1916">
            <v>2</v>
          </cell>
          <cell r="R1916">
            <v>5</v>
          </cell>
          <cell r="S1916" t="str">
            <v xml:space="preserve">Yuan Purchase Pricelist (CNY)</v>
          </cell>
          <cell r="T1916">
            <v>150</v>
          </cell>
          <cell r="U1916">
            <v>3826</v>
          </cell>
          <cell r="V1916">
            <v>5700</v>
          </cell>
        </row>
        <row r="1917">
          <cell r="A1917">
            <v>13566</v>
          </cell>
          <cell r="B1917" t="str">
            <v>AUTOLAMPS1881</v>
          </cell>
          <cell r="C1917" t="e">
            <v>#REF!</v>
          </cell>
          <cell r="D1917" t="str">
            <v xml:space="preserve">TOYOTA HILUX REVO (15-) - HEAD LAMP - RH</v>
          </cell>
          <cell r="E1917" t="str">
            <v>TOYOTA</v>
          </cell>
          <cell r="F1917" t="str">
            <v xml:space="preserve">REVO 15 HLA RH</v>
          </cell>
          <cell r="G1917" t="str">
            <v>TY05-2001-R</v>
          </cell>
          <cell r="I1917">
            <v>0.04</v>
          </cell>
          <cell r="J1917" t="str">
            <v>SUPPLIER0002</v>
          </cell>
          <cell r="K1917" t="str">
            <v xml:space="preserve">ANHUI TINCAI SILK CO. LTD</v>
          </cell>
          <cell r="L1917">
            <v>1</v>
          </cell>
          <cell r="M1917">
            <v>4</v>
          </cell>
          <cell r="N1917">
            <v>5</v>
          </cell>
          <cell r="Q1917">
            <v>2</v>
          </cell>
          <cell r="R1917">
            <v>5</v>
          </cell>
          <cell r="S1917" t="str">
            <v xml:space="preserve">Yuan Purchase Pricelist (CNY)</v>
          </cell>
          <cell r="T1917">
            <v>150</v>
          </cell>
          <cell r="U1917">
            <v>3826</v>
          </cell>
          <cell r="V1917">
            <v>5700</v>
          </cell>
        </row>
        <row r="1918">
          <cell r="A1918">
            <v>13568</v>
          </cell>
          <cell r="B1918" t="str">
            <v>AUTOLAMPS1871</v>
          </cell>
          <cell r="C1918" t="e">
            <v>#REF!</v>
          </cell>
          <cell r="D1918" t="str">
            <v xml:space="preserve">TOYOTA HILUX REVO (15-) - REAR BUMPER (CHROME/BLACK)</v>
          </cell>
          <cell r="E1918" t="str">
            <v>TOYOTA</v>
          </cell>
          <cell r="F1918" t="str">
            <v xml:space="preserve">REVO 15 BPRR C</v>
          </cell>
          <cell r="G1918" t="str">
            <v>TY05-2008</v>
          </cell>
          <cell r="I1918">
            <v>0.04</v>
          </cell>
          <cell r="J1918" t="str">
            <v>SUPPLIER0002</v>
          </cell>
          <cell r="K1918" t="str">
            <v xml:space="preserve">ANHUI TINCAI SILK CO. LTD</v>
          </cell>
          <cell r="M1918">
            <v>0</v>
          </cell>
          <cell r="N1918">
            <v>0</v>
          </cell>
          <cell r="Q1918">
            <v>2</v>
          </cell>
          <cell r="R1918">
            <v>3</v>
          </cell>
          <cell r="S1918" t="str">
            <v xml:space="preserve">Yuan Purchase Pricelist (CNY)</v>
          </cell>
          <cell r="T1918">
            <v>0</v>
          </cell>
          <cell r="U1918">
            <v>5390</v>
          </cell>
          <cell r="V1918">
            <v>8350</v>
          </cell>
        </row>
        <row r="1919">
          <cell r="A1919">
            <v>13570</v>
          </cell>
          <cell r="B1919" t="str">
            <v>AUTOLAMPS1888</v>
          </cell>
          <cell r="C1919" t="e">
            <v>#REF!</v>
          </cell>
          <cell r="D1919" t="str">
            <v xml:space="preserve">TOYOTA HILUX REVO (15-) - TAIL LAMP - LH</v>
          </cell>
          <cell r="E1919" t="str">
            <v>TOYOTA</v>
          </cell>
          <cell r="F1919" t="str">
            <v xml:space="preserve">REVO 15 TLA LH</v>
          </cell>
          <cell r="G1919" t="str">
            <v>TY05-2002-L</v>
          </cell>
          <cell r="I1919">
            <v>0.04</v>
          </cell>
          <cell r="J1919" t="str">
            <v>SUPPLIER0002</v>
          </cell>
          <cell r="K1919" t="str">
            <v xml:space="preserve">ANHUI TINCAI SILK CO. LTD</v>
          </cell>
          <cell r="L1919">
            <v>6</v>
          </cell>
          <cell r="M1919">
            <v>24</v>
          </cell>
          <cell r="N1919">
            <v>30</v>
          </cell>
          <cell r="Q1919">
            <v>2</v>
          </cell>
          <cell r="R1919">
            <v>5</v>
          </cell>
          <cell r="S1919" t="str">
            <v xml:space="preserve">Yuan Purchase Pricelist (CNY)</v>
          </cell>
          <cell r="T1919">
            <v>55</v>
          </cell>
          <cell r="U1919">
            <v>1403</v>
          </cell>
          <cell r="V1919">
            <v>2100</v>
          </cell>
        </row>
        <row r="1920">
          <cell r="A1920">
            <v>13569</v>
          </cell>
          <cell r="B1920" t="str">
            <v>AUTOLAMPS1889</v>
          </cell>
          <cell r="C1920" t="e">
            <v>#REF!</v>
          </cell>
          <cell r="D1920" t="str">
            <v xml:space="preserve">TOYOTA HILUX REVO (15-) - TAIL LAMP - RH</v>
          </cell>
          <cell r="E1920" t="str">
            <v>TOYOTA</v>
          </cell>
          <cell r="F1920" t="str">
            <v xml:space="preserve">REVO 15 TLA RH</v>
          </cell>
          <cell r="G1920" t="str">
            <v>TY05-2002-R</v>
          </cell>
          <cell r="I1920">
            <v>0.04</v>
          </cell>
          <cell r="J1920" t="str">
            <v>SUPPLIER0002</v>
          </cell>
          <cell r="K1920" t="str">
            <v xml:space="preserve">ANHUI TINCAI SILK CO. LTD</v>
          </cell>
          <cell r="L1920">
            <v>6</v>
          </cell>
          <cell r="M1920">
            <v>24</v>
          </cell>
          <cell r="N1920">
            <v>30</v>
          </cell>
          <cell r="Q1920">
            <v>2</v>
          </cell>
          <cell r="R1920">
            <v>5</v>
          </cell>
          <cell r="S1920" t="str">
            <v xml:space="preserve">Yuan Purchase Pricelist (CNY)</v>
          </cell>
          <cell r="T1920">
            <v>55</v>
          </cell>
          <cell r="U1920">
            <v>1403</v>
          </cell>
          <cell r="V1920">
            <v>2100</v>
          </cell>
        </row>
        <row r="1921">
          <cell r="A1921">
            <v>14013</v>
          </cell>
          <cell r="B1921" t="str">
            <v>AUTOLAMPS1882</v>
          </cell>
          <cell r="C1921" t="e">
            <v>#REF!</v>
          </cell>
          <cell r="D1921" t="str">
            <v xml:space="preserve">TOYOTA HILUX REVO (15-) - TAIL LENS - LH</v>
          </cell>
          <cell r="E1921" t="str">
            <v>TOYOTA</v>
          </cell>
          <cell r="F1921" t="str">
            <v xml:space="preserve">REVO 15 TLS LH</v>
          </cell>
          <cell r="G1921" t="str">
            <v>TY05-2002-00-L</v>
          </cell>
          <cell r="I1921">
            <v>0.04</v>
          </cell>
          <cell r="J1921" t="str">
            <v>SUPPLIER0002</v>
          </cell>
          <cell r="K1921" t="str">
            <v xml:space="preserve">ANHUI TINCAI SILK CO. LTD</v>
          </cell>
          <cell r="M1921">
            <v>0</v>
          </cell>
          <cell r="N1921">
            <v>0</v>
          </cell>
          <cell r="Q1921">
            <v>5</v>
          </cell>
          <cell r="R1921">
            <v>10</v>
          </cell>
          <cell r="S1921" t="str">
            <v xml:space="preserve">Yuan Purchase Pricelist (CNY)</v>
          </cell>
          <cell r="T1921">
            <v>22</v>
          </cell>
          <cell r="U1921">
            <v>561</v>
          </cell>
          <cell r="V1921">
            <v>840</v>
          </cell>
        </row>
        <row r="1922">
          <cell r="A1922">
            <v>14012</v>
          </cell>
          <cell r="B1922" t="str">
            <v>AUTOLAMPS1883</v>
          </cell>
          <cell r="C1922" t="e">
            <v>#REF!</v>
          </cell>
          <cell r="D1922" t="str">
            <v xml:space="preserve">TOYOTA HILUX REVO (15-) - TAIL LENS - RH</v>
          </cell>
          <cell r="E1922" t="str">
            <v>TOYOTA</v>
          </cell>
          <cell r="F1922" t="str">
            <v xml:space="preserve">REVO 15 TLS RH</v>
          </cell>
          <cell r="G1922" t="str">
            <v>TY05-2002-00-R</v>
          </cell>
          <cell r="I1922">
            <v>0.04</v>
          </cell>
          <cell r="J1922" t="str">
            <v>SUPPLIER0002</v>
          </cell>
          <cell r="K1922" t="str">
            <v xml:space="preserve">ANHUI TINCAI SILK CO. LTD</v>
          </cell>
          <cell r="M1922">
            <v>0</v>
          </cell>
          <cell r="N1922">
            <v>0</v>
          </cell>
          <cell r="Q1922">
            <v>5</v>
          </cell>
          <cell r="R1922">
            <v>10</v>
          </cell>
          <cell r="S1922" t="str">
            <v xml:space="preserve">Yuan Purchase Pricelist (CNY)</v>
          </cell>
          <cell r="T1922">
            <v>22</v>
          </cell>
          <cell r="U1922">
            <v>561</v>
          </cell>
          <cell r="V1922">
            <v>840</v>
          </cell>
        </row>
        <row r="1923">
          <cell r="A1923">
            <v>14073</v>
          </cell>
          <cell r="B1923" t="str">
            <v>AUTOLAMPS2687</v>
          </cell>
          <cell r="C1923" t="e">
            <v>#REF!</v>
          </cell>
          <cell r="D1923" t="str">
            <v xml:space="preserve">TOYOTA HILUX REVO PICK UP/FORTUNER 5D SUV (16-) - LAMINATED FRONT  WINDSCREEN</v>
          </cell>
          <cell r="E1923" t="str">
            <v>TOYOTA</v>
          </cell>
          <cell r="F1923" t="str">
            <v xml:space="preserve">UN126 R P LFW X</v>
          </cell>
          <cell r="G1923" t="str">
            <v xml:space="preserve">UN126 R P LFW/X</v>
          </cell>
          <cell r="H1923" t="str">
            <v>1432*852</v>
          </cell>
          <cell r="I1923">
            <v>0.02</v>
          </cell>
          <cell r="J1923" t="str">
            <v>SUPPLIER0015</v>
          </cell>
          <cell r="K1923" t="str">
            <v xml:space="preserve">XINYI AUTOMOBILE GLASS (SHENZHEN) CO., LTD</v>
          </cell>
          <cell r="L1923">
            <v>0</v>
          </cell>
          <cell r="M1923">
            <v>0</v>
          </cell>
          <cell r="N1923">
            <v>0</v>
          </cell>
          <cell r="Q1923">
            <v>3</v>
          </cell>
          <cell r="R1923">
            <v>9</v>
          </cell>
          <cell r="S1923" t="str">
            <v xml:space="preserve">USD Purchase Pricelist (USD)</v>
          </cell>
          <cell r="T1923">
            <v>15.31</v>
          </cell>
          <cell r="U1923">
            <v>2743.55</v>
          </cell>
          <cell r="V1923">
            <v>3600</v>
          </cell>
        </row>
        <row r="1924">
          <cell r="A1924">
            <v>13491</v>
          </cell>
          <cell r="B1924" t="str">
            <v>AUTOLAMPS2858</v>
          </cell>
          <cell r="C1924" t="e">
            <v>#REF!</v>
          </cell>
          <cell r="D1924" t="str">
            <v xml:space="preserve">TOYOTA HILUX REVO UN126 PICK UP (16-) - FRONT LAMINATED WINDSCREEN (LHD)</v>
          </cell>
          <cell r="E1924" t="str">
            <v>TOYOTA</v>
          </cell>
          <cell r="F1924" t="str">
            <v xml:space="preserve">UN126 L VP LFW X</v>
          </cell>
          <cell r="G1924" t="str">
            <v xml:space="preserve">UN126-L-VP LFW/X</v>
          </cell>
          <cell r="H1924" t="str">
            <v>1435*854</v>
          </cell>
          <cell r="I1924">
            <v>0.02</v>
          </cell>
          <cell r="J1924" t="str">
            <v>SUPPLIER0015</v>
          </cell>
          <cell r="K1924" t="str">
            <v xml:space="preserve">XINYI AUTOMOBILE GLASS (SHENZHEN) CO., LTD</v>
          </cell>
          <cell r="L1924">
            <v>1</v>
          </cell>
          <cell r="M1924">
            <v>4</v>
          </cell>
          <cell r="N1924">
            <v>5</v>
          </cell>
          <cell r="Q1924">
            <v>1</v>
          </cell>
          <cell r="R1924">
            <v>4</v>
          </cell>
          <cell r="S1924" t="str">
            <v xml:space="preserve">USD Purchase Pricelist (USD)</v>
          </cell>
          <cell r="T1924">
            <v>15.75</v>
          </cell>
          <cell r="U1924">
            <v>2478</v>
          </cell>
          <cell r="V1924">
            <v>3200</v>
          </cell>
        </row>
        <row r="1925">
          <cell r="A1925">
            <v>14211</v>
          </cell>
          <cell r="B1925" t="str">
            <v>AUTOLAMPS1890</v>
          </cell>
          <cell r="C1925" t="e">
            <v>#REF!</v>
          </cell>
          <cell r="D1925" t="str">
            <v xml:space="preserve">TOYOTA HILUX REVO UN126 PICK UP CAB (16-) - REAR WINDSCREEN</v>
          </cell>
          <cell r="E1925" t="str">
            <v>TOYOTA</v>
          </cell>
          <cell r="F1925" t="str">
            <v xml:space="preserve">UN126 RW X</v>
          </cell>
          <cell r="G1925" t="str">
            <v xml:space="preserve">UN126 RW/X</v>
          </cell>
          <cell r="H1925" t="str">
            <v>1333*353</v>
          </cell>
          <cell r="I1925">
            <v>0.02</v>
          </cell>
          <cell r="J1925" t="str">
            <v>SUPPLIER0015</v>
          </cell>
          <cell r="K1925" t="str">
            <v xml:space="preserve">XINYI AUTOMOBILE GLASS (SHENZHEN) CO., LTD</v>
          </cell>
          <cell r="L1925">
            <v>1</v>
          </cell>
          <cell r="M1925">
            <v>4</v>
          </cell>
          <cell r="N1925">
            <v>5</v>
          </cell>
          <cell r="Q1925">
            <v>5</v>
          </cell>
          <cell r="R1925">
            <v>20</v>
          </cell>
          <cell r="S1925" t="str">
            <v xml:space="preserve">USD Purchase Pricelist (USD)</v>
          </cell>
          <cell r="T1925">
            <v>5</v>
          </cell>
          <cell r="U1925">
            <v>896</v>
          </cell>
          <cell r="V1925">
            <v>1200</v>
          </cell>
        </row>
        <row r="1926">
          <cell r="A1926">
            <v>12461</v>
          </cell>
          <cell r="B1926" t="str">
            <v>AUTOLAMPS1891</v>
          </cell>
          <cell r="C1926" t="e">
            <v>#REF!</v>
          </cell>
          <cell r="D1926" t="str">
            <v xml:space="preserve">TOYOTA HILUX RN30 (79-) - FRONT LAMP (212-1605) - LH</v>
          </cell>
          <cell r="E1926" t="str">
            <v>TOYOTA</v>
          </cell>
          <cell r="F1926" t="str">
            <v xml:space="preserve">RN30 FLA LH</v>
          </cell>
          <cell r="G1926" t="str">
            <v>TY05-0205-L</v>
          </cell>
          <cell r="I1926">
            <v>0.04</v>
          </cell>
          <cell r="J1926" t="str">
            <v>SUPPLIER0002</v>
          </cell>
          <cell r="K1926" t="str">
            <v xml:space="preserve">ANHUI TINCAI SILK CO. LTD</v>
          </cell>
          <cell r="L1926">
            <v>3</v>
          </cell>
          <cell r="M1926">
            <v>12</v>
          </cell>
          <cell r="N1926">
            <v>15</v>
          </cell>
          <cell r="O1926">
            <v>5</v>
          </cell>
          <cell r="P1926">
            <v>10</v>
          </cell>
          <cell r="S1926" t="str">
            <v xml:space="preserve">Yuan Purchase Pricelist (CNY)</v>
          </cell>
          <cell r="T1926">
            <v>5</v>
          </cell>
          <cell r="U1926">
            <v>113</v>
          </cell>
          <cell r="V1926">
            <v>170</v>
          </cell>
        </row>
        <row r="1927">
          <cell r="A1927">
            <v>12460</v>
          </cell>
          <cell r="B1927" t="str">
            <v>AUTOLAMPS1892</v>
          </cell>
          <cell r="C1927" t="e">
            <v>#REF!</v>
          </cell>
          <cell r="D1927" t="str">
            <v xml:space="preserve">TOYOTA HILUX RN30 (79-) - FRONT LAMP (212-1605) - RH</v>
          </cell>
          <cell r="E1927" t="str">
            <v>TOYOTA</v>
          </cell>
          <cell r="F1927" t="str">
            <v xml:space="preserve">RN30 FLA RH</v>
          </cell>
          <cell r="G1927" t="str">
            <v>TY05-0205-R</v>
          </cell>
          <cell r="I1927">
            <v>0.04</v>
          </cell>
          <cell r="J1927" t="str">
            <v>SUPPLIER0002</v>
          </cell>
          <cell r="K1927" t="str">
            <v xml:space="preserve">ANHUI TINCAI SILK CO. LTD</v>
          </cell>
          <cell r="L1927">
            <v>2</v>
          </cell>
          <cell r="M1927">
            <v>8</v>
          </cell>
          <cell r="N1927">
            <v>10</v>
          </cell>
          <cell r="O1927">
            <v>5</v>
          </cell>
          <cell r="P1927">
            <v>10</v>
          </cell>
          <cell r="S1927" t="str">
            <v xml:space="preserve">Yuan Purchase Pricelist (CNY)</v>
          </cell>
          <cell r="T1927">
            <v>5</v>
          </cell>
          <cell r="U1927">
            <v>113</v>
          </cell>
          <cell r="V1927">
            <v>170</v>
          </cell>
        </row>
        <row r="1928">
          <cell r="A1928">
            <v>11861</v>
          </cell>
          <cell r="B1928" t="str">
            <v>AUTOLAMPS1893</v>
          </cell>
          <cell r="C1928" t="e">
            <v>#REF!</v>
          </cell>
          <cell r="D1928" t="str">
            <v xml:space="preserve">TOYOTA HILUX RN30 (79-) - LIGHT CASE (GREY) - LH</v>
          </cell>
          <cell r="E1928" t="str">
            <v>TOYOTA</v>
          </cell>
          <cell r="F1928" t="str">
            <v xml:space="preserve">RN30 LCSG LH</v>
          </cell>
          <cell r="G1928" t="str">
            <v>TY05-0201-1-L</v>
          </cell>
          <cell r="I1928">
            <v>0.04</v>
          </cell>
          <cell r="J1928" t="str">
            <v>SUPPLIER0002</v>
          </cell>
          <cell r="K1928" t="str">
            <v xml:space="preserve">ANHUI TINCAI SILK CO. LTD</v>
          </cell>
          <cell r="L1928">
            <v>2</v>
          </cell>
          <cell r="M1928">
            <v>8</v>
          </cell>
          <cell r="N1928">
            <v>10</v>
          </cell>
          <cell r="Q1928">
            <v>5</v>
          </cell>
          <cell r="R1928">
            <v>20</v>
          </cell>
          <cell r="S1928" t="str">
            <v xml:space="preserve">Yuan Purchase Pricelist (CNY)</v>
          </cell>
          <cell r="T1928">
            <v>13</v>
          </cell>
          <cell r="U1928">
            <v>332</v>
          </cell>
          <cell r="V1928">
            <v>500</v>
          </cell>
        </row>
        <row r="1929">
          <cell r="A1929">
            <v>11860</v>
          </cell>
          <cell r="B1929" t="str">
            <v>AUTOLAMPS1894</v>
          </cell>
          <cell r="C1929" t="e">
            <v>#REF!</v>
          </cell>
          <cell r="D1929" t="str">
            <v xml:space="preserve">TOYOTA HILUX RN30 (79-) - LIGHT CASE (GREY) - RH</v>
          </cell>
          <cell r="E1929" t="str">
            <v>TOYOTA</v>
          </cell>
          <cell r="F1929" t="str">
            <v xml:space="preserve">RN30 GRLG RH</v>
          </cell>
          <cell r="G1929" t="str">
            <v>TY05-0201-1-R</v>
          </cell>
          <cell r="I1929">
            <v>0.04</v>
          </cell>
          <cell r="J1929" t="str">
            <v>SUPPLIER0002</v>
          </cell>
          <cell r="K1929" t="str">
            <v xml:space="preserve">ANHUI TINCAI SILK CO. LTD</v>
          </cell>
          <cell r="L1929">
            <v>2</v>
          </cell>
          <cell r="M1929">
            <v>8</v>
          </cell>
          <cell r="N1929">
            <v>10</v>
          </cell>
          <cell r="Q1929">
            <v>5</v>
          </cell>
          <cell r="R1929">
            <v>20</v>
          </cell>
          <cell r="S1929" t="str">
            <v xml:space="preserve">Yuan Purchase Pricelist (CNY)</v>
          </cell>
          <cell r="T1929">
            <v>13</v>
          </cell>
          <cell r="U1929">
            <v>330.56</v>
          </cell>
          <cell r="V1929">
            <v>500</v>
          </cell>
        </row>
        <row r="1930">
          <cell r="A1930">
            <v>12079</v>
          </cell>
          <cell r="B1930" t="str">
            <v>AUTOLAMPS1897</v>
          </cell>
          <cell r="C1930" t="e">
            <v>#REF!</v>
          </cell>
          <cell r="D1930" t="str">
            <v xml:space="preserve">TOYOTA HILUX RN30 (79-) - SIDE MIRROR (BLACK) - LH</v>
          </cell>
          <cell r="E1930" t="str">
            <v>TOYOTA</v>
          </cell>
          <cell r="F1930" t="str">
            <v xml:space="preserve">RN30 SMB LH</v>
          </cell>
          <cell r="G1930" t="str">
            <v>H-0293-L</v>
          </cell>
          <cell r="I1930">
            <v>0.04</v>
          </cell>
          <cell r="J1930" t="str">
            <v>SUPPLIER0014</v>
          </cell>
          <cell r="K1930" t="str">
            <v xml:space="preserve">WENZHOU RONGDA AUTO PARTS CO., LTD</v>
          </cell>
          <cell r="L1930">
            <v>18</v>
          </cell>
          <cell r="M1930">
            <v>72</v>
          </cell>
          <cell r="N1930">
            <v>90</v>
          </cell>
          <cell r="O1930">
            <v>5</v>
          </cell>
          <cell r="P1930">
            <v>20</v>
          </cell>
          <cell r="S1930" t="str">
            <v xml:space="preserve">Yuan Purchase Pricelist (CNY)</v>
          </cell>
          <cell r="T1930">
            <v>0.68</v>
          </cell>
          <cell r="U1930">
            <v>114.24</v>
          </cell>
          <cell r="V1930">
            <v>180</v>
          </cell>
        </row>
        <row r="1931">
          <cell r="A1931">
            <v>12078</v>
          </cell>
          <cell r="B1931" t="str">
            <v>AUTOLAMPS1898</v>
          </cell>
          <cell r="C1931" t="e">
            <v>#REF!</v>
          </cell>
          <cell r="D1931" t="str">
            <v xml:space="preserve">TOYOTA HILUX RN30 (79-) - SIDE MIRROR (BLACK) - RH</v>
          </cell>
          <cell r="E1931" t="str">
            <v>TOYOTA</v>
          </cell>
          <cell r="F1931" t="str">
            <v xml:space="preserve">RN30 SMB RH</v>
          </cell>
          <cell r="G1931" t="str">
            <v>H-0293-R</v>
          </cell>
          <cell r="I1931">
            <v>0.04</v>
          </cell>
          <cell r="J1931" t="str">
            <v>SUPPLIER0014</v>
          </cell>
          <cell r="K1931" t="str">
            <v xml:space="preserve">WENZHOU RONGDA AUTO PARTS CO., LTD</v>
          </cell>
          <cell r="L1931">
            <v>18</v>
          </cell>
          <cell r="M1931">
            <v>72</v>
          </cell>
          <cell r="N1931">
            <v>90</v>
          </cell>
          <cell r="O1931">
            <v>5</v>
          </cell>
          <cell r="P1931">
            <v>20</v>
          </cell>
          <cell r="S1931" t="str">
            <v xml:space="preserve">Yuan Purchase Pricelist (CNY)</v>
          </cell>
          <cell r="T1931">
            <v>0.68</v>
          </cell>
          <cell r="U1931">
            <v>114.24</v>
          </cell>
          <cell r="V1931">
            <v>180</v>
          </cell>
        </row>
        <row r="1932">
          <cell r="A1932">
            <v>12077</v>
          </cell>
          <cell r="B1932" t="str">
            <v>AUTOLAMPS1899</v>
          </cell>
          <cell r="C1932" t="e">
            <v>#REF!</v>
          </cell>
          <cell r="D1932" t="str">
            <v xml:space="preserve">TOYOTA HILUX RN30 (79-) - SIDE MIRROR (CHROME) - LH</v>
          </cell>
          <cell r="E1932" t="str">
            <v>TOYOTA</v>
          </cell>
          <cell r="F1932" t="str">
            <v xml:space="preserve">RN30 SMC LH</v>
          </cell>
          <cell r="G1932" t="str">
            <v>H-0132-L</v>
          </cell>
          <cell r="I1932">
            <v>0.04</v>
          </cell>
          <cell r="J1932" t="str">
            <v>SUPPLIER0014</v>
          </cell>
          <cell r="K1932" t="str">
            <v xml:space="preserve">WENZHOU RONGDA AUTO PARTS CO., LTD</v>
          </cell>
          <cell r="L1932">
            <v>22</v>
          </cell>
          <cell r="M1932">
            <v>88</v>
          </cell>
          <cell r="N1932">
            <v>110</v>
          </cell>
          <cell r="O1932">
            <v>5</v>
          </cell>
          <cell r="P1932">
            <v>20</v>
          </cell>
          <cell r="S1932" t="str">
            <v xml:space="preserve">Yuan Purchase Pricelist (CNY)</v>
          </cell>
          <cell r="T1932">
            <v>0.83</v>
          </cell>
          <cell r="U1932">
            <v>139.44</v>
          </cell>
          <cell r="V1932">
            <v>220</v>
          </cell>
        </row>
        <row r="1933">
          <cell r="A1933">
            <v>12076</v>
          </cell>
          <cell r="B1933" t="str">
            <v>AUTOLAMPS1900</v>
          </cell>
          <cell r="C1933" t="e">
            <v>#REF!</v>
          </cell>
          <cell r="D1933" t="str">
            <v xml:space="preserve">TOYOTA HILUX RN30 (79-) - SIDE MIRROR (CHROME) - RH</v>
          </cell>
          <cell r="E1933" t="str">
            <v>TOYOTA</v>
          </cell>
          <cell r="F1933" t="str">
            <v xml:space="preserve">RN30 SMC RH</v>
          </cell>
          <cell r="G1933" t="str">
            <v>H-0132-R</v>
          </cell>
          <cell r="I1933">
            <v>0.04</v>
          </cell>
          <cell r="J1933" t="str">
            <v>SUPPLIER0014</v>
          </cell>
          <cell r="K1933" t="str">
            <v xml:space="preserve">WENZHOU RONGDA AUTO PARTS CO., LTD</v>
          </cell>
          <cell r="L1933">
            <v>23</v>
          </cell>
          <cell r="M1933">
            <v>92</v>
          </cell>
          <cell r="N1933">
            <v>115</v>
          </cell>
          <cell r="O1933">
            <v>5</v>
          </cell>
          <cell r="P1933">
            <v>20</v>
          </cell>
          <cell r="S1933" t="str">
            <v xml:space="preserve">Yuan Purchase Pricelist (CNY)</v>
          </cell>
          <cell r="T1933">
            <v>0.83</v>
          </cell>
          <cell r="U1933">
            <v>139.44</v>
          </cell>
          <cell r="V1933">
            <v>220</v>
          </cell>
        </row>
        <row r="1934">
          <cell r="A1934">
            <v>12171</v>
          </cell>
          <cell r="B1934" t="str">
            <v>AUTOLAMPS2797</v>
          </cell>
          <cell r="C1934" t="e">
            <v>#REF!</v>
          </cell>
          <cell r="D1934" t="str">
            <v xml:space="preserve">TOYOTA HILUX RN30/40 - BONNET MIRROR (GREY) - LH</v>
          </cell>
          <cell r="E1934" t="str">
            <v>TOYOTA</v>
          </cell>
          <cell r="F1934" t="str">
            <v xml:space="preserve">RN30 BMG LH</v>
          </cell>
          <cell r="I1934">
            <v>0.04</v>
          </cell>
          <cell r="L1934">
            <v>0</v>
          </cell>
          <cell r="M1934">
            <v>0</v>
          </cell>
          <cell r="N1934">
            <v>0</v>
          </cell>
          <cell r="T1934">
            <v>0</v>
          </cell>
          <cell r="U1934">
            <v>0</v>
          </cell>
          <cell r="V1934">
            <v>400</v>
          </cell>
        </row>
        <row r="1935">
          <cell r="A1935">
            <v>12170</v>
          </cell>
          <cell r="B1935" t="str">
            <v>AUTOLAMPS2798</v>
          </cell>
          <cell r="C1935" t="e">
            <v>#REF!</v>
          </cell>
          <cell r="D1935" t="str">
            <v xml:space="preserve">TOYOTA HILUX RN30/40 - BONNET MIRROR (GREY) - RH</v>
          </cell>
          <cell r="E1935" t="str">
            <v>TOYOTA</v>
          </cell>
          <cell r="F1935" t="str">
            <v xml:space="preserve">RN30 BMG RH</v>
          </cell>
          <cell r="I1935">
            <v>0.04</v>
          </cell>
          <cell r="L1935">
            <v>0</v>
          </cell>
          <cell r="M1935">
            <v>0</v>
          </cell>
          <cell r="N1935">
            <v>0</v>
          </cell>
          <cell r="T1935">
            <v>0</v>
          </cell>
          <cell r="U1935">
            <v>0</v>
          </cell>
          <cell r="V1935">
            <v>400</v>
          </cell>
        </row>
        <row r="1936">
          <cell r="A1936">
            <v>12403</v>
          </cell>
          <cell r="B1936" t="str">
            <v>AUTOLAMPS1903</v>
          </cell>
          <cell r="C1936" t="e">
            <v>#REF!</v>
          </cell>
          <cell r="D1936" t="str">
            <v xml:space="preserve">TOYOTA HILUX RN30/RN40 (79-83) - TAIL LAMP (BLACK) (212-1923-2) - LH</v>
          </cell>
          <cell r="E1936" t="str">
            <v>TOYOTA</v>
          </cell>
          <cell r="F1936" t="str">
            <v xml:space="preserve">RN30 RN40 TLAB LH</v>
          </cell>
          <cell r="G1936" t="str">
            <v>TY05-0202-L</v>
          </cell>
          <cell r="I1936">
            <v>0.04</v>
          </cell>
          <cell r="J1936" t="str">
            <v>SUPPLIER0002</v>
          </cell>
          <cell r="K1936" t="str">
            <v xml:space="preserve">ANHUI TINCAI SILK CO. LTD</v>
          </cell>
          <cell r="L1936">
            <v>8</v>
          </cell>
          <cell r="M1936">
            <v>32</v>
          </cell>
          <cell r="N1936">
            <v>40</v>
          </cell>
          <cell r="Q1936">
            <v>5</v>
          </cell>
          <cell r="R1936">
            <v>20</v>
          </cell>
          <cell r="S1936" t="str">
            <v xml:space="preserve">Yuan Purchase Pricelist (CNY)</v>
          </cell>
          <cell r="T1936">
            <v>15</v>
          </cell>
          <cell r="U1936">
            <v>362</v>
          </cell>
          <cell r="V1936">
            <v>540</v>
          </cell>
        </row>
        <row r="1937">
          <cell r="A1937">
            <v>12402</v>
          </cell>
          <cell r="B1937" t="str">
            <v>AUTOLAMPS1904</v>
          </cell>
          <cell r="C1937" t="e">
            <v>#REF!</v>
          </cell>
          <cell r="D1937" t="str">
            <v xml:space="preserve">TOYOTA HILUX RN30/RN40 (79-83) - TAIL LAMP (BLACK) (212-1923-2) - RH</v>
          </cell>
          <cell r="E1937" t="str">
            <v>TOYOTA</v>
          </cell>
          <cell r="F1937" t="str">
            <v xml:space="preserve">RN30 RN40 TLAB RH</v>
          </cell>
          <cell r="G1937" t="str">
            <v>TY05-0202-R</v>
          </cell>
          <cell r="I1937">
            <v>0.04</v>
          </cell>
          <cell r="J1937" t="str">
            <v>SUPPLIER0002</v>
          </cell>
          <cell r="K1937" t="str">
            <v xml:space="preserve">ANHUI TINCAI SILK CO. LTD</v>
          </cell>
          <cell r="L1937">
            <v>8</v>
          </cell>
          <cell r="M1937">
            <v>32</v>
          </cell>
          <cell r="N1937">
            <v>40</v>
          </cell>
          <cell r="Q1937">
            <v>5</v>
          </cell>
          <cell r="R1937">
            <v>20</v>
          </cell>
          <cell r="S1937" t="str">
            <v xml:space="preserve">Yuan Purchase Pricelist (CNY)</v>
          </cell>
          <cell r="T1937">
            <v>15</v>
          </cell>
          <cell r="U1937">
            <v>362</v>
          </cell>
          <cell r="V1937">
            <v>540</v>
          </cell>
        </row>
        <row r="1938">
          <cell r="A1938">
            <v>12175</v>
          </cell>
          <cell r="B1938" t="str">
            <v>AUTOLAMPS1901</v>
          </cell>
          <cell r="C1938" t="e">
            <v>#REF!</v>
          </cell>
          <cell r="D1938" t="str">
            <v xml:space="preserve">TOYOTA HILUX RN30/RN40 (79-83) - TAIL LENS (212-1923-2-00) - LH</v>
          </cell>
          <cell r="E1938" t="str">
            <v>TOYOTA</v>
          </cell>
          <cell r="F1938" t="str">
            <v xml:space="preserve">RN30 RN40 TLS LH</v>
          </cell>
          <cell r="G1938" t="str">
            <v>TY05-0202-L</v>
          </cell>
          <cell r="I1938">
            <v>0.04</v>
          </cell>
          <cell r="J1938" t="str">
            <v>SUPPLIER0002</v>
          </cell>
          <cell r="K1938" t="str">
            <v xml:space="preserve">ANHUI TINCAI SILK CO. LTD</v>
          </cell>
          <cell r="M1938">
            <v>0</v>
          </cell>
          <cell r="N1938">
            <v>0</v>
          </cell>
          <cell r="Q1938">
            <v>5</v>
          </cell>
          <cell r="R1938">
            <v>20</v>
          </cell>
          <cell r="S1938" t="str">
            <v xml:space="preserve">Yuan Purchase Pricelist (CNY)</v>
          </cell>
          <cell r="T1938">
            <v>0.56000000000000005</v>
          </cell>
          <cell r="U1938">
            <v>88</v>
          </cell>
          <cell r="V1938">
            <v>140</v>
          </cell>
        </row>
        <row r="1939">
          <cell r="A1939">
            <v>12174</v>
          </cell>
          <cell r="B1939" t="str">
            <v>AUTOLAMPS1902</v>
          </cell>
          <cell r="C1939" t="e">
            <v>#REF!</v>
          </cell>
          <cell r="D1939" t="str">
            <v xml:space="preserve">TOYOTA HILUX RN30/RN40 (79-83) - TAIL LENS (212-1923-2-00) - RH</v>
          </cell>
          <cell r="E1939" t="str">
            <v>TOYOTA</v>
          </cell>
          <cell r="F1939" t="str">
            <v xml:space="preserve">RN30 RN40 TLS RH</v>
          </cell>
          <cell r="G1939" t="str">
            <v>TY05-0202-R</v>
          </cell>
          <cell r="I1939">
            <v>0.04</v>
          </cell>
          <cell r="J1939" t="str">
            <v>SUPPLIER0002</v>
          </cell>
          <cell r="K1939" t="str">
            <v xml:space="preserve">ANHUI TINCAI SILK CO. LTD</v>
          </cell>
          <cell r="M1939">
            <v>0</v>
          </cell>
          <cell r="N1939">
            <v>0</v>
          </cell>
          <cell r="Q1939">
            <v>5</v>
          </cell>
          <cell r="R1939">
            <v>20</v>
          </cell>
          <cell r="S1939" t="str">
            <v xml:space="preserve">Yuan Purchase Pricelist (CNY)</v>
          </cell>
          <cell r="T1939">
            <v>0.56000000000000005</v>
          </cell>
          <cell r="U1939">
            <v>88</v>
          </cell>
          <cell r="V1939">
            <v>140</v>
          </cell>
        </row>
        <row r="1940">
          <cell r="A1940">
            <v>10576</v>
          </cell>
          <cell r="B1940" t="str">
            <v>AUTOLAMPS1907</v>
          </cell>
          <cell r="C1940" t="e">
            <v>#REF!</v>
          </cell>
          <cell r="D1940" t="str">
            <v xml:space="preserve">TOYOTA HILUX RN40 (80-83) - LIGHT CASE (CHROME )(212-1210) - LH</v>
          </cell>
          <cell r="E1940" t="str">
            <v>TOYOTA</v>
          </cell>
          <cell r="F1940" t="str">
            <v xml:space="preserve">RN40 LCS LH</v>
          </cell>
          <cell r="G1940" t="str">
            <v>TY05-0301-1-L</v>
          </cell>
          <cell r="I1940">
            <v>0.04</v>
          </cell>
          <cell r="J1940" t="str">
            <v>SUPPLIER0002</v>
          </cell>
          <cell r="K1940" t="str">
            <v xml:space="preserve">ANHUI TINCAI SILK CO. LTD</v>
          </cell>
          <cell r="L1940">
            <v>8</v>
          </cell>
          <cell r="M1940">
            <v>32</v>
          </cell>
          <cell r="N1940">
            <v>40</v>
          </cell>
          <cell r="Q1940">
            <v>5</v>
          </cell>
          <cell r="R1940">
            <v>20</v>
          </cell>
          <cell r="S1940" t="str">
            <v xml:space="preserve">Yuan Purchase Pricelist (CNY)</v>
          </cell>
          <cell r="T1940">
            <v>14</v>
          </cell>
          <cell r="U1940">
            <v>338</v>
          </cell>
          <cell r="V1940">
            <v>510</v>
          </cell>
        </row>
        <row r="1941">
          <cell r="A1941">
            <v>10575</v>
          </cell>
          <cell r="B1941" t="str">
            <v>AUTOLAMPS1908</v>
          </cell>
          <cell r="C1941" t="e">
            <v>#REF!</v>
          </cell>
          <cell r="D1941" t="str">
            <v xml:space="preserve">TOYOTA HILUX RN40 (80-83) - LIGHT CASE (CHROME )(212-1210) - RH</v>
          </cell>
          <cell r="E1941" t="str">
            <v>TOYOTA</v>
          </cell>
          <cell r="F1941" t="str">
            <v xml:space="preserve">RN40 LCS RH</v>
          </cell>
          <cell r="G1941" t="str">
            <v>TY05-0301-1-R</v>
          </cell>
          <cell r="I1941">
            <v>0.04</v>
          </cell>
          <cell r="J1941" t="str">
            <v>SUPPLIER0002</v>
          </cell>
          <cell r="K1941" t="str">
            <v xml:space="preserve">ANHUI TINCAI SILK CO. LTD</v>
          </cell>
          <cell r="M1941">
            <v>0</v>
          </cell>
          <cell r="N1941">
            <v>0</v>
          </cell>
          <cell r="S1941" t="str">
            <v xml:space="preserve">Yuan Purchase Pricelist (CNY)</v>
          </cell>
          <cell r="T1941">
            <v>14</v>
          </cell>
          <cell r="U1941">
            <v>338</v>
          </cell>
          <cell r="V1941">
            <v>510</v>
          </cell>
        </row>
        <row r="1942">
          <cell r="A1942">
            <v>12140</v>
          </cell>
          <cell r="B1942" t="str">
            <v>AUTOLAMPS1909</v>
          </cell>
          <cell r="C1942" t="e">
            <v>#REF!</v>
          </cell>
          <cell r="D1942" t="str">
            <v xml:space="preserve">TOYOTA HILUX RN40 (80-83) - LIGHT CASE (GREY)(212-1210) - LH</v>
          </cell>
          <cell r="E1942" t="str">
            <v>TOYOTA</v>
          </cell>
          <cell r="F1942" t="str">
            <v xml:space="preserve">RN40 LCSG LH</v>
          </cell>
          <cell r="G1942" t="str">
            <v xml:space="preserve">TY05-0301-1 GREY-L</v>
          </cell>
          <cell r="I1942">
            <v>0.04</v>
          </cell>
          <cell r="J1942" t="str">
            <v>SUPPLIER0002</v>
          </cell>
          <cell r="K1942" t="str">
            <v xml:space="preserve">ANHUI TINCAI SILK CO. LTD</v>
          </cell>
          <cell r="L1942">
            <v>5</v>
          </cell>
          <cell r="M1942">
            <v>20</v>
          </cell>
          <cell r="N1942">
            <v>25</v>
          </cell>
          <cell r="Q1942">
            <v>5</v>
          </cell>
          <cell r="R1942">
            <v>20</v>
          </cell>
          <cell r="S1942" t="str">
            <v xml:space="preserve">Yuan Purchase Pricelist (CNY)</v>
          </cell>
          <cell r="T1942">
            <v>14</v>
          </cell>
          <cell r="U1942">
            <v>357</v>
          </cell>
          <cell r="V1942">
            <v>540</v>
          </cell>
        </row>
        <row r="1943">
          <cell r="A1943">
            <v>12139</v>
          </cell>
          <cell r="B1943" t="str">
            <v>AUTOLAMPS1910</v>
          </cell>
          <cell r="C1943" t="e">
            <v>#REF!</v>
          </cell>
          <cell r="D1943" t="str">
            <v xml:space="preserve">TOYOTA HILUX RN40 (80-83) - LIGHT CASE (GREY)(212-1210) - RH</v>
          </cell>
          <cell r="E1943" t="str">
            <v>TOYOTA</v>
          </cell>
          <cell r="F1943" t="str">
            <v xml:space="preserve">RN40 LCSG RH</v>
          </cell>
          <cell r="G1943" t="str">
            <v xml:space="preserve">TY05-0301-1 GREY-R</v>
          </cell>
          <cell r="I1943">
            <v>0.04</v>
          </cell>
          <cell r="J1943" t="str">
            <v>SUPPLIER0002</v>
          </cell>
          <cell r="K1943" t="str">
            <v xml:space="preserve">ANHUI TINCAI SILK CO. LTD</v>
          </cell>
          <cell r="L1943">
            <v>5</v>
          </cell>
          <cell r="M1943">
            <v>20</v>
          </cell>
          <cell r="N1943">
            <v>25</v>
          </cell>
          <cell r="Q1943">
            <v>5</v>
          </cell>
          <cell r="R1943">
            <v>20</v>
          </cell>
          <cell r="S1943" t="str">
            <v xml:space="preserve">Yuan Purchase Pricelist (CNY)</v>
          </cell>
          <cell r="T1943">
            <v>14</v>
          </cell>
          <cell r="U1943">
            <v>357</v>
          </cell>
          <cell r="V1943">
            <v>540</v>
          </cell>
        </row>
        <row r="1944">
          <cell r="A1944">
            <v>10579</v>
          </cell>
          <cell r="B1944" t="str">
            <v>AUTOLAMPS1911</v>
          </cell>
          <cell r="C1944" t="e">
            <v>#REF!</v>
          </cell>
          <cell r="D1944" t="str">
            <v xml:space="preserve">TOYOTA HILUX RN40 (80-83) - SIDE LAMP (212-1501)</v>
          </cell>
          <cell r="E1944" t="str">
            <v>TOYOTA</v>
          </cell>
          <cell r="F1944" t="str">
            <v xml:space="preserve">RN40 SLA</v>
          </cell>
          <cell r="G1944" t="str">
            <v>TY05-0306</v>
          </cell>
          <cell r="I1944">
            <v>0.04</v>
          </cell>
          <cell r="J1944" t="str">
            <v>SUPPLIER0002</v>
          </cell>
          <cell r="K1944" t="str">
            <v xml:space="preserve">ANHUI TINCAI SILK CO. LTD</v>
          </cell>
          <cell r="L1944">
            <v>12</v>
          </cell>
          <cell r="M1944">
            <v>48</v>
          </cell>
          <cell r="N1944">
            <v>60</v>
          </cell>
          <cell r="O1944">
            <v>5</v>
          </cell>
          <cell r="P1944">
            <v>20</v>
          </cell>
          <cell r="S1944" t="str">
            <v xml:space="preserve">Yuan Purchase Pricelist (CNY)</v>
          </cell>
          <cell r="T1944">
            <v>4</v>
          </cell>
          <cell r="U1944">
            <v>102</v>
          </cell>
          <cell r="V1944">
            <v>150</v>
          </cell>
        </row>
        <row r="1945">
          <cell r="A1945">
            <v>10578</v>
          </cell>
          <cell r="B1945" t="str">
            <v>AUTOLAMPS1912</v>
          </cell>
          <cell r="C1945" t="e">
            <v>#REF!</v>
          </cell>
          <cell r="D1945" t="str">
            <v xml:space="preserve">TOYOTA HILUX RN40 (80-83) - TAIL LAMP (CHROME)(212-1923-1) - LH</v>
          </cell>
          <cell r="E1945" t="str">
            <v>TOYOTA</v>
          </cell>
          <cell r="F1945" t="str">
            <v xml:space="preserve">RN40 TLA LH</v>
          </cell>
          <cell r="G1945" t="str">
            <v>TY05-0302-L</v>
          </cell>
          <cell r="I1945">
            <v>0.04</v>
          </cell>
          <cell r="J1945" t="str">
            <v>SUPPLIER0002</v>
          </cell>
          <cell r="K1945" t="str">
            <v xml:space="preserve">ANHUI TINCAI SILK CO. LTD</v>
          </cell>
          <cell r="L1945">
            <v>2</v>
          </cell>
          <cell r="M1945">
            <v>8</v>
          </cell>
          <cell r="N1945">
            <v>10</v>
          </cell>
          <cell r="Q1945">
            <v>5</v>
          </cell>
          <cell r="R1945">
            <v>20</v>
          </cell>
          <cell r="S1945" t="str">
            <v xml:space="preserve">Yuan Purchase Pricelist (CNY)</v>
          </cell>
          <cell r="T1945">
            <v>18</v>
          </cell>
          <cell r="U1945">
            <v>419</v>
          </cell>
          <cell r="V1945">
            <v>650</v>
          </cell>
        </row>
        <row r="1946">
          <cell r="A1946">
            <v>10577</v>
          </cell>
          <cell r="B1946" t="str">
            <v>AUTOLAMPS1913</v>
          </cell>
          <cell r="C1946" t="e">
            <v>#REF!</v>
          </cell>
          <cell r="D1946" t="str">
            <v xml:space="preserve">TOYOTA HILUX RN40 (80-83) - TAIL LAMP (CHROME)(212-1923-1) - RH</v>
          </cell>
          <cell r="E1946" t="str">
            <v>TOYOTA</v>
          </cell>
          <cell r="F1946" t="str">
            <v xml:space="preserve">RN40 TLA RH</v>
          </cell>
          <cell r="G1946" t="str">
            <v>TY05-0302-R</v>
          </cell>
          <cell r="I1946">
            <v>0.04</v>
          </cell>
          <cell r="J1946" t="str">
            <v>SUPPLIER0002</v>
          </cell>
          <cell r="K1946" t="str">
            <v xml:space="preserve">ANHUI TINCAI SILK CO. LTD</v>
          </cell>
          <cell r="L1946">
            <v>2</v>
          </cell>
          <cell r="M1946">
            <v>8</v>
          </cell>
          <cell r="N1946">
            <v>10</v>
          </cell>
          <cell r="Q1946">
            <v>5</v>
          </cell>
          <cell r="R1946">
            <v>20</v>
          </cell>
          <cell r="S1946" t="str">
            <v xml:space="preserve">Yuan Purchase Pricelist (CNY)</v>
          </cell>
          <cell r="T1946">
            <v>18</v>
          </cell>
          <cell r="U1946">
            <v>419</v>
          </cell>
          <cell r="V1946">
            <v>650</v>
          </cell>
        </row>
        <row r="1947">
          <cell r="A1947">
            <v>12162</v>
          </cell>
          <cell r="B1947" t="str">
            <v>AUTOLAMPS1905</v>
          </cell>
          <cell r="C1947" t="e">
            <v>#REF!</v>
          </cell>
          <cell r="D1947" t="str">
            <v xml:space="preserve">TOYOTA HILUX RN40 (80-83) - TAIL LENS (212-1923-1-00) - LH</v>
          </cell>
          <cell r="E1947" t="str">
            <v>TOYOTA</v>
          </cell>
          <cell r="F1947" t="str">
            <v xml:space="preserve">RN40 TLS LH</v>
          </cell>
          <cell r="G1947" t="str">
            <v>00-TY05-0302-L</v>
          </cell>
          <cell r="I1947">
            <v>0.04</v>
          </cell>
          <cell r="J1947" t="str">
            <v>SUPPLIER0002</v>
          </cell>
          <cell r="K1947" t="str">
            <v xml:space="preserve">ANHUI TINCAI SILK CO. LTD</v>
          </cell>
          <cell r="L1947">
            <v>0</v>
          </cell>
          <cell r="M1947">
            <v>0</v>
          </cell>
          <cell r="N1947">
            <v>0</v>
          </cell>
          <cell r="Q1947">
            <v>5</v>
          </cell>
          <cell r="R1947">
            <v>20</v>
          </cell>
          <cell r="S1947" t="str">
            <v xml:space="preserve">Yuan Purchase Pricelist (CNY)</v>
          </cell>
          <cell r="T1947">
            <v>0.55000000000000004</v>
          </cell>
          <cell r="U1947">
            <v>86</v>
          </cell>
          <cell r="V1947">
            <v>130</v>
          </cell>
        </row>
        <row r="1948">
          <cell r="A1948">
            <v>12089</v>
          </cell>
          <cell r="B1948" t="str">
            <v>AUTOLAMPS1906</v>
          </cell>
          <cell r="C1948" t="e">
            <v>#REF!</v>
          </cell>
          <cell r="D1948" t="str">
            <v xml:space="preserve">TOYOTA HILUX RN40 (80-83) - TAIL LENS (212-1923-1-00) - RH</v>
          </cell>
          <cell r="E1948" t="str">
            <v>TOYOTA</v>
          </cell>
          <cell r="F1948" t="str">
            <v xml:space="preserve">RN40 TLS RH</v>
          </cell>
          <cell r="G1948" t="str">
            <v>00-TY05-0302-R</v>
          </cell>
          <cell r="I1948">
            <v>0.04</v>
          </cell>
          <cell r="J1948" t="str">
            <v>SUPPLIER0002</v>
          </cell>
          <cell r="K1948" t="str">
            <v xml:space="preserve">ANHUI TINCAI SILK CO. LTD</v>
          </cell>
          <cell r="L1948">
            <v>0</v>
          </cell>
          <cell r="M1948">
            <v>0</v>
          </cell>
          <cell r="N1948">
            <v>0</v>
          </cell>
          <cell r="Q1948">
            <v>5</v>
          </cell>
          <cell r="R1948">
            <v>20</v>
          </cell>
          <cell r="S1948" t="str">
            <v xml:space="preserve">Yuan Purchase Pricelist (CNY)</v>
          </cell>
          <cell r="T1948">
            <v>0.55000000000000004</v>
          </cell>
          <cell r="U1948">
            <v>86</v>
          </cell>
          <cell r="V1948">
            <v>130</v>
          </cell>
        </row>
        <row r="1949">
          <cell r="A1949">
            <v>10588</v>
          </cell>
          <cell r="B1949" t="str">
            <v>AUTOLAMPS1914</v>
          </cell>
          <cell r="C1949" t="e">
            <v>#REF!</v>
          </cell>
          <cell r="D1949" t="str">
            <v xml:space="preserve">TOYOTA HILUX RN55 (84-87) - BUMPER LAMP (212-1612)</v>
          </cell>
          <cell r="E1949" t="str">
            <v>TOYOTA</v>
          </cell>
          <cell r="F1949" t="str">
            <v xml:space="preserve">RN55 BLA</v>
          </cell>
          <cell r="G1949" t="str">
            <v>TY05-0405</v>
          </cell>
          <cell r="I1949">
            <v>0.04</v>
          </cell>
          <cell r="J1949" t="str">
            <v>SUPPLIER0002</v>
          </cell>
          <cell r="K1949" t="str">
            <v xml:space="preserve">ANHUI TINCAI SILK CO. LTD</v>
          </cell>
          <cell r="L1949">
            <v>23</v>
          </cell>
          <cell r="M1949">
            <v>92</v>
          </cell>
          <cell r="N1949">
            <v>115</v>
          </cell>
          <cell r="O1949">
            <v>5</v>
          </cell>
          <cell r="P1949">
            <v>20</v>
          </cell>
          <cell r="S1949" t="str">
            <v xml:space="preserve">Yuan Purchase Pricelist (CNY)</v>
          </cell>
          <cell r="T1949">
            <v>5</v>
          </cell>
          <cell r="U1949">
            <v>128</v>
          </cell>
          <cell r="V1949">
            <v>190</v>
          </cell>
        </row>
        <row r="1950">
          <cell r="A1950">
            <v>10589</v>
          </cell>
          <cell r="B1950" t="str">
            <v>AUTOLAMPS1919</v>
          </cell>
          <cell r="C1950" t="e">
            <v>#REF!</v>
          </cell>
          <cell r="D1950" t="str">
            <v xml:space="preserve">TOYOTA HILUX RN55 (84-87) - BUMPER LENS (212-1612-00)</v>
          </cell>
          <cell r="E1950" t="str">
            <v>TOYOTA</v>
          </cell>
          <cell r="F1950" t="str">
            <v xml:space="preserve">RN55 BLS</v>
          </cell>
          <cell r="G1950" t="str">
            <v>TY05-0405-00-L</v>
          </cell>
          <cell r="I1950">
            <v>0.04</v>
          </cell>
          <cell r="J1950" t="str">
            <v>SUPPLIER0002</v>
          </cell>
          <cell r="K1950" t="str">
            <v xml:space="preserve">ANHUI TINCAI SILK CO. LTD</v>
          </cell>
          <cell r="L1950">
            <v>20</v>
          </cell>
          <cell r="M1950">
            <v>80</v>
          </cell>
          <cell r="N1950">
            <v>100</v>
          </cell>
          <cell r="Q1950">
            <v>5</v>
          </cell>
          <cell r="R1950">
            <v>20</v>
          </cell>
          <cell r="S1950" t="str">
            <v xml:space="preserve">Yuan Purchase Pricelist (CNY)</v>
          </cell>
          <cell r="T1950">
            <v>1.5</v>
          </cell>
          <cell r="U1950">
            <v>36</v>
          </cell>
          <cell r="V1950">
            <v>50</v>
          </cell>
        </row>
        <row r="1951">
          <cell r="A1951">
            <v>10581</v>
          </cell>
          <cell r="B1951" t="str">
            <v>AUTOLAMPS1915</v>
          </cell>
          <cell r="C1951" t="e">
            <v>#REF!</v>
          </cell>
          <cell r="D1951" t="str">
            <v xml:space="preserve">TOYOTA HILUX RN55 (84-87) - CORNER LAMP (BLACK)(212-1613-2) - LH</v>
          </cell>
          <cell r="E1951" t="str">
            <v>TOYOTA</v>
          </cell>
          <cell r="F1951" t="str">
            <v xml:space="preserve">RN55 CLAB LH</v>
          </cell>
          <cell r="G1951" t="str">
            <v>TY05-0403-L</v>
          </cell>
          <cell r="I1951">
            <v>0.04</v>
          </cell>
          <cell r="J1951" t="str">
            <v>SUPPLIER0002</v>
          </cell>
          <cell r="K1951" t="str">
            <v xml:space="preserve">ANHUI TINCAI SILK CO. LTD</v>
          </cell>
          <cell r="L1951">
            <v>9</v>
          </cell>
          <cell r="M1951">
            <v>36</v>
          </cell>
          <cell r="N1951">
            <v>45</v>
          </cell>
          <cell r="O1951">
            <v>5</v>
          </cell>
          <cell r="P1951">
            <v>20</v>
          </cell>
          <cell r="S1951" t="str">
            <v xml:space="preserve">Yuan Purchase Pricelist (CNY)</v>
          </cell>
          <cell r="T1951">
            <v>13</v>
          </cell>
          <cell r="U1951">
            <v>332</v>
          </cell>
          <cell r="V1951">
            <v>500</v>
          </cell>
        </row>
        <row r="1952">
          <cell r="A1952">
            <v>10580</v>
          </cell>
          <cell r="B1952" t="str">
            <v>AUTOLAMPS1916</v>
          </cell>
          <cell r="C1952" t="e">
            <v>#REF!</v>
          </cell>
          <cell r="D1952" t="str">
            <v xml:space="preserve">TOYOTA HILUX RN55 (84-87) - CORNER LAMP (BLACK)(212-1613-2) - RH</v>
          </cell>
          <cell r="E1952" t="str">
            <v>TOYOTA</v>
          </cell>
          <cell r="F1952" t="str">
            <v xml:space="preserve">RN55 CLAB RH</v>
          </cell>
          <cell r="G1952" t="str">
            <v>TY05-0403-R</v>
          </cell>
          <cell r="I1952">
            <v>0.04</v>
          </cell>
          <cell r="J1952" t="str">
            <v>SUPPLIER0002</v>
          </cell>
          <cell r="K1952" t="str">
            <v xml:space="preserve">ANHUI TINCAI SILK CO. LTD</v>
          </cell>
          <cell r="L1952">
            <v>10</v>
          </cell>
          <cell r="M1952">
            <v>40</v>
          </cell>
          <cell r="N1952">
            <v>50</v>
          </cell>
          <cell r="O1952">
            <v>5</v>
          </cell>
          <cell r="P1952">
            <v>20</v>
          </cell>
          <cell r="S1952" t="str">
            <v xml:space="preserve">Yuan Purchase Pricelist (CNY)</v>
          </cell>
          <cell r="T1952">
            <v>13</v>
          </cell>
          <cell r="U1952">
            <v>332</v>
          </cell>
          <cell r="V1952">
            <v>500</v>
          </cell>
        </row>
        <row r="1953">
          <cell r="A1953">
            <v>10591</v>
          </cell>
          <cell r="B1953" t="str">
            <v>AUTOLAMPS1917</v>
          </cell>
          <cell r="C1953" t="e">
            <v>#REF!</v>
          </cell>
          <cell r="D1953" t="str">
            <v xml:space="preserve">TOYOTA HILUX RN55 (84-87) - CORNER LAMP (CHROME)(212-1613-1) - LH</v>
          </cell>
          <cell r="E1953" t="str">
            <v>TOYOTA</v>
          </cell>
          <cell r="F1953" t="str">
            <v xml:space="preserve">RN55 CLAC LH</v>
          </cell>
          <cell r="G1953" t="str">
            <v>TY05-0403B-L</v>
          </cell>
          <cell r="I1953">
            <v>0.04</v>
          </cell>
          <cell r="J1953" t="str">
            <v>SUPPLIER0002</v>
          </cell>
          <cell r="K1953" t="str">
            <v xml:space="preserve">ANHUI TINCAI SILK CO. LTD</v>
          </cell>
          <cell r="L1953">
            <v>8</v>
          </cell>
          <cell r="M1953">
            <v>32</v>
          </cell>
          <cell r="N1953">
            <v>40</v>
          </cell>
          <cell r="O1953">
            <v>5</v>
          </cell>
          <cell r="P1953">
            <v>20</v>
          </cell>
          <cell r="S1953" t="str">
            <v xml:space="preserve">Yuan Purchase Pricelist (CNY)</v>
          </cell>
          <cell r="T1953">
            <v>13</v>
          </cell>
          <cell r="U1953">
            <v>332</v>
          </cell>
          <cell r="V1953">
            <v>500</v>
          </cell>
        </row>
        <row r="1954">
          <cell r="A1954">
            <v>10590</v>
          </cell>
          <cell r="B1954" t="str">
            <v>AUTOLAMPS1918</v>
          </cell>
          <cell r="C1954" t="e">
            <v>#REF!</v>
          </cell>
          <cell r="D1954" t="str">
            <v xml:space="preserve">TOYOTA HILUX RN55 (84-87) - CORNER LAMP (CHROME)(212-1613-1) - RH</v>
          </cell>
          <cell r="E1954" t="str">
            <v>TOYOTA</v>
          </cell>
          <cell r="F1954" t="str">
            <v xml:space="preserve">RN55 CLAC RH</v>
          </cell>
          <cell r="G1954" t="str">
            <v>TY05-0403B-R</v>
          </cell>
          <cell r="I1954">
            <v>0.04</v>
          </cell>
          <cell r="J1954" t="str">
            <v>SUPPLIER0002</v>
          </cell>
          <cell r="K1954" t="str">
            <v xml:space="preserve">ANHUI TINCAI SILK CO. LTD</v>
          </cell>
          <cell r="L1954">
            <v>8</v>
          </cell>
          <cell r="M1954">
            <v>32</v>
          </cell>
          <cell r="N1954">
            <v>40</v>
          </cell>
          <cell r="O1954">
            <v>5</v>
          </cell>
          <cell r="P1954">
            <v>20</v>
          </cell>
          <cell r="S1954" t="str">
            <v xml:space="preserve">Yuan Purchase Pricelist (CNY)</v>
          </cell>
          <cell r="T1954">
            <v>13</v>
          </cell>
          <cell r="U1954">
            <v>332</v>
          </cell>
          <cell r="V1954">
            <v>500</v>
          </cell>
        </row>
        <row r="1955">
          <cell r="A1955">
            <v>10583</v>
          </cell>
          <cell r="B1955" t="str">
            <v>AUTOLAMPS1920</v>
          </cell>
          <cell r="C1955" t="e">
            <v>#REF!</v>
          </cell>
          <cell r="D1955" t="str">
            <v xml:space="preserve">TOYOTA HILUX RN55 (84-87) - CORNER LENS (212-1613-00) - LH</v>
          </cell>
          <cell r="E1955" t="str">
            <v>TOYOTA</v>
          </cell>
          <cell r="F1955" t="str">
            <v xml:space="preserve">RN55 CLSB LH</v>
          </cell>
          <cell r="G1955" t="str">
            <v>00-TY05-0403B-L</v>
          </cell>
          <cell r="I1955">
            <v>0.04</v>
          </cell>
          <cell r="J1955" t="str">
            <v>SUPPLIER0002</v>
          </cell>
          <cell r="K1955" t="str">
            <v xml:space="preserve">ANHUI TINCAI SILK CO. LTD</v>
          </cell>
          <cell r="L1955">
            <v>5</v>
          </cell>
          <cell r="M1955">
            <v>20</v>
          </cell>
          <cell r="N1955">
            <v>25</v>
          </cell>
          <cell r="Q1955">
            <v>5</v>
          </cell>
          <cell r="R1955">
            <v>20</v>
          </cell>
          <cell r="S1955" t="str">
            <v xml:space="preserve">Yuan Purchase Pricelist (CNY)</v>
          </cell>
          <cell r="T1955">
            <v>0.45</v>
          </cell>
          <cell r="U1955">
            <v>70</v>
          </cell>
          <cell r="V1955">
            <v>110</v>
          </cell>
        </row>
        <row r="1956">
          <cell r="A1956">
            <v>10582</v>
          </cell>
          <cell r="B1956" t="str">
            <v>AUTOLAMPS1921</v>
          </cell>
          <cell r="C1956" t="e">
            <v>#REF!</v>
          </cell>
          <cell r="D1956" t="str">
            <v xml:space="preserve">TOYOTA HILUX RN55 (84-87) - CORNER LENS (212-1613-00) - RH</v>
          </cell>
          <cell r="E1956" t="str">
            <v>TOYOTA</v>
          </cell>
          <cell r="F1956" t="str">
            <v xml:space="preserve">RN55 CLSB RH</v>
          </cell>
          <cell r="G1956" t="str">
            <v>00-TY05-0403B-R</v>
          </cell>
          <cell r="I1956">
            <v>0.04</v>
          </cell>
          <cell r="J1956" t="str">
            <v>SUPPLIER0002</v>
          </cell>
          <cell r="K1956" t="str">
            <v xml:space="preserve">ANHUI TINCAI SILK CO. LTD</v>
          </cell>
          <cell r="L1956">
            <v>3</v>
          </cell>
          <cell r="M1956">
            <v>12</v>
          </cell>
          <cell r="N1956">
            <v>15</v>
          </cell>
          <cell r="Q1956">
            <v>5</v>
          </cell>
          <cell r="R1956">
            <v>20</v>
          </cell>
          <cell r="S1956" t="str">
            <v xml:space="preserve">Yuan Purchase Pricelist (CNY)</v>
          </cell>
          <cell r="T1956">
            <v>0.45</v>
          </cell>
          <cell r="U1956">
            <v>70</v>
          </cell>
          <cell r="V1956">
            <v>110</v>
          </cell>
        </row>
        <row r="1957">
          <cell r="A1957">
            <v>11256</v>
          </cell>
          <cell r="B1957" t="str">
            <v>AUTOLAMPS1924</v>
          </cell>
          <cell r="C1957" t="e">
            <v>#REF!</v>
          </cell>
          <cell r="D1957" t="str">
            <v xml:space="preserve">TOYOTA HILUX RN55 (84-87) - LIGHT CASE (CHROME)(212-1211) - LH</v>
          </cell>
          <cell r="E1957" t="str">
            <v>TOYOTA</v>
          </cell>
          <cell r="F1957" t="str">
            <v xml:space="preserve">RN55 LCS LH</v>
          </cell>
          <cell r="G1957" t="str">
            <v>TY05-0401-1-L</v>
          </cell>
          <cell r="I1957">
            <v>0.04</v>
          </cell>
          <cell r="J1957" t="str">
            <v>SUPPLIER0002</v>
          </cell>
          <cell r="K1957" t="str">
            <v xml:space="preserve">ANHUI TINCAI SILK CO. LTD</v>
          </cell>
          <cell r="L1957">
            <v>0</v>
          </cell>
          <cell r="M1957">
            <v>0</v>
          </cell>
          <cell r="N1957">
            <v>0</v>
          </cell>
          <cell r="Q1957">
            <v>5</v>
          </cell>
          <cell r="R1957">
            <v>20</v>
          </cell>
          <cell r="S1957" t="str">
            <v xml:space="preserve">Yuan Purchase Pricelist (CNY)</v>
          </cell>
          <cell r="T1957">
            <v>2.1</v>
          </cell>
          <cell r="U1957">
            <v>328</v>
          </cell>
          <cell r="V1957">
            <v>510</v>
          </cell>
        </row>
        <row r="1958">
          <cell r="A1958">
            <v>11255</v>
          </cell>
          <cell r="B1958" t="str">
            <v>AUTOLAMPS1925</v>
          </cell>
          <cell r="C1958" t="e">
            <v>#REF!</v>
          </cell>
          <cell r="D1958" t="str">
            <v xml:space="preserve">TOYOTA HILUX RN55 (84-87) - LIGHT CASE (CHROME)(212-1211) - RH</v>
          </cell>
          <cell r="E1958" t="str">
            <v>TOYOTA</v>
          </cell>
          <cell r="F1958" t="str">
            <v xml:space="preserve">RN55 LCS RH</v>
          </cell>
          <cell r="G1958" t="str">
            <v>TY05-0401-1-R</v>
          </cell>
          <cell r="I1958">
            <v>0.04</v>
          </cell>
          <cell r="J1958" t="str">
            <v>SUPPLIER0002</v>
          </cell>
          <cell r="K1958" t="str">
            <v xml:space="preserve">ANHUI TINCAI SILK CO. LTD</v>
          </cell>
          <cell r="L1958">
            <v>0</v>
          </cell>
          <cell r="M1958">
            <v>0</v>
          </cell>
          <cell r="N1958">
            <v>0</v>
          </cell>
          <cell r="Q1958">
            <v>5</v>
          </cell>
          <cell r="R1958">
            <v>20</v>
          </cell>
          <cell r="S1958" t="str">
            <v xml:space="preserve">Yuan Purchase Pricelist (CNY)</v>
          </cell>
          <cell r="T1958">
            <v>2.1</v>
          </cell>
          <cell r="U1958">
            <v>328</v>
          </cell>
          <cell r="V1958">
            <v>510</v>
          </cell>
        </row>
        <row r="1959">
          <cell r="A1959">
            <v>13820</v>
          </cell>
          <cell r="B1959" t="str">
            <v>AUTOLAMPS1926</v>
          </cell>
          <cell r="C1959" t="e">
            <v>#REF!</v>
          </cell>
          <cell r="D1959" t="str">
            <v xml:space="preserve">TOYOTA HILUX RN55 (84-87) - SIDE LAMP (212-1411)</v>
          </cell>
          <cell r="E1959" t="str">
            <v>TOYOTA</v>
          </cell>
          <cell r="F1959" t="str">
            <v xml:space="preserve">RN55 SLA</v>
          </cell>
          <cell r="G1959" t="str">
            <v>TY05-0506</v>
          </cell>
          <cell r="I1959">
            <v>0.04</v>
          </cell>
          <cell r="J1959" t="str">
            <v>SUPPLIER0002</v>
          </cell>
          <cell r="K1959" t="str">
            <v xml:space="preserve">ANHUI TINCAI SILK CO. LTD</v>
          </cell>
          <cell r="L1959">
            <v>1</v>
          </cell>
          <cell r="M1959">
            <v>4</v>
          </cell>
          <cell r="N1959">
            <v>5</v>
          </cell>
          <cell r="O1959">
            <v>5</v>
          </cell>
          <cell r="P1959">
            <v>30</v>
          </cell>
          <cell r="S1959" t="str">
            <v xml:space="preserve">Yuan Purchase Pricelist (CNY)</v>
          </cell>
          <cell r="T1959">
            <v>4</v>
          </cell>
          <cell r="U1959">
            <v>102</v>
          </cell>
          <cell r="V1959">
            <v>150</v>
          </cell>
        </row>
        <row r="1960">
          <cell r="A1960">
            <v>13684</v>
          </cell>
          <cell r="B1960" t="str">
            <v>AUTOLAMPS1927</v>
          </cell>
          <cell r="C1960" t="e">
            <v>#REF!</v>
          </cell>
          <cell r="D1960" t="str">
            <v xml:space="preserve">TOYOTA HILUX RN55 (84-87) - SIDE MIRROR (LARGE  BLACK) RH</v>
          </cell>
          <cell r="E1960" t="str">
            <v>TOYOTA</v>
          </cell>
          <cell r="F1960" t="str">
            <v xml:space="preserve">RN55 SMBL RH</v>
          </cell>
          <cell r="G1960" t="str">
            <v>H-0265-R</v>
          </cell>
          <cell r="I1960">
            <v>0.04</v>
          </cell>
          <cell r="J1960" t="str">
            <v>SUPPLIER0014</v>
          </cell>
          <cell r="K1960" t="str">
            <v xml:space="preserve">WENZHOU RONGDA AUTO PARTS CO., LTD</v>
          </cell>
          <cell r="L1960">
            <v>4</v>
          </cell>
          <cell r="M1960">
            <v>16</v>
          </cell>
          <cell r="N1960">
            <v>20</v>
          </cell>
          <cell r="O1960">
            <v>5</v>
          </cell>
          <cell r="P1960">
            <v>30</v>
          </cell>
          <cell r="S1960" t="str">
            <v xml:space="preserve">Yuan Purchase Pricelist (CNY)</v>
          </cell>
          <cell r="T1960">
            <v>8.32</v>
          </cell>
          <cell r="U1960">
            <v>1397.76</v>
          </cell>
          <cell r="V1960">
            <v>250</v>
          </cell>
        </row>
        <row r="1961">
          <cell r="A1961">
            <v>13685</v>
          </cell>
          <cell r="B1961" t="str">
            <v>AUTOLAMPS1928</v>
          </cell>
          <cell r="C1961" t="e">
            <v>#REF!</v>
          </cell>
          <cell r="D1961" t="str">
            <v xml:space="preserve">TOYOTA HILUX RN55 (84-87) - SIDE MIRROR (LARGE BLACK) LH</v>
          </cell>
          <cell r="E1961" t="str">
            <v>TOYOTA</v>
          </cell>
          <cell r="F1961" t="str">
            <v xml:space="preserve">RN55 SMBL LH</v>
          </cell>
          <cell r="G1961" t="str">
            <v>H-0265-L</v>
          </cell>
          <cell r="I1961">
            <v>0.04</v>
          </cell>
          <cell r="J1961" t="str">
            <v>SUPPLIER0014</v>
          </cell>
          <cell r="K1961" t="str">
            <v xml:space="preserve">WENZHOU RONGDA AUTO PARTS CO., LTD</v>
          </cell>
          <cell r="L1961">
            <v>4</v>
          </cell>
          <cell r="M1961">
            <v>16</v>
          </cell>
          <cell r="N1961">
            <v>20</v>
          </cell>
          <cell r="O1961">
            <v>5</v>
          </cell>
          <cell r="P1961">
            <v>30</v>
          </cell>
          <cell r="S1961" t="str">
            <v xml:space="preserve">Yuan Purchase Pricelist (CNY)</v>
          </cell>
          <cell r="T1961">
            <v>8.32</v>
          </cell>
          <cell r="U1961">
            <v>1397.76</v>
          </cell>
          <cell r="V1961">
            <v>250</v>
          </cell>
        </row>
        <row r="1962">
          <cell r="A1962">
            <v>10601</v>
          </cell>
          <cell r="B1962" t="str">
            <v>AUTOLAMPS1929</v>
          </cell>
          <cell r="C1962" t="e">
            <v>#REF!</v>
          </cell>
          <cell r="D1962" t="str">
            <v xml:space="preserve">TOYOTA HILUX RN55 (84-87) - SIDE MIRROR (ROUGH CHROME) - LH</v>
          </cell>
          <cell r="E1962" t="str">
            <v>TOYOTA</v>
          </cell>
          <cell r="F1962" t="str">
            <v xml:space="preserve">RN55 SMRC LH</v>
          </cell>
          <cell r="G1962" t="str">
            <v>H-0301-L</v>
          </cell>
          <cell r="I1962">
            <v>0.04</v>
          </cell>
          <cell r="J1962" t="str">
            <v>SUPPLIER0014</v>
          </cell>
          <cell r="K1962" t="str">
            <v xml:space="preserve">WENZHOU RONGDA AUTO PARTS CO., LTD</v>
          </cell>
          <cell r="L1962">
            <v>36</v>
          </cell>
          <cell r="M1962">
            <v>144</v>
          </cell>
          <cell r="N1962">
            <v>180</v>
          </cell>
          <cell r="O1962">
            <v>5</v>
          </cell>
          <cell r="P1962">
            <v>30</v>
          </cell>
          <cell r="S1962" t="str">
            <v xml:space="preserve">Yuan Purchase Pricelist (CNY)</v>
          </cell>
          <cell r="T1962">
            <v>0.92</v>
          </cell>
          <cell r="U1962">
            <v>154.56</v>
          </cell>
          <cell r="V1962">
            <v>240</v>
          </cell>
        </row>
        <row r="1963">
          <cell r="A1963">
            <v>10600</v>
          </cell>
          <cell r="B1963" t="str">
            <v>AUTOLAMPS1930</v>
          </cell>
          <cell r="C1963" t="e">
            <v>#REF!</v>
          </cell>
          <cell r="D1963" t="str">
            <v xml:space="preserve">TOYOTA HILUX RN55 (84-87) - SIDE MIRROR (ROUGH CHROME) - RH</v>
          </cell>
          <cell r="E1963" t="str">
            <v>TOYOTA</v>
          </cell>
          <cell r="F1963" t="str">
            <v xml:space="preserve">RN55 SMRC RH</v>
          </cell>
          <cell r="G1963" t="str">
            <v>H-0301-R</v>
          </cell>
          <cell r="I1963">
            <v>0.04</v>
          </cell>
          <cell r="J1963" t="str">
            <v>SUPPLIER0014</v>
          </cell>
          <cell r="K1963" t="str">
            <v xml:space="preserve">WENZHOU RONGDA AUTO PARTS CO., LTD</v>
          </cell>
          <cell r="L1963">
            <v>39</v>
          </cell>
          <cell r="M1963">
            <v>156</v>
          </cell>
          <cell r="N1963">
            <v>195</v>
          </cell>
          <cell r="O1963">
            <v>5</v>
          </cell>
          <cell r="P1963">
            <v>30</v>
          </cell>
          <cell r="S1963" t="str">
            <v xml:space="preserve">Yuan Purchase Pricelist (CNY)</v>
          </cell>
          <cell r="T1963">
            <v>0.92</v>
          </cell>
          <cell r="U1963">
            <v>154.56</v>
          </cell>
          <cell r="V1963">
            <v>240</v>
          </cell>
        </row>
        <row r="1964">
          <cell r="A1964">
            <v>10599</v>
          </cell>
          <cell r="B1964" t="str">
            <v>AUTOLAMPS1931</v>
          </cell>
          <cell r="C1964" t="e">
            <v>#REF!</v>
          </cell>
          <cell r="D1964" t="str">
            <v xml:space="preserve">TOYOTA HILUX RN55 (84-87) - SIDE MIRROR (SMALL BLACK) - LH</v>
          </cell>
          <cell r="E1964" t="str">
            <v>TOYOTA</v>
          </cell>
          <cell r="F1964" t="str">
            <v xml:space="preserve">RN55 SMBS LH</v>
          </cell>
          <cell r="G1964" t="str">
            <v>H-0265-L</v>
          </cell>
          <cell r="I1964">
            <v>0.04</v>
          </cell>
          <cell r="J1964" t="str">
            <v>SUPPLIER0014</v>
          </cell>
          <cell r="K1964" t="str">
            <v xml:space="preserve">WENZHOU RONGDA AUTO PARTS CO., LTD</v>
          </cell>
          <cell r="L1964">
            <v>28</v>
          </cell>
          <cell r="M1964">
            <v>112</v>
          </cell>
          <cell r="N1964">
            <v>140</v>
          </cell>
          <cell r="O1964">
            <v>5</v>
          </cell>
          <cell r="P1964">
            <v>30</v>
          </cell>
          <cell r="S1964" t="str">
            <v xml:space="preserve">Yuan Purchase Pricelist (CNY)</v>
          </cell>
          <cell r="T1964">
            <v>0.64</v>
          </cell>
          <cell r="U1964">
            <v>107.52</v>
          </cell>
          <cell r="V1964">
            <v>150</v>
          </cell>
        </row>
        <row r="1965">
          <cell r="A1965">
            <v>10598</v>
          </cell>
          <cell r="B1965" t="str">
            <v>AUTOLAMPS1932</v>
          </cell>
          <cell r="C1965" t="e">
            <v>#REF!</v>
          </cell>
          <cell r="D1965" t="str">
            <v xml:space="preserve">TOYOTA HILUX RN55 (84-87) - SIDE MIRROR (SMALL BLACK) - RH</v>
          </cell>
          <cell r="E1965" t="str">
            <v>TOYOTA</v>
          </cell>
          <cell r="F1965" t="str">
            <v xml:space="preserve">RN55 SMBS RH</v>
          </cell>
          <cell r="G1965" t="str">
            <v>H-0265-R</v>
          </cell>
          <cell r="I1965">
            <v>0.04</v>
          </cell>
          <cell r="J1965" t="str">
            <v>SUPPLIER0014</v>
          </cell>
          <cell r="K1965" t="str">
            <v xml:space="preserve">WENZHOU RONGDA AUTO PARTS CO., LTD</v>
          </cell>
          <cell r="L1965">
            <v>24</v>
          </cell>
          <cell r="M1965">
            <v>96</v>
          </cell>
          <cell r="N1965">
            <v>120</v>
          </cell>
          <cell r="O1965">
            <v>5</v>
          </cell>
          <cell r="P1965">
            <v>30</v>
          </cell>
          <cell r="S1965" t="str">
            <v xml:space="preserve">Yuan Purchase Pricelist (CNY)</v>
          </cell>
          <cell r="T1965">
            <v>0.64</v>
          </cell>
          <cell r="U1965">
            <v>107.52</v>
          </cell>
          <cell r="V1965">
            <v>150</v>
          </cell>
        </row>
        <row r="1966">
          <cell r="A1966">
            <v>13683</v>
          </cell>
          <cell r="B1966" t="str">
            <v>AUTOLAMPS1933</v>
          </cell>
          <cell r="C1966" t="e">
            <v>#REF!</v>
          </cell>
          <cell r="D1966" t="str">
            <v xml:space="preserve">TOYOTA HILUX RN55 (84-87) - SIDE MIRROR (SMOOTH CHROME) - LH</v>
          </cell>
          <cell r="E1966" t="str">
            <v>TOYOTA</v>
          </cell>
          <cell r="F1966" t="str">
            <v xml:space="preserve">RN55 SMSC LH</v>
          </cell>
          <cell r="G1966" t="str">
            <v>H-0301-L</v>
          </cell>
          <cell r="I1966">
            <v>0.04</v>
          </cell>
          <cell r="J1966" t="str">
            <v>SUPPLIER0014</v>
          </cell>
          <cell r="K1966" t="str">
            <v xml:space="preserve">WENZHOU RONGDA AUTO PARTS CO., LTD</v>
          </cell>
          <cell r="L1966">
            <v>26</v>
          </cell>
          <cell r="M1966">
            <v>104</v>
          </cell>
          <cell r="N1966">
            <v>130</v>
          </cell>
          <cell r="O1966">
            <v>5</v>
          </cell>
          <cell r="P1966">
            <v>30</v>
          </cell>
          <cell r="S1966" t="str">
            <v xml:space="preserve">Yuan Purchase Pricelist (CNY)</v>
          </cell>
          <cell r="T1966">
            <v>6.08</v>
          </cell>
          <cell r="U1966">
            <v>120.18</v>
          </cell>
          <cell r="V1966">
            <v>390</v>
          </cell>
        </row>
        <row r="1967">
          <cell r="A1967">
            <v>13682</v>
          </cell>
          <cell r="B1967" t="str">
            <v>AUTOLAMPS1934</v>
          </cell>
          <cell r="C1967" t="e">
            <v>#REF!</v>
          </cell>
          <cell r="D1967" t="str">
            <v xml:space="preserve">TOYOTA HILUX RN55 (84-87) - SIDE MIRROR (SMOOTH CHROME) - RH</v>
          </cell>
          <cell r="E1967" t="str">
            <v>TOYOTA</v>
          </cell>
          <cell r="F1967" t="str">
            <v xml:space="preserve">RN55 SMSC RH</v>
          </cell>
          <cell r="G1967" t="str">
            <v>H-0301-R</v>
          </cell>
          <cell r="I1967">
            <v>0.04</v>
          </cell>
          <cell r="J1967" t="str">
            <v>SUPPLIER0014</v>
          </cell>
          <cell r="K1967" t="str">
            <v xml:space="preserve">WENZHOU RONGDA AUTO PARTS CO., LTD</v>
          </cell>
          <cell r="L1967">
            <v>28</v>
          </cell>
          <cell r="M1967">
            <v>112</v>
          </cell>
          <cell r="N1967">
            <v>140</v>
          </cell>
          <cell r="O1967">
            <v>5</v>
          </cell>
          <cell r="P1967">
            <v>30</v>
          </cell>
          <cell r="S1967" t="str">
            <v xml:space="preserve">Yuan Purchase Pricelist (CNY)</v>
          </cell>
          <cell r="T1967">
            <v>6.08</v>
          </cell>
          <cell r="U1967">
            <v>120.18</v>
          </cell>
          <cell r="V1967">
            <v>390</v>
          </cell>
        </row>
        <row r="1968">
          <cell r="A1968">
            <v>10585</v>
          </cell>
          <cell r="B1968" t="str">
            <v>AUTOLAMPS1935</v>
          </cell>
          <cell r="C1968" t="e">
            <v>#REF!</v>
          </cell>
          <cell r="D1968" t="str">
            <v xml:space="preserve">TOYOTA HILUX RN55 (84-87) - TAIL LAMP (BLACK)(212-1914-2) - LH</v>
          </cell>
          <cell r="E1968" t="str">
            <v>TOYOTA</v>
          </cell>
          <cell r="F1968" t="str">
            <v xml:space="preserve">RN55 TLAB LH</v>
          </cell>
          <cell r="G1968" t="str">
            <v>TY05-0402B-L</v>
          </cell>
          <cell r="I1968">
            <v>0.04</v>
          </cell>
          <cell r="J1968" t="str">
            <v>SUPPLIER0002</v>
          </cell>
          <cell r="K1968" t="str">
            <v xml:space="preserve">ANHUI TINCAI SILK CO. LTD</v>
          </cell>
          <cell r="L1968">
            <v>9</v>
          </cell>
          <cell r="M1968">
            <v>36</v>
          </cell>
          <cell r="N1968">
            <v>45</v>
          </cell>
          <cell r="Q1968">
            <v>5</v>
          </cell>
          <cell r="R1968">
            <v>20</v>
          </cell>
          <cell r="S1968" t="str">
            <v xml:space="preserve">Yuan Purchase Pricelist (CNY)</v>
          </cell>
          <cell r="T1968">
            <v>13</v>
          </cell>
          <cell r="U1968">
            <v>332</v>
          </cell>
          <cell r="V1968">
            <v>500</v>
          </cell>
        </row>
        <row r="1969">
          <cell r="A1969">
            <v>10584</v>
          </cell>
          <cell r="B1969" t="str">
            <v>AUTOLAMPS1936</v>
          </cell>
          <cell r="C1969" t="e">
            <v>#REF!</v>
          </cell>
          <cell r="D1969" t="str">
            <v xml:space="preserve">TOYOTA HILUX RN55 (84-87) - TAIL LAMP (BLACK)(212-1914-2) - RH</v>
          </cell>
          <cell r="E1969" t="str">
            <v>TOYOTA</v>
          </cell>
          <cell r="F1969" t="str">
            <v xml:space="preserve">RN55 TLAB RH</v>
          </cell>
          <cell r="G1969" t="str">
            <v>TY05-0402B-R</v>
          </cell>
          <cell r="I1969">
            <v>0.04</v>
          </cell>
          <cell r="J1969" t="str">
            <v>SUPPLIER0002</v>
          </cell>
          <cell r="K1969" t="str">
            <v xml:space="preserve">ANHUI TINCAI SILK CO. LTD</v>
          </cell>
          <cell r="L1969">
            <v>9</v>
          </cell>
          <cell r="M1969">
            <v>36</v>
          </cell>
          <cell r="N1969">
            <v>45</v>
          </cell>
          <cell r="Q1969">
            <v>5</v>
          </cell>
          <cell r="R1969">
            <v>20</v>
          </cell>
          <cell r="S1969" t="str">
            <v xml:space="preserve">Yuan Purchase Pricelist (CNY)</v>
          </cell>
          <cell r="T1969">
            <v>13</v>
          </cell>
          <cell r="U1969">
            <v>332</v>
          </cell>
          <cell r="V1969">
            <v>500</v>
          </cell>
        </row>
        <row r="1970">
          <cell r="A1970">
            <v>10595</v>
          </cell>
          <cell r="B1970" t="str">
            <v>AUTOLAMPS1937</v>
          </cell>
          <cell r="C1970" t="e">
            <v>#REF!</v>
          </cell>
          <cell r="D1970" t="str">
            <v xml:space="preserve">TOYOTA HILUX RN55 (84-87) - TAIL LAMP (CHROME)(212-1914-1) - LH</v>
          </cell>
          <cell r="E1970" t="str">
            <v>TOYOTA</v>
          </cell>
          <cell r="F1970" t="str">
            <v xml:space="preserve">RN55 TLAC LH</v>
          </cell>
          <cell r="G1970" t="str">
            <v>TY05-0402-L</v>
          </cell>
          <cell r="I1970">
            <v>0.04</v>
          </cell>
          <cell r="J1970" t="str">
            <v>SUPPLIER0002</v>
          </cell>
          <cell r="K1970" t="str">
            <v xml:space="preserve">ANHUI TINCAI SILK CO. LTD</v>
          </cell>
          <cell r="L1970">
            <v>5</v>
          </cell>
          <cell r="M1970">
            <v>20</v>
          </cell>
          <cell r="N1970">
            <v>25</v>
          </cell>
          <cell r="Q1970">
            <v>5</v>
          </cell>
          <cell r="R1970">
            <v>20</v>
          </cell>
          <cell r="S1970" t="str">
            <v xml:space="preserve">Yuan Purchase Pricelist (CNY)</v>
          </cell>
          <cell r="T1970">
            <v>14</v>
          </cell>
          <cell r="U1970">
            <v>357</v>
          </cell>
          <cell r="V1970">
            <v>540</v>
          </cell>
        </row>
        <row r="1971">
          <cell r="A1971">
            <v>10594</v>
          </cell>
          <cell r="B1971" t="str">
            <v>AUTOLAMPS1938</v>
          </cell>
          <cell r="C1971" t="e">
            <v>#REF!</v>
          </cell>
          <cell r="D1971" t="str">
            <v xml:space="preserve">TOYOTA HILUX RN55 (84-87) - TAIL LAMP (CHROME)(212-1914-1) - RH</v>
          </cell>
          <cell r="E1971" t="str">
            <v>TOYOTA</v>
          </cell>
          <cell r="F1971" t="str">
            <v xml:space="preserve">RN55 TLAC RH</v>
          </cell>
          <cell r="G1971" t="str">
            <v>TY05-0402-R</v>
          </cell>
          <cell r="I1971">
            <v>0.04</v>
          </cell>
          <cell r="J1971" t="str">
            <v>SUPPLIER0002</v>
          </cell>
          <cell r="K1971" t="str">
            <v xml:space="preserve">ANHUI TINCAI SILK CO. LTD</v>
          </cell>
          <cell r="L1971">
            <v>6</v>
          </cell>
          <cell r="M1971">
            <v>24</v>
          </cell>
          <cell r="N1971">
            <v>30</v>
          </cell>
          <cell r="Q1971">
            <v>5</v>
          </cell>
          <cell r="R1971">
            <v>20</v>
          </cell>
          <cell r="S1971" t="str">
            <v xml:space="preserve">Yuan Purchase Pricelist (CNY)</v>
          </cell>
          <cell r="T1971">
            <v>14</v>
          </cell>
          <cell r="U1971">
            <v>357</v>
          </cell>
          <cell r="V1971">
            <v>540</v>
          </cell>
        </row>
        <row r="1972">
          <cell r="A1972">
            <v>10587</v>
          </cell>
          <cell r="B1972" t="str">
            <v>AUTOLAMPS1922</v>
          </cell>
          <cell r="C1972" t="e">
            <v>#REF!</v>
          </cell>
          <cell r="D1972" t="str">
            <v xml:space="preserve">TOYOTA HILUX RN55 (84-87) - TAIL LENS (212-1914-00) - LH</v>
          </cell>
          <cell r="E1972" t="str">
            <v>TOYOTA</v>
          </cell>
          <cell r="F1972" t="str">
            <v xml:space="preserve">RN55 TLS LH</v>
          </cell>
          <cell r="G1972" t="str">
            <v>TY05-0402-00-L</v>
          </cell>
          <cell r="I1972">
            <v>0.04</v>
          </cell>
          <cell r="J1972" t="str">
            <v>SUPPLIER0002</v>
          </cell>
          <cell r="K1972" t="str">
            <v xml:space="preserve">ANHUI TINCAI SILK CO. LTD</v>
          </cell>
          <cell r="L1972">
            <v>28</v>
          </cell>
          <cell r="M1972">
            <v>112</v>
          </cell>
          <cell r="N1972">
            <v>140</v>
          </cell>
          <cell r="Q1972">
            <v>5</v>
          </cell>
          <cell r="R1972">
            <v>20</v>
          </cell>
          <cell r="S1972" t="str">
            <v xml:space="preserve">Yuan Purchase Pricelist (CNY)</v>
          </cell>
          <cell r="T1972">
            <v>5</v>
          </cell>
          <cell r="U1972">
            <v>116</v>
          </cell>
          <cell r="V1972">
            <v>180</v>
          </cell>
        </row>
        <row r="1973">
          <cell r="A1973">
            <v>10586</v>
          </cell>
          <cell r="B1973" t="str">
            <v>AUTOLAMPS1923</v>
          </cell>
          <cell r="C1973" t="e">
            <v>#REF!</v>
          </cell>
          <cell r="D1973" t="str">
            <v xml:space="preserve">TOYOTA HILUX RN55 (84-87) - TAIL LENS (212-1914-00) - RH</v>
          </cell>
          <cell r="E1973" t="str">
            <v>TOYOTA</v>
          </cell>
          <cell r="F1973" t="str">
            <v xml:space="preserve">RN55 TLS RH</v>
          </cell>
          <cell r="G1973" t="str">
            <v>TY05-0402-00-R</v>
          </cell>
          <cell r="I1973">
            <v>0.04</v>
          </cell>
          <cell r="J1973" t="str">
            <v>SUPPLIER0002</v>
          </cell>
          <cell r="K1973" t="str">
            <v xml:space="preserve">ANHUI TINCAI SILK CO. LTD</v>
          </cell>
          <cell r="L1973">
            <v>27</v>
          </cell>
          <cell r="M1973">
            <v>108</v>
          </cell>
          <cell r="N1973">
            <v>135</v>
          </cell>
          <cell r="Q1973">
            <v>5</v>
          </cell>
          <cell r="R1973">
            <v>20</v>
          </cell>
          <cell r="S1973" t="str">
            <v xml:space="preserve">Yuan Purchase Pricelist (CNY)</v>
          </cell>
          <cell r="T1973">
            <v>5</v>
          </cell>
          <cell r="U1973">
            <v>116</v>
          </cell>
          <cell r="V1973">
            <v>180</v>
          </cell>
        </row>
        <row r="1974">
          <cell r="A1974">
            <v>13993</v>
          </cell>
          <cell r="B1974" t="str">
            <v>AUTOLAMPS1939</v>
          </cell>
          <cell r="C1974" t="e">
            <v>#REF!</v>
          </cell>
          <cell r="D1974" t="str">
            <v xml:space="preserve">TOYOTA HILUX SURF/4RUNNER 5D SUV (03-09) - LAMINATED FRONT WINDSCREEN</v>
          </cell>
          <cell r="E1974" t="str">
            <v>TOYOTA</v>
          </cell>
          <cell r="F1974" t="str">
            <v xml:space="preserve">SURF 03 LFW X</v>
          </cell>
          <cell r="G1974" t="str">
            <v xml:space="preserve">FW02371 LFW/X</v>
          </cell>
          <cell r="H1974" t="str">
            <v>1508*760</v>
          </cell>
          <cell r="I1974">
            <v>0.02</v>
          </cell>
          <cell r="J1974" t="str">
            <v>SUPPLIER0015</v>
          </cell>
          <cell r="K1974" t="str">
            <v xml:space="preserve">XINYI AUTOMOBILE GLASS (SHENZHEN) CO., LTD</v>
          </cell>
          <cell r="L1974">
            <v>0</v>
          </cell>
          <cell r="M1974">
            <v>0</v>
          </cell>
          <cell r="N1974">
            <v>0</v>
          </cell>
          <cell r="Q1974">
            <v>3</v>
          </cell>
          <cell r="R1974">
            <v>9</v>
          </cell>
          <cell r="S1974" t="str">
            <v xml:space="preserve">USD Purchase Pricelist (USD)</v>
          </cell>
          <cell r="T1974">
            <v>14.95</v>
          </cell>
          <cell r="U1974">
            <v>2679.04</v>
          </cell>
          <cell r="V1974">
            <v>3500</v>
          </cell>
        </row>
        <row r="1975">
          <cell r="A1975">
            <v>10640</v>
          </cell>
          <cell r="B1975" t="str">
            <v>AUTOLAMPS1942</v>
          </cell>
          <cell r="C1975" t="e">
            <v>#REF!</v>
          </cell>
          <cell r="D1975" t="str">
            <v xml:space="preserve">TOYOTA HILUX VIGO ZN215 (04-07) - FOG LAMP (212-2034P-AQH) - LH</v>
          </cell>
          <cell r="E1975" t="str">
            <v>TOYOTA</v>
          </cell>
          <cell r="F1975" t="str">
            <v xml:space="preserve">VIGO 04 FLA LH</v>
          </cell>
          <cell r="G1975" t="str">
            <v>TY05-1304-L</v>
          </cell>
          <cell r="I1975">
            <v>0.04</v>
          </cell>
          <cell r="J1975" t="str">
            <v>SUPPLIER0002</v>
          </cell>
          <cell r="K1975" t="str">
            <v xml:space="preserve">ANHUI TINCAI SILK CO. LTD</v>
          </cell>
          <cell r="L1975">
            <v>2</v>
          </cell>
          <cell r="M1975">
            <v>8</v>
          </cell>
          <cell r="N1975">
            <v>10</v>
          </cell>
          <cell r="O1975">
            <v>5</v>
          </cell>
          <cell r="P1975">
            <v>10</v>
          </cell>
          <cell r="S1975" t="str">
            <v xml:space="preserve">Yuan Purchase Pricelist (CNY)</v>
          </cell>
          <cell r="T1975">
            <v>30</v>
          </cell>
          <cell r="U1975">
            <v>724</v>
          </cell>
          <cell r="V1975">
            <v>1090</v>
          </cell>
        </row>
        <row r="1976">
          <cell r="A1976">
            <v>10639</v>
          </cell>
          <cell r="B1976" t="str">
            <v>AUTOLAMPS1943</v>
          </cell>
          <cell r="C1976" t="e">
            <v>#REF!</v>
          </cell>
          <cell r="D1976" t="str">
            <v xml:space="preserve">TOYOTA HILUX VIGO ZN215 (04-07) - FOG LAMP (212-2034P-AQH) - RH</v>
          </cell>
          <cell r="E1976" t="str">
            <v>TOYOTA</v>
          </cell>
          <cell r="F1976" t="str">
            <v xml:space="preserve">VIGO 04 FLA RH</v>
          </cell>
          <cell r="G1976" t="str">
            <v>TY05-1304-R</v>
          </cell>
          <cell r="I1976">
            <v>0.04</v>
          </cell>
          <cell r="J1976" t="str">
            <v>SUPPLIER0002</v>
          </cell>
          <cell r="K1976" t="str">
            <v xml:space="preserve">ANHUI TINCAI SILK CO. LTD</v>
          </cell>
          <cell r="L1976">
            <v>2</v>
          </cell>
          <cell r="M1976">
            <v>8</v>
          </cell>
          <cell r="N1976">
            <v>10</v>
          </cell>
          <cell r="O1976">
            <v>5</v>
          </cell>
          <cell r="P1976">
            <v>10</v>
          </cell>
          <cell r="S1976" t="str">
            <v xml:space="preserve">Yuan Purchase Pricelist (CNY)</v>
          </cell>
          <cell r="T1976">
            <v>30</v>
          </cell>
          <cell r="U1976">
            <v>724</v>
          </cell>
          <cell r="V1976">
            <v>1090</v>
          </cell>
        </row>
        <row r="1977">
          <cell r="A1977">
            <v>10654</v>
          </cell>
          <cell r="B1977" t="str">
            <v>AUTOLAMPS1940</v>
          </cell>
          <cell r="C1977" t="e">
            <v>#REF!</v>
          </cell>
          <cell r="D1977" t="str">
            <v xml:space="preserve">TOYOTA HILUX VIGO ZN215 (04-07) - FRONT BUMPER (WITH SIDE HOLE) - 4WD</v>
          </cell>
          <cell r="E1977" t="str">
            <v>TOYOTA</v>
          </cell>
          <cell r="F1977" t="str">
            <v xml:space="preserve">VIGO 04 BPRWH</v>
          </cell>
          <cell r="G1977" t="str">
            <v>TY05-1307C</v>
          </cell>
          <cell r="I1977">
            <v>0.04</v>
          </cell>
          <cell r="J1977" t="str">
            <v>SUPPLIER0002</v>
          </cell>
          <cell r="K1977" t="str">
            <v xml:space="preserve">ANHUI TINCAI SILK CO. LTD</v>
          </cell>
          <cell r="M1977">
            <v>0</v>
          </cell>
          <cell r="N1977">
            <v>0</v>
          </cell>
          <cell r="Q1977">
            <v>2</v>
          </cell>
          <cell r="R1977">
            <v>4</v>
          </cell>
          <cell r="S1977" t="str">
            <v xml:space="preserve">Yuan Purchase Pricelist (CNY)</v>
          </cell>
          <cell r="T1977">
            <v>11</v>
          </cell>
          <cell r="U1977">
            <v>1719</v>
          </cell>
          <cell r="V1977">
            <v>2660</v>
          </cell>
        </row>
        <row r="1978">
          <cell r="A1978">
            <v>10653</v>
          </cell>
          <cell r="B1978" t="str">
            <v>AUTOLAMPS1941</v>
          </cell>
          <cell r="C1978" t="e">
            <v>#REF!</v>
          </cell>
          <cell r="D1978" t="str">
            <v xml:space="preserve">TOYOTA HILUX VIGO ZN215 (04-07) - FRONT BUMPER (WITHOUT HOLE) - 2WD</v>
          </cell>
          <cell r="E1978" t="str">
            <v>TOYOTA</v>
          </cell>
          <cell r="F1978" t="str">
            <v xml:space="preserve">VIGO 04 BPRWOH</v>
          </cell>
          <cell r="G1978" t="str">
            <v>TY05-1307B</v>
          </cell>
          <cell r="I1978">
            <v>0.04</v>
          </cell>
          <cell r="J1978" t="str">
            <v>SUPPLIER0002</v>
          </cell>
          <cell r="K1978" t="str">
            <v xml:space="preserve">ANHUI TINCAI SILK CO. LTD</v>
          </cell>
          <cell r="L1978">
            <v>1</v>
          </cell>
          <cell r="M1978">
            <v>4</v>
          </cell>
          <cell r="N1978">
            <v>5</v>
          </cell>
          <cell r="Q1978">
            <v>2</v>
          </cell>
          <cell r="R1978">
            <v>4</v>
          </cell>
          <cell r="S1978" t="str">
            <v xml:space="preserve">Yuan Purchase Pricelist (CNY)</v>
          </cell>
          <cell r="T1978">
            <v>80</v>
          </cell>
          <cell r="U1978">
            <v>1860</v>
          </cell>
          <cell r="V1978">
            <v>2790</v>
          </cell>
        </row>
        <row r="1979">
          <cell r="A1979">
            <v>10651</v>
          </cell>
          <cell r="B1979" t="str">
            <v>AUTOLAMPS1944</v>
          </cell>
          <cell r="C1979" t="e">
            <v>#REF!</v>
          </cell>
          <cell r="D1979" t="str">
            <v xml:space="preserve">TOYOTA HILUX VIGO ZN215 (04-07) - GRILL (BLACK/GREY)</v>
          </cell>
          <cell r="E1979" t="str">
            <v>TOYOTA</v>
          </cell>
          <cell r="F1979" t="str">
            <v xml:space="preserve">VIGO 04 GRLB</v>
          </cell>
          <cell r="G1979" t="str">
            <v>TY05-1311</v>
          </cell>
          <cell r="I1979">
            <v>0.04</v>
          </cell>
          <cell r="J1979" t="str">
            <v>SUPPLIER0002</v>
          </cell>
          <cell r="K1979" t="str">
            <v xml:space="preserve">ANHUI TINCAI SILK CO. LTD</v>
          </cell>
          <cell r="L1979">
            <v>3</v>
          </cell>
          <cell r="M1979">
            <v>12</v>
          </cell>
          <cell r="N1979">
            <v>15</v>
          </cell>
          <cell r="Q1979">
            <v>2</v>
          </cell>
          <cell r="R1979">
            <v>5</v>
          </cell>
          <cell r="S1979" t="str">
            <v xml:space="preserve">Yuan Purchase Pricelist (CNY)</v>
          </cell>
          <cell r="T1979">
            <v>58</v>
          </cell>
          <cell r="U1979">
            <v>1479</v>
          </cell>
          <cell r="V1979">
            <v>2220</v>
          </cell>
        </row>
        <row r="1980">
          <cell r="A1980">
            <v>10652</v>
          </cell>
          <cell r="B1980" t="str">
            <v>AUTOLAMPS1945</v>
          </cell>
          <cell r="C1980" t="e">
            <v>#REF!</v>
          </cell>
          <cell r="D1980" t="str">
            <v xml:space="preserve">TOYOTA HILUX VIGO ZN215 (04-07) - GRILL (CHROME)</v>
          </cell>
          <cell r="E1980" t="str">
            <v>TOYOTA</v>
          </cell>
          <cell r="F1980" t="str">
            <v xml:space="preserve">VIGO 04 GRLC</v>
          </cell>
          <cell r="G1980" t="str">
            <v>TY05-1311-C</v>
          </cell>
          <cell r="I1980">
            <v>0.04</v>
          </cell>
          <cell r="J1980" t="str">
            <v>SUPPLIER0002</v>
          </cell>
          <cell r="K1980" t="str">
            <v xml:space="preserve">ANHUI TINCAI SILK CO. LTD</v>
          </cell>
          <cell r="M1980">
            <v>0</v>
          </cell>
          <cell r="N1980">
            <v>0</v>
          </cell>
          <cell r="Q1980">
            <v>2</v>
          </cell>
          <cell r="R1980">
            <v>5</v>
          </cell>
          <cell r="S1980" t="str">
            <v xml:space="preserve">Yuan Purchase Pricelist (CNY)</v>
          </cell>
          <cell r="T1980">
            <v>11.29</v>
          </cell>
          <cell r="U1980">
            <v>1765</v>
          </cell>
          <cell r="V1980">
            <v>2740</v>
          </cell>
        </row>
        <row r="1981">
          <cell r="A1981">
            <v>10638</v>
          </cell>
          <cell r="B1981" t="str">
            <v>AUTOLAMPS1946</v>
          </cell>
          <cell r="C1981" t="e">
            <v>#REF!</v>
          </cell>
          <cell r="D1981" t="str">
            <v xml:space="preserve">TOYOTA HILUX VIGO ZN215 (04-07) - HEAD LAMP (212-11G9-RD) - LH</v>
          </cell>
          <cell r="E1981" t="str">
            <v>TOYOTA</v>
          </cell>
          <cell r="F1981" t="str">
            <v xml:space="preserve">VIGO 04 HLA LH</v>
          </cell>
          <cell r="G1981" t="str">
            <v>MZ01-36001-L</v>
          </cell>
          <cell r="I1981">
            <v>0.04</v>
          </cell>
          <cell r="J1981" t="str">
            <v>SUPPLIER0010</v>
          </cell>
          <cell r="K1981" t="str">
            <v xml:space="preserve">JIANGSU ZISUDE LAMPS TECHNOLOGY CO.,LTD</v>
          </cell>
          <cell r="L1981">
            <v>4</v>
          </cell>
          <cell r="M1981">
            <v>16</v>
          </cell>
          <cell r="N1981">
            <v>20</v>
          </cell>
          <cell r="Q1981">
            <v>2</v>
          </cell>
          <cell r="R1981">
            <v>5</v>
          </cell>
          <cell r="S1981" t="str">
            <v xml:space="preserve">Yuan Purchase Pricelist (CNY)</v>
          </cell>
          <cell r="T1981">
            <v>85</v>
          </cell>
          <cell r="U1981">
            <v>2215</v>
          </cell>
          <cell r="V1981">
            <v>3100</v>
          </cell>
        </row>
        <row r="1982">
          <cell r="A1982">
            <v>10637</v>
          </cell>
          <cell r="B1982" t="str">
            <v>AUTOLAMPS1947</v>
          </cell>
          <cell r="C1982" t="e">
            <v>#REF!</v>
          </cell>
          <cell r="D1982" t="str">
            <v xml:space="preserve">TOYOTA HILUX VIGO ZN215 (04-07) - HEAD LAMP (212-11G9-RD) - RH</v>
          </cell>
          <cell r="E1982" t="str">
            <v>TOYOTA</v>
          </cell>
          <cell r="F1982" t="str">
            <v xml:space="preserve">VIGO 04 HLA RH</v>
          </cell>
          <cell r="G1982" t="str">
            <v>MZ01-36001-R</v>
          </cell>
          <cell r="I1982">
            <v>0.04</v>
          </cell>
          <cell r="J1982" t="str">
            <v>SUPPLIER0010</v>
          </cell>
          <cell r="K1982" t="str">
            <v xml:space="preserve">JIANGSU ZISUDE LAMPS TECHNOLOGY CO.,LTD</v>
          </cell>
          <cell r="L1982">
            <v>4</v>
          </cell>
          <cell r="M1982">
            <v>16</v>
          </cell>
          <cell r="N1982">
            <v>20</v>
          </cell>
          <cell r="Q1982">
            <v>2</v>
          </cell>
          <cell r="R1982">
            <v>5</v>
          </cell>
          <cell r="S1982" t="str">
            <v xml:space="preserve">Yuan Purchase Pricelist (CNY)</v>
          </cell>
          <cell r="T1982">
            <v>85</v>
          </cell>
          <cell r="U1982">
            <v>2215</v>
          </cell>
          <cell r="V1982">
            <v>3100</v>
          </cell>
        </row>
        <row r="1983">
          <cell r="A1983">
            <v>10648</v>
          </cell>
          <cell r="B1983" t="str">
            <v>AUTOLAMPS1950</v>
          </cell>
          <cell r="C1983" t="e">
            <v>#REF!</v>
          </cell>
          <cell r="D1983" t="str">
            <v xml:space="preserve">TOYOTA HILUX VIGO ZN215 (04-07) - SIDE MIRROR (ELECTRIC-BLACK) - LH</v>
          </cell>
          <cell r="E1983" t="str">
            <v>TOYOTA</v>
          </cell>
          <cell r="F1983" t="str">
            <v xml:space="preserve">VIGO 04 SMEB LH</v>
          </cell>
          <cell r="G1983" t="str">
            <v>TY05-1312-E-L</v>
          </cell>
          <cell r="I1983">
            <v>0.04</v>
          </cell>
          <cell r="J1983" t="str">
            <v>SUPPLIER0002</v>
          </cell>
          <cell r="K1983" t="str">
            <v xml:space="preserve">ANHUI TINCAI SILK CO. LTD</v>
          </cell>
          <cell r="L1983">
            <v>0</v>
          </cell>
          <cell r="M1983">
            <v>0</v>
          </cell>
          <cell r="N1983">
            <v>0</v>
          </cell>
          <cell r="O1983">
            <v>5</v>
          </cell>
          <cell r="P1983">
            <v>10</v>
          </cell>
          <cell r="S1983" t="str">
            <v xml:space="preserve">Yuan Purchase Pricelist (CNY)</v>
          </cell>
          <cell r="T1983">
            <v>60</v>
          </cell>
          <cell r="U1983">
            <v>1350</v>
          </cell>
          <cell r="V1983">
            <v>2090</v>
          </cell>
        </row>
        <row r="1984">
          <cell r="A1984">
            <v>10647</v>
          </cell>
          <cell r="B1984" t="str">
            <v>AUTOLAMPS1951</v>
          </cell>
          <cell r="C1984" t="e">
            <v>#REF!</v>
          </cell>
          <cell r="D1984" t="str">
            <v xml:space="preserve">TOYOTA HILUX VIGO ZN215 (04-07) - SIDE MIRROR (ELECTRIC-BLACK) - RH</v>
          </cell>
          <cell r="E1984" t="str">
            <v>TOYOTA</v>
          </cell>
          <cell r="F1984" t="str">
            <v xml:space="preserve">VIGO 04 SMEB RH</v>
          </cell>
          <cell r="G1984" t="str">
            <v>TY05-1312-E-R</v>
          </cell>
          <cell r="I1984">
            <v>0.04</v>
          </cell>
          <cell r="J1984" t="str">
            <v>SUPPLIER0002</v>
          </cell>
          <cell r="K1984" t="str">
            <v xml:space="preserve">ANHUI TINCAI SILK CO. LTD</v>
          </cell>
          <cell r="L1984">
            <v>0</v>
          </cell>
          <cell r="M1984">
            <v>0</v>
          </cell>
          <cell r="N1984">
            <v>0</v>
          </cell>
          <cell r="O1984">
            <v>5</v>
          </cell>
          <cell r="P1984">
            <v>10</v>
          </cell>
          <cell r="S1984" t="str">
            <v xml:space="preserve">Yuan Purchase Pricelist (CNY)</v>
          </cell>
          <cell r="T1984">
            <v>60</v>
          </cell>
          <cell r="U1984">
            <v>1350</v>
          </cell>
          <cell r="V1984">
            <v>2090</v>
          </cell>
        </row>
        <row r="1985">
          <cell r="A1985">
            <v>10646</v>
          </cell>
          <cell r="B1985" t="str">
            <v>AUTOLAMPS1952</v>
          </cell>
          <cell r="C1985" t="e">
            <v>#REF!</v>
          </cell>
          <cell r="D1985" t="str">
            <v xml:space="preserve">TOYOTA HILUX VIGO ZN215 (04-07) - SIDE MIRROR (MANUAL-BLACK) - LH</v>
          </cell>
          <cell r="E1985" t="str">
            <v>TOYOTA</v>
          </cell>
          <cell r="F1985" t="str">
            <v xml:space="preserve">VIGO 04 SMMB LH</v>
          </cell>
          <cell r="G1985" t="str">
            <v>H-0063-L</v>
          </cell>
          <cell r="I1985">
            <v>0.04</v>
          </cell>
          <cell r="J1985" t="str">
            <v>SUPPLIER0002</v>
          </cell>
          <cell r="K1985" t="str">
            <v xml:space="preserve">ANHUI TINCAI SILK CO. LTD</v>
          </cell>
          <cell r="L1985">
            <v>13</v>
          </cell>
          <cell r="M1985">
            <v>52</v>
          </cell>
          <cell r="N1985">
            <v>65</v>
          </cell>
          <cell r="O1985">
            <v>5</v>
          </cell>
          <cell r="P1985">
            <v>10</v>
          </cell>
          <cell r="S1985" t="str">
            <v xml:space="preserve">Yuan Purchase Pricelist (CNY)</v>
          </cell>
          <cell r="T1985">
            <v>58</v>
          </cell>
          <cell r="U1985">
            <v>1479</v>
          </cell>
          <cell r="V1985">
            <v>2220</v>
          </cell>
        </row>
        <row r="1986">
          <cell r="A1986">
            <v>10645</v>
          </cell>
          <cell r="B1986" t="str">
            <v>AUTOLAMPS1953</v>
          </cell>
          <cell r="C1986" t="e">
            <v>#REF!</v>
          </cell>
          <cell r="D1986" t="str">
            <v xml:space="preserve">TOYOTA HILUX VIGO ZN215 (04-07) - SIDE MIRROR (MANUAL-BLACK) - RH</v>
          </cell>
          <cell r="E1986" t="str">
            <v>TOYOTA</v>
          </cell>
          <cell r="F1986" t="str">
            <v xml:space="preserve">VIGO 04 SMMB RH</v>
          </cell>
          <cell r="G1986" t="str">
            <v>H-0063-R</v>
          </cell>
          <cell r="I1986">
            <v>0.04</v>
          </cell>
          <cell r="J1986" t="str">
            <v>SUPPLIER0002</v>
          </cell>
          <cell r="K1986" t="str">
            <v xml:space="preserve">ANHUI TINCAI SILK CO. LTD</v>
          </cell>
          <cell r="L1986">
            <v>12</v>
          </cell>
          <cell r="M1986">
            <v>48</v>
          </cell>
          <cell r="N1986">
            <v>60</v>
          </cell>
          <cell r="O1986">
            <v>5</v>
          </cell>
          <cell r="P1986">
            <v>10</v>
          </cell>
          <cell r="S1986" t="str">
            <v xml:space="preserve">Yuan Purchase Pricelist (CNY)</v>
          </cell>
          <cell r="T1986">
            <v>58</v>
          </cell>
          <cell r="U1986">
            <v>1479</v>
          </cell>
          <cell r="V1986">
            <v>2220</v>
          </cell>
        </row>
        <row r="1987">
          <cell r="A1987">
            <v>10642</v>
          </cell>
          <cell r="B1987" t="str">
            <v>AUTOLAMPS1954</v>
          </cell>
          <cell r="C1987" t="e">
            <v>#REF!</v>
          </cell>
          <cell r="D1987" t="str">
            <v xml:space="preserve">TOYOTA HILUX VIGO ZN215 (04-07) - TAIL LAMP (212-19K1-A/U) - LH</v>
          </cell>
          <cell r="E1987" t="str">
            <v>TOYOTA</v>
          </cell>
          <cell r="F1987" t="str">
            <v xml:space="preserve">VIGO 04 TLA LH</v>
          </cell>
          <cell r="G1987" t="str">
            <v>MZ01-36003-L</v>
          </cell>
          <cell r="I1987">
            <v>0.04</v>
          </cell>
          <cell r="J1987" t="str">
            <v>SUPPLIER0010</v>
          </cell>
          <cell r="K1987" t="str">
            <v xml:space="preserve">JIANGSU ZISUDE LAMPS TECHNOLOGY CO.,LTD</v>
          </cell>
          <cell r="L1987">
            <v>19</v>
          </cell>
          <cell r="M1987">
            <v>76</v>
          </cell>
          <cell r="N1987">
            <v>95</v>
          </cell>
          <cell r="Q1987">
            <v>5</v>
          </cell>
          <cell r="R1987">
            <v>15</v>
          </cell>
          <cell r="S1987" t="str">
            <v xml:space="preserve">Yuan Purchase Pricelist (CNY)</v>
          </cell>
          <cell r="T1987">
            <v>28</v>
          </cell>
          <cell r="U1987">
            <v>730</v>
          </cell>
          <cell r="V1987">
            <v>1000</v>
          </cell>
        </row>
        <row r="1988">
          <cell r="A1988">
            <v>10641</v>
          </cell>
          <cell r="B1988" t="str">
            <v>AUTOLAMPS1955</v>
          </cell>
          <cell r="C1988" t="e">
            <v>#REF!</v>
          </cell>
          <cell r="D1988" t="str">
            <v xml:space="preserve">TOYOTA HILUX VIGO ZN215 (04-07) - TAIL LAMP (212-19K1-A/U) - RH</v>
          </cell>
          <cell r="E1988" t="str">
            <v>TOYOTA</v>
          </cell>
          <cell r="F1988" t="str">
            <v xml:space="preserve">VIGO 04 TLA RH</v>
          </cell>
          <cell r="G1988" t="str">
            <v>MZ01-36003-R</v>
          </cell>
          <cell r="I1988">
            <v>0.04</v>
          </cell>
          <cell r="J1988" t="str">
            <v>SUPPLIER0010</v>
          </cell>
          <cell r="K1988" t="str">
            <v xml:space="preserve">JIANGSU ZISUDE LAMPS TECHNOLOGY CO.,LTD</v>
          </cell>
          <cell r="L1988">
            <v>19</v>
          </cell>
          <cell r="M1988">
            <v>76</v>
          </cell>
          <cell r="N1988">
            <v>95</v>
          </cell>
          <cell r="Q1988">
            <v>5</v>
          </cell>
          <cell r="R1988">
            <v>15</v>
          </cell>
          <cell r="S1988" t="str">
            <v xml:space="preserve">Yuan Purchase Pricelist (CNY)</v>
          </cell>
          <cell r="T1988">
            <v>28</v>
          </cell>
          <cell r="U1988">
            <v>730</v>
          </cell>
          <cell r="V1988">
            <v>1000</v>
          </cell>
        </row>
        <row r="1989">
          <cell r="A1989">
            <v>10644</v>
          </cell>
          <cell r="B1989" t="str">
            <v>AUTOLAMPS1948</v>
          </cell>
          <cell r="C1989" t="e">
            <v>#REF!</v>
          </cell>
          <cell r="D1989" t="str">
            <v xml:space="preserve">TOYOTA HILUX VIGO ZN215 (04-07) - TAIL LENS (212-19K1-00) - LH</v>
          </cell>
          <cell r="E1989" t="str">
            <v>TOYOTA</v>
          </cell>
          <cell r="F1989" t="str">
            <v xml:space="preserve">VIGO 04 TLS LH</v>
          </cell>
          <cell r="G1989" t="str">
            <v>MZ01-36003-00-L</v>
          </cell>
          <cell r="I1989">
            <v>0.04</v>
          </cell>
          <cell r="J1989" t="str">
            <v>SUPPLIER0010</v>
          </cell>
          <cell r="K1989" t="str">
            <v xml:space="preserve">JIANGSU ZISUDE LAMPS TECHNOLOGY CO.,LTD</v>
          </cell>
          <cell r="L1989">
            <v>35</v>
          </cell>
          <cell r="M1989">
            <v>140</v>
          </cell>
          <cell r="N1989">
            <v>175</v>
          </cell>
          <cell r="Q1989">
            <v>5</v>
          </cell>
          <cell r="R1989">
            <v>20</v>
          </cell>
          <cell r="S1989" t="str">
            <v xml:space="preserve">Yuan Purchase Pricelist (CNY)</v>
          </cell>
          <cell r="T1989">
            <v>9</v>
          </cell>
          <cell r="U1989">
            <v>235</v>
          </cell>
          <cell r="V1989">
            <v>330</v>
          </cell>
        </row>
        <row r="1990">
          <cell r="A1990">
            <v>10643</v>
          </cell>
          <cell r="B1990" t="str">
            <v>AUTOLAMPS1949</v>
          </cell>
          <cell r="C1990" t="e">
            <v>#REF!</v>
          </cell>
          <cell r="D1990" t="str">
            <v xml:space="preserve">TOYOTA HILUX VIGO ZN215 (04-07) - TAIL LENS (212-19K1-00) - RH</v>
          </cell>
          <cell r="E1990" t="str">
            <v>TOYOTA</v>
          </cell>
          <cell r="F1990" t="str">
            <v xml:space="preserve">VIGO 04 TLS RH</v>
          </cell>
          <cell r="G1990" t="str">
            <v>MZ01-36003-00-R</v>
          </cell>
          <cell r="I1990">
            <v>0.04</v>
          </cell>
          <cell r="J1990" t="str">
            <v>SUPPLIER0010</v>
          </cell>
          <cell r="K1990" t="str">
            <v xml:space="preserve">JIANGSU ZISUDE LAMPS TECHNOLOGY CO.,LTD</v>
          </cell>
          <cell r="L1990">
            <v>34</v>
          </cell>
          <cell r="M1990">
            <v>136</v>
          </cell>
          <cell r="N1990">
            <v>170</v>
          </cell>
          <cell r="Q1990">
            <v>5</v>
          </cell>
          <cell r="R1990">
            <v>20</v>
          </cell>
          <cell r="S1990" t="str">
            <v xml:space="preserve">Yuan Purchase Pricelist (CNY)</v>
          </cell>
          <cell r="T1990">
            <v>9</v>
          </cell>
          <cell r="U1990">
            <v>235</v>
          </cell>
          <cell r="V1990">
            <v>330</v>
          </cell>
        </row>
        <row r="1991">
          <cell r="A1991">
            <v>11948</v>
          </cell>
          <cell r="B1991" t="str">
            <v>AUTOLAMPS1956</v>
          </cell>
          <cell r="C1991" t="e">
            <v>#REF!</v>
          </cell>
          <cell r="D1991" t="str">
            <v xml:space="preserve">TOYOTA HILUX VIGO ZN215 (04-10) - LAMINATED FRONT WINDSCREEN</v>
          </cell>
          <cell r="E1991" t="str">
            <v>TOYOTA</v>
          </cell>
          <cell r="F1991" t="str">
            <v xml:space="preserve">ZN215 VCP LFW X</v>
          </cell>
          <cell r="G1991" t="str">
            <v xml:space="preserve">ZN215-VCP LFW/X</v>
          </cell>
          <cell r="H1991" t="str">
            <v>1466*777</v>
          </cell>
          <cell r="I1991">
            <v>0.02</v>
          </cell>
          <cell r="J1991" t="str">
            <v>SUPPLIER0015</v>
          </cell>
          <cell r="K1991" t="str">
            <v xml:space="preserve">XINYI AUTOMOBILE GLASS (SHENZHEN) CO., LTD</v>
          </cell>
          <cell r="L1991">
            <v>9</v>
          </cell>
          <cell r="M1991">
            <v>36</v>
          </cell>
          <cell r="N1991">
            <v>45</v>
          </cell>
          <cell r="Q1991">
            <v>6</v>
          </cell>
          <cell r="R1991">
            <v>24</v>
          </cell>
          <cell r="S1991" t="str">
            <v xml:space="preserve">USD Purchase Pricelist (USD)</v>
          </cell>
          <cell r="T1991">
            <v>13.61</v>
          </cell>
          <cell r="U1991">
            <v>1874.1</v>
          </cell>
          <cell r="V1991">
            <v>2900</v>
          </cell>
        </row>
        <row r="1992">
          <cell r="A1992">
            <v>11947</v>
          </cell>
          <cell r="B1992" t="str">
            <v>AUTOLAMPS1957</v>
          </cell>
          <cell r="C1992" t="e">
            <v>#REF!</v>
          </cell>
          <cell r="D1992" t="str">
            <v xml:space="preserve">TOYOTA HILUX VIGO ZN215 (04-11)  - REAR HEATED WINDSCREEN</v>
          </cell>
          <cell r="E1992" t="str">
            <v>TOYOTA</v>
          </cell>
          <cell r="F1992" t="str">
            <v xml:space="preserve">ZN215 RW H X</v>
          </cell>
          <cell r="G1992" t="str">
            <v xml:space="preserve">ZN215 RW/H/X</v>
          </cell>
          <cell r="H1992" t="str">
            <v>1336*311</v>
          </cell>
          <cell r="I1992">
            <v>0.02</v>
          </cell>
          <cell r="J1992" t="str">
            <v>SUPPLIER0015</v>
          </cell>
          <cell r="K1992" t="str">
            <v xml:space="preserve">XINYI AUTOMOBILE GLASS (SHENZHEN) CO., LTD</v>
          </cell>
          <cell r="L1992">
            <v>1</v>
          </cell>
          <cell r="M1992">
            <v>4</v>
          </cell>
          <cell r="N1992">
            <v>5</v>
          </cell>
          <cell r="Q1992">
            <v>5</v>
          </cell>
          <cell r="R1992">
            <v>20</v>
          </cell>
          <cell r="S1992" t="str">
            <v xml:space="preserve">USD Purchase Pricelist (USD)</v>
          </cell>
          <cell r="T1992">
            <v>4.5</v>
          </cell>
          <cell r="U1992">
            <v>806.4</v>
          </cell>
          <cell r="V1992">
            <v>1000</v>
          </cell>
        </row>
        <row r="1993">
          <cell r="A1993">
            <v>11193</v>
          </cell>
          <cell r="B1993" t="str">
            <v>AUTOLAMPS1965</v>
          </cell>
          <cell r="C1993" t="e">
            <v>#REF!</v>
          </cell>
          <cell r="D1993" t="str">
            <v xml:space="preserve">TOYOTA HILUX VIGO ZN215 (04-11) - FRONT FENDER 2WD - LH</v>
          </cell>
          <cell r="E1993" t="str">
            <v>TOYOTA</v>
          </cell>
          <cell r="F1993" t="str">
            <v xml:space="preserve">VIGO 04 FF 2WD LH</v>
          </cell>
          <cell r="G1993" t="str">
            <v xml:space="preserve">TY05-1316 (2WD)-L</v>
          </cell>
          <cell r="I1993">
            <v>0.04</v>
          </cell>
          <cell r="J1993" t="str">
            <v>SUPPLIER0002</v>
          </cell>
          <cell r="K1993" t="str">
            <v xml:space="preserve">ANHUI TINCAI SILK CO. LTD</v>
          </cell>
          <cell r="L1993">
            <v>0</v>
          </cell>
          <cell r="M1993">
            <v>0</v>
          </cell>
          <cell r="N1993">
            <v>0</v>
          </cell>
          <cell r="Q1993">
            <v>1</v>
          </cell>
          <cell r="R1993">
            <v>2</v>
          </cell>
          <cell r="S1993" t="str">
            <v xml:space="preserve">Yuan Purchase Pricelist (CNY)</v>
          </cell>
          <cell r="T1993">
            <v>18.75</v>
          </cell>
          <cell r="U1993">
            <v>2931</v>
          </cell>
          <cell r="V1993">
            <v>2950</v>
          </cell>
        </row>
        <row r="1994">
          <cell r="A1994">
            <v>11192</v>
          </cell>
          <cell r="B1994" t="str">
            <v>AUTOLAMPS1966</v>
          </cell>
          <cell r="C1994" t="e">
            <v>#REF!</v>
          </cell>
          <cell r="D1994" t="str">
            <v xml:space="preserve">TOYOTA HILUX VIGO ZN215 (04-11) - FRONT FENDER 2WD - RH</v>
          </cell>
          <cell r="E1994" t="str">
            <v>TOYOTA</v>
          </cell>
          <cell r="F1994" t="str">
            <v xml:space="preserve">VIGO 04 FF 2WD RH</v>
          </cell>
          <cell r="G1994" t="str">
            <v xml:space="preserve">TY05-1316 (2WD)-R</v>
          </cell>
          <cell r="I1994">
            <v>0.04</v>
          </cell>
          <cell r="J1994" t="str">
            <v>SUPPLIER0002</v>
          </cell>
          <cell r="K1994" t="str">
            <v xml:space="preserve">ANHUI TINCAI SILK CO. LTD</v>
          </cell>
          <cell r="L1994">
            <v>0</v>
          </cell>
          <cell r="M1994">
            <v>0</v>
          </cell>
          <cell r="N1994">
            <v>0</v>
          </cell>
          <cell r="Q1994">
            <v>1</v>
          </cell>
          <cell r="R1994">
            <v>2</v>
          </cell>
          <cell r="S1994" t="str">
            <v xml:space="preserve">Yuan Purchase Pricelist (CNY)</v>
          </cell>
          <cell r="T1994">
            <v>18.75</v>
          </cell>
          <cell r="U1994">
            <v>2931</v>
          </cell>
          <cell r="V1994">
            <v>2950</v>
          </cell>
        </row>
        <row r="1995">
          <cell r="A1995">
            <v>11743</v>
          </cell>
          <cell r="B1995" t="str">
            <v>AUTOLAMPS1967</v>
          </cell>
          <cell r="C1995" t="e">
            <v>#REF!</v>
          </cell>
          <cell r="D1995" t="str">
            <v xml:space="preserve">TOYOTA HILUX VIGO ZN215 (04-11) - FRONT FENDER 4WD (WITH HOLE) - LH</v>
          </cell>
          <cell r="E1995" t="str">
            <v>TOYOTA</v>
          </cell>
          <cell r="F1995" t="str">
            <v xml:space="preserve">VIGO 04 FF 4WD LH</v>
          </cell>
          <cell r="G1995" t="str">
            <v xml:space="preserve">TY05-1316 (4WD)-L</v>
          </cell>
          <cell r="I1995">
            <v>0.04</v>
          </cell>
          <cell r="J1995" t="str">
            <v>SUPPLIER0002</v>
          </cell>
          <cell r="K1995" t="str">
            <v xml:space="preserve">ANHUI TINCAI SILK CO. LTD</v>
          </cell>
          <cell r="M1995">
            <v>0</v>
          </cell>
          <cell r="N1995">
            <v>0</v>
          </cell>
          <cell r="Q1995">
            <v>1</v>
          </cell>
          <cell r="R1995">
            <v>2</v>
          </cell>
          <cell r="S1995" t="str">
            <v xml:space="preserve">Yuan Purchase Pricelist (CNY)</v>
          </cell>
          <cell r="T1995">
            <v>18.75</v>
          </cell>
          <cell r="U1995">
            <v>2931</v>
          </cell>
          <cell r="V1995">
            <v>4540</v>
          </cell>
        </row>
        <row r="1996">
          <cell r="A1996">
            <v>11742</v>
          </cell>
          <cell r="B1996" t="str">
            <v>AUTOLAMPS1968</v>
          </cell>
          <cell r="C1996" t="e">
            <v>#REF!</v>
          </cell>
          <cell r="D1996" t="str">
            <v xml:space="preserve">TOYOTA HILUX VIGO ZN215 (04-11) - FRONT FENDER 4WD (WITH HOLE) - RH</v>
          </cell>
          <cell r="E1996" t="str">
            <v>TOYOTA</v>
          </cell>
          <cell r="F1996" t="str">
            <v xml:space="preserve">VIGO 04 FF 4WD RH</v>
          </cell>
          <cell r="G1996" t="str">
            <v xml:space="preserve">TY05-1316 (4WD)-R</v>
          </cell>
          <cell r="I1996">
            <v>0.04</v>
          </cell>
          <cell r="J1996" t="str">
            <v>SUPPLIER0002</v>
          </cell>
          <cell r="K1996" t="str">
            <v xml:space="preserve">ANHUI TINCAI SILK CO. LTD</v>
          </cell>
          <cell r="M1996">
            <v>0</v>
          </cell>
          <cell r="N1996">
            <v>0</v>
          </cell>
          <cell r="Q1996">
            <v>1</v>
          </cell>
          <cell r="R1996">
            <v>2</v>
          </cell>
          <cell r="S1996" t="str">
            <v xml:space="preserve">Yuan Purchase Pricelist (CNY)</v>
          </cell>
          <cell r="T1996">
            <v>18.75</v>
          </cell>
          <cell r="U1996">
            <v>2931</v>
          </cell>
          <cell r="V1996">
            <v>4540</v>
          </cell>
        </row>
        <row r="1997">
          <cell r="A1997">
            <v>12750</v>
          </cell>
          <cell r="B1997" t="str">
            <v>AUTOLAMPS1969</v>
          </cell>
          <cell r="C1997" t="e">
            <v>#REF!</v>
          </cell>
          <cell r="D1997" t="str">
            <v xml:space="preserve">TOYOTA HILUX VIGO ZN215 (04-11) - FRONT INNER FENDER - LH</v>
          </cell>
          <cell r="E1997" t="str">
            <v>TOYOTA</v>
          </cell>
          <cell r="F1997" t="str">
            <v xml:space="preserve">VIGO 04 IF LH</v>
          </cell>
          <cell r="G1997" t="str">
            <v>53875-0K010-L</v>
          </cell>
          <cell r="I1997">
            <v>0.04</v>
          </cell>
          <cell r="J1997" t="str">
            <v>SUPPLIER0002</v>
          </cell>
          <cell r="K1997" t="str">
            <v xml:space="preserve">ANHUI TINCAI SILK CO. LTD</v>
          </cell>
          <cell r="L1997">
            <v>23</v>
          </cell>
          <cell r="M1997">
            <v>92</v>
          </cell>
          <cell r="N1997">
            <v>115</v>
          </cell>
          <cell r="Q1997">
            <v>5</v>
          </cell>
          <cell r="R1997">
            <v>20</v>
          </cell>
          <cell r="S1997" t="str">
            <v xml:space="preserve">Yuan Purchase Pricelist (CNY)</v>
          </cell>
          <cell r="T1997">
            <v>15</v>
          </cell>
          <cell r="U1997">
            <v>408</v>
          </cell>
          <cell r="V1997">
            <v>650</v>
          </cell>
        </row>
        <row r="1998">
          <cell r="A1998">
            <v>12749</v>
          </cell>
          <cell r="B1998" t="str">
            <v>AUTOLAMPS1970</v>
          </cell>
          <cell r="C1998" t="e">
            <v>#REF!</v>
          </cell>
          <cell r="D1998" t="str">
            <v xml:space="preserve">TOYOTA HILUX VIGO ZN215 (04-11) - FRONT INNER FENDER - RH</v>
          </cell>
          <cell r="E1998" t="str">
            <v>TOYOTA</v>
          </cell>
          <cell r="F1998" t="str">
            <v xml:space="preserve">VIGO 04 IF RH</v>
          </cell>
          <cell r="G1998" t="str">
            <v>53806-0K091-R</v>
          </cell>
          <cell r="I1998">
            <v>0.04</v>
          </cell>
          <cell r="J1998" t="str">
            <v>SUPPLIER0002</v>
          </cell>
          <cell r="K1998" t="str">
            <v xml:space="preserve">ANHUI TINCAI SILK CO. LTD</v>
          </cell>
          <cell r="L1998">
            <v>17</v>
          </cell>
          <cell r="M1998">
            <v>68</v>
          </cell>
          <cell r="N1998">
            <v>85</v>
          </cell>
          <cell r="Q1998">
            <v>5</v>
          </cell>
          <cell r="R1998">
            <v>20</v>
          </cell>
          <cell r="S1998" t="str">
            <v xml:space="preserve">Yuan Purchase Pricelist (CNY)</v>
          </cell>
          <cell r="T1998">
            <v>15</v>
          </cell>
          <cell r="U1998">
            <v>408</v>
          </cell>
          <cell r="V1998">
            <v>650</v>
          </cell>
        </row>
        <row r="1999">
          <cell r="A1999">
            <v>11463</v>
          </cell>
          <cell r="B1999" t="str">
            <v>AUTOLAMPS1973</v>
          </cell>
          <cell r="C1999" t="e">
            <v>#REF!</v>
          </cell>
          <cell r="D1999" t="str">
            <v xml:space="preserve">TOYOTA HILUX VIGO ZN215 (04-11) - MUDFLAP SET (4 PCS)</v>
          </cell>
          <cell r="E1999" t="str">
            <v>TOYOTA</v>
          </cell>
          <cell r="F1999" t="str">
            <v xml:space="preserve">VIGO 04 MFS</v>
          </cell>
          <cell r="G1999" t="str">
            <v>TY05-1326</v>
          </cell>
          <cell r="I1999">
            <v>0.04</v>
          </cell>
          <cell r="J1999" t="str">
            <v>SUPPLIER0002</v>
          </cell>
          <cell r="K1999" t="str">
            <v xml:space="preserve">ANHUI TINCAI SILK CO. LTD</v>
          </cell>
          <cell r="L1999">
            <v>5</v>
          </cell>
          <cell r="M1999">
            <v>20</v>
          </cell>
          <cell r="N1999">
            <v>25</v>
          </cell>
          <cell r="Q1999">
            <v>5</v>
          </cell>
          <cell r="R1999">
            <v>20</v>
          </cell>
          <cell r="S1999" t="str">
            <v xml:space="preserve">Yuan Purchase Pricelist (CNY)</v>
          </cell>
          <cell r="T1999">
            <v>30</v>
          </cell>
          <cell r="U1999">
            <v>765</v>
          </cell>
          <cell r="V1999">
            <v>1100</v>
          </cell>
        </row>
        <row r="2000">
          <cell r="A2000">
            <v>11462</v>
          </cell>
          <cell r="B2000" t="str">
            <v>AUTOLAMPS1974</v>
          </cell>
          <cell r="C2000" t="e">
            <v>#REF!</v>
          </cell>
          <cell r="D2000" t="str">
            <v xml:space="preserve">TOYOTA HILUX VIGO ZN215 (04-11) - RADIATOR SPARE TANK</v>
          </cell>
          <cell r="E2000" t="str">
            <v>TOYOTA</v>
          </cell>
          <cell r="F2000" t="str">
            <v xml:space="preserve">VIGO 04 RST</v>
          </cell>
          <cell r="G2000" t="str">
            <v>TY05-1321A</v>
          </cell>
          <cell r="I2000">
            <v>0.04</v>
          </cell>
          <cell r="J2000" t="str">
            <v>SUPPLIER0002</v>
          </cell>
          <cell r="K2000" t="str">
            <v xml:space="preserve">ANHUI TINCAI SILK CO. LTD</v>
          </cell>
          <cell r="L2000">
            <v>0</v>
          </cell>
          <cell r="M2000">
            <v>0</v>
          </cell>
          <cell r="N2000">
            <v>0</v>
          </cell>
          <cell r="Q2000">
            <v>2</v>
          </cell>
          <cell r="R2000">
            <v>10</v>
          </cell>
          <cell r="S2000" t="str">
            <v xml:space="preserve">Yuan Purchase Pricelist (CNY)</v>
          </cell>
          <cell r="T2000">
            <v>2.2999999999999998</v>
          </cell>
          <cell r="U2000">
            <v>359</v>
          </cell>
          <cell r="V2000">
            <v>560</v>
          </cell>
        </row>
        <row r="2001">
          <cell r="A2001">
            <v>11461</v>
          </cell>
          <cell r="B2001" t="str">
            <v>AUTOLAMPS1975</v>
          </cell>
          <cell r="C2001" t="e">
            <v>#REF!</v>
          </cell>
          <cell r="D2001" t="str">
            <v xml:space="preserve">TOYOTA HILUX VIGO ZN215 (04-11) - RADIATOR TANK</v>
          </cell>
          <cell r="E2001" t="str">
            <v>TOYOTA</v>
          </cell>
          <cell r="F2001" t="str">
            <v xml:space="preserve">VIGO 04 RT</v>
          </cell>
          <cell r="G2001" t="str">
            <v>TY05-1321</v>
          </cell>
          <cell r="I2001">
            <v>0.04</v>
          </cell>
          <cell r="J2001" t="str">
            <v>SUPPLIER0002</v>
          </cell>
          <cell r="K2001" t="str">
            <v xml:space="preserve">ANHUI TINCAI SILK CO. LTD</v>
          </cell>
          <cell r="L2001">
            <v>1</v>
          </cell>
          <cell r="M2001">
            <v>4</v>
          </cell>
          <cell r="N2001">
            <v>5</v>
          </cell>
          <cell r="Q2001">
            <v>2</v>
          </cell>
          <cell r="R2001">
            <v>10</v>
          </cell>
          <cell r="S2001" t="str">
            <v xml:space="preserve">Yuan Purchase Pricelist (CNY)</v>
          </cell>
          <cell r="T2001">
            <v>26</v>
          </cell>
          <cell r="U2001">
            <v>585</v>
          </cell>
          <cell r="V2001">
            <v>910</v>
          </cell>
        </row>
        <row r="2002">
          <cell r="A2002">
            <v>12754</v>
          </cell>
          <cell r="B2002" t="str">
            <v>AUTOLAMPS1971</v>
          </cell>
          <cell r="C2002" t="e">
            <v>#REF!</v>
          </cell>
          <cell r="D2002" t="str">
            <v xml:space="preserve">TOYOTA HILUX VIGO ZN215 (04-11) - REAR INNER FENDER - LH</v>
          </cell>
          <cell r="E2002" t="str">
            <v>TOYOTA</v>
          </cell>
          <cell r="F2002" t="str">
            <v xml:space="preserve">VIGO 04 IFR LH</v>
          </cell>
          <cell r="G2002" t="str">
            <v>63685-0K010-L</v>
          </cell>
          <cell r="I2002">
            <v>0.04</v>
          </cell>
          <cell r="J2002" t="str">
            <v>SUPPLIER0002</v>
          </cell>
          <cell r="K2002" t="str">
            <v xml:space="preserve">ANHUI TINCAI SILK CO. LTD</v>
          </cell>
          <cell r="L2002">
            <v>0</v>
          </cell>
          <cell r="M2002">
            <v>0</v>
          </cell>
          <cell r="N2002">
            <v>0</v>
          </cell>
          <cell r="Q2002">
            <v>5</v>
          </cell>
          <cell r="R2002">
            <v>20</v>
          </cell>
          <cell r="S2002" t="str">
            <v xml:space="preserve">Yuan Purchase Pricelist (CNY)</v>
          </cell>
          <cell r="T2002">
            <v>2</v>
          </cell>
          <cell r="U2002">
            <v>313</v>
          </cell>
          <cell r="V2002">
            <v>480</v>
          </cell>
        </row>
        <row r="2003">
          <cell r="A2003">
            <v>12753</v>
          </cell>
          <cell r="B2003" t="str">
            <v>AUTOLAMPS1972</v>
          </cell>
          <cell r="C2003" t="e">
            <v>#REF!</v>
          </cell>
          <cell r="D2003" t="str">
            <v xml:space="preserve">TOYOTA HILUX VIGO ZN215 (04-11) - REAR INNER FENDER - RH</v>
          </cell>
          <cell r="E2003" t="str">
            <v>TOYOTA</v>
          </cell>
          <cell r="F2003" t="str">
            <v xml:space="preserve">VIGO 04 IFR RH</v>
          </cell>
          <cell r="G2003" t="str">
            <v>63638-0K010-R</v>
          </cell>
          <cell r="I2003">
            <v>0.04</v>
          </cell>
          <cell r="J2003" t="str">
            <v>SUPPLIER0002</v>
          </cell>
          <cell r="K2003" t="str">
            <v xml:space="preserve">ANHUI TINCAI SILK CO. LTD</v>
          </cell>
          <cell r="L2003">
            <v>0</v>
          </cell>
          <cell r="M2003">
            <v>0</v>
          </cell>
          <cell r="N2003">
            <v>0</v>
          </cell>
          <cell r="Q2003">
            <v>5</v>
          </cell>
          <cell r="R2003">
            <v>20</v>
          </cell>
          <cell r="S2003" t="str">
            <v xml:space="preserve">Yuan Purchase Pricelist (CNY)</v>
          </cell>
          <cell r="T2003">
            <v>2</v>
          </cell>
          <cell r="U2003">
            <v>313</v>
          </cell>
          <cell r="V2003">
            <v>480</v>
          </cell>
        </row>
        <row r="2004">
          <cell r="A2004">
            <v>11282</v>
          </cell>
          <cell r="B2004" t="str">
            <v>AUTOLAMPS1976</v>
          </cell>
          <cell r="C2004" t="e">
            <v>#REF!</v>
          </cell>
          <cell r="D2004" t="str">
            <v xml:space="preserve">TOYOTA HILUX VIGO ZN215 (04-11) - WINDSCREEN BOTTLE WASHER</v>
          </cell>
          <cell r="E2004" t="str">
            <v>TOYOTA</v>
          </cell>
          <cell r="F2004" t="str">
            <v xml:space="preserve">VIGO 04 WBW</v>
          </cell>
          <cell r="G2004" t="str">
            <v>TY05-1321C</v>
          </cell>
          <cell r="I2004">
            <v>0.04</v>
          </cell>
          <cell r="J2004" t="str">
            <v>SUPPLIER0002</v>
          </cell>
          <cell r="K2004" t="str">
            <v xml:space="preserve">ANHUI TINCAI SILK CO. LTD</v>
          </cell>
          <cell r="L2004">
            <v>0</v>
          </cell>
          <cell r="M2004">
            <v>0</v>
          </cell>
          <cell r="N2004">
            <v>0</v>
          </cell>
          <cell r="Q2004">
            <v>2</v>
          </cell>
          <cell r="R2004">
            <v>10</v>
          </cell>
          <cell r="S2004" t="str">
            <v xml:space="preserve">Yuan Purchase Pricelist (CNY)</v>
          </cell>
          <cell r="T2004">
            <v>9.52</v>
          </cell>
          <cell r="U2004">
            <v>1488</v>
          </cell>
          <cell r="V2004">
            <v>2310</v>
          </cell>
        </row>
        <row r="2005">
          <cell r="A2005">
            <v>14075</v>
          </cell>
          <cell r="B2005" t="str">
            <v>AUTOLAMPS1959</v>
          </cell>
          <cell r="C2005" t="e">
            <v>#REF!</v>
          </cell>
          <cell r="D2005" t="str">
            <v xml:space="preserve">TOYOTA HILUX VIGO ZN215 (04-11) D/CAB - FRONT DOOR GLASS - LH</v>
          </cell>
          <cell r="E2005" t="str">
            <v>TOYOTA</v>
          </cell>
          <cell r="F2005" t="str">
            <v xml:space="preserve">ZN215 4D FD LH</v>
          </cell>
          <cell r="G2005" t="str">
            <v>ZN215-4DFD/LH</v>
          </cell>
          <cell r="H2005" t="str">
            <v>875*518</v>
          </cell>
          <cell r="I2005">
            <v>0.02</v>
          </cell>
          <cell r="J2005" t="str">
            <v>SUPPLIER0015</v>
          </cell>
          <cell r="K2005" t="str">
            <v xml:space="preserve">XINYI AUTOMOBILE GLASS (SHENZHEN) CO., LTD</v>
          </cell>
          <cell r="L2005">
            <v>0</v>
          </cell>
          <cell r="M2005">
            <v>0</v>
          </cell>
          <cell r="N2005">
            <v>0</v>
          </cell>
          <cell r="Q2005">
            <v>2</v>
          </cell>
          <cell r="R2005">
            <v>8</v>
          </cell>
          <cell r="S2005" t="str">
            <v xml:space="preserve">USD Purchase Pricelist (USD)</v>
          </cell>
          <cell r="T2005">
            <v>3.4</v>
          </cell>
          <cell r="U2005">
            <v>609.28</v>
          </cell>
          <cell r="V2005">
            <v>800</v>
          </cell>
        </row>
        <row r="2006">
          <cell r="A2006">
            <v>14074</v>
          </cell>
          <cell r="B2006" t="str">
            <v>AUTOLAMPS1960</v>
          </cell>
          <cell r="C2006" t="e">
            <v>#REF!</v>
          </cell>
          <cell r="D2006" t="str">
            <v xml:space="preserve">TOYOTA HILUX VIGO ZN215 (04-11) D/CAB - FRONT DOOR GLASS - RH</v>
          </cell>
          <cell r="E2006" t="str">
            <v>TOYOTA</v>
          </cell>
          <cell r="F2006" t="str">
            <v xml:space="preserve">ZN215 4D FD RH</v>
          </cell>
          <cell r="G2006" t="str">
            <v>ZN215-4DFD/RH</v>
          </cell>
          <cell r="H2006" t="str">
            <v>875*518</v>
          </cell>
          <cell r="I2006">
            <v>0.02</v>
          </cell>
          <cell r="J2006" t="str">
            <v>SUPPLIER0015</v>
          </cell>
          <cell r="K2006" t="str">
            <v xml:space="preserve">XINYI AUTOMOBILE GLASS (SHENZHEN) CO., LTD</v>
          </cell>
          <cell r="L2006">
            <v>0</v>
          </cell>
          <cell r="M2006">
            <v>0</v>
          </cell>
          <cell r="N2006">
            <v>0</v>
          </cell>
          <cell r="Q2006">
            <v>2</v>
          </cell>
          <cell r="R2006">
            <v>8</v>
          </cell>
          <cell r="S2006" t="str">
            <v xml:space="preserve">USD Purchase Pricelist (USD)</v>
          </cell>
          <cell r="T2006">
            <v>3.4</v>
          </cell>
          <cell r="U2006">
            <v>609.28</v>
          </cell>
          <cell r="V2006">
            <v>800</v>
          </cell>
        </row>
        <row r="2007">
          <cell r="A2007">
            <v>13440</v>
          </cell>
          <cell r="B2007" t="str">
            <v>AUTOLAMPS1961</v>
          </cell>
          <cell r="C2007" t="e">
            <v>#REF!</v>
          </cell>
          <cell r="D2007" t="str">
            <v xml:space="preserve">TOYOTA HILUX VIGO ZN215 (04-11) D/CAB - REAR DOOR GLASS - LH</v>
          </cell>
          <cell r="E2007" t="str">
            <v>TOYOTA</v>
          </cell>
          <cell r="F2007" t="str">
            <v xml:space="preserve">ZN215 4D RD LH</v>
          </cell>
          <cell r="G2007" t="str">
            <v>ZN215-4DRD/LH</v>
          </cell>
          <cell r="H2007" t="str">
            <v>724*505</v>
          </cell>
          <cell r="I2007">
            <v>0.02</v>
          </cell>
          <cell r="J2007" t="str">
            <v>SUPPLIER0015</v>
          </cell>
          <cell r="K2007" t="str">
            <v xml:space="preserve">XINYI AUTOMOBILE GLASS (SHENZHEN) CO., LTD</v>
          </cell>
          <cell r="L2007">
            <v>0</v>
          </cell>
          <cell r="M2007">
            <v>0</v>
          </cell>
          <cell r="N2007">
            <v>0</v>
          </cell>
          <cell r="Q2007">
            <v>2</v>
          </cell>
          <cell r="R2007">
            <v>8</v>
          </cell>
          <cell r="S2007" t="str">
            <v xml:space="preserve">USD Purchase Pricelist (USD)</v>
          </cell>
          <cell r="T2007">
            <v>2.37</v>
          </cell>
          <cell r="U2007">
            <v>367.94</v>
          </cell>
          <cell r="V2007">
            <v>500</v>
          </cell>
        </row>
        <row r="2008">
          <cell r="A2008">
            <v>13441</v>
          </cell>
          <cell r="B2008" t="str">
            <v>AUTOLAMPS1962</v>
          </cell>
          <cell r="C2008" t="e">
            <v>#REF!</v>
          </cell>
          <cell r="D2008" t="str">
            <v xml:space="preserve">TOYOTA HILUX VIGO ZN215 (04-11) D/CAB - REAR DOOR GLASS - RH</v>
          </cell>
          <cell r="E2008" t="str">
            <v>TOYOTA</v>
          </cell>
          <cell r="F2008" t="str">
            <v xml:space="preserve">ZN215 4D RD RH</v>
          </cell>
          <cell r="G2008" t="str">
            <v>ZN215-4DRD/RH</v>
          </cell>
          <cell r="H2008" t="str">
            <v>724*505</v>
          </cell>
          <cell r="I2008">
            <v>0.02</v>
          </cell>
          <cell r="J2008" t="str">
            <v>SUPPLIER0015</v>
          </cell>
          <cell r="K2008" t="str">
            <v xml:space="preserve">XINYI AUTOMOBILE GLASS (SHENZHEN) CO., LTD</v>
          </cell>
          <cell r="L2008">
            <v>0</v>
          </cell>
          <cell r="M2008">
            <v>0</v>
          </cell>
          <cell r="N2008">
            <v>0</v>
          </cell>
          <cell r="Q2008">
            <v>2</v>
          </cell>
          <cell r="R2008">
            <v>8</v>
          </cell>
          <cell r="S2008" t="str">
            <v xml:space="preserve">USD Purchase Pricelist (USD)</v>
          </cell>
          <cell r="T2008">
            <v>2.94</v>
          </cell>
          <cell r="U2008">
            <v>456.44</v>
          </cell>
          <cell r="V2008">
            <v>600</v>
          </cell>
        </row>
        <row r="2009">
          <cell r="A2009">
            <v>11950</v>
          </cell>
          <cell r="B2009" t="str">
            <v>AUTOLAMPS1963</v>
          </cell>
          <cell r="C2009" t="e">
            <v>#REF!</v>
          </cell>
          <cell r="D2009" t="str">
            <v xml:space="preserve">TOYOTA HILUX VIGO ZN215 (04-11) S/CAB - FRONT DOOR GLASS - LH</v>
          </cell>
          <cell r="E2009" t="str">
            <v>TOYOTA</v>
          </cell>
          <cell r="F2009" t="str">
            <v xml:space="preserve">ZN215 SC FD LH</v>
          </cell>
          <cell r="G2009" t="str">
            <v xml:space="preserve">ZN215 SC/FD/LH</v>
          </cell>
          <cell r="H2009" t="str">
            <v>977*520</v>
          </cell>
          <cell r="I2009">
            <v>0.02</v>
          </cell>
          <cell r="J2009" t="str">
            <v>SUPPLIER0015</v>
          </cell>
          <cell r="K2009" t="str">
            <v xml:space="preserve">XINYI AUTOMOBILE GLASS (SHENZHEN) CO., LTD</v>
          </cell>
          <cell r="L2009">
            <v>1</v>
          </cell>
          <cell r="M2009">
            <v>4</v>
          </cell>
          <cell r="N2009">
            <v>5</v>
          </cell>
          <cell r="Q2009">
            <v>2</v>
          </cell>
          <cell r="R2009">
            <v>8</v>
          </cell>
          <cell r="S2009" t="str">
            <v xml:space="preserve">USD Purchase Pricelist (USD)</v>
          </cell>
          <cell r="T2009">
            <v>3.81</v>
          </cell>
          <cell r="U2009">
            <v>682.75</v>
          </cell>
          <cell r="V2009">
            <v>900</v>
          </cell>
        </row>
        <row r="2010">
          <cell r="A2010">
            <v>11949</v>
          </cell>
          <cell r="B2010" t="str">
            <v>AUTOLAMPS1964</v>
          </cell>
          <cell r="C2010" t="e">
            <v>#REF!</v>
          </cell>
          <cell r="D2010" t="str">
            <v xml:space="preserve">TOYOTA HILUX VIGO ZN215 (04-11) S/CAB - FRONT DOOR GLASS - RH</v>
          </cell>
          <cell r="E2010" t="str">
            <v>TOYOTA</v>
          </cell>
          <cell r="F2010" t="str">
            <v xml:space="preserve">ZN215 SC FD RH</v>
          </cell>
          <cell r="G2010" t="str">
            <v xml:space="preserve">ZN215 SC/FD/RH</v>
          </cell>
          <cell r="H2010" t="str">
            <v>977*520</v>
          </cell>
          <cell r="I2010">
            <v>0.02</v>
          </cell>
          <cell r="J2010" t="str">
            <v>SUPPLIER0015</v>
          </cell>
          <cell r="K2010" t="str">
            <v xml:space="preserve">XINYI AUTOMOBILE GLASS (SHENZHEN) CO., LTD</v>
          </cell>
          <cell r="L2010">
            <v>1</v>
          </cell>
          <cell r="M2010">
            <v>4</v>
          </cell>
          <cell r="N2010">
            <v>5</v>
          </cell>
          <cell r="Q2010">
            <v>2</v>
          </cell>
          <cell r="R2010">
            <v>8</v>
          </cell>
          <cell r="S2010" t="str">
            <v xml:space="preserve">USD Purchase Pricelist (USD)</v>
          </cell>
          <cell r="T2010">
            <v>3.81</v>
          </cell>
          <cell r="U2010">
            <v>682.75</v>
          </cell>
          <cell r="V2010">
            <v>900</v>
          </cell>
        </row>
        <row r="2011">
          <cell r="A2011">
            <v>12734</v>
          </cell>
          <cell r="B2011" t="str">
            <v>AUTOLAMPS1977</v>
          </cell>
          <cell r="C2011" t="e">
            <v>#REF!</v>
          </cell>
          <cell r="D2011" t="str">
            <v xml:space="preserve">TOYOTA HILUX VIGO ZN215 (04-14) - WHEEL CAP</v>
          </cell>
          <cell r="E2011" t="str">
            <v>TOYOTA</v>
          </cell>
          <cell r="F2011" t="str">
            <v xml:space="preserve">VIGO 12 WC</v>
          </cell>
          <cell r="G2011" t="str">
            <v>TY05-1352</v>
          </cell>
          <cell r="I2011">
            <v>0.04</v>
          </cell>
          <cell r="J2011" t="str">
            <v>SUPPLIER0002</v>
          </cell>
          <cell r="K2011" t="str">
            <v xml:space="preserve">ANHUI TINCAI SILK CO. LTD</v>
          </cell>
          <cell r="L2011">
            <v>0</v>
          </cell>
          <cell r="M2011">
            <v>0</v>
          </cell>
          <cell r="N2011">
            <v>0</v>
          </cell>
          <cell r="Q2011">
            <v>2</v>
          </cell>
          <cell r="R2011">
            <v>10</v>
          </cell>
          <cell r="S2011" t="str">
            <v xml:space="preserve">Yuan Purchase Pricelist (CNY)</v>
          </cell>
          <cell r="T2011">
            <v>1.79</v>
          </cell>
          <cell r="U2011">
            <v>280</v>
          </cell>
          <cell r="V2011">
            <v>430</v>
          </cell>
        </row>
        <row r="2012">
          <cell r="A2012">
            <v>11455</v>
          </cell>
          <cell r="B2012" t="str">
            <v>AUTOLAMPS1978</v>
          </cell>
          <cell r="C2012" t="e">
            <v>#REF!</v>
          </cell>
          <cell r="D2012" t="str">
            <v xml:space="preserve">TOYOTA HILUX VIGO ZN215 (08-11) - BUMPER GRILL</v>
          </cell>
          <cell r="E2012" t="str">
            <v>TOYOTA</v>
          </cell>
          <cell r="F2012" t="str">
            <v xml:space="preserve">VIGO 08 GBPR</v>
          </cell>
          <cell r="G2012" t="str">
            <v>TY05-1407-01</v>
          </cell>
          <cell r="I2012">
            <v>0.04</v>
          </cell>
          <cell r="J2012" t="str">
            <v>SUPPLIER0002</v>
          </cell>
          <cell r="K2012" t="str">
            <v xml:space="preserve">ANHUI TINCAI SILK CO. LTD</v>
          </cell>
          <cell r="L2012">
            <v>0</v>
          </cell>
          <cell r="M2012">
            <v>0</v>
          </cell>
          <cell r="N2012">
            <v>0</v>
          </cell>
          <cell r="Q2012">
            <v>2</v>
          </cell>
          <cell r="R2012">
            <v>5</v>
          </cell>
          <cell r="S2012" t="str">
            <v xml:space="preserve">Yuan Purchase Pricelist (CNY)</v>
          </cell>
          <cell r="T2012">
            <v>4</v>
          </cell>
          <cell r="U2012">
            <v>625</v>
          </cell>
          <cell r="V2012">
            <v>970</v>
          </cell>
        </row>
        <row r="2013">
          <cell r="A2013">
            <v>10658</v>
          </cell>
          <cell r="B2013" t="str">
            <v>AUTOLAMPS1980</v>
          </cell>
          <cell r="C2013" t="e">
            <v>#REF!</v>
          </cell>
          <cell r="D2013" t="str">
            <v xml:space="preserve">TOYOTA HILUX VIGO ZN215 (08-11) - FOG LAMP (212-2067P-AE) - LH</v>
          </cell>
          <cell r="E2013" t="str">
            <v>TOYOTA</v>
          </cell>
          <cell r="F2013" t="str">
            <v xml:space="preserve">VIGO 08 FLA LH</v>
          </cell>
          <cell r="G2013" t="str">
            <v>TY05-1404-L</v>
          </cell>
          <cell r="I2013">
            <v>0.04</v>
          </cell>
          <cell r="J2013" t="str">
            <v>SUPPLIER0002</v>
          </cell>
          <cell r="K2013" t="str">
            <v xml:space="preserve">ANHUI TINCAI SILK CO. LTD</v>
          </cell>
          <cell r="L2013">
            <v>3</v>
          </cell>
          <cell r="M2013">
            <v>12</v>
          </cell>
          <cell r="N2013">
            <v>15</v>
          </cell>
          <cell r="O2013">
            <v>5</v>
          </cell>
          <cell r="P2013">
            <v>10</v>
          </cell>
          <cell r="S2013" t="str">
            <v xml:space="preserve">Yuan Purchase Pricelist (CNY)</v>
          </cell>
          <cell r="T2013">
            <v>31</v>
          </cell>
          <cell r="U2013">
            <v>843</v>
          </cell>
          <cell r="V2013">
            <v>1260</v>
          </cell>
        </row>
        <row r="2014">
          <cell r="A2014">
            <v>10657</v>
          </cell>
          <cell r="B2014" t="str">
            <v>AUTOLAMPS1981</v>
          </cell>
          <cell r="C2014" t="e">
            <v>#REF!</v>
          </cell>
          <cell r="D2014" t="str">
            <v xml:space="preserve">TOYOTA HILUX VIGO ZN215 (08-11) - FOG LAMP (212-2067P-AE) - RH</v>
          </cell>
          <cell r="E2014" t="str">
            <v>TOYOTA</v>
          </cell>
          <cell r="F2014" t="str">
            <v xml:space="preserve">VIGO 08 FLA RH</v>
          </cell>
          <cell r="G2014" t="str">
            <v>TY05-1404-R</v>
          </cell>
          <cell r="I2014">
            <v>0.04</v>
          </cell>
          <cell r="J2014" t="str">
            <v>SUPPLIER0002</v>
          </cell>
          <cell r="K2014" t="str">
            <v xml:space="preserve">ANHUI TINCAI SILK CO. LTD</v>
          </cell>
          <cell r="L2014">
            <v>3</v>
          </cell>
          <cell r="M2014">
            <v>12</v>
          </cell>
          <cell r="N2014">
            <v>15</v>
          </cell>
          <cell r="O2014">
            <v>5</v>
          </cell>
          <cell r="P2014">
            <v>10</v>
          </cell>
          <cell r="S2014" t="str">
            <v xml:space="preserve">Yuan Purchase Pricelist (CNY)</v>
          </cell>
          <cell r="T2014">
            <v>31</v>
          </cell>
          <cell r="U2014">
            <v>843</v>
          </cell>
          <cell r="V2014">
            <v>1260</v>
          </cell>
        </row>
        <row r="2015">
          <cell r="A2015">
            <v>11454</v>
          </cell>
          <cell r="B2015" t="str">
            <v>AUTOLAMPS1979</v>
          </cell>
          <cell r="C2015" t="e">
            <v>#REF!</v>
          </cell>
          <cell r="D2015" t="str">
            <v xml:space="preserve">TOYOTA HILUX VIGO ZN215 (08-11) - FRONT BUMPER (W/O SIDE HOLE) - 2WD</v>
          </cell>
          <cell r="E2015" t="str">
            <v>TOYOTA</v>
          </cell>
          <cell r="F2015" t="str">
            <v xml:space="preserve">VIGO 08 BPRF 2WD</v>
          </cell>
          <cell r="G2015" t="str">
            <v>TY05-1307C</v>
          </cell>
          <cell r="I2015">
            <v>0.04</v>
          </cell>
          <cell r="J2015" t="str">
            <v>SUPPLIER0002</v>
          </cell>
          <cell r="K2015" t="str">
            <v xml:space="preserve">ANHUI TINCAI SILK CO. LTD</v>
          </cell>
          <cell r="L2015">
            <v>0</v>
          </cell>
          <cell r="M2015">
            <v>0</v>
          </cell>
          <cell r="N2015">
            <v>0</v>
          </cell>
          <cell r="Q2015">
            <v>2</v>
          </cell>
          <cell r="R2015">
            <v>5</v>
          </cell>
          <cell r="S2015" t="str">
            <v xml:space="preserve">Yuan Purchase Pricelist (CNY)</v>
          </cell>
          <cell r="T2015">
            <v>15</v>
          </cell>
          <cell r="U2015">
            <v>2345</v>
          </cell>
          <cell r="V2015">
            <v>3630</v>
          </cell>
        </row>
        <row r="2016">
          <cell r="A2016">
            <v>10659</v>
          </cell>
          <cell r="B2016" t="str">
            <v>AUTOLAMPS1982</v>
          </cell>
          <cell r="C2016" t="e">
            <v>#REF!</v>
          </cell>
          <cell r="D2016" t="str">
            <v xml:space="preserve">TOYOTA HILUX VIGO ZN215 (08-11) - GRILL (BLACK)</v>
          </cell>
          <cell r="E2016" t="str">
            <v>TOYOTA</v>
          </cell>
          <cell r="F2016" t="str">
            <v xml:space="preserve">VIGO 08 GRLB</v>
          </cell>
          <cell r="G2016" t="str">
            <v>TY05-1411C</v>
          </cell>
          <cell r="I2016">
            <v>0.04</v>
          </cell>
          <cell r="J2016" t="str">
            <v>SUPPLIER0002</v>
          </cell>
          <cell r="K2016" t="str">
            <v xml:space="preserve">ANHUI TINCAI SILK CO. LTD</v>
          </cell>
          <cell r="L2016">
            <v>2</v>
          </cell>
          <cell r="M2016">
            <v>8</v>
          </cell>
          <cell r="N2016">
            <v>10</v>
          </cell>
          <cell r="Q2016">
            <v>2</v>
          </cell>
          <cell r="R2016">
            <v>5</v>
          </cell>
          <cell r="S2016" t="str">
            <v xml:space="preserve">Yuan Purchase Pricelist (CNY)</v>
          </cell>
          <cell r="T2016">
            <v>80</v>
          </cell>
          <cell r="U2016">
            <v>2176</v>
          </cell>
          <cell r="V2016">
            <v>3260</v>
          </cell>
        </row>
        <row r="2017">
          <cell r="A2017">
            <v>11453</v>
          </cell>
          <cell r="B2017" t="str">
            <v>AUTOLAMPS1983</v>
          </cell>
          <cell r="C2017" t="e">
            <v>#REF!</v>
          </cell>
          <cell r="D2017" t="str">
            <v xml:space="preserve">TOYOTA HILUX VIGO ZN215 (08-11) - GRILL (BLACK/CHROME)</v>
          </cell>
          <cell r="E2017" t="str">
            <v>TOYOTA</v>
          </cell>
          <cell r="F2017" t="str">
            <v xml:space="preserve">VIGO 08 GRLBC</v>
          </cell>
          <cell r="G2017" t="str">
            <v>TY05-1411B</v>
          </cell>
          <cell r="I2017">
            <v>0.04</v>
          </cell>
          <cell r="J2017" t="str">
            <v>SUPPLIER0002</v>
          </cell>
          <cell r="K2017" t="str">
            <v xml:space="preserve">ANHUI TINCAI SILK CO. LTD</v>
          </cell>
          <cell r="L2017">
            <v>0</v>
          </cell>
          <cell r="M2017">
            <v>0</v>
          </cell>
          <cell r="N2017">
            <v>0</v>
          </cell>
          <cell r="Q2017">
            <v>2</v>
          </cell>
          <cell r="R2017">
            <v>5</v>
          </cell>
          <cell r="S2017" t="str">
            <v xml:space="preserve">Yuan Purchase Pricelist (CNY)</v>
          </cell>
          <cell r="T2017">
            <v>82.5</v>
          </cell>
          <cell r="U2017">
            <v>1856</v>
          </cell>
          <cell r="V2017">
            <v>2880</v>
          </cell>
        </row>
        <row r="2018">
          <cell r="A2018">
            <v>10656</v>
          </cell>
          <cell r="B2018" t="str">
            <v>AUTOLAMPS1984</v>
          </cell>
          <cell r="C2018" t="e">
            <v>#REF!</v>
          </cell>
          <cell r="D2018" t="str">
            <v xml:space="preserve">TOYOTA HILUX VIGO ZN215 (08-11) - HEAD LAMP - LH</v>
          </cell>
          <cell r="E2018" t="str">
            <v>TOYOTA</v>
          </cell>
          <cell r="F2018" t="str">
            <v xml:space="preserve">VIGO 08 HLA LH</v>
          </cell>
          <cell r="G2018" t="str">
            <v>TY05-1401-L</v>
          </cell>
          <cell r="I2018">
            <v>0.04</v>
          </cell>
          <cell r="J2018" t="str">
            <v>SUPPLIER0002</v>
          </cell>
          <cell r="K2018" t="str">
            <v xml:space="preserve">ANHUI TINCAI SILK CO. LTD</v>
          </cell>
          <cell r="L2018">
            <v>2</v>
          </cell>
          <cell r="M2018">
            <v>8</v>
          </cell>
          <cell r="N2018">
            <v>10</v>
          </cell>
          <cell r="Q2018">
            <v>2</v>
          </cell>
          <cell r="R2018">
            <v>5</v>
          </cell>
          <cell r="S2018" t="str">
            <v xml:space="preserve">Yuan Purchase Pricelist (CNY)</v>
          </cell>
          <cell r="T2018">
            <v>85</v>
          </cell>
          <cell r="U2018">
            <v>1976</v>
          </cell>
          <cell r="V2018">
            <v>3060</v>
          </cell>
        </row>
        <row r="2019">
          <cell r="A2019">
            <v>10655</v>
          </cell>
          <cell r="B2019" t="str">
            <v>AUTOLAMPS1985</v>
          </cell>
          <cell r="C2019" t="e">
            <v>#REF!</v>
          </cell>
          <cell r="D2019" t="str">
            <v xml:space="preserve">TOYOTA HILUX VIGO ZN215 (08-11) - HEAD LAMP - RH</v>
          </cell>
          <cell r="E2019" t="str">
            <v>TOYOTA</v>
          </cell>
          <cell r="F2019" t="str">
            <v xml:space="preserve">VIGO 08 HLA RH</v>
          </cell>
          <cell r="G2019" t="str">
            <v>TY05-1401-R</v>
          </cell>
          <cell r="I2019">
            <v>0.04</v>
          </cell>
          <cell r="J2019" t="str">
            <v>SUPPLIER0002</v>
          </cell>
          <cell r="K2019" t="str">
            <v xml:space="preserve">ANHUI TINCAI SILK CO. LTD</v>
          </cell>
          <cell r="L2019">
            <v>3</v>
          </cell>
          <cell r="M2019">
            <v>12</v>
          </cell>
          <cell r="N2019">
            <v>15</v>
          </cell>
          <cell r="Q2019">
            <v>2</v>
          </cell>
          <cell r="R2019">
            <v>5</v>
          </cell>
          <cell r="S2019" t="str">
            <v xml:space="preserve">Yuan Purchase Pricelist (CNY)</v>
          </cell>
          <cell r="T2019">
            <v>85</v>
          </cell>
          <cell r="U2019">
            <v>1976</v>
          </cell>
          <cell r="V2019">
            <v>3060</v>
          </cell>
        </row>
        <row r="2020">
          <cell r="A2020">
            <v>11605</v>
          </cell>
          <cell r="B2020" t="str">
            <v>AUTOLAMPS1991</v>
          </cell>
          <cell r="C2020" t="e">
            <v>#REF!</v>
          </cell>
          <cell r="D2020" t="str">
            <v xml:space="preserve">TOYOTA HILUX VIGO ZN215 (12-14) - FOG LAMP SET</v>
          </cell>
          <cell r="E2020" t="str">
            <v>TOYOTA</v>
          </cell>
          <cell r="F2020" t="str">
            <v xml:space="preserve">VIGO 12 FLAS</v>
          </cell>
          <cell r="G2020" t="str">
            <v>TY05-1504</v>
          </cell>
          <cell r="I2020">
            <v>0.04</v>
          </cell>
          <cell r="J2020" t="str">
            <v>SUPPLIER0002</v>
          </cell>
          <cell r="K2020" t="str">
            <v xml:space="preserve">ANHUI TINCAI SILK CO. LTD</v>
          </cell>
          <cell r="L2020">
            <v>3</v>
          </cell>
          <cell r="M2020">
            <v>12</v>
          </cell>
          <cell r="N2020">
            <v>15</v>
          </cell>
          <cell r="Q2020">
            <v>3</v>
          </cell>
          <cell r="R2020">
            <v>20</v>
          </cell>
          <cell r="S2020" t="str">
            <v xml:space="preserve">Yuan Purchase Pricelist (CNY)</v>
          </cell>
          <cell r="T2020">
            <v>85</v>
          </cell>
          <cell r="U2020">
            <v>2312</v>
          </cell>
          <cell r="V2020">
            <v>3470</v>
          </cell>
        </row>
        <row r="2021">
          <cell r="A2021">
            <v>11457</v>
          </cell>
          <cell r="B2021" t="str">
            <v>AUTOLAMPS1986</v>
          </cell>
          <cell r="C2021" t="e">
            <v>#REF!</v>
          </cell>
          <cell r="D2021" t="str">
            <v xml:space="preserve">TOYOTA HILUX VIGO ZN215 (12-14) - FRONT BUMPER</v>
          </cell>
          <cell r="E2021" t="str">
            <v>TOYOTA</v>
          </cell>
          <cell r="F2021" t="str">
            <v xml:space="preserve">VIGO 12 BPRF</v>
          </cell>
          <cell r="G2021" t="str">
            <v>TY05-1507</v>
          </cell>
          <cell r="I2021">
            <v>0.04</v>
          </cell>
          <cell r="J2021" t="str">
            <v>SUPPLIER0002</v>
          </cell>
          <cell r="K2021" t="str">
            <v xml:space="preserve">ANHUI TINCAI SILK CO. LTD</v>
          </cell>
          <cell r="L2021">
            <v>1</v>
          </cell>
          <cell r="M2021">
            <v>4</v>
          </cell>
          <cell r="N2021">
            <v>5</v>
          </cell>
          <cell r="Q2021">
            <v>2</v>
          </cell>
          <cell r="R2021">
            <v>5</v>
          </cell>
          <cell r="S2021" t="str">
            <v xml:space="preserve">Yuan Purchase Pricelist (CNY)</v>
          </cell>
          <cell r="T2021">
            <v>100</v>
          </cell>
          <cell r="U2021">
            <v>2415</v>
          </cell>
          <cell r="V2021">
            <v>3620</v>
          </cell>
        </row>
        <row r="2022">
          <cell r="A2022">
            <v>11458</v>
          </cell>
          <cell r="B2022" t="str">
            <v>AUTOLAMPS1987</v>
          </cell>
          <cell r="C2022" t="e">
            <v>#REF!</v>
          </cell>
          <cell r="D2022" t="str">
            <v xml:space="preserve">TOYOTA HILUX VIGO ZN215 (12-14) - FRONT BUMPER GRILL</v>
          </cell>
          <cell r="E2022" t="str">
            <v>TOYOTA</v>
          </cell>
          <cell r="F2022" t="str">
            <v xml:space="preserve">VIGO 12 BGRL</v>
          </cell>
          <cell r="G2022" t="str">
            <v>TY05-1507-1</v>
          </cell>
          <cell r="I2022">
            <v>0.04</v>
          </cell>
          <cell r="J2022" t="str">
            <v>SUPPLIER0002</v>
          </cell>
          <cell r="K2022" t="str">
            <v xml:space="preserve">ANHUI TINCAI SILK CO. LTD</v>
          </cell>
          <cell r="L2022">
            <v>0</v>
          </cell>
          <cell r="M2022">
            <v>0</v>
          </cell>
          <cell r="N2022">
            <v>0</v>
          </cell>
          <cell r="Q2022">
            <v>2</v>
          </cell>
          <cell r="R2022">
            <v>5</v>
          </cell>
          <cell r="S2022" t="str">
            <v xml:space="preserve">Yuan Purchase Pricelist (CNY)</v>
          </cell>
          <cell r="T2022">
            <v>5</v>
          </cell>
          <cell r="U2022">
            <v>782</v>
          </cell>
          <cell r="V2022">
            <v>1210</v>
          </cell>
        </row>
        <row r="2023">
          <cell r="A2023">
            <v>11460</v>
          </cell>
          <cell r="B2023" t="str">
            <v>AUTOLAMPS1989</v>
          </cell>
          <cell r="C2023" t="e">
            <v>#REF!</v>
          </cell>
          <cell r="D2023" t="str">
            <v xml:space="preserve">TOYOTA HILUX VIGO ZN215 (12-14) - FRONT INNER FENDER - LH</v>
          </cell>
          <cell r="E2023" t="str">
            <v>TOYOTA</v>
          </cell>
          <cell r="F2023" t="str">
            <v xml:space="preserve">VIGO 12 FIF LH</v>
          </cell>
          <cell r="G2023" t="str">
            <v>TY05-1516-1-L</v>
          </cell>
          <cell r="I2023">
            <v>0.04</v>
          </cell>
          <cell r="J2023" t="str">
            <v>SUPPLIER0002</v>
          </cell>
          <cell r="K2023" t="str">
            <v xml:space="preserve">ANHUI TINCAI SILK CO. LTD</v>
          </cell>
          <cell r="L2023">
            <v>9</v>
          </cell>
          <cell r="M2023">
            <v>36</v>
          </cell>
          <cell r="N2023">
            <v>45</v>
          </cell>
          <cell r="Q2023">
            <v>5</v>
          </cell>
          <cell r="R2023">
            <v>20</v>
          </cell>
          <cell r="S2023" t="str">
            <v xml:space="preserve">Yuan Purchase Pricelist (CNY)</v>
          </cell>
          <cell r="T2023">
            <v>17</v>
          </cell>
          <cell r="U2023">
            <v>434</v>
          </cell>
          <cell r="V2023">
            <v>650</v>
          </cell>
        </row>
        <row r="2024">
          <cell r="A2024">
            <v>11459</v>
          </cell>
          <cell r="B2024" t="str">
            <v>AUTOLAMPS1990</v>
          </cell>
          <cell r="C2024" t="e">
            <v>#REF!</v>
          </cell>
          <cell r="D2024" t="str">
            <v xml:space="preserve">TOYOTA HILUX VIGO ZN215 (12-14) - FRONT INNER FENDER - RH</v>
          </cell>
          <cell r="E2024" t="str">
            <v>TOYOTA</v>
          </cell>
          <cell r="F2024" t="str">
            <v xml:space="preserve">VIGO 12 FIF RH</v>
          </cell>
          <cell r="G2024" t="str">
            <v>TY05-1516-1-R</v>
          </cell>
          <cell r="I2024">
            <v>0.04</v>
          </cell>
          <cell r="J2024" t="str">
            <v>SUPPLIER0002</v>
          </cell>
          <cell r="K2024" t="str">
            <v xml:space="preserve">ANHUI TINCAI SILK CO. LTD</v>
          </cell>
          <cell r="L2024">
            <v>10</v>
          </cell>
          <cell r="M2024">
            <v>40</v>
          </cell>
          <cell r="N2024">
            <v>50</v>
          </cell>
          <cell r="Q2024">
            <v>5</v>
          </cell>
          <cell r="R2024">
            <v>20</v>
          </cell>
          <cell r="S2024" t="str">
            <v xml:space="preserve">Yuan Purchase Pricelist (CNY)</v>
          </cell>
          <cell r="T2024">
            <v>17</v>
          </cell>
          <cell r="U2024">
            <v>434</v>
          </cell>
          <cell r="V2024">
            <v>650</v>
          </cell>
        </row>
        <row r="2025">
          <cell r="A2025">
            <v>11456</v>
          </cell>
          <cell r="B2025" t="str">
            <v>AUTOLAMPS1992</v>
          </cell>
          <cell r="C2025" t="e">
            <v>#REF!</v>
          </cell>
          <cell r="D2025" t="str">
            <v xml:space="preserve">TOYOTA HILUX VIGO ZN215 (12-14) - GRILL (BLACK)</v>
          </cell>
          <cell r="E2025" t="str">
            <v>TOYOTA</v>
          </cell>
          <cell r="F2025" t="str">
            <v xml:space="preserve">VIGO 12 GRLB</v>
          </cell>
          <cell r="G2025" t="str">
            <v>TY05-1511-B</v>
          </cell>
          <cell r="I2025">
            <v>0.04</v>
          </cell>
          <cell r="J2025" t="str">
            <v>SUPPLIER0002</v>
          </cell>
          <cell r="K2025" t="str">
            <v xml:space="preserve">ANHUI TINCAI SILK CO. LTD</v>
          </cell>
          <cell r="L2025">
            <v>0</v>
          </cell>
          <cell r="M2025">
            <v>0</v>
          </cell>
          <cell r="N2025">
            <v>0</v>
          </cell>
          <cell r="Q2025">
            <v>3</v>
          </cell>
          <cell r="R2025">
            <v>20</v>
          </cell>
          <cell r="S2025" t="str">
            <v xml:space="preserve">Yuan Purchase Pricelist (CNY)</v>
          </cell>
          <cell r="T2025">
            <v>90</v>
          </cell>
          <cell r="U2025">
            <v>2296</v>
          </cell>
          <cell r="V2025">
            <v>3400</v>
          </cell>
        </row>
        <row r="2026">
          <cell r="A2026">
            <v>10666</v>
          </cell>
          <cell r="B2026" t="str">
            <v>AUTOLAMPS1993</v>
          </cell>
          <cell r="C2026" t="e">
            <v>#REF!</v>
          </cell>
          <cell r="D2026" t="str">
            <v xml:space="preserve">TOYOTA HILUX VIGO ZN215 (12-14) - GRILL (BLACK/CHROME)</v>
          </cell>
          <cell r="E2026" t="str">
            <v>TOYOTA</v>
          </cell>
          <cell r="F2026" t="str">
            <v xml:space="preserve">VIGO 12 GRLBC</v>
          </cell>
          <cell r="G2026" t="str">
            <v>TY05-1514-C-B</v>
          </cell>
          <cell r="I2026">
            <v>0.04</v>
          </cell>
          <cell r="J2026" t="str">
            <v>SUPPLIER0002</v>
          </cell>
          <cell r="K2026" t="str">
            <v xml:space="preserve">ANHUI TINCAI SILK CO. LTD</v>
          </cell>
          <cell r="L2026">
            <v>1</v>
          </cell>
          <cell r="M2026">
            <v>4</v>
          </cell>
          <cell r="N2026">
            <v>5</v>
          </cell>
          <cell r="Q2026">
            <v>3</v>
          </cell>
          <cell r="R2026">
            <v>20</v>
          </cell>
          <cell r="S2026" t="str">
            <v xml:space="preserve">Yuan Purchase Pricelist (CNY)</v>
          </cell>
          <cell r="T2026">
            <v>105</v>
          </cell>
          <cell r="U2026">
            <v>2856</v>
          </cell>
          <cell r="V2026">
            <v>4280</v>
          </cell>
        </row>
        <row r="2027">
          <cell r="A2027">
            <v>14229</v>
          </cell>
          <cell r="B2027" t="str">
            <v>AUTOLAMPS1994</v>
          </cell>
          <cell r="C2027" t="e">
            <v>#REF!</v>
          </cell>
          <cell r="D2027" t="str">
            <v xml:space="preserve">TOYOTA HILUX VIGO ZN215 (12-14) - GRILL (GREY/CHROME)</v>
          </cell>
          <cell r="E2027" t="str">
            <v>TOYOTA</v>
          </cell>
          <cell r="F2027" t="str">
            <v xml:space="preserve">VIGO 12 GRLGC</v>
          </cell>
          <cell r="G2027" t="str">
            <v>TY05-1514-C-G</v>
          </cell>
          <cell r="I2027">
            <v>0.04</v>
          </cell>
          <cell r="J2027" t="str">
            <v>SUPPLIER0002</v>
          </cell>
          <cell r="K2027" t="str">
            <v xml:space="preserve">ANHUI TINCAI SILK CO. LTD</v>
          </cell>
          <cell r="L2027">
            <v>0</v>
          </cell>
          <cell r="M2027">
            <v>0</v>
          </cell>
          <cell r="N2027">
            <v>0</v>
          </cell>
          <cell r="Q2027">
            <v>3</v>
          </cell>
          <cell r="R2027">
            <v>20</v>
          </cell>
          <cell r="S2027" t="str">
            <v xml:space="preserve">Yuan Purchase Pricelist (CNY)</v>
          </cell>
          <cell r="T2027">
            <v>105</v>
          </cell>
          <cell r="U2027">
            <v>2363</v>
          </cell>
          <cell r="V2027">
            <v>3660</v>
          </cell>
        </row>
        <row r="2028">
          <cell r="A2028">
            <v>10661</v>
          </cell>
          <cell r="B2028" t="str">
            <v>AUTOLAMPS1995</v>
          </cell>
          <cell r="C2028" t="e">
            <v>#REF!</v>
          </cell>
          <cell r="D2028" t="str">
            <v xml:space="preserve">TOYOTA HILUX VIGO ZN215 (12-14) - HEAD LAMP - LH</v>
          </cell>
          <cell r="E2028" t="str">
            <v>TOYOTA</v>
          </cell>
          <cell r="F2028" t="str">
            <v xml:space="preserve">VIGO 12 HLA LH</v>
          </cell>
          <cell r="G2028" t="str">
            <v>TY05-1501-L</v>
          </cell>
          <cell r="I2028">
            <v>0.04</v>
          </cell>
          <cell r="J2028" t="str">
            <v>SUPPLIER0002</v>
          </cell>
          <cell r="K2028" t="str">
            <v xml:space="preserve">ANHUI TINCAI SILK CO. LTD</v>
          </cell>
          <cell r="L2028">
            <v>3</v>
          </cell>
          <cell r="M2028">
            <v>12</v>
          </cell>
          <cell r="N2028">
            <v>15</v>
          </cell>
          <cell r="Q2028">
            <v>3</v>
          </cell>
          <cell r="R2028">
            <v>5</v>
          </cell>
          <cell r="S2028" t="str">
            <v xml:space="preserve">Yuan Purchase Pricelist (CNY)</v>
          </cell>
          <cell r="T2028">
            <v>90</v>
          </cell>
          <cell r="U2028">
            <v>2288.52</v>
          </cell>
          <cell r="V2028">
            <v>3400</v>
          </cell>
        </row>
        <row r="2029">
          <cell r="A2029">
            <v>10660</v>
          </cell>
          <cell r="B2029" t="str">
            <v>AUTOLAMPS1996</v>
          </cell>
          <cell r="C2029" t="e">
            <v>#REF!</v>
          </cell>
          <cell r="D2029" t="str">
            <v xml:space="preserve">TOYOTA HILUX VIGO ZN215 (12-14) - HEAD LAMP - RH</v>
          </cell>
          <cell r="E2029" t="str">
            <v>TOYOTA</v>
          </cell>
          <cell r="F2029" t="str">
            <v xml:space="preserve">VIGO 12 HLA RH</v>
          </cell>
          <cell r="G2029" t="str">
            <v>TY05-1501-R</v>
          </cell>
          <cell r="I2029">
            <v>0.04</v>
          </cell>
          <cell r="J2029" t="str">
            <v>SUPPLIER0002</v>
          </cell>
          <cell r="K2029" t="str">
            <v xml:space="preserve">ANHUI TINCAI SILK CO. LTD</v>
          </cell>
          <cell r="L2029">
            <v>4</v>
          </cell>
          <cell r="M2029">
            <v>16</v>
          </cell>
          <cell r="N2029">
            <v>20</v>
          </cell>
          <cell r="Q2029">
            <v>3</v>
          </cell>
          <cell r="R2029">
            <v>5</v>
          </cell>
          <cell r="S2029" t="str">
            <v xml:space="preserve">Yuan Purchase Pricelist (CNY)</v>
          </cell>
          <cell r="T2029">
            <v>90</v>
          </cell>
          <cell r="U2029">
            <v>2288.52</v>
          </cell>
          <cell r="V2029">
            <v>3400</v>
          </cell>
        </row>
        <row r="2030">
          <cell r="A2030">
            <v>12638</v>
          </cell>
          <cell r="B2030" t="str">
            <v>AUTOLAMPS1988</v>
          </cell>
          <cell r="C2030" t="e">
            <v>#REF!</v>
          </cell>
          <cell r="D2030" t="str">
            <v xml:space="preserve">TOYOTA HILUX VIGO ZN215 (12-14) - REAR BUMPER CHROME/BLACK</v>
          </cell>
          <cell r="E2030" t="str">
            <v>TOYOTA</v>
          </cell>
          <cell r="F2030" t="str">
            <v xml:space="preserve">VIGO 12 BPRR</v>
          </cell>
          <cell r="G2030" t="str">
            <v>TY05-1508</v>
          </cell>
          <cell r="I2030">
            <v>0.04</v>
          </cell>
          <cell r="J2030" t="str">
            <v>SUPPLIER0002</v>
          </cell>
          <cell r="K2030" t="str">
            <v xml:space="preserve">ANHUI TINCAI SILK CO. LTD</v>
          </cell>
          <cell r="M2030">
            <v>0</v>
          </cell>
          <cell r="N2030">
            <v>0</v>
          </cell>
          <cell r="Q2030">
            <v>2</v>
          </cell>
          <cell r="R2030">
            <v>5</v>
          </cell>
          <cell r="S2030" t="str">
            <v xml:space="preserve">Yuan Purchase Pricelist (CNY)</v>
          </cell>
          <cell r="T2030">
            <v>23.81</v>
          </cell>
          <cell r="U2030">
            <v>3722</v>
          </cell>
          <cell r="V2030">
            <v>5770</v>
          </cell>
        </row>
        <row r="2031">
          <cell r="A2031">
            <v>10663</v>
          </cell>
          <cell r="B2031" t="str">
            <v>AUTOLAMPS2000</v>
          </cell>
          <cell r="C2031" t="e">
            <v>#REF!</v>
          </cell>
          <cell r="D2031" t="str">
            <v xml:space="preserve">TOYOTA HILUX VIGO ZN215 (12-14) - TAIL LAMP - LH</v>
          </cell>
          <cell r="E2031" t="str">
            <v>TOYOTA</v>
          </cell>
          <cell r="F2031" t="str">
            <v xml:space="preserve">VIGO 12 TLA LH</v>
          </cell>
          <cell r="G2031" t="str">
            <v>MZ01-36011-L</v>
          </cell>
          <cell r="I2031">
            <v>0.04</v>
          </cell>
          <cell r="J2031" t="str">
            <v>SUPPLIER0010</v>
          </cell>
          <cell r="K2031" t="str">
            <v xml:space="preserve">JIANGSU ZISUDE LAMPS TECHNOLOGY CO.,LTD</v>
          </cell>
          <cell r="L2031">
            <v>13</v>
          </cell>
          <cell r="M2031">
            <v>52</v>
          </cell>
          <cell r="N2031">
            <v>65</v>
          </cell>
          <cell r="Q2031">
            <v>5</v>
          </cell>
          <cell r="R2031">
            <v>10</v>
          </cell>
          <cell r="S2031" t="str">
            <v xml:space="preserve">Yuan Purchase Pricelist (CNY)</v>
          </cell>
          <cell r="T2031">
            <v>33</v>
          </cell>
          <cell r="U2031">
            <v>860</v>
          </cell>
          <cell r="V2031">
            <v>1200</v>
          </cell>
        </row>
        <row r="2032">
          <cell r="A2032">
            <v>10662</v>
          </cell>
          <cell r="B2032" t="str">
            <v>AUTOLAMPS2001</v>
          </cell>
          <cell r="C2032" t="e">
            <v>#REF!</v>
          </cell>
          <cell r="D2032" t="str">
            <v xml:space="preserve">TOYOTA HILUX VIGO ZN215 (12-14) - TAIL LAMP - RH</v>
          </cell>
          <cell r="E2032" t="str">
            <v>TOYOTA</v>
          </cell>
          <cell r="F2032" t="str">
            <v xml:space="preserve">VIGO 12 TLA RH</v>
          </cell>
          <cell r="G2032" t="str">
            <v>MZ01-36011-R</v>
          </cell>
          <cell r="I2032">
            <v>0.04</v>
          </cell>
          <cell r="J2032" t="str">
            <v>SUPPLIER0010</v>
          </cell>
          <cell r="K2032" t="str">
            <v xml:space="preserve">JIANGSU ZISUDE LAMPS TECHNOLOGY CO.,LTD</v>
          </cell>
          <cell r="L2032">
            <v>13</v>
          </cell>
          <cell r="M2032">
            <v>52</v>
          </cell>
          <cell r="N2032">
            <v>65</v>
          </cell>
          <cell r="Q2032">
            <v>5</v>
          </cell>
          <cell r="R2032">
            <v>10</v>
          </cell>
          <cell r="S2032" t="str">
            <v xml:space="preserve">Yuan Purchase Pricelist (CNY)</v>
          </cell>
          <cell r="T2032">
            <v>33</v>
          </cell>
          <cell r="U2032">
            <v>860</v>
          </cell>
          <cell r="V2032">
            <v>1200</v>
          </cell>
        </row>
        <row r="2033">
          <cell r="A2033">
            <v>10665</v>
          </cell>
          <cell r="B2033" t="str">
            <v>AUTOLAMPS1997</v>
          </cell>
          <cell r="C2033" t="e">
            <v>#REF!</v>
          </cell>
          <cell r="D2033" t="str">
            <v xml:space="preserve">TOYOTA HILUX VIGO ZN215 (12-14) - TAIL LENS - LH</v>
          </cell>
          <cell r="E2033" t="str">
            <v>TOYOTA</v>
          </cell>
          <cell r="F2033" t="str">
            <v xml:space="preserve">VIGO 12 TLS LH</v>
          </cell>
          <cell r="G2033" t="str">
            <v>MZ01-36011-00-L</v>
          </cell>
          <cell r="I2033">
            <v>0.04</v>
          </cell>
          <cell r="J2033" t="str">
            <v>SUPPLIER0010</v>
          </cell>
          <cell r="K2033" t="str">
            <v xml:space="preserve">JIANGSU ZISUDE LAMPS TECHNOLOGY CO.,LTD</v>
          </cell>
          <cell r="L2033">
            <v>17</v>
          </cell>
          <cell r="M2033">
            <v>68</v>
          </cell>
          <cell r="N2033">
            <v>85</v>
          </cell>
          <cell r="Q2033">
            <v>5</v>
          </cell>
          <cell r="R2033">
            <v>20</v>
          </cell>
          <cell r="S2033" t="str">
            <v xml:space="preserve">Yuan Purchase Pricelist (CNY)</v>
          </cell>
          <cell r="T2033">
            <v>16</v>
          </cell>
          <cell r="U2033">
            <v>408</v>
          </cell>
          <cell r="V2033">
            <v>610</v>
          </cell>
        </row>
        <row r="2034">
          <cell r="A2034">
            <v>10664</v>
          </cell>
          <cell r="B2034" t="str">
            <v>AUTOLAMPS1998</v>
          </cell>
          <cell r="C2034" t="e">
            <v>#REF!</v>
          </cell>
          <cell r="D2034" t="str">
            <v xml:space="preserve">TOYOTA HILUX VIGO ZN215 (12-14) - TAIL LENS - RH</v>
          </cell>
          <cell r="E2034" t="str">
            <v>TOYOTA</v>
          </cell>
          <cell r="F2034" t="str">
            <v xml:space="preserve">VIGO 12 TLS RH</v>
          </cell>
          <cell r="G2034" t="str">
            <v>MZ01-36011-00-R</v>
          </cell>
          <cell r="I2034">
            <v>0.04</v>
          </cell>
          <cell r="J2034" t="str">
            <v>SUPPLIER0010</v>
          </cell>
          <cell r="K2034" t="str">
            <v xml:space="preserve">JIANGSU ZISUDE LAMPS TECHNOLOGY CO.,LTD</v>
          </cell>
          <cell r="L2034">
            <v>15</v>
          </cell>
          <cell r="M2034">
            <v>60</v>
          </cell>
          <cell r="N2034">
            <v>75</v>
          </cell>
          <cell r="Q2034">
            <v>5</v>
          </cell>
          <cell r="R2034">
            <v>20</v>
          </cell>
          <cell r="S2034" t="str">
            <v xml:space="preserve">Yuan Purchase Pricelist (CNY)</v>
          </cell>
          <cell r="T2034">
            <v>16</v>
          </cell>
          <cell r="U2034">
            <v>408</v>
          </cell>
          <cell r="V2034">
            <v>610</v>
          </cell>
        </row>
        <row r="2035">
          <cell r="A2035">
            <v>12639</v>
          </cell>
          <cell r="B2035" t="str">
            <v>AUTOLAMPS1999</v>
          </cell>
          <cell r="C2035" t="e">
            <v>#REF!</v>
          </cell>
          <cell r="D2035" t="str">
            <v xml:space="preserve">TOYOTA HILUX VIGO ZN215 (12-14) - WING MIRROR SILVER - LH</v>
          </cell>
          <cell r="E2035" t="str">
            <v>TOYOTA</v>
          </cell>
          <cell r="F2035" t="str">
            <v xml:space="preserve">VIGO 12 WMS</v>
          </cell>
          <cell r="G2035" t="str">
            <v>TY05-1314-L</v>
          </cell>
          <cell r="I2035">
            <v>0.04</v>
          </cell>
          <cell r="J2035" t="str">
            <v>SUPPLIER0002</v>
          </cell>
          <cell r="K2035" t="str">
            <v xml:space="preserve">ANHUI TINCAI SILK CO. LTD</v>
          </cell>
          <cell r="M2035">
            <v>0</v>
          </cell>
          <cell r="N2035">
            <v>0</v>
          </cell>
          <cell r="S2035" t="str">
            <v xml:space="preserve">Yuan Purchase Pricelist (CNY)</v>
          </cell>
          <cell r="T2035">
            <v>1.79</v>
          </cell>
          <cell r="U2035">
            <v>280</v>
          </cell>
          <cell r="V2035">
            <v>430</v>
          </cell>
        </row>
        <row r="2036">
          <cell r="A2036">
            <v>13906</v>
          </cell>
          <cell r="B2036" t="str">
            <v>AUTOLAMPS2002</v>
          </cell>
          <cell r="C2036" t="e">
            <v>#REF!</v>
          </cell>
          <cell r="D2036" t="str">
            <v xml:space="preserve">TOYOTA HILUX VIGO ZN215-12 CAB (12-) - REAR WINDSCREEN (SLIDING GLASS FRAME)</v>
          </cell>
          <cell r="E2036" t="str">
            <v>TOYOTA</v>
          </cell>
          <cell r="F2036" t="str">
            <v xml:space="preserve">ZN215 12 RW X</v>
          </cell>
          <cell r="G2036" t="str">
            <v xml:space="preserve">ZN215 12 RW/X</v>
          </cell>
          <cell r="H2036" t="str">
            <v>1400*320</v>
          </cell>
          <cell r="I2036">
            <v>0.02</v>
          </cell>
          <cell r="J2036" t="str">
            <v>SUPPLIER0015</v>
          </cell>
          <cell r="K2036" t="str">
            <v xml:space="preserve">XINYI AUTOMOBILE GLASS (SHENZHEN) CO., LTD</v>
          </cell>
          <cell r="L2036">
            <v>2</v>
          </cell>
          <cell r="M2036">
            <v>8</v>
          </cell>
          <cell r="N2036">
            <v>10</v>
          </cell>
          <cell r="Q2036">
            <v>1</v>
          </cell>
          <cell r="R2036">
            <v>4</v>
          </cell>
          <cell r="S2036" t="str">
            <v xml:space="preserve">USD Purchase Pricelist (USD)</v>
          </cell>
          <cell r="T2036">
            <v>4.5</v>
          </cell>
          <cell r="U2036">
            <v>749.81</v>
          </cell>
          <cell r="V2036">
            <v>4800</v>
          </cell>
        </row>
        <row r="2037">
          <cell r="A2037">
            <v>12889</v>
          </cell>
          <cell r="B2037" t="str">
            <v>AUTOLAMPS2807</v>
          </cell>
          <cell r="C2037" t="e">
            <v>#REF!</v>
          </cell>
          <cell r="D2037" t="str">
            <v xml:space="preserve">TOYOTA HILUX VIGO-12 (KUN215) - REAR WINDSREEN (W/SLIDING)</v>
          </cell>
          <cell r="E2037" t="str">
            <v>TOYOTA</v>
          </cell>
          <cell r="F2037" t="str">
            <v xml:space="preserve">KUN215 12 RW W SL</v>
          </cell>
          <cell r="G2037" t="str">
            <v xml:space="preserve">ZN215-12-FZ RW/X</v>
          </cell>
          <cell r="I2037">
            <v>0.02</v>
          </cell>
          <cell r="J2037" t="str">
            <v>SUPPLIER0015</v>
          </cell>
          <cell r="K2037" t="str">
            <v xml:space="preserve">XINYI AUTOMOBILE GLASS (SHENZHEN) CO., LTD</v>
          </cell>
          <cell r="L2037">
            <v>1</v>
          </cell>
          <cell r="M2037">
            <v>4</v>
          </cell>
          <cell r="N2037">
            <v>5</v>
          </cell>
          <cell r="Q2037">
            <v>2</v>
          </cell>
          <cell r="R2037">
            <v>8</v>
          </cell>
          <cell r="S2037" t="str">
            <v xml:space="preserve">USD Purchase Pricelist (USD)</v>
          </cell>
          <cell r="T2037">
            <v>18</v>
          </cell>
          <cell r="U2037">
            <v>2971</v>
          </cell>
          <cell r="V2037">
            <v>4500</v>
          </cell>
        </row>
        <row r="2038">
          <cell r="A2038">
            <v>10617</v>
          </cell>
          <cell r="B2038" t="str">
            <v>AUTOLAMPS2003</v>
          </cell>
          <cell r="C2038" t="e">
            <v>#REF!</v>
          </cell>
          <cell r="D2038" t="str">
            <v xml:space="preserve">TOYOTA HILUX YN85 (88-92) - BUMPER LAMP - LH</v>
          </cell>
          <cell r="E2038" t="str">
            <v>TOYOTA</v>
          </cell>
          <cell r="F2038" t="str">
            <v xml:space="preserve">YN85 BLA LH</v>
          </cell>
          <cell r="G2038" t="str">
            <v>TY05-1031-L</v>
          </cell>
          <cell r="I2038">
            <v>0.04</v>
          </cell>
          <cell r="J2038" t="str">
            <v>SUPPLIER0002</v>
          </cell>
          <cell r="K2038" t="str">
            <v xml:space="preserve">ANHUI TINCAI SILK CO. LTD</v>
          </cell>
          <cell r="L2038">
            <v>14</v>
          </cell>
          <cell r="M2038">
            <v>56</v>
          </cell>
          <cell r="N2038">
            <v>70</v>
          </cell>
          <cell r="O2038">
            <v>5</v>
          </cell>
          <cell r="P2038">
            <v>20</v>
          </cell>
          <cell r="S2038" t="str">
            <v xml:space="preserve">Yuan Purchase Pricelist (CNY)</v>
          </cell>
          <cell r="T2038">
            <v>4.5</v>
          </cell>
          <cell r="U2038">
            <v>114.43</v>
          </cell>
          <cell r="V2038">
            <v>170</v>
          </cell>
        </row>
        <row r="2039">
          <cell r="A2039">
            <v>10616</v>
          </cell>
          <cell r="B2039" t="str">
            <v>AUTOLAMPS2004</v>
          </cell>
          <cell r="C2039" t="e">
            <v>#REF!</v>
          </cell>
          <cell r="D2039" t="str">
            <v xml:space="preserve">TOYOTA HILUX YN85 (88-92) - BUMPER LAMP - RH</v>
          </cell>
          <cell r="E2039" t="str">
            <v>TOYOTA</v>
          </cell>
          <cell r="F2039" t="str">
            <v xml:space="preserve">YN85 BLA RH</v>
          </cell>
          <cell r="G2039" t="str">
            <v>TY05-1031-R</v>
          </cell>
          <cell r="I2039">
            <v>0.04</v>
          </cell>
          <cell r="J2039" t="str">
            <v>SUPPLIER0002</v>
          </cell>
          <cell r="K2039" t="str">
            <v xml:space="preserve">ANHUI TINCAI SILK CO. LTD</v>
          </cell>
          <cell r="L2039">
            <v>14</v>
          </cell>
          <cell r="M2039">
            <v>56</v>
          </cell>
          <cell r="N2039">
            <v>70</v>
          </cell>
          <cell r="O2039">
            <v>5</v>
          </cell>
          <cell r="P2039">
            <v>20</v>
          </cell>
          <cell r="S2039" t="str">
            <v xml:space="preserve">Yuan Purchase Pricelist (CNY)</v>
          </cell>
          <cell r="T2039">
            <v>4.5</v>
          </cell>
          <cell r="U2039">
            <v>114.43</v>
          </cell>
          <cell r="V2039">
            <v>170</v>
          </cell>
        </row>
        <row r="2040">
          <cell r="A2040">
            <v>11170</v>
          </cell>
          <cell r="B2040" t="str">
            <v>AUTOLAMPS2014</v>
          </cell>
          <cell r="C2040" t="e">
            <v>#REF!</v>
          </cell>
          <cell r="D2040" t="str">
            <v xml:space="preserve">TOYOTA HILUX YN85 (88-92) - BUMPER LENS - LH</v>
          </cell>
          <cell r="E2040" t="str">
            <v>TOYOTA</v>
          </cell>
          <cell r="F2040" t="str">
            <v xml:space="preserve">YN85 BLS LH</v>
          </cell>
          <cell r="G2040" t="str">
            <v>00-TY05-1031-L</v>
          </cell>
          <cell r="I2040">
            <v>0.04</v>
          </cell>
          <cell r="J2040" t="str">
            <v>SUPPLIER0002</v>
          </cell>
          <cell r="K2040" t="str">
            <v xml:space="preserve">ANHUI TINCAI SILK CO. LTD</v>
          </cell>
          <cell r="L2040">
            <v>12</v>
          </cell>
          <cell r="M2040">
            <v>48</v>
          </cell>
          <cell r="N2040">
            <v>60</v>
          </cell>
          <cell r="Q2040">
            <v>5</v>
          </cell>
          <cell r="R2040">
            <v>20</v>
          </cell>
          <cell r="S2040" t="str">
            <v xml:space="preserve">Yuan Purchase Pricelist (CNY)</v>
          </cell>
          <cell r="T2040">
            <v>1.5</v>
          </cell>
          <cell r="U2040">
            <v>38.14</v>
          </cell>
          <cell r="V2040">
            <v>60</v>
          </cell>
        </row>
        <row r="2041">
          <cell r="A2041">
            <v>10618</v>
          </cell>
          <cell r="B2041" t="str">
            <v>AUTOLAMPS2015</v>
          </cell>
          <cell r="C2041" t="e">
            <v>#REF!</v>
          </cell>
          <cell r="D2041" t="str">
            <v xml:space="preserve">TOYOTA HILUX YN85 (88-92) - BUMPER LENS - RH</v>
          </cell>
          <cell r="E2041" t="str">
            <v>TOYOTA</v>
          </cell>
          <cell r="F2041" t="str">
            <v xml:space="preserve">YN85 BLS RH</v>
          </cell>
          <cell r="G2041" t="str">
            <v>TY05-1031-00-R</v>
          </cell>
          <cell r="I2041">
            <v>0.04</v>
          </cell>
          <cell r="J2041" t="str">
            <v>SUPPLIER0002</v>
          </cell>
          <cell r="K2041" t="str">
            <v xml:space="preserve">ANHUI TINCAI SILK CO. LTD</v>
          </cell>
          <cell r="L2041">
            <v>14</v>
          </cell>
          <cell r="M2041">
            <v>56</v>
          </cell>
          <cell r="N2041">
            <v>70</v>
          </cell>
          <cell r="Q2041">
            <v>5</v>
          </cell>
          <cell r="R2041">
            <v>20</v>
          </cell>
          <cell r="S2041" t="str">
            <v xml:space="preserve">Yuan Purchase Pricelist (CNY)</v>
          </cell>
          <cell r="T2041">
            <v>1.5</v>
          </cell>
          <cell r="U2041">
            <v>38.14</v>
          </cell>
          <cell r="V2041">
            <v>60</v>
          </cell>
        </row>
        <row r="2042">
          <cell r="A2042">
            <v>10609</v>
          </cell>
          <cell r="B2042" t="str">
            <v>AUTOLAMPS2005</v>
          </cell>
          <cell r="C2042" t="e">
            <v>#REF!</v>
          </cell>
          <cell r="D2042" t="str">
            <v xml:space="preserve">TOYOTA HILUX YN85 (88-92) - CORNER LAMP (CHROME) 2WD (212-1539-1) - LH</v>
          </cell>
          <cell r="E2042" t="str">
            <v>TOYOTA</v>
          </cell>
          <cell r="F2042" t="str">
            <v xml:space="preserve">YN85 CLAC LH</v>
          </cell>
          <cell r="G2042" t="str">
            <v>TY05-1010-L</v>
          </cell>
          <cell r="I2042">
            <v>0.04</v>
          </cell>
          <cell r="J2042" t="str">
            <v>SUPPLIER0002</v>
          </cell>
          <cell r="K2042" t="str">
            <v xml:space="preserve">ANHUI TINCAI SILK CO. LTD</v>
          </cell>
          <cell r="L2042">
            <v>8</v>
          </cell>
          <cell r="M2042">
            <v>32</v>
          </cell>
          <cell r="N2042">
            <v>40</v>
          </cell>
          <cell r="O2042">
            <v>5</v>
          </cell>
          <cell r="P2042">
            <v>20</v>
          </cell>
          <cell r="S2042" t="str">
            <v xml:space="preserve">Yuan Purchase Pricelist (CNY)</v>
          </cell>
          <cell r="T2042">
            <v>9</v>
          </cell>
          <cell r="U2042">
            <v>230</v>
          </cell>
          <cell r="V2042">
            <v>340</v>
          </cell>
        </row>
        <row r="2043">
          <cell r="A2043">
            <v>10608</v>
          </cell>
          <cell r="B2043" t="str">
            <v>AUTOLAMPS2006</v>
          </cell>
          <cell r="C2043" t="e">
            <v>#REF!</v>
          </cell>
          <cell r="D2043" t="str">
            <v xml:space="preserve">TOYOTA HILUX YN85 (88-92) - CORNER LAMP (CHROME) 2WD (212-1539-1) - RH</v>
          </cell>
          <cell r="E2043" t="str">
            <v>TOYOTA</v>
          </cell>
          <cell r="F2043" t="str">
            <v xml:space="preserve">YN85 CLAC RH</v>
          </cell>
          <cell r="G2043" t="str">
            <v>TY05-1010-R</v>
          </cell>
          <cell r="I2043">
            <v>0.04</v>
          </cell>
          <cell r="J2043" t="str">
            <v>SUPPLIER0002</v>
          </cell>
          <cell r="K2043" t="str">
            <v xml:space="preserve">ANHUI TINCAI SILK CO. LTD</v>
          </cell>
          <cell r="L2043">
            <v>9</v>
          </cell>
          <cell r="M2043">
            <v>36</v>
          </cell>
          <cell r="N2043">
            <v>45</v>
          </cell>
          <cell r="O2043">
            <v>5</v>
          </cell>
          <cell r="P2043">
            <v>20</v>
          </cell>
          <cell r="S2043" t="str">
            <v xml:space="preserve">Yuan Purchase Pricelist (CNY)</v>
          </cell>
          <cell r="T2043">
            <v>9</v>
          </cell>
          <cell r="U2043">
            <v>230</v>
          </cell>
          <cell r="V2043">
            <v>340</v>
          </cell>
        </row>
        <row r="2044">
          <cell r="A2044">
            <v>10605</v>
          </cell>
          <cell r="B2044" t="str">
            <v>AUTOLAMPS2007</v>
          </cell>
          <cell r="C2044" t="e">
            <v>#REF!</v>
          </cell>
          <cell r="D2044" t="str">
            <v xml:space="preserve">TOYOTA HILUX YN85 (88-92) - CORNER LAMP (GREY) 2WD (212-1539-6) - LH</v>
          </cell>
          <cell r="E2044" t="str">
            <v>TOYOTA</v>
          </cell>
          <cell r="F2044" t="str">
            <v xml:space="preserve">YN85 CLAG LH</v>
          </cell>
          <cell r="G2044" t="str">
            <v>TY05-1010B-L</v>
          </cell>
          <cell r="I2044">
            <v>0.04</v>
          </cell>
          <cell r="J2044" t="str">
            <v>SUPPLIER0002</v>
          </cell>
          <cell r="K2044" t="str">
            <v xml:space="preserve">ANHUI TINCAI SILK CO. LTD</v>
          </cell>
          <cell r="L2044">
            <v>15</v>
          </cell>
          <cell r="M2044">
            <v>60</v>
          </cell>
          <cell r="N2044">
            <v>75</v>
          </cell>
          <cell r="O2044">
            <v>5</v>
          </cell>
          <cell r="P2044">
            <v>20</v>
          </cell>
          <cell r="S2044" t="str">
            <v xml:space="preserve">Yuan Purchase Pricelist (CNY)</v>
          </cell>
          <cell r="T2044">
            <v>10</v>
          </cell>
          <cell r="U2044">
            <v>254.28</v>
          </cell>
          <cell r="V2044">
            <v>380</v>
          </cell>
        </row>
        <row r="2045">
          <cell r="A2045">
            <v>10607</v>
          </cell>
          <cell r="B2045" t="str">
            <v>AUTOLAMPS2016</v>
          </cell>
          <cell r="C2045" t="e">
            <v>#REF!</v>
          </cell>
          <cell r="D2045" t="str">
            <v xml:space="preserve">TOYOTA HILUX YN85 (88-92) - CORNER LENS (212-1539-00) - LH</v>
          </cell>
          <cell r="E2045" t="str">
            <v>TOYOTA</v>
          </cell>
          <cell r="F2045" t="str">
            <v xml:space="preserve">YN85 CLS LH</v>
          </cell>
          <cell r="G2045" t="str">
            <v>00-TY05-1032-L</v>
          </cell>
          <cell r="I2045">
            <v>0.04</v>
          </cell>
          <cell r="J2045" t="str">
            <v>SUPPLIER0002</v>
          </cell>
          <cell r="K2045" t="str">
            <v xml:space="preserve">ANHUI TINCAI SILK CO. LTD</v>
          </cell>
          <cell r="L2045">
            <v>4</v>
          </cell>
          <cell r="M2045">
            <v>16</v>
          </cell>
          <cell r="N2045">
            <v>20</v>
          </cell>
          <cell r="Q2045">
            <v>5</v>
          </cell>
          <cell r="R2045">
            <v>20</v>
          </cell>
          <cell r="S2045" t="str">
            <v xml:space="preserve">Yuan Purchase Pricelist (CNY)</v>
          </cell>
          <cell r="T2045">
            <v>4</v>
          </cell>
          <cell r="U2045">
            <v>90</v>
          </cell>
          <cell r="V2045">
            <v>140</v>
          </cell>
        </row>
        <row r="2046">
          <cell r="A2046">
            <v>10606</v>
          </cell>
          <cell r="B2046" t="str">
            <v>AUTOLAMPS2017</v>
          </cell>
          <cell r="C2046" t="e">
            <v>#REF!</v>
          </cell>
          <cell r="D2046" t="str">
            <v xml:space="preserve">TOYOTA HILUX YN85 (88-92) - CORNER LENS (212-1539-00) - RH</v>
          </cell>
          <cell r="E2046" t="str">
            <v>TOYOTA</v>
          </cell>
          <cell r="F2046" t="str">
            <v xml:space="preserve">YN85 CLS RH</v>
          </cell>
          <cell r="G2046" t="str">
            <v>00-TY05-1032-R</v>
          </cell>
          <cell r="I2046">
            <v>0.04</v>
          </cell>
          <cell r="J2046" t="str">
            <v>SUPPLIER0002</v>
          </cell>
          <cell r="K2046" t="str">
            <v xml:space="preserve">ANHUI TINCAI SILK CO. LTD</v>
          </cell>
          <cell r="L2046">
            <v>4</v>
          </cell>
          <cell r="M2046">
            <v>16</v>
          </cell>
          <cell r="N2046">
            <v>20</v>
          </cell>
          <cell r="Q2046">
            <v>5</v>
          </cell>
          <cell r="R2046">
            <v>20</v>
          </cell>
          <cell r="S2046" t="str">
            <v xml:space="preserve">Yuan Purchase Pricelist (CNY)</v>
          </cell>
          <cell r="T2046">
            <v>10</v>
          </cell>
          <cell r="U2046">
            <v>100</v>
          </cell>
          <cell r="V2046">
            <v>140</v>
          </cell>
        </row>
        <row r="2047">
          <cell r="A2047">
            <v>10620</v>
          </cell>
          <cell r="B2047" t="str">
            <v>AUTOLAMPS2011</v>
          </cell>
          <cell r="C2047" t="e">
            <v>#REF!</v>
          </cell>
          <cell r="D2047" t="str">
            <v xml:space="preserve">TOYOTA HILUX YN85 (88-92) - GRILL (CHROME)</v>
          </cell>
          <cell r="E2047" t="str">
            <v>TOYOTA</v>
          </cell>
          <cell r="F2047" t="str">
            <v xml:space="preserve">YN85 GRLC</v>
          </cell>
          <cell r="G2047" t="str">
            <v>TY05-1057</v>
          </cell>
          <cell r="I2047">
            <v>0.04</v>
          </cell>
          <cell r="J2047" t="str">
            <v>SUPPLIER0002</v>
          </cell>
          <cell r="K2047" t="str">
            <v xml:space="preserve">ANHUI TINCAI SILK CO. LTD</v>
          </cell>
          <cell r="M2047">
            <v>0</v>
          </cell>
          <cell r="N2047">
            <v>0</v>
          </cell>
          <cell r="S2047" t="str">
            <v xml:space="preserve">Yuan Purchase Pricelist (CNY)</v>
          </cell>
          <cell r="T2047">
            <v>10</v>
          </cell>
          <cell r="U2047">
            <v>1563</v>
          </cell>
          <cell r="V2047">
            <v>2420</v>
          </cell>
        </row>
        <row r="2048">
          <cell r="A2048">
            <v>10603</v>
          </cell>
          <cell r="B2048" t="str">
            <v>AUTOLAMPS2012</v>
          </cell>
          <cell r="C2048" t="e">
            <v>#REF!</v>
          </cell>
          <cell r="D2048" t="str">
            <v xml:space="preserve">TOYOTA HILUX YN85 (88-92) - HEAD LAMP - LH</v>
          </cell>
          <cell r="E2048" t="str">
            <v>TOYOTA</v>
          </cell>
          <cell r="F2048" t="str">
            <v xml:space="preserve">YN85 HLA LH</v>
          </cell>
          <cell r="G2048" t="str">
            <v>TY05-1005-L</v>
          </cell>
          <cell r="I2048">
            <v>0.04</v>
          </cell>
          <cell r="J2048" t="str">
            <v>SUPPLIER0002</v>
          </cell>
          <cell r="K2048" t="str">
            <v xml:space="preserve">ANHUI TINCAI SILK CO. LTD</v>
          </cell>
          <cell r="M2048">
            <v>0</v>
          </cell>
          <cell r="N2048">
            <v>0</v>
          </cell>
          <cell r="S2048" t="str">
            <v xml:space="preserve">Yuan Purchase Pricelist (CNY)</v>
          </cell>
          <cell r="T2048">
            <v>3</v>
          </cell>
          <cell r="U2048">
            <v>469</v>
          </cell>
          <cell r="V2048">
            <v>730</v>
          </cell>
        </row>
        <row r="2049">
          <cell r="A2049">
            <v>10602</v>
          </cell>
          <cell r="B2049" t="str">
            <v>AUTOLAMPS2013</v>
          </cell>
          <cell r="C2049" t="e">
            <v>#REF!</v>
          </cell>
          <cell r="D2049" t="str">
            <v xml:space="preserve">TOYOTA HILUX YN85 (88-92) - HEAD LAMP - RH</v>
          </cell>
          <cell r="E2049" t="str">
            <v>TOYOTA</v>
          </cell>
          <cell r="F2049" t="str">
            <v xml:space="preserve">YN85 HLA RH</v>
          </cell>
          <cell r="G2049" t="str">
            <v>TY05-1005-R</v>
          </cell>
          <cell r="I2049">
            <v>0.04</v>
          </cell>
          <cell r="J2049" t="str">
            <v>SUPPLIER0002</v>
          </cell>
          <cell r="K2049" t="str">
            <v xml:space="preserve">ANHUI TINCAI SILK CO. LTD</v>
          </cell>
          <cell r="M2049">
            <v>0</v>
          </cell>
          <cell r="N2049">
            <v>0</v>
          </cell>
          <cell r="S2049" t="str">
            <v xml:space="preserve">Yuan Purchase Pricelist (CNY)</v>
          </cell>
          <cell r="T2049">
            <v>3</v>
          </cell>
          <cell r="U2049">
            <v>469</v>
          </cell>
          <cell r="V2049">
            <v>730</v>
          </cell>
        </row>
        <row r="2050">
          <cell r="A2050">
            <v>12746</v>
          </cell>
          <cell r="B2050" t="str">
            <v>AUTOLAMPS2009</v>
          </cell>
          <cell r="C2050" t="e">
            <v>#REF!</v>
          </cell>
          <cell r="D2050" t="str">
            <v xml:space="preserve">TOYOTA HILUX YN85 (88-92) - INNER FENDER - LH</v>
          </cell>
          <cell r="E2050" t="str">
            <v>TOYOTA</v>
          </cell>
          <cell r="F2050" t="str">
            <v xml:space="preserve">YN85 IF LH</v>
          </cell>
          <cell r="G2050" t="str">
            <v>53876-35030-L</v>
          </cell>
          <cell r="I2050">
            <v>0.04</v>
          </cell>
          <cell r="J2050" t="str">
            <v>SUPPLIER0002</v>
          </cell>
          <cell r="K2050" t="str">
            <v xml:space="preserve">ANHUI TINCAI SILK CO. LTD</v>
          </cell>
          <cell r="L2050">
            <v>3</v>
          </cell>
          <cell r="M2050">
            <v>12</v>
          </cell>
          <cell r="N2050">
            <v>15</v>
          </cell>
          <cell r="Q2050">
            <v>5</v>
          </cell>
          <cell r="R2050">
            <v>10</v>
          </cell>
          <cell r="S2050" t="str">
            <v xml:space="preserve">Yuan Purchase Pricelist (CNY)</v>
          </cell>
          <cell r="T2050">
            <v>1.54</v>
          </cell>
          <cell r="U2050">
            <v>241</v>
          </cell>
          <cell r="V2050">
            <v>370</v>
          </cell>
        </row>
        <row r="2051">
          <cell r="A2051">
            <v>12745</v>
          </cell>
          <cell r="B2051" t="str">
            <v>AUTOLAMPS2010</v>
          </cell>
          <cell r="C2051" t="e">
            <v>#REF!</v>
          </cell>
          <cell r="D2051" t="str">
            <v xml:space="preserve">TOYOTA HILUX YN85 (88-92) - INNER FENDER - RH</v>
          </cell>
          <cell r="E2051" t="str">
            <v>TOYOTA</v>
          </cell>
          <cell r="F2051" t="str">
            <v xml:space="preserve">YN85 IF RH</v>
          </cell>
          <cell r="G2051" t="str">
            <v>53875-35040-R</v>
          </cell>
          <cell r="I2051">
            <v>0.04</v>
          </cell>
          <cell r="J2051" t="str">
            <v>SUPPLIER0002</v>
          </cell>
          <cell r="K2051" t="str">
            <v xml:space="preserve">ANHUI TINCAI SILK CO. LTD</v>
          </cell>
          <cell r="L2051">
            <v>4</v>
          </cell>
          <cell r="M2051">
            <v>16</v>
          </cell>
          <cell r="N2051">
            <v>20</v>
          </cell>
          <cell r="Q2051">
            <v>5</v>
          </cell>
          <cell r="R2051">
            <v>10</v>
          </cell>
          <cell r="S2051" t="str">
            <v xml:space="preserve">Yuan Purchase Pricelist (CNY)</v>
          </cell>
          <cell r="T2051">
            <v>1.54</v>
          </cell>
          <cell r="U2051">
            <v>241</v>
          </cell>
          <cell r="V2051">
            <v>370</v>
          </cell>
        </row>
        <row r="2052">
          <cell r="A2052">
            <v>11466</v>
          </cell>
          <cell r="B2052" t="str">
            <v>AUTOLAMPS2020</v>
          </cell>
          <cell r="C2052" t="e">
            <v>#REF!</v>
          </cell>
          <cell r="D2052" t="str">
            <v xml:space="preserve">TOYOTA HILUX YN85 (88-92) - SIDE MIRROR (BLACK) - LH</v>
          </cell>
          <cell r="E2052" t="str">
            <v>TOYOTA</v>
          </cell>
          <cell r="F2052" t="str">
            <v xml:space="preserve">YN85 SMB LH</v>
          </cell>
          <cell r="G2052" t="str">
            <v>H-0307-L</v>
          </cell>
          <cell r="I2052">
            <v>0.04</v>
          </cell>
          <cell r="J2052" t="str">
            <v>SUPPLIER0014</v>
          </cell>
          <cell r="K2052" t="str">
            <v xml:space="preserve">WENZHOU RONGDA AUTO PARTS CO., LTD</v>
          </cell>
          <cell r="L2052">
            <v>7</v>
          </cell>
          <cell r="M2052">
            <v>28</v>
          </cell>
          <cell r="N2052">
            <v>35</v>
          </cell>
          <cell r="O2052">
            <v>5</v>
          </cell>
          <cell r="P2052">
            <v>20</v>
          </cell>
          <cell r="S2052" t="str">
            <v xml:space="preserve">Yuan Purchase Pricelist (CNY)</v>
          </cell>
          <cell r="T2052">
            <v>0.94</v>
          </cell>
          <cell r="U2052">
            <v>157.91999999999999</v>
          </cell>
          <cell r="V2052">
            <v>580</v>
          </cell>
        </row>
        <row r="2053">
          <cell r="A2053">
            <v>11465</v>
          </cell>
          <cell r="B2053" t="str">
            <v>AUTOLAMPS2021</v>
          </cell>
          <cell r="C2053" t="e">
            <v>#REF!</v>
          </cell>
          <cell r="D2053" t="str">
            <v xml:space="preserve">TOYOTA HILUX YN85 (88-92) - SIDE MIRROR (BLACK) - RH</v>
          </cell>
          <cell r="E2053" t="str">
            <v>TOYOTA</v>
          </cell>
          <cell r="F2053" t="str">
            <v xml:space="preserve">YN85 SMB RH</v>
          </cell>
          <cell r="G2053" t="str">
            <v>H-0307-R</v>
          </cell>
          <cell r="I2053">
            <v>0.04</v>
          </cell>
          <cell r="J2053" t="str">
            <v>SUPPLIER0014</v>
          </cell>
          <cell r="K2053" t="str">
            <v xml:space="preserve">WENZHOU RONGDA AUTO PARTS CO., LTD</v>
          </cell>
          <cell r="L2053">
            <v>7</v>
          </cell>
          <cell r="M2053">
            <v>28</v>
          </cell>
          <cell r="N2053">
            <v>35</v>
          </cell>
          <cell r="O2053">
            <v>5</v>
          </cell>
          <cell r="P2053">
            <v>20</v>
          </cell>
          <cell r="S2053" t="str">
            <v xml:space="preserve">Yuan Purchase Pricelist (CNY)</v>
          </cell>
          <cell r="T2053">
            <v>0.94</v>
          </cell>
          <cell r="U2053">
            <v>157.91999999999999</v>
          </cell>
          <cell r="V2053">
            <v>580</v>
          </cell>
        </row>
        <row r="2054">
          <cell r="A2054">
            <v>11464</v>
          </cell>
          <cell r="B2054" t="str">
            <v>AUTOLAMPS2022</v>
          </cell>
          <cell r="C2054" t="e">
            <v>#REF!</v>
          </cell>
          <cell r="D2054" t="str">
            <v xml:space="preserve">TOYOTA HILUX YN85 (88-92) - SIDE MIRROR (CHROME) - LH</v>
          </cell>
          <cell r="E2054" t="str">
            <v>TOYOTA</v>
          </cell>
          <cell r="F2054" t="str">
            <v xml:space="preserve">YN85 SMC LH</v>
          </cell>
          <cell r="G2054" t="str">
            <v>H-0305-L</v>
          </cell>
          <cell r="I2054">
            <v>0.04</v>
          </cell>
          <cell r="J2054" t="str">
            <v>SUPPLIER0014</v>
          </cell>
          <cell r="K2054" t="str">
            <v xml:space="preserve">WENZHOU RONGDA AUTO PARTS CO., LTD</v>
          </cell>
          <cell r="L2054">
            <v>0</v>
          </cell>
          <cell r="M2054">
            <v>0</v>
          </cell>
          <cell r="N2054">
            <v>0</v>
          </cell>
          <cell r="O2054">
            <v>5</v>
          </cell>
          <cell r="P2054">
            <v>20</v>
          </cell>
          <cell r="S2054" t="str">
            <v xml:space="preserve">Yuan Purchase Pricelist (CNY)</v>
          </cell>
          <cell r="T2054">
            <v>1.53</v>
          </cell>
          <cell r="U2054">
            <v>258.97000000000003</v>
          </cell>
          <cell r="V2054">
            <v>380</v>
          </cell>
        </row>
        <row r="2055">
          <cell r="A2055">
            <v>10619</v>
          </cell>
          <cell r="B2055" t="str">
            <v>AUTOLAMPS2023</v>
          </cell>
          <cell r="C2055" t="e">
            <v>#REF!</v>
          </cell>
          <cell r="D2055" t="str">
            <v xml:space="preserve">TOYOTA HILUX YN85 (88-92) - SIDE MIRROR (CHROME) - RH</v>
          </cell>
          <cell r="E2055" t="str">
            <v>TOYOTA</v>
          </cell>
          <cell r="F2055" t="str">
            <v xml:space="preserve">YN85 SMC RH</v>
          </cell>
          <cell r="G2055" t="str">
            <v>H-0305-R</v>
          </cell>
          <cell r="I2055">
            <v>0.04</v>
          </cell>
          <cell r="J2055" t="str">
            <v>SUPPLIER0014</v>
          </cell>
          <cell r="K2055" t="str">
            <v xml:space="preserve">WENZHOU RONGDA AUTO PARTS CO., LTD</v>
          </cell>
          <cell r="L2055">
            <v>1</v>
          </cell>
          <cell r="M2055">
            <v>4</v>
          </cell>
          <cell r="N2055">
            <v>5</v>
          </cell>
          <cell r="O2055">
            <v>5</v>
          </cell>
          <cell r="P2055">
            <v>20</v>
          </cell>
          <cell r="S2055" t="str">
            <v xml:space="preserve">Yuan Purchase Pricelist (CNY)</v>
          </cell>
          <cell r="T2055">
            <v>10.85</v>
          </cell>
          <cell r="U2055">
            <v>252.26</v>
          </cell>
          <cell r="V2055">
            <v>380</v>
          </cell>
        </row>
        <row r="2056">
          <cell r="A2056">
            <v>10611</v>
          </cell>
          <cell r="B2056" t="str">
            <v>AUTOLAMPS2024</v>
          </cell>
          <cell r="C2056" t="e">
            <v>#REF!</v>
          </cell>
          <cell r="D2056" t="str">
            <v xml:space="preserve">TOYOTA HILUX YN85 (88-92) - TAIL LAMP - LH</v>
          </cell>
          <cell r="E2056" t="str">
            <v>TOYOTA</v>
          </cell>
          <cell r="F2056" t="str">
            <v xml:space="preserve">YN85 TLAB LH</v>
          </cell>
          <cell r="G2056" t="str">
            <v>TY05-1023-L</v>
          </cell>
          <cell r="I2056">
            <v>0.04</v>
          </cell>
          <cell r="J2056" t="str">
            <v>SUPPLIER0002</v>
          </cell>
          <cell r="K2056" t="str">
            <v xml:space="preserve">ANHUI TINCAI SILK CO. LTD</v>
          </cell>
          <cell r="L2056">
            <v>21</v>
          </cell>
          <cell r="M2056">
            <v>84</v>
          </cell>
          <cell r="N2056">
            <v>105</v>
          </cell>
          <cell r="Q2056">
            <v>5</v>
          </cell>
          <cell r="R2056">
            <v>20</v>
          </cell>
          <cell r="S2056" t="str">
            <v xml:space="preserve">Yuan Purchase Pricelist (CNY)</v>
          </cell>
          <cell r="T2056">
            <v>12</v>
          </cell>
          <cell r="U2056">
            <v>313</v>
          </cell>
          <cell r="V2056">
            <v>440</v>
          </cell>
        </row>
        <row r="2057">
          <cell r="A2057">
            <v>10610</v>
          </cell>
          <cell r="B2057" t="str">
            <v>AUTOLAMPS2025</v>
          </cell>
          <cell r="C2057" t="e">
            <v>#REF!</v>
          </cell>
          <cell r="D2057" t="str">
            <v xml:space="preserve">TOYOTA HILUX YN85 (88-92) - TAIL LAMP - RH</v>
          </cell>
          <cell r="E2057" t="str">
            <v>TOYOTA</v>
          </cell>
          <cell r="F2057" t="str">
            <v xml:space="preserve">YN85 TLAB RH</v>
          </cell>
          <cell r="G2057" t="str">
            <v>TY05-1023-R</v>
          </cell>
          <cell r="I2057">
            <v>0.04</v>
          </cell>
          <cell r="J2057" t="str">
            <v>SUPPLIER0002</v>
          </cell>
          <cell r="K2057" t="str">
            <v xml:space="preserve">ANHUI TINCAI SILK CO. LTD</v>
          </cell>
          <cell r="L2057">
            <v>20</v>
          </cell>
          <cell r="M2057">
            <v>80</v>
          </cell>
          <cell r="N2057">
            <v>100</v>
          </cell>
          <cell r="Q2057">
            <v>5</v>
          </cell>
          <cell r="R2057">
            <v>20</v>
          </cell>
          <cell r="S2057" t="str">
            <v xml:space="preserve">Yuan Purchase Pricelist (CNY)</v>
          </cell>
          <cell r="T2057">
            <v>12</v>
          </cell>
          <cell r="U2057">
            <v>313</v>
          </cell>
          <cell r="V2057">
            <v>440</v>
          </cell>
        </row>
        <row r="2058">
          <cell r="A2058">
            <v>10613</v>
          </cell>
          <cell r="B2058" t="str">
            <v>AUTOLAMPS2018</v>
          </cell>
          <cell r="C2058" t="e">
            <v>#REF!</v>
          </cell>
          <cell r="D2058" t="str">
            <v xml:space="preserve">TOYOTA HILUX YN85 (88-92) - TAIL LENS - LH</v>
          </cell>
          <cell r="E2058" t="str">
            <v>TOYOTA</v>
          </cell>
          <cell r="F2058" t="str">
            <v xml:space="preserve">YN85 TLS LH</v>
          </cell>
          <cell r="G2058" t="str">
            <v>TY05-1023-00-L</v>
          </cell>
          <cell r="I2058">
            <v>0.04</v>
          </cell>
          <cell r="J2058" t="str">
            <v>SUPPLIER0002</v>
          </cell>
          <cell r="K2058" t="str">
            <v xml:space="preserve">ANHUI TINCAI SILK CO. LTD</v>
          </cell>
          <cell r="L2058">
            <v>42</v>
          </cell>
          <cell r="M2058">
            <v>168</v>
          </cell>
          <cell r="N2058">
            <v>210</v>
          </cell>
          <cell r="Q2058">
            <v>5</v>
          </cell>
          <cell r="R2058">
            <v>20</v>
          </cell>
          <cell r="S2058" t="str">
            <v xml:space="preserve">Yuan Purchase Pricelist (CNY)</v>
          </cell>
          <cell r="T2058">
            <v>5.5</v>
          </cell>
          <cell r="U2058">
            <v>128</v>
          </cell>
          <cell r="V2058">
            <v>200</v>
          </cell>
        </row>
        <row r="2059">
          <cell r="A2059">
            <v>10612</v>
          </cell>
          <cell r="B2059" t="str">
            <v>AUTOLAMPS2019</v>
          </cell>
          <cell r="C2059" t="e">
            <v>#REF!</v>
          </cell>
          <cell r="D2059" t="str">
            <v xml:space="preserve">TOYOTA HILUX YN85 (88-92) - TAIL LENS - RH</v>
          </cell>
          <cell r="E2059" t="str">
            <v>TOYOTA</v>
          </cell>
          <cell r="F2059" t="str">
            <v xml:space="preserve">YN85 TLS RH</v>
          </cell>
          <cell r="G2059" t="str">
            <v>TY05-1023-00-R</v>
          </cell>
          <cell r="I2059">
            <v>0.04</v>
          </cell>
          <cell r="J2059" t="str">
            <v>SUPPLIER0002</v>
          </cell>
          <cell r="K2059" t="str">
            <v xml:space="preserve">ANHUI TINCAI SILK CO. LTD</v>
          </cell>
          <cell r="L2059">
            <v>30</v>
          </cell>
          <cell r="M2059">
            <v>120</v>
          </cell>
          <cell r="N2059">
            <v>150</v>
          </cell>
          <cell r="Q2059">
            <v>5</v>
          </cell>
          <cell r="R2059">
            <v>20</v>
          </cell>
          <cell r="S2059" t="str">
            <v xml:space="preserve">Yuan Purchase Pricelist (CNY)</v>
          </cell>
          <cell r="T2059">
            <v>5.5</v>
          </cell>
          <cell r="U2059">
            <v>128</v>
          </cell>
          <cell r="V2059">
            <v>200</v>
          </cell>
        </row>
        <row r="2060">
          <cell r="A2060">
            <v>10604</v>
          </cell>
          <cell r="B2060" t="str">
            <v>AUTOLAMPS2008</v>
          </cell>
          <cell r="C2060" t="e">
            <v>#REF!</v>
          </cell>
          <cell r="D2060" t="str">
            <v xml:space="preserve">TOYOTA HILUX YN85 (88-92) CORNER LAMP (GREY) 2WD - RH</v>
          </cell>
          <cell r="E2060" t="str">
            <v>TOYOTA</v>
          </cell>
          <cell r="F2060" t="str">
            <v xml:space="preserve">YN85 CLAG RH</v>
          </cell>
          <cell r="G2060" t="str">
            <v>TY05-1010B-R</v>
          </cell>
          <cell r="I2060">
            <v>0.04</v>
          </cell>
          <cell r="J2060" t="str">
            <v>SUPPLIER0002</v>
          </cell>
          <cell r="K2060" t="str">
            <v xml:space="preserve">ANHUI TINCAI SILK CO. LTD</v>
          </cell>
          <cell r="M2060">
            <v>0</v>
          </cell>
          <cell r="N2060">
            <v>0</v>
          </cell>
          <cell r="S2060" t="str">
            <v xml:space="preserve">Yuan Purchase Pricelist (CNY)</v>
          </cell>
          <cell r="T2060">
            <v>10</v>
          </cell>
          <cell r="U2060">
            <v>254.28</v>
          </cell>
          <cell r="V2060">
            <v>380</v>
          </cell>
        </row>
        <row r="2061">
          <cell r="A2061">
            <v>11468</v>
          </cell>
          <cell r="B2061" t="str">
            <v>AUTOLAMPS2026</v>
          </cell>
          <cell r="C2061" t="e">
            <v>#REF!</v>
          </cell>
          <cell r="D2061" t="str">
            <v xml:space="preserve">TOYOTA IPSUM ACM26 CA21 - (01-03) - FOG LAMP (44-34) - LH</v>
          </cell>
          <cell r="E2061" t="str">
            <v>TOYOTA</v>
          </cell>
          <cell r="F2061" t="str">
            <v xml:space="preserve">IPSUM 01 FLA LH</v>
          </cell>
          <cell r="G2061" t="str">
            <v>TY23-0404-L</v>
          </cell>
          <cell r="I2061">
            <v>0.04</v>
          </cell>
          <cell r="J2061" t="str">
            <v>SUPPLIER0002</v>
          </cell>
          <cell r="K2061" t="str">
            <v xml:space="preserve">ANHUI TINCAI SILK CO. LTD</v>
          </cell>
          <cell r="L2061">
            <v>0</v>
          </cell>
          <cell r="M2061">
            <v>0</v>
          </cell>
          <cell r="N2061">
            <v>0</v>
          </cell>
          <cell r="O2061">
            <v>5</v>
          </cell>
          <cell r="P2061">
            <v>10</v>
          </cell>
          <cell r="S2061" t="str">
            <v xml:space="preserve">Yuan Purchase Pricelist (CNY)</v>
          </cell>
          <cell r="T2061">
            <v>30</v>
          </cell>
          <cell r="U2061">
            <v>675</v>
          </cell>
          <cell r="V2061">
            <v>1050</v>
          </cell>
        </row>
        <row r="2062">
          <cell r="A2062">
            <v>11467</v>
          </cell>
          <cell r="B2062" t="str">
            <v>AUTOLAMPS2027</v>
          </cell>
          <cell r="C2062" t="e">
            <v>#REF!</v>
          </cell>
          <cell r="D2062" t="str">
            <v xml:space="preserve">TOYOTA IPSUM ACM26 CA21 - (01-03) - FOG LAMP (44-34) - RH</v>
          </cell>
          <cell r="E2062" t="str">
            <v>TOYOTA</v>
          </cell>
          <cell r="F2062" t="str">
            <v xml:space="preserve">IPSUM 01 FLA RH</v>
          </cell>
          <cell r="G2062" t="str">
            <v>TY23-0404-R</v>
          </cell>
          <cell r="I2062">
            <v>0.04</v>
          </cell>
          <cell r="J2062" t="str">
            <v>SUPPLIER0002</v>
          </cell>
          <cell r="K2062" t="str">
            <v xml:space="preserve">ANHUI TINCAI SILK CO. LTD</v>
          </cell>
          <cell r="L2062">
            <v>0</v>
          </cell>
          <cell r="M2062">
            <v>0</v>
          </cell>
          <cell r="N2062">
            <v>0</v>
          </cell>
          <cell r="O2062">
            <v>5</v>
          </cell>
          <cell r="P2062">
            <v>10</v>
          </cell>
          <cell r="S2062" t="str">
            <v xml:space="preserve">Yuan Purchase Pricelist (CNY)</v>
          </cell>
          <cell r="T2062">
            <v>30</v>
          </cell>
          <cell r="U2062">
            <v>675</v>
          </cell>
          <cell r="V2062">
            <v>1050</v>
          </cell>
        </row>
        <row r="2063">
          <cell r="A2063">
            <v>10539</v>
          </cell>
          <cell r="B2063" t="str">
            <v>AUTOLAMPS2028</v>
          </cell>
          <cell r="C2063" t="e">
            <v>#REF!</v>
          </cell>
          <cell r="D2063" t="str">
            <v xml:space="preserve">TOYOTA IPSUM ACM26 CA21 - (01-03) - HEAD LAMP (44-31) - LH</v>
          </cell>
          <cell r="E2063" t="str">
            <v>TOYOTA</v>
          </cell>
          <cell r="F2063" t="str">
            <v xml:space="preserve">IPSUM 01 HLA LH</v>
          </cell>
          <cell r="G2063" t="str">
            <v>TY23-0401-L</v>
          </cell>
          <cell r="I2063">
            <v>0.04</v>
          </cell>
          <cell r="J2063" t="str">
            <v>SUPPLIER0002</v>
          </cell>
          <cell r="K2063" t="str">
            <v xml:space="preserve">ANHUI TINCAI SILK CO. LTD</v>
          </cell>
          <cell r="L2063">
            <v>0</v>
          </cell>
          <cell r="M2063">
            <v>0</v>
          </cell>
          <cell r="N2063">
            <v>0</v>
          </cell>
          <cell r="Q2063">
            <v>2</v>
          </cell>
          <cell r="R2063">
            <v>5</v>
          </cell>
          <cell r="S2063" t="str">
            <v xml:space="preserve">Yuan Purchase Pricelist (CNY)</v>
          </cell>
          <cell r="T2063">
            <v>16</v>
          </cell>
          <cell r="U2063">
            <v>2501</v>
          </cell>
          <cell r="V2063">
            <v>3880</v>
          </cell>
        </row>
        <row r="2064">
          <cell r="A2064">
            <v>10538</v>
          </cell>
          <cell r="B2064" t="str">
            <v>AUTOLAMPS2029</v>
          </cell>
          <cell r="C2064" t="e">
            <v>#REF!</v>
          </cell>
          <cell r="D2064" t="str">
            <v xml:space="preserve">TOYOTA IPSUM ACM26 CA21 - (01-03) - HEAD LAMP (44-31) - RH</v>
          </cell>
          <cell r="E2064" t="str">
            <v>TOYOTA</v>
          </cell>
          <cell r="F2064" t="str">
            <v xml:space="preserve">IPSUM 01 HLA RH</v>
          </cell>
          <cell r="G2064" t="str">
            <v>TY23-0401-R</v>
          </cell>
          <cell r="I2064">
            <v>0.04</v>
          </cell>
          <cell r="J2064" t="str">
            <v>SUPPLIER0002</v>
          </cell>
          <cell r="K2064" t="str">
            <v xml:space="preserve">ANHUI TINCAI SILK CO. LTD</v>
          </cell>
          <cell r="L2064">
            <v>0</v>
          </cell>
          <cell r="M2064">
            <v>0</v>
          </cell>
          <cell r="N2064">
            <v>0</v>
          </cell>
          <cell r="Q2064">
            <v>2</v>
          </cell>
          <cell r="R2064">
            <v>5</v>
          </cell>
          <cell r="S2064" t="str">
            <v xml:space="preserve">Yuan Purchase Pricelist (CNY)</v>
          </cell>
          <cell r="T2064">
            <v>16</v>
          </cell>
          <cell r="U2064">
            <v>2501</v>
          </cell>
          <cell r="V2064">
            <v>3880</v>
          </cell>
        </row>
        <row r="2065">
          <cell r="A2065">
            <v>12840</v>
          </cell>
          <cell r="B2065" t="str">
            <v>AUTOLAMPS2030</v>
          </cell>
          <cell r="C2065" t="e">
            <v>#REF!</v>
          </cell>
          <cell r="D2065" t="str">
            <v xml:space="preserve">TOYOTA IPSUM ACM26 CA21 - (03-06) - TAIL LAMP (44-35) - LH</v>
          </cell>
          <cell r="E2065" t="str">
            <v>TOYOTA</v>
          </cell>
          <cell r="F2065" t="str">
            <v xml:space="preserve">IPSUM 01 TLA LH</v>
          </cell>
          <cell r="G2065" t="str">
            <v>TY23-0402-L</v>
          </cell>
          <cell r="I2065">
            <v>0.04</v>
          </cell>
          <cell r="J2065" t="str">
            <v>SUPPLIER0002</v>
          </cell>
          <cell r="K2065" t="str">
            <v xml:space="preserve">ANHUI TINCAI SILK CO. LTD</v>
          </cell>
          <cell r="L2065">
            <v>0</v>
          </cell>
          <cell r="M2065">
            <v>0</v>
          </cell>
          <cell r="N2065">
            <v>0</v>
          </cell>
          <cell r="Q2065">
            <v>2</v>
          </cell>
          <cell r="R2065">
            <v>5</v>
          </cell>
          <cell r="S2065" t="str">
            <v xml:space="preserve">Yuan Purchase Pricelist (CNY)</v>
          </cell>
          <cell r="T2065">
            <v>8.06</v>
          </cell>
          <cell r="U2065">
            <v>1260</v>
          </cell>
          <cell r="V2065">
            <v>1950</v>
          </cell>
        </row>
        <row r="2066">
          <cell r="A2066">
            <v>12839</v>
          </cell>
          <cell r="B2066" t="str">
            <v>AUTOLAMPS2031</v>
          </cell>
          <cell r="C2066" t="e">
            <v>#REF!</v>
          </cell>
          <cell r="D2066" t="str">
            <v xml:space="preserve">TOYOTA IPSUM ACM26 CA21 - (03-06) - TAIL LAMP (44-35) - RH</v>
          </cell>
          <cell r="E2066" t="str">
            <v>TOYOTA</v>
          </cell>
          <cell r="F2066" t="str">
            <v xml:space="preserve">IPSUM 01 TLA RH</v>
          </cell>
          <cell r="G2066" t="str">
            <v>TY23-0402-R</v>
          </cell>
          <cell r="I2066">
            <v>0.04</v>
          </cell>
          <cell r="J2066" t="str">
            <v>SUPPLIER0002</v>
          </cell>
          <cell r="K2066" t="str">
            <v xml:space="preserve">ANHUI TINCAI SILK CO. LTD</v>
          </cell>
          <cell r="L2066">
            <v>0</v>
          </cell>
          <cell r="M2066">
            <v>0</v>
          </cell>
          <cell r="N2066">
            <v>0</v>
          </cell>
          <cell r="Q2066">
            <v>2</v>
          </cell>
          <cell r="R2066">
            <v>5</v>
          </cell>
          <cell r="S2066" t="str">
            <v xml:space="preserve">Yuan Purchase Pricelist (CNY)</v>
          </cell>
          <cell r="T2066">
            <v>8.06</v>
          </cell>
          <cell r="U2066">
            <v>1260</v>
          </cell>
          <cell r="V2066">
            <v>1950</v>
          </cell>
        </row>
        <row r="2067">
          <cell r="A2067">
            <v>12791</v>
          </cell>
          <cell r="B2067" t="str">
            <v>AUTOLAMPS2032</v>
          </cell>
          <cell r="C2067" t="e">
            <v>#REF!</v>
          </cell>
          <cell r="D2067" t="str">
            <v xml:space="preserve">TOYOTA IPSUM SXM10/SXM15/BS10 MPV (96-) - LAMINATED FRONT WINDSCREEN</v>
          </cell>
          <cell r="E2067" t="str">
            <v>TOYOTA</v>
          </cell>
          <cell r="F2067" t="str">
            <v xml:space="preserve">BS10 LFW X</v>
          </cell>
          <cell r="G2067" t="str">
            <v xml:space="preserve">BS10 LFW/X</v>
          </cell>
          <cell r="H2067" t="str">
            <v>1437*956</v>
          </cell>
          <cell r="I2067">
            <v>0.02</v>
          </cell>
          <cell r="J2067" t="str">
            <v>SUPPLIER0015</v>
          </cell>
          <cell r="K2067" t="str">
            <v xml:space="preserve">XINYI AUTOMOBILE GLASS (SHENZHEN) CO., LTD</v>
          </cell>
          <cell r="L2067">
            <v>1</v>
          </cell>
          <cell r="M2067">
            <v>4</v>
          </cell>
          <cell r="N2067">
            <v>5</v>
          </cell>
          <cell r="Q2067">
            <v>1</v>
          </cell>
          <cell r="R2067">
            <v>4</v>
          </cell>
          <cell r="S2067" t="str">
            <v xml:space="preserve">USD Purchase Pricelist (USD)</v>
          </cell>
          <cell r="T2067">
            <v>17.86</v>
          </cell>
          <cell r="U2067">
            <v>2975.92</v>
          </cell>
          <cell r="V2067">
            <v>3700</v>
          </cell>
        </row>
        <row r="2068">
          <cell r="A2068">
            <v>12726</v>
          </cell>
          <cell r="B2068" t="str">
            <v>AUTOLAMPS2033</v>
          </cell>
          <cell r="C2068" t="e">
            <v>#REF!</v>
          </cell>
          <cell r="D2068" t="str">
            <v xml:space="preserve">TOYOTA IPSUM SXN20 (96-00) - BACK LAMP (44-57) - LH</v>
          </cell>
          <cell r="E2068" t="str">
            <v>TOYOTA</v>
          </cell>
          <cell r="F2068" t="str">
            <v xml:space="preserve">IPSUM 96 BALA LH</v>
          </cell>
          <cell r="G2068" t="str">
            <v>TY23-0202B-L</v>
          </cell>
          <cell r="I2068">
            <v>0.04</v>
          </cell>
          <cell r="J2068" t="str">
            <v>SUPPLIER0002</v>
          </cell>
          <cell r="K2068" t="str">
            <v xml:space="preserve">ANHUI TINCAI SILK CO. LTD</v>
          </cell>
          <cell r="L2068">
            <v>0</v>
          </cell>
          <cell r="M2068">
            <v>0</v>
          </cell>
          <cell r="N2068">
            <v>0</v>
          </cell>
          <cell r="O2068">
            <v>2</v>
          </cell>
          <cell r="P2068">
            <v>10</v>
          </cell>
          <cell r="S2068" t="str">
            <v xml:space="preserve">Yuan Purchase Pricelist (CNY)</v>
          </cell>
          <cell r="T2068">
            <v>7.44</v>
          </cell>
          <cell r="U2068">
            <v>1163</v>
          </cell>
          <cell r="V2068">
            <v>1800</v>
          </cell>
        </row>
        <row r="2069">
          <cell r="A2069">
            <v>12725</v>
          </cell>
          <cell r="B2069" t="str">
            <v>AUTOLAMPS2034</v>
          </cell>
          <cell r="C2069" t="e">
            <v>#REF!</v>
          </cell>
          <cell r="D2069" t="str">
            <v xml:space="preserve">TOYOTA IPSUM SXN20 (96-00) - BACK LAMP (44-57) - RH</v>
          </cell>
          <cell r="E2069" t="str">
            <v>TOYOTA</v>
          </cell>
          <cell r="F2069" t="str">
            <v xml:space="preserve">IPSUM 96 BALA RH</v>
          </cell>
          <cell r="G2069" t="str">
            <v>TY23-0202B-R</v>
          </cell>
          <cell r="I2069">
            <v>0.04</v>
          </cell>
          <cell r="J2069" t="str">
            <v>SUPPLIER0002</v>
          </cell>
          <cell r="K2069" t="str">
            <v xml:space="preserve">ANHUI TINCAI SILK CO. LTD</v>
          </cell>
          <cell r="L2069">
            <v>0</v>
          </cell>
          <cell r="M2069">
            <v>0</v>
          </cell>
          <cell r="N2069">
            <v>0</v>
          </cell>
          <cell r="O2069">
            <v>2</v>
          </cell>
          <cell r="P2069">
            <v>10</v>
          </cell>
          <cell r="S2069" t="str">
            <v xml:space="preserve">Yuan Purchase Pricelist (CNY)</v>
          </cell>
          <cell r="T2069">
            <v>7.44</v>
          </cell>
          <cell r="U2069">
            <v>1163</v>
          </cell>
          <cell r="V2069">
            <v>1800</v>
          </cell>
        </row>
        <row r="2070">
          <cell r="A2070">
            <v>11472</v>
          </cell>
          <cell r="B2070" t="str">
            <v>AUTOLAMPS2035</v>
          </cell>
          <cell r="C2070" t="e">
            <v>#REF!</v>
          </cell>
          <cell r="D2070" t="str">
            <v xml:space="preserve">TOYOTA IPSUM SXN20 (96-00) - CORNER LAMP (44-26) - LH</v>
          </cell>
          <cell r="E2070" t="str">
            <v>TOYOTA</v>
          </cell>
          <cell r="F2070" t="str">
            <v xml:space="preserve">IPSUM 96 CLA LH</v>
          </cell>
          <cell r="G2070" t="str">
            <v>TY23-0203-L</v>
          </cell>
          <cell r="I2070">
            <v>0.04</v>
          </cell>
          <cell r="J2070" t="str">
            <v>SUPPLIER0002</v>
          </cell>
          <cell r="K2070" t="str">
            <v xml:space="preserve">ANHUI TINCAI SILK CO. LTD</v>
          </cell>
          <cell r="L2070">
            <v>2</v>
          </cell>
          <cell r="M2070">
            <v>8</v>
          </cell>
          <cell r="N2070">
            <v>10</v>
          </cell>
          <cell r="O2070">
            <v>2</v>
          </cell>
          <cell r="P2070">
            <v>10</v>
          </cell>
          <cell r="S2070" t="str">
            <v xml:space="preserve">Yuan Purchase Pricelist (CNY)</v>
          </cell>
          <cell r="T2070">
            <v>15</v>
          </cell>
          <cell r="U2070">
            <v>383</v>
          </cell>
          <cell r="V2070">
            <v>570</v>
          </cell>
        </row>
        <row r="2071">
          <cell r="A2071">
            <v>11471</v>
          </cell>
          <cell r="B2071" t="str">
            <v>AUTOLAMPS2036</v>
          </cell>
          <cell r="C2071" t="e">
            <v>#REF!</v>
          </cell>
          <cell r="D2071" t="str">
            <v xml:space="preserve">TOYOTA IPSUM SXN20 (96-00) - CORNER LAMP (44-26) - RH</v>
          </cell>
          <cell r="E2071" t="str">
            <v>TOYOTA</v>
          </cell>
          <cell r="F2071" t="str">
            <v xml:space="preserve">IPSUM 96 CLA RH</v>
          </cell>
          <cell r="G2071" t="str">
            <v>TY23-0203-R</v>
          </cell>
          <cell r="I2071">
            <v>0.04</v>
          </cell>
          <cell r="J2071" t="str">
            <v>SUPPLIER0002</v>
          </cell>
          <cell r="K2071" t="str">
            <v xml:space="preserve">ANHUI TINCAI SILK CO. LTD</v>
          </cell>
          <cell r="L2071">
            <v>2</v>
          </cell>
          <cell r="M2071">
            <v>8</v>
          </cell>
          <cell r="N2071">
            <v>10</v>
          </cell>
          <cell r="O2071">
            <v>2</v>
          </cell>
          <cell r="P2071">
            <v>10</v>
          </cell>
          <cell r="S2071" t="str">
            <v xml:space="preserve">Yuan Purchase Pricelist (CNY)</v>
          </cell>
          <cell r="T2071">
            <v>15</v>
          </cell>
          <cell r="U2071">
            <v>383</v>
          </cell>
          <cell r="V2071">
            <v>570</v>
          </cell>
        </row>
        <row r="2072">
          <cell r="A2072">
            <v>11474</v>
          </cell>
          <cell r="B2072" t="str">
            <v>AUTOLAMPS2037</v>
          </cell>
          <cell r="C2072" t="e">
            <v>#REF!</v>
          </cell>
          <cell r="D2072" t="str">
            <v xml:space="preserve">TOYOTA IPSUM SXN20 (96-00) - FOG LAMP (44-27) - LH</v>
          </cell>
          <cell r="E2072" t="str">
            <v>TOYOTA</v>
          </cell>
          <cell r="F2072" t="str">
            <v xml:space="preserve">IPSUM 96 FLA LH</v>
          </cell>
          <cell r="G2072" t="str">
            <v>TY23-0204-L</v>
          </cell>
          <cell r="I2072">
            <v>0.04</v>
          </cell>
          <cell r="J2072" t="str">
            <v>SUPPLIER0002</v>
          </cell>
          <cell r="K2072" t="str">
            <v xml:space="preserve">ANHUI TINCAI SILK CO. LTD</v>
          </cell>
          <cell r="L2072">
            <v>1</v>
          </cell>
          <cell r="M2072">
            <v>4</v>
          </cell>
          <cell r="N2072">
            <v>5</v>
          </cell>
          <cell r="O2072">
            <v>2</v>
          </cell>
          <cell r="P2072">
            <v>10</v>
          </cell>
          <cell r="S2072" t="str">
            <v xml:space="preserve">Yuan Purchase Pricelist (CNY)</v>
          </cell>
          <cell r="T2072">
            <v>30</v>
          </cell>
          <cell r="U2072">
            <v>765</v>
          </cell>
          <cell r="V2072">
            <v>1150</v>
          </cell>
        </row>
        <row r="2073">
          <cell r="A2073">
            <v>11473</v>
          </cell>
          <cell r="B2073" t="str">
            <v>AUTOLAMPS2038</v>
          </cell>
          <cell r="C2073" t="e">
            <v>#REF!</v>
          </cell>
          <cell r="D2073" t="str">
            <v xml:space="preserve">TOYOTA IPSUM SXN20 (96-00) - FOG LAMP (44-27) - RH</v>
          </cell>
          <cell r="E2073" t="str">
            <v>TOYOTA</v>
          </cell>
          <cell r="F2073" t="str">
            <v xml:space="preserve">IPSUM 96 FLA RH</v>
          </cell>
          <cell r="G2073" t="str">
            <v>TY23-0204-R</v>
          </cell>
          <cell r="I2073">
            <v>0.04</v>
          </cell>
          <cell r="J2073" t="str">
            <v>SUPPLIER0002</v>
          </cell>
          <cell r="K2073" t="str">
            <v xml:space="preserve">ANHUI TINCAI SILK CO. LTD</v>
          </cell>
          <cell r="L2073">
            <v>0</v>
          </cell>
          <cell r="M2073">
            <v>0</v>
          </cell>
          <cell r="N2073">
            <v>0</v>
          </cell>
          <cell r="O2073">
            <v>2</v>
          </cell>
          <cell r="P2073">
            <v>10</v>
          </cell>
          <cell r="S2073" t="str">
            <v xml:space="preserve">Yuan Purchase Pricelist (CNY)</v>
          </cell>
          <cell r="T2073">
            <v>30</v>
          </cell>
          <cell r="U2073">
            <v>765</v>
          </cell>
          <cell r="V2073">
            <v>1150</v>
          </cell>
        </row>
        <row r="2074">
          <cell r="A2074">
            <v>11477</v>
          </cell>
          <cell r="B2074" t="str">
            <v>AUTOLAMPS2039</v>
          </cell>
          <cell r="C2074" t="e">
            <v>#REF!</v>
          </cell>
          <cell r="D2074" t="str">
            <v xml:space="preserve">TOYOTA IPSUM SXN20 (96-00) - GRILL</v>
          </cell>
          <cell r="E2074" t="str">
            <v>TOYOTA</v>
          </cell>
          <cell r="F2074" t="str">
            <v xml:space="preserve">IPSUM 96 GRL</v>
          </cell>
          <cell r="G2074" t="str">
            <v>TY23-0211</v>
          </cell>
          <cell r="I2074">
            <v>0.04</v>
          </cell>
          <cell r="J2074" t="str">
            <v>SUPPLIER0002</v>
          </cell>
          <cell r="K2074" t="str">
            <v xml:space="preserve">ANHUI TINCAI SILK CO. LTD</v>
          </cell>
          <cell r="L2074">
            <v>0</v>
          </cell>
          <cell r="M2074">
            <v>0</v>
          </cell>
          <cell r="N2074">
            <v>0</v>
          </cell>
          <cell r="Q2074">
            <v>2</v>
          </cell>
          <cell r="R2074">
            <v>4</v>
          </cell>
          <cell r="S2074" t="str">
            <v xml:space="preserve">Yuan Purchase Pricelist (CNY)</v>
          </cell>
          <cell r="T2074">
            <v>50</v>
          </cell>
          <cell r="U2074">
            <v>1162.5</v>
          </cell>
          <cell r="V2074">
            <v>1620</v>
          </cell>
        </row>
        <row r="2075">
          <cell r="A2075">
            <v>11470</v>
          </cell>
          <cell r="B2075" t="str">
            <v>AUTOLAMPS2040</v>
          </cell>
          <cell r="C2075" t="e">
            <v>#REF!</v>
          </cell>
          <cell r="D2075" t="str">
            <v xml:space="preserve">TOYOTA IPSUM SXN20 (96-00) - HEAD LAMP (44-25) - LH</v>
          </cell>
          <cell r="E2075" t="str">
            <v>TOYOTA</v>
          </cell>
          <cell r="F2075" t="str">
            <v xml:space="preserve">IPSUM 96 HLA LH</v>
          </cell>
          <cell r="G2075" t="str">
            <v>TY23-0201-L</v>
          </cell>
          <cell r="I2075">
            <v>0.04</v>
          </cell>
          <cell r="J2075" t="str">
            <v>SUPPLIER0002</v>
          </cell>
          <cell r="K2075" t="str">
            <v xml:space="preserve">ANHUI TINCAI SILK CO. LTD</v>
          </cell>
          <cell r="L2075">
            <v>0</v>
          </cell>
          <cell r="M2075">
            <v>0</v>
          </cell>
          <cell r="N2075">
            <v>0</v>
          </cell>
          <cell r="Q2075">
            <v>2</v>
          </cell>
          <cell r="R2075">
            <v>5</v>
          </cell>
          <cell r="S2075" t="str">
            <v xml:space="preserve">Yuan Purchase Pricelist (CNY)</v>
          </cell>
          <cell r="T2075">
            <v>70</v>
          </cell>
          <cell r="U2075">
            <v>1627.5</v>
          </cell>
          <cell r="V2075">
            <v>2520</v>
          </cell>
        </row>
        <row r="2076">
          <cell r="A2076">
            <v>11469</v>
          </cell>
          <cell r="B2076" t="str">
            <v>AUTOLAMPS2041</v>
          </cell>
          <cell r="C2076" t="e">
            <v>#REF!</v>
          </cell>
          <cell r="D2076" t="str">
            <v xml:space="preserve">TOYOTA IPSUM SXN20 (96-00) - HEAD LAMP (44-25) - RH</v>
          </cell>
          <cell r="E2076" t="str">
            <v>TOYOTA</v>
          </cell>
          <cell r="F2076" t="str">
            <v xml:space="preserve">IPSUM 96 HLA RH</v>
          </cell>
          <cell r="G2076" t="str">
            <v>TY23-0201-R</v>
          </cell>
          <cell r="I2076">
            <v>0.04</v>
          </cell>
          <cell r="J2076" t="str">
            <v>SUPPLIER0002</v>
          </cell>
          <cell r="K2076" t="str">
            <v xml:space="preserve">ANHUI TINCAI SILK CO. LTD</v>
          </cell>
          <cell r="L2076">
            <v>0</v>
          </cell>
          <cell r="M2076">
            <v>0</v>
          </cell>
          <cell r="N2076">
            <v>0</v>
          </cell>
          <cell r="Q2076">
            <v>2</v>
          </cell>
          <cell r="R2076">
            <v>5</v>
          </cell>
          <cell r="S2076" t="str">
            <v xml:space="preserve">Yuan Purchase Pricelist (CNY)</v>
          </cell>
          <cell r="T2076">
            <v>70</v>
          </cell>
          <cell r="U2076">
            <v>1627.5</v>
          </cell>
          <cell r="V2076">
            <v>2520</v>
          </cell>
        </row>
        <row r="2077">
          <cell r="A2077">
            <v>11476</v>
          </cell>
          <cell r="B2077" t="str">
            <v>AUTOLAMPS2042</v>
          </cell>
          <cell r="C2077" t="e">
            <v>#REF!</v>
          </cell>
          <cell r="D2077" t="str">
            <v xml:space="preserve">TOYOTA IPSUM SXN20 (96-00) - TAIL LAMP - LH</v>
          </cell>
          <cell r="E2077" t="str">
            <v>TOYOTA</v>
          </cell>
          <cell r="F2077" t="str">
            <v xml:space="preserve">IPSUM 96 TLA LH</v>
          </cell>
          <cell r="G2077" t="str">
            <v>TY23-0202-L</v>
          </cell>
          <cell r="I2077">
            <v>0.04</v>
          </cell>
          <cell r="J2077" t="str">
            <v>SUPPLIER0002</v>
          </cell>
          <cell r="K2077" t="str">
            <v xml:space="preserve">ANHUI TINCAI SILK CO. LTD</v>
          </cell>
          <cell r="L2077">
            <v>0</v>
          </cell>
          <cell r="M2077">
            <v>0</v>
          </cell>
          <cell r="N2077">
            <v>0</v>
          </cell>
          <cell r="Q2077">
            <v>2</v>
          </cell>
          <cell r="R2077">
            <v>5</v>
          </cell>
          <cell r="S2077" t="str">
            <v xml:space="preserve">Yuan Purchase Pricelist (CNY)</v>
          </cell>
          <cell r="T2077">
            <v>40</v>
          </cell>
          <cell r="U2077">
            <v>1020</v>
          </cell>
          <cell r="V2077">
            <v>1530</v>
          </cell>
        </row>
        <row r="2078">
          <cell r="A2078">
            <v>11475</v>
          </cell>
          <cell r="B2078" t="str">
            <v>AUTOLAMPS2043</v>
          </cell>
          <cell r="C2078" t="e">
            <v>#REF!</v>
          </cell>
          <cell r="D2078" t="str">
            <v xml:space="preserve">TOYOTA IPSUM SXN20 (96-00) - TAIL LAMP - RH</v>
          </cell>
          <cell r="E2078" t="str">
            <v>TOYOTA</v>
          </cell>
          <cell r="F2078" t="str">
            <v xml:space="preserve">IPSUM 96 TLA RH</v>
          </cell>
          <cell r="G2078" t="str">
            <v>TY23-0202-R</v>
          </cell>
          <cell r="I2078">
            <v>0.04</v>
          </cell>
          <cell r="J2078" t="str">
            <v>SUPPLIER0002</v>
          </cell>
          <cell r="K2078" t="str">
            <v xml:space="preserve">ANHUI TINCAI SILK CO. LTD</v>
          </cell>
          <cell r="L2078">
            <v>1</v>
          </cell>
          <cell r="M2078">
            <v>4</v>
          </cell>
          <cell r="N2078">
            <v>5</v>
          </cell>
          <cell r="Q2078">
            <v>2</v>
          </cell>
          <cell r="R2078">
            <v>5</v>
          </cell>
          <cell r="S2078" t="str">
            <v xml:space="preserve">Yuan Purchase Pricelist (CNY)</v>
          </cell>
          <cell r="T2078">
            <v>40</v>
          </cell>
          <cell r="U2078">
            <v>1020</v>
          </cell>
          <cell r="V2078">
            <v>1530</v>
          </cell>
        </row>
        <row r="2079">
          <cell r="A2079">
            <v>13472</v>
          </cell>
          <cell r="B2079" t="str">
            <v>AUTOLAMPS2044</v>
          </cell>
          <cell r="C2079" t="e">
            <v>#REF!</v>
          </cell>
          <cell r="D2079" t="str">
            <v xml:space="preserve">TOYOTA IPSUM/AVENSIS VERSO CM20/BS20 MPV (01-) - LAMINATED FRONT WINDSCREEN</v>
          </cell>
          <cell r="E2079" t="str">
            <v>TOYOTA</v>
          </cell>
          <cell r="F2079" t="str">
            <v xml:space="preserve">CM20 R S LFW X</v>
          </cell>
          <cell r="G2079" t="str">
            <v xml:space="preserve">CM20-R-S LFW/X</v>
          </cell>
          <cell r="H2079" t="str">
            <v>1433*1118</v>
          </cell>
          <cell r="I2079">
            <v>0.02</v>
          </cell>
          <cell r="J2079" t="str">
            <v>SUPPLIER0015</v>
          </cell>
          <cell r="K2079" t="str">
            <v xml:space="preserve">XINYI AUTOMOBILE GLASS (SHENZHEN) CO., LTD</v>
          </cell>
          <cell r="L2079">
            <v>3</v>
          </cell>
          <cell r="M2079">
            <v>12</v>
          </cell>
          <cell r="N2079">
            <v>15</v>
          </cell>
          <cell r="Q2079">
            <v>1</v>
          </cell>
          <cell r="R2079">
            <v>4</v>
          </cell>
          <cell r="S2079" t="str">
            <v xml:space="preserve">USD Purchase Pricelist (USD)</v>
          </cell>
          <cell r="T2079">
            <v>20.83</v>
          </cell>
          <cell r="U2079">
            <v>3470.8</v>
          </cell>
          <cell r="V2079">
            <v>4200</v>
          </cell>
        </row>
        <row r="2080">
          <cell r="A2080">
            <v>13964</v>
          </cell>
          <cell r="B2080" t="str">
            <v>AUTOLAMPS2045</v>
          </cell>
          <cell r="C2080" t="e">
            <v>#REF!</v>
          </cell>
          <cell r="D2080" t="str">
            <v xml:space="preserve">TOYOTA ISIS 5D MPV (04-) - FRONT DOOR GLASS - LH</v>
          </cell>
          <cell r="E2080" t="str">
            <v>TOYOTA</v>
          </cell>
          <cell r="F2080" t="str">
            <v xml:space="preserve">ISIS FD LH</v>
          </cell>
          <cell r="G2080" t="str">
            <v xml:space="preserve">ISIS FD/LH</v>
          </cell>
          <cell r="H2080" t="str">
            <v>875*533</v>
          </cell>
          <cell r="I2080">
            <v>0.02</v>
          </cell>
          <cell r="J2080" t="str">
            <v>SUPPLIER0015</v>
          </cell>
          <cell r="K2080" t="str">
            <v xml:space="preserve">XINYI AUTOMOBILE GLASS (SHENZHEN) CO., LTD</v>
          </cell>
          <cell r="L2080">
            <v>0</v>
          </cell>
          <cell r="M2080">
            <v>0</v>
          </cell>
          <cell r="N2080">
            <v>0</v>
          </cell>
          <cell r="Q2080">
            <v>2</v>
          </cell>
          <cell r="R2080">
            <v>8</v>
          </cell>
          <cell r="S2080" t="str">
            <v xml:space="preserve">USD Purchase Pricelist (USD)</v>
          </cell>
          <cell r="T2080">
            <v>3.29</v>
          </cell>
          <cell r="U2080">
            <v>589.57000000000005</v>
          </cell>
          <cell r="V2080">
            <v>800</v>
          </cell>
        </row>
        <row r="2081">
          <cell r="A2081">
            <v>13965</v>
          </cell>
          <cell r="B2081" t="str">
            <v>AUTOLAMPS2046</v>
          </cell>
          <cell r="C2081" t="e">
            <v>#REF!</v>
          </cell>
          <cell r="D2081" t="str">
            <v xml:space="preserve">TOYOTA ISIS 5D MPV (04-) - FRONT DOOR GLASS - RH</v>
          </cell>
          <cell r="E2081" t="str">
            <v>TOYOTA</v>
          </cell>
          <cell r="F2081" t="str">
            <v xml:space="preserve">ISIS FD RH</v>
          </cell>
          <cell r="G2081" t="str">
            <v xml:space="preserve">ISIS FD/RH</v>
          </cell>
          <cell r="H2081" t="str">
            <v>875*533</v>
          </cell>
          <cell r="I2081">
            <v>0.02</v>
          </cell>
          <cell r="J2081" t="str">
            <v>SUPPLIER0015</v>
          </cell>
          <cell r="K2081" t="str">
            <v xml:space="preserve">XINYI AUTOMOBILE GLASS (SHENZHEN) CO., LTD</v>
          </cell>
          <cell r="L2081">
            <v>0</v>
          </cell>
          <cell r="M2081">
            <v>0</v>
          </cell>
          <cell r="N2081">
            <v>0</v>
          </cell>
          <cell r="Q2081">
            <v>2</v>
          </cell>
          <cell r="R2081">
            <v>8</v>
          </cell>
          <cell r="S2081" t="str">
            <v xml:space="preserve">USD Purchase Pricelist (USD)</v>
          </cell>
          <cell r="T2081">
            <v>3.29</v>
          </cell>
          <cell r="U2081">
            <v>589.57000000000005</v>
          </cell>
          <cell r="V2081">
            <v>800</v>
          </cell>
        </row>
        <row r="2082">
          <cell r="A2082">
            <v>13966</v>
          </cell>
          <cell r="B2082" t="str">
            <v>AUTOLAMPS2049</v>
          </cell>
          <cell r="C2082" t="e">
            <v>#REF!</v>
          </cell>
          <cell r="D2082" t="str">
            <v xml:space="preserve">TOYOTA ISIS 5D MPV (04-) - FRONT QUARTER GLASS - LH</v>
          </cell>
          <cell r="E2082" t="str">
            <v>TOYOTA</v>
          </cell>
          <cell r="F2082" t="str">
            <v xml:space="preserve">ISIS FV LH X</v>
          </cell>
          <cell r="G2082" t="str">
            <v xml:space="preserve">ISIS FV/LH/X</v>
          </cell>
          <cell r="H2082" t="str">
            <v>315*226</v>
          </cell>
          <cell r="I2082">
            <v>0.02</v>
          </cell>
          <cell r="J2082" t="str">
            <v>SUPPLIER0015</v>
          </cell>
          <cell r="K2082" t="str">
            <v xml:space="preserve">XINYI AUTOMOBILE GLASS (SHENZHEN) CO., LTD</v>
          </cell>
          <cell r="L2082">
            <v>0</v>
          </cell>
          <cell r="M2082">
            <v>0</v>
          </cell>
          <cell r="N2082">
            <v>0</v>
          </cell>
          <cell r="Q2082">
            <v>2</v>
          </cell>
          <cell r="R2082">
            <v>8</v>
          </cell>
          <cell r="S2082" t="str">
            <v xml:space="preserve">USD Purchase Pricelist (USD)</v>
          </cell>
          <cell r="T2082">
            <v>2.2999999999999998</v>
          </cell>
          <cell r="U2082">
            <v>412.16</v>
          </cell>
          <cell r="V2082">
            <v>550</v>
          </cell>
        </row>
        <row r="2083">
          <cell r="A2083">
            <v>14072</v>
          </cell>
          <cell r="B2083" t="str">
            <v>AUTOLAMPS2050</v>
          </cell>
          <cell r="C2083" t="e">
            <v>#REF!</v>
          </cell>
          <cell r="D2083" t="str">
            <v xml:space="preserve">TOYOTA ISIS 5D MPV (04-) - FRONT QUARTER GLASS - RH</v>
          </cell>
          <cell r="E2083" t="str">
            <v>TOYOTA</v>
          </cell>
          <cell r="F2083" t="str">
            <v xml:space="preserve">ISIS FV RH X</v>
          </cell>
          <cell r="G2083" t="str">
            <v xml:space="preserve">ISIS FV/LH/X</v>
          </cell>
          <cell r="H2083" t="str">
            <v>315*226</v>
          </cell>
          <cell r="I2083">
            <v>0.02</v>
          </cell>
          <cell r="J2083" t="str">
            <v>SUPPLIER0015</v>
          </cell>
          <cell r="K2083" t="str">
            <v xml:space="preserve">XINYI AUTOMOBILE GLASS (SHENZHEN) CO., LTD</v>
          </cell>
          <cell r="L2083">
            <v>0</v>
          </cell>
          <cell r="M2083">
            <v>0</v>
          </cell>
          <cell r="N2083">
            <v>0</v>
          </cell>
          <cell r="Q2083">
            <v>2</v>
          </cell>
          <cell r="R2083">
            <v>8</v>
          </cell>
          <cell r="S2083" t="str">
            <v xml:space="preserve">USD Purchase Pricelist (USD)</v>
          </cell>
          <cell r="T2083">
            <v>2.2999999999999998</v>
          </cell>
          <cell r="U2083">
            <v>412.16</v>
          </cell>
          <cell r="V2083">
            <v>500</v>
          </cell>
        </row>
        <row r="2084">
          <cell r="A2084">
            <v>12803</v>
          </cell>
          <cell r="B2084" t="str">
            <v>AUTOLAMPS2051</v>
          </cell>
          <cell r="C2084" t="e">
            <v>#REF!</v>
          </cell>
          <cell r="D2084" t="str">
            <v xml:space="preserve">TOYOTA ISIS 5D MPV (04-) - LAMINATED FRONT WINDSCREEN</v>
          </cell>
          <cell r="E2084" t="str">
            <v>TOYOTA</v>
          </cell>
          <cell r="F2084" t="str">
            <v xml:space="preserve">ISIS LFW X</v>
          </cell>
          <cell r="G2084" t="str">
            <v xml:space="preserve">ISIS LFW/X</v>
          </cell>
          <cell r="H2084" t="str">
            <v>1384*982</v>
          </cell>
          <cell r="I2084">
            <v>0.02</v>
          </cell>
          <cell r="J2084" t="str">
            <v>SUPPLIER0015</v>
          </cell>
          <cell r="K2084" t="str">
            <v xml:space="preserve">XINYI AUTOMOBILE GLASS (SHENZHEN) CO., LTD</v>
          </cell>
          <cell r="L2084">
            <v>5</v>
          </cell>
          <cell r="M2084">
            <v>20</v>
          </cell>
          <cell r="N2084">
            <v>25</v>
          </cell>
          <cell r="Q2084">
            <v>4</v>
          </cell>
          <cell r="R2084">
            <v>16</v>
          </cell>
          <cell r="S2084" t="str">
            <v xml:space="preserve">USD Purchase Pricelist (USD)</v>
          </cell>
          <cell r="T2084">
            <v>17.670000000000002</v>
          </cell>
          <cell r="U2084">
            <v>2944.26</v>
          </cell>
          <cell r="V2084">
            <v>3500</v>
          </cell>
        </row>
        <row r="2085">
          <cell r="A2085">
            <v>12032</v>
          </cell>
          <cell r="B2085" t="str">
            <v>AUTOLAMPS2054</v>
          </cell>
          <cell r="C2085" t="e">
            <v>#REF!</v>
          </cell>
          <cell r="D2085" t="str">
            <v xml:space="preserve">TOYOTA ISIS 5D MPV (04-) - REAR DOOR GLASS - RH</v>
          </cell>
          <cell r="E2085" t="str">
            <v>TOYOTA</v>
          </cell>
          <cell r="F2085" t="str">
            <v xml:space="preserve">ISIS RD RH</v>
          </cell>
          <cell r="G2085" t="str">
            <v xml:space="preserve">ISIS RD/RH</v>
          </cell>
          <cell r="H2085" t="str">
            <v>727*532</v>
          </cell>
          <cell r="I2085">
            <v>0.02</v>
          </cell>
          <cell r="J2085" t="str">
            <v>SUPPLIER0015</v>
          </cell>
          <cell r="K2085" t="str">
            <v xml:space="preserve">XINYI AUTOMOBILE GLASS (SHENZHEN) CO., LTD</v>
          </cell>
          <cell r="L2085">
            <v>0</v>
          </cell>
          <cell r="M2085">
            <v>0</v>
          </cell>
          <cell r="N2085">
            <v>0</v>
          </cell>
          <cell r="Q2085">
            <v>2</v>
          </cell>
          <cell r="R2085">
            <v>8</v>
          </cell>
          <cell r="S2085" t="str">
            <v xml:space="preserve">USD Purchase Pricelist (USD)</v>
          </cell>
          <cell r="T2085">
            <v>2.57</v>
          </cell>
          <cell r="U2085">
            <v>398.99</v>
          </cell>
          <cell r="V2085">
            <v>500</v>
          </cell>
        </row>
        <row r="2086">
          <cell r="A2086">
            <v>12033</v>
          </cell>
          <cell r="B2086" t="str">
            <v>AUTOLAMPS2055</v>
          </cell>
          <cell r="C2086" t="e">
            <v>#REF!</v>
          </cell>
          <cell r="D2086" t="str">
            <v xml:space="preserve">TOYOTA ISIS 5D MPV (04-) - REAR QUARTER GLASS - RH</v>
          </cell>
          <cell r="E2086" t="str">
            <v>TOYOTA</v>
          </cell>
          <cell r="F2086" t="str">
            <v xml:space="preserve">ISIS RQ RH</v>
          </cell>
          <cell r="G2086" t="str">
            <v xml:space="preserve">ISIS RQ/RH</v>
          </cell>
          <cell r="H2086" t="str">
            <v>727*532</v>
          </cell>
          <cell r="I2086">
            <v>0.02</v>
          </cell>
          <cell r="J2086" t="str">
            <v>SUPPLIER0015</v>
          </cell>
          <cell r="K2086" t="str">
            <v xml:space="preserve">XINYI AUTOMOBILE GLASS (SHENZHEN) CO., LTD</v>
          </cell>
          <cell r="L2086">
            <v>0</v>
          </cell>
          <cell r="M2086">
            <v>0</v>
          </cell>
          <cell r="N2086">
            <v>0</v>
          </cell>
          <cell r="Q2086">
            <v>2</v>
          </cell>
          <cell r="R2086">
            <v>8</v>
          </cell>
          <cell r="S2086" t="str">
            <v xml:space="preserve">USD Purchase Pricelist (USD)</v>
          </cell>
          <cell r="T2086">
            <v>1.5</v>
          </cell>
          <cell r="U2086">
            <v>232.88</v>
          </cell>
          <cell r="V2086">
            <v>300</v>
          </cell>
        </row>
        <row r="2087">
          <cell r="A2087">
            <v>12804</v>
          </cell>
          <cell r="B2087" t="str">
            <v>AUTOLAMPS2056</v>
          </cell>
          <cell r="C2087" t="e">
            <v>#REF!</v>
          </cell>
          <cell r="D2087" t="str">
            <v xml:space="preserve">TOYOTA ISIS 5D MPV (04-) - REAR WINDSCREEN</v>
          </cell>
          <cell r="E2087" t="str">
            <v>TOYOTA</v>
          </cell>
          <cell r="F2087" t="str">
            <v xml:space="preserve">ISIS RW H X</v>
          </cell>
          <cell r="G2087" t="str">
            <v xml:space="preserve">ISIS RW/H/X</v>
          </cell>
          <cell r="H2087" t="str">
            <v>1236*488</v>
          </cell>
          <cell r="I2087">
            <v>0.02</v>
          </cell>
          <cell r="J2087" t="str">
            <v>SUPPLIER0015</v>
          </cell>
          <cell r="K2087" t="str">
            <v xml:space="preserve">XINYI AUTOMOBILE GLASS (SHENZHEN) CO., LTD</v>
          </cell>
          <cell r="L2087">
            <v>0</v>
          </cell>
          <cell r="M2087">
            <v>0</v>
          </cell>
          <cell r="N2087">
            <v>0</v>
          </cell>
          <cell r="Q2087">
            <v>2</v>
          </cell>
          <cell r="R2087">
            <v>8</v>
          </cell>
          <cell r="S2087" t="str">
            <v xml:space="preserve">USD Purchase Pricelist (USD)</v>
          </cell>
          <cell r="T2087">
            <v>12</v>
          </cell>
          <cell r="U2087">
            <v>2150.4</v>
          </cell>
          <cell r="V2087">
            <v>2800</v>
          </cell>
        </row>
        <row r="2088">
          <cell r="A2088">
            <v>13967</v>
          </cell>
          <cell r="B2088" t="str">
            <v>AUTOLAMPS2057</v>
          </cell>
          <cell r="C2088" t="e">
            <v>#REF!</v>
          </cell>
          <cell r="D2088" t="str">
            <v xml:space="preserve">TOYOTA ISIS 5D MPV (04-) - SIDE FIX GLASS - LH</v>
          </cell>
          <cell r="E2088" t="str">
            <v>TOYOTA</v>
          </cell>
          <cell r="F2088" t="str">
            <v xml:space="preserve">ISIS SW LH X</v>
          </cell>
          <cell r="G2088" t="str">
            <v xml:space="preserve">ISIS SW/LH/X</v>
          </cell>
          <cell r="H2088" t="str">
            <v>491*436</v>
          </cell>
          <cell r="I2088">
            <v>0.02</v>
          </cell>
          <cell r="J2088" t="str">
            <v>SUPPLIER0015</v>
          </cell>
          <cell r="K2088" t="str">
            <v xml:space="preserve">XINYI AUTOMOBILE GLASS (SHENZHEN) CO., LTD</v>
          </cell>
          <cell r="L2088">
            <v>0</v>
          </cell>
          <cell r="M2088">
            <v>0</v>
          </cell>
          <cell r="N2088">
            <v>0</v>
          </cell>
          <cell r="Q2088">
            <v>2</v>
          </cell>
          <cell r="R2088">
            <v>8</v>
          </cell>
          <cell r="S2088" t="str">
            <v xml:space="preserve">USD Purchase Pricelist (USD)</v>
          </cell>
          <cell r="T2088">
            <v>6</v>
          </cell>
          <cell r="U2088">
            <v>1075.2</v>
          </cell>
          <cell r="V2088">
            <v>1400</v>
          </cell>
        </row>
        <row r="2089">
          <cell r="A2089">
            <v>12034</v>
          </cell>
          <cell r="B2089" t="str">
            <v>AUTOLAMPS2058</v>
          </cell>
          <cell r="C2089" t="e">
            <v>#REF!</v>
          </cell>
          <cell r="D2089" t="str">
            <v xml:space="preserve">TOYOTA ISIS 5D MPV (04-) - SIDE FIX GLASS - RH</v>
          </cell>
          <cell r="E2089" t="str">
            <v>TOYOTA</v>
          </cell>
          <cell r="F2089" t="str">
            <v xml:space="preserve">ISIS SW RH X</v>
          </cell>
          <cell r="G2089" t="str">
            <v xml:space="preserve">ISIS SW/LH/X</v>
          </cell>
          <cell r="H2089" t="str">
            <v>491*436</v>
          </cell>
          <cell r="I2089">
            <v>0.02</v>
          </cell>
          <cell r="J2089" t="str">
            <v>SUPPLIER0015</v>
          </cell>
          <cell r="K2089" t="str">
            <v xml:space="preserve">XINYI AUTOMOBILE GLASS (SHENZHEN) CO., LTD</v>
          </cell>
          <cell r="L2089">
            <v>0</v>
          </cell>
          <cell r="M2089">
            <v>0</v>
          </cell>
          <cell r="N2089">
            <v>0</v>
          </cell>
          <cell r="Q2089">
            <v>2</v>
          </cell>
          <cell r="R2089">
            <v>8</v>
          </cell>
          <cell r="S2089" t="str">
            <v xml:space="preserve">USD Purchase Pricelist (USD)</v>
          </cell>
          <cell r="T2089">
            <v>6</v>
          </cell>
          <cell r="U2089">
            <v>1075.2</v>
          </cell>
          <cell r="V2089">
            <v>1400</v>
          </cell>
        </row>
        <row r="2090">
          <cell r="A2090">
            <v>12805</v>
          </cell>
          <cell r="B2090" t="str">
            <v>AUTOLAMPS2059</v>
          </cell>
          <cell r="C2090" t="e">
            <v>#REF!</v>
          </cell>
          <cell r="D2090" t="str">
            <v xml:space="preserve">TOYOTA IST / URBAN CRUISER (08-) - LAMINTED FRONT  WINDSCREEN</v>
          </cell>
          <cell r="E2090" t="str">
            <v>TOYOTA</v>
          </cell>
          <cell r="F2090" t="str">
            <v xml:space="preserve">SC20 VCP LFW X</v>
          </cell>
          <cell r="G2090" t="str">
            <v xml:space="preserve">SC20 VCP LFW/X</v>
          </cell>
          <cell r="H2090" t="str">
            <v>1322*876</v>
          </cell>
          <cell r="I2090">
            <v>0.02</v>
          </cell>
          <cell r="J2090" t="str">
            <v>SUPPLIER0015</v>
          </cell>
          <cell r="K2090" t="str">
            <v xml:space="preserve">XINYI AUTOMOBILE GLASS (SHENZHEN) CO., LTD</v>
          </cell>
          <cell r="L2090">
            <v>1</v>
          </cell>
          <cell r="M2090">
            <v>4</v>
          </cell>
          <cell r="N2090">
            <v>5</v>
          </cell>
          <cell r="Q2090">
            <v>3</v>
          </cell>
          <cell r="R2090">
            <v>12</v>
          </cell>
          <cell r="S2090" t="str">
            <v xml:space="preserve">USD Purchase Pricelist (USD)</v>
          </cell>
          <cell r="T2090">
            <v>15.08</v>
          </cell>
          <cell r="U2090">
            <v>2702.34</v>
          </cell>
          <cell r="V2090">
            <v>3500</v>
          </cell>
        </row>
        <row r="2091">
          <cell r="A2091">
            <v>13571</v>
          </cell>
          <cell r="B2091" t="str">
            <v>AUTOLAMPS2062</v>
          </cell>
          <cell r="C2091" t="e">
            <v>#REF!</v>
          </cell>
          <cell r="D2091" t="str">
            <v xml:space="preserve">TOYOTA IST NCP61 SC10W (02-06) - FRONT BUMPER</v>
          </cell>
          <cell r="E2091" t="str">
            <v>TOYOTA</v>
          </cell>
          <cell r="F2091" t="str">
            <v xml:space="preserve">IST 02 BPRF</v>
          </cell>
          <cell r="G2091" t="str">
            <v>TY40-0107</v>
          </cell>
          <cell r="I2091">
            <v>0.04</v>
          </cell>
          <cell r="J2091" t="str">
            <v>SUPPLIER0002</v>
          </cell>
          <cell r="K2091" t="str">
            <v xml:space="preserve">ANHUI TINCAI SILK CO. LTD</v>
          </cell>
          <cell r="L2091">
            <v>2</v>
          </cell>
          <cell r="M2091">
            <v>8</v>
          </cell>
          <cell r="N2091">
            <v>10</v>
          </cell>
          <cell r="Q2091">
            <v>1</v>
          </cell>
          <cell r="R2091">
            <v>3</v>
          </cell>
          <cell r="S2091" t="str">
            <v xml:space="preserve">Yuan Purchase Pricelist (CNY)</v>
          </cell>
          <cell r="T2091">
            <v>120</v>
          </cell>
          <cell r="U2091">
            <v>3060</v>
          </cell>
          <cell r="V2091">
            <v>4590</v>
          </cell>
        </row>
        <row r="2092">
          <cell r="A2092">
            <v>13572</v>
          </cell>
          <cell r="B2092" t="str">
            <v>AUTOLAMPS2064</v>
          </cell>
          <cell r="C2092" t="e">
            <v>#REF!</v>
          </cell>
          <cell r="D2092" t="str">
            <v xml:space="preserve">TOYOTA IST NCP61 SC10W (02-06) - GRILL</v>
          </cell>
          <cell r="E2092" t="str">
            <v>TOYOTA</v>
          </cell>
          <cell r="F2092" t="str">
            <v xml:space="preserve">IST 02 GRL</v>
          </cell>
          <cell r="G2092" t="str">
            <v>TY40-0111</v>
          </cell>
          <cell r="I2092">
            <v>0.04</v>
          </cell>
          <cell r="J2092" t="str">
            <v>SUPPLIER0002</v>
          </cell>
          <cell r="K2092" t="str">
            <v xml:space="preserve">ANHUI TINCAI SILK CO. LTD</v>
          </cell>
          <cell r="L2092">
            <v>1</v>
          </cell>
          <cell r="M2092">
            <v>4</v>
          </cell>
          <cell r="N2092">
            <v>5</v>
          </cell>
          <cell r="Q2092">
            <v>1</v>
          </cell>
          <cell r="R2092">
            <v>3</v>
          </cell>
          <cell r="S2092" t="str">
            <v xml:space="preserve">Yuan Purchase Pricelist (CNY)</v>
          </cell>
          <cell r="T2092">
            <v>70</v>
          </cell>
          <cell r="U2092">
            <v>1627.5</v>
          </cell>
          <cell r="V2092">
            <v>2520</v>
          </cell>
        </row>
        <row r="2093">
          <cell r="A2093">
            <v>10463</v>
          </cell>
          <cell r="B2093" t="str">
            <v>AUTOLAMPS2065</v>
          </cell>
          <cell r="C2093" t="e">
            <v>#REF!</v>
          </cell>
          <cell r="D2093" t="str">
            <v xml:space="preserve">TOYOTA IST NCP61 SC10W (02-06) - HEAD LAMP - LH</v>
          </cell>
          <cell r="E2093" t="str">
            <v>TOYOTA</v>
          </cell>
          <cell r="F2093" t="str">
            <v xml:space="preserve">IST 02 HLA LH</v>
          </cell>
          <cell r="G2093" t="str">
            <v>TY40-0101-L</v>
          </cell>
          <cell r="I2093">
            <v>0.04</v>
          </cell>
          <cell r="J2093" t="str">
            <v>SUPPLIER0002</v>
          </cell>
          <cell r="K2093" t="str">
            <v xml:space="preserve">ANHUI TINCAI SILK CO. LTD</v>
          </cell>
          <cell r="L2093">
            <v>4</v>
          </cell>
          <cell r="M2093">
            <v>16</v>
          </cell>
          <cell r="N2093">
            <v>20</v>
          </cell>
          <cell r="Q2093">
            <v>2</v>
          </cell>
          <cell r="R2093">
            <v>5</v>
          </cell>
          <cell r="S2093" t="str">
            <v xml:space="preserve">Yuan Purchase Pricelist (CNY)</v>
          </cell>
          <cell r="T2093">
            <v>105</v>
          </cell>
          <cell r="U2093">
            <v>2669.94</v>
          </cell>
          <cell r="V2093">
            <v>4000</v>
          </cell>
        </row>
        <row r="2094">
          <cell r="A2094">
            <v>10462</v>
          </cell>
          <cell r="B2094" t="str">
            <v>AUTOLAMPS2066</v>
          </cell>
          <cell r="C2094" t="e">
            <v>#REF!</v>
          </cell>
          <cell r="D2094" t="str">
            <v xml:space="preserve">TOYOTA IST NCP61 SC10W (02-06) - HEAD LAMP - RH</v>
          </cell>
          <cell r="E2094" t="str">
            <v>TOYOTA</v>
          </cell>
          <cell r="F2094" t="str">
            <v xml:space="preserve">IST 02 HLA RH</v>
          </cell>
          <cell r="G2094" t="str">
            <v>TY40-0101-R</v>
          </cell>
          <cell r="I2094">
            <v>0.04</v>
          </cell>
          <cell r="J2094" t="str">
            <v>SUPPLIER0002</v>
          </cell>
          <cell r="K2094" t="str">
            <v xml:space="preserve">ANHUI TINCAI SILK CO. LTD</v>
          </cell>
          <cell r="L2094">
            <v>4</v>
          </cell>
          <cell r="M2094">
            <v>16</v>
          </cell>
          <cell r="N2094">
            <v>20</v>
          </cell>
          <cell r="Q2094">
            <v>2</v>
          </cell>
          <cell r="R2094">
            <v>5</v>
          </cell>
          <cell r="S2094" t="str">
            <v xml:space="preserve">Yuan Purchase Pricelist (CNY)</v>
          </cell>
          <cell r="T2094">
            <v>105</v>
          </cell>
          <cell r="U2094">
            <v>2669.94</v>
          </cell>
          <cell r="V2094">
            <v>4000</v>
          </cell>
        </row>
        <row r="2095">
          <cell r="A2095">
            <v>11951</v>
          </cell>
          <cell r="B2095" t="str">
            <v>AUTOLAMPS2060</v>
          </cell>
          <cell r="C2095" t="e">
            <v>#REF!</v>
          </cell>
          <cell r="D2095" t="str">
            <v xml:space="preserve">TOYOTA IST NCP61 SC10W (02-06) - LAMINATED FRONT WINDSCREEN</v>
          </cell>
          <cell r="E2095" t="str">
            <v>TOYOTA</v>
          </cell>
          <cell r="F2095" t="str">
            <v xml:space="preserve">SC10W LFW X</v>
          </cell>
          <cell r="G2095" t="str">
            <v xml:space="preserve">SC10W LFW/X</v>
          </cell>
          <cell r="H2095" t="str">
            <v>1303*918</v>
          </cell>
          <cell r="I2095">
            <v>0.02</v>
          </cell>
          <cell r="J2095" t="str">
            <v>SUPPLIER0015</v>
          </cell>
          <cell r="K2095" t="str">
            <v xml:space="preserve">XINYI AUTOMOBILE GLASS (SHENZHEN) CO., LTD</v>
          </cell>
          <cell r="L2095">
            <v>6</v>
          </cell>
          <cell r="M2095">
            <v>24</v>
          </cell>
          <cell r="N2095">
            <v>30</v>
          </cell>
          <cell r="Q2095">
            <v>3</v>
          </cell>
          <cell r="R2095">
            <v>12</v>
          </cell>
          <cell r="S2095" t="str">
            <v xml:space="preserve">USD Purchase Pricelist (USD)</v>
          </cell>
          <cell r="T2095">
            <v>14.29</v>
          </cell>
          <cell r="U2095">
            <v>1967.73</v>
          </cell>
          <cell r="V2095">
            <v>3100</v>
          </cell>
        </row>
        <row r="2096">
          <cell r="A2096">
            <v>13573</v>
          </cell>
          <cell r="B2096" t="str">
            <v>AUTOLAMPS2063</v>
          </cell>
          <cell r="C2096" t="e">
            <v>#REF!</v>
          </cell>
          <cell r="D2096" t="str">
            <v xml:space="preserve">TOYOTA IST NCP61 SC10W (02-06) - REAR BUMPER</v>
          </cell>
          <cell r="E2096" t="str">
            <v>TOYOTA</v>
          </cell>
          <cell r="F2096" t="str">
            <v xml:space="preserve">IST 02 BPRR</v>
          </cell>
          <cell r="G2096" t="str">
            <v>TY40-0108</v>
          </cell>
          <cell r="I2096">
            <v>0.04</v>
          </cell>
          <cell r="J2096" t="str">
            <v>SUPPLIER0002</v>
          </cell>
          <cell r="K2096" t="str">
            <v xml:space="preserve">ANHUI TINCAI SILK CO. LTD</v>
          </cell>
          <cell r="L2096">
            <v>0</v>
          </cell>
          <cell r="M2096">
            <v>0</v>
          </cell>
          <cell r="N2096">
            <v>0</v>
          </cell>
          <cell r="Q2096">
            <v>1</v>
          </cell>
          <cell r="R2096">
            <v>3</v>
          </cell>
          <cell r="S2096" t="str">
            <v xml:space="preserve">Yuan Purchase Pricelist (CNY)</v>
          </cell>
          <cell r="T2096">
            <v>120</v>
          </cell>
          <cell r="U2096">
            <v>2700</v>
          </cell>
          <cell r="V2096">
            <v>4190</v>
          </cell>
        </row>
        <row r="2097">
          <cell r="A2097">
            <v>13525</v>
          </cell>
          <cell r="B2097" t="str">
            <v>AUTOLAMPS2061</v>
          </cell>
          <cell r="C2097" t="e">
            <v>#REF!</v>
          </cell>
          <cell r="D2097" t="str">
            <v xml:space="preserve">TOYOTA IST NCP61 SC10W (02-06) - REAR HEATED WINDSCREEN</v>
          </cell>
          <cell r="E2097" t="str">
            <v>TOYOTA</v>
          </cell>
          <cell r="F2097" t="str">
            <v xml:space="preserve">SC10W RW H X</v>
          </cell>
          <cell r="G2097" t="str">
            <v xml:space="preserve">SC10W RW/H/X</v>
          </cell>
          <cell r="H2097" t="str">
            <v>1312*454</v>
          </cell>
          <cell r="I2097">
            <v>0.02</v>
          </cell>
          <cell r="J2097" t="str">
            <v>SUPPLIER0015</v>
          </cell>
          <cell r="K2097" t="str">
            <v xml:space="preserve">XINYI AUTOMOBILE GLASS (SHENZHEN) CO., LTD</v>
          </cell>
          <cell r="L2097">
            <v>0</v>
          </cell>
          <cell r="M2097">
            <v>0</v>
          </cell>
          <cell r="N2097">
            <v>0</v>
          </cell>
          <cell r="Q2097">
            <v>2</v>
          </cell>
          <cell r="R2097">
            <v>8</v>
          </cell>
          <cell r="S2097" t="str">
            <v xml:space="preserve">USD Purchase Pricelist (USD)</v>
          </cell>
          <cell r="T2097">
            <v>13</v>
          </cell>
          <cell r="U2097">
            <v>2329.6</v>
          </cell>
          <cell r="V2097">
            <v>3000</v>
          </cell>
        </row>
        <row r="2098">
          <cell r="A2098">
            <v>10465</v>
          </cell>
          <cell r="B2098" t="str">
            <v>AUTOLAMPS2067</v>
          </cell>
          <cell r="C2098" t="e">
            <v>#REF!</v>
          </cell>
          <cell r="D2098" t="str">
            <v xml:space="preserve">TOYOTA IST NCP61 SC10W (02-06) - TAIL LAMP - LH</v>
          </cell>
          <cell r="E2098" t="str">
            <v>TOYOTA</v>
          </cell>
          <cell r="F2098" t="str">
            <v xml:space="preserve">IST 02 TLA LH</v>
          </cell>
          <cell r="G2098" t="str">
            <v>TY40-0102-L</v>
          </cell>
          <cell r="I2098">
            <v>0.04</v>
          </cell>
          <cell r="J2098" t="str">
            <v>SUPPLIER0002</v>
          </cell>
          <cell r="K2098" t="str">
            <v xml:space="preserve">ANHUI TINCAI SILK CO. LTD</v>
          </cell>
          <cell r="L2098">
            <v>2</v>
          </cell>
          <cell r="M2098">
            <v>8</v>
          </cell>
          <cell r="N2098">
            <v>10</v>
          </cell>
          <cell r="Q2098">
            <v>2</v>
          </cell>
          <cell r="R2098">
            <v>5</v>
          </cell>
          <cell r="S2098" t="str">
            <v xml:space="preserve">Yuan Purchase Pricelist (CNY)</v>
          </cell>
          <cell r="T2098">
            <v>70</v>
          </cell>
          <cell r="U2098">
            <v>1779.96</v>
          </cell>
          <cell r="V2098">
            <v>2700</v>
          </cell>
        </row>
        <row r="2099">
          <cell r="A2099">
            <v>10464</v>
          </cell>
          <cell r="B2099" t="str">
            <v>AUTOLAMPS2068</v>
          </cell>
          <cell r="C2099" t="e">
            <v>#REF!</v>
          </cell>
          <cell r="D2099" t="str">
            <v xml:space="preserve">TOYOTA IST NCP61 SC10W (02-06) - TAIL LAMP - RH</v>
          </cell>
          <cell r="E2099" t="str">
            <v>TOYOTA</v>
          </cell>
          <cell r="F2099" t="str">
            <v xml:space="preserve">IST 02 TLA RH</v>
          </cell>
          <cell r="G2099" t="str">
            <v>TY40-0102-R</v>
          </cell>
          <cell r="I2099">
            <v>0.04</v>
          </cell>
          <cell r="J2099" t="str">
            <v>SUPPLIER0002</v>
          </cell>
          <cell r="K2099" t="str">
            <v xml:space="preserve">ANHUI TINCAI SILK CO. LTD</v>
          </cell>
          <cell r="L2099">
            <v>2</v>
          </cell>
          <cell r="M2099">
            <v>8</v>
          </cell>
          <cell r="N2099">
            <v>10</v>
          </cell>
          <cell r="Q2099">
            <v>2</v>
          </cell>
          <cell r="R2099">
            <v>5</v>
          </cell>
          <cell r="S2099" t="str">
            <v xml:space="preserve">Yuan Purchase Pricelist (CNY)</v>
          </cell>
          <cell r="T2099">
            <v>70</v>
          </cell>
          <cell r="U2099">
            <v>1779.96</v>
          </cell>
          <cell r="V2099">
            <v>2700</v>
          </cell>
        </row>
        <row r="2100">
          <cell r="A2100">
            <v>14218</v>
          </cell>
          <cell r="B2100" t="str">
            <v>AUTOLAMPS2071</v>
          </cell>
          <cell r="C2100" t="e">
            <v>#REF!</v>
          </cell>
          <cell r="D2100" t="str">
            <v xml:space="preserve">TOYOTA IST NCP61 SC10W (07-05) - TAIL LAMP (SLIGHTLY CRACKED) - RH</v>
          </cell>
          <cell r="E2100" t="str">
            <v>TOYOTA</v>
          </cell>
          <cell r="F2100" t="str">
            <v xml:space="preserve">IST 07 TLA RH B</v>
          </cell>
          <cell r="G2100" t="str">
            <v>TY40-0102B-R</v>
          </cell>
          <cell r="I2100">
            <v>0.04</v>
          </cell>
          <cell r="J2100" t="str">
            <v>SUPPLIER0002</v>
          </cell>
          <cell r="K2100" t="str">
            <v xml:space="preserve">ANHUI TINCAI SILK CO. LTD</v>
          </cell>
          <cell r="M2100">
            <v>0</v>
          </cell>
          <cell r="N2100">
            <v>0</v>
          </cell>
          <cell r="Q2100">
            <v>2</v>
          </cell>
          <cell r="R2100">
            <v>5</v>
          </cell>
          <cell r="S2100" t="str">
            <v xml:space="preserve">Yuan Purchase Pricelist (CNY)</v>
          </cell>
          <cell r="T2100">
            <v>90</v>
          </cell>
          <cell r="U2100">
            <v>2092.5</v>
          </cell>
          <cell r="V2100">
            <v>2800</v>
          </cell>
        </row>
        <row r="2101">
          <cell r="A2101">
            <v>12585</v>
          </cell>
          <cell r="B2101" t="str">
            <v>AUTOLAMPS2069</v>
          </cell>
          <cell r="C2101" t="e">
            <v>#REF!</v>
          </cell>
          <cell r="D2101" t="str">
            <v xml:space="preserve">TOYOTA IST NCP61 SC10W (07-08) - TAIL LAMP - LH</v>
          </cell>
          <cell r="E2101" t="str">
            <v>TOYOTA</v>
          </cell>
          <cell r="F2101" t="str">
            <v xml:space="preserve">IST 07 TLA LH</v>
          </cell>
          <cell r="G2101" t="str">
            <v>TY40-0102B-L</v>
          </cell>
          <cell r="I2101">
            <v>0.04</v>
          </cell>
          <cell r="J2101" t="str">
            <v>SUPPLIER0002</v>
          </cell>
          <cell r="K2101" t="str">
            <v xml:space="preserve">ANHUI TINCAI SILK CO. LTD</v>
          </cell>
          <cell r="L2101">
            <v>1</v>
          </cell>
          <cell r="M2101">
            <v>4</v>
          </cell>
          <cell r="N2101">
            <v>5</v>
          </cell>
          <cell r="Q2101">
            <v>2</v>
          </cell>
          <cell r="R2101">
            <v>5</v>
          </cell>
          <cell r="S2101" t="str">
            <v xml:space="preserve">Yuan Purchase Pricelist (CNY)</v>
          </cell>
          <cell r="T2101">
            <v>90</v>
          </cell>
          <cell r="U2101">
            <v>2173</v>
          </cell>
          <cell r="V2101">
            <v>3260</v>
          </cell>
        </row>
        <row r="2102">
          <cell r="A2102">
            <v>12584</v>
          </cell>
          <cell r="B2102" t="str">
            <v>AUTOLAMPS2070</v>
          </cell>
          <cell r="C2102" t="e">
            <v>#REF!</v>
          </cell>
          <cell r="D2102" t="str">
            <v xml:space="preserve">TOYOTA IST NCP61 SC10W (07-08) - TAIL LAMP - RH</v>
          </cell>
          <cell r="E2102" t="str">
            <v>TOYOTA</v>
          </cell>
          <cell r="F2102" t="str">
            <v xml:space="preserve">IST 07 TLA RH</v>
          </cell>
          <cell r="G2102" t="str">
            <v>TY40-0102B-R</v>
          </cell>
          <cell r="I2102">
            <v>0.04</v>
          </cell>
          <cell r="J2102" t="str">
            <v>SUPPLIER0002</v>
          </cell>
          <cell r="K2102" t="str">
            <v xml:space="preserve">ANHUI TINCAI SILK CO. LTD</v>
          </cell>
          <cell r="L2102">
            <v>1</v>
          </cell>
          <cell r="M2102">
            <v>4</v>
          </cell>
          <cell r="N2102">
            <v>5</v>
          </cell>
          <cell r="Q2102">
            <v>2</v>
          </cell>
          <cell r="R2102">
            <v>5</v>
          </cell>
          <cell r="S2102" t="str">
            <v xml:space="preserve">Yuan Purchase Pricelist (CNY)</v>
          </cell>
          <cell r="T2102">
            <v>90</v>
          </cell>
          <cell r="U2102">
            <v>2173</v>
          </cell>
          <cell r="V2102">
            <v>3260</v>
          </cell>
        </row>
        <row r="2103">
          <cell r="A2103">
            <v>10748</v>
          </cell>
          <cell r="B2103" t="str">
            <v>AUTOLAMPS2073</v>
          </cell>
          <cell r="C2103" t="e">
            <v>#REF!</v>
          </cell>
          <cell r="D2103" t="str">
            <v xml:space="preserve">TOYOTA LANDCRUISER FJ100 (01-04) - BACK LAMP (212-1316-A-CR) - LH</v>
          </cell>
          <cell r="E2103" t="str">
            <v>TOYOTA</v>
          </cell>
          <cell r="F2103" t="str">
            <v xml:space="preserve">FJ100 01 BALA LH</v>
          </cell>
          <cell r="G2103" t="str">
            <v>TY07-1702B-L</v>
          </cell>
          <cell r="I2103">
            <v>0.04</v>
          </cell>
          <cell r="J2103" t="str">
            <v>SUPPLIER0002</v>
          </cell>
          <cell r="K2103" t="str">
            <v xml:space="preserve">ANHUI TINCAI SILK CO. LTD</v>
          </cell>
          <cell r="M2103">
            <v>0</v>
          </cell>
          <cell r="N2103">
            <v>0</v>
          </cell>
          <cell r="O2103">
            <v>2</v>
          </cell>
          <cell r="P2103">
            <v>5</v>
          </cell>
          <cell r="S2103" t="str">
            <v xml:space="preserve">Yuan Purchase Pricelist (CNY)</v>
          </cell>
          <cell r="T2103">
            <v>9.52</v>
          </cell>
          <cell r="U2103">
            <v>1488</v>
          </cell>
          <cell r="V2103">
            <v>2310</v>
          </cell>
        </row>
        <row r="2104">
          <cell r="A2104">
            <v>10747</v>
          </cell>
          <cell r="B2104" t="str">
            <v>AUTOLAMPS2074</v>
          </cell>
          <cell r="C2104" t="e">
            <v>#REF!</v>
          </cell>
          <cell r="D2104" t="str">
            <v xml:space="preserve">TOYOTA LANDCRUISER FJ100 (01-04) - BACK LAMP (212-1316-A-CR) - RH</v>
          </cell>
          <cell r="E2104" t="str">
            <v>TOYOTA</v>
          </cell>
          <cell r="F2104" t="str">
            <v xml:space="preserve">FJ100 01 BALA RH</v>
          </cell>
          <cell r="G2104" t="str">
            <v>TY07-1702B-R</v>
          </cell>
          <cell r="I2104">
            <v>0.04</v>
          </cell>
          <cell r="J2104" t="str">
            <v>SUPPLIER0002</v>
          </cell>
          <cell r="K2104" t="str">
            <v xml:space="preserve">ANHUI TINCAI SILK CO. LTD</v>
          </cell>
          <cell r="M2104">
            <v>0</v>
          </cell>
          <cell r="N2104">
            <v>0</v>
          </cell>
          <cell r="O2104">
            <v>2</v>
          </cell>
          <cell r="P2104">
            <v>5</v>
          </cell>
          <cell r="S2104" t="str">
            <v xml:space="preserve">Yuan Purchase Pricelist (CNY)</v>
          </cell>
          <cell r="T2104">
            <v>9.52</v>
          </cell>
          <cell r="U2104">
            <v>1488</v>
          </cell>
          <cell r="V2104">
            <v>2310</v>
          </cell>
        </row>
        <row r="2105">
          <cell r="A2105">
            <v>10743</v>
          </cell>
          <cell r="B2105" t="str">
            <v>AUTOLAMPS2077</v>
          </cell>
          <cell r="C2105" t="e">
            <v>#REF!</v>
          </cell>
          <cell r="D2105" t="str">
            <v xml:space="preserve">TOYOTA LANDCRUISER FJ100 (01-04) - CORNER LAMP (321-1552) - LH</v>
          </cell>
          <cell r="E2105" t="str">
            <v>TOYOTA</v>
          </cell>
          <cell r="F2105" t="str">
            <v xml:space="preserve">FJ100 01 CLA LH</v>
          </cell>
          <cell r="G2105" t="str">
            <v>TY07-1703-L</v>
          </cell>
          <cell r="I2105">
            <v>0.04</v>
          </cell>
          <cell r="J2105" t="str">
            <v>SUPPLIER0002</v>
          </cell>
          <cell r="K2105" t="str">
            <v xml:space="preserve">ANHUI TINCAI SILK CO. LTD</v>
          </cell>
          <cell r="L2105">
            <v>0</v>
          </cell>
          <cell r="M2105">
            <v>0</v>
          </cell>
          <cell r="N2105">
            <v>0</v>
          </cell>
          <cell r="O2105">
            <v>2</v>
          </cell>
          <cell r="P2105">
            <v>5</v>
          </cell>
          <cell r="S2105" t="str">
            <v xml:space="preserve">Yuan Purchase Pricelist (CNY)</v>
          </cell>
          <cell r="T2105">
            <v>3.64</v>
          </cell>
          <cell r="U2105">
            <v>569</v>
          </cell>
          <cell r="V2105">
            <v>880</v>
          </cell>
        </row>
        <row r="2106">
          <cell r="A2106">
            <v>10742</v>
          </cell>
          <cell r="B2106" t="str">
            <v>AUTOLAMPS2078</v>
          </cell>
          <cell r="C2106" t="e">
            <v>#REF!</v>
          </cell>
          <cell r="D2106" t="str">
            <v xml:space="preserve">TOYOTA LANDCRUISER FJ100 (01-04) - CORNER LAMP (321-1552) - RH</v>
          </cell>
          <cell r="E2106" t="str">
            <v>TOYOTA</v>
          </cell>
          <cell r="F2106" t="str">
            <v xml:space="preserve">FJ100 01 CLA RH</v>
          </cell>
          <cell r="G2106" t="str">
            <v>TY07-1703-R</v>
          </cell>
          <cell r="I2106">
            <v>0.04</v>
          </cell>
          <cell r="J2106" t="str">
            <v>SUPPLIER0002</v>
          </cell>
          <cell r="K2106" t="str">
            <v xml:space="preserve">ANHUI TINCAI SILK CO. LTD</v>
          </cell>
          <cell r="L2106">
            <v>0</v>
          </cell>
          <cell r="M2106">
            <v>0</v>
          </cell>
          <cell r="N2106">
            <v>0</v>
          </cell>
          <cell r="O2106">
            <v>2</v>
          </cell>
          <cell r="P2106">
            <v>5</v>
          </cell>
          <cell r="S2106" t="str">
            <v xml:space="preserve">Yuan Purchase Pricelist (CNY)</v>
          </cell>
          <cell r="T2106">
            <v>3.64</v>
          </cell>
          <cell r="U2106">
            <v>569</v>
          </cell>
          <cell r="V2106">
            <v>880</v>
          </cell>
        </row>
        <row r="2107">
          <cell r="A2107">
            <v>10741</v>
          </cell>
          <cell r="B2107" t="str">
            <v>AUTOLAMPS2081</v>
          </cell>
          <cell r="C2107" t="e">
            <v>#REF!</v>
          </cell>
          <cell r="D2107" t="str">
            <v xml:space="preserve">TOYOTA LANDCRUISER FJ100 (01-04) - HEAD LAMP (212-11C1-LD-E) - LH</v>
          </cell>
          <cell r="E2107" t="str">
            <v>TOYOTA</v>
          </cell>
          <cell r="F2107" t="str">
            <v xml:space="preserve">FJ100 01 HLA LH</v>
          </cell>
          <cell r="G2107" t="str">
            <v>TY07-1701-L</v>
          </cell>
          <cell r="I2107">
            <v>0.04</v>
          </cell>
          <cell r="J2107" t="str">
            <v>SUPPLIER0002</v>
          </cell>
          <cell r="K2107" t="str">
            <v xml:space="preserve">ANHUI TINCAI SILK CO. LTD</v>
          </cell>
          <cell r="M2107">
            <v>0</v>
          </cell>
          <cell r="N2107">
            <v>0</v>
          </cell>
          <cell r="Q2107">
            <v>2</v>
          </cell>
          <cell r="R2107">
            <v>5</v>
          </cell>
          <cell r="S2107" t="str">
            <v xml:space="preserve">USD Purchase Pricelist (USD)</v>
          </cell>
          <cell r="T2107">
            <v>19.98</v>
          </cell>
          <cell r="U2107">
            <v>3123</v>
          </cell>
          <cell r="V2107">
            <v>4840</v>
          </cell>
        </row>
        <row r="2108">
          <cell r="A2108">
            <v>10740</v>
          </cell>
          <cell r="B2108" t="str">
            <v>AUTOLAMPS2052</v>
          </cell>
          <cell r="C2108" t="e">
            <v>#REF!</v>
          </cell>
          <cell r="D2108" t="str">
            <v xml:space="preserve">TOYOTA LANDCRUISER FJ100 (01-04) - HEAD LAMP (212-11C1-LD-E) - RH</v>
          </cell>
          <cell r="E2108" t="str">
            <v>TOYOTA</v>
          </cell>
          <cell r="F2108" t="str">
            <v xml:space="preserve">FJ100 01 HLA RH</v>
          </cell>
          <cell r="G2108" t="str">
            <v>TY07-1701-R</v>
          </cell>
          <cell r="I2108">
            <v>0.04</v>
          </cell>
          <cell r="J2108" t="str">
            <v>SUPPLIER0002</v>
          </cell>
          <cell r="K2108" t="str">
            <v xml:space="preserve">ANHUI TINCAI SILK CO. LTD</v>
          </cell>
          <cell r="M2108">
            <v>0</v>
          </cell>
          <cell r="N2108">
            <v>0</v>
          </cell>
          <cell r="Q2108">
            <v>2</v>
          </cell>
          <cell r="R2108">
            <v>5</v>
          </cell>
          <cell r="S2108" t="str">
            <v xml:space="preserve">USD Purchase Pricelist (USD)</v>
          </cell>
          <cell r="T2108">
            <v>19.98</v>
          </cell>
          <cell r="U2108">
            <v>3123</v>
          </cell>
          <cell r="V2108">
            <v>4840</v>
          </cell>
        </row>
        <row r="2109">
          <cell r="A2109">
            <v>10744</v>
          </cell>
          <cell r="B2109" t="str">
            <v>AUTOLAMPS2053</v>
          </cell>
          <cell r="C2109" t="e">
            <v>#REF!</v>
          </cell>
          <cell r="D2109" t="str">
            <v xml:space="preserve">TOYOTA LANDCRUISER FJ100 (01-04) - SIDE LAMP (212-1410N)</v>
          </cell>
          <cell r="E2109" t="str">
            <v>TOYOTA</v>
          </cell>
          <cell r="F2109" t="str">
            <v xml:space="preserve">FJ100 01 SLA</v>
          </cell>
          <cell r="G2109" t="str">
            <v>TY07-1606</v>
          </cell>
          <cell r="I2109">
            <v>0.04</v>
          </cell>
          <cell r="J2109" t="str">
            <v>SUPPLIER0002</v>
          </cell>
          <cell r="K2109" t="str">
            <v xml:space="preserve">ANHUI TINCAI SILK CO. LTD</v>
          </cell>
          <cell r="L2109">
            <v>1</v>
          </cell>
          <cell r="M2109">
            <v>4</v>
          </cell>
          <cell r="N2109">
            <v>5</v>
          </cell>
          <cell r="O2109">
            <v>5</v>
          </cell>
          <cell r="P2109">
            <v>20</v>
          </cell>
          <cell r="S2109" t="str">
            <v xml:space="preserve">USD Purchase Pricelist (USD)</v>
          </cell>
          <cell r="T2109">
            <v>6.1</v>
          </cell>
          <cell r="U2109">
            <v>137</v>
          </cell>
          <cell r="V2109">
            <v>210</v>
          </cell>
        </row>
        <row r="2110">
          <cell r="A2110">
            <v>10758</v>
          </cell>
          <cell r="B2110" t="str">
            <v>AUTOLAMPS2088</v>
          </cell>
          <cell r="C2110" t="e">
            <v>#REF!</v>
          </cell>
          <cell r="D2110" t="str">
            <v xml:space="preserve">TOYOTA LANDCRUISER FJ100 (05-06) - BACK LAMP - LH</v>
          </cell>
          <cell r="E2110" t="str">
            <v>TOYOTA</v>
          </cell>
          <cell r="F2110" t="str">
            <v xml:space="preserve">FJ100 05 BALA LH</v>
          </cell>
          <cell r="G2110" t="str">
            <v>TY07-1902B-L</v>
          </cell>
          <cell r="I2110">
            <v>0.04</v>
          </cell>
          <cell r="J2110" t="str">
            <v>SUPPLIER0002</v>
          </cell>
          <cell r="K2110" t="str">
            <v xml:space="preserve">ANHUI TINCAI SILK CO. LTD</v>
          </cell>
          <cell r="M2110">
            <v>0</v>
          </cell>
          <cell r="N2110">
            <v>0</v>
          </cell>
          <cell r="S2110" t="str">
            <v xml:space="preserve">Yuan Purchase Pricelist (CNY)</v>
          </cell>
          <cell r="T2110">
            <v>142.6</v>
          </cell>
          <cell r="U2110">
            <v>3595</v>
          </cell>
          <cell r="V2110">
            <v>5570</v>
          </cell>
        </row>
        <row r="2111">
          <cell r="A2111">
            <v>10757</v>
          </cell>
          <cell r="B2111" t="str">
            <v>AUTOLAMPS2089</v>
          </cell>
          <cell r="C2111" t="e">
            <v>#REF!</v>
          </cell>
          <cell r="D2111" t="str">
            <v xml:space="preserve">TOYOTA LANDCRUISER FJ100 (05-06) - BACK LAMP - RH</v>
          </cell>
          <cell r="E2111" t="str">
            <v>TOYOTA</v>
          </cell>
          <cell r="F2111" t="str">
            <v xml:space="preserve">FJ100 05 BALA RH</v>
          </cell>
          <cell r="G2111" t="str">
            <v>TY07-1902B-R</v>
          </cell>
          <cell r="I2111">
            <v>0.04</v>
          </cell>
          <cell r="J2111" t="str">
            <v>SUPPLIER0002</v>
          </cell>
          <cell r="K2111" t="str">
            <v xml:space="preserve">ANHUI TINCAI SILK CO. LTD</v>
          </cell>
          <cell r="M2111">
            <v>0</v>
          </cell>
          <cell r="N2111">
            <v>0</v>
          </cell>
          <cell r="S2111" t="str">
            <v xml:space="preserve">Yuan Purchase Pricelist (CNY)</v>
          </cell>
          <cell r="T2111">
            <v>142.6</v>
          </cell>
          <cell r="U2111">
            <v>3595</v>
          </cell>
          <cell r="V2111">
            <v>5570</v>
          </cell>
        </row>
        <row r="2112">
          <cell r="A2112">
            <v>12672</v>
          </cell>
          <cell r="B2112" t="str">
            <v>AUTOLAMPS2090</v>
          </cell>
          <cell r="C2112" t="e">
            <v>#REF!</v>
          </cell>
          <cell r="D2112" t="str">
            <v xml:space="preserve">TOYOTA LANDCRUISER FJ100 (05-06) - FRONT GRILL (CHROME)</v>
          </cell>
          <cell r="E2112" t="str">
            <v>TOYOTA</v>
          </cell>
          <cell r="F2112" t="str">
            <v xml:space="preserve">FJ100 05 GRIL C</v>
          </cell>
          <cell r="G2112" t="str">
            <v>TY07-1911B</v>
          </cell>
          <cell r="I2112">
            <v>0.04</v>
          </cell>
          <cell r="J2112" t="str">
            <v>SUPPLIER0002</v>
          </cell>
          <cell r="K2112" t="str">
            <v xml:space="preserve">ANHUI TINCAI SILK CO. LTD</v>
          </cell>
          <cell r="M2112">
            <v>0</v>
          </cell>
          <cell r="N2112">
            <v>0</v>
          </cell>
          <cell r="Q2112">
            <v>1</v>
          </cell>
          <cell r="R2112">
            <v>2</v>
          </cell>
          <cell r="S2112" t="str">
            <v xml:space="preserve">Yuan Purchase Pricelist (CNY)</v>
          </cell>
          <cell r="T2112">
            <v>25.3</v>
          </cell>
          <cell r="U2112">
            <v>3954</v>
          </cell>
          <cell r="V2112">
            <v>6130</v>
          </cell>
        </row>
        <row r="2113">
          <cell r="A2113">
            <v>12673</v>
          </cell>
          <cell r="B2113" t="str">
            <v>AUTOLAMPS2091</v>
          </cell>
          <cell r="C2113" t="e">
            <v>#REF!</v>
          </cell>
          <cell r="D2113" t="str">
            <v xml:space="preserve">TOYOTA LANDCRUISER FJ100 (05-06) - FRONT GRILL (SILVER)</v>
          </cell>
          <cell r="E2113" t="str">
            <v>TOYOTA</v>
          </cell>
          <cell r="F2113" t="str">
            <v xml:space="preserve">FJ100 05 GRIL S</v>
          </cell>
          <cell r="G2113" t="str">
            <v>TY07-1911A</v>
          </cell>
          <cell r="I2113">
            <v>0.04</v>
          </cell>
          <cell r="J2113" t="str">
            <v>SUPPLIER0002</v>
          </cell>
          <cell r="K2113" t="str">
            <v xml:space="preserve">ANHUI TINCAI SILK CO. LTD</v>
          </cell>
          <cell r="M2113">
            <v>0</v>
          </cell>
          <cell r="N2113">
            <v>0</v>
          </cell>
          <cell r="Q2113">
            <v>1</v>
          </cell>
          <cell r="R2113">
            <v>2</v>
          </cell>
          <cell r="S2113" t="str">
            <v xml:space="preserve">Yuan Purchase Pricelist (CNY)</v>
          </cell>
          <cell r="T2113">
            <v>25.3</v>
          </cell>
          <cell r="U2113">
            <v>3954</v>
          </cell>
          <cell r="V2113">
            <v>6130</v>
          </cell>
        </row>
        <row r="2114">
          <cell r="A2114">
            <v>10754</v>
          </cell>
          <cell r="B2114" t="str">
            <v>AUTOLAMPS2092</v>
          </cell>
          <cell r="C2114" t="e">
            <v>#REF!</v>
          </cell>
          <cell r="D2114" t="str">
            <v xml:space="preserve">TOYOTA LANDCRUISER FJ100 (05-06) - HEAD LAMP (212-11H9-RD-EM) - LH</v>
          </cell>
          <cell r="E2114" t="str">
            <v>TOYOTA</v>
          </cell>
          <cell r="F2114" t="str">
            <v xml:space="preserve">FJ100 05 HLA LH</v>
          </cell>
          <cell r="G2114" t="str">
            <v>TY07-1901-L</v>
          </cell>
          <cell r="I2114">
            <v>0.04</v>
          </cell>
          <cell r="J2114" t="str">
            <v>SUPPLIER0002</v>
          </cell>
          <cell r="K2114" t="str">
            <v xml:space="preserve">ANHUI TINCAI SILK CO. LTD</v>
          </cell>
          <cell r="L2114">
            <v>0</v>
          </cell>
          <cell r="M2114">
            <v>0</v>
          </cell>
          <cell r="N2114">
            <v>0</v>
          </cell>
          <cell r="Q2114">
            <v>2</v>
          </cell>
          <cell r="R2114">
            <v>4</v>
          </cell>
          <cell r="S2114" t="str">
            <v xml:space="preserve">Yuan Purchase Pricelist (CNY)</v>
          </cell>
          <cell r="T2114">
            <v>135</v>
          </cell>
          <cell r="U2114">
            <v>3138.75</v>
          </cell>
          <cell r="V2114">
            <v>4870</v>
          </cell>
        </row>
        <row r="2115">
          <cell r="A2115">
            <v>10753</v>
          </cell>
          <cell r="B2115" t="str">
            <v>AUTOLAMPS2093</v>
          </cell>
          <cell r="C2115" t="e">
            <v>#REF!</v>
          </cell>
          <cell r="D2115" t="str">
            <v xml:space="preserve">TOYOTA LANDCRUISER FJ100 (05-06) - HEAD LAMP (212-11H9-RD-EM) - RH</v>
          </cell>
          <cell r="E2115" t="str">
            <v>TOYOTA</v>
          </cell>
          <cell r="F2115" t="str">
            <v xml:space="preserve">FJ100 05 HLA RH</v>
          </cell>
          <cell r="G2115" t="str">
            <v>TY07-1901-R</v>
          </cell>
          <cell r="I2115">
            <v>0.04</v>
          </cell>
          <cell r="J2115" t="str">
            <v>SUPPLIER0002</v>
          </cell>
          <cell r="K2115" t="str">
            <v xml:space="preserve">ANHUI TINCAI SILK CO. LTD</v>
          </cell>
          <cell r="L2115">
            <v>0</v>
          </cell>
          <cell r="M2115">
            <v>0</v>
          </cell>
          <cell r="N2115">
            <v>0</v>
          </cell>
          <cell r="Q2115">
            <v>2</v>
          </cell>
          <cell r="R2115">
            <v>4</v>
          </cell>
          <cell r="S2115" t="str">
            <v xml:space="preserve">Yuan Purchase Pricelist (CNY)</v>
          </cell>
          <cell r="T2115">
            <v>135</v>
          </cell>
          <cell r="U2115">
            <v>3138.75</v>
          </cell>
          <cell r="V2115">
            <v>4870</v>
          </cell>
        </row>
        <row r="2116">
          <cell r="A2116">
            <v>10751</v>
          </cell>
          <cell r="B2116" t="str">
            <v>AUTOLAMPS2094</v>
          </cell>
          <cell r="C2116" t="e">
            <v>#REF!</v>
          </cell>
          <cell r="D2116" t="str">
            <v xml:space="preserve">TOYOTA LANDCRUISER FJ100 (05-06) - HEAD LAMP (WITH XENON)(212-11H9-LDH) - LH</v>
          </cell>
          <cell r="E2116" t="str">
            <v>TOYOTA</v>
          </cell>
          <cell r="F2116" t="str">
            <v xml:space="preserve">FJ100 05 HLAX LH</v>
          </cell>
          <cell r="G2116" t="str">
            <v>TY07-1901C-L</v>
          </cell>
          <cell r="I2116">
            <v>0.04</v>
          </cell>
          <cell r="J2116" t="str">
            <v>SUPPLIER0002</v>
          </cell>
          <cell r="K2116" t="str">
            <v xml:space="preserve">ANHUI TINCAI SILK CO. LTD</v>
          </cell>
          <cell r="M2116">
            <v>0</v>
          </cell>
          <cell r="N2116">
            <v>0</v>
          </cell>
          <cell r="Q2116">
            <v>2</v>
          </cell>
          <cell r="R2116">
            <v>4</v>
          </cell>
          <cell r="S2116" t="str">
            <v xml:space="preserve">Yuan Purchase Pricelist (CNY)</v>
          </cell>
          <cell r="T2116">
            <v>29</v>
          </cell>
          <cell r="U2116">
            <v>4533</v>
          </cell>
          <cell r="V2116">
            <v>7030</v>
          </cell>
        </row>
        <row r="2117">
          <cell r="A2117">
            <v>10752</v>
          </cell>
          <cell r="B2117" t="str">
            <v>AUTOLAMPS2095</v>
          </cell>
          <cell r="C2117" t="e">
            <v>#REF!</v>
          </cell>
          <cell r="D2117" t="str">
            <v xml:space="preserve">TOYOTA LANDCRUISER FJ100 (05-06) - HEAD LAMP (WITH XENON)(212-11H9-LDH) - RH</v>
          </cell>
          <cell r="E2117" t="str">
            <v>TOYOTA</v>
          </cell>
          <cell r="F2117" t="str">
            <v xml:space="preserve">FJ100 05 HLAX RH</v>
          </cell>
          <cell r="G2117" t="str">
            <v>TY07-1901C-R</v>
          </cell>
          <cell r="I2117">
            <v>0.04</v>
          </cell>
          <cell r="J2117" t="str">
            <v>SUPPLIER0002</v>
          </cell>
          <cell r="K2117" t="str">
            <v xml:space="preserve">ANHUI TINCAI SILK CO. LTD</v>
          </cell>
          <cell r="M2117">
            <v>0</v>
          </cell>
          <cell r="N2117">
            <v>0</v>
          </cell>
          <cell r="Q2117">
            <v>2</v>
          </cell>
          <cell r="R2117">
            <v>4</v>
          </cell>
          <cell r="S2117" t="str">
            <v xml:space="preserve">Yuan Purchase Pricelist (CNY)</v>
          </cell>
          <cell r="T2117">
            <v>29</v>
          </cell>
          <cell r="U2117">
            <v>4533</v>
          </cell>
          <cell r="V2117">
            <v>7030</v>
          </cell>
        </row>
        <row r="2118">
          <cell r="A2118">
            <v>10756</v>
          </cell>
          <cell r="B2118" t="str">
            <v>AUTOLAMPS2096</v>
          </cell>
          <cell r="C2118" t="e">
            <v>#REF!</v>
          </cell>
          <cell r="D2118" t="str">
            <v xml:space="preserve">TOYOTA LANDCRUISER FJ100 (05-06) - TAIL LAMP (212-19L4-A) - LH</v>
          </cell>
          <cell r="E2118" t="str">
            <v>TOYOTA</v>
          </cell>
          <cell r="F2118" t="str">
            <v xml:space="preserve">FJ100 05 TLA LH</v>
          </cell>
          <cell r="G2118" t="str">
            <v>TY07-1902-L</v>
          </cell>
          <cell r="I2118">
            <v>0.04</v>
          </cell>
          <cell r="J2118" t="str">
            <v>SUPPLIER0002</v>
          </cell>
          <cell r="K2118" t="str">
            <v xml:space="preserve">ANHUI TINCAI SILK CO. LTD</v>
          </cell>
          <cell r="M2118">
            <v>0</v>
          </cell>
          <cell r="N2118">
            <v>0</v>
          </cell>
          <cell r="Q2118">
            <v>2</v>
          </cell>
          <cell r="R2118">
            <v>4</v>
          </cell>
          <cell r="S2118" t="str">
            <v xml:space="preserve">Yuan Purchase Pricelist (CNY)</v>
          </cell>
          <cell r="T2118">
            <v>22</v>
          </cell>
          <cell r="U2118">
            <v>3439</v>
          </cell>
          <cell r="V2118">
            <v>5330</v>
          </cell>
        </row>
        <row r="2119">
          <cell r="A2119">
            <v>10755</v>
          </cell>
          <cell r="B2119" t="str">
            <v>AUTOLAMPS2097</v>
          </cell>
          <cell r="C2119" t="e">
            <v>#REF!</v>
          </cell>
          <cell r="D2119" t="str">
            <v xml:space="preserve">TOYOTA LANDCRUISER FJ100 (05-06) - TAIL LAMP (212-19L4-A) - RH</v>
          </cell>
          <cell r="E2119" t="str">
            <v>TOYOTA</v>
          </cell>
          <cell r="F2119" t="str">
            <v xml:space="preserve">FJ100 05 TLA RH</v>
          </cell>
          <cell r="G2119" t="str">
            <v>TY07-1902-R</v>
          </cell>
          <cell r="I2119">
            <v>0.04</v>
          </cell>
          <cell r="J2119" t="str">
            <v>SUPPLIER0002</v>
          </cell>
          <cell r="K2119" t="str">
            <v xml:space="preserve">ANHUI TINCAI SILK CO. LTD</v>
          </cell>
          <cell r="L2119">
            <v>0</v>
          </cell>
          <cell r="M2119">
            <v>0</v>
          </cell>
          <cell r="N2119">
            <v>0</v>
          </cell>
          <cell r="Q2119">
            <v>2</v>
          </cell>
          <cell r="R2119">
            <v>4</v>
          </cell>
          <cell r="S2119" t="str">
            <v xml:space="preserve">Yuan Purchase Pricelist (CNY)</v>
          </cell>
          <cell r="T2119">
            <v>22</v>
          </cell>
          <cell r="U2119">
            <v>4350</v>
          </cell>
          <cell r="V2119">
            <v>5330</v>
          </cell>
        </row>
        <row r="2120">
          <cell r="A2120">
            <v>10739</v>
          </cell>
          <cell r="B2120" t="str">
            <v>AUTOLAMPS2098</v>
          </cell>
          <cell r="C2120" t="e">
            <v>#REF!</v>
          </cell>
          <cell r="D2120" t="str">
            <v xml:space="preserve">TOYOTA LANDCRUISER FJ100 (98-00) - BACK LAMP (212-1316-A) - LH</v>
          </cell>
          <cell r="E2120" t="str">
            <v>TOYOTA</v>
          </cell>
          <cell r="F2120" t="str">
            <v xml:space="preserve">FJ100 98 BALA LH</v>
          </cell>
          <cell r="G2120" t="str">
            <v>TY07-1602B-L</v>
          </cell>
          <cell r="I2120">
            <v>0.04</v>
          </cell>
          <cell r="J2120" t="str">
            <v>SUPPLIER0002</v>
          </cell>
          <cell r="K2120" t="str">
            <v xml:space="preserve">ANHUI TINCAI SILK CO. LTD</v>
          </cell>
          <cell r="L2120">
            <v>0</v>
          </cell>
          <cell r="M2120">
            <v>0</v>
          </cell>
          <cell r="N2120">
            <v>0</v>
          </cell>
          <cell r="O2120">
            <v>2</v>
          </cell>
          <cell r="P2120">
            <v>5</v>
          </cell>
          <cell r="S2120" t="str">
            <v xml:space="preserve">Yuan Purchase Pricelist (CNY)</v>
          </cell>
          <cell r="T2120">
            <v>8.73</v>
          </cell>
          <cell r="U2120">
            <v>1364</v>
          </cell>
          <cell r="V2120">
            <v>2110</v>
          </cell>
        </row>
        <row r="2121">
          <cell r="A2121">
            <v>10738</v>
          </cell>
          <cell r="B2121" t="str">
            <v>AUTOLAMPS2099</v>
          </cell>
          <cell r="C2121" t="e">
            <v>#REF!</v>
          </cell>
          <cell r="D2121" t="str">
            <v xml:space="preserve">TOYOTA LANDCRUISER FJ100 (98-00) - BACK LAMP (212-1316-A) - RH</v>
          </cell>
          <cell r="E2121" t="str">
            <v>TOYOTA</v>
          </cell>
          <cell r="F2121" t="str">
            <v xml:space="preserve">FJ100 98 BALA RH</v>
          </cell>
          <cell r="G2121" t="str">
            <v>TY07-1602B-R</v>
          </cell>
          <cell r="I2121">
            <v>0.04</v>
          </cell>
          <cell r="J2121" t="str">
            <v>SUPPLIER0002</v>
          </cell>
          <cell r="K2121" t="str">
            <v xml:space="preserve">ANHUI TINCAI SILK CO. LTD</v>
          </cell>
          <cell r="M2121">
            <v>0</v>
          </cell>
          <cell r="N2121">
            <v>0</v>
          </cell>
          <cell r="O2121">
            <v>2</v>
          </cell>
          <cell r="P2121">
            <v>5</v>
          </cell>
          <cell r="S2121" t="str">
            <v xml:space="preserve">Yuan Purchase Pricelist (CNY)</v>
          </cell>
          <cell r="T2121">
            <v>8.73</v>
          </cell>
          <cell r="U2121">
            <v>1364</v>
          </cell>
          <cell r="V2121">
            <v>2110</v>
          </cell>
        </row>
        <row r="2122">
          <cell r="A2122">
            <v>10734</v>
          </cell>
          <cell r="B2122" t="str">
            <v>AUTOLAMPS2100</v>
          </cell>
          <cell r="C2122" t="e">
            <v>#REF!</v>
          </cell>
          <cell r="D2122" t="str">
            <v xml:space="preserve">TOYOTA LANDCRUISER FJ100 (98-00) - CORNER LAMP (212-15C8) - LH</v>
          </cell>
          <cell r="E2122" t="str">
            <v>TOYOTA</v>
          </cell>
          <cell r="F2122" t="str">
            <v xml:space="preserve">FJ100 98 CLA LH</v>
          </cell>
          <cell r="G2122" t="str">
            <v>TY07-1603-L</v>
          </cell>
          <cell r="I2122">
            <v>0.04</v>
          </cell>
          <cell r="J2122" t="str">
            <v>SUPPLIER0002</v>
          </cell>
          <cell r="K2122" t="str">
            <v xml:space="preserve">ANHUI TINCAI SILK CO. LTD</v>
          </cell>
          <cell r="M2122">
            <v>0</v>
          </cell>
          <cell r="N2122">
            <v>0</v>
          </cell>
          <cell r="O2122">
            <v>2</v>
          </cell>
          <cell r="P2122">
            <v>5</v>
          </cell>
          <cell r="S2122" t="str">
            <v xml:space="preserve">Yuan Purchase Pricelist (CNY)</v>
          </cell>
          <cell r="T2122">
            <v>4.4400000000000004</v>
          </cell>
          <cell r="U2122">
            <v>694</v>
          </cell>
          <cell r="V2122">
            <v>1080</v>
          </cell>
        </row>
        <row r="2123">
          <cell r="A2123">
            <v>10733</v>
          </cell>
          <cell r="B2123" t="str">
            <v>AUTOLAMPS2101</v>
          </cell>
          <cell r="C2123" t="e">
            <v>#REF!</v>
          </cell>
          <cell r="D2123" t="str">
            <v xml:space="preserve">TOYOTA LANDCRUISER FJ100 (98-00) - CORNER LAMP (212-15C8) - RH</v>
          </cell>
          <cell r="E2123" t="str">
            <v>TOYOTA</v>
          </cell>
          <cell r="F2123" t="str">
            <v xml:space="preserve">FJ100 98 CLA RH</v>
          </cell>
          <cell r="G2123" t="str">
            <v>TY07-1603-R</v>
          </cell>
          <cell r="I2123">
            <v>0.04</v>
          </cell>
          <cell r="J2123" t="str">
            <v>SUPPLIER0002</v>
          </cell>
          <cell r="K2123" t="str">
            <v xml:space="preserve">ANHUI TINCAI SILK CO. LTD</v>
          </cell>
          <cell r="M2123">
            <v>0</v>
          </cell>
          <cell r="N2123">
            <v>0</v>
          </cell>
          <cell r="O2123">
            <v>2</v>
          </cell>
          <cell r="P2123">
            <v>5</v>
          </cell>
          <cell r="S2123" t="str">
            <v xml:space="preserve">Yuan Purchase Pricelist (CNY)</v>
          </cell>
          <cell r="T2123">
            <v>4.4400000000000004</v>
          </cell>
          <cell r="U2123">
            <v>694</v>
          </cell>
          <cell r="V2123">
            <v>1080</v>
          </cell>
        </row>
        <row r="2124">
          <cell r="A2124">
            <v>10732</v>
          </cell>
          <cell r="B2124" t="str">
            <v>AUTOLAMPS2102</v>
          </cell>
          <cell r="C2124" t="e">
            <v>#REF!</v>
          </cell>
          <cell r="D2124" t="str">
            <v xml:space="preserve">TOYOTA LANDCRUISER FJ100 (98-00) - HEAD LAMP (212-11C1) - LH</v>
          </cell>
          <cell r="E2124" t="str">
            <v>TOYOTA</v>
          </cell>
          <cell r="F2124" t="str">
            <v xml:space="preserve">FJ100 98 HLA LH</v>
          </cell>
          <cell r="G2124" t="str">
            <v>TY07-1601A-L</v>
          </cell>
          <cell r="I2124">
            <v>0.04</v>
          </cell>
          <cell r="J2124" t="str">
            <v>SUPPLIER0002</v>
          </cell>
          <cell r="K2124" t="str">
            <v xml:space="preserve">ANHUI TINCAI SILK CO. LTD</v>
          </cell>
          <cell r="M2124">
            <v>0</v>
          </cell>
          <cell r="N2124">
            <v>0</v>
          </cell>
          <cell r="Q2124">
            <v>2</v>
          </cell>
          <cell r="R2124">
            <v>5</v>
          </cell>
          <cell r="S2124" t="str">
            <v xml:space="preserve">Yuan Purchase Pricelist (CNY)</v>
          </cell>
          <cell r="T2124">
            <v>18</v>
          </cell>
          <cell r="U2124">
            <v>2813</v>
          </cell>
          <cell r="V2124">
            <v>4360</v>
          </cell>
        </row>
        <row r="2125">
          <cell r="A2125">
            <v>10731</v>
          </cell>
          <cell r="B2125" t="str">
            <v>AUTOLAMPS2103</v>
          </cell>
          <cell r="C2125" t="e">
            <v>#REF!</v>
          </cell>
          <cell r="D2125" t="str">
            <v xml:space="preserve">TOYOTA LANDCRUISER FJ100 (98-00) - HEAD LAMP (212-11C1) - RH</v>
          </cell>
          <cell r="E2125" t="str">
            <v>TOYOTA</v>
          </cell>
          <cell r="F2125" t="str">
            <v xml:space="preserve">FJ100 98 HLA RH</v>
          </cell>
          <cell r="G2125" t="str">
            <v>TY07-1601A-R</v>
          </cell>
          <cell r="I2125">
            <v>0.04</v>
          </cell>
          <cell r="J2125" t="str">
            <v>SUPPLIER0002</v>
          </cell>
          <cell r="K2125" t="str">
            <v xml:space="preserve">ANHUI TINCAI SILK CO. LTD</v>
          </cell>
          <cell r="M2125">
            <v>0</v>
          </cell>
          <cell r="N2125">
            <v>0</v>
          </cell>
          <cell r="Q2125">
            <v>2</v>
          </cell>
          <cell r="R2125">
            <v>5</v>
          </cell>
          <cell r="S2125" t="str">
            <v xml:space="preserve">Yuan Purchase Pricelist (CNY)</v>
          </cell>
          <cell r="T2125">
            <v>18</v>
          </cell>
          <cell r="U2125">
            <v>2813</v>
          </cell>
          <cell r="V2125">
            <v>4360</v>
          </cell>
        </row>
        <row r="2126">
          <cell r="A2126">
            <v>10735</v>
          </cell>
          <cell r="B2126" t="str">
            <v>AUTOLAMPS2104</v>
          </cell>
          <cell r="C2126" t="e">
            <v>#REF!</v>
          </cell>
          <cell r="D2126" t="str">
            <v xml:space="preserve">TOYOTA LANDCRUISER FJ100 (98-00) - SIDE LAMP (ORANGE)</v>
          </cell>
          <cell r="E2126" t="str">
            <v>TOYOTA</v>
          </cell>
          <cell r="F2126" t="str">
            <v xml:space="preserve">FJ100 98 SLA</v>
          </cell>
          <cell r="G2126" t="str">
            <v>TY07-1906-Y</v>
          </cell>
          <cell r="I2126">
            <v>0.04</v>
          </cell>
          <cell r="J2126" t="str">
            <v>SUPPLIER0002</v>
          </cell>
          <cell r="K2126" t="str">
            <v xml:space="preserve">ANHUI TINCAI SILK CO. LTD</v>
          </cell>
          <cell r="M2126">
            <v>0</v>
          </cell>
          <cell r="N2126">
            <v>0</v>
          </cell>
          <cell r="O2126">
            <v>5</v>
          </cell>
          <cell r="P2126">
            <v>10</v>
          </cell>
          <cell r="S2126" t="str">
            <v xml:space="preserve">Yuan Purchase Pricelist (CNY)</v>
          </cell>
          <cell r="T2126">
            <v>0.98</v>
          </cell>
          <cell r="U2126">
            <v>153</v>
          </cell>
          <cell r="V2126">
            <v>240</v>
          </cell>
        </row>
        <row r="2127">
          <cell r="A2127">
            <v>10737</v>
          </cell>
          <cell r="B2127" t="str">
            <v>AUTOLAMPS2105</v>
          </cell>
          <cell r="C2127" t="e">
            <v>#REF!</v>
          </cell>
          <cell r="D2127" t="str">
            <v xml:space="preserve">TOYOTA LANDCRUISER FJ100 (98-00) - TAIL LAMP (212-19B6-A) - LH</v>
          </cell>
          <cell r="E2127" t="str">
            <v>TOYOTA</v>
          </cell>
          <cell r="F2127" t="str">
            <v xml:space="preserve">FJ100 98 TLA LH</v>
          </cell>
          <cell r="G2127" t="str">
            <v>TY07-1602-L</v>
          </cell>
          <cell r="I2127">
            <v>0.04</v>
          </cell>
          <cell r="J2127" t="str">
            <v>SUPPLIER0002</v>
          </cell>
          <cell r="K2127" t="str">
            <v xml:space="preserve">ANHUI TINCAI SILK CO. LTD</v>
          </cell>
          <cell r="L2127">
            <v>-1</v>
          </cell>
          <cell r="M2127">
            <v>-4</v>
          </cell>
          <cell r="N2127">
            <v>-5</v>
          </cell>
          <cell r="Q2127">
            <v>2</v>
          </cell>
          <cell r="R2127">
            <v>5</v>
          </cell>
          <cell r="S2127" t="str">
            <v xml:space="preserve">Yuan Purchase Pricelist (CNY)</v>
          </cell>
          <cell r="T2127">
            <v>10.19</v>
          </cell>
          <cell r="U2127">
            <v>1593</v>
          </cell>
          <cell r="V2127">
            <v>2470</v>
          </cell>
        </row>
        <row r="2128">
          <cell r="A2128">
            <v>10736</v>
          </cell>
          <cell r="B2128" t="str">
            <v>AUTOLAMPS2106</v>
          </cell>
          <cell r="C2128" t="e">
            <v>#REF!</v>
          </cell>
          <cell r="D2128" t="str">
            <v xml:space="preserve">TOYOTA LANDCRUISER FJ100 (98-00) - TAIL LAMP (212-19B6-A) - RH</v>
          </cell>
          <cell r="E2128" t="str">
            <v>TOYOTA</v>
          </cell>
          <cell r="F2128" t="str">
            <v xml:space="preserve">FJ100 98 TLA RH</v>
          </cell>
          <cell r="G2128" t="str">
            <v>TY07-1602-R</v>
          </cell>
          <cell r="I2128">
            <v>0.04</v>
          </cell>
          <cell r="J2128" t="str">
            <v>SUPPLIER0002</v>
          </cell>
          <cell r="K2128" t="str">
            <v xml:space="preserve">ANHUI TINCAI SILK CO. LTD</v>
          </cell>
          <cell r="L2128">
            <v>-1</v>
          </cell>
          <cell r="M2128">
            <v>-4</v>
          </cell>
          <cell r="N2128">
            <v>-5</v>
          </cell>
          <cell r="Q2128">
            <v>2</v>
          </cell>
          <cell r="R2128">
            <v>5</v>
          </cell>
          <cell r="S2128" t="str">
            <v xml:space="preserve">Yuan Purchase Pricelist (CNY)</v>
          </cell>
          <cell r="T2128">
            <v>10.19</v>
          </cell>
          <cell r="U2128">
            <v>1593</v>
          </cell>
          <cell r="V2128">
            <v>2470</v>
          </cell>
        </row>
        <row r="2129">
          <cell r="A2129">
            <v>10750</v>
          </cell>
          <cell r="B2129" t="str">
            <v>AUTOLAMPS2079</v>
          </cell>
          <cell r="C2129" t="e">
            <v>#REF!</v>
          </cell>
          <cell r="D2129" t="str">
            <v xml:space="preserve">TOYOTA LANDCRUISER FJ100 (98-06) - FOG LAMP (212-2018) - LH</v>
          </cell>
          <cell r="E2129" t="str">
            <v>TOYOTA</v>
          </cell>
          <cell r="F2129" t="str">
            <v xml:space="preserve">FJ100 01 FLA LH</v>
          </cell>
          <cell r="G2129" t="str">
            <v>TY07-1604-L</v>
          </cell>
          <cell r="I2129">
            <v>0.04</v>
          </cell>
          <cell r="J2129" t="str">
            <v>SUPPLIER0002</v>
          </cell>
          <cell r="K2129" t="str">
            <v xml:space="preserve">ANHUI TINCAI SILK CO. LTD</v>
          </cell>
          <cell r="L2129">
            <v>2</v>
          </cell>
          <cell r="M2129">
            <v>8</v>
          </cell>
          <cell r="N2129">
            <v>10</v>
          </cell>
          <cell r="O2129">
            <v>2</v>
          </cell>
          <cell r="P2129">
            <v>5</v>
          </cell>
          <cell r="S2129" t="str">
            <v xml:space="preserve">Yuan Purchase Pricelist (CNY)</v>
          </cell>
          <cell r="T2129">
            <v>28</v>
          </cell>
          <cell r="U2129">
            <v>762</v>
          </cell>
          <cell r="V2129">
            <v>1140</v>
          </cell>
        </row>
        <row r="2130">
          <cell r="A2130">
            <v>10749</v>
          </cell>
          <cell r="B2130" t="str">
            <v>AUTOLAMPS2080</v>
          </cell>
          <cell r="C2130" t="e">
            <v>#REF!</v>
          </cell>
          <cell r="D2130" t="str">
            <v xml:space="preserve">TOYOTA LANDCRUISER FJ100 (98-06) - FOG LAMP (212-2018) - RH</v>
          </cell>
          <cell r="E2130" t="str">
            <v>TOYOTA</v>
          </cell>
          <cell r="F2130" t="str">
            <v xml:space="preserve">FJ100 01 FLA RH</v>
          </cell>
          <cell r="G2130" t="str">
            <v>TY07-1604-R</v>
          </cell>
          <cell r="I2130">
            <v>0.04</v>
          </cell>
          <cell r="J2130" t="str">
            <v>SUPPLIER0002</v>
          </cell>
          <cell r="K2130" t="str">
            <v xml:space="preserve">ANHUI TINCAI SILK CO. LTD</v>
          </cell>
          <cell r="M2130">
            <v>0</v>
          </cell>
          <cell r="N2130">
            <v>0</v>
          </cell>
          <cell r="S2130" t="str">
            <v xml:space="preserve">Yuan Purchase Pricelist (CNY)</v>
          </cell>
          <cell r="T2130">
            <v>28</v>
          </cell>
          <cell r="U2130">
            <v>762</v>
          </cell>
          <cell r="V2130">
            <v>1140</v>
          </cell>
        </row>
        <row r="2131">
          <cell r="A2131">
            <v>10759</v>
          </cell>
          <cell r="B2131" t="str">
            <v>AUTOLAMPS2075</v>
          </cell>
          <cell r="C2131" t="e">
            <v>#REF!</v>
          </cell>
          <cell r="D2131" t="str">
            <v xml:space="preserve">TOYOTA LANDCRUISER FJ100 (98-06) - FRONT BUMPER</v>
          </cell>
          <cell r="E2131" t="str">
            <v>TOYOTA</v>
          </cell>
          <cell r="F2131" t="str">
            <v xml:space="preserve">FJ100 BPRF</v>
          </cell>
          <cell r="G2131" t="str">
            <v>TY07-1907</v>
          </cell>
          <cell r="I2131">
            <v>0.04</v>
          </cell>
          <cell r="J2131" t="str">
            <v>SUPPLIER0002</v>
          </cell>
          <cell r="K2131" t="str">
            <v xml:space="preserve">ANHUI TINCAI SILK CO. LTD</v>
          </cell>
          <cell r="L2131">
            <v>0</v>
          </cell>
          <cell r="M2131">
            <v>0</v>
          </cell>
          <cell r="N2131">
            <v>0</v>
          </cell>
          <cell r="Q2131">
            <v>1</v>
          </cell>
          <cell r="R2131">
            <v>2</v>
          </cell>
          <cell r="S2131" t="str">
            <v xml:space="preserve">Yuan Purchase Pricelist (CNY)</v>
          </cell>
          <cell r="T2131">
            <v>19</v>
          </cell>
          <cell r="U2131">
            <v>2970</v>
          </cell>
          <cell r="V2131">
            <v>4600</v>
          </cell>
        </row>
        <row r="2132">
          <cell r="A2132">
            <v>13428</v>
          </cell>
          <cell r="B2132" t="str">
            <v>AUTOLAMPS2072</v>
          </cell>
          <cell r="C2132" t="e">
            <v>#REF!</v>
          </cell>
          <cell r="D2132" t="str">
            <v xml:space="preserve">TOYOTA LANDCRUISER FJ100 (98-06) - LAMINATED FRONT WINDSCREEN</v>
          </cell>
          <cell r="E2132" t="str">
            <v>TOYOTA</v>
          </cell>
          <cell r="F2132" t="str">
            <v xml:space="preserve">FJ100 VP LFW X</v>
          </cell>
          <cell r="G2132" t="str">
            <v xml:space="preserve">FJ100-VP LFW/X</v>
          </cell>
          <cell r="H2132" t="str">
            <v>1597*774</v>
          </cell>
          <cell r="I2132">
            <v>0.02</v>
          </cell>
          <cell r="J2132" t="str">
            <v>SUPPLIER0015</v>
          </cell>
          <cell r="K2132" t="str">
            <v xml:space="preserve">XINYI AUTOMOBILE GLASS (SHENZHEN) CO., LTD</v>
          </cell>
          <cell r="L2132">
            <v>0</v>
          </cell>
          <cell r="M2132">
            <v>0</v>
          </cell>
          <cell r="N2132">
            <v>0</v>
          </cell>
          <cell r="Q2132">
            <v>2</v>
          </cell>
          <cell r="R2132">
            <v>8</v>
          </cell>
          <cell r="S2132" t="str">
            <v xml:space="preserve">USD Purchase Pricelist (USD)</v>
          </cell>
          <cell r="T2132">
            <v>15.5</v>
          </cell>
          <cell r="U2132">
            <v>2777.6</v>
          </cell>
          <cell r="V2132">
            <v>3600</v>
          </cell>
        </row>
        <row r="2133">
          <cell r="A2133">
            <v>12671</v>
          </cell>
          <cell r="B2133" t="str">
            <v>AUTOLAMPS2076</v>
          </cell>
          <cell r="C2133" t="e">
            <v>#REF!</v>
          </cell>
          <cell r="D2133" t="str">
            <v xml:space="preserve">TOYOTA LANDCRUISER FJ100 (98-06) - REAR BUMPER</v>
          </cell>
          <cell r="E2133" t="str">
            <v>TOYOTA</v>
          </cell>
          <cell r="F2133" t="str">
            <v xml:space="preserve">FJ100 BPRR</v>
          </cell>
          <cell r="G2133" t="str">
            <v>TY07-1608</v>
          </cell>
          <cell r="I2133">
            <v>0.04</v>
          </cell>
          <cell r="J2133" t="str">
            <v>SUPPLIER0002</v>
          </cell>
          <cell r="K2133" t="str">
            <v xml:space="preserve">ANHUI TINCAI SILK CO. LTD</v>
          </cell>
          <cell r="L2133">
            <v>0</v>
          </cell>
          <cell r="M2133">
            <v>0</v>
          </cell>
          <cell r="N2133">
            <v>0</v>
          </cell>
          <cell r="Q2133">
            <v>1</v>
          </cell>
          <cell r="R2133">
            <v>2</v>
          </cell>
          <cell r="S2133" t="str">
            <v xml:space="preserve">Yuan Purchase Pricelist (CNY)</v>
          </cell>
          <cell r="T2133">
            <v>18.100000000000001</v>
          </cell>
          <cell r="U2133">
            <v>2829</v>
          </cell>
          <cell r="V2133">
            <v>4380</v>
          </cell>
        </row>
        <row r="2134">
          <cell r="A2134">
            <v>13666</v>
          </cell>
          <cell r="B2134" t="str">
            <v>AUTOLAMPS2084</v>
          </cell>
          <cell r="C2134" t="e">
            <v>#REF!</v>
          </cell>
          <cell r="D2134" t="str">
            <v xml:space="preserve">TOYOTA LANDCRUISER FJ100 (98-06) - SIDE MIRROR (ELECTRIC-CHROME) - LH</v>
          </cell>
          <cell r="E2134" t="str">
            <v>TOYOTA</v>
          </cell>
          <cell r="F2134" t="str">
            <v xml:space="preserve">FJ100 SMEC LH</v>
          </cell>
          <cell r="G2134" t="str">
            <v>H-0080-L</v>
          </cell>
          <cell r="I2134">
            <v>0.04</v>
          </cell>
          <cell r="J2134" t="str">
            <v>SUPPLIER0014</v>
          </cell>
          <cell r="K2134" t="str">
            <v xml:space="preserve">WENZHOU RONGDA AUTO PARTS CO., LTD</v>
          </cell>
          <cell r="M2134">
            <v>0</v>
          </cell>
          <cell r="N2134">
            <v>0</v>
          </cell>
          <cell r="S2134" t="str">
            <v xml:space="preserve">USD - US DOLLAR</v>
          </cell>
          <cell r="T2134">
            <v>11.28</v>
          </cell>
          <cell r="U2134">
            <v>1763</v>
          </cell>
          <cell r="V2134">
            <v>2730</v>
          </cell>
        </row>
        <row r="2135">
          <cell r="A2135">
            <v>13665</v>
          </cell>
          <cell r="B2135" t="str">
            <v>AUTOLAMPS2085</v>
          </cell>
          <cell r="C2135" t="e">
            <v>#REF!</v>
          </cell>
          <cell r="D2135" t="str">
            <v xml:space="preserve">TOYOTA LANDCRUISER FJ100 (98-06) - SIDE MIRROR (ELECTRIC-CHROME) - RH</v>
          </cell>
          <cell r="E2135" t="str">
            <v>TOYOTA</v>
          </cell>
          <cell r="F2135" t="str">
            <v xml:space="preserve">FJ100 SMEC RH</v>
          </cell>
          <cell r="G2135" t="str">
            <v>H-0080-R</v>
          </cell>
          <cell r="I2135">
            <v>0.04</v>
          </cell>
          <cell r="J2135" t="str">
            <v>SUPPLIER0014</v>
          </cell>
          <cell r="K2135" t="str">
            <v xml:space="preserve">WENZHOU RONGDA AUTO PARTS CO., LTD</v>
          </cell>
          <cell r="M2135">
            <v>0</v>
          </cell>
          <cell r="N2135">
            <v>0</v>
          </cell>
          <cell r="S2135" t="str">
            <v xml:space="preserve">USD - US DOLLAR</v>
          </cell>
          <cell r="T2135">
            <v>11.28</v>
          </cell>
          <cell r="U2135">
            <v>1763</v>
          </cell>
          <cell r="V2135">
            <v>2730</v>
          </cell>
        </row>
        <row r="2136">
          <cell r="A2136">
            <v>10767</v>
          </cell>
          <cell r="B2136" t="str">
            <v>AUTOLAMPS2107</v>
          </cell>
          <cell r="C2136" t="e">
            <v>#REF!</v>
          </cell>
          <cell r="D2136" t="str">
            <v xml:space="preserve">TOYOTA LANDCRUISER FJ200 (07-09) - BACK LAMP (212-1320) - LH</v>
          </cell>
          <cell r="E2136" t="str">
            <v>TOYOTA</v>
          </cell>
          <cell r="F2136" t="str">
            <v xml:space="preserve">FJ200 BALA LH</v>
          </cell>
          <cell r="G2136" t="str">
            <v>TY07-2302B-L</v>
          </cell>
          <cell r="I2136">
            <v>0.04</v>
          </cell>
          <cell r="J2136" t="str">
            <v>SUPPLIER0002</v>
          </cell>
          <cell r="K2136" t="str">
            <v xml:space="preserve">ANHUI TINCAI SILK CO. LTD</v>
          </cell>
          <cell r="L2136">
            <v>0</v>
          </cell>
          <cell r="M2136">
            <v>0</v>
          </cell>
          <cell r="N2136">
            <v>0</v>
          </cell>
          <cell r="O2136">
            <v>2</v>
          </cell>
          <cell r="P2136">
            <v>5</v>
          </cell>
          <cell r="S2136" t="str">
            <v xml:space="preserve">Yuan Purchase Pricelist (CNY)</v>
          </cell>
          <cell r="T2136">
            <v>8.73</v>
          </cell>
          <cell r="U2136">
            <v>1364</v>
          </cell>
          <cell r="V2136">
            <v>2110</v>
          </cell>
        </row>
        <row r="2137">
          <cell r="A2137">
            <v>10766</v>
          </cell>
          <cell r="B2137" t="str">
            <v>AUTOLAMPS2108</v>
          </cell>
          <cell r="C2137" t="e">
            <v>#REF!</v>
          </cell>
          <cell r="D2137" t="str">
            <v xml:space="preserve">TOYOTA LANDCRUISER FJ200 (07-09) - BACK LAMP (212-1320) - RH</v>
          </cell>
          <cell r="E2137" t="str">
            <v>TOYOTA</v>
          </cell>
          <cell r="F2137" t="str">
            <v xml:space="preserve">FJ200 07 BALA RH</v>
          </cell>
          <cell r="G2137" t="str">
            <v>TY07-2302B-R</v>
          </cell>
          <cell r="I2137">
            <v>0.04</v>
          </cell>
          <cell r="J2137" t="str">
            <v>SUPPLIER0002</v>
          </cell>
          <cell r="K2137" t="str">
            <v xml:space="preserve">ANHUI TINCAI SILK CO. LTD</v>
          </cell>
          <cell r="L2137">
            <v>0</v>
          </cell>
          <cell r="M2137">
            <v>0</v>
          </cell>
          <cell r="N2137">
            <v>0</v>
          </cell>
          <cell r="O2137">
            <v>2</v>
          </cell>
          <cell r="P2137">
            <v>5</v>
          </cell>
          <cell r="S2137" t="str">
            <v xml:space="preserve">Yuan Purchase Pricelist (CNY)</v>
          </cell>
          <cell r="T2137">
            <v>8.73</v>
          </cell>
          <cell r="U2137">
            <v>1364</v>
          </cell>
          <cell r="V2137">
            <v>2110</v>
          </cell>
        </row>
        <row r="2138">
          <cell r="A2138">
            <v>12687</v>
          </cell>
          <cell r="B2138" t="str">
            <v>AUTOLAMPS2109</v>
          </cell>
          <cell r="C2138" t="e">
            <v>#REF!</v>
          </cell>
          <cell r="D2138" t="str">
            <v xml:space="preserve">TOYOTA LANDCRUISER FJ200 (07-09) - BUMPER GRILL (1SET OF 2PCS)</v>
          </cell>
          <cell r="E2138" t="str">
            <v>TOYOTA</v>
          </cell>
          <cell r="F2138" t="str">
            <v xml:space="preserve">FJ200 07 BGRL</v>
          </cell>
          <cell r="G2138" t="str">
            <v>TY07-2307-1</v>
          </cell>
          <cell r="I2138">
            <v>0.04</v>
          </cell>
          <cell r="J2138" t="str">
            <v>SUPPLIER0002</v>
          </cell>
          <cell r="K2138" t="str">
            <v xml:space="preserve">ANHUI TINCAI SILK CO. LTD</v>
          </cell>
          <cell r="L2138">
            <v>0</v>
          </cell>
          <cell r="M2138">
            <v>0</v>
          </cell>
          <cell r="N2138">
            <v>0</v>
          </cell>
          <cell r="Q2138">
            <v>1</v>
          </cell>
          <cell r="R2138">
            <v>2</v>
          </cell>
          <cell r="S2138" t="str">
            <v xml:space="preserve">Yuan Purchase Pricelist (CNY)</v>
          </cell>
          <cell r="T2138">
            <v>2.23</v>
          </cell>
          <cell r="U2138">
            <v>349</v>
          </cell>
          <cell r="V2138">
            <v>540</v>
          </cell>
        </row>
        <row r="2139">
          <cell r="A2139">
            <v>10763</v>
          </cell>
          <cell r="B2139" t="str">
            <v>AUTOLAMPS2112</v>
          </cell>
          <cell r="C2139" t="e">
            <v>#REF!</v>
          </cell>
          <cell r="D2139" t="str">
            <v xml:space="preserve">TOYOTA LANDCRUISER FJ200 (07-09) - FOG LAMP (212-2064) - LH</v>
          </cell>
          <cell r="E2139" t="str">
            <v>TOYOTA</v>
          </cell>
          <cell r="F2139" t="str">
            <v xml:space="preserve">FJ200 07 FLA LH</v>
          </cell>
          <cell r="G2139" t="str">
            <v>TY07-2304-L</v>
          </cell>
          <cell r="I2139">
            <v>0.04</v>
          </cell>
          <cell r="J2139" t="str">
            <v>SUPPLIER0002</v>
          </cell>
          <cell r="K2139" t="str">
            <v xml:space="preserve">ANHUI TINCAI SILK CO. LTD</v>
          </cell>
          <cell r="L2139">
            <v>0</v>
          </cell>
          <cell r="M2139">
            <v>0</v>
          </cell>
          <cell r="N2139">
            <v>0</v>
          </cell>
          <cell r="O2139">
            <v>2</v>
          </cell>
          <cell r="P2139">
            <v>5</v>
          </cell>
          <cell r="S2139" t="str">
            <v xml:space="preserve">Yuan Purchase Pricelist (CNY)</v>
          </cell>
          <cell r="T2139">
            <v>4.5999999999999996</v>
          </cell>
          <cell r="U2139">
            <v>719</v>
          </cell>
          <cell r="V2139">
            <v>1110</v>
          </cell>
        </row>
        <row r="2140">
          <cell r="A2140">
            <v>10762</v>
          </cell>
          <cell r="B2140" t="str">
            <v>AUTOLAMPS2113</v>
          </cell>
          <cell r="C2140" t="e">
            <v>#REF!</v>
          </cell>
          <cell r="D2140" t="str">
            <v xml:space="preserve">TOYOTA LANDCRUISER FJ200 (07-09) - FOG LAMP (212-2064) - RH</v>
          </cell>
          <cell r="E2140" t="str">
            <v>TOYOTA</v>
          </cell>
          <cell r="F2140" t="str">
            <v xml:space="preserve">FJ200 07 FLA RH</v>
          </cell>
          <cell r="G2140" t="str">
            <v>TY07-2304-R</v>
          </cell>
          <cell r="I2140">
            <v>0.04</v>
          </cell>
          <cell r="J2140" t="str">
            <v>SUPPLIER0002</v>
          </cell>
          <cell r="K2140" t="str">
            <v xml:space="preserve">ANHUI TINCAI SILK CO. LTD</v>
          </cell>
          <cell r="L2140">
            <v>0</v>
          </cell>
          <cell r="M2140">
            <v>0</v>
          </cell>
          <cell r="N2140">
            <v>0</v>
          </cell>
          <cell r="O2140">
            <v>2</v>
          </cell>
          <cell r="P2140">
            <v>5</v>
          </cell>
          <cell r="S2140" t="str">
            <v xml:space="preserve">Yuan Purchase Pricelist (CNY)</v>
          </cell>
          <cell r="T2140">
            <v>4.5999999999999996</v>
          </cell>
          <cell r="U2140">
            <v>719</v>
          </cell>
          <cell r="V2140">
            <v>1110</v>
          </cell>
        </row>
        <row r="2141">
          <cell r="A2141">
            <v>10770</v>
          </cell>
          <cell r="B2141" t="str">
            <v>AUTOLAMPS2110</v>
          </cell>
          <cell r="C2141" t="e">
            <v>#REF!</v>
          </cell>
          <cell r="D2141" t="str">
            <v xml:space="preserve">TOYOTA LANDCRUISER FJ200 (07-09) - FRONT BUMPER</v>
          </cell>
          <cell r="E2141" t="str">
            <v>TOYOTA</v>
          </cell>
          <cell r="F2141" t="str">
            <v xml:space="preserve">FJ200 07 BPRF</v>
          </cell>
          <cell r="G2141" t="str">
            <v>TY07-2307</v>
          </cell>
          <cell r="I2141">
            <v>0.04</v>
          </cell>
          <cell r="J2141" t="str">
            <v>SUPPLIER0002</v>
          </cell>
          <cell r="K2141" t="str">
            <v xml:space="preserve">ANHUI TINCAI SILK CO. LTD</v>
          </cell>
          <cell r="L2141">
            <v>0</v>
          </cell>
          <cell r="M2141">
            <v>0</v>
          </cell>
          <cell r="N2141">
            <v>0</v>
          </cell>
          <cell r="Q2141">
            <v>1</v>
          </cell>
          <cell r="R2141">
            <v>2</v>
          </cell>
          <cell r="S2141" t="str">
            <v xml:space="preserve">Yuan Purchase Pricelist (CNY)</v>
          </cell>
          <cell r="T2141">
            <v>23.44</v>
          </cell>
          <cell r="U2141">
            <v>3664</v>
          </cell>
          <cell r="V2141">
            <v>5680</v>
          </cell>
        </row>
        <row r="2142">
          <cell r="A2142">
            <v>12686</v>
          </cell>
          <cell r="B2142" t="str">
            <v>AUTOLAMPS2114</v>
          </cell>
          <cell r="C2142" t="e">
            <v>#REF!</v>
          </cell>
          <cell r="D2142" t="str">
            <v xml:space="preserve">TOYOTA LANDCRUISER FJ200 (07-09) - FRONT GRILL</v>
          </cell>
          <cell r="E2142" t="str">
            <v>TOYOTA</v>
          </cell>
          <cell r="F2142" t="str">
            <v xml:space="preserve">FJ200 07 GRL</v>
          </cell>
          <cell r="G2142" t="str">
            <v>TY07-2311</v>
          </cell>
          <cell r="I2142">
            <v>0.04</v>
          </cell>
          <cell r="J2142" t="str">
            <v>SUPPLIER0002</v>
          </cell>
          <cell r="K2142" t="str">
            <v xml:space="preserve">ANHUI TINCAI SILK CO. LTD</v>
          </cell>
          <cell r="L2142">
            <v>0</v>
          </cell>
          <cell r="M2142">
            <v>0</v>
          </cell>
          <cell r="N2142">
            <v>0</v>
          </cell>
          <cell r="Q2142">
            <v>1</v>
          </cell>
          <cell r="R2142">
            <v>2</v>
          </cell>
          <cell r="S2142" t="str">
            <v xml:space="preserve">Yuan Purchase Pricelist (CNY)</v>
          </cell>
          <cell r="T2142">
            <v>29.76</v>
          </cell>
          <cell r="U2142">
            <v>4651</v>
          </cell>
          <cell r="V2142">
            <v>7210</v>
          </cell>
        </row>
        <row r="2143">
          <cell r="A2143">
            <v>10772</v>
          </cell>
          <cell r="B2143" t="str">
            <v>AUTOLAMPS2111</v>
          </cell>
          <cell r="C2143" t="e">
            <v>#REF!</v>
          </cell>
          <cell r="D2143" t="str">
            <v xml:space="preserve">TOYOTA LANDCRUISER FJ200 (07-09) - REAR BUMPER</v>
          </cell>
          <cell r="E2143" t="str">
            <v>TOYOTA</v>
          </cell>
          <cell r="F2143" t="str">
            <v xml:space="preserve">FJ200 07 BPRR</v>
          </cell>
          <cell r="G2143" t="str">
            <v>TY07-2308</v>
          </cell>
          <cell r="I2143">
            <v>0.04</v>
          </cell>
          <cell r="J2143" t="str">
            <v>SUPPLIER0002</v>
          </cell>
          <cell r="K2143" t="str">
            <v xml:space="preserve">ANHUI TINCAI SILK CO. LTD</v>
          </cell>
          <cell r="M2143">
            <v>0</v>
          </cell>
          <cell r="N2143">
            <v>0</v>
          </cell>
          <cell r="Q2143">
            <v>1</v>
          </cell>
          <cell r="R2143">
            <v>2</v>
          </cell>
          <cell r="S2143" t="str">
            <v xml:space="preserve">Yuan Purchase Pricelist (CNY)</v>
          </cell>
          <cell r="T2143">
            <v>24.69</v>
          </cell>
          <cell r="U2143">
            <v>3859</v>
          </cell>
          <cell r="V2143">
            <v>5980</v>
          </cell>
        </row>
        <row r="2144">
          <cell r="A2144">
            <v>10769</v>
          </cell>
          <cell r="B2144" t="str">
            <v>AUTOLAMPS2115</v>
          </cell>
          <cell r="C2144" t="e">
            <v>#REF!</v>
          </cell>
          <cell r="D2144" t="str">
            <v xml:space="preserve">TOYOTA LANDCRUISER FJ200 (07-09) - REAR BUMPER REFLECTOR (212-2926) - LH</v>
          </cell>
          <cell r="E2144" t="str">
            <v>TOYOTA</v>
          </cell>
          <cell r="F2144" t="str">
            <v xml:space="preserve">FJ200 07 RBR LH</v>
          </cell>
          <cell r="G2144" t="str">
            <v>TY07-2305-L</v>
          </cell>
          <cell r="I2144">
            <v>0.04</v>
          </cell>
          <cell r="J2144" t="str">
            <v>SUPPLIER0002</v>
          </cell>
          <cell r="K2144" t="str">
            <v xml:space="preserve">ANHUI TINCAI SILK CO. LTD</v>
          </cell>
          <cell r="L2144">
            <v>0</v>
          </cell>
          <cell r="M2144">
            <v>0</v>
          </cell>
          <cell r="N2144">
            <v>0</v>
          </cell>
          <cell r="O2144">
            <v>2</v>
          </cell>
          <cell r="P2144">
            <v>5</v>
          </cell>
          <cell r="S2144" t="str">
            <v xml:space="preserve">Yuan Purchase Pricelist (CNY)</v>
          </cell>
          <cell r="T2144">
            <v>2</v>
          </cell>
          <cell r="U2144">
            <v>313</v>
          </cell>
          <cell r="V2144">
            <v>480</v>
          </cell>
        </row>
        <row r="2145">
          <cell r="A2145">
            <v>10768</v>
          </cell>
          <cell r="B2145" t="str">
            <v>AUTOLAMPS2116</v>
          </cell>
          <cell r="C2145" t="e">
            <v>#REF!</v>
          </cell>
          <cell r="D2145" t="str">
            <v xml:space="preserve">TOYOTA LANDCRUISER FJ200 (07-09) - REAR BUMPER REFLECTOR (212-2926) - RH</v>
          </cell>
          <cell r="E2145" t="str">
            <v>TOYOTA</v>
          </cell>
          <cell r="F2145" t="str">
            <v xml:space="preserve">FJ200 07 RBR RH</v>
          </cell>
          <cell r="G2145" t="str">
            <v>TY07-2305-R</v>
          </cell>
          <cell r="I2145">
            <v>0.04</v>
          </cell>
          <cell r="J2145" t="str">
            <v>SUPPLIER0002</v>
          </cell>
          <cell r="K2145" t="str">
            <v xml:space="preserve">ANHUI TINCAI SILK CO. LTD</v>
          </cell>
          <cell r="L2145">
            <v>0</v>
          </cell>
          <cell r="M2145">
            <v>0</v>
          </cell>
          <cell r="N2145">
            <v>0</v>
          </cell>
          <cell r="O2145">
            <v>2</v>
          </cell>
          <cell r="P2145">
            <v>5</v>
          </cell>
          <cell r="S2145" t="str">
            <v xml:space="preserve">Yuan Purchase Pricelist (CNY)</v>
          </cell>
          <cell r="T2145">
            <v>2</v>
          </cell>
          <cell r="U2145">
            <v>313</v>
          </cell>
          <cell r="V2145">
            <v>480</v>
          </cell>
        </row>
        <row r="2146">
          <cell r="A2146">
            <v>10765</v>
          </cell>
          <cell r="B2146" t="str">
            <v>AUTOLAMPS2117</v>
          </cell>
          <cell r="C2146" t="e">
            <v>#REF!</v>
          </cell>
          <cell r="D2146" t="str">
            <v xml:space="preserve">TOYOTA LANDCRUISER FJ200 (07-09) - TAIL LAMP (212-19Q7) - LH</v>
          </cell>
          <cell r="E2146" t="str">
            <v>TOYOTA</v>
          </cell>
          <cell r="F2146" t="str">
            <v xml:space="preserve">FJ200 07 TLA LH</v>
          </cell>
          <cell r="G2146" t="str">
            <v>TY07-2302-L</v>
          </cell>
          <cell r="I2146">
            <v>0.04</v>
          </cell>
          <cell r="J2146" t="str">
            <v>SUPPLIER0002</v>
          </cell>
          <cell r="K2146" t="str">
            <v xml:space="preserve">ANHUI TINCAI SILK CO. LTD</v>
          </cell>
          <cell r="L2146">
            <v>0</v>
          </cell>
          <cell r="M2146">
            <v>0</v>
          </cell>
          <cell r="N2146">
            <v>0</v>
          </cell>
          <cell r="Q2146">
            <v>2</v>
          </cell>
          <cell r="R2146">
            <v>5</v>
          </cell>
          <cell r="S2146" t="str">
            <v xml:space="preserve">Yuan Purchase Pricelist (CNY)</v>
          </cell>
          <cell r="T2146">
            <v>12.5</v>
          </cell>
          <cell r="U2146">
            <v>1954</v>
          </cell>
          <cell r="V2146">
            <v>3030</v>
          </cell>
        </row>
        <row r="2147">
          <cell r="A2147">
            <v>10764</v>
          </cell>
          <cell r="B2147" t="str">
            <v>AUTOLAMPS2118</v>
          </cell>
          <cell r="C2147" t="e">
            <v>#REF!</v>
          </cell>
          <cell r="D2147" t="str">
            <v xml:space="preserve">TOYOTA LANDCRUISER FJ200 (07-09) - TAIL LAMP (212-19Q7) - RH</v>
          </cell>
          <cell r="E2147" t="str">
            <v>TOYOTA</v>
          </cell>
          <cell r="F2147" t="str">
            <v xml:space="preserve">FJ200 07 TLA RH</v>
          </cell>
          <cell r="G2147" t="str">
            <v>TY07-2302-R</v>
          </cell>
          <cell r="I2147">
            <v>0.04</v>
          </cell>
          <cell r="J2147" t="str">
            <v>SUPPLIER0002</v>
          </cell>
          <cell r="K2147" t="str">
            <v xml:space="preserve">ANHUI TINCAI SILK CO. LTD</v>
          </cell>
          <cell r="L2147">
            <v>0</v>
          </cell>
          <cell r="M2147">
            <v>0</v>
          </cell>
          <cell r="N2147">
            <v>0</v>
          </cell>
          <cell r="Q2147">
            <v>2</v>
          </cell>
          <cell r="R2147">
            <v>5</v>
          </cell>
          <cell r="S2147" t="str">
            <v xml:space="preserve">Yuan Purchase Pricelist (CNY)</v>
          </cell>
          <cell r="T2147">
            <v>12.5</v>
          </cell>
          <cell r="U2147">
            <v>1954</v>
          </cell>
          <cell r="V2147">
            <v>3030</v>
          </cell>
        </row>
        <row r="2148">
          <cell r="A2148">
            <v>13896</v>
          </cell>
          <cell r="B2148" t="str">
            <v>AUTOLAMPS2894</v>
          </cell>
          <cell r="C2148" t="e">
            <v>#REF!</v>
          </cell>
          <cell r="D2148" t="str">
            <v xml:space="preserve">TOYOTA LANDCRUISER FJ200 (07-11) - HEAD LAMP (CASP) - RH</v>
          </cell>
          <cell r="E2148" t="str">
            <v>TOYOTA</v>
          </cell>
          <cell r="F2148" t="str">
            <v xml:space="preserve">FJ200 07 HLA RH</v>
          </cell>
          <cell r="I2148">
            <v>0.04</v>
          </cell>
          <cell r="J2148" t="str">
            <v>SUPPLIER0001</v>
          </cell>
          <cell r="K2148" t="str">
            <v xml:space="preserve">AMEX AUTOPARTS LIMITED</v>
          </cell>
          <cell r="L2148">
            <v>0</v>
          </cell>
          <cell r="M2148">
            <v>0</v>
          </cell>
          <cell r="N2148">
            <v>0</v>
          </cell>
          <cell r="S2148" t="str">
            <v xml:space="preserve">DEfault Purchase Pricelist (KES)</v>
          </cell>
          <cell r="T2148">
            <v>29.11</v>
          </cell>
          <cell r="U2148">
            <v>4550</v>
          </cell>
          <cell r="V2148">
            <v>9000</v>
          </cell>
        </row>
        <row r="2149">
          <cell r="A2149">
            <v>10761</v>
          </cell>
          <cell r="B2149" t="str">
            <v>AUTOLAMPS2119</v>
          </cell>
          <cell r="C2149" t="e">
            <v>#REF!</v>
          </cell>
          <cell r="D2149" t="str">
            <v xml:space="preserve">TOYOTA LANDCRUISER FJ200 (07-11) - HEAD LAMP (CLEAR)(212-11M1) - LH</v>
          </cell>
          <cell r="E2149" t="str">
            <v>TOYOTA</v>
          </cell>
          <cell r="F2149" t="str">
            <v xml:space="preserve">FJ200 07 HLAC LH</v>
          </cell>
          <cell r="G2149" t="str">
            <v>TY07-2301-L</v>
          </cell>
          <cell r="I2149">
            <v>0.04</v>
          </cell>
          <cell r="J2149" t="str">
            <v>SUPPLIER0002</v>
          </cell>
          <cell r="K2149" t="str">
            <v xml:space="preserve">ANHUI TINCAI SILK CO. LTD</v>
          </cell>
          <cell r="L2149">
            <v>0</v>
          </cell>
          <cell r="M2149">
            <v>0</v>
          </cell>
          <cell r="N2149">
            <v>0</v>
          </cell>
          <cell r="Q2149">
            <v>2</v>
          </cell>
          <cell r="R2149">
            <v>5</v>
          </cell>
          <cell r="S2149" t="str">
            <v xml:space="preserve">Yuan Purchase Pricelist (CNY)</v>
          </cell>
          <cell r="T2149">
            <v>29.11</v>
          </cell>
          <cell r="U2149">
            <v>4550</v>
          </cell>
          <cell r="V2149">
            <v>7050</v>
          </cell>
        </row>
        <row r="2150">
          <cell r="A2150">
            <v>10760</v>
          </cell>
          <cell r="B2150" t="str">
            <v>AUTOLAMPS2120</v>
          </cell>
          <cell r="C2150" t="e">
            <v>#REF!</v>
          </cell>
          <cell r="D2150" t="str">
            <v xml:space="preserve">TOYOTA LANDCRUISER FJ200 (07-11) - HEAD LAMP (CLEAR)(212-11M1) - RH</v>
          </cell>
          <cell r="E2150" t="str">
            <v>TOYOTA</v>
          </cell>
          <cell r="F2150" t="str">
            <v xml:space="preserve">FJ200 07 HLAC RH</v>
          </cell>
          <cell r="G2150" t="str">
            <v>TY07-2301-R</v>
          </cell>
          <cell r="I2150">
            <v>0.04</v>
          </cell>
          <cell r="J2150" t="str">
            <v>SUPPLIER0002</v>
          </cell>
          <cell r="K2150" t="str">
            <v xml:space="preserve">ANHUI TINCAI SILK CO. LTD</v>
          </cell>
          <cell r="L2150">
            <v>0</v>
          </cell>
          <cell r="M2150">
            <v>0</v>
          </cell>
          <cell r="N2150">
            <v>0</v>
          </cell>
          <cell r="Q2150">
            <v>2</v>
          </cell>
          <cell r="R2150">
            <v>5</v>
          </cell>
          <cell r="S2150" t="str">
            <v xml:space="preserve">Yuan Purchase Pricelist (CNY)</v>
          </cell>
          <cell r="T2150">
            <v>29.11</v>
          </cell>
          <cell r="U2150">
            <v>4550</v>
          </cell>
          <cell r="V2150">
            <v>7050</v>
          </cell>
        </row>
        <row r="2151">
          <cell r="A2151">
            <v>12685</v>
          </cell>
          <cell r="B2151" t="str">
            <v>AUTOLAMPS2123</v>
          </cell>
          <cell r="C2151" t="e">
            <v>#REF!</v>
          </cell>
          <cell r="D2151" t="str">
            <v xml:space="preserve">TOYOTA LANDCRUISER FJ200 (12-15) - FOG LAMP WITH CASE - LH</v>
          </cell>
          <cell r="E2151" t="str">
            <v>TOYOTA</v>
          </cell>
          <cell r="F2151" t="str">
            <v xml:space="preserve">FJ200 12 FLAWC LH</v>
          </cell>
          <cell r="G2151" t="str">
            <v>TY07-2404A-2-L</v>
          </cell>
          <cell r="I2151">
            <v>0.04</v>
          </cell>
          <cell r="J2151" t="str">
            <v>SUPPLIER0002</v>
          </cell>
          <cell r="K2151" t="str">
            <v xml:space="preserve">ANHUI TINCAI SILK CO. LTD</v>
          </cell>
          <cell r="M2151">
            <v>0</v>
          </cell>
          <cell r="N2151">
            <v>0</v>
          </cell>
          <cell r="O2151">
            <v>2</v>
          </cell>
          <cell r="P2151">
            <v>5</v>
          </cell>
          <cell r="S2151" t="str">
            <v xml:space="preserve">Yuan Purchase Pricelist (CNY)</v>
          </cell>
          <cell r="T2151">
            <v>8.93</v>
          </cell>
          <cell r="U2151">
            <v>1396</v>
          </cell>
          <cell r="V2151">
            <v>2160</v>
          </cell>
        </row>
        <row r="2152">
          <cell r="A2152">
            <v>12684</v>
          </cell>
          <cell r="B2152" t="str">
            <v>AUTOLAMPS2124</v>
          </cell>
          <cell r="C2152" t="e">
            <v>#REF!</v>
          </cell>
          <cell r="D2152" t="str">
            <v xml:space="preserve">TOYOTA LANDCRUISER FJ200 (12-15) - FOG LAMP WITH CASE - RH</v>
          </cell>
          <cell r="E2152" t="str">
            <v>TOYOTA</v>
          </cell>
          <cell r="F2152" t="str">
            <v xml:space="preserve">FJ200 12 FLAWC RH</v>
          </cell>
          <cell r="G2152" t="str">
            <v>TY07-2404A-2-R</v>
          </cell>
          <cell r="I2152">
            <v>0.04</v>
          </cell>
          <cell r="J2152" t="str">
            <v>SUPPLIER0002</v>
          </cell>
          <cell r="K2152" t="str">
            <v xml:space="preserve">ANHUI TINCAI SILK CO. LTD</v>
          </cell>
          <cell r="M2152">
            <v>0</v>
          </cell>
          <cell r="N2152">
            <v>0</v>
          </cell>
          <cell r="O2152">
            <v>2</v>
          </cell>
          <cell r="P2152">
            <v>5</v>
          </cell>
          <cell r="S2152" t="str">
            <v xml:space="preserve">Yuan Purchase Pricelist (CNY)</v>
          </cell>
          <cell r="T2152">
            <v>8.93</v>
          </cell>
          <cell r="U2152">
            <v>1396</v>
          </cell>
          <cell r="V2152">
            <v>2160</v>
          </cell>
        </row>
        <row r="2153">
          <cell r="A2153">
            <v>12688</v>
          </cell>
          <cell r="B2153" t="str">
            <v>AUTOLAMPS2121</v>
          </cell>
          <cell r="C2153" t="e">
            <v>#REF!</v>
          </cell>
          <cell r="D2153" t="str">
            <v xml:space="preserve">TOYOTA LANDCRUISER FJ200 (12-15) - FRONT BUMPER</v>
          </cell>
          <cell r="E2153" t="str">
            <v>TOYOTA</v>
          </cell>
          <cell r="F2153" t="str">
            <v xml:space="preserve">FJ200 12 BPRF</v>
          </cell>
          <cell r="G2153" t="str">
            <v>CF-LC12-017</v>
          </cell>
          <cell r="I2153">
            <v>0.04</v>
          </cell>
          <cell r="J2153" t="str">
            <v>SUPPLIER0083</v>
          </cell>
          <cell r="K2153" t="str">
            <v xml:space="preserve">CHANGZHOU CHENGFENG VEHICLE CO.,LTD</v>
          </cell>
          <cell r="M2153">
            <v>0</v>
          </cell>
          <cell r="N2153">
            <v>0</v>
          </cell>
          <cell r="Q2153">
            <v>1</v>
          </cell>
          <cell r="R2153">
            <v>2</v>
          </cell>
          <cell r="S2153" t="str">
            <v xml:space="preserve">USD Purchase Pricelist (USD)</v>
          </cell>
          <cell r="T2153">
            <v>13</v>
          </cell>
          <cell r="U2153">
            <v>2280</v>
          </cell>
          <cell r="V2153">
            <v>3400</v>
          </cell>
        </row>
        <row r="2154">
          <cell r="A2154">
            <v>12683</v>
          </cell>
          <cell r="B2154" t="str">
            <v>AUTOLAMPS2125</v>
          </cell>
          <cell r="C2154" t="e">
            <v>#REF!</v>
          </cell>
          <cell r="D2154" t="str">
            <v xml:space="preserve">TOYOTA LANDCRUISER FJ200 (12-15) - HEAD LAMP (YELLOW W/LED STRIP) - LH</v>
          </cell>
          <cell r="E2154" t="str">
            <v>TOYOTA</v>
          </cell>
          <cell r="F2154" t="str">
            <v xml:space="preserve">FJ200 12 HLAY LH</v>
          </cell>
          <cell r="G2154" t="str">
            <v>TY07-2401-L</v>
          </cell>
          <cell r="I2154">
            <v>0.04</v>
          </cell>
          <cell r="J2154" t="str">
            <v>SUPPLIER0002</v>
          </cell>
          <cell r="K2154" t="str">
            <v xml:space="preserve">ANHUI TINCAI SILK CO. LTD</v>
          </cell>
          <cell r="L2154">
            <v>0</v>
          </cell>
          <cell r="M2154">
            <v>0</v>
          </cell>
          <cell r="N2154">
            <v>0</v>
          </cell>
          <cell r="Q2154">
            <v>2</v>
          </cell>
          <cell r="R2154">
            <v>5</v>
          </cell>
          <cell r="S2154" t="str">
            <v xml:space="preserve">Yuan Purchase Pricelist (CNY)</v>
          </cell>
          <cell r="T2154">
            <v>40</v>
          </cell>
          <cell r="U2154">
            <v>6252</v>
          </cell>
          <cell r="V2154">
            <v>9690</v>
          </cell>
        </row>
        <row r="2155">
          <cell r="A2155">
            <v>12682</v>
          </cell>
          <cell r="B2155" t="str">
            <v>AUTOLAMPS2126</v>
          </cell>
          <cell r="C2155" t="e">
            <v>#REF!</v>
          </cell>
          <cell r="D2155" t="str">
            <v xml:space="preserve">TOYOTA LANDCRUISER FJ200 (12-15) - HEAD LAMP (YELLOW W/LED STRIP) - RH</v>
          </cell>
          <cell r="E2155" t="str">
            <v>TOYOTA</v>
          </cell>
          <cell r="F2155" t="str">
            <v xml:space="preserve">FJ200 12 HLAY RH</v>
          </cell>
          <cell r="G2155" t="str">
            <v>TY07-2401-R</v>
          </cell>
          <cell r="I2155">
            <v>0.04</v>
          </cell>
          <cell r="J2155" t="str">
            <v>SUPPLIER0002</v>
          </cell>
          <cell r="K2155" t="str">
            <v xml:space="preserve">ANHUI TINCAI SILK CO. LTD</v>
          </cell>
          <cell r="L2155">
            <v>0</v>
          </cell>
          <cell r="M2155">
            <v>0</v>
          </cell>
          <cell r="N2155">
            <v>0</v>
          </cell>
          <cell r="Q2155">
            <v>2</v>
          </cell>
          <cell r="R2155">
            <v>5</v>
          </cell>
          <cell r="S2155" t="str">
            <v xml:space="preserve">Yuan Purchase Pricelist (CNY)</v>
          </cell>
          <cell r="T2155">
            <v>40</v>
          </cell>
          <cell r="U2155">
            <v>6252</v>
          </cell>
          <cell r="V2155">
            <v>9690</v>
          </cell>
        </row>
        <row r="2156">
          <cell r="A2156">
            <v>12689</v>
          </cell>
          <cell r="B2156" t="str">
            <v>AUTOLAMPS2122</v>
          </cell>
          <cell r="C2156" t="e">
            <v>#REF!</v>
          </cell>
          <cell r="D2156" t="str">
            <v xml:space="preserve">TOYOTA LANDCRUISER FJ200 (12-15) - REAR BUMPER</v>
          </cell>
          <cell r="E2156" t="str">
            <v>TOYOTA</v>
          </cell>
          <cell r="F2156" t="str">
            <v xml:space="preserve">FJ200 12 BPRR</v>
          </cell>
          <cell r="G2156" t="str">
            <v>CF-LC12-018</v>
          </cell>
          <cell r="I2156">
            <v>0.04</v>
          </cell>
          <cell r="J2156" t="str">
            <v>SUPPLIER0083</v>
          </cell>
          <cell r="K2156" t="str">
            <v xml:space="preserve">CHANGZHOU CHENGFENG VEHICLE CO.,LTD</v>
          </cell>
          <cell r="L2156">
            <v>0</v>
          </cell>
          <cell r="M2156">
            <v>0</v>
          </cell>
          <cell r="N2156">
            <v>0</v>
          </cell>
          <cell r="Q2156">
            <v>1</v>
          </cell>
          <cell r="R2156">
            <v>2</v>
          </cell>
          <cell r="S2156" t="str">
            <v xml:space="preserve">Yuan Purchase Pricelist (CNY)</v>
          </cell>
          <cell r="T2156">
            <v>14</v>
          </cell>
          <cell r="U2156">
            <v>2455</v>
          </cell>
          <cell r="V2156">
            <v>3700</v>
          </cell>
        </row>
        <row r="2157">
          <cell r="A2157">
            <v>13430</v>
          </cell>
          <cell r="B2157" t="str">
            <v>AUTOLAMPS2688</v>
          </cell>
          <cell r="C2157" t="e">
            <v>#REF!</v>
          </cell>
          <cell r="D2157" t="str">
            <v xml:space="preserve">TOYOTA LANDCRUISER FJ200 /LEXUS LX570 (05-09) - REAR HEATED WINDSCREEN</v>
          </cell>
          <cell r="E2157" t="str">
            <v>TOYOTA</v>
          </cell>
          <cell r="F2157" t="str">
            <v xml:space="preserve">FJ200 RWHX 1HL</v>
          </cell>
          <cell r="G2157" t="str">
            <v xml:space="preserve">FJ200 RW/H/X</v>
          </cell>
          <cell r="H2157" t="str">
            <v>1483*520</v>
          </cell>
          <cell r="I2157">
            <v>0.02</v>
          </cell>
          <cell r="J2157" t="str">
            <v>SUPPLIER0015</v>
          </cell>
          <cell r="K2157" t="str">
            <v xml:space="preserve">XINYI AUTOMOBILE GLASS (SHENZHEN) CO., LTD</v>
          </cell>
          <cell r="L2157">
            <v>3</v>
          </cell>
          <cell r="M2157">
            <v>12</v>
          </cell>
          <cell r="N2157">
            <v>15</v>
          </cell>
          <cell r="Q2157">
            <v>1</v>
          </cell>
          <cell r="R2157">
            <v>4</v>
          </cell>
          <cell r="S2157" t="str">
            <v xml:space="preserve">USD Purchase Pricelist (USD)</v>
          </cell>
          <cell r="T2157">
            <v>12.12</v>
          </cell>
          <cell r="U2157">
            <v>1</v>
          </cell>
          <cell r="V2157">
            <v>2400</v>
          </cell>
        </row>
        <row r="2158">
          <cell r="A2158">
            <v>12780</v>
          </cell>
          <cell r="B2158" t="str">
            <v>AUTOLAMPS2127</v>
          </cell>
          <cell r="C2158" t="e">
            <v>#REF!</v>
          </cell>
          <cell r="D2158" t="str">
            <v xml:space="preserve">TOYOTA LANDCRUISER FJ200/LEXUS LX570 5D SUV (16-) - LAMINATED FRONT WINDSCREEN</v>
          </cell>
          <cell r="E2158" t="str">
            <v>TOYOTA</v>
          </cell>
          <cell r="F2158" t="str">
            <v xml:space="preserve">FJ200 VCP LFW X</v>
          </cell>
          <cell r="G2158" t="str">
            <v xml:space="preserve">FJ200 VCP LFW/X</v>
          </cell>
          <cell r="H2158" t="str">
            <v>1583*815</v>
          </cell>
          <cell r="I2158">
            <v>0.02</v>
          </cell>
          <cell r="J2158" t="str">
            <v>SUPPLIER0015</v>
          </cell>
          <cell r="K2158" t="str">
            <v xml:space="preserve">XINYI AUTOMOBILE GLASS (SHENZHEN) CO., LTD</v>
          </cell>
          <cell r="L2158">
            <v>3</v>
          </cell>
          <cell r="M2158">
            <v>12</v>
          </cell>
          <cell r="N2158">
            <v>15</v>
          </cell>
          <cell r="Q2158">
            <v>3</v>
          </cell>
          <cell r="R2158">
            <v>12</v>
          </cell>
          <cell r="S2158" t="str">
            <v xml:space="preserve">USD Purchase Pricelist (USD)</v>
          </cell>
          <cell r="T2158">
            <v>20.77</v>
          </cell>
          <cell r="U2158">
            <v>3460.8</v>
          </cell>
          <cell r="V2158">
            <v>4300</v>
          </cell>
        </row>
        <row r="2159">
          <cell r="A2159">
            <v>11258</v>
          </cell>
          <cell r="B2159" t="str">
            <v>AUTOLAMPS2128</v>
          </cell>
          <cell r="C2159" t="e">
            <v>#REF!</v>
          </cell>
          <cell r="D2159" t="str">
            <v xml:space="preserve">TOYOTA LANDCRUISER FJ45 (74-80) - FENDER LAMP (212-1603-2X) - LH</v>
          </cell>
          <cell r="E2159" t="str">
            <v>TOYOTA</v>
          </cell>
          <cell r="F2159" t="str">
            <v xml:space="preserve">FJ45 FELA LH</v>
          </cell>
          <cell r="G2159" t="str">
            <v>TY07-0106-L</v>
          </cell>
          <cell r="I2159">
            <v>0.04</v>
          </cell>
          <cell r="J2159" t="str">
            <v>SUPPLIER0002</v>
          </cell>
          <cell r="K2159" t="str">
            <v xml:space="preserve">ANHUI TINCAI SILK CO. LTD</v>
          </cell>
          <cell r="L2159">
            <v>1</v>
          </cell>
          <cell r="M2159">
            <v>4</v>
          </cell>
          <cell r="N2159">
            <v>5</v>
          </cell>
          <cell r="O2159">
            <v>2</v>
          </cell>
          <cell r="P2159">
            <v>5</v>
          </cell>
          <cell r="S2159" t="str">
            <v xml:space="preserve">Yuan Purchase Pricelist (CNY)</v>
          </cell>
          <cell r="T2159">
            <v>10</v>
          </cell>
          <cell r="U2159">
            <v>255</v>
          </cell>
          <cell r="V2159">
            <v>380</v>
          </cell>
        </row>
        <row r="2160">
          <cell r="A2160">
            <v>11257</v>
          </cell>
          <cell r="B2160" t="str">
            <v>AUTOLAMPS2129</v>
          </cell>
          <cell r="C2160" t="e">
            <v>#REF!</v>
          </cell>
          <cell r="D2160" t="str">
            <v xml:space="preserve">TOYOTA LANDCRUISER FJ45 (74-80) - FENDER LAMP (212-1603-2X) - RH</v>
          </cell>
          <cell r="E2160" t="str">
            <v>TOYOTA</v>
          </cell>
          <cell r="F2160" t="str">
            <v xml:space="preserve">FJ45 FELA RH</v>
          </cell>
          <cell r="G2160" t="str">
            <v>TY07-0106-R</v>
          </cell>
          <cell r="I2160">
            <v>0.04</v>
          </cell>
          <cell r="J2160" t="str">
            <v>SUPPLIER0002</v>
          </cell>
          <cell r="K2160" t="str">
            <v xml:space="preserve">ANHUI TINCAI SILK CO. LTD</v>
          </cell>
          <cell r="L2160">
            <v>1</v>
          </cell>
          <cell r="M2160">
            <v>4</v>
          </cell>
          <cell r="N2160">
            <v>5</v>
          </cell>
          <cell r="O2160">
            <v>2</v>
          </cell>
          <cell r="P2160">
            <v>5</v>
          </cell>
          <cell r="S2160" t="str">
            <v xml:space="preserve">Yuan Purchase Pricelist (CNY)</v>
          </cell>
          <cell r="T2160">
            <v>10</v>
          </cell>
          <cell r="U2160">
            <v>255</v>
          </cell>
          <cell r="V2160">
            <v>380</v>
          </cell>
        </row>
        <row r="2161">
          <cell r="A2161">
            <v>10680</v>
          </cell>
          <cell r="B2161" t="str">
            <v>AUTOLAMPS2131</v>
          </cell>
          <cell r="C2161" t="e">
            <v>#REF!</v>
          </cell>
          <cell r="D2161" t="str">
            <v xml:space="preserve">TOYOTA LANDCRUISER FJ45 (85-02) - TAIL LAMP (PICK UP)(212-1904-A5) - LH</v>
          </cell>
          <cell r="E2161" t="str">
            <v>TOYOTA</v>
          </cell>
          <cell r="F2161" t="str">
            <v xml:space="preserve">FJ45 85 TLAP LH</v>
          </cell>
          <cell r="G2161" t="str">
            <v>TY07-0102B-L</v>
          </cell>
          <cell r="I2161">
            <v>0.04</v>
          </cell>
          <cell r="J2161" t="str">
            <v>SUPPLIER0002</v>
          </cell>
          <cell r="K2161" t="str">
            <v xml:space="preserve">ANHUI TINCAI SILK CO. LTD</v>
          </cell>
          <cell r="L2161">
            <v>22</v>
          </cell>
          <cell r="M2161">
            <v>88</v>
          </cell>
          <cell r="N2161">
            <v>110</v>
          </cell>
          <cell r="Q2161">
            <v>5</v>
          </cell>
          <cell r="R2161">
            <v>30</v>
          </cell>
          <cell r="S2161" t="str">
            <v xml:space="preserve">Yuan Purchase Pricelist (CNY)</v>
          </cell>
          <cell r="T2161">
            <v>10</v>
          </cell>
          <cell r="U2161">
            <v>241</v>
          </cell>
          <cell r="V2161">
            <v>360</v>
          </cell>
        </row>
        <row r="2162">
          <cell r="A2162">
            <v>10679</v>
          </cell>
          <cell r="B2162" t="str">
            <v>AUTOLAMPS2132</v>
          </cell>
          <cell r="C2162" t="e">
            <v>#REF!</v>
          </cell>
          <cell r="D2162" t="str">
            <v xml:space="preserve">TOYOTA LANDCRUISER FJ45 (85-02) - TAIL LAMP (PICK UP)(212-1904-A5) - RH</v>
          </cell>
          <cell r="E2162" t="str">
            <v>TOYOTA</v>
          </cell>
          <cell r="F2162" t="str">
            <v xml:space="preserve">FJ45 85 TLAP RH</v>
          </cell>
          <cell r="G2162" t="str">
            <v>TY07-0102B-R</v>
          </cell>
          <cell r="I2162">
            <v>0.04</v>
          </cell>
          <cell r="J2162" t="str">
            <v>SUPPLIER0002</v>
          </cell>
          <cell r="K2162" t="str">
            <v xml:space="preserve">ANHUI TINCAI SILK CO. LTD</v>
          </cell>
          <cell r="L2162">
            <v>21</v>
          </cell>
          <cell r="M2162">
            <v>84</v>
          </cell>
          <cell r="N2162">
            <v>105</v>
          </cell>
          <cell r="Q2162">
            <v>5</v>
          </cell>
          <cell r="R2162">
            <v>30</v>
          </cell>
          <cell r="S2162" t="str">
            <v xml:space="preserve">Yuan Purchase Pricelist (CNY)</v>
          </cell>
          <cell r="T2162">
            <v>10</v>
          </cell>
          <cell r="U2162">
            <v>241</v>
          </cell>
          <cell r="V2162">
            <v>360</v>
          </cell>
        </row>
        <row r="2163">
          <cell r="A2163">
            <v>10682</v>
          </cell>
          <cell r="B2163" t="str">
            <v>AUTOLAMPS2130</v>
          </cell>
          <cell r="C2163" t="e">
            <v>#REF!</v>
          </cell>
          <cell r="D2163" t="str">
            <v xml:space="preserve">TOYOTA LANDCRUISER FJ45 (85-02) - TAIL LENS (PICK UP)(212-1904-A5-00)</v>
          </cell>
          <cell r="E2163" t="str">
            <v>TOYOTA</v>
          </cell>
          <cell r="F2163" t="str">
            <v xml:space="preserve">FJ45 85 TLSP LH</v>
          </cell>
          <cell r="G2163" t="str">
            <v>TY07-0102B-00</v>
          </cell>
          <cell r="I2163">
            <v>0.04</v>
          </cell>
          <cell r="J2163" t="str">
            <v>SUPPLIER0002</v>
          </cell>
          <cell r="K2163" t="str">
            <v xml:space="preserve">ANHUI TINCAI SILK CO. LTD</v>
          </cell>
          <cell r="L2163">
            <v>42</v>
          </cell>
          <cell r="M2163">
            <v>168</v>
          </cell>
          <cell r="N2163">
            <v>210</v>
          </cell>
          <cell r="Q2163">
            <v>5</v>
          </cell>
          <cell r="R2163">
            <v>30</v>
          </cell>
          <cell r="S2163" t="str">
            <v xml:space="preserve">Yuan Purchase Pricelist (CNY)</v>
          </cell>
          <cell r="T2163">
            <v>3.5</v>
          </cell>
          <cell r="U2163">
            <v>89</v>
          </cell>
          <cell r="V2163">
            <v>130</v>
          </cell>
        </row>
        <row r="2164">
          <cell r="A2164">
            <v>13009</v>
          </cell>
          <cell r="B2164" t="str">
            <v>AUTOLAMPS2689</v>
          </cell>
          <cell r="C2164" t="e">
            <v>#REF!</v>
          </cell>
          <cell r="D2164" t="str">
            <v xml:space="preserve">TOYOTA LANDCRUISER FJ70V (84-) - LAMINATED FRONT WINDSCREEN - RUBBER TYPE</v>
          </cell>
          <cell r="E2164" t="str">
            <v>TOYOTA</v>
          </cell>
          <cell r="F2164" t="str">
            <v xml:space="preserve">FJ70V LFW</v>
          </cell>
          <cell r="G2164" t="str">
            <v xml:space="preserve">FJ70V LFW</v>
          </cell>
          <cell r="H2164" t="str">
            <v>1423*608</v>
          </cell>
          <cell r="I2164">
            <v>0.02</v>
          </cell>
          <cell r="J2164" t="str">
            <v>SUPPLIER0015</v>
          </cell>
          <cell r="K2164" t="str">
            <v xml:space="preserve">XINYI AUTOMOBILE GLASS (SHENZHEN) CO., LTD</v>
          </cell>
          <cell r="L2164">
            <v>13</v>
          </cell>
          <cell r="M2164">
            <v>52</v>
          </cell>
          <cell r="N2164">
            <v>65</v>
          </cell>
          <cell r="Q2164">
            <v>3</v>
          </cell>
          <cell r="R2164">
            <v>12</v>
          </cell>
          <cell r="S2164" t="str">
            <v xml:space="preserve">USD Purchase Pricelist (USD)</v>
          </cell>
          <cell r="T2164">
            <v>10.81</v>
          </cell>
          <cell r="U2164">
            <v>1801.22</v>
          </cell>
          <cell r="V2164">
            <v>2190</v>
          </cell>
        </row>
        <row r="2165">
          <cell r="A2165">
            <v>10670</v>
          </cell>
          <cell r="B2165" t="str">
            <v>AUTOLAMPS2133</v>
          </cell>
          <cell r="C2165" t="e">
            <v>#REF!</v>
          </cell>
          <cell r="D2165" t="str">
            <v xml:space="preserve">TOYOTA LANDCRUISER FJ75 (03) - CORNER LAMP (212-15G6-2) - LH</v>
          </cell>
          <cell r="E2165" t="str">
            <v>TOYOTA</v>
          </cell>
          <cell r="F2165" t="str">
            <v xml:space="preserve">FJ75 03 CLA LH</v>
          </cell>
          <cell r="G2165" t="str">
            <v>TY07-0103D-L</v>
          </cell>
          <cell r="I2165">
            <v>0.04</v>
          </cell>
          <cell r="J2165" t="str">
            <v>SUPPLIER0002</v>
          </cell>
          <cell r="K2165" t="str">
            <v xml:space="preserve">ANHUI TINCAI SILK CO. LTD</v>
          </cell>
          <cell r="L2165">
            <v>3</v>
          </cell>
          <cell r="M2165">
            <v>12</v>
          </cell>
          <cell r="N2165">
            <v>15</v>
          </cell>
          <cell r="O2165">
            <v>5</v>
          </cell>
          <cell r="P2165">
            <v>30</v>
          </cell>
          <cell r="S2165" t="str">
            <v xml:space="preserve">Yuan Purchase Pricelist (CNY)</v>
          </cell>
          <cell r="T2165">
            <v>25</v>
          </cell>
          <cell r="U2165">
            <v>563</v>
          </cell>
          <cell r="V2165">
            <v>870</v>
          </cell>
        </row>
        <row r="2166">
          <cell r="A2166">
            <v>10669</v>
          </cell>
          <cell r="B2166" t="str">
            <v>AUTOLAMPS2134</v>
          </cell>
          <cell r="C2166" t="e">
            <v>#REF!</v>
          </cell>
          <cell r="D2166" t="str">
            <v xml:space="preserve">TOYOTA LANDCRUISER FJ75 (03) - CORNER LAMP (212-15G6-2) - RH</v>
          </cell>
          <cell r="E2166" t="str">
            <v>TOYOTA</v>
          </cell>
          <cell r="F2166" t="str">
            <v xml:space="preserve">FJ75 03 CLA RH</v>
          </cell>
          <cell r="G2166" t="str">
            <v>TY07-0103D-R</v>
          </cell>
          <cell r="I2166">
            <v>0.04</v>
          </cell>
          <cell r="J2166" t="str">
            <v>SUPPLIER0002</v>
          </cell>
          <cell r="K2166" t="str">
            <v xml:space="preserve">ANHUI TINCAI SILK CO. LTD</v>
          </cell>
          <cell r="L2166">
            <v>3</v>
          </cell>
          <cell r="M2166">
            <v>12</v>
          </cell>
          <cell r="N2166">
            <v>15</v>
          </cell>
          <cell r="O2166">
            <v>5</v>
          </cell>
          <cell r="P2166">
            <v>30</v>
          </cell>
          <cell r="S2166" t="str">
            <v xml:space="preserve">Yuan Purchase Pricelist (CNY)</v>
          </cell>
          <cell r="T2166">
            <v>25</v>
          </cell>
          <cell r="U2166">
            <v>563</v>
          </cell>
          <cell r="V2166">
            <v>870</v>
          </cell>
        </row>
        <row r="2167">
          <cell r="A2167">
            <v>12083</v>
          </cell>
          <cell r="B2167" t="str">
            <v>AUTOLAMPS2136</v>
          </cell>
          <cell r="C2167" t="e">
            <v>#REF!</v>
          </cell>
          <cell r="D2167" t="str">
            <v xml:space="preserve">TOYOTA LANDCRUISER FJ75 (03) - SIDE MIRROR (BLACK) - LH</v>
          </cell>
          <cell r="E2167" t="str">
            <v>TOYOTA</v>
          </cell>
          <cell r="F2167" t="str">
            <v xml:space="preserve">FJ75 03 SMB LH</v>
          </cell>
          <cell r="G2167" t="str">
            <v>H-0296-L</v>
          </cell>
          <cell r="I2167">
            <v>0.04</v>
          </cell>
          <cell r="J2167" t="str">
            <v>SUPPLIER0014</v>
          </cell>
          <cell r="K2167" t="str">
            <v xml:space="preserve">WENZHOU RONGDA AUTO PARTS CO., LTD</v>
          </cell>
          <cell r="L2167">
            <v>44</v>
          </cell>
          <cell r="M2167">
            <v>176</v>
          </cell>
          <cell r="N2167">
            <v>220</v>
          </cell>
          <cell r="O2167">
            <v>5</v>
          </cell>
          <cell r="P2167">
            <v>30</v>
          </cell>
          <cell r="S2167" t="str">
            <v xml:space="preserve">Yuan Purchase Pricelist (CNY)</v>
          </cell>
          <cell r="T2167">
            <v>1.59</v>
          </cell>
          <cell r="U2167">
            <v>267.12</v>
          </cell>
          <cell r="V2167">
            <v>370</v>
          </cell>
        </row>
        <row r="2168">
          <cell r="A2168">
            <v>12082</v>
          </cell>
          <cell r="B2168" t="str">
            <v>AUTOLAMPS2137</v>
          </cell>
          <cell r="C2168" t="e">
            <v>#REF!</v>
          </cell>
          <cell r="D2168" t="str">
            <v xml:space="preserve">TOYOTA LANDCRUISER FJ75 (03) - SIDE MIRROR (BLACK) - RH</v>
          </cell>
          <cell r="E2168" t="str">
            <v>TOYOTA</v>
          </cell>
          <cell r="F2168" t="str">
            <v xml:space="preserve">FJ75 03 SMB RH</v>
          </cell>
          <cell r="G2168" t="str">
            <v>H-0296-R</v>
          </cell>
          <cell r="I2168">
            <v>0.04</v>
          </cell>
          <cell r="J2168" t="str">
            <v>SUPPLIER0014</v>
          </cell>
          <cell r="K2168" t="str">
            <v xml:space="preserve">WENZHOU RONGDA AUTO PARTS CO., LTD</v>
          </cell>
          <cell r="L2168">
            <v>40</v>
          </cell>
          <cell r="M2168">
            <v>160</v>
          </cell>
          <cell r="N2168">
            <v>200</v>
          </cell>
          <cell r="O2168">
            <v>5</v>
          </cell>
          <cell r="P2168">
            <v>30</v>
          </cell>
          <cell r="S2168" t="str">
            <v xml:space="preserve">Yuan Purchase Pricelist (CNY)</v>
          </cell>
          <cell r="T2168">
            <v>1.59</v>
          </cell>
          <cell r="U2168">
            <v>267.12</v>
          </cell>
          <cell r="V2168">
            <v>370</v>
          </cell>
        </row>
        <row r="2169">
          <cell r="A2169">
            <v>12081</v>
          </cell>
          <cell r="B2169" t="str">
            <v>AUTOLAMPS2138</v>
          </cell>
          <cell r="C2169" t="e">
            <v>#REF!</v>
          </cell>
          <cell r="D2169" t="str">
            <v xml:space="preserve">TOYOTA LANDCRUISER FJ75 (03) - SIDE MIRROR (CHROME) - LH</v>
          </cell>
          <cell r="E2169" t="str">
            <v>TOYOTA</v>
          </cell>
          <cell r="F2169" t="str">
            <v xml:space="preserve">FJ75 03 SMC LH</v>
          </cell>
          <cell r="G2169" t="str">
            <v>H-0304-L</v>
          </cell>
          <cell r="I2169">
            <v>0.04</v>
          </cell>
          <cell r="J2169" t="str">
            <v>SUPPLIER0014</v>
          </cell>
          <cell r="K2169" t="str">
            <v xml:space="preserve">WENZHOU RONGDA AUTO PARTS CO., LTD</v>
          </cell>
          <cell r="L2169">
            <v>16</v>
          </cell>
          <cell r="M2169">
            <v>64</v>
          </cell>
          <cell r="N2169">
            <v>80</v>
          </cell>
          <cell r="O2169">
            <v>5</v>
          </cell>
          <cell r="P2169">
            <v>30</v>
          </cell>
          <cell r="S2169" t="str">
            <v xml:space="preserve">Yuan Purchase Pricelist (CNY)</v>
          </cell>
          <cell r="T2169">
            <v>10.85</v>
          </cell>
          <cell r="U2169">
            <v>252.26</v>
          </cell>
          <cell r="V2169">
            <v>380</v>
          </cell>
        </row>
        <row r="2170">
          <cell r="A2170">
            <v>12080</v>
          </cell>
          <cell r="B2170" t="str">
            <v>AUTOLAMPS2139</v>
          </cell>
          <cell r="C2170" t="e">
            <v>#REF!</v>
          </cell>
          <cell r="D2170" t="str">
            <v xml:space="preserve">TOYOTA LANDCRUISER FJ75 (03) - SIDE MIRROR (CHROME) - RH</v>
          </cell>
          <cell r="E2170" t="str">
            <v>TOYOTA</v>
          </cell>
          <cell r="F2170" t="str">
            <v xml:space="preserve">FJ75 03 SMC RH</v>
          </cell>
          <cell r="G2170" t="str">
            <v>H-0304-R</v>
          </cell>
          <cell r="I2170">
            <v>0.04</v>
          </cell>
          <cell r="J2170" t="str">
            <v>SUPPLIER0014</v>
          </cell>
          <cell r="K2170" t="str">
            <v xml:space="preserve">WENZHOU RONGDA AUTO PARTS CO., LTD</v>
          </cell>
          <cell r="L2170">
            <v>18</v>
          </cell>
          <cell r="M2170">
            <v>72</v>
          </cell>
          <cell r="N2170">
            <v>90</v>
          </cell>
          <cell r="O2170">
            <v>5</v>
          </cell>
          <cell r="P2170">
            <v>30</v>
          </cell>
          <cell r="S2170" t="str">
            <v xml:space="preserve">Yuan Purchase Pricelist (CNY)</v>
          </cell>
          <cell r="T2170">
            <v>10.85</v>
          </cell>
          <cell r="U2170">
            <v>252.26</v>
          </cell>
          <cell r="V2170">
            <v>380</v>
          </cell>
        </row>
        <row r="2171">
          <cell r="A2171">
            <v>10672</v>
          </cell>
          <cell r="B2171" t="str">
            <v>AUTOLAMPS2140</v>
          </cell>
          <cell r="C2171" t="e">
            <v>#REF!</v>
          </cell>
          <cell r="D2171" t="str">
            <v xml:space="preserve">TOYOTA LANDCRUISER FJ75 (03) - TAIL LAMP (212-1924) - LH</v>
          </cell>
          <cell r="E2171" t="str">
            <v>TOYOTA</v>
          </cell>
          <cell r="F2171" t="str">
            <v xml:space="preserve">FJ75 03 TLAP LH</v>
          </cell>
          <cell r="G2171" t="str">
            <v>TY07-0102-L</v>
          </cell>
          <cell r="I2171">
            <v>0.04</v>
          </cell>
          <cell r="J2171" t="str">
            <v>SUPPLIER0002</v>
          </cell>
          <cell r="K2171" t="str">
            <v xml:space="preserve">ANHUI TINCAI SILK CO. LTD</v>
          </cell>
          <cell r="L2171">
            <v>30</v>
          </cell>
          <cell r="M2171">
            <v>120</v>
          </cell>
          <cell r="N2171">
            <v>150</v>
          </cell>
          <cell r="Q2171">
            <v>5</v>
          </cell>
          <cell r="R2171">
            <v>20</v>
          </cell>
          <cell r="S2171" t="str">
            <v xml:space="preserve">Yuan Purchase Pricelist (CNY)</v>
          </cell>
          <cell r="T2171">
            <v>10</v>
          </cell>
          <cell r="U2171">
            <v>233</v>
          </cell>
          <cell r="V2171">
            <v>360</v>
          </cell>
        </row>
        <row r="2172">
          <cell r="A2172">
            <v>10671</v>
          </cell>
          <cell r="B2172" t="str">
            <v>AUTOLAMPS2141</v>
          </cell>
          <cell r="C2172" t="e">
            <v>#REF!</v>
          </cell>
          <cell r="D2172" t="str">
            <v xml:space="preserve">TOYOTA LANDCRUISER FJ75 (03) - TAIL LAMP (212-1924) - RH</v>
          </cell>
          <cell r="E2172" t="str">
            <v>TOYOTA</v>
          </cell>
          <cell r="F2172" t="str">
            <v xml:space="preserve">FJ75 03 TLAP RH</v>
          </cell>
          <cell r="G2172" t="str">
            <v>TY07-0102-R</v>
          </cell>
          <cell r="I2172">
            <v>0.04</v>
          </cell>
          <cell r="J2172" t="str">
            <v>SUPPLIER0002</v>
          </cell>
          <cell r="K2172" t="str">
            <v xml:space="preserve">ANHUI TINCAI SILK CO. LTD</v>
          </cell>
          <cell r="L2172">
            <v>22</v>
          </cell>
          <cell r="M2172">
            <v>88</v>
          </cell>
          <cell r="N2172">
            <v>110</v>
          </cell>
          <cell r="Q2172">
            <v>5</v>
          </cell>
          <cell r="R2172">
            <v>20</v>
          </cell>
          <cell r="S2172" t="str">
            <v xml:space="preserve">Yuan Purchase Pricelist (CNY)</v>
          </cell>
          <cell r="T2172">
            <v>10</v>
          </cell>
          <cell r="U2172">
            <v>255</v>
          </cell>
          <cell r="V2172">
            <v>380</v>
          </cell>
        </row>
        <row r="2173">
          <cell r="A2173">
            <v>10673</v>
          </cell>
          <cell r="B2173" t="str">
            <v>AUTOLAMPS2135</v>
          </cell>
          <cell r="C2173" t="e">
            <v>#REF!</v>
          </cell>
          <cell r="D2173" t="str">
            <v xml:space="preserve">TOYOTA LANDCRUISER FJ75 (03) - TAIL LENS - PICK UP (212-1924-00)</v>
          </cell>
          <cell r="E2173" t="str">
            <v>TOYOTA</v>
          </cell>
          <cell r="F2173" t="str">
            <v xml:space="preserve">FJ75 03 TLSP</v>
          </cell>
          <cell r="G2173" t="str">
            <v>00-TY07-0102</v>
          </cell>
          <cell r="I2173">
            <v>0.04</v>
          </cell>
          <cell r="J2173" t="str">
            <v>SUPPLIER0002</v>
          </cell>
          <cell r="K2173" t="str">
            <v xml:space="preserve">ANHUI TINCAI SILK CO. LTD</v>
          </cell>
          <cell r="L2173">
            <v>20</v>
          </cell>
          <cell r="M2173">
            <v>80</v>
          </cell>
          <cell r="N2173">
            <v>100</v>
          </cell>
          <cell r="Q2173">
            <v>5</v>
          </cell>
          <cell r="R2173">
            <v>30</v>
          </cell>
          <cell r="S2173" t="str">
            <v xml:space="preserve">Yuan Purchase Pricelist (CNY)</v>
          </cell>
          <cell r="T2173">
            <v>5</v>
          </cell>
          <cell r="U2173">
            <v>128</v>
          </cell>
          <cell r="V2173">
            <v>190</v>
          </cell>
        </row>
        <row r="2174">
          <cell r="A2174">
            <v>10676</v>
          </cell>
          <cell r="B2174" t="str">
            <v>AUTOLAMPS2142</v>
          </cell>
          <cell r="C2174" t="e">
            <v>#REF!</v>
          </cell>
          <cell r="D2174" t="str">
            <v xml:space="preserve">TOYOTA LANDCRUISER FJ75 (85-02) - CORNER LAMP (BLACK) - LH</v>
          </cell>
          <cell r="E2174" t="str">
            <v>TOYOTA</v>
          </cell>
          <cell r="F2174" t="str">
            <v xml:space="preserve">FJ75 85 CLAB LH</v>
          </cell>
          <cell r="G2174" t="str">
            <v>TY07-0103B-L</v>
          </cell>
          <cell r="I2174">
            <v>0.04</v>
          </cell>
          <cell r="J2174" t="str">
            <v>SUPPLIER0002</v>
          </cell>
          <cell r="K2174" t="str">
            <v xml:space="preserve">ANHUI TINCAI SILK CO. LTD</v>
          </cell>
          <cell r="L2174">
            <v>2</v>
          </cell>
          <cell r="M2174">
            <v>8</v>
          </cell>
          <cell r="N2174">
            <v>10</v>
          </cell>
          <cell r="O2174">
            <v>5</v>
          </cell>
          <cell r="P2174">
            <v>20</v>
          </cell>
          <cell r="S2174" t="str">
            <v xml:space="preserve">Yuan Purchase Pricelist (CNY)</v>
          </cell>
          <cell r="T2174">
            <v>11</v>
          </cell>
          <cell r="U2174">
            <v>281</v>
          </cell>
          <cell r="V2174">
            <v>420</v>
          </cell>
        </row>
        <row r="2175">
          <cell r="A2175">
            <v>10675</v>
          </cell>
          <cell r="B2175" t="str">
            <v>AUTOLAMPS2143</v>
          </cell>
          <cell r="C2175" t="e">
            <v>#REF!</v>
          </cell>
          <cell r="D2175" t="str">
            <v xml:space="preserve">TOYOTA LANDCRUISER FJ75 (85-02) - CORNER LAMP (BLACK) - RH</v>
          </cell>
          <cell r="E2175" t="str">
            <v>TOYOTA</v>
          </cell>
          <cell r="F2175" t="str">
            <v xml:space="preserve">FJ75 85 CLAB RH</v>
          </cell>
          <cell r="G2175" t="str">
            <v>TY07-0103B-R</v>
          </cell>
          <cell r="I2175">
            <v>0.04</v>
          </cell>
          <cell r="J2175" t="str">
            <v>SUPPLIER0002</v>
          </cell>
          <cell r="K2175" t="str">
            <v xml:space="preserve">ANHUI TINCAI SILK CO. LTD</v>
          </cell>
          <cell r="L2175">
            <v>1</v>
          </cell>
          <cell r="M2175">
            <v>4</v>
          </cell>
          <cell r="N2175">
            <v>5</v>
          </cell>
          <cell r="O2175">
            <v>5</v>
          </cell>
          <cell r="P2175">
            <v>20</v>
          </cell>
          <cell r="S2175" t="str">
            <v xml:space="preserve">Yuan Purchase Pricelist (CNY)</v>
          </cell>
          <cell r="T2175">
            <v>11</v>
          </cell>
          <cell r="U2175">
            <v>281</v>
          </cell>
          <cell r="V2175">
            <v>420</v>
          </cell>
        </row>
        <row r="2176">
          <cell r="A2176">
            <v>10678</v>
          </cell>
          <cell r="B2176" t="str">
            <v>AUTOLAMPS2146</v>
          </cell>
          <cell r="C2176" t="e">
            <v>#REF!</v>
          </cell>
          <cell r="D2176" t="str">
            <v xml:space="preserve">TOYOTA LANDCRUISER FJ75 (85-02) - TAIL LAMP (WAGON)(212-1922) - LH</v>
          </cell>
          <cell r="E2176" t="str">
            <v>TOYOTA</v>
          </cell>
          <cell r="F2176" t="str">
            <v xml:space="preserve">FJ75 85 TLAW LH</v>
          </cell>
          <cell r="G2176" t="str">
            <v>TY07-0102D-L</v>
          </cell>
          <cell r="I2176">
            <v>0.04</v>
          </cell>
          <cell r="J2176" t="str">
            <v>SUPPLIER0002</v>
          </cell>
          <cell r="K2176" t="str">
            <v xml:space="preserve">ANHUI TINCAI SILK CO. LTD</v>
          </cell>
          <cell r="L2176">
            <v>2</v>
          </cell>
          <cell r="M2176">
            <v>8</v>
          </cell>
          <cell r="N2176">
            <v>10</v>
          </cell>
          <cell r="Q2176">
            <v>5</v>
          </cell>
          <cell r="R2176">
            <v>30</v>
          </cell>
          <cell r="S2176" t="str">
            <v xml:space="preserve">Yuan Purchase Pricelist (CNY)</v>
          </cell>
          <cell r="T2176">
            <v>18</v>
          </cell>
          <cell r="U2176">
            <v>459</v>
          </cell>
          <cell r="V2176">
            <v>690</v>
          </cell>
        </row>
        <row r="2177">
          <cell r="A2177">
            <v>10677</v>
          </cell>
          <cell r="B2177" t="str">
            <v>AUTOLAMPS2147</v>
          </cell>
          <cell r="C2177" t="e">
            <v>#REF!</v>
          </cell>
          <cell r="D2177" t="str">
            <v xml:space="preserve">TOYOTA LANDCRUISER FJ75 (85-02) - TAIL LAMP (WAGON)(212-1922) - RH</v>
          </cell>
          <cell r="E2177" t="str">
            <v>TOYOTA</v>
          </cell>
          <cell r="F2177" t="str">
            <v xml:space="preserve">FJ75 85 TLAW RH</v>
          </cell>
          <cell r="G2177" t="str">
            <v>TY07-0102D-R</v>
          </cell>
          <cell r="I2177">
            <v>0.04</v>
          </cell>
          <cell r="J2177" t="str">
            <v>SUPPLIER0002</v>
          </cell>
          <cell r="K2177" t="str">
            <v xml:space="preserve">ANHUI TINCAI SILK CO. LTD</v>
          </cell>
          <cell r="L2177">
            <v>6</v>
          </cell>
          <cell r="M2177">
            <v>24</v>
          </cell>
          <cell r="N2177">
            <v>30</v>
          </cell>
          <cell r="Q2177">
            <v>5</v>
          </cell>
          <cell r="R2177">
            <v>30</v>
          </cell>
          <cell r="S2177" t="str">
            <v xml:space="preserve">Yuan Purchase Pricelist (CNY)</v>
          </cell>
          <cell r="T2177">
            <v>18</v>
          </cell>
          <cell r="U2177">
            <v>459</v>
          </cell>
          <cell r="V2177">
            <v>690</v>
          </cell>
        </row>
        <row r="2178">
          <cell r="A2178">
            <v>11260</v>
          </cell>
          <cell r="B2178" t="str">
            <v>AUTOLAMPS2144</v>
          </cell>
          <cell r="C2178" t="e">
            <v>#REF!</v>
          </cell>
          <cell r="D2178" t="str">
            <v xml:space="preserve">TOYOTA LANDCRUISER FJ75 (85-02) - TAIL LENS (WAGON)(212-1922-00) - LH</v>
          </cell>
          <cell r="E2178" t="str">
            <v>TOYOTA</v>
          </cell>
          <cell r="F2178" t="str">
            <v xml:space="preserve">FJ75 85 TLSW LH</v>
          </cell>
          <cell r="G2178" t="str">
            <v>TY07-0102D-00-L</v>
          </cell>
          <cell r="I2178">
            <v>0.04</v>
          </cell>
          <cell r="J2178" t="str">
            <v>SUPPLIER0002</v>
          </cell>
          <cell r="K2178" t="str">
            <v xml:space="preserve">ANHUI TINCAI SILK CO. LTD</v>
          </cell>
          <cell r="L2178">
            <v>2</v>
          </cell>
          <cell r="M2178">
            <v>8</v>
          </cell>
          <cell r="N2178">
            <v>10</v>
          </cell>
          <cell r="Q2178">
            <v>5</v>
          </cell>
          <cell r="R2178">
            <v>30</v>
          </cell>
          <cell r="S2178" t="str">
            <v xml:space="preserve">Yuan Purchase Pricelist (CNY)</v>
          </cell>
          <cell r="T2178">
            <v>8</v>
          </cell>
          <cell r="U2178">
            <v>180</v>
          </cell>
          <cell r="V2178">
            <v>200</v>
          </cell>
        </row>
        <row r="2179">
          <cell r="A2179">
            <v>11259</v>
          </cell>
          <cell r="B2179" t="str">
            <v>AUTOLAMPS2145</v>
          </cell>
          <cell r="C2179" t="e">
            <v>#REF!</v>
          </cell>
          <cell r="D2179" t="str">
            <v xml:space="preserve">TOYOTA LANDCRUISER FJ75 (85-02) - TAIL LENS (WAGON)(212-1922-00) - RH</v>
          </cell>
          <cell r="E2179" t="str">
            <v>TOYOTA</v>
          </cell>
          <cell r="F2179" t="str">
            <v xml:space="preserve">FJ75 85 TLSW RH</v>
          </cell>
          <cell r="G2179" t="str">
            <v>TY07-0102D-00-R</v>
          </cell>
          <cell r="I2179">
            <v>0.04</v>
          </cell>
          <cell r="J2179" t="str">
            <v>SUPPLIER0002</v>
          </cell>
          <cell r="K2179" t="str">
            <v xml:space="preserve">ANHUI TINCAI SILK CO. LTD</v>
          </cell>
          <cell r="L2179">
            <v>2</v>
          </cell>
          <cell r="M2179">
            <v>8</v>
          </cell>
          <cell r="N2179">
            <v>10</v>
          </cell>
          <cell r="Q2179">
            <v>5</v>
          </cell>
          <cell r="R2179">
            <v>30</v>
          </cell>
          <cell r="S2179" t="str">
            <v xml:space="preserve">Yuan Purchase Pricelist (CNY)</v>
          </cell>
          <cell r="T2179">
            <v>8</v>
          </cell>
          <cell r="U2179">
            <v>180</v>
          </cell>
          <cell r="V2179">
            <v>200</v>
          </cell>
        </row>
        <row r="2180">
          <cell r="A2180">
            <v>12692</v>
          </cell>
          <cell r="B2180" t="str">
            <v>AUTOLAMPS2150</v>
          </cell>
          <cell r="C2180" t="e">
            <v>#REF!</v>
          </cell>
          <cell r="D2180" t="str">
            <v xml:space="preserve">TOYOTA LANDCRUISER FJ79 (06-13) - FOG LAMP (212-2034) - LH</v>
          </cell>
          <cell r="E2180" t="str">
            <v>TOYOTA</v>
          </cell>
          <cell r="F2180" t="str">
            <v xml:space="preserve">FJ79 FLA LH</v>
          </cell>
          <cell r="G2180" t="str">
            <v>TY07-2204-L</v>
          </cell>
          <cell r="I2180">
            <v>0.04</v>
          </cell>
          <cell r="J2180" t="str">
            <v>SUPPLIER0002</v>
          </cell>
          <cell r="K2180" t="str">
            <v xml:space="preserve">ANHUI TINCAI SILK CO. LTD</v>
          </cell>
          <cell r="L2180">
            <v>0</v>
          </cell>
          <cell r="M2180">
            <v>0</v>
          </cell>
          <cell r="N2180">
            <v>0</v>
          </cell>
          <cell r="O2180">
            <v>5</v>
          </cell>
          <cell r="P2180">
            <v>20</v>
          </cell>
          <cell r="S2180" t="str">
            <v xml:space="preserve">Yuan Purchase Pricelist (CNY)</v>
          </cell>
          <cell r="T2180">
            <v>4.6900000000000004</v>
          </cell>
          <cell r="U2180">
            <v>733</v>
          </cell>
          <cell r="V2180">
            <v>1140</v>
          </cell>
        </row>
        <row r="2181">
          <cell r="A2181">
            <v>12691</v>
          </cell>
          <cell r="B2181" t="str">
            <v>AUTOLAMPS2151</v>
          </cell>
          <cell r="C2181" t="e">
            <v>#REF!</v>
          </cell>
          <cell r="D2181" t="str">
            <v xml:space="preserve">TOYOTA LANDCRUISER FJ79 (06-13) - FOG LAMP (212-2034) - RH</v>
          </cell>
          <cell r="E2181" t="str">
            <v>TOYOTA</v>
          </cell>
          <cell r="F2181" t="str">
            <v xml:space="preserve">FJ79 FLA RH</v>
          </cell>
          <cell r="G2181" t="str">
            <v>TY07-2204-R</v>
          </cell>
          <cell r="I2181">
            <v>0.04</v>
          </cell>
          <cell r="J2181" t="str">
            <v>SUPPLIER0002</v>
          </cell>
          <cell r="K2181" t="str">
            <v xml:space="preserve">ANHUI TINCAI SILK CO. LTD</v>
          </cell>
          <cell r="L2181">
            <v>0</v>
          </cell>
          <cell r="M2181">
            <v>0</v>
          </cell>
          <cell r="N2181">
            <v>0</v>
          </cell>
          <cell r="O2181">
            <v>5</v>
          </cell>
          <cell r="P2181">
            <v>20</v>
          </cell>
          <cell r="S2181" t="str">
            <v xml:space="preserve">Yuan Purchase Pricelist (CNY)</v>
          </cell>
          <cell r="T2181">
            <v>4.6900000000000004</v>
          </cell>
          <cell r="U2181">
            <v>733</v>
          </cell>
          <cell r="V2181">
            <v>1140</v>
          </cell>
        </row>
        <row r="2182">
          <cell r="A2182">
            <v>12690</v>
          </cell>
          <cell r="B2182" t="str">
            <v>AUTOLAMPS2149</v>
          </cell>
          <cell r="C2182" t="e">
            <v>#REF!</v>
          </cell>
          <cell r="D2182" t="str">
            <v xml:space="preserve">TOYOTA LANDCRUISER FJ79 (06-13) - FRONT BUMPER</v>
          </cell>
          <cell r="E2182" t="str">
            <v>TOYOTA</v>
          </cell>
          <cell r="F2182" t="str">
            <v xml:space="preserve">FJ79 BPRF</v>
          </cell>
          <cell r="G2182" t="str">
            <v>TY07-2207</v>
          </cell>
          <cell r="I2182">
            <v>0.04</v>
          </cell>
          <cell r="J2182" t="str">
            <v>SUPPLIER0002</v>
          </cell>
          <cell r="K2182" t="str">
            <v xml:space="preserve">ANHUI TINCAI SILK CO. LTD</v>
          </cell>
          <cell r="L2182">
            <v>0</v>
          </cell>
          <cell r="M2182">
            <v>0</v>
          </cell>
          <cell r="N2182">
            <v>0</v>
          </cell>
          <cell r="Q2182">
            <v>2</v>
          </cell>
          <cell r="R2182">
            <v>5</v>
          </cell>
          <cell r="S2182" t="str">
            <v xml:space="preserve">Yuan Purchase Pricelist (CNY)</v>
          </cell>
          <cell r="T2182">
            <v>20.84</v>
          </cell>
          <cell r="U2182">
            <v>3257</v>
          </cell>
          <cell r="V2182">
            <v>5050</v>
          </cell>
        </row>
        <row r="2183">
          <cell r="A2183">
            <v>13574</v>
          </cell>
          <cell r="B2183" t="str">
            <v>AUTOLAMPS2152</v>
          </cell>
          <cell r="C2183" t="e">
            <v>#REF!</v>
          </cell>
          <cell r="D2183" t="str">
            <v xml:space="preserve">TOYOTA LANDCRUISER FJ79 (06-13) - GRILL (CHROME)</v>
          </cell>
          <cell r="E2183" t="str">
            <v>TOYOTA</v>
          </cell>
          <cell r="F2183" t="str">
            <v xml:space="preserve">FJ79 GRL</v>
          </cell>
          <cell r="G2183" t="str">
            <v>TY07-2211</v>
          </cell>
          <cell r="I2183">
            <v>0.04</v>
          </cell>
          <cell r="J2183" t="str">
            <v>SUPPLIER0002</v>
          </cell>
          <cell r="K2183" t="str">
            <v xml:space="preserve">ANHUI TINCAI SILK CO. LTD</v>
          </cell>
          <cell r="L2183">
            <v>1</v>
          </cell>
          <cell r="M2183">
            <v>4</v>
          </cell>
          <cell r="N2183">
            <v>5</v>
          </cell>
          <cell r="Q2183">
            <v>2</v>
          </cell>
          <cell r="R2183">
            <v>10</v>
          </cell>
          <cell r="S2183" t="str">
            <v xml:space="preserve">Yuan Purchase Pricelist (CNY)</v>
          </cell>
          <cell r="T2183">
            <v>110</v>
          </cell>
          <cell r="U2183">
            <v>2656</v>
          </cell>
          <cell r="V2183">
            <v>3980</v>
          </cell>
        </row>
        <row r="2184">
          <cell r="A2184">
            <v>10668</v>
          </cell>
          <cell r="B2184" t="str">
            <v>AUTOLAMPS2153</v>
          </cell>
          <cell r="C2184" t="e">
            <v>#REF!</v>
          </cell>
          <cell r="D2184" t="str">
            <v xml:space="preserve">TOYOTA LANDCRUISER FJ79 (06-13) - HEAD LAMP (212-11M4) - LH</v>
          </cell>
          <cell r="E2184" t="str">
            <v>TOYOTA</v>
          </cell>
          <cell r="F2184" t="str">
            <v xml:space="preserve">FJ79 HLA LH</v>
          </cell>
          <cell r="G2184" t="str">
            <v>TY07-2201-L</v>
          </cell>
          <cell r="I2184">
            <v>0.04</v>
          </cell>
          <cell r="J2184" t="str">
            <v>SUPPLIER0002</v>
          </cell>
          <cell r="K2184" t="str">
            <v xml:space="preserve">ANHUI TINCAI SILK CO. LTD</v>
          </cell>
          <cell r="L2184">
            <v>4</v>
          </cell>
          <cell r="M2184">
            <v>16</v>
          </cell>
          <cell r="N2184">
            <v>20</v>
          </cell>
          <cell r="Q2184">
            <v>2</v>
          </cell>
          <cell r="R2184">
            <v>10</v>
          </cell>
          <cell r="S2184" t="str">
            <v xml:space="preserve">Yuan Purchase Pricelist (CNY)</v>
          </cell>
          <cell r="T2184">
            <v>110</v>
          </cell>
          <cell r="U2184">
            <v>2805</v>
          </cell>
          <cell r="V2184">
            <v>4210</v>
          </cell>
        </row>
        <row r="2185">
          <cell r="A2185">
            <v>10667</v>
          </cell>
          <cell r="B2185" t="str">
            <v>AUTOLAMPS2154</v>
          </cell>
          <cell r="C2185" t="e">
            <v>#REF!</v>
          </cell>
          <cell r="D2185" t="str">
            <v xml:space="preserve">TOYOTA LANDCRUISER FJ79 (06-13) - HEAD LAMP (212-11M4) - RH</v>
          </cell>
          <cell r="E2185" t="str">
            <v>TOYOTA</v>
          </cell>
          <cell r="F2185" t="str">
            <v xml:space="preserve">FJ79 HLA RH</v>
          </cell>
          <cell r="G2185" t="str">
            <v>TY07-2201-R</v>
          </cell>
          <cell r="I2185">
            <v>0.04</v>
          </cell>
          <cell r="J2185" t="str">
            <v>SUPPLIER0002</v>
          </cell>
          <cell r="K2185" t="str">
            <v xml:space="preserve">ANHUI TINCAI SILK CO. LTD</v>
          </cell>
          <cell r="L2185">
            <v>3</v>
          </cell>
          <cell r="M2185">
            <v>12</v>
          </cell>
          <cell r="N2185">
            <v>15</v>
          </cell>
          <cell r="Q2185">
            <v>2</v>
          </cell>
          <cell r="R2185">
            <v>10</v>
          </cell>
          <cell r="S2185" t="str">
            <v xml:space="preserve">Yuan Purchase Pricelist (CNY)</v>
          </cell>
          <cell r="T2185">
            <v>110</v>
          </cell>
          <cell r="U2185">
            <v>2805</v>
          </cell>
          <cell r="V2185">
            <v>4210</v>
          </cell>
        </row>
        <row r="2186">
          <cell r="A2186">
            <v>12858</v>
          </cell>
          <cell r="B2186" t="str">
            <v>AUTOLAMPS2148</v>
          </cell>
          <cell r="C2186" t="e">
            <v>#REF!</v>
          </cell>
          <cell r="D2186" t="str">
            <v xml:space="preserve">TOYOTA LANDCRUISER FJ79 (06-13) - LAMINATED FRONT WINDSCREEN</v>
          </cell>
          <cell r="E2186" t="str">
            <v>TOYOTA</v>
          </cell>
          <cell r="F2186" t="str">
            <v xml:space="preserve">FJ79 V LFW X</v>
          </cell>
          <cell r="G2186" t="str">
            <v xml:space="preserve">FJ79-V LFW/X</v>
          </cell>
          <cell r="H2186" t="str">
            <v>1434*615</v>
          </cell>
          <cell r="I2186">
            <v>0.02</v>
          </cell>
          <cell r="J2186" t="str">
            <v>SUPPLIER0015</v>
          </cell>
          <cell r="K2186" t="str">
            <v xml:space="preserve">XINYI AUTOMOBILE GLASS (SHENZHEN) CO., LTD</v>
          </cell>
          <cell r="L2186">
            <v>15</v>
          </cell>
          <cell r="M2186">
            <v>60</v>
          </cell>
          <cell r="N2186">
            <v>75</v>
          </cell>
          <cell r="Q2186">
            <v>4</v>
          </cell>
          <cell r="R2186">
            <v>16</v>
          </cell>
          <cell r="S2186" t="str">
            <v xml:space="preserve">USD Purchase Pricelist (USD)</v>
          </cell>
          <cell r="T2186">
            <v>10.52</v>
          </cell>
          <cell r="U2186">
            <v>1752.9</v>
          </cell>
          <cell r="V2186">
            <v>2300</v>
          </cell>
        </row>
        <row r="2187">
          <cell r="A2187">
            <v>13798</v>
          </cell>
          <cell r="B2187" t="str">
            <v>AUTOLAMPS2155</v>
          </cell>
          <cell r="C2187" t="e">
            <v>#REF!</v>
          </cell>
          <cell r="D2187" t="str">
            <v xml:space="preserve">TOYOTA LANDCRUISER FJ79 WAGON - TAIL LAMP (212-1974) - LH</v>
          </cell>
          <cell r="E2187" t="str">
            <v>TOYOTA</v>
          </cell>
          <cell r="F2187" t="str">
            <v xml:space="preserve">FJ79 TLA LH</v>
          </cell>
          <cell r="G2187" t="str">
            <v>TY07-0102F-L</v>
          </cell>
          <cell r="I2187">
            <v>0.04</v>
          </cell>
          <cell r="J2187" t="str">
            <v>SUPPLIER0002</v>
          </cell>
          <cell r="K2187" t="str">
            <v xml:space="preserve">ANHUI TINCAI SILK CO. LTD</v>
          </cell>
          <cell r="L2187">
            <v>7</v>
          </cell>
          <cell r="M2187">
            <v>28</v>
          </cell>
          <cell r="N2187">
            <v>35</v>
          </cell>
          <cell r="Q2187">
            <v>2</v>
          </cell>
          <cell r="R2187">
            <v>10</v>
          </cell>
          <cell r="S2187" t="str">
            <v xml:space="preserve">Yuan Purchase Pricelist (CNY)</v>
          </cell>
          <cell r="T2187">
            <v>25</v>
          </cell>
          <cell r="U2187">
            <v>638</v>
          </cell>
          <cell r="V2187">
            <v>960</v>
          </cell>
        </row>
        <row r="2188">
          <cell r="A2188">
            <v>13799</v>
          </cell>
          <cell r="B2188" t="str">
            <v>AUTOLAMPS2156</v>
          </cell>
          <cell r="C2188" t="e">
            <v>#REF!</v>
          </cell>
          <cell r="D2188" t="str">
            <v xml:space="preserve">TOYOTA LANDCRUISER FJ79 WAGON - TAIL LAMP (212-1974) - RH</v>
          </cell>
          <cell r="E2188" t="str">
            <v>TOYOTA</v>
          </cell>
          <cell r="F2188" t="str">
            <v xml:space="preserve">FJ79 TLA RH</v>
          </cell>
          <cell r="G2188" t="str">
            <v>TY07-0102F-R</v>
          </cell>
          <cell r="I2188">
            <v>0.04</v>
          </cell>
          <cell r="J2188" t="str">
            <v>SUPPLIER0002</v>
          </cell>
          <cell r="K2188" t="str">
            <v xml:space="preserve">ANHUI TINCAI SILK CO. LTD</v>
          </cell>
          <cell r="L2188">
            <v>6</v>
          </cell>
          <cell r="M2188">
            <v>24</v>
          </cell>
          <cell r="N2188">
            <v>30</v>
          </cell>
          <cell r="Q2188">
            <v>2</v>
          </cell>
          <cell r="R2188">
            <v>10</v>
          </cell>
          <cell r="S2188" t="str">
            <v xml:space="preserve">Yuan Purchase Pricelist (CNY)</v>
          </cell>
          <cell r="T2188">
            <v>25</v>
          </cell>
          <cell r="U2188">
            <v>638</v>
          </cell>
          <cell r="V2188">
            <v>960</v>
          </cell>
        </row>
        <row r="2189">
          <cell r="A2189">
            <v>13495</v>
          </cell>
          <cell r="B2189" t="str">
            <v>AUTOLAMPS2157</v>
          </cell>
          <cell r="C2189" t="e">
            <v>#REF!</v>
          </cell>
          <cell r="D2189" t="str">
            <v xml:space="preserve">TOYOTA LANDCRUISER FJ80 (90-97) - LAMINATED FRONT WINDSCREEN</v>
          </cell>
          <cell r="E2189" t="str">
            <v>TOYOTA</v>
          </cell>
          <cell r="F2189" t="str">
            <v xml:space="preserve">FJ80 LFW</v>
          </cell>
          <cell r="G2189" t="str">
            <v xml:space="preserve">FJ80 LFW</v>
          </cell>
          <cell r="H2189" t="str">
            <v>1511*679</v>
          </cell>
          <cell r="I2189">
            <v>0.02</v>
          </cell>
          <cell r="J2189" t="str">
            <v>SUPPLIER0015</v>
          </cell>
          <cell r="K2189" t="str">
            <v xml:space="preserve">XINYI AUTOMOBILE GLASS (SHENZHEN) CO., LTD</v>
          </cell>
          <cell r="L2189">
            <v>0</v>
          </cell>
          <cell r="M2189">
            <v>0</v>
          </cell>
          <cell r="N2189">
            <v>0</v>
          </cell>
          <cell r="Q2189">
            <v>3</v>
          </cell>
          <cell r="R2189">
            <v>9</v>
          </cell>
          <cell r="S2189" t="str">
            <v xml:space="preserve">USD Purchase Pricelist (USD)</v>
          </cell>
          <cell r="T2189">
            <v>13.35</v>
          </cell>
          <cell r="U2189">
            <v>2</v>
          </cell>
          <cell r="V2189">
            <v>2700</v>
          </cell>
        </row>
        <row r="2190">
          <cell r="A2190">
            <v>10688</v>
          </cell>
          <cell r="B2190" t="str">
            <v>AUTOLAMPS2158</v>
          </cell>
          <cell r="C2190" t="e">
            <v>#REF!</v>
          </cell>
          <cell r="D2190" t="str">
            <v xml:space="preserve">TOYOTA LANDCRUISER FJ82 (90-92) - BUMPER LAMP (212-1649) - LH</v>
          </cell>
          <cell r="E2190" t="str">
            <v>TOYOTA</v>
          </cell>
          <cell r="F2190" t="str">
            <v xml:space="preserve">FJ82 90 BLA LH</v>
          </cell>
          <cell r="G2190" t="str">
            <v>TY07-1004-L</v>
          </cell>
          <cell r="I2190">
            <v>0.04</v>
          </cell>
          <cell r="J2190" t="str">
            <v>SUPPLIER0002</v>
          </cell>
          <cell r="K2190" t="str">
            <v xml:space="preserve">ANHUI TINCAI SILK CO. LTD</v>
          </cell>
          <cell r="L2190">
            <v>0</v>
          </cell>
          <cell r="M2190">
            <v>0</v>
          </cell>
          <cell r="N2190">
            <v>0</v>
          </cell>
          <cell r="O2190">
            <v>5</v>
          </cell>
          <cell r="P2190">
            <v>20</v>
          </cell>
          <cell r="S2190" t="str">
            <v xml:space="preserve">Yuan Purchase Pricelist (CNY)</v>
          </cell>
          <cell r="T2190">
            <v>2.4900000000000002</v>
          </cell>
          <cell r="U2190">
            <v>389</v>
          </cell>
          <cell r="V2190">
            <v>600</v>
          </cell>
        </row>
        <row r="2191">
          <cell r="A2191">
            <v>10687</v>
          </cell>
          <cell r="B2191" t="str">
            <v>AUTOLAMPS2159</v>
          </cell>
          <cell r="C2191" t="e">
            <v>#REF!</v>
          </cell>
          <cell r="D2191" t="str">
            <v xml:space="preserve">TOYOTA LANDCRUISER FJ82 (90-92) - BUMPER LAMP (212-1649) - RH</v>
          </cell>
          <cell r="E2191" t="str">
            <v>TOYOTA</v>
          </cell>
          <cell r="F2191" t="str">
            <v xml:space="preserve">FJ82 90 BLA RH</v>
          </cell>
          <cell r="G2191" t="str">
            <v>TY07-1004-R</v>
          </cell>
          <cell r="I2191">
            <v>0.04</v>
          </cell>
          <cell r="J2191" t="str">
            <v>SUPPLIER0002</v>
          </cell>
          <cell r="K2191" t="str">
            <v xml:space="preserve">ANHUI TINCAI SILK CO. LTD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20</v>
          </cell>
          <cell r="S2191" t="str">
            <v xml:space="preserve">Yuan Purchase Pricelist (CNY)</v>
          </cell>
          <cell r="T2191">
            <v>2.4900000000000002</v>
          </cell>
          <cell r="U2191">
            <v>389</v>
          </cell>
          <cell r="V2191">
            <v>600</v>
          </cell>
        </row>
        <row r="2192">
          <cell r="A2192">
            <v>10686</v>
          </cell>
          <cell r="B2192" t="str">
            <v>AUTOLAMPS2160</v>
          </cell>
          <cell r="C2192" t="e">
            <v>#REF!</v>
          </cell>
          <cell r="D2192" t="str">
            <v xml:space="preserve">TOYOTA LANDCRUISER FJ82 (90-92) - CORNER LAMP (212-1551) - LH</v>
          </cell>
          <cell r="E2192" t="str">
            <v>TOYOTA</v>
          </cell>
          <cell r="F2192" t="str">
            <v xml:space="preserve">FJ82 90 CLA LH</v>
          </cell>
          <cell r="G2192" t="str">
            <v>TY07-1003-L</v>
          </cell>
          <cell r="I2192">
            <v>0.04</v>
          </cell>
          <cell r="J2192" t="str">
            <v>SUPPLIER0002</v>
          </cell>
          <cell r="K2192" t="str">
            <v xml:space="preserve">ANHUI TINCAI SILK CO. LTD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20</v>
          </cell>
          <cell r="S2192" t="str">
            <v xml:space="preserve">Yuan Purchase Pricelist (CNY)</v>
          </cell>
          <cell r="T2192">
            <v>4.16</v>
          </cell>
          <cell r="U2192">
            <v>650</v>
          </cell>
          <cell r="V2192">
            <v>1010</v>
          </cell>
        </row>
        <row r="2193">
          <cell r="A2193">
            <v>10685</v>
          </cell>
          <cell r="B2193" t="str">
            <v>AUTOLAMPS2161</v>
          </cell>
          <cell r="C2193" t="e">
            <v>#REF!</v>
          </cell>
          <cell r="D2193" t="str">
            <v xml:space="preserve">TOYOTA LANDCRUISER FJ82 (90-92) - CORNER LAMP (212-1551) - RH</v>
          </cell>
          <cell r="E2193" t="str">
            <v>TOYOTA</v>
          </cell>
          <cell r="F2193" t="str">
            <v xml:space="preserve">FJ82 90 CLA RH</v>
          </cell>
          <cell r="G2193" t="str">
            <v>TY07-1003-R</v>
          </cell>
          <cell r="I2193">
            <v>0.04</v>
          </cell>
          <cell r="J2193" t="str">
            <v>SUPPLIER0002</v>
          </cell>
          <cell r="K2193" t="str">
            <v xml:space="preserve">ANHUI TINCAI SILK CO. LTD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20</v>
          </cell>
          <cell r="S2193" t="str">
            <v xml:space="preserve">Yuan Purchase Pricelist (CNY)</v>
          </cell>
          <cell r="T2193">
            <v>4.16</v>
          </cell>
          <cell r="U2193">
            <v>650</v>
          </cell>
          <cell r="V2193">
            <v>1010</v>
          </cell>
        </row>
        <row r="2194">
          <cell r="A2194">
            <v>10684</v>
          </cell>
          <cell r="B2194" t="str">
            <v>AUTOLAMPS2162</v>
          </cell>
          <cell r="C2194" t="e">
            <v>#REF!</v>
          </cell>
          <cell r="D2194" t="str">
            <v xml:space="preserve">TOYOTA LANDCRUISER FJ82 (90-92) - HEAD LAMP (ORDINARY)(212-1133) - LH</v>
          </cell>
          <cell r="E2194" t="str">
            <v>TOYOTA</v>
          </cell>
          <cell r="F2194" t="str">
            <v xml:space="preserve">FJ82 90 HLAO LH</v>
          </cell>
          <cell r="G2194" t="str">
            <v>TY07-1001-L</v>
          </cell>
          <cell r="I2194">
            <v>0.04</v>
          </cell>
          <cell r="J2194" t="str">
            <v>SUPPLIER0002</v>
          </cell>
          <cell r="K2194" t="str">
            <v xml:space="preserve">ANHUI TINCAI SILK CO. LTD</v>
          </cell>
          <cell r="L2194">
            <v>0</v>
          </cell>
          <cell r="M2194">
            <v>0</v>
          </cell>
          <cell r="N2194">
            <v>0</v>
          </cell>
          <cell r="Q2194">
            <v>2</v>
          </cell>
          <cell r="R2194">
            <v>5</v>
          </cell>
          <cell r="S2194" t="str">
            <v xml:space="preserve">Yuan Purchase Pricelist (CNY)</v>
          </cell>
          <cell r="T2194">
            <v>13.71</v>
          </cell>
          <cell r="U2194">
            <v>2143</v>
          </cell>
          <cell r="V2194">
            <v>3320</v>
          </cell>
        </row>
        <row r="2195">
          <cell r="A2195">
            <v>10683</v>
          </cell>
          <cell r="B2195" t="str">
            <v>AUTOLAMPS2163</v>
          </cell>
          <cell r="C2195" t="e">
            <v>#REF!</v>
          </cell>
          <cell r="D2195" t="str">
            <v xml:space="preserve">TOYOTA LANDCRUISER FJ82 (90-92) - HEAD LAMP (ORDINARY)(212-1133) - RH</v>
          </cell>
          <cell r="E2195" t="str">
            <v>TOYOTA</v>
          </cell>
          <cell r="F2195" t="str">
            <v xml:space="preserve">FJ82 90 HLAO RH</v>
          </cell>
          <cell r="G2195" t="str">
            <v>TY07-1001-R</v>
          </cell>
          <cell r="I2195">
            <v>0.04</v>
          </cell>
          <cell r="J2195" t="str">
            <v>SUPPLIER0002</v>
          </cell>
          <cell r="K2195" t="str">
            <v xml:space="preserve">ANHUI TINCAI SILK CO. LTD</v>
          </cell>
          <cell r="L2195">
            <v>0</v>
          </cell>
          <cell r="M2195">
            <v>0</v>
          </cell>
          <cell r="N2195">
            <v>0</v>
          </cell>
          <cell r="Q2195">
            <v>2</v>
          </cell>
          <cell r="R2195">
            <v>5</v>
          </cell>
          <cell r="S2195" t="str">
            <v xml:space="preserve">Yuan Purchase Pricelist (CNY)</v>
          </cell>
          <cell r="T2195">
            <v>91.1</v>
          </cell>
          <cell r="U2195">
            <v>2050</v>
          </cell>
          <cell r="V2195">
            <v>3320</v>
          </cell>
        </row>
        <row r="2196">
          <cell r="A2196">
            <v>10690</v>
          </cell>
          <cell r="B2196" t="str">
            <v>AUTOLAMPS2164</v>
          </cell>
          <cell r="C2196" t="e">
            <v>#REF!</v>
          </cell>
          <cell r="D2196" t="str">
            <v xml:space="preserve">TOYOTA LANDCRUISER FJ82 (93-96) - HEAD LAMP (CRYSTAL) - LH</v>
          </cell>
          <cell r="E2196" t="str">
            <v>TOYOTA</v>
          </cell>
          <cell r="F2196" t="str">
            <v xml:space="preserve">FJ82 93 HLAC LH</v>
          </cell>
          <cell r="G2196" t="str">
            <v>TY07-1001B-L</v>
          </cell>
          <cell r="I2196">
            <v>0.04</v>
          </cell>
          <cell r="J2196" t="str">
            <v>SUPPLIER0002</v>
          </cell>
          <cell r="K2196" t="str">
            <v xml:space="preserve">ANHUI TINCAI SILK CO. LTD</v>
          </cell>
          <cell r="L2196">
            <v>0</v>
          </cell>
          <cell r="M2196">
            <v>0</v>
          </cell>
          <cell r="N2196">
            <v>0</v>
          </cell>
          <cell r="Q2196">
            <v>2</v>
          </cell>
          <cell r="R2196">
            <v>5</v>
          </cell>
          <cell r="S2196" t="str">
            <v xml:space="preserve">Yuan Purchase Pricelist (CNY)</v>
          </cell>
          <cell r="T2196">
            <v>91</v>
          </cell>
          <cell r="U2196">
            <v>2048</v>
          </cell>
          <cell r="V2196">
            <v>3170</v>
          </cell>
        </row>
        <row r="2197">
          <cell r="A2197">
            <v>10689</v>
          </cell>
          <cell r="B2197" t="str">
            <v>AUTOLAMPS2165</v>
          </cell>
          <cell r="C2197" t="e">
            <v>#REF!</v>
          </cell>
          <cell r="D2197" t="str">
            <v xml:space="preserve">TOYOTA LANDCRUISER FJ82 (93-96) - HEAD LAMP (CRYSTAL) - RH</v>
          </cell>
          <cell r="E2197" t="str">
            <v>TOYOTA</v>
          </cell>
          <cell r="F2197" t="str">
            <v xml:space="preserve">FJ82 93 HLAC RH</v>
          </cell>
          <cell r="G2197" t="str">
            <v>TY07-1001B-R</v>
          </cell>
          <cell r="I2197">
            <v>0.04</v>
          </cell>
          <cell r="J2197" t="str">
            <v>SUPPLIER0002</v>
          </cell>
          <cell r="K2197" t="str">
            <v xml:space="preserve">ANHUI TINCAI SILK CO. LTD</v>
          </cell>
          <cell r="L2197">
            <v>0</v>
          </cell>
          <cell r="M2197">
            <v>0</v>
          </cell>
          <cell r="N2197">
            <v>0</v>
          </cell>
          <cell r="Q2197">
            <v>2</v>
          </cell>
          <cell r="R2197">
            <v>5</v>
          </cell>
          <cell r="S2197" t="str">
            <v xml:space="preserve">Yuan Purchase Pricelist (CNY)</v>
          </cell>
          <cell r="T2197">
            <v>91</v>
          </cell>
          <cell r="U2197">
            <v>2048</v>
          </cell>
          <cell r="V2197">
            <v>3170</v>
          </cell>
        </row>
        <row r="2198">
          <cell r="A2198">
            <v>10692</v>
          </cell>
          <cell r="B2198" t="str">
            <v>AUTOLAMPS2166</v>
          </cell>
          <cell r="C2198" t="e">
            <v>#REF!</v>
          </cell>
          <cell r="D2198" t="str">
            <v xml:space="preserve">TOYOTA LANDCRUISER FJ82 (93-96) - TAIL LAMP (CRYSTAL) - LH</v>
          </cell>
          <cell r="E2198" t="str">
            <v>TOYOTA</v>
          </cell>
          <cell r="F2198" t="str">
            <v xml:space="preserve">FJ82 93 TLA LH</v>
          </cell>
          <cell r="G2198" t="str">
            <v>TY07-1002B-L</v>
          </cell>
          <cell r="I2198">
            <v>0.04</v>
          </cell>
          <cell r="J2198" t="str">
            <v>SUPPLIER0002</v>
          </cell>
          <cell r="K2198" t="str">
            <v xml:space="preserve">ANHUI TINCAI SILK CO. LTD</v>
          </cell>
          <cell r="L2198">
            <v>0</v>
          </cell>
          <cell r="M2198">
            <v>0</v>
          </cell>
          <cell r="N2198">
            <v>0</v>
          </cell>
          <cell r="Q2198">
            <v>2</v>
          </cell>
          <cell r="R2198">
            <v>5</v>
          </cell>
          <cell r="S2198" t="str">
            <v xml:space="preserve">Yuan Purchase Pricelist (CNY)</v>
          </cell>
          <cell r="T2198">
            <v>30</v>
          </cell>
          <cell r="U2198">
            <v>765</v>
          </cell>
          <cell r="V2198">
            <v>1150</v>
          </cell>
        </row>
        <row r="2199">
          <cell r="A2199">
            <v>10691</v>
          </cell>
          <cell r="B2199" t="str">
            <v>AUTOLAMPS2167</v>
          </cell>
          <cell r="C2199" t="e">
            <v>#REF!</v>
          </cell>
          <cell r="D2199" t="str">
            <v xml:space="preserve">TOYOTA LANDCRUISER FJ82 (93-96) - TAIL LAMP (CRYSTAL) - RH</v>
          </cell>
          <cell r="E2199" t="str">
            <v>TOYOTA</v>
          </cell>
          <cell r="F2199" t="str">
            <v xml:space="preserve">FJ82 93 TLA RH</v>
          </cell>
          <cell r="G2199" t="str">
            <v>TY07-1002B-R</v>
          </cell>
          <cell r="I2199">
            <v>0.04</v>
          </cell>
          <cell r="J2199" t="str">
            <v>SUPPLIER0002</v>
          </cell>
          <cell r="K2199" t="str">
            <v xml:space="preserve">ANHUI TINCAI SILK CO. LTD</v>
          </cell>
          <cell r="L2199">
            <v>0</v>
          </cell>
          <cell r="M2199">
            <v>0</v>
          </cell>
          <cell r="N2199">
            <v>0</v>
          </cell>
          <cell r="Q2199">
            <v>2</v>
          </cell>
          <cell r="R2199">
            <v>5</v>
          </cell>
          <cell r="S2199" t="str">
            <v xml:space="preserve">Yuan Purchase Pricelist (CNY)</v>
          </cell>
          <cell r="T2199">
            <v>30</v>
          </cell>
          <cell r="U2199">
            <v>765</v>
          </cell>
          <cell r="V2199">
            <v>1150</v>
          </cell>
        </row>
        <row r="2200">
          <cell r="A2200">
            <v>10723</v>
          </cell>
          <cell r="B2200" t="str">
            <v>AUTOLAMPS2799</v>
          </cell>
          <cell r="C2200" t="e">
            <v>#REF!</v>
          </cell>
          <cell r="D2200" t="str">
            <v xml:space="preserve">TOYOTA LANDCRUISER PRADO FJ120 - (03-09) - SPARE WHEEL COVER (CHROME-BLACK)</v>
          </cell>
          <cell r="E2200" t="str">
            <v>TOYOTA</v>
          </cell>
          <cell r="F2200" t="str">
            <v xml:space="preserve">FJ120 SPC</v>
          </cell>
          <cell r="G2200" t="str">
            <v>TY07-3020</v>
          </cell>
          <cell r="I2200">
            <v>0.04</v>
          </cell>
          <cell r="J2200" t="str">
            <v>SUPPLIER0002</v>
          </cell>
          <cell r="K2200" t="str">
            <v xml:space="preserve">ANHUI TINCAI SILK CO. LTD</v>
          </cell>
          <cell r="L2200">
            <v>0</v>
          </cell>
          <cell r="M2200">
            <v>0</v>
          </cell>
          <cell r="N2200">
            <v>0</v>
          </cell>
          <cell r="Q2200">
            <v>1</v>
          </cell>
          <cell r="R2200">
            <v>5</v>
          </cell>
          <cell r="S2200" t="str">
            <v xml:space="preserve">Yuan Purchase Pricelist (CNY)</v>
          </cell>
          <cell r="T2200">
            <v>65</v>
          </cell>
          <cell r="U2200">
            <v>9708</v>
          </cell>
          <cell r="V2200">
            <v>15050</v>
          </cell>
        </row>
        <row r="2201">
          <cell r="A2201">
            <v>10724</v>
          </cell>
          <cell r="B2201" t="str">
            <v>AUTOLAMPS2170</v>
          </cell>
          <cell r="C2201" t="e">
            <v>#REF!</v>
          </cell>
          <cell r="D2201" t="str">
            <v xml:space="preserve">TOYOTA LANDCRUISER PRADO FJ120 (03-09) - BUMPER GUARD ASSY</v>
          </cell>
          <cell r="E2201" t="str">
            <v>TOYOTA</v>
          </cell>
          <cell r="F2201" t="str">
            <v xml:space="preserve">FJ120 BGA</v>
          </cell>
          <cell r="G2201" t="str">
            <v>TY07-3007B</v>
          </cell>
          <cell r="I2201">
            <v>0.04</v>
          </cell>
          <cell r="J2201" t="str">
            <v>SUPPLIER0002</v>
          </cell>
          <cell r="K2201" t="str">
            <v xml:space="preserve">ANHUI TINCAI SILK CO. LTD</v>
          </cell>
          <cell r="L2201">
            <v>0</v>
          </cell>
          <cell r="M2201">
            <v>0</v>
          </cell>
          <cell r="N2201">
            <v>0</v>
          </cell>
          <cell r="Q2201">
            <v>1</v>
          </cell>
          <cell r="R2201">
            <v>1</v>
          </cell>
          <cell r="S2201" t="str">
            <v xml:space="preserve">Yuan Purchase Pricelist (CNY)</v>
          </cell>
          <cell r="T2201">
            <v>23.6</v>
          </cell>
          <cell r="U2201">
            <v>3689</v>
          </cell>
          <cell r="V2201">
            <v>5720</v>
          </cell>
        </row>
        <row r="2202">
          <cell r="A2202">
            <v>10714</v>
          </cell>
          <cell r="B2202" t="str">
            <v>AUTOLAMPS2181</v>
          </cell>
          <cell r="C2202" t="e">
            <v>#REF!</v>
          </cell>
          <cell r="D2202" t="str">
            <v xml:space="preserve">TOYOTA LANDCRUISER PRADO FJ120 (03-09) - FOG LAMP (212-2039-AE/UE) - LH</v>
          </cell>
          <cell r="E2202" t="str">
            <v>TOYOTA</v>
          </cell>
          <cell r="F2202" t="str">
            <v xml:space="preserve">FJ120 FLA LH</v>
          </cell>
          <cell r="G2202" t="str">
            <v>TY07-3004-L</v>
          </cell>
          <cell r="I2202">
            <v>0.04</v>
          </cell>
          <cell r="J2202" t="str">
            <v>SUPPLIER0002</v>
          </cell>
          <cell r="K2202" t="str">
            <v xml:space="preserve">ANHUI TINCAI SILK CO. LTD</v>
          </cell>
          <cell r="L2202">
            <v>4</v>
          </cell>
          <cell r="M2202">
            <v>16</v>
          </cell>
          <cell r="N2202">
            <v>20</v>
          </cell>
          <cell r="O2202">
            <v>5</v>
          </cell>
          <cell r="P2202">
            <v>10</v>
          </cell>
          <cell r="S2202" t="str">
            <v xml:space="preserve">Yuan Purchase Pricelist (CNY)</v>
          </cell>
          <cell r="T2202">
            <v>35</v>
          </cell>
          <cell r="U2202">
            <v>893</v>
          </cell>
          <cell r="V2202">
            <v>1300</v>
          </cell>
        </row>
        <row r="2203">
          <cell r="A2203">
            <v>10713</v>
          </cell>
          <cell r="B2203" t="str">
            <v>AUTOLAMPS2182</v>
          </cell>
          <cell r="C2203" t="e">
            <v>#REF!</v>
          </cell>
          <cell r="D2203" t="str">
            <v xml:space="preserve">TOYOTA LANDCRUISER PRADO FJ120 (03-09) - FOG LAMP (212-2039-AE/UE) - RH</v>
          </cell>
          <cell r="E2203" t="str">
            <v>TOYOTA</v>
          </cell>
          <cell r="F2203" t="str">
            <v xml:space="preserve">FJ120 FLA RH</v>
          </cell>
          <cell r="G2203" t="str">
            <v>TY07-3004-R</v>
          </cell>
          <cell r="I2203">
            <v>0.04</v>
          </cell>
          <cell r="J2203" t="str">
            <v>SUPPLIER0002</v>
          </cell>
          <cell r="K2203" t="str">
            <v xml:space="preserve">ANHUI TINCAI SILK CO. LTD</v>
          </cell>
          <cell r="L2203">
            <v>5</v>
          </cell>
          <cell r="M2203">
            <v>20</v>
          </cell>
          <cell r="N2203">
            <v>25</v>
          </cell>
          <cell r="O2203">
            <v>5</v>
          </cell>
          <cell r="P2203">
            <v>10</v>
          </cell>
          <cell r="S2203" t="str">
            <v xml:space="preserve">Yuan Purchase Pricelist (CNY)</v>
          </cell>
          <cell r="T2203">
            <v>35</v>
          </cell>
          <cell r="U2203">
            <v>893</v>
          </cell>
          <cell r="V2203">
            <v>1300</v>
          </cell>
        </row>
        <row r="2204">
          <cell r="A2204">
            <v>11609</v>
          </cell>
          <cell r="B2204" t="str">
            <v>AUTOLAMPS2171</v>
          </cell>
          <cell r="C2204" t="e">
            <v>#REF!</v>
          </cell>
          <cell r="D2204" t="str">
            <v xml:space="preserve">TOYOTA LANDCRUISER PRADO FJ120 (03-09) - FRONT BUMPER</v>
          </cell>
          <cell r="E2204" t="str">
            <v>TOYOTA</v>
          </cell>
          <cell r="F2204" t="str">
            <v xml:space="preserve">FJ120 BPRF</v>
          </cell>
          <cell r="G2204" t="str">
            <v>TY07-3007</v>
          </cell>
          <cell r="I2204">
            <v>0.04</v>
          </cell>
          <cell r="J2204" t="str">
            <v>SUPPLIER0002</v>
          </cell>
          <cell r="K2204" t="str">
            <v xml:space="preserve">ANHUI TINCAI SILK CO. LTD</v>
          </cell>
          <cell r="L2204">
            <v>3</v>
          </cell>
          <cell r="M2204">
            <v>12</v>
          </cell>
          <cell r="N2204">
            <v>15</v>
          </cell>
          <cell r="Q2204">
            <v>1</v>
          </cell>
          <cell r="R2204">
            <v>2</v>
          </cell>
          <cell r="S2204" t="str">
            <v xml:space="preserve">Yuan Purchase Pricelist (CNY)</v>
          </cell>
          <cell r="T2204">
            <v>100</v>
          </cell>
          <cell r="U2204">
            <v>2325</v>
          </cell>
          <cell r="V2204">
            <v>4000</v>
          </cell>
        </row>
        <row r="2205">
          <cell r="A2205">
            <v>12768</v>
          </cell>
          <cell r="B2205" t="str">
            <v>AUTOLAMPS2177</v>
          </cell>
          <cell r="C2205" t="e">
            <v>#REF!</v>
          </cell>
          <cell r="D2205" t="str">
            <v xml:space="preserve">TOYOTA LANDCRUISER PRADO FJ120 (03-09) - FRONT INNER FENDER - LH</v>
          </cell>
          <cell r="E2205" t="str">
            <v>TOYOTA</v>
          </cell>
          <cell r="F2205" t="str">
            <v xml:space="preserve">FJ120 IFF LH</v>
          </cell>
          <cell r="G2205" t="str">
            <v>53876-60033/43-L</v>
          </cell>
          <cell r="I2205">
            <v>0.04</v>
          </cell>
          <cell r="J2205" t="str">
            <v>SUPPLIER0002</v>
          </cell>
          <cell r="K2205" t="str">
            <v xml:space="preserve">ANHUI TINCAI SILK CO. LTD</v>
          </cell>
          <cell r="L2205">
            <v>7</v>
          </cell>
          <cell r="M2205">
            <v>28</v>
          </cell>
          <cell r="N2205">
            <v>35</v>
          </cell>
          <cell r="Q2205">
            <v>5</v>
          </cell>
          <cell r="R2205">
            <v>20</v>
          </cell>
          <cell r="S2205" t="str">
            <v xml:space="preserve">Yuan Purchase Pricelist (CNY)</v>
          </cell>
          <cell r="T2205">
            <v>15.3</v>
          </cell>
          <cell r="U2205">
            <v>390</v>
          </cell>
          <cell r="V2205">
            <v>590</v>
          </cell>
        </row>
        <row r="2206">
          <cell r="A2206">
            <v>12767</v>
          </cell>
          <cell r="B2206" t="str">
            <v>AUTOLAMPS2178</v>
          </cell>
          <cell r="C2206" t="e">
            <v>#REF!</v>
          </cell>
          <cell r="D2206" t="str">
            <v xml:space="preserve">TOYOTA LANDCRUISER PRADO FJ120 (03-09) - FRONT INNER FENDER - RH</v>
          </cell>
          <cell r="E2206" t="str">
            <v>TOYOTA</v>
          </cell>
          <cell r="F2206" t="str">
            <v xml:space="preserve">FJ120 IFF RH</v>
          </cell>
          <cell r="G2206" t="str">
            <v>53875-60033/44-R</v>
          </cell>
          <cell r="I2206">
            <v>0.04</v>
          </cell>
          <cell r="J2206" t="str">
            <v>SUPPLIER0002</v>
          </cell>
          <cell r="K2206" t="str">
            <v xml:space="preserve">ANHUI TINCAI SILK CO. LTD</v>
          </cell>
          <cell r="L2206">
            <v>6</v>
          </cell>
          <cell r="M2206">
            <v>24</v>
          </cell>
          <cell r="N2206">
            <v>30</v>
          </cell>
          <cell r="Q2206">
            <v>5</v>
          </cell>
          <cell r="R2206">
            <v>20</v>
          </cell>
          <cell r="S2206" t="str">
            <v xml:space="preserve">Yuan Purchase Pricelist (CNY)</v>
          </cell>
          <cell r="T2206">
            <v>15.3</v>
          </cell>
          <cell r="U2206">
            <v>390</v>
          </cell>
          <cell r="V2206">
            <v>590</v>
          </cell>
        </row>
        <row r="2207">
          <cell r="A2207">
            <v>11606</v>
          </cell>
          <cell r="B2207" t="str">
            <v>AUTOLAMPS2187</v>
          </cell>
          <cell r="C2207" t="e">
            <v>#REF!</v>
          </cell>
          <cell r="D2207" t="str">
            <v xml:space="preserve">TOYOTA LANDCRUISER PRADO FJ120 (03-09) - GRILL (CHROME/BLACK)</v>
          </cell>
          <cell r="E2207" t="str">
            <v>TOYOTA</v>
          </cell>
          <cell r="F2207" t="str">
            <v xml:space="preserve">FJ120 GRLCB</v>
          </cell>
          <cell r="G2207" t="str">
            <v>TY07-3011</v>
          </cell>
          <cell r="I2207">
            <v>0.04</v>
          </cell>
          <cell r="J2207" t="str">
            <v>SUPPLIER0002</v>
          </cell>
          <cell r="K2207" t="str">
            <v xml:space="preserve">ANHUI TINCAI SILK CO. LTD</v>
          </cell>
          <cell r="L2207">
            <v>1</v>
          </cell>
          <cell r="M2207">
            <v>4</v>
          </cell>
          <cell r="N2207">
            <v>5</v>
          </cell>
          <cell r="Q2207">
            <v>2</v>
          </cell>
          <cell r="R2207">
            <v>4</v>
          </cell>
          <cell r="S2207" t="str">
            <v xml:space="preserve">Yuan Purchase Pricelist (CNY)</v>
          </cell>
          <cell r="T2207">
            <v>135</v>
          </cell>
          <cell r="U2207">
            <v>3038</v>
          </cell>
          <cell r="V2207">
            <v>4710</v>
          </cell>
        </row>
        <row r="2208">
          <cell r="A2208">
            <v>10712</v>
          </cell>
          <cell r="B2208" t="str">
            <v>AUTOLAMPS2189</v>
          </cell>
          <cell r="C2208" t="e">
            <v>#REF!</v>
          </cell>
          <cell r="D2208" t="str">
            <v xml:space="preserve">TOYOTA LANDCRUISER PRADO FJ120 (03-09) - HEAD LAMP 212-11D7-LD-E/EM) - LH</v>
          </cell>
          <cell r="E2208" t="str">
            <v>TOYOTA</v>
          </cell>
          <cell r="F2208" t="str">
            <v xml:space="preserve">FJ120 HLA LH</v>
          </cell>
          <cell r="G2208" t="str">
            <v>TY07-3001-L</v>
          </cell>
          <cell r="I2208">
            <v>0.04</v>
          </cell>
          <cell r="J2208" t="str">
            <v>SUPPLIER0002</v>
          </cell>
          <cell r="K2208" t="str">
            <v xml:space="preserve">ANHUI TINCAI SILK CO. LTD</v>
          </cell>
          <cell r="L2208">
            <v>1</v>
          </cell>
          <cell r="M2208">
            <v>4</v>
          </cell>
          <cell r="N2208">
            <v>5</v>
          </cell>
          <cell r="Q2208">
            <v>2</v>
          </cell>
          <cell r="R2208">
            <v>4</v>
          </cell>
          <cell r="S2208" t="str">
            <v xml:space="preserve">Yuan Purchase Pricelist (CNY)</v>
          </cell>
          <cell r="T2208">
            <v>117</v>
          </cell>
          <cell r="U2208">
            <v>2984</v>
          </cell>
          <cell r="V2208">
            <v>4480</v>
          </cell>
        </row>
        <row r="2209">
          <cell r="A2209">
            <v>10711</v>
          </cell>
          <cell r="B2209" t="str">
            <v>AUTOLAMPS2190</v>
          </cell>
          <cell r="C2209" t="e">
            <v>#REF!</v>
          </cell>
          <cell r="D2209" t="str">
            <v xml:space="preserve">TOYOTA LANDCRUISER PRADO FJ120 (03-09) - HEAD LAMP 212-11D7-LD-E/EM) - RH</v>
          </cell>
          <cell r="E2209" t="str">
            <v>TOYOTA</v>
          </cell>
          <cell r="F2209" t="str">
            <v xml:space="preserve">FJ120 HLA RH</v>
          </cell>
          <cell r="G2209" t="str">
            <v>TY07-3001-R</v>
          </cell>
          <cell r="I2209">
            <v>0.04</v>
          </cell>
          <cell r="J2209" t="str">
            <v>SUPPLIER0002</v>
          </cell>
          <cell r="K2209" t="str">
            <v xml:space="preserve">ANHUI TINCAI SILK CO. LTD</v>
          </cell>
          <cell r="L2209">
            <v>1</v>
          </cell>
          <cell r="M2209">
            <v>4</v>
          </cell>
          <cell r="N2209">
            <v>5</v>
          </cell>
          <cell r="Q2209">
            <v>2</v>
          </cell>
          <cell r="R2209">
            <v>4</v>
          </cell>
          <cell r="S2209" t="str">
            <v xml:space="preserve">Yuan Purchase Pricelist (CNY)</v>
          </cell>
          <cell r="T2209">
            <v>117</v>
          </cell>
          <cell r="U2209">
            <v>2984</v>
          </cell>
          <cell r="V2209">
            <v>4480</v>
          </cell>
        </row>
        <row r="2210">
          <cell r="A2210">
            <v>12674</v>
          </cell>
          <cell r="B2210" t="str">
            <v>AUTOLAMPS2193</v>
          </cell>
          <cell r="C2210" t="e">
            <v>#REF!</v>
          </cell>
          <cell r="D2210" t="str">
            <v xml:space="preserve">TOYOTA LANDCRUISER PRADO FJ120 (03-09) - MUD FLAP SET</v>
          </cell>
          <cell r="E2210" t="str">
            <v>TOYOTA</v>
          </cell>
          <cell r="F2210" t="str">
            <v xml:space="preserve">FJ120 MFS</v>
          </cell>
          <cell r="G2210" t="str">
            <v>TY07-3026</v>
          </cell>
          <cell r="I2210">
            <v>0.04</v>
          </cell>
          <cell r="J2210" t="str">
            <v>SUPPLIER0002</v>
          </cell>
          <cell r="K2210" t="str">
            <v xml:space="preserve">ANHUI TINCAI SILK CO. LTD</v>
          </cell>
          <cell r="L2210">
            <v>5</v>
          </cell>
          <cell r="M2210">
            <v>20</v>
          </cell>
          <cell r="N2210">
            <v>25</v>
          </cell>
          <cell r="O2210">
            <v>2</v>
          </cell>
          <cell r="P2210">
            <v>5</v>
          </cell>
          <cell r="S2210" t="str">
            <v xml:space="preserve">Yuan Purchase Pricelist (CNY)</v>
          </cell>
          <cell r="T2210">
            <v>45</v>
          </cell>
          <cell r="U2210">
            <v>1224</v>
          </cell>
          <cell r="V2210">
            <v>1840</v>
          </cell>
        </row>
        <row r="2211">
          <cell r="A2211">
            <v>11610</v>
          </cell>
          <cell r="B2211" t="str">
            <v>AUTOLAMPS2172</v>
          </cell>
          <cell r="C2211" t="e">
            <v>#REF!</v>
          </cell>
          <cell r="D2211" t="str">
            <v xml:space="preserve">TOYOTA LANDCRUISER PRADO FJ120 (03-09) - REAR BUMPER</v>
          </cell>
          <cell r="E2211" t="str">
            <v>TOYOTA</v>
          </cell>
          <cell r="F2211" t="str">
            <v xml:space="preserve">FJ120 BPRR</v>
          </cell>
          <cell r="G2211" t="str">
            <v>TY07-3005</v>
          </cell>
          <cell r="I2211">
            <v>0.04</v>
          </cell>
          <cell r="J2211" t="str">
            <v>SUPPLIER0002</v>
          </cell>
          <cell r="K2211" t="str">
            <v xml:space="preserve">ANHUI TINCAI SILK CO. LTD</v>
          </cell>
          <cell r="L2211">
            <v>1</v>
          </cell>
          <cell r="M2211">
            <v>4</v>
          </cell>
          <cell r="N2211">
            <v>5</v>
          </cell>
          <cell r="Q2211">
            <v>1</v>
          </cell>
          <cell r="R2211">
            <v>2</v>
          </cell>
          <cell r="S2211" t="str">
            <v xml:space="preserve">Yuan Purchase Pricelist (CNY)</v>
          </cell>
          <cell r="T2211">
            <v>135</v>
          </cell>
          <cell r="U2211">
            <v>3443</v>
          </cell>
          <cell r="V2211">
            <v>5200</v>
          </cell>
        </row>
        <row r="2212">
          <cell r="A2212">
            <v>10718</v>
          </cell>
          <cell r="B2212" t="str">
            <v>AUTOLAMPS2194</v>
          </cell>
          <cell r="C2212" t="e">
            <v>#REF!</v>
          </cell>
          <cell r="D2212" t="str">
            <v xml:space="preserve">TOYOTA LANDCRUISER PRADO FJ120 (03-09) - REAR BUMPER REFLECTOR - LH</v>
          </cell>
          <cell r="E2212" t="str">
            <v>TOYOTA</v>
          </cell>
          <cell r="F2212" t="str">
            <v xml:space="preserve">FJ120 RBR LH</v>
          </cell>
          <cell r="G2212" t="str">
            <v>TY07-3005-L</v>
          </cell>
          <cell r="I2212">
            <v>0.04</v>
          </cell>
          <cell r="J2212" t="str">
            <v>SUPPLIER0002</v>
          </cell>
          <cell r="K2212" t="str">
            <v xml:space="preserve">ANHUI TINCAI SILK CO. LTD</v>
          </cell>
          <cell r="L2212">
            <v>6</v>
          </cell>
          <cell r="M2212">
            <v>24</v>
          </cell>
          <cell r="N2212">
            <v>30</v>
          </cell>
          <cell r="O2212">
            <v>2</v>
          </cell>
          <cell r="P2212">
            <v>5</v>
          </cell>
          <cell r="S2212" t="str">
            <v xml:space="preserve">Yuan Purchase Pricelist (CNY)</v>
          </cell>
          <cell r="T2212">
            <v>12</v>
          </cell>
          <cell r="U2212">
            <v>305.14</v>
          </cell>
          <cell r="V2212">
            <v>550</v>
          </cell>
        </row>
        <row r="2213">
          <cell r="A2213">
            <v>10717</v>
          </cell>
          <cell r="B2213" t="str">
            <v>AUTOLAMPS2195</v>
          </cell>
          <cell r="C2213" t="e">
            <v>#REF!</v>
          </cell>
          <cell r="D2213" t="str">
            <v xml:space="preserve">TOYOTA LANDCRUISER PRADO FJ120 (03-09) - REAR BUMPER REFLECTOR - RH</v>
          </cell>
          <cell r="E2213" t="str">
            <v>TOYOTA</v>
          </cell>
          <cell r="F2213" t="str">
            <v xml:space="preserve">FJ120 RBR RH</v>
          </cell>
          <cell r="G2213" t="str">
            <v>TY07-3005-R</v>
          </cell>
          <cell r="I2213">
            <v>0.04</v>
          </cell>
          <cell r="J2213" t="str">
            <v>SUPPLIER0002</v>
          </cell>
          <cell r="K2213" t="str">
            <v xml:space="preserve">ANHUI TINCAI SILK CO. LTD</v>
          </cell>
          <cell r="L2213">
            <v>7</v>
          </cell>
          <cell r="M2213">
            <v>28</v>
          </cell>
          <cell r="N2213">
            <v>35</v>
          </cell>
          <cell r="O2213">
            <v>2</v>
          </cell>
          <cell r="P2213">
            <v>5</v>
          </cell>
          <cell r="S2213" t="str">
            <v xml:space="preserve">Yuan Purchase Pricelist (CNY)</v>
          </cell>
          <cell r="T2213">
            <v>12</v>
          </cell>
          <cell r="U2213">
            <v>305.14</v>
          </cell>
          <cell r="V2213">
            <v>550</v>
          </cell>
        </row>
        <row r="2214">
          <cell r="A2214">
            <v>12856</v>
          </cell>
          <cell r="B2214" t="str">
            <v>AUTOLAMPS2168</v>
          </cell>
          <cell r="C2214" t="e">
            <v>#REF!</v>
          </cell>
          <cell r="D2214" t="str">
            <v xml:space="preserve">TOYOTA LANDCRUISER PRADO FJ120 (03-09) - REAR WINDSCREEN (NO HOLE)</v>
          </cell>
          <cell r="E2214" t="str">
            <v>TOYOTA</v>
          </cell>
          <cell r="F2214" t="str">
            <v xml:space="preserve">FJ120 RW H X</v>
          </cell>
          <cell r="G2214" t="str">
            <v xml:space="preserve">FJ120 RW/H/X</v>
          </cell>
          <cell r="H2214" t="str">
            <v>1324*540</v>
          </cell>
          <cell r="I2214">
            <v>0.02</v>
          </cell>
          <cell r="J2214" t="str">
            <v>SUPPLIER0015</v>
          </cell>
          <cell r="K2214" t="str">
            <v xml:space="preserve">XINYI AUTOMOBILE GLASS (SHENZHEN) CO., LTD</v>
          </cell>
          <cell r="L2214">
            <v>0</v>
          </cell>
          <cell r="M2214">
            <v>0</v>
          </cell>
          <cell r="N2214">
            <v>0</v>
          </cell>
          <cell r="Q2214">
            <v>0</v>
          </cell>
          <cell r="R2214">
            <v>0</v>
          </cell>
          <cell r="S2214" t="str">
            <v xml:space="preserve">USD Purchase Pricelist (USD)</v>
          </cell>
          <cell r="T2214">
            <v>10.76</v>
          </cell>
          <cell r="U2214">
            <v>1713.66</v>
          </cell>
          <cell r="V2214">
            <v>2200</v>
          </cell>
        </row>
        <row r="2215">
          <cell r="A2215">
            <v>12857</v>
          </cell>
          <cell r="B2215" t="str">
            <v>AUTOLAMPS2169</v>
          </cell>
          <cell r="C2215" t="e">
            <v>#REF!</v>
          </cell>
          <cell r="D2215" t="str">
            <v xml:space="preserve">TOYOTA LANDCRUISER PRADO FJ120 (03-09) - REAR WINDSCREEN (W/HOLE)</v>
          </cell>
          <cell r="E2215" t="str">
            <v>TOYOTA</v>
          </cell>
          <cell r="F2215" t="str">
            <v xml:space="preserve">FJ120 1 RW H X</v>
          </cell>
          <cell r="G2215" t="str">
            <v xml:space="preserve">FJ120 RW/H/X</v>
          </cell>
          <cell r="H2215" t="str">
            <v>1332*557</v>
          </cell>
          <cell r="I2215">
            <v>0.02</v>
          </cell>
          <cell r="J2215" t="str">
            <v>SUPPLIER0015</v>
          </cell>
          <cell r="K2215" t="str">
            <v xml:space="preserve">XINYI AUTOMOBILE GLASS (SHENZHEN) CO., LTD</v>
          </cell>
          <cell r="L2215">
            <v>2</v>
          </cell>
          <cell r="M2215">
            <v>8</v>
          </cell>
          <cell r="N2215">
            <v>10</v>
          </cell>
          <cell r="Q2215">
            <v>2</v>
          </cell>
          <cell r="R2215">
            <v>8</v>
          </cell>
          <cell r="S2215" t="str">
            <v xml:space="preserve">USD Purchase Pricelist (USD)</v>
          </cell>
          <cell r="T2215">
            <v>11.13</v>
          </cell>
          <cell r="U2215">
            <v>1</v>
          </cell>
          <cell r="V2215">
            <v>2200</v>
          </cell>
        </row>
        <row r="2216">
          <cell r="A2216">
            <v>10720</v>
          </cell>
          <cell r="B2216" t="str">
            <v>AUTOLAMPS2198</v>
          </cell>
          <cell r="C2216" t="e">
            <v>#REF!</v>
          </cell>
          <cell r="D2216" t="str">
            <v xml:space="preserve">TOYOTA LANDCRUISER PRADO FJ120 (03-09) - SIDE MIRROR (ELECTRIC-CHROME) - LH</v>
          </cell>
          <cell r="E2216" t="str">
            <v>TOYOTA</v>
          </cell>
          <cell r="F2216" t="str">
            <v xml:space="preserve">FJ120 SMEC LH</v>
          </cell>
          <cell r="G2216" t="str">
            <v>TY07-3012C-L</v>
          </cell>
          <cell r="H2216" t="str">
            <v>1522*814</v>
          </cell>
          <cell r="I2216">
            <v>0.04</v>
          </cell>
          <cell r="J2216" t="str">
            <v>SUPPLIER0002</v>
          </cell>
          <cell r="K2216" t="str">
            <v xml:space="preserve">ANHUI TINCAI SILK CO. LTD</v>
          </cell>
          <cell r="M2216">
            <v>0</v>
          </cell>
          <cell r="N2216">
            <v>0</v>
          </cell>
          <cell r="O2216">
            <v>2</v>
          </cell>
          <cell r="P2216">
            <v>5</v>
          </cell>
          <cell r="S2216" t="str">
            <v xml:space="preserve">Yuan Purchase Pricelist (CNY)</v>
          </cell>
          <cell r="T2216">
            <v>32.5</v>
          </cell>
          <cell r="U2216">
            <v>5080</v>
          </cell>
          <cell r="V2216">
            <v>7870</v>
          </cell>
        </row>
        <row r="2217">
          <cell r="A2217">
            <v>10719</v>
          </cell>
          <cell r="B2217" t="str">
            <v>AUTOLAMPS2199</v>
          </cell>
          <cell r="C2217" t="e">
            <v>#REF!</v>
          </cell>
          <cell r="D2217" t="str">
            <v xml:space="preserve">TOYOTA LANDCRUISER PRADO FJ120 (03-09) - SIDE MIRROR (ELECTRIC-CHROME) - RH</v>
          </cell>
          <cell r="E2217" t="str">
            <v>TOYOTA</v>
          </cell>
          <cell r="F2217" t="str">
            <v xml:space="preserve">FJ120 SMEC RH</v>
          </cell>
          <cell r="G2217" t="str">
            <v>TY07-3012C-R</v>
          </cell>
          <cell r="I2217">
            <v>0.04</v>
          </cell>
          <cell r="J2217" t="str">
            <v>SUPPLIER0002</v>
          </cell>
          <cell r="K2217" t="str">
            <v xml:space="preserve">ANHUI TINCAI SILK CO. LTD</v>
          </cell>
          <cell r="L2217">
            <v>0</v>
          </cell>
          <cell r="M2217">
            <v>0</v>
          </cell>
          <cell r="N2217">
            <v>0</v>
          </cell>
          <cell r="O2217">
            <v>2</v>
          </cell>
          <cell r="P2217">
            <v>5</v>
          </cell>
          <cell r="S2217" t="str">
            <v xml:space="preserve">Yuan Purchase Pricelist (CNY)</v>
          </cell>
          <cell r="T2217">
            <v>32.5</v>
          </cell>
          <cell r="U2217">
            <v>5080</v>
          </cell>
          <cell r="V2217">
            <v>7870</v>
          </cell>
        </row>
        <row r="2218">
          <cell r="A2218">
            <v>10716</v>
          </cell>
          <cell r="B2218" t="str">
            <v>AUTOLAMPS2200</v>
          </cell>
          <cell r="C2218" t="e">
            <v>#REF!</v>
          </cell>
          <cell r="D2218" t="str">
            <v xml:space="preserve">TOYOTA LANDCRUISER PRADO FJ120 (03-09) - TAIL LAMP (212-19G5-UE) - LH</v>
          </cell>
          <cell r="E2218" t="str">
            <v>TOYOTA</v>
          </cell>
          <cell r="F2218" t="str">
            <v xml:space="preserve">FJ120 TLA LH</v>
          </cell>
          <cell r="G2218" t="str">
            <v>TY07-3002-L</v>
          </cell>
          <cell r="I2218">
            <v>0.04</v>
          </cell>
          <cell r="J2218" t="str">
            <v>SUPPLIER0002</v>
          </cell>
          <cell r="K2218" t="str">
            <v xml:space="preserve">ANHUI TINCAI SILK CO. LTD</v>
          </cell>
          <cell r="L2218">
            <v>1</v>
          </cell>
          <cell r="M2218">
            <v>4</v>
          </cell>
          <cell r="N2218">
            <v>5</v>
          </cell>
          <cell r="Q2218">
            <v>2</v>
          </cell>
          <cell r="R2218">
            <v>5</v>
          </cell>
          <cell r="S2218" t="str">
            <v xml:space="preserve">Yuan Purchase Pricelist (CNY)</v>
          </cell>
          <cell r="T2218">
            <v>80</v>
          </cell>
          <cell r="U2218">
            <v>2040</v>
          </cell>
          <cell r="V2218">
            <v>3060</v>
          </cell>
        </row>
        <row r="2219">
          <cell r="A2219">
            <v>10715</v>
          </cell>
          <cell r="B2219" t="str">
            <v>AUTOLAMPS2201</v>
          </cell>
          <cell r="C2219" t="e">
            <v>#REF!</v>
          </cell>
          <cell r="D2219" t="str">
            <v xml:space="preserve">TOYOTA LANDCRUISER PRADO FJ120 (03-09) - TAIL LAMP (212-19G5-UE) - RH</v>
          </cell>
          <cell r="E2219" t="str">
            <v>TOYOTA</v>
          </cell>
          <cell r="F2219" t="str">
            <v xml:space="preserve">FJ120 TLA RH</v>
          </cell>
          <cell r="G2219" t="str">
            <v>TY07-3002-R</v>
          </cell>
          <cell r="I2219">
            <v>0.04</v>
          </cell>
          <cell r="J2219" t="str">
            <v>SUPPLIER0002</v>
          </cell>
          <cell r="K2219" t="str">
            <v xml:space="preserve">ANHUI TINCAI SILK CO. LTD</v>
          </cell>
          <cell r="L2219">
            <v>1</v>
          </cell>
          <cell r="M2219">
            <v>4</v>
          </cell>
          <cell r="N2219">
            <v>5</v>
          </cell>
          <cell r="Q2219">
            <v>2</v>
          </cell>
          <cell r="R2219">
            <v>5</v>
          </cell>
          <cell r="S2219" t="str">
            <v xml:space="preserve">Yuan Purchase Pricelist (CNY)</v>
          </cell>
          <cell r="T2219">
            <v>80</v>
          </cell>
          <cell r="U2219">
            <v>2040</v>
          </cell>
          <cell r="V2219">
            <v>3060</v>
          </cell>
        </row>
        <row r="2220">
          <cell r="A2220">
            <v>12677</v>
          </cell>
          <cell r="B2220" t="str">
            <v>AUTOLAMPS2173</v>
          </cell>
          <cell r="C2220" t="e">
            <v>#REF!</v>
          </cell>
          <cell r="D2220" t="str">
            <v xml:space="preserve">TOYOTA LANDCRUISER PRADO FJ150 (09-13) - FRONT BUMPER</v>
          </cell>
          <cell r="E2220" t="str">
            <v>TOYOTA</v>
          </cell>
          <cell r="F2220" t="str">
            <v xml:space="preserve">FJ150 BPRF</v>
          </cell>
          <cell r="G2220" t="str">
            <v>TY07-3107</v>
          </cell>
          <cell r="I2220">
            <v>0.04</v>
          </cell>
          <cell r="J2220" t="str">
            <v>SUPPLIER0002</v>
          </cell>
          <cell r="K2220" t="str">
            <v xml:space="preserve">ANHUI TINCAI SILK CO. LTD</v>
          </cell>
          <cell r="L2220">
            <v>2</v>
          </cell>
          <cell r="M2220">
            <v>8</v>
          </cell>
          <cell r="N2220">
            <v>10</v>
          </cell>
          <cell r="Q2220">
            <v>1</v>
          </cell>
          <cell r="R2220">
            <v>2</v>
          </cell>
          <cell r="S2220" t="str">
            <v xml:space="preserve">Yuan Purchase Pricelist (CNY)</v>
          </cell>
          <cell r="T2220">
            <v>145</v>
          </cell>
          <cell r="U2220">
            <v>3263</v>
          </cell>
          <cell r="V2220">
            <v>5060</v>
          </cell>
        </row>
        <row r="2221">
          <cell r="A2221">
            <v>12744</v>
          </cell>
          <cell r="B2221" t="str">
            <v>AUTOLAMPS2174</v>
          </cell>
          <cell r="C2221" t="e">
            <v>#REF!</v>
          </cell>
          <cell r="D2221" t="str">
            <v xml:space="preserve">TOYOTA LANDCRUISER PRADO FJ150 (09-13) - FRONT BUMPER GRILL</v>
          </cell>
          <cell r="E2221" t="str">
            <v>TOYOTA</v>
          </cell>
          <cell r="F2221" t="str">
            <v xml:space="preserve">FJ150 BPRF GRL</v>
          </cell>
          <cell r="G2221" t="str">
            <v>TY07-3107-1</v>
          </cell>
          <cell r="I2221">
            <v>0.04</v>
          </cell>
          <cell r="J2221" t="str">
            <v>SUPPLIER0002</v>
          </cell>
          <cell r="K2221" t="str">
            <v xml:space="preserve">ANHUI TINCAI SILK CO. LTD</v>
          </cell>
          <cell r="M2221">
            <v>0</v>
          </cell>
          <cell r="N2221">
            <v>0</v>
          </cell>
          <cell r="Q2221">
            <v>1</v>
          </cell>
          <cell r="R2221">
            <v>2</v>
          </cell>
          <cell r="S2221" t="str">
            <v xml:space="preserve">Yuan Purchase Pricelist (CNY)</v>
          </cell>
          <cell r="T2221">
            <v>22</v>
          </cell>
          <cell r="U2221">
            <v>3439</v>
          </cell>
          <cell r="V2221">
            <v>5330</v>
          </cell>
        </row>
        <row r="2222">
          <cell r="A2222">
            <v>12678</v>
          </cell>
          <cell r="B2222" t="str">
            <v>AUTOLAMPS2175</v>
          </cell>
          <cell r="C2222" t="e">
            <v>#REF!</v>
          </cell>
          <cell r="D2222" t="str">
            <v xml:space="preserve">TOYOTA LANDCRUISER PRADO FJ150 (09-13) - FRONT BUMPER SUPPORT</v>
          </cell>
          <cell r="E2222" t="str">
            <v>TOYOTA</v>
          </cell>
          <cell r="F2222" t="str">
            <v xml:space="preserve">FJ150 BPRF SUP</v>
          </cell>
          <cell r="G2222" t="str">
            <v>TY07-3107-2</v>
          </cell>
          <cell r="I2222">
            <v>0.04</v>
          </cell>
          <cell r="J2222" t="str">
            <v>SUPPLIER0002</v>
          </cell>
          <cell r="K2222" t="str">
            <v xml:space="preserve">ANHUI TINCAI SILK CO. LTD</v>
          </cell>
          <cell r="M2222">
            <v>0</v>
          </cell>
          <cell r="N2222">
            <v>0</v>
          </cell>
          <cell r="Q2222">
            <v>1</v>
          </cell>
          <cell r="R2222">
            <v>2</v>
          </cell>
          <cell r="S2222" t="str">
            <v xml:space="preserve">Yuan Purchase Pricelist (CNY)</v>
          </cell>
          <cell r="T2222">
            <v>1.49</v>
          </cell>
          <cell r="U2222">
            <v>233</v>
          </cell>
          <cell r="V2222">
            <v>360</v>
          </cell>
        </row>
        <row r="2223">
          <cell r="A2223">
            <v>13019</v>
          </cell>
          <cell r="B2223" t="str">
            <v>AUTOLAMPS2188</v>
          </cell>
          <cell r="C2223" t="e">
            <v>#REF!</v>
          </cell>
          <cell r="D2223" t="str">
            <v xml:space="preserve">TOYOTA LANDCRUISER PRADO FJ150 (09-13) - FRONT GRILL</v>
          </cell>
          <cell r="E2223" t="str">
            <v>TOYOTA</v>
          </cell>
          <cell r="F2223" t="str">
            <v xml:space="preserve">FJ150 09 GRL</v>
          </cell>
          <cell r="G2223" t="str">
            <v>TY07-3111</v>
          </cell>
          <cell r="I2223">
            <v>0.04</v>
          </cell>
          <cell r="J2223" t="str">
            <v>SUPPLIER0002</v>
          </cell>
          <cell r="K2223" t="str">
            <v xml:space="preserve">ANHUI TINCAI SILK CO. LTD</v>
          </cell>
          <cell r="L2223">
            <v>0</v>
          </cell>
          <cell r="M2223">
            <v>0</v>
          </cell>
          <cell r="N2223">
            <v>0</v>
          </cell>
          <cell r="Q2223">
            <v>2</v>
          </cell>
          <cell r="R2223">
            <v>4</v>
          </cell>
          <cell r="S2223" t="str">
            <v xml:space="preserve">Yuan Purchase Pricelist (CNY)</v>
          </cell>
          <cell r="T2223">
            <v>22</v>
          </cell>
          <cell r="U2223">
            <v>3665.75</v>
          </cell>
          <cell r="V2223">
            <v>7210</v>
          </cell>
        </row>
        <row r="2224">
          <cell r="A2224">
            <v>13429</v>
          </cell>
          <cell r="B2224" t="str">
            <v>AUTOLAMPS2204</v>
          </cell>
          <cell r="C2224" t="e">
            <v>#REF!</v>
          </cell>
          <cell r="D2224" t="str">
            <v xml:space="preserve">TOYOTA LANDCRUISER PRADO FJ150 (09-13) - LAMINATED FRONT WINDSCREEN</v>
          </cell>
          <cell r="E2224" t="str">
            <v>TOYOTA</v>
          </cell>
          <cell r="F2224" t="str">
            <v xml:space="preserve">TY J150 VCP LFW X</v>
          </cell>
          <cell r="G2224" t="str">
            <v xml:space="preserve">TY-J150-VCP LFW/X</v>
          </cell>
          <cell r="H2224" t="str">
            <v>1522*814</v>
          </cell>
          <cell r="I2224">
            <v>0.02</v>
          </cell>
          <cell r="J2224" t="str">
            <v>SUPPLIER0015</v>
          </cell>
          <cell r="K2224" t="str">
            <v xml:space="preserve">XINYI AUTOMOBILE GLASS (SHENZHEN) CO., LTD</v>
          </cell>
          <cell r="L2224">
            <v>7</v>
          </cell>
          <cell r="M2224">
            <v>28</v>
          </cell>
          <cell r="N2224">
            <v>35</v>
          </cell>
          <cell r="Q2224">
            <v>4</v>
          </cell>
          <cell r="R2224">
            <v>12</v>
          </cell>
          <cell r="S2224" t="str">
            <v xml:space="preserve">USD Purchase Pricelist (USD)</v>
          </cell>
          <cell r="T2224">
            <v>14.76</v>
          </cell>
          <cell r="U2224">
            <v>2350.71</v>
          </cell>
          <cell r="V2224">
            <v>3000</v>
          </cell>
        </row>
        <row r="2225">
          <cell r="A2225">
            <v>12681</v>
          </cell>
          <cell r="B2225" t="str">
            <v>AUTOLAMPS2176</v>
          </cell>
          <cell r="C2225" t="e">
            <v>#REF!</v>
          </cell>
          <cell r="D2225" t="str">
            <v xml:space="preserve">TOYOTA LANDCRUISER PRADO FJ150 (09-13) - REAR BUMPER</v>
          </cell>
          <cell r="E2225" t="str">
            <v>TOYOTA</v>
          </cell>
          <cell r="F2225" t="str">
            <v xml:space="preserve">FJ150 BPRR</v>
          </cell>
          <cell r="G2225" t="str">
            <v>TY07-3108</v>
          </cell>
          <cell r="I2225">
            <v>0.04</v>
          </cell>
          <cell r="J2225" t="str">
            <v>SUPPLIER0002</v>
          </cell>
          <cell r="K2225" t="str">
            <v xml:space="preserve">ANHUI TINCAI SILK CO. LTD</v>
          </cell>
          <cell r="L2225">
            <v>1</v>
          </cell>
          <cell r="M2225">
            <v>4</v>
          </cell>
          <cell r="N2225">
            <v>5</v>
          </cell>
          <cell r="Q2225">
            <v>1</v>
          </cell>
          <cell r="R2225">
            <v>2</v>
          </cell>
          <cell r="S2225" t="str">
            <v xml:space="preserve">Yuan Purchase Pricelist (CNY)</v>
          </cell>
          <cell r="T2225">
            <v>150</v>
          </cell>
          <cell r="U2225">
            <v>3487.5</v>
          </cell>
          <cell r="V2225">
            <v>5230</v>
          </cell>
        </row>
        <row r="2226">
          <cell r="A2226">
            <v>12676</v>
          </cell>
          <cell r="B2226" t="str">
            <v>AUTOLAMPS2183</v>
          </cell>
          <cell r="C2226" t="e">
            <v>#REF!</v>
          </cell>
          <cell r="D2226" t="str">
            <v xml:space="preserve">TOYOTA LANDCRUISER PRADO FJ150 (09-13) FOG LAMP (212-2076) - LH</v>
          </cell>
          <cell r="E2226" t="str">
            <v>TOYOTA</v>
          </cell>
          <cell r="F2226" t="str">
            <v xml:space="preserve">FJ150 FLA LH</v>
          </cell>
          <cell r="G2226" t="str">
            <v>TY07-3104-L</v>
          </cell>
          <cell r="I2226">
            <v>0.04</v>
          </cell>
          <cell r="J2226" t="str">
            <v>SUPPLIER0002</v>
          </cell>
          <cell r="K2226" t="str">
            <v xml:space="preserve">ANHUI TINCAI SILK CO. LTD</v>
          </cell>
          <cell r="M2226">
            <v>0</v>
          </cell>
          <cell r="N2226">
            <v>0</v>
          </cell>
          <cell r="O2226">
            <v>5</v>
          </cell>
          <cell r="P2226">
            <v>10</v>
          </cell>
          <cell r="S2226" t="str">
            <v xml:space="preserve">Yuan Purchase Pricelist (CNY)</v>
          </cell>
          <cell r="T2226">
            <v>25</v>
          </cell>
          <cell r="U2226">
            <v>638</v>
          </cell>
          <cell r="V2226">
            <v>1000</v>
          </cell>
        </row>
        <row r="2227">
          <cell r="A2227">
            <v>12675</v>
          </cell>
          <cell r="B2227" t="str">
            <v>AUTOLAMPS2184</v>
          </cell>
          <cell r="C2227" t="e">
            <v>#REF!</v>
          </cell>
          <cell r="D2227" t="str">
            <v xml:space="preserve">TOYOTA LANDCRUISER PRADO FJ150 (09-13) FOG LAMP (212-2076) - RH</v>
          </cell>
          <cell r="E2227" t="str">
            <v>TOYOTA</v>
          </cell>
          <cell r="F2227" t="str">
            <v xml:space="preserve">FJ150 FLA RH</v>
          </cell>
          <cell r="G2227" t="str">
            <v>TY07-3104-R</v>
          </cell>
          <cell r="I2227">
            <v>0.04</v>
          </cell>
          <cell r="J2227" t="str">
            <v>SUPPLIER0002</v>
          </cell>
          <cell r="K2227" t="str">
            <v xml:space="preserve">ANHUI TINCAI SILK CO. LTD</v>
          </cell>
          <cell r="L2227">
            <v>0</v>
          </cell>
          <cell r="M2227">
            <v>0</v>
          </cell>
          <cell r="N2227">
            <v>0</v>
          </cell>
          <cell r="O2227">
            <v>5</v>
          </cell>
          <cell r="P2227">
            <v>10</v>
          </cell>
          <cell r="S2227" t="str">
            <v xml:space="preserve">Yuan Purchase Pricelist (CNY)</v>
          </cell>
          <cell r="T2227">
            <v>25</v>
          </cell>
          <cell r="U2227">
            <v>638</v>
          </cell>
          <cell r="V2227">
            <v>1000</v>
          </cell>
        </row>
        <row r="2228">
          <cell r="A2228">
            <v>12846</v>
          </cell>
          <cell r="B2228" t="str">
            <v>AUTOLAMPS2185</v>
          </cell>
          <cell r="C2228" t="e">
            <v>#REF!</v>
          </cell>
          <cell r="D2228" t="str">
            <v xml:space="preserve">TOYOTA LANDCRUISER PRADO FJ150 (09-13) FOG LAMP CASE - LH</v>
          </cell>
          <cell r="E2228" t="str">
            <v>TOYOTA</v>
          </cell>
          <cell r="F2228" t="str">
            <v xml:space="preserve">FJ150 FLC LH</v>
          </cell>
          <cell r="G2228" t="str">
            <v>TY07-3104-1-L</v>
          </cell>
          <cell r="I2228">
            <v>0.04</v>
          </cell>
          <cell r="J2228" t="str">
            <v>SUPPLIER0002</v>
          </cell>
          <cell r="K2228" t="str">
            <v xml:space="preserve">ANHUI TINCAI SILK CO. LTD</v>
          </cell>
          <cell r="L2228">
            <v>0</v>
          </cell>
          <cell r="M2228">
            <v>0</v>
          </cell>
          <cell r="N2228">
            <v>0</v>
          </cell>
          <cell r="O2228">
            <v>5</v>
          </cell>
          <cell r="P2228">
            <v>10</v>
          </cell>
          <cell r="S2228" t="str">
            <v xml:space="preserve">Yuan Purchase Pricelist (CNY)</v>
          </cell>
          <cell r="T2228">
            <v>1.5</v>
          </cell>
          <cell r="U2228">
            <v>234</v>
          </cell>
          <cell r="V2228">
            <v>360</v>
          </cell>
        </row>
        <row r="2229">
          <cell r="A2229">
            <v>12845</v>
          </cell>
          <cell r="B2229" t="str">
            <v>AUTOLAMPS2186</v>
          </cell>
          <cell r="C2229" t="e">
            <v>#REF!</v>
          </cell>
          <cell r="D2229" t="str">
            <v xml:space="preserve">TOYOTA LANDCRUISER PRADO FJ150 (09-13) FOG LAMP CASE - RH</v>
          </cell>
          <cell r="E2229" t="str">
            <v>TOYOTA</v>
          </cell>
          <cell r="F2229" t="str">
            <v xml:space="preserve">FJ150 FLC RH</v>
          </cell>
          <cell r="G2229" t="str">
            <v>TY07-3104-1-R</v>
          </cell>
          <cell r="I2229">
            <v>0.04</v>
          </cell>
          <cell r="J2229" t="str">
            <v>SUPPLIER0002</v>
          </cell>
          <cell r="K2229" t="str">
            <v xml:space="preserve">ANHUI TINCAI SILK CO. LTD</v>
          </cell>
          <cell r="M2229">
            <v>0</v>
          </cell>
          <cell r="N2229">
            <v>0</v>
          </cell>
          <cell r="O2229">
            <v>5</v>
          </cell>
          <cell r="P2229">
            <v>10</v>
          </cell>
          <cell r="S2229" t="str">
            <v xml:space="preserve">Yuan Purchase Pricelist (CNY)</v>
          </cell>
          <cell r="T2229">
            <v>1.5</v>
          </cell>
          <cell r="U2229">
            <v>234</v>
          </cell>
          <cell r="V2229">
            <v>360</v>
          </cell>
        </row>
        <row r="2230">
          <cell r="A2230">
            <v>10726</v>
          </cell>
          <cell r="B2230" t="str">
            <v>AUTOLAMPS2191</v>
          </cell>
          <cell r="C2230" t="e">
            <v>#REF!</v>
          </cell>
          <cell r="D2230" t="str">
            <v xml:space="preserve">TOYOTA LANDCRUISER PRADO FJ150 (09-13) HEAD LAMP (212-11P8) - LH</v>
          </cell>
          <cell r="E2230" t="str">
            <v>TOYOTA</v>
          </cell>
          <cell r="F2230" t="str">
            <v xml:space="preserve">FJ150 09 HLA LH</v>
          </cell>
          <cell r="G2230" t="str">
            <v>TY07-3101-L</v>
          </cell>
          <cell r="I2230">
            <v>0.04</v>
          </cell>
          <cell r="J2230" t="str">
            <v>SUPPLIER0002</v>
          </cell>
          <cell r="K2230" t="str">
            <v xml:space="preserve">ANHUI TINCAI SILK CO. LTD</v>
          </cell>
          <cell r="L2230">
            <v>0</v>
          </cell>
          <cell r="M2230">
            <v>0</v>
          </cell>
          <cell r="N2230">
            <v>0</v>
          </cell>
          <cell r="Q2230">
            <v>2</v>
          </cell>
          <cell r="R2230">
            <v>4</v>
          </cell>
          <cell r="S2230" t="str">
            <v xml:space="preserve">Yuan Purchase Pricelist (CNY)</v>
          </cell>
          <cell r="T2230">
            <v>220</v>
          </cell>
          <cell r="U2230">
            <v>5594.16</v>
          </cell>
          <cell r="V2230">
            <v>8400</v>
          </cell>
        </row>
        <row r="2231">
          <cell r="A2231">
            <v>10725</v>
          </cell>
          <cell r="B2231" t="str">
            <v>AUTOLAMPS2192</v>
          </cell>
          <cell r="C2231" t="e">
            <v>#REF!</v>
          </cell>
          <cell r="D2231" t="str">
            <v xml:space="preserve">TOYOTA LANDCRUISER PRADO FJ150 (09-13) HEAD LAMP (212-11P8) - RH</v>
          </cell>
          <cell r="E2231" t="str">
            <v>TOYOTA</v>
          </cell>
          <cell r="F2231" t="str">
            <v xml:space="preserve">FJ150 09 HLA RH</v>
          </cell>
          <cell r="G2231" t="str">
            <v>TY07-3101-R</v>
          </cell>
          <cell r="I2231">
            <v>0.04</v>
          </cell>
          <cell r="J2231" t="str">
            <v>SUPPLIER0002</v>
          </cell>
          <cell r="K2231" t="str">
            <v xml:space="preserve">ANHUI TINCAI SILK CO. LTD</v>
          </cell>
          <cell r="L2231">
            <v>0</v>
          </cell>
          <cell r="M2231">
            <v>0</v>
          </cell>
          <cell r="N2231">
            <v>0</v>
          </cell>
          <cell r="Q2231">
            <v>2</v>
          </cell>
          <cell r="R2231">
            <v>4</v>
          </cell>
          <cell r="S2231" t="str">
            <v xml:space="preserve">Yuan Purchase Pricelist (CNY)</v>
          </cell>
          <cell r="T2231">
            <v>220</v>
          </cell>
          <cell r="U2231">
            <v>5594.16</v>
          </cell>
          <cell r="V2231">
            <v>8400</v>
          </cell>
        </row>
        <row r="2232">
          <cell r="A2232">
            <v>10730</v>
          </cell>
          <cell r="B2232" t="str">
            <v>AUTOLAMPS2196</v>
          </cell>
          <cell r="C2232" t="e">
            <v>#REF!</v>
          </cell>
          <cell r="D2232" t="str">
            <v xml:space="preserve">TOYOTA LANDCRUISER PRADO FJ150 (09-13) REAR BUMPER REFLECTOR - LH</v>
          </cell>
          <cell r="E2232" t="str">
            <v>TOYOTA</v>
          </cell>
          <cell r="F2232" t="str">
            <v xml:space="preserve">FJ150 RBR LH</v>
          </cell>
          <cell r="G2232" t="str">
            <v>TY07-3105-L</v>
          </cell>
          <cell r="I2232">
            <v>0.04</v>
          </cell>
          <cell r="J2232" t="str">
            <v>SUPPLIER0002</v>
          </cell>
          <cell r="K2232" t="str">
            <v xml:space="preserve">ANHUI TINCAI SILK CO. LTD</v>
          </cell>
          <cell r="L2232">
            <v>3</v>
          </cell>
          <cell r="M2232">
            <v>12</v>
          </cell>
          <cell r="N2232">
            <v>15</v>
          </cell>
          <cell r="O2232">
            <v>2</v>
          </cell>
          <cell r="P2232">
            <v>5</v>
          </cell>
          <cell r="S2232" t="str">
            <v xml:space="preserve">Yuan Purchase Pricelist (CNY)</v>
          </cell>
          <cell r="T2232">
            <v>2.2000000000000002</v>
          </cell>
          <cell r="U2232">
            <v>366.58</v>
          </cell>
          <cell r="V2232">
            <v>560</v>
          </cell>
        </row>
        <row r="2233">
          <cell r="A2233">
            <v>10729</v>
          </cell>
          <cell r="B2233" t="str">
            <v>AUTOLAMPS2197</v>
          </cell>
          <cell r="C2233" t="e">
            <v>#REF!</v>
          </cell>
          <cell r="D2233" t="str">
            <v xml:space="preserve">TOYOTA LANDCRUISER PRADO FJ150 (09-13) REAR BUMPER REFLECTOR - RH</v>
          </cell>
          <cell r="E2233" t="str">
            <v>TOYOTA</v>
          </cell>
          <cell r="F2233" t="str">
            <v xml:space="preserve">FJ150 RBR RH</v>
          </cell>
          <cell r="G2233" t="str">
            <v>TY07-3105-R</v>
          </cell>
          <cell r="I2233">
            <v>0.04</v>
          </cell>
          <cell r="J2233" t="str">
            <v>SUPPLIER0002</v>
          </cell>
          <cell r="K2233" t="str">
            <v xml:space="preserve">ANHUI TINCAI SILK CO. LTD</v>
          </cell>
          <cell r="L2233">
            <v>4</v>
          </cell>
          <cell r="M2233">
            <v>16</v>
          </cell>
          <cell r="N2233">
            <v>20</v>
          </cell>
          <cell r="O2233">
            <v>2</v>
          </cell>
          <cell r="P2233">
            <v>5</v>
          </cell>
          <cell r="S2233" t="str">
            <v xml:space="preserve">Yuan Purchase Pricelist (CNY)</v>
          </cell>
          <cell r="T2233">
            <v>2.2000000000000002</v>
          </cell>
          <cell r="U2233">
            <v>366.58</v>
          </cell>
          <cell r="V2233">
            <v>560</v>
          </cell>
        </row>
        <row r="2234">
          <cell r="A2234">
            <v>10728</v>
          </cell>
          <cell r="B2234" t="str">
            <v>AUTOLAMPS2202</v>
          </cell>
          <cell r="C2234" t="e">
            <v>#REF!</v>
          </cell>
          <cell r="D2234" t="str">
            <v xml:space="preserve">TOYOTA LANDCRUISER PRADO FJ150 (09-13) TAIL LAMP (212-19T7) - LH</v>
          </cell>
          <cell r="E2234" t="str">
            <v>TOYOTA</v>
          </cell>
          <cell r="F2234" t="str">
            <v xml:space="preserve">FJ150 09 TLA LH</v>
          </cell>
          <cell r="G2234" t="str">
            <v>TY07-3102-L</v>
          </cell>
          <cell r="I2234">
            <v>0.04</v>
          </cell>
          <cell r="J2234" t="str">
            <v>SUPPLIER0002</v>
          </cell>
          <cell r="K2234" t="str">
            <v xml:space="preserve">ANHUI TINCAI SILK CO. LTD</v>
          </cell>
          <cell r="L2234">
            <v>0</v>
          </cell>
          <cell r="M2234">
            <v>0</v>
          </cell>
          <cell r="N2234">
            <v>0</v>
          </cell>
          <cell r="Q2234">
            <v>2</v>
          </cell>
          <cell r="R2234">
            <v>5</v>
          </cell>
          <cell r="S2234" t="str">
            <v xml:space="preserve">Yuan Purchase Pricelist (CNY)</v>
          </cell>
          <cell r="T2234">
            <v>130</v>
          </cell>
          <cell r="U2234">
            <v>3315</v>
          </cell>
          <cell r="V2234">
            <v>4970</v>
          </cell>
        </row>
        <row r="2235">
          <cell r="A2235">
            <v>10727</v>
          </cell>
          <cell r="B2235" t="str">
            <v>AUTOLAMPS2203</v>
          </cell>
          <cell r="C2235" t="e">
            <v>#REF!</v>
          </cell>
          <cell r="D2235" t="str">
            <v xml:space="preserve">TOYOTA LANDCRUISER PRADO FJ150 (09-13) TAIL LAMP (212-19T7) - RH</v>
          </cell>
          <cell r="E2235" t="str">
            <v>TOYOTA</v>
          </cell>
          <cell r="F2235" t="str">
            <v xml:space="preserve">FJ150 09 TLA RH</v>
          </cell>
          <cell r="G2235" t="str">
            <v>TY07-3102-R</v>
          </cell>
          <cell r="I2235">
            <v>0.04</v>
          </cell>
          <cell r="J2235" t="str">
            <v>SUPPLIER0002</v>
          </cell>
          <cell r="K2235" t="str">
            <v xml:space="preserve">ANHUI TINCAI SILK CO. LTD</v>
          </cell>
          <cell r="L2235">
            <v>0</v>
          </cell>
          <cell r="M2235">
            <v>0</v>
          </cell>
          <cell r="N2235">
            <v>0</v>
          </cell>
          <cell r="Q2235">
            <v>2</v>
          </cell>
          <cell r="R2235">
            <v>5</v>
          </cell>
          <cell r="S2235" t="str">
            <v xml:space="preserve">Yuan Purchase Pricelist (CNY)</v>
          </cell>
          <cell r="T2235">
            <v>130</v>
          </cell>
          <cell r="U2235">
            <v>3315</v>
          </cell>
          <cell r="V2235">
            <v>4970</v>
          </cell>
        </row>
        <row r="2236">
          <cell r="A2236">
            <v>12680</v>
          </cell>
          <cell r="B2236" t="str">
            <v>AUTOLAMPS2179</v>
          </cell>
          <cell r="C2236" t="e">
            <v>#REF!</v>
          </cell>
          <cell r="D2236" t="str">
            <v xml:space="preserve">TOYOTA LANDCRUISER PRADO FJ150 (09-18) - INNER FENDER - LH</v>
          </cell>
          <cell r="E2236" t="str">
            <v>TOYOTA</v>
          </cell>
          <cell r="F2236" t="str">
            <v xml:space="preserve">FJ150 IF LH</v>
          </cell>
          <cell r="G2236" t="str">
            <v>53876-0G010-L</v>
          </cell>
          <cell r="I2236">
            <v>0.04</v>
          </cell>
          <cell r="J2236" t="str">
            <v>SUPPLIER0002</v>
          </cell>
          <cell r="K2236" t="str">
            <v xml:space="preserve">ANHUI TINCAI SILK CO. LTD</v>
          </cell>
          <cell r="L2236">
            <v>5</v>
          </cell>
          <cell r="M2236">
            <v>20</v>
          </cell>
          <cell r="N2236">
            <v>25</v>
          </cell>
          <cell r="Q2236">
            <v>5</v>
          </cell>
          <cell r="R2236">
            <v>20</v>
          </cell>
          <cell r="S2236" t="str">
            <v xml:space="preserve">Yuan Purchase Pricelist (CNY)</v>
          </cell>
          <cell r="T2236">
            <v>20</v>
          </cell>
          <cell r="U2236">
            <v>510</v>
          </cell>
          <cell r="V2236">
            <v>770</v>
          </cell>
        </row>
        <row r="2237">
          <cell r="A2237">
            <v>12679</v>
          </cell>
          <cell r="B2237" t="str">
            <v>AUTOLAMPS2180</v>
          </cell>
          <cell r="C2237" t="e">
            <v>#REF!</v>
          </cell>
          <cell r="D2237" t="str">
            <v xml:space="preserve">TOYOTA LANDCRUISER PRADO FJ150 (09-18) - INNER FENDER - RH</v>
          </cell>
          <cell r="E2237" t="str">
            <v>TOYOTA</v>
          </cell>
          <cell r="F2237" t="str">
            <v xml:space="preserve">FJ150 IF RH</v>
          </cell>
          <cell r="G2237" t="str">
            <v>53875-0G010-R</v>
          </cell>
          <cell r="I2237">
            <v>0.04</v>
          </cell>
          <cell r="J2237" t="str">
            <v>SUPPLIER0002</v>
          </cell>
          <cell r="K2237" t="str">
            <v xml:space="preserve">ANHUI TINCAI SILK CO. LTD</v>
          </cell>
          <cell r="L2237">
            <v>5</v>
          </cell>
          <cell r="M2237">
            <v>20</v>
          </cell>
          <cell r="N2237">
            <v>25</v>
          </cell>
          <cell r="Q2237">
            <v>5</v>
          </cell>
          <cell r="R2237">
            <v>20</v>
          </cell>
          <cell r="S2237" t="str">
            <v xml:space="preserve">Yuan Purchase Pricelist (CNY)</v>
          </cell>
          <cell r="T2237">
            <v>20</v>
          </cell>
          <cell r="U2237">
            <v>510</v>
          </cell>
          <cell r="V2237">
            <v>770</v>
          </cell>
        </row>
        <row r="2238">
          <cell r="A2238">
            <v>12699</v>
          </cell>
          <cell r="B2238" t="str">
            <v>AUTOLAMPS2208</v>
          </cell>
          <cell r="C2238" t="e">
            <v>#REF!</v>
          </cell>
          <cell r="D2238" t="str">
            <v xml:space="preserve">TOYOTA LANDCRUISER PRADO FJ150 (14-) FOG LAMP - LH</v>
          </cell>
          <cell r="E2238" t="str">
            <v>TOYOTA</v>
          </cell>
          <cell r="F2238" t="str">
            <v xml:space="preserve">FJ150 14 FLA LH</v>
          </cell>
          <cell r="G2238" t="str">
            <v>TY07-3204-L</v>
          </cell>
          <cell r="I2238">
            <v>0.04</v>
          </cell>
          <cell r="J2238" t="str">
            <v>SUPPLIER0002</v>
          </cell>
          <cell r="K2238" t="str">
            <v xml:space="preserve">ANHUI TINCAI SILK CO. LTD</v>
          </cell>
          <cell r="M2238">
            <v>0</v>
          </cell>
          <cell r="N2238">
            <v>0</v>
          </cell>
          <cell r="O2238">
            <v>2</v>
          </cell>
          <cell r="P2238">
            <v>5</v>
          </cell>
          <cell r="S2238" t="str">
            <v xml:space="preserve">Yuan Purchase Pricelist (CNY)</v>
          </cell>
          <cell r="T2238">
            <v>5.21</v>
          </cell>
          <cell r="U2238">
            <v>814</v>
          </cell>
          <cell r="V2238">
            <v>1260</v>
          </cell>
        </row>
        <row r="2239">
          <cell r="A2239">
            <v>12700</v>
          </cell>
          <cell r="B2239" t="str">
            <v>AUTOLAMPS2209</v>
          </cell>
          <cell r="C2239" t="e">
            <v>#REF!</v>
          </cell>
          <cell r="D2239" t="str">
            <v xml:space="preserve">TOYOTA LANDCRUISER PRADO FJ150 (14-) FOG LAMP - RH</v>
          </cell>
          <cell r="E2239" t="str">
            <v>TOYOTA</v>
          </cell>
          <cell r="F2239" t="str">
            <v xml:space="preserve">FJ150 14 FLA RH</v>
          </cell>
          <cell r="G2239" t="str">
            <v>TY07-3204-R</v>
          </cell>
          <cell r="I2239">
            <v>0.04</v>
          </cell>
          <cell r="J2239" t="str">
            <v>SUPPLIER0002</v>
          </cell>
          <cell r="K2239" t="str">
            <v xml:space="preserve">ANHUI TINCAI SILK CO. LTD</v>
          </cell>
          <cell r="M2239">
            <v>0</v>
          </cell>
          <cell r="N2239">
            <v>0</v>
          </cell>
          <cell r="O2239">
            <v>2</v>
          </cell>
          <cell r="P2239">
            <v>5</v>
          </cell>
          <cell r="S2239" t="str">
            <v xml:space="preserve">Yuan Purchase Pricelist (CNY)</v>
          </cell>
          <cell r="T2239">
            <v>5.47</v>
          </cell>
          <cell r="U2239">
            <v>855</v>
          </cell>
          <cell r="V2239">
            <v>1330</v>
          </cell>
        </row>
        <row r="2240">
          <cell r="A2240">
            <v>12702</v>
          </cell>
          <cell r="B2240" t="str">
            <v>AUTOLAMPS2210</v>
          </cell>
          <cell r="C2240" t="e">
            <v>#REF!</v>
          </cell>
          <cell r="D2240" t="str">
            <v xml:space="preserve">TOYOTA LANDCRUISER PRADO FJ150 (14-) FOG LAMP COVER - LH</v>
          </cell>
          <cell r="E2240" t="str">
            <v>TOYOTA</v>
          </cell>
          <cell r="F2240" t="str">
            <v xml:space="preserve">FJ150 14 FLAC LH</v>
          </cell>
          <cell r="G2240" t="str">
            <v>TY07-3204-1-L</v>
          </cell>
          <cell r="I2240">
            <v>0.04</v>
          </cell>
          <cell r="J2240" t="str">
            <v>SUPPLIER0002</v>
          </cell>
          <cell r="K2240" t="str">
            <v xml:space="preserve">ANHUI TINCAI SILK CO. LTD</v>
          </cell>
          <cell r="L2240">
            <v>0</v>
          </cell>
          <cell r="M2240">
            <v>0</v>
          </cell>
          <cell r="N2240">
            <v>0</v>
          </cell>
          <cell r="O2240">
            <v>2</v>
          </cell>
          <cell r="P2240">
            <v>5</v>
          </cell>
          <cell r="S2240" t="str">
            <v xml:space="preserve">Yuan Purchase Pricelist (CNY)</v>
          </cell>
          <cell r="T2240">
            <v>125</v>
          </cell>
          <cell r="U2240">
            <v>489</v>
          </cell>
          <cell r="V2240">
            <v>760</v>
          </cell>
        </row>
        <row r="2241">
          <cell r="A2241">
            <v>12701</v>
          </cell>
          <cell r="B2241" t="str">
            <v>AUTOLAMPS2211</v>
          </cell>
          <cell r="C2241" t="e">
            <v>#REF!</v>
          </cell>
          <cell r="D2241" t="str">
            <v xml:space="preserve">TOYOTA LANDCRUISER PRADO FJ150 (14-) FOG LAMP COVER - RH</v>
          </cell>
          <cell r="E2241" t="str">
            <v>TOYOTA</v>
          </cell>
          <cell r="F2241" t="str">
            <v xml:space="preserve">FJ150 14 FLAC RH</v>
          </cell>
          <cell r="G2241" t="str">
            <v>TY07-3204-1-R</v>
          </cell>
          <cell r="I2241">
            <v>0.04</v>
          </cell>
          <cell r="J2241" t="str">
            <v>SUPPLIER0002</v>
          </cell>
          <cell r="K2241" t="str">
            <v xml:space="preserve">ANHUI TINCAI SILK CO. LTD</v>
          </cell>
          <cell r="L2241">
            <v>0</v>
          </cell>
          <cell r="M2241">
            <v>0</v>
          </cell>
          <cell r="N2241">
            <v>0</v>
          </cell>
          <cell r="Q2241">
            <v>1</v>
          </cell>
          <cell r="R2241">
            <v>3</v>
          </cell>
          <cell r="S2241" t="str">
            <v xml:space="preserve">Yuan Purchase Pricelist (CNY)</v>
          </cell>
          <cell r="T2241">
            <v>3.13</v>
          </cell>
          <cell r="U2241">
            <v>489</v>
          </cell>
          <cell r="V2241">
            <v>760</v>
          </cell>
        </row>
        <row r="2242">
          <cell r="A2242">
            <v>12703</v>
          </cell>
          <cell r="B2242" t="str">
            <v>AUTOLAMPS2205</v>
          </cell>
          <cell r="C2242" t="e">
            <v>#REF!</v>
          </cell>
          <cell r="D2242" t="str">
            <v xml:space="preserve">TOYOTA LANDCRUISER PRADO FJ150 (14-) FRONT BUMPER</v>
          </cell>
          <cell r="E2242" t="str">
            <v>TOYOTA</v>
          </cell>
          <cell r="F2242" t="str">
            <v xml:space="preserve">FJ150 14 BPRF</v>
          </cell>
          <cell r="G2242" t="str">
            <v>TY07-3207</v>
          </cell>
          <cell r="I2242">
            <v>0.04</v>
          </cell>
          <cell r="J2242" t="str">
            <v>SUPPLIER0002</v>
          </cell>
          <cell r="K2242" t="str">
            <v xml:space="preserve">ANHUI TINCAI SILK CO. LTD</v>
          </cell>
          <cell r="L2242">
            <v>1</v>
          </cell>
          <cell r="M2242">
            <v>4</v>
          </cell>
          <cell r="N2242">
            <v>5</v>
          </cell>
          <cell r="Q2242">
            <v>1</v>
          </cell>
          <cell r="R2242">
            <v>2</v>
          </cell>
          <cell r="S2242" t="str">
            <v xml:space="preserve">Yuan Purchase Pricelist (CNY)</v>
          </cell>
          <cell r="T2242">
            <v>120</v>
          </cell>
          <cell r="U2242">
            <v>3060</v>
          </cell>
          <cell r="V2242">
            <v>4590</v>
          </cell>
        </row>
        <row r="2243">
          <cell r="A2243">
            <v>12706</v>
          </cell>
          <cell r="B2243" t="str">
            <v>AUTOLAMPS2206</v>
          </cell>
          <cell r="C2243" t="e">
            <v>#REF!</v>
          </cell>
          <cell r="D2243" t="str">
            <v xml:space="preserve">TOYOTA LANDCRUISER PRADO FJ150 (14-) FRONT BUMPER BRACKET</v>
          </cell>
          <cell r="E2243" t="str">
            <v>TOYOTA</v>
          </cell>
          <cell r="F2243" t="str">
            <v xml:space="preserve">FJ150 14 BPRF SUPP</v>
          </cell>
          <cell r="G2243" t="str">
            <v>TY07-3207-5</v>
          </cell>
          <cell r="I2243">
            <v>0.04</v>
          </cell>
          <cell r="J2243" t="str">
            <v>SUPPLIER0002</v>
          </cell>
          <cell r="K2243" t="str">
            <v xml:space="preserve">ANHUI TINCAI SILK CO. LTD</v>
          </cell>
          <cell r="L2243">
            <v>0</v>
          </cell>
          <cell r="M2243">
            <v>0</v>
          </cell>
          <cell r="N2243">
            <v>0</v>
          </cell>
          <cell r="Q2243">
            <v>1</v>
          </cell>
          <cell r="R2243">
            <v>2</v>
          </cell>
          <cell r="S2243" t="str">
            <v xml:space="preserve">Yuan Purchase Pricelist (CNY)</v>
          </cell>
          <cell r="T2243">
            <v>2.23</v>
          </cell>
          <cell r="U2243">
            <v>349</v>
          </cell>
          <cell r="V2243">
            <v>540</v>
          </cell>
        </row>
        <row r="2244">
          <cell r="A2244">
            <v>12704</v>
          </cell>
          <cell r="B2244" t="str">
            <v>AUTOLAMPS2207</v>
          </cell>
          <cell r="C2244" t="e">
            <v>#REF!</v>
          </cell>
          <cell r="D2244" t="str">
            <v xml:space="preserve">TOYOTA LANDCRUISER PRADO FJ150 (14-) FRONT BUMPER GRILL</v>
          </cell>
          <cell r="E2244" t="str">
            <v>TOYOTA</v>
          </cell>
          <cell r="F2244" t="str">
            <v xml:space="preserve">FJ150 14 BPRF GRL</v>
          </cell>
          <cell r="G2244" t="str">
            <v>TY07-3207-1</v>
          </cell>
          <cell r="I2244">
            <v>0.04</v>
          </cell>
          <cell r="J2244" t="str">
            <v>SUPPLIER0002</v>
          </cell>
          <cell r="K2244" t="str">
            <v xml:space="preserve">ANHUI TINCAI SILK CO. LTD</v>
          </cell>
          <cell r="L2244">
            <v>0</v>
          </cell>
          <cell r="M2244">
            <v>0</v>
          </cell>
          <cell r="N2244">
            <v>0</v>
          </cell>
          <cell r="Q2244">
            <v>1</v>
          </cell>
          <cell r="R2244">
            <v>2</v>
          </cell>
          <cell r="S2244" t="str">
            <v xml:space="preserve">Yuan Purchase Pricelist (CNY)</v>
          </cell>
          <cell r="T2244">
            <v>30</v>
          </cell>
          <cell r="U2244">
            <v>724</v>
          </cell>
          <cell r="V2244">
            <v>1090</v>
          </cell>
        </row>
        <row r="2245">
          <cell r="A2245">
            <v>12707</v>
          </cell>
          <cell r="B2245" t="str">
            <v>AUTOLAMPS2212</v>
          </cell>
          <cell r="C2245" t="e">
            <v>#REF!</v>
          </cell>
          <cell r="D2245" t="str">
            <v xml:space="preserve">TOYOTA LANDCRUISER PRADO FJ150 (14-) FRONT GRILL</v>
          </cell>
          <cell r="E2245" t="str">
            <v>TOYOTA</v>
          </cell>
          <cell r="F2245" t="str">
            <v xml:space="preserve">FJ150 14 GRL</v>
          </cell>
          <cell r="G2245" t="str">
            <v>TY07-3211</v>
          </cell>
          <cell r="I2245">
            <v>0.04</v>
          </cell>
          <cell r="J2245" t="str">
            <v>SUPPLIER0002</v>
          </cell>
          <cell r="K2245" t="str">
            <v xml:space="preserve">ANHUI TINCAI SILK CO. LTD</v>
          </cell>
          <cell r="L2245">
            <v>0</v>
          </cell>
          <cell r="M2245">
            <v>0</v>
          </cell>
          <cell r="N2245">
            <v>0</v>
          </cell>
          <cell r="Q2245">
            <v>1</v>
          </cell>
          <cell r="R2245">
            <v>3</v>
          </cell>
          <cell r="S2245" t="str">
            <v xml:space="preserve">Yuan Purchase Pricelist (CNY)</v>
          </cell>
          <cell r="T2245">
            <v>180</v>
          </cell>
          <cell r="U2245">
            <v>4185</v>
          </cell>
          <cell r="V2245">
            <v>6490</v>
          </cell>
        </row>
        <row r="2246">
          <cell r="A2246">
            <v>12696</v>
          </cell>
          <cell r="B2246" t="str">
            <v>AUTOLAMPS2213</v>
          </cell>
          <cell r="C2246" t="e">
            <v>#REF!</v>
          </cell>
          <cell r="D2246" t="str">
            <v xml:space="preserve">TOYOTA LANDCRUISER PRADO FJ150 (14-) HEAD LAMP - LH</v>
          </cell>
          <cell r="E2246" t="str">
            <v>TOYOTA</v>
          </cell>
          <cell r="F2246" t="str">
            <v xml:space="preserve">FJ150 14 HLA LH</v>
          </cell>
          <cell r="G2246" t="str">
            <v>TY07-3201-L</v>
          </cell>
          <cell r="I2246">
            <v>0.04</v>
          </cell>
          <cell r="J2246" t="str">
            <v>SUPPLIER0002</v>
          </cell>
          <cell r="K2246" t="str">
            <v xml:space="preserve">ANHUI TINCAI SILK CO. LTD</v>
          </cell>
          <cell r="L2246">
            <v>0</v>
          </cell>
          <cell r="M2246">
            <v>0</v>
          </cell>
          <cell r="N2246">
            <v>0</v>
          </cell>
          <cell r="Q2246">
            <v>1</v>
          </cell>
          <cell r="R2246">
            <v>3</v>
          </cell>
          <cell r="S2246" t="str">
            <v xml:space="preserve">Yuan Purchase Pricelist (CNY)</v>
          </cell>
          <cell r="T2246">
            <v>58</v>
          </cell>
          <cell r="U2246">
            <v>9065</v>
          </cell>
          <cell r="V2246">
            <v>14050</v>
          </cell>
        </row>
        <row r="2247">
          <cell r="A2247">
            <v>12695</v>
          </cell>
          <cell r="B2247" t="str">
            <v>AUTOLAMPS2214</v>
          </cell>
          <cell r="C2247" t="e">
            <v>#REF!</v>
          </cell>
          <cell r="D2247" t="str">
            <v xml:space="preserve">TOYOTA LANDCRUISER PRADO FJ150 (14-) HEAD LAMP - RH</v>
          </cell>
          <cell r="E2247" t="str">
            <v>TOYOTA</v>
          </cell>
          <cell r="F2247" t="str">
            <v xml:space="preserve">FJ150 14 HLA RH</v>
          </cell>
          <cell r="G2247" t="str">
            <v>TY07-3201-R</v>
          </cell>
          <cell r="I2247">
            <v>0.04</v>
          </cell>
          <cell r="J2247" t="str">
            <v>SUPPLIER0002</v>
          </cell>
          <cell r="K2247" t="str">
            <v xml:space="preserve">ANHUI TINCAI SILK CO. LTD</v>
          </cell>
          <cell r="L2247">
            <v>0</v>
          </cell>
          <cell r="M2247">
            <v>0</v>
          </cell>
          <cell r="N2247">
            <v>0</v>
          </cell>
          <cell r="Q2247">
            <v>1</v>
          </cell>
          <cell r="R2247">
            <v>3</v>
          </cell>
          <cell r="S2247" t="str">
            <v xml:space="preserve">Yuan Purchase Pricelist (CNY)</v>
          </cell>
          <cell r="T2247">
            <v>58</v>
          </cell>
          <cell r="U2247">
            <v>9065</v>
          </cell>
          <cell r="V2247">
            <v>14050</v>
          </cell>
        </row>
        <row r="2248">
          <cell r="A2248">
            <v>12694</v>
          </cell>
          <cell r="B2248" t="str">
            <v>AUTOLAMPS2215</v>
          </cell>
          <cell r="C2248" t="e">
            <v>#REF!</v>
          </cell>
          <cell r="D2248" t="str">
            <v xml:space="preserve">TOYOTA LANDCRUISER PRADO FJ150 (14-) HEAD LAMP (LED) - LH</v>
          </cell>
          <cell r="E2248" t="str">
            <v>TOYOTA</v>
          </cell>
          <cell r="F2248" t="str">
            <v xml:space="preserve">FJ150 14 HLA LED LH</v>
          </cell>
          <cell r="G2248" t="str">
            <v>TY07-3201B-L</v>
          </cell>
          <cell r="I2248">
            <v>0.04</v>
          </cell>
          <cell r="J2248" t="str">
            <v>SUPPLIER0083</v>
          </cell>
          <cell r="K2248" t="str">
            <v xml:space="preserve">CHANGZHOU CHENGFENG VEHICLE CO.,LTD</v>
          </cell>
          <cell r="L2248">
            <v>0</v>
          </cell>
          <cell r="M2248">
            <v>0</v>
          </cell>
          <cell r="N2248">
            <v>0</v>
          </cell>
          <cell r="Q2248">
            <v>1</v>
          </cell>
          <cell r="R2248">
            <v>3</v>
          </cell>
          <cell r="S2248" t="str">
            <v xml:space="preserve">Yuan Purchase Pricelist (CNY)</v>
          </cell>
          <cell r="T2248">
            <v>65</v>
          </cell>
          <cell r="U2248">
            <v>11399</v>
          </cell>
          <cell r="V2248">
            <v>17100</v>
          </cell>
        </row>
        <row r="2249">
          <cell r="A2249">
            <v>12693</v>
          </cell>
          <cell r="B2249" t="str">
            <v>AUTOLAMPS2216</v>
          </cell>
          <cell r="C2249" t="e">
            <v>#REF!</v>
          </cell>
          <cell r="D2249" t="str">
            <v xml:space="preserve">TOYOTA LANDCRUISER PRADO FJ150 (14-) HEAD LAMP (LED) - RH</v>
          </cell>
          <cell r="E2249" t="str">
            <v>TOYOTA</v>
          </cell>
          <cell r="F2249" t="str">
            <v xml:space="preserve">FJ150 14 HLA LED RH</v>
          </cell>
          <cell r="G2249" t="str">
            <v>TY07-3201B-R</v>
          </cell>
          <cell r="I2249">
            <v>0.04</v>
          </cell>
          <cell r="J2249" t="str">
            <v>SUPPLIER0083</v>
          </cell>
          <cell r="K2249" t="str">
            <v xml:space="preserve">CHANGZHOU CHENGFENG VEHICLE CO.,LTD</v>
          </cell>
          <cell r="L2249">
            <v>0</v>
          </cell>
          <cell r="M2249">
            <v>0</v>
          </cell>
          <cell r="N2249">
            <v>0</v>
          </cell>
          <cell r="Q2249">
            <v>1</v>
          </cell>
          <cell r="R2249">
            <v>3</v>
          </cell>
          <cell r="S2249" t="str">
            <v xml:space="preserve">Yuan Purchase Pricelist (CNY)</v>
          </cell>
          <cell r="T2249">
            <v>65</v>
          </cell>
          <cell r="U2249">
            <v>11399</v>
          </cell>
          <cell r="V2249">
            <v>17100</v>
          </cell>
        </row>
        <row r="2250">
          <cell r="A2250">
            <v>12698</v>
          </cell>
          <cell r="B2250" t="str">
            <v>AUTOLAMPS2217</v>
          </cell>
          <cell r="C2250" t="e">
            <v>#REF!</v>
          </cell>
          <cell r="D2250" t="str">
            <v xml:space="preserve">TOYOTA LANDCRUISER PRADO FJ150 (14-) TAIL LAMP - LH</v>
          </cell>
          <cell r="E2250" t="str">
            <v>TOYOTA</v>
          </cell>
          <cell r="F2250" t="str">
            <v xml:space="preserve">FJ150 14 TLA LH</v>
          </cell>
          <cell r="G2250" t="str">
            <v>TY07-3202-L</v>
          </cell>
          <cell r="I2250">
            <v>0.04</v>
          </cell>
          <cell r="J2250" t="str">
            <v>SUPPLIER0002</v>
          </cell>
          <cell r="K2250" t="str">
            <v xml:space="preserve">ANHUI TINCAI SILK CO. LTD</v>
          </cell>
          <cell r="L2250">
            <v>1</v>
          </cell>
          <cell r="M2250">
            <v>4</v>
          </cell>
          <cell r="N2250">
            <v>5</v>
          </cell>
          <cell r="Q2250">
            <v>1</v>
          </cell>
          <cell r="R2250">
            <v>3</v>
          </cell>
          <cell r="S2250" t="str">
            <v xml:space="preserve">Yuan Purchase Pricelist (CNY)</v>
          </cell>
          <cell r="T2250">
            <v>125</v>
          </cell>
          <cell r="U2250">
            <v>3188</v>
          </cell>
          <cell r="V2250">
            <v>4780</v>
          </cell>
        </row>
        <row r="2251">
          <cell r="A2251">
            <v>12697</v>
          </cell>
          <cell r="B2251" t="str">
            <v>AUTOLAMPS2218</v>
          </cell>
          <cell r="C2251" t="e">
            <v>#REF!</v>
          </cell>
          <cell r="D2251" t="str">
            <v xml:space="preserve">TOYOTA LANDCRUISER PRADO FJ150 (14-) TAIL LAMP - RH</v>
          </cell>
          <cell r="E2251" t="str">
            <v>TOYOTA</v>
          </cell>
          <cell r="F2251" t="str">
            <v xml:space="preserve">FJ150 14 TLA RH</v>
          </cell>
          <cell r="G2251" t="str">
            <v>TY07-3202-R</v>
          </cell>
          <cell r="I2251">
            <v>0.04</v>
          </cell>
          <cell r="J2251" t="str">
            <v>SUPPLIER0002</v>
          </cell>
          <cell r="K2251" t="str">
            <v xml:space="preserve">ANHUI TINCAI SILK CO. LTD</v>
          </cell>
          <cell r="L2251">
            <v>1</v>
          </cell>
          <cell r="M2251">
            <v>4</v>
          </cell>
          <cell r="N2251">
            <v>5</v>
          </cell>
          <cell r="Q2251">
            <v>1</v>
          </cell>
          <cell r="R2251">
            <v>3</v>
          </cell>
          <cell r="S2251" t="str">
            <v xml:space="preserve">Yuan Purchase Pricelist (CNY)</v>
          </cell>
          <cell r="T2251">
            <v>125</v>
          </cell>
          <cell r="U2251">
            <v>3188</v>
          </cell>
          <cell r="V2251">
            <v>4780</v>
          </cell>
        </row>
        <row r="2252">
          <cell r="A2252">
            <v>10702</v>
          </cell>
          <cell r="B2252" t="str">
            <v>AUTOLAMPS2220</v>
          </cell>
          <cell r="C2252" t="e">
            <v>#REF!</v>
          </cell>
          <cell r="D2252" t="str">
            <v xml:space="preserve">TOYOTA LANDCRUISER PRADO FJ95 (01-02) - CORNER LAMP (212-15FA-AE) - LH</v>
          </cell>
          <cell r="E2252" t="str">
            <v>TOYOTA</v>
          </cell>
          <cell r="F2252" t="str">
            <v xml:space="preserve">FJ95 01 CLA LH</v>
          </cell>
          <cell r="G2252" t="str">
            <v>TY07-2803B-L</v>
          </cell>
          <cell r="I2252">
            <v>0.04</v>
          </cell>
          <cell r="J2252" t="str">
            <v>SUPPLIER0002</v>
          </cell>
          <cell r="K2252" t="str">
            <v xml:space="preserve">ANHUI TINCAI SILK CO. LTD</v>
          </cell>
          <cell r="L2252">
            <v>1</v>
          </cell>
          <cell r="M2252">
            <v>4</v>
          </cell>
          <cell r="N2252">
            <v>5</v>
          </cell>
          <cell r="O2252">
            <v>2</v>
          </cell>
          <cell r="P2252">
            <v>10</v>
          </cell>
          <cell r="S2252" t="str">
            <v xml:space="preserve">Yuan Purchase Pricelist (CNY)</v>
          </cell>
          <cell r="T2252">
            <v>20</v>
          </cell>
          <cell r="U2252">
            <v>510</v>
          </cell>
          <cell r="V2252">
            <v>770</v>
          </cell>
        </row>
        <row r="2253">
          <cell r="A2253">
            <v>10701</v>
          </cell>
          <cell r="B2253" t="str">
            <v>AUTOLAMPS2221</v>
          </cell>
          <cell r="C2253" t="e">
            <v>#REF!</v>
          </cell>
          <cell r="D2253" t="str">
            <v xml:space="preserve">TOYOTA LANDCRUISER PRADO FJ95 (01-02) - CORNER LAMP (212-15FA-AE) - RH</v>
          </cell>
          <cell r="E2253" t="str">
            <v>TOYOTA</v>
          </cell>
          <cell r="F2253" t="str">
            <v xml:space="preserve">FJ95 01 CLA RH</v>
          </cell>
          <cell r="G2253" t="str">
            <v>TY07-2803B-R</v>
          </cell>
          <cell r="I2253">
            <v>0.04</v>
          </cell>
          <cell r="J2253" t="str">
            <v>SUPPLIER0002</v>
          </cell>
          <cell r="K2253" t="str">
            <v xml:space="preserve">ANHUI TINCAI SILK CO. LTD</v>
          </cell>
          <cell r="L2253">
            <v>1</v>
          </cell>
          <cell r="M2253">
            <v>4</v>
          </cell>
          <cell r="N2253">
            <v>5</v>
          </cell>
          <cell r="O2253">
            <v>2</v>
          </cell>
          <cell r="P2253">
            <v>10</v>
          </cell>
          <cell r="S2253" t="str">
            <v xml:space="preserve">Yuan Purchase Pricelist (CNY)</v>
          </cell>
          <cell r="T2253">
            <v>20</v>
          </cell>
          <cell r="U2253">
            <v>510</v>
          </cell>
          <cell r="V2253">
            <v>770</v>
          </cell>
        </row>
        <row r="2254">
          <cell r="A2254">
            <v>10708</v>
          </cell>
          <cell r="B2254" t="str">
            <v>AUTOLAMPS2224</v>
          </cell>
          <cell r="C2254" t="e">
            <v>#REF!</v>
          </cell>
          <cell r="D2254" t="str">
            <v xml:space="preserve">TOYOTA LANDCRUISER PRADO FJ95 (01-02) - FOG LAMP (212-2026) - LH</v>
          </cell>
          <cell r="E2254" t="str">
            <v>TOYOTA</v>
          </cell>
          <cell r="F2254" t="str">
            <v xml:space="preserve">FJ95 01 FLA LH</v>
          </cell>
          <cell r="G2254" t="str">
            <v>TY07-2804-L</v>
          </cell>
          <cell r="I2254">
            <v>0.04</v>
          </cell>
          <cell r="J2254" t="str">
            <v>SUPPLIER0002</v>
          </cell>
          <cell r="K2254" t="str">
            <v xml:space="preserve">ANHUI TINCAI SILK CO. LTD</v>
          </cell>
          <cell r="L2254">
            <v>2</v>
          </cell>
          <cell r="M2254">
            <v>8</v>
          </cell>
          <cell r="N2254">
            <v>10</v>
          </cell>
          <cell r="O2254">
            <v>3</v>
          </cell>
          <cell r="P2254">
            <v>10</v>
          </cell>
          <cell r="S2254" t="str">
            <v xml:space="preserve">Yuan Purchase Pricelist (CNY)</v>
          </cell>
          <cell r="T2254">
            <v>35</v>
          </cell>
          <cell r="U2254">
            <v>893</v>
          </cell>
          <cell r="V2254">
            <v>1300</v>
          </cell>
        </row>
        <row r="2255">
          <cell r="A2255">
            <v>10707</v>
          </cell>
          <cell r="B2255" t="str">
            <v>AUTOLAMPS2225</v>
          </cell>
          <cell r="C2255" t="e">
            <v>#REF!</v>
          </cell>
          <cell r="D2255" t="str">
            <v xml:space="preserve">TOYOTA LANDCRUISER PRADO FJ95 (01-02) - FOG LAMP (212-2026) - RH</v>
          </cell>
          <cell r="E2255" t="str">
            <v>TOYOTA</v>
          </cell>
          <cell r="F2255" t="str">
            <v xml:space="preserve">FJ95 01 FLA RH</v>
          </cell>
          <cell r="G2255" t="str">
            <v>TY07-2804-R</v>
          </cell>
          <cell r="I2255">
            <v>0.04</v>
          </cell>
          <cell r="J2255" t="str">
            <v>SUPPLIER0002</v>
          </cell>
          <cell r="K2255" t="str">
            <v xml:space="preserve">ANHUI TINCAI SILK CO. LTD</v>
          </cell>
          <cell r="L2255">
            <v>2</v>
          </cell>
          <cell r="M2255">
            <v>8</v>
          </cell>
          <cell r="N2255">
            <v>10</v>
          </cell>
          <cell r="O2255">
            <v>3</v>
          </cell>
          <cell r="P2255">
            <v>10</v>
          </cell>
          <cell r="S2255" t="str">
            <v xml:space="preserve">Yuan Purchase Pricelist (CNY)</v>
          </cell>
          <cell r="T2255">
            <v>35</v>
          </cell>
          <cell r="U2255">
            <v>893</v>
          </cell>
          <cell r="V2255">
            <v>1300</v>
          </cell>
        </row>
        <row r="2256">
          <cell r="A2256">
            <v>10709</v>
          </cell>
          <cell r="B2256" t="str">
            <v>AUTOLAMPS2219</v>
          </cell>
          <cell r="C2256" t="e">
            <v>#REF!</v>
          </cell>
          <cell r="D2256" t="str">
            <v xml:space="preserve">TOYOTA LANDCRUISER PRADO FJ95 (01-02) - FRONT BUMPER</v>
          </cell>
          <cell r="E2256" t="str">
            <v>TOYOTA</v>
          </cell>
          <cell r="F2256" t="str">
            <v xml:space="preserve">FJ95 01 BPRF</v>
          </cell>
          <cell r="G2256" t="str">
            <v>TY07-2807</v>
          </cell>
          <cell r="I2256">
            <v>0.04</v>
          </cell>
          <cell r="J2256" t="str">
            <v>SUPPLIER0002</v>
          </cell>
          <cell r="K2256" t="str">
            <v xml:space="preserve">ANHUI TINCAI SILK CO. LTD</v>
          </cell>
          <cell r="L2256">
            <v>0</v>
          </cell>
          <cell r="M2256">
            <v>0</v>
          </cell>
          <cell r="N2256">
            <v>0</v>
          </cell>
          <cell r="Q2256">
            <v>1</v>
          </cell>
          <cell r="R2256">
            <v>2</v>
          </cell>
          <cell r="S2256" t="str">
            <v xml:space="preserve">Yuan Purchase Pricelist (CNY)</v>
          </cell>
          <cell r="T2256">
            <v>110</v>
          </cell>
          <cell r="U2256">
            <v>2475</v>
          </cell>
          <cell r="V2256">
            <v>3840</v>
          </cell>
        </row>
        <row r="2257">
          <cell r="A2257">
            <v>11188</v>
          </cell>
          <cell r="B2257" t="str">
            <v>AUTOLAMPS2222</v>
          </cell>
          <cell r="C2257" t="e">
            <v>#REF!</v>
          </cell>
          <cell r="D2257" t="str">
            <v xml:space="preserve">TOYOTA LANDCRUISER PRADO FJ95 (01-02) - FRONT INNER FENDER - LH</v>
          </cell>
          <cell r="E2257" t="str">
            <v>TOYOTA</v>
          </cell>
          <cell r="F2257" t="str">
            <v xml:space="preserve">FJ95 01 IFF LH</v>
          </cell>
          <cell r="G2257" t="str">
            <v>TY07-2816-L</v>
          </cell>
          <cell r="I2257">
            <v>0.04</v>
          </cell>
          <cell r="J2257" t="str">
            <v>SUPPLIER0002</v>
          </cell>
          <cell r="K2257" t="str">
            <v xml:space="preserve">ANHUI TINCAI SILK CO. LTD</v>
          </cell>
          <cell r="L2257">
            <v>1</v>
          </cell>
          <cell r="M2257">
            <v>4</v>
          </cell>
          <cell r="N2257">
            <v>5</v>
          </cell>
          <cell r="Q2257">
            <v>5</v>
          </cell>
          <cell r="R2257">
            <v>10</v>
          </cell>
          <cell r="S2257" t="str">
            <v xml:space="preserve">Yuan Purchase Pricelist (CNY)</v>
          </cell>
          <cell r="T2257">
            <v>2.98</v>
          </cell>
          <cell r="U2257">
            <v>466</v>
          </cell>
          <cell r="V2257">
            <v>720</v>
          </cell>
        </row>
        <row r="2258">
          <cell r="A2258">
            <v>11187</v>
          </cell>
          <cell r="B2258" t="str">
            <v>AUTOLAMPS2223</v>
          </cell>
          <cell r="C2258" t="e">
            <v>#REF!</v>
          </cell>
          <cell r="D2258" t="str">
            <v xml:space="preserve">TOYOTA LANDCRUISER PRADO FJ95 (01-02) - FRONT INNER FENDER - RH</v>
          </cell>
          <cell r="E2258" t="str">
            <v>TOYOTA</v>
          </cell>
          <cell r="F2258" t="str">
            <v xml:space="preserve">FJ95 01 IFF RH</v>
          </cell>
          <cell r="G2258" t="str">
            <v>TY07-2816-R</v>
          </cell>
          <cell r="I2258">
            <v>0.04</v>
          </cell>
          <cell r="J2258" t="str">
            <v>SUPPLIER0002</v>
          </cell>
          <cell r="K2258" t="str">
            <v xml:space="preserve">ANHUI TINCAI SILK CO. LTD</v>
          </cell>
          <cell r="L2258">
            <v>1</v>
          </cell>
          <cell r="M2258">
            <v>4</v>
          </cell>
          <cell r="N2258">
            <v>5</v>
          </cell>
          <cell r="Q2258">
            <v>5</v>
          </cell>
          <cell r="R2258">
            <v>10</v>
          </cell>
          <cell r="S2258" t="str">
            <v xml:space="preserve">Yuan Purchase Pricelist (CNY)</v>
          </cell>
          <cell r="T2258">
            <v>2.98</v>
          </cell>
          <cell r="U2258">
            <v>466</v>
          </cell>
          <cell r="V2258">
            <v>720</v>
          </cell>
        </row>
        <row r="2259">
          <cell r="A2259">
            <v>10710</v>
          </cell>
          <cell r="B2259" t="str">
            <v>AUTOLAMPS2226</v>
          </cell>
          <cell r="C2259" t="e">
            <v>#REF!</v>
          </cell>
          <cell r="D2259" t="str">
            <v xml:space="preserve">TOYOTA LANDCRUISER PRADO FJ95 (01-02) - GRILL</v>
          </cell>
          <cell r="E2259" t="str">
            <v>TOYOTA</v>
          </cell>
          <cell r="F2259" t="str">
            <v xml:space="preserve">FJ95 01 GRL</v>
          </cell>
          <cell r="G2259" t="str">
            <v>TY07-2811</v>
          </cell>
          <cell r="I2259">
            <v>0.04</v>
          </cell>
          <cell r="J2259" t="str">
            <v>SUPPLIER0002</v>
          </cell>
          <cell r="K2259" t="str">
            <v xml:space="preserve">ANHUI TINCAI SILK CO. LTD</v>
          </cell>
          <cell r="L2259">
            <v>0</v>
          </cell>
          <cell r="M2259">
            <v>0</v>
          </cell>
          <cell r="N2259">
            <v>0</v>
          </cell>
          <cell r="Q2259">
            <v>2</v>
          </cell>
          <cell r="R2259">
            <v>3</v>
          </cell>
          <cell r="S2259" t="str">
            <v xml:space="preserve">Yuan Purchase Pricelist (CNY)</v>
          </cell>
          <cell r="T2259">
            <v>120</v>
          </cell>
          <cell r="U2259">
            <v>3264</v>
          </cell>
          <cell r="V2259">
            <v>4900</v>
          </cell>
        </row>
        <row r="2260">
          <cell r="A2260">
            <v>10700</v>
          </cell>
          <cell r="B2260" t="str">
            <v>AUTOLAMPS2227</v>
          </cell>
          <cell r="C2260" t="e">
            <v>#REF!</v>
          </cell>
          <cell r="D2260" t="str">
            <v xml:space="preserve">TOYOTA LANDCRUISER PRADO FJ95 (01-02) - HEAD LAMP (212-11B1-RD/LD-E) - LH</v>
          </cell>
          <cell r="E2260" t="str">
            <v>TOYOTA</v>
          </cell>
          <cell r="F2260" t="str">
            <v xml:space="preserve">FJ95 01 HLA LH</v>
          </cell>
          <cell r="G2260" t="str">
            <v>TY07-2801B-L</v>
          </cell>
          <cell r="I2260">
            <v>0.04</v>
          </cell>
          <cell r="J2260" t="str">
            <v>SUPPLIER0002</v>
          </cell>
          <cell r="K2260" t="str">
            <v xml:space="preserve">ANHUI TINCAI SILK CO. LTD</v>
          </cell>
          <cell r="L2260">
            <v>1</v>
          </cell>
          <cell r="M2260">
            <v>4</v>
          </cell>
          <cell r="N2260">
            <v>5</v>
          </cell>
          <cell r="Q2260">
            <v>2</v>
          </cell>
          <cell r="R2260">
            <v>3</v>
          </cell>
          <cell r="S2260" t="str">
            <v xml:space="preserve">Yuan Purchase Pricelist (CNY)</v>
          </cell>
          <cell r="T2260">
            <v>90</v>
          </cell>
          <cell r="U2260">
            <v>2025</v>
          </cell>
          <cell r="V2260">
            <v>3140</v>
          </cell>
        </row>
        <row r="2261">
          <cell r="A2261">
            <v>10699</v>
          </cell>
          <cell r="B2261" t="str">
            <v>AUTOLAMPS2228</v>
          </cell>
          <cell r="C2261" t="e">
            <v>#REF!</v>
          </cell>
          <cell r="D2261" t="str">
            <v xml:space="preserve">TOYOTA LANDCRUISER PRADO FJ95 (01-02) - HEAD LAMP (212-11B1-RD/LD-E) - RH</v>
          </cell>
          <cell r="E2261" t="str">
            <v>TOYOTA</v>
          </cell>
          <cell r="F2261" t="str">
            <v xml:space="preserve">FJ95 01 HLA RH</v>
          </cell>
          <cell r="G2261" t="str">
            <v>TY07-2801B-R</v>
          </cell>
          <cell r="I2261">
            <v>0.04</v>
          </cell>
          <cell r="J2261" t="str">
            <v>SUPPLIER0002</v>
          </cell>
          <cell r="K2261" t="str">
            <v xml:space="preserve">ANHUI TINCAI SILK CO. LTD</v>
          </cell>
          <cell r="L2261">
            <v>1</v>
          </cell>
          <cell r="M2261">
            <v>4</v>
          </cell>
          <cell r="N2261">
            <v>5</v>
          </cell>
          <cell r="Q2261">
            <v>2</v>
          </cell>
          <cell r="R2261">
            <v>3</v>
          </cell>
          <cell r="S2261" t="str">
            <v xml:space="preserve">Yuan Purchase Pricelist (CNY)</v>
          </cell>
          <cell r="T2261">
            <v>90</v>
          </cell>
          <cell r="U2261">
            <v>2025</v>
          </cell>
          <cell r="V2261">
            <v>3140</v>
          </cell>
        </row>
        <row r="2262">
          <cell r="A2262">
            <v>10704</v>
          </cell>
          <cell r="B2262" t="str">
            <v>AUTOLAMPS2229</v>
          </cell>
          <cell r="C2262" t="e">
            <v>#REF!</v>
          </cell>
          <cell r="D2262" t="str">
            <v xml:space="preserve">TOYOTA LANDCRUISER PRADO FJ95 (01-02) - TAIL LAMP - LH</v>
          </cell>
          <cell r="E2262" t="str">
            <v>TOYOTA</v>
          </cell>
          <cell r="F2262" t="str">
            <v xml:space="preserve">FJ95 01 TLA LH</v>
          </cell>
          <cell r="G2262" t="str">
            <v>TY07-2802B-L</v>
          </cell>
          <cell r="I2262">
            <v>0.04</v>
          </cell>
          <cell r="J2262" t="str">
            <v>SUPPLIER0002</v>
          </cell>
          <cell r="K2262" t="str">
            <v xml:space="preserve">ANHUI TINCAI SILK CO. LTD</v>
          </cell>
          <cell r="M2262">
            <v>0</v>
          </cell>
          <cell r="N2262">
            <v>0</v>
          </cell>
          <cell r="Q2262">
            <v>2</v>
          </cell>
          <cell r="R2262">
            <v>3</v>
          </cell>
          <cell r="S2262" t="str">
            <v xml:space="preserve">Yuan Purchase Pricelist (CNY)</v>
          </cell>
          <cell r="T2262">
            <v>25</v>
          </cell>
          <cell r="U2262">
            <v>638</v>
          </cell>
          <cell r="V2262">
            <v>960</v>
          </cell>
        </row>
        <row r="2263">
          <cell r="A2263">
            <v>10703</v>
          </cell>
          <cell r="B2263" t="str">
            <v>AUTOLAMPS2230</v>
          </cell>
          <cell r="C2263" t="e">
            <v>#REF!</v>
          </cell>
          <cell r="D2263" t="str">
            <v xml:space="preserve">TOYOTA LANDCRUISER PRADO FJ95 (01-02) - TAIL LAMP - RH</v>
          </cell>
          <cell r="E2263" t="str">
            <v>TOYOTA</v>
          </cell>
          <cell r="F2263" t="str">
            <v xml:space="preserve">FJ95 01 TLA RH</v>
          </cell>
          <cell r="G2263" t="str">
            <v>TY07-2802B-R</v>
          </cell>
          <cell r="I2263">
            <v>0.04</v>
          </cell>
          <cell r="J2263" t="str">
            <v>SUPPLIER0002</v>
          </cell>
          <cell r="K2263" t="str">
            <v xml:space="preserve">ANHUI TINCAI SILK CO. LTD</v>
          </cell>
          <cell r="M2263">
            <v>0</v>
          </cell>
          <cell r="N2263">
            <v>0</v>
          </cell>
          <cell r="Q2263">
            <v>2</v>
          </cell>
          <cell r="R2263">
            <v>3</v>
          </cell>
          <cell r="S2263" t="str">
            <v xml:space="preserve">Yuan Purchase Pricelist (CNY)</v>
          </cell>
          <cell r="T2263">
            <v>25</v>
          </cell>
          <cell r="U2263">
            <v>638</v>
          </cell>
          <cell r="V2263">
            <v>960</v>
          </cell>
        </row>
        <row r="2264">
          <cell r="A2264">
            <v>10696</v>
          </cell>
          <cell r="B2264" t="str">
            <v>AUTOLAMPS2231</v>
          </cell>
          <cell r="C2264" t="e">
            <v>#REF!</v>
          </cell>
          <cell r="D2264" t="str">
            <v xml:space="preserve">TOYOTA LANDCRUISER PRADO FJ95 (97-00) - CORNER LAMP (212-15B5-UE) - LH</v>
          </cell>
          <cell r="E2264" t="str">
            <v>TOYOTA</v>
          </cell>
          <cell r="F2264" t="str">
            <v xml:space="preserve">FJ95 97 CLA LH</v>
          </cell>
          <cell r="G2264" t="str">
            <v>TY07-2803-L</v>
          </cell>
          <cell r="I2264">
            <v>0.04</v>
          </cell>
          <cell r="J2264" t="str">
            <v>SUPPLIER0002</v>
          </cell>
          <cell r="K2264" t="str">
            <v xml:space="preserve">ANHUI TINCAI SILK CO. LTD</v>
          </cell>
          <cell r="M2264">
            <v>0</v>
          </cell>
          <cell r="N2264">
            <v>0</v>
          </cell>
          <cell r="O2264">
            <v>2</v>
          </cell>
          <cell r="P2264">
            <v>5</v>
          </cell>
          <cell r="S2264" t="str">
            <v xml:space="preserve">Yuan Purchase Pricelist (CNY)</v>
          </cell>
          <cell r="T2264">
            <v>20</v>
          </cell>
          <cell r="U2264">
            <v>450</v>
          </cell>
          <cell r="V2264">
            <v>700</v>
          </cell>
        </row>
        <row r="2265">
          <cell r="A2265">
            <v>10695</v>
          </cell>
          <cell r="B2265" t="str">
            <v>AUTOLAMPS2232</v>
          </cell>
          <cell r="C2265" t="e">
            <v>#REF!</v>
          </cell>
          <cell r="D2265" t="str">
            <v xml:space="preserve">TOYOTA LANDCRUISER PRADO FJ95 (97-00) - CORNER LAMP (212-15B5-UE) - RH</v>
          </cell>
          <cell r="E2265" t="str">
            <v>TOYOTA</v>
          </cell>
          <cell r="F2265" t="str">
            <v xml:space="preserve">FJ95 97 CLA RH</v>
          </cell>
          <cell r="G2265" t="str">
            <v>TY07-2803-R</v>
          </cell>
          <cell r="I2265">
            <v>0.04</v>
          </cell>
          <cell r="J2265" t="str">
            <v>SUPPLIER0002</v>
          </cell>
          <cell r="K2265" t="str">
            <v xml:space="preserve">ANHUI TINCAI SILK CO. LTD</v>
          </cell>
          <cell r="M2265">
            <v>0</v>
          </cell>
          <cell r="N2265">
            <v>0</v>
          </cell>
          <cell r="O2265">
            <v>2</v>
          </cell>
          <cell r="P2265">
            <v>5</v>
          </cell>
          <cell r="S2265" t="str">
            <v xml:space="preserve">Yuan Purchase Pricelist (CNY)</v>
          </cell>
          <cell r="T2265">
            <v>20</v>
          </cell>
          <cell r="U2265">
            <v>450</v>
          </cell>
          <cell r="V2265">
            <v>700</v>
          </cell>
        </row>
        <row r="2266">
          <cell r="A2266">
            <v>10694</v>
          </cell>
          <cell r="B2266" t="str">
            <v>AUTOLAMPS2233</v>
          </cell>
          <cell r="C2266" t="e">
            <v>#REF!</v>
          </cell>
          <cell r="D2266" t="str">
            <v xml:space="preserve">TOYOTA LANDCRUISER PRADO FJ95 (97-00) - HEAD LAMP (GLASS)(212-1179-RD/LD-E) - LH</v>
          </cell>
          <cell r="E2266" t="str">
            <v>TOYOTA</v>
          </cell>
          <cell r="F2266" t="str">
            <v xml:space="preserve">FJ95 97 HLA LH</v>
          </cell>
          <cell r="G2266" t="str">
            <v>TY07-2801-L</v>
          </cell>
          <cell r="I2266">
            <v>0.04</v>
          </cell>
          <cell r="J2266" t="str">
            <v>SUPPLIER0002</v>
          </cell>
          <cell r="K2266" t="str">
            <v xml:space="preserve">ANHUI TINCAI SILK CO. LTD</v>
          </cell>
          <cell r="L2266">
            <v>0</v>
          </cell>
          <cell r="M2266">
            <v>0</v>
          </cell>
          <cell r="N2266">
            <v>0</v>
          </cell>
          <cell r="Q2266">
            <v>2</v>
          </cell>
          <cell r="R2266">
            <v>5</v>
          </cell>
          <cell r="S2266" t="str">
            <v xml:space="preserve">Yuan Purchase Pricelist (CNY)</v>
          </cell>
          <cell r="T2266">
            <v>93</v>
          </cell>
          <cell r="U2266">
            <v>2372</v>
          </cell>
          <cell r="V2266">
            <v>3560</v>
          </cell>
        </row>
        <row r="2267">
          <cell r="A2267">
            <v>10693</v>
          </cell>
          <cell r="B2267" t="str">
            <v>AUTOLAMPS2234</v>
          </cell>
          <cell r="C2267" t="e">
            <v>#REF!</v>
          </cell>
          <cell r="D2267" t="str">
            <v xml:space="preserve">TOYOTA LANDCRUISER PRADO FJ95 (97-00) - HEAD LAMP (GLASS)(212-1179-RD/LD-E) - RH</v>
          </cell>
          <cell r="E2267" t="str">
            <v>TOYOTA</v>
          </cell>
          <cell r="F2267" t="str">
            <v xml:space="preserve">FJ95 97 HLA RH</v>
          </cell>
          <cell r="G2267" t="str">
            <v>TY07-2801-R</v>
          </cell>
          <cell r="I2267">
            <v>0.04</v>
          </cell>
          <cell r="J2267" t="str">
            <v>SUPPLIER0002</v>
          </cell>
          <cell r="K2267" t="str">
            <v xml:space="preserve">ANHUI TINCAI SILK CO. LTD</v>
          </cell>
          <cell r="L2267">
            <v>0</v>
          </cell>
          <cell r="M2267">
            <v>0</v>
          </cell>
          <cell r="N2267">
            <v>0</v>
          </cell>
          <cell r="Q2267">
            <v>2</v>
          </cell>
          <cell r="R2267">
            <v>5</v>
          </cell>
          <cell r="S2267" t="str">
            <v xml:space="preserve">Yuan Purchase Pricelist (CNY)</v>
          </cell>
          <cell r="T2267">
            <v>93</v>
          </cell>
          <cell r="U2267">
            <v>2372</v>
          </cell>
          <cell r="V2267">
            <v>3560</v>
          </cell>
        </row>
        <row r="2268">
          <cell r="A2268">
            <v>10698</v>
          </cell>
          <cell r="B2268" t="str">
            <v>AUTOLAMPS2235</v>
          </cell>
          <cell r="C2268" t="e">
            <v>#REF!</v>
          </cell>
          <cell r="D2268" t="str">
            <v xml:space="preserve">TOYOTA LANDCRUISER PRADO FJ95 (97-00) - TAIL LAMP (212-19B0-A/U) - LH</v>
          </cell>
          <cell r="E2268" t="str">
            <v>TOYOTA</v>
          </cell>
          <cell r="F2268" t="str">
            <v xml:space="preserve">FJ95 97 TLA LH</v>
          </cell>
          <cell r="G2268" t="str">
            <v>TY07-2802-L</v>
          </cell>
          <cell r="I2268">
            <v>0.04</v>
          </cell>
          <cell r="J2268" t="str">
            <v>SUPPLIER0002</v>
          </cell>
          <cell r="K2268" t="str">
            <v xml:space="preserve">ANHUI TINCAI SILK CO. LTD</v>
          </cell>
          <cell r="M2268">
            <v>0</v>
          </cell>
          <cell r="N2268">
            <v>0</v>
          </cell>
          <cell r="Q2268">
            <v>2</v>
          </cell>
          <cell r="R2268">
            <v>5</v>
          </cell>
          <cell r="S2268" t="str">
            <v xml:space="preserve">Yuan Purchase Pricelist (CNY)</v>
          </cell>
          <cell r="T2268">
            <v>4.0999999999999996</v>
          </cell>
          <cell r="U2268">
            <v>641</v>
          </cell>
          <cell r="V2268">
            <v>990</v>
          </cell>
        </row>
        <row r="2269">
          <cell r="A2269">
            <v>10697</v>
          </cell>
          <cell r="B2269" t="str">
            <v>AUTOLAMPS2236</v>
          </cell>
          <cell r="C2269" t="e">
            <v>#REF!</v>
          </cell>
          <cell r="D2269" t="str">
            <v xml:space="preserve">TOYOTA LANDCRUISER PRADO FJ95 (97-00) - TAIL LAMP (212-19B0-A/U) - RH</v>
          </cell>
          <cell r="E2269" t="str">
            <v>TOYOTA</v>
          </cell>
          <cell r="F2269" t="str">
            <v xml:space="preserve">FJ95 97 TLA RH</v>
          </cell>
          <cell r="G2269" t="str">
            <v>TY07-2802-R</v>
          </cell>
          <cell r="I2269">
            <v>0.04</v>
          </cell>
          <cell r="J2269" t="str">
            <v>SUPPLIER0002</v>
          </cell>
          <cell r="K2269" t="str">
            <v xml:space="preserve">ANHUI TINCAI SILK CO. LTD</v>
          </cell>
          <cell r="M2269">
            <v>0</v>
          </cell>
          <cell r="N2269">
            <v>0</v>
          </cell>
          <cell r="Q2269">
            <v>2</v>
          </cell>
          <cell r="R2269">
            <v>5</v>
          </cell>
          <cell r="S2269" t="str">
            <v xml:space="preserve">Yuan Purchase Pricelist (CNY)</v>
          </cell>
          <cell r="T2269">
            <v>4.0999999999999996</v>
          </cell>
          <cell r="U2269">
            <v>641</v>
          </cell>
          <cell r="V2269">
            <v>990</v>
          </cell>
        </row>
        <row r="2270">
          <cell r="A2270">
            <v>12046</v>
          </cell>
          <cell r="B2270" t="str">
            <v>AUTOLAMPS2237</v>
          </cell>
          <cell r="C2270" t="e">
            <v>#REF!</v>
          </cell>
          <cell r="D2270" t="str">
            <v xml:space="preserve">TOYOTA LANDCRUISER PRADO FJ95 (97-02) - FRONT DOOR GLASS - LH</v>
          </cell>
          <cell r="E2270" t="str">
            <v>TOYOTA</v>
          </cell>
          <cell r="F2270" t="str">
            <v xml:space="preserve">FJ90 FD LH</v>
          </cell>
          <cell r="G2270" t="str">
            <v xml:space="preserve">FJ90 FD/LH</v>
          </cell>
          <cell r="H2270" t="str">
            <v>878*541</v>
          </cell>
          <cell r="I2270">
            <v>0.02</v>
          </cell>
          <cell r="J2270" t="str">
            <v>SUPPLIER0015</v>
          </cell>
          <cell r="K2270" t="str">
            <v xml:space="preserve">XINYI AUTOMOBILE GLASS (SHENZHEN) CO., LTD</v>
          </cell>
          <cell r="L2270">
            <v>0</v>
          </cell>
          <cell r="M2270">
            <v>0</v>
          </cell>
          <cell r="N2270">
            <v>0</v>
          </cell>
          <cell r="Q2270">
            <v>2</v>
          </cell>
          <cell r="R2270">
            <v>8</v>
          </cell>
          <cell r="S2270" t="str">
            <v xml:space="preserve">USD Purchase Pricelist (USD)</v>
          </cell>
          <cell r="T2270">
            <v>3.06</v>
          </cell>
          <cell r="U2270">
            <v>475.07</v>
          </cell>
          <cell r="V2270">
            <v>600</v>
          </cell>
        </row>
        <row r="2271">
          <cell r="A2271">
            <v>12045</v>
          </cell>
          <cell r="B2271" t="str">
            <v>AUTOLAMPS2238</v>
          </cell>
          <cell r="C2271" t="e">
            <v>#REF!</v>
          </cell>
          <cell r="D2271" t="str">
            <v xml:space="preserve">TOYOTA LANDCRUISER PRADO FJ95 (97-02) - FRONT DOOR GLASS - RH</v>
          </cell>
          <cell r="E2271" t="str">
            <v>TOYOTA</v>
          </cell>
          <cell r="F2271" t="str">
            <v xml:space="preserve">FJ90 FD RH</v>
          </cell>
          <cell r="G2271" t="str">
            <v xml:space="preserve">FJ90 FD/RH</v>
          </cell>
          <cell r="H2271" t="str">
            <v>878*541</v>
          </cell>
          <cell r="I2271">
            <v>0.02</v>
          </cell>
          <cell r="J2271" t="str">
            <v>SUPPLIER0015</v>
          </cell>
          <cell r="K2271" t="str">
            <v xml:space="preserve">XINYI AUTOMOBILE GLASS (SHENZHEN) CO., LTD</v>
          </cell>
          <cell r="L2271">
            <v>0</v>
          </cell>
          <cell r="M2271">
            <v>0</v>
          </cell>
          <cell r="N2271">
            <v>0</v>
          </cell>
          <cell r="Q2271">
            <v>2</v>
          </cell>
          <cell r="R2271">
            <v>8</v>
          </cell>
          <cell r="S2271" t="str">
            <v xml:space="preserve">USD Purchase Pricelist (USD)</v>
          </cell>
          <cell r="T2271">
            <v>3.06</v>
          </cell>
          <cell r="U2271">
            <v>475.07</v>
          </cell>
          <cell r="V2271">
            <v>600</v>
          </cell>
        </row>
        <row r="2272">
          <cell r="A2272">
            <v>11953</v>
          </cell>
          <cell r="B2272" t="str">
            <v>AUTOLAMPS2239</v>
          </cell>
          <cell r="C2272" t="e">
            <v>#REF!</v>
          </cell>
          <cell r="D2272" t="str">
            <v xml:space="preserve">TOYOTA LANDCRUISER PRADO FJ95 (97-02) - REAR DOOR GLASS - LH</v>
          </cell>
          <cell r="E2272" t="str">
            <v>TOYOTA</v>
          </cell>
          <cell r="F2272" t="str">
            <v xml:space="preserve">FJ90 RD LH</v>
          </cell>
          <cell r="G2272" t="str">
            <v xml:space="preserve">FJ90 RD/LH</v>
          </cell>
          <cell r="H2272" t="str">
            <v>585*555</v>
          </cell>
          <cell r="I2272">
            <v>0.02</v>
          </cell>
          <cell r="J2272" t="str">
            <v>SUPPLIER0015</v>
          </cell>
          <cell r="K2272" t="str">
            <v xml:space="preserve">XINYI AUTOMOBILE GLASS (SHENZHEN) CO., LTD</v>
          </cell>
          <cell r="L2272">
            <v>0</v>
          </cell>
          <cell r="M2272">
            <v>0</v>
          </cell>
          <cell r="N2272">
            <v>0</v>
          </cell>
          <cell r="Q2272">
            <v>2</v>
          </cell>
          <cell r="R2272">
            <v>8</v>
          </cell>
          <cell r="S2272" t="str">
            <v xml:space="preserve">USD Purchase Pricelist (USD)</v>
          </cell>
          <cell r="T2272">
            <v>2.5</v>
          </cell>
          <cell r="U2272">
            <v>388.13</v>
          </cell>
          <cell r="V2272">
            <v>500</v>
          </cell>
        </row>
        <row r="2273">
          <cell r="A2273">
            <v>11954</v>
          </cell>
          <cell r="B2273" t="str">
            <v>AUTOLAMPS2240</v>
          </cell>
          <cell r="C2273" t="e">
            <v>#REF!</v>
          </cell>
          <cell r="D2273" t="str">
            <v xml:space="preserve">TOYOTA LANDCRUISER PRADO FJ95 (97-02) - REAR DOOR GLASS - RH</v>
          </cell>
          <cell r="E2273" t="str">
            <v>TOYOTA</v>
          </cell>
          <cell r="F2273" t="str">
            <v xml:space="preserve">FJ90 RD RH</v>
          </cell>
          <cell r="G2273" t="str">
            <v xml:space="preserve">FJ90 RD/RH</v>
          </cell>
          <cell r="H2273" t="str">
            <v>585*555</v>
          </cell>
          <cell r="I2273">
            <v>0.02</v>
          </cell>
          <cell r="J2273" t="str">
            <v>SUPPLIER0015</v>
          </cell>
          <cell r="K2273" t="str">
            <v xml:space="preserve">XINYI AUTOMOBILE GLASS (SHENZHEN) CO., LTD</v>
          </cell>
          <cell r="L2273">
            <v>0</v>
          </cell>
          <cell r="M2273">
            <v>0</v>
          </cell>
          <cell r="N2273">
            <v>0</v>
          </cell>
          <cell r="Q2273">
            <v>2</v>
          </cell>
          <cell r="R2273">
            <v>8</v>
          </cell>
          <cell r="S2273" t="str">
            <v xml:space="preserve">USD Purchase Pricelist (USD)</v>
          </cell>
          <cell r="T2273">
            <v>11.39</v>
          </cell>
          <cell r="U2273">
            <v>1836.07</v>
          </cell>
          <cell r="V2273">
            <v>500</v>
          </cell>
        </row>
        <row r="2274">
          <cell r="A2274">
            <v>13889</v>
          </cell>
          <cell r="B2274" t="str">
            <v>AUTOLAMPS2241</v>
          </cell>
          <cell r="C2274" t="e">
            <v>#REF!</v>
          </cell>
          <cell r="D2274" t="str">
            <v xml:space="preserve">TOYOTA LANDCRUISER PRADO FJ95 (97-02) - REAR SIDE FIX - LH</v>
          </cell>
          <cell r="E2274" t="str">
            <v>TOYOTA</v>
          </cell>
          <cell r="F2274" t="str">
            <v xml:space="preserve">FJ90 5 SW LH X</v>
          </cell>
          <cell r="G2274" t="str">
            <v xml:space="preserve">FJ90-5 SW/LH/X</v>
          </cell>
          <cell r="H2274" t="str">
            <v>770*500</v>
          </cell>
          <cell r="I2274">
            <v>0.02</v>
          </cell>
          <cell r="J2274" t="str">
            <v>SUPPLIER0015</v>
          </cell>
          <cell r="K2274" t="str">
            <v xml:space="preserve">XINYI AUTOMOBILE GLASS (SHENZHEN) CO., LTD</v>
          </cell>
          <cell r="L2274">
            <v>0</v>
          </cell>
          <cell r="M2274">
            <v>0</v>
          </cell>
          <cell r="N2274">
            <v>0</v>
          </cell>
          <cell r="Q2274">
            <v>2</v>
          </cell>
          <cell r="R2274">
            <v>8</v>
          </cell>
          <cell r="S2274" t="str">
            <v xml:space="preserve">USD Purchase Pricelist (USD)</v>
          </cell>
          <cell r="T2274">
            <v>0</v>
          </cell>
          <cell r="U2274">
            <v>800</v>
          </cell>
          <cell r="V2274">
            <v>1200</v>
          </cell>
        </row>
        <row r="2275">
          <cell r="A2275">
            <v>12815</v>
          </cell>
          <cell r="B2275" t="str">
            <v>AUTOLAMPS2243</v>
          </cell>
          <cell r="C2275" t="e">
            <v>#REF!</v>
          </cell>
          <cell r="D2275" t="str">
            <v xml:space="preserve">TOYOTA LITEACE (04-07) - HEAD LAMP -  LH</v>
          </cell>
          <cell r="E2275" t="str">
            <v>TOYOTA</v>
          </cell>
          <cell r="F2275" t="str">
            <v xml:space="preserve">LITEACE 04 HLA LH</v>
          </cell>
          <cell r="G2275" t="str">
            <v>MZ01-40004-L</v>
          </cell>
          <cell r="I2275">
            <v>0.04</v>
          </cell>
          <cell r="J2275" t="str">
            <v>SUPPLIER0010</v>
          </cell>
          <cell r="K2275" t="str">
            <v xml:space="preserve">JIANGSU ZISUDE LAMPS TECHNOLOGY CO.,LTD</v>
          </cell>
          <cell r="L2275">
            <v>0</v>
          </cell>
          <cell r="M2275">
            <v>0</v>
          </cell>
          <cell r="N2275">
            <v>0</v>
          </cell>
          <cell r="Q2275">
            <v>2</v>
          </cell>
          <cell r="R2275">
            <v>5</v>
          </cell>
          <cell r="S2275" t="str">
            <v xml:space="preserve">Yuan Purchase Pricelist (CNY)</v>
          </cell>
          <cell r="T2275">
            <v>54.6</v>
          </cell>
          <cell r="U2275">
            <v>1423</v>
          </cell>
          <cell r="V2275">
            <v>2000</v>
          </cell>
        </row>
        <row r="2276">
          <cell r="A2276">
            <v>12814</v>
          </cell>
          <cell r="B2276" t="str">
            <v>AUTOLAMPS2244</v>
          </cell>
          <cell r="C2276" t="e">
            <v>#REF!</v>
          </cell>
          <cell r="D2276" t="str">
            <v xml:space="preserve">TOYOTA LITEACE (04-07) - HEAD LAMP - RH</v>
          </cell>
          <cell r="E2276" t="str">
            <v>TOYOTA</v>
          </cell>
          <cell r="F2276" t="str">
            <v xml:space="preserve">LITEACE 04 HLA RH</v>
          </cell>
          <cell r="G2276" t="str">
            <v>MZ01-40004-R</v>
          </cell>
          <cell r="I2276">
            <v>0.04</v>
          </cell>
          <cell r="J2276" t="str">
            <v>SUPPLIER0010</v>
          </cell>
          <cell r="K2276" t="str">
            <v xml:space="preserve">JIANGSU ZISUDE LAMPS TECHNOLOGY CO.,LTD</v>
          </cell>
          <cell r="L2276">
            <v>0</v>
          </cell>
          <cell r="M2276">
            <v>0</v>
          </cell>
          <cell r="N2276">
            <v>0</v>
          </cell>
          <cell r="Q2276">
            <v>2</v>
          </cell>
          <cell r="R2276">
            <v>5</v>
          </cell>
          <cell r="S2276" t="str">
            <v xml:space="preserve">Yuan Purchase Pricelist (CNY)</v>
          </cell>
          <cell r="T2276">
            <v>54.6</v>
          </cell>
          <cell r="U2276">
            <v>1423</v>
          </cell>
          <cell r="V2276">
            <v>2000</v>
          </cell>
        </row>
        <row r="2277">
          <cell r="A2277">
            <v>12476</v>
          </cell>
          <cell r="B2277" t="str">
            <v>AUTOLAMPS2245</v>
          </cell>
          <cell r="C2277" t="e">
            <v>#REF!</v>
          </cell>
          <cell r="D2277" t="str">
            <v xml:space="preserve">TOYOTA LITEACE CM20 (84-85) - CORNER LAMP - LH</v>
          </cell>
          <cell r="E2277" t="str">
            <v>TOYOTA</v>
          </cell>
          <cell r="F2277" t="str">
            <v xml:space="preserve">CM20 CLA LH</v>
          </cell>
          <cell r="G2277" t="str">
            <v>TY08-0203B-L</v>
          </cell>
          <cell r="I2277">
            <v>0.04</v>
          </cell>
          <cell r="J2277" t="str">
            <v>SUPPLIER0002</v>
          </cell>
          <cell r="K2277" t="str">
            <v xml:space="preserve">ANHUI TINCAI SILK CO. LTD</v>
          </cell>
          <cell r="L2277">
            <v>0</v>
          </cell>
          <cell r="M2277">
            <v>0</v>
          </cell>
          <cell r="N2277">
            <v>0</v>
          </cell>
          <cell r="O2277">
            <v>5</v>
          </cell>
          <cell r="P2277">
            <v>10</v>
          </cell>
          <cell r="S2277" t="str">
            <v xml:space="preserve">Yuan Purchase Pricelist (CNY)</v>
          </cell>
          <cell r="T2277">
            <v>2</v>
          </cell>
          <cell r="U2277">
            <v>313</v>
          </cell>
          <cell r="V2277">
            <v>480</v>
          </cell>
        </row>
        <row r="2278">
          <cell r="A2278">
            <v>12475</v>
          </cell>
          <cell r="B2278" t="str">
            <v>AUTOLAMPS2246</v>
          </cell>
          <cell r="C2278" t="e">
            <v>#REF!</v>
          </cell>
          <cell r="D2278" t="str">
            <v xml:space="preserve">TOYOTA LITEACE CM20 (84-85) - CORNER LAMP - RH</v>
          </cell>
          <cell r="E2278" t="str">
            <v>TOYOTA</v>
          </cell>
          <cell r="F2278" t="str">
            <v xml:space="preserve">CM20 CLA RH</v>
          </cell>
          <cell r="G2278" t="str">
            <v>TY08-0203B-R</v>
          </cell>
          <cell r="I2278">
            <v>0.04</v>
          </cell>
          <cell r="J2278" t="str">
            <v>SUPPLIER0002</v>
          </cell>
          <cell r="K2278" t="str">
            <v xml:space="preserve">ANHUI TINCAI SILK CO. LTD</v>
          </cell>
          <cell r="L2278">
            <v>0</v>
          </cell>
          <cell r="M2278">
            <v>0</v>
          </cell>
          <cell r="N2278">
            <v>0</v>
          </cell>
          <cell r="O2278">
            <v>5</v>
          </cell>
          <cell r="P2278">
            <v>10</v>
          </cell>
          <cell r="S2278" t="str">
            <v xml:space="preserve">Yuan Purchase Pricelist (CNY)</v>
          </cell>
          <cell r="T2278">
            <v>2</v>
          </cell>
          <cell r="U2278">
            <v>313</v>
          </cell>
          <cell r="V2278">
            <v>480</v>
          </cell>
        </row>
        <row r="2279">
          <cell r="A2279">
            <v>11134</v>
          </cell>
          <cell r="B2279" t="str">
            <v>AUTOLAMPS2247</v>
          </cell>
          <cell r="C2279" t="e">
            <v>#REF!</v>
          </cell>
          <cell r="D2279" t="str">
            <v xml:space="preserve">TOYOTA MARK II - GX110 (01-04) - FOG LAMP (22-304) - LH</v>
          </cell>
          <cell r="E2279" t="str">
            <v>TOYOTA</v>
          </cell>
          <cell r="F2279" t="str">
            <v xml:space="preserve">GX110 01 FLA LH</v>
          </cell>
          <cell r="G2279" t="str">
            <v>TY33-0404-L</v>
          </cell>
          <cell r="I2279">
            <v>0.04</v>
          </cell>
          <cell r="J2279" t="str">
            <v>SUPPLIER0002</v>
          </cell>
          <cell r="K2279" t="str">
            <v xml:space="preserve">ANHUI TINCAI SILK CO. LTD</v>
          </cell>
          <cell r="L2279">
            <v>1</v>
          </cell>
          <cell r="M2279">
            <v>4</v>
          </cell>
          <cell r="N2279">
            <v>5</v>
          </cell>
          <cell r="O2279">
            <v>5</v>
          </cell>
          <cell r="P2279">
            <v>10</v>
          </cell>
          <cell r="S2279" t="str">
            <v xml:space="preserve">Yuan Purchase Pricelist (CNY)</v>
          </cell>
          <cell r="T2279">
            <v>15.5</v>
          </cell>
          <cell r="U2279">
            <v>360.38</v>
          </cell>
          <cell r="V2279">
            <v>560</v>
          </cell>
        </row>
        <row r="2280">
          <cell r="A2280">
            <v>11133</v>
          </cell>
          <cell r="B2280" t="str">
            <v>AUTOLAMPS2248</v>
          </cell>
          <cell r="C2280" t="e">
            <v>#REF!</v>
          </cell>
          <cell r="D2280" t="str">
            <v xml:space="preserve">TOYOTA MARK II - GX110 (01-04) - FOG LAMP (22-304) - RH</v>
          </cell>
          <cell r="E2280" t="str">
            <v>TOYOTA</v>
          </cell>
          <cell r="F2280" t="str">
            <v xml:space="preserve">GX110 01 FLA RH</v>
          </cell>
          <cell r="G2280" t="str">
            <v>TY33-0404-R</v>
          </cell>
          <cell r="I2280">
            <v>0.04</v>
          </cell>
          <cell r="J2280" t="str">
            <v>SUPPLIER0002</v>
          </cell>
          <cell r="K2280" t="str">
            <v xml:space="preserve">ANHUI TINCAI SILK CO. LTD</v>
          </cell>
          <cell r="L2280">
            <v>1</v>
          </cell>
          <cell r="M2280">
            <v>4</v>
          </cell>
          <cell r="N2280">
            <v>5</v>
          </cell>
          <cell r="O2280">
            <v>5</v>
          </cell>
          <cell r="P2280">
            <v>10</v>
          </cell>
          <cell r="S2280" t="str">
            <v xml:space="preserve">Yuan Purchase Pricelist (CNY)</v>
          </cell>
          <cell r="T2280">
            <v>15.5</v>
          </cell>
          <cell r="U2280">
            <v>360.38</v>
          </cell>
          <cell r="V2280">
            <v>560</v>
          </cell>
        </row>
        <row r="2281">
          <cell r="A2281">
            <v>11132</v>
          </cell>
          <cell r="B2281" t="str">
            <v>AUTOLAMPS2249</v>
          </cell>
          <cell r="C2281" t="e">
            <v>#REF!</v>
          </cell>
          <cell r="D2281" t="str">
            <v xml:space="preserve">TOYOTA MARK II - GX110 (01-04) - HEAD LAMP (LONG YELLOW) (22-321) - LH</v>
          </cell>
          <cell r="E2281" t="str">
            <v>TOYOTA</v>
          </cell>
          <cell r="F2281" t="str">
            <v xml:space="preserve">GX110 01 HLA LH</v>
          </cell>
          <cell r="G2281" t="str">
            <v>TY33-0401A-L</v>
          </cell>
          <cell r="I2281">
            <v>0.04</v>
          </cell>
          <cell r="J2281" t="str">
            <v>SUPPLIER0002</v>
          </cell>
          <cell r="K2281" t="str">
            <v xml:space="preserve">ANHUI TINCAI SILK CO. LTD</v>
          </cell>
          <cell r="L2281">
            <v>0</v>
          </cell>
          <cell r="M2281">
            <v>0</v>
          </cell>
          <cell r="N2281">
            <v>0</v>
          </cell>
          <cell r="Q2281">
            <v>2</v>
          </cell>
          <cell r="R2281">
            <v>5</v>
          </cell>
          <cell r="S2281" t="str">
            <v xml:space="preserve">Yuan Purchase Pricelist (CNY)</v>
          </cell>
          <cell r="T2281">
            <v>19</v>
          </cell>
          <cell r="U2281">
            <v>2970</v>
          </cell>
          <cell r="V2281">
            <v>4600</v>
          </cell>
        </row>
        <row r="2282">
          <cell r="A2282">
            <v>11131</v>
          </cell>
          <cell r="B2282" t="str">
            <v>AUTOLAMPS2250</v>
          </cell>
          <cell r="C2282" t="e">
            <v>#REF!</v>
          </cell>
          <cell r="D2282" t="str">
            <v xml:space="preserve">TOYOTA MARK II - GX110 (01-04) - HEAD LAMP (LONG YELLOW) (22-321) - RH</v>
          </cell>
          <cell r="E2282" t="str">
            <v>TOYOTA</v>
          </cell>
          <cell r="F2282" t="str">
            <v xml:space="preserve">GX110 01 HLA RH</v>
          </cell>
          <cell r="G2282" t="str">
            <v>TY33-0401A-R</v>
          </cell>
          <cell r="I2282">
            <v>0.04</v>
          </cell>
          <cell r="J2282" t="str">
            <v>SUPPLIER0002</v>
          </cell>
          <cell r="K2282" t="str">
            <v xml:space="preserve">ANHUI TINCAI SILK CO. LTD</v>
          </cell>
          <cell r="L2282">
            <v>0</v>
          </cell>
          <cell r="M2282">
            <v>0</v>
          </cell>
          <cell r="N2282">
            <v>0</v>
          </cell>
          <cell r="Q2282">
            <v>2</v>
          </cell>
          <cell r="R2282">
            <v>5</v>
          </cell>
          <cell r="S2282" t="str">
            <v xml:space="preserve">Yuan Purchase Pricelist (CNY)</v>
          </cell>
          <cell r="T2282">
            <v>19</v>
          </cell>
          <cell r="U2282">
            <v>2970</v>
          </cell>
          <cell r="V2282">
            <v>4600</v>
          </cell>
        </row>
        <row r="2283">
          <cell r="A2283">
            <v>13023</v>
          </cell>
          <cell r="B2283" t="str">
            <v>AUTOLAMPS2251</v>
          </cell>
          <cell r="C2283" t="e">
            <v>#REF!</v>
          </cell>
          <cell r="D2283" t="str">
            <v xml:space="preserve">TOYOTA MARK II - GX110 (01-04) - HEAD LAMP (PROJECTOR LED TYPE) - LH</v>
          </cell>
          <cell r="E2283" t="str">
            <v>TOYOTA</v>
          </cell>
          <cell r="F2283" t="str">
            <v xml:space="preserve">GX110 01 HLAPLED LH</v>
          </cell>
          <cell r="G2283" t="str">
            <v>TY33-0401B-3-L</v>
          </cell>
          <cell r="I2283">
            <v>0.04</v>
          </cell>
          <cell r="J2283" t="str">
            <v>SUPPLIER0002</v>
          </cell>
          <cell r="K2283" t="str">
            <v xml:space="preserve">ANHUI TINCAI SILK CO. LTD</v>
          </cell>
          <cell r="M2283">
            <v>0</v>
          </cell>
          <cell r="N2283">
            <v>0</v>
          </cell>
          <cell r="Q2283">
            <v>2</v>
          </cell>
          <cell r="R2283">
            <v>5</v>
          </cell>
          <cell r="S2283" t="str">
            <v xml:space="preserve">Yuan Purchase Pricelist (CNY)</v>
          </cell>
          <cell r="T2283">
            <v>19</v>
          </cell>
          <cell r="U2283">
            <v>2970</v>
          </cell>
          <cell r="V2283">
            <v>4600</v>
          </cell>
        </row>
        <row r="2284">
          <cell r="A2284">
            <v>13022</v>
          </cell>
          <cell r="B2284" t="str">
            <v>AUTOLAMPS2252</v>
          </cell>
          <cell r="C2284" t="e">
            <v>#REF!</v>
          </cell>
          <cell r="D2284" t="str">
            <v xml:space="preserve">TOYOTA MARK II - GX110 (01-04) - HEAD LAMP (PROJECTOR LED TYPE) - RH</v>
          </cell>
          <cell r="E2284" t="str">
            <v>TOYOTA</v>
          </cell>
          <cell r="F2284" t="str">
            <v xml:space="preserve">GX110 01 HLAPLED RH</v>
          </cell>
          <cell r="G2284" t="str">
            <v>TY33-0401B-3-R</v>
          </cell>
          <cell r="I2284">
            <v>0.04</v>
          </cell>
          <cell r="J2284" t="str">
            <v>SUPPLIER0002</v>
          </cell>
          <cell r="K2284" t="str">
            <v xml:space="preserve">ANHUI TINCAI SILK CO. LTD</v>
          </cell>
          <cell r="M2284">
            <v>0</v>
          </cell>
          <cell r="N2284">
            <v>0</v>
          </cell>
          <cell r="Q2284">
            <v>2</v>
          </cell>
          <cell r="R2284">
            <v>5</v>
          </cell>
          <cell r="S2284" t="str">
            <v xml:space="preserve">Yuan Purchase Pricelist (CNY)</v>
          </cell>
          <cell r="T2284">
            <v>19</v>
          </cell>
          <cell r="U2284">
            <v>2970</v>
          </cell>
          <cell r="V2284">
            <v>4600</v>
          </cell>
        </row>
        <row r="2285">
          <cell r="A2285">
            <v>11136</v>
          </cell>
          <cell r="B2285" t="str">
            <v>AUTOLAMPS2253</v>
          </cell>
          <cell r="C2285" t="e">
            <v>#REF!</v>
          </cell>
          <cell r="D2285" t="str">
            <v xml:space="preserve">TOYOTA MARK II - GX110 (01-04) - HEAD LAMP (SHORT YELLOW) (22-321) - LH</v>
          </cell>
          <cell r="E2285" t="str">
            <v>TOYOTA</v>
          </cell>
          <cell r="F2285" t="str">
            <v xml:space="preserve">GX11003 HLA LH</v>
          </cell>
          <cell r="G2285" t="str">
            <v>TY33-0401C-L</v>
          </cell>
          <cell r="I2285">
            <v>0.04</v>
          </cell>
          <cell r="J2285" t="str">
            <v>SUPPLIER0002</v>
          </cell>
          <cell r="K2285" t="str">
            <v xml:space="preserve">ANHUI TINCAI SILK CO. LTD</v>
          </cell>
          <cell r="L2285">
            <v>0</v>
          </cell>
          <cell r="M2285">
            <v>0</v>
          </cell>
          <cell r="N2285">
            <v>0</v>
          </cell>
          <cell r="Q2285">
            <v>2</v>
          </cell>
          <cell r="R2285">
            <v>5</v>
          </cell>
          <cell r="S2285" t="str">
            <v xml:space="preserve">Yuan Purchase Pricelist (CNY)</v>
          </cell>
          <cell r="T2285">
            <v>22.49</v>
          </cell>
          <cell r="U2285">
            <v>3515</v>
          </cell>
          <cell r="V2285">
            <v>5450</v>
          </cell>
        </row>
        <row r="2286">
          <cell r="A2286">
            <v>11135</v>
          </cell>
          <cell r="B2286" t="str">
            <v>AUTOLAMPS2254</v>
          </cell>
          <cell r="C2286" t="e">
            <v>#REF!</v>
          </cell>
          <cell r="D2286" t="str">
            <v xml:space="preserve">TOYOTA MARK II - GX110 (01-04) - HEAD LAMP (SHORT YELLOW) (22-321) - RH</v>
          </cell>
          <cell r="E2286" t="str">
            <v>TOYOTA</v>
          </cell>
          <cell r="F2286" t="str">
            <v xml:space="preserve">GX11003 HLA RH</v>
          </cell>
          <cell r="G2286" t="str">
            <v>TY33-0401C-R</v>
          </cell>
          <cell r="I2286">
            <v>0.04</v>
          </cell>
          <cell r="J2286" t="str">
            <v>SUPPLIER0002</v>
          </cell>
          <cell r="K2286" t="str">
            <v xml:space="preserve">ANHUI TINCAI SILK CO. LTD</v>
          </cell>
          <cell r="L2286">
            <v>0</v>
          </cell>
          <cell r="M2286">
            <v>0</v>
          </cell>
          <cell r="N2286">
            <v>0</v>
          </cell>
          <cell r="Q2286">
            <v>2</v>
          </cell>
          <cell r="R2286">
            <v>5</v>
          </cell>
          <cell r="S2286" t="str">
            <v xml:space="preserve">Yuan Purchase Pricelist (CNY)</v>
          </cell>
          <cell r="T2286">
            <v>22.49</v>
          </cell>
          <cell r="U2286">
            <v>3515</v>
          </cell>
          <cell r="V2286">
            <v>5450</v>
          </cell>
        </row>
        <row r="2287">
          <cell r="A2287">
            <v>11138</v>
          </cell>
          <cell r="B2287" t="str">
            <v>AUTOLAMPS2255</v>
          </cell>
          <cell r="C2287" t="e">
            <v>#REF!</v>
          </cell>
          <cell r="D2287" t="str">
            <v xml:space="preserve">TOYOTA MARK II - GX110 (01-04) - TAIL LAMP (GREEN)(22-324) - LH</v>
          </cell>
          <cell r="E2287" t="str">
            <v>TOYOTA</v>
          </cell>
          <cell r="F2287" t="str">
            <v xml:space="preserve">GX110 01 TLA LH</v>
          </cell>
          <cell r="G2287" t="str">
            <v>TY33-0402-L</v>
          </cell>
          <cell r="I2287">
            <v>0.04</v>
          </cell>
          <cell r="J2287" t="str">
            <v>SUPPLIER0002</v>
          </cell>
          <cell r="K2287" t="str">
            <v xml:space="preserve">ANHUI TINCAI SILK CO. LTD</v>
          </cell>
          <cell r="L2287">
            <v>1</v>
          </cell>
          <cell r="M2287">
            <v>4</v>
          </cell>
          <cell r="N2287">
            <v>5</v>
          </cell>
          <cell r="Q2287">
            <v>2</v>
          </cell>
          <cell r="R2287">
            <v>5</v>
          </cell>
          <cell r="S2287" t="str">
            <v xml:space="preserve">Yuan Purchase Pricelist (CNY)</v>
          </cell>
          <cell r="T2287">
            <v>90</v>
          </cell>
          <cell r="U2287">
            <v>2092.5</v>
          </cell>
          <cell r="V2287">
            <v>3260</v>
          </cell>
        </row>
        <row r="2288">
          <cell r="A2288">
            <v>11137</v>
          </cell>
          <cell r="B2288" t="str">
            <v>AUTOLAMPS2256</v>
          </cell>
          <cell r="C2288" t="e">
            <v>#REF!</v>
          </cell>
          <cell r="D2288" t="str">
            <v xml:space="preserve">TOYOTA MARK II - GX110 (01-04) - TAIL LAMP (GREEN)(22-324) - RH</v>
          </cell>
          <cell r="E2288" t="str">
            <v>TOYOTA</v>
          </cell>
          <cell r="F2288" t="str">
            <v xml:space="preserve">GX110 01 TLA RH</v>
          </cell>
          <cell r="G2288" t="str">
            <v>TY33-0402-R</v>
          </cell>
          <cell r="I2288">
            <v>0.04</v>
          </cell>
          <cell r="J2288" t="str">
            <v>SUPPLIER0002</v>
          </cell>
          <cell r="K2288" t="str">
            <v xml:space="preserve">ANHUI TINCAI SILK CO. LTD</v>
          </cell>
          <cell r="L2288">
            <v>1</v>
          </cell>
          <cell r="M2288">
            <v>4</v>
          </cell>
          <cell r="N2288">
            <v>5</v>
          </cell>
          <cell r="Q2288">
            <v>2</v>
          </cell>
          <cell r="R2288">
            <v>5</v>
          </cell>
          <cell r="S2288" t="str">
            <v xml:space="preserve">Yuan Purchase Pricelist (CNY)</v>
          </cell>
          <cell r="T2288">
            <v>90</v>
          </cell>
          <cell r="U2288">
            <v>2092.5</v>
          </cell>
          <cell r="V2288">
            <v>3260</v>
          </cell>
        </row>
        <row r="2289">
          <cell r="A2289">
            <v>12038</v>
          </cell>
          <cell r="B2289" t="str">
            <v>AUTOLAMPS2257</v>
          </cell>
          <cell r="C2289" t="e">
            <v>#REF!</v>
          </cell>
          <cell r="D2289" t="str">
            <v xml:space="preserve">TOYOTA MARK II GX110 4D SEDAN (00-) - LAMINATED FRONT WINDSCREEN</v>
          </cell>
          <cell r="E2289" t="str">
            <v>TOYOTA</v>
          </cell>
          <cell r="F2289" t="str">
            <v xml:space="preserve">ZX110 R LFW X</v>
          </cell>
          <cell r="G2289" t="str">
            <v xml:space="preserve">ZX110-R LFW/X</v>
          </cell>
          <cell r="H2289" t="str">
            <v>1463*880</v>
          </cell>
          <cell r="I2289">
            <v>0.02</v>
          </cell>
          <cell r="J2289" t="str">
            <v>SUPPLIER0015</v>
          </cell>
          <cell r="K2289" t="str">
            <v xml:space="preserve">XINYI AUTOMOBILE GLASS (SHENZHEN) CO., LTD</v>
          </cell>
          <cell r="L2289">
            <v>3</v>
          </cell>
          <cell r="M2289">
            <v>12</v>
          </cell>
          <cell r="N2289">
            <v>15</v>
          </cell>
          <cell r="Q2289">
            <v>2</v>
          </cell>
          <cell r="R2289">
            <v>8</v>
          </cell>
          <cell r="S2289" t="str">
            <v xml:space="preserve">USD Purchase Pricelist (USD)</v>
          </cell>
          <cell r="T2289">
            <v>16.09</v>
          </cell>
          <cell r="U2289">
            <v>2681</v>
          </cell>
          <cell r="V2289">
            <v>3400</v>
          </cell>
        </row>
        <row r="2290">
          <cell r="A2290">
            <v>11491</v>
          </cell>
          <cell r="B2290" t="str">
            <v>AUTOLAMPS2283</v>
          </cell>
          <cell r="C2290" t="e">
            <v>#REF!</v>
          </cell>
          <cell r="D2290" t="str">
            <v xml:space="preserve">TOYOTA MARK X - RX120 (01-09) - BUMPER GRILL - LH</v>
          </cell>
          <cell r="E2290" t="str">
            <v>TOYOTA</v>
          </cell>
          <cell r="F2290" t="str">
            <v xml:space="preserve">MARKX GBPR LH</v>
          </cell>
          <cell r="G2290" t="str">
            <v>TY17-0107-01-L</v>
          </cell>
          <cell r="I2290">
            <v>0.04</v>
          </cell>
          <cell r="J2290" t="str">
            <v>SUPPLIER0002</v>
          </cell>
          <cell r="K2290" t="str">
            <v xml:space="preserve">ANHUI TINCAI SILK CO. LTD</v>
          </cell>
          <cell r="L2290">
            <v>1</v>
          </cell>
          <cell r="M2290">
            <v>4</v>
          </cell>
          <cell r="N2290">
            <v>5</v>
          </cell>
          <cell r="Q2290">
            <v>2</v>
          </cell>
          <cell r="R2290">
            <v>5</v>
          </cell>
          <cell r="S2290" t="str">
            <v xml:space="preserve">Yuan Purchase Pricelist (CNY)</v>
          </cell>
          <cell r="T2290">
            <v>5.0999999999999996</v>
          </cell>
          <cell r="U2290">
            <v>115</v>
          </cell>
          <cell r="V2290">
            <v>180</v>
          </cell>
        </row>
        <row r="2291">
          <cell r="A2291">
            <v>11490</v>
          </cell>
          <cell r="B2291" t="str">
            <v>AUTOLAMPS2284</v>
          </cell>
          <cell r="C2291" t="e">
            <v>#REF!</v>
          </cell>
          <cell r="D2291" t="str">
            <v xml:space="preserve">TOYOTA MARK X - RX120 (01-09) - BUMPER GRILL - RH</v>
          </cell>
          <cell r="E2291" t="str">
            <v>TOYOTA</v>
          </cell>
          <cell r="F2291" t="str">
            <v xml:space="preserve">MARKX GBPR RH</v>
          </cell>
          <cell r="G2291" t="str">
            <v>TY17-0107-01-R</v>
          </cell>
          <cell r="I2291">
            <v>0.04</v>
          </cell>
          <cell r="J2291" t="str">
            <v>SUPPLIER0002</v>
          </cell>
          <cell r="K2291" t="str">
            <v xml:space="preserve">ANHUI TINCAI SILK CO. LTD</v>
          </cell>
          <cell r="L2291">
            <v>1</v>
          </cell>
          <cell r="M2291">
            <v>4</v>
          </cell>
          <cell r="N2291">
            <v>5</v>
          </cell>
          <cell r="Q2291">
            <v>2</v>
          </cell>
          <cell r="R2291">
            <v>5</v>
          </cell>
          <cell r="S2291" t="str">
            <v xml:space="preserve">Yuan Purchase Pricelist (CNY)</v>
          </cell>
          <cell r="T2291">
            <v>5.0999999999999996</v>
          </cell>
          <cell r="U2291">
            <v>115</v>
          </cell>
          <cell r="V2291">
            <v>180</v>
          </cell>
        </row>
        <row r="2292">
          <cell r="A2292">
            <v>11488</v>
          </cell>
          <cell r="B2292" t="str">
            <v>AUTOLAMPS2285</v>
          </cell>
          <cell r="C2292" t="e">
            <v>#REF!</v>
          </cell>
          <cell r="D2292" t="str">
            <v xml:space="preserve">TOYOTA MARK X - RX120 (01-09) - FRONT BUMPER (W/WIPER HOLE)</v>
          </cell>
          <cell r="E2292" t="str">
            <v>TOYOTA</v>
          </cell>
          <cell r="F2292" t="str">
            <v xml:space="preserve">MARKX BPRF</v>
          </cell>
          <cell r="G2292" t="str">
            <v>TY17-0107</v>
          </cell>
          <cell r="I2292">
            <v>0.04</v>
          </cell>
          <cell r="J2292" t="str">
            <v>SUPPLIER0002</v>
          </cell>
          <cell r="K2292" t="str">
            <v xml:space="preserve">ANHUI TINCAI SILK CO. LTD</v>
          </cell>
          <cell r="L2292">
            <v>2</v>
          </cell>
          <cell r="M2292">
            <v>8</v>
          </cell>
          <cell r="N2292">
            <v>10</v>
          </cell>
          <cell r="Q2292">
            <v>2</v>
          </cell>
          <cell r="R2292">
            <v>5</v>
          </cell>
          <cell r="S2292" t="str">
            <v xml:space="preserve">Yuan Purchase Pricelist (CNY)</v>
          </cell>
          <cell r="T2292">
            <v>85</v>
          </cell>
          <cell r="U2292">
            <v>2312</v>
          </cell>
          <cell r="V2292">
            <v>3470</v>
          </cell>
        </row>
        <row r="2293">
          <cell r="A2293">
            <v>12040</v>
          </cell>
          <cell r="B2293" t="str">
            <v>AUTOLAMPS2281</v>
          </cell>
          <cell r="C2293" t="e">
            <v>#REF!</v>
          </cell>
          <cell r="D2293" t="str">
            <v xml:space="preserve">TOYOTA MARK X - RX120 (01-09) - FRONT DOOR GLASS - LH</v>
          </cell>
          <cell r="E2293" t="str">
            <v>TOYOTA</v>
          </cell>
          <cell r="F2293" t="str">
            <v xml:space="preserve">RX120 FD LH</v>
          </cell>
          <cell r="G2293" t="str">
            <v xml:space="preserve">RX120 FD/LH</v>
          </cell>
          <cell r="H2293" t="str">
            <v>900*484</v>
          </cell>
          <cell r="I2293">
            <v>0.02</v>
          </cell>
          <cell r="J2293" t="str">
            <v>SUPPLIER0015</v>
          </cell>
          <cell r="K2293" t="str">
            <v xml:space="preserve">XINYI AUTOMOBILE GLASS (SHENZHEN) CO., LTD</v>
          </cell>
          <cell r="L2293">
            <v>0</v>
          </cell>
          <cell r="M2293">
            <v>0</v>
          </cell>
          <cell r="N2293">
            <v>0</v>
          </cell>
          <cell r="Q2293">
            <v>1</v>
          </cell>
          <cell r="R2293">
            <v>4</v>
          </cell>
          <cell r="S2293" t="str">
            <v xml:space="preserve">USD Purchase Pricelist (USD)</v>
          </cell>
          <cell r="T2293">
            <v>2.79</v>
          </cell>
          <cell r="U2293">
            <v>433.15</v>
          </cell>
          <cell r="V2293">
            <v>600</v>
          </cell>
        </row>
        <row r="2294">
          <cell r="A2294">
            <v>12041</v>
          </cell>
          <cell r="B2294" t="str">
            <v>AUTOLAMPS2282</v>
          </cell>
          <cell r="C2294" t="e">
            <v>#REF!</v>
          </cell>
          <cell r="D2294" t="str">
            <v xml:space="preserve">TOYOTA MARK X - RX120 (01-09) - FRONT DOOR GLASS - RH</v>
          </cell>
          <cell r="E2294" t="str">
            <v>TOYOTA</v>
          </cell>
          <cell r="F2294" t="str">
            <v xml:space="preserve">RX120 FD RH</v>
          </cell>
          <cell r="G2294" t="str">
            <v xml:space="preserve">RX120 FD/RH</v>
          </cell>
          <cell r="H2294" t="str">
            <v>900*484</v>
          </cell>
          <cell r="I2294">
            <v>0.02</v>
          </cell>
          <cell r="J2294" t="str">
            <v>SUPPLIER0015</v>
          </cell>
          <cell r="K2294" t="str">
            <v xml:space="preserve">XINYI AUTOMOBILE GLASS (SHENZHEN) CO., LTD</v>
          </cell>
          <cell r="L2294">
            <v>0</v>
          </cell>
          <cell r="M2294">
            <v>0</v>
          </cell>
          <cell r="N2294">
            <v>0</v>
          </cell>
          <cell r="Q2294">
            <v>1</v>
          </cell>
          <cell r="R2294">
            <v>4</v>
          </cell>
          <cell r="S2294" t="str">
            <v xml:space="preserve">USD Purchase Pricelist (USD)</v>
          </cell>
          <cell r="T2294">
            <v>2.79</v>
          </cell>
          <cell r="U2294">
            <v>433.15</v>
          </cell>
          <cell r="V2294">
            <v>600</v>
          </cell>
        </row>
        <row r="2295">
          <cell r="A2295">
            <v>11487</v>
          </cell>
          <cell r="B2295" t="str">
            <v>AUTOLAMPS2290</v>
          </cell>
          <cell r="C2295" t="e">
            <v>#REF!</v>
          </cell>
          <cell r="D2295" t="str">
            <v xml:space="preserve">TOYOTA MARK X - RX120 (01-09) - GRILL (CHROME) W/ X</v>
          </cell>
          <cell r="E2295" t="str">
            <v>TOYOTA</v>
          </cell>
          <cell r="F2295" t="str">
            <v xml:space="preserve">MARKX GRLX</v>
          </cell>
          <cell r="G2295" t="str">
            <v>TY17-0111B</v>
          </cell>
          <cell r="I2295">
            <v>0.04</v>
          </cell>
          <cell r="J2295" t="str">
            <v>SUPPLIER0002</v>
          </cell>
          <cell r="K2295" t="str">
            <v xml:space="preserve">ANHUI TINCAI SILK CO. LTD</v>
          </cell>
          <cell r="L2295">
            <v>1</v>
          </cell>
          <cell r="M2295">
            <v>4</v>
          </cell>
          <cell r="N2295">
            <v>5</v>
          </cell>
          <cell r="Q2295">
            <v>2</v>
          </cell>
          <cell r="R2295">
            <v>5</v>
          </cell>
          <cell r="S2295" t="str">
            <v xml:space="preserve">Yuan Purchase Pricelist (CNY)</v>
          </cell>
          <cell r="T2295">
            <v>120</v>
          </cell>
          <cell r="U2295">
            <v>3264</v>
          </cell>
          <cell r="V2295">
            <v>4900</v>
          </cell>
        </row>
        <row r="2296">
          <cell r="A2296">
            <v>13822</v>
          </cell>
          <cell r="B2296" t="str">
            <v>AUTOLAMPS2291</v>
          </cell>
          <cell r="C2296" t="e">
            <v>#REF!</v>
          </cell>
          <cell r="D2296" t="str">
            <v xml:space="preserve">TOYOTA MARK X - RX120 (01-09) - GRILL (CHROME) WITHOUT LOGO</v>
          </cell>
          <cell r="E2296" t="str">
            <v>TOYOTA</v>
          </cell>
          <cell r="F2296" t="str">
            <v xml:space="preserve">MARKX GRL WO LOGO</v>
          </cell>
          <cell r="G2296" t="str">
            <v>TY17-0111A</v>
          </cell>
          <cell r="I2296">
            <v>0.04</v>
          </cell>
          <cell r="J2296" t="str">
            <v>SUPPLIER0002</v>
          </cell>
          <cell r="K2296" t="str">
            <v xml:space="preserve">ANHUI TINCAI SILK CO. LTD</v>
          </cell>
          <cell r="M2296">
            <v>0</v>
          </cell>
          <cell r="N2296">
            <v>0</v>
          </cell>
          <cell r="Q2296">
            <v>2</v>
          </cell>
          <cell r="R2296">
            <v>5</v>
          </cell>
          <cell r="S2296" t="str">
            <v xml:space="preserve">Yuan Purchase Pricelist (CNY)</v>
          </cell>
          <cell r="T2296">
            <v>20</v>
          </cell>
          <cell r="U2296">
            <v>3126</v>
          </cell>
          <cell r="V2296">
            <v>4850</v>
          </cell>
        </row>
        <row r="2297">
          <cell r="A2297">
            <v>11481</v>
          </cell>
          <cell r="B2297" t="str">
            <v>AUTOLAMPS2292</v>
          </cell>
          <cell r="C2297" t="e">
            <v>#REF!</v>
          </cell>
          <cell r="D2297" t="str">
            <v xml:space="preserve">TOYOTA MARK X - RX120 (01-09) - HEAD LAMP - LH</v>
          </cell>
          <cell r="E2297" t="str">
            <v>TOYOTA</v>
          </cell>
          <cell r="F2297" t="str">
            <v xml:space="preserve">MARKX HLA LH</v>
          </cell>
          <cell r="G2297" t="str">
            <v>TY17-0101-L</v>
          </cell>
          <cell r="I2297">
            <v>0.04</v>
          </cell>
          <cell r="J2297" t="str">
            <v>SUPPLIER0002</v>
          </cell>
          <cell r="K2297" t="str">
            <v xml:space="preserve">ANHUI TINCAI SILK CO. LTD</v>
          </cell>
          <cell r="L2297">
            <v>0</v>
          </cell>
          <cell r="M2297">
            <v>0</v>
          </cell>
          <cell r="N2297">
            <v>0</v>
          </cell>
          <cell r="Q2297">
            <v>2</v>
          </cell>
          <cell r="R2297">
            <v>5</v>
          </cell>
          <cell r="S2297" t="str">
            <v xml:space="preserve">Yuan Purchase Pricelist (CNY)</v>
          </cell>
          <cell r="T2297">
            <v>240</v>
          </cell>
          <cell r="U2297">
            <v>5580</v>
          </cell>
          <cell r="V2297">
            <v>8650</v>
          </cell>
        </row>
        <row r="2298">
          <cell r="A2298">
            <v>11480</v>
          </cell>
          <cell r="B2298" t="str">
            <v>AUTOLAMPS2293</v>
          </cell>
          <cell r="C2298" t="e">
            <v>#REF!</v>
          </cell>
          <cell r="D2298" t="str">
            <v xml:space="preserve">TOYOTA MARK X - RX120 (01-09) - HEAD LAMP - RH</v>
          </cell>
          <cell r="E2298" t="str">
            <v>TOYOTA</v>
          </cell>
          <cell r="F2298" t="str">
            <v xml:space="preserve">MARKX HLA RH</v>
          </cell>
          <cell r="G2298" t="str">
            <v>TY17-0101-R</v>
          </cell>
          <cell r="I2298">
            <v>0.04</v>
          </cell>
          <cell r="J2298" t="str">
            <v>SUPPLIER0002</v>
          </cell>
          <cell r="K2298" t="str">
            <v xml:space="preserve">ANHUI TINCAI SILK CO. LTD</v>
          </cell>
          <cell r="L2298">
            <v>0</v>
          </cell>
          <cell r="M2298">
            <v>0</v>
          </cell>
          <cell r="N2298">
            <v>0</v>
          </cell>
          <cell r="Q2298">
            <v>2</v>
          </cell>
          <cell r="R2298">
            <v>5</v>
          </cell>
          <cell r="S2298" t="str">
            <v xml:space="preserve">Yuan Purchase Pricelist (CNY)</v>
          </cell>
          <cell r="T2298">
            <v>240</v>
          </cell>
          <cell r="U2298">
            <v>5580</v>
          </cell>
          <cell r="V2298">
            <v>8650</v>
          </cell>
        </row>
        <row r="2299">
          <cell r="A2299">
            <v>11486</v>
          </cell>
          <cell r="B2299" t="str">
            <v>AUTOLAMPS2287</v>
          </cell>
          <cell r="C2299" t="e">
            <v>#REF!</v>
          </cell>
          <cell r="D2299" t="str">
            <v xml:space="preserve">TOYOTA MARK X - RX120 (01-09) - HOOD MOULDING</v>
          </cell>
          <cell r="E2299" t="str">
            <v>TOYOTA</v>
          </cell>
          <cell r="F2299" t="str">
            <v xml:space="preserve">MARKX HM</v>
          </cell>
          <cell r="G2299" t="str">
            <v>TY17-0123</v>
          </cell>
          <cell r="I2299">
            <v>0.04</v>
          </cell>
          <cell r="J2299" t="str">
            <v>SUPPLIER0002</v>
          </cell>
          <cell r="K2299" t="str">
            <v xml:space="preserve">ANHUI TINCAI SILK CO. LTD</v>
          </cell>
          <cell r="M2299">
            <v>0</v>
          </cell>
          <cell r="N2299">
            <v>0</v>
          </cell>
          <cell r="Q2299">
            <v>2</v>
          </cell>
          <cell r="R2299">
            <v>5</v>
          </cell>
          <cell r="S2299" t="str">
            <v xml:space="preserve">Yuan Purchase Pricelist (CNY)</v>
          </cell>
          <cell r="T2299">
            <v>5</v>
          </cell>
          <cell r="U2299">
            <v>782</v>
          </cell>
          <cell r="V2299">
            <v>1210</v>
          </cell>
        </row>
        <row r="2300">
          <cell r="A2300">
            <v>11493</v>
          </cell>
          <cell r="B2300" t="str">
            <v>AUTOLAMPS2288</v>
          </cell>
          <cell r="C2300" t="e">
            <v>#REF!</v>
          </cell>
          <cell r="D2300" t="str">
            <v xml:space="preserve">TOYOTA MARK X - RX120 (01-09) - INNER FENDER - LH</v>
          </cell>
          <cell r="E2300" t="str">
            <v>TOYOTA</v>
          </cell>
          <cell r="F2300" t="str">
            <v xml:space="preserve">MARKX IF LH</v>
          </cell>
          <cell r="G2300" t="str">
            <v>TY17-0116-L</v>
          </cell>
          <cell r="I2300">
            <v>0.04</v>
          </cell>
          <cell r="J2300" t="str">
            <v>SUPPLIER0002</v>
          </cell>
          <cell r="K2300" t="str">
            <v xml:space="preserve">ANHUI TINCAI SILK CO. LTD</v>
          </cell>
          <cell r="L2300">
            <v>16</v>
          </cell>
          <cell r="M2300">
            <v>64</v>
          </cell>
          <cell r="N2300">
            <v>80</v>
          </cell>
          <cell r="Q2300">
            <v>5</v>
          </cell>
          <cell r="R2300">
            <v>20</v>
          </cell>
          <cell r="S2300" t="str">
            <v xml:space="preserve">Yuan Purchase Pricelist (CNY)</v>
          </cell>
          <cell r="T2300">
            <v>15.5</v>
          </cell>
          <cell r="U2300">
            <v>422</v>
          </cell>
          <cell r="V2300">
            <v>700</v>
          </cell>
        </row>
        <row r="2301">
          <cell r="A2301">
            <v>11492</v>
          </cell>
          <cell r="B2301" t="str">
            <v>AUTOLAMPS2289</v>
          </cell>
          <cell r="C2301" t="e">
            <v>#REF!</v>
          </cell>
          <cell r="D2301" t="str">
            <v xml:space="preserve">TOYOTA MARK X - RX120 (01-09) - INNER FENDER - RH</v>
          </cell>
          <cell r="E2301" t="str">
            <v>TOYOTA</v>
          </cell>
          <cell r="F2301" t="str">
            <v xml:space="preserve">MARKX IF RH</v>
          </cell>
          <cell r="G2301" t="str">
            <v>TY17-0116-R</v>
          </cell>
          <cell r="I2301">
            <v>0.04</v>
          </cell>
          <cell r="J2301" t="str">
            <v>SUPPLIER0002</v>
          </cell>
          <cell r="K2301" t="str">
            <v xml:space="preserve">ANHUI TINCAI SILK CO. LTD</v>
          </cell>
          <cell r="L2301">
            <v>16</v>
          </cell>
          <cell r="M2301">
            <v>64</v>
          </cell>
          <cell r="N2301">
            <v>80</v>
          </cell>
          <cell r="Q2301">
            <v>5</v>
          </cell>
          <cell r="R2301">
            <v>20</v>
          </cell>
          <cell r="S2301" t="str">
            <v xml:space="preserve">Yuan Purchase Pricelist (CNY)</v>
          </cell>
          <cell r="T2301">
            <v>15.5</v>
          </cell>
          <cell r="U2301">
            <v>422</v>
          </cell>
          <cell r="V2301">
            <v>700</v>
          </cell>
        </row>
        <row r="2302">
          <cell r="A2302">
            <v>12869</v>
          </cell>
          <cell r="B2302" t="str">
            <v>AUTOLAMPS2279</v>
          </cell>
          <cell r="C2302" t="e">
            <v>#REF!</v>
          </cell>
          <cell r="D2302" t="str">
            <v xml:space="preserve">TOYOTA MARK X - RX120 (01-09) - LAMINATED FRONT WINDSCREEN</v>
          </cell>
          <cell r="E2302" t="str">
            <v>TOYOTA</v>
          </cell>
          <cell r="F2302" t="str">
            <v xml:space="preserve">RX120 R LFW X</v>
          </cell>
          <cell r="G2302" t="str">
            <v xml:space="preserve">RX120-R LFW/X</v>
          </cell>
          <cell r="H2302" t="str">
            <v>1434*890</v>
          </cell>
          <cell r="I2302">
            <v>0.02</v>
          </cell>
          <cell r="J2302" t="str">
            <v>SUPPLIER0015</v>
          </cell>
          <cell r="K2302" t="str">
            <v xml:space="preserve">XINYI AUTOMOBILE GLASS (SHENZHEN) CO., LTD</v>
          </cell>
          <cell r="L2302">
            <v>8</v>
          </cell>
          <cell r="M2302">
            <v>32</v>
          </cell>
          <cell r="N2302">
            <v>40</v>
          </cell>
          <cell r="Q2302">
            <v>3</v>
          </cell>
          <cell r="R2302">
            <v>12</v>
          </cell>
          <cell r="S2302" t="str">
            <v xml:space="preserve">USD Purchase Pricelist (USD)</v>
          </cell>
          <cell r="T2302">
            <v>15.25</v>
          </cell>
          <cell r="U2302">
            <v>2099.9299999999998</v>
          </cell>
          <cell r="V2302">
            <v>3300</v>
          </cell>
        </row>
        <row r="2303">
          <cell r="A2303">
            <v>11489</v>
          </cell>
          <cell r="B2303" t="str">
            <v>AUTOLAMPS2286</v>
          </cell>
          <cell r="C2303" t="e">
            <v>#REF!</v>
          </cell>
          <cell r="D2303" t="str">
            <v xml:space="preserve">TOYOTA MARK X - RX120 (01-09) - REAR BUMPER</v>
          </cell>
          <cell r="E2303" t="str">
            <v>TOYOTA</v>
          </cell>
          <cell r="F2303" t="str">
            <v xml:space="preserve">MARKX BPRR</v>
          </cell>
          <cell r="G2303" t="str">
            <v>TY17-0109</v>
          </cell>
          <cell r="I2303">
            <v>0.04</v>
          </cell>
          <cell r="J2303" t="str">
            <v>SUPPLIER0002</v>
          </cell>
          <cell r="K2303" t="str">
            <v xml:space="preserve">ANHUI TINCAI SILK CO. LTD</v>
          </cell>
          <cell r="L2303">
            <v>0</v>
          </cell>
          <cell r="M2303">
            <v>0</v>
          </cell>
          <cell r="N2303">
            <v>0</v>
          </cell>
          <cell r="Q2303">
            <v>2</v>
          </cell>
          <cell r="R2303">
            <v>5</v>
          </cell>
          <cell r="S2303" t="str">
            <v xml:space="preserve">Yuan Purchase Pricelist (CNY)</v>
          </cell>
          <cell r="T2303">
            <v>90</v>
          </cell>
          <cell r="U2303">
            <v>2296</v>
          </cell>
          <cell r="V2303">
            <v>3400</v>
          </cell>
        </row>
        <row r="2304">
          <cell r="A2304">
            <v>12039</v>
          </cell>
          <cell r="B2304" t="str">
            <v>AUTOLAMPS2280</v>
          </cell>
          <cell r="C2304" t="e">
            <v>#REF!</v>
          </cell>
          <cell r="D2304" t="str">
            <v xml:space="preserve">TOYOTA MARK X - RX120 (01-09) - REAR HEATED WINDSCREEN</v>
          </cell>
          <cell r="E2304" t="str">
            <v>TOYOTA</v>
          </cell>
          <cell r="F2304" t="str">
            <v xml:space="preserve">RX120 RW H X</v>
          </cell>
          <cell r="G2304" t="str">
            <v xml:space="preserve">RX120 RW/H/X</v>
          </cell>
          <cell r="H2304" t="str">
            <v>1276*880</v>
          </cell>
          <cell r="I2304">
            <v>0.02</v>
          </cell>
          <cell r="J2304" t="str">
            <v>SUPPLIER0015</v>
          </cell>
          <cell r="K2304" t="str">
            <v xml:space="preserve">XINYI AUTOMOBILE GLASS (SHENZHEN) CO., LTD</v>
          </cell>
          <cell r="L2304">
            <v>0</v>
          </cell>
          <cell r="M2304">
            <v>0</v>
          </cell>
          <cell r="N2304">
            <v>0</v>
          </cell>
          <cell r="Q2304">
            <v>2</v>
          </cell>
          <cell r="R2304">
            <v>8</v>
          </cell>
          <cell r="S2304" t="str">
            <v xml:space="preserve">USD Purchase Pricelist (USD)</v>
          </cell>
          <cell r="T2304">
            <v>18.02</v>
          </cell>
          <cell r="U2304">
            <v>2</v>
          </cell>
          <cell r="V2304">
            <v>3600</v>
          </cell>
        </row>
        <row r="2305">
          <cell r="A2305">
            <v>11483</v>
          </cell>
          <cell r="B2305" t="str">
            <v>AUTOLAMPS2294</v>
          </cell>
          <cell r="C2305" t="e">
            <v>#REF!</v>
          </cell>
          <cell r="D2305" t="str">
            <v xml:space="preserve">TOYOTA MARK X - RX120 (01-09) - TAIL LAMP (CLEAR) - LH</v>
          </cell>
          <cell r="E2305" t="str">
            <v>TOYOTA</v>
          </cell>
          <cell r="F2305" t="str">
            <v xml:space="preserve">MARKX TLAC LH</v>
          </cell>
          <cell r="G2305" t="str">
            <v>TY17-0102-L</v>
          </cell>
          <cell r="I2305">
            <v>0.04</v>
          </cell>
          <cell r="J2305" t="str">
            <v>SUPPLIER0002</v>
          </cell>
          <cell r="K2305" t="str">
            <v xml:space="preserve">ANHUI TINCAI SILK CO. LTD</v>
          </cell>
          <cell r="M2305">
            <v>0</v>
          </cell>
          <cell r="N2305">
            <v>0</v>
          </cell>
          <cell r="Q2305">
            <v>2</v>
          </cell>
          <cell r="R2305">
            <v>5</v>
          </cell>
          <cell r="S2305" t="str">
            <v xml:space="preserve">Yuan Purchase Pricelist (CNY)</v>
          </cell>
          <cell r="T2305">
            <v>25</v>
          </cell>
          <cell r="U2305">
            <v>3908</v>
          </cell>
          <cell r="V2305">
            <v>6060</v>
          </cell>
        </row>
        <row r="2306">
          <cell r="A2306">
            <v>11482</v>
          </cell>
          <cell r="B2306" t="str">
            <v>AUTOLAMPS2295</v>
          </cell>
          <cell r="C2306" t="e">
            <v>#REF!</v>
          </cell>
          <cell r="D2306" t="str">
            <v xml:space="preserve">TOYOTA MARK X - RX120 (01-09) - TAIL LAMP (CLEAR) - RH</v>
          </cell>
          <cell r="E2306" t="str">
            <v>TOYOTA</v>
          </cell>
          <cell r="F2306" t="str">
            <v xml:space="preserve">MARKX TLAC RH</v>
          </cell>
          <cell r="G2306" t="str">
            <v>TY17-0102-R</v>
          </cell>
          <cell r="I2306">
            <v>0.04</v>
          </cell>
          <cell r="J2306" t="str">
            <v>SUPPLIER0002</v>
          </cell>
          <cell r="K2306" t="str">
            <v xml:space="preserve">ANHUI TINCAI SILK CO. LTD</v>
          </cell>
          <cell r="M2306">
            <v>0</v>
          </cell>
          <cell r="N2306">
            <v>0</v>
          </cell>
          <cell r="Q2306">
            <v>2</v>
          </cell>
          <cell r="R2306">
            <v>5</v>
          </cell>
          <cell r="S2306" t="str">
            <v xml:space="preserve">Yuan Purchase Pricelist (CNY)</v>
          </cell>
          <cell r="T2306">
            <v>25</v>
          </cell>
          <cell r="U2306">
            <v>3908</v>
          </cell>
          <cell r="V2306">
            <v>6060</v>
          </cell>
        </row>
        <row r="2307">
          <cell r="A2307">
            <v>12844</v>
          </cell>
          <cell r="B2307" t="str">
            <v>AUTOLAMPS2296</v>
          </cell>
          <cell r="C2307" t="e">
            <v>#REF!</v>
          </cell>
          <cell r="D2307" t="str">
            <v xml:space="preserve">TOYOTA MARK X - RX120 (01-09) - TAIL LAMP (RED W/CHROME ROUND) - LH</v>
          </cell>
          <cell r="E2307" t="str">
            <v>TOYOTA</v>
          </cell>
          <cell r="F2307" t="str">
            <v xml:space="preserve">MARKX TLARWC LH</v>
          </cell>
          <cell r="G2307" t="str">
            <v>TY17-0102A-L</v>
          </cell>
          <cell r="I2307">
            <v>0.04</v>
          </cell>
          <cell r="J2307" t="str">
            <v>SUPPLIER0002</v>
          </cell>
          <cell r="K2307" t="str">
            <v xml:space="preserve">ANHUI TINCAI SILK CO. LTD</v>
          </cell>
          <cell r="M2307">
            <v>0</v>
          </cell>
          <cell r="N2307">
            <v>0</v>
          </cell>
          <cell r="Q2307">
            <v>2</v>
          </cell>
          <cell r="R2307">
            <v>5</v>
          </cell>
          <cell r="S2307" t="str">
            <v xml:space="preserve">Yuan Purchase Pricelist (CNY)</v>
          </cell>
          <cell r="T2307">
            <v>14.33</v>
          </cell>
          <cell r="U2307">
            <v>2240</v>
          </cell>
          <cell r="V2307">
            <v>3470</v>
          </cell>
        </row>
        <row r="2308">
          <cell r="A2308">
            <v>12843</v>
          </cell>
          <cell r="B2308" t="str">
            <v>AUTOLAMPS2297</v>
          </cell>
          <cell r="C2308" t="e">
            <v>#REF!</v>
          </cell>
          <cell r="D2308" t="str">
            <v xml:space="preserve">TOYOTA MARK X - RX120 (01-09) - TAIL LAMP (RED W/CHROME ROUND) - RH</v>
          </cell>
          <cell r="E2308" t="str">
            <v>TOYOTA</v>
          </cell>
          <cell r="F2308" t="str">
            <v xml:space="preserve">MARKX TLARWC RH</v>
          </cell>
          <cell r="G2308" t="str">
            <v>TY17-0102A-R</v>
          </cell>
          <cell r="I2308">
            <v>0.04</v>
          </cell>
          <cell r="J2308" t="str">
            <v>SUPPLIER0002</v>
          </cell>
          <cell r="K2308" t="str">
            <v xml:space="preserve">ANHUI TINCAI SILK CO. LTD</v>
          </cell>
          <cell r="M2308">
            <v>0</v>
          </cell>
          <cell r="N2308">
            <v>0</v>
          </cell>
          <cell r="Q2308">
            <v>2</v>
          </cell>
          <cell r="R2308">
            <v>5</v>
          </cell>
          <cell r="S2308" t="str">
            <v xml:space="preserve">Yuan Purchase Pricelist (CNY)</v>
          </cell>
          <cell r="T2308">
            <v>14.33</v>
          </cell>
          <cell r="U2308">
            <v>2240</v>
          </cell>
          <cell r="V2308">
            <v>3470</v>
          </cell>
        </row>
        <row r="2309">
          <cell r="A2309">
            <v>11765</v>
          </cell>
          <cell r="B2309" t="str">
            <v>AUTOLAMPS2298</v>
          </cell>
          <cell r="C2309" t="e">
            <v>#REF!</v>
          </cell>
          <cell r="D2309" t="str">
            <v xml:space="preserve">TOYOTA MARK X - RX120 (01-09) - TAIL LAMP (RED) - LH</v>
          </cell>
          <cell r="E2309" t="str">
            <v>TOYOTA</v>
          </cell>
          <cell r="F2309" t="str">
            <v xml:space="preserve">MARKX TLAR LH</v>
          </cell>
          <cell r="G2309" t="str">
            <v>TY17-0102A-L</v>
          </cell>
          <cell r="I2309">
            <v>0.04</v>
          </cell>
          <cell r="J2309" t="str">
            <v>SUPPLIER0002</v>
          </cell>
          <cell r="K2309" t="str">
            <v xml:space="preserve">ANHUI TINCAI SILK CO. LTD</v>
          </cell>
          <cell r="L2309">
            <v>0</v>
          </cell>
          <cell r="M2309">
            <v>0</v>
          </cell>
          <cell r="N2309">
            <v>0</v>
          </cell>
          <cell r="Q2309">
            <v>2</v>
          </cell>
          <cell r="R2309">
            <v>5</v>
          </cell>
          <cell r="S2309" t="str">
            <v xml:space="preserve">Yuan Purchase Pricelist (CNY)</v>
          </cell>
          <cell r="T2309">
            <v>25</v>
          </cell>
          <cell r="U2309">
            <v>3908</v>
          </cell>
          <cell r="V2309">
            <v>6060</v>
          </cell>
        </row>
        <row r="2310">
          <cell r="A2310">
            <v>11764</v>
          </cell>
          <cell r="B2310" t="str">
            <v>AUTOLAMPS2299</v>
          </cell>
          <cell r="C2310" t="e">
            <v>#REF!</v>
          </cell>
          <cell r="D2310" t="str">
            <v xml:space="preserve">TOYOTA MARK X - RX120 (01-09) - TAIL LAMP (RED) - RH</v>
          </cell>
          <cell r="E2310" t="str">
            <v>TOYOTA</v>
          </cell>
          <cell r="F2310" t="str">
            <v xml:space="preserve">MARKX TLAR RH</v>
          </cell>
          <cell r="G2310" t="str">
            <v>TY17-0102A-R</v>
          </cell>
          <cell r="I2310">
            <v>0.04</v>
          </cell>
          <cell r="J2310" t="str">
            <v>SUPPLIER0002</v>
          </cell>
          <cell r="K2310" t="str">
            <v xml:space="preserve">ANHUI TINCAI SILK CO. LTD</v>
          </cell>
          <cell r="L2310">
            <v>0</v>
          </cell>
          <cell r="M2310">
            <v>0</v>
          </cell>
          <cell r="N2310">
            <v>0</v>
          </cell>
          <cell r="Q2310">
            <v>2</v>
          </cell>
          <cell r="R2310">
            <v>5</v>
          </cell>
          <cell r="S2310" t="str">
            <v xml:space="preserve">Yuan Purchase Pricelist (CNY)</v>
          </cell>
          <cell r="T2310">
            <v>25</v>
          </cell>
          <cell r="U2310">
            <v>3908</v>
          </cell>
          <cell r="V2310">
            <v>6060</v>
          </cell>
        </row>
        <row r="2311">
          <cell r="A2311">
            <v>11485</v>
          </cell>
          <cell r="B2311" t="str">
            <v>AUTOLAMPS2300</v>
          </cell>
          <cell r="C2311" t="e">
            <v>#REF!</v>
          </cell>
          <cell r="D2311" t="str">
            <v xml:space="preserve">TOYOTA MARK X - RX120 (01-09) - TAIL LAMP (RED/CLEAR) - LH</v>
          </cell>
          <cell r="E2311" t="str">
            <v>TOYOTA</v>
          </cell>
          <cell r="F2311" t="str">
            <v xml:space="preserve">MARKX TLARC LH</v>
          </cell>
          <cell r="G2311" t="str">
            <v>TY17-0102B-L</v>
          </cell>
          <cell r="I2311">
            <v>0.04</v>
          </cell>
          <cell r="J2311" t="str">
            <v>SUPPLIER0002</v>
          </cell>
          <cell r="K2311" t="str">
            <v xml:space="preserve">ANHUI TINCAI SILK CO. LTD</v>
          </cell>
          <cell r="L2311">
            <v>-1</v>
          </cell>
          <cell r="M2311">
            <v>-4</v>
          </cell>
          <cell r="N2311">
            <v>-5</v>
          </cell>
          <cell r="Q2311">
            <v>2</v>
          </cell>
          <cell r="R2311">
            <v>5</v>
          </cell>
          <cell r="S2311" t="str">
            <v xml:space="preserve">Yuan Purchase Pricelist (CNY)</v>
          </cell>
          <cell r="T2311">
            <v>25</v>
          </cell>
          <cell r="U2311">
            <v>3908</v>
          </cell>
          <cell r="V2311">
            <v>6060</v>
          </cell>
        </row>
        <row r="2312">
          <cell r="A2312">
            <v>11484</v>
          </cell>
          <cell r="B2312" t="str">
            <v>AUTOLAMPS2301</v>
          </cell>
          <cell r="C2312" t="e">
            <v>#REF!</v>
          </cell>
          <cell r="D2312" t="str">
            <v xml:space="preserve">TOYOTA MARK X - RX120 (01-09) - TAIL LAMP (RED/CLEAR) - RH</v>
          </cell>
          <cell r="E2312" t="str">
            <v>TOYOTA</v>
          </cell>
          <cell r="F2312" t="str">
            <v xml:space="preserve">MARKX TLARC RH</v>
          </cell>
          <cell r="G2312" t="str">
            <v>TY17-0102B-R</v>
          </cell>
          <cell r="I2312">
            <v>0.04</v>
          </cell>
          <cell r="J2312" t="str">
            <v>SUPPLIER0002</v>
          </cell>
          <cell r="K2312" t="str">
            <v xml:space="preserve">ANHUI TINCAI SILK CO. LTD</v>
          </cell>
          <cell r="L2312">
            <v>0</v>
          </cell>
          <cell r="M2312">
            <v>0</v>
          </cell>
          <cell r="N2312">
            <v>0</v>
          </cell>
          <cell r="Q2312">
            <v>2</v>
          </cell>
          <cell r="R2312">
            <v>5</v>
          </cell>
          <cell r="S2312" t="str">
            <v xml:space="preserve">Yuan Purchase Pricelist (CNY)</v>
          </cell>
          <cell r="T2312">
            <v>25</v>
          </cell>
          <cell r="U2312">
            <v>3908</v>
          </cell>
          <cell r="V2312">
            <v>6060</v>
          </cell>
        </row>
        <row r="2313">
          <cell r="A2313">
            <v>13844</v>
          </cell>
          <cell r="B2313" t="str">
            <v>AUTOLAMPS2800</v>
          </cell>
          <cell r="C2313" t="e">
            <v>#REF!</v>
          </cell>
          <cell r="D2313" t="str">
            <v xml:space="preserve">TOYOTA MARK X (10-) FOG LAMP COVER (SPORT) - LH</v>
          </cell>
          <cell r="E2313" t="str">
            <v>TOYOTA</v>
          </cell>
          <cell r="F2313" t="str">
            <v xml:space="preserve">MARKX 10 FLCS LH</v>
          </cell>
          <cell r="G2313" t="str">
            <v>TY17-0204-2</v>
          </cell>
          <cell r="I2313">
            <v>0.04</v>
          </cell>
          <cell r="J2313" t="str">
            <v>SUPPLIER0002</v>
          </cell>
          <cell r="K2313" t="str">
            <v xml:space="preserve">ANHUI TINCAI SILK CO. LTD</v>
          </cell>
          <cell r="L2313">
            <v>4</v>
          </cell>
          <cell r="M2313">
            <v>16</v>
          </cell>
          <cell r="N2313">
            <v>20</v>
          </cell>
          <cell r="Q2313">
            <v>1</v>
          </cell>
          <cell r="R2313">
            <v>5</v>
          </cell>
          <cell r="S2313" t="str">
            <v xml:space="preserve">Yuan Purchase Pricelist (CNY)</v>
          </cell>
          <cell r="T2313">
            <v>8</v>
          </cell>
          <cell r="U2313">
            <v>218</v>
          </cell>
          <cell r="V2313">
            <v>330</v>
          </cell>
        </row>
        <row r="2314">
          <cell r="A2314">
            <v>13843</v>
          </cell>
          <cell r="B2314" t="str">
            <v>AUTOLAMPS2801</v>
          </cell>
          <cell r="C2314" t="e">
            <v>#REF!</v>
          </cell>
          <cell r="D2314" t="str">
            <v xml:space="preserve">TOYOTA MARK X (10-) FOG LAMP COVER (SPORT) - RH</v>
          </cell>
          <cell r="E2314" t="str">
            <v>TOYOTA</v>
          </cell>
          <cell r="F2314" t="str">
            <v xml:space="preserve">MARKX 10 FLCS RH</v>
          </cell>
          <cell r="G2314" t="str">
            <v>TY17-0204-2</v>
          </cell>
          <cell r="I2314">
            <v>0.04</v>
          </cell>
          <cell r="J2314" t="str">
            <v>SUPPLIER0002</v>
          </cell>
          <cell r="K2314" t="str">
            <v xml:space="preserve">ANHUI TINCAI SILK CO. LTD</v>
          </cell>
          <cell r="L2314">
            <v>4</v>
          </cell>
          <cell r="M2314">
            <v>16</v>
          </cell>
          <cell r="N2314">
            <v>20</v>
          </cell>
          <cell r="Q2314">
            <v>1</v>
          </cell>
          <cell r="R2314">
            <v>5</v>
          </cell>
          <cell r="S2314" t="str">
            <v xml:space="preserve">Yuan Purchase Pricelist (CNY)</v>
          </cell>
          <cell r="T2314">
            <v>8</v>
          </cell>
          <cell r="U2314">
            <v>218</v>
          </cell>
          <cell r="V2314">
            <v>330</v>
          </cell>
        </row>
        <row r="2315">
          <cell r="A2315">
            <v>13922</v>
          </cell>
          <cell r="B2315" t="str">
            <v>AUTOLAMPS2268</v>
          </cell>
          <cell r="C2315" t="e">
            <v>#REF!</v>
          </cell>
          <cell r="D2315" t="str">
            <v xml:space="preserve">TOYOTA MARK X (10-) RX130 -  FOG LAMP COVER - LH</v>
          </cell>
          <cell r="E2315" t="str">
            <v>TOYOTA</v>
          </cell>
          <cell r="F2315" t="str">
            <v xml:space="preserve">MARKX 10 FLC LH</v>
          </cell>
          <cell r="G2315" t="str">
            <v>TY17-0204-1-L</v>
          </cell>
          <cell r="I2315">
            <v>0.04</v>
          </cell>
          <cell r="J2315" t="str">
            <v>SUPPLIER0002</v>
          </cell>
          <cell r="K2315" t="str">
            <v xml:space="preserve">ANHUI TINCAI SILK CO. LTD</v>
          </cell>
          <cell r="M2315">
            <v>0</v>
          </cell>
          <cell r="N2315">
            <v>0</v>
          </cell>
          <cell r="O2315">
            <v>2</v>
          </cell>
          <cell r="P2315">
            <v>5</v>
          </cell>
          <cell r="S2315" t="str">
            <v xml:space="preserve">Yuan Purchase Pricelist (CNY)</v>
          </cell>
          <cell r="T2315">
            <v>22</v>
          </cell>
          <cell r="U2315">
            <v>561</v>
          </cell>
          <cell r="V2315">
            <v>840</v>
          </cell>
        </row>
        <row r="2316">
          <cell r="A2316">
            <v>13923</v>
          </cell>
          <cell r="B2316" t="str">
            <v>AUTOLAMPS2269</v>
          </cell>
          <cell r="C2316" t="e">
            <v>#REF!</v>
          </cell>
          <cell r="D2316" t="str">
            <v xml:space="preserve">TOYOTA MARK X (10-) RX130 -  FOG LAMP COVER - RH</v>
          </cell>
          <cell r="E2316" t="str">
            <v>TOYOTA</v>
          </cell>
          <cell r="F2316" t="str">
            <v xml:space="preserve">MARKX 10 FLC RH</v>
          </cell>
          <cell r="G2316" t="str">
            <v>TY17-0204-1-R</v>
          </cell>
          <cell r="I2316">
            <v>0.04</v>
          </cell>
          <cell r="J2316" t="str">
            <v>SUPPLIER0002</v>
          </cell>
          <cell r="K2316" t="str">
            <v xml:space="preserve">ANHUI TINCAI SILK CO. LTD</v>
          </cell>
          <cell r="M2316">
            <v>0</v>
          </cell>
          <cell r="N2316">
            <v>0</v>
          </cell>
          <cell r="O2316">
            <v>2</v>
          </cell>
          <cell r="P2316">
            <v>5</v>
          </cell>
          <cell r="S2316" t="str">
            <v xml:space="preserve">Yuan Purchase Pricelist (CNY)</v>
          </cell>
          <cell r="T2316">
            <v>22</v>
          </cell>
          <cell r="U2316">
            <v>561</v>
          </cell>
          <cell r="V2316">
            <v>840</v>
          </cell>
        </row>
        <row r="2317">
          <cell r="A2317">
            <v>13924</v>
          </cell>
          <cell r="B2317" t="str">
            <v>AUTOLAMPS2271</v>
          </cell>
          <cell r="C2317" t="e">
            <v>#REF!</v>
          </cell>
          <cell r="D2317" t="str">
            <v xml:space="preserve">TOYOTA MARK X (10-) RX130 -  FRONT BUMPER GRILLE </v>
          </cell>
          <cell r="E2317" t="str">
            <v>TOYOTA</v>
          </cell>
          <cell r="F2317" t="str">
            <v xml:space="preserve">MARKX 10 BPRGRL</v>
          </cell>
          <cell r="G2317" t="str">
            <v>TY17-0207-2</v>
          </cell>
          <cell r="I2317">
            <v>0.04</v>
          </cell>
          <cell r="J2317" t="str">
            <v>SUPPLIER0002</v>
          </cell>
          <cell r="K2317" t="str">
            <v xml:space="preserve">ANHUI TINCAI SILK CO. LTD</v>
          </cell>
          <cell r="L2317">
            <v>0</v>
          </cell>
          <cell r="M2317">
            <v>0</v>
          </cell>
          <cell r="N2317">
            <v>0</v>
          </cell>
          <cell r="Q2317">
            <v>2</v>
          </cell>
          <cell r="R2317">
            <v>3</v>
          </cell>
          <cell r="S2317" t="str">
            <v xml:space="preserve">Yuan Purchase Pricelist (CNY)</v>
          </cell>
          <cell r="T2317">
            <v>16</v>
          </cell>
          <cell r="U2317">
            <v>408</v>
          </cell>
          <cell r="V2317">
            <v>610</v>
          </cell>
        </row>
        <row r="2318">
          <cell r="A2318">
            <v>13909</v>
          </cell>
          <cell r="B2318" t="str">
            <v>AUTOLAMPS2258</v>
          </cell>
          <cell r="C2318" t="e">
            <v>#REF!</v>
          </cell>
          <cell r="D2318" t="str">
            <v xml:space="preserve">TOYOTA MARK X (10-) RX130 - BACK LAMP - LH</v>
          </cell>
          <cell r="E2318" t="str">
            <v>TOYOTA</v>
          </cell>
          <cell r="F2318" t="str">
            <v xml:space="preserve">MARKX 10 BALA LH</v>
          </cell>
          <cell r="G2318" t="str">
            <v>TY17-0202C-L</v>
          </cell>
          <cell r="I2318">
            <v>0.04</v>
          </cell>
          <cell r="J2318" t="str">
            <v>SUPPLIER0002</v>
          </cell>
          <cell r="K2318" t="str">
            <v xml:space="preserve">ANHUI TINCAI SILK CO. LTD</v>
          </cell>
          <cell r="M2318">
            <v>0</v>
          </cell>
          <cell r="N2318">
            <v>0</v>
          </cell>
          <cell r="O2318">
            <v>2</v>
          </cell>
          <cell r="P2318">
            <v>5</v>
          </cell>
          <cell r="S2318" t="str">
            <v xml:space="preserve">Yuan Purchase Pricelist (CNY)</v>
          </cell>
          <cell r="T2318">
            <v>100</v>
          </cell>
          <cell r="U2318">
            <v>2551</v>
          </cell>
          <cell r="V2318">
            <v>3800</v>
          </cell>
        </row>
        <row r="2319">
          <cell r="A2319">
            <v>13905</v>
          </cell>
          <cell r="B2319" t="str">
            <v>AUTOLAMPS2259</v>
          </cell>
          <cell r="C2319" t="e">
            <v>#REF!</v>
          </cell>
          <cell r="D2319" t="str">
            <v xml:space="preserve">TOYOTA MARK X (10-) RX130 - BACK LAMP - RH</v>
          </cell>
          <cell r="E2319" t="str">
            <v>TOYOTA</v>
          </cell>
          <cell r="F2319" t="str">
            <v xml:space="preserve">MARKX 10 BALA RH</v>
          </cell>
          <cell r="G2319" t="str">
            <v>TY17-0202C-R</v>
          </cell>
          <cell r="I2319">
            <v>0.04</v>
          </cell>
          <cell r="J2319" t="str">
            <v>SUPPLIER0002</v>
          </cell>
          <cell r="K2319" t="str">
            <v xml:space="preserve">ANHUI TINCAI SILK CO. LTD</v>
          </cell>
          <cell r="M2319">
            <v>0</v>
          </cell>
          <cell r="N2319">
            <v>0</v>
          </cell>
          <cell r="O2319">
            <v>2</v>
          </cell>
          <cell r="P2319">
            <v>5</v>
          </cell>
          <cell r="S2319" t="str">
            <v xml:space="preserve">Yuan Purchase Pricelist (CNY)</v>
          </cell>
          <cell r="T2319">
            <v>100</v>
          </cell>
          <cell r="U2319">
            <v>2551</v>
          </cell>
          <cell r="V2319">
            <v>3800</v>
          </cell>
        </row>
        <row r="2320">
          <cell r="A2320">
            <v>13998</v>
          </cell>
          <cell r="B2320" t="str">
            <v>AUTOLAMPS2266</v>
          </cell>
          <cell r="C2320" t="e">
            <v>#REF!</v>
          </cell>
          <cell r="D2320" t="str">
            <v xml:space="preserve">TOYOTA MARK X (10-) RX130 - FOG LAMP COVER (SPORT) - LH</v>
          </cell>
          <cell r="E2320" t="str">
            <v>TOYOTA</v>
          </cell>
          <cell r="F2320" t="str">
            <v xml:space="preserve">MARKX 10 FLCS LH</v>
          </cell>
          <cell r="G2320" t="str">
            <v>TY17-0204-2-L</v>
          </cell>
          <cell r="I2320">
            <v>0.04</v>
          </cell>
          <cell r="J2320" t="str">
            <v>SUPPLIER0002</v>
          </cell>
          <cell r="K2320" t="str">
            <v xml:space="preserve">ANHUI TINCAI SILK CO. LTD</v>
          </cell>
          <cell r="M2320">
            <v>0</v>
          </cell>
          <cell r="N2320">
            <v>0</v>
          </cell>
          <cell r="O2320">
            <v>2</v>
          </cell>
          <cell r="P2320">
            <v>5</v>
          </cell>
          <cell r="S2320" t="str">
            <v xml:space="preserve">Yuan Purchase Pricelist (CNY)</v>
          </cell>
          <cell r="T2320">
            <v>7</v>
          </cell>
          <cell r="U2320">
            <v>177</v>
          </cell>
          <cell r="V2320">
            <v>270</v>
          </cell>
        </row>
        <row r="2321">
          <cell r="A2321">
            <v>13999</v>
          </cell>
          <cell r="B2321" t="str">
            <v>AUTOLAMPS2267</v>
          </cell>
          <cell r="C2321" t="e">
            <v>#REF!</v>
          </cell>
          <cell r="D2321" t="str">
            <v xml:space="preserve">TOYOTA MARK X (10-) RX130 - FOG LAMP COVER (SPORT) - RH</v>
          </cell>
          <cell r="E2321" t="str">
            <v>TOYOTA</v>
          </cell>
          <cell r="F2321" t="str">
            <v xml:space="preserve">MARKX 10 FLCS RH</v>
          </cell>
          <cell r="G2321" t="str">
            <v>TY17-0204-2-R</v>
          </cell>
          <cell r="I2321">
            <v>0.04</v>
          </cell>
          <cell r="J2321" t="str">
            <v>SUPPLIER0002</v>
          </cell>
          <cell r="K2321" t="str">
            <v xml:space="preserve">ANHUI TINCAI SILK CO. LTD</v>
          </cell>
          <cell r="M2321">
            <v>0</v>
          </cell>
          <cell r="N2321">
            <v>0</v>
          </cell>
          <cell r="O2321">
            <v>2</v>
          </cell>
          <cell r="P2321">
            <v>5</v>
          </cell>
          <cell r="S2321" t="str">
            <v xml:space="preserve">Yuan Purchase Pricelist (CNY)</v>
          </cell>
          <cell r="T2321">
            <v>7</v>
          </cell>
          <cell r="U2321">
            <v>177</v>
          </cell>
          <cell r="V2321">
            <v>270</v>
          </cell>
        </row>
        <row r="2322">
          <cell r="A2322">
            <v>13912</v>
          </cell>
          <cell r="B2322" t="str">
            <v>AUTOLAMPS2262</v>
          </cell>
          <cell r="C2322" t="e">
            <v>#REF!</v>
          </cell>
          <cell r="D2322" t="str">
            <v xml:space="preserve">TOYOTA MARK X (10-) RX130 - FRONT BUMPER </v>
          </cell>
          <cell r="E2322" t="str">
            <v>TOYOTA</v>
          </cell>
          <cell r="F2322" t="str">
            <v xml:space="preserve">MARKX 10 BPRF</v>
          </cell>
          <cell r="G2322" t="str">
            <v>TY17-0207</v>
          </cell>
          <cell r="I2322">
            <v>0.04</v>
          </cell>
          <cell r="J2322" t="str">
            <v>SUPPLIER0002</v>
          </cell>
          <cell r="K2322" t="str">
            <v xml:space="preserve">ANHUI TINCAI SILK CO. LTD</v>
          </cell>
          <cell r="L2322">
            <v>0</v>
          </cell>
          <cell r="M2322">
            <v>0</v>
          </cell>
          <cell r="N2322">
            <v>0</v>
          </cell>
          <cell r="Q2322">
            <v>2</v>
          </cell>
          <cell r="R2322">
            <v>3</v>
          </cell>
          <cell r="S2322" t="str">
            <v xml:space="preserve">Yuan Purchase Pricelist (CNY)</v>
          </cell>
          <cell r="T2322">
            <v>105</v>
          </cell>
          <cell r="U2322">
            <v>2678</v>
          </cell>
          <cell r="V2322">
            <v>4000</v>
          </cell>
        </row>
        <row r="2323">
          <cell r="A2323">
            <v>14000</v>
          </cell>
          <cell r="B2323" t="str">
            <v>AUTOLAMPS2260</v>
          </cell>
          <cell r="C2323" t="e">
            <v>#REF!</v>
          </cell>
          <cell r="D2323" t="str">
            <v xml:space="preserve">TOYOTA MARK X (10-) RX130 - FRONT BUMPER (SPORT)</v>
          </cell>
          <cell r="E2323" t="str">
            <v>TOYOTA</v>
          </cell>
          <cell r="F2323" t="str">
            <v xml:space="preserve">MARKX 10 BPRFS RH</v>
          </cell>
          <cell r="G2323" t="str">
            <v>TY17-0207B</v>
          </cell>
          <cell r="I2323">
            <v>0.04</v>
          </cell>
          <cell r="J2323" t="str">
            <v>SUPPLIER0002</v>
          </cell>
          <cell r="K2323" t="str">
            <v xml:space="preserve">ANHUI TINCAI SILK CO. LTD</v>
          </cell>
          <cell r="M2323">
            <v>0</v>
          </cell>
          <cell r="N2323">
            <v>0</v>
          </cell>
          <cell r="Q2323">
            <v>2</v>
          </cell>
          <cell r="R2323">
            <v>3</v>
          </cell>
          <cell r="S2323" t="str">
            <v xml:space="preserve">Yuan Purchase Pricelist (CNY)</v>
          </cell>
          <cell r="T2323">
            <v>105</v>
          </cell>
          <cell r="U2323">
            <v>2856</v>
          </cell>
          <cell r="V2323">
            <v>4280</v>
          </cell>
        </row>
        <row r="2324">
          <cell r="A2324">
            <v>14001</v>
          </cell>
          <cell r="B2324" t="str">
            <v>AUTOLAMPS2261</v>
          </cell>
          <cell r="C2324" t="e">
            <v>#REF!</v>
          </cell>
          <cell r="D2324" t="str">
            <v xml:space="preserve">TOYOTA MARK X (10-) RX130 - FRONT BUMPER GRILL (SPORT)</v>
          </cell>
          <cell r="E2324" t="str">
            <v>TOYOTA</v>
          </cell>
          <cell r="F2324" t="str">
            <v xml:space="preserve">MARKX 10 BPRGRLS</v>
          </cell>
          <cell r="G2324" t="str">
            <v>TY17-0207B-1</v>
          </cell>
          <cell r="I2324">
            <v>0.04</v>
          </cell>
          <cell r="J2324" t="str">
            <v>SUPPLIER0002</v>
          </cell>
          <cell r="K2324" t="str">
            <v xml:space="preserve">ANHUI TINCAI SILK CO. LTD</v>
          </cell>
          <cell r="M2324">
            <v>0</v>
          </cell>
          <cell r="N2324">
            <v>0</v>
          </cell>
          <cell r="Q2324">
            <v>2</v>
          </cell>
          <cell r="R2324">
            <v>3</v>
          </cell>
          <cell r="S2324" t="str">
            <v xml:space="preserve">Yuan Purchase Pricelist (CNY)</v>
          </cell>
          <cell r="T2324">
            <v>20</v>
          </cell>
          <cell r="U2324">
            <v>505</v>
          </cell>
          <cell r="V2324">
            <v>780</v>
          </cell>
        </row>
        <row r="2325">
          <cell r="A2325">
            <v>14002</v>
          </cell>
          <cell r="B2325" t="str">
            <v>AUTOLAMPS2270</v>
          </cell>
          <cell r="C2325" t="e">
            <v>#REF!</v>
          </cell>
          <cell r="D2325" t="str">
            <v xml:space="preserve">TOYOTA MARK X (10-) RX130 - GRILLE  W/ X </v>
          </cell>
          <cell r="E2325" t="str">
            <v>TOYOTA</v>
          </cell>
          <cell r="F2325" t="str">
            <v xml:space="preserve">MARKX 10 GRLX</v>
          </cell>
          <cell r="G2325" t="str">
            <v>TY17-0211D</v>
          </cell>
          <cell r="I2325">
            <v>0.04</v>
          </cell>
          <cell r="J2325" t="str">
            <v>SUPPLIER0002</v>
          </cell>
          <cell r="K2325" t="str">
            <v xml:space="preserve">ANHUI TINCAI SILK CO. LTD</v>
          </cell>
          <cell r="M2325">
            <v>0</v>
          </cell>
          <cell r="N2325">
            <v>0</v>
          </cell>
          <cell r="Q2325">
            <v>2</v>
          </cell>
          <cell r="R2325">
            <v>3</v>
          </cell>
          <cell r="S2325" t="str">
            <v xml:space="preserve">Yuan Purchase Pricelist (CNY)</v>
          </cell>
          <cell r="T2325">
            <v>120</v>
          </cell>
          <cell r="U2325">
            <v>3032</v>
          </cell>
          <cell r="V2325">
            <v>4700</v>
          </cell>
        </row>
        <row r="2326">
          <cell r="A2326">
            <v>13903</v>
          </cell>
          <cell r="B2326" t="str">
            <v>AUTOLAMPS2272</v>
          </cell>
          <cell r="C2326" t="e">
            <v>#REF!</v>
          </cell>
          <cell r="D2326" t="str">
            <v xml:space="preserve">TOYOTA MARK X (10-) RX130 - HEAD LAMP (WHITE CASE) - LH</v>
          </cell>
          <cell r="E2326" t="str">
            <v>TOYOTA</v>
          </cell>
          <cell r="F2326" t="str">
            <v xml:space="preserve">MARKX 10 HLA LH</v>
          </cell>
          <cell r="G2326" t="str">
            <v>TY17-0201B-L</v>
          </cell>
          <cell r="I2326">
            <v>0.04</v>
          </cell>
          <cell r="J2326" t="str">
            <v>SUPPLIER0002</v>
          </cell>
          <cell r="K2326" t="str">
            <v xml:space="preserve">ANHUI TINCAI SILK CO. LTD</v>
          </cell>
          <cell r="L2326">
            <v>0</v>
          </cell>
          <cell r="M2326">
            <v>0</v>
          </cell>
          <cell r="N2326">
            <v>0</v>
          </cell>
          <cell r="Q2326">
            <v>2</v>
          </cell>
          <cell r="R2326">
            <v>3</v>
          </cell>
          <cell r="S2326" t="str">
            <v xml:space="preserve">Yuan Purchase Pricelist (CNY)</v>
          </cell>
          <cell r="T2326">
            <v>250</v>
          </cell>
          <cell r="U2326">
            <v>6377</v>
          </cell>
          <cell r="V2326">
            <v>9600</v>
          </cell>
        </row>
        <row r="2327">
          <cell r="A2327">
            <v>13904</v>
          </cell>
          <cell r="B2327" t="str">
            <v>AUTOLAMPS2273</v>
          </cell>
          <cell r="C2327" t="e">
            <v>#REF!</v>
          </cell>
          <cell r="D2327" t="str">
            <v xml:space="preserve">TOYOTA MARK X (10-) RX130 - HEAD LAMP (WHITE CASE) - RH</v>
          </cell>
          <cell r="E2327" t="str">
            <v>TOYOTA</v>
          </cell>
          <cell r="F2327" t="str">
            <v xml:space="preserve">MARKX 10 HLA RH</v>
          </cell>
          <cell r="G2327" t="str">
            <v>TY17-0201B-R</v>
          </cell>
          <cell r="I2327">
            <v>0.04</v>
          </cell>
          <cell r="J2327" t="str">
            <v>SUPPLIER0002</v>
          </cell>
          <cell r="K2327" t="str">
            <v xml:space="preserve">ANHUI TINCAI SILK CO. LTD</v>
          </cell>
          <cell r="M2327">
            <v>0</v>
          </cell>
          <cell r="N2327">
            <v>0</v>
          </cell>
          <cell r="Q2327">
            <v>2</v>
          </cell>
          <cell r="R2327">
            <v>3</v>
          </cell>
          <cell r="S2327" t="str">
            <v xml:space="preserve">Yuan Purchase Pricelist (CNY)</v>
          </cell>
          <cell r="T2327">
            <v>250</v>
          </cell>
          <cell r="U2327">
            <v>6377</v>
          </cell>
          <cell r="V2327">
            <v>9600</v>
          </cell>
        </row>
        <row r="2328">
          <cell r="A2328">
            <v>14003</v>
          </cell>
          <cell r="B2328" t="str">
            <v>AUTOLAMPS2278</v>
          </cell>
          <cell r="C2328" t="e">
            <v>#REF!</v>
          </cell>
          <cell r="D2328" t="str">
            <v xml:space="preserve">TOYOTA MARK X (10-) RX130 - HOOD STRIP (MOULDING)</v>
          </cell>
          <cell r="E2328" t="str">
            <v>TOYOTA</v>
          </cell>
          <cell r="F2328" t="str">
            <v xml:space="preserve">MARKX 10 HD STRIP</v>
          </cell>
          <cell r="G2328" t="str">
            <v>TY17-0215-2</v>
          </cell>
          <cell r="I2328">
            <v>0.04</v>
          </cell>
          <cell r="J2328" t="str">
            <v>SUPPLIER0002</v>
          </cell>
          <cell r="K2328" t="str">
            <v xml:space="preserve">ANHUI TINCAI SILK CO. LTD</v>
          </cell>
          <cell r="M2328">
            <v>0</v>
          </cell>
          <cell r="N2328">
            <v>0</v>
          </cell>
          <cell r="Q2328">
            <v>2</v>
          </cell>
          <cell r="R2328">
            <v>5</v>
          </cell>
          <cell r="S2328" t="str">
            <v xml:space="preserve">Yuan Purchase Pricelist (CNY)</v>
          </cell>
          <cell r="T2328">
            <v>30</v>
          </cell>
          <cell r="U2328">
            <v>816</v>
          </cell>
          <cell r="V2328">
            <v>1220</v>
          </cell>
        </row>
        <row r="2329">
          <cell r="A2329">
            <v>14005</v>
          </cell>
          <cell r="B2329" t="str">
            <v>AUTOLAMPS2264</v>
          </cell>
          <cell r="C2329" t="e">
            <v>#REF!</v>
          </cell>
          <cell r="D2329" t="str">
            <v xml:space="preserve">TOYOTA MARK X (10-) RX130 - INNER FENDER - LH</v>
          </cell>
          <cell r="E2329" t="str">
            <v>TOYOTA</v>
          </cell>
          <cell r="F2329" t="str">
            <v xml:space="preserve">MARKX 10 IF LH</v>
          </cell>
          <cell r="G2329" t="str">
            <v>TY17-0216-1-L</v>
          </cell>
          <cell r="I2329">
            <v>0.04</v>
          </cell>
          <cell r="J2329" t="str">
            <v>SUPPLIER0002</v>
          </cell>
          <cell r="K2329" t="str">
            <v xml:space="preserve">ANHUI TINCAI SILK CO. LTD</v>
          </cell>
          <cell r="M2329">
            <v>0</v>
          </cell>
          <cell r="N2329">
            <v>0</v>
          </cell>
          <cell r="Q2329">
            <v>5</v>
          </cell>
          <cell r="R2329">
            <v>20</v>
          </cell>
          <cell r="S2329" t="str">
            <v xml:space="preserve">Yuan Purchase Pricelist (CNY)</v>
          </cell>
          <cell r="T2329">
            <v>22</v>
          </cell>
          <cell r="U2329">
            <v>556</v>
          </cell>
          <cell r="V2329">
            <v>860</v>
          </cell>
        </row>
        <row r="2330">
          <cell r="A2330">
            <v>14004</v>
          </cell>
          <cell r="B2330" t="str">
            <v>AUTOLAMPS2265</v>
          </cell>
          <cell r="C2330" t="e">
            <v>#REF!</v>
          </cell>
          <cell r="D2330" t="str">
            <v xml:space="preserve">TOYOTA MARK X (10-) RX130 - INNER FENDER - RH</v>
          </cell>
          <cell r="E2330" t="str">
            <v>TOYOTA</v>
          </cell>
          <cell r="F2330" t="str">
            <v xml:space="preserve">MARKX 10 IF RH</v>
          </cell>
          <cell r="G2330" t="str">
            <v>TY17-0216-1-R</v>
          </cell>
          <cell r="I2330">
            <v>0.04</v>
          </cell>
          <cell r="J2330" t="str">
            <v>SUPPLIER0002</v>
          </cell>
          <cell r="K2330" t="str">
            <v xml:space="preserve">ANHUI TINCAI SILK CO. LTD</v>
          </cell>
          <cell r="M2330">
            <v>0</v>
          </cell>
          <cell r="N2330">
            <v>0</v>
          </cell>
          <cell r="Q2330">
            <v>5</v>
          </cell>
          <cell r="R2330">
            <v>20</v>
          </cell>
          <cell r="S2330" t="str">
            <v xml:space="preserve">Yuan Purchase Pricelist (CNY)</v>
          </cell>
          <cell r="T2330">
            <v>22</v>
          </cell>
          <cell r="U2330">
            <v>556</v>
          </cell>
          <cell r="V2330">
            <v>860</v>
          </cell>
        </row>
        <row r="2331">
          <cell r="A2331">
            <v>14006</v>
          </cell>
          <cell r="B2331" t="str">
            <v>AUTOLAMPS2274</v>
          </cell>
          <cell r="C2331" t="e">
            <v>#REF!</v>
          </cell>
          <cell r="D2331" t="str">
            <v xml:space="preserve">TOYOTA MARK X (10-) RX130 - MIRROR ELECTRIC W/LIGHT - LH</v>
          </cell>
          <cell r="E2331" t="str">
            <v>TOYOTA</v>
          </cell>
          <cell r="F2331" t="str">
            <v xml:space="preserve">MARKX 10 SMEWL LH</v>
          </cell>
          <cell r="G2331" t="str">
            <v>TY17-0212-L</v>
          </cell>
          <cell r="I2331">
            <v>0.04</v>
          </cell>
          <cell r="J2331" t="str">
            <v>SUPPLIER0002</v>
          </cell>
          <cell r="K2331" t="str">
            <v xml:space="preserve">ANHUI TINCAI SILK CO. LTD</v>
          </cell>
          <cell r="M2331">
            <v>0</v>
          </cell>
          <cell r="N2331">
            <v>0</v>
          </cell>
          <cell r="O2331">
            <v>2</v>
          </cell>
          <cell r="P2331">
            <v>5</v>
          </cell>
          <cell r="S2331" t="str">
            <v xml:space="preserve">Yuan Purchase Pricelist (CNY)</v>
          </cell>
          <cell r="T2331">
            <v>215</v>
          </cell>
          <cell r="U2331">
            <v>5432</v>
          </cell>
          <cell r="V2331">
            <v>8420</v>
          </cell>
        </row>
        <row r="2332">
          <cell r="A2332">
            <v>14007</v>
          </cell>
          <cell r="B2332" t="str">
            <v>AUTOLAMPS2275</v>
          </cell>
          <cell r="C2332" t="e">
            <v>#REF!</v>
          </cell>
          <cell r="D2332" t="str">
            <v xml:space="preserve">TOYOTA MARK X (10-) RX130 - MIRROR ELECTRIC W/LIGHT - RH</v>
          </cell>
          <cell r="E2332" t="str">
            <v>TOYOTA</v>
          </cell>
          <cell r="F2332" t="str">
            <v xml:space="preserve">MARKX 10 SMEWL RH</v>
          </cell>
          <cell r="G2332" t="str">
            <v>TY17-0212-R</v>
          </cell>
          <cell r="I2332">
            <v>0.04</v>
          </cell>
          <cell r="J2332" t="str">
            <v>SUPPLIER0002</v>
          </cell>
          <cell r="K2332" t="str">
            <v xml:space="preserve">ANHUI TINCAI SILK CO. LTD</v>
          </cell>
          <cell r="M2332">
            <v>0</v>
          </cell>
          <cell r="N2332">
            <v>0</v>
          </cell>
          <cell r="O2332">
            <v>2</v>
          </cell>
          <cell r="P2332">
            <v>5</v>
          </cell>
          <cell r="S2332" t="str">
            <v xml:space="preserve">Yuan Purchase Pricelist (CNY)</v>
          </cell>
          <cell r="T2332">
            <v>215</v>
          </cell>
          <cell r="U2332">
            <v>5432</v>
          </cell>
          <cell r="V2332">
            <v>8420</v>
          </cell>
        </row>
        <row r="2333">
          <cell r="A2333">
            <v>13911</v>
          </cell>
          <cell r="B2333" t="str">
            <v>AUTOLAMPS2276</v>
          </cell>
          <cell r="C2333" t="e">
            <v>#REF!</v>
          </cell>
          <cell r="D2333" t="str">
            <v xml:space="preserve">TOYOTA MARK X (10-) RX130 - TAIL LAMP - LH</v>
          </cell>
          <cell r="E2333" t="str">
            <v>TOYOTA</v>
          </cell>
          <cell r="F2333" t="str">
            <v xml:space="preserve">MARKX 10 TLA LH</v>
          </cell>
          <cell r="G2333" t="str">
            <v>TY17-0202A-L</v>
          </cell>
          <cell r="I2333">
            <v>0.04</v>
          </cell>
          <cell r="J2333" t="str">
            <v>SUPPLIER0002</v>
          </cell>
          <cell r="K2333" t="str">
            <v xml:space="preserve">ANHUI TINCAI SILK CO. LTD</v>
          </cell>
          <cell r="M2333">
            <v>0</v>
          </cell>
          <cell r="N2333">
            <v>0</v>
          </cell>
          <cell r="Q2333">
            <v>2</v>
          </cell>
          <cell r="R2333">
            <v>5</v>
          </cell>
          <cell r="S2333" t="str">
            <v xml:space="preserve">Yuan Purchase Pricelist (CNY)</v>
          </cell>
          <cell r="T2333">
            <v>160</v>
          </cell>
          <cell r="U2333">
            <v>4081</v>
          </cell>
          <cell r="V2333">
            <v>6100</v>
          </cell>
        </row>
        <row r="2334">
          <cell r="A2334">
            <v>13910</v>
          </cell>
          <cell r="B2334" t="str">
            <v>AUTOLAMPS2277</v>
          </cell>
          <cell r="C2334" t="e">
            <v>#REF!</v>
          </cell>
          <cell r="D2334" t="str">
            <v xml:space="preserve">TOYOTA MARK X (10-) RX130 - TAIL LAMP - RH</v>
          </cell>
          <cell r="E2334" t="str">
            <v>TOYOTA</v>
          </cell>
          <cell r="F2334" t="str">
            <v xml:space="preserve">MARKX 10 TLA RH</v>
          </cell>
          <cell r="G2334" t="str">
            <v>TY17-0202A-R</v>
          </cell>
          <cell r="I2334">
            <v>0.04</v>
          </cell>
          <cell r="J2334" t="str">
            <v>SUPPLIER0002</v>
          </cell>
          <cell r="K2334" t="str">
            <v xml:space="preserve">ANHUI TINCAI SILK CO. LTD</v>
          </cell>
          <cell r="M2334">
            <v>0</v>
          </cell>
          <cell r="N2334">
            <v>0</v>
          </cell>
          <cell r="Q2334">
            <v>2</v>
          </cell>
          <cell r="R2334">
            <v>5</v>
          </cell>
          <cell r="S2334" t="str">
            <v xml:space="preserve">Yuan Purchase Pricelist (CNY)</v>
          </cell>
          <cell r="T2334">
            <v>160</v>
          </cell>
          <cell r="U2334">
            <v>4081</v>
          </cell>
          <cell r="V2334">
            <v>6100</v>
          </cell>
        </row>
        <row r="2335">
          <cell r="A2335">
            <v>12470</v>
          </cell>
          <cell r="B2335" t="str">
            <v>AUTOLAMPS2302</v>
          </cell>
          <cell r="C2335" t="e">
            <v>#REF!</v>
          </cell>
          <cell r="D2335" t="str">
            <v xml:space="preserve">TOYOTA MARK-II GX100 (96-) - CORNER LAMP - LH</v>
          </cell>
          <cell r="E2335" t="str">
            <v>TOYOTA</v>
          </cell>
          <cell r="F2335" t="str">
            <v xml:space="preserve">GX100 CLA LH</v>
          </cell>
          <cell r="G2335" t="str">
            <v>TY33-0203-L</v>
          </cell>
          <cell r="I2335">
            <v>0.04</v>
          </cell>
          <cell r="J2335" t="str">
            <v>SUPPLIER0002</v>
          </cell>
          <cell r="K2335" t="str">
            <v xml:space="preserve">ANHUI TINCAI SILK CO. LTD</v>
          </cell>
          <cell r="L2335">
            <v>5</v>
          </cell>
          <cell r="M2335">
            <v>20</v>
          </cell>
          <cell r="N2335">
            <v>25</v>
          </cell>
          <cell r="O2335">
            <v>5</v>
          </cell>
          <cell r="P2335">
            <v>10</v>
          </cell>
          <cell r="S2335" t="str">
            <v xml:space="preserve">Yuan Purchase Pricelist (CNY)</v>
          </cell>
          <cell r="T2335">
            <v>13</v>
          </cell>
          <cell r="U2335">
            <v>332</v>
          </cell>
          <cell r="V2335">
            <v>500</v>
          </cell>
        </row>
        <row r="2336">
          <cell r="A2336">
            <v>12469</v>
          </cell>
          <cell r="B2336" t="str">
            <v>AUTOLAMPS2303</v>
          </cell>
          <cell r="C2336" t="e">
            <v>#REF!</v>
          </cell>
          <cell r="D2336" t="str">
            <v xml:space="preserve">TOYOTA MARK-II GX100 (96-) - CORNER LAMP - RH</v>
          </cell>
          <cell r="E2336" t="str">
            <v>TOYOTA</v>
          </cell>
          <cell r="F2336" t="str">
            <v xml:space="preserve">GX100 CLA RH</v>
          </cell>
          <cell r="G2336" t="str">
            <v>TY33-0203-R</v>
          </cell>
          <cell r="I2336">
            <v>0.04</v>
          </cell>
          <cell r="J2336" t="str">
            <v>SUPPLIER0002</v>
          </cell>
          <cell r="K2336" t="str">
            <v xml:space="preserve">ANHUI TINCAI SILK CO. LTD</v>
          </cell>
          <cell r="L2336">
            <v>5</v>
          </cell>
          <cell r="M2336">
            <v>20</v>
          </cell>
          <cell r="N2336">
            <v>25</v>
          </cell>
          <cell r="O2336">
            <v>5</v>
          </cell>
          <cell r="P2336">
            <v>10</v>
          </cell>
          <cell r="S2336" t="str">
            <v xml:space="preserve">Yuan Purchase Pricelist (CNY)</v>
          </cell>
          <cell r="T2336">
            <v>13</v>
          </cell>
          <cell r="U2336">
            <v>332</v>
          </cell>
          <cell r="V2336">
            <v>500</v>
          </cell>
        </row>
        <row r="2337">
          <cell r="A2337">
            <v>12458</v>
          </cell>
          <cell r="B2337" t="str">
            <v>AUTOLAMPS2304</v>
          </cell>
          <cell r="C2337" t="e">
            <v>#REF!</v>
          </cell>
          <cell r="D2337" t="str">
            <v xml:space="preserve">TOYOTA MARK-II GX100 (96-) - TAIL LAMP - LH</v>
          </cell>
          <cell r="E2337" t="str">
            <v>TOYOTA</v>
          </cell>
          <cell r="F2337" t="str">
            <v xml:space="preserve">GX100 TLA LH</v>
          </cell>
          <cell r="G2337" t="str">
            <v>TY33-0302A-L</v>
          </cell>
          <cell r="I2337">
            <v>0.04</v>
          </cell>
          <cell r="J2337" t="str">
            <v>SUPPLIER0002</v>
          </cell>
          <cell r="K2337" t="str">
            <v xml:space="preserve">ANHUI TINCAI SILK CO. LTD</v>
          </cell>
          <cell r="L2337">
            <v>0</v>
          </cell>
          <cell r="M2337">
            <v>0</v>
          </cell>
          <cell r="N2337">
            <v>0</v>
          </cell>
          <cell r="Q2337">
            <v>2</v>
          </cell>
          <cell r="R2337">
            <v>5</v>
          </cell>
          <cell r="S2337" t="str">
            <v xml:space="preserve">Yuan Purchase Pricelist (CNY)</v>
          </cell>
          <cell r="T2337">
            <v>6.53</v>
          </cell>
          <cell r="U2337">
            <v>1021</v>
          </cell>
          <cell r="V2337">
            <v>1580</v>
          </cell>
        </row>
        <row r="2338">
          <cell r="A2338">
            <v>12457</v>
          </cell>
          <cell r="B2338" t="str">
            <v>AUTOLAMPS2308</v>
          </cell>
          <cell r="C2338" t="e">
            <v>#REF!</v>
          </cell>
          <cell r="D2338" t="str">
            <v xml:space="preserve">TOYOTA MARK-II GX100 (96-) - TAIL LAMP - RH</v>
          </cell>
          <cell r="E2338" t="str">
            <v>TOYOTA</v>
          </cell>
          <cell r="F2338" t="str">
            <v xml:space="preserve">GX100 TLA RH</v>
          </cell>
          <cell r="G2338" t="str">
            <v>TY33-0302A-R</v>
          </cell>
          <cell r="I2338">
            <v>0.04</v>
          </cell>
          <cell r="J2338" t="str">
            <v>SUPPLIER0002</v>
          </cell>
          <cell r="K2338" t="str">
            <v xml:space="preserve">ANHUI TINCAI SILK CO. LTD</v>
          </cell>
          <cell r="L2338">
            <v>0</v>
          </cell>
          <cell r="M2338">
            <v>0</v>
          </cell>
          <cell r="N2338">
            <v>0</v>
          </cell>
          <cell r="Q2338">
            <v>2</v>
          </cell>
          <cell r="R2338">
            <v>5</v>
          </cell>
          <cell r="S2338" t="str">
            <v xml:space="preserve">Yuan Purchase Pricelist (CNY)</v>
          </cell>
          <cell r="T2338">
            <v>6.53</v>
          </cell>
          <cell r="U2338">
            <v>1021</v>
          </cell>
          <cell r="V2338">
            <v>1580</v>
          </cell>
        </row>
        <row r="2339">
          <cell r="A2339">
            <v>10529</v>
          </cell>
          <cell r="B2339" t="str">
            <v>AUTOLAMPS2307</v>
          </cell>
          <cell r="C2339" t="e">
            <v>#REF!</v>
          </cell>
          <cell r="D2339" t="str">
            <v xml:space="preserve">TOYOTA NADIA SXN10 (98) - CORNER LAMP- LH</v>
          </cell>
          <cell r="E2339" t="str">
            <v>TOYOTA</v>
          </cell>
          <cell r="F2339" t="str">
            <v xml:space="preserve">NADIA 98 CLA LH</v>
          </cell>
          <cell r="G2339" t="str">
            <v>TY20-0103-L</v>
          </cell>
          <cell r="I2339">
            <v>0.04</v>
          </cell>
          <cell r="J2339" t="str">
            <v>SUPPLIER0002</v>
          </cell>
          <cell r="K2339" t="str">
            <v xml:space="preserve">ANHUI TINCAI SILK CO. LTD</v>
          </cell>
          <cell r="L2339">
            <v>3</v>
          </cell>
          <cell r="M2339">
            <v>12</v>
          </cell>
          <cell r="N2339">
            <v>15</v>
          </cell>
          <cell r="O2339">
            <v>5</v>
          </cell>
          <cell r="P2339">
            <v>10</v>
          </cell>
          <cell r="S2339" t="str">
            <v xml:space="preserve">Yuan Purchase Pricelist (CNY)</v>
          </cell>
          <cell r="T2339">
            <v>15</v>
          </cell>
          <cell r="U2339">
            <v>383</v>
          </cell>
          <cell r="V2339">
            <v>570</v>
          </cell>
        </row>
        <row r="2340">
          <cell r="A2340">
            <v>10528</v>
          </cell>
          <cell r="B2340" t="str">
            <v>AUTOLAMPS2305</v>
          </cell>
          <cell r="C2340" t="e">
            <v>#REF!</v>
          </cell>
          <cell r="D2340" t="str">
            <v xml:space="preserve">TOYOTA NADIA SXN10 (98) - CORNER LAMP- RH</v>
          </cell>
          <cell r="E2340" t="str">
            <v>TOYOTA</v>
          </cell>
          <cell r="F2340" t="str">
            <v xml:space="preserve">NADIA 98 CLA RH</v>
          </cell>
          <cell r="G2340" t="str">
            <v>TY20-0103-R</v>
          </cell>
          <cell r="I2340">
            <v>0.04</v>
          </cell>
          <cell r="J2340" t="str">
            <v>SUPPLIER0002</v>
          </cell>
          <cell r="K2340" t="str">
            <v xml:space="preserve">ANHUI TINCAI SILK CO. LTD</v>
          </cell>
          <cell r="L2340">
            <v>2</v>
          </cell>
          <cell r="M2340">
            <v>8</v>
          </cell>
          <cell r="N2340">
            <v>10</v>
          </cell>
          <cell r="O2340">
            <v>5</v>
          </cell>
          <cell r="P2340">
            <v>10</v>
          </cell>
          <cell r="S2340" t="str">
            <v xml:space="preserve">Yuan Purchase Pricelist (CNY)</v>
          </cell>
          <cell r="T2340">
            <v>15</v>
          </cell>
          <cell r="U2340">
            <v>383</v>
          </cell>
          <cell r="V2340">
            <v>570</v>
          </cell>
        </row>
        <row r="2341">
          <cell r="A2341">
            <v>10527</v>
          </cell>
          <cell r="B2341" t="str">
            <v>AUTOLAMPS2309</v>
          </cell>
          <cell r="C2341" t="e">
            <v>#REF!</v>
          </cell>
          <cell r="D2341" t="str">
            <v xml:space="preserve">TOYOTA NADIA SXN10 (98) - HEAD LAMP - LH</v>
          </cell>
          <cell r="E2341" t="str">
            <v>TOYOTA</v>
          </cell>
          <cell r="F2341" t="str">
            <v xml:space="preserve">NADIA 98 HLA LH</v>
          </cell>
          <cell r="G2341" t="str">
            <v>TY20-0101-L</v>
          </cell>
          <cell r="I2341">
            <v>0.04</v>
          </cell>
          <cell r="J2341" t="str">
            <v>SUPPLIER0002</v>
          </cell>
          <cell r="K2341" t="str">
            <v xml:space="preserve">ANHUI TINCAI SILK CO. LTD</v>
          </cell>
          <cell r="L2341">
            <v>0</v>
          </cell>
          <cell r="M2341">
            <v>0</v>
          </cell>
          <cell r="N2341">
            <v>0</v>
          </cell>
          <cell r="Q2341">
            <v>2</v>
          </cell>
          <cell r="R2341">
            <v>5</v>
          </cell>
          <cell r="S2341" t="str">
            <v xml:space="preserve">Yuan Purchase Pricelist (CNY)</v>
          </cell>
          <cell r="T2341">
            <v>11.29</v>
          </cell>
          <cell r="U2341">
            <v>1765</v>
          </cell>
          <cell r="V2341">
            <v>2740</v>
          </cell>
        </row>
        <row r="2342">
          <cell r="A2342">
            <v>10526</v>
          </cell>
          <cell r="B2342" t="str">
            <v>AUTOLAMPS2310</v>
          </cell>
          <cell r="C2342" t="e">
            <v>#REF!</v>
          </cell>
          <cell r="D2342" t="str">
            <v xml:space="preserve">TOYOTA NADIA SXN10 (98) - HEAD LAMP - RH</v>
          </cell>
          <cell r="E2342" t="str">
            <v>TOYOTA</v>
          </cell>
          <cell r="F2342" t="str">
            <v xml:space="preserve">NADIA 98 HLA RH</v>
          </cell>
          <cell r="G2342" t="str">
            <v>TY20-0101-R</v>
          </cell>
          <cell r="I2342">
            <v>0.04</v>
          </cell>
          <cell r="J2342" t="str">
            <v>SUPPLIER0002</v>
          </cell>
          <cell r="K2342" t="str">
            <v xml:space="preserve">ANHUI TINCAI SILK CO. LTD</v>
          </cell>
          <cell r="L2342">
            <v>0</v>
          </cell>
          <cell r="M2342">
            <v>0</v>
          </cell>
          <cell r="N2342">
            <v>0</v>
          </cell>
          <cell r="Q2342">
            <v>2</v>
          </cell>
          <cell r="R2342">
            <v>5</v>
          </cell>
          <cell r="S2342" t="str">
            <v xml:space="preserve">Yuan Purchase Pricelist (CNY)</v>
          </cell>
          <cell r="T2342">
            <v>11.29</v>
          </cell>
          <cell r="U2342">
            <v>1765</v>
          </cell>
          <cell r="V2342">
            <v>2740</v>
          </cell>
        </row>
        <row r="2343">
          <cell r="A2343">
            <v>13455</v>
          </cell>
          <cell r="B2343" t="str">
            <v>AUTOLAMPS2306</v>
          </cell>
          <cell r="C2343" t="e">
            <v>#REF!</v>
          </cell>
          <cell r="D2343" t="str">
            <v xml:space="preserve">TOYOTA NADIA SXN10 (98) - LAMINATED FRONT WINDSCREEN</v>
          </cell>
          <cell r="E2343" t="str">
            <v>TOYOTA</v>
          </cell>
          <cell r="F2343" t="str">
            <v xml:space="preserve">SXN10 LFW X</v>
          </cell>
          <cell r="G2343" t="str">
            <v xml:space="preserve">SXN10 LFW/X</v>
          </cell>
          <cell r="H2343" t="str">
            <v>1405*1062</v>
          </cell>
          <cell r="I2343">
            <v>0.02</v>
          </cell>
          <cell r="J2343" t="str">
            <v>SUPPLIER0015</v>
          </cell>
          <cell r="K2343" t="str">
            <v xml:space="preserve">XINYI AUTOMOBILE GLASS (SHENZHEN) CO., LTD</v>
          </cell>
          <cell r="L2343">
            <v>0</v>
          </cell>
          <cell r="M2343">
            <v>0</v>
          </cell>
          <cell r="N2343">
            <v>0</v>
          </cell>
          <cell r="Q2343">
            <v>2</v>
          </cell>
          <cell r="R2343">
            <v>8</v>
          </cell>
          <cell r="S2343" t="str">
            <v xml:space="preserve">USD Purchase Pricelist (USD)</v>
          </cell>
          <cell r="T2343">
            <v>19.3</v>
          </cell>
          <cell r="U2343">
            <v>2</v>
          </cell>
          <cell r="V2343">
            <v>3900</v>
          </cell>
        </row>
        <row r="2344">
          <cell r="A2344">
            <v>12408</v>
          </cell>
          <cell r="B2344" t="str">
            <v>AUTOLAMPS2311</v>
          </cell>
          <cell r="C2344" t="e">
            <v>#REF!</v>
          </cell>
          <cell r="D2344" t="str">
            <v xml:space="preserve">TOYOTA NOAH AZR50/60 (03-06) - HEAD LAMP (W/YELLOW) - LH</v>
          </cell>
          <cell r="E2344" t="str">
            <v>TOYOTA</v>
          </cell>
          <cell r="F2344" t="str">
            <v xml:space="preserve">NOAH 03 HLA LH</v>
          </cell>
          <cell r="G2344" t="str">
            <v>TY26-0501C-L</v>
          </cell>
          <cell r="I2344">
            <v>0.04</v>
          </cell>
          <cell r="J2344" t="str">
            <v>SUPPLIER0002</v>
          </cell>
          <cell r="K2344" t="str">
            <v xml:space="preserve">ANHUI TINCAI SILK CO. LTD</v>
          </cell>
          <cell r="L2344">
            <v>0</v>
          </cell>
          <cell r="M2344">
            <v>0</v>
          </cell>
          <cell r="N2344">
            <v>0</v>
          </cell>
          <cell r="Q2344">
            <v>2</v>
          </cell>
          <cell r="R2344">
            <v>5</v>
          </cell>
          <cell r="S2344" t="str">
            <v xml:space="preserve">Yuan Purchase Pricelist (CNY)</v>
          </cell>
          <cell r="T2344">
            <v>20.97</v>
          </cell>
          <cell r="U2344">
            <v>3278</v>
          </cell>
          <cell r="V2344">
            <v>5080</v>
          </cell>
        </row>
        <row r="2345">
          <cell r="A2345">
            <v>12407</v>
          </cell>
          <cell r="B2345" t="str">
            <v>AUTOLAMPS2312</v>
          </cell>
          <cell r="C2345" t="e">
            <v>#REF!</v>
          </cell>
          <cell r="D2345" t="str">
            <v xml:space="preserve">TOYOTA NOAH AZR50/60 (03-06) - HEAD LAMP (W/YELLOW) - RH</v>
          </cell>
          <cell r="E2345" t="str">
            <v>TOYOTA</v>
          </cell>
          <cell r="F2345" t="str">
            <v xml:space="preserve">NOAH 03 HLA RH</v>
          </cell>
          <cell r="G2345" t="str">
            <v>TY26-0501C-R</v>
          </cell>
          <cell r="I2345">
            <v>0.04</v>
          </cell>
          <cell r="J2345" t="str">
            <v>SUPPLIER0002</v>
          </cell>
          <cell r="K2345" t="str">
            <v xml:space="preserve">ANHUI TINCAI SILK CO. LTD</v>
          </cell>
          <cell r="L2345">
            <v>0</v>
          </cell>
          <cell r="M2345">
            <v>0</v>
          </cell>
          <cell r="N2345">
            <v>0</v>
          </cell>
          <cell r="Q2345">
            <v>2</v>
          </cell>
          <cell r="R2345">
            <v>5</v>
          </cell>
          <cell r="S2345" t="str">
            <v xml:space="preserve">Yuan Purchase Pricelist (CNY)</v>
          </cell>
          <cell r="T2345">
            <v>20.97</v>
          </cell>
          <cell r="U2345">
            <v>3278</v>
          </cell>
          <cell r="V2345">
            <v>5080</v>
          </cell>
        </row>
        <row r="2346">
          <cell r="A2346">
            <v>12842</v>
          </cell>
          <cell r="B2346" t="str">
            <v>AUTOLAMPS2313</v>
          </cell>
          <cell r="C2346" t="e">
            <v>#REF!</v>
          </cell>
          <cell r="D2346" t="str">
            <v xml:space="preserve">TOYOTA NOAH AZR50/60 (03-06) - TAIL LAMP - LH</v>
          </cell>
          <cell r="E2346" t="str">
            <v>TOYOTA</v>
          </cell>
          <cell r="F2346" t="str">
            <v xml:space="preserve">NOAH 03 TLA LH</v>
          </cell>
          <cell r="G2346" t="str">
            <v>TY26-0502B-L</v>
          </cell>
          <cell r="I2346">
            <v>0.04</v>
          </cell>
          <cell r="J2346" t="str">
            <v>SUPPLIER0002</v>
          </cell>
          <cell r="K2346" t="str">
            <v xml:space="preserve">ANHUI TINCAI SILK CO. LTD</v>
          </cell>
          <cell r="L2346">
            <v>0</v>
          </cell>
          <cell r="M2346">
            <v>0</v>
          </cell>
          <cell r="N2346">
            <v>0</v>
          </cell>
          <cell r="Q2346">
            <v>2</v>
          </cell>
          <cell r="R2346">
            <v>5</v>
          </cell>
          <cell r="S2346" t="str">
            <v xml:space="preserve">Yuan Purchase Pricelist (CNY)</v>
          </cell>
          <cell r="T2346">
            <v>22.49</v>
          </cell>
          <cell r="U2346">
            <v>3515</v>
          </cell>
          <cell r="V2346">
            <v>5450</v>
          </cell>
        </row>
        <row r="2347">
          <cell r="A2347">
            <v>12841</v>
          </cell>
          <cell r="B2347" t="str">
            <v>AUTOLAMPS2314</v>
          </cell>
          <cell r="C2347" t="e">
            <v>#REF!</v>
          </cell>
          <cell r="D2347" t="str">
            <v xml:space="preserve">TOYOTA NOAH AZR50/60 (03-06) - TAIL LAMP - RH</v>
          </cell>
          <cell r="E2347" t="str">
            <v>TOYOTA</v>
          </cell>
          <cell r="F2347" t="str">
            <v xml:space="preserve">NOAH 03 TLA RH</v>
          </cell>
          <cell r="G2347" t="str">
            <v>TY26-0502B-R</v>
          </cell>
          <cell r="I2347">
            <v>0.04</v>
          </cell>
          <cell r="J2347" t="str">
            <v>SUPPLIER0002</v>
          </cell>
          <cell r="K2347" t="str">
            <v xml:space="preserve">ANHUI TINCAI SILK CO. LTD</v>
          </cell>
          <cell r="L2347">
            <v>0</v>
          </cell>
          <cell r="M2347">
            <v>0</v>
          </cell>
          <cell r="N2347">
            <v>0</v>
          </cell>
          <cell r="Q2347">
            <v>2</v>
          </cell>
          <cell r="R2347">
            <v>5</v>
          </cell>
          <cell r="S2347" t="str">
            <v xml:space="preserve">Yuan Purchase Pricelist (CNY)</v>
          </cell>
          <cell r="T2347">
            <v>22.49</v>
          </cell>
          <cell r="U2347">
            <v>3515</v>
          </cell>
          <cell r="V2347">
            <v>5450</v>
          </cell>
        </row>
        <row r="2348">
          <cell r="A2348">
            <v>10566</v>
          </cell>
          <cell r="B2348" t="str">
            <v>AUTOLAMPS2315</v>
          </cell>
          <cell r="C2348" t="e">
            <v>#REF!</v>
          </cell>
          <cell r="D2348" t="str">
            <v xml:space="preserve">TOYOTA NOAH AZR60 (01-02) - HEAD LAMP (CLEAR) - LH</v>
          </cell>
          <cell r="E2348" t="str">
            <v>TOYOTA</v>
          </cell>
          <cell r="F2348" t="str">
            <v xml:space="preserve">NOAH 01 HLA LH</v>
          </cell>
          <cell r="G2348" t="str">
            <v>TY26-0501B-L</v>
          </cell>
          <cell r="I2348">
            <v>0.04</v>
          </cell>
          <cell r="J2348" t="str">
            <v>SUPPLIER0002</v>
          </cell>
          <cell r="K2348" t="str">
            <v xml:space="preserve">ANHUI TINCAI SILK CO. LTD</v>
          </cell>
          <cell r="L2348">
            <v>0</v>
          </cell>
          <cell r="M2348">
            <v>0</v>
          </cell>
          <cell r="N2348">
            <v>0</v>
          </cell>
          <cell r="Q2348">
            <v>2</v>
          </cell>
          <cell r="R2348">
            <v>5</v>
          </cell>
          <cell r="S2348" t="str">
            <v xml:space="preserve">Yuan Purchase Pricelist (CNY)</v>
          </cell>
          <cell r="T2348">
            <v>104.5</v>
          </cell>
          <cell r="U2348">
            <v>2351</v>
          </cell>
          <cell r="V2348">
            <v>3640</v>
          </cell>
        </row>
        <row r="2349">
          <cell r="A2349">
            <v>10565</v>
          </cell>
          <cell r="B2349" t="str">
            <v>AUTOLAMPS2316</v>
          </cell>
          <cell r="C2349" t="e">
            <v>#REF!</v>
          </cell>
          <cell r="D2349" t="str">
            <v xml:space="preserve">TOYOTA NOAH AZR60 (01-02) - HEAD LAMP (CLEAR) - RH</v>
          </cell>
          <cell r="E2349" t="str">
            <v>TOYOTA</v>
          </cell>
          <cell r="F2349" t="str">
            <v xml:space="preserve">NOAH 01 HLA RH</v>
          </cell>
          <cell r="G2349" t="str">
            <v>TY26-0501B-R</v>
          </cell>
          <cell r="I2349">
            <v>0.04</v>
          </cell>
          <cell r="J2349" t="str">
            <v>SUPPLIER0002</v>
          </cell>
          <cell r="K2349" t="str">
            <v xml:space="preserve">ANHUI TINCAI SILK CO. LTD</v>
          </cell>
          <cell r="L2349">
            <v>0</v>
          </cell>
          <cell r="M2349">
            <v>0</v>
          </cell>
          <cell r="N2349">
            <v>0</v>
          </cell>
          <cell r="Q2349">
            <v>2</v>
          </cell>
          <cell r="R2349">
            <v>5</v>
          </cell>
          <cell r="S2349" t="str">
            <v xml:space="preserve">Yuan Purchase Pricelist (CNY)</v>
          </cell>
          <cell r="T2349">
            <v>104.5</v>
          </cell>
          <cell r="U2349">
            <v>2351</v>
          </cell>
          <cell r="V2349">
            <v>3640</v>
          </cell>
        </row>
        <row r="2350">
          <cell r="A2350">
            <v>10568</v>
          </cell>
          <cell r="B2350" t="str">
            <v>AUTOLAMPS2317</v>
          </cell>
          <cell r="C2350" t="e">
            <v>#REF!</v>
          </cell>
          <cell r="D2350" t="str">
            <v xml:space="preserve">TOYOTA NOAH AZR60 (01-02) - TAIL LAMP - LH</v>
          </cell>
          <cell r="E2350" t="str">
            <v>TOYOTA</v>
          </cell>
          <cell r="F2350" t="str">
            <v xml:space="preserve">NOAH 01 TLA LH</v>
          </cell>
          <cell r="G2350" t="str">
            <v>TY26-0502-L</v>
          </cell>
          <cell r="I2350">
            <v>0.04</v>
          </cell>
          <cell r="J2350" t="str">
            <v>SUPPLIER0002</v>
          </cell>
          <cell r="K2350" t="str">
            <v xml:space="preserve">ANHUI TINCAI SILK CO. LTD</v>
          </cell>
          <cell r="L2350">
            <v>0</v>
          </cell>
          <cell r="M2350">
            <v>0</v>
          </cell>
          <cell r="N2350">
            <v>0</v>
          </cell>
          <cell r="Q2350">
            <v>2</v>
          </cell>
          <cell r="R2350">
            <v>5</v>
          </cell>
          <cell r="S2350" t="str">
            <v xml:space="preserve">Yuan Purchase Pricelist (CNY)</v>
          </cell>
          <cell r="T2350">
            <v>15.32</v>
          </cell>
          <cell r="U2350">
            <v>2395</v>
          </cell>
          <cell r="V2350">
            <v>3710</v>
          </cell>
        </row>
        <row r="2351">
          <cell r="A2351">
            <v>10567</v>
          </cell>
          <cell r="B2351" t="str">
            <v>AUTOLAMPS2318</v>
          </cell>
          <cell r="C2351" t="e">
            <v>#REF!</v>
          </cell>
          <cell r="D2351" t="str">
            <v xml:space="preserve">TOYOTA NOAH AZR60 (01-02) - TAIL LAMP - RH</v>
          </cell>
          <cell r="E2351" t="str">
            <v>TOYOTA</v>
          </cell>
          <cell r="F2351" t="str">
            <v xml:space="preserve">NOAH 01 TLA RH</v>
          </cell>
          <cell r="G2351" t="str">
            <v>TY26-0502-R</v>
          </cell>
          <cell r="I2351">
            <v>0.04</v>
          </cell>
          <cell r="J2351" t="str">
            <v>SUPPLIER0002</v>
          </cell>
          <cell r="K2351" t="str">
            <v xml:space="preserve">ANHUI TINCAI SILK CO. LTD</v>
          </cell>
          <cell r="L2351">
            <v>0</v>
          </cell>
          <cell r="M2351">
            <v>0</v>
          </cell>
          <cell r="N2351">
            <v>0</v>
          </cell>
          <cell r="Q2351">
            <v>2</v>
          </cell>
          <cell r="R2351">
            <v>5</v>
          </cell>
          <cell r="S2351" t="str">
            <v xml:space="preserve">Yuan Purchase Pricelist (CNY)</v>
          </cell>
          <cell r="T2351">
            <v>15.32</v>
          </cell>
          <cell r="U2351">
            <v>2395</v>
          </cell>
          <cell r="V2351">
            <v>3710</v>
          </cell>
        </row>
        <row r="2352">
          <cell r="A2352">
            <v>11717</v>
          </cell>
          <cell r="B2352" t="str">
            <v>AUTOLAMPS2319</v>
          </cell>
          <cell r="C2352" t="e">
            <v>#REF!</v>
          </cell>
          <cell r="D2352" t="str">
            <v xml:space="preserve">TOYOTA NOAH AZR60 (01-06) - FRONT GRILL</v>
          </cell>
          <cell r="E2352" t="str">
            <v>TOYOTA</v>
          </cell>
          <cell r="F2352" t="str">
            <v xml:space="preserve">NOAH 01 GRL</v>
          </cell>
          <cell r="G2352" t="str">
            <v>TY26-0511A</v>
          </cell>
          <cell r="I2352">
            <v>0.04</v>
          </cell>
          <cell r="J2352" t="str">
            <v>SUPPLIER0002</v>
          </cell>
          <cell r="K2352" t="str">
            <v xml:space="preserve">ANHUI TINCAI SILK CO. LTD</v>
          </cell>
          <cell r="M2352">
            <v>0</v>
          </cell>
          <cell r="N2352">
            <v>0</v>
          </cell>
          <cell r="Q2352">
            <v>2</v>
          </cell>
          <cell r="R2352">
            <v>5</v>
          </cell>
          <cell r="S2352" t="str">
            <v xml:space="preserve">Yuan Purchase Pricelist (CNY)</v>
          </cell>
          <cell r="T2352">
            <v>9.68</v>
          </cell>
          <cell r="U2352">
            <v>1513</v>
          </cell>
          <cell r="V2352">
            <v>2350</v>
          </cell>
        </row>
        <row r="2353">
          <cell r="A2353">
            <v>10547</v>
          </cell>
          <cell r="B2353" t="str">
            <v>AUTOLAMPS2321</v>
          </cell>
          <cell r="C2353" t="e">
            <v>#REF!</v>
          </cell>
          <cell r="D2353" t="str">
            <v xml:space="preserve">TOYOTA NOAH CR40 (98-03) - CORNER LAMP (BLACK)(28-124) - LH</v>
          </cell>
          <cell r="E2353" t="str">
            <v>TOYOTA</v>
          </cell>
          <cell r="F2353" t="str">
            <v xml:space="preserve">NOAH  CLAB LH</v>
          </cell>
          <cell r="G2353" t="str">
            <v>TY26-0103A-L</v>
          </cell>
          <cell r="I2353">
            <v>0.04</v>
          </cell>
          <cell r="J2353" t="str">
            <v>SUPPLIER0002</v>
          </cell>
          <cell r="K2353" t="str">
            <v xml:space="preserve">ANHUI TINCAI SILK CO. LTD</v>
          </cell>
          <cell r="L2353">
            <v>11</v>
          </cell>
          <cell r="M2353">
            <v>44</v>
          </cell>
          <cell r="N2353">
            <v>55</v>
          </cell>
          <cell r="O2353">
            <v>5</v>
          </cell>
          <cell r="P2353">
            <v>20</v>
          </cell>
          <cell r="S2353" t="str">
            <v xml:space="preserve">Yuan Purchase Pricelist (CNY)</v>
          </cell>
          <cell r="T2353">
            <v>14</v>
          </cell>
          <cell r="U2353">
            <v>357</v>
          </cell>
          <cell r="V2353">
            <v>540</v>
          </cell>
        </row>
        <row r="2354">
          <cell r="A2354">
            <v>10546</v>
          </cell>
          <cell r="B2354" t="str">
            <v>AUTOLAMPS2322</v>
          </cell>
          <cell r="C2354" t="e">
            <v>#REF!</v>
          </cell>
          <cell r="D2354" t="str">
            <v xml:space="preserve">TOYOTA NOAH CR40 (98-03) - CORNER LAMP (BLACK)(28-124) - RH</v>
          </cell>
          <cell r="E2354" t="str">
            <v>TOYOTA</v>
          </cell>
          <cell r="F2354" t="str">
            <v xml:space="preserve">NOAH  CLAB RH</v>
          </cell>
          <cell r="G2354" t="str">
            <v>TY26-0103A-R</v>
          </cell>
          <cell r="I2354">
            <v>0.04</v>
          </cell>
          <cell r="J2354" t="str">
            <v>SUPPLIER0002</v>
          </cell>
          <cell r="K2354" t="str">
            <v xml:space="preserve">ANHUI TINCAI SILK CO. LTD</v>
          </cell>
          <cell r="L2354">
            <v>13</v>
          </cell>
          <cell r="M2354">
            <v>52</v>
          </cell>
          <cell r="N2354">
            <v>65</v>
          </cell>
          <cell r="O2354">
            <v>5</v>
          </cell>
          <cell r="P2354">
            <v>20</v>
          </cell>
          <cell r="S2354" t="str">
            <v xml:space="preserve">Yuan Purchase Pricelist (CNY)</v>
          </cell>
          <cell r="T2354">
            <v>14</v>
          </cell>
          <cell r="U2354">
            <v>357</v>
          </cell>
          <cell r="V2354">
            <v>540</v>
          </cell>
        </row>
        <row r="2355">
          <cell r="A2355">
            <v>10549</v>
          </cell>
          <cell r="B2355" t="str">
            <v>AUTOLAMPS2323</v>
          </cell>
          <cell r="C2355" t="e">
            <v>#REF!</v>
          </cell>
          <cell r="D2355" t="str">
            <v xml:space="preserve">TOYOTA NOAH CR40 (98-03) - CORNER LAMP (CLEAR)(28-111) - LH</v>
          </cell>
          <cell r="E2355" t="str">
            <v>TOYOTA</v>
          </cell>
          <cell r="F2355" t="str">
            <v xml:space="preserve">NOAH  CLAC LH</v>
          </cell>
          <cell r="G2355" t="str">
            <v>TY26-0103B-L</v>
          </cell>
          <cell r="I2355">
            <v>0.04</v>
          </cell>
          <cell r="J2355" t="str">
            <v>SUPPLIER0002</v>
          </cell>
          <cell r="K2355" t="str">
            <v xml:space="preserve">ANHUI TINCAI SILK CO. LTD</v>
          </cell>
          <cell r="L2355">
            <v>5</v>
          </cell>
          <cell r="M2355">
            <v>20</v>
          </cell>
          <cell r="N2355">
            <v>25</v>
          </cell>
          <cell r="O2355">
            <v>5</v>
          </cell>
          <cell r="P2355">
            <v>20</v>
          </cell>
          <cell r="S2355" t="str">
            <v xml:space="preserve">Yuan Purchase Pricelist (CNY)</v>
          </cell>
          <cell r="T2355">
            <v>14</v>
          </cell>
          <cell r="U2355">
            <v>357</v>
          </cell>
          <cell r="V2355">
            <v>540</v>
          </cell>
        </row>
        <row r="2356">
          <cell r="A2356">
            <v>10548</v>
          </cell>
          <cell r="B2356" t="str">
            <v>AUTOLAMPS2324</v>
          </cell>
          <cell r="C2356" t="e">
            <v>#REF!</v>
          </cell>
          <cell r="D2356" t="str">
            <v xml:space="preserve">TOYOTA NOAH CR40 (98-03) - CORNER LAMP (CLEAR)(28-111) - RH</v>
          </cell>
          <cell r="E2356" t="str">
            <v>TOYOTA</v>
          </cell>
          <cell r="F2356" t="str">
            <v xml:space="preserve">NOAH  CLAC RH</v>
          </cell>
          <cell r="G2356" t="str">
            <v>TY26-0103B-R</v>
          </cell>
          <cell r="I2356">
            <v>0.04</v>
          </cell>
          <cell r="J2356" t="str">
            <v>SUPPLIER0002</v>
          </cell>
          <cell r="K2356" t="str">
            <v xml:space="preserve">ANHUI TINCAI SILK CO. LTD</v>
          </cell>
          <cell r="L2356">
            <v>7</v>
          </cell>
          <cell r="M2356">
            <v>28</v>
          </cell>
          <cell r="N2356">
            <v>35</v>
          </cell>
          <cell r="O2356">
            <v>5</v>
          </cell>
          <cell r="P2356">
            <v>20</v>
          </cell>
          <cell r="S2356" t="str">
            <v xml:space="preserve">Yuan Purchase Pricelist (CNY)</v>
          </cell>
          <cell r="T2356">
            <v>14</v>
          </cell>
          <cell r="U2356">
            <v>357</v>
          </cell>
          <cell r="V2356">
            <v>540</v>
          </cell>
        </row>
        <row r="2357">
          <cell r="A2357">
            <v>10551</v>
          </cell>
          <cell r="B2357" t="str">
            <v>AUTOLAMPS2325</v>
          </cell>
          <cell r="C2357" t="e">
            <v>#REF!</v>
          </cell>
          <cell r="D2357" t="str">
            <v xml:space="preserve">TOYOTA NOAH CR40 (98-03) - FOG LAMP (28-125) - LH</v>
          </cell>
          <cell r="E2357" t="str">
            <v>TOYOTA</v>
          </cell>
          <cell r="F2357" t="str">
            <v xml:space="preserve">NOAH FLA125 LH</v>
          </cell>
          <cell r="G2357" t="str">
            <v>TY26-0104A-L</v>
          </cell>
          <cell r="I2357">
            <v>0.04</v>
          </cell>
          <cell r="J2357" t="str">
            <v>SUPPLIER0002</v>
          </cell>
          <cell r="K2357" t="str">
            <v xml:space="preserve">ANHUI TINCAI SILK CO. LTD</v>
          </cell>
          <cell r="L2357">
            <v>5</v>
          </cell>
          <cell r="M2357">
            <v>20</v>
          </cell>
          <cell r="N2357">
            <v>25</v>
          </cell>
          <cell r="O2357">
            <v>5</v>
          </cell>
          <cell r="P2357">
            <v>20</v>
          </cell>
          <cell r="S2357" t="str">
            <v xml:space="preserve">Yuan Purchase Pricelist (CNY)</v>
          </cell>
          <cell r="T2357">
            <v>18</v>
          </cell>
          <cell r="U2357">
            <v>457.7</v>
          </cell>
          <cell r="V2357">
            <v>690</v>
          </cell>
        </row>
        <row r="2358">
          <cell r="A2358">
            <v>10550</v>
          </cell>
          <cell r="B2358" t="str">
            <v>AUTOLAMPS2326</v>
          </cell>
          <cell r="C2358" t="e">
            <v>#REF!</v>
          </cell>
          <cell r="D2358" t="str">
            <v xml:space="preserve">TOYOTA NOAH CR40 (98-03) - FOG LAMP (28-125) - RH</v>
          </cell>
          <cell r="E2358" t="str">
            <v>TOYOTA</v>
          </cell>
          <cell r="F2358" t="str">
            <v xml:space="preserve">NOAH FLA125 RH</v>
          </cell>
          <cell r="G2358" t="str">
            <v>TY26-0104A-R</v>
          </cell>
          <cell r="I2358">
            <v>0.04</v>
          </cell>
          <cell r="J2358" t="str">
            <v>SUPPLIER0002</v>
          </cell>
          <cell r="K2358" t="str">
            <v xml:space="preserve">ANHUI TINCAI SILK CO. LTD</v>
          </cell>
          <cell r="L2358">
            <v>5</v>
          </cell>
          <cell r="M2358">
            <v>20</v>
          </cell>
          <cell r="N2358">
            <v>25</v>
          </cell>
          <cell r="O2358">
            <v>5</v>
          </cell>
          <cell r="P2358">
            <v>20</v>
          </cell>
          <cell r="S2358" t="str">
            <v xml:space="preserve">Yuan Purchase Pricelist (CNY)</v>
          </cell>
          <cell r="T2358">
            <v>18</v>
          </cell>
          <cell r="U2358">
            <v>457.7</v>
          </cell>
          <cell r="V2358">
            <v>690</v>
          </cell>
        </row>
        <row r="2359">
          <cell r="A2359">
            <v>10553</v>
          </cell>
          <cell r="B2359" t="str">
            <v>AUTOLAMPS2327</v>
          </cell>
          <cell r="C2359" t="e">
            <v>#REF!</v>
          </cell>
          <cell r="D2359" t="str">
            <v xml:space="preserve">TOYOTA NOAH CR40 (98-03) - FOG LAMP (28-126) - LH</v>
          </cell>
          <cell r="E2359" t="str">
            <v>TOYOTA</v>
          </cell>
          <cell r="F2359" t="str">
            <v xml:space="preserve">NOAH FLA126 LH</v>
          </cell>
          <cell r="G2359" t="str">
            <v>TY26-0104B-L</v>
          </cell>
          <cell r="I2359">
            <v>0.04</v>
          </cell>
          <cell r="J2359" t="str">
            <v>SUPPLIER0002</v>
          </cell>
          <cell r="K2359" t="str">
            <v xml:space="preserve">ANHUI TINCAI SILK CO. LTD</v>
          </cell>
          <cell r="L2359">
            <v>5</v>
          </cell>
          <cell r="M2359">
            <v>20</v>
          </cell>
          <cell r="N2359">
            <v>25</v>
          </cell>
          <cell r="O2359">
            <v>5</v>
          </cell>
          <cell r="P2359">
            <v>20</v>
          </cell>
          <cell r="S2359" t="str">
            <v xml:space="preserve">Yuan Purchase Pricelist (CNY)</v>
          </cell>
          <cell r="T2359">
            <v>18</v>
          </cell>
          <cell r="U2359">
            <v>418.5</v>
          </cell>
          <cell r="V2359">
            <v>650</v>
          </cell>
        </row>
        <row r="2360">
          <cell r="A2360">
            <v>10552</v>
          </cell>
          <cell r="B2360" t="str">
            <v>AUTOLAMPS2328</v>
          </cell>
          <cell r="C2360" t="e">
            <v>#REF!</v>
          </cell>
          <cell r="D2360" t="str">
            <v xml:space="preserve">TOYOTA NOAH CR40 (98-03) - FOG LAMP (28-126) - RH</v>
          </cell>
          <cell r="E2360" t="str">
            <v>TOYOTA</v>
          </cell>
          <cell r="F2360" t="str">
            <v xml:space="preserve">NOAH FLA126 RH</v>
          </cell>
          <cell r="G2360" t="str">
            <v>TY26-0104B-R</v>
          </cell>
          <cell r="I2360">
            <v>0.04</v>
          </cell>
          <cell r="J2360" t="str">
            <v>SUPPLIER0002</v>
          </cell>
          <cell r="K2360" t="str">
            <v xml:space="preserve">ANHUI TINCAI SILK CO. LTD</v>
          </cell>
          <cell r="L2360">
            <v>5</v>
          </cell>
          <cell r="M2360">
            <v>20</v>
          </cell>
          <cell r="N2360">
            <v>25</v>
          </cell>
          <cell r="O2360">
            <v>5</v>
          </cell>
          <cell r="P2360">
            <v>20</v>
          </cell>
          <cell r="S2360" t="str">
            <v xml:space="preserve">Yuan Purchase Pricelist (CNY)</v>
          </cell>
          <cell r="T2360">
            <v>18</v>
          </cell>
          <cell r="U2360">
            <v>418.5</v>
          </cell>
          <cell r="V2360">
            <v>650</v>
          </cell>
        </row>
        <row r="2361">
          <cell r="A2361">
            <v>10559</v>
          </cell>
          <cell r="B2361" t="str">
            <v>AUTOLAMPS2320</v>
          </cell>
          <cell r="C2361" t="e">
            <v>#REF!</v>
          </cell>
          <cell r="D2361" t="str">
            <v xml:space="preserve">TOYOTA NOAH CR40 (98-03) - FRONT BUMPER</v>
          </cell>
          <cell r="E2361" t="str">
            <v>TOYOTA</v>
          </cell>
          <cell r="F2361" t="str">
            <v xml:space="preserve">NOAH BPR</v>
          </cell>
          <cell r="G2361" t="str">
            <v>TY26-0107</v>
          </cell>
          <cell r="I2361">
            <v>0.04</v>
          </cell>
          <cell r="J2361" t="str">
            <v>SUPPLIER0002</v>
          </cell>
          <cell r="K2361" t="str">
            <v xml:space="preserve">ANHUI TINCAI SILK CO. LTD</v>
          </cell>
          <cell r="L2361">
            <v>0</v>
          </cell>
          <cell r="M2361">
            <v>0</v>
          </cell>
          <cell r="N2361">
            <v>0</v>
          </cell>
          <cell r="Q2361">
            <v>2</v>
          </cell>
          <cell r="R2361">
            <v>5</v>
          </cell>
          <cell r="S2361" t="str">
            <v xml:space="preserve">Yuan Purchase Pricelist (CNY)</v>
          </cell>
          <cell r="T2361">
            <v>20</v>
          </cell>
          <cell r="U2361">
            <v>3126</v>
          </cell>
          <cell r="V2361">
            <v>4850</v>
          </cell>
        </row>
        <row r="2362">
          <cell r="A2362">
            <v>10558</v>
          </cell>
          <cell r="B2362" t="str">
            <v>AUTOLAMPS2329</v>
          </cell>
          <cell r="C2362" t="e">
            <v>#REF!</v>
          </cell>
          <cell r="D2362" t="str">
            <v xml:space="preserve">TOYOTA NOAH CR40 (98-03) - GRILL</v>
          </cell>
          <cell r="E2362" t="str">
            <v>TOYOTA</v>
          </cell>
          <cell r="F2362" t="str">
            <v xml:space="preserve">NOAH GRL</v>
          </cell>
          <cell r="G2362" t="str">
            <v>TY26-0111</v>
          </cell>
          <cell r="I2362">
            <v>0.04</v>
          </cell>
          <cell r="J2362" t="str">
            <v>SUPPLIER0002</v>
          </cell>
          <cell r="K2362" t="str">
            <v xml:space="preserve">ANHUI TINCAI SILK CO. LTD</v>
          </cell>
          <cell r="L2362">
            <v>0</v>
          </cell>
          <cell r="M2362">
            <v>0</v>
          </cell>
          <cell r="N2362">
            <v>0</v>
          </cell>
          <cell r="Q2362">
            <v>2</v>
          </cell>
          <cell r="R2362">
            <v>5</v>
          </cell>
          <cell r="S2362" t="str">
            <v xml:space="preserve">Yuan Purchase Pricelist (CNY)</v>
          </cell>
          <cell r="T2362">
            <v>6.45</v>
          </cell>
          <cell r="U2362">
            <v>1008</v>
          </cell>
          <cell r="V2362">
            <v>1560</v>
          </cell>
        </row>
        <row r="2363">
          <cell r="A2363">
            <v>10545</v>
          </cell>
          <cell r="B2363" t="str">
            <v>AUTOLAMPS2330</v>
          </cell>
          <cell r="C2363" t="e">
            <v>#REF!</v>
          </cell>
          <cell r="D2363" t="str">
            <v xml:space="preserve">TOYOTA NOAH CR40 (98-03) - HEAD LAMP (BLACK)(28-123-B) - LH</v>
          </cell>
          <cell r="E2363" t="str">
            <v>TOYOTA</v>
          </cell>
          <cell r="F2363" t="str">
            <v xml:space="preserve">NOAH HLAB LH</v>
          </cell>
          <cell r="G2363" t="str">
            <v>TY26-0101B-L</v>
          </cell>
          <cell r="I2363">
            <v>0.04</v>
          </cell>
          <cell r="J2363" t="str">
            <v>SUPPLIER0002</v>
          </cell>
          <cell r="K2363" t="str">
            <v xml:space="preserve">ANHUI TINCAI SILK CO. LTD</v>
          </cell>
          <cell r="L2363">
            <v>1</v>
          </cell>
          <cell r="M2363">
            <v>4</v>
          </cell>
          <cell r="N2363">
            <v>5</v>
          </cell>
          <cell r="Q2363">
            <v>2</v>
          </cell>
          <cell r="R2363">
            <v>5</v>
          </cell>
          <cell r="S2363" t="str">
            <v xml:space="preserve">Yuan Purchase Pricelist (CNY)</v>
          </cell>
          <cell r="T2363">
            <v>80</v>
          </cell>
          <cell r="U2363">
            <v>2040</v>
          </cell>
          <cell r="V2363">
            <v>3060</v>
          </cell>
        </row>
        <row r="2364">
          <cell r="A2364">
            <v>10544</v>
          </cell>
          <cell r="B2364" t="str">
            <v>AUTOLAMPS2331</v>
          </cell>
          <cell r="C2364" t="e">
            <v>#REF!</v>
          </cell>
          <cell r="D2364" t="str">
            <v xml:space="preserve">TOYOTA NOAH CR40 (98-03) - HEAD LAMP (BLACK)(28-123-B) - RH</v>
          </cell>
          <cell r="E2364" t="str">
            <v>TOYOTA</v>
          </cell>
          <cell r="F2364" t="str">
            <v xml:space="preserve">NOAH HLAB RH</v>
          </cell>
          <cell r="G2364" t="str">
            <v>TY26-0101B-R</v>
          </cell>
          <cell r="I2364">
            <v>0.04</v>
          </cell>
          <cell r="J2364" t="str">
            <v>SUPPLIER0002</v>
          </cell>
          <cell r="K2364" t="str">
            <v xml:space="preserve">ANHUI TINCAI SILK CO. LTD</v>
          </cell>
          <cell r="L2364">
            <v>1</v>
          </cell>
          <cell r="M2364">
            <v>4</v>
          </cell>
          <cell r="N2364">
            <v>5</v>
          </cell>
          <cell r="Q2364">
            <v>2</v>
          </cell>
          <cell r="R2364">
            <v>5</v>
          </cell>
          <cell r="S2364" t="str">
            <v xml:space="preserve">Yuan Purchase Pricelist (CNY)</v>
          </cell>
          <cell r="T2364">
            <v>80</v>
          </cell>
          <cell r="U2364">
            <v>2040</v>
          </cell>
          <cell r="V2364">
            <v>3060</v>
          </cell>
        </row>
        <row r="2365">
          <cell r="A2365">
            <v>10543</v>
          </cell>
          <cell r="B2365" t="str">
            <v>AUTOLAMPS2332</v>
          </cell>
          <cell r="C2365" t="e">
            <v>#REF!</v>
          </cell>
          <cell r="D2365" t="str">
            <v xml:space="preserve">TOYOTA NOAH CR40 (98-03) - HEAD LAMP (CLEAR)(28-123) - LH</v>
          </cell>
          <cell r="E2365" t="str">
            <v>TOYOTA</v>
          </cell>
          <cell r="F2365" t="str">
            <v xml:space="preserve">NOAH HLAC LH</v>
          </cell>
          <cell r="G2365" t="str">
            <v>TY26-0101A-L</v>
          </cell>
          <cell r="I2365">
            <v>0.04</v>
          </cell>
          <cell r="J2365" t="str">
            <v>SUPPLIER0002</v>
          </cell>
          <cell r="K2365" t="str">
            <v xml:space="preserve">ANHUI TINCAI SILK CO. LTD</v>
          </cell>
          <cell r="L2365">
            <v>1</v>
          </cell>
          <cell r="M2365">
            <v>4</v>
          </cell>
          <cell r="N2365">
            <v>5</v>
          </cell>
          <cell r="Q2365">
            <v>2</v>
          </cell>
          <cell r="R2365">
            <v>5</v>
          </cell>
          <cell r="S2365" t="str">
            <v xml:space="preserve">Yuan Purchase Pricelist (CNY)</v>
          </cell>
          <cell r="T2365">
            <v>75</v>
          </cell>
          <cell r="U2365">
            <v>1743.75</v>
          </cell>
          <cell r="V2365">
            <v>2910</v>
          </cell>
        </row>
        <row r="2366">
          <cell r="A2366">
            <v>10542</v>
          </cell>
          <cell r="B2366" t="str">
            <v>AUTOLAMPS2333</v>
          </cell>
          <cell r="C2366" t="e">
            <v>#REF!</v>
          </cell>
          <cell r="D2366" t="str">
            <v xml:space="preserve">TOYOTA NOAH CR40 (98-03) - HEAD LAMP (CLEAR)(28-123) - RH</v>
          </cell>
          <cell r="E2366" t="str">
            <v>TOYOTA</v>
          </cell>
          <cell r="F2366" t="str">
            <v xml:space="preserve">NOAH HLAC RH</v>
          </cell>
          <cell r="G2366" t="str">
            <v>TY26-0101A-R</v>
          </cell>
          <cell r="I2366">
            <v>0.04</v>
          </cell>
          <cell r="J2366" t="str">
            <v>SUPPLIER0002</v>
          </cell>
          <cell r="K2366" t="str">
            <v xml:space="preserve">ANHUI TINCAI SILK CO. LTD</v>
          </cell>
          <cell r="L2366">
            <v>0</v>
          </cell>
          <cell r="M2366">
            <v>0</v>
          </cell>
          <cell r="N2366">
            <v>0</v>
          </cell>
          <cell r="Q2366">
            <v>2</v>
          </cell>
          <cell r="R2366">
            <v>5</v>
          </cell>
          <cell r="S2366" t="str">
            <v xml:space="preserve">Yuan Purchase Pricelist (CNY)</v>
          </cell>
          <cell r="T2366">
            <v>75</v>
          </cell>
          <cell r="U2366">
            <v>1743.75</v>
          </cell>
          <cell r="V2366">
            <v>2910</v>
          </cell>
        </row>
        <row r="2367">
          <cell r="A2367">
            <v>10541</v>
          </cell>
          <cell r="B2367" t="str">
            <v>AUTOLAMPS2334</v>
          </cell>
          <cell r="C2367" t="e">
            <v>#REF!</v>
          </cell>
          <cell r="D2367" t="str">
            <v xml:space="preserve">TOYOTA NOAH CR40 (98-03) - HEAD LAMP(W/O ROUND)(28-110) - LH</v>
          </cell>
          <cell r="E2367" t="str">
            <v>TOYOTA</v>
          </cell>
          <cell r="F2367" t="str">
            <v xml:space="preserve">NOAH HLA LH</v>
          </cell>
          <cell r="G2367" t="str">
            <v>TY26-0101-L</v>
          </cell>
          <cell r="I2367">
            <v>0.04</v>
          </cell>
          <cell r="J2367" t="str">
            <v>SUPPLIER0002</v>
          </cell>
          <cell r="K2367" t="str">
            <v xml:space="preserve">ANHUI TINCAI SILK CO. LTD</v>
          </cell>
          <cell r="M2367">
            <v>0</v>
          </cell>
          <cell r="N2367">
            <v>0</v>
          </cell>
          <cell r="Q2367">
            <v>2</v>
          </cell>
          <cell r="R2367">
            <v>5</v>
          </cell>
          <cell r="S2367" t="str">
            <v xml:space="preserve">Yuan Purchase Pricelist (CNY)</v>
          </cell>
          <cell r="T2367">
            <v>10.48</v>
          </cell>
          <cell r="U2367">
            <v>1638</v>
          </cell>
          <cell r="V2367">
            <v>2540</v>
          </cell>
        </row>
        <row r="2368">
          <cell r="A2368">
            <v>10540</v>
          </cell>
          <cell r="B2368" t="str">
            <v>AUTOLAMPS2335</v>
          </cell>
          <cell r="C2368" t="e">
            <v>#REF!</v>
          </cell>
          <cell r="D2368" t="str">
            <v xml:space="preserve">TOYOTA NOAH CR40 (98-03) - HEAD LAMP(W/O ROUND)(28-110) - RH</v>
          </cell>
          <cell r="E2368" t="str">
            <v>TOYOTA</v>
          </cell>
          <cell r="F2368" t="str">
            <v xml:space="preserve">NOAH HLA RH</v>
          </cell>
          <cell r="G2368" t="str">
            <v>TY26-0101-R</v>
          </cell>
          <cell r="I2368">
            <v>0.04</v>
          </cell>
          <cell r="J2368" t="str">
            <v>SUPPLIER0002</v>
          </cell>
          <cell r="K2368" t="str">
            <v xml:space="preserve">ANHUI TINCAI SILK CO. LTD</v>
          </cell>
          <cell r="M2368">
            <v>0</v>
          </cell>
          <cell r="N2368">
            <v>0</v>
          </cell>
          <cell r="Q2368">
            <v>2</v>
          </cell>
          <cell r="R2368">
            <v>5</v>
          </cell>
          <cell r="S2368" t="str">
            <v xml:space="preserve">Yuan Purchase Pricelist (CNY)</v>
          </cell>
          <cell r="T2368">
            <v>10.48</v>
          </cell>
          <cell r="U2368">
            <v>1638</v>
          </cell>
          <cell r="V2368">
            <v>2540</v>
          </cell>
        </row>
        <row r="2369">
          <cell r="A2369">
            <v>10557</v>
          </cell>
          <cell r="B2369" t="str">
            <v>AUTOLAMPS2336</v>
          </cell>
          <cell r="C2369" t="e">
            <v>#REF!</v>
          </cell>
          <cell r="D2369" t="str">
            <v xml:space="preserve">TOYOTA NOAH CR40 (98-03) - SIDE MIRROR (ELECTRIC) - LH</v>
          </cell>
          <cell r="E2369" t="str">
            <v>TOYOTA</v>
          </cell>
          <cell r="F2369" t="str">
            <v xml:space="preserve">NOAH SME LH</v>
          </cell>
          <cell r="G2369" t="str">
            <v>TY26-0112E-L</v>
          </cell>
          <cell r="I2369">
            <v>0.04</v>
          </cell>
          <cell r="J2369" t="str">
            <v>SUPPLIER0002</v>
          </cell>
          <cell r="K2369" t="str">
            <v xml:space="preserve">ANHUI TINCAI SILK CO. LTD</v>
          </cell>
          <cell r="L2369">
            <v>0</v>
          </cell>
          <cell r="M2369">
            <v>0</v>
          </cell>
          <cell r="N2369">
            <v>0</v>
          </cell>
          <cell r="O2369">
            <v>2</v>
          </cell>
          <cell r="P2369">
            <v>5</v>
          </cell>
          <cell r="S2369" t="str">
            <v xml:space="preserve">Yuan Purchase Pricelist (CNY)</v>
          </cell>
          <cell r="T2369">
            <v>14.75</v>
          </cell>
          <cell r="U2369">
            <v>2305</v>
          </cell>
          <cell r="V2369">
            <v>3570</v>
          </cell>
        </row>
        <row r="2370">
          <cell r="A2370">
            <v>10556</v>
          </cell>
          <cell r="B2370" t="str">
            <v>AUTOLAMPS2337</v>
          </cell>
          <cell r="C2370" t="e">
            <v>#REF!</v>
          </cell>
          <cell r="D2370" t="str">
            <v xml:space="preserve">TOYOTA NOAH CR40 (98-03) - SIDE MIRROR (ELECTRIC) - RH</v>
          </cell>
          <cell r="E2370" t="str">
            <v>TOYOTA</v>
          </cell>
          <cell r="F2370" t="str">
            <v xml:space="preserve">NOAH SME RH</v>
          </cell>
          <cell r="G2370" t="str">
            <v>TY26-0112E-R</v>
          </cell>
          <cell r="I2370">
            <v>0.04</v>
          </cell>
          <cell r="J2370" t="str">
            <v>SUPPLIER0002</v>
          </cell>
          <cell r="K2370" t="str">
            <v xml:space="preserve">ANHUI TINCAI SILK CO. LTD</v>
          </cell>
          <cell r="L2370">
            <v>0</v>
          </cell>
          <cell r="M2370">
            <v>0</v>
          </cell>
          <cell r="N2370">
            <v>0</v>
          </cell>
          <cell r="O2370">
            <v>2</v>
          </cell>
          <cell r="P2370">
            <v>5</v>
          </cell>
          <cell r="S2370" t="str">
            <v xml:space="preserve">Yuan Purchase Pricelist (CNY)</v>
          </cell>
          <cell r="T2370">
            <v>14.75</v>
          </cell>
          <cell r="U2370">
            <v>2305</v>
          </cell>
          <cell r="V2370">
            <v>3570</v>
          </cell>
        </row>
        <row r="2371">
          <cell r="A2371">
            <v>10555</v>
          </cell>
          <cell r="B2371" t="str">
            <v>AUTOLAMPS2338</v>
          </cell>
          <cell r="C2371" t="e">
            <v>#REF!</v>
          </cell>
          <cell r="D2371" t="str">
            <v xml:space="preserve">TOYOTA NOAH CR40 (98-03) - SIDE MIRROR (MANUAL) - LH</v>
          </cell>
          <cell r="E2371" t="str">
            <v>TOYOTA</v>
          </cell>
          <cell r="F2371" t="str">
            <v xml:space="preserve">NOAH SMM LH</v>
          </cell>
          <cell r="G2371" t="str">
            <v>TY26-0112-L</v>
          </cell>
          <cell r="I2371">
            <v>0.04</v>
          </cell>
          <cell r="J2371" t="str">
            <v>SUPPLIER0002</v>
          </cell>
          <cell r="K2371" t="str">
            <v xml:space="preserve">ANHUI TINCAI SILK CO. LTD</v>
          </cell>
          <cell r="L2371">
            <v>0</v>
          </cell>
          <cell r="M2371">
            <v>0</v>
          </cell>
          <cell r="N2371">
            <v>0</v>
          </cell>
          <cell r="O2371">
            <v>2</v>
          </cell>
          <cell r="P2371">
            <v>5</v>
          </cell>
          <cell r="S2371" t="str">
            <v xml:space="preserve">Yuan Purchase Pricelist (CNY)</v>
          </cell>
          <cell r="T2371">
            <v>83</v>
          </cell>
          <cell r="U2371">
            <v>1868</v>
          </cell>
          <cell r="V2371">
            <v>2890</v>
          </cell>
        </row>
        <row r="2372">
          <cell r="A2372">
            <v>10554</v>
          </cell>
          <cell r="B2372" t="str">
            <v>AUTOLAMPS2339</v>
          </cell>
          <cell r="C2372" t="e">
            <v>#REF!</v>
          </cell>
          <cell r="D2372" t="str">
            <v xml:space="preserve">TOYOTA NOAH CR40 (98-03) - SIDE MIRROR (MANUAL) - RH</v>
          </cell>
          <cell r="E2372" t="str">
            <v>TOYOTA</v>
          </cell>
          <cell r="F2372" t="str">
            <v xml:space="preserve">NOAH SMM RH</v>
          </cell>
          <cell r="G2372" t="str">
            <v>TY26-0112-R</v>
          </cell>
          <cell r="I2372">
            <v>0.04</v>
          </cell>
          <cell r="J2372" t="str">
            <v>SUPPLIER0002</v>
          </cell>
          <cell r="K2372" t="str">
            <v xml:space="preserve">ANHUI TINCAI SILK CO. LTD</v>
          </cell>
          <cell r="M2372">
            <v>0</v>
          </cell>
          <cell r="N2372">
            <v>0</v>
          </cell>
          <cell r="O2372">
            <v>2</v>
          </cell>
          <cell r="P2372">
            <v>5</v>
          </cell>
          <cell r="S2372" t="str">
            <v xml:space="preserve">Yuan Purchase Pricelist (CNY)</v>
          </cell>
          <cell r="T2372">
            <v>81.3</v>
          </cell>
          <cell r="U2372">
            <v>1829</v>
          </cell>
          <cell r="V2372">
            <v>2840</v>
          </cell>
        </row>
        <row r="2373">
          <cell r="A2373">
            <v>13021</v>
          </cell>
          <cell r="B2373" t="str">
            <v>AUTOLAMPS2340</v>
          </cell>
          <cell r="C2373" t="e">
            <v>#REF!</v>
          </cell>
          <cell r="D2373" t="str">
            <v xml:space="preserve">TOYOTA NOAH CR40 (98-03) / TOWNACE CR55 - FOG LAMP CASE (28-113) - LH</v>
          </cell>
          <cell r="E2373" t="str">
            <v>TOYOTA</v>
          </cell>
          <cell r="F2373" t="str">
            <v xml:space="preserve">NOAH FLC 28 113 LH</v>
          </cell>
          <cell r="G2373" t="str">
            <v>TY26-0104C-L</v>
          </cell>
          <cell r="I2373">
            <v>0.04</v>
          </cell>
          <cell r="J2373" t="str">
            <v>SUPPLIER0002</v>
          </cell>
          <cell r="K2373" t="str">
            <v xml:space="preserve">ANHUI TINCAI SILK CO. LTD</v>
          </cell>
          <cell r="L2373">
            <v>0</v>
          </cell>
          <cell r="M2373">
            <v>0</v>
          </cell>
          <cell r="N2373">
            <v>0</v>
          </cell>
          <cell r="O2373">
            <v>2</v>
          </cell>
          <cell r="P2373">
            <v>5</v>
          </cell>
          <cell r="S2373" t="str">
            <v xml:space="preserve">Yuan Purchase Pricelist (CNY)</v>
          </cell>
          <cell r="T2373">
            <v>0</v>
          </cell>
          <cell r="U2373">
            <v>0</v>
          </cell>
          <cell r="V2373">
            <v>150</v>
          </cell>
        </row>
        <row r="2374">
          <cell r="A2374">
            <v>13898</v>
          </cell>
          <cell r="B2374" t="str">
            <v>AUTOLAMPS2342</v>
          </cell>
          <cell r="C2374" t="e">
            <v>#REF!</v>
          </cell>
          <cell r="D2374" t="str">
            <v xml:space="preserve">TOYOTA NOAH CR40 (98-03) / TOWNACE CR55 - FOG LAMP CASE (28-113) - RH</v>
          </cell>
          <cell r="E2374" t="str">
            <v>TOYOTA</v>
          </cell>
          <cell r="F2374" t="str">
            <v xml:space="preserve">NOAH FLC 28 113 RH</v>
          </cell>
          <cell r="G2374" t="str">
            <v>TY26-0104C-R</v>
          </cell>
          <cell r="I2374">
            <v>0.04</v>
          </cell>
          <cell r="J2374" t="str">
            <v>SUPPLIER0002</v>
          </cell>
          <cell r="K2374" t="str">
            <v xml:space="preserve">ANHUI TINCAI SILK CO. LTD</v>
          </cell>
          <cell r="L2374">
            <v>4</v>
          </cell>
          <cell r="M2374">
            <v>16</v>
          </cell>
          <cell r="N2374">
            <v>20</v>
          </cell>
          <cell r="O2374">
            <v>2</v>
          </cell>
          <cell r="P2374">
            <v>5</v>
          </cell>
          <cell r="S2374" t="str">
            <v xml:space="preserve">Yuan Purchase Pricelist (CNY)</v>
          </cell>
          <cell r="T2374">
            <v>30</v>
          </cell>
          <cell r="U2374">
            <v>697.5</v>
          </cell>
          <cell r="V2374">
            <v>1050</v>
          </cell>
        </row>
        <row r="2375">
          <cell r="A2375">
            <v>13899</v>
          </cell>
          <cell r="B2375" t="str">
            <v>AUTOLAMPS2341</v>
          </cell>
          <cell r="C2375" t="e">
            <v>#REF!</v>
          </cell>
          <cell r="D2375" t="str">
            <v xml:space="preserve">TOYOTA NOAH CR40 (98-03) / TOWNACE CR55 - FOG LAMP WITH CASE (28-113) - LH</v>
          </cell>
          <cell r="E2375" t="str">
            <v>TOYOTA</v>
          </cell>
          <cell r="F2375" t="str">
            <v xml:space="preserve">NOAH FLA 28 113 LH</v>
          </cell>
          <cell r="G2375" t="str">
            <v>TY26-0104C-L(CASE)</v>
          </cell>
          <cell r="I2375">
            <v>0.04</v>
          </cell>
          <cell r="J2375" t="str">
            <v>SUPPLIER0002</v>
          </cell>
          <cell r="K2375" t="str">
            <v xml:space="preserve">ANHUI TINCAI SILK CO. LTD</v>
          </cell>
          <cell r="L2375">
            <v>2</v>
          </cell>
          <cell r="M2375">
            <v>8</v>
          </cell>
          <cell r="N2375">
            <v>10</v>
          </cell>
          <cell r="O2375">
            <v>2</v>
          </cell>
          <cell r="P2375">
            <v>5</v>
          </cell>
          <cell r="S2375" t="str">
            <v xml:space="preserve">Yuan Purchase Pricelist (CNY)</v>
          </cell>
          <cell r="T2375">
            <v>0</v>
          </cell>
          <cell r="U2375">
            <v>0</v>
          </cell>
          <cell r="V2375">
            <v>150</v>
          </cell>
        </row>
        <row r="2376">
          <cell r="A2376">
            <v>13020</v>
          </cell>
          <cell r="B2376" t="str">
            <v>AUTOLAMPS2343</v>
          </cell>
          <cell r="C2376" t="e">
            <v>#REF!</v>
          </cell>
          <cell r="D2376" t="str">
            <v xml:space="preserve">TOYOTA NOAH CR40 (98-03) / TOWNACE CR55 - FOG LAMP WITH CASE (28-113) - RH</v>
          </cell>
          <cell r="E2376" t="str">
            <v>TOYOTA</v>
          </cell>
          <cell r="F2376" t="str">
            <v xml:space="preserve">NOAH FLA 28 113 RH</v>
          </cell>
          <cell r="G2376" t="str">
            <v>TY26-0104C-R(CASE)</v>
          </cell>
          <cell r="I2376">
            <v>0.04</v>
          </cell>
          <cell r="J2376" t="str">
            <v>SUPPLIER0002</v>
          </cell>
          <cell r="K2376" t="str">
            <v xml:space="preserve">ANHUI TINCAI SILK CO. LTD</v>
          </cell>
          <cell r="M2376">
            <v>0</v>
          </cell>
          <cell r="N2376">
            <v>0</v>
          </cell>
          <cell r="O2376">
            <v>2</v>
          </cell>
          <cell r="P2376">
            <v>5</v>
          </cell>
          <cell r="S2376" t="str">
            <v xml:space="preserve">Yuan Purchase Pricelist (CNY)</v>
          </cell>
          <cell r="T2376">
            <v>30</v>
          </cell>
          <cell r="U2376">
            <v>697.5</v>
          </cell>
          <cell r="V2376">
            <v>1050</v>
          </cell>
        </row>
        <row r="2377">
          <cell r="A2377">
            <v>13877</v>
          </cell>
          <cell r="B2377" t="str">
            <v>AUTOLAMPS2344</v>
          </cell>
          <cell r="C2377" t="e">
            <v>#REF!</v>
          </cell>
          <cell r="D2377" t="str">
            <v xml:space="preserve">TOYOTA NOAH VAN TR60/YR70 YR90 (12-) - TAIL LAMP - LH</v>
          </cell>
          <cell r="E2377" t="str">
            <v>TOYOTA</v>
          </cell>
          <cell r="F2377" t="str">
            <v xml:space="preserve">NOAH 12 TLA LH</v>
          </cell>
          <cell r="G2377" t="str">
            <v>TY26-0802-L</v>
          </cell>
          <cell r="I2377">
            <v>0.04</v>
          </cell>
          <cell r="J2377" t="str">
            <v>SUPPLIER0002</v>
          </cell>
          <cell r="K2377" t="str">
            <v xml:space="preserve">ANHUI TINCAI SILK CO. LTD</v>
          </cell>
          <cell r="L2377">
            <v>0</v>
          </cell>
          <cell r="M2377">
            <v>0</v>
          </cell>
          <cell r="N2377">
            <v>0</v>
          </cell>
          <cell r="Q2377">
            <v>2</v>
          </cell>
          <cell r="R2377">
            <v>5</v>
          </cell>
          <cell r="S2377" t="str">
            <v xml:space="preserve">Yuan Purchase Pricelist (CNY)</v>
          </cell>
          <cell r="T2377">
            <v>180</v>
          </cell>
          <cell r="U2377">
            <v>4577.04</v>
          </cell>
          <cell r="V2377">
            <v>6900</v>
          </cell>
        </row>
        <row r="2378">
          <cell r="A2378">
            <v>13876</v>
          </cell>
          <cell r="B2378" t="str">
            <v>AUTOLAMPS2345</v>
          </cell>
          <cell r="C2378" t="e">
            <v>#REF!</v>
          </cell>
          <cell r="D2378" t="str">
            <v xml:space="preserve">TOYOTA NOAH VAN TR60/YR70 YR90 (12-) - TAIL LAMP - RH</v>
          </cell>
          <cell r="E2378" t="str">
            <v>TOYOTA</v>
          </cell>
          <cell r="F2378" t="str">
            <v xml:space="preserve">NOAH 12 TLA RH</v>
          </cell>
          <cell r="G2378" t="str">
            <v>TY26-0802-R</v>
          </cell>
          <cell r="I2378">
            <v>0.04</v>
          </cell>
          <cell r="J2378" t="str">
            <v>SUPPLIER0002</v>
          </cell>
          <cell r="K2378" t="str">
            <v xml:space="preserve">ANHUI TINCAI SILK CO. LTD</v>
          </cell>
          <cell r="L2378">
            <v>0</v>
          </cell>
          <cell r="M2378">
            <v>0</v>
          </cell>
          <cell r="N2378">
            <v>0</v>
          </cell>
          <cell r="Q2378">
            <v>2</v>
          </cell>
          <cell r="R2378">
            <v>5</v>
          </cell>
          <cell r="S2378" t="str">
            <v xml:space="preserve">Yuan Purchase Pricelist (CNY)</v>
          </cell>
          <cell r="T2378">
            <v>180</v>
          </cell>
          <cell r="U2378">
            <v>4577.04</v>
          </cell>
          <cell r="V2378">
            <v>6900</v>
          </cell>
        </row>
        <row r="2379">
          <cell r="A2379">
            <v>11965</v>
          </cell>
          <cell r="B2379" t="str">
            <v>AUTOLAMPS2346</v>
          </cell>
          <cell r="C2379" t="e">
            <v>#REF!</v>
          </cell>
          <cell r="D2379" t="str">
            <v xml:space="preserve">TOYOTA NOAH/VOXY MPV VAN (01-) - LAMINATED FRONT WINDSCREEN</v>
          </cell>
          <cell r="E2379" t="str">
            <v>TOYOTA</v>
          </cell>
          <cell r="F2379" t="str">
            <v xml:space="preserve">YR50 LFW X</v>
          </cell>
          <cell r="G2379" t="str">
            <v xml:space="preserve">YR50 LFW/X</v>
          </cell>
          <cell r="H2379" t="str">
            <v>1427*1103</v>
          </cell>
          <cell r="I2379">
            <v>0.02</v>
          </cell>
          <cell r="J2379" t="str">
            <v>SUPPLIER0015</v>
          </cell>
          <cell r="K2379" t="str">
            <v xml:space="preserve">XINYI AUTOMOBILE GLASS (SHENZHEN) CO., LTD</v>
          </cell>
          <cell r="L2379">
            <v>3</v>
          </cell>
          <cell r="M2379">
            <v>12</v>
          </cell>
          <cell r="N2379">
            <v>15</v>
          </cell>
          <cell r="Q2379">
            <v>2</v>
          </cell>
          <cell r="R2379">
            <v>8</v>
          </cell>
          <cell r="S2379" t="str">
            <v xml:space="preserve">USD Purchase Pricelist (USD)</v>
          </cell>
          <cell r="T2379">
            <v>19.68</v>
          </cell>
          <cell r="U2379">
            <v>3279.18</v>
          </cell>
          <cell r="V2379">
            <v>4100</v>
          </cell>
        </row>
        <row r="2380">
          <cell r="A2380">
            <v>11964</v>
          </cell>
          <cell r="B2380" t="str">
            <v>AUTOLAMPS2347</v>
          </cell>
          <cell r="C2380" t="e">
            <v>#REF!</v>
          </cell>
          <cell r="D2380" t="str">
            <v xml:space="preserve">TOYOTA NOAH/VOXY VAN (01-) - REAR HEATED WINDSCREEN</v>
          </cell>
          <cell r="E2380" t="str">
            <v>TOYOTA</v>
          </cell>
          <cell r="F2380" t="str">
            <v xml:space="preserve">YR50 RW H X</v>
          </cell>
          <cell r="G2380" t="str">
            <v xml:space="preserve">YR50 RW/H/X</v>
          </cell>
          <cell r="H2380" t="str">
            <v>1301*620</v>
          </cell>
          <cell r="I2380">
            <v>0.02</v>
          </cell>
          <cell r="J2380" t="str">
            <v>SUPPLIER0015</v>
          </cell>
          <cell r="K2380" t="str">
            <v xml:space="preserve">XINYI AUTOMOBILE GLASS (SHENZHEN) CO., LTD</v>
          </cell>
          <cell r="L2380">
            <v>3</v>
          </cell>
          <cell r="M2380">
            <v>12</v>
          </cell>
          <cell r="N2380">
            <v>15</v>
          </cell>
          <cell r="Q2380">
            <v>2</v>
          </cell>
          <cell r="R2380">
            <v>8</v>
          </cell>
          <cell r="S2380" t="str">
            <v xml:space="preserve">USD Purchase Pricelist (USD)</v>
          </cell>
          <cell r="T2380">
            <v>12</v>
          </cell>
          <cell r="U2380">
            <v>2150.4</v>
          </cell>
          <cell r="V2380">
            <v>2800</v>
          </cell>
        </row>
        <row r="2381">
          <cell r="A2381">
            <v>13482</v>
          </cell>
          <cell r="B2381" t="str">
            <v>AUTOLAMPS2348</v>
          </cell>
          <cell r="C2381" t="e">
            <v>#REF!</v>
          </cell>
          <cell r="D2381" t="str">
            <v xml:space="preserve">TOYOTA NOAH/VOXY VAN TR60/YR70 YR90 (01-) - FRONT DOOR GLASS - LH</v>
          </cell>
          <cell r="E2381" t="str">
            <v>TOYOTA</v>
          </cell>
          <cell r="F2381" t="str">
            <v xml:space="preserve">YR90 FD LH</v>
          </cell>
          <cell r="G2381" t="str">
            <v xml:space="preserve">YR70 FD/LH</v>
          </cell>
          <cell r="H2381" t="str">
            <v>898*594</v>
          </cell>
          <cell r="I2381">
            <v>0.02</v>
          </cell>
          <cell r="J2381" t="str">
            <v>SUPPLIER0015</v>
          </cell>
          <cell r="K2381" t="str">
            <v xml:space="preserve">XINYI AUTOMOBILE GLASS (SHENZHEN) CO., LTD</v>
          </cell>
          <cell r="L2381">
            <v>1</v>
          </cell>
          <cell r="M2381">
            <v>4</v>
          </cell>
          <cell r="N2381">
            <v>5</v>
          </cell>
          <cell r="Q2381">
            <v>1</v>
          </cell>
          <cell r="R2381">
            <v>4</v>
          </cell>
          <cell r="S2381" t="str">
            <v xml:space="preserve">USD Purchase Pricelist (USD)</v>
          </cell>
          <cell r="T2381">
            <v>3.47</v>
          </cell>
          <cell r="U2381">
            <v>538.72</v>
          </cell>
          <cell r="V2381">
            <v>700</v>
          </cell>
        </row>
        <row r="2382">
          <cell r="A2382">
            <v>13483</v>
          </cell>
          <cell r="B2382" t="str">
            <v>AUTOLAMPS2349</v>
          </cell>
          <cell r="C2382" t="e">
            <v>#REF!</v>
          </cell>
          <cell r="D2382" t="str">
            <v xml:space="preserve">TOYOTA NOAH/VOXY VAN TR60/YR70 YR90 (01-) - FRONT DOOR GLASS - RH</v>
          </cell>
          <cell r="E2382" t="str">
            <v>TOYOTA</v>
          </cell>
          <cell r="F2382" t="str">
            <v xml:space="preserve">YR90 FD RH</v>
          </cell>
          <cell r="G2382" t="str">
            <v xml:space="preserve">YR70 FD/LH</v>
          </cell>
          <cell r="H2382" t="str">
            <v>932*632</v>
          </cell>
          <cell r="I2382">
            <v>0.02</v>
          </cell>
          <cell r="J2382" t="str">
            <v>SUPPLIER0015</v>
          </cell>
          <cell r="K2382" t="str">
            <v xml:space="preserve">XINYI AUTOMOBILE GLASS (SHENZHEN) CO., LTD</v>
          </cell>
          <cell r="L2382">
            <v>0</v>
          </cell>
          <cell r="M2382">
            <v>0</v>
          </cell>
          <cell r="N2382">
            <v>0</v>
          </cell>
          <cell r="Q2382">
            <v>1</v>
          </cell>
          <cell r="R2382">
            <v>4</v>
          </cell>
          <cell r="S2382" t="str">
            <v xml:space="preserve">USD Purchase Pricelist (USD)</v>
          </cell>
          <cell r="T2382">
            <v>3.47</v>
          </cell>
          <cell r="U2382">
            <v>538.72</v>
          </cell>
          <cell r="V2382">
            <v>700</v>
          </cell>
        </row>
        <row r="2383">
          <cell r="A2383">
            <v>13484</v>
          </cell>
          <cell r="B2383" t="str">
            <v>AUTOLAMPS2350</v>
          </cell>
          <cell r="C2383" t="e">
            <v>#REF!</v>
          </cell>
          <cell r="D2383" t="str">
            <v xml:space="preserve">TOYOTA NOAH/VOXY VAN TR60/YR70 YR90 (01-) - FRONT DOOR QUARTER GLASS - LH</v>
          </cell>
          <cell r="E2383" t="str">
            <v>TOYOTA</v>
          </cell>
          <cell r="F2383" t="str">
            <v xml:space="preserve">YR90 FV LH X</v>
          </cell>
          <cell r="G2383" t="str">
            <v xml:space="preserve">YR70 FV/LH/X</v>
          </cell>
          <cell r="H2383" t="str">
            <v>395*325</v>
          </cell>
          <cell r="I2383">
            <v>0.02</v>
          </cell>
          <cell r="J2383" t="str">
            <v>SUPPLIER0015</v>
          </cell>
          <cell r="K2383" t="str">
            <v xml:space="preserve">XINYI AUTOMOBILE GLASS (SHENZHEN) CO., LTD</v>
          </cell>
          <cell r="L2383">
            <v>0</v>
          </cell>
          <cell r="M2383">
            <v>0</v>
          </cell>
          <cell r="N2383">
            <v>0</v>
          </cell>
          <cell r="Q2383">
            <v>1</v>
          </cell>
          <cell r="R2383">
            <v>4</v>
          </cell>
          <cell r="S2383" t="str">
            <v xml:space="preserve">USD Purchase Pricelist (USD)</v>
          </cell>
          <cell r="T2383">
            <v>1.4</v>
          </cell>
          <cell r="U2383">
            <v>217.35</v>
          </cell>
          <cell r="V2383">
            <v>300</v>
          </cell>
        </row>
        <row r="2384">
          <cell r="A2384">
            <v>13485</v>
          </cell>
          <cell r="B2384" t="str">
            <v>AUTOLAMPS2351</v>
          </cell>
          <cell r="C2384" t="e">
            <v>#REF!</v>
          </cell>
          <cell r="D2384" t="str">
            <v xml:space="preserve">TOYOTA NOAH/VOXY VAN TR60/YR70 YR90 (01-) - FRONT DOOR QUARTER GLASS - RH</v>
          </cell>
          <cell r="E2384" t="str">
            <v>TOYOTA</v>
          </cell>
          <cell r="F2384" t="str">
            <v xml:space="preserve">YR90 FV RH X</v>
          </cell>
          <cell r="G2384" t="str">
            <v xml:space="preserve">YR70 FV/RH/X</v>
          </cell>
          <cell r="H2384" t="str">
            <v>395*325</v>
          </cell>
          <cell r="I2384">
            <v>0.02</v>
          </cell>
          <cell r="J2384" t="str">
            <v>SUPPLIER0015</v>
          </cell>
          <cell r="K2384" t="str">
            <v xml:space="preserve">XINYI AUTOMOBILE GLASS (SHENZHEN) CO., LTD</v>
          </cell>
          <cell r="L2384">
            <v>0</v>
          </cell>
          <cell r="M2384">
            <v>0</v>
          </cell>
          <cell r="N2384">
            <v>0</v>
          </cell>
          <cell r="Q2384">
            <v>1</v>
          </cell>
          <cell r="R2384">
            <v>4</v>
          </cell>
          <cell r="S2384" t="str">
            <v xml:space="preserve">USD Purchase Pricelist (USD)</v>
          </cell>
          <cell r="T2384">
            <v>1.5</v>
          </cell>
          <cell r="U2384">
            <v>232.88</v>
          </cell>
          <cell r="V2384">
            <v>300</v>
          </cell>
        </row>
        <row r="2385">
          <cell r="A2385">
            <v>12812</v>
          </cell>
          <cell r="B2385" t="str">
            <v>AUTOLAMPS2353</v>
          </cell>
          <cell r="C2385" t="e">
            <v>#REF!</v>
          </cell>
          <cell r="D2385" t="str">
            <v xml:space="preserve">TOYOTA NOAH/VOXY VAN TR60/YR70 YR90 (01-) - LAMINATED FRONT WINDSCREEN</v>
          </cell>
          <cell r="E2385" t="str">
            <v>TOYOTA</v>
          </cell>
          <cell r="F2385" t="str">
            <v xml:space="preserve">YR90 R CP LFW X</v>
          </cell>
          <cell r="G2385" t="str">
            <v xml:space="preserve">YR70-R-CP LFW/X</v>
          </cell>
          <cell r="H2385" t="str">
            <v>1395*1084</v>
          </cell>
          <cell r="I2385">
            <v>0.02</v>
          </cell>
          <cell r="J2385" t="str">
            <v>SUPPLIER0015</v>
          </cell>
          <cell r="K2385" t="str">
            <v xml:space="preserve">XINYI AUTOMOBILE GLASS (SHENZHEN) CO., LTD</v>
          </cell>
          <cell r="L2385">
            <v>11</v>
          </cell>
          <cell r="M2385">
            <v>44</v>
          </cell>
          <cell r="N2385">
            <v>55</v>
          </cell>
          <cell r="Q2385">
            <v>3</v>
          </cell>
          <cell r="R2385">
            <v>12</v>
          </cell>
          <cell r="S2385" t="str">
            <v xml:space="preserve">USD Purchase Pricelist (USD)</v>
          </cell>
          <cell r="T2385">
            <v>18.07</v>
          </cell>
          <cell r="U2385">
            <v>2819</v>
          </cell>
          <cell r="V2385">
            <v>3810</v>
          </cell>
        </row>
        <row r="2386">
          <cell r="A2386">
            <v>13487</v>
          </cell>
          <cell r="B2386" t="str">
            <v>AUTOLAMPS2354</v>
          </cell>
          <cell r="C2386" t="e">
            <v>#REF!</v>
          </cell>
          <cell r="D2386" t="str">
            <v xml:space="preserve">TOYOTA NOAH/VOXY VAN TR60/YR70 YR90 (01-) - REAR DOOR GLASS - RH</v>
          </cell>
          <cell r="E2386" t="str">
            <v>TOYOTA</v>
          </cell>
          <cell r="F2386" t="str">
            <v xml:space="preserve">YR90 RD RH</v>
          </cell>
          <cell r="G2386" t="str">
            <v xml:space="preserve">YR70 RD/RH</v>
          </cell>
          <cell r="H2386" t="str">
            <v>932*632</v>
          </cell>
          <cell r="I2386">
            <v>0.02</v>
          </cell>
          <cell r="J2386" t="str">
            <v>SUPPLIER0015</v>
          </cell>
          <cell r="K2386" t="str">
            <v xml:space="preserve">XINYI AUTOMOBILE GLASS (SHENZHEN) CO., LTD</v>
          </cell>
          <cell r="L2386">
            <v>0</v>
          </cell>
          <cell r="M2386">
            <v>0</v>
          </cell>
          <cell r="N2386">
            <v>0</v>
          </cell>
          <cell r="Q2386">
            <v>1</v>
          </cell>
          <cell r="R2386">
            <v>4</v>
          </cell>
          <cell r="S2386" t="str">
            <v xml:space="preserve">USD Purchase Pricelist (USD)</v>
          </cell>
          <cell r="T2386">
            <v>3.83</v>
          </cell>
          <cell r="U2386">
            <v>594.61</v>
          </cell>
          <cell r="V2386">
            <v>800</v>
          </cell>
        </row>
        <row r="2387">
          <cell r="A2387">
            <v>13486</v>
          </cell>
          <cell r="B2387" t="str">
            <v>AUTOLAMPS2355</v>
          </cell>
          <cell r="C2387" t="e">
            <v>#REF!</v>
          </cell>
          <cell r="D2387" t="str">
            <v xml:space="preserve">TOYOTA NOAH/VOXY VAN TR60/YR70 YR90 (01-) - REAR DOOR GLASS- LH</v>
          </cell>
          <cell r="E2387" t="str">
            <v>TOYOTA</v>
          </cell>
          <cell r="F2387" t="str">
            <v xml:space="preserve">YR90 RD LH</v>
          </cell>
          <cell r="G2387" t="str">
            <v xml:space="preserve">YR70 RD/LH</v>
          </cell>
          <cell r="H2387" t="str">
            <v>932*632</v>
          </cell>
          <cell r="I2387">
            <v>0.02</v>
          </cell>
          <cell r="J2387" t="str">
            <v>SUPPLIER0015</v>
          </cell>
          <cell r="K2387" t="str">
            <v xml:space="preserve">XINYI AUTOMOBILE GLASS (SHENZHEN) CO., LTD</v>
          </cell>
          <cell r="L2387">
            <v>0</v>
          </cell>
          <cell r="M2387">
            <v>0</v>
          </cell>
          <cell r="N2387">
            <v>0</v>
          </cell>
          <cell r="Q2387">
            <v>1</v>
          </cell>
          <cell r="R2387">
            <v>4</v>
          </cell>
          <cell r="S2387" t="str">
            <v xml:space="preserve">USD Purchase Pricelist (USD)</v>
          </cell>
          <cell r="T2387">
            <v>3.83</v>
          </cell>
          <cell r="U2387">
            <v>594.61</v>
          </cell>
          <cell r="V2387">
            <v>800</v>
          </cell>
        </row>
        <row r="2388">
          <cell r="A2388">
            <v>13488</v>
          </cell>
          <cell r="B2388" t="str">
            <v>AUTOLAMPS2356</v>
          </cell>
          <cell r="C2388" t="e">
            <v>#REF!</v>
          </cell>
          <cell r="D2388" t="str">
            <v xml:space="preserve">TOYOTA NOAH/VOXY VAN TR60/YR70 YR90 (01-) - REAR SIDE FIX WINDOW  - LH</v>
          </cell>
          <cell r="E2388" t="str">
            <v>TOYOTA</v>
          </cell>
          <cell r="F2388" t="str">
            <v xml:space="preserve">YR90 SW LH H X</v>
          </cell>
          <cell r="G2388" t="str">
            <v xml:space="preserve">YR70 SW/LH/H/X</v>
          </cell>
          <cell r="H2388" t="str">
            <v>675*512</v>
          </cell>
          <cell r="I2388">
            <v>0.02</v>
          </cell>
          <cell r="J2388" t="str">
            <v>SUPPLIER0015</v>
          </cell>
          <cell r="K2388" t="str">
            <v xml:space="preserve">XINYI AUTOMOBILE GLASS (SHENZHEN) CO., LTD</v>
          </cell>
          <cell r="L2388">
            <v>0</v>
          </cell>
          <cell r="M2388">
            <v>0</v>
          </cell>
          <cell r="N2388">
            <v>0</v>
          </cell>
          <cell r="Q2388">
            <v>1</v>
          </cell>
          <cell r="R2388">
            <v>4</v>
          </cell>
          <cell r="S2388" t="str">
            <v xml:space="preserve">USD Purchase Pricelist (USD)</v>
          </cell>
          <cell r="T2388">
            <v>4</v>
          </cell>
          <cell r="U2388">
            <v>621</v>
          </cell>
          <cell r="V2388">
            <v>800</v>
          </cell>
        </row>
        <row r="2389">
          <cell r="A2389">
            <v>13489</v>
          </cell>
          <cell r="B2389" t="str">
            <v>AUTOLAMPS2357</v>
          </cell>
          <cell r="C2389" t="e">
            <v>#REF!</v>
          </cell>
          <cell r="D2389" t="str">
            <v xml:space="preserve">TOYOTA NOAH/VOXY VAN TR60/YR70 YR90 (01-) - REAR SIDE FIX WINDOW - RH</v>
          </cell>
          <cell r="E2389" t="str">
            <v>TOYOTA</v>
          </cell>
          <cell r="F2389" t="str">
            <v xml:space="preserve">YR90 SW RH H X</v>
          </cell>
          <cell r="G2389" t="str">
            <v xml:space="preserve">YR70 SW/RH/H/X</v>
          </cell>
          <cell r="H2389" t="str">
            <v>675*512</v>
          </cell>
          <cell r="I2389">
            <v>0.02</v>
          </cell>
          <cell r="J2389" t="str">
            <v>SUPPLIER0015</v>
          </cell>
          <cell r="K2389" t="str">
            <v xml:space="preserve">XINYI AUTOMOBILE GLASS (SHENZHEN) CO., LTD</v>
          </cell>
          <cell r="L2389">
            <v>0</v>
          </cell>
          <cell r="M2389">
            <v>0</v>
          </cell>
          <cell r="N2389">
            <v>0</v>
          </cell>
          <cell r="Q2389">
            <v>1</v>
          </cell>
          <cell r="R2389">
            <v>4</v>
          </cell>
          <cell r="S2389" t="str">
            <v xml:space="preserve">USD Purchase Pricelist (USD)</v>
          </cell>
          <cell r="T2389">
            <v>4</v>
          </cell>
          <cell r="U2389">
            <v>621</v>
          </cell>
          <cell r="V2389">
            <v>800</v>
          </cell>
        </row>
        <row r="2390">
          <cell r="A2390">
            <v>12878</v>
          </cell>
          <cell r="B2390" t="str">
            <v>AUTOLAMPS2352</v>
          </cell>
          <cell r="C2390" t="e">
            <v>#REF!</v>
          </cell>
          <cell r="D2390" t="str">
            <v xml:space="preserve">TOYOTA NOAH/VOXY VAN TR60/YR70 YR90 (01-) - REAR WINDSCREEN</v>
          </cell>
          <cell r="E2390" t="str">
            <v>TOYOTA</v>
          </cell>
          <cell r="F2390" t="str">
            <v xml:space="preserve">YR90 RW H X</v>
          </cell>
          <cell r="G2390" t="str">
            <v xml:space="preserve">YR70 RW/H/X</v>
          </cell>
          <cell r="H2390" t="str">
            <v>1300*535</v>
          </cell>
          <cell r="I2390">
            <v>0.02</v>
          </cell>
          <cell r="J2390" t="str">
            <v>SUPPLIER0015</v>
          </cell>
          <cell r="K2390" t="str">
            <v xml:space="preserve">XINYI AUTOMOBILE GLASS (SHENZHEN) CO., LTD</v>
          </cell>
          <cell r="L2390">
            <v>3</v>
          </cell>
          <cell r="M2390">
            <v>12</v>
          </cell>
          <cell r="N2390">
            <v>15</v>
          </cell>
          <cell r="Q2390">
            <v>2</v>
          </cell>
          <cell r="R2390">
            <v>8</v>
          </cell>
          <cell r="S2390" t="str">
            <v xml:space="preserve">USD Purchase Pricelist (USD)</v>
          </cell>
          <cell r="T2390">
            <v>12</v>
          </cell>
          <cell r="U2390">
            <v>2150.4</v>
          </cell>
          <cell r="V2390">
            <v>2800</v>
          </cell>
        </row>
        <row r="2391">
          <cell r="A2391">
            <v>12595</v>
          </cell>
          <cell r="B2391" t="str">
            <v>AUTOLAMPS2772</v>
          </cell>
          <cell r="C2391" t="e">
            <v>#REF!</v>
          </cell>
          <cell r="D2391" t="str">
            <v xml:space="preserve">TOYOTA PASSO (04-10) HEAD LAMP (211-1133) - LH</v>
          </cell>
          <cell r="E2391" t="str">
            <v>TOYOTA</v>
          </cell>
          <cell r="F2391" t="str">
            <v xml:space="preserve">PASSO 04 HLA LH</v>
          </cell>
          <cell r="G2391" t="str">
            <v xml:space="preserve">PASSO/04 HLA LH</v>
          </cell>
          <cell r="I2391">
            <v>0.04</v>
          </cell>
          <cell r="J2391" t="str">
            <v>SUPPLIER0002</v>
          </cell>
          <cell r="K2391" t="str">
            <v xml:space="preserve">ANHUI TINCAI SILK CO. LTD</v>
          </cell>
          <cell r="L2391">
            <v>0</v>
          </cell>
          <cell r="M2391">
            <v>0</v>
          </cell>
          <cell r="N2391">
            <v>0</v>
          </cell>
          <cell r="Q2391">
            <v>2</v>
          </cell>
          <cell r="R2391">
            <v>5</v>
          </cell>
          <cell r="S2391" t="str">
            <v xml:space="preserve">Yuan Purchase Pricelist (CNY)</v>
          </cell>
          <cell r="T2391">
            <v>160</v>
          </cell>
          <cell r="U2391">
            <v>3864</v>
          </cell>
          <cell r="V2391">
            <v>4500</v>
          </cell>
        </row>
        <row r="2392">
          <cell r="A2392">
            <v>12594</v>
          </cell>
          <cell r="B2392" t="str">
            <v>AUTOLAMPS2773</v>
          </cell>
          <cell r="C2392" t="e">
            <v>#REF!</v>
          </cell>
          <cell r="D2392" t="str">
            <v xml:space="preserve">TOYOTA PASSO (04-10) HEAD LAMP (211-1133) - RH</v>
          </cell>
          <cell r="E2392" t="str">
            <v>TOYOTA</v>
          </cell>
          <cell r="F2392" t="str">
            <v xml:space="preserve">PASSO 04 HLA RH</v>
          </cell>
          <cell r="G2392" t="str">
            <v xml:space="preserve">PASSO/04 HLA RH</v>
          </cell>
          <cell r="I2392">
            <v>0.04</v>
          </cell>
          <cell r="J2392" t="str">
            <v>SUPPLIER0002</v>
          </cell>
          <cell r="K2392" t="str">
            <v xml:space="preserve">ANHUI TINCAI SILK CO. LTD</v>
          </cell>
          <cell r="L2392">
            <v>0</v>
          </cell>
          <cell r="M2392">
            <v>0</v>
          </cell>
          <cell r="N2392">
            <v>0</v>
          </cell>
          <cell r="Q2392">
            <v>2</v>
          </cell>
          <cell r="R2392">
            <v>5</v>
          </cell>
          <cell r="S2392" t="str">
            <v xml:space="preserve">Yuan Purchase Pricelist (CNY)</v>
          </cell>
          <cell r="T2392">
            <v>160</v>
          </cell>
          <cell r="U2392">
            <v>3864</v>
          </cell>
          <cell r="V2392">
            <v>4500</v>
          </cell>
        </row>
        <row r="2393">
          <cell r="A2393">
            <v>13956</v>
          </cell>
          <cell r="B2393" t="str">
            <v>AUTOLAMPS2358</v>
          </cell>
          <cell r="C2393" t="e">
            <v>#REF!</v>
          </cell>
          <cell r="D2393" t="str">
            <v xml:space="preserve">TOYOTA PASSO 5D HATCHBACK (11-) - FRONT DOOR GLASS - LH</v>
          </cell>
          <cell r="E2393" t="str">
            <v>TOYOTA</v>
          </cell>
          <cell r="F2393" t="str">
            <v xml:space="preserve">TD50 FD LH</v>
          </cell>
          <cell r="G2393" t="str">
            <v xml:space="preserve">TD50 FD/LH</v>
          </cell>
          <cell r="H2393" t="str">
            <v>928*530</v>
          </cell>
          <cell r="I2393">
            <v>0.02</v>
          </cell>
          <cell r="J2393" t="str">
            <v>SUPPLIER0015</v>
          </cell>
          <cell r="K2393" t="str">
            <v xml:space="preserve">XINYI AUTOMOBILE GLASS (SHENZHEN) CO., LTD</v>
          </cell>
          <cell r="L2393">
            <v>0</v>
          </cell>
          <cell r="M2393">
            <v>0</v>
          </cell>
          <cell r="N2393">
            <v>0</v>
          </cell>
          <cell r="Q2393">
            <v>1</v>
          </cell>
          <cell r="R2393">
            <v>4</v>
          </cell>
          <cell r="S2393" t="str">
            <v xml:space="preserve">USD Purchase Pricelist (USD)</v>
          </cell>
          <cell r="T2393">
            <v>3.69</v>
          </cell>
          <cell r="U2393">
            <v>661.25</v>
          </cell>
          <cell r="V2393">
            <v>900</v>
          </cell>
        </row>
        <row r="2394">
          <cell r="A2394">
            <v>13954</v>
          </cell>
          <cell r="B2394" t="str">
            <v>AUTOLAMPS2363</v>
          </cell>
          <cell r="C2394" t="e">
            <v>#REF!</v>
          </cell>
          <cell r="D2394" t="str">
            <v xml:space="preserve">TOYOTA PASSO 5D HATCHBACK (11-) - LAMINATED FRONT WINDSCREEN</v>
          </cell>
          <cell r="E2394" t="str">
            <v>TOYOTA</v>
          </cell>
          <cell r="F2394" t="str">
            <v xml:space="preserve">MYVI 11 CP LFW X</v>
          </cell>
          <cell r="G2394" t="str">
            <v xml:space="preserve">MYVI 11 CP LFW/X</v>
          </cell>
          <cell r="H2394" t="str">
            <v>1332*844</v>
          </cell>
          <cell r="I2394">
            <v>0.02</v>
          </cell>
          <cell r="J2394" t="str">
            <v>SUPPLIER0015</v>
          </cell>
          <cell r="K2394" t="str">
            <v xml:space="preserve">XINYI AUTOMOBILE GLASS (SHENZHEN) CO., LTD</v>
          </cell>
          <cell r="L2394">
            <v>0</v>
          </cell>
          <cell r="M2394">
            <v>0</v>
          </cell>
          <cell r="N2394">
            <v>0</v>
          </cell>
          <cell r="Q2394">
            <v>2</v>
          </cell>
          <cell r="R2394">
            <v>8</v>
          </cell>
          <cell r="S2394" t="str">
            <v xml:space="preserve">USD Purchase Pricelist (USD)</v>
          </cell>
          <cell r="T2394">
            <v>14.13</v>
          </cell>
          <cell r="U2394">
            <v>2532.1</v>
          </cell>
          <cell r="V2394">
            <v>3300</v>
          </cell>
        </row>
        <row r="2395">
          <cell r="A2395">
            <v>13958</v>
          </cell>
          <cell r="B2395" t="str">
            <v>AUTOLAMPS2360</v>
          </cell>
          <cell r="C2395" t="e">
            <v>#REF!</v>
          </cell>
          <cell r="D2395" t="str">
            <v xml:space="preserve">TOYOTA PASSO 5D HATCHBACK (11-) - REAR QUARTER GLASS - LH</v>
          </cell>
          <cell r="E2395" t="str">
            <v>TOYOTA</v>
          </cell>
          <cell r="F2395" t="str">
            <v xml:space="preserve">TD50 RQ LH</v>
          </cell>
          <cell r="G2395" t="str">
            <v xml:space="preserve">TD50 RQ/LH</v>
          </cell>
          <cell r="H2395" t="str">
            <v>273*404</v>
          </cell>
          <cell r="I2395">
            <v>0.02</v>
          </cell>
          <cell r="J2395" t="str">
            <v>SUPPLIER0015</v>
          </cell>
          <cell r="K2395" t="str">
            <v xml:space="preserve">XINYI AUTOMOBILE GLASS (SHENZHEN) CO., LTD</v>
          </cell>
          <cell r="L2395">
            <v>0</v>
          </cell>
          <cell r="M2395">
            <v>0</v>
          </cell>
          <cell r="N2395">
            <v>0</v>
          </cell>
          <cell r="Q2395">
            <v>1</v>
          </cell>
          <cell r="R2395">
            <v>4</v>
          </cell>
          <cell r="S2395" t="str">
            <v xml:space="preserve">USD Purchase Pricelist (USD)</v>
          </cell>
          <cell r="T2395">
            <v>1.5</v>
          </cell>
          <cell r="U2395">
            <v>268.8</v>
          </cell>
          <cell r="V2395">
            <v>350</v>
          </cell>
        </row>
        <row r="2396">
          <cell r="A2396">
            <v>13959</v>
          </cell>
          <cell r="B2396" t="str">
            <v>AUTOLAMPS2361</v>
          </cell>
          <cell r="C2396" t="e">
            <v>#REF!</v>
          </cell>
          <cell r="D2396" t="str">
            <v xml:space="preserve">TOYOTA PASSO 5D HATCHBACK (11-) - REAR QUARTER GLASS - RH</v>
          </cell>
          <cell r="E2396" t="str">
            <v>TOYOTA</v>
          </cell>
          <cell r="F2396" t="str">
            <v xml:space="preserve">TD50 RQ RH</v>
          </cell>
          <cell r="G2396" t="str">
            <v xml:space="preserve">TD50 RQ/RH</v>
          </cell>
          <cell r="H2396" t="str">
            <v>273*404</v>
          </cell>
          <cell r="I2396">
            <v>0.02</v>
          </cell>
          <cell r="J2396" t="str">
            <v>SUPPLIER0015</v>
          </cell>
          <cell r="K2396" t="str">
            <v xml:space="preserve">XINYI AUTOMOBILE GLASS (SHENZHEN) CO., LTD</v>
          </cell>
          <cell r="L2396">
            <v>0</v>
          </cell>
          <cell r="M2396">
            <v>0</v>
          </cell>
          <cell r="N2396">
            <v>0</v>
          </cell>
          <cell r="Q2396">
            <v>1</v>
          </cell>
          <cell r="R2396">
            <v>4</v>
          </cell>
          <cell r="S2396" t="str">
            <v xml:space="preserve">USD Purchase Pricelist (USD)</v>
          </cell>
          <cell r="T2396">
            <v>1.5</v>
          </cell>
          <cell r="U2396">
            <v>268.8</v>
          </cell>
          <cell r="V2396">
            <v>350</v>
          </cell>
        </row>
        <row r="2397">
          <cell r="A2397">
            <v>13955</v>
          </cell>
          <cell r="B2397" t="str">
            <v>AUTOLAMPS2362</v>
          </cell>
          <cell r="C2397" t="e">
            <v>#REF!</v>
          </cell>
          <cell r="D2397" t="str">
            <v xml:space="preserve">TOYOTA PASSO 5D HATCHBACK (11-) - REAR WINDSCREEN</v>
          </cell>
          <cell r="E2397" t="str">
            <v>TOYOTA</v>
          </cell>
          <cell r="F2397" t="str">
            <v xml:space="preserve">TD50 RW H X</v>
          </cell>
          <cell r="G2397" t="str">
            <v xml:space="preserve">TD50 RW/H/X</v>
          </cell>
          <cell r="H2397" t="str">
            <v>1229*510</v>
          </cell>
          <cell r="I2397">
            <v>0.02</v>
          </cell>
          <cell r="J2397" t="str">
            <v>SUPPLIER0015</v>
          </cell>
          <cell r="K2397" t="str">
            <v xml:space="preserve">XINYI AUTOMOBILE GLASS (SHENZHEN) CO., LTD</v>
          </cell>
          <cell r="L2397">
            <v>0</v>
          </cell>
          <cell r="M2397">
            <v>0</v>
          </cell>
          <cell r="N2397">
            <v>0</v>
          </cell>
          <cell r="Q2397">
            <v>1</v>
          </cell>
          <cell r="R2397">
            <v>4</v>
          </cell>
          <cell r="S2397" t="str">
            <v xml:space="preserve">USD Purchase Pricelist (USD)</v>
          </cell>
          <cell r="T2397">
            <v>12</v>
          </cell>
          <cell r="U2397">
            <v>2150.4</v>
          </cell>
          <cell r="V2397">
            <v>2800</v>
          </cell>
        </row>
        <row r="2398">
          <cell r="A2398">
            <v>10347</v>
          </cell>
          <cell r="B2398" t="str">
            <v>AUTOLAMPS2364</v>
          </cell>
          <cell r="C2398" t="e">
            <v>#REF!</v>
          </cell>
          <cell r="D2398" t="str">
            <v xml:space="preserve">TOYOTA PLATZ (01-02) - HEAD LAMP - LH</v>
          </cell>
          <cell r="E2398" t="str">
            <v>TOYOTA</v>
          </cell>
          <cell r="F2398" t="str">
            <v xml:space="preserve">PLATZ 01 HLA LH</v>
          </cell>
          <cell r="G2398" t="str">
            <v>TY19-0101-L</v>
          </cell>
          <cell r="I2398">
            <v>0.04</v>
          </cell>
          <cell r="J2398" t="str">
            <v>SUPPLIER0002</v>
          </cell>
          <cell r="K2398" t="str">
            <v xml:space="preserve">ANHUI TINCAI SILK CO. LTD</v>
          </cell>
          <cell r="L2398">
            <v>1</v>
          </cell>
          <cell r="M2398">
            <v>4</v>
          </cell>
          <cell r="N2398">
            <v>5</v>
          </cell>
          <cell r="Q2398">
            <v>2</v>
          </cell>
          <cell r="R2398">
            <v>5</v>
          </cell>
          <cell r="S2398" t="str">
            <v xml:space="preserve">Yuan Purchase Pricelist (CNY)</v>
          </cell>
          <cell r="T2398">
            <v>105</v>
          </cell>
          <cell r="U2398">
            <v>2856</v>
          </cell>
          <cell r="V2398">
            <v>4280</v>
          </cell>
        </row>
        <row r="2399">
          <cell r="A2399">
            <v>10348</v>
          </cell>
          <cell r="B2399" t="str">
            <v>AUTOLAMPS2365</v>
          </cell>
          <cell r="C2399" t="e">
            <v>#REF!</v>
          </cell>
          <cell r="D2399" t="str">
            <v xml:space="preserve">TOYOTA PLATZ (01-02) - HEAD LAMP - RH</v>
          </cell>
          <cell r="E2399" t="str">
            <v>TOYOTA</v>
          </cell>
          <cell r="F2399" t="str">
            <v xml:space="preserve">PLATZ 01 HLA RH</v>
          </cell>
          <cell r="G2399" t="str">
            <v>TY19-0101-R</v>
          </cell>
          <cell r="I2399">
            <v>0.04</v>
          </cell>
          <cell r="J2399" t="str">
            <v>SUPPLIER0002</v>
          </cell>
          <cell r="K2399" t="str">
            <v xml:space="preserve">ANHUI TINCAI SILK CO. LTD</v>
          </cell>
          <cell r="L2399">
            <v>1</v>
          </cell>
          <cell r="M2399">
            <v>4</v>
          </cell>
          <cell r="N2399">
            <v>5</v>
          </cell>
          <cell r="Q2399">
            <v>2</v>
          </cell>
          <cell r="R2399">
            <v>5</v>
          </cell>
          <cell r="S2399" t="str">
            <v xml:space="preserve">Yuan Purchase Pricelist (CNY)</v>
          </cell>
          <cell r="T2399">
            <v>105</v>
          </cell>
          <cell r="U2399">
            <v>2856</v>
          </cell>
          <cell r="V2399">
            <v>4280</v>
          </cell>
        </row>
        <row r="2400">
          <cell r="A2400">
            <v>10350</v>
          </cell>
          <cell r="B2400" t="str">
            <v>AUTOLAMPS2366</v>
          </cell>
          <cell r="C2400" t="e">
            <v>#REF!</v>
          </cell>
          <cell r="D2400" t="str">
            <v xml:space="preserve">TOYOTA PLATZ (01-02) - SIDE MIRROR (MANUAL) - LH</v>
          </cell>
          <cell r="E2400" t="str">
            <v>TOYOTA</v>
          </cell>
          <cell r="F2400" t="str">
            <v xml:space="preserve">PLATZ 01 SMM LH</v>
          </cell>
          <cell r="G2400" t="str">
            <v>H-0057-L</v>
          </cell>
          <cell r="I2400">
            <v>0.04</v>
          </cell>
          <cell r="J2400" t="str">
            <v>SUPPLIER0014</v>
          </cell>
          <cell r="K2400" t="str">
            <v xml:space="preserve">WENZHOU RONGDA AUTO PARTS CO., LTD</v>
          </cell>
          <cell r="L2400">
            <v>0</v>
          </cell>
          <cell r="M2400">
            <v>0</v>
          </cell>
          <cell r="N2400">
            <v>0</v>
          </cell>
          <cell r="O2400">
            <v>2</v>
          </cell>
          <cell r="P2400">
            <v>5</v>
          </cell>
          <cell r="S2400" t="str">
            <v xml:space="preserve">Yuan Purchase Pricelist (CNY)</v>
          </cell>
          <cell r="T2400">
            <v>20</v>
          </cell>
          <cell r="U2400">
            <v>450</v>
          </cell>
          <cell r="V2400">
            <v>700</v>
          </cell>
        </row>
        <row r="2401">
          <cell r="A2401">
            <v>10349</v>
          </cell>
          <cell r="B2401" t="str">
            <v>AUTOLAMPS2367</v>
          </cell>
          <cell r="C2401" t="e">
            <v>#REF!</v>
          </cell>
          <cell r="D2401" t="str">
            <v xml:space="preserve">TOYOTA PLATZ (01-02) - SIDE MIRROR (MANUAL) - RH</v>
          </cell>
          <cell r="E2401" t="str">
            <v>TOYOTA</v>
          </cell>
          <cell r="F2401" t="str">
            <v xml:space="preserve">PLATZ 01 SMM RH</v>
          </cell>
          <cell r="G2401" t="str">
            <v>H-0055-R</v>
          </cell>
          <cell r="I2401">
            <v>0.04</v>
          </cell>
          <cell r="J2401" t="str">
            <v>SUPPLIER0014</v>
          </cell>
          <cell r="K2401" t="str">
            <v xml:space="preserve">WENZHOU RONGDA AUTO PARTS CO., LTD</v>
          </cell>
          <cell r="L2401">
            <v>0</v>
          </cell>
          <cell r="M2401">
            <v>0</v>
          </cell>
          <cell r="N2401">
            <v>0</v>
          </cell>
          <cell r="O2401">
            <v>2</v>
          </cell>
          <cell r="P2401">
            <v>5</v>
          </cell>
          <cell r="S2401" t="str">
            <v xml:space="preserve">Yuan Purchase Pricelist (CNY)</v>
          </cell>
          <cell r="T2401">
            <v>20</v>
          </cell>
          <cell r="U2401">
            <v>450</v>
          </cell>
          <cell r="V2401">
            <v>700</v>
          </cell>
        </row>
        <row r="2402">
          <cell r="A2402">
            <v>11432</v>
          </cell>
          <cell r="B2402" t="str">
            <v>AUTOLAMPS2368</v>
          </cell>
          <cell r="C2402" t="e">
            <v>#REF!</v>
          </cell>
          <cell r="D2402" t="str">
            <v xml:space="preserve">TOYOTA PLATZ (01-02) - TAIL LAMP - LH</v>
          </cell>
          <cell r="E2402" t="str">
            <v>TOYOTA</v>
          </cell>
          <cell r="F2402" t="str">
            <v xml:space="preserve">PLATZ 01 TLA LH</v>
          </cell>
          <cell r="G2402" t="str">
            <v>TY19-0102-L</v>
          </cell>
          <cell r="I2402">
            <v>0.04</v>
          </cell>
          <cell r="J2402" t="str">
            <v>SUPPLIER0002</v>
          </cell>
          <cell r="K2402" t="str">
            <v xml:space="preserve">ANHUI TINCAI SILK CO. LTD</v>
          </cell>
          <cell r="L2402">
            <v>2</v>
          </cell>
          <cell r="M2402">
            <v>8</v>
          </cell>
          <cell r="N2402">
            <v>10</v>
          </cell>
          <cell r="Q2402">
            <v>2</v>
          </cell>
          <cell r="R2402">
            <v>5</v>
          </cell>
          <cell r="S2402" t="str">
            <v xml:space="preserve">Yuan Purchase Pricelist (CNY)</v>
          </cell>
          <cell r="T2402">
            <v>80</v>
          </cell>
          <cell r="U2402">
            <v>2040</v>
          </cell>
          <cell r="V2402">
            <v>3100</v>
          </cell>
        </row>
        <row r="2403">
          <cell r="A2403">
            <v>11600</v>
          </cell>
          <cell r="B2403" t="str">
            <v>AUTOLAMPS2369</v>
          </cell>
          <cell r="C2403" t="e">
            <v>#REF!</v>
          </cell>
          <cell r="D2403" t="str">
            <v xml:space="preserve">TOYOTA PLATZ (01-02) - TAIL LAMP - RH</v>
          </cell>
          <cell r="E2403" t="str">
            <v>TOYOTA</v>
          </cell>
          <cell r="F2403" t="str">
            <v xml:space="preserve">PLATZ 01 TLA RH</v>
          </cell>
          <cell r="G2403" t="str">
            <v>TY19-0102-R</v>
          </cell>
          <cell r="I2403">
            <v>0.04</v>
          </cell>
          <cell r="J2403" t="str">
            <v>SUPPLIER0002</v>
          </cell>
          <cell r="K2403" t="str">
            <v xml:space="preserve">ANHUI TINCAI SILK CO. LTD</v>
          </cell>
          <cell r="L2403">
            <v>2</v>
          </cell>
          <cell r="M2403">
            <v>8</v>
          </cell>
          <cell r="N2403">
            <v>10</v>
          </cell>
          <cell r="Q2403">
            <v>2</v>
          </cell>
          <cell r="R2403">
            <v>5</v>
          </cell>
          <cell r="S2403" t="str">
            <v xml:space="preserve">Yuan Purchase Pricelist (CNY)</v>
          </cell>
          <cell r="T2403">
            <v>80</v>
          </cell>
          <cell r="U2403">
            <v>2040</v>
          </cell>
          <cell r="V2403">
            <v>3100</v>
          </cell>
        </row>
        <row r="2404">
          <cell r="A2404">
            <v>12764</v>
          </cell>
          <cell r="B2404" t="str">
            <v>AUTOLAMPS2370</v>
          </cell>
          <cell r="C2404" t="e">
            <v>#REF!</v>
          </cell>
          <cell r="D2404" t="str">
            <v xml:space="preserve">TOYOTA PLATZ (01-04) - FRONT INNER FENDER - LH</v>
          </cell>
          <cell r="E2404" t="str">
            <v>TOYOTA</v>
          </cell>
          <cell r="F2404" t="str">
            <v xml:space="preserve">PLATZ IFF LH</v>
          </cell>
          <cell r="G2404" t="str">
            <v>53876-52012-L</v>
          </cell>
          <cell r="I2404">
            <v>0.04</v>
          </cell>
          <cell r="J2404" t="str">
            <v>SUPPLIER0002</v>
          </cell>
          <cell r="K2404" t="str">
            <v xml:space="preserve">ANHUI TINCAI SILK CO. LTD</v>
          </cell>
          <cell r="L2404">
            <v>1</v>
          </cell>
          <cell r="M2404">
            <v>4</v>
          </cell>
          <cell r="N2404">
            <v>5</v>
          </cell>
          <cell r="Q2404">
            <v>5</v>
          </cell>
          <cell r="R2404">
            <v>10</v>
          </cell>
          <cell r="S2404" t="str">
            <v xml:space="preserve">Yuan Purchase Pricelist (CNY)</v>
          </cell>
          <cell r="T2404">
            <v>1.69</v>
          </cell>
          <cell r="U2404">
            <v>264</v>
          </cell>
          <cell r="V2404">
            <v>410</v>
          </cell>
        </row>
        <row r="2405">
          <cell r="A2405">
            <v>12763</v>
          </cell>
          <cell r="B2405" t="str">
            <v>AUTOLAMPS2371</v>
          </cell>
          <cell r="C2405" t="e">
            <v>#REF!</v>
          </cell>
          <cell r="D2405" t="str">
            <v xml:space="preserve">TOYOTA PLATZ (01-04) - FRONT INNER FENDER - RH</v>
          </cell>
          <cell r="E2405" t="str">
            <v>TOYOTA</v>
          </cell>
          <cell r="F2405" t="str">
            <v xml:space="preserve">PLATZ IFF RH</v>
          </cell>
          <cell r="G2405" t="str">
            <v>53875-52012-R</v>
          </cell>
          <cell r="I2405">
            <v>0.04</v>
          </cell>
          <cell r="J2405" t="str">
            <v>SUPPLIER0002</v>
          </cell>
          <cell r="K2405" t="str">
            <v xml:space="preserve">ANHUI TINCAI SILK CO. LTD</v>
          </cell>
          <cell r="L2405">
            <v>1</v>
          </cell>
          <cell r="M2405">
            <v>4</v>
          </cell>
          <cell r="N2405">
            <v>5</v>
          </cell>
          <cell r="Q2405">
            <v>5</v>
          </cell>
          <cell r="R2405">
            <v>10</v>
          </cell>
          <cell r="S2405" t="str">
            <v xml:space="preserve">Yuan Purchase Pricelist (CNY)</v>
          </cell>
          <cell r="T2405">
            <v>11</v>
          </cell>
          <cell r="U2405">
            <v>248</v>
          </cell>
          <cell r="V2405">
            <v>380</v>
          </cell>
        </row>
        <row r="2406">
          <cell r="A2406">
            <v>13583</v>
          </cell>
          <cell r="B2406" t="str">
            <v>AUTOLAMPS2372</v>
          </cell>
          <cell r="C2406" t="e">
            <v>#REF!</v>
          </cell>
          <cell r="D2406" t="str">
            <v xml:space="preserve">TOYOTA PLATZ (03-05) - FOG LAMP - LH</v>
          </cell>
          <cell r="E2406" t="str">
            <v>TOYOTA</v>
          </cell>
          <cell r="F2406" t="str">
            <v xml:space="preserve">PLATZ 03 FLA LH</v>
          </cell>
          <cell r="G2406" t="str">
            <v>TY19-0204-L</v>
          </cell>
          <cell r="I2406">
            <v>0.04</v>
          </cell>
          <cell r="J2406" t="str">
            <v>SUPPLIER0002</v>
          </cell>
          <cell r="K2406" t="str">
            <v xml:space="preserve">ANHUI TINCAI SILK CO. LTD</v>
          </cell>
          <cell r="L2406">
            <v>0</v>
          </cell>
          <cell r="M2406">
            <v>0</v>
          </cell>
          <cell r="N2406">
            <v>0</v>
          </cell>
          <cell r="O2406">
            <v>5</v>
          </cell>
          <cell r="P2406">
            <v>10</v>
          </cell>
          <cell r="S2406" t="str">
            <v xml:space="preserve">Yuan Purchase Pricelist (CNY)</v>
          </cell>
          <cell r="T2406">
            <v>18</v>
          </cell>
          <cell r="U2406">
            <v>405</v>
          </cell>
          <cell r="V2406">
            <v>630</v>
          </cell>
        </row>
        <row r="2407">
          <cell r="A2407">
            <v>13582</v>
          </cell>
          <cell r="B2407" t="str">
            <v>AUTOLAMPS2373</v>
          </cell>
          <cell r="C2407" t="e">
            <v>#REF!</v>
          </cell>
          <cell r="D2407" t="str">
            <v xml:space="preserve">TOYOTA PLATZ (03-05) - FOG LAMP - RH</v>
          </cell>
          <cell r="E2407" t="str">
            <v>TOYOTA</v>
          </cell>
          <cell r="F2407" t="str">
            <v xml:space="preserve">PLATZ 03 FLA RH</v>
          </cell>
          <cell r="G2407" t="str">
            <v>TY19-0204-R</v>
          </cell>
          <cell r="I2407">
            <v>0.04</v>
          </cell>
          <cell r="J2407" t="str">
            <v>SUPPLIER0002</v>
          </cell>
          <cell r="K2407" t="str">
            <v xml:space="preserve">ANHUI TINCAI SILK CO. LTD</v>
          </cell>
          <cell r="L2407">
            <v>0</v>
          </cell>
          <cell r="M2407">
            <v>0</v>
          </cell>
          <cell r="N2407">
            <v>0</v>
          </cell>
          <cell r="O2407">
            <v>5</v>
          </cell>
          <cell r="P2407">
            <v>10</v>
          </cell>
          <cell r="S2407" t="str">
            <v xml:space="preserve">Yuan Purchase Pricelist (CNY)</v>
          </cell>
          <cell r="T2407">
            <v>18</v>
          </cell>
          <cell r="U2407">
            <v>405</v>
          </cell>
          <cell r="V2407">
            <v>630</v>
          </cell>
        </row>
        <row r="2408">
          <cell r="A2408">
            <v>13585</v>
          </cell>
          <cell r="B2408" t="str">
            <v>AUTOLAMPS2374</v>
          </cell>
          <cell r="C2408" t="e">
            <v>#REF!</v>
          </cell>
          <cell r="D2408" t="str">
            <v xml:space="preserve">TOYOTA PLATZ (03-05) - FOG LAMP COVER - LH</v>
          </cell>
          <cell r="E2408" t="str">
            <v>TOYOTA</v>
          </cell>
          <cell r="F2408" t="str">
            <v xml:space="preserve">PLATZ 01 FLAC LH</v>
          </cell>
          <cell r="G2408" t="str">
            <v>TY19-0204-1-L</v>
          </cell>
          <cell r="I2408">
            <v>0.04</v>
          </cell>
          <cell r="J2408" t="str">
            <v>SUPPLIER0002</v>
          </cell>
          <cell r="K2408" t="str">
            <v xml:space="preserve">ANHUI TINCAI SILK CO. LTD</v>
          </cell>
          <cell r="M2408">
            <v>0</v>
          </cell>
          <cell r="N2408">
            <v>0</v>
          </cell>
          <cell r="O2408">
            <v>5</v>
          </cell>
          <cell r="P2408">
            <v>10</v>
          </cell>
          <cell r="S2408" t="str">
            <v xml:space="preserve">Yuan Purchase Pricelist (CNY)</v>
          </cell>
          <cell r="T2408">
            <v>8</v>
          </cell>
          <cell r="U2408">
            <v>180</v>
          </cell>
          <cell r="V2408">
            <v>280</v>
          </cell>
        </row>
        <row r="2409">
          <cell r="A2409">
            <v>13584</v>
          </cell>
          <cell r="B2409" t="str">
            <v>AUTOLAMPS2375</v>
          </cell>
          <cell r="C2409" t="e">
            <v>#REF!</v>
          </cell>
          <cell r="D2409" t="str">
            <v xml:space="preserve">TOYOTA PLATZ (03-05) - FOG LAMP COVER - RH</v>
          </cell>
          <cell r="E2409" t="str">
            <v>TOYOTA</v>
          </cell>
          <cell r="F2409" t="str">
            <v xml:space="preserve">PLATZ 01 FLAC RH</v>
          </cell>
          <cell r="G2409" t="str">
            <v>TY19-0204-1-R</v>
          </cell>
          <cell r="I2409">
            <v>0.04</v>
          </cell>
          <cell r="J2409" t="str">
            <v>SUPPLIER0002</v>
          </cell>
          <cell r="K2409" t="str">
            <v xml:space="preserve">ANHUI TINCAI SILK CO. LTD</v>
          </cell>
          <cell r="M2409">
            <v>0</v>
          </cell>
          <cell r="N2409">
            <v>0</v>
          </cell>
          <cell r="O2409">
            <v>5</v>
          </cell>
          <cell r="P2409">
            <v>10</v>
          </cell>
          <cell r="S2409" t="str">
            <v xml:space="preserve">Yuan Purchase Pricelist (CNY)</v>
          </cell>
          <cell r="T2409">
            <v>8</v>
          </cell>
          <cell r="U2409">
            <v>180</v>
          </cell>
          <cell r="V2409">
            <v>280</v>
          </cell>
        </row>
        <row r="2410">
          <cell r="A2410">
            <v>10354</v>
          </cell>
          <cell r="B2410" t="str">
            <v>AUTOLAMPS2376</v>
          </cell>
          <cell r="C2410" t="e">
            <v>#REF!</v>
          </cell>
          <cell r="D2410" t="str">
            <v xml:space="preserve">TOYOTA PLATZ (03-05) - HEAD LAMP (212-11C8) - LH</v>
          </cell>
          <cell r="E2410" t="str">
            <v>TOYOTA</v>
          </cell>
          <cell r="F2410" t="str">
            <v xml:space="preserve">PLATZ 03 HLA LH</v>
          </cell>
          <cell r="G2410" t="str">
            <v>TY19-0201-L</v>
          </cell>
          <cell r="I2410">
            <v>0.04</v>
          </cell>
          <cell r="J2410" t="str">
            <v>SUPPLIER0002</v>
          </cell>
          <cell r="K2410" t="str">
            <v xml:space="preserve">ANHUI TINCAI SILK CO. LTD</v>
          </cell>
          <cell r="L2410">
            <v>0</v>
          </cell>
          <cell r="M2410">
            <v>0</v>
          </cell>
          <cell r="N2410">
            <v>0</v>
          </cell>
          <cell r="Q2410">
            <v>2</v>
          </cell>
          <cell r="R2410">
            <v>5</v>
          </cell>
          <cell r="S2410" t="str">
            <v xml:space="preserve">Yuan Purchase Pricelist (CNY)</v>
          </cell>
          <cell r="T2410">
            <v>120</v>
          </cell>
          <cell r="U2410">
            <v>2790</v>
          </cell>
          <cell r="V2410">
            <v>4320</v>
          </cell>
        </row>
        <row r="2411">
          <cell r="A2411">
            <v>10353</v>
          </cell>
          <cell r="B2411" t="str">
            <v>AUTOLAMPS2377</v>
          </cell>
          <cell r="C2411" t="e">
            <v>#REF!</v>
          </cell>
          <cell r="D2411" t="str">
            <v xml:space="preserve">TOYOTA PLATZ (03-05) - HEAD LAMP (212-11C8) - RH</v>
          </cell>
          <cell r="E2411" t="str">
            <v>TOYOTA</v>
          </cell>
          <cell r="F2411" t="str">
            <v xml:space="preserve">PLATZ 03 HLA RH</v>
          </cell>
          <cell r="G2411" t="str">
            <v>TY19-0201-R</v>
          </cell>
          <cell r="I2411">
            <v>0.04</v>
          </cell>
          <cell r="J2411" t="str">
            <v>SUPPLIER0002</v>
          </cell>
          <cell r="K2411" t="str">
            <v xml:space="preserve">ANHUI TINCAI SILK CO. LTD</v>
          </cell>
          <cell r="L2411">
            <v>0</v>
          </cell>
          <cell r="M2411">
            <v>0</v>
          </cell>
          <cell r="N2411">
            <v>0</v>
          </cell>
          <cell r="Q2411">
            <v>2</v>
          </cell>
          <cell r="R2411">
            <v>5</v>
          </cell>
          <cell r="S2411" t="str">
            <v xml:space="preserve">Yuan Purchase Pricelist (CNY)</v>
          </cell>
          <cell r="T2411">
            <v>120</v>
          </cell>
          <cell r="U2411">
            <v>2790</v>
          </cell>
          <cell r="V2411">
            <v>4320</v>
          </cell>
        </row>
        <row r="2412">
          <cell r="A2412">
            <v>10356</v>
          </cell>
          <cell r="B2412" t="str">
            <v>AUTOLAMPS2378</v>
          </cell>
          <cell r="C2412" t="e">
            <v>#REF!</v>
          </cell>
          <cell r="D2412" t="str">
            <v xml:space="preserve">TOYOTA PLATZ (03-05) - TAIL LAMP (212-19G2) - LH</v>
          </cell>
          <cell r="E2412" t="str">
            <v>TOYOTA</v>
          </cell>
          <cell r="F2412" t="str">
            <v xml:space="preserve">PLATZ 03 TLA LH</v>
          </cell>
          <cell r="G2412" t="str">
            <v>TY19-0202-L</v>
          </cell>
          <cell r="I2412">
            <v>0.04</v>
          </cell>
          <cell r="J2412" t="str">
            <v>SUPPLIER0002</v>
          </cell>
          <cell r="K2412" t="str">
            <v xml:space="preserve">ANHUI TINCAI SILK CO. LTD</v>
          </cell>
          <cell r="L2412">
            <v>0</v>
          </cell>
          <cell r="M2412">
            <v>0</v>
          </cell>
          <cell r="N2412">
            <v>0</v>
          </cell>
          <cell r="Q2412">
            <v>2</v>
          </cell>
          <cell r="R2412">
            <v>5</v>
          </cell>
          <cell r="S2412" t="str">
            <v xml:space="preserve">Yuan Purchase Pricelist (CNY)</v>
          </cell>
          <cell r="T2412">
            <v>80</v>
          </cell>
          <cell r="U2412">
            <v>1860</v>
          </cell>
          <cell r="V2412">
            <v>2880</v>
          </cell>
        </row>
        <row r="2413">
          <cell r="A2413">
            <v>10355</v>
          </cell>
          <cell r="B2413" t="str">
            <v>AUTOLAMPS2379</v>
          </cell>
          <cell r="C2413" t="e">
            <v>#REF!</v>
          </cell>
          <cell r="D2413" t="str">
            <v xml:space="preserve">TOYOTA PLATZ (03-05) - TAIL LAMP (212-19G2) - RH</v>
          </cell>
          <cell r="E2413" t="str">
            <v>TOYOTA</v>
          </cell>
          <cell r="F2413" t="str">
            <v xml:space="preserve">PLATZ 03 TLA RH</v>
          </cell>
          <cell r="G2413" t="str">
            <v>TY19-0202-R</v>
          </cell>
          <cell r="I2413">
            <v>0.04</v>
          </cell>
          <cell r="J2413" t="str">
            <v>SUPPLIER0002</v>
          </cell>
          <cell r="K2413" t="str">
            <v xml:space="preserve">ANHUI TINCAI SILK CO. LTD</v>
          </cell>
          <cell r="L2413">
            <v>0</v>
          </cell>
          <cell r="M2413">
            <v>0</v>
          </cell>
          <cell r="N2413">
            <v>0</v>
          </cell>
          <cell r="Q2413">
            <v>2</v>
          </cell>
          <cell r="R2413">
            <v>5</v>
          </cell>
          <cell r="S2413" t="str">
            <v xml:space="preserve">Yuan Purchase Pricelist (CNY)</v>
          </cell>
          <cell r="T2413">
            <v>80</v>
          </cell>
          <cell r="U2413">
            <v>1860</v>
          </cell>
          <cell r="V2413">
            <v>2880</v>
          </cell>
        </row>
        <row r="2414">
          <cell r="A2414">
            <v>12021</v>
          </cell>
          <cell r="B2414" t="str">
            <v>AUTOLAMPS2380</v>
          </cell>
          <cell r="C2414" t="e">
            <v>#REF!</v>
          </cell>
          <cell r="D2414" t="str">
            <v xml:space="preserve">TOYOTA PLATZ LK10 4D SEDAN (99-) - REAR QUARTER GLASS - LH</v>
          </cell>
          <cell r="E2414" t="str">
            <v>TOYOTA</v>
          </cell>
          <cell r="F2414" t="str">
            <v xml:space="preserve">LK10 4D RQ LH</v>
          </cell>
          <cell r="G2414" t="str">
            <v xml:space="preserve">LK10-4D RQ/LH</v>
          </cell>
          <cell r="H2414" t="str">
            <v>227*360</v>
          </cell>
          <cell r="I2414">
            <v>0.02</v>
          </cell>
          <cell r="J2414" t="str">
            <v>SUPPLIER0015</v>
          </cell>
          <cell r="K2414" t="str">
            <v xml:space="preserve">XINYI AUTOMOBILE GLASS (SHENZHEN) CO., LTD</v>
          </cell>
          <cell r="L2414">
            <v>0</v>
          </cell>
          <cell r="M2414">
            <v>0</v>
          </cell>
          <cell r="N2414">
            <v>0</v>
          </cell>
          <cell r="Q2414">
            <v>1</v>
          </cell>
          <cell r="R2414">
            <v>4</v>
          </cell>
          <cell r="S2414" t="str">
            <v xml:space="preserve">USD Purchase Pricelist (USD)</v>
          </cell>
          <cell r="T2414">
            <v>1.5</v>
          </cell>
          <cell r="U2414">
            <v>232.88</v>
          </cell>
          <cell r="V2414">
            <v>300</v>
          </cell>
        </row>
        <row r="2415">
          <cell r="A2415">
            <v>12022</v>
          </cell>
          <cell r="B2415" t="str">
            <v>AUTOLAMPS2381</v>
          </cell>
          <cell r="C2415" t="e">
            <v>#REF!</v>
          </cell>
          <cell r="D2415" t="str">
            <v xml:space="preserve">TOYOTA PLATZ LK10 4D SEDAN (99-) - REAR QUARTER GLASS - RH</v>
          </cell>
          <cell r="E2415" t="str">
            <v>TOYOTA</v>
          </cell>
          <cell r="F2415" t="str">
            <v xml:space="preserve">LK10 4D RQ RH</v>
          </cell>
          <cell r="G2415" t="str">
            <v xml:space="preserve">LK10-4D RQ/RH</v>
          </cell>
          <cell r="H2415" t="str">
            <v>227*360</v>
          </cell>
          <cell r="I2415">
            <v>0.02</v>
          </cell>
          <cell r="J2415" t="str">
            <v>SUPPLIER0015</v>
          </cell>
          <cell r="K2415" t="str">
            <v xml:space="preserve">XINYI AUTOMOBILE GLASS (SHENZHEN) CO., LTD</v>
          </cell>
          <cell r="L2415">
            <v>0</v>
          </cell>
          <cell r="M2415">
            <v>0</v>
          </cell>
          <cell r="N2415">
            <v>0</v>
          </cell>
          <cell r="Q2415">
            <v>1</v>
          </cell>
          <cell r="R2415">
            <v>4</v>
          </cell>
          <cell r="S2415" t="str">
            <v xml:space="preserve">USD Purchase Pricelist (USD)</v>
          </cell>
          <cell r="T2415">
            <v>1.5</v>
          </cell>
          <cell r="U2415">
            <v>232.88</v>
          </cell>
          <cell r="V2415">
            <v>300</v>
          </cell>
        </row>
        <row r="2416">
          <cell r="A2416">
            <v>12811</v>
          </cell>
          <cell r="B2416" t="str">
            <v>AUTOLAMPS2382</v>
          </cell>
          <cell r="C2416" t="e">
            <v>#REF!</v>
          </cell>
          <cell r="D2416" t="str">
            <v xml:space="preserve">TOYOTA PLATZ LK10 4D SEDAN (99-) - REAR WINDSCREEN</v>
          </cell>
          <cell r="E2416" t="str">
            <v>TOYOTA</v>
          </cell>
          <cell r="F2416" t="str">
            <v xml:space="preserve">LK10 4D RW H X</v>
          </cell>
          <cell r="G2416" t="str">
            <v xml:space="preserve">LK10-4D RW/H/X</v>
          </cell>
          <cell r="H2416" t="str">
            <v>1296*687</v>
          </cell>
          <cell r="I2416">
            <v>0.02</v>
          </cell>
          <cell r="J2416" t="str">
            <v>SUPPLIER0015</v>
          </cell>
          <cell r="K2416" t="str">
            <v xml:space="preserve">XINYI AUTOMOBILE GLASS (SHENZHEN) CO., LTD</v>
          </cell>
          <cell r="L2416">
            <v>0</v>
          </cell>
          <cell r="M2416">
            <v>0</v>
          </cell>
          <cell r="N2416">
            <v>0</v>
          </cell>
          <cell r="Q2416">
            <v>1</v>
          </cell>
          <cell r="R2416">
            <v>4</v>
          </cell>
          <cell r="S2416" t="str">
            <v xml:space="preserve">USD Purchase Pricelist (USD)</v>
          </cell>
          <cell r="T2416">
            <v>8.83</v>
          </cell>
          <cell r="U2416">
            <v>1</v>
          </cell>
          <cell r="V2416">
            <v>1800</v>
          </cell>
        </row>
        <row r="2417">
          <cell r="A2417">
            <v>12855</v>
          </cell>
          <cell r="B2417" t="str">
            <v>AUTOLAMPS2383</v>
          </cell>
          <cell r="C2417" t="e">
            <v>#REF!</v>
          </cell>
          <cell r="D2417" t="str">
            <v xml:space="preserve">TOYOTA PRADO FJ120 3D/5D SUV (03-09) - LAMINATED FRONT WINDSCREEN</v>
          </cell>
          <cell r="E2417" t="str">
            <v>TOYOTA</v>
          </cell>
          <cell r="F2417" t="str">
            <v xml:space="preserve">FJ120 VCPS LFW X</v>
          </cell>
          <cell r="G2417" t="str">
            <v xml:space="preserve">FJ120-VCPS LFW/X</v>
          </cell>
          <cell r="H2417" t="str">
            <v>1491*795</v>
          </cell>
          <cell r="I2417">
            <v>0.02</v>
          </cell>
          <cell r="J2417" t="str">
            <v>SUPPLIER0015</v>
          </cell>
          <cell r="K2417" t="str">
            <v xml:space="preserve">XINYI AUTOMOBILE GLASS (SHENZHEN) CO., LTD</v>
          </cell>
          <cell r="L2417">
            <v>10</v>
          </cell>
          <cell r="M2417">
            <v>40</v>
          </cell>
          <cell r="N2417">
            <v>50</v>
          </cell>
          <cell r="Q2417">
            <v>1</v>
          </cell>
          <cell r="R2417">
            <v>4</v>
          </cell>
          <cell r="S2417" t="str">
            <v xml:space="preserve">USD Purchase Pricelist (USD)</v>
          </cell>
          <cell r="T2417">
            <v>14.81</v>
          </cell>
          <cell r="U2417">
            <v>2467.7199999999998</v>
          </cell>
          <cell r="V2417">
            <v>2900</v>
          </cell>
        </row>
        <row r="2418">
          <cell r="A2418">
            <v>11952</v>
          </cell>
          <cell r="B2418" t="str">
            <v>AUTOLAMPS2384</v>
          </cell>
          <cell r="C2418" t="e">
            <v>#REF!</v>
          </cell>
          <cell r="D2418" t="str">
            <v xml:space="preserve">TOYOTA PRADO FJ90 3D/5D SUV (96-03) - LAMINATED FRONT WINDSCREEN</v>
          </cell>
          <cell r="E2418" t="str">
            <v>TOYOTA</v>
          </cell>
          <cell r="F2418" t="str">
            <v xml:space="preserve">FJ90 LFW X</v>
          </cell>
          <cell r="G2418" t="str">
            <v xml:space="preserve">FJ90 LFW/X</v>
          </cell>
          <cell r="H2418" t="str">
            <v>1500*687</v>
          </cell>
          <cell r="I2418">
            <v>0.02</v>
          </cell>
          <cell r="J2418" t="str">
            <v>SUPPLIER0015</v>
          </cell>
          <cell r="K2418" t="str">
            <v xml:space="preserve">XINYI AUTOMOBILE GLASS (SHENZHEN) CO., LTD</v>
          </cell>
          <cell r="L2418">
            <v>6</v>
          </cell>
          <cell r="M2418">
            <v>24</v>
          </cell>
          <cell r="N2418">
            <v>30</v>
          </cell>
          <cell r="Q2418">
            <v>2</v>
          </cell>
          <cell r="R2418">
            <v>8</v>
          </cell>
          <cell r="S2418" t="str">
            <v xml:space="preserve">USD Purchase Pricelist (USD)</v>
          </cell>
          <cell r="T2418">
            <v>12.89</v>
          </cell>
          <cell r="U2418">
            <v>2147.8000000000002</v>
          </cell>
          <cell r="V2418">
            <v>2700</v>
          </cell>
        </row>
        <row r="2419">
          <cell r="A2419">
            <v>12044</v>
          </cell>
          <cell r="B2419" t="str">
            <v>AUTOLAMPS2385</v>
          </cell>
          <cell r="C2419" t="e">
            <v>#REF!</v>
          </cell>
          <cell r="D2419" t="str">
            <v xml:space="preserve">TOYOTA PRADO FJ90 3D/5D SUV (96-03) - REAR WINDSCREEN</v>
          </cell>
          <cell r="E2419" t="str">
            <v>TOYOTA</v>
          </cell>
          <cell r="F2419" t="str">
            <v xml:space="preserve">FJ90 RW H X</v>
          </cell>
          <cell r="G2419" t="str">
            <v xml:space="preserve">FJ90 RW/H/X</v>
          </cell>
          <cell r="H2419" t="str">
            <v>1294*497</v>
          </cell>
          <cell r="I2419">
            <v>0.02</v>
          </cell>
          <cell r="J2419" t="str">
            <v>SUPPLIER0015</v>
          </cell>
          <cell r="K2419" t="str">
            <v xml:space="preserve">XINYI AUTOMOBILE GLASS (SHENZHEN) CO., LTD</v>
          </cell>
          <cell r="L2419">
            <v>2</v>
          </cell>
          <cell r="M2419">
            <v>8</v>
          </cell>
          <cell r="N2419">
            <v>10</v>
          </cell>
          <cell r="Q2419">
            <v>2</v>
          </cell>
          <cell r="R2419">
            <v>8</v>
          </cell>
          <cell r="S2419" t="str">
            <v xml:space="preserve">USD Purchase Pricelist (USD)</v>
          </cell>
          <cell r="T2419">
            <v>12</v>
          </cell>
          <cell r="U2419">
            <v>1990</v>
          </cell>
          <cell r="V2419">
            <v>2500</v>
          </cell>
        </row>
        <row r="2420">
          <cell r="A2420">
            <v>11910</v>
          </cell>
          <cell r="B2420" t="str">
            <v>AUTOLAMPS2386</v>
          </cell>
          <cell r="C2420" t="e">
            <v>#REF!</v>
          </cell>
          <cell r="D2420" t="str">
            <v xml:space="preserve">TOYOTA PREMIO (96-00)/CARINA (96-00) - LAMINATED FRONT WINDSREEN</v>
          </cell>
          <cell r="E2420" t="str">
            <v>TOYOTA</v>
          </cell>
          <cell r="F2420" t="str">
            <v xml:space="preserve">RT210 AT211 AT212 LFW</v>
          </cell>
          <cell r="G2420" t="str">
            <v xml:space="preserve">RT210 LFW/X</v>
          </cell>
          <cell r="H2420" t="str">
            <v>1460*824</v>
          </cell>
          <cell r="I2420">
            <v>0.02</v>
          </cell>
          <cell r="J2420" t="str">
            <v>SUPPLIER0015</v>
          </cell>
          <cell r="K2420" t="str">
            <v xml:space="preserve">XINYI AUTOMOBILE GLASS (SHENZHEN) CO., LTD</v>
          </cell>
          <cell r="L2420">
            <v>0</v>
          </cell>
          <cell r="M2420">
            <v>0</v>
          </cell>
          <cell r="N2420">
            <v>0</v>
          </cell>
          <cell r="Q2420">
            <v>3</v>
          </cell>
          <cell r="R2420">
            <v>12</v>
          </cell>
          <cell r="S2420" t="str">
            <v xml:space="preserve">USD Purchase Pricelist (USD)</v>
          </cell>
          <cell r="T2420">
            <v>15.03</v>
          </cell>
          <cell r="U2420">
            <v>2393.7199999999998</v>
          </cell>
          <cell r="V2420">
            <v>3100</v>
          </cell>
        </row>
        <row r="2421">
          <cell r="A2421">
            <v>13427</v>
          </cell>
          <cell r="B2421" t="str">
            <v>AUTOLAMPS2387</v>
          </cell>
          <cell r="C2421" t="e">
            <v>#REF!</v>
          </cell>
          <cell r="D2421" t="str">
            <v xml:space="preserve">TOYOTA PREMIO (96-00)/CARINA (96-00) SEDAN - REAR HEATED WINDSCREEN</v>
          </cell>
          <cell r="E2421" t="str">
            <v>TOYOTA</v>
          </cell>
          <cell r="F2421" t="str">
            <v xml:space="preserve">RT210 AT211 AT212 RW</v>
          </cell>
          <cell r="G2421" t="str">
            <v xml:space="preserve">RT210 LFW/X</v>
          </cell>
          <cell r="H2421" t="str">
            <v>1460*824</v>
          </cell>
          <cell r="I2421">
            <v>0.02</v>
          </cell>
          <cell r="J2421" t="str">
            <v>SUPPLIER0015</v>
          </cell>
          <cell r="K2421" t="str">
            <v xml:space="preserve">XINYI AUTOMOBILE GLASS (SHENZHEN) CO., LTD</v>
          </cell>
          <cell r="L2421">
            <v>1</v>
          </cell>
          <cell r="M2421">
            <v>4</v>
          </cell>
          <cell r="N2421">
            <v>5</v>
          </cell>
          <cell r="Q2421">
            <v>3</v>
          </cell>
          <cell r="R2421">
            <v>12</v>
          </cell>
          <cell r="S2421" t="str">
            <v xml:space="preserve">USD Purchase Pricelist (USD)</v>
          </cell>
          <cell r="T2421">
            <v>15</v>
          </cell>
          <cell r="U2421">
            <v>2</v>
          </cell>
          <cell r="V2421">
            <v>3000</v>
          </cell>
        </row>
        <row r="2422">
          <cell r="A2422">
            <v>10507</v>
          </cell>
          <cell r="B2422" t="str">
            <v>AUTOLAMPS2389</v>
          </cell>
          <cell r="C2422" t="e">
            <v>#REF!</v>
          </cell>
          <cell r="D2422" t="str">
            <v xml:space="preserve">TOYOTA PREMIO NZT240 (01-02) - FOG LAMP (20-428) - LH</v>
          </cell>
          <cell r="E2422" t="str">
            <v>TOYOTA</v>
          </cell>
          <cell r="F2422" t="str">
            <v xml:space="preserve">PREMIO 01 FLA LH</v>
          </cell>
          <cell r="G2422" t="str">
            <v>TY03-1704-L</v>
          </cell>
          <cell r="I2422">
            <v>0.04</v>
          </cell>
          <cell r="J2422" t="str">
            <v>SUPPLIER0002</v>
          </cell>
          <cell r="K2422" t="str">
            <v xml:space="preserve">ANHUI TINCAI SILK CO. LTD</v>
          </cell>
          <cell r="L2422">
            <v>8</v>
          </cell>
          <cell r="M2422">
            <v>32</v>
          </cell>
          <cell r="N2422">
            <v>40</v>
          </cell>
          <cell r="O2422">
            <v>5</v>
          </cell>
          <cell r="P2422">
            <v>20</v>
          </cell>
          <cell r="S2422" t="str">
            <v xml:space="preserve">Yuan Purchase Pricelist (CNY)</v>
          </cell>
          <cell r="T2422">
            <v>25</v>
          </cell>
          <cell r="U2422">
            <v>635.70000000000005</v>
          </cell>
          <cell r="V2422">
            <v>960</v>
          </cell>
        </row>
        <row r="2423">
          <cell r="A2423">
            <v>10506</v>
          </cell>
          <cell r="B2423" t="str">
            <v>AUTOLAMPS2390</v>
          </cell>
          <cell r="C2423" t="e">
            <v>#REF!</v>
          </cell>
          <cell r="D2423" t="str">
            <v xml:space="preserve">TOYOTA PREMIO NZT240 (01-02) - FOG LAMP (20-428) - RH</v>
          </cell>
          <cell r="E2423" t="str">
            <v>TOYOTA</v>
          </cell>
          <cell r="F2423" t="str">
            <v xml:space="preserve">PREMIO 01 FLA RH</v>
          </cell>
          <cell r="G2423" t="str">
            <v>TY03-1704-R</v>
          </cell>
          <cell r="I2423">
            <v>0.04</v>
          </cell>
          <cell r="J2423" t="str">
            <v>SUPPLIER0002</v>
          </cell>
          <cell r="K2423" t="str">
            <v xml:space="preserve">ANHUI TINCAI SILK CO. LTD</v>
          </cell>
          <cell r="L2423">
            <v>9</v>
          </cell>
          <cell r="M2423">
            <v>36</v>
          </cell>
          <cell r="N2423">
            <v>45</v>
          </cell>
          <cell r="O2423">
            <v>5</v>
          </cell>
          <cell r="P2423">
            <v>20</v>
          </cell>
          <cell r="S2423" t="str">
            <v xml:space="preserve">Yuan Purchase Pricelist (CNY)</v>
          </cell>
          <cell r="T2423">
            <v>25</v>
          </cell>
          <cell r="U2423">
            <v>635.70000000000005</v>
          </cell>
          <cell r="V2423">
            <v>960</v>
          </cell>
        </row>
        <row r="2424">
          <cell r="A2424">
            <v>10511</v>
          </cell>
          <cell r="B2424" t="str">
            <v>AUTOLAMPS2388</v>
          </cell>
          <cell r="C2424" t="e">
            <v>#REF!</v>
          </cell>
          <cell r="D2424" t="str">
            <v xml:space="preserve">TOYOTA PREMIO NZT240 (01-02) - FRONT BUMPER</v>
          </cell>
          <cell r="E2424" t="str">
            <v>TOYOTA</v>
          </cell>
          <cell r="F2424" t="str">
            <v xml:space="preserve">PREMIO 01 BPRF</v>
          </cell>
          <cell r="G2424" t="str">
            <v>TY03-1707</v>
          </cell>
          <cell r="I2424">
            <v>0.04</v>
          </cell>
          <cell r="J2424" t="str">
            <v>SUPPLIER0002</v>
          </cell>
          <cell r="K2424" t="str">
            <v xml:space="preserve">ANHUI TINCAI SILK CO. LTD</v>
          </cell>
          <cell r="L2424">
            <v>9</v>
          </cell>
          <cell r="M2424">
            <v>36</v>
          </cell>
          <cell r="N2424">
            <v>45</v>
          </cell>
          <cell r="Q2424">
            <v>2</v>
          </cell>
          <cell r="R2424">
            <v>5</v>
          </cell>
          <cell r="S2424" t="str">
            <v xml:space="preserve">Yuan Purchase Pricelist (CNY)</v>
          </cell>
          <cell r="T2424">
            <v>100</v>
          </cell>
          <cell r="U2424">
            <v>2542.8000000000002</v>
          </cell>
          <cell r="V2424">
            <v>4100</v>
          </cell>
        </row>
        <row r="2425">
          <cell r="A2425">
            <v>10510</v>
          </cell>
          <cell r="B2425" t="str">
            <v>AUTOLAMPS2391</v>
          </cell>
          <cell r="C2425" t="e">
            <v>#REF!</v>
          </cell>
          <cell r="D2425" t="str">
            <v xml:space="preserve">TOYOTA PREMIO NZT240 (01-02) - GRILL</v>
          </cell>
          <cell r="E2425" t="str">
            <v>TOYOTA</v>
          </cell>
          <cell r="F2425" t="str">
            <v xml:space="preserve">PREMIO 01 GRILL</v>
          </cell>
          <cell r="G2425" t="str">
            <v>TY03-1711</v>
          </cell>
          <cell r="I2425">
            <v>0.04</v>
          </cell>
          <cell r="J2425" t="str">
            <v>SUPPLIER0002</v>
          </cell>
          <cell r="K2425" t="str">
            <v xml:space="preserve">ANHUI TINCAI SILK CO. LTD</v>
          </cell>
          <cell r="L2425">
            <v>5</v>
          </cell>
          <cell r="M2425">
            <v>20</v>
          </cell>
          <cell r="N2425">
            <v>25</v>
          </cell>
          <cell r="Q2425">
            <v>2</v>
          </cell>
          <cell r="R2425">
            <v>10</v>
          </cell>
          <cell r="S2425" t="str">
            <v xml:space="preserve">Yuan Purchase Pricelist (CNY)</v>
          </cell>
          <cell r="T2425">
            <v>62</v>
          </cell>
          <cell r="U2425">
            <v>1576.54</v>
          </cell>
          <cell r="V2425">
            <v>2400</v>
          </cell>
        </row>
        <row r="2426">
          <cell r="A2426">
            <v>12071</v>
          </cell>
          <cell r="B2426" t="str">
            <v>AUTOLAMPS2392</v>
          </cell>
          <cell r="C2426" t="e">
            <v>#REF!</v>
          </cell>
          <cell r="D2426" t="str">
            <v xml:space="preserve">TOYOTA PREMIO NZT240 (01-02) - HEAD LAMP (20-426) - LH</v>
          </cell>
          <cell r="E2426" t="str">
            <v>TOYOTA</v>
          </cell>
          <cell r="F2426" t="str">
            <v xml:space="preserve">PREMIO 01 HLA LH</v>
          </cell>
          <cell r="G2426" t="str">
            <v>TY03-1701B-L</v>
          </cell>
          <cell r="I2426">
            <v>0.04</v>
          </cell>
          <cell r="J2426" t="str">
            <v>SUPPLIER0002</v>
          </cell>
          <cell r="K2426" t="str">
            <v xml:space="preserve">ANHUI TINCAI SILK CO. LTD</v>
          </cell>
          <cell r="L2426">
            <v>5</v>
          </cell>
          <cell r="M2426">
            <v>20</v>
          </cell>
          <cell r="N2426">
            <v>25</v>
          </cell>
          <cell r="Q2426">
            <v>2</v>
          </cell>
          <cell r="R2426">
            <v>10</v>
          </cell>
          <cell r="S2426" t="str">
            <v xml:space="preserve">Yuan Purchase Pricelist (CNY)</v>
          </cell>
          <cell r="T2426">
            <v>135</v>
          </cell>
          <cell r="U2426">
            <v>3443</v>
          </cell>
          <cell r="V2426">
            <v>4800</v>
          </cell>
        </row>
        <row r="2427">
          <cell r="A2427">
            <v>12070</v>
          </cell>
          <cell r="B2427" t="str">
            <v>AUTOLAMPS2393</v>
          </cell>
          <cell r="C2427" t="e">
            <v>#REF!</v>
          </cell>
          <cell r="D2427" t="str">
            <v xml:space="preserve">TOYOTA PREMIO NZT240 (01-02) - HEAD LAMP (20-426) - RH</v>
          </cell>
          <cell r="E2427" t="str">
            <v>TOYOTA</v>
          </cell>
          <cell r="F2427" t="str">
            <v xml:space="preserve">PREMIO 01 HLA RH</v>
          </cell>
          <cell r="G2427" t="str">
            <v>TY03-1701B-R</v>
          </cell>
          <cell r="I2427">
            <v>0.04</v>
          </cell>
          <cell r="J2427" t="str">
            <v>SUPPLIER0002</v>
          </cell>
          <cell r="K2427" t="str">
            <v xml:space="preserve">ANHUI TINCAI SILK CO. LTD</v>
          </cell>
          <cell r="L2427">
            <v>6</v>
          </cell>
          <cell r="M2427">
            <v>24</v>
          </cell>
          <cell r="N2427">
            <v>30</v>
          </cell>
          <cell r="Q2427">
            <v>2</v>
          </cell>
          <cell r="R2427">
            <v>10</v>
          </cell>
          <cell r="S2427" t="str">
            <v xml:space="preserve">Yuan Purchase Pricelist (CNY)</v>
          </cell>
          <cell r="T2427">
            <v>135</v>
          </cell>
          <cell r="U2427">
            <v>3443</v>
          </cell>
          <cell r="V2427">
            <v>4800</v>
          </cell>
        </row>
        <row r="2428">
          <cell r="A2428">
            <v>10509</v>
          </cell>
          <cell r="B2428" t="str">
            <v>AUTOLAMPS2394</v>
          </cell>
          <cell r="C2428" t="e">
            <v>#REF!</v>
          </cell>
          <cell r="D2428" t="str">
            <v xml:space="preserve">TOYOTA PREMIO NZT240 (01-02) - TAIL LAMP (20-429) - LH</v>
          </cell>
          <cell r="E2428" t="str">
            <v>TOYOTA</v>
          </cell>
          <cell r="F2428" t="str">
            <v xml:space="preserve">PREMIO 01 TLA LH</v>
          </cell>
          <cell r="G2428" t="str">
            <v>TY03-1702-L</v>
          </cell>
          <cell r="I2428">
            <v>0.04</v>
          </cell>
          <cell r="J2428" t="str">
            <v>SUPPLIER0002</v>
          </cell>
          <cell r="K2428" t="str">
            <v xml:space="preserve">ANHUI TINCAI SILK CO. LTD</v>
          </cell>
          <cell r="L2428">
            <v>2</v>
          </cell>
          <cell r="M2428">
            <v>8</v>
          </cell>
          <cell r="N2428">
            <v>10</v>
          </cell>
          <cell r="Q2428">
            <v>2</v>
          </cell>
          <cell r="R2428">
            <v>10</v>
          </cell>
          <cell r="S2428" t="str">
            <v xml:space="preserve">Yuan Purchase Pricelist (CNY)</v>
          </cell>
          <cell r="T2428">
            <v>60</v>
          </cell>
          <cell r="U2428">
            <v>1530</v>
          </cell>
          <cell r="V2428">
            <v>2300</v>
          </cell>
        </row>
        <row r="2429">
          <cell r="A2429">
            <v>10508</v>
          </cell>
          <cell r="B2429" t="str">
            <v>AUTOLAMPS2395</v>
          </cell>
          <cell r="C2429" t="e">
            <v>#REF!</v>
          </cell>
          <cell r="D2429" t="str">
            <v xml:space="preserve">TOYOTA PREMIO NZT240 (01-02) - TAIL LAMP (20-429) - RH</v>
          </cell>
          <cell r="E2429" t="str">
            <v>TOYOTA</v>
          </cell>
          <cell r="F2429" t="str">
            <v xml:space="preserve">PREMIO 01 TLA RH</v>
          </cell>
          <cell r="G2429" t="str">
            <v>TY03-1702-R</v>
          </cell>
          <cell r="I2429">
            <v>0.04</v>
          </cell>
          <cell r="J2429" t="str">
            <v>SUPPLIER0002</v>
          </cell>
          <cell r="K2429" t="str">
            <v xml:space="preserve">ANHUI TINCAI SILK CO. LTD</v>
          </cell>
          <cell r="L2429">
            <v>2</v>
          </cell>
          <cell r="M2429">
            <v>8</v>
          </cell>
          <cell r="N2429">
            <v>10</v>
          </cell>
          <cell r="Q2429">
            <v>2</v>
          </cell>
          <cell r="R2429">
            <v>10</v>
          </cell>
          <cell r="S2429" t="str">
            <v xml:space="preserve">Yuan Purchase Pricelist (CNY)</v>
          </cell>
          <cell r="T2429">
            <v>60</v>
          </cell>
          <cell r="U2429">
            <v>1530</v>
          </cell>
          <cell r="V2429">
            <v>2300</v>
          </cell>
        </row>
        <row r="2430">
          <cell r="A2430">
            <v>11355</v>
          </cell>
          <cell r="B2430" t="str">
            <v>AUTOLAMPS2396</v>
          </cell>
          <cell r="C2430" t="e">
            <v>#REF!</v>
          </cell>
          <cell r="D2430" t="str">
            <v xml:space="preserve">TOYOTA PREMIO NZT240 (01-06) - HOOD MOULDING</v>
          </cell>
          <cell r="E2430" t="str">
            <v>TOYOTA</v>
          </cell>
          <cell r="F2430" t="str">
            <v xml:space="preserve">PREMIO 01 HM</v>
          </cell>
          <cell r="G2430" t="str">
            <v>TY39-0115-1</v>
          </cell>
          <cell r="I2430">
            <v>0.04</v>
          </cell>
          <cell r="J2430" t="str">
            <v>SUPPLIER0002</v>
          </cell>
          <cell r="K2430" t="str">
            <v xml:space="preserve">ANHUI TINCAI SILK CO. LTD</v>
          </cell>
          <cell r="M2430">
            <v>0</v>
          </cell>
          <cell r="N2430">
            <v>0</v>
          </cell>
          <cell r="Q2430">
            <v>2</v>
          </cell>
          <cell r="R2430">
            <v>10</v>
          </cell>
          <cell r="S2430" t="str">
            <v xml:space="preserve">Yuan Purchase Pricelist (CNY)</v>
          </cell>
          <cell r="T2430">
            <v>9.3000000000000007</v>
          </cell>
          <cell r="U2430">
            <v>1454</v>
          </cell>
          <cell r="V2430">
            <v>2250</v>
          </cell>
        </row>
        <row r="2431">
          <cell r="A2431">
            <v>11779</v>
          </cell>
          <cell r="B2431" t="str">
            <v>AUTOLAMPS2397</v>
          </cell>
          <cell r="C2431" t="e">
            <v>#REF!</v>
          </cell>
          <cell r="D2431" t="str">
            <v xml:space="preserve">TOYOTA PREMIO NZT240 (03-06) - FOG LAMP (422-01) - LH</v>
          </cell>
          <cell r="E2431" t="str">
            <v>TOYOTA</v>
          </cell>
          <cell r="F2431" t="str">
            <v xml:space="preserve">PREMIO 03 FLA LH</v>
          </cell>
          <cell r="G2431" t="str">
            <v>TY99-0103-L</v>
          </cell>
          <cell r="I2431">
            <v>0.04</v>
          </cell>
          <cell r="J2431" t="str">
            <v>SUPPLIER0002</v>
          </cell>
          <cell r="K2431" t="str">
            <v xml:space="preserve">ANHUI TINCAI SILK CO. LTD</v>
          </cell>
          <cell r="L2431">
            <v>6</v>
          </cell>
          <cell r="M2431">
            <v>24</v>
          </cell>
          <cell r="N2431">
            <v>30</v>
          </cell>
          <cell r="O2431">
            <v>5</v>
          </cell>
          <cell r="P2431">
            <v>20</v>
          </cell>
          <cell r="S2431" t="str">
            <v xml:space="preserve">Yuan Purchase Pricelist (CNY)</v>
          </cell>
          <cell r="T2431">
            <v>35</v>
          </cell>
          <cell r="U2431">
            <v>893</v>
          </cell>
          <cell r="V2431">
            <v>1340</v>
          </cell>
        </row>
        <row r="2432">
          <cell r="A2432">
            <v>11778</v>
          </cell>
          <cell r="B2432" t="str">
            <v>AUTOLAMPS2398</v>
          </cell>
          <cell r="C2432" t="e">
            <v>#REF!</v>
          </cell>
          <cell r="D2432" t="str">
            <v xml:space="preserve">TOYOTA PREMIO NZT240 (03-06) - FOG LAMP (422-01) - RH</v>
          </cell>
          <cell r="E2432" t="str">
            <v>TOYOTA</v>
          </cell>
          <cell r="F2432" t="str">
            <v xml:space="preserve">PREMIO 03 FLA RH</v>
          </cell>
          <cell r="G2432" t="str">
            <v>TY99-0103-R</v>
          </cell>
          <cell r="I2432">
            <v>0.04</v>
          </cell>
          <cell r="J2432" t="str">
            <v>SUPPLIER0002</v>
          </cell>
          <cell r="K2432" t="str">
            <v xml:space="preserve">ANHUI TINCAI SILK CO. LTD</v>
          </cell>
          <cell r="L2432">
            <v>6</v>
          </cell>
          <cell r="M2432">
            <v>24</v>
          </cell>
          <cell r="N2432">
            <v>30</v>
          </cell>
          <cell r="O2432">
            <v>5</v>
          </cell>
          <cell r="P2432">
            <v>20</v>
          </cell>
          <cell r="S2432" t="str">
            <v xml:space="preserve">Yuan Purchase Pricelist (CNY)</v>
          </cell>
          <cell r="T2432">
            <v>35</v>
          </cell>
          <cell r="U2432">
            <v>893</v>
          </cell>
          <cell r="V2432">
            <v>1340</v>
          </cell>
        </row>
        <row r="2433">
          <cell r="A2433">
            <v>10513</v>
          </cell>
          <cell r="B2433" t="str">
            <v>AUTOLAMPS2399</v>
          </cell>
          <cell r="C2433" t="e">
            <v>#REF!</v>
          </cell>
          <cell r="D2433" t="str">
            <v xml:space="preserve">TOYOTA PREMIO NZT240 (03-06) - HEAD LAMP (W/PARTITION)(20-439) - LH</v>
          </cell>
          <cell r="E2433" t="str">
            <v>TOYOTA</v>
          </cell>
          <cell r="F2433" t="str">
            <v xml:space="preserve">PREMIO 03 HLA LH</v>
          </cell>
          <cell r="G2433" t="str">
            <v>TY03-1701A-L</v>
          </cell>
          <cell r="I2433">
            <v>0.04</v>
          </cell>
          <cell r="J2433" t="str">
            <v>SUPPLIER0002</v>
          </cell>
          <cell r="K2433" t="str">
            <v xml:space="preserve">ANHUI TINCAI SILK CO. LTD</v>
          </cell>
          <cell r="L2433">
            <v>2</v>
          </cell>
          <cell r="M2433">
            <v>8</v>
          </cell>
          <cell r="N2433">
            <v>10</v>
          </cell>
          <cell r="Q2433">
            <v>2</v>
          </cell>
          <cell r="R2433">
            <v>5</v>
          </cell>
          <cell r="S2433" t="str">
            <v xml:space="preserve">Yuan Purchase Pricelist (CNY)</v>
          </cell>
          <cell r="T2433">
            <v>135</v>
          </cell>
          <cell r="U2433">
            <v>3139</v>
          </cell>
          <cell r="V2433">
            <v>4500</v>
          </cell>
        </row>
        <row r="2434">
          <cell r="A2434">
            <v>10512</v>
          </cell>
          <cell r="B2434" t="str">
            <v>AUTOLAMPS2400</v>
          </cell>
          <cell r="C2434" t="e">
            <v>#REF!</v>
          </cell>
          <cell r="D2434" t="str">
            <v xml:space="preserve">TOYOTA PREMIO NZT240 (03-06) - HEAD LAMP (W/PARTITION)(20-439) - RH</v>
          </cell>
          <cell r="E2434" t="str">
            <v>TOYOTA</v>
          </cell>
          <cell r="F2434" t="str">
            <v xml:space="preserve">PREMIO 03 HLA RH</v>
          </cell>
          <cell r="G2434" t="str">
            <v>TY03-1701A-R</v>
          </cell>
          <cell r="I2434">
            <v>0.04</v>
          </cell>
          <cell r="J2434" t="str">
            <v>SUPPLIER0002</v>
          </cell>
          <cell r="K2434" t="str">
            <v xml:space="preserve">ANHUI TINCAI SILK CO. LTD</v>
          </cell>
          <cell r="L2434">
            <v>2</v>
          </cell>
          <cell r="M2434">
            <v>8</v>
          </cell>
          <cell r="N2434">
            <v>10</v>
          </cell>
          <cell r="Q2434">
            <v>2</v>
          </cell>
          <cell r="R2434">
            <v>5</v>
          </cell>
          <cell r="S2434" t="str">
            <v xml:space="preserve">Yuan Purchase Pricelist (CNY)</v>
          </cell>
          <cell r="T2434">
            <v>135</v>
          </cell>
          <cell r="U2434">
            <v>3139</v>
          </cell>
          <cell r="V2434">
            <v>4500</v>
          </cell>
        </row>
        <row r="2435">
          <cell r="A2435">
            <v>10515</v>
          </cell>
          <cell r="B2435" t="str">
            <v>AUTOLAMPS2403</v>
          </cell>
          <cell r="C2435" t="e">
            <v>#REF!</v>
          </cell>
          <cell r="D2435" t="str">
            <v xml:space="preserve">TOYOTA PREMIO NZT240 (03-06) - TAIL LAMP (20-442) - LH</v>
          </cell>
          <cell r="E2435" t="str">
            <v>TOYOTA</v>
          </cell>
          <cell r="F2435" t="str">
            <v xml:space="preserve">PREMIO 03 TLA LH</v>
          </cell>
          <cell r="G2435" t="str">
            <v>TY03-1702B-L</v>
          </cell>
          <cell r="I2435">
            <v>0.04</v>
          </cell>
          <cell r="J2435" t="str">
            <v>SUPPLIER0002</v>
          </cell>
          <cell r="K2435" t="str">
            <v xml:space="preserve">ANHUI TINCAI SILK CO. LTD</v>
          </cell>
          <cell r="L2435">
            <v>3</v>
          </cell>
          <cell r="M2435">
            <v>12</v>
          </cell>
          <cell r="N2435">
            <v>15</v>
          </cell>
          <cell r="Q2435">
            <v>5</v>
          </cell>
          <cell r="R2435">
            <v>10</v>
          </cell>
          <cell r="S2435" t="str">
            <v xml:space="preserve">Yuan Purchase Pricelist (CNY)</v>
          </cell>
          <cell r="T2435">
            <v>70</v>
          </cell>
          <cell r="U2435">
            <v>1785</v>
          </cell>
          <cell r="V2435">
            <v>2680</v>
          </cell>
        </row>
        <row r="2436">
          <cell r="A2436">
            <v>10514</v>
          </cell>
          <cell r="B2436" t="str">
            <v>AUTOLAMPS2404</v>
          </cell>
          <cell r="C2436" t="e">
            <v>#REF!</v>
          </cell>
          <cell r="D2436" t="str">
            <v xml:space="preserve">TOYOTA PREMIO NZT240 (03-06) - TAIL LAMP (20-442) - RH</v>
          </cell>
          <cell r="E2436" t="str">
            <v>TOYOTA</v>
          </cell>
          <cell r="F2436" t="str">
            <v xml:space="preserve">PREMIO 03 TLA RH</v>
          </cell>
          <cell r="G2436" t="str">
            <v>TY03-1702B-R</v>
          </cell>
          <cell r="I2436">
            <v>0.04</v>
          </cell>
          <cell r="J2436" t="str">
            <v>SUPPLIER0002</v>
          </cell>
          <cell r="K2436" t="str">
            <v xml:space="preserve">ANHUI TINCAI SILK CO. LTD</v>
          </cell>
          <cell r="L2436">
            <v>2</v>
          </cell>
          <cell r="M2436">
            <v>8</v>
          </cell>
          <cell r="N2436">
            <v>10</v>
          </cell>
          <cell r="Q2436">
            <v>5</v>
          </cell>
          <cell r="R2436">
            <v>10</v>
          </cell>
          <cell r="S2436" t="str">
            <v xml:space="preserve">Yuan Purchase Pricelist (CNY)</v>
          </cell>
          <cell r="T2436">
            <v>70</v>
          </cell>
          <cell r="U2436">
            <v>1785</v>
          </cell>
          <cell r="V2436">
            <v>2680</v>
          </cell>
        </row>
        <row r="2437">
          <cell r="A2437">
            <v>14009</v>
          </cell>
          <cell r="B2437" t="str">
            <v>AUTOLAMPS2401</v>
          </cell>
          <cell r="C2437" t="e">
            <v>#REF!</v>
          </cell>
          <cell r="D2437" t="str">
            <v xml:space="preserve">TOYOTA PREMIO NZT240 (03-06) - TAIL LENS (20-442-00) - LH</v>
          </cell>
          <cell r="E2437" t="str">
            <v>TOYOTA</v>
          </cell>
          <cell r="F2437" t="str">
            <v xml:space="preserve">PREMIO 03 TLS LH</v>
          </cell>
          <cell r="G2437" t="str">
            <v>TY03-1702B-00-L</v>
          </cell>
          <cell r="I2437">
            <v>0.04</v>
          </cell>
          <cell r="J2437" t="str">
            <v>SUPPLIER0002</v>
          </cell>
          <cell r="K2437" t="str">
            <v xml:space="preserve">ANHUI TINCAI SILK CO. LTD</v>
          </cell>
          <cell r="M2437">
            <v>0</v>
          </cell>
          <cell r="N2437">
            <v>0</v>
          </cell>
          <cell r="Q2437">
            <v>5</v>
          </cell>
          <cell r="R2437">
            <v>10</v>
          </cell>
          <cell r="S2437" t="str">
            <v xml:space="preserve">Yuan Purchase Pricelist (CNY)</v>
          </cell>
          <cell r="T2437">
            <v>22</v>
          </cell>
          <cell r="U2437">
            <v>561</v>
          </cell>
          <cell r="V2437">
            <v>840</v>
          </cell>
        </row>
        <row r="2438">
          <cell r="A2438">
            <v>14008</v>
          </cell>
          <cell r="B2438" t="str">
            <v>AUTOLAMPS2402</v>
          </cell>
          <cell r="C2438" t="e">
            <v>#REF!</v>
          </cell>
          <cell r="D2438" t="str">
            <v xml:space="preserve">TOYOTA PREMIO NZT240 (03-06) - TAIL LENS (20-442-00) - RH</v>
          </cell>
          <cell r="E2438" t="str">
            <v>TOYOTA</v>
          </cell>
          <cell r="F2438" t="str">
            <v xml:space="preserve">PREMIO 03 TLS RH</v>
          </cell>
          <cell r="G2438" t="str">
            <v>TY03-1702B-00-R</v>
          </cell>
          <cell r="I2438">
            <v>0.04</v>
          </cell>
          <cell r="J2438" t="str">
            <v>SUPPLIER0002</v>
          </cell>
          <cell r="K2438" t="str">
            <v xml:space="preserve">ANHUI TINCAI SILK CO. LTD</v>
          </cell>
          <cell r="M2438">
            <v>0</v>
          </cell>
          <cell r="N2438">
            <v>0</v>
          </cell>
          <cell r="Q2438">
            <v>5</v>
          </cell>
          <cell r="R2438">
            <v>10</v>
          </cell>
          <cell r="S2438" t="str">
            <v xml:space="preserve">Yuan Purchase Pricelist (CNY)</v>
          </cell>
          <cell r="T2438">
            <v>22</v>
          </cell>
          <cell r="U2438">
            <v>561</v>
          </cell>
          <cell r="V2438">
            <v>840</v>
          </cell>
        </row>
        <row r="2439">
          <cell r="A2439">
            <v>12447</v>
          </cell>
          <cell r="B2439" t="str">
            <v>AUTOLAMPS2406</v>
          </cell>
          <cell r="C2439" t="e">
            <v>#REF!</v>
          </cell>
          <cell r="D2439" t="str">
            <v xml:space="preserve">TOYOTA PREMIO NZT260 (07-09) - FOG LAMP HOUSING - LH</v>
          </cell>
          <cell r="E2439" t="str">
            <v>TOYOTA</v>
          </cell>
          <cell r="F2439" t="str">
            <v xml:space="preserve">PREMIO 07 FLH LH</v>
          </cell>
          <cell r="G2439" t="str">
            <v>TY03-1804-1-L</v>
          </cell>
          <cell r="I2439">
            <v>0.04</v>
          </cell>
          <cell r="J2439" t="str">
            <v>SUPPLIER0002</v>
          </cell>
          <cell r="K2439" t="str">
            <v xml:space="preserve">ANHUI TINCAI SILK CO. LTD</v>
          </cell>
          <cell r="L2439">
            <v>1</v>
          </cell>
          <cell r="M2439">
            <v>4</v>
          </cell>
          <cell r="N2439">
            <v>5</v>
          </cell>
          <cell r="O2439">
            <v>5</v>
          </cell>
          <cell r="P2439">
            <v>20</v>
          </cell>
          <cell r="S2439" t="str">
            <v xml:space="preserve">Yuan Purchase Pricelist (CNY)</v>
          </cell>
          <cell r="T2439">
            <v>12</v>
          </cell>
          <cell r="U2439">
            <v>279</v>
          </cell>
          <cell r="V2439">
            <v>420</v>
          </cell>
        </row>
        <row r="2440">
          <cell r="A2440">
            <v>12446</v>
          </cell>
          <cell r="B2440" t="str">
            <v>AUTOLAMPS2407</v>
          </cell>
          <cell r="C2440" t="e">
            <v>#REF!</v>
          </cell>
          <cell r="D2440" t="str">
            <v xml:space="preserve">TOYOTA PREMIO NZT260 (07-09) - FOG LAMP HOUSING - RH</v>
          </cell>
          <cell r="E2440" t="str">
            <v>TOYOTA</v>
          </cell>
          <cell r="F2440" t="str">
            <v xml:space="preserve">PREMIO 07 FLH RH</v>
          </cell>
          <cell r="G2440" t="str">
            <v>TY03-1804-1-R</v>
          </cell>
          <cell r="I2440">
            <v>0.04</v>
          </cell>
          <cell r="J2440" t="str">
            <v>SUPPLIER0002</v>
          </cell>
          <cell r="K2440" t="str">
            <v xml:space="preserve">ANHUI TINCAI SILK CO. LTD</v>
          </cell>
          <cell r="L2440">
            <v>1</v>
          </cell>
          <cell r="M2440">
            <v>4</v>
          </cell>
          <cell r="N2440">
            <v>5</v>
          </cell>
          <cell r="O2440">
            <v>5</v>
          </cell>
          <cell r="P2440">
            <v>20</v>
          </cell>
          <cell r="S2440" t="str">
            <v xml:space="preserve">Yuan Purchase Pricelist (CNY)</v>
          </cell>
          <cell r="T2440">
            <v>12</v>
          </cell>
          <cell r="U2440">
            <v>279</v>
          </cell>
          <cell r="V2440">
            <v>420</v>
          </cell>
        </row>
        <row r="2441">
          <cell r="A2441">
            <v>12069</v>
          </cell>
          <cell r="B2441" t="str">
            <v>AUTOLAMPS2408</v>
          </cell>
          <cell r="C2441" t="e">
            <v>#REF!</v>
          </cell>
          <cell r="D2441" t="str">
            <v xml:space="preserve">TOYOTA PREMIO NZT260 (07-09) - GRILL (CHROME-VERTICAL)</v>
          </cell>
          <cell r="E2441" t="str">
            <v>TOYOTA</v>
          </cell>
          <cell r="F2441" t="str">
            <v xml:space="preserve">PREMIO 07 GRLCV</v>
          </cell>
          <cell r="G2441" t="str">
            <v>TY03-1711B</v>
          </cell>
          <cell r="I2441">
            <v>0.04</v>
          </cell>
          <cell r="J2441" t="str">
            <v>SUPPLIER0002</v>
          </cell>
          <cell r="K2441" t="str">
            <v xml:space="preserve">ANHUI TINCAI SILK CO. LTD</v>
          </cell>
          <cell r="L2441">
            <v>3</v>
          </cell>
          <cell r="M2441">
            <v>12</v>
          </cell>
          <cell r="N2441">
            <v>15</v>
          </cell>
          <cell r="Q2441">
            <v>5</v>
          </cell>
          <cell r="R2441">
            <v>10</v>
          </cell>
          <cell r="S2441" t="str">
            <v xml:space="preserve">Yuan Purchase Pricelist (CNY)</v>
          </cell>
          <cell r="T2441">
            <v>75</v>
          </cell>
          <cell r="U2441">
            <v>2040</v>
          </cell>
          <cell r="V2441">
            <v>3060</v>
          </cell>
        </row>
        <row r="2442">
          <cell r="A2442">
            <v>13004</v>
          </cell>
          <cell r="B2442" t="str">
            <v>AUTOLAMPS2412</v>
          </cell>
          <cell r="C2442" t="e">
            <v>#REF!</v>
          </cell>
          <cell r="D2442" t="str">
            <v xml:space="preserve">TOYOTA PREMIO NZT260 (07-09) - GRILL LOGO</v>
          </cell>
          <cell r="E2442" t="str">
            <v>TOYOTA</v>
          </cell>
          <cell r="F2442" t="str">
            <v xml:space="preserve">PREMIO 07 GRL LOGO</v>
          </cell>
          <cell r="G2442" t="str">
            <v>TY03-1711B-LOGO</v>
          </cell>
          <cell r="I2442">
            <v>0.04</v>
          </cell>
          <cell r="J2442" t="str">
            <v>SUPPLIER0002</v>
          </cell>
          <cell r="K2442" t="str">
            <v xml:space="preserve">ANHUI TINCAI SILK CO. LTD</v>
          </cell>
          <cell r="L2442">
            <v>2</v>
          </cell>
          <cell r="M2442">
            <v>8</v>
          </cell>
          <cell r="N2442">
            <v>10</v>
          </cell>
          <cell r="O2442">
            <v>5</v>
          </cell>
          <cell r="P2442">
            <v>20</v>
          </cell>
          <cell r="S2442" t="str">
            <v xml:space="preserve">Yuan Purchase Pricelist (CNY)</v>
          </cell>
          <cell r="T2442">
            <v>12</v>
          </cell>
          <cell r="U2442">
            <v>306</v>
          </cell>
          <cell r="V2442">
            <v>460</v>
          </cell>
        </row>
        <row r="2443">
          <cell r="A2443">
            <v>10519</v>
          </cell>
          <cell r="B2443" t="str">
            <v>AUTOLAMPS2413</v>
          </cell>
          <cell r="C2443" t="e">
            <v>#REF!</v>
          </cell>
          <cell r="D2443" t="str">
            <v xml:space="preserve">TOYOTA PREMIO NZT260 (07-09) - TAIL LAMP - LH</v>
          </cell>
          <cell r="E2443" t="str">
            <v>TOYOTA</v>
          </cell>
          <cell r="F2443" t="str">
            <v xml:space="preserve">PREMIO 07 TLA LH</v>
          </cell>
          <cell r="G2443" t="str">
            <v>TY03-1802-L</v>
          </cell>
          <cell r="I2443">
            <v>0.04</v>
          </cell>
          <cell r="J2443" t="str">
            <v>SUPPLIER0002</v>
          </cell>
          <cell r="K2443" t="str">
            <v xml:space="preserve">ANHUI TINCAI SILK CO. LTD</v>
          </cell>
          <cell r="L2443">
            <v>5</v>
          </cell>
          <cell r="M2443">
            <v>20</v>
          </cell>
          <cell r="N2443">
            <v>25</v>
          </cell>
          <cell r="Q2443">
            <v>5</v>
          </cell>
          <cell r="R2443">
            <v>20</v>
          </cell>
          <cell r="S2443" t="str">
            <v xml:space="preserve">Yuan Purchase Pricelist (CNY)</v>
          </cell>
          <cell r="T2443">
            <v>60</v>
          </cell>
          <cell r="U2443">
            <v>1530</v>
          </cell>
          <cell r="V2443">
            <v>2300</v>
          </cell>
        </row>
        <row r="2444">
          <cell r="A2444">
            <v>10518</v>
          </cell>
          <cell r="B2444" t="str">
            <v>AUTOLAMPS2414</v>
          </cell>
          <cell r="C2444" t="e">
            <v>#REF!</v>
          </cell>
          <cell r="D2444" t="str">
            <v xml:space="preserve">TOYOTA PREMIO NZT260 (07-09) - TAIL LAMP - RH</v>
          </cell>
          <cell r="E2444" t="str">
            <v>TOYOTA</v>
          </cell>
          <cell r="F2444" t="str">
            <v xml:space="preserve">PREMIO 07 TLA RH</v>
          </cell>
          <cell r="G2444" t="str">
            <v>TY03-1802-R</v>
          </cell>
          <cell r="I2444">
            <v>0.04</v>
          </cell>
          <cell r="J2444" t="str">
            <v>SUPPLIER0002</v>
          </cell>
          <cell r="K2444" t="str">
            <v xml:space="preserve">ANHUI TINCAI SILK CO. LTD</v>
          </cell>
          <cell r="L2444">
            <v>5</v>
          </cell>
          <cell r="M2444">
            <v>20</v>
          </cell>
          <cell r="N2444">
            <v>25</v>
          </cell>
          <cell r="Q2444">
            <v>5</v>
          </cell>
          <cell r="R2444">
            <v>20</v>
          </cell>
          <cell r="S2444" t="str">
            <v xml:space="preserve">Yuan Purchase Pricelist (CNY)</v>
          </cell>
          <cell r="T2444">
            <v>60</v>
          </cell>
          <cell r="U2444">
            <v>1530</v>
          </cell>
          <cell r="V2444">
            <v>2300</v>
          </cell>
        </row>
        <row r="2445">
          <cell r="A2445">
            <v>14213</v>
          </cell>
          <cell r="B2445" t="str">
            <v>AUTOLAMPS2895</v>
          </cell>
          <cell r="C2445" t="e">
            <v>#REF!</v>
          </cell>
          <cell r="D2445" t="str">
            <v xml:space="preserve">TOYOTA PREMIO NZT260 (07-09) - TAIL LAMP (SLIGHTLY BROKEN) - RH</v>
          </cell>
          <cell r="E2445" t="str">
            <v>TOYOTA</v>
          </cell>
          <cell r="F2445" t="str">
            <v xml:space="preserve">PREMIO 07 TLASB RH</v>
          </cell>
          <cell r="I2445">
            <v>0.04</v>
          </cell>
          <cell r="L2445">
            <v>0</v>
          </cell>
          <cell r="M2445">
            <v>0</v>
          </cell>
          <cell r="N2445">
            <v>0</v>
          </cell>
          <cell r="S2445" t="str">
            <v xml:space="preserve">Yuan Purchase Pricelist (CNY)</v>
          </cell>
          <cell r="T2445">
            <v>70</v>
          </cell>
          <cell r="U2445">
            <v>1627.5</v>
          </cell>
          <cell r="V2445">
            <v>1800</v>
          </cell>
        </row>
        <row r="2446">
          <cell r="A2446">
            <v>13808</v>
          </cell>
          <cell r="B2446" t="str">
            <v>AUTOLAMPS2410</v>
          </cell>
          <cell r="C2446" t="e">
            <v>#REF!</v>
          </cell>
          <cell r="D2446" t="str">
            <v xml:space="preserve">TOYOTA PREMIO NZT260 (07-09) - TAIL LENS - LH</v>
          </cell>
          <cell r="E2446" t="str">
            <v>TOYOTA</v>
          </cell>
          <cell r="F2446" t="str">
            <v xml:space="preserve">PREMIO 07 TLS LH</v>
          </cell>
          <cell r="G2446" t="str">
            <v>TY03-1802-00-L</v>
          </cell>
          <cell r="I2446">
            <v>0.04</v>
          </cell>
          <cell r="J2446" t="str">
            <v>SUPPLIER0002</v>
          </cell>
          <cell r="K2446" t="str">
            <v xml:space="preserve">ANHUI TINCAI SILK CO. LTD</v>
          </cell>
          <cell r="L2446">
            <v>3</v>
          </cell>
          <cell r="M2446">
            <v>12</v>
          </cell>
          <cell r="N2446">
            <v>15</v>
          </cell>
          <cell r="Q2446">
            <v>5</v>
          </cell>
          <cell r="R2446">
            <v>20</v>
          </cell>
          <cell r="S2446" t="str">
            <v xml:space="preserve">Yuan Purchase Pricelist (CNY)</v>
          </cell>
          <cell r="T2446">
            <v>25</v>
          </cell>
          <cell r="U2446">
            <v>635.70000000000005</v>
          </cell>
          <cell r="V2446">
            <v>960</v>
          </cell>
        </row>
        <row r="2447">
          <cell r="A2447">
            <v>13809</v>
          </cell>
          <cell r="B2447" t="str">
            <v>AUTOLAMPS2411</v>
          </cell>
          <cell r="C2447" t="e">
            <v>#REF!</v>
          </cell>
          <cell r="D2447" t="str">
            <v xml:space="preserve">TOYOTA PREMIO NZT260 (07-09) - TAIL LENS - RH</v>
          </cell>
          <cell r="E2447" t="str">
            <v>TOYOTA</v>
          </cell>
          <cell r="F2447" t="str">
            <v xml:space="preserve">PREMIO 07 TLS RH</v>
          </cell>
          <cell r="G2447" t="str">
            <v>TY03-1802-00-R</v>
          </cell>
          <cell r="I2447">
            <v>0.04</v>
          </cell>
          <cell r="J2447" t="str">
            <v>SUPPLIER0002</v>
          </cell>
          <cell r="K2447" t="str">
            <v xml:space="preserve">ANHUI TINCAI SILK CO. LTD</v>
          </cell>
          <cell r="L2447">
            <v>3</v>
          </cell>
          <cell r="M2447">
            <v>12</v>
          </cell>
          <cell r="N2447">
            <v>15</v>
          </cell>
          <cell r="Q2447">
            <v>5</v>
          </cell>
          <cell r="R2447">
            <v>20</v>
          </cell>
          <cell r="S2447" t="str">
            <v xml:space="preserve">Yuan Purchase Pricelist (CNY)</v>
          </cell>
          <cell r="T2447">
            <v>25</v>
          </cell>
          <cell r="U2447">
            <v>635.70000000000005</v>
          </cell>
          <cell r="V2447">
            <v>960</v>
          </cell>
        </row>
        <row r="2448">
          <cell r="A2448">
            <v>12506</v>
          </cell>
          <cell r="B2448" t="str">
            <v>AUTOLAMPS2416</v>
          </cell>
          <cell r="C2448" t="e">
            <v>#REF!</v>
          </cell>
          <cell r="D2448" t="str">
            <v xml:space="preserve">TOYOTA PREMIO NZT260 (07-14) - FOG LAMP SET</v>
          </cell>
          <cell r="E2448" t="str">
            <v>TOYOTA</v>
          </cell>
          <cell r="F2448" t="str">
            <v xml:space="preserve">PREMIO 07 FLASET</v>
          </cell>
          <cell r="G2448" t="str">
            <v>TY03-1804</v>
          </cell>
          <cell r="I2448">
            <v>0.04</v>
          </cell>
          <cell r="J2448" t="str">
            <v>SUPPLIER0002</v>
          </cell>
          <cell r="K2448" t="str">
            <v xml:space="preserve">ANHUI TINCAI SILK CO. LTD</v>
          </cell>
          <cell r="L2448">
            <v>1</v>
          </cell>
          <cell r="M2448">
            <v>4</v>
          </cell>
          <cell r="N2448">
            <v>5</v>
          </cell>
          <cell r="O2448">
            <v>5</v>
          </cell>
          <cell r="P2448">
            <v>10</v>
          </cell>
          <cell r="S2448" t="str">
            <v xml:space="preserve">Yuan Purchase Pricelist (CNY)</v>
          </cell>
          <cell r="T2448">
            <v>125</v>
          </cell>
          <cell r="U2448">
            <v>3188</v>
          </cell>
          <cell r="V2448">
            <v>4800</v>
          </cell>
        </row>
        <row r="2449">
          <cell r="A2449">
            <v>13587</v>
          </cell>
          <cell r="B2449" t="str">
            <v>AUTOLAMPS2415</v>
          </cell>
          <cell r="C2449" t="e">
            <v>#REF!</v>
          </cell>
          <cell r="D2449" t="str">
            <v xml:space="preserve">TOYOTA PREMIO NZT260 (07-14) - FRONT BUMPER</v>
          </cell>
          <cell r="E2449" t="str">
            <v>TOYOTA</v>
          </cell>
          <cell r="F2449" t="str">
            <v xml:space="preserve">PREMIO 07 BPRF</v>
          </cell>
          <cell r="G2449" t="str">
            <v>TY03-1807</v>
          </cell>
          <cell r="I2449">
            <v>0.04</v>
          </cell>
          <cell r="J2449" t="str">
            <v>SUPPLIER0002</v>
          </cell>
          <cell r="K2449" t="str">
            <v xml:space="preserve">ANHUI TINCAI SILK CO. LTD</v>
          </cell>
          <cell r="L2449">
            <v>4</v>
          </cell>
          <cell r="M2449">
            <v>16</v>
          </cell>
          <cell r="N2449">
            <v>20</v>
          </cell>
          <cell r="Q2449">
            <v>2</v>
          </cell>
          <cell r="R2449">
            <v>5</v>
          </cell>
          <cell r="S2449" t="str">
            <v xml:space="preserve">Yuan Purchase Pricelist (CNY)</v>
          </cell>
          <cell r="T2449">
            <v>125</v>
          </cell>
          <cell r="U2449">
            <v>3188</v>
          </cell>
          <cell r="V2449">
            <v>4780</v>
          </cell>
        </row>
        <row r="2450">
          <cell r="A2450">
            <v>13869</v>
          </cell>
          <cell r="B2450" t="str">
            <v>AUTOLAMPS2405</v>
          </cell>
          <cell r="C2450" t="e">
            <v>#REF!</v>
          </cell>
          <cell r="D2450" t="str">
            <v xml:space="preserve">TOYOTA PREMIO NZT260 (07-14) - FRONT BUMPER GRILL</v>
          </cell>
          <cell r="E2450" t="str">
            <v>TOYOTA</v>
          </cell>
          <cell r="F2450" t="str">
            <v xml:space="preserve">PREMIO 07 BGRL</v>
          </cell>
          <cell r="G2450" t="str">
            <v>TY03-1807-1</v>
          </cell>
          <cell r="I2450">
            <v>0.04</v>
          </cell>
          <cell r="J2450" t="str">
            <v>SUPPLIER0002</v>
          </cell>
          <cell r="K2450" t="str">
            <v xml:space="preserve">ANHUI TINCAI SILK CO. LTD</v>
          </cell>
          <cell r="L2450">
            <v>2</v>
          </cell>
          <cell r="M2450">
            <v>8</v>
          </cell>
          <cell r="N2450">
            <v>10</v>
          </cell>
          <cell r="Q2450">
            <v>5</v>
          </cell>
          <cell r="R2450">
            <v>10</v>
          </cell>
          <cell r="S2450" t="str">
            <v xml:space="preserve">Yuan Purchase Pricelist (CNY)</v>
          </cell>
          <cell r="T2450">
            <v>32</v>
          </cell>
          <cell r="U2450">
            <v>773</v>
          </cell>
          <cell r="V2450">
            <v>1160</v>
          </cell>
        </row>
        <row r="2451">
          <cell r="A2451">
            <v>10517</v>
          </cell>
          <cell r="B2451" t="str">
            <v>AUTOLAMPS2417</v>
          </cell>
          <cell r="C2451" t="e">
            <v>#REF!</v>
          </cell>
          <cell r="D2451" t="str">
            <v xml:space="preserve">TOYOTA PREMIO NZT260 (07-14) - HEAD LAMP - LH</v>
          </cell>
          <cell r="E2451" t="str">
            <v>TOYOTA</v>
          </cell>
          <cell r="F2451" t="str">
            <v xml:space="preserve">PREMIO 07 HLA LH</v>
          </cell>
          <cell r="G2451" t="str">
            <v>TY03-1801-L</v>
          </cell>
          <cell r="I2451">
            <v>0.04</v>
          </cell>
          <cell r="J2451" t="str">
            <v>SUPPLIER0002</v>
          </cell>
          <cell r="K2451" t="str">
            <v xml:space="preserve">ANHUI TINCAI SILK CO. LTD</v>
          </cell>
          <cell r="L2451">
            <v>4</v>
          </cell>
          <cell r="M2451">
            <v>16</v>
          </cell>
          <cell r="N2451">
            <v>20</v>
          </cell>
          <cell r="Q2451">
            <v>2</v>
          </cell>
          <cell r="R2451">
            <v>5</v>
          </cell>
          <cell r="S2451" t="str">
            <v xml:space="preserve">Yuan Purchase Pricelist (CNY)</v>
          </cell>
          <cell r="T2451">
            <v>125</v>
          </cell>
          <cell r="U2451">
            <v>3188</v>
          </cell>
          <cell r="V2451">
            <v>4780</v>
          </cell>
        </row>
        <row r="2452">
          <cell r="A2452">
            <v>10516</v>
          </cell>
          <cell r="B2452" t="str">
            <v>AUTOLAMPS2418</v>
          </cell>
          <cell r="C2452" t="e">
            <v>#REF!</v>
          </cell>
          <cell r="D2452" t="str">
            <v xml:space="preserve">TOYOTA PREMIO NZT260 (07-14) - HEAD LAMP - RH</v>
          </cell>
          <cell r="E2452" t="str">
            <v>TOYOTA</v>
          </cell>
          <cell r="F2452" t="str">
            <v xml:space="preserve">PREMIO 07 HLA RH</v>
          </cell>
          <cell r="G2452" t="str">
            <v>TY03-1801-R</v>
          </cell>
          <cell r="I2452">
            <v>0.04</v>
          </cell>
          <cell r="J2452" t="str">
            <v>SUPPLIER0002</v>
          </cell>
          <cell r="K2452" t="str">
            <v xml:space="preserve">ANHUI TINCAI SILK CO. LTD</v>
          </cell>
          <cell r="L2452">
            <v>4</v>
          </cell>
          <cell r="M2452">
            <v>16</v>
          </cell>
          <cell r="N2452">
            <v>20</v>
          </cell>
          <cell r="Q2452">
            <v>2</v>
          </cell>
          <cell r="R2452">
            <v>5</v>
          </cell>
          <cell r="S2452" t="str">
            <v xml:space="preserve">Yuan Purchase Pricelist (CNY)</v>
          </cell>
          <cell r="T2452">
            <v>125</v>
          </cell>
          <cell r="U2452">
            <v>3188</v>
          </cell>
          <cell r="V2452">
            <v>4780</v>
          </cell>
        </row>
        <row r="2453">
          <cell r="A2453">
            <v>12501</v>
          </cell>
          <cell r="B2453" t="str">
            <v>AUTOLAMPS2419</v>
          </cell>
          <cell r="C2453" t="e">
            <v>#REF!</v>
          </cell>
          <cell r="D2453" t="str">
            <v xml:space="preserve">TOYOTA PREMIO NZT260 (10-14) - BACK LAMP - LH</v>
          </cell>
          <cell r="E2453" t="str">
            <v>TOYOTA</v>
          </cell>
          <cell r="F2453" t="str">
            <v xml:space="preserve">PREMIO 10 BALA LH</v>
          </cell>
          <cell r="G2453" t="str">
            <v>TY03-1802C-L</v>
          </cell>
          <cell r="I2453">
            <v>0.04</v>
          </cell>
          <cell r="J2453" t="str">
            <v>SUPPLIER0002</v>
          </cell>
          <cell r="K2453" t="str">
            <v xml:space="preserve">ANHUI TINCAI SILK CO. LTD</v>
          </cell>
          <cell r="L2453">
            <v>2</v>
          </cell>
          <cell r="M2453">
            <v>8</v>
          </cell>
          <cell r="N2453">
            <v>10</v>
          </cell>
          <cell r="O2453">
            <v>5</v>
          </cell>
          <cell r="P2453">
            <v>10</v>
          </cell>
          <cell r="S2453" t="str">
            <v xml:space="preserve">Yuan Purchase Pricelist (CNY)</v>
          </cell>
          <cell r="T2453">
            <v>40</v>
          </cell>
          <cell r="U2453">
            <v>1020</v>
          </cell>
          <cell r="V2453">
            <v>1530</v>
          </cell>
        </row>
        <row r="2454">
          <cell r="A2454">
            <v>12500</v>
          </cell>
          <cell r="B2454" t="str">
            <v>AUTOLAMPS2420</v>
          </cell>
          <cell r="C2454" t="e">
            <v>#REF!</v>
          </cell>
          <cell r="D2454" t="str">
            <v xml:space="preserve">TOYOTA PREMIO NZT260 (10-14) - BACK LAMP - RH</v>
          </cell>
          <cell r="E2454" t="str">
            <v>TOYOTA</v>
          </cell>
          <cell r="F2454" t="str">
            <v xml:space="preserve">PREMIO 10 BALA RH</v>
          </cell>
          <cell r="G2454" t="str">
            <v>TY03-1802C-R</v>
          </cell>
          <cell r="I2454">
            <v>0.04</v>
          </cell>
          <cell r="J2454" t="str">
            <v>SUPPLIER0002</v>
          </cell>
          <cell r="K2454" t="str">
            <v xml:space="preserve">ANHUI TINCAI SILK CO. LTD</v>
          </cell>
          <cell r="L2454">
            <v>3</v>
          </cell>
          <cell r="M2454">
            <v>12</v>
          </cell>
          <cell r="N2454">
            <v>15</v>
          </cell>
          <cell r="O2454">
            <v>5</v>
          </cell>
          <cell r="P2454">
            <v>10</v>
          </cell>
          <cell r="S2454" t="str">
            <v xml:space="preserve">Yuan Purchase Pricelist (CNY)</v>
          </cell>
          <cell r="T2454">
            <v>40</v>
          </cell>
          <cell r="U2454">
            <v>1020</v>
          </cell>
          <cell r="V2454">
            <v>1530</v>
          </cell>
        </row>
        <row r="2455">
          <cell r="A2455">
            <v>14220</v>
          </cell>
          <cell r="B2455" t="str">
            <v>AUTOLAMPS2421</v>
          </cell>
          <cell r="C2455" t="e">
            <v>#REF!</v>
          </cell>
          <cell r="D2455" t="str">
            <v xml:space="preserve">TOYOTA PREMIO NZT260 (10-14) - BACK LAMP (SLIGHTY CRACKED) - LH</v>
          </cell>
          <cell r="E2455" t="str">
            <v>TOYOTA</v>
          </cell>
          <cell r="F2455" t="str">
            <v xml:space="preserve">PREMIO 10 BALASC LH</v>
          </cell>
          <cell r="G2455" t="str">
            <v>TY03-1802C-L</v>
          </cell>
          <cell r="I2455">
            <v>0.04</v>
          </cell>
          <cell r="J2455" t="str">
            <v>SUPPLIER0002</v>
          </cell>
          <cell r="K2455" t="str">
            <v xml:space="preserve">ANHUI TINCAI SILK CO. LTD</v>
          </cell>
          <cell r="M2455">
            <v>0</v>
          </cell>
          <cell r="N2455">
            <v>0</v>
          </cell>
          <cell r="O2455">
            <v>5</v>
          </cell>
          <cell r="P2455">
            <v>10</v>
          </cell>
          <cell r="S2455" t="str">
            <v xml:space="preserve">Yuan Purchase Pricelist (CNY)</v>
          </cell>
          <cell r="T2455">
            <v>40</v>
          </cell>
          <cell r="U2455">
            <v>62</v>
          </cell>
          <cell r="V2455">
            <v>1300</v>
          </cell>
        </row>
        <row r="2456">
          <cell r="A2456">
            <v>13589</v>
          </cell>
          <cell r="B2456" t="str">
            <v>AUTOLAMPS2422</v>
          </cell>
          <cell r="C2456" t="e">
            <v>#REF!</v>
          </cell>
          <cell r="D2456" t="str">
            <v xml:space="preserve">TOYOTA PREMIO NZT260 (10-14) - TAIL LAMP - LH</v>
          </cell>
          <cell r="E2456" t="str">
            <v>TOYOTA</v>
          </cell>
          <cell r="F2456" t="str">
            <v xml:space="preserve">PREMIO 10 TLA LH</v>
          </cell>
          <cell r="G2456" t="str">
            <v>TY03-1802B-L</v>
          </cell>
          <cell r="I2456">
            <v>0.04</v>
          </cell>
          <cell r="J2456" t="str">
            <v>SUPPLIER0002</v>
          </cell>
          <cell r="K2456" t="str">
            <v xml:space="preserve">ANHUI TINCAI SILK CO. LTD</v>
          </cell>
          <cell r="L2456">
            <v>2</v>
          </cell>
          <cell r="M2456">
            <v>8</v>
          </cell>
          <cell r="N2456">
            <v>10</v>
          </cell>
          <cell r="Q2456">
            <v>2</v>
          </cell>
          <cell r="R2456">
            <v>5</v>
          </cell>
          <cell r="S2456" t="str">
            <v xml:space="preserve">Yuan Purchase Pricelist (CNY)</v>
          </cell>
          <cell r="T2456">
            <v>140</v>
          </cell>
          <cell r="U2456">
            <v>3570</v>
          </cell>
          <cell r="V2456">
            <v>5360</v>
          </cell>
        </row>
        <row r="2457">
          <cell r="A2457">
            <v>13588</v>
          </cell>
          <cell r="B2457" t="str">
            <v>AUTOLAMPS2423</v>
          </cell>
          <cell r="C2457" t="e">
            <v>#REF!</v>
          </cell>
          <cell r="D2457" t="str">
            <v xml:space="preserve">TOYOTA PREMIO NZT260 (10-14) - TAIL LAMP - RH</v>
          </cell>
          <cell r="E2457" t="str">
            <v>TOYOTA</v>
          </cell>
          <cell r="F2457" t="str">
            <v xml:space="preserve">PREMIO 10 TLA RH</v>
          </cell>
          <cell r="G2457" t="str">
            <v>TY03-1802B-R</v>
          </cell>
          <cell r="I2457">
            <v>0.04</v>
          </cell>
          <cell r="J2457" t="str">
            <v>SUPPLIER0002</v>
          </cell>
          <cell r="K2457" t="str">
            <v xml:space="preserve">ANHUI TINCAI SILK CO. LTD</v>
          </cell>
          <cell r="L2457">
            <v>2</v>
          </cell>
          <cell r="M2457">
            <v>8</v>
          </cell>
          <cell r="N2457">
            <v>10</v>
          </cell>
          <cell r="Q2457">
            <v>2</v>
          </cell>
          <cell r="R2457">
            <v>5</v>
          </cell>
          <cell r="S2457" t="str">
            <v xml:space="preserve">Yuan Purchase Pricelist (CNY)</v>
          </cell>
          <cell r="T2457">
            <v>140</v>
          </cell>
          <cell r="U2457">
            <v>3570</v>
          </cell>
          <cell r="V2457">
            <v>5360</v>
          </cell>
        </row>
        <row r="2458">
          <cell r="A2458">
            <v>10469</v>
          </cell>
          <cell r="B2458" t="str">
            <v>AUTOLAMPS2425</v>
          </cell>
          <cell r="C2458" t="e">
            <v>#REF!</v>
          </cell>
          <cell r="D2458" t="str">
            <v xml:space="preserve">TOYOTA PREMIO ST210 (96-98) - CORNER LAMP (212-15A2-U) - LH</v>
          </cell>
          <cell r="E2458" t="str">
            <v>TOYOTA</v>
          </cell>
          <cell r="F2458" t="str">
            <v xml:space="preserve">ST210 96 CLA LH</v>
          </cell>
          <cell r="G2458" t="str">
            <v>TY03-0903-L</v>
          </cell>
          <cell r="I2458">
            <v>0.04</v>
          </cell>
          <cell r="J2458" t="str">
            <v>SUPPLIER0002</v>
          </cell>
          <cell r="K2458" t="str">
            <v xml:space="preserve">ANHUI TINCAI SILK CO. LTD</v>
          </cell>
          <cell r="L2458">
            <v>9</v>
          </cell>
          <cell r="M2458">
            <v>36</v>
          </cell>
          <cell r="N2458">
            <v>45</v>
          </cell>
          <cell r="O2458">
            <v>5</v>
          </cell>
          <cell r="P2458">
            <v>20</v>
          </cell>
          <cell r="S2458" t="str">
            <v xml:space="preserve">Yuan Purchase Pricelist (CNY)</v>
          </cell>
          <cell r="T2458">
            <v>13.5</v>
          </cell>
          <cell r="U2458">
            <v>344</v>
          </cell>
          <cell r="V2458">
            <v>520</v>
          </cell>
        </row>
        <row r="2459">
          <cell r="A2459">
            <v>10468</v>
          </cell>
          <cell r="B2459" t="str">
            <v>AUTOLAMPS2426</v>
          </cell>
          <cell r="C2459" t="e">
            <v>#REF!</v>
          </cell>
          <cell r="D2459" t="str">
            <v xml:space="preserve">TOYOTA PREMIO ST210 (96-98) - CORNER LAMP (212-15A2-U) - RH</v>
          </cell>
          <cell r="E2459" t="str">
            <v>TOYOTA</v>
          </cell>
          <cell r="F2459" t="str">
            <v xml:space="preserve">ST210 96 CLA RH</v>
          </cell>
          <cell r="G2459" t="str">
            <v>TY03-0903-R</v>
          </cell>
          <cell r="I2459">
            <v>0.04</v>
          </cell>
          <cell r="J2459" t="str">
            <v>SUPPLIER0002</v>
          </cell>
          <cell r="K2459" t="str">
            <v xml:space="preserve">ANHUI TINCAI SILK CO. LTD</v>
          </cell>
          <cell r="L2459">
            <v>9</v>
          </cell>
          <cell r="M2459">
            <v>36</v>
          </cell>
          <cell r="N2459">
            <v>45</v>
          </cell>
          <cell r="O2459">
            <v>5</v>
          </cell>
          <cell r="P2459">
            <v>20</v>
          </cell>
          <cell r="S2459" t="str">
            <v xml:space="preserve">Yuan Purchase Pricelist (CNY)</v>
          </cell>
          <cell r="T2459">
            <v>13.5</v>
          </cell>
          <cell r="U2459">
            <v>344</v>
          </cell>
          <cell r="V2459">
            <v>520</v>
          </cell>
        </row>
        <row r="2460">
          <cell r="A2460">
            <v>10471</v>
          </cell>
          <cell r="B2460" t="str">
            <v>AUTOLAMPS2427</v>
          </cell>
          <cell r="C2460" t="e">
            <v>#REF!</v>
          </cell>
          <cell r="D2460" t="str">
            <v xml:space="preserve">TOYOTA PREMIO ST210 (96-98) - FOG LAMP (212-2012) - LH</v>
          </cell>
          <cell r="E2460" t="str">
            <v>TOYOTA</v>
          </cell>
          <cell r="F2460" t="str">
            <v xml:space="preserve">ST210 96 FLA LH</v>
          </cell>
          <cell r="G2460" t="str">
            <v>TY03-0904-L</v>
          </cell>
          <cell r="I2460">
            <v>0.04</v>
          </cell>
          <cell r="J2460" t="str">
            <v>SUPPLIER0002</v>
          </cell>
          <cell r="K2460" t="str">
            <v xml:space="preserve">ANHUI TINCAI SILK CO. LTD</v>
          </cell>
          <cell r="L2460">
            <v>6</v>
          </cell>
          <cell r="M2460">
            <v>24</v>
          </cell>
          <cell r="N2460">
            <v>30</v>
          </cell>
          <cell r="O2460">
            <v>5</v>
          </cell>
          <cell r="P2460">
            <v>20</v>
          </cell>
          <cell r="S2460" t="str">
            <v xml:space="preserve">Yuan Purchase Pricelist (CNY)</v>
          </cell>
          <cell r="T2460">
            <v>20</v>
          </cell>
          <cell r="U2460">
            <v>483</v>
          </cell>
          <cell r="V2460">
            <v>720</v>
          </cell>
        </row>
        <row r="2461">
          <cell r="A2461">
            <v>10470</v>
          </cell>
          <cell r="B2461" t="str">
            <v>AUTOLAMPS2428</v>
          </cell>
          <cell r="C2461" t="e">
            <v>#REF!</v>
          </cell>
          <cell r="D2461" t="str">
            <v xml:space="preserve">TOYOTA PREMIO ST210 (96-98) - FOG LAMP (212-2012) - RH</v>
          </cell>
          <cell r="E2461" t="str">
            <v>TOYOTA</v>
          </cell>
          <cell r="F2461" t="str">
            <v xml:space="preserve">ST210 96 FLA RH</v>
          </cell>
          <cell r="G2461" t="str">
            <v>TY03-0904-R</v>
          </cell>
          <cell r="I2461">
            <v>0.04</v>
          </cell>
          <cell r="J2461" t="str">
            <v>SUPPLIER0002</v>
          </cell>
          <cell r="K2461" t="str">
            <v xml:space="preserve">ANHUI TINCAI SILK CO. LTD</v>
          </cell>
          <cell r="L2461">
            <v>6</v>
          </cell>
          <cell r="M2461">
            <v>24</v>
          </cell>
          <cell r="N2461">
            <v>30</v>
          </cell>
          <cell r="O2461">
            <v>5</v>
          </cell>
          <cell r="P2461">
            <v>20</v>
          </cell>
          <cell r="S2461" t="str">
            <v xml:space="preserve">Yuan Purchase Pricelist (CNY)</v>
          </cell>
          <cell r="T2461">
            <v>20</v>
          </cell>
          <cell r="U2461">
            <v>483</v>
          </cell>
          <cell r="V2461">
            <v>720</v>
          </cell>
        </row>
        <row r="2462">
          <cell r="A2462">
            <v>11242</v>
          </cell>
          <cell r="B2462" t="str">
            <v>AUTOLAMPS2424</v>
          </cell>
          <cell r="C2462" t="e">
            <v>#REF!</v>
          </cell>
          <cell r="D2462" t="str">
            <v xml:space="preserve">TOYOTA PREMIO ST210 (96-98) - FRONT BUMPER</v>
          </cell>
          <cell r="E2462" t="str">
            <v>TOYOTA</v>
          </cell>
          <cell r="F2462" t="str">
            <v xml:space="preserve">PREMIO 96 BPRF</v>
          </cell>
          <cell r="G2462" t="str">
            <v>TY03-0907</v>
          </cell>
          <cell r="I2462">
            <v>0.04</v>
          </cell>
          <cell r="J2462" t="str">
            <v>SUPPLIER0002</v>
          </cell>
          <cell r="K2462" t="str">
            <v xml:space="preserve">ANHUI TINCAI SILK CO. LTD</v>
          </cell>
          <cell r="L2462">
            <v>0</v>
          </cell>
          <cell r="M2462">
            <v>0</v>
          </cell>
          <cell r="N2462">
            <v>0</v>
          </cell>
          <cell r="Q2462">
            <v>2</v>
          </cell>
          <cell r="R2462">
            <v>5</v>
          </cell>
          <cell r="S2462" t="str">
            <v xml:space="preserve">Yuan Purchase Pricelist (CNY)</v>
          </cell>
          <cell r="T2462">
            <v>100</v>
          </cell>
          <cell r="U2462">
            <v>2250</v>
          </cell>
          <cell r="V2462">
            <v>3490</v>
          </cell>
        </row>
        <row r="2463">
          <cell r="A2463">
            <v>11495</v>
          </cell>
          <cell r="B2463" t="str">
            <v>AUTOLAMPS2429</v>
          </cell>
          <cell r="C2463" t="e">
            <v>#REF!</v>
          </cell>
          <cell r="D2463" t="str">
            <v xml:space="preserve">TOYOTA PREMIO ST210 (96-98) - FRONT GRILL</v>
          </cell>
          <cell r="E2463" t="str">
            <v>TOYOTA</v>
          </cell>
          <cell r="F2463" t="str">
            <v xml:space="preserve">ST210 96 GRL</v>
          </cell>
          <cell r="G2463" t="str">
            <v>TY03-0911</v>
          </cell>
          <cell r="I2463">
            <v>0.04</v>
          </cell>
          <cell r="J2463" t="str">
            <v>SUPPLIER0002</v>
          </cell>
          <cell r="K2463" t="str">
            <v xml:space="preserve">ANHUI TINCAI SILK CO. LTD</v>
          </cell>
          <cell r="L2463">
            <v>1</v>
          </cell>
          <cell r="M2463">
            <v>4</v>
          </cell>
          <cell r="N2463">
            <v>5</v>
          </cell>
          <cell r="Q2463">
            <v>3</v>
          </cell>
          <cell r="R2463">
            <v>10</v>
          </cell>
          <cell r="S2463" t="str">
            <v xml:space="preserve">Yuan Purchase Pricelist (CNY)</v>
          </cell>
          <cell r="T2463">
            <v>35</v>
          </cell>
          <cell r="U2463">
            <v>813.75</v>
          </cell>
          <cell r="V2463">
            <v>1260</v>
          </cell>
        </row>
        <row r="2464">
          <cell r="A2464">
            <v>10467</v>
          </cell>
          <cell r="B2464" t="str">
            <v>AUTOLAMPS2430</v>
          </cell>
          <cell r="C2464" t="e">
            <v>#REF!</v>
          </cell>
          <cell r="D2464" t="str">
            <v xml:space="preserve">TOYOTA PREMIO ST210 (96-98) - HEAD LAMP (212-1170-RD/LD) - LH</v>
          </cell>
          <cell r="E2464" t="str">
            <v>TOYOTA</v>
          </cell>
          <cell r="F2464" t="str">
            <v xml:space="preserve">ST210 96 HLA LH</v>
          </cell>
          <cell r="G2464" t="str">
            <v>TY03-0901-L</v>
          </cell>
          <cell r="I2464">
            <v>0.04</v>
          </cell>
          <cell r="J2464" t="str">
            <v>SUPPLIER0002</v>
          </cell>
          <cell r="K2464" t="str">
            <v xml:space="preserve">ANHUI TINCAI SILK CO. LTD</v>
          </cell>
          <cell r="L2464">
            <v>3</v>
          </cell>
          <cell r="M2464">
            <v>12</v>
          </cell>
          <cell r="N2464">
            <v>15</v>
          </cell>
          <cell r="Q2464">
            <v>3</v>
          </cell>
          <cell r="R2464">
            <v>10</v>
          </cell>
          <cell r="S2464" t="str">
            <v xml:space="preserve">Yuan Purchase Pricelist (CNY)</v>
          </cell>
          <cell r="T2464">
            <v>50</v>
          </cell>
          <cell r="U2464">
            <v>1275</v>
          </cell>
          <cell r="V2464">
            <v>1900</v>
          </cell>
        </row>
        <row r="2465">
          <cell r="A2465">
            <v>10466</v>
          </cell>
          <cell r="B2465" t="str">
            <v>AUTOLAMPS2431</v>
          </cell>
          <cell r="C2465" t="e">
            <v>#REF!</v>
          </cell>
          <cell r="D2465" t="str">
            <v xml:space="preserve">TOYOTA PREMIO ST210 (96-98) - HEAD LAMP (212-1170-RD/LD) - RH</v>
          </cell>
          <cell r="E2465" t="str">
            <v>TOYOTA</v>
          </cell>
          <cell r="F2465" t="str">
            <v xml:space="preserve">ST210 96 HLA RH</v>
          </cell>
          <cell r="G2465" t="str">
            <v>TY03-0901-R</v>
          </cell>
          <cell r="I2465">
            <v>0.04</v>
          </cell>
          <cell r="J2465" t="str">
            <v>SUPPLIER0002</v>
          </cell>
          <cell r="K2465" t="str">
            <v xml:space="preserve">ANHUI TINCAI SILK CO. LTD</v>
          </cell>
          <cell r="L2465">
            <v>3</v>
          </cell>
          <cell r="M2465">
            <v>12</v>
          </cell>
          <cell r="N2465">
            <v>15</v>
          </cell>
          <cell r="Q2465">
            <v>3</v>
          </cell>
          <cell r="R2465">
            <v>10</v>
          </cell>
          <cell r="S2465" t="str">
            <v xml:space="preserve">Yuan Purchase Pricelist (CNY)</v>
          </cell>
          <cell r="T2465">
            <v>50</v>
          </cell>
          <cell r="U2465">
            <v>1275</v>
          </cell>
          <cell r="V2465">
            <v>1900</v>
          </cell>
        </row>
        <row r="2466">
          <cell r="A2466">
            <v>10473</v>
          </cell>
          <cell r="B2466" t="str">
            <v>AUTOLAMPS2432</v>
          </cell>
          <cell r="C2466" t="e">
            <v>#REF!</v>
          </cell>
          <cell r="D2466" t="str">
            <v xml:space="preserve">TOYOTA PREMIO ST210 (96-98) - TAIL LAMP (212-19A3-U) - LH</v>
          </cell>
          <cell r="E2466" t="str">
            <v>TOYOTA</v>
          </cell>
          <cell r="F2466" t="str">
            <v xml:space="preserve">ST210 96 TLA LH</v>
          </cell>
          <cell r="G2466" t="str">
            <v>TY03-0902-L</v>
          </cell>
          <cell r="I2466">
            <v>0.04</v>
          </cell>
          <cell r="J2466" t="str">
            <v>SUPPLIER0002</v>
          </cell>
          <cell r="K2466" t="str">
            <v xml:space="preserve">ANHUI TINCAI SILK CO. LTD</v>
          </cell>
          <cell r="L2466">
            <v>3</v>
          </cell>
          <cell r="M2466">
            <v>12</v>
          </cell>
          <cell r="N2466">
            <v>15</v>
          </cell>
          <cell r="Q2466">
            <v>3</v>
          </cell>
          <cell r="R2466">
            <v>10</v>
          </cell>
          <cell r="S2466" t="str">
            <v xml:space="preserve">Yuan Purchase Pricelist (CNY)</v>
          </cell>
          <cell r="T2466">
            <v>30</v>
          </cell>
          <cell r="U2466">
            <v>762.84</v>
          </cell>
          <cell r="V2466">
            <v>1100</v>
          </cell>
        </row>
        <row r="2467">
          <cell r="A2467">
            <v>10472</v>
          </cell>
          <cell r="B2467" t="str">
            <v>AUTOLAMPS2433</v>
          </cell>
          <cell r="C2467" t="e">
            <v>#REF!</v>
          </cell>
          <cell r="D2467" t="str">
            <v xml:space="preserve">TOYOTA PREMIO ST210 (96-98) - TAIL LAMP (212-19A3-U) - RH</v>
          </cell>
          <cell r="E2467" t="str">
            <v>TOYOTA</v>
          </cell>
          <cell r="F2467" t="str">
            <v xml:space="preserve">ST210 96 TLA RH</v>
          </cell>
          <cell r="G2467" t="str">
            <v>TY03-0902-R</v>
          </cell>
          <cell r="I2467">
            <v>0.04</v>
          </cell>
          <cell r="J2467" t="str">
            <v>SUPPLIER0002</v>
          </cell>
          <cell r="K2467" t="str">
            <v xml:space="preserve">ANHUI TINCAI SILK CO. LTD</v>
          </cell>
          <cell r="L2467">
            <v>3</v>
          </cell>
          <cell r="M2467">
            <v>12</v>
          </cell>
          <cell r="N2467">
            <v>15</v>
          </cell>
          <cell r="Q2467">
            <v>3</v>
          </cell>
          <cell r="R2467">
            <v>10</v>
          </cell>
          <cell r="S2467" t="str">
            <v xml:space="preserve">Yuan Purchase Pricelist (CNY)</v>
          </cell>
          <cell r="T2467">
            <v>30</v>
          </cell>
          <cell r="U2467">
            <v>762.84</v>
          </cell>
          <cell r="V2467">
            <v>1100</v>
          </cell>
        </row>
        <row r="2468">
          <cell r="A2468">
            <v>10483</v>
          </cell>
          <cell r="B2468" t="str">
            <v>AUTOLAMPS2434</v>
          </cell>
          <cell r="C2468" t="e">
            <v>#REF!</v>
          </cell>
          <cell r="D2468" t="str">
            <v xml:space="preserve">TOYOTA PREMIO ST211 (99-00) - BACK LAMP (20-398) - LH</v>
          </cell>
          <cell r="E2468" t="str">
            <v>TOYOTA</v>
          </cell>
          <cell r="F2468" t="str">
            <v xml:space="preserve">ST211 99 BALA LH</v>
          </cell>
          <cell r="G2468" t="str">
            <v>TY03-1402B-L</v>
          </cell>
          <cell r="I2468">
            <v>0.04</v>
          </cell>
          <cell r="J2468" t="str">
            <v>SUPPLIER0002</v>
          </cell>
          <cell r="K2468" t="str">
            <v xml:space="preserve">ANHUI TINCAI SILK CO. LTD</v>
          </cell>
          <cell r="M2468">
            <v>0</v>
          </cell>
          <cell r="N2468">
            <v>0</v>
          </cell>
          <cell r="O2468">
            <v>5</v>
          </cell>
          <cell r="P2468">
            <v>10</v>
          </cell>
          <cell r="S2468" t="str">
            <v xml:space="preserve">Yuan Purchase Pricelist (CNY)</v>
          </cell>
          <cell r="T2468">
            <v>3.28</v>
          </cell>
          <cell r="U2468">
            <v>513</v>
          </cell>
          <cell r="V2468">
            <v>790</v>
          </cell>
        </row>
        <row r="2469">
          <cell r="A2469">
            <v>10482</v>
          </cell>
          <cell r="B2469" t="str">
            <v>AUTOLAMPS2435</v>
          </cell>
          <cell r="C2469" t="e">
            <v>#REF!</v>
          </cell>
          <cell r="D2469" t="str">
            <v xml:space="preserve">TOYOTA PREMIO ST211 (99-00) - BACK LAMP (20-398) - RH</v>
          </cell>
          <cell r="E2469" t="str">
            <v>TOYOTA</v>
          </cell>
          <cell r="F2469" t="str">
            <v xml:space="preserve">ST211 99 BALA RH</v>
          </cell>
          <cell r="G2469" t="str">
            <v>TY03-1402B-R</v>
          </cell>
          <cell r="I2469">
            <v>0.04</v>
          </cell>
          <cell r="J2469" t="str">
            <v>SUPPLIER0002</v>
          </cell>
          <cell r="K2469" t="str">
            <v xml:space="preserve">ANHUI TINCAI SILK CO. LTD</v>
          </cell>
          <cell r="M2469">
            <v>0</v>
          </cell>
          <cell r="N2469">
            <v>0</v>
          </cell>
          <cell r="O2469">
            <v>5</v>
          </cell>
          <cell r="P2469">
            <v>10</v>
          </cell>
          <cell r="S2469" t="str">
            <v xml:space="preserve">Yuan Purchase Pricelist (CNY)</v>
          </cell>
          <cell r="T2469">
            <v>3.28</v>
          </cell>
          <cell r="U2469">
            <v>513</v>
          </cell>
          <cell r="V2469">
            <v>790</v>
          </cell>
        </row>
        <row r="2470">
          <cell r="A2470">
            <v>10477</v>
          </cell>
          <cell r="B2470" t="str">
            <v>AUTOLAMPS2437</v>
          </cell>
          <cell r="C2470" t="e">
            <v>#REF!</v>
          </cell>
          <cell r="D2470" t="str">
            <v xml:space="preserve">TOYOTA PREMIO ST211 (99-00) - CORNER LAMP (20-397) - LH</v>
          </cell>
          <cell r="E2470" t="str">
            <v>TOYOTA</v>
          </cell>
          <cell r="F2470" t="str">
            <v xml:space="preserve">ST211 99 CLA LH</v>
          </cell>
          <cell r="G2470" t="str">
            <v>TY03-1403-L</v>
          </cell>
          <cell r="I2470">
            <v>0.04</v>
          </cell>
          <cell r="J2470" t="str">
            <v>SUPPLIER0002</v>
          </cell>
          <cell r="K2470" t="str">
            <v xml:space="preserve">ANHUI TINCAI SILK CO. LTD</v>
          </cell>
          <cell r="L2470">
            <v>22</v>
          </cell>
          <cell r="M2470">
            <v>88</v>
          </cell>
          <cell r="N2470">
            <v>110</v>
          </cell>
          <cell r="O2470">
            <v>5</v>
          </cell>
          <cell r="P2470">
            <v>20</v>
          </cell>
          <cell r="S2470" t="str">
            <v xml:space="preserve">Yuan Purchase Pricelist (CNY)</v>
          </cell>
          <cell r="T2470">
            <v>14</v>
          </cell>
          <cell r="U2470">
            <v>357</v>
          </cell>
          <cell r="V2470">
            <v>540</v>
          </cell>
        </row>
        <row r="2471">
          <cell r="A2471">
            <v>10476</v>
          </cell>
          <cell r="B2471" t="str">
            <v>AUTOLAMPS2438</v>
          </cell>
          <cell r="C2471" t="e">
            <v>#REF!</v>
          </cell>
          <cell r="D2471" t="str">
            <v xml:space="preserve">TOYOTA PREMIO ST211 (99-00) - CORNER LAMP (20-397) - RH</v>
          </cell>
          <cell r="E2471" t="str">
            <v>TOYOTA</v>
          </cell>
          <cell r="F2471" t="str">
            <v xml:space="preserve">ST211 99 CLA RH</v>
          </cell>
          <cell r="G2471" t="str">
            <v>TY03-1403-R</v>
          </cell>
          <cell r="I2471">
            <v>0.04</v>
          </cell>
          <cell r="J2471" t="str">
            <v>SUPPLIER0002</v>
          </cell>
          <cell r="K2471" t="str">
            <v xml:space="preserve">ANHUI TINCAI SILK CO. LTD</v>
          </cell>
          <cell r="L2471">
            <v>23</v>
          </cell>
          <cell r="M2471">
            <v>92</v>
          </cell>
          <cell r="N2471">
            <v>115</v>
          </cell>
          <cell r="O2471">
            <v>5</v>
          </cell>
          <cell r="P2471">
            <v>20</v>
          </cell>
          <cell r="S2471" t="str">
            <v xml:space="preserve">Yuan Purchase Pricelist (CNY)</v>
          </cell>
          <cell r="T2471">
            <v>14</v>
          </cell>
          <cell r="U2471">
            <v>357</v>
          </cell>
          <cell r="V2471">
            <v>540</v>
          </cell>
        </row>
        <row r="2472">
          <cell r="A2472">
            <v>10479</v>
          </cell>
          <cell r="B2472" t="str">
            <v>AUTOLAMPS2439</v>
          </cell>
          <cell r="C2472" t="e">
            <v>#REF!</v>
          </cell>
          <cell r="D2472" t="str">
            <v xml:space="preserve">TOYOTA PREMIO ST211 (99-00) - FOG LAMP (20-396) - LH</v>
          </cell>
          <cell r="E2472" t="str">
            <v>TOYOTA</v>
          </cell>
          <cell r="F2472" t="str">
            <v xml:space="preserve">ST211 99 FLA LH</v>
          </cell>
          <cell r="G2472" t="str">
            <v>TY03-1404-L</v>
          </cell>
          <cell r="I2472">
            <v>0.04</v>
          </cell>
          <cell r="J2472" t="str">
            <v>SUPPLIER0002</v>
          </cell>
          <cell r="K2472" t="str">
            <v xml:space="preserve">ANHUI TINCAI SILK CO. LTD</v>
          </cell>
          <cell r="L2472">
            <v>14</v>
          </cell>
          <cell r="M2472">
            <v>56</v>
          </cell>
          <cell r="N2472">
            <v>70</v>
          </cell>
          <cell r="O2472">
            <v>5</v>
          </cell>
          <cell r="P2472">
            <v>20</v>
          </cell>
          <cell r="S2472" t="str">
            <v xml:space="preserve">Yuan Purchase Pricelist (CNY)</v>
          </cell>
          <cell r="T2472">
            <v>25</v>
          </cell>
          <cell r="U2472">
            <v>635.70000000000005</v>
          </cell>
          <cell r="V2472">
            <v>960</v>
          </cell>
        </row>
        <row r="2473">
          <cell r="A2473">
            <v>10478</v>
          </cell>
          <cell r="B2473" t="str">
            <v>AUTOLAMPS2440</v>
          </cell>
          <cell r="C2473" t="e">
            <v>#REF!</v>
          </cell>
          <cell r="D2473" t="str">
            <v xml:space="preserve">TOYOTA PREMIO ST211 (99-00) - FOG LAMP (20-396) - RH</v>
          </cell>
          <cell r="E2473" t="str">
            <v>TOYOTA</v>
          </cell>
          <cell r="F2473" t="str">
            <v xml:space="preserve">ST211 99 FLA RH</v>
          </cell>
          <cell r="G2473" t="str">
            <v>TY03-1404-R</v>
          </cell>
          <cell r="I2473">
            <v>0.04</v>
          </cell>
          <cell r="J2473" t="str">
            <v>SUPPLIER0002</v>
          </cell>
          <cell r="K2473" t="str">
            <v xml:space="preserve">ANHUI TINCAI SILK CO. LTD</v>
          </cell>
          <cell r="L2473">
            <v>15</v>
          </cell>
          <cell r="M2473">
            <v>60</v>
          </cell>
          <cell r="N2473">
            <v>75</v>
          </cell>
          <cell r="O2473">
            <v>5</v>
          </cell>
          <cell r="P2473">
            <v>20</v>
          </cell>
          <cell r="S2473" t="str">
            <v xml:space="preserve">Yuan Purchase Pricelist (CNY)</v>
          </cell>
          <cell r="T2473">
            <v>25</v>
          </cell>
          <cell r="U2473">
            <v>635.70000000000005</v>
          </cell>
          <cell r="V2473">
            <v>960</v>
          </cell>
        </row>
        <row r="2474">
          <cell r="A2474">
            <v>10485</v>
          </cell>
          <cell r="B2474" t="str">
            <v>AUTOLAMPS2436</v>
          </cell>
          <cell r="C2474" t="e">
            <v>#REF!</v>
          </cell>
          <cell r="D2474" t="str">
            <v xml:space="preserve">TOYOTA PREMIO ST211 (99-00) - FRONT BUMPER</v>
          </cell>
          <cell r="E2474" t="str">
            <v>TOYOTA</v>
          </cell>
          <cell r="F2474" t="str">
            <v xml:space="preserve">ST211 99 BPRF</v>
          </cell>
          <cell r="G2474" t="str">
            <v>TY03-1407</v>
          </cell>
          <cell r="I2474">
            <v>0.04</v>
          </cell>
          <cell r="J2474" t="str">
            <v>SUPPLIER0002</v>
          </cell>
          <cell r="K2474" t="str">
            <v xml:space="preserve">ANHUI TINCAI SILK CO. LTD</v>
          </cell>
          <cell r="L2474">
            <v>2</v>
          </cell>
          <cell r="M2474">
            <v>8</v>
          </cell>
          <cell r="N2474">
            <v>10</v>
          </cell>
          <cell r="Q2474">
            <v>2</v>
          </cell>
          <cell r="R2474">
            <v>5</v>
          </cell>
          <cell r="S2474" t="str">
            <v xml:space="preserve">Yuan Purchase Pricelist (CNY)</v>
          </cell>
          <cell r="T2474">
            <v>100</v>
          </cell>
          <cell r="U2474">
            <v>2542.8000000000002</v>
          </cell>
          <cell r="V2474">
            <v>4000</v>
          </cell>
        </row>
        <row r="2475">
          <cell r="A2475">
            <v>10484</v>
          </cell>
          <cell r="B2475" t="str">
            <v>AUTOLAMPS2441</v>
          </cell>
          <cell r="C2475" t="e">
            <v>#REF!</v>
          </cell>
          <cell r="D2475" t="str">
            <v xml:space="preserve">TOYOTA PREMIO ST211 (99-00) - GRILL</v>
          </cell>
          <cell r="E2475" t="str">
            <v>TOYOTA</v>
          </cell>
          <cell r="F2475" t="str">
            <v xml:space="preserve">ST211 99 GRL</v>
          </cell>
          <cell r="G2475" t="str">
            <v>TY03-1411</v>
          </cell>
          <cell r="I2475">
            <v>0.04</v>
          </cell>
          <cell r="J2475" t="str">
            <v>SUPPLIER0002</v>
          </cell>
          <cell r="K2475" t="str">
            <v xml:space="preserve">ANHUI TINCAI SILK CO. LTD</v>
          </cell>
          <cell r="L2475">
            <v>4</v>
          </cell>
          <cell r="M2475">
            <v>16</v>
          </cell>
          <cell r="N2475">
            <v>20</v>
          </cell>
          <cell r="Q2475">
            <v>5</v>
          </cell>
          <cell r="R2475">
            <v>10</v>
          </cell>
          <cell r="S2475" t="str">
            <v xml:space="preserve">Yuan Purchase Pricelist (CNY)</v>
          </cell>
          <cell r="T2475">
            <v>35</v>
          </cell>
          <cell r="U2475">
            <v>889.98</v>
          </cell>
          <cell r="V2475">
            <v>1300</v>
          </cell>
        </row>
        <row r="2476">
          <cell r="A2476">
            <v>10475</v>
          </cell>
          <cell r="B2476" t="str">
            <v>AUTOLAMPS2442</v>
          </cell>
          <cell r="C2476" t="e">
            <v>#REF!</v>
          </cell>
          <cell r="D2476" t="str">
            <v xml:space="preserve">TOYOTA PREMIO ST211 (99-00) - HEAD LAMP (20-394) - LH</v>
          </cell>
          <cell r="E2476" t="str">
            <v>TOYOTA</v>
          </cell>
          <cell r="F2476" t="str">
            <v xml:space="preserve">ST211 99 HLA LH</v>
          </cell>
          <cell r="G2476" t="str">
            <v>TY03-1401-L</v>
          </cell>
          <cell r="I2476">
            <v>0.04</v>
          </cell>
          <cell r="J2476" t="str">
            <v>SUPPLIER0002</v>
          </cell>
          <cell r="K2476" t="str">
            <v xml:space="preserve">ANHUI TINCAI SILK CO. LTD</v>
          </cell>
          <cell r="L2476">
            <v>9</v>
          </cell>
          <cell r="M2476">
            <v>36</v>
          </cell>
          <cell r="N2476">
            <v>45</v>
          </cell>
          <cell r="Q2476">
            <v>5</v>
          </cell>
          <cell r="R2476">
            <v>10</v>
          </cell>
          <cell r="S2476" t="str">
            <v xml:space="preserve">Yuan Purchase Pricelist (CNY)</v>
          </cell>
          <cell r="T2476">
            <v>50</v>
          </cell>
          <cell r="U2476">
            <v>1275</v>
          </cell>
          <cell r="V2476">
            <v>1900</v>
          </cell>
        </row>
        <row r="2477">
          <cell r="A2477">
            <v>10474</v>
          </cell>
          <cell r="B2477" t="str">
            <v>AUTOLAMPS2443</v>
          </cell>
          <cell r="C2477" t="e">
            <v>#REF!</v>
          </cell>
          <cell r="D2477" t="str">
            <v xml:space="preserve">TOYOTA PREMIO ST211 (99-00) - HEAD LAMP (20-394) - RH</v>
          </cell>
          <cell r="E2477" t="str">
            <v>TOYOTA</v>
          </cell>
          <cell r="F2477" t="str">
            <v xml:space="preserve">ST211 99 HLA RH</v>
          </cell>
          <cell r="G2477" t="str">
            <v>TY03-1401-R</v>
          </cell>
          <cell r="I2477">
            <v>0.04</v>
          </cell>
          <cell r="J2477" t="str">
            <v>SUPPLIER0002</v>
          </cell>
          <cell r="K2477" t="str">
            <v xml:space="preserve">ANHUI TINCAI SILK CO. LTD</v>
          </cell>
          <cell r="L2477">
            <v>9</v>
          </cell>
          <cell r="M2477">
            <v>36</v>
          </cell>
          <cell r="N2477">
            <v>45</v>
          </cell>
          <cell r="Q2477">
            <v>5</v>
          </cell>
          <cell r="R2477">
            <v>10</v>
          </cell>
          <cell r="S2477" t="str">
            <v xml:space="preserve">Yuan Purchase Pricelist (CNY)</v>
          </cell>
          <cell r="T2477">
            <v>50</v>
          </cell>
          <cell r="U2477">
            <v>1275</v>
          </cell>
          <cell r="V2477">
            <v>1900</v>
          </cell>
        </row>
        <row r="2478">
          <cell r="A2478">
            <v>10481</v>
          </cell>
          <cell r="B2478" t="str">
            <v>AUTOLAMPS2446</v>
          </cell>
          <cell r="C2478" t="e">
            <v>#REF!</v>
          </cell>
          <cell r="D2478" t="str">
            <v xml:space="preserve">TOYOTA PREMIO ST211 (99-00) - TAIL LAMP (20-397) - LH</v>
          </cell>
          <cell r="E2478" t="str">
            <v>TOYOTA</v>
          </cell>
          <cell r="F2478" t="str">
            <v xml:space="preserve">ST211 99 TLA LH</v>
          </cell>
          <cell r="G2478" t="str">
            <v>TY03-1402-L</v>
          </cell>
          <cell r="I2478">
            <v>0.04</v>
          </cell>
          <cell r="J2478" t="str">
            <v>SUPPLIER0002</v>
          </cell>
          <cell r="K2478" t="str">
            <v xml:space="preserve">ANHUI TINCAI SILK CO. LTD</v>
          </cell>
          <cell r="L2478">
            <v>11</v>
          </cell>
          <cell r="M2478">
            <v>44</v>
          </cell>
          <cell r="N2478">
            <v>55</v>
          </cell>
          <cell r="Q2478">
            <v>5</v>
          </cell>
          <cell r="R2478">
            <v>10</v>
          </cell>
          <cell r="S2478" t="str">
            <v xml:space="preserve">Yuan Purchase Pricelist (CNY)</v>
          </cell>
          <cell r="T2478">
            <v>40</v>
          </cell>
          <cell r="U2478">
            <v>1020</v>
          </cell>
          <cell r="V2478">
            <v>1530</v>
          </cell>
        </row>
        <row r="2479">
          <cell r="A2479">
            <v>10480</v>
          </cell>
          <cell r="B2479" t="str">
            <v>AUTOLAMPS2447</v>
          </cell>
          <cell r="C2479" t="e">
            <v>#REF!</v>
          </cell>
          <cell r="D2479" t="str">
            <v xml:space="preserve">TOYOTA PREMIO ST211 (99-00) - TAIL LAMP (20-397) - RH</v>
          </cell>
          <cell r="E2479" t="str">
            <v>TOYOTA</v>
          </cell>
          <cell r="F2479" t="str">
            <v xml:space="preserve">ST211 99 TLA RH</v>
          </cell>
          <cell r="G2479" t="str">
            <v>TY03-1402-R</v>
          </cell>
          <cell r="I2479">
            <v>0.04</v>
          </cell>
          <cell r="J2479" t="str">
            <v>SUPPLIER0002</v>
          </cell>
          <cell r="K2479" t="str">
            <v xml:space="preserve">ANHUI TINCAI SILK CO. LTD</v>
          </cell>
          <cell r="L2479">
            <v>11</v>
          </cell>
          <cell r="M2479">
            <v>44</v>
          </cell>
          <cell r="N2479">
            <v>55</v>
          </cell>
          <cell r="Q2479">
            <v>5</v>
          </cell>
          <cell r="R2479">
            <v>10</v>
          </cell>
          <cell r="S2479" t="str">
            <v xml:space="preserve">Yuan Purchase Pricelist (CNY)</v>
          </cell>
          <cell r="T2479">
            <v>40</v>
          </cell>
          <cell r="U2479">
            <v>1020</v>
          </cell>
          <cell r="V2479">
            <v>1530</v>
          </cell>
        </row>
        <row r="2480">
          <cell r="A2480">
            <v>12829</v>
          </cell>
          <cell r="B2480" t="str">
            <v>AUTOLAMPS2444</v>
          </cell>
          <cell r="C2480" t="e">
            <v>#REF!</v>
          </cell>
          <cell r="D2480" t="str">
            <v xml:space="preserve">TOYOTA PREMIO ST211 (99-00) - TAIL LENS - (20-397-00) - LH</v>
          </cell>
          <cell r="E2480" t="str">
            <v>TOYOTA</v>
          </cell>
          <cell r="F2480" t="str">
            <v xml:space="preserve">ST211 99 TLS LH</v>
          </cell>
          <cell r="G2480" t="str">
            <v>TY03-1402-00-L</v>
          </cell>
          <cell r="I2480">
            <v>0.04</v>
          </cell>
          <cell r="J2480" t="str">
            <v>SUPPLIER0002</v>
          </cell>
          <cell r="K2480" t="str">
            <v xml:space="preserve">ANHUI TINCAI SILK CO. LTD</v>
          </cell>
          <cell r="L2480">
            <v>0</v>
          </cell>
          <cell r="M2480">
            <v>0</v>
          </cell>
          <cell r="N2480">
            <v>0</v>
          </cell>
          <cell r="Q2480">
            <v>5</v>
          </cell>
          <cell r="R2480">
            <v>20</v>
          </cell>
          <cell r="S2480" t="str">
            <v xml:space="preserve">Yuan Purchase Pricelist (CNY)</v>
          </cell>
          <cell r="T2480">
            <v>1.17</v>
          </cell>
          <cell r="U2480">
            <v>183</v>
          </cell>
          <cell r="V2480">
            <v>280</v>
          </cell>
        </row>
        <row r="2481">
          <cell r="A2481">
            <v>12828</v>
          </cell>
          <cell r="B2481" t="str">
            <v>AUTOLAMPS2445</v>
          </cell>
          <cell r="C2481" t="e">
            <v>#REF!</v>
          </cell>
          <cell r="D2481" t="str">
            <v xml:space="preserve">TOYOTA PREMIO ST211 (99-00) - TAIL LENS - (20-397-00) - RH</v>
          </cell>
          <cell r="E2481" t="str">
            <v>TOYOTA</v>
          </cell>
          <cell r="F2481" t="str">
            <v xml:space="preserve">ST211 99 TLS RH</v>
          </cell>
          <cell r="G2481" t="str">
            <v>TY03-1402-00-R</v>
          </cell>
          <cell r="I2481">
            <v>0.04</v>
          </cell>
          <cell r="J2481" t="str">
            <v>SUPPLIER0002</v>
          </cell>
          <cell r="K2481" t="str">
            <v xml:space="preserve">ANHUI TINCAI SILK CO. LTD</v>
          </cell>
          <cell r="L2481">
            <v>0</v>
          </cell>
          <cell r="M2481">
            <v>0</v>
          </cell>
          <cell r="N2481">
            <v>0</v>
          </cell>
          <cell r="Q2481">
            <v>5</v>
          </cell>
          <cell r="R2481">
            <v>20</v>
          </cell>
          <cell r="S2481" t="str">
            <v xml:space="preserve">Yuan Purchase Pricelist (CNY)</v>
          </cell>
          <cell r="T2481">
            <v>1.17</v>
          </cell>
          <cell r="U2481">
            <v>183</v>
          </cell>
          <cell r="V2481">
            <v>280</v>
          </cell>
        </row>
        <row r="2482">
          <cell r="A2482">
            <v>14011</v>
          </cell>
          <cell r="B2482" t="str">
            <v>AUTOLAMPS2448</v>
          </cell>
          <cell r="C2482" t="e">
            <v>#REF!</v>
          </cell>
          <cell r="D2482" t="str">
            <v xml:space="preserve">TOYOTA PREMIO/ ALLION (01-04) - INNER FENDER - LH</v>
          </cell>
          <cell r="E2482" t="str">
            <v>TOYOTA</v>
          </cell>
          <cell r="F2482" t="str">
            <v xml:space="preserve">PREMIO 01 IF LH</v>
          </cell>
          <cell r="G2482" t="str">
            <v>53876-20401-L</v>
          </cell>
          <cell r="I2482">
            <v>0.04</v>
          </cell>
          <cell r="J2482" t="str">
            <v>SUPPLIER0002</v>
          </cell>
          <cell r="K2482" t="str">
            <v xml:space="preserve">ANHUI TINCAI SILK CO. LTD</v>
          </cell>
          <cell r="L2482">
            <v>2</v>
          </cell>
          <cell r="M2482">
            <v>8</v>
          </cell>
          <cell r="N2482">
            <v>10</v>
          </cell>
          <cell r="Q2482">
            <v>5</v>
          </cell>
          <cell r="R2482">
            <v>20</v>
          </cell>
          <cell r="S2482" t="str">
            <v xml:space="preserve">Yuan Purchase Pricelist (CNY)</v>
          </cell>
          <cell r="T2482">
            <v>15.5</v>
          </cell>
          <cell r="U2482">
            <v>422</v>
          </cell>
          <cell r="V2482">
            <v>630</v>
          </cell>
        </row>
        <row r="2483">
          <cell r="A2483">
            <v>14010</v>
          </cell>
          <cell r="B2483" t="str">
            <v>AUTOLAMPS2449</v>
          </cell>
          <cell r="C2483" t="e">
            <v>#REF!</v>
          </cell>
          <cell r="D2483" t="str">
            <v xml:space="preserve">TOYOTA PREMIO/ ALLION (01-04) - INNER FENDER - RH</v>
          </cell>
          <cell r="E2483" t="str">
            <v>TOYOTA</v>
          </cell>
          <cell r="F2483" t="str">
            <v xml:space="preserve">PREMIO 01 IF RH</v>
          </cell>
          <cell r="G2483" t="str">
            <v>53875-20381-R</v>
          </cell>
          <cell r="I2483">
            <v>0.04</v>
          </cell>
          <cell r="J2483" t="str">
            <v>SUPPLIER0002</v>
          </cell>
          <cell r="K2483" t="str">
            <v xml:space="preserve">ANHUI TINCAI SILK CO. LTD</v>
          </cell>
          <cell r="L2483">
            <v>1</v>
          </cell>
          <cell r="M2483">
            <v>4</v>
          </cell>
          <cell r="N2483">
            <v>5</v>
          </cell>
          <cell r="Q2483">
            <v>5</v>
          </cell>
          <cell r="R2483">
            <v>20</v>
          </cell>
          <cell r="S2483" t="str">
            <v xml:space="preserve">Yuan Purchase Pricelist (CNY)</v>
          </cell>
          <cell r="T2483">
            <v>15.5</v>
          </cell>
          <cell r="U2483">
            <v>422</v>
          </cell>
          <cell r="V2483">
            <v>630</v>
          </cell>
        </row>
        <row r="2484">
          <cell r="A2484">
            <v>13490</v>
          </cell>
          <cell r="B2484" t="str">
            <v>AUTOLAMPS2450</v>
          </cell>
          <cell r="C2484" t="e">
            <v>#REF!</v>
          </cell>
          <cell r="D2484" t="str">
            <v xml:space="preserve">TOYOTA PRIUS (HW30) 5-DOOR HATCHBACK (09-) - LAMINATED FRONT WINDSCREEN</v>
          </cell>
          <cell r="E2484" t="str">
            <v>TOYOTA</v>
          </cell>
          <cell r="F2484" t="str">
            <v xml:space="preserve">ZVW30 09 R VCPS LFW X</v>
          </cell>
          <cell r="G2484" t="str">
            <v xml:space="preserve">ZVW30-09-R-VCPS LFW/X</v>
          </cell>
          <cell r="H2484" t="str">
            <v>1397*1008</v>
          </cell>
          <cell r="I2484">
            <v>0.02</v>
          </cell>
          <cell r="J2484" t="str">
            <v>SUPPLIER0015</v>
          </cell>
          <cell r="K2484" t="str">
            <v xml:space="preserve">XINYI AUTOMOBILE GLASS (SHENZHEN) CO., LTD</v>
          </cell>
          <cell r="L2484">
            <v>0</v>
          </cell>
          <cell r="M2484">
            <v>0</v>
          </cell>
          <cell r="N2484">
            <v>0</v>
          </cell>
          <cell r="Q2484">
            <v>1</v>
          </cell>
          <cell r="R2484">
            <v>4</v>
          </cell>
          <cell r="S2484" t="str">
            <v xml:space="preserve">USD Purchase Pricelist (USD)</v>
          </cell>
          <cell r="T2484">
            <v>18.23</v>
          </cell>
          <cell r="U2484">
            <v>2</v>
          </cell>
          <cell r="V2484">
            <v>3700</v>
          </cell>
        </row>
        <row r="2485">
          <cell r="A2485">
            <v>13614</v>
          </cell>
          <cell r="B2485" t="str">
            <v>AUTOLAMPS2453</v>
          </cell>
          <cell r="C2485" t="e">
            <v>#REF!</v>
          </cell>
          <cell r="D2485" t="str">
            <v xml:space="preserve">TOYOTA PRIUS (HW30) ZVW30 (09-) - FOG LAMP HOUSING (212-2078) - LH</v>
          </cell>
          <cell r="E2485" t="str">
            <v>TOYOTA</v>
          </cell>
          <cell r="F2485" t="str">
            <v xml:space="preserve">PRIUS 09 FLAH LH</v>
          </cell>
          <cell r="G2485" t="str">
            <v>TY38-0604-L</v>
          </cell>
          <cell r="I2485">
            <v>0.04</v>
          </cell>
          <cell r="J2485" t="str">
            <v>SUPPLIER0002</v>
          </cell>
          <cell r="K2485" t="str">
            <v xml:space="preserve">ANHUI TINCAI SILK CO. LTD</v>
          </cell>
          <cell r="M2485">
            <v>0</v>
          </cell>
          <cell r="N2485">
            <v>0</v>
          </cell>
          <cell r="O2485">
            <v>5</v>
          </cell>
          <cell r="P2485">
            <v>20</v>
          </cell>
          <cell r="S2485" t="str">
            <v xml:space="preserve">Yuan Purchase Pricelist (CNY)</v>
          </cell>
          <cell r="T2485">
            <v>35</v>
          </cell>
          <cell r="U2485">
            <v>788</v>
          </cell>
          <cell r="V2485">
            <v>1220</v>
          </cell>
        </row>
        <row r="2486">
          <cell r="A2486">
            <v>13613</v>
          </cell>
          <cell r="B2486" t="str">
            <v>AUTOLAMPS2454</v>
          </cell>
          <cell r="C2486" t="e">
            <v>#REF!</v>
          </cell>
          <cell r="D2486" t="str">
            <v xml:space="preserve">TOYOTA PRIUS (HW30) ZVW30 (09-) - FOG LAMP HOUSING (212-2078) - RH</v>
          </cell>
          <cell r="E2486" t="str">
            <v>TOYOTA</v>
          </cell>
          <cell r="F2486" t="str">
            <v xml:space="preserve">PRIUS 09 FLAH RH</v>
          </cell>
          <cell r="G2486" t="str">
            <v>TY38-0604-R</v>
          </cell>
          <cell r="I2486">
            <v>0.04</v>
          </cell>
          <cell r="J2486" t="str">
            <v>SUPPLIER0002</v>
          </cell>
          <cell r="K2486" t="str">
            <v xml:space="preserve">ANHUI TINCAI SILK CO. LTD</v>
          </cell>
          <cell r="M2486">
            <v>0</v>
          </cell>
          <cell r="N2486">
            <v>0</v>
          </cell>
          <cell r="O2486">
            <v>5</v>
          </cell>
          <cell r="P2486">
            <v>20</v>
          </cell>
          <cell r="S2486" t="str">
            <v xml:space="preserve">Yuan Purchase Pricelist (CNY)</v>
          </cell>
          <cell r="T2486">
            <v>35</v>
          </cell>
          <cell r="U2486">
            <v>788</v>
          </cell>
          <cell r="V2486">
            <v>1220</v>
          </cell>
        </row>
        <row r="2487">
          <cell r="A2487">
            <v>13616</v>
          </cell>
          <cell r="B2487" t="str">
            <v>AUTOLAMPS2451</v>
          </cell>
          <cell r="C2487" t="e">
            <v>#REF!</v>
          </cell>
          <cell r="D2487" t="str">
            <v xml:space="preserve">TOYOTA PRIUS (HW30) ZVW30 (09-) - FRONT LAMP (312-1649) - LH</v>
          </cell>
          <cell r="E2487" t="str">
            <v>TOYOTA</v>
          </cell>
          <cell r="F2487" t="str">
            <v xml:space="preserve">PRIUS 09 FALA LH</v>
          </cell>
          <cell r="G2487" t="str">
            <v>TY38-0605-L</v>
          </cell>
          <cell r="I2487">
            <v>0.04</v>
          </cell>
          <cell r="J2487" t="str">
            <v>SUPPLIER0002</v>
          </cell>
          <cell r="K2487" t="str">
            <v xml:space="preserve">ANHUI TINCAI SILK CO. LTD</v>
          </cell>
          <cell r="L2487">
            <v>0</v>
          </cell>
          <cell r="M2487">
            <v>0</v>
          </cell>
          <cell r="N2487">
            <v>0</v>
          </cell>
          <cell r="O2487">
            <v>5</v>
          </cell>
          <cell r="P2487">
            <v>20</v>
          </cell>
          <cell r="S2487" t="str">
            <v xml:space="preserve">Yuan Purchase Pricelist (CNY)</v>
          </cell>
          <cell r="T2487">
            <v>20</v>
          </cell>
          <cell r="U2487">
            <v>450</v>
          </cell>
          <cell r="V2487">
            <v>700</v>
          </cell>
        </row>
        <row r="2488">
          <cell r="A2488">
            <v>13615</v>
          </cell>
          <cell r="B2488" t="str">
            <v>AUTOLAMPS2452</v>
          </cell>
          <cell r="C2488" t="e">
            <v>#REF!</v>
          </cell>
          <cell r="D2488" t="str">
            <v xml:space="preserve">TOYOTA PRIUS (HW30) ZVW30 (09-) - FRONT LAMP (312-1649) - RH</v>
          </cell>
          <cell r="E2488" t="str">
            <v>TOYOTA</v>
          </cell>
          <cell r="F2488" t="str">
            <v xml:space="preserve">PRIUS 09 FALA RH</v>
          </cell>
          <cell r="G2488" t="str">
            <v>TY38-0605-R</v>
          </cell>
          <cell r="I2488">
            <v>0.04</v>
          </cell>
          <cell r="J2488" t="str">
            <v>SUPPLIER0002</v>
          </cell>
          <cell r="K2488" t="str">
            <v xml:space="preserve">ANHUI TINCAI SILK CO. LTD</v>
          </cell>
          <cell r="L2488">
            <v>0</v>
          </cell>
          <cell r="M2488">
            <v>0</v>
          </cell>
          <cell r="N2488">
            <v>0</v>
          </cell>
          <cell r="O2488">
            <v>5</v>
          </cell>
          <cell r="P2488">
            <v>20</v>
          </cell>
          <cell r="S2488" t="str">
            <v xml:space="preserve">Yuan Purchase Pricelist (CNY)</v>
          </cell>
          <cell r="T2488">
            <v>20</v>
          </cell>
          <cell r="U2488">
            <v>450</v>
          </cell>
          <cell r="V2488">
            <v>700</v>
          </cell>
        </row>
        <row r="2489">
          <cell r="A2489">
            <v>13610</v>
          </cell>
          <cell r="B2489" t="str">
            <v>AUTOLAMPS2455</v>
          </cell>
          <cell r="C2489" t="e">
            <v>#REF!</v>
          </cell>
          <cell r="D2489" t="str">
            <v xml:space="preserve">TOYOTA PRIUS (HW30) ZVW30 (09-) - HEAD LAMP  (212-11P6) - LH</v>
          </cell>
          <cell r="E2489" t="str">
            <v>TOYOTA</v>
          </cell>
          <cell r="F2489" t="str">
            <v xml:space="preserve">PRIUS 09 HLA LH</v>
          </cell>
          <cell r="G2489" t="str">
            <v>TY38-0601-L</v>
          </cell>
          <cell r="I2489">
            <v>0.04</v>
          </cell>
          <cell r="J2489" t="str">
            <v>SUPPLIER0002</v>
          </cell>
          <cell r="K2489" t="str">
            <v xml:space="preserve">ANHUI TINCAI SILK CO. LTD</v>
          </cell>
          <cell r="M2489">
            <v>0</v>
          </cell>
          <cell r="N2489">
            <v>0</v>
          </cell>
          <cell r="Q2489">
            <v>2</v>
          </cell>
          <cell r="R2489">
            <v>5</v>
          </cell>
          <cell r="S2489" t="str">
            <v xml:space="preserve">Yuan Purchase Pricelist (CNY)</v>
          </cell>
          <cell r="T2489">
            <v>200</v>
          </cell>
          <cell r="U2489">
            <v>4500</v>
          </cell>
          <cell r="V2489">
            <v>6980</v>
          </cell>
        </row>
        <row r="2490">
          <cell r="A2490">
            <v>13609</v>
          </cell>
          <cell r="B2490" t="str">
            <v>AUTOLAMPS2456</v>
          </cell>
          <cell r="C2490" t="e">
            <v>#REF!</v>
          </cell>
          <cell r="D2490" t="str">
            <v xml:space="preserve">TOYOTA PRIUS (HW30) ZVW30 (09-) - HEAD LAMP  (212-11P6) - RH</v>
          </cell>
          <cell r="E2490" t="str">
            <v>TOYOTA</v>
          </cell>
          <cell r="F2490" t="str">
            <v xml:space="preserve">PRIUS 09 HLA RH</v>
          </cell>
          <cell r="G2490" t="str">
            <v>TY38-0601-R</v>
          </cell>
          <cell r="I2490">
            <v>0.04</v>
          </cell>
          <cell r="J2490" t="str">
            <v>SUPPLIER0002</v>
          </cell>
          <cell r="K2490" t="str">
            <v xml:space="preserve">ANHUI TINCAI SILK CO. LTD</v>
          </cell>
          <cell r="L2490">
            <v>0</v>
          </cell>
          <cell r="M2490">
            <v>0</v>
          </cell>
          <cell r="N2490">
            <v>0</v>
          </cell>
          <cell r="Q2490">
            <v>2</v>
          </cell>
          <cell r="R2490">
            <v>5</v>
          </cell>
          <cell r="S2490" t="str">
            <v xml:space="preserve">Yuan Purchase Pricelist (CNY)</v>
          </cell>
          <cell r="T2490">
            <v>200</v>
          </cell>
          <cell r="U2490">
            <v>4500</v>
          </cell>
          <cell r="V2490">
            <v>6980</v>
          </cell>
        </row>
        <row r="2491">
          <cell r="A2491">
            <v>13612</v>
          </cell>
          <cell r="B2491" t="str">
            <v>AUTOLAMPS2457</v>
          </cell>
          <cell r="C2491" t="e">
            <v>#REF!</v>
          </cell>
          <cell r="D2491" t="str">
            <v xml:space="preserve">TOYOTA PRIUS (HW30) ZVW30 (09-) - TAIL LAMP (212-19T8) - LH</v>
          </cell>
          <cell r="E2491" t="str">
            <v>TOYOTA</v>
          </cell>
          <cell r="F2491" t="str">
            <v xml:space="preserve">PRIUS 09  TLA LH</v>
          </cell>
          <cell r="G2491" t="str">
            <v>TY38-0602-L</v>
          </cell>
          <cell r="I2491">
            <v>0.04</v>
          </cell>
          <cell r="J2491" t="str">
            <v>SUPPLIER0002</v>
          </cell>
          <cell r="K2491" t="str">
            <v xml:space="preserve">ANHUI TINCAI SILK CO. LTD</v>
          </cell>
          <cell r="L2491">
            <v>0</v>
          </cell>
          <cell r="M2491">
            <v>0</v>
          </cell>
          <cell r="N2491">
            <v>0</v>
          </cell>
          <cell r="Q2491">
            <v>2</v>
          </cell>
          <cell r="R2491">
            <v>5</v>
          </cell>
          <cell r="S2491" t="str">
            <v xml:space="preserve">Yuan Purchase Pricelist (CNY)</v>
          </cell>
          <cell r="T2491">
            <v>130</v>
          </cell>
          <cell r="U2491">
            <v>3139</v>
          </cell>
          <cell r="V2491">
            <v>4710</v>
          </cell>
        </row>
        <row r="2492">
          <cell r="A2492">
            <v>13611</v>
          </cell>
          <cell r="B2492" t="str">
            <v>AUTOLAMPS2458</v>
          </cell>
          <cell r="C2492" t="e">
            <v>#REF!</v>
          </cell>
          <cell r="D2492" t="str">
            <v xml:space="preserve">TOYOTA PRIUS (HW30) ZVW30 (09-) - TAIL LAMP (212-19T8) - RH</v>
          </cell>
          <cell r="E2492" t="str">
            <v>TOYOTA</v>
          </cell>
          <cell r="F2492" t="str">
            <v xml:space="preserve">PRIUS 09 TLA RH</v>
          </cell>
          <cell r="G2492" t="str">
            <v>TY38-0602-R</v>
          </cell>
          <cell r="I2492">
            <v>0.04</v>
          </cell>
          <cell r="J2492" t="str">
            <v>SUPPLIER0002</v>
          </cell>
          <cell r="K2492" t="str">
            <v xml:space="preserve">ANHUI TINCAI SILK CO. LTD</v>
          </cell>
          <cell r="L2492">
            <v>0</v>
          </cell>
          <cell r="M2492">
            <v>0</v>
          </cell>
          <cell r="N2492">
            <v>0</v>
          </cell>
          <cell r="Q2492">
            <v>2</v>
          </cell>
          <cell r="R2492">
            <v>5</v>
          </cell>
          <cell r="S2492" t="str">
            <v xml:space="preserve">Yuan Purchase Pricelist (CNY)</v>
          </cell>
          <cell r="T2492">
            <v>130</v>
          </cell>
          <cell r="U2492">
            <v>3022.5</v>
          </cell>
          <cell r="V2492">
            <v>4710</v>
          </cell>
        </row>
        <row r="2493">
          <cell r="A2493">
            <v>13599</v>
          </cell>
          <cell r="B2493" t="str">
            <v>AUTOLAMPS2470</v>
          </cell>
          <cell r="C2493" t="e">
            <v>#REF!</v>
          </cell>
          <cell r="D2493" t="str">
            <v xml:space="preserve">TOYOTA PRIUS NHW20 (03-06) - BUMPER GRILL</v>
          </cell>
          <cell r="E2493" t="str">
            <v>TOYOTA</v>
          </cell>
          <cell r="F2493" t="str">
            <v xml:space="preserve">PRIUS 03 BGRL</v>
          </cell>
          <cell r="G2493" t="str">
            <v>TY38-0411</v>
          </cell>
          <cell r="I2493">
            <v>0.04</v>
          </cell>
          <cell r="J2493" t="str">
            <v>SUPPLIER0002</v>
          </cell>
          <cell r="K2493" t="str">
            <v xml:space="preserve">ANHUI TINCAI SILK CO. LTD</v>
          </cell>
          <cell r="M2493">
            <v>0</v>
          </cell>
          <cell r="N2493">
            <v>0</v>
          </cell>
          <cell r="Q2493">
            <v>1</v>
          </cell>
          <cell r="R2493">
            <v>5</v>
          </cell>
          <cell r="S2493" t="str">
            <v xml:space="preserve">Yuan Purchase Pricelist (CNY)</v>
          </cell>
          <cell r="T2493">
            <v>25</v>
          </cell>
          <cell r="U2493">
            <v>563</v>
          </cell>
          <cell r="V2493">
            <v>870</v>
          </cell>
        </row>
        <row r="2494">
          <cell r="A2494">
            <v>13591</v>
          </cell>
          <cell r="B2494" t="str">
            <v>AUTOLAMPS2473</v>
          </cell>
          <cell r="C2494" t="e">
            <v>#REF!</v>
          </cell>
          <cell r="D2494" t="str">
            <v xml:space="preserve">TOYOTA PRIUS NHW20 (03-06) - DOOR MIRROR WITH INDICATOR LIGHT (ELECTRIC) - LH</v>
          </cell>
          <cell r="E2494" t="str">
            <v>TOYOTA</v>
          </cell>
          <cell r="F2494" t="str">
            <v xml:space="preserve">PRIUS 03 SME LH</v>
          </cell>
          <cell r="G2494" t="str">
            <v>TY38-0412B-L</v>
          </cell>
          <cell r="I2494">
            <v>0.04</v>
          </cell>
          <cell r="J2494" t="str">
            <v>SUPPLIER0002</v>
          </cell>
          <cell r="K2494" t="str">
            <v xml:space="preserve">ANHUI TINCAI SILK CO. LTD</v>
          </cell>
          <cell r="M2494">
            <v>0</v>
          </cell>
          <cell r="N2494">
            <v>0</v>
          </cell>
          <cell r="O2494">
            <v>2</v>
          </cell>
          <cell r="P2494">
            <v>5</v>
          </cell>
          <cell r="S2494" t="str">
            <v xml:space="preserve">Yuan Purchase Pricelist (CNY)</v>
          </cell>
          <cell r="T2494">
            <v>130</v>
          </cell>
          <cell r="U2494">
            <v>2925</v>
          </cell>
          <cell r="V2494">
            <v>4530</v>
          </cell>
        </row>
        <row r="2495">
          <cell r="A2495">
            <v>13590</v>
          </cell>
          <cell r="B2495" t="str">
            <v>AUTOLAMPS2474</v>
          </cell>
          <cell r="C2495" t="e">
            <v>#REF!</v>
          </cell>
          <cell r="D2495" t="str">
            <v xml:space="preserve">TOYOTA PRIUS NHW20 (03-06) - DOOR MIRROR WITH INDICATOR LIGHT (ELECTRIC) - RH</v>
          </cell>
          <cell r="E2495" t="str">
            <v>TOYOTA</v>
          </cell>
          <cell r="F2495" t="str">
            <v xml:space="preserve">PRIUS 03 SME RH</v>
          </cell>
          <cell r="G2495" t="str">
            <v>TY38-0412B-R</v>
          </cell>
          <cell r="I2495">
            <v>0.04</v>
          </cell>
          <cell r="J2495" t="str">
            <v>SUPPLIER0002</v>
          </cell>
          <cell r="K2495" t="str">
            <v xml:space="preserve">ANHUI TINCAI SILK CO. LTD</v>
          </cell>
          <cell r="M2495">
            <v>0</v>
          </cell>
          <cell r="N2495">
            <v>0</v>
          </cell>
          <cell r="O2495">
            <v>2</v>
          </cell>
          <cell r="P2495">
            <v>5</v>
          </cell>
          <cell r="S2495" t="str">
            <v xml:space="preserve">Yuan Purchase Pricelist (CNY)</v>
          </cell>
          <cell r="T2495">
            <v>130</v>
          </cell>
          <cell r="U2495">
            <v>2925</v>
          </cell>
          <cell r="V2495">
            <v>4530</v>
          </cell>
        </row>
        <row r="2496">
          <cell r="A2496">
            <v>13593</v>
          </cell>
          <cell r="B2496" t="str">
            <v>AUTOLAMPS2464</v>
          </cell>
          <cell r="C2496" t="e">
            <v>#REF!</v>
          </cell>
          <cell r="D2496" t="str">
            <v xml:space="preserve">TOYOTA PRIUS NHW20 (03-06) - FOG LAMP - LH</v>
          </cell>
          <cell r="E2496" t="str">
            <v>TOYOTA</v>
          </cell>
          <cell r="F2496" t="str">
            <v xml:space="preserve">PRIUS 03 FLA LH</v>
          </cell>
          <cell r="G2496" t="str">
            <v>TY38-0404-L</v>
          </cell>
          <cell r="I2496">
            <v>0.04</v>
          </cell>
          <cell r="J2496" t="str">
            <v>SUPPLIER0002</v>
          </cell>
          <cell r="K2496" t="str">
            <v xml:space="preserve">ANHUI TINCAI SILK CO. LTD</v>
          </cell>
          <cell r="M2496">
            <v>0</v>
          </cell>
          <cell r="N2496">
            <v>0</v>
          </cell>
          <cell r="O2496">
            <v>2</v>
          </cell>
          <cell r="P2496">
            <v>5</v>
          </cell>
          <cell r="S2496" t="str">
            <v xml:space="preserve">Yuan Purchase Pricelist (CNY)</v>
          </cell>
          <cell r="T2496">
            <v>35</v>
          </cell>
          <cell r="U2496">
            <v>788</v>
          </cell>
          <cell r="V2496">
            <v>1220</v>
          </cell>
        </row>
        <row r="2497">
          <cell r="A2497">
            <v>13592</v>
          </cell>
          <cell r="B2497" t="str">
            <v>AUTOLAMPS2465</v>
          </cell>
          <cell r="C2497" t="e">
            <v>#REF!</v>
          </cell>
          <cell r="D2497" t="str">
            <v xml:space="preserve">TOYOTA PRIUS NHW20 (03-06) - FOG LAMP - RH</v>
          </cell>
          <cell r="E2497" t="str">
            <v>TOYOTA</v>
          </cell>
          <cell r="F2497" t="str">
            <v xml:space="preserve">PRIUS 03 FLA RH</v>
          </cell>
          <cell r="G2497" t="str">
            <v>TY38-0404-R</v>
          </cell>
          <cell r="I2497">
            <v>0.04</v>
          </cell>
          <cell r="J2497" t="str">
            <v>SUPPLIER0002</v>
          </cell>
          <cell r="K2497" t="str">
            <v xml:space="preserve">ANHUI TINCAI SILK CO. LTD</v>
          </cell>
          <cell r="M2497">
            <v>0</v>
          </cell>
          <cell r="N2497">
            <v>0</v>
          </cell>
          <cell r="O2497">
            <v>2</v>
          </cell>
          <cell r="P2497">
            <v>5</v>
          </cell>
          <cell r="S2497" t="str">
            <v xml:space="preserve">Yuan Purchase Pricelist (CNY)</v>
          </cell>
          <cell r="T2497">
            <v>35</v>
          </cell>
          <cell r="U2497">
            <v>788</v>
          </cell>
          <cell r="V2497">
            <v>1220</v>
          </cell>
        </row>
        <row r="2498">
          <cell r="A2498">
            <v>13595</v>
          </cell>
          <cell r="B2498" t="str">
            <v>AUTOLAMPS2466</v>
          </cell>
          <cell r="C2498" t="e">
            <v>#REF!</v>
          </cell>
          <cell r="D2498" t="str">
            <v xml:space="preserve">TOYOTA PRIUS NHW20 (03-06) - FOG LAMP CASE - LH</v>
          </cell>
          <cell r="E2498" t="str">
            <v>TOYOTA</v>
          </cell>
          <cell r="F2498" t="str">
            <v xml:space="preserve">PRIUS 03 FLACASE LH</v>
          </cell>
          <cell r="G2498" t="str">
            <v>TY38-0404-1-L</v>
          </cell>
          <cell r="I2498">
            <v>0.04</v>
          </cell>
          <cell r="J2498" t="str">
            <v>SUPPLIER0002</v>
          </cell>
          <cell r="K2498" t="str">
            <v xml:space="preserve">ANHUI TINCAI SILK CO. LTD</v>
          </cell>
          <cell r="L2498">
            <v>0</v>
          </cell>
          <cell r="M2498">
            <v>0</v>
          </cell>
          <cell r="N2498">
            <v>0</v>
          </cell>
          <cell r="O2498">
            <v>2</v>
          </cell>
          <cell r="P2498">
            <v>5</v>
          </cell>
          <cell r="S2498" t="str">
            <v xml:space="preserve">Yuan Purchase Pricelist (CNY)</v>
          </cell>
          <cell r="T2498">
            <v>10</v>
          </cell>
          <cell r="U2498">
            <v>225</v>
          </cell>
          <cell r="V2498">
            <v>350</v>
          </cell>
        </row>
        <row r="2499">
          <cell r="A2499">
            <v>13594</v>
          </cell>
          <cell r="B2499" t="str">
            <v>AUTOLAMPS2467</v>
          </cell>
          <cell r="C2499" t="e">
            <v>#REF!</v>
          </cell>
          <cell r="D2499" t="str">
            <v xml:space="preserve">TOYOTA PRIUS NHW20 (03-06) - FOG LAMP CASE - RH</v>
          </cell>
          <cell r="E2499" t="str">
            <v>TOYOTA</v>
          </cell>
          <cell r="F2499" t="str">
            <v xml:space="preserve">PRIUS 03 FLACASE RH</v>
          </cell>
          <cell r="G2499" t="str">
            <v>TY38-0404-1-R</v>
          </cell>
          <cell r="I2499">
            <v>0.04</v>
          </cell>
          <cell r="J2499" t="str">
            <v>SUPPLIER0002</v>
          </cell>
          <cell r="K2499" t="str">
            <v xml:space="preserve">ANHUI TINCAI SILK CO. LTD</v>
          </cell>
          <cell r="L2499">
            <v>0</v>
          </cell>
          <cell r="M2499">
            <v>0</v>
          </cell>
          <cell r="N2499">
            <v>0</v>
          </cell>
          <cell r="O2499">
            <v>2</v>
          </cell>
          <cell r="P2499">
            <v>5</v>
          </cell>
          <cell r="S2499" t="str">
            <v xml:space="preserve">Yuan Purchase Pricelist (CNY)</v>
          </cell>
          <cell r="T2499">
            <v>10</v>
          </cell>
          <cell r="U2499">
            <v>225</v>
          </cell>
          <cell r="V2499">
            <v>350</v>
          </cell>
        </row>
        <row r="2500">
          <cell r="A2500">
            <v>13597</v>
          </cell>
          <cell r="B2500" t="str">
            <v>AUTOLAMPS2468</v>
          </cell>
          <cell r="C2500" t="e">
            <v>#REF!</v>
          </cell>
          <cell r="D2500" t="str">
            <v xml:space="preserve">TOYOTA PRIUS NHW20 (03-06) - FOG LAMP COVER - LH</v>
          </cell>
          <cell r="E2500" t="str">
            <v>TOYOTA</v>
          </cell>
          <cell r="F2500" t="str">
            <v xml:space="preserve">PRIUS 03 FLAC LH</v>
          </cell>
          <cell r="G2500" t="str">
            <v>TY38-0404-2-L</v>
          </cell>
          <cell r="I2500">
            <v>0.04</v>
          </cell>
          <cell r="J2500" t="str">
            <v>SUPPLIER0002</v>
          </cell>
          <cell r="K2500" t="str">
            <v xml:space="preserve">ANHUI TINCAI SILK CO. LTD</v>
          </cell>
          <cell r="M2500">
            <v>0</v>
          </cell>
          <cell r="N2500">
            <v>0</v>
          </cell>
          <cell r="O2500">
            <v>2</v>
          </cell>
          <cell r="P2500">
            <v>5</v>
          </cell>
          <cell r="S2500" t="str">
            <v xml:space="preserve">Yuan Purchase Pricelist (CNY)</v>
          </cell>
          <cell r="T2500">
            <v>10</v>
          </cell>
          <cell r="U2500">
            <v>225</v>
          </cell>
          <cell r="V2500">
            <v>350</v>
          </cell>
        </row>
        <row r="2501">
          <cell r="A2501">
            <v>13596</v>
          </cell>
          <cell r="B2501" t="str">
            <v>AUTOLAMPS2469</v>
          </cell>
          <cell r="C2501" t="e">
            <v>#REF!</v>
          </cell>
          <cell r="D2501" t="str">
            <v xml:space="preserve">TOYOTA PRIUS NHW20 (03-06) - FOG LAMP COVER - RH</v>
          </cell>
          <cell r="E2501" t="str">
            <v>TOYOTA</v>
          </cell>
          <cell r="F2501" t="str">
            <v xml:space="preserve">PRIUS 03 FLAC RH</v>
          </cell>
          <cell r="G2501" t="str">
            <v>TY38-0404-2-R</v>
          </cell>
          <cell r="I2501">
            <v>0.04</v>
          </cell>
          <cell r="J2501" t="str">
            <v>SUPPLIER0002</v>
          </cell>
          <cell r="K2501" t="str">
            <v xml:space="preserve">ANHUI TINCAI SILK CO. LTD</v>
          </cell>
          <cell r="M2501">
            <v>0</v>
          </cell>
          <cell r="N2501">
            <v>0</v>
          </cell>
          <cell r="O2501">
            <v>2</v>
          </cell>
          <cell r="P2501">
            <v>5</v>
          </cell>
          <cell r="S2501" t="str">
            <v xml:space="preserve">Yuan Purchase Pricelist (CNY)</v>
          </cell>
          <cell r="T2501">
            <v>10</v>
          </cell>
          <cell r="U2501">
            <v>225</v>
          </cell>
          <cell r="V2501">
            <v>350</v>
          </cell>
        </row>
        <row r="2502">
          <cell r="A2502">
            <v>13598</v>
          </cell>
          <cell r="B2502" t="str">
            <v>AUTOLAMPS2460</v>
          </cell>
          <cell r="C2502" t="e">
            <v>#REF!</v>
          </cell>
          <cell r="D2502" t="str">
            <v xml:space="preserve">TOYOTA PRIUS NHW20 (03-06) - FRONT BUMPER</v>
          </cell>
          <cell r="E2502" t="str">
            <v>TOYOTA</v>
          </cell>
          <cell r="F2502" t="str">
            <v xml:space="preserve">PRIUS 03 BPRF</v>
          </cell>
          <cell r="G2502" t="str">
            <v>TY38-0407</v>
          </cell>
          <cell r="I2502">
            <v>0.04</v>
          </cell>
          <cell r="J2502" t="str">
            <v>SUPPLIER0002</v>
          </cell>
          <cell r="K2502" t="str">
            <v xml:space="preserve">ANHUI TINCAI SILK CO. LTD</v>
          </cell>
          <cell r="M2502">
            <v>0</v>
          </cell>
          <cell r="N2502">
            <v>0</v>
          </cell>
          <cell r="Q2502">
            <v>1</v>
          </cell>
          <cell r="R2502">
            <v>5</v>
          </cell>
          <cell r="S2502" t="str">
            <v xml:space="preserve">Yuan Purchase Pricelist (CNY)</v>
          </cell>
          <cell r="T2502">
            <v>120</v>
          </cell>
          <cell r="U2502">
            <v>2700</v>
          </cell>
          <cell r="V2502">
            <v>4190</v>
          </cell>
        </row>
        <row r="2503">
          <cell r="A2503">
            <v>13601</v>
          </cell>
          <cell r="B2503" t="str">
            <v>AUTOLAMPS2471</v>
          </cell>
          <cell r="C2503" t="e">
            <v>#REF!</v>
          </cell>
          <cell r="D2503" t="str">
            <v xml:space="preserve">TOYOTA PRIUS NHW20 (03-06) - HEAD LAMP (47-23) - LH</v>
          </cell>
          <cell r="E2503" t="str">
            <v>TOYOTA</v>
          </cell>
          <cell r="F2503" t="str">
            <v xml:space="preserve">PRIUS 03 HLA LH</v>
          </cell>
          <cell r="G2503" t="str">
            <v>TY38-0401-L</v>
          </cell>
          <cell r="I2503">
            <v>0.04</v>
          </cell>
          <cell r="J2503" t="str">
            <v>SUPPLIER0002</v>
          </cell>
          <cell r="K2503" t="str">
            <v xml:space="preserve">ANHUI TINCAI SILK CO. LTD</v>
          </cell>
          <cell r="L2503">
            <v>0</v>
          </cell>
          <cell r="M2503">
            <v>0</v>
          </cell>
          <cell r="N2503">
            <v>0</v>
          </cell>
          <cell r="Q2503">
            <v>2</v>
          </cell>
          <cell r="R2503">
            <v>5</v>
          </cell>
          <cell r="S2503" t="str">
            <v xml:space="preserve">Yuan Purchase Pricelist (CNY)</v>
          </cell>
          <cell r="T2503">
            <v>135</v>
          </cell>
          <cell r="U2503">
            <v>3038</v>
          </cell>
          <cell r="V2503">
            <v>4710</v>
          </cell>
        </row>
        <row r="2504">
          <cell r="A2504">
            <v>13600</v>
          </cell>
          <cell r="B2504" t="str">
            <v>AUTOLAMPS2472</v>
          </cell>
          <cell r="C2504" t="e">
            <v>#REF!</v>
          </cell>
          <cell r="D2504" t="str">
            <v xml:space="preserve">TOYOTA PRIUS NHW20 (03-06) - HEAD LAMP (47-23) - RH</v>
          </cell>
          <cell r="E2504" t="str">
            <v>TOYOTA</v>
          </cell>
          <cell r="F2504" t="str">
            <v xml:space="preserve">PRIUS 03 HLA RH</v>
          </cell>
          <cell r="G2504" t="str">
            <v>TY38-0401-R</v>
          </cell>
          <cell r="I2504">
            <v>0.04</v>
          </cell>
          <cell r="J2504" t="str">
            <v>SUPPLIER0002</v>
          </cell>
          <cell r="K2504" t="str">
            <v xml:space="preserve">ANHUI TINCAI SILK CO. LTD</v>
          </cell>
          <cell r="M2504">
            <v>0</v>
          </cell>
          <cell r="N2504">
            <v>0</v>
          </cell>
          <cell r="Q2504">
            <v>2</v>
          </cell>
          <cell r="R2504">
            <v>5</v>
          </cell>
          <cell r="S2504" t="str">
            <v xml:space="preserve">Yuan Purchase Pricelist (CNY)</v>
          </cell>
          <cell r="T2504">
            <v>135</v>
          </cell>
          <cell r="U2504">
            <v>3038</v>
          </cell>
          <cell r="V2504">
            <v>4710</v>
          </cell>
        </row>
        <row r="2505">
          <cell r="A2505">
            <v>13603</v>
          </cell>
          <cell r="B2505" t="str">
            <v>AUTOLAMPS2462</v>
          </cell>
          <cell r="C2505" t="e">
            <v>#REF!</v>
          </cell>
          <cell r="D2505" t="str">
            <v xml:space="preserve">TOYOTA PRIUS NHW20 (03-06) - INNER FENDER - LH</v>
          </cell>
          <cell r="E2505" t="str">
            <v>TOYOTA</v>
          </cell>
          <cell r="F2505" t="str">
            <v xml:space="preserve">PRIUS 03 FIF LH</v>
          </cell>
          <cell r="G2505" t="str">
            <v>TY38-0416-1-L</v>
          </cell>
          <cell r="I2505">
            <v>0.04</v>
          </cell>
          <cell r="J2505" t="str">
            <v>SUPPLIER0002</v>
          </cell>
          <cell r="K2505" t="str">
            <v xml:space="preserve">ANHUI TINCAI SILK CO. LTD</v>
          </cell>
          <cell r="L2505">
            <v>0</v>
          </cell>
          <cell r="M2505">
            <v>0</v>
          </cell>
          <cell r="N2505">
            <v>0</v>
          </cell>
          <cell r="Q2505">
            <v>5</v>
          </cell>
          <cell r="R2505">
            <v>10</v>
          </cell>
          <cell r="S2505" t="str">
            <v xml:space="preserve">Yuan Purchase Pricelist (CNY)</v>
          </cell>
          <cell r="T2505">
            <v>30</v>
          </cell>
          <cell r="U2505">
            <v>675</v>
          </cell>
          <cell r="V2505">
            <v>1050</v>
          </cell>
        </row>
        <row r="2506">
          <cell r="A2506">
            <v>13602</v>
          </cell>
          <cell r="B2506" t="str">
            <v>AUTOLAMPS2463</v>
          </cell>
          <cell r="C2506" t="e">
            <v>#REF!</v>
          </cell>
          <cell r="D2506" t="str">
            <v xml:space="preserve">TOYOTA PRIUS NHW20 (03-06) - INNER FENDER - RH</v>
          </cell>
          <cell r="E2506" t="str">
            <v>TOYOTA</v>
          </cell>
          <cell r="F2506" t="str">
            <v xml:space="preserve">PRIUS 03 FIF RH</v>
          </cell>
          <cell r="G2506" t="str">
            <v>TY38-0416-1-R</v>
          </cell>
          <cell r="I2506">
            <v>0.04</v>
          </cell>
          <cell r="J2506" t="str">
            <v>SUPPLIER0002</v>
          </cell>
          <cell r="K2506" t="str">
            <v xml:space="preserve">ANHUI TINCAI SILK CO. LTD</v>
          </cell>
          <cell r="L2506">
            <v>0</v>
          </cell>
          <cell r="M2506">
            <v>0</v>
          </cell>
          <cell r="N2506">
            <v>0</v>
          </cell>
          <cell r="Q2506">
            <v>5</v>
          </cell>
          <cell r="R2506">
            <v>10</v>
          </cell>
          <cell r="S2506" t="str">
            <v xml:space="preserve">Yuan Purchase Pricelist (CNY)</v>
          </cell>
          <cell r="T2506">
            <v>30</v>
          </cell>
          <cell r="U2506">
            <v>675</v>
          </cell>
          <cell r="V2506">
            <v>1050</v>
          </cell>
        </row>
        <row r="2507">
          <cell r="A2507">
            <v>13454</v>
          </cell>
          <cell r="B2507" t="str">
            <v>AUTOLAMPS2459</v>
          </cell>
          <cell r="C2507" t="e">
            <v>#REF!</v>
          </cell>
          <cell r="D2507" t="str">
            <v xml:space="preserve">TOYOTA PRIUS NHW20 (03-06) - LAMINATED FRONT WINDSCREEN</v>
          </cell>
          <cell r="E2507" t="str">
            <v>TOYOTA</v>
          </cell>
          <cell r="F2507" t="str">
            <v xml:space="preserve">NHW20 LFW X</v>
          </cell>
          <cell r="G2507" t="str">
            <v xml:space="preserve">NHW20 LFW/X</v>
          </cell>
          <cell r="H2507" t="str">
            <v>1406*1010</v>
          </cell>
          <cell r="I2507">
            <v>0.02</v>
          </cell>
          <cell r="J2507" t="str">
            <v>SUPPLIER0015</v>
          </cell>
          <cell r="K2507" t="str">
            <v xml:space="preserve">XINYI AUTOMOBILE GLASS (SHENZHEN) CO., LTD</v>
          </cell>
          <cell r="L2507">
            <v>0</v>
          </cell>
          <cell r="M2507">
            <v>0</v>
          </cell>
          <cell r="N2507">
            <v>0</v>
          </cell>
          <cell r="Q2507">
            <v>1</v>
          </cell>
          <cell r="R2507">
            <v>4</v>
          </cell>
          <cell r="S2507" t="str">
            <v xml:space="preserve">USD Purchase Pricelist (USD)</v>
          </cell>
          <cell r="T2507">
            <v>18.37</v>
          </cell>
          <cell r="U2507">
            <v>2</v>
          </cell>
          <cell r="V2507">
            <v>3700</v>
          </cell>
        </row>
        <row r="2508">
          <cell r="A2508">
            <v>13604</v>
          </cell>
          <cell r="B2508" t="str">
            <v>AUTOLAMPS2461</v>
          </cell>
          <cell r="C2508" t="e">
            <v>#REF!</v>
          </cell>
          <cell r="D2508" t="str">
            <v xml:space="preserve">TOYOTA PRIUS NHW20 (03-06) - REAR BUMPER</v>
          </cell>
          <cell r="E2508" t="str">
            <v>TOYOTA</v>
          </cell>
          <cell r="F2508" t="str">
            <v xml:space="preserve">PRIUS 03 BPRR</v>
          </cell>
          <cell r="G2508" t="str">
            <v>TY27-0108</v>
          </cell>
          <cell r="I2508">
            <v>0.04</v>
          </cell>
          <cell r="J2508" t="str">
            <v>SUPPLIER0002</v>
          </cell>
          <cell r="K2508" t="str">
            <v xml:space="preserve">ANHUI TINCAI SILK CO. LTD</v>
          </cell>
          <cell r="M2508">
            <v>0</v>
          </cell>
          <cell r="N2508">
            <v>0</v>
          </cell>
          <cell r="Q2508">
            <v>1</v>
          </cell>
          <cell r="R2508">
            <v>5</v>
          </cell>
          <cell r="S2508" t="str">
            <v xml:space="preserve">Yuan Purchase Pricelist (CNY)</v>
          </cell>
          <cell r="T2508">
            <v>130</v>
          </cell>
          <cell r="U2508">
            <v>2925</v>
          </cell>
          <cell r="V2508">
            <v>4530</v>
          </cell>
        </row>
        <row r="2509">
          <cell r="A2509">
            <v>13606</v>
          </cell>
          <cell r="B2509" t="str">
            <v>AUTOLAMPS2475</v>
          </cell>
          <cell r="C2509" t="e">
            <v>#REF!</v>
          </cell>
          <cell r="D2509" t="str">
            <v xml:space="preserve">TOYOTA PRIUS NHW20 (03-06) - TAIL LAMP CLEAR (47-13) - LH</v>
          </cell>
          <cell r="E2509" t="str">
            <v>TOYOTA</v>
          </cell>
          <cell r="F2509" t="str">
            <v xml:space="preserve">PRIUS 03 TLAC LH</v>
          </cell>
          <cell r="G2509" t="str">
            <v>TY38-0402A-L</v>
          </cell>
          <cell r="I2509">
            <v>0.04</v>
          </cell>
          <cell r="J2509" t="str">
            <v>SUPPLIER0002</v>
          </cell>
          <cell r="K2509" t="str">
            <v xml:space="preserve">ANHUI TINCAI SILK CO. LTD</v>
          </cell>
          <cell r="M2509">
            <v>0</v>
          </cell>
          <cell r="N2509">
            <v>0</v>
          </cell>
          <cell r="Q2509">
            <v>2</v>
          </cell>
          <cell r="R2509">
            <v>5</v>
          </cell>
          <cell r="S2509" t="str">
            <v xml:space="preserve">Yuan Purchase Pricelist (CNY)</v>
          </cell>
          <cell r="T2509">
            <v>90</v>
          </cell>
          <cell r="U2509">
            <v>2025</v>
          </cell>
          <cell r="V2509">
            <v>3140</v>
          </cell>
        </row>
        <row r="2510">
          <cell r="A2510">
            <v>13605</v>
          </cell>
          <cell r="B2510" t="str">
            <v>AUTOLAMPS2476</v>
          </cell>
          <cell r="C2510" t="e">
            <v>#REF!</v>
          </cell>
          <cell r="D2510" t="str">
            <v xml:space="preserve">TOYOTA PRIUS NHW20 (03-06) - TAIL LAMP CLEAR (47-13) - RH</v>
          </cell>
          <cell r="E2510" t="str">
            <v>TOYOTA</v>
          </cell>
          <cell r="F2510" t="str">
            <v xml:space="preserve">PRIUS 03 TLAC RH</v>
          </cell>
          <cell r="G2510" t="str">
            <v>TY38-0402A-R</v>
          </cell>
          <cell r="I2510">
            <v>0.04</v>
          </cell>
          <cell r="J2510" t="str">
            <v>SUPPLIER0002</v>
          </cell>
          <cell r="K2510" t="str">
            <v xml:space="preserve">ANHUI TINCAI SILK CO. LTD</v>
          </cell>
          <cell r="M2510">
            <v>0</v>
          </cell>
          <cell r="N2510">
            <v>0</v>
          </cell>
          <cell r="Q2510">
            <v>2</v>
          </cell>
          <cell r="R2510">
            <v>5</v>
          </cell>
          <cell r="S2510" t="str">
            <v xml:space="preserve">Yuan Purchase Pricelist (CNY)</v>
          </cell>
          <cell r="T2510">
            <v>90</v>
          </cell>
          <cell r="U2510">
            <v>2025</v>
          </cell>
          <cell r="V2510">
            <v>3140</v>
          </cell>
        </row>
        <row r="2511">
          <cell r="A2511">
            <v>13608</v>
          </cell>
          <cell r="B2511" t="str">
            <v>AUTOLAMPS2477</v>
          </cell>
          <cell r="C2511" t="e">
            <v>#REF!</v>
          </cell>
          <cell r="D2511" t="str">
            <v xml:space="preserve">TOYOTA PRIUS NHW20 (03-06) - TAIL LAMP CLEAR/RED (47-14) - LH</v>
          </cell>
          <cell r="E2511" t="str">
            <v>TOYOTA</v>
          </cell>
          <cell r="F2511" t="str">
            <v xml:space="preserve">PRIUS 03 TLACR LH</v>
          </cell>
          <cell r="G2511" t="str">
            <v>TY38-0402B-L</v>
          </cell>
          <cell r="I2511">
            <v>0.04</v>
          </cell>
          <cell r="J2511" t="str">
            <v>SUPPLIER0002</v>
          </cell>
          <cell r="K2511" t="str">
            <v xml:space="preserve">ANHUI TINCAI SILK CO. LTD</v>
          </cell>
          <cell r="L2511">
            <v>0</v>
          </cell>
          <cell r="M2511">
            <v>0</v>
          </cell>
          <cell r="N2511">
            <v>0</v>
          </cell>
          <cell r="Q2511">
            <v>2</v>
          </cell>
          <cell r="R2511">
            <v>5</v>
          </cell>
          <cell r="S2511" t="str">
            <v xml:space="preserve">Yuan Purchase Pricelist (CNY)</v>
          </cell>
          <cell r="T2511">
            <v>90</v>
          </cell>
          <cell r="U2511">
            <v>2025</v>
          </cell>
          <cell r="V2511">
            <v>3140</v>
          </cell>
        </row>
        <row r="2512">
          <cell r="A2512">
            <v>13607</v>
          </cell>
          <cell r="B2512" t="str">
            <v>AUTOLAMPS2478</v>
          </cell>
          <cell r="C2512" t="e">
            <v>#REF!</v>
          </cell>
          <cell r="D2512" t="str">
            <v xml:space="preserve">TOYOTA PRIUS NHW20 (03-06) - TAIL LAMP CLEAR/RED (47-14) - RH</v>
          </cell>
          <cell r="E2512" t="str">
            <v>TOYOTA</v>
          </cell>
          <cell r="F2512" t="str">
            <v xml:space="preserve">PRIUS 03 TLACR RH</v>
          </cell>
          <cell r="G2512" t="str">
            <v>TY38-0402B-R</v>
          </cell>
          <cell r="I2512">
            <v>0.04</v>
          </cell>
          <cell r="J2512" t="str">
            <v>SUPPLIER0002</v>
          </cell>
          <cell r="K2512" t="str">
            <v xml:space="preserve">ANHUI TINCAI SILK CO. LTD</v>
          </cell>
          <cell r="M2512">
            <v>0</v>
          </cell>
          <cell r="N2512">
            <v>0</v>
          </cell>
          <cell r="Q2512">
            <v>2</v>
          </cell>
          <cell r="R2512">
            <v>5</v>
          </cell>
          <cell r="S2512" t="str">
            <v xml:space="preserve">Yuan Purchase Pricelist (CNY)</v>
          </cell>
          <cell r="T2512">
            <v>90</v>
          </cell>
          <cell r="U2512">
            <v>2025</v>
          </cell>
          <cell r="V2512">
            <v>3140</v>
          </cell>
        </row>
        <row r="2513">
          <cell r="A2513">
            <v>13710</v>
          </cell>
          <cell r="B2513" t="str">
            <v>AUTOLAMPS2479</v>
          </cell>
          <cell r="C2513" t="e">
            <v>#REF!</v>
          </cell>
          <cell r="D2513" t="str">
            <v xml:space="preserve">TOYOTA PROBOX / SUCCEED (02-10) - FRONT DOOR GLASS - LH</v>
          </cell>
          <cell r="E2513" t="str">
            <v>TOYOTA</v>
          </cell>
          <cell r="F2513" t="str">
            <v xml:space="preserve">NCP58 FD LH</v>
          </cell>
          <cell r="G2513" t="str">
            <v xml:space="preserve">NCP58 FD/LH</v>
          </cell>
          <cell r="H2513" t="str">
            <v>847*448</v>
          </cell>
          <cell r="I2513">
            <v>0.04</v>
          </cell>
          <cell r="J2513" t="str">
            <v>SUPPLIER0015</v>
          </cell>
          <cell r="K2513" t="str">
            <v xml:space="preserve">XINYI AUTOMOBILE GLASS (SHENZHEN) CO., LTD</v>
          </cell>
          <cell r="L2513" t="e">
            <v>#N/A</v>
          </cell>
          <cell r="M2513" t="e">
            <v>#N/A</v>
          </cell>
          <cell r="N2513" t="e">
            <v>#N/A</v>
          </cell>
          <cell r="Q2513">
            <v>2</v>
          </cell>
          <cell r="R2513">
            <v>5</v>
          </cell>
          <cell r="S2513" t="str">
            <v xml:space="preserve">USD Purchase Pricelist (USD)</v>
          </cell>
          <cell r="T2513">
            <v>2.66</v>
          </cell>
          <cell r="U2513">
            <v>476.67</v>
          </cell>
          <cell r="V2513">
            <v>600</v>
          </cell>
        </row>
        <row r="2514">
          <cell r="A2514">
            <v>13711</v>
          </cell>
          <cell r="B2514" t="str">
            <v>AUTOLAMPS2480</v>
          </cell>
          <cell r="C2514" t="e">
            <v>#REF!</v>
          </cell>
          <cell r="D2514" t="str">
            <v xml:space="preserve">TOYOTA PROBOX / SUCCEED (02-10) - FRONT DOOR GLASS - RH</v>
          </cell>
          <cell r="E2514" t="str">
            <v>TOYOTA</v>
          </cell>
          <cell r="F2514" t="str">
            <v xml:space="preserve">NCP58 FD RH</v>
          </cell>
          <cell r="G2514" t="str">
            <v xml:space="preserve">NCP58 FD/RH</v>
          </cell>
          <cell r="H2514" t="str">
            <v>847*448</v>
          </cell>
          <cell r="I2514">
            <v>0.04</v>
          </cell>
          <cell r="J2514" t="str">
            <v>SUPPLIER0015</v>
          </cell>
          <cell r="K2514" t="str">
            <v xml:space="preserve">XINYI AUTOMOBILE GLASS (SHENZHEN) CO., LTD</v>
          </cell>
          <cell r="L2514" t="e">
            <v>#N/A</v>
          </cell>
          <cell r="M2514" t="e">
            <v>#N/A</v>
          </cell>
          <cell r="N2514" t="e">
            <v>#N/A</v>
          </cell>
          <cell r="Q2514">
            <v>2</v>
          </cell>
          <cell r="R2514">
            <v>5</v>
          </cell>
          <cell r="S2514" t="str">
            <v xml:space="preserve">USD Purchase Pricelist (USD)</v>
          </cell>
          <cell r="T2514">
            <v>2.66</v>
          </cell>
          <cell r="U2514">
            <v>476.67</v>
          </cell>
          <cell r="V2514">
            <v>600</v>
          </cell>
        </row>
        <row r="2515">
          <cell r="A2515">
            <v>12862</v>
          </cell>
          <cell r="B2515" t="str">
            <v>AUTOLAMPS2481</v>
          </cell>
          <cell r="C2515" t="e">
            <v>#REF!</v>
          </cell>
          <cell r="D2515" t="str">
            <v xml:space="preserve">TOYOTA PROBOX / SUCCEED (02-10) - REAR DOOR GLASS - LH</v>
          </cell>
          <cell r="E2515" t="str">
            <v>TOYOTA</v>
          </cell>
          <cell r="F2515" t="str">
            <v xml:space="preserve">NCP58 RD LH</v>
          </cell>
          <cell r="G2515" t="str">
            <v xml:space="preserve">NCP58 RD/LH</v>
          </cell>
          <cell r="H2515" t="str">
            <v>640*452</v>
          </cell>
          <cell r="I2515">
            <v>0.02</v>
          </cell>
          <cell r="J2515" t="str">
            <v>SUPPLIER0015</v>
          </cell>
          <cell r="K2515" t="str">
            <v xml:space="preserve">XINYI AUTOMOBILE GLASS (SHENZHEN) CO., LTD</v>
          </cell>
          <cell r="L2515">
            <v>7</v>
          </cell>
          <cell r="M2515">
            <v>28</v>
          </cell>
          <cell r="N2515">
            <v>35</v>
          </cell>
          <cell r="Q2515">
            <v>5</v>
          </cell>
          <cell r="R2515">
            <v>20</v>
          </cell>
          <cell r="S2515" t="str">
            <v xml:space="preserve">USD Purchase Pricelist (USD)</v>
          </cell>
          <cell r="T2515">
            <v>2.6</v>
          </cell>
          <cell r="U2515">
            <v>465.92</v>
          </cell>
          <cell r="V2515">
            <v>600</v>
          </cell>
        </row>
        <row r="2516">
          <cell r="A2516">
            <v>12863</v>
          </cell>
          <cell r="B2516" t="str">
            <v>AUTOLAMPS2482</v>
          </cell>
          <cell r="C2516" t="e">
            <v>#REF!</v>
          </cell>
          <cell r="D2516" t="str">
            <v xml:space="preserve">TOYOTA PROBOX / SUCCEED (02-10) - REAR DOOR GLASS - RH</v>
          </cell>
          <cell r="E2516" t="str">
            <v>TOYOTA</v>
          </cell>
          <cell r="F2516" t="str">
            <v xml:space="preserve">NCP58 RD RH</v>
          </cell>
          <cell r="G2516" t="str">
            <v xml:space="preserve">NCP58 RD/RH</v>
          </cell>
          <cell r="H2516" t="str">
            <v>640*452</v>
          </cell>
          <cell r="I2516">
            <v>0.02</v>
          </cell>
          <cell r="J2516" t="str">
            <v>SUPPLIER0015</v>
          </cell>
          <cell r="K2516" t="str">
            <v xml:space="preserve">XINYI AUTOMOBILE GLASS (SHENZHEN) CO., LTD</v>
          </cell>
          <cell r="L2516">
            <v>8</v>
          </cell>
          <cell r="M2516">
            <v>32</v>
          </cell>
          <cell r="N2516">
            <v>40</v>
          </cell>
          <cell r="Q2516">
            <v>5</v>
          </cell>
          <cell r="R2516">
            <v>20</v>
          </cell>
          <cell r="S2516" t="str">
            <v xml:space="preserve">USD Purchase Pricelist (USD)</v>
          </cell>
          <cell r="T2516">
            <v>2.6</v>
          </cell>
          <cell r="U2516">
            <v>465.92</v>
          </cell>
          <cell r="V2516">
            <v>600</v>
          </cell>
        </row>
        <row r="2517">
          <cell r="A2517">
            <v>11960</v>
          </cell>
          <cell r="B2517" t="str">
            <v>AUTOLAMPS2483</v>
          </cell>
          <cell r="C2517" t="e">
            <v>#REF!</v>
          </cell>
          <cell r="D2517" t="str">
            <v xml:space="preserve">TOYOTA PROBOX / SUCCEED (02-10) - REAR QUARTER GLASS - LH</v>
          </cell>
          <cell r="E2517" t="str">
            <v>TOYOTA</v>
          </cell>
          <cell r="F2517" t="str">
            <v xml:space="preserve">NCP58 RQ LH</v>
          </cell>
          <cell r="G2517" t="str">
            <v xml:space="preserve">NCP58 RQ/LH</v>
          </cell>
          <cell r="H2517" t="str">
            <v>170*421</v>
          </cell>
          <cell r="I2517">
            <v>0.02</v>
          </cell>
          <cell r="J2517" t="str">
            <v>SUPPLIER0015</v>
          </cell>
          <cell r="K2517" t="str">
            <v xml:space="preserve">XINYI AUTOMOBILE GLASS (SHENZHEN) CO., LTD</v>
          </cell>
          <cell r="L2517">
            <v>8</v>
          </cell>
          <cell r="M2517">
            <v>32</v>
          </cell>
          <cell r="N2517">
            <v>40</v>
          </cell>
          <cell r="Q2517">
            <v>5</v>
          </cell>
          <cell r="R2517">
            <v>20</v>
          </cell>
          <cell r="S2517" t="str">
            <v xml:space="preserve">USD Purchase Pricelist (USD)</v>
          </cell>
          <cell r="T2517">
            <v>1.5</v>
          </cell>
          <cell r="U2517">
            <v>268.8</v>
          </cell>
          <cell r="V2517">
            <v>350</v>
          </cell>
        </row>
        <row r="2518">
          <cell r="A2518">
            <v>12028</v>
          </cell>
          <cell r="B2518" t="str">
            <v>AUTOLAMPS2484</v>
          </cell>
          <cell r="C2518" t="e">
            <v>#REF!</v>
          </cell>
          <cell r="D2518" t="str">
            <v xml:space="preserve">TOYOTA PROBOX / SUCCEED (02-10) - REAR QUARTER GLASS - RH</v>
          </cell>
          <cell r="E2518" t="str">
            <v>TOYOTA</v>
          </cell>
          <cell r="F2518" t="str">
            <v xml:space="preserve">NCP58 RQ RH</v>
          </cell>
          <cell r="G2518" t="str">
            <v xml:space="preserve">NCP58 RQ/RH</v>
          </cell>
          <cell r="H2518" t="str">
            <v>170*421</v>
          </cell>
          <cell r="I2518">
            <v>0.02</v>
          </cell>
          <cell r="J2518" t="str">
            <v>SUPPLIER0015</v>
          </cell>
          <cell r="K2518" t="str">
            <v xml:space="preserve">XINYI AUTOMOBILE GLASS (SHENZHEN) CO., LTD</v>
          </cell>
          <cell r="L2518">
            <v>9</v>
          </cell>
          <cell r="M2518">
            <v>36</v>
          </cell>
          <cell r="N2518">
            <v>45</v>
          </cell>
          <cell r="Q2518">
            <v>5</v>
          </cell>
          <cell r="R2518">
            <v>20</v>
          </cell>
          <cell r="S2518" t="str">
            <v xml:space="preserve">USD Purchase Pricelist (USD)</v>
          </cell>
          <cell r="T2518">
            <v>1.5</v>
          </cell>
          <cell r="U2518">
            <v>268.8</v>
          </cell>
          <cell r="V2518">
            <v>350</v>
          </cell>
        </row>
        <row r="2519">
          <cell r="A2519">
            <v>12029</v>
          </cell>
          <cell r="B2519" t="str">
            <v>AUTOLAMPS2485</v>
          </cell>
          <cell r="C2519" t="e">
            <v>#REF!</v>
          </cell>
          <cell r="D2519" t="str">
            <v xml:space="preserve">TOYOTA PROBOX / SUCCEED (02-10) - SIDE FIX WINDOW - LH</v>
          </cell>
          <cell r="E2519" t="str">
            <v>TOYOTA</v>
          </cell>
          <cell r="F2519" t="str">
            <v xml:space="preserve">NCP58 SW LH X</v>
          </cell>
          <cell r="G2519" t="str">
            <v xml:space="preserve">NCP58 SW/LH/X</v>
          </cell>
          <cell r="H2519" t="str">
            <v>617*395</v>
          </cell>
          <cell r="I2519">
            <v>0.02</v>
          </cell>
          <cell r="J2519" t="str">
            <v>SUPPLIER0015</v>
          </cell>
          <cell r="K2519" t="str">
            <v xml:space="preserve">XINYI AUTOMOBILE GLASS (SHENZHEN) CO., LTD</v>
          </cell>
          <cell r="L2519">
            <v>17</v>
          </cell>
          <cell r="M2519">
            <v>68</v>
          </cell>
          <cell r="N2519">
            <v>85</v>
          </cell>
          <cell r="Q2519">
            <v>6</v>
          </cell>
          <cell r="R2519">
            <v>24</v>
          </cell>
          <cell r="S2519" t="str">
            <v xml:space="preserve">USD Purchase Pricelist (USD)</v>
          </cell>
          <cell r="T2519">
            <v>4</v>
          </cell>
          <cell r="U2519">
            <v>716.8</v>
          </cell>
          <cell r="V2519">
            <v>900</v>
          </cell>
        </row>
        <row r="2520">
          <cell r="A2520">
            <v>12030</v>
          </cell>
          <cell r="B2520" t="str">
            <v>AUTOLAMPS2486</v>
          </cell>
          <cell r="C2520" t="e">
            <v>#REF!</v>
          </cell>
          <cell r="D2520" t="str">
            <v xml:space="preserve">TOYOTA PROBOX / SUCCEED (02-10) - SIDE FIX WINDOW - RH</v>
          </cell>
          <cell r="E2520" t="str">
            <v>TOYOTA</v>
          </cell>
          <cell r="F2520" t="str">
            <v xml:space="preserve">NCP58 SW RH X</v>
          </cell>
          <cell r="G2520" t="str">
            <v xml:space="preserve">NCP58 SW/RH/X</v>
          </cell>
          <cell r="H2520" t="str">
            <v>617*395</v>
          </cell>
          <cell r="I2520">
            <v>0.02</v>
          </cell>
          <cell r="J2520" t="str">
            <v>SUPPLIER0015</v>
          </cell>
          <cell r="K2520" t="str">
            <v xml:space="preserve">XINYI AUTOMOBILE GLASS (SHENZHEN) CO., LTD</v>
          </cell>
          <cell r="L2520">
            <v>16</v>
          </cell>
          <cell r="M2520">
            <v>64</v>
          </cell>
          <cell r="N2520">
            <v>80</v>
          </cell>
          <cell r="Q2520">
            <v>6</v>
          </cell>
          <cell r="R2520">
            <v>24</v>
          </cell>
          <cell r="S2520" t="str">
            <v xml:space="preserve">USD Purchase Pricelist (USD)</v>
          </cell>
          <cell r="T2520">
            <v>4</v>
          </cell>
          <cell r="U2520">
            <v>716.8</v>
          </cell>
          <cell r="V2520">
            <v>900</v>
          </cell>
        </row>
        <row r="2521">
          <cell r="A2521">
            <v>10324</v>
          </cell>
          <cell r="B2521" t="str">
            <v>AUTOLAMPS2487</v>
          </cell>
          <cell r="C2521" t="e">
            <v>#REF!</v>
          </cell>
          <cell r="D2521" t="str">
            <v xml:space="preserve">TOYOTA PROBOX / SUCCEED (02-10) - SIDE MIRROR (ELECTRIC - 3-WIRE) - LH</v>
          </cell>
          <cell r="E2521" t="str">
            <v>TOYOTA</v>
          </cell>
          <cell r="F2521" t="str">
            <v xml:space="preserve">PROBOX SME LH</v>
          </cell>
          <cell r="G2521" t="str">
            <v>TY27-0212A-L</v>
          </cell>
          <cell r="I2521">
            <v>0.04</v>
          </cell>
          <cell r="J2521" t="str">
            <v>SUPPLIER0002</v>
          </cell>
          <cell r="K2521" t="str">
            <v xml:space="preserve">ANHUI TINCAI SILK CO. LTD</v>
          </cell>
          <cell r="L2521">
            <v>11</v>
          </cell>
          <cell r="M2521">
            <v>44</v>
          </cell>
          <cell r="N2521">
            <v>55</v>
          </cell>
          <cell r="O2521">
            <v>5</v>
          </cell>
          <cell r="P2521">
            <v>20</v>
          </cell>
          <cell r="S2521" t="str">
            <v xml:space="preserve">Yuan Purchase Pricelist (CNY)</v>
          </cell>
          <cell r="T2521">
            <v>71.3</v>
          </cell>
          <cell r="U2521">
            <v>1939</v>
          </cell>
          <cell r="V2521">
            <v>2910</v>
          </cell>
        </row>
        <row r="2522">
          <cell r="A2522">
            <v>10323</v>
          </cell>
          <cell r="B2522" t="str">
            <v>AUTOLAMPS2488</v>
          </cell>
          <cell r="C2522" t="e">
            <v>#REF!</v>
          </cell>
          <cell r="D2522" t="str">
            <v xml:space="preserve">TOYOTA PROBOX / SUCCEED (02-10) - SIDE MIRROR (ELECTRIC - 3-WIRE) - RH</v>
          </cell>
          <cell r="E2522" t="str">
            <v>TOYOTA</v>
          </cell>
          <cell r="F2522" t="str">
            <v xml:space="preserve">PROBOX SME RH</v>
          </cell>
          <cell r="G2522" t="str">
            <v>TY27-0212A-R</v>
          </cell>
          <cell r="I2522">
            <v>0.04</v>
          </cell>
          <cell r="J2522" t="str">
            <v>SUPPLIER0002</v>
          </cell>
          <cell r="K2522" t="str">
            <v xml:space="preserve">ANHUI TINCAI SILK CO. LTD</v>
          </cell>
          <cell r="L2522">
            <v>12</v>
          </cell>
          <cell r="M2522">
            <v>48</v>
          </cell>
          <cell r="N2522">
            <v>60</v>
          </cell>
          <cell r="O2522">
            <v>5</v>
          </cell>
          <cell r="P2522">
            <v>20</v>
          </cell>
          <cell r="S2522" t="str">
            <v xml:space="preserve">Yuan Purchase Pricelist (CNY)</v>
          </cell>
          <cell r="T2522">
            <v>71.3</v>
          </cell>
          <cell r="U2522">
            <v>1939</v>
          </cell>
          <cell r="V2522">
            <v>2910</v>
          </cell>
        </row>
        <row r="2523">
          <cell r="A2523">
            <v>12709</v>
          </cell>
          <cell r="B2523" t="str">
            <v>AUTOLAMPS2489</v>
          </cell>
          <cell r="C2523" t="e">
            <v>#REF!</v>
          </cell>
          <cell r="D2523" t="str">
            <v xml:space="preserve">TOYOTA PROBOX / SUCCEED (02-10) - SIDE MIRROR (MANUAL) LARGE - LH</v>
          </cell>
          <cell r="E2523" t="str">
            <v>TOYOTA</v>
          </cell>
          <cell r="F2523" t="str">
            <v xml:space="preserve">PROBOX SMML LH</v>
          </cell>
          <cell r="G2523" t="str">
            <v>TY27-0112B-L</v>
          </cell>
          <cell r="I2523">
            <v>0.04</v>
          </cell>
          <cell r="J2523" t="str">
            <v>SUPPLIER0002</v>
          </cell>
          <cell r="K2523" t="str">
            <v xml:space="preserve">ANHUI TINCAI SILK CO. LTD</v>
          </cell>
          <cell r="L2523">
            <v>14</v>
          </cell>
          <cell r="M2523">
            <v>56</v>
          </cell>
          <cell r="N2523">
            <v>70</v>
          </cell>
          <cell r="O2523">
            <v>5</v>
          </cell>
          <cell r="P2523">
            <v>20</v>
          </cell>
          <cell r="S2523" t="str">
            <v xml:space="preserve">Yuan Purchase Pricelist (CNY)</v>
          </cell>
          <cell r="T2523">
            <v>65</v>
          </cell>
          <cell r="U2523">
            <v>1768</v>
          </cell>
          <cell r="V2523">
            <v>2650</v>
          </cell>
        </row>
        <row r="2524">
          <cell r="A2524">
            <v>12708</v>
          </cell>
          <cell r="B2524" t="str">
            <v>AUTOLAMPS2490</v>
          </cell>
          <cell r="C2524" t="e">
            <v>#REF!</v>
          </cell>
          <cell r="D2524" t="str">
            <v xml:space="preserve">TOYOTA PROBOX / SUCCEED (02-10) - SIDE MIRROR (MANUAL) LARGE - RH</v>
          </cell>
          <cell r="E2524" t="str">
            <v>TOYOTA</v>
          </cell>
          <cell r="F2524" t="str">
            <v xml:space="preserve">PROBOX SMML RH</v>
          </cell>
          <cell r="G2524" t="str">
            <v>TY27-0112B-R</v>
          </cell>
          <cell r="I2524">
            <v>0.04</v>
          </cell>
          <cell r="J2524" t="str">
            <v>SUPPLIER0002</v>
          </cell>
          <cell r="K2524" t="str">
            <v xml:space="preserve">ANHUI TINCAI SILK CO. LTD</v>
          </cell>
          <cell r="L2524">
            <v>16</v>
          </cell>
          <cell r="M2524">
            <v>64</v>
          </cell>
          <cell r="N2524">
            <v>80</v>
          </cell>
          <cell r="O2524">
            <v>5</v>
          </cell>
          <cell r="P2524">
            <v>20</v>
          </cell>
          <cell r="S2524" t="str">
            <v xml:space="preserve">Yuan Purchase Pricelist (CNY)</v>
          </cell>
          <cell r="T2524">
            <v>65</v>
          </cell>
          <cell r="U2524">
            <v>1768</v>
          </cell>
          <cell r="V2524">
            <v>2650</v>
          </cell>
        </row>
        <row r="2525">
          <cell r="A2525">
            <v>10340</v>
          </cell>
          <cell r="B2525" t="str">
            <v>AUTOLAMPS2491</v>
          </cell>
          <cell r="C2525" t="e">
            <v>#REF!</v>
          </cell>
          <cell r="D2525" t="str">
            <v xml:space="preserve">TOYOTA PROBOX / SUCCEED (05-10) - SIDE MIRROR (ELECTRIC - 5 WIRE) - LH</v>
          </cell>
          <cell r="E2525" t="str">
            <v>TOYOTA</v>
          </cell>
          <cell r="F2525" t="str">
            <v xml:space="preserve">SUCCEED SME5W   LH</v>
          </cell>
          <cell r="G2525" t="str">
            <v>TY27-0212B-L</v>
          </cell>
          <cell r="I2525">
            <v>0.04</v>
          </cell>
          <cell r="J2525" t="str">
            <v>SUPPLIER0002</v>
          </cell>
          <cell r="K2525" t="str">
            <v xml:space="preserve">ANHUI TINCAI SILK CO. LTD</v>
          </cell>
          <cell r="L2525">
            <v>0</v>
          </cell>
          <cell r="M2525">
            <v>0</v>
          </cell>
          <cell r="N2525">
            <v>0</v>
          </cell>
          <cell r="O2525">
            <v>5</v>
          </cell>
          <cell r="P2525">
            <v>20</v>
          </cell>
          <cell r="S2525" t="str">
            <v xml:space="preserve">Yuan Purchase Pricelist (CNY)</v>
          </cell>
          <cell r="T2525">
            <v>87</v>
          </cell>
          <cell r="U2525">
            <v>2022.75</v>
          </cell>
          <cell r="V2525">
            <v>3030</v>
          </cell>
        </row>
        <row r="2526">
          <cell r="A2526">
            <v>10339</v>
          </cell>
          <cell r="B2526" t="str">
            <v>AUTOLAMPS2492</v>
          </cell>
          <cell r="C2526" t="e">
            <v>#REF!</v>
          </cell>
          <cell r="D2526" t="str">
            <v xml:space="preserve">TOYOTA PROBOX / SUCCEED (05-10) - SIDE MIRROR (ELECTRIC - 5 WIRE) - RH</v>
          </cell>
          <cell r="E2526" t="str">
            <v>TOYOTA</v>
          </cell>
          <cell r="F2526" t="str">
            <v xml:space="preserve">SUCCEED SME5W   RH</v>
          </cell>
          <cell r="G2526" t="str">
            <v>TY27-0212B-R</v>
          </cell>
          <cell r="I2526">
            <v>0.04</v>
          </cell>
          <cell r="J2526" t="str">
            <v>SUPPLIER0002</v>
          </cell>
          <cell r="K2526" t="str">
            <v xml:space="preserve">ANHUI TINCAI SILK CO. LTD</v>
          </cell>
          <cell r="L2526">
            <v>0</v>
          </cell>
          <cell r="M2526">
            <v>0</v>
          </cell>
          <cell r="N2526">
            <v>0</v>
          </cell>
          <cell r="O2526">
            <v>5</v>
          </cell>
          <cell r="P2526">
            <v>20</v>
          </cell>
          <cell r="S2526" t="str">
            <v xml:space="preserve">Yuan Purchase Pricelist (CNY)</v>
          </cell>
          <cell r="T2526">
            <v>87</v>
          </cell>
          <cell r="U2526">
            <v>2022.75</v>
          </cell>
          <cell r="V2526">
            <v>3030</v>
          </cell>
        </row>
        <row r="2527">
          <cell r="A2527">
            <v>11173</v>
          </cell>
          <cell r="B2527" t="str">
            <v>AUTOLAMPS2508</v>
          </cell>
          <cell r="C2527" t="e">
            <v>#REF!</v>
          </cell>
          <cell r="D2527" t="str">
            <v xml:space="preserve">TOYOTA PROBOX NCP58G (02-08) - MUDFLAP FRONT - LH</v>
          </cell>
          <cell r="E2527" t="str">
            <v>TOYOTA</v>
          </cell>
          <cell r="F2527" t="str">
            <v xml:space="preserve">PROBOX MFF LH</v>
          </cell>
          <cell r="G2527" t="str">
            <v>TY27-0126A-L</v>
          </cell>
          <cell r="I2527">
            <v>0.04</v>
          </cell>
          <cell r="J2527" t="str">
            <v>SUPPLIER0002</v>
          </cell>
          <cell r="K2527" t="str">
            <v xml:space="preserve">ANHUI TINCAI SILK CO. LTD</v>
          </cell>
          <cell r="M2527">
            <v>0</v>
          </cell>
          <cell r="N2527">
            <v>0</v>
          </cell>
          <cell r="S2527" t="str">
            <v xml:space="preserve">Yuan Purchase Pricelist (CNY)</v>
          </cell>
          <cell r="T2527">
            <v>5</v>
          </cell>
          <cell r="U2527">
            <v>130</v>
          </cell>
          <cell r="V2527">
            <v>200</v>
          </cell>
        </row>
        <row r="2528">
          <cell r="A2528">
            <v>10316</v>
          </cell>
          <cell r="B2528" t="str">
            <v>AUTOLAMPS2494</v>
          </cell>
          <cell r="C2528" t="e">
            <v>#REF!</v>
          </cell>
          <cell r="D2528" t="str">
            <v xml:space="preserve">TOYOTA PROBOX NCP58G (02-10) - BUMPER GRILL</v>
          </cell>
          <cell r="E2528" t="str">
            <v>TOYOTA</v>
          </cell>
          <cell r="F2528" t="str">
            <v xml:space="preserve">PROBOX BGRL</v>
          </cell>
          <cell r="G2528" t="str">
            <v>MZ01-NEW-F-10005</v>
          </cell>
          <cell r="I2528">
            <v>0.04</v>
          </cell>
          <cell r="J2528" t="str">
            <v>SUPPLIER0002</v>
          </cell>
          <cell r="K2528" t="str">
            <v xml:space="preserve">ANHUI TINCAI SILK CO. LTD</v>
          </cell>
          <cell r="L2528">
            <v>8</v>
          </cell>
          <cell r="M2528">
            <v>32</v>
          </cell>
          <cell r="N2528">
            <v>40</v>
          </cell>
          <cell r="Q2528">
            <v>5</v>
          </cell>
          <cell r="R2528">
            <v>20</v>
          </cell>
          <cell r="S2528" t="str">
            <v xml:space="preserve">Yuan Purchase Pricelist (CNY)</v>
          </cell>
          <cell r="T2528">
            <v>70</v>
          </cell>
          <cell r="U2528">
            <v>1785</v>
          </cell>
          <cell r="V2528">
            <v>2680</v>
          </cell>
        </row>
        <row r="2529">
          <cell r="A2529">
            <v>13018</v>
          </cell>
          <cell r="B2529" t="str">
            <v>AUTOLAMPS2501</v>
          </cell>
          <cell r="C2529" t="e">
            <v>#REF!</v>
          </cell>
          <cell r="D2529" t="str">
            <v xml:space="preserve">TOYOTA PROBOX NCP58G (02-10) - FOG LAMP WITH CASE - LH</v>
          </cell>
          <cell r="E2529" t="str">
            <v>TOYOTA</v>
          </cell>
          <cell r="F2529" t="str">
            <v xml:space="preserve">PROBOX FLAWC LH</v>
          </cell>
          <cell r="G2529" t="str">
            <v>TY27-0104-L</v>
          </cell>
          <cell r="I2529">
            <v>0.04</v>
          </cell>
          <cell r="J2529" t="str">
            <v>SUPPLIER0002</v>
          </cell>
          <cell r="K2529" t="str">
            <v xml:space="preserve">ANHUI TINCAI SILK CO. LTD</v>
          </cell>
          <cell r="L2529">
            <v>3</v>
          </cell>
          <cell r="M2529">
            <v>12</v>
          </cell>
          <cell r="N2529">
            <v>15</v>
          </cell>
          <cell r="O2529">
            <v>5</v>
          </cell>
          <cell r="P2529">
            <v>20</v>
          </cell>
          <cell r="S2529" t="str">
            <v xml:space="preserve">Yuan Purchase Pricelist (CNY)</v>
          </cell>
          <cell r="T2529">
            <v>8.73</v>
          </cell>
          <cell r="U2529">
            <v>1364</v>
          </cell>
          <cell r="V2529">
            <v>2110</v>
          </cell>
        </row>
        <row r="2530">
          <cell r="A2530">
            <v>13017</v>
          </cell>
          <cell r="B2530" t="str">
            <v>AUTOLAMPS2502</v>
          </cell>
          <cell r="C2530" t="e">
            <v>#REF!</v>
          </cell>
          <cell r="D2530" t="str">
            <v xml:space="preserve">TOYOTA PROBOX NCP58G (02-10) - FOG LAMP WITH CASE - RH</v>
          </cell>
          <cell r="E2530" t="str">
            <v>TOYOTA</v>
          </cell>
          <cell r="F2530" t="str">
            <v xml:space="preserve">PROBOX FLAWC RH</v>
          </cell>
          <cell r="I2530">
            <v>0.04</v>
          </cell>
          <cell r="J2530" t="str">
            <v>SUPPLIER0002</v>
          </cell>
          <cell r="K2530" t="str">
            <v xml:space="preserve">ANHUI TINCAI SILK CO. LTD</v>
          </cell>
          <cell r="L2530">
            <v>3</v>
          </cell>
          <cell r="M2530">
            <v>12</v>
          </cell>
          <cell r="N2530">
            <v>15</v>
          </cell>
          <cell r="O2530">
            <v>5</v>
          </cell>
          <cell r="P2530">
            <v>20</v>
          </cell>
          <cell r="S2530" t="str">
            <v xml:space="preserve">Yuan Purchase Pricelist (CNY)</v>
          </cell>
          <cell r="T2530">
            <v>8.73</v>
          </cell>
          <cell r="U2530">
            <v>1364</v>
          </cell>
          <cell r="V2530">
            <v>2110</v>
          </cell>
        </row>
        <row r="2531">
          <cell r="A2531">
            <v>10326</v>
          </cell>
          <cell r="B2531" t="str">
            <v>AUTOLAMPS2495</v>
          </cell>
          <cell r="C2531" t="e">
            <v>#REF!</v>
          </cell>
          <cell r="D2531" t="str">
            <v xml:space="preserve">TOYOTA PROBOX NCP58G (02-10) - FRONT BUMPER (METAL)</v>
          </cell>
          <cell r="E2531" t="str">
            <v>TOYOTA</v>
          </cell>
          <cell r="F2531" t="str">
            <v xml:space="preserve">PROBOX BPRF</v>
          </cell>
          <cell r="G2531" t="str">
            <v>TY27-0107</v>
          </cell>
          <cell r="I2531">
            <v>0.04</v>
          </cell>
          <cell r="J2531" t="str">
            <v>SUPPLIER0002</v>
          </cell>
          <cell r="K2531" t="str">
            <v xml:space="preserve">ANHUI TINCAI SILK CO. LTD</v>
          </cell>
          <cell r="L2531">
            <v>0</v>
          </cell>
          <cell r="M2531">
            <v>0</v>
          </cell>
          <cell r="N2531">
            <v>0</v>
          </cell>
          <cell r="Q2531">
            <v>2</v>
          </cell>
          <cell r="R2531">
            <v>5</v>
          </cell>
          <cell r="S2531" t="str">
            <v xml:space="preserve">Yuan Purchase Pricelist (CNY)</v>
          </cell>
          <cell r="T2531">
            <v>15.38</v>
          </cell>
          <cell r="U2531">
            <v>2404</v>
          </cell>
          <cell r="V2531">
            <v>2800</v>
          </cell>
        </row>
        <row r="2532">
          <cell r="A2532">
            <v>10329</v>
          </cell>
          <cell r="B2532" t="str">
            <v>AUTOLAMPS2499</v>
          </cell>
          <cell r="C2532" t="e">
            <v>#REF!</v>
          </cell>
          <cell r="D2532" t="str">
            <v xml:space="preserve">TOYOTA PROBOX NCP58G (02-10) - FRONT INNER FENDER - LH</v>
          </cell>
          <cell r="E2532" t="str">
            <v>TOYOTA</v>
          </cell>
          <cell r="F2532" t="str">
            <v xml:space="preserve">PROBOX FIF LH</v>
          </cell>
          <cell r="G2532" t="str">
            <v>MZ01-NEW-F-10013-L</v>
          </cell>
          <cell r="I2532">
            <v>0.04</v>
          </cell>
          <cell r="J2532" t="str">
            <v>SUPPLIER0002</v>
          </cell>
          <cell r="K2532" t="str">
            <v xml:space="preserve">ANHUI TINCAI SILK CO. LTD</v>
          </cell>
          <cell r="L2532">
            <v>65</v>
          </cell>
          <cell r="M2532">
            <v>260</v>
          </cell>
          <cell r="N2532">
            <v>325</v>
          </cell>
          <cell r="Q2532">
            <v>10</v>
          </cell>
          <cell r="R2532">
            <v>30</v>
          </cell>
          <cell r="S2532" t="str">
            <v xml:space="preserve">Yuan Purchase Pricelist (CNY)</v>
          </cell>
          <cell r="T2532">
            <v>15</v>
          </cell>
          <cell r="U2532">
            <v>408</v>
          </cell>
          <cell r="V2532">
            <v>500</v>
          </cell>
        </row>
        <row r="2533">
          <cell r="A2533">
            <v>10328</v>
          </cell>
          <cell r="B2533" t="str">
            <v>AUTOLAMPS2500</v>
          </cell>
          <cell r="C2533" t="e">
            <v>#REF!</v>
          </cell>
          <cell r="D2533" t="str">
            <v xml:space="preserve">TOYOTA PROBOX NCP58G (02-10) - FRONT INNER FENDER - RH</v>
          </cell>
          <cell r="E2533" t="str">
            <v>TOYOTA</v>
          </cell>
          <cell r="F2533" t="str">
            <v xml:space="preserve">PROBOX FIF RH</v>
          </cell>
          <cell r="G2533" t="str">
            <v>MZ01-NEW-F-10013-R</v>
          </cell>
          <cell r="I2533">
            <v>0.04</v>
          </cell>
          <cell r="J2533" t="str">
            <v>SUPPLIER0002</v>
          </cell>
          <cell r="K2533" t="str">
            <v xml:space="preserve">ANHUI TINCAI SILK CO. LTD</v>
          </cell>
          <cell r="L2533">
            <v>49</v>
          </cell>
          <cell r="M2533">
            <v>196</v>
          </cell>
          <cell r="N2533">
            <v>245</v>
          </cell>
          <cell r="Q2533">
            <v>10</v>
          </cell>
          <cell r="R2533">
            <v>30</v>
          </cell>
          <cell r="S2533" t="str">
            <v xml:space="preserve">Yuan Purchase Pricelist (CNY)</v>
          </cell>
          <cell r="T2533">
            <v>15</v>
          </cell>
          <cell r="U2533">
            <v>408</v>
          </cell>
          <cell r="V2533">
            <v>500</v>
          </cell>
        </row>
        <row r="2534">
          <cell r="A2534">
            <v>10317</v>
          </cell>
          <cell r="B2534" t="str">
            <v>AUTOLAMPS2503</v>
          </cell>
          <cell r="C2534" t="e">
            <v>#REF!</v>
          </cell>
          <cell r="D2534" t="str">
            <v xml:space="preserve">TOYOTA PROBOX NCP58G (02-10) - GRILL</v>
          </cell>
          <cell r="E2534" t="str">
            <v>TOYOTA</v>
          </cell>
          <cell r="F2534" t="str">
            <v xml:space="preserve">PROBOX GRL</v>
          </cell>
          <cell r="G2534" t="str">
            <v>MZ01-NEW-F-10003</v>
          </cell>
          <cell r="I2534">
            <v>0.04</v>
          </cell>
          <cell r="J2534" t="str">
            <v>SUPPLIER0002</v>
          </cell>
          <cell r="K2534" t="str">
            <v xml:space="preserve">ANHUI TINCAI SILK CO. LTD</v>
          </cell>
          <cell r="L2534">
            <v>41</v>
          </cell>
          <cell r="M2534">
            <v>164</v>
          </cell>
          <cell r="N2534">
            <v>205</v>
          </cell>
          <cell r="Q2534">
            <v>5</v>
          </cell>
          <cell r="R2534">
            <v>20</v>
          </cell>
          <cell r="S2534" t="str">
            <v xml:space="preserve">Yuan Purchase Pricelist (CNY)</v>
          </cell>
          <cell r="T2534">
            <v>19</v>
          </cell>
          <cell r="U2534">
            <v>487.72</v>
          </cell>
          <cell r="V2534">
            <v>1400</v>
          </cell>
        </row>
        <row r="2535">
          <cell r="A2535">
            <v>10309</v>
          </cell>
          <cell r="B2535" t="str">
            <v>AUTOLAMPS2504</v>
          </cell>
          <cell r="C2535" t="e">
            <v>#REF!</v>
          </cell>
          <cell r="D2535" t="str">
            <v xml:space="preserve">TOYOTA PROBOX NCP58G (02-10) - HEAD LAMP (52-075) - LH</v>
          </cell>
          <cell r="E2535" t="str">
            <v>TOYOTA</v>
          </cell>
          <cell r="F2535" t="str">
            <v xml:space="preserve">PROBOX HLA LH</v>
          </cell>
          <cell r="G2535" t="str">
            <v>MZ01-NEW-F-10001-L</v>
          </cell>
          <cell r="I2535">
            <v>0.04</v>
          </cell>
          <cell r="J2535" t="str">
            <v>SUPPLIER0002</v>
          </cell>
          <cell r="K2535" t="str">
            <v xml:space="preserve">ANHUI TINCAI SILK CO. LTD</v>
          </cell>
          <cell r="L2535">
            <v>45</v>
          </cell>
          <cell r="M2535">
            <v>180</v>
          </cell>
          <cell r="N2535">
            <v>225</v>
          </cell>
          <cell r="Q2535">
            <v>5</v>
          </cell>
          <cell r="R2535">
            <v>20</v>
          </cell>
          <cell r="S2535" t="str">
            <v xml:space="preserve">Yuan Purchase Pricelist (CNY)</v>
          </cell>
          <cell r="T2535">
            <v>55</v>
          </cell>
          <cell r="U2535">
            <v>2000</v>
          </cell>
          <cell r="V2535">
            <v>2500</v>
          </cell>
        </row>
        <row r="2536">
          <cell r="A2536">
            <v>10308</v>
          </cell>
          <cell r="B2536" t="str">
            <v>AUTOLAMPS2505</v>
          </cell>
          <cell r="C2536" t="e">
            <v>#REF!</v>
          </cell>
          <cell r="D2536" t="str">
            <v xml:space="preserve">TOYOTA PROBOX NCP58G (02-10) - HEAD LAMP (52-075) - RH</v>
          </cell>
          <cell r="E2536" t="str">
            <v>TOYOTA</v>
          </cell>
          <cell r="F2536" t="str">
            <v xml:space="preserve">PROBOX HLA RH</v>
          </cell>
          <cell r="G2536" t="str">
            <v>MZ01-NEW-F-10001-R</v>
          </cell>
          <cell r="I2536">
            <v>0.04</v>
          </cell>
          <cell r="J2536" t="str">
            <v>SUPPLIER0002</v>
          </cell>
          <cell r="K2536" t="str">
            <v xml:space="preserve">ANHUI TINCAI SILK CO. LTD</v>
          </cell>
          <cell r="L2536">
            <v>45</v>
          </cell>
          <cell r="M2536">
            <v>180</v>
          </cell>
          <cell r="N2536">
            <v>225</v>
          </cell>
          <cell r="Q2536">
            <v>5</v>
          </cell>
          <cell r="R2536">
            <v>20</v>
          </cell>
          <cell r="S2536" t="str">
            <v xml:space="preserve">Yuan Purchase Pricelist (CNY)</v>
          </cell>
          <cell r="T2536">
            <v>55</v>
          </cell>
          <cell r="U2536">
            <v>2000</v>
          </cell>
          <cell r="V2536">
            <v>2500</v>
          </cell>
        </row>
        <row r="2537">
          <cell r="A2537">
            <v>10311</v>
          </cell>
          <cell r="B2537" t="str">
            <v>AUTOLAMPS2506</v>
          </cell>
          <cell r="C2537" t="e">
            <v>#REF!</v>
          </cell>
          <cell r="D2537" t="str">
            <v xml:space="preserve">TOYOTA PROBOX NCP58G (02-10) - HEAD LENS - LH</v>
          </cell>
          <cell r="E2537" t="str">
            <v>TOYOTA</v>
          </cell>
          <cell r="F2537" t="str">
            <v xml:space="preserve">PROBOX HLS LH</v>
          </cell>
          <cell r="G2537" t="str">
            <v>MZ01-NEW-F-10001-00-L</v>
          </cell>
          <cell r="I2537">
            <v>0.04</v>
          </cell>
          <cell r="J2537" t="str">
            <v>SUPPLIER0002</v>
          </cell>
          <cell r="K2537" t="str">
            <v xml:space="preserve">ANHUI TINCAI SILK CO. LTD</v>
          </cell>
          <cell r="L2537">
            <v>44</v>
          </cell>
          <cell r="M2537">
            <v>176</v>
          </cell>
          <cell r="N2537">
            <v>220</v>
          </cell>
          <cell r="Q2537">
            <v>5</v>
          </cell>
          <cell r="R2537">
            <v>20</v>
          </cell>
          <cell r="S2537" t="str">
            <v xml:space="preserve">Yuan Purchase Pricelist (CNY)</v>
          </cell>
          <cell r="T2537">
            <v>22</v>
          </cell>
          <cell r="U2537">
            <v>512</v>
          </cell>
          <cell r="V2537">
            <v>790</v>
          </cell>
        </row>
        <row r="2538">
          <cell r="A2538">
            <v>10310</v>
          </cell>
          <cell r="B2538" t="str">
            <v>AUTOLAMPS2507</v>
          </cell>
          <cell r="C2538" t="e">
            <v>#REF!</v>
          </cell>
          <cell r="D2538" t="str">
            <v xml:space="preserve">TOYOTA PROBOX NCP58G (02-10) - HEAD LENS - RH</v>
          </cell>
          <cell r="E2538" t="str">
            <v>TOYOTA</v>
          </cell>
          <cell r="F2538" t="str">
            <v xml:space="preserve">PROBOX HLS RH</v>
          </cell>
          <cell r="G2538" t="str">
            <v>MZ01-NEW-F-10001-00-R</v>
          </cell>
          <cell r="I2538">
            <v>0.04</v>
          </cell>
          <cell r="J2538" t="str">
            <v>SUPPLIER0002</v>
          </cell>
          <cell r="K2538" t="str">
            <v xml:space="preserve">ANHUI TINCAI SILK CO. LTD</v>
          </cell>
          <cell r="L2538">
            <v>40</v>
          </cell>
          <cell r="M2538">
            <v>160</v>
          </cell>
          <cell r="N2538">
            <v>200</v>
          </cell>
          <cell r="Q2538">
            <v>5</v>
          </cell>
          <cell r="R2538">
            <v>20</v>
          </cell>
          <cell r="S2538" t="str">
            <v xml:space="preserve">Yuan Purchase Pricelist (CNY)</v>
          </cell>
          <cell r="T2538">
            <v>22</v>
          </cell>
          <cell r="U2538">
            <v>512</v>
          </cell>
          <cell r="V2538">
            <v>790</v>
          </cell>
        </row>
        <row r="2539">
          <cell r="A2539">
            <v>10320</v>
          </cell>
          <cell r="B2539" t="str">
            <v>AUTOLAMPS2512</v>
          </cell>
          <cell r="C2539" t="e">
            <v>#REF!</v>
          </cell>
          <cell r="D2539" t="str">
            <v xml:space="preserve">TOYOTA PROBOX NCP58G (02-10) - MUDFLAP SET (4 PCS)</v>
          </cell>
          <cell r="E2539" t="str">
            <v>TOYOTA</v>
          </cell>
          <cell r="F2539" t="str">
            <v xml:space="preserve">PROBOX MFS</v>
          </cell>
          <cell r="G2539" t="str">
            <v xml:space="preserve">TY27-0126 SET</v>
          </cell>
          <cell r="I2539">
            <v>0.04</v>
          </cell>
          <cell r="J2539" t="str">
            <v>SUPPLIER0002</v>
          </cell>
          <cell r="K2539" t="str">
            <v xml:space="preserve">ANHUI TINCAI SILK CO. LTD</v>
          </cell>
          <cell r="L2539">
            <v>5</v>
          </cell>
          <cell r="M2539">
            <v>20</v>
          </cell>
          <cell r="N2539">
            <v>25</v>
          </cell>
          <cell r="O2539">
            <v>5</v>
          </cell>
          <cell r="P2539">
            <v>20</v>
          </cell>
          <cell r="S2539" t="str">
            <v xml:space="preserve">Yuan Purchase Pricelist (CNY)</v>
          </cell>
          <cell r="T2539">
            <v>20</v>
          </cell>
          <cell r="U2539">
            <v>510</v>
          </cell>
          <cell r="V2539">
            <v>770</v>
          </cell>
        </row>
        <row r="2540">
          <cell r="A2540">
            <v>10325</v>
          </cell>
          <cell r="B2540" t="str">
            <v>AUTOLAMPS2496</v>
          </cell>
          <cell r="C2540" t="e">
            <v>#REF!</v>
          </cell>
          <cell r="D2540" t="str">
            <v xml:space="preserve">TOYOTA PROBOX NCP58G (02-10) - REAR BUMPER</v>
          </cell>
          <cell r="E2540" t="str">
            <v>TOYOTA</v>
          </cell>
          <cell r="F2540" t="str">
            <v xml:space="preserve">PROBOX BPRR</v>
          </cell>
          <cell r="G2540" t="str">
            <v>TY27-0108</v>
          </cell>
          <cell r="I2540">
            <v>0.04</v>
          </cell>
          <cell r="J2540" t="str">
            <v>SUPPLIER0002</v>
          </cell>
          <cell r="K2540" t="str">
            <v xml:space="preserve">ANHUI TINCAI SILK CO. LTD</v>
          </cell>
          <cell r="L2540">
            <v>2</v>
          </cell>
          <cell r="M2540">
            <v>8</v>
          </cell>
          <cell r="N2540">
            <v>10</v>
          </cell>
          <cell r="Q2540">
            <v>2</v>
          </cell>
          <cell r="R2540">
            <v>5</v>
          </cell>
          <cell r="S2540" t="str">
            <v xml:space="preserve">Yuan Purchase Pricelist (CNY)</v>
          </cell>
          <cell r="T2540">
            <v>70</v>
          </cell>
          <cell r="U2540">
            <v>1785</v>
          </cell>
          <cell r="V2540">
            <v>2680</v>
          </cell>
        </row>
        <row r="2541">
          <cell r="A2541">
            <v>11958</v>
          </cell>
          <cell r="B2541" t="str">
            <v>AUTOLAMPS2493</v>
          </cell>
          <cell r="C2541" t="e">
            <v>#REF!</v>
          </cell>
          <cell r="D2541" t="str">
            <v xml:space="preserve">TOYOTA PROBOX NCP58G (02-10) - REAR HEATED WINDSCREEN</v>
          </cell>
          <cell r="E2541" t="str">
            <v>TOYOTA</v>
          </cell>
          <cell r="F2541" t="str">
            <v xml:space="preserve">NCP58 RW H X</v>
          </cell>
          <cell r="G2541" t="str">
            <v xml:space="preserve">NCP58 RW/H/X</v>
          </cell>
          <cell r="H2541" t="str">
            <v>1312*453</v>
          </cell>
          <cell r="I2541">
            <v>0.02</v>
          </cell>
          <cell r="J2541" t="str">
            <v>SUPPLIER0015</v>
          </cell>
          <cell r="K2541" t="str">
            <v xml:space="preserve">XINYI AUTOMOBILE GLASS (SHENZHEN) CO., LTD</v>
          </cell>
          <cell r="L2541">
            <v>17</v>
          </cell>
          <cell r="M2541">
            <v>68</v>
          </cell>
          <cell r="N2541">
            <v>85</v>
          </cell>
          <cell r="Q2541">
            <v>3</v>
          </cell>
          <cell r="R2541">
            <v>12</v>
          </cell>
          <cell r="S2541" t="str">
            <v xml:space="preserve">USD Purchase Pricelist (USD)</v>
          </cell>
          <cell r="T2541">
            <v>11</v>
          </cell>
          <cell r="U2541">
            <v>1971.2</v>
          </cell>
          <cell r="V2541">
            <v>2600</v>
          </cell>
        </row>
        <row r="2542">
          <cell r="A2542">
            <v>10319</v>
          </cell>
          <cell r="B2542" t="str">
            <v>AUTOLAMPS2497</v>
          </cell>
          <cell r="C2542" t="e">
            <v>#REF!</v>
          </cell>
          <cell r="D2542" t="str">
            <v xml:space="preserve">TOYOTA PROBOX NCP58G (02-10) - SIDE BUMPER - LH</v>
          </cell>
          <cell r="E2542" t="str">
            <v>TOYOTA</v>
          </cell>
          <cell r="F2542" t="str">
            <v xml:space="preserve">PROBOX SBPR LH</v>
          </cell>
          <cell r="G2542" t="str">
            <v>TY27-0107-02-L</v>
          </cell>
          <cell r="I2542">
            <v>0.04</v>
          </cell>
          <cell r="J2542" t="str">
            <v>SUPPLIER0002</v>
          </cell>
          <cell r="K2542" t="str">
            <v xml:space="preserve">ANHUI TINCAI SILK CO. LTD</v>
          </cell>
          <cell r="L2542">
            <v>57</v>
          </cell>
          <cell r="M2542">
            <v>228</v>
          </cell>
          <cell r="N2542">
            <v>285</v>
          </cell>
          <cell r="Q2542">
            <v>10</v>
          </cell>
          <cell r="R2542">
            <v>30</v>
          </cell>
          <cell r="S2542" t="str">
            <v xml:space="preserve">Yuan Purchase Pricelist (CNY)</v>
          </cell>
          <cell r="T2542">
            <v>12.5</v>
          </cell>
          <cell r="U2542">
            <v>326</v>
          </cell>
          <cell r="V2542">
            <v>460</v>
          </cell>
        </row>
        <row r="2543">
          <cell r="A2543">
            <v>10318</v>
          </cell>
          <cell r="B2543" t="str">
            <v>AUTOLAMPS2498</v>
          </cell>
          <cell r="C2543" t="e">
            <v>#REF!</v>
          </cell>
          <cell r="D2543" t="str">
            <v xml:space="preserve">TOYOTA PROBOX NCP58G (02-10) - SIDE BUMPER - RH</v>
          </cell>
          <cell r="E2543" t="str">
            <v>TOYOTA</v>
          </cell>
          <cell r="F2543" t="str">
            <v xml:space="preserve">PROBOX SBPR RH</v>
          </cell>
          <cell r="G2543" t="str">
            <v>TY27-0107-02-R</v>
          </cell>
          <cell r="I2543">
            <v>0.04</v>
          </cell>
          <cell r="J2543" t="str">
            <v>SUPPLIER0002</v>
          </cell>
          <cell r="K2543" t="str">
            <v xml:space="preserve">ANHUI TINCAI SILK CO. LTD</v>
          </cell>
          <cell r="L2543">
            <v>56</v>
          </cell>
          <cell r="M2543">
            <v>224</v>
          </cell>
          <cell r="N2543">
            <v>280</v>
          </cell>
          <cell r="Q2543">
            <v>10</v>
          </cell>
          <cell r="R2543">
            <v>30</v>
          </cell>
          <cell r="S2543" t="str">
            <v xml:space="preserve">Yuan Purchase Pricelist (CNY)</v>
          </cell>
          <cell r="T2543">
            <v>12.5</v>
          </cell>
          <cell r="U2543">
            <v>326</v>
          </cell>
          <cell r="V2543">
            <v>460</v>
          </cell>
        </row>
        <row r="2544">
          <cell r="A2544">
            <v>10322</v>
          </cell>
          <cell r="B2544" t="str">
            <v>AUTOLAMPS2515</v>
          </cell>
          <cell r="C2544" t="e">
            <v>#REF!</v>
          </cell>
          <cell r="D2544" t="str">
            <v xml:space="preserve">TOYOTA PROBOX NCP58G (02-10) - SIDE MIRROR (MANUAL) - LH</v>
          </cell>
          <cell r="E2544" t="str">
            <v>TOYOTA</v>
          </cell>
          <cell r="F2544" t="str">
            <v xml:space="preserve">PROBOX SMM LH</v>
          </cell>
          <cell r="G2544" t="str">
            <v>TY27-0112-L</v>
          </cell>
          <cell r="I2544">
            <v>0.04</v>
          </cell>
          <cell r="J2544" t="str">
            <v>SUPPLIER0002</v>
          </cell>
          <cell r="K2544" t="str">
            <v xml:space="preserve">ANHUI TINCAI SILK CO. LTD</v>
          </cell>
          <cell r="L2544">
            <v>17</v>
          </cell>
          <cell r="M2544">
            <v>68</v>
          </cell>
          <cell r="N2544">
            <v>85</v>
          </cell>
          <cell r="O2544">
            <v>5</v>
          </cell>
          <cell r="P2544">
            <v>20</v>
          </cell>
          <cell r="S2544" t="str">
            <v xml:space="preserve">Yuan Purchase Pricelist (CNY)</v>
          </cell>
          <cell r="T2544">
            <v>45</v>
          </cell>
          <cell r="U2544">
            <v>1224</v>
          </cell>
          <cell r="V2544">
            <v>1840</v>
          </cell>
        </row>
        <row r="2545">
          <cell r="A2545">
            <v>10321</v>
          </cell>
          <cell r="B2545" t="str">
            <v>AUTOLAMPS2516</v>
          </cell>
          <cell r="C2545" t="e">
            <v>#REF!</v>
          </cell>
          <cell r="D2545" t="str">
            <v xml:space="preserve">TOYOTA PROBOX NCP58G (02-10) - SIDE MIRROR (MANUAL) - RH</v>
          </cell>
          <cell r="E2545" t="str">
            <v>TOYOTA</v>
          </cell>
          <cell r="F2545" t="str">
            <v xml:space="preserve">PROBOX SMM RH</v>
          </cell>
          <cell r="G2545" t="str">
            <v>TY27-0112-R</v>
          </cell>
          <cell r="I2545">
            <v>0.04</v>
          </cell>
          <cell r="J2545" t="str">
            <v>SUPPLIER0002</v>
          </cell>
          <cell r="K2545" t="str">
            <v xml:space="preserve">ANHUI TINCAI SILK CO. LTD</v>
          </cell>
          <cell r="L2545">
            <v>19</v>
          </cell>
          <cell r="M2545">
            <v>76</v>
          </cell>
          <cell r="N2545">
            <v>95</v>
          </cell>
          <cell r="O2545">
            <v>5</v>
          </cell>
          <cell r="P2545">
            <v>20</v>
          </cell>
          <cell r="S2545" t="str">
            <v xml:space="preserve">Yuan Purchase Pricelist (CNY)</v>
          </cell>
          <cell r="T2545">
            <v>45</v>
          </cell>
          <cell r="U2545">
            <v>1224</v>
          </cell>
          <cell r="V2545">
            <v>1840</v>
          </cell>
        </row>
        <row r="2546">
          <cell r="A2546">
            <v>10313</v>
          </cell>
          <cell r="B2546" t="str">
            <v>AUTOLAMPS2517</v>
          </cell>
          <cell r="C2546" t="e">
            <v>#REF!</v>
          </cell>
          <cell r="D2546" t="str">
            <v xml:space="preserve">TOYOTA PROBOX NCP58G (02-10) - TAIL LAMP - LH</v>
          </cell>
          <cell r="E2546" t="str">
            <v>TOYOTA</v>
          </cell>
          <cell r="F2546" t="str">
            <v xml:space="preserve">PROBOX TLA LH</v>
          </cell>
          <cell r="G2546" t="str">
            <v>MZ01-NEW-F-10002-L</v>
          </cell>
          <cell r="I2546">
            <v>0.04</v>
          </cell>
          <cell r="J2546" t="str">
            <v>SUPPLIER0002</v>
          </cell>
          <cell r="K2546" t="str">
            <v xml:space="preserve">ANHUI TINCAI SILK CO. LTD</v>
          </cell>
          <cell r="L2546">
            <v>25</v>
          </cell>
          <cell r="M2546">
            <v>100</v>
          </cell>
          <cell r="N2546">
            <v>125</v>
          </cell>
          <cell r="Q2546">
            <v>5</v>
          </cell>
          <cell r="R2546">
            <v>20</v>
          </cell>
          <cell r="S2546" t="str">
            <v xml:space="preserve">Yuan Purchase Pricelist (CNY)</v>
          </cell>
          <cell r="T2546">
            <v>40</v>
          </cell>
          <cell r="U2546">
            <v>1020</v>
          </cell>
          <cell r="V2546">
            <v>1530</v>
          </cell>
        </row>
        <row r="2547">
          <cell r="A2547">
            <v>10312</v>
          </cell>
          <cell r="B2547" t="str">
            <v>AUTOLAMPS2518</v>
          </cell>
          <cell r="C2547" t="e">
            <v>#REF!</v>
          </cell>
          <cell r="D2547" t="str">
            <v xml:space="preserve">TOYOTA PROBOX NCP58G (02-10) - TAIL LAMP - RH</v>
          </cell>
          <cell r="E2547" t="str">
            <v>TOYOTA</v>
          </cell>
          <cell r="F2547" t="str">
            <v xml:space="preserve">PROBOX TLA RH</v>
          </cell>
          <cell r="G2547" t="str">
            <v>MZ01-NEW-F-10002-R</v>
          </cell>
          <cell r="I2547">
            <v>0.04</v>
          </cell>
          <cell r="J2547" t="str">
            <v>SUPPLIER0002</v>
          </cell>
          <cell r="K2547" t="str">
            <v xml:space="preserve">ANHUI TINCAI SILK CO. LTD</v>
          </cell>
          <cell r="L2547">
            <v>32</v>
          </cell>
          <cell r="M2547">
            <v>128</v>
          </cell>
          <cell r="N2547">
            <v>160</v>
          </cell>
          <cell r="Q2547">
            <v>5</v>
          </cell>
          <cell r="R2547">
            <v>20</v>
          </cell>
          <cell r="S2547" t="str">
            <v xml:space="preserve">Yuan Purchase Pricelist (CNY)</v>
          </cell>
          <cell r="T2547">
            <v>40</v>
          </cell>
          <cell r="U2547">
            <v>1020</v>
          </cell>
          <cell r="V2547">
            <v>1530</v>
          </cell>
        </row>
        <row r="2548">
          <cell r="A2548">
            <v>10315</v>
          </cell>
          <cell r="B2548" t="str">
            <v>AUTOLAMPS2513</v>
          </cell>
          <cell r="C2548" t="e">
            <v>#REF!</v>
          </cell>
          <cell r="D2548" t="str">
            <v xml:space="preserve">TOYOTA PROBOX NCP58G (02-10) - TAIL LENS - LH</v>
          </cell>
          <cell r="E2548" t="str">
            <v>TOYOTA</v>
          </cell>
          <cell r="F2548" t="str">
            <v xml:space="preserve">PROBOX TLS LH</v>
          </cell>
          <cell r="G2548" t="str">
            <v>MZ01-NEW-F-10002-00-L</v>
          </cell>
          <cell r="I2548">
            <v>0.04</v>
          </cell>
          <cell r="J2548" t="str">
            <v>SUPPLIER0002</v>
          </cell>
          <cell r="K2548" t="str">
            <v xml:space="preserve">ANHUI TINCAI SILK CO. LTD</v>
          </cell>
          <cell r="L2548">
            <v>86</v>
          </cell>
          <cell r="M2548">
            <v>344</v>
          </cell>
          <cell r="N2548">
            <v>430</v>
          </cell>
          <cell r="Q2548">
            <v>5</v>
          </cell>
          <cell r="R2548">
            <v>30</v>
          </cell>
          <cell r="S2548" t="str">
            <v xml:space="preserve">Yuan Purchase Pricelist (CNY)</v>
          </cell>
          <cell r="T2548">
            <v>15</v>
          </cell>
          <cell r="U2548">
            <v>500</v>
          </cell>
          <cell r="V2548">
            <v>600</v>
          </cell>
        </row>
        <row r="2549">
          <cell r="A2549">
            <v>10314</v>
          </cell>
          <cell r="B2549" t="str">
            <v>AUTOLAMPS2514</v>
          </cell>
          <cell r="C2549" t="e">
            <v>#REF!</v>
          </cell>
          <cell r="D2549" t="str">
            <v xml:space="preserve">TOYOTA PROBOX NCP58G (02-10) - TAIL LENS - RH</v>
          </cell>
          <cell r="E2549" t="str">
            <v>TOYOTA</v>
          </cell>
          <cell r="F2549" t="str">
            <v xml:space="preserve">PROBOX TLS RH</v>
          </cell>
          <cell r="G2549" t="str">
            <v>MZ01-NEW-F-10002-00-R</v>
          </cell>
          <cell r="I2549">
            <v>0.04</v>
          </cell>
          <cell r="J2549" t="str">
            <v>SUPPLIER0002</v>
          </cell>
          <cell r="K2549" t="str">
            <v xml:space="preserve">ANHUI TINCAI SILK CO. LTD</v>
          </cell>
          <cell r="L2549">
            <v>85</v>
          </cell>
          <cell r="M2549">
            <v>340</v>
          </cell>
          <cell r="N2549">
            <v>425</v>
          </cell>
          <cell r="Q2549">
            <v>5</v>
          </cell>
          <cell r="R2549">
            <v>30</v>
          </cell>
          <cell r="S2549" t="str">
            <v xml:space="preserve">Yuan Purchase Pricelist (CNY)</v>
          </cell>
          <cell r="T2549">
            <v>15</v>
          </cell>
          <cell r="U2549">
            <v>500</v>
          </cell>
          <cell r="V2549">
            <v>600</v>
          </cell>
        </row>
        <row r="2550">
          <cell r="A2550">
            <v>13891</v>
          </cell>
          <cell r="B2550" t="str">
            <v>AUTOLAMPS2521</v>
          </cell>
          <cell r="C2550" t="e">
            <v>#REF!</v>
          </cell>
          <cell r="D2550" t="str">
            <v xml:space="preserve">TOYOTA RACTIS CP30 (10-16) - HEAD LAMP - LH</v>
          </cell>
          <cell r="E2550" t="str">
            <v>TOYOTA</v>
          </cell>
          <cell r="F2550" t="str">
            <v xml:space="preserve">RACTIS 10 HLA LH</v>
          </cell>
          <cell r="G2550" t="str">
            <v>TY58-0201-L</v>
          </cell>
          <cell r="I2550">
            <v>0.04</v>
          </cell>
          <cell r="J2550" t="str">
            <v>SUPPLIER0002</v>
          </cell>
          <cell r="K2550" t="str">
            <v xml:space="preserve">ANHUI TINCAI SILK CO. LTD</v>
          </cell>
          <cell r="M2550">
            <v>0</v>
          </cell>
          <cell r="N2550">
            <v>0</v>
          </cell>
          <cell r="Q2550">
            <v>5</v>
          </cell>
          <cell r="R2550">
            <v>20</v>
          </cell>
          <cell r="S2550" t="str">
            <v xml:space="preserve">Yuan Purchase Pricelist (CNY)</v>
          </cell>
          <cell r="T2550">
            <v>220</v>
          </cell>
          <cell r="U2550">
            <v>5115</v>
          </cell>
          <cell r="V2550">
            <v>7900</v>
          </cell>
        </row>
        <row r="2551">
          <cell r="A2551">
            <v>13890</v>
          </cell>
          <cell r="B2551" t="str">
            <v>AUTOLAMPS2522</v>
          </cell>
          <cell r="C2551" t="e">
            <v>#REF!</v>
          </cell>
          <cell r="D2551" t="str">
            <v xml:space="preserve">TOYOTA RACTIS CP30 (10-16) - HEAD LAMP - RH</v>
          </cell>
          <cell r="E2551" t="str">
            <v>TOYOTA</v>
          </cell>
          <cell r="F2551" t="str">
            <v xml:space="preserve">RACTIS 10 HLA RH</v>
          </cell>
          <cell r="G2551" t="str">
            <v>TY58-0201-R</v>
          </cell>
          <cell r="I2551">
            <v>0.04</v>
          </cell>
          <cell r="J2551" t="str">
            <v>SUPPLIER0002</v>
          </cell>
          <cell r="K2551" t="str">
            <v xml:space="preserve">ANHUI TINCAI SILK CO. LTD</v>
          </cell>
          <cell r="M2551">
            <v>0</v>
          </cell>
          <cell r="N2551">
            <v>0</v>
          </cell>
          <cell r="Q2551">
            <v>5</v>
          </cell>
          <cell r="R2551">
            <v>20</v>
          </cell>
          <cell r="S2551" t="str">
            <v xml:space="preserve">Yuan Purchase Pricelist (CNY)</v>
          </cell>
          <cell r="T2551">
            <v>220</v>
          </cell>
          <cell r="U2551">
            <v>5115</v>
          </cell>
          <cell r="V2551">
            <v>7900</v>
          </cell>
        </row>
        <row r="2552">
          <cell r="A2552">
            <v>13763</v>
          </cell>
          <cell r="B2552" t="str">
            <v>AUTOLAMPS2519</v>
          </cell>
          <cell r="C2552" t="e">
            <v>#REF!</v>
          </cell>
          <cell r="D2552" t="str">
            <v xml:space="preserve">TOYOTA RACTIS CP30 (10-16) - LAMINATED FRONT WINDSCREEN</v>
          </cell>
          <cell r="E2552" t="str">
            <v>TOYOTA</v>
          </cell>
          <cell r="F2552" t="str">
            <v xml:space="preserve">TY CP30 CP LFW X</v>
          </cell>
          <cell r="G2552" t="str">
            <v xml:space="preserve">TY-CP30-CP LFW/X</v>
          </cell>
          <cell r="H2552" t="str">
            <v>1336*916</v>
          </cell>
          <cell r="I2552">
            <v>0.02</v>
          </cell>
          <cell r="J2552" t="str">
            <v>SUPPLIER0015</v>
          </cell>
          <cell r="K2552" t="str">
            <v xml:space="preserve">XINYI AUTOMOBILE GLASS (SHENZHEN) CO., LTD</v>
          </cell>
          <cell r="L2552">
            <v>6</v>
          </cell>
          <cell r="M2552">
            <v>24</v>
          </cell>
          <cell r="N2552">
            <v>30</v>
          </cell>
          <cell r="Q2552">
            <v>3</v>
          </cell>
          <cell r="R2552">
            <v>12</v>
          </cell>
          <cell r="S2552" t="str">
            <v xml:space="preserve">USD Purchase Pricelist (USD)</v>
          </cell>
          <cell r="T2552">
            <v>15.36</v>
          </cell>
          <cell r="U2552">
            <v>2559.36</v>
          </cell>
          <cell r="V2552">
            <v>3200</v>
          </cell>
        </row>
        <row r="2553">
          <cell r="A2553">
            <v>13879</v>
          </cell>
          <cell r="B2553" t="str">
            <v>AUTOLAMPS2523</v>
          </cell>
          <cell r="C2553" t="e">
            <v>#REF!</v>
          </cell>
          <cell r="D2553" t="str">
            <v xml:space="preserve">TOYOTA RACTIS CP30 (10-16) - TAIL LAMP - LH</v>
          </cell>
          <cell r="E2553" t="str">
            <v>TOYOTA</v>
          </cell>
          <cell r="F2553" t="str">
            <v xml:space="preserve">RACTIS 10 TLA LH</v>
          </cell>
          <cell r="G2553" t="str">
            <v>TY58-0202-L</v>
          </cell>
          <cell r="I2553">
            <v>0.04</v>
          </cell>
          <cell r="J2553" t="str">
            <v>SUPPLIER0002</v>
          </cell>
          <cell r="K2553" t="str">
            <v xml:space="preserve">ANHUI TINCAI SILK CO. LTD</v>
          </cell>
          <cell r="L2553">
            <v>1</v>
          </cell>
          <cell r="M2553">
            <v>4</v>
          </cell>
          <cell r="N2553">
            <v>5</v>
          </cell>
          <cell r="Q2553">
            <v>5</v>
          </cell>
          <cell r="R2553">
            <v>20</v>
          </cell>
          <cell r="S2553" t="str">
            <v xml:space="preserve">Yuan Purchase Pricelist (CNY)</v>
          </cell>
          <cell r="T2553">
            <v>100</v>
          </cell>
          <cell r="U2553">
            <v>2550</v>
          </cell>
          <cell r="V2553">
            <v>3830</v>
          </cell>
        </row>
        <row r="2554">
          <cell r="A2554">
            <v>13878</v>
          </cell>
          <cell r="B2554" t="str">
            <v>AUTOLAMPS2524</v>
          </cell>
          <cell r="C2554" t="e">
            <v>#REF!</v>
          </cell>
          <cell r="D2554" t="str">
            <v xml:space="preserve">TOYOTA RACTIS CP30 (10-16) - TAIL LAMP - RH</v>
          </cell>
          <cell r="E2554" t="str">
            <v>TOYOTA</v>
          </cell>
          <cell r="F2554" t="str">
            <v xml:space="preserve">RACTIS 10 TLA RH</v>
          </cell>
          <cell r="G2554" t="str">
            <v>TY58-0202-R</v>
          </cell>
          <cell r="I2554">
            <v>0.04</v>
          </cell>
          <cell r="J2554" t="str">
            <v>SUPPLIER0002</v>
          </cell>
          <cell r="K2554" t="str">
            <v xml:space="preserve">ANHUI TINCAI SILK CO. LTD</v>
          </cell>
          <cell r="L2554">
            <v>1</v>
          </cell>
          <cell r="M2554">
            <v>4</v>
          </cell>
          <cell r="N2554">
            <v>5</v>
          </cell>
          <cell r="Q2554">
            <v>5</v>
          </cell>
          <cell r="R2554">
            <v>20</v>
          </cell>
          <cell r="S2554" t="str">
            <v xml:space="preserve">Yuan Purchase Pricelist (CNY)</v>
          </cell>
          <cell r="T2554">
            <v>100</v>
          </cell>
          <cell r="U2554">
            <v>2550</v>
          </cell>
          <cell r="V2554">
            <v>3830</v>
          </cell>
        </row>
        <row r="2555">
          <cell r="A2555">
            <v>13629</v>
          </cell>
          <cell r="B2555" t="str">
            <v>AUTOLAMPS2527</v>
          </cell>
          <cell r="C2555" t="e">
            <v>#REF!</v>
          </cell>
          <cell r="D2555" t="str">
            <v xml:space="preserve">TOYOTA RACTIS NCP10 (05-09) - HEAD LAMP - LH</v>
          </cell>
          <cell r="E2555" t="str">
            <v>TOYOTA</v>
          </cell>
          <cell r="F2555" t="str">
            <v xml:space="preserve">RACTIS 05 HLA LH</v>
          </cell>
          <cell r="G2555" t="str">
            <v>TY58-0101-L</v>
          </cell>
          <cell r="I2555">
            <v>0.04</v>
          </cell>
          <cell r="J2555" t="str">
            <v>SUPPLIER0002</v>
          </cell>
          <cell r="K2555" t="str">
            <v xml:space="preserve">ANHUI TINCAI SILK CO. LTD</v>
          </cell>
          <cell r="L2555">
            <v>1</v>
          </cell>
          <cell r="M2555">
            <v>4</v>
          </cell>
          <cell r="N2555">
            <v>5</v>
          </cell>
          <cell r="Q2555">
            <v>5</v>
          </cell>
          <cell r="R2555">
            <v>20</v>
          </cell>
          <cell r="S2555" t="str">
            <v xml:space="preserve">Yuan Purchase Pricelist (CNY)</v>
          </cell>
          <cell r="T2555">
            <v>150</v>
          </cell>
          <cell r="U2555">
            <v>3375</v>
          </cell>
          <cell r="V2555">
            <v>5230</v>
          </cell>
        </row>
        <row r="2556">
          <cell r="A2556">
            <v>13628</v>
          </cell>
          <cell r="B2556" t="str">
            <v>AUTOLAMPS2528</v>
          </cell>
          <cell r="C2556" t="e">
            <v>#REF!</v>
          </cell>
          <cell r="D2556" t="str">
            <v xml:space="preserve">TOYOTA RACTIS NCP10 (05-09) - HEAD LAMP - RH</v>
          </cell>
          <cell r="E2556" t="str">
            <v>TOYOTA</v>
          </cell>
          <cell r="F2556" t="str">
            <v xml:space="preserve">RACTIS 05 HLA RH</v>
          </cell>
          <cell r="G2556" t="str">
            <v>TY58-0101-R</v>
          </cell>
          <cell r="I2556">
            <v>0.04</v>
          </cell>
          <cell r="J2556" t="str">
            <v>SUPPLIER0002</v>
          </cell>
          <cell r="K2556" t="str">
            <v xml:space="preserve">ANHUI TINCAI SILK CO. LTD</v>
          </cell>
          <cell r="L2556">
            <v>0</v>
          </cell>
          <cell r="M2556">
            <v>0</v>
          </cell>
          <cell r="N2556">
            <v>0</v>
          </cell>
          <cell r="Q2556">
            <v>5</v>
          </cell>
          <cell r="R2556">
            <v>20</v>
          </cell>
          <cell r="S2556" t="str">
            <v xml:space="preserve">Yuan Purchase Pricelist (CNY)</v>
          </cell>
          <cell r="T2556">
            <v>150</v>
          </cell>
          <cell r="U2556">
            <v>3375</v>
          </cell>
          <cell r="V2556">
            <v>5230</v>
          </cell>
        </row>
        <row r="2557">
          <cell r="A2557">
            <v>12793</v>
          </cell>
          <cell r="B2557" t="str">
            <v>AUTOLAMPS2525</v>
          </cell>
          <cell r="C2557" t="e">
            <v>#REF!</v>
          </cell>
          <cell r="D2557" t="str">
            <v xml:space="preserve">TOYOTA RACTIS NCP10 (05-09) - LAMINATED FRONT WINDSCREEN</v>
          </cell>
          <cell r="E2557" t="str">
            <v>TOYOTA</v>
          </cell>
          <cell r="F2557" t="str">
            <v xml:space="preserve">NCP10 LFW X</v>
          </cell>
          <cell r="G2557" t="str">
            <v xml:space="preserve">NCP10 LFW/X</v>
          </cell>
          <cell r="H2557" t="str">
            <v>1294*980</v>
          </cell>
          <cell r="I2557">
            <v>0.02</v>
          </cell>
          <cell r="J2557" t="str">
            <v>SUPPLIER0015</v>
          </cell>
          <cell r="K2557" t="str">
            <v xml:space="preserve">XINYI AUTOMOBILE GLASS (SHENZHEN) CO., LTD</v>
          </cell>
          <cell r="L2557">
            <v>9</v>
          </cell>
          <cell r="M2557">
            <v>36</v>
          </cell>
          <cell r="N2557">
            <v>45</v>
          </cell>
          <cell r="Q2557">
            <v>3</v>
          </cell>
          <cell r="R2557">
            <v>12</v>
          </cell>
          <cell r="S2557" t="str">
            <v xml:space="preserve">USD Purchase Pricelist (USD)</v>
          </cell>
          <cell r="T2557">
            <v>15.85</v>
          </cell>
          <cell r="U2557">
            <v>2641.01</v>
          </cell>
          <cell r="V2557">
            <v>3300</v>
          </cell>
        </row>
        <row r="2558">
          <cell r="A2558">
            <v>13536</v>
          </cell>
          <cell r="B2558" t="str">
            <v>AUTOLAMPS2526</v>
          </cell>
          <cell r="C2558" t="e">
            <v>#REF!</v>
          </cell>
          <cell r="D2558" t="str">
            <v xml:space="preserve">TOYOTA RACTIS NCP10 (05-09) - REAR HEATED WINDSCREEN</v>
          </cell>
          <cell r="E2558" t="str">
            <v>TOYOTA</v>
          </cell>
          <cell r="F2558" t="str">
            <v xml:space="preserve">NCP10 RW H X</v>
          </cell>
          <cell r="G2558" t="str">
            <v xml:space="preserve">NCP10 RW/H/X</v>
          </cell>
          <cell r="H2558" t="str">
            <v>1288*454</v>
          </cell>
          <cell r="I2558">
            <v>0.02</v>
          </cell>
          <cell r="J2558" t="str">
            <v>SUPPLIER0015</v>
          </cell>
          <cell r="K2558" t="str">
            <v xml:space="preserve">XINYI AUTOMOBILE GLASS (SHENZHEN) CO., LTD</v>
          </cell>
          <cell r="L2558">
            <v>0</v>
          </cell>
          <cell r="M2558">
            <v>0</v>
          </cell>
          <cell r="N2558">
            <v>0</v>
          </cell>
          <cell r="Q2558">
            <v>2</v>
          </cell>
          <cell r="R2558">
            <v>8</v>
          </cell>
          <cell r="S2558" t="str">
            <v xml:space="preserve">USD Purchase Pricelist (USD)</v>
          </cell>
          <cell r="T2558">
            <v>16</v>
          </cell>
          <cell r="U2558">
            <v>2867.2</v>
          </cell>
          <cell r="V2558">
            <v>3700</v>
          </cell>
        </row>
        <row r="2559">
          <cell r="A2559">
            <v>13631</v>
          </cell>
          <cell r="B2559" t="str">
            <v>AUTOLAMPS2529</v>
          </cell>
          <cell r="C2559" t="e">
            <v>#REF!</v>
          </cell>
          <cell r="D2559" t="str">
            <v xml:space="preserve">TOYOTA RACTIS NCP10 (05-09) - TAIL LAMP - LH</v>
          </cell>
          <cell r="E2559" t="str">
            <v>TOYOTA</v>
          </cell>
          <cell r="F2559" t="str">
            <v xml:space="preserve">RACTIS 05 TLA LH</v>
          </cell>
          <cell r="G2559" t="str">
            <v>TY58-0102-L</v>
          </cell>
          <cell r="I2559">
            <v>0.04</v>
          </cell>
          <cell r="J2559" t="str">
            <v>SUPPLIER0002</v>
          </cell>
          <cell r="K2559" t="str">
            <v xml:space="preserve">ANHUI TINCAI SILK CO. LTD</v>
          </cell>
          <cell r="L2559">
            <v>0</v>
          </cell>
          <cell r="M2559">
            <v>0</v>
          </cell>
          <cell r="N2559">
            <v>0</v>
          </cell>
          <cell r="Q2559">
            <v>5</v>
          </cell>
          <cell r="R2559">
            <v>20</v>
          </cell>
          <cell r="S2559" t="str">
            <v xml:space="preserve">Yuan Purchase Pricelist (CNY)</v>
          </cell>
          <cell r="T2559">
            <v>100</v>
          </cell>
          <cell r="U2559">
            <v>2550</v>
          </cell>
          <cell r="V2559">
            <v>3830</v>
          </cell>
        </row>
        <row r="2560">
          <cell r="A2560">
            <v>13630</v>
          </cell>
          <cell r="B2560" t="str">
            <v>AUTOLAMPS2530</v>
          </cell>
          <cell r="C2560" t="e">
            <v>#REF!</v>
          </cell>
          <cell r="D2560" t="str">
            <v xml:space="preserve">TOYOTA RACTIS NCP10 (05-09) - TAIL LAMP - RH</v>
          </cell>
          <cell r="E2560" t="str">
            <v>TOYOTA</v>
          </cell>
          <cell r="F2560" t="str">
            <v xml:space="preserve">RACTIS 05 TLA RH</v>
          </cell>
          <cell r="G2560" t="str">
            <v>TY58-0102-R</v>
          </cell>
          <cell r="I2560">
            <v>0.04</v>
          </cell>
          <cell r="J2560" t="str">
            <v>SUPPLIER0002</v>
          </cell>
          <cell r="K2560" t="str">
            <v xml:space="preserve">ANHUI TINCAI SILK CO. LTD</v>
          </cell>
          <cell r="L2560">
            <v>0</v>
          </cell>
          <cell r="M2560">
            <v>0</v>
          </cell>
          <cell r="N2560">
            <v>0</v>
          </cell>
          <cell r="Q2560">
            <v>5</v>
          </cell>
          <cell r="R2560">
            <v>20</v>
          </cell>
          <cell r="S2560" t="str">
            <v xml:space="preserve">Yuan Purchase Pricelist (CNY)</v>
          </cell>
          <cell r="T2560">
            <v>100</v>
          </cell>
          <cell r="U2560">
            <v>2550</v>
          </cell>
          <cell r="V2560">
            <v>3830</v>
          </cell>
        </row>
        <row r="2561">
          <cell r="A2561">
            <v>13931</v>
          </cell>
          <cell r="B2561" t="str">
            <v>AUTOLAMPS2520</v>
          </cell>
          <cell r="C2561" t="e">
            <v>#REF!</v>
          </cell>
          <cell r="D2561" t="str">
            <v xml:space="preserve">TOYOTA RACTIS NCP30 (10-16) - REAR WINDSCREEN</v>
          </cell>
          <cell r="E2561" t="str">
            <v>TOYOTA</v>
          </cell>
          <cell r="F2561" t="str">
            <v xml:space="preserve">TY CP30 RW H X</v>
          </cell>
          <cell r="G2561" t="str">
            <v xml:space="preserve">TY-CP30 RW/H/X</v>
          </cell>
          <cell r="H2561" t="str">
            <v>1349*484</v>
          </cell>
          <cell r="I2561">
            <v>0.02</v>
          </cell>
          <cell r="J2561" t="str">
            <v>SUPPLIER0015</v>
          </cell>
          <cell r="K2561" t="str">
            <v xml:space="preserve">XINYI AUTOMOBILE GLASS (SHENZHEN) CO., LTD</v>
          </cell>
          <cell r="L2561">
            <v>0</v>
          </cell>
          <cell r="M2561">
            <v>0</v>
          </cell>
          <cell r="N2561">
            <v>0</v>
          </cell>
          <cell r="Q2561">
            <v>3</v>
          </cell>
          <cell r="R2561">
            <v>12</v>
          </cell>
          <cell r="S2561" t="str">
            <v xml:space="preserve">USD Purchase Pricelist (USD)</v>
          </cell>
          <cell r="T2561">
            <v>12</v>
          </cell>
          <cell r="U2561">
            <v>2150.4</v>
          </cell>
          <cell r="V2561">
            <v>2800</v>
          </cell>
        </row>
        <row r="2562">
          <cell r="A2562">
            <v>13633</v>
          </cell>
          <cell r="B2562" t="str">
            <v>AUTOLAMPS2532</v>
          </cell>
          <cell r="C2562" t="e">
            <v>#REF!</v>
          </cell>
          <cell r="D2562" t="str">
            <v xml:space="preserve">TOYOTA RAUM (05-11) - HEAD LAMP - LH</v>
          </cell>
          <cell r="E2562" t="str">
            <v>TOYOTA</v>
          </cell>
          <cell r="F2562" t="str">
            <v xml:space="preserve">RAUM 05 HLA LH</v>
          </cell>
          <cell r="G2562" t="str">
            <v>TY57-0201-L</v>
          </cell>
          <cell r="I2562">
            <v>0.04</v>
          </cell>
          <cell r="J2562" t="str">
            <v>SUPPLIER0002</v>
          </cell>
          <cell r="K2562" t="str">
            <v xml:space="preserve">ANHUI TINCAI SILK CO. LTD</v>
          </cell>
          <cell r="L2562">
            <v>1</v>
          </cell>
          <cell r="M2562">
            <v>4</v>
          </cell>
          <cell r="N2562">
            <v>5</v>
          </cell>
          <cell r="Q2562">
            <v>5</v>
          </cell>
          <cell r="R2562">
            <v>20</v>
          </cell>
          <cell r="S2562" t="str">
            <v xml:space="preserve">Yuan Purchase Pricelist (CNY)</v>
          </cell>
          <cell r="T2562">
            <v>120</v>
          </cell>
          <cell r="U2562">
            <v>2898</v>
          </cell>
          <cell r="V2562">
            <v>4350</v>
          </cell>
        </row>
        <row r="2563">
          <cell r="A2563">
            <v>13632</v>
          </cell>
          <cell r="B2563" t="str">
            <v>AUTOLAMPS2533</v>
          </cell>
          <cell r="C2563" t="e">
            <v>#REF!</v>
          </cell>
          <cell r="D2563" t="str">
            <v xml:space="preserve">TOYOTA RAUM (05-11) - HEAD LAMP - RH</v>
          </cell>
          <cell r="E2563" t="str">
            <v>TOYOTA</v>
          </cell>
          <cell r="F2563" t="str">
            <v xml:space="preserve">RAUM 05 HLA RH</v>
          </cell>
          <cell r="G2563" t="str">
            <v>TY57-0201-R</v>
          </cell>
          <cell r="I2563">
            <v>0.04</v>
          </cell>
          <cell r="J2563" t="str">
            <v>SUPPLIER0002</v>
          </cell>
          <cell r="K2563" t="str">
            <v xml:space="preserve">ANHUI TINCAI SILK CO. LTD</v>
          </cell>
          <cell r="L2563">
            <v>1</v>
          </cell>
          <cell r="M2563">
            <v>4</v>
          </cell>
          <cell r="N2563">
            <v>5</v>
          </cell>
          <cell r="Q2563">
            <v>5</v>
          </cell>
          <cell r="R2563">
            <v>20</v>
          </cell>
          <cell r="S2563" t="str">
            <v xml:space="preserve">Yuan Purchase Pricelist (CNY)</v>
          </cell>
          <cell r="T2563">
            <v>120</v>
          </cell>
          <cell r="U2563">
            <v>3060</v>
          </cell>
          <cell r="V2563">
            <v>4590</v>
          </cell>
        </row>
        <row r="2564">
          <cell r="A2564">
            <v>13635</v>
          </cell>
          <cell r="B2564" t="str">
            <v>AUTOLAMPS2534</v>
          </cell>
          <cell r="C2564" t="e">
            <v>#REF!</v>
          </cell>
          <cell r="D2564" t="str">
            <v xml:space="preserve">TOYOTA RAUM (05-11) - TAIL LAMP - LH</v>
          </cell>
          <cell r="E2564" t="str">
            <v>TOYOTA</v>
          </cell>
          <cell r="F2564" t="str">
            <v xml:space="preserve">RAUM 05 TLA LH</v>
          </cell>
          <cell r="G2564" t="str">
            <v>TY57-0202-L</v>
          </cell>
          <cell r="I2564">
            <v>0.04</v>
          </cell>
          <cell r="J2564" t="str">
            <v>SUPPLIER0002</v>
          </cell>
          <cell r="K2564" t="str">
            <v xml:space="preserve">ANHUI TINCAI SILK CO. LTD</v>
          </cell>
          <cell r="L2564">
            <v>1</v>
          </cell>
          <cell r="M2564">
            <v>4</v>
          </cell>
          <cell r="N2564">
            <v>5</v>
          </cell>
          <cell r="Q2564">
            <v>5</v>
          </cell>
          <cell r="R2564">
            <v>20</v>
          </cell>
          <cell r="S2564" t="str">
            <v xml:space="preserve">Yuan Purchase Pricelist (CNY)</v>
          </cell>
          <cell r="T2564">
            <v>70</v>
          </cell>
          <cell r="U2564">
            <v>1785</v>
          </cell>
          <cell r="V2564">
            <v>2680</v>
          </cell>
        </row>
        <row r="2565">
          <cell r="A2565">
            <v>13634</v>
          </cell>
          <cell r="B2565" t="str">
            <v>AUTOLAMPS2535</v>
          </cell>
          <cell r="C2565" t="e">
            <v>#REF!</v>
          </cell>
          <cell r="D2565" t="str">
            <v xml:space="preserve">TOYOTA RAUM (05-11) - TAIL LAMP - RH</v>
          </cell>
          <cell r="E2565" t="str">
            <v>TOYOTA</v>
          </cell>
          <cell r="F2565" t="str">
            <v xml:space="preserve">RAUM 05 TLA RH</v>
          </cell>
          <cell r="G2565" t="str">
            <v>TY57-0202-R</v>
          </cell>
          <cell r="I2565">
            <v>0.04</v>
          </cell>
          <cell r="J2565" t="str">
            <v>SUPPLIER0002</v>
          </cell>
          <cell r="K2565" t="str">
            <v xml:space="preserve">ANHUI TINCAI SILK CO. LTD</v>
          </cell>
          <cell r="L2565">
            <v>1</v>
          </cell>
          <cell r="M2565">
            <v>4</v>
          </cell>
          <cell r="N2565">
            <v>5</v>
          </cell>
          <cell r="Q2565">
            <v>5</v>
          </cell>
          <cell r="R2565">
            <v>20</v>
          </cell>
          <cell r="S2565" t="str">
            <v xml:space="preserve">Yuan Purchase Pricelist (CNY)</v>
          </cell>
          <cell r="T2565">
            <v>70</v>
          </cell>
          <cell r="U2565">
            <v>1690</v>
          </cell>
          <cell r="V2565">
            <v>2540</v>
          </cell>
        </row>
        <row r="2566">
          <cell r="A2566">
            <v>12806</v>
          </cell>
          <cell r="B2566" t="str">
            <v>AUTOLAMPS2536</v>
          </cell>
          <cell r="C2566" t="e">
            <v>#REF!</v>
          </cell>
          <cell r="D2566" t="str">
            <v xml:space="preserve">TOYOTA RAUM AX20MV (03-11) - LAMINATED FRONT WINDSCREEN</v>
          </cell>
          <cell r="E2566" t="str">
            <v>TOYOTA</v>
          </cell>
          <cell r="F2566" t="str">
            <v xml:space="preserve">AX20MV LFW X</v>
          </cell>
          <cell r="G2566" t="str">
            <v xml:space="preserve">AX20MV LFW/X</v>
          </cell>
          <cell r="H2566" t="str">
            <v>1367*860</v>
          </cell>
          <cell r="I2566">
            <v>0.02</v>
          </cell>
          <cell r="J2566" t="str">
            <v>SUPPLIER0015</v>
          </cell>
          <cell r="K2566" t="str">
            <v xml:space="preserve">XINYI AUTOMOBILE GLASS (SHENZHEN) CO., LTD</v>
          </cell>
          <cell r="L2566">
            <v>10</v>
          </cell>
          <cell r="M2566">
            <v>40</v>
          </cell>
          <cell r="N2566">
            <v>50</v>
          </cell>
          <cell r="Q2566">
            <v>5</v>
          </cell>
          <cell r="R2566">
            <v>20</v>
          </cell>
          <cell r="S2566" t="str">
            <v xml:space="preserve">USD Purchase Pricelist (USD)</v>
          </cell>
          <cell r="T2566">
            <v>14.7</v>
          </cell>
          <cell r="U2566">
            <v>2449.39</v>
          </cell>
          <cell r="V2566">
            <v>3200</v>
          </cell>
        </row>
        <row r="2567">
          <cell r="A2567">
            <v>12031</v>
          </cell>
          <cell r="B2567" t="str">
            <v>AUTOLAMPS2537</v>
          </cell>
          <cell r="C2567" t="e">
            <v>#REF!</v>
          </cell>
          <cell r="D2567" t="str">
            <v xml:space="preserve">TOYOTA RAUM E-EXZ10 WAGON (98-) - LAMINATED FRONT WINDSCREEN</v>
          </cell>
          <cell r="E2567" t="str">
            <v>TOYOTA</v>
          </cell>
          <cell r="F2567" t="str">
            <v xml:space="preserve">EXZ10 LFW X</v>
          </cell>
          <cell r="G2567" t="str">
            <v xml:space="preserve">EXZ10 LFW/X</v>
          </cell>
          <cell r="I2567">
            <v>0.02</v>
          </cell>
          <cell r="J2567" t="str">
            <v>SUPPLIER0015</v>
          </cell>
          <cell r="K2567" t="str">
            <v xml:space="preserve">XINYI AUTOMOBILE GLASS (SHENZHEN) CO., LTD</v>
          </cell>
          <cell r="L2567">
            <v>0</v>
          </cell>
          <cell r="M2567">
            <v>0</v>
          </cell>
          <cell r="N2567">
            <v>0</v>
          </cell>
          <cell r="Q2567">
            <v>5</v>
          </cell>
          <cell r="R2567">
            <v>20</v>
          </cell>
          <cell r="S2567" t="str">
            <v xml:space="preserve">USD Purchase Pricelist (USD)</v>
          </cell>
          <cell r="T2567">
            <v>16.12</v>
          </cell>
          <cell r="U2567">
            <v>2</v>
          </cell>
          <cell r="V2567">
            <v>3300</v>
          </cell>
        </row>
        <row r="2568">
          <cell r="A2568">
            <v>14066</v>
          </cell>
          <cell r="B2568" t="str">
            <v>AUTOLAMPS2803</v>
          </cell>
          <cell r="C2568" t="e">
            <v>#REF!</v>
          </cell>
          <cell r="D2568" t="str">
            <v xml:space="preserve">TOYOTA RAV 4 (13-) FRONT BUMPER BRACKET - LH</v>
          </cell>
          <cell r="E2568" t="str">
            <v>TOYOTA</v>
          </cell>
          <cell r="F2568" t="str">
            <v xml:space="preserve">RAV4 13 BPRB LH</v>
          </cell>
          <cell r="G2568" t="str">
            <v>TY11-1007-5</v>
          </cell>
          <cell r="I2568">
            <v>0.04</v>
          </cell>
          <cell r="J2568" t="str">
            <v>SUPPLIER0002</v>
          </cell>
          <cell r="K2568" t="str">
            <v xml:space="preserve">ANHUI TINCAI SILK CO. LTD</v>
          </cell>
          <cell r="L2568">
            <v>2</v>
          </cell>
          <cell r="M2568">
            <v>8</v>
          </cell>
          <cell r="N2568">
            <v>10</v>
          </cell>
          <cell r="Q2568">
            <v>1</v>
          </cell>
          <cell r="R2568">
            <v>5</v>
          </cell>
          <cell r="S2568" t="str">
            <v xml:space="preserve">Yuan Purchase Pricelist (CNY)</v>
          </cell>
          <cell r="T2568">
            <v>10</v>
          </cell>
          <cell r="U2568">
            <v>272</v>
          </cell>
          <cell r="V2568">
            <v>410</v>
          </cell>
        </row>
        <row r="2569">
          <cell r="A2569">
            <v>14067</v>
          </cell>
          <cell r="B2569" t="str">
            <v>AUTOLAMPS2804</v>
          </cell>
          <cell r="C2569" t="e">
            <v>#REF!</v>
          </cell>
          <cell r="D2569" t="str">
            <v xml:space="preserve">TOYOTA RAV 4 (13-) FRONT BUMPER BRACKET - RH</v>
          </cell>
          <cell r="E2569" t="str">
            <v>TOYOTA</v>
          </cell>
          <cell r="F2569" t="str">
            <v xml:space="preserve">RAV4 13 BPRB RH</v>
          </cell>
          <cell r="G2569" t="str">
            <v>TY11-1007-5</v>
          </cell>
          <cell r="I2569">
            <v>0.04</v>
          </cell>
          <cell r="J2569" t="str">
            <v>SUPPLIER0002</v>
          </cell>
          <cell r="K2569" t="str">
            <v xml:space="preserve">ANHUI TINCAI SILK CO. LTD</v>
          </cell>
          <cell r="L2569">
            <v>2</v>
          </cell>
          <cell r="M2569">
            <v>8</v>
          </cell>
          <cell r="N2569">
            <v>10</v>
          </cell>
          <cell r="Q2569">
            <v>1</v>
          </cell>
          <cell r="R2569">
            <v>5</v>
          </cell>
          <cell r="S2569" t="str">
            <v xml:space="preserve">Yuan Purchase Pricelist (CNY)</v>
          </cell>
          <cell r="T2569">
            <v>10</v>
          </cell>
          <cell r="U2569">
            <v>272</v>
          </cell>
          <cell r="V2569">
            <v>410</v>
          </cell>
        </row>
        <row r="2570">
          <cell r="A2570">
            <v>14065</v>
          </cell>
          <cell r="B2570" t="str">
            <v>AUTOLAMPS2805</v>
          </cell>
          <cell r="C2570" t="e">
            <v>#REF!</v>
          </cell>
          <cell r="D2570" t="str">
            <v xml:space="preserve">TOYOTA RAV 4 (13-) FRONT BUMPER GRILL</v>
          </cell>
          <cell r="E2570" t="str">
            <v>TOYOTA</v>
          </cell>
          <cell r="F2570" t="str">
            <v xml:space="preserve">RAV4 13 BPRG</v>
          </cell>
          <cell r="G2570" t="str">
            <v>TY11-1007-3</v>
          </cell>
          <cell r="I2570">
            <v>0.04</v>
          </cell>
          <cell r="J2570" t="str">
            <v>SUPPLIER0002</v>
          </cell>
          <cell r="K2570" t="str">
            <v xml:space="preserve">ANHUI TINCAI SILK CO. LTD</v>
          </cell>
          <cell r="L2570">
            <v>0</v>
          </cell>
          <cell r="M2570">
            <v>0</v>
          </cell>
          <cell r="N2570">
            <v>0</v>
          </cell>
          <cell r="Q2570">
            <v>1</v>
          </cell>
          <cell r="R2570">
            <v>5</v>
          </cell>
          <cell r="S2570" t="str">
            <v xml:space="preserve">Yuan Purchase Pricelist (CNY)</v>
          </cell>
          <cell r="T2570">
            <v>30</v>
          </cell>
          <cell r="U2570">
            <v>816</v>
          </cell>
          <cell r="V2570">
            <v>1220</v>
          </cell>
        </row>
        <row r="2571">
          <cell r="A2571">
            <v>14068</v>
          </cell>
          <cell r="B2571" t="str">
            <v>AUTOLAMPS2806</v>
          </cell>
          <cell r="C2571" t="e">
            <v>#REF!</v>
          </cell>
          <cell r="D2571" t="str">
            <v xml:space="preserve">TOYOTA RAV 4 (13-) REAR BUMPER </v>
          </cell>
          <cell r="E2571" t="str">
            <v>TOYOTA</v>
          </cell>
          <cell r="F2571" t="str">
            <v xml:space="preserve">RAV4 13 BPRR</v>
          </cell>
          <cell r="G2571" t="str">
            <v>TY11-1008</v>
          </cell>
          <cell r="I2571">
            <v>0.04</v>
          </cell>
          <cell r="J2571" t="str">
            <v>SUPPLIER0002</v>
          </cell>
          <cell r="K2571" t="str">
            <v xml:space="preserve">ANHUI TINCAI SILK CO. LTD</v>
          </cell>
          <cell r="L2571">
            <v>3</v>
          </cell>
          <cell r="M2571">
            <v>12</v>
          </cell>
          <cell r="N2571">
            <v>15</v>
          </cell>
          <cell r="Q2571">
            <v>1</v>
          </cell>
          <cell r="R2571">
            <v>5</v>
          </cell>
          <cell r="S2571" t="str">
            <v xml:space="preserve">Yuan Purchase Pricelist (CNY)</v>
          </cell>
          <cell r="T2571">
            <v>125</v>
          </cell>
          <cell r="U2571">
            <v>3400</v>
          </cell>
          <cell r="V2571">
            <v>5100</v>
          </cell>
        </row>
        <row r="2572">
          <cell r="A2572">
            <v>14069</v>
          </cell>
          <cell r="B2572" t="str">
            <v>AUTOLAMPS2896</v>
          </cell>
          <cell r="C2572" t="e">
            <v>#REF!</v>
          </cell>
          <cell r="D2572" t="str">
            <v xml:space="preserve">TOYOTA RAV 4 (13-) TAIL LAMP - LH</v>
          </cell>
          <cell r="E2572" t="str">
            <v>TOYOTA</v>
          </cell>
          <cell r="F2572" t="str">
            <v xml:space="preserve">RAV4 13 TLA LH</v>
          </cell>
          <cell r="G2572" t="str">
            <v>TY11-1002C-L</v>
          </cell>
          <cell r="I2572">
            <v>0.04</v>
          </cell>
          <cell r="J2572" t="str">
            <v>SUPPLIER0002</v>
          </cell>
          <cell r="K2572" t="str">
            <v xml:space="preserve">ANHUI TINCAI SILK CO. LTD</v>
          </cell>
          <cell r="L2572">
            <v>0</v>
          </cell>
          <cell r="M2572">
            <v>0</v>
          </cell>
          <cell r="N2572">
            <v>0</v>
          </cell>
          <cell r="S2572" t="str">
            <v xml:space="preserve">Yuan Purchase Pricelist (CNY)</v>
          </cell>
          <cell r="T2572">
            <v>150</v>
          </cell>
          <cell r="U2572">
            <v>3825</v>
          </cell>
          <cell r="V2572">
            <v>5740</v>
          </cell>
        </row>
        <row r="2573">
          <cell r="A2573">
            <v>14070</v>
          </cell>
          <cell r="B2573" t="str">
            <v>AUTOLAMPS2897</v>
          </cell>
          <cell r="C2573" t="e">
            <v>#REF!</v>
          </cell>
          <cell r="D2573" t="str">
            <v xml:space="preserve">TOYOTA RAV 4 (13-) TAIL LAMP - RH</v>
          </cell>
          <cell r="E2573" t="str">
            <v>TOYOTA</v>
          </cell>
          <cell r="F2573" t="str">
            <v xml:space="preserve">RAV4 13 TLA RH</v>
          </cell>
          <cell r="G2573" t="str">
            <v>TY11-1002C-R</v>
          </cell>
          <cell r="I2573">
            <v>0.04</v>
          </cell>
          <cell r="J2573" t="str">
            <v>SUPPLIER0002</v>
          </cell>
          <cell r="K2573" t="str">
            <v xml:space="preserve">ANHUI TINCAI SILK CO. LTD</v>
          </cell>
          <cell r="L2573">
            <v>0</v>
          </cell>
          <cell r="M2573">
            <v>0</v>
          </cell>
          <cell r="N2573">
            <v>0</v>
          </cell>
          <cell r="S2573" t="str">
            <v xml:space="preserve">Yuan Purchase Pricelist (CNY)</v>
          </cell>
          <cell r="T2573">
            <v>150</v>
          </cell>
          <cell r="U2573">
            <v>3825</v>
          </cell>
          <cell r="V2573">
            <v>5740</v>
          </cell>
        </row>
        <row r="2574">
          <cell r="A2574">
            <v>13694</v>
          </cell>
          <cell r="B2574" t="str">
            <v>AUTOLAMPS2543</v>
          </cell>
          <cell r="C2574" t="e">
            <v>#REF!</v>
          </cell>
          <cell r="D2574" t="str">
            <v xml:space="preserve">TOYOTA RAV4 (12-15) - DOOR MIRROR (ELECTRIC 5 WIRE) - LH</v>
          </cell>
          <cell r="E2574" t="str">
            <v>TOYOTA</v>
          </cell>
          <cell r="F2574" t="str">
            <v xml:space="preserve">RAV4 12 SME5W LH</v>
          </cell>
          <cell r="G2574" t="str">
            <v>TY11-0812-L</v>
          </cell>
          <cell r="I2574">
            <v>0.04</v>
          </cell>
          <cell r="J2574" t="str">
            <v>SUPPLIER0002</v>
          </cell>
          <cell r="K2574" t="str">
            <v xml:space="preserve">ANHUI TINCAI SILK CO. LTD</v>
          </cell>
          <cell r="L2574">
            <v>0</v>
          </cell>
          <cell r="M2574">
            <v>0</v>
          </cell>
          <cell r="N2574">
            <v>0</v>
          </cell>
          <cell r="O2574">
            <v>2</v>
          </cell>
          <cell r="P2574">
            <v>5</v>
          </cell>
          <cell r="S2574" t="str">
            <v xml:space="preserve">Yuan Purchase Pricelist (CNY)</v>
          </cell>
          <cell r="T2574">
            <v>125</v>
          </cell>
          <cell r="U2574">
            <v>4000</v>
          </cell>
          <cell r="V2574">
            <v>5000</v>
          </cell>
        </row>
        <row r="2575">
          <cell r="A2575">
            <v>13693</v>
          </cell>
          <cell r="B2575" t="str">
            <v>AUTOLAMPS2544</v>
          </cell>
          <cell r="C2575" t="e">
            <v>#REF!</v>
          </cell>
          <cell r="D2575" t="str">
            <v xml:space="preserve">TOYOTA RAV4 (12-15) - DOOR MIRROR (ELECTRIC 5 WIRE) - RH</v>
          </cell>
          <cell r="E2575" t="str">
            <v>TOYOTA</v>
          </cell>
          <cell r="F2575" t="str">
            <v xml:space="preserve">RAV4 12 SME5W RH</v>
          </cell>
          <cell r="G2575" t="str">
            <v>TY11-0812-R</v>
          </cell>
          <cell r="I2575">
            <v>0.04</v>
          </cell>
          <cell r="J2575" t="str">
            <v>SUPPLIER0002</v>
          </cell>
          <cell r="K2575" t="str">
            <v xml:space="preserve">ANHUI TINCAI SILK CO. LTD</v>
          </cell>
          <cell r="L2575">
            <v>0</v>
          </cell>
          <cell r="M2575">
            <v>0</v>
          </cell>
          <cell r="N2575">
            <v>0</v>
          </cell>
          <cell r="O2575">
            <v>2</v>
          </cell>
          <cell r="P2575">
            <v>5</v>
          </cell>
          <cell r="S2575" t="str">
            <v xml:space="preserve">Yuan Purchase Pricelist (CNY)</v>
          </cell>
          <cell r="T2575">
            <v>125</v>
          </cell>
          <cell r="U2575">
            <v>2813</v>
          </cell>
          <cell r="V2575">
            <v>5000</v>
          </cell>
        </row>
        <row r="2576">
          <cell r="A2576">
            <v>13688</v>
          </cell>
          <cell r="B2576" t="str">
            <v>AUTOLAMPS2538</v>
          </cell>
          <cell r="C2576" t="e">
            <v>#REF!</v>
          </cell>
          <cell r="D2576" t="str">
            <v xml:space="preserve">TOYOTA RAV4 (12-15) - FRONT BUMPER</v>
          </cell>
          <cell r="E2576" t="str">
            <v>TOYOTA</v>
          </cell>
          <cell r="F2576" t="str">
            <v xml:space="preserve">RAV4 12 BPRF</v>
          </cell>
          <cell r="G2576" t="str">
            <v>TY11-0807</v>
          </cell>
          <cell r="I2576">
            <v>0.04</v>
          </cell>
          <cell r="J2576" t="str">
            <v>SUPPLIER0002</v>
          </cell>
          <cell r="K2576" t="str">
            <v xml:space="preserve">ANHUI TINCAI SILK CO. LTD</v>
          </cell>
          <cell r="L2576">
            <v>0</v>
          </cell>
          <cell r="M2576">
            <v>0</v>
          </cell>
          <cell r="N2576">
            <v>0</v>
          </cell>
          <cell r="Q2576">
            <v>2</v>
          </cell>
          <cell r="R2576">
            <v>4</v>
          </cell>
          <cell r="S2576" t="str">
            <v xml:space="preserve">Yuan Purchase Pricelist (CNY)</v>
          </cell>
          <cell r="T2576">
            <v>120</v>
          </cell>
          <cell r="U2576">
            <v>2700</v>
          </cell>
          <cell r="V2576">
            <v>4190</v>
          </cell>
        </row>
        <row r="2577">
          <cell r="A2577">
            <v>13692</v>
          </cell>
          <cell r="B2577" t="str">
            <v>AUTOLAMPS2540</v>
          </cell>
          <cell r="C2577" t="e">
            <v>#REF!</v>
          </cell>
          <cell r="D2577" t="str">
            <v xml:space="preserve">TOYOTA RAV4 (12-15) - GRILL</v>
          </cell>
          <cell r="E2577" t="str">
            <v>TOYOTA</v>
          </cell>
          <cell r="F2577" t="str">
            <v xml:space="preserve">RAV4 12 GRL</v>
          </cell>
          <cell r="G2577" t="str">
            <v>TY11-0811</v>
          </cell>
          <cell r="I2577">
            <v>0.04</v>
          </cell>
          <cell r="J2577" t="str">
            <v>SUPPLIER0002</v>
          </cell>
          <cell r="K2577" t="str">
            <v xml:space="preserve">ANHUI TINCAI SILK CO. LTD</v>
          </cell>
          <cell r="L2577">
            <v>0</v>
          </cell>
          <cell r="M2577">
            <v>0</v>
          </cell>
          <cell r="N2577">
            <v>0</v>
          </cell>
          <cell r="Q2577">
            <v>2</v>
          </cell>
          <cell r="R2577">
            <v>3</v>
          </cell>
          <cell r="S2577" t="str">
            <v xml:space="preserve">Yuan Purchase Pricelist (CNY)</v>
          </cell>
          <cell r="T2577">
            <v>120</v>
          </cell>
          <cell r="U2577">
            <v>2700</v>
          </cell>
          <cell r="V2577">
            <v>4190</v>
          </cell>
        </row>
        <row r="2578">
          <cell r="A2578">
            <v>13691</v>
          </cell>
          <cell r="B2578" t="str">
            <v>AUTOLAMPS2541</v>
          </cell>
          <cell r="C2578" t="e">
            <v>#REF!</v>
          </cell>
          <cell r="D2578" t="str">
            <v xml:space="preserve">TOYOTA RAV4 (12-15) - GRILL STRIP (MIDDLE)</v>
          </cell>
          <cell r="E2578" t="str">
            <v>TOYOTA</v>
          </cell>
          <cell r="F2578" t="str">
            <v xml:space="preserve">RAV4 12 GRLSM</v>
          </cell>
          <cell r="G2578" t="str">
            <v>TY11-0811-2</v>
          </cell>
          <cell r="I2578">
            <v>0.04</v>
          </cell>
          <cell r="J2578" t="str">
            <v>SUPPLIER0002</v>
          </cell>
          <cell r="K2578" t="str">
            <v xml:space="preserve">ANHUI TINCAI SILK CO. LTD</v>
          </cell>
          <cell r="L2578">
            <v>0</v>
          </cell>
          <cell r="M2578">
            <v>0</v>
          </cell>
          <cell r="N2578">
            <v>0</v>
          </cell>
          <cell r="Q2578">
            <v>2</v>
          </cell>
          <cell r="R2578">
            <v>3</v>
          </cell>
          <cell r="S2578" t="str">
            <v xml:space="preserve">Yuan Purchase Pricelist (CNY)</v>
          </cell>
          <cell r="T2578">
            <v>20</v>
          </cell>
          <cell r="U2578">
            <v>450</v>
          </cell>
          <cell r="V2578">
            <v>700</v>
          </cell>
        </row>
        <row r="2579">
          <cell r="A2579">
            <v>13690</v>
          </cell>
          <cell r="B2579" t="str">
            <v>AUTOLAMPS2542</v>
          </cell>
          <cell r="C2579" t="e">
            <v>#REF!</v>
          </cell>
          <cell r="D2579" t="str">
            <v xml:space="preserve">TOYOTA RAV4 (12-15) - GRILL STRIP (UP &amp; DOWN)</v>
          </cell>
          <cell r="E2579" t="str">
            <v>TOYOTA</v>
          </cell>
          <cell r="F2579" t="str">
            <v xml:space="preserve">RAV4 12 GRLSU&amp;D</v>
          </cell>
          <cell r="G2579" t="str">
            <v>TY11-0811-1</v>
          </cell>
          <cell r="I2579">
            <v>0.04</v>
          </cell>
          <cell r="J2579" t="str">
            <v>SUPPLIER0002</v>
          </cell>
          <cell r="K2579" t="str">
            <v xml:space="preserve">ANHUI TINCAI SILK CO. LTD</v>
          </cell>
          <cell r="L2579">
            <v>0</v>
          </cell>
          <cell r="M2579">
            <v>0</v>
          </cell>
          <cell r="N2579">
            <v>0</v>
          </cell>
          <cell r="Q2579">
            <v>2</v>
          </cell>
          <cell r="R2579">
            <v>3</v>
          </cell>
          <cell r="S2579" t="str">
            <v xml:space="preserve">Yuan Purchase Pricelist (CNY)</v>
          </cell>
          <cell r="T2579">
            <v>60</v>
          </cell>
          <cell r="U2579">
            <v>1350</v>
          </cell>
          <cell r="V2579">
            <v>2090</v>
          </cell>
        </row>
        <row r="2580">
          <cell r="A2580">
            <v>13689</v>
          </cell>
          <cell r="B2580" t="str">
            <v>AUTOLAMPS2539</v>
          </cell>
          <cell r="C2580" t="e">
            <v>#REF!</v>
          </cell>
          <cell r="D2580" t="str">
            <v xml:space="preserve">TOYOTA RAV4 (12-15) - REAR BUMPER</v>
          </cell>
          <cell r="E2580" t="str">
            <v>TOYOTA</v>
          </cell>
          <cell r="F2580" t="str">
            <v xml:space="preserve">RAV4 12 BPRR</v>
          </cell>
          <cell r="G2580" t="str">
            <v>TY11-0808</v>
          </cell>
          <cell r="I2580">
            <v>0.04</v>
          </cell>
          <cell r="J2580" t="str">
            <v>SUPPLIER0002</v>
          </cell>
          <cell r="K2580" t="str">
            <v xml:space="preserve">ANHUI TINCAI SILK CO. LTD</v>
          </cell>
          <cell r="L2580">
            <v>0</v>
          </cell>
          <cell r="M2580">
            <v>0</v>
          </cell>
          <cell r="N2580">
            <v>0</v>
          </cell>
          <cell r="Q2580">
            <v>2</v>
          </cell>
          <cell r="R2580">
            <v>3</v>
          </cell>
          <cell r="S2580" t="str">
            <v xml:space="preserve">Yuan Purchase Pricelist (CNY)</v>
          </cell>
          <cell r="T2580">
            <v>100</v>
          </cell>
          <cell r="U2580">
            <v>2250</v>
          </cell>
          <cell r="V2580">
            <v>3490</v>
          </cell>
        </row>
        <row r="2581">
          <cell r="A2581">
            <v>10816</v>
          </cell>
          <cell r="B2581" t="str">
            <v>AUTOLAMPS2545</v>
          </cell>
          <cell r="C2581" t="e">
            <v>#REF!</v>
          </cell>
          <cell r="D2581" t="str">
            <v xml:space="preserve">TOYOTA RAV4 ACA36 (08-11) - FOG LAMP - LH</v>
          </cell>
          <cell r="E2581" t="str">
            <v>TOYOTA</v>
          </cell>
          <cell r="F2581" t="str">
            <v xml:space="preserve">RAV4 05 FLA LH</v>
          </cell>
          <cell r="G2581" t="str">
            <v>TY11-0504-L</v>
          </cell>
          <cell r="I2581">
            <v>0.04</v>
          </cell>
          <cell r="J2581" t="str">
            <v>SUPPLIER0002</v>
          </cell>
          <cell r="K2581" t="str">
            <v xml:space="preserve">ANHUI TINCAI SILK CO. LTD</v>
          </cell>
          <cell r="L2581">
            <v>0</v>
          </cell>
          <cell r="M2581">
            <v>0</v>
          </cell>
          <cell r="N2581">
            <v>0</v>
          </cell>
          <cell r="O2581">
            <v>2</v>
          </cell>
          <cell r="P2581">
            <v>5</v>
          </cell>
          <cell r="S2581" t="str">
            <v xml:space="preserve">Yuan Purchase Pricelist (CNY)</v>
          </cell>
          <cell r="T2581">
            <v>2.82</v>
          </cell>
          <cell r="U2581">
            <v>441</v>
          </cell>
          <cell r="V2581">
            <v>680</v>
          </cell>
        </row>
        <row r="2582">
          <cell r="A2582">
            <v>10815</v>
          </cell>
          <cell r="B2582" t="str">
            <v>AUTOLAMPS2546</v>
          </cell>
          <cell r="C2582" t="e">
            <v>#REF!</v>
          </cell>
          <cell r="D2582" t="str">
            <v xml:space="preserve">TOYOTA RAV4 ACA36 (08-11) - FOG LAMP - RH</v>
          </cell>
          <cell r="E2582" t="str">
            <v>TOYOTA</v>
          </cell>
          <cell r="F2582" t="str">
            <v xml:space="preserve">RAV4 05 FLA RH</v>
          </cell>
          <cell r="G2582" t="str">
            <v>TY11-0504-R</v>
          </cell>
          <cell r="I2582">
            <v>0.04</v>
          </cell>
          <cell r="J2582" t="str">
            <v>SUPPLIER0002</v>
          </cell>
          <cell r="K2582" t="str">
            <v xml:space="preserve">ANHUI TINCAI SILK CO. LTD</v>
          </cell>
          <cell r="L2582">
            <v>0</v>
          </cell>
          <cell r="M2582">
            <v>0</v>
          </cell>
          <cell r="N2582">
            <v>0</v>
          </cell>
          <cell r="O2582">
            <v>2</v>
          </cell>
          <cell r="P2582">
            <v>5</v>
          </cell>
          <cell r="S2582" t="str">
            <v xml:space="preserve">Yuan Purchase Pricelist (CNY)</v>
          </cell>
          <cell r="T2582">
            <v>2.82</v>
          </cell>
          <cell r="U2582">
            <v>441</v>
          </cell>
          <cell r="V2582">
            <v>680</v>
          </cell>
        </row>
        <row r="2583">
          <cell r="A2583">
            <v>12433</v>
          </cell>
          <cell r="B2583" t="str">
            <v>AUTOLAMPS2557</v>
          </cell>
          <cell r="C2583" t="e">
            <v>#REF!</v>
          </cell>
          <cell r="D2583" t="str">
            <v xml:space="preserve">TOYOTA RAV4 ACA36R (08-11) - FOG LAMP COVER - LH</v>
          </cell>
          <cell r="E2583" t="str">
            <v>TOYOTA</v>
          </cell>
          <cell r="F2583" t="str">
            <v xml:space="preserve">ACA36R FLC LH</v>
          </cell>
          <cell r="G2583" t="str">
            <v>TY11-0604-01-L</v>
          </cell>
          <cell r="I2583">
            <v>0.04</v>
          </cell>
          <cell r="J2583" t="str">
            <v>SUPPLIER0002</v>
          </cell>
          <cell r="K2583" t="str">
            <v xml:space="preserve">ANHUI TINCAI SILK CO. LTD</v>
          </cell>
          <cell r="L2583">
            <v>0</v>
          </cell>
          <cell r="M2583">
            <v>0</v>
          </cell>
          <cell r="N2583">
            <v>0</v>
          </cell>
          <cell r="O2583">
            <v>5</v>
          </cell>
          <cell r="P2583">
            <v>10</v>
          </cell>
          <cell r="S2583" t="str">
            <v xml:space="preserve">Yuan Purchase Pricelist (CNY)</v>
          </cell>
          <cell r="T2583">
            <v>8</v>
          </cell>
          <cell r="U2583">
            <v>180</v>
          </cell>
          <cell r="V2583">
            <v>280</v>
          </cell>
        </row>
        <row r="2584">
          <cell r="A2584">
            <v>12432</v>
          </cell>
          <cell r="B2584" t="str">
            <v>AUTOLAMPS2558</v>
          </cell>
          <cell r="C2584" t="e">
            <v>#REF!</v>
          </cell>
          <cell r="D2584" t="str">
            <v xml:space="preserve">TOYOTA RAV4 ACA36R (08-11) - FOG LAMP COVER - RH</v>
          </cell>
          <cell r="E2584" t="str">
            <v>TOYOTA</v>
          </cell>
          <cell r="F2584" t="str">
            <v xml:space="preserve">ACA36R FLC RH</v>
          </cell>
          <cell r="G2584" t="str">
            <v>TY11-0604-01-R</v>
          </cell>
          <cell r="I2584">
            <v>0.04</v>
          </cell>
          <cell r="J2584" t="str">
            <v>SUPPLIER0002</v>
          </cell>
          <cell r="K2584" t="str">
            <v xml:space="preserve">ANHUI TINCAI SILK CO. LTD</v>
          </cell>
          <cell r="L2584">
            <v>0</v>
          </cell>
          <cell r="M2584">
            <v>0</v>
          </cell>
          <cell r="N2584">
            <v>0</v>
          </cell>
          <cell r="O2584">
            <v>5</v>
          </cell>
          <cell r="P2584">
            <v>10</v>
          </cell>
          <cell r="S2584" t="str">
            <v xml:space="preserve">Yuan Purchase Pricelist (CNY)</v>
          </cell>
          <cell r="T2584">
            <v>1.46</v>
          </cell>
          <cell r="U2584">
            <v>33</v>
          </cell>
          <cell r="V2584">
            <v>50</v>
          </cell>
        </row>
        <row r="2585">
          <cell r="A2585">
            <v>12430</v>
          </cell>
          <cell r="B2585" t="str">
            <v>AUTOLAMPS2551</v>
          </cell>
          <cell r="C2585" t="e">
            <v>#REF!</v>
          </cell>
          <cell r="D2585" t="str">
            <v xml:space="preserve">TOYOTA RAV4 ACA36R (08-11) - FRONT BUMPER</v>
          </cell>
          <cell r="E2585" t="str">
            <v>TOYOTA</v>
          </cell>
          <cell r="F2585" t="str">
            <v xml:space="preserve">ACA36R BPRF</v>
          </cell>
          <cell r="G2585" t="str">
            <v>TY11-0607</v>
          </cell>
          <cell r="I2585">
            <v>0.04</v>
          </cell>
          <cell r="J2585" t="str">
            <v>SUPPLIER0002</v>
          </cell>
          <cell r="K2585" t="str">
            <v xml:space="preserve">ANHUI TINCAI SILK CO. LTD</v>
          </cell>
          <cell r="L2585">
            <v>0</v>
          </cell>
          <cell r="M2585">
            <v>0</v>
          </cell>
          <cell r="N2585">
            <v>0</v>
          </cell>
          <cell r="Q2585">
            <v>2</v>
          </cell>
          <cell r="R2585">
            <v>5</v>
          </cell>
          <cell r="S2585" t="str">
            <v xml:space="preserve">Yuan Purchase Pricelist (CNY)</v>
          </cell>
          <cell r="T2585">
            <v>103</v>
          </cell>
          <cell r="U2585">
            <v>2318</v>
          </cell>
          <cell r="V2585">
            <v>3590</v>
          </cell>
        </row>
        <row r="2586">
          <cell r="A2586">
            <v>12434</v>
          </cell>
          <cell r="B2586" t="str">
            <v>AUTOLAMPS2552</v>
          </cell>
          <cell r="C2586" t="e">
            <v>#REF!</v>
          </cell>
          <cell r="D2586" t="str">
            <v xml:space="preserve">TOYOTA RAV4 ACA36R (08-11) - FRONT BUMPER GRILL (LOWER)</v>
          </cell>
          <cell r="E2586" t="str">
            <v>TOYOTA</v>
          </cell>
          <cell r="F2586" t="str">
            <v xml:space="preserve">ACA36R FBPRGL</v>
          </cell>
          <cell r="G2586" t="str">
            <v>TY11-0607-01</v>
          </cell>
          <cell r="I2586">
            <v>0.04</v>
          </cell>
          <cell r="J2586" t="str">
            <v>SUPPLIER0002</v>
          </cell>
          <cell r="K2586" t="str">
            <v xml:space="preserve">ANHUI TINCAI SILK CO. LTD</v>
          </cell>
          <cell r="L2586">
            <v>0</v>
          </cell>
          <cell r="M2586">
            <v>0</v>
          </cell>
          <cell r="N2586">
            <v>0</v>
          </cell>
          <cell r="Q2586">
            <v>2</v>
          </cell>
          <cell r="R2586">
            <v>5</v>
          </cell>
          <cell r="S2586" t="str">
            <v xml:space="preserve">Yuan Purchase Pricelist (CNY)</v>
          </cell>
          <cell r="T2586">
            <v>2.38</v>
          </cell>
          <cell r="U2586">
            <v>372</v>
          </cell>
          <cell r="V2586">
            <v>580</v>
          </cell>
        </row>
        <row r="2587">
          <cell r="A2587">
            <v>12435</v>
          </cell>
          <cell r="B2587" t="str">
            <v>AUTOLAMPS2553</v>
          </cell>
          <cell r="C2587" t="e">
            <v>#REF!</v>
          </cell>
          <cell r="D2587" t="str">
            <v xml:space="preserve">TOYOTA RAV4 ACA36R (08-11) - FRONT BUMPER GRILL (UPPER)</v>
          </cell>
          <cell r="E2587" t="str">
            <v>TOYOTA</v>
          </cell>
          <cell r="F2587" t="str">
            <v xml:space="preserve">ACA36R FBPRGU</v>
          </cell>
          <cell r="G2587" t="str">
            <v>TY11-0607-02</v>
          </cell>
          <cell r="I2587">
            <v>0.04</v>
          </cell>
          <cell r="J2587" t="str">
            <v>SUPPLIER0002</v>
          </cell>
          <cell r="K2587" t="str">
            <v xml:space="preserve">ANHUI TINCAI SILK CO. LTD</v>
          </cell>
          <cell r="L2587">
            <v>0</v>
          </cell>
          <cell r="M2587">
            <v>0</v>
          </cell>
          <cell r="N2587">
            <v>0</v>
          </cell>
          <cell r="Q2587">
            <v>2</v>
          </cell>
          <cell r="R2587">
            <v>5</v>
          </cell>
          <cell r="S2587" t="str">
            <v xml:space="preserve">Yuan Purchase Pricelist (CNY)</v>
          </cell>
          <cell r="T2587">
            <v>2.38</v>
          </cell>
          <cell r="U2587">
            <v>372</v>
          </cell>
          <cell r="V2587">
            <v>580</v>
          </cell>
        </row>
        <row r="2588">
          <cell r="A2588">
            <v>12466</v>
          </cell>
          <cell r="B2588" t="str">
            <v>AUTOLAMPS2559</v>
          </cell>
          <cell r="C2588" t="e">
            <v>#REF!</v>
          </cell>
          <cell r="D2588" t="str">
            <v xml:space="preserve">TOYOTA RAV4 ACA36R (08-11) - GRILL</v>
          </cell>
          <cell r="E2588" t="str">
            <v>TOYOTA</v>
          </cell>
          <cell r="F2588" t="str">
            <v xml:space="preserve">ACA36R GRL</v>
          </cell>
          <cell r="G2588" t="str">
            <v>TY11-0611</v>
          </cell>
          <cell r="I2588">
            <v>0.04</v>
          </cell>
          <cell r="J2588" t="str">
            <v>SUPPLIER0002</v>
          </cell>
          <cell r="K2588" t="str">
            <v xml:space="preserve">ANHUI TINCAI SILK CO. LTD</v>
          </cell>
          <cell r="M2588">
            <v>0</v>
          </cell>
          <cell r="N2588">
            <v>0</v>
          </cell>
          <cell r="Q2588">
            <v>2</v>
          </cell>
          <cell r="R2588">
            <v>5</v>
          </cell>
          <cell r="S2588" t="str">
            <v xml:space="preserve">Yuan Purchase Pricelist (CNY)</v>
          </cell>
          <cell r="T2588">
            <v>14.6</v>
          </cell>
          <cell r="U2588">
            <v>329</v>
          </cell>
          <cell r="V2588">
            <v>510</v>
          </cell>
        </row>
        <row r="2589">
          <cell r="A2589">
            <v>10813</v>
          </cell>
          <cell r="B2589" t="str">
            <v>AUTOLAMPS2547</v>
          </cell>
          <cell r="C2589" t="e">
            <v>#REF!</v>
          </cell>
          <cell r="D2589" t="str">
            <v xml:space="preserve">TOYOTA RAV4 ACA36R (08-11) - HEAD LAMP (212-11K5) - LH</v>
          </cell>
          <cell r="E2589" t="str">
            <v>TOYOTA</v>
          </cell>
          <cell r="F2589" t="str">
            <v xml:space="preserve">RAV4 08 HLA LH</v>
          </cell>
          <cell r="G2589" t="str">
            <v>TY11-0601-L</v>
          </cell>
          <cell r="I2589">
            <v>0.04</v>
          </cell>
          <cell r="J2589" t="str">
            <v>SUPPLIER0002</v>
          </cell>
          <cell r="K2589" t="str">
            <v xml:space="preserve">ANHUI TINCAI SILK CO. LTD</v>
          </cell>
          <cell r="M2589">
            <v>0</v>
          </cell>
          <cell r="N2589">
            <v>0</v>
          </cell>
          <cell r="Q2589">
            <v>2</v>
          </cell>
          <cell r="R2589">
            <v>5</v>
          </cell>
          <cell r="S2589" t="str">
            <v xml:space="preserve">Yuan Purchase Pricelist (CNY)</v>
          </cell>
          <cell r="T2589">
            <v>28</v>
          </cell>
          <cell r="U2589">
            <v>4665.5</v>
          </cell>
          <cell r="V2589">
            <v>6780</v>
          </cell>
        </row>
        <row r="2590">
          <cell r="A2590">
            <v>10814</v>
          </cell>
          <cell r="B2590" t="str">
            <v>AUTOLAMPS2548</v>
          </cell>
          <cell r="C2590" t="e">
            <v>#REF!</v>
          </cell>
          <cell r="D2590" t="str">
            <v xml:space="preserve">TOYOTA RAV4 ACA36R (08-11) - HEAD LAMP (212-11K5) - RH</v>
          </cell>
          <cell r="E2590" t="str">
            <v>TOYOTA</v>
          </cell>
          <cell r="F2590" t="str">
            <v xml:space="preserve">RAV4 08 HLA RH</v>
          </cell>
          <cell r="G2590" t="str">
            <v>TY11-0601-R</v>
          </cell>
          <cell r="I2590">
            <v>0.04</v>
          </cell>
          <cell r="J2590" t="str">
            <v>SUPPLIER0002</v>
          </cell>
          <cell r="K2590" t="str">
            <v xml:space="preserve">ANHUI TINCAI SILK CO. LTD</v>
          </cell>
          <cell r="M2590">
            <v>0</v>
          </cell>
          <cell r="N2590">
            <v>0</v>
          </cell>
          <cell r="Q2590">
            <v>2</v>
          </cell>
          <cell r="R2590">
            <v>5</v>
          </cell>
          <cell r="S2590" t="str">
            <v xml:space="preserve">Yuan Purchase Pricelist (CNY)</v>
          </cell>
          <cell r="T2590">
            <v>28</v>
          </cell>
          <cell r="U2590">
            <v>4665.5</v>
          </cell>
          <cell r="V2590">
            <v>6780</v>
          </cell>
        </row>
        <row r="2591">
          <cell r="A2591">
            <v>12439</v>
          </cell>
          <cell r="B2591" t="str">
            <v>AUTOLAMPS2555</v>
          </cell>
          <cell r="C2591" t="e">
            <v>#REF!</v>
          </cell>
          <cell r="D2591" t="str">
            <v xml:space="preserve">TOYOTA RAV4 ACA36R (08-11) - INNER FENDER - LH</v>
          </cell>
          <cell r="E2591" t="str">
            <v>TOYOTA</v>
          </cell>
          <cell r="F2591" t="str">
            <v xml:space="preserve">ACA36R IF LH</v>
          </cell>
          <cell r="G2591" t="str">
            <v>TY11-0616-1-L</v>
          </cell>
          <cell r="I2591">
            <v>0.04</v>
          </cell>
          <cell r="J2591" t="str">
            <v>SUPPLIER0002</v>
          </cell>
          <cell r="K2591" t="str">
            <v xml:space="preserve">ANHUI TINCAI SILK CO. LTD</v>
          </cell>
          <cell r="L2591">
            <v>4</v>
          </cell>
          <cell r="M2591">
            <v>16</v>
          </cell>
          <cell r="N2591">
            <v>20</v>
          </cell>
          <cell r="Q2591">
            <v>2</v>
          </cell>
          <cell r="R2591">
            <v>10</v>
          </cell>
          <cell r="S2591" t="str">
            <v xml:space="preserve">Yuan Purchase Pricelist (CNY)</v>
          </cell>
          <cell r="T2591">
            <v>20.3</v>
          </cell>
          <cell r="U2591">
            <v>552</v>
          </cell>
          <cell r="V2591">
            <v>830</v>
          </cell>
        </row>
        <row r="2592">
          <cell r="A2592">
            <v>12438</v>
          </cell>
          <cell r="B2592" t="str">
            <v>AUTOLAMPS2556</v>
          </cell>
          <cell r="C2592" t="e">
            <v>#REF!</v>
          </cell>
          <cell r="D2592" t="str">
            <v xml:space="preserve">TOYOTA RAV4 ACA36R (08-11) - INNER FENDER - RH</v>
          </cell>
          <cell r="E2592" t="str">
            <v>TOYOTA</v>
          </cell>
          <cell r="F2592" t="str">
            <v xml:space="preserve">ACA36R IF RH</v>
          </cell>
          <cell r="G2592" t="str">
            <v>TY11-0616-1-R</v>
          </cell>
          <cell r="I2592">
            <v>0.04</v>
          </cell>
          <cell r="J2592" t="str">
            <v>SUPPLIER0002</v>
          </cell>
          <cell r="K2592" t="str">
            <v xml:space="preserve">ANHUI TINCAI SILK CO. LTD</v>
          </cell>
          <cell r="L2592">
            <v>3</v>
          </cell>
          <cell r="M2592">
            <v>12</v>
          </cell>
          <cell r="N2592">
            <v>15</v>
          </cell>
          <cell r="Q2592">
            <v>2</v>
          </cell>
          <cell r="R2592">
            <v>10</v>
          </cell>
          <cell r="S2592" t="str">
            <v xml:space="preserve">Yuan Purchase Pricelist (CNY)</v>
          </cell>
          <cell r="T2592">
            <v>20.3</v>
          </cell>
          <cell r="U2592">
            <v>552</v>
          </cell>
          <cell r="V2592">
            <v>830</v>
          </cell>
        </row>
        <row r="2593">
          <cell r="A2593">
            <v>12431</v>
          </cell>
          <cell r="B2593" t="str">
            <v>AUTOLAMPS2554</v>
          </cell>
          <cell r="C2593" t="e">
            <v>#REF!</v>
          </cell>
          <cell r="D2593" t="str">
            <v xml:space="preserve">TOYOTA RAV4 ACA36R (08-11) - REAR BUMPER</v>
          </cell>
          <cell r="E2593" t="str">
            <v>TOYOTA</v>
          </cell>
          <cell r="F2593" t="str">
            <v xml:space="preserve">ACA36R BPRR</v>
          </cell>
          <cell r="G2593" t="str">
            <v>TY11-0608</v>
          </cell>
          <cell r="I2593">
            <v>0.04</v>
          </cell>
          <cell r="J2593" t="str">
            <v>SUPPLIER0002</v>
          </cell>
          <cell r="K2593" t="str">
            <v xml:space="preserve">ANHUI TINCAI SILK CO. LTD</v>
          </cell>
          <cell r="M2593">
            <v>0</v>
          </cell>
          <cell r="N2593">
            <v>0</v>
          </cell>
          <cell r="Q2593">
            <v>2</v>
          </cell>
          <cell r="R2593">
            <v>5</v>
          </cell>
          <cell r="S2593" t="str">
            <v xml:space="preserve">Yuan Purchase Pricelist (CNY)</v>
          </cell>
          <cell r="T2593">
            <v>122.8</v>
          </cell>
          <cell r="U2593">
            <v>2763</v>
          </cell>
          <cell r="V2593">
            <v>4280</v>
          </cell>
        </row>
        <row r="2594">
          <cell r="A2594">
            <v>12437</v>
          </cell>
          <cell r="B2594" t="str">
            <v>AUTOLAMPS2560</v>
          </cell>
          <cell r="C2594" t="e">
            <v>#REF!</v>
          </cell>
          <cell r="D2594" t="str">
            <v xml:space="preserve">TOYOTA RAV4 ACA36R (08-11) - REAR BUMPER REFLECTOR - LH</v>
          </cell>
          <cell r="E2594" t="str">
            <v>TOYOTA</v>
          </cell>
          <cell r="F2594" t="str">
            <v xml:space="preserve">ACA36R RBPRR LH</v>
          </cell>
          <cell r="G2594" t="str">
            <v>TY11-0608-L</v>
          </cell>
          <cell r="I2594">
            <v>0.04</v>
          </cell>
          <cell r="J2594" t="str">
            <v>SUPPLIER0002</v>
          </cell>
          <cell r="K2594" t="str">
            <v xml:space="preserve">ANHUI TINCAI SILK CO. LTD</v>
          </cell>
          <cell r="L2594">
            <v>0</v>
          </cell>
          <cell r="M2594">
            <v>0</v>
          </cell>
          <cell r="N2594">
            <v>0</v>
          </cell>
          <cell r="O2594">
            <v>5</v>
          </cell>
          <cell r="P2594">
            <v>10</v>
          </cell>
          <cell r="S2594" t="str">
            <v xml:space="preserve">Yuan Purchase Pricelist (CNY)</v>
          </cell>
          <cell r="T2594">
            <v>1.17</v>
          </cell>
          <cell r="U2594">
            <v>183</v>
          </cell>
          <cell r="V2594">
            <v>280</v>
          </cell>
        </row>
        <row r="2595">
          <cell r="A2595">
            <v>12436</v>
          </cell>
          <cell r="B2595" t="str">
            <v>AUTOLAMPS2561</v>
          </cell>
          <cell r="C2595" t="e">
            <v>#REF!</v>
          </cell>
          <cell r="D2595" t="str">
            <v xml:space="preserve">TOYOTA RAV4 ACA36R (08-11) - REAR BUMPER REFLECTOR - RH</v>
          </cell>
          <cell r="E2595" t="str">
            <v>TOYOTA</v>
          </cell>
          <cell r="F2595" t="str">
            <v xml:space="preserve">ACA36R RBPRR RH</v>
          </cell>
          <cell r="G2595" t="str">
            <v>TY11-0608-R</v>
          </cell>
          <cell r="I2595">
            <v>0.04</v>
          </cell>
          <cell r="J2595" t="str">
            <v>SUPPLIER0002</v>
          </cell>
          <cell r="K2595" t="str">
            <v xml:space="preserve">ANHUI TINCAI SILK CO. LTD</v>
          </cell>
          <cell r="L2595">
            <v>0</v>
          </cell>
          <cell r="M2595">
            <v>0</v>
          </cell>
          <cell r="N2595">
            <v>0</v>
          </cell>
          <cell r="O2595">
            <v>5</v>
          </cell>
          <cell r="P2595">
            <v>10</v>
          </cell>
          <cell r="S2595" t="str">
            <v xml:space="preserve">Yuan Purchase Pricelist (CNY)</v>
          </cell>
          <cell r="T2595">
            <v>1.17</v>
          </cell>
          <cell r="U2595">
            <v>183</v>
          </cell>
          <cell r="V2595">
            <v>280</v>
          </cell>
        </row>
        <row r="2596">
          <cell r="A2596">
            <v>12583</v>
          </cell>
          <cell r="B2596" t="str">
            <v>AUTOLAMPS2549</v>
          </cell>
          <cell r="C2596" t="e">
            <v>#REF!</v>
          </cell>
          <cell r="D2596" t="str">
            <v xml:space="preserve">TOYOTA RAV4 ACA36R (08-11) - TAIL LAMP (212-19N2-UE) - LH</v>
          </cell>
          <cell r="E2596" t="str">
            <v>TOYOTA</v>
          </cell>
          <cell r="F2596" t="str">
            <v xml:space="preserve">RAV4 08 TLA LH</v>
          </cell>
          <cell r="G2596" t="str">
            <v>TY11-0602-L</v>
          </cell>
          <cell r="I2596">
            <v>0.04</v>
          </cell>
          <cell r="J2596" t="str">
            <v>SUPPLIER0002</v>
          </cell>
          <cell r="K2596" t="str">
            <v xml:space="preserve">ANHUI TINCAI SILK CO. LTD</v>
          </cell>
          <cell r="M2596">
            <v>0</v>
          </cell>
          <cell r="N2596">
            <v>0</v>
          </cell>
          <cell r="Q2596">
            <v>2</v>
          </cell>
          <cell r="R2596">
            <v>5</v>
          </cell>
          <cell r="S2596" t="str">
            <v xml:space="preserve">Yuan Purchase Pricelist (CNY)</v>
          </cell>
          <cell r="T2596">
            <v>0</v>
          </cell>
          <cell r="U2596">
            <v>6965</v>
          </cell>
          <cell r="V2596">
            <v>10800</v>
          </cell>
        </row>
        <row r="2597">
          <cell r="A2597">
            <v>12582</v>
          </cell>
          <cell r="B2597" t="str">
            <v>AUTOLAMPS2550</v>
          </cell>
          <cell r="C2597" t="e">
            <v>#REF!</v>
          </cell>
          <cell r="D2597" t="str">
            <v xml:space="preserve">TOYOTA RAV4 ACA36R (08-11) - TAIL LAMP (212-19N2-UE) - RH</v>
          </cell>
          <cell r="E2597" t="str">
            <v>TOYOTA</v>
          </cell>
          <cell r="F2597" t="str">
            <v xml:space="preserve">RAV4 08 TLA RH</v>
          </cell>
          <cell r="G2597" t="str">
            <v>TY11-0602-R</v>
          </cell>
          <cell r="I2597">
            <v>0.04</v>
          </cell>
          <cell r="J2597" t="str">
            <v>SUPPLIER0002</v>
          </cell>
          <cell r="K2597" t="str">
            <v xml:space="preserve">ANHUI TINCAI SILK CO. LTD</v>
          </cell>
          <cell r="M2597">
            <v>0</v>
          </cell>
          <cell r="N2597">
            <v>0</v>
          </cell>
          <cell r="Q2597">
            <v>2</v>
          </cell>
          <cell r="R2597">
            <v>5</v>
          </cell>
          <cell r="S2597" t="str">
            <v xml:space="preserve">Yuan Purchase Pricelist (CNY)</v>
          </cell>
          <cell r="T2597">
            <v>0</v>
          </cell>
          <cell r="U2597">
            <v>6965</v>
          </cell>
          <cell r="V2597">
            <v>10800</v>
          </cell>
        </row>
        <row r="2598">
          <cell r="A2598">
            <v>11955</v>
          </cell>
          <cell r="B2598" t="str">
            <v>AUTOLAMPS2562</v>
          </cell>
          <cell r="C2598" t="e">
            <v>#REF!</v>
          </cell>
          <cell r="D2598" t="str">
            <v xml:space="preserve">TOYOTA RAV4 II SUV (AS20) (00-06) - LAMINATED FRONT WINDSCREEN</v>
          </cell>
          <cell r="E2598" t="str">
            <v>TOYOTA</v>
          </cell>
          <cell r="F2598" t="str">
            <v xml:space="preserve">RAV4 2000 LFW X</v>
          </cell>
          <cell r="G2598" t="str">
            <v xml:space="preserve">RAV4-2000 LFW/X</v>
          </cell>
          <cell r="H2598" t="str">
            <v>1486*856</v>
          </cell>
          <cell r="I2598">
            <v>0.02</v>
          </cell>
          <cell r="J2598" t="str">
            <v>SUPPLIER0015</v>
          </cell>
          <cell r="K2598" t="str">
            <v xml:space="preserve">XINYI AUTOMOBILE GLASS (SHENZHEN) CO., LTD</v>
          </cell>
          <cell r="L2598">
            <v>0</v>
          </cell>
          <cell r="M2598">
            <v>0</v>
          </cell>
          <cell r="N2598">
            <v>0</v>
          </cell>
          <cell r="Q2598">
            <v>3</v>
          </cell>
          <cell r="R2598">
            <v>12</v>
          </cell>
          <cell r="S2598" t="str">
            <v xml:space="preserve">USD Purchase Pricelist (USD)</v>
          </cell>
          <cell r="T2598">
            <v>16.64</v>
          </cell>
          <cell r="U2598">
            <v>2772.64</v>
          </cell>
          <cell r="V2598">
            <v>3500</v>
          </cell>
        </row>
        <row r="2599">
          <cell r="A2599">
            <v>12043</v>
          </cell>
          <cell r="B2599" t="str">
            <v>AUTOLAMPS2563</v>
          </cell>
          <cell r="C2599" t="e">
            <v>#REF!</v>
          </cell>
          <cell r="D2599" t="str">
            <v xml:space="preserve">TOYOTA RAV4 SXA10/AS10 3D/5D SUV (94-00) - LAMINATED FRONT WINDSCREEN</v>
          </cell>
          <cell r="E2599" t="str">
            <v>TOYOTA</v>
          </cell>
          <cell r="F2599" t="str">
            <v xml:space="preserve">SXA10 LFW X</v>
          </cell>
          <cell r="G2599" t="str">
            <v xml:space="preserve">SXA10 LFW/X</v>
          </cell>
          <cell r="I2599">
            <v>0.02</v>
          </cell>
          <cell r="J2599" t="str">
            <v>SUPPLIER0015</v>
          </cell>
          <cell r="K2599" t="str">
            <v xml:space="preserve">XINYI AUTOMOBILE GLASS (SHENZHEN) CO., LTD</v>
          </cell>
          <cell r="L2599">
            <v>5</v>
          </cell>
          <cell r="M2599">
            <v>20</v>
          </cell>
          <cell r="N2599">
            <v>25</v>
          </cell>
          <cell r="Q2599">
            <v>3</v>
          </cell>
          <cell r="R2599">
            <v>12</v>
          </cell>
          <cell r="S2599" t="str">
            <v xml:space="preserve">USD Purchase Pricelist (USD)</v>
          </cell>
          <cell r="T2599">
            <v>13.6</v>
          </cell>
          <cell r="U2599">
            <v>2266.1</v>
          </cell>
          <cell r="V2599">
            <v>2800</v>
          </cell>
        </row>
        <row r="2600">
          <cell r="A2600">
            <v>13670</v>
          </cell>
          <cell r="B2600" t="str">
            <v>AUTOLAMPS2564</v>
          </cell>
          <cell r="C2600" t="e">
            <v>#REF!</v>
          </cell>
          <cell r="D2600" t="str">
            <v xml:space="preserve">TOYOTA RAV4 SXA11/16 - (94-00) - REAR  WINDSCREEN</v>
          </cell>
          <cell r="E2600" t="str">
            <v>TOYOTA</v>
          </cell>
          <cell r="F2600" t="str">
            <v xml:space="preserve">SXA10 RW H X</v>
          </cell>
          <cell r="G2600" t="str">
            <v xml:space="preserve">SXA10 RW/H/X</v>
          </cell>
          <cell r="I2600">
            <v>0.02</v>
          </cell>
          <cell r="J2600" t="str">
            <v>SUPPLIER0015</v>
          </cell>
          <cell r="K2600" t="str">
            <v xml:space="preserve">XINYI AUTOMOBILE GLASS (SHENZHEN) CO., LTD</v>
          </cell>
          <cell r="L2600">
            <v>0</v>
          </cell>
          <cell r="M2600">
            <v>0</v>
          </cell>
          <cell r="N2600">
            <v>0</v>
          </cell>
          <cell r="Q2600">
            <v>1</v>
          </cell>
          <cell r="R2600">
            <v>4</v>
          </cell>
          <cell r="S2600" t="str">
            <v xml:space="preserve">USD Purchase Pricelist (USD)</v>
          </cell>
          <cell r="T2600">
            <v>12</v>
          </cell>
          <cell r="U2600">
            <v>2150.4</v>
          </cell>
          <cell r="V2600">
            <v>2800</v>
          </cell>
        </row>
        <row r="2601">
          <cell r="A2601">
            <v>10776</v>
          </cell>
          <cell r="B2601" t="str">
            <v>AUTOLAMPS2565</v>
          </cell>
          <cell r="C2601" t="e">
            <v>#REF!</v>
          </cell>
          <cell r="D2601" t="str">
            <v xml:space="preserve">TOYOTA RAV4 SXA11/16 (94-98) - BUMPER LAMP (212-1670-UE) - LH</v>
          </cell>
          <cell r="E2601" t="str">
            <v>TOYOTA</v>
          </cell>
          <cell r="F2601" t="str">
            <v xml:space="preserve">RAV4 94 BLA LH</v>
          </cell>
          <cell r="G2601" t="str">
            <v>TY11-0104-L</v>
          </cell>
          <cell r="I2601">
            <v>0.04</v>
          </cell>
          <cell r="J2601" t="str">
            <v>SUPPLIER0002</v>
          </cell>
          <cell r="K2601" t="str">
            <v xml:space="preserve">ANHUI TINCAI SILK CO. LTD</v>
          </cell>
          <cell r="L2601">
            <v>4</v>
          </cell>
          <cell r="M2601">
            <v>16</v>
          </cell>
          <cell r="N2601">
            <v>20</v>
          </cell>
          <cell r="O2601">
            <v>5</v>
          </cell>
          <cell r="P2601">
            <v>10</v>
          </cell>
          <cell r="S2601" t="str">
            <v xml:space="preserve">Yuan Purchase Pricelist (CNY)</v>
          </cell>
          <cell r="T2601">
            <v>13</v>
          </cell>
          <cell r="U2601">
            <v>332</v>
          </cell>
          <cell r="V2601">
            <v>500</v>
          </cell>
        </row>
        <row r="2602">
          <cell r="A2602">
            <v>10775</v>
          </cell>
          <cell r="B2602" t="str">
            <v>AUTOLAMPS2566</v>
          </cell>
          <cell r="C2602" t="e">
            <v>#REF!</v>
          </cell>
          <cell r="D2602" t="str">
            <v xml:space="preserve">TOYOTA RAV4 SXA11/16 (94-98) - BUMPER LAMP (212-1670-UE) - RH</v>
          </cell>
          <cell r="E2602" t="str">
            <v>TOYOTA</v>
          </cell>
          <cell r="F2602" t="str">
            <v xml:space="preserve">RAV4 94 BLA RH</v>
          </cell>
          <cell r="G2602" t="str">
            <v>TY11-0104-R</v>
          </cell>
          <cell r="I2602">
            <v>0.04</v>
          </cell>
          <cell r="J2602" t="str">
            <v>SUPPLIER0002</v>
          </cell>
          <cell r="K2602" t="str">
            <v xml:space="preserve">ANHUI TINCAI SILK CO. LTD</v>
          </cell>
          <cell r="L2602">
            <v>4</v>
          </cell>
          <cell r="M2602">
            <v>16</v>
          </cell>
          <cell r="N2602">
            <v>20</v>
          </cell>
          <cell r="O2602">
            <v>5</v>
          </cell>
          <cell r="P2602">
            <v>10</v>
          </cell>
          <cell r="S2602" t="str">
            <v xml:space="preserve">Yuan Purchase Pricelist (CNY)</v>
          </cell>
          <cell r="T2602">
            <v>13</v>
          </cell>
          <cell r="U2602">
            <v>332</v>
          </cell>
          <cell r="V2602">
            <v>500</v>
          </cell>
        </row>
        <row r="2603">
          <cell r="A2603">
            <v>13679</v>
          </cell>
          <cell r="B2603" t="str">
            <v>AUTOLAMPS2567</v>
          </cell>
          <cell r="C2603" t="e">
            <v>#REF!</v>
          </cell>
          <cell r="D2603" t="str">
            <v xml:space="preserve">TOYOTA RAV4 SXA11/16 (94-98) - GRILL</v>
          </cell>
          <cell r="E2603" t="str">
            <v>TOYOTA</v>
          </cell>
          <cell r="F2603" t="str">
            <v xml:space="preserve">RAV4 94 GRL</v>
          </cell>
          <cell r="G2603" t="str">
            <v>TY11-0111</v>
          </cell>
          <cell r="I2603">
            <v>0.04</v>
          </cell>
          <cell r="J2603" t="str">
            <v>SUPPLIER0002</v>
          </cell>
          <cell r="K2603" t="str">
            <v xml:space="preserve">ANHUI TINCAI SILK CO. LTD</v>
          </cell>
          <cell r="L2603">
            <v>0</v>
          </cell>
          <cell r="M2603">
            <v>0</v>
          </cell>
          <cell r="N2603">
            <v>0</v>
          </cell>
          <cell r="Q2603">
            <v>2</v>
          </cell>
          <cell r="R2603">
            <v>5</v>
          </cell>
          <cell r="S2603" t="str">
            <v xml:space="preserve">Yuan Purchase Pricelist (CNY)</v>
          </cell>
          <cell r="T2603">
            <v>22</v>
          </cell>
          <cell r="U2603">
            <v>3439</v>
          </cell>
          <cell r="V2603">
            <v>5330</v>
          </cell>
        </row>
        <row r="2604">
          <cell r="A2604">
            <v>10780</v>
          </cell>
          <cell r="B2604" t="str">
            <v>AUTOLAMPS2568</v>
          </cell>
          <cell r="C2604" t="e">
            <v>#REF!</v>
          </cell>
          <cell r="D2604" t="str">
            <v xml:space="preserve">TOYOTA RAV4 SXA11/16 (94-98) - HEAD LAMP (212-1166-RD) - LH</v>
          </cell>
          <cell r="E2604" t="str">
            <v>TOYOTA</v>
          </cell>
          <cell r="F2604" t="str">
            <v xml:space="preserve">RAV4 94 HLA LH</v>
          </cell>
          <cell r="G2604" t="str">
            <v>TY11-0101-L</v>
          </cell>
          <cell r="I2604">
            <v>0.04</v>
          </cell>
          <cell r="J2604" t="str">
            <v>SUPPLIER0002</v>
          </cell>
          <cell r="K2604" t="str">
            <v xml:space="preserve">ANHUI TINCAI SILK CO. LTD</v>
          </cell>
          <cell r="L2604">
            <v>0</v>
          </cell>
          <cell r="M2604">
            <v>0</v>
          </cell>
          <cell r="N2604">
            <v>0</v>
          </cell>
          <cell r="Q2604">
            <v>2</v>
          </cell>
          <cell r="R2604">
            <v>5</v>
          </cell>
          <cell r="S2604" t="str">
            <v xml:space="preserve">Yuan Purchase Pricelist (CNY)</v>
          </cell>
          <cell r="T2604">
            <v>7</v>
          </cell>
          <cell r="U2604">
            <v>1094</v>
          </cell>
          <cell r="V2604">
            <v>1700</v>
          </cell>
        </row>
        <row r="2605">
          <cell r="A2605">
            <v>10773</v>
          </cell>
          <cell r="B2605" t="str">
            <v>AUTOLAMPS2569</v>
          </cell>
          <cell r="C2605" t="e">
            <v>#REF!</v>
          </cell>
          <cell r="D2605" t="str">
            <v xml:space="preserve">TOYOTA RAV4 SXA11/16 (94-98) - HEAD LAMP (212-1166-RD) - RH</v>
          </cell>
          <cell r="E2605" t="str">
            <v>TOYOTA</v>
          </cell>
          <cell r="F2605" t="str">
            <v xml:space="preserve">RAV4 94 HLA RH</v>
          </cell>
          <cell r="G2605" t="str">
            <v>TY11-0101-R</v>
          </cell>
          <cell r="I2605">
            <v>0.04</v>
          </cell>
          <cell r="J2605" t="str">
            <v>SUPPLIER0002</v>
          </cell>
          <cell r="K2605" t="str">
            <v xml:space="preserve">ANHUI TINCAI SILK CO. LTD</v>
          </cell>
          <cell r="L2605">
            <v>0</v>
          </cell>
          <cell r="M2605">
            <v>0</v>
          </cell>
          <cell r="N2605">
            <v>0</v>
          </cell>
          <cell r="Q2605">
            <v>2</v>
          </cell>
          <cell r="R2605">
            <v>5</v>
          </cell>
          <cell r="S2605" t="str">
            <v xml:space="preserve">Yuan Purchase Pricelist (CNY)</v>
          </cell>
          <cell r="T2605">
            <v>55</v>
          </cell>
          <cell r="U2605">
            <v>1411.82</v>
          </cell>
          <cell r="V2605">
            <v>2100</v>
          </cell>
        </row>
        <row r="2606">
          <cell r="A2606">
            <v>10779</v>
          </cell>
          <cell r="B2606" t="str">
            <v>AUTOLAMPS2570</v>
          </cell>
          <cell r="C2606" t="e">
            <v>#REF!</v>
          </cell>
          <cell r="D2606" t="str">
            <v xml:space="preserve">TOYOTA RAV4 SXA11/16 (94-98) - SIDE LAMP (ORANGE)</v>
          </cell>
          <cell r="E2606" t="str">
            <v>TOYOTA</v>
          </cell>
          <cell r="F2606" t="str">
            <v xml:space="preserve">TOYOTA SLAO</v>
          </cell>
          <cell r="G2606" t="str">
            <v>TY11-0106A</v>
          </cell>
          <cell r="I2606">
            <v>0.04</v>
          </cell>
          <cell r="J2606" t="str">
            <v>SUPPLIER0015</v>
          </cell>
          <cell r="K2606" t="str">
            <v xml:space="preserve">ANHUI TINCAI SILK CO. LTD</v>
          </cell>
          <cell r="L2606">
            <v>1</v>
          </cell>
          <cell r="M2606">
            <v>4</v>
          </cell>
          <cell r="N2606">
            <v>5</v>
          </cell>
          <cell r="O2606">
            <v>5</v>
          </cell>
          <cell r="P2606">
            <v>20</v>
          </cell>
          <cell r="S2606" t="str">
            <v xml:space="preserve">Yuan Purchase Pricelist (CNY)</v>
          </cell>
          <cell r="T2606">
            <v>0.46</v>
          </cell>
          <cell r="U2606">
            <v>72</v>
          </cell>
          <cell r="V2606">
            <v>110</v>
          </cell>
        </row>
        <row r="2607">
          <cell r="A2607">
            <v>10781</v>
          </cell>
          <cell r="B2607" t="str">
            <v>AUTOLAMPS2571</v>
          </cell>
          <cell r="C2607" t="e">
            <v>#REF!</v>
          </cell>
          <cell r="D2607" t="str">
            <v xml:space="preserve">TOYOTA RAV4 SXA11/16 (94-98) - SIDE MIRROR (ELECTRIC-BLACK)</v>
          </cell>
          <cell r="E2607" t="str">
            <v>TOYOTA</v>
          </cell>
          <cell r="F2607" t="str">
            <v xml:space="preserve">RAV4 94 SMEB</v>
          </cell>
          <cell r="G2607" t="str">
            <v xml:space="preserve">XH-01-007 3W</v>
          </cell>
          <cell r="I2607">
            <v>0.04</v>
          </cell>
          <cell r="J2607" t="str">
            <v>SUPPLIER0005</v>
          </cell>
          <cell r="K2607" t="str">
            <v xml:space="preserve">CHANGZHOU XINHANG VEHICLE ACCESSORIES CO.,LTD.</v>
          </cell>
          <cell r="L2607">
            <v>0</v>
          </cell>
          <cell r="M2607">
            <v>0</v>
          </cell>
          <cell r="N2607">
            <v>0</v>
          </cell>
          <cell r="O2607">
            <v>2</v>
          </cell>
          <cell r="P2607">
            <v>5</v>
          </cell>
          <cell r="S2607" t="str">
            <v xml:space="preserve">USD Purchase Pricelist (USD)</v>
          </cell>
          <cell r="T2607">
            <v>12</v>
          </cell>
          <cell r="U2607">
            <v>1876</v>
          </cell>
          <cell r="V2607">
            <v>2910</v>
          </cell>
        </row>
        <row r="2608">
          <cell r="A2608">
            <v>10778</v>
          </cell>
          <cell r="B2608" t="str">
            <v>AUTOLAMPS2572</v>
          </cell>
          <cell r="C2608" t="e">
            <v>#REF!</v>
          </cell>
          <cell r="D2608" t="str">
            <v xml:space="preserve">TOYOTA RAV4 SXA11/16 (94-98) - TAIL LAMP (212-1999-UQ) - LH</v>
          </cell>
          <cell r="E2608" t="str">
            <v>TOYOTA</v>
          </cell>
          <cell r="F2608" t="str">
            <v xml:space="preserve">RAV4 94 TLA LH</v>
          </cell>
          <cell r="G2608" t="str">
            <v>TY11-0102-L</v>
          </cell>
          <cell r="I2608">
            <v>0.04</v>
          </cell>
          <cell r="J2608" t="str">
            <v>SUPPLIER0002</v>
          </cell>
          <cell r="K2608" t="str">
            <v xml:space="preserve">ANHUI TINCAI SILK CO. LTD</v>
          </cell>
          <cell r="L2608">
            <v>0</v>
          </cell>
          <cell r="M2608">
            <v>0</v>
          </cell>
          <cell r="N2608">
            <v>0</v>
          </cell>
          <cell r="Q2608">
            <v>2</v>
          </cell>
          <cell r="R2608">
            <v>5</v>
          </cell>
          <cell r="S2608" t="str">
            <v xml:space="preserve">Yuan Purchase Pricelist (CNY)</v>
          </cell>
          <cell r="T2608">
            <v>30</v>
          </cell>
          <cell r="U2608">
            <v>724</v>
          </cell>
          <cell r="V2608">
            <v>1090</v>
          </cell>
        </row>
        <row r="2609">
          <cell r="A2609">
            <v>10777</v>
          </cell>
          <cell r="B2609" t="str">
            <v>AUTOLAMPS2573</v>
          </cell>
          <cell r="C2609" t="e">
            <v>#REF!</v>
          </cell>
          <cell r="D2609" t="str">
            <v xml:space="preserve">TOYOTA RAV4 SXA11/16 (94-98) - TAIL LAMP (212-1999-UQ) - RH</v>
          </cell>
          <cell r="E2609" t="str">
            <v>TOYOTA</v>
          </cell>
          <cell r="F2609" t="str">
            <v xml:space="preserve">RAV4 94 TLA RH</v>
          </cell>
          <cell r="G2609" t="str">
            <v>TY11-0102-R</v>
          </cell>
          <cell r="I2609">
            <v>0.04</v>
          </cell>
          <cell r="J2609" t="str">
            <v>SUPPLIER0002</v>
          </cell>
          <cell r="K2609" t="str">
            <v xml:space="preserve">ANHUI TINCAI SILK CO. LTD</v>
          </cell>
          <cell r="L2609">
            <v>1</v>
          </cell>
          <cell r="M2609">
            <v>4</v>
          </cell>
          <cell r="N2609">
            <v>5</v>
          </cell>
          <cell r="Q2609">
            <v>2</v>
          </cell>
          <cell r="R2609">
            <v>5</v>
          </cell>
          <cell r="S2609" t="str">
            <v xml:space="preserve">Yuan Purchase Pricelist (CNY)</v>
          </cell>
          <cell r="T2609">
            <v>30</v>
          </cell>
          <cell r="U2609">
            <v>697.5</v>
          </cell>
          <cell r="V2609">
            <v>1090</v>
          </cell>
        </row>
        <row r="2610">
          <cell r="A2610">
            <v>10787</v>
          </cell>
          <cell r="B2610" t="str">
            <v>AUTOLAMPS2575</v>
          </cell>
          <cell r="C2610" t="e">
            <v>#REF!</v>
          </cell>
          <cell r="D2610" t="str">
            <v xml:space="preserve">TOYOTA RAV4 SXA11/16 (99-00) - BUMPER LAMP (CLEAR)(212-1682-AE) - LH</v>
          </cell>
          <cell r="E2610" t="str">
            <v>TOYOTA</v>
          </cell>
          <cell r="F2610" t="str">
            <v xml:space="preserve">RAV4 99 BLAC LH</v>
          </cell>
          <cell r="G2610" t="str">
            <v>TY11-0204B-L</v>
          </cell>
          <cell r="I2610">
            <v>0.04</v>
          </cell>
          <cell r="J2610" t="str">
            <v>SUPPLIER0002</v>
          </cell>
          <cell r="K2610" t="str">
            <v xml:space="preserve">ANHUI TINCAI SILK CO. LTD</v>
          </cell>
          <cell r="L2610">
            <v>9</v>
          </cell>
          <cell r="M2610">
            <v>36</v>
          </cell>
          <cell r="N2610">
            <v>45</v>
          </cell>
          <cell r="O2610">
            <v>5</v>
          </cell>
          <cell r="P2610">
            <v>20</v>
          </cell>
          <cell r="S2610" t="str">
            <v xml:space="preserve">Yuan Purchase Pricelist (CNY)</v>
          </cell>
          <cell r="T2610">
            <v>15</v>
          </cell>
          <cell r="U2610">
            <v>381.42</v>
          </cell>
          <cell r="V2610">
            <v>570</v>
          </cell>
        </row>
        <row r="2611">
          <cell r="A2611">
            <v>10786</v>
          </cell>
          <cell r="B2611" t="str">
            <v>AUTOLAMPS2576</v>
          </cell>
          <cell r="C2611" t="e">
            <v>#REF!</v>
          </cell>
          <cell r="D2611" t="str">
            <v xml:space="preserve">TOYOTA RAV4 SXA11/16 (99-00) - BUMPER LAMP (CLEAR)(212-1682-AE) - RH</v>
          </cell>
          <cell r="E2611" t="str">
            <v>TOYOTA</v>
          </cell>
          <cell r="F2611" t="str">
            <v xml:space="preserve">RAV4 99 BLAC RH</v>
          </cell>
          <cell r="G2611" t="str">
            <v>TY11-0204B-R</v>
          </cell>
          <cell r="I2611">
            <v>0.04</v>
          </cell>
          <cell r="J2611" t="str">
            <v>SUPPLIER0002</v>
          </cell>
          <cell r="K2611" t="str">
            <v xml:space="preserve">ANHUI TINCAI SILK CO. LTD</v>
          </cell>
          <cell r="L2611">
            <v>6</v>
          </cell>
          <cell r="M2611">
            <v>24</v>
          </cell>
          <cell r="N2611">
            <v>30</v>
          </cell>
          <cell r="O2611">
            <v>5</v>
          </cell>
          <cell r="P2611">
            <v>20</v>
          </cell>
          <cell r="S2611" t="str">
            <v xml:space="preserve">Yuan Purchase Pricelist (CNY)</v>
          </cell>
          <cell r="T2611">
            <v>15</v>
          </cell>
          <cell r="U2611">
            <v>381.42</v>
          </cell>
          <cell r="V2611">
            <v>570</v>
          </cell>
        </row>
        <row r="2612">
          <cell r="A2612">
            <v>10785</v>
          </cell>
          <cell r="B2612" t="str">
            <v>AUTOLAMPS2577</v>
          </cell>
          <cell r="C2612" t="e">
            <v>#REF!</v>
          </cell>
          <cell r="D2612" t="str">
            <v xml:space="preserve">TOYOTA RAV4 SXA11/16 (99-00) - BUMPER LAMP (CLEAR/YELLOW)(312-1635-A/U) - LH</v>
          </cell>
          <cell r="E2612" t="str">
            <v>TOYOTA</v>
          </cell>
          <cell r="F2612" t="str">
            <v xml:space="preserve">RAV4 99 BLA LH</v>
          </cell>
          <cell r="G2612" t="str">
            <v>TY11-0204-L</v>
          </cell>
          <cell r="I2612">
            <v>0.04</v>
          </cell>
          <cell r="J2612" t="str">
            <v>SUPPLIER0002</v>
          </cell>
          <cell r="K2612" t="str">
            <v xml:space="preserve">ANHUI TINCAI SILK CO. LTD</v>
          </cell>
          <cell r="L2612">
            <v>2</v>
          </cell>
          <cell r="M2612">
            <v>8</v>
          </cell>
          <cell r="N2612">
            <v>10</v>
          </cell>
          <cell r="O2612">
            <v>5</v>
          </cell>
          <cell r="P2612">
            <v>20</v>
          </cell>
          <cell r="S2612" t="str">
            <v xml:space="preserve">Yuan Purchase Pricelist (CNY)</v>
          </cell>
          <cell r="T2612">
            <v>15</v>
          </cell>
          <cell r="U2612">
            <v>381.42</v>
          </cell>
          <cell r="V2612">
            <v>570</v>
          </cell>
        </row>
        <row r="2613">
          <cell r="A2613">
            <v>10784</v>
          </cell>
          <cell r="B2613" t="str">
            <v>AUTOLAMPS2578</v>
          </cell>
          <cell r="C2613" t="e">
            <v>#REF!</v>
          </cell>
          <cell r="D2613" t="str">
            <v xml:space="preserve">TOYOTA RAV4 SXA11/16 (99-00) - BUMPER LAMP (CLEAR/YELLOW)(312-1635-A/U) - RH</v>
          </cell>
          <cell r="E2613" t="str">
            <v>TOYOTA</v>
          </cell>
          <cell r="F2613" t="str">
            <v xml:space="preserve">RAV4 99 BLA RH</v>
          </cell>
          <cell r="G2613" t="str">
            <v>TY11-0204-R</v>
          </cell>
          <cell r="I2613">
            <v>0.04</v>
          </cell>
          <cell r="J2613" t="str">
            <v>SUPPLIER0002</v>
          </cell>
          <cell r="K2613" t="str">
            <v xml:space="preserve">ANHUI TINCAI SILK CO. LTD</v>
          </cell>
          <cell r="L2613">
            <v>2</v>
          </cell>
          <cell r="M2613">
            <v>8</v>
          </cell>
          <cell r="N2613">
            <v>10</v>
          </cell>
          <cell r="O2613">
            <v>5</v>
          </cell>
          <cell r="P2613">
            <v>20</v>
          </cell>
          <cell r="S2613" t="str">
            <v xml:space="preserve">Yuan Purchase Pricelist (CNY)</v>
          </cell>
          <cell r="T2613">
            <v>15</v>
          </cell>
          <cell r="U2613">
            <v>381.42</v>
          </cell>
          <cell r="V2613">
            <v>570</v>
          </cell>
        </row>
        <row r="2614">
          <cell r="A2614">
            <v>10793</v>
          </cell>
          <cell r="B2614" t="str">
            <v>AUTOLAMPS2574</v>
          </cell>
          <cell r="C2614" t="e">
            <v>#REF!</v>
          </cell>
          <cell r="D2614" t="str">
            <v xml:space="preserve">TOYOTA RAV4 SXA11/16 (99-00) - FRONT BUMPER</v>
          </cell>
          <cell r="E2614" t="str">
            <v>TOYOTA</v>
          </cell>
          <cell r="F2614" t="str">
            <v xml:space="preserve">RAV4 99 BPRF</v>
          </cell>
          <cell r="G2614" t="str">
            <v>TY11-0207</v>
          </cell>
          <cell r="I2614">
            <v>0.04</v>
          </cell>
          <cell r="J2614" t="str">
            <v>SUPPLIER0002</v>
          </cell>
          <cell r="K2614" t="str">
            <v xml:space="preserve">ANHUI TINCAI SILK CO. LTD</v>
          </cell>
          <cell r="L2614">
            <v>0</v>
          </cell>
          <cell r="M2614">
            <v>0</v>
          </cell>
          <cell r="N2614">
            <v>0</v>
          </cell>
          <cell r="Q2614">
            <v>2</v>
          </cell>
          <cell r="R2614">
            <v>5</v>
          </cell>
          <cell r="S2614" t="str">
            <v xml:space="preserve">Yuan Purchase Pricelist (CNY)</v>
          </cell>
          <cell r="T2614">
            <v>22</v>
          </cell>
          <cell r="U2614">
            <v>3665.75</v>
          </cell>
          <cell r="V2614">
            <v>5580</v>
          </cell>
        </row>
        <row r="2615">
          <cell r="A2615">
            <v>10792</v>
          </cell>
          <cell r="B2615" t="str">
            <v>AUTOLAMPS2579</v>
          </cell>
          <cell r="C2615" t="e">
            <v>#REF!</v>
          </cell>
          <cell r="D2615" t="str">
            <v xml:space="preserve">TOYOTA RAV4 SXA11/16 (99-00) - GRILL</v>
          </cell>
          <cell r="E2615" t="str">
            <v>TOYOTA</v>
          </cell>
          <cell r="F2615" t="str">
            <v xml:space="preserve">RAV4 99 GRL</v>
          </cell>
          <cell r="G2615" t="str">
            <v>XH-01-009</v>
          </cell>
          <cell r="I2615">
            <v>0.04</v>
          </cell>
          <cell r="J2615" t="str">
            <v>SUPPLIER0005</v>
          </cell>
          <cell r="K2615" t="str">
            <v xml:space="preserve">CHANGZHOU XINHANG VEHICLE ACCESSORIES CO.,LTD.</v>
          </cell>
          <cell r="L2615">
            <v>1</v>
          </cell>
          <cell r="M2615">
            <v>4</v>
          </cell>
          <cell r="N2615">
            <v>5</v>
          </cell>
          <cell r="Q2615">
            <v>2</v>
          </cell>
          <cell r="R2615">
            <v>5</v>
          </cell>
          <cell r="S2615" t="str">
            <v xml:space="preserve">USD Purchase Pricelist (USD)</v>
          </cell>
          <cell r="T2615">
            <v>7</v>
          </cell>
          <cell r="U2615">
            <v>1094</v>
          </cell>
          <cell r="V2615">
            <v>1700</v>
          </cell>
        </row>
        <row r="2616">
          <cell r="A2616">
            <v>10783</v>
          </cell>
          <cell r="B2616" t="str">
            <v>AUTOLAMPS2580</v>
          </cell>
          <cell r="C2616" t="e">
            <v>#REF!</v>
          </cell>
          <cell r="D2616" t="str">
            <v xml:space="preserve">TOYOTA RAV4 SXA11/16 (99-00) - HEAD LAMP (312-1141-AS/HS) - LH</v>
          </cell>
          <cell r="E2616" t="str">
            <v>TOYOTA</v>
          </cell>
          <cell r="F2616" t="str">
            <v xml:space="preserve">RAV4 99 HLA LH</v>
          </cell>
          <cell r="G2616" t="str">
            <v>TY11-0201-L</v>
          </cell>
          <cell r="I2616">
            <v>0.04</v>
          </cell>
          <cell r="J2616" t="str">
            <v>SUPPLIER0002</v>
          </cell>
          <cell r="K2616" t="str">
            <v xml:space="preserve">ANHUI TINCAI SILK CO. LTD</v>
          </cell>
          <cell r="L2616">
            <v>3</v>
          </cell>
          <cell r="M2616">
            <v>12</v>
          </cell>
          <cell r="N2616">
            <v>15</v>
          </cell>
          <cell r="Q2616">
            <v>2</v>
          </cell>
          <cell r="R2616">
            <v>5</v>
          </cell>
          <cell r="S2616" t="str">
            <v xml:space="preserve">Yuan Purchase Pricelist (CNY)</v>
          </cell>
          <cell r="T2616">
            <v>65</v>
          </cell>
          <cell r="U2616">
            <v>1658</v>
          </cell>
          <cell r="V2616">
            <v>2490</v>
          </cell>
        </row>
        <row r="2617">
          <cell r="A2617">
            <v>10782</v>
          </cell>
          <cell r="B2617" t="str">
            <v>AUTOLAMPS2581</v>
          </cell>
          <cell r="C2617" t="e">
            <v>#REF!</v>
          </cell>
          <cell r="D2617" t="str">
            <v xml:space="preserve">TOYOTA RAV4 SXA11/16 (99-00) - HEAD LAMP (312-1141-AS/HS) - RH</v>
          </cell>
          <cell r="E2617" t="str">
            <v>TOYOTA</v>
          </cell>
          <cell r="F2617" t="str">
            <v xml:space="preserve">RAV4 99 HLA RH</v>
          </cell>
          <cell r="G2617" t="str">
            <v>TY11-0201-R</v>
          </cell>
          <cell r="I2617">
            <v>0.04</v>
          </cell>
          <cell r="J2617" t="str">
            <v>SUPPLIER0002</v>
          </cell>
          <cell r="K2617" t="str">
            <v xml:space="preserve">ANHUI TINCAI SILK CO. LTD</v>
          </cell>
          <cell r="L2617">
            <v>2</v>
          </cell>
          <cell r="M2617">
            <v>8</v>
          </cell>
          <cell r="N2617">
            <v>10</v>
          </cell>
          <cell r="Q2617">
            <v>2</v>
          </cell>
          <cell r="R2617">
            <v>5</v>
          </cell>
          <cell r="S2617" t="str">
            <v xml:space="preserve">Yuan Purchase Pricelist (CNY)</v>
          </cell>
          <cell r="T2617">
            <v>65</v>
          </cell>
          <cell r="U2617">
            <v>1658</v>
          </cell>
          <cell r="V2617">
            <v>2490</v>
          </cell>
        </row>
        <row r="2618">
          <cell r="A2618">
            <v>10791</v>
          </cell>
          <cell r="B2618" t="str">
            <v>AUTOLAMPS2582</v>
          </cell>
          <cell r="C2618" t="e">
            <v>#REF!</v>
          </cell>
          <cell r="D2618" t="str">
            <v xml:space="preserve">TOYOTA RAV4 SXA11/16 (99-00) - SIDE MIRROR (ELECTRIC-3 WIRE) - LH</v>
          </cell>
          <cell r="E2618" t="str">
            <v>TOYOTA</v>
          </cell>
          <cell r="F2618" t="str">
            <v xml:space="preserve">RAV4 99 SME LH</v>
          </cell>
          <cell r="G2618" t="str">
            <v>TY11-0112-L</v>
          </cell>
          <cell r="I2618">
            <v>0.04</v>
          </cell>
          <cell r="J2618" t="str">
            <v>SUPPLIER0002</v>
          </cell>
          <cell r="K2618" t="str">
            <v xml:space="preserve">ANHUI TINCAI SILK CO. LTD</v>
          </cell>
          <cell r="M2618">
            <v>0</v>
          </cell>
          <cell r="N2618">
            <v>0</v>
          </cell>
          <cell r="O2618">
            <v>2</v>
          </cell>
          <cell r="P2618">
            <v>5</v>
          </cell>
          <cell r="S2618" t="str">
            <v xml:space="preserve">Yuan Purchase Pricelist (CNY)</v>
          </cell>
          <cell r="T2618">
            <v>12.1</v>
          </cell>
          <cell r="U2618">
            <v>1891</v>
          </cell>
          <cell r="V2618">
            <v>2930</v>
          </cell>
        </row>
        <row r="2619">
          <cell r="A2619">
            <v>10790</v>
          </cell>
          <cell r="B2619" t="str">
            <v>AUTOLAMPS2583</v>
          </cell>
          <cell r="C2619" t="e">
            <v>#REF!</v>
          </cell>
          <cell r="D2619" t="str">
            <v xml:space="preserve">TOYOTA RAV4 SXA11/16 (99-00) - SIDE MIRROR (ELECTRIC-3 WIRE) - RH</v>
          </cell>
          <cell r="E2619" t="str">
            <v>TOYOTA</v>
          </cell>
          <cell r="F2619" t="str">
            <v xml:space="preserve">RAV4 99 SME RH</v>
          </cell>
          <cell r="G2619" t="str">
            <v>TY11-0112-R</v>
          </cell>
          <cell r="I2619">
            <v>0.04</v>
          </cell>
          <cell r="J2619" t="str">
            <v>SUPPLIER0002</v>
          </cell>
          <cell r="K2619" t="str">
            <v xml:space="preserve">ANHUI TINCAI SILK CO. LTD</v>
          </cell>
          <cell r="M2619">
            <v>0</v>
          </cell>
          <cell r="N2619">
            <v>0</v>
          </cell>
          <cell r="O2619">
            <v>2</v>
          </cell>
          <cell r="P2619">
            <v>5</v>
          </cell>
          <cell r="S2619" t="str">
            <v xml:space="preserve">Yuan Purchase Pricelist (CNY)</v>
          </cell>
          <cell r="T2619">
            <v>12.1</v>
          </cell>
          <cell r="U2619">
            <v>1891</v>
          </cell>
          <cell r="V2619">
            <v>2930</v>
          </cell>
        </row>
        <row r="2620">
          <cell r="A2620">
            <v>10789</v>
          </cell>
          <cell r="B2620" t="str">
            <v>AUTOLAMPS2584</v>
          </cell>
          <cell r="C2620" t="e">
            <v>#REF!</v>
          </cell>
          <cell r="D2620" t="str">
            <v xml:space="preserve">TOYOTA RAV4 SXA11/16 (99-00) - TAIL LAMP (212-19K7-AE) - LH</v>
          </cell>
          <cell r="E2620" t="str">
            <v>TOYOTA</v>
          </cell>
          <cell r="F2620" t="str">
            <v xml:space="preserve">RAV4 99 TLA LH</v>
          </cell>
          <cell r="G2620" t="str">
            <v>TY11-0202-L</v>
          </cell>
          <cell r="I2620">
            <v>0.04</v>
          </cell>
          <cell r="J2620" t="str">
            <v>SUPPLIER0002</v>
          </cell>
          <cell r="K2620" t="str">
            <v xml:space="preserve">ANHUI TINCAI SILK CO. LTD</v>
          </cell>
          <cell r="L2620">
            <v>2</v>
          </cell>
          <cell r="M2620">
            <v>8</v>
          </cell>
          <cell r="N2620">
            <v>10</v>
          </cell>
          <cell r="Q2620">
            <v>2</v>
          </cell>
          <cell r="R2620">
            <v>5</v>
          </cell>
          <cell r="S2620" t="str">
            <v xml:space="preserve">Yuan Purchase Pricelist (CNY)</v>
          </cell>
          <cell r="T2620">
            <v>30</v>
          </cell>
          <cell r="U2620">
            <v>697.5</v>
          </cell>
          <cell r="V2620">
            <v>910</v>
          </cell>
        </row>
        <row r="2621">
          <cell r="A2621">
            <v>10788</v>
          </cell>
          <cell r="B2621" t="str">
            <v>AUTOLAMPS2585</v>
          </cell>
          <cell r="C2621" t="e">
            <v>#REF!</v>
          </cell>
          <cell r="D2621" t="str">
            <v xml:space="preserve">TOYOTA RAV4 SXA11/16 (99-00) - TAIL LAMP (212-19K7-AE) - RH</v>
          </cell>
          <cell r="E2621" t="str">
            <v>TOYOTA</v>
          </cell>
          <cell r="F2621" t="str">
            <v xml:space="preserve">RAV4 99 TLA RH</v>
          </cell>
          <cell r="G2621" t="str">
            <v>TY11-0202-R</v>
          </cell>
          <cell r="I2621">
            <v>0.04</v>
          </cell>
          <cell r="J2621" t="str">
            <v>SUPPLIER0002</v>
          </cell>
          <cell r="K2621" t="str">
            <v xml:space="preserve">ANHUI TINCAI SILK CO. LTD</v>
          </cell>
          <cell r="L2621">
            <v>2</v>
          </cell>
          <cell r="M2621">
            <v>8</v>
          </cell>
          <cell r="N2621">
            <v>10</v>
          </cell>
          <cell r="Q2621">
            <v>2</v>
          </cell>
          <cell r="R2621">
            <v>5</v>
          </cell>
          <cell r="S2621" t="str">
            <v xml:space="preserve">Yuan Purchase Pricelist (CNY)</v>
          </cell>
          <cell r="T2621">
            <v>30</v>
          </cell>
          <cell r="U2621">
            <v>697.5</v>
          </cell>
          <cell r="V2621">
            <v>910</v>
          </cell>
        </row>
        <row r="2622">
          <cell r="A2622">
            <v>13453</v>
          </cell>
          <cell r="B2622" t="str">
            <v>AUTOLAMPS2599</v>
          </cell>
          <cell r="C2622" t="e">
            <v>#REF!</v>
          </cell>
          <cell r="D2622" t="str">
            <v xml:space="preserve">TOYOTA RAV4 ZCA25 / ACA21 (01-04) - REAR HEATED WINDSCREEN (W/ 1 HOLE)</v>
          </cell>
          <cell r="E2622" t="str">
            <v>TOYOTA</v>
          </cell>
          <cell r="F2622" t="str">
            <v xml:space="preserve">RAV4 2000 RW H X</v>
          </cell>
          <cell r="G2622" t="str">
            <v xml:space="preserve">RAV4-2000 RW/H/X</v>
          </cell>
          <cell r="H2622" t="str">
            <v>1278*442</v>
          </cell>
          <cell r="I2622">
            <v>0.02</v>
          </cell>
          <cell r="J2622" t="str">
            <v>SUPPLIER0015</v>
          </cell>
          <cell r="K2622" t="str">
            <v xml:space="preserve">XINYI AUTOMOBILE GLASS (SHENZHEN) CO., LTD</v>
          </cell>
          <cell r="L2622">
            <v>0</v>
          </cell>
          <cell r="M2622">
            <v>0</v>
          </cell>
          <cell r="N2622">
            <v>0</v>
          </cell>
          <cell r="Q2622">
            <v>1</v>
          </cell>
          <cell r="R2622">
            <v>4</v>
          </cell>
          <cell r="S2622" t="str">
            <v xml:space="preserve">USD Purchase Pricelist (USD)</v>
          </cell>
          <cell r="T2622">
            <v>10</v>
          </cell>
          <cell r="U2622">
            <v>1</v>
          </cell>
          <cell r="V2622">
            <v>2000</v>
          </cell>
        </row>
        <row r="2623">
          <cell r="A2623">
            <v>10802</v>
          </cell>
          <cell r="B2623" t="str">
            <v>AUTOLAMPS2586</v>
          </cell>
          <cell r="C2623" t="e">
            <v>#REF!</v>
          </cell>
          <cell r="D2623" t="str">
            <v xml:space="preserve">TOYOTA RAV4 ZCA26 - 2WD (01-03) - BUMPER LAMP - LH</v>
          </cell>
          <cell r="E2623" t="str">
            <v>TOYOTA</v>
          </cell>
          <cell r="F2623" t="str">
            <v xml:space="preserve">RAV4 01 BLA1 LH</v>
          </cell>
          <cell r="G2623" t="str">
            <v>TY11-0305B-L</v>
          </cell>
          <cell r="I2623">
            <v>0.04</v>
          </cell>
          <cell r="J2623" t="str">
            <v>SUPPLIER0002</v>
          </cell>
          <cell r="K2623" t="str">
            <v xml:space="preserve">ANHUI TINCAI SILK CO. LTD</v>
          </cell>
          <cell r="L2623">
            <v>0</v>
          </cell>
          <cell r="M2623">
            <v>0</v>
          </cell>
          <cell r="N2623">
            <v>0</v>
          </cell>
          <cell r="O2623">
            <v>5</v>
          </cell>
          <cell r="P2623">
            <v>20</v>
          </cell>
          <cell r="S2623" t="str">
            <v xml:space="preserve">Yuan Purchase Pricelist (CNY)</v>
          </cell>
          <cell r="T2623">
            <v>20</v>
          </cell>
          <cell r="U2623">
            <v>510</v>
          </cell>
          <cell r="V2623">
            <v>770</v>
          </cell>
        </row>
        <row r="2624">
          <cell r="A2624">
            <v>10801</v>
          </cell>
          <cell r="B2624" t="str">
            <v>AUTOLAMPS2587</v>
          </cell>
          <cell r="C2624" t="e">
            <v>#REF!</v>
          </cell>
          <cell r="D2624" t="str">
            <v xml:space="preserve">TOYOTA RAV4 ZCA26 - 2WD (01-03) - BUMPER LAMP - RH</v>
          </cell>
          <cell r="E2624" t="str">
            <v>TOYOTA</v>
          </cell>
          <cell r="F2624" t="str">
            <v xml:space="preserve">RAV4 01 BLA1 RH</v>
          </cell>
          <cell r="G2624" t="str">
            <v>TY11-0305B-R</v>
          </cell>
          <cell r="I2624">
            <v>0.04</v>
          </cell>
          <cell r="J2624" t="str">
            <v>SUPPLIER0002</v>
          </cell>
          <cell r="K2624" t="str">
            <v xml:space="preserve">ANHUI TINCAI SILK CO. LTD</v>
          </cell>
          <cell r="L2624">
            <v>0</v>
          </cell>
          <cell r="M2624">
            <v>0</v>
          </cell>
          <cell r="N2624">
            <v>0</v>
          </cell>
          <cell r="O2624">
            <v>5</v>
          </cell>
          <cell r="P2624">
            <v>20</v>
          </cell>
          <cell r="S2624" t="str">
            <v xml:space="preserve">Yuan Purchase Pricelist (CNY)</v>
          </cell>
          <cell r="T2624">
            <v>20</v>
          </cell>
          <cell r="U2624">
            <v>510</v>
          </cell>
          <cell r="V2624">
            <v>770</v>
          </cell>
        </row>
        <row r="2625">
          <cell r="A2625">
            <v>10797</v>
          </cell>
          <cell r="B2625" t="str">
            <v>AUTOLAMPS2588</v>
          </cell>
          <cell r="C2625" t="e">
            <v>#REF!</v>
          </cell>
          <cell r="D2625" t="str">
            <v xml:space="preserve">TOYOTA RAV4 ZCA26 / ACA21 (01-03) - BUMPER LAMP - LH</v>
          </cell>
          <cell r="E2625" t="str">
            <v>TOYOTA</v>
          </cell>
          <cell r="F2625" t="str">
            <v xml:space="preserve">RAV4 01 BLA LH</v>
          </cell>
          <cell r="G2625" t="str">
            <v>TY11-0305-L</v>
          </cell>
          <cell r="I2625">
            <v>0.04</v>
          </cell>
          <cell r="J2625" t="str">
            <v>SUPPLIER0002</v>
          </cell>
          <cell r="K2625" t="str">
            <v xml:space="preserve">ANHUI TINCAI SILK CO. LTD</v>
          </cell>
          <cell r="L2625">
            <v>3</v>
          </cell>
          <cell r="M2625">
            <v>12</v>
          </cell>
          <cell r="N2625">
            <v>15</v>
          </cell>
          <cell r="O2625">
            <v>5</v>
          </cell>
          <cell r="P2625">
            <v>20</v>
          </cell>
          <cell r="S2625" t="str">
            <v xml:space="preserve">Yuan Purchase Pricelist (CNY)</v>
          </cell>
          <cell r="T2625">
            <v>20</v>
          </cell>
          <cell r="U2625">
            <v>544</v>
          </cell>
          <cell r="V2625">
            <v>820</v>
          </cell>
        </row>
        <row r="2626">
          <cell r="A2626">
            <v>10796</v>
          </cell>
          <cell r="B2626" t="str">
            <v>AUTOLAMPS2589</v>
          </cell>
          <cell r="C2626" t="e">
            <v>#REF!</v>
          </cell>
          <cell r="D2626" t="str">
            <v xml:space="preserve">TOYOTA RAV4 ZCA26 / ACA21 (01-03) - BUMPER LAMP - RH</v>
          </cell>
          <cell r="E2626" t="str">
            <v>TOYOTA</v>
          </cell>
          <cell r="F2626" t="str">
            <v xml:space="preserve">RAV4 01 BLA RH</v>
          </cell>
          <cell r="G2626" t="str">
            <v>TY11-0305-R</v>
          </cell>
          <cell r="I2626">
            <v>0.04</v>
          </cell>
          <cell r="J2626" t="str">
            <v>SUPPLIER0002</v>
          </cell>
          <cell r="K2626" t="str">
            <v xml:space="preserve">ANHUI TINCAI SILK CO. LTD</v>
          </cell>
          <cell r="L2626">
            <v>3</v>
          </cell>
          <cell r="M2626">
            <v>12</v>
          </cell>
          <cell r="N2626">
            <v>15</v>
          </cell>
          <cell r="O2626">
            <v>5</v>
          </cell>
          <cell r="P2626">
            <v>20</v>
          </cell>
          <cell r="S2626" t="str">
            <v xml:space="preserve">Yuan Purchase Pricelist (CNY)</v>
          </cell>
          <cell r="T2626">
            <v>20</v>
          </cell>
          <cell r="U2626">
            <v>544</v>
          </cell>
          <cell r="V2626">
            <v>820</v>
          </cell>
        </row>
        <row r="2627">
          <cell r="A2627">
            <v>10799</v>
          </cell>
          <cell r="B2627" t="str">
            <v>AUTOLAMPS2590</v>
          </cell>
          <cell r="C2627" t="e">
            <v>#REF!</v>
          </cell>
          <cell r="D2627" t="str">
            <v xml:space="preserve">TOYOTA RAV4 ZCA26 / ACA21 (01-03) - FOG LAMP (212-2032-UQ) - LH</v>
          </cell>
          <cell r="E2627" t="str">
            <v>TOYOTA</v>
          </cell>
          <cell r="F2627" t="str">
            <v xml:space="preserve">RAV4 01 FLA LH</v>
          </cell>
          <cell r="G2627" t="str">
            <v>TY11-0304-L</v>
          </cell>
          <cell r="I2627">
            <v>0.04</v>
          </cell>
          <cell r="J2627" t="str">
            <v>SUPPLIER0002</v>
          </cell>
          <cell r="K2627" t="str">
            <v xml:space="preserve">ANHUI TINCAI SILK CO. LTD</v>
          </cell>
          <cell r="L2627">
            <v>2</v>
          </cell>
          <cell r="M2627">
            <v>8</v>
          </cell>
          <cell r="N2627">
            <v>10</v>
          </cell>
          <cell r="O2627">
            <v>5</v>
          </cell>
          <cell r="P2627">
            <v>20</v>
          </cell>
          <cell r="S2627" t="str">
            <v xml:space="preserve">Yuan Purchase Pricelist (CNY)</v>
          </cell>
          <cell r="T2627">
            <v>25</v>
          </cell>
          <cell r="U2627">
            <v>638</v>
          </cell>
          <cell r="V2627">
            <v>960</v>
          </cell>
        </row>
        <row r="2628">
          <cell r="A2628">
            <v>10798</v>
          </cell>
          <cell r="B2628" t="str">
            <v>AUTOLAMPS2591</v>
          </cell>
          <cell r="C2628" t="e">
            <v>#REF!</v>
          </cell>
          <cell r="D2628" t="str">
            <v xml:space="preserve">TOYOTA RAV4 ZCA26 / ACA21 (01-03) - FOG LAMP (212-2032-UQ) - RH</v>
          </cell>
          <cell r="E2628" t="str">
            <v>TOYOTA</v>
          </cell>
          <cell r="F2628" t="str">
            <v xml:space="preserve">RAV4 01 FLA RH</v>
          </cell>
          <cell r="G2628" t="str">
            <v>TY11-0304-R</v>
          </cell>
          <cell r="I2628">
            <v>0.04</v>
          </cell>
          <cell r="J2628" t="str">
            <v>SUPPLIER0002</v>
          </cell>
          <cell r="K2628" t="str">
            <v xml:space="preserve">ANHUI TINCAI SILK CO. LTD</v>
          </cell>
          <cell r="L2628">
            <v>2</v>
          </cell>
          <cell r="M2628">
            <v>8</v>
          </cell>
          <cell r="N2628">
            <v>10</v>
          </cell>
          <cell r="O2628">
            <v>5</v>
          </cell>
          <cell r="P2628">
            <v>20</v>
          </cell>
          <cell r="S2628" t="str">
            <v xml:space="preserve">Yuan Purchase Pricelist (CNY)</v>
          </cell>
          <cell r="T2628">
            <v>25</v>
          </cell>
          <cell r="U2628">
            <v>638</v>
          </cell>
          <cell r="V2628">
            <v>960</v>
          </cell>
        </row>
        <row r="2629">
          <cell r="A2629">
            <v>10804</v>
          </cell>
          <cell r="B2629" t="str">
            <v>AUTOLAMPS2592</v>
          </cell>
          <cell r="C2629" t="e">
            <v>#REF!</v>
          </cell>
          <cell r="D2629" t="str">
            <v xml:space="preserve">TOYOTA RAV4 ZCA26 / ACA21 (01-03) - GRILL (CHROME)</v>
          </cell>
          <cell r="E2629" t="str">
            <v>TOYOTA</v>
          </cell>
          <cell r="F2629" t="str">
            <v xml:space="preserve">RAV4 01 GRLC</v>
          </cell>
          <cell r="G2629" t="str">
            <v>TY11-0311</v>
          </cell>
          <cell r="I2629">
            <v>0.04</v>
          </cell>
          <cell r="J2629" t="str">
            <v>SUPPLIER0002</v>
          </cell>
          <cell r="K2629" t="str">
            <v xml:space="preserve">ANHUI TINCAI SILK CO. LTD</v>
          </cell>
          <cell r="M2629">
            <v>0</v>
          </cell>
          <cell r="N2629">
            <v>0</v>
          </cell>
          <cell r="Q2629">
            <v>2</v>
          </cell>
          <cell r="R2629">
            <v>5</v>
          </cell>
          <cell r="S2629" t="str">
            <v xml:space="preserve">Yuan Purchase Pricelist (CNY)</v>
          </cell>
          <cell r="T2629">
            <v>11</v>
          </cell>
          <cell r="U2629">
            <v>1719</v>
          </cell>
          <cell r="V2629">
            <v>2660</v>
          </cell>
        </row>
        <row r="2630">
          <cell r="A2630">
            <v>10795</v>
          </cell>
          <cell r="B2630" t="str">
            <v>AUTOLAMPS2593</v>
          </cell>
          <cell r="C2630" t="e">
            <v>#REF!</v>
          </cell>
          <cell r="D2630" t="str">
            <v xml:space="preserve">TOYOTA RAV4 ZCA26 / ACA21 (01-03) - HEAD LAMP (212-11F4-LD-EM) - LH</v>
          </cell>
          <cell r="E2630" t="str">
            <v>TOYOTA</v>
          </cell>
          <cell r="F2630" t="str">
            <v xml:space="preserve">RAV4 01 HLA LH</v>
          </cell>
          <cell r="G2630" t="str">
            <v>TY11-0301-L</v>
          </cell>
          <cell r="I2630">
            <v>0.04</v>
          </cell>
          <cell r="J2630" t="str">
            <v>SUPPLIER0002</v>
          </cell>
          <cell r="K2630" t="str">
            <v xml:space="preserve">ANHUI TINCAI SILK CO. LTD</v>
          </cell>
          <cell r="L2630">
            <v>1</v>
          </cell>
          <cell r="M2630">
            <v>4</v>
          </cell>
          <cell r="N2630">
            <v>5</v>
          </cell>
          <cell r="Q2630">
            <v>2</v>
          </cell>
          <cell r="R2630">
            <v>5</v>
          </cell>
          <cell r="S2630" t="str">
            <v xml:space="preserve">Yuan Purchase Pricelist (CNY)</v>
          </cell>
          <cell r="T2630">
            <v>110</v>
          </cell>
          <cell r="U2630">
            <v>2797.08</v>
          </cell>
          <cell r="V2630">
            <v>4210</v>
          </cell>
        </row>
        <row r="2631">
          <cell r="A2631">
            <v>10794</v>
          </cell>
          <cell r="B2631" t="str">
            <v>AUTOLAMPS2594</v>
          </cell>
          <cell r="C2631" t="e">
            <v>#REF!</v>
          </cell>
          <cell r="D2631" t="str">
            <v xml:space="preserve">TOYOTA RAV4 ZCA26 / ACA21 (01-03) - HEAD LAMP (212-11F4-LD-EM) - RH</v>
          </cell>
          <cell r="E2631" t="str">
            <v>TOYOTA</v>
          </cell>
          <cell r="F2631" t="str">
            <v xml:space="preserve">RAV4 01 HLA RH</v>
          </cell>
          <cell r="G2631" t="str">
            <v>TY11-0301-R</v>
          </cell>
          <cell r="I2631">
            <v>0.04</v>
          </cell>
          <cell r="J2631" t="str">
            <v>SUPPLIER0002</v>
          </cell>
          <cell r="K2631" t="str">
            <v xml:space="preserve">ANHUI TINCAI SILK CO. LTD</v>
          </cell>
          <cell r="L2631">
            <v>0</v>
          </cell>
          <cell r="M2631">
            <v>0</v>
          </cell>
          <cell r="N2631">
            <v>0</v>
          </cell>
          <cell r="Q2631">
            <v>2</v>
          </cell>
          <cell r="R2631">
            <v>5</v>
          </cell>
          <cell r="S2631" t="str">
            <v xml:space="preserve">Yuan Purchase Pricelist (CNY)</v>
          </cell>
          <cell r="T2631">
            <v>110</v>
          </cell>
          <cell r="U2631">
            <v>2805</v>
          </cell>
          <cell r="V2631">
            <v>4210</v>
          </cell>
        </row>
        <row r="2632">
          <cell r="A2632">
            <v>11163</v>
          </cell>
          <cell r="B2632" t="str">
            <v>AUTOLAMPS2595</v>
          </cell>
          <cell r="C2632" t="e">
            <v>#REF!</v>
          </cell>
          <cell r="D2632" t="str">
            <v xml:space="preserve">TOYOTA RAV4 ZCA26 / ACA21 (01-03) - SIDE MIRROR (ELECTRIC - BLACK) - LH</v>
          </cell>
          <cell r="E2632" t="str">
            <v>TOYOTA</v>
          </cell>
          <cell r="F2632" t="str">
            <v xml:space="preserve">RAV4 01 SMEB   LH</v>
          </cell>
          <cell r="G2632" t="str">
            <v xml:space="preserve">XH-01-038 3wires-L</v>
          </cell>
          <cell r="I2632">
            <v>0.04</v>
          </cell>
          <cell r="J2632" t="str">
            <v>SUPPLIER0005</v>
          </cell>
          <cell r="K2632" t="str">
            <v xml:space="preserve">CHANGZHOU XINHANG VEHICLE ACCESSORIES CO.,LTD.</v>
          </cell>
          <cell r="M2632">
            <v>0</v>
          </cell>
          <cell r="N2632">
            <v>0</v>
          </cell>
          <cell r="O2632">
            <v>2</v>
          </cell>
          <cell r="P2632">
            <v>5</v>
          </cell>
          <cell r="S2632" t="str">
            <v xml:space="preserve">USD Purchase Pricelist (USD)</v>
          </cell>
          <cell r="T2632">
            <v>15</v>
          </cell>
          <cell r="U2632">
            <v>2345</v>
          </cell>
          <cell r="V2632">
            <v>3630</v>
          </cell>
        </row>
        <row r="2633">
          <cell r="A2633">
            <v>10803</v>
          </cell>
          <cell r="B2633" t="str">
            <v>AUTOLAMPS2596</v>
          </cell>
          <cell r="C2633" t="e">
            <v>#REF!</v>
          </cell>
          <cell r="D2633" t="str">
            <v xml:space="preserve">TOYOTA RAV4 ZCA26 / ACA21 (01-03) - SIDE MIRROR (ELECTRIC - BLACK) - RH</v>
          </cell>
          <cell r="E2633" t="str">
            <v>TOYOTA</v>
          </cell>
          <cell r="F2633" t="str">
            <v xml:space="preserve">RAV4 01 SMEB   RH</v>
          </cell>
          <cell r="G2633" t="str">
            <v xml:space="preserve">XH-01-038 3wires-R</v>
          </cell>
          <cell r="I2633">
            <v>0.04</v>
          </cell>
          <cell r="J2633" t="str">
            <v>SUPPLIER0005</v>
          </cell>
          <cell r="K2633" t="str">
            <v xml:space="preserve">CHANGZHOU XINHANG VEHICLE ACCESSORIES CO.,LTD.</v>
          </cell>
          <cell r="M2633">
            <v>0</v>
          </cell>
          <cell r="N2633">
            <v>0</v>
          </cell>
          <cell r="O2633">
            <v>2</v>
          </cell>
          <cell r="P2633">
            <v>5</v>
          </cell>
          <cell r="S2633" t="str">
            <v xml:space="preserve">USD Purchase Pricelist (USD)</v>
          </cell>
          <cell r="T2633">
            <v>15</v>
          </cell>
          <cell r="U2633">
            <v>2345</v>
          </cell>
          <cell r="V2633">
            <v>3630</v>
          </cell>
        </row>
        <row r="2634">
          <cell r="A2634">
            <v>11162</v>
          </cell>
          <cell r="B2634" t="str">
            <v>AUTOLAMPS2597</v>
          </cell>
          <cell r="C2634" t="e">
            <v>#REF!</v>
          </cell>
          <cell r="D2634" t="str">
            <v xml:space="preserve">TOYOTA RAV4 ZCA26 / ACA21 (01-03) - TAIL LAMP (212-19H2-UE) - LH</v>
          </cell>
          <cell r="E2634" t="str">
            <v>TOYOTA</v>
          </cell>
          <cell r="F2634" t="str">
            <v xml:space="preserve">RAV4 01 TLA LH</v>
          </cell>
          <cell r="G2634" t="str">
            <v>TY11-0302-L</v>
          </cell>
          <cell r="I2634">
            <v>0.04</v>
          </cell>
          <cell r="J2634" t="str">
            <v>SUPPLIER0005</v>
          </cell>
          <cell r="K2634" t="str">
            <v xml:space="preserve">CHANGZHOU XINHANG VEHICLE ACCESSORIES CO.,LTD.</v>
          </cell>
          <cell r="L2634">
            <v>0</v>
          </cell>
          <cell r="M2634">
            <v>0</v>
          </cell>
          <cell r="N2634">
            <v>0</v>
          </cell>
          <cell r="Q2634">
            <v>2</v>
          </cell>
          <cell r="R2634">
            <v>5</v>
          </cell>
          <cell r="S2634" t="str">
            <v xml:space="preserve">USD Purchase Pricelist (USD)</v>
          </cell>
          <cell r="T2634">
            <v>55</v>
          </cell>
          <cell r="U2634">
            <v>1238</v>
          </cell>
          <cell r="V2634">
            <v>1920</v>
          </cell>
        </row>
        <row r="2635">
          <cell r="A2635">
            <v>10800</v>
          </cell>
          <cell r="B2635" t="str">
            <v>AUTOLAMPS2598</v>
          </cell>
          <cell r="C2635" t="e">
            <v>#REF!</v>
          </cell>
          <cell r="D2635" t="str">
            <v xml:space="preserve">TOYOTA RAV4 ZCA26 / ACA21 (01-03) - TAIL LAMP (212-19H2-UE) - RH</v>
          </cell>
          <cell r="E2635" t="str">
            <v>TOYOTA</v>
          </cell>
          <cell r="F2635" t="str">
            <v xml:space="preserve">RAV4 01 TLA RH</v>
          </cell>
          <cell r="G2635" t="str">
            <v>TY11-0302-R</v>
          </cell>
          <cell r="I2635">
            <v>0.04</v>
          </cell>
          <cell r="J2635" t="str">
            <v>SUPPLIER0005</v>
          </cell>
          <cell r="K2635" t="str">
            <v xml:space="preserve">CHANGZHOU XINHANG VEHICLE ACCESSORIES CO.,LTD.</v>
          </cell>
          <cell r="L2635">
            <v>0</v>
          </cell>
          <cell r="M2635">
            <v>0</v>
          </cell>
          <cell r="N2635">
            <v>0</v>
          </cell>
          <cell r="Q2635">
            <v>2</v>
          </cell>
          <cell r="R2635">
            <v>5</v>
          </cell>
          <cell r="S2635" t="str">
            <v xml:space="preserve">USD Purchase Pricelist (USD)</v>
          </cell>
          <cell r="T2635">
            <v>55</v>
          </cell>
          <cell r="U2635">
            <v>1238</v>
          </cell>
          <cell r="V2635">
            <v>1920</v>
          </cell>
        </row>
        <row r="2636">
          <cell r="A2636">
            <v>10810</v>
          </cell>
          <cell r="B2636" t="str">
            <v>AUTOLAMPS2600</v>
          </cell>
          <cell r="C2636" t="e">
            <v>#REF!</v>
          </cell>
          <cell r="D2636" t="str">
            <v xml:space="preserve">TOYOTA RAV4 ZCA26 / ACA21 (03-04) - FOG LAMP (212-2034) - LH</v>
          </cell>
          <cell r="E2636" t="str">
            <v>TOYOTA</v>
          </cell>
          <cell r="F2636" t="str">
            <v xml:space="preserve">RAV4 03 FLA LH</v>
          </cell>
          <cell r="G2636" t="str">
            <v>TY11-0404-L</v>
          </cell>
          <cell r="I2636">
            <v>0.04</v>
          </cell>
          <cell r="J2636" t="str">
            <v>SUPPLIER0002</v>
          </cell>
          <cell r="K2636" t="str">
            <v xml:space="preserve">ANHUI TINCAI SILK CO. LTD</v>
          </cell>
          <cell r="L2636">
            <v>3</v>
          </cell>
          <cell r="M2636">
            <v>12</v>
          </cell>
          <cell r="N2636">
            <v>15</v>
          </cell>
          <cell r="O2636">
            <v>5</v>
          </cell>
          <cell r="P2636">
            <v>20</v>
          </cell>
          <cell r="S2636" t="str">
            <v xml:space="preserve">Yuan Purchase Pricelist (CNY)</v>
          </cell>
          <cell r="T2636">
            <v>20</v>
          </cell>
          <cell r="U2636">
            <v>510</v>
          </cell>
          <cell r="V2636">
            <v>770</v>
          </cell>
        </row>
        <row r="2637">
          <cell r="A2637">
            <v>10809</v>
          </cell>
          <cell r="B2637" t="str">
            <v>AUTOLAMPS2601</v>
          </cell>
          <cell r="C2637" t="e">
            <v>#REF!</v>
          </cell>
          <cell r="D2637" t="str">
            <v xml:space="preserve">TOYOTA RAV4 ZCA26 / ACA21 (03-04) - FOG LAMP (212-2034) - RH</v>
          </cell>
          <cell r="E2637" t="str">
            <v>TOYOTA</v>
          </cell>
          <cell r="F2637" t="str">
            <v xml:space="preserve">RAV4 03 FLA RH</v>
          </cell>
          <cell r="G2637" t="str">
            <v>TY11-0404-R</v>
          </cell>
          <cell r="I2637">
            <v>0.04</v>
          </cell>
          <cell r="J2637" t="str">
            <v>SUPPLIER0002</v>
          </cell>
          <cell r="K2637" t="str">
            <v xml:space="preserve">ANHUI TINCAI SILK CO. LTD</v>
          </cell>
          <cell r="L2637">
            <v>3</v>
          </cell>
          <cell r="M2637">
            <v>12</v>
          </cell>
          <cell r="N2637">
            <v>15</v>
          </cell>
          <cell r="O2637">
            <v>5</v>
          </cell>
          <cell r="P2637">
            <v>20</v>
          </cell>
          <cell r="S2637" t="str">
            <v xml:space="preserve">Yuan Purchase Pricelist (CNY)</v>
          </cell>
          <cell r="T2637">
            <v>20</v>
          </cell>
          <cell r="U2637">
            <v>510</v>
          </cell>
          <cell r="V2637">
            <v>770</v>
          </cell>
        </row>
        <row r="2638">
          <cell r="A2638">
            <v>10805</v>
          </cell>
          <cell r="B2638" t="str">
            <v>AUTOLAMPS2602</v>
          </cell>
          <cell r="C2638" t="e">
            <v>#REF!</v>
          </cell>
          <cell r="D2638" t="str">
            <v xml:space="preserve">TOYOTA RAV4 ZCA26 / ACA21 (03-04) - GRILL</v>
          </cell>
          <cell r="E2638" t="str">
            <v>TOYOTA</v>
          </cell>
          <cell r="F2638" t="str">
            <v xml:space="preserve">RAV4 03 GRL</v>
          </cell>
          <cell r="G2638" t="str">
            <v>TY11-0411</v>
          </cell>
          <cell r="I2638">
            <v>0.04</v>
          </cell>
          <cell r="J2638" t="str">
            <v>SUPPLIER0002</v>
          </cell>
          <cell r="K2638" t="str">
            <v xml:space="preserve">ANHUI TINCAI SILK CO. LTD</v>
          </cell>
          <cell r="L2638">
            <v>0</v>
          </cell>
          <cell r="M2638">
            <v>0</v>
          </cell>
          <cell r="N2638">
            <v>0</v>
          </cell>
          <cell r="Q2638">
            <v>2</v>
          </cell>
          <cell r="R2638">
            <v>5</v>
          </cell>
          <cell r="S2638" t="str">
            <v xml:space="preserve">Yuan Purchase Pricelist (CNY)</v>
          </cell>
          <cell r="T2638">
            <v>80</v>
          </cell>
          <cell r="U2638">
            <v>1860</v>
          </cell>
          <cell r="V2638">
            <v>2880</v>
          </cell>
        </row>
        <row r="2639">
          <cell r="A2639">
            <v>10808</v>
          </cell>
          <cell r="B2639" t="str">
            <v>AUTOLAMPS2603</v>
          </cell>
          <cell r="C2639" t="e">
            <v>#REF!</v>
          </cell>
          <cell r="D2639" t="str">
            <v xml:space="preserve">TOYOTA RAV4 ZCA26 / ACA21 (03-04) - HEAD LAMP (212-11F6) - LH</v>
          </cell>
          <cell r="E2639" t="str">
            <v>TOYOTA</v>
          </cell>
          <cell r="F2639" t="str">
            <v xml:space="preserve">RAV4 03 HLA LH</v>
          </cell>
          <cell r="G2639" t="str">
            <v>TY11-0401-L</v>
          </cell>
          <cell r="I2639">
            <v>0.04</v>
          </cell>
          <cell r="J2639" t="str">
            <v>SUPPLIER0005</v>
          </cell>
          <cell r="K2639" t="str">
            <v xml:space="preserve">CHANGZHOU XINHANG VEHICLE ACCESSORIES CO.,LTD.</v>
          </cell>
          <cell r="L2639">
            <v>0</v>
          </cell>
          <cell r="M2639">
            <v>0</v>
          </cell>
          <cell r="N2639">
            <v>0</v>
          </cell>
          <cell r="Q2639">
            <v>2</v>
          </cell>
          <cell r="R2639">
            <v>5</v>
          </cell>
          <cell r="S2639" t="str">
            <v xml:space="preserve">USD Purchase Pricelist (USD)</v>
          </cell>
          <cell r="T2639">
            <v>37.1</v>
          </cell>
          <cell r="U2639">
            <v>5799</v>
          </cell>
          <cell r="V2639">
            <v>8990</v>
          </cell>
        </row>
        <row r="2640">
          <cell r="A2640">
            <v>10807</v>
          </cell>
          <cell r="B2640" t="str">
            <v>AUTOLAMPS2604</v>
          </cell>
          <cell r="C2640" t="e">
            <v>#REF!</v>
          </cell>
          <cell r="D2640" t="str">
            <v xml:space="preserve">TOYOTA RAV4 ZCA26 / ACA21 (03-04) - HEAD LAMP (212-11F6) - RH</v>
          </cell>
          <cell r="E2640" t="str">
            <v>TOYOTA</v>
          </cell>
          <cell r="F2640" t="str">
            <v xml:space="preserve">RAV4 03 HLA RH</v>
          </cell>
          <cell r="G2640" t="str">
            <v>TY11-0401-R</v>
          </cell>
          <cell r="I2640">
            <v>0.04</v>
          </cell>
          <cell r="J2640" t="str">
            <v>SUPPLIER0005</v>
          </cell>
          <cell r="K2640" t="str">
            <v xml:space="preserve">CHANGZHOU XINHANG VEHICLE ACCESSORIES CO.,LTD.</v>
          </cell>
          <cell r="L2640">
            <v>0</v>
          </cell>
          <cell r="M2640">
            <v>0</v>
          </cell>
          <cell r="N2640">
            <v>0</v>
          </cell>
          <cell r="Q2640">
            <v>2</v>
          </cell>
          <cell r="R2640">
            <v>5</v>
          </cell>
          <cell r="S2640" t="str">
            <v xml:space="preserve">USD Purchase Pricelist (USD)</v>
          </cell>
          <cell r="T2640">
            <v>37.1</v>
          </cell>
          <cell r="U2640">
            <v>5799</v>
          </cell>
          <cell r="V2640">
            <v>8990</v>
          </cell>
        </row>
        <row r="2641">
          <cell r="A2641">
            <v>10812</v>
          </cell>
          <cell r="B2641" t="str">
            <v>AUTOLAMPS2605</v>
          </cell>
          <cell r="C2641" t="e">
            <v>#REF!</v>
          </cell>
          <cell r="D2641" t="str">
            <v xml:space="preserve">TOYOTA RAV4 ZCA26 / ACA21 (03-04) - TAIL LAMP (212-19H6-AE) - LH</v>
          </cell>
          <cell r="E2641" t="str">
            <v>TOYOTA</v>
          </cell>
          <cell r="F2641" t="str">
            <v xml:space="preserve">RAV4 03 TLA LH</v>
          </cell>
          <cell r="G2641" t="str">
            <v>TY11-0402-L</v>
          </cell>
          <cell r="I2641">
            <v>0.04</v>
          </cell>
          <cell r="J2641" t="str">
            <v>SUPPLIER0002</v>
          </cell>
          <cell r="K2641" t="str">
            <v xml:space="preserve">ANHUI TINCAI SILK CO. LTD</v>
          </cell>
          <cell r="L2641">
            <v>-1</v>
          </cell>
          <cell r="M2641">
            <v>-4</v>
          </cell>
          <cell r="N2641">
            <v>-5</v>
          </cell>
          <cell r="Q2641">
            <v>2</v>
          </cell>
          <cell r="R2641">
            <v>5</v>
          </cell>
          <cell r="S2641" t="str">
            <v xml:space="preserve">Yuan Purchase Pricelist (CNY)</v>
          </cell>
          <cell r="T2641">
            <v>8.06</v>
          </cell>
          <cell r="U2641">
            <v>1260</v>
          </cell>
          <cell r="V2641">
            <v>1950</v>
          </cell>
        </row>
        <row r="2642">
          <cell r="A2642">
            <v>10811</v>
          </cell>
          <cell r="B2642" t="str">
            <v>AUTOLAMPS2606</v>
          </cell>
          <cell r="C2642" t="e">
            <v>#REF!</v>
          </cell>
          <cell r="D2642" t="str">
            <v xml:space="preserve">TOYOTA RAV4 ZCA26 / ACA21 (03-04) - TAIL LAMP (212-19H6-AE) - RH</v>
          </cell>
          <cell r="E2642" t="str">
            <v>TOYOTA</v>
          </cell>
          <cell r="F2642" t="str">
            <v xml:space="preserve">RAV4 03 TLA RH</v>
          </cell>
          <cell r="G2642" t="str">
            <v>TY11-0402-R</v>
          </cell>
          <cell r="I2642">
            <v>0.04</v>
          </cell>
          <cell r="J2642" t="str">
            <v>SUPPLIER0002</v>
          </cell>
          <cell r="K2642" t="str">
            <v xml:space="preserve">ANHUI TINCAI SILK CO. LTD</v>
          </cell>
          <cell r="M2642">
            <v>0</v>
          </cell>
          <cell r="N2642">
            <v>0</v>
          </cell>
          <cell r="Q2642">
            <v>2</v>
          </cell>
          <cell r="R2642">
            <v>5</v>
          </cell>
          <cell r="S2642" t="str">
            <v xml:space="preserve">Yuan Purchase Pricelist (CNY)</v>
          </cell>
          <cell r="T2642">
            <v>8.06</v>
          </cell>
          <cell r="U2642">
            <v>1260</v>
          </cell>
          <cell r="V2642">
            <v>1950</v>
          </cell>
        </row>
        <row r="2643">
          <cell r="A2643">
            <v>12985</v>
          </cell>
          <cell r="B2643" t="str">
            <v>AUTOLAMPS2859</v>
          </cell>
          <cell r="C2643" t="e">
            <v>#REF!</v>
          </cell>
          <cell r="D2643" t="str">
            <v xml:space="preserve">TOYOTA RAV4/VANGUARD 5D SUV (06-) - LAMINATED FRONT WINDSCREEN</v>
          </cell>
          <cell r="E2643" t="str">
            <v>TOYOTA</v>
          </cell>
          <cell r="F2643" t="str">
            <v xml:space="preserve">AS30 R VCPS LFW X</v>
          </cell>
          <cell r="G2643" t="str">
            <v xml:space="preserve">AS30-R-VCPS LFW/X</v>
          </cell>
          <cell r="H2643" t="str">
            <v>1426*902</v>
          </cell>
          <cell r="I2643">
            <v>0.02</v>
          </cell>
          <cell r="J2643" t="str">
            <v>SUPPLIER0015</v>
          </cell>
          <cell r="K2643" t="str">
            <v xml:space="preserve">XINYI AUTOMOBILE GLASS (SHENZHEN) CO., LTD</v>
          </cell>
          <cell r="L2643">
            <v>8</v>
          </cell>
          <cell r="M2643">
            <v>32</v>
          </cell>
          <cell r="N2643">
            <v>40</v>
          </cell>
          <cell r="Q2643">
            <v>3</v>
          </cell>
          <cell r="R2643">
            <v>12</v>
          </cell>
          <cell r="S2643" t="str">
            <v xml:space="preserve">USD Purchase Pricelist (USD)</v>
          </cell>
          <cell r="T2643">
            <v>15.22</v>
          </cell>
          <cell r="U2643">
            <v>2095.79</v>
          </cell>
          <cell r="V2643">
            <v>3400</v>
          </cell>
        </row>
        <row r="2644">
          <cell r="A2644">
            <v>12986</v>
          </cell>
          <cell r="B2644" t="str">
            <v>AUTOLAMPS2607</v>
          </cell>
          <cell r="C2644" t="e">
            <v>#REF!</v>
          </cell>
          <cell r="D2644" t="str">
            <v xml:space="preserve">TOYOTA RAV4/VANGUARD 5D SUV (06-) - REAR WINDSCREEN</v>
          </cell>
          <cell r="E2644" t="str">
            <v>TOYOTA</v>
          </cell>
          <cell r="F2644" t="str">
            <v xml:space="preserve">AS30 RW H X</v>
          </cell>
          <cell r="G2644" t="str">
            <v xml:space="preserve">AS30 RW/H/X</v>
          </cell>
          <cell r="H2644" t="str">
            <v>1292*455</v>
          </cell>
          <cell r="I2644">
            <v>0.02</v>
          </cell>
          <cell r="J2644" t="str">
            <v>SUPPLIER0015</v>
          </cell>
          <cell r="K2644" t="str">
            <v xml:space="preserve">XINYI AUTOMOBILE GLASS (SHENZHEN) CO., LTD</v>
          </cell>
          <cell r="L2644">
            <v>0</v>
          </cell>
          <cell r="M2644">
            <v>0</v>
          </cell>
          <cell r="N2644">
            <v>0</v>
          </cell>
          <cell r="Q2644">
            <v>4</v>
          </cell>
          <cell r="R2644">
            <v>16</v>
          </cell>
          <cell r="S2644" t="str">
            <v xml:space="preserve">USD Purchase Pricelist (USD)</v>
          </cell>
          <cell r="T2644">
            <v>12</v>
          </cell>
          <cell r="U2644">
            <v>2150.4</v>
          </cell>
          <cell r="V2644">
            <v>2800</v>
          </cell>
        </row>
        <row r="2645">
          <cell r="A2645">
            <v>12792</v>
          </cell>
          <cell r="B2645" t="str">
            <v>AUTOLAMPS2609</v>
          </cell>
          <cell r="C2645" t="e">
            <v>#REF!</v>
          </cell>
          <cell r="D2645" t="str">
            <v xml:space="preserve">TOYOTA RUMION LL20 5D HATCHBACK (05-) - LAMINATED FRONT WINDSCREEN</v>
          </cell>
          <cell r="E2645" t="str">
            <v>TOYOTA</v>
          </cell>
          <cell r="F2645" t="str">
            <v xml:space="preserve">LL20 VCP LFW X</v>
          </cell>
          <cell r="G2645" t="str">
            <v xml:space="preserve">LL20 VCP LFW/X</v>
          </cell>
          <cell r="H2645" t="str">
            <v>1478*795</v>
          </cell>
          <cell r="I2645">
            <v>0.02</v>
          </cell>
          <cell r="J2645" t="str">
            <v>SUPPLIER0015</v>
          </cell>
          <cell r="K2645" t="str">
            <v xml:space="preserve">XINYI AUTOMOBILE GLASS (SHENZHEN) CO., LTD</v>
          </cell>
          <cell r="L2645">
            <v>1</v>
          </cell>
          <cell r="M2645">
            <v>4</v>
          </cell>
          <cell r="N2645">
            <v>5</v>
          </cell>
          <cell r="Q2645">
            <v>3</v>
          </cell>
          <cell r="R2645">
            <v>12</v>
          </cell>
          <cell r="S2645" t="str">
            <v xml:space="preserve">USD Purchase Pricelist (USD)</v>
          </cell>
          <cell r="T2645">
            <v>15.28</v>
          </cell>
          <cell r="U2645">
            <v>2546.0300000000002</v>
          </cell>
          <cell r="V2645">
            <v>3200</v>
          </cell>
        </row>
        <row r="2646">
          <cell r="A2646">
            <v>13523</v>
          </cell>
          <cell r="B2646" t="str">
            <v>AUTOLAMPS2610</v>
          </cell>
          <cell r="C2646" t="e">
            <v>#REF!</v>
          </cell>
          <cell r="D2646" t="str">
            <v xml:space="preserve">TOYOTA RUMION LL20 5D HATCHBACK (05-) - REAR HEATED WINDSCREEN</v>
          </cell>
          <cell r="E2646" t="str">
            <v>TOYOTA</v>
          </cell>
          <cell r="F2646" t="str">
            <v xml:space="preserve">LL20 RW H X</v>
          </cell>
          <cell r="G2646" t="str">
            <v xml:space="preserve">LL20 RW/H/X</v>
          </cell>
          <cell r="I2646">
            <v>0.02</v>
          </cell>
          <cell r="J2646" t="str">
            <v>SUPPLIER0015</v>
          </cell>
          <cell r="K2646" t="str">
            <v xml:space="preserve">XINYI AUTOMOBILE GLASS (SHENZHEN) CO., LTD</v>
          </cell>
          <cell r="L2646">
            <v>0</v>
          </cell>
          <cell r="M2646">
            <v>0</v>
          </cell>
          <cell r="N2646">
            <v>0</v>
          </cell>
          <cell r="Q2646">
            <v>1</v>
          </cell>
          <cell r="R2646">
            <v>4</v>
          </cell>
          <cell r="S2646" t="str">
            <v xml:space="preserve">USD Purchase Pricelist (USD)</v>
          </cell>
          <cell r="T2646">
            <v>12.27</v>
          </cell>
          <cell r="U2646">
            <v>1</v>
          </cell>
          <cell r="V2646">
            <v>2500</v>
          </cell>
        </row>
        <row r="2647">
          <cell r="A2647">
            <v>11957</v>
          </cell>
          <cell r="B2647" t="str">
            <v>AUTOLAMPS2611</v>
          </cell>
          <cell r="C2647" t="e">
            <v>#REF!</v>
          </cell>
          <cell r="D2647" t="str">
            <v xml:space="preserve">TOYOTA RUSH J200E / DAIHATSU TERIOS 5D SUV (06-) - LAMINATED FRONT WINDSCREEN</v>
          </cell>
          <cell r="E2647" t="str">
            <v>TOYOTA</v>
          </cell>
          <cell r="F2647" t="str">
            <v xml:space="preserve">J200E LFW X</v>
          </cell>
          <cell r="G2647" t="str">
            <v xml:space="preserve">J200E LFW/X</v>
          </cell>
          <cell r="I2647">
            <v>0.02</v>
          </cell>
          <cell r="J2647" t="str">
            <v>SUPPLIER0015</v>
          </cell>
          <cell r="K2647" t="str">
            <v xml:space="preserve">XINYI AUTOMOBILE GLASS (SHENZHEN) CO., LTD</v>
          </cell>
          <cell r="L2647">
            <v>2</v>
          </cell>
          <cell r="M2647">
            <v>8</v>
          </cell>
          <cell r="N2647">
            <v>10</v>
          </cell>
          <cell r="Q2647">
            <v>4</v>
          </cell>
          <cell r="R2647">
            <v>16</v>
          </cell>
          <cell r="S2647" t="str">
            <v xml:space="preserve">USD Purchase Pricelist (USD)</v>
          </cell>
          <cell r="T2647">
            <v>15.65</v>
          </cell>
          <cell r="U2647">
            <v>2607.6799999999998</v>
          </cell>
          <cell r="V2647">
            <v>3300</v>
          </cell>
        </row>
        <row r="2648">
          <cell r="A2648">
            <v>12865</v>
          </cell>
          <cell r="B2648" t="str">
            <v>AUTOLAMPS2612</v>
          </cell>
          <cell r="C2648" t="e">
            <v>#REF!</v>
          </cell>
          <cell r="D2648" t="str">
            <v xml:space="preserve">TOYOTA SIENTA (03-) - LAMINATED FRONT WINDSCREEN</v>
          </cell>
          <cell r="E2648" t="str">
            <v>TOYOTA</v>
          </cell>
          <cell r="F2648" t="str">
            <v xml:space="preserve">NCP81 LFW X</v>
          </cell>
          <cell r="G2648" t="str">
            <v xml:space="preserve">NCP81 LFW/X</v>
          </cell>
          <cell r="H2648" t="str">
            <v>1365*860</v>
          </cell>
          <cell r="I2648">
            <v>0.02</v>
          </cell>
          <cell r="J2648" t="str">
            <v>SUPPLIER0015</v>
          </cell>
          <cell r="K2648" t="str">
            <v xml:space="preserve">XINYI AUTOMOBILE GLASS (SHENZHEN) CO., LTD</v>
          </cell>
          <cell r="L2648">
            <v>12</v>
          </cell>
          <cell r="M2648">
            <v>48</v>
          </cell>
          <cell r="N2648">
            <v>60</v>
          </cell>
          <cell r="Q2648">
            <v>3</v>
          </cell>
          <cell r="R2648">
            <v>12</v>
          </cell>
          <cell r="S2648" t="str">
            <v xml:space="preserve">USD Purchase Pricelist (USD)</v>
          </cell>
          <cell r="T2648">
            <v>14.68</v>
          </cell>
          <cell r="U2648">
            <v>2446.06</v>
          </cell>
          <cell r="V2648">
            <v>3000</v>
          </cell>
        </row>
        <row r="2649">
          <cell r="A2649">
            <v>13535</v>
          </cell>
          <cell r="B2649" t="str">
            <v>AUTOLAMPS2613</v>
          </cell>
          <cell r="C2649" t="e">
            <v>#REF!</v>
          </cell>
          <cell r="D2649" t="str">
            <v xml:space="preserve">TOYOTA SIENTA (03-) - REAR HEATED WINDSCREEN</v>
          </cell>
          <cell r="E2649" t="str">
            <v>TOYOTA</v>
          </cell>
          <cell r="F2649" t="str">
            <v xml:space="preserve">NCP81 RW HX</v>
          </cell>
          <cell r="G2649" t="str">
            <v xml:space="preserve">NCP81 RW/HX</v>
          </cell>
          <cell r="H2649" t="str">
            <v>1365*860</v>
          </cell>
          <cell r="I2649">
            <v>0.02</v>
          </cell>
          <cell r="J2649" t="str">
            <v>SUPPLIER0015</v>
          </cell>
          <cell r="K2649" t="str">
            <v xml:space="preserve">XINYI AUTOMOBILE GLASS (SHENZHEN) CO., LTD</v>
          </cell>
          <cell r="L2649">
            <v>8</v>
          </cell>
          <cell r="M2649">
            <v>32</v>
          </cell>
          <cell r="N2649">
            <v>40</v>
          </cell>
          <cell r="Q2649">
            <v>3</v>
          </cell>
          <cell r="R2649">
            <v>12</v>
          </cell>
          <cell r="S2649" t="str">
            <v xml:space="preserve">USD Purchase Pricelist (USD)</v>
          </cell>
          <cell r="T2649">
            <v>8.83</v>
          </cell>
          <cell r="U2649">
            <v>1471.3</v>
          </cell>
          <cell r="V2649">
            <v>1600</v>
          </cell>
        </row>
        <row r="2650">
          <cell r="A2650">
            <v>11244</v>
          </cell>
          <cell r="B2650" t="str">
            <v>AUTOLAMPS2620</v>
          </cell>
          <cell r="C2650" t="e">
            <v>#REF!</v>
          </cell>
          <cell r="D2650" t="str">
            <v xml:space="preserve">TOYOTA STARLET EP70/75 (84-87) - CORNER LAMP (212-1553) - LH</v>
          </cell>
          <cell r="E2650" t="str">
            <v>TOYOTA</v>
          </cell>
          <cell r="F2650" t="str">
            <v xml:space="preserve">EP70 CLA LH</v>
          </cell>
          <cell r="G2650" t="str">
            <v>TY10-0103-L</v>
          </cell>
          <cell r="I2650">
            <v>0.04</v>
          </cell>
          <cell r="J2650" t="str">
            <v>SUPPLIER0002</v>
          </cell>
          <cell r="K2650" t="str">
            <v xml:space="preserve">ANHUI TINCAI SILK CO. LTD</v>
          </cell>
          <cell r="L2650">
            <v>5</v>
          </cell>
          <cell r="M2650">
            <v>20</v>
          </cell>
          <cell r="N2650">
            <v>25</v>
          </cell>
          <cell r="O2650">
            <v>5</v>
          </cell>
          <cell r="P2650">
            <v>10</v>
          </cell>
          <cell r="S2650" t="str">
            <v xml:space="preserve">Yuan Purchase Pricelist (CNY)</v>
          </cell>
          <cell r="T2650">
            <v>8</v>
          </cell>
          <cell r="U2650">
            <v>186</v>
          </cell>
          <cell r="V2650">
            <v>290</v>
          </cell>
        </row>
        <row r="2651">
          <cell r="A2651">
            <v>11243</v>
          </cell>
          <cell r="B2651" t="str">
            <v>AUTOLAMPS2621</v>
          </cell>
          <cell r="C2651" t="e">
            <v>#REF!</v>
          </cell>
          <cell r="D2651" t="str">
            <v xml:space="preserve">TOYOTA STARLET EP70/75 (84-87) - CORNER LAMP (212-1553) - RH</v>
          </cell>
          <cell r="E2651" t="str">
            <v>TOYOTA</v>
          </cell>
          <cell r="F2651" t="str">
            <v xml:space="preserve">EP70 CLA RH</v>
          </cell>
          <cell r="G2651" t="str">
            <v>TY10-0103-R</v>
          </cell>
          <cell r="I2651">
            <v>0.04</v>
          </cell>
          <cell r="J2651" t="str">
            <v>SUPPLIER0002</v>
          </cell>
          <cell r="K2651" t="str">
            <v xml:space="preserve">ANHUI TINCAI SILK CO. LTD</v>
          </cell>
          <cell r="L2651">
            <v>5</v>
          </cell>
          <cell r="M2651">
            <v>20</v>
          </cell>
          <cell r="N2651">
            <v>25</v>
          </cell>
          <cell r="O2651">
            <v>5</v>
          </cell>
          <cell r="P2651">
            <v>10</v>
          </cell>
          <cell r="S2651" t="str">
            <v xml:space="preserve">Yuan Purchase Pricelist (CNY)</v>
          </cell>
          <cell r="T2651">
            <v>8</v>
          </cell>
          <cell r="U2651">
            <v>186</v>
          </cell>
          <cell r="V2651">
            <v>290</v>
          </cell>
        </row>
        <row r="2652">
          <cell r="A2652">
            <v>12095</v>
          </cell>
          <cell r="B2652" t="str">
            <v>AUTOLAMPS2622</v>
          </cell>
          <cell r="C2652" t="e">
            <v>#REF!</v>
          </cell>
          <cell r="D2652" t="str">
            <v xml:space="preserve">TOYOTA STARLET EP70/75 (84-87) - HEAD LAMP (212-1144) - LH</v>
          </cell>
          <cell r="E2652" t="str">
            <v>TOYOTA</v>
          </cell>
          <cell r="F2652" t="str">
            <v xml:space="preserve">EP70 HLA LH</v>
          </cell>
          <cell r="G2652" t="str">
            <v>TY10-0101-L</v>
          </cell>
          <cell r="I2652">
            <v>0.04</v>
          </cell>
          <cell r="J2652" t="str">
            <v>SUPPLIER0002</v>
          </cell>
          <cell r="K2652" t="str">
            <v xml:space="preserve">ANHUI TINCAI SILK CO. LTD</v>
          </cell>
          <cell r="L2652">
            <v>1</v>
          </cell>
          <cell r="M2652">
            <v>4</v>
          </cell>
          <cell r="N2652">
            <v>5</v>
          </cell>
          <cell r="Q2652">
            <v>2</v>
          </cell>
          <cell r="R2652">
            <v>5</v>
          </cell>
          <cell r="S2652" t="str">
            <v xml:space="preserve">Yuan Purchase Pricelist (CNY)</v>
          </cell>
          <cell r="T2652">
            <v>38</v>
          </cell>
          <cell r="U2652">
            <v>966.26</v>
          </cell>
          <cell r="V2652">
            <v>1450</v>
          </cell>
        </row>
        <row r="2653">
          <cell r="A2653">
            <v>12094</v>
          </cell>
          <cell r="B2653" t="str">
            <v>AUTOLAMPS2623</v>
          </cell>
          <cell r="C2653" t="e">
            <v>#REF!</v>
          </cell>
          <cell r="D2653" t="str">
            <v xml:space="preserve">TOYOTA STARLET EP70/75 (84-87) - HEAD LAMP (212-1144) - RH</v>
          </cell>
          <cell r="E2653" t="str">
            <v>TOYOTA</v>
          </cell>
          <cell r="F2653" t="str">
            <v xml:space="preserve">EP70 HLA RH</v>
          </cell>
          <cell r="G2653" t="str">
            <v>TY10-0101-R</v>
          </cell>
          <cell r="I2653">
            <v>0.04</v>
          </cell>
          <cell r="J2653" t="str">
            <v>SUPPLIER0002</v>
          </cell>
          <cell r="K2653" t="str">
            <v xml:space="preserve">ANHUI TINCAI SILK CO. LTD</v>
          </cell>
          <cell r="L2653">
            <v>2</v>
          </cell>
          <cell r="M2653">
            <v>8</v>
          </cell>
          <cell r="N2653">
            <v>10</v>
          </cell>
          <cell r="Q2653">
            <v>2</v>
          </cell>
          <cell r="R2653">
            <v>5</v>
          </cell>
          <cell r="S2653" t="str">
            <v xml:space="preserve">Yuan Purchase Pricelist (CNY)</v>
          </cell>
          <cell r="T2653">
            <v>38</v>
          </cell>
          <cell r="U2653">
            <v>966.26</v>
          </cell>
          <cell r="V2653">
            <v>1450</v>
          </cell>
        </row>
        <row r="2654">
          <cell r="A2654">
            <v>12064</v>
          </cell>
          <cell r="B2654" t="str">
            <v>AUTOLAMPS2624</v>
          </cell>
          <cell r="C2654" t="e">
            <v>#REF!</v>
          </cell>
          <cell r="D2654" t="str">
            <v xml:space="preserve">TOYOTA STARLET EP80 (90-91) - CORNER LAMP (212-1582-AE) - LH</v>
          </cell>
          <cell r="E2654" t="str">
            <v>TOYOTA</v>
          </cell>
          <cell r="F2654" t="str">
            <v xml:space="preserve">EP80 CLA LH</v>
          </cell>
          <cell r="G2654" t="str">
            <v>TY10-0203-L</v>
          </cell>
          <cell r="I2654">
            <v>0.04</v>
          </cell>
          <cell r="J2654" t="str">
            <v>SUPPLIER0002</v>
          </cell>
          <cell r="K2654" t="str">
            <v xml:space="preserve">ANHUI TINCAI SILK CO. LTD</v>
          </cell>
          <cell r="L2654">
            <v>4</v>
          </cell>
          <cell r="M2654">
            <v>16</v>
          </cell>
          <cell r="N2654">
            <v>20</v>
          </cell>
          <cell r="O2654">
            <v>5</v>
          </cell>
          <cell r="P2654">
            <v>10</v>
          </cell>
          <cell r="S2654" t="str">
            <v xml:space="preserve">Yuan Purchase Pricelist (CNY)</v>
          </cell>
          <cell r="T2654">
            <v>12</v>
          </cell>
          <cell r="U2654">
            <v>306</v>
          </cell>
          <cell r="V2654">
            <v>460</v>
          </cell>
        </row>
        <row r="2655">
          <cell r="A2655">
            <v>12063</v>
          </cell>
          <cell r="B2655" t="str">
            <v>AUTOLAMPS2625</v>
          </cell>
          <cell r="C2655" t="e">
            <v>#REF!</v>
          </cell>
          <cell r="D2655" t="str">
            <v xml:space="preserve">TOYOTA STARLET EP80 (90-91) - CORNER LAMP (212-1582-AE) - RH</v>
          </cell>
          <cell r="E2655" t="str">
            <v>TOYOTA</v>
          </cell>
          <cell r="F2655" t="str">
            <v xml:space="preserve">EP80 CLA RH</v>
          </cell>
          <cell r="G2655" t="str">
            <v>TY10-0203-R</v>
          </cell>
          <cell r="I2655">
            <v>0.04</v>
          </cell>
          <cell r="J2655" t="str">
            <v>SUPPLIER0002</v>
          </cell>
          <cell r="K2655" t="str">
            <v xml:space="preserve">ANHUI TINCAI SILK CO. LTD</v>
          </cell>
          <cell r="L2655">
            <v>5</v>
          </cell>
          <cell r="M2655">
            <v>20</v>
          </cell>
          <cell r="N2655">
            <v>25</v>
          </cell>
          <cell r="O2655">
            <v>5</v>
          </cell>
          <cell r="P2655">
            <v>10</v>
          </cell>
          <cell r="S2655" t="str">
            <v xml:space="preserve">Yuan Purchase Pricelist (CNY)</v>
          </cell>
          <cell r="T2655">
            <v>12</v>
          </cell>
          <cell r="U2655">
            <v>306</v>
          </cell>
          <cell r="V2655">
            <v>460</v>
          </cell>
        </row>
        <row r="2656">
          <cell r="A2656">
            <v>12062</v>
          </cell>
          <cell r="B2656" t="str">
            <v>AUTOLAMPS2626</v>
          </cell>
          <cell r="C2656" t="e">
            <v>#REF!</v>
          </cell>
          <cell r="D2656" t="str">
            <v xml:space="preserve">TOYOTA STARLET EP80 (90-91) - HEAD LAMP (212-1152) - LH</v>
          </cell>
          <cell r="E2656" t="str">
            <v>TOYOTA</v>
          </cell>
          <cell r="F2656" t="str">
            <v xml:space="preserve">EP80 HLA LH</v>
          </cell>
          <cell r="G2656" t="str">
            <v>TY10-0201-L</v>
          </cell>
          <cell r="I2656">
            <v>0.04</v>
          </cell>
          <cell r="J2656" t="str">
            <v>SUPPLIER0002</v>
          </cell>
          <cell r="K2656" t="str">
            <v xml:space="preserve">ANHUI TINCAI SILK CO. LTD</v>
          </cell>
          <cell r="L2656">
            <v>3</v>
          </cell>
          <cell r="M2656">
            <v>12</v>
          </cell>
          <cell r="N2656">
            <v>15</v>
          </cell>
          <cell r="Q2656">
            <v>2</v>
          </cell>
          <cell r="R2656">
            <v>5</v>
          </cell>
          <cell r="S2656" t="str">
            <v xml:space="preserve">Yuan Purchase Pricelist (CNY)</v>
          </cell>
          <cell r="T2656">
            <v>40</v>
          </cell>
          <cell r="U2656">
            <v>1017.12</v>
          </cell>
          <cell r="V2656">
            <v>1530</v>
          </cell>
        </row>
        <row r="2657">
          <cell r="A2657">
            <v>12061</v>
          </cell>
          <cell r="B2657" t="str">
            <v>AUTOLAMPS2627</v>
          </cell>
          <cell r="C2657" t="e">
            <v>#REF!</v>
          </cell>
          <cell r="D2657" t="str">
            <v xml:space="preserve">TOYOTA STARLET EP80 (90-91) - HEAD LAMP (212-1152) - RH</v>
          </cell>
          <cell r="E2657" t="str">
            <v>TOYOTA</v>
          </cell>
          <cell r="F2657" t="str">
            <v xml:space="preserve">EP80 HLA RH</v>
          </cell>
          <cell r="G2657" t="str">
            <v>TY10-0201-R</v>
          </cell>
          <cell r="I2657">
            <v>0.04</v>
          </cell>
          <cell r="J2657" t="str">
            <v>SUPPLIER0002</v>
          </cell>
          <cell r="K2657" t="str">
            <v xml:space="preserve">ANHUI TINCAI SILK CO. LTD</v>
          </cell>
          <cell r="L2657">
            <v>3</v>
          </cell>
          <cell r="M2657">
            <v>12</v>
          </cell>
          <cell r="N2657">
            <v>15</v>
          </cell>
          <cell r="Q2657">
            <v>2</v>
          </cell>
          <cell r="R2657">
            <v>5</v>
          </cell>
          <cell r="S2657" t="str">
            <v xml:space="preserve">Yuan Purchase Pricelist (CNY)</v>
          </cell>
          <cell r="T2657">
            <v>40</v>
          </cell>
          <cell r="U2657">
            <v>1017.12</v>
          </cell>
          <cell r="V2657">
            <v>1530</v>
          </cell>
        </row>
        <row r="2658">
          <cell r="A2658">
            <v>12405</v>
          </cell>
          <cell r="B2658" t="str">
            <v>AUTOLAMPS2628</v>
          </cell>
          <cell r="C2658" t="e">
            <v>#REF!</v>
          </cell>
          <cell r="D2658" t="str">
            <v xml:space="preserve">TOYOTA STARLET EP80 (90-91) - TAIL LAMP (212-1983) - LH</v>
          </cell>
          <cell r="E2658" t="str">
            <v>TOYOTA</v>
          </cell>
          <cell r="F2658" t="str">
            <v xml:space="preserve">EP80 TLA LH</v>
          </cell>
          <cell r="G2658" t="str">
            <v>TY10-0202-L</v>
          </cell>
          <cell r="I2658">
            <v>0.04</v>
          </cell>
          <cell r="J2658" t="str">
            <v>SUPPLIER0002</v>
          </cell>
          <cell r="K2658" t="str">
            <v xml:space="preserve">ANHUI TINCAI SILK CO. LTD</v>
          </cell>
          <cell r="L2658">
            <v>1</v>
          </cell>
          <cell r="M2658">
            <v>4</v>
          </cell>
          <cell r="N2658">
            <v>5</v>
          </cell>
          <cell r="Q2658">
            <v>2</v>
          </cell>
          <cell r="R2658">
            <v>5</v>
          </cell>
          <cell r="S2658" t="str">
            <v xml:space="preserve">Yuan Purchase Pricelist (CNY)</v>
          </cell>
          <cell r="T2658">
            <v>30</v>
          </cell>
          <cell r="U2658">
            <v>724</v>
          </cell>
          <cell r="V2658">
            <v>1090</v>
          </cell>
        </row>
        <row r="2659">
          <cell r="A2659">
            <v>12404</v>
          </cell>
          <cell r="B2659" t="str">
            <v>AUTOLAMPS2629</v>
          </cell>
          <cell r="C2659" t="e">
            <v>#REF!</v>
          </cell>
          <cell r="D2659" t="str">
            <v xml:space="preserve">TOYOTA STARLET EP80 (90-91) - TAIL LAMP (212-1983) - RH</v>
          </cell>
          <cell r="E2659" t="str">
            <v>TOYOTA</v>
          </cell>
          <cell r="F2659" t="str">
            <v xml:space="preserve">EP80 TLA RH</v>
          </cell>
          <cell r="G2659" t="str">
            <v>TY10-0202-R</v>
          </cell>
          <cell r="I2659">
            <v>0.04</v>
          </cell>
          <cell r="J2659" t="str">
            <v>SUPPLIER0002</v>
          </cell>
          <cell r="K2659" t="str">
            <v xml:space="preserve">ANHUI TINCAI SILK CO. LTD</v>
          </cell>
          <cell r="L2659">
            <v>1</v>
          </cell>
          <cell r="M2659">
            <v>4</v>
          </cell>
          <cell r="N2659">
            <v>5</v>
          </cell>
          <cell r="Q2659">
            <v>2</v>
          </cell>
          <cell r="R2659">
            <v>5</v>
          </cell>
          <cell r="S2659" t="str">
            <v xml:space="preserve">Yuan Purchase Pricelist (CNY)</v>
          </cell>
          <cell r="T2659">
            <v>30</v>
          </cell>
          <cell r="U2659">
            <v>724</v>
          </cell>
          <cell r="V2659">
            <v>1090</v>
          </cell>
        </row>
        <row r="2660">
          <cell r="A2660">
            <v>12427</v>
          </cell>
          <cell r="B2660" t="str">
            <v>AUTOLAMPS2630</v>
          </cell>
          <cell r="C2660" t="e">
            <v>#REF!</v>
          </cell>
          <cell r="D2660" t="str">
            <v xml:space="preserve">TOYOTA STARLET EP82 (92-93) - CORNER LAMP  (212-1586) - LH</v>
          </cell>
          <cell r="E2660" t="str">
            <v>TOYOTA</v>
          </cell>
          <cell r="F2660" t="str">
            <v xml:space="preserve">EP82 92 CLA LH</v>
          </cell>
          <cell r="G2660" t="str">
            <v>TY10-0303-L</v>
          </cell>
          <cell r="I2660">
            <v>0.04</v>
          </cell>
          <cell r="J2660" t="str">
            <v>SUPPLIER0002</v>
          </cell>
          <cell r="K2660" t="str">
            <v xml:space="preserve">ANHUI TINCAI SILK CO. LTD</v>
          </cell>
          <cell r="L2660">
            <v>7</v>
          </cell>
          <cell r="M2660">
            <v>28</v>
          </cell>
          <cell r="N2660">
            <v>35</v>
          </cell>
          <cell r="O2660">
            <v>5</v>
          </cell>
          <cell r="P2660">
            <v>10</v>
          </cell>
          <cell r="S2660" t="str">
            <v xml:space="preserve">Yuan Purchase Pricelist (CNY)</v>
          </cell>
          <cell r="T2660">
            <v>13</v>
          </cell>
          <cell r="U2660">
            <v>354</v>
          </cell>
          <cell r="V2660">
            <v>530</v>
          </cell>
        </row>
        <row r="2661">
          <cell r="A2661">
            <v>12426</v>
          </cell>
          <cell r="B2661" t="str">
            <v>AUTOLAMPS2631</v>
          </cell>
          <cell r="C2661" t="e">
            <v>#REF!</v>
          </cell>
          <cell r="D2661" t="str">
            <v xml:space="preserve">TOYOTA STARLET EP82 (92-93) - CORNER LAMP  (212-1586) - RH</v>
          </cell>
          <cell r="E2661" t="str">
            <v>TOYOTA</v>
          </cell>
          <cell r="F2661" t="str">
            <v xml:space="preserve">EP82 92 CLA RH</v>
          </cell>
          <cell r="G2661" t="str">
            <v>TY10-0303-R</v>
          </cell>
          <cell r="I2661">
            <v>0.04</v>
          </cell>
          <cell r="J2661" t="str">
            <v>SUPPLIER0002</v>
          </cell>
          <cell r="K2661" t="str">
            <v xml:space="preserve">ANHUI TINCAI SILK CO. LTD</v>
          </cell>
          <cell r="L2661">
            <v>6</v>
          </cell>
          <cell r="M2661">
            <v>24</v>
          </cell>
          <cell r="N2661">
            <v>30</v>
          </cell>
          <cell r="O2661">
            <v>5</v>
          </cell>
          <cell r="P2661">
            <v>10</v>
          </cell>
          <cell r="S2661" t="str">
            <v xml:space="preserve">Yuan Purchase Pricelist (CNY)</v>
          </cell>
          <cell r="T2661">
            <v>13</v>
          </cell>
          <cell r="U2661">
            <v>354</v>
          </cell>
          <cell r="V2661">
            <v>530</v>
          </cell>
        </row>
        <row r="2662">
          <cell r="A2662">
            <v>12443</v>
          </cell>
          <cell r="B2662" t="str">
            <v>AUTOLAMPS2632</v>
          </cell>
          <cell r="C2662" t="e">
            <v>#REF!</v>
          </cell>
          <cell r="D2662" t="str">
            <v xml:space="preserve">TOYOTA STARLET EP82 (92-93) - HEAD LAMP  (212-1155) - LH</v>
          </cell>
          <cell r="E2662" t="str">
            <v>TOYOTA</v>
          </cell>
          <cell r="F2662" t="str">
            <v xml:space="preserve">EP82 92 HLA LH</v>
          </cell>
          <cell r="G2662" t="str">
            <v>TY10-0301-L</v>
          </cell>
          <cell r="I2662">
            <v>0.04</v>
          </cell>
          <cell r="J2662" t="str">
            <v>SUPPLIER0002</v>
          </cell>
          <cell r="K2662" t="str">
            <v xml:space="preserve">ANHUI TINCAI SILK CO. LTD</v>
          </cell>
          <cell r="M2662">
            <v>0</v>
          </cell>
          <cell r="N2662">
            <v>0</v>
          </cell>
          <cell r="Q2662">
            <v>2</v>
          </cell>
          <cell r="R2662">
            <v>5</v>
          </cell>
          <cell r="S2662" t="str">
            <v xml:space="preserve">Yuan Purchase Pricelist (CNY)</v>
          </cell>
          <cell r="T2662">
            <v>5</v>
          </cell>
          <cell r="U2662">
            <v>782</v>
          </cell>
          <cell r="V2662">
            <v>1210</v>
          </cell>
        </row>
        <row r="2663">
          <cell r="A2663">
            <v>12442</v>
          </cell>
          <cell r="B2663" t="str">
            <v>AUTOLAMPS2633</v>
          </cell>
          <cell r="C2663" t="e">
            <v>#REF!</v>
          </cell>
          <cell r="D2663" t="str">
            <v xml:space="preserve">TOYOTA STARLET EP82 (92-93) - HEAD LAMP  (212-1155) - RH</v>
          </cell>
          <cell r="E2663" t="str">
            <v>TOYOTA</v>
          </cell>
          <cell r="F2663" t="str">
            <v xml:space="preserve">EP82 92 HLA RH</v>
          </cell>
          <cell r="G2663" t="str">
            <v>TY10-0301-R</v>
          </cell>
          <cell r="I2663">
            <v>0.04</v>
          </cell>
          <cell r="J2663" t="str">
            <v>SUPPLIER0002</v>
          </cell>
          <cell r="K2663" t="str">
            <v xml:space="preserve">ANHUI TINCAI SILK CO. LTD</v>
          </cell>
          <cell r="M2663">
            <v>0</v>
          </cell>
          <cell r="N2663">
            <v>0</v>
          </cell>
          <cell r="Q2663">
            <v>2</v>
          </cell>
          <cell r="R2663">
            <v>5</v>
          </cell>
          <cell r="S2663" t="str">
            <v xml:space="preserve">Yuan Purchase Pricelist (CNY)</v>
          </cell>
          <cell r="T2663">
            <v>5</v>
          </cell>
          <cell r="U2663">
            <v>782</v>
          </cell>
          <cell r="V2663">
            <v>1210</v>
          </cell>
        </row>
        <row r="2664">
          <cell r="A2664">
            <v>12445</v>
          </cell>
          <cell r="B2664" t="str">
            <v>AUTOLAMPS2634</v>
          </cell>
          <cell r="C2664" t="e">
            <v>#REF!</v>
          </cell>
          <cell r="D2664" t="str">
            <v xml:space="preserve">TOYOTA STARLET EP82 (94-95) - HEAD LAMP  (212-1168) - LH</v>
          </cell>
          <cell r="E2664" t="str">
            <v>TOYOTA</v>
          </cell>
          <cell r="F2664" t="str">
            <v xml:space="preserve">EP82 94 HLA LH</v>
          </cell>
          <cell r="G2664" t="str">
            <v>TY10-0401-L</v>
          </cell>
          <cell r="I2664">
            <v>0.04</v>
          </cell>
          <cell r="J2664" t="str">
            <v>SUPPLIER0002</v>
          </cell>
          <cell r="K2664" t="str">
            <v xml:space="preserve">ANHUI TINCAI SILK CO. LTD</v>
          </cell>
          <cell r="L2664">
            <v>1</v>
          </cell>
          <cell r="M2664">
            <v>4</v>
          </cell>
          <cell r="N2664">
            <v>5</v>
          </cell>
          <cell r="Q2664">
            <v>2</v>
          </cell>
          <cell r="R2664">
            <v>5</v>
          </cell>
          <cell r="S2664" t="str">
            <v xml:space="preserve">Yuan Purchase Pricelist (CNY)</v>
          </cell>
          <cell r="T2664">
            <v>40</v>
          </cell>
          <cell r="U2664">
            <v>930</v>
          </cell>
          <cell r="V2664">
            <v>1400</v>
          </cell>
        </row>
        <row r="2665">
          <cell r="A2665">
            <v>12444</v>
          </cell>
          <cell r="B2665" t="str">
            <v>AUTOLAMPS2635</v>
          </cell>
          <cell r="C2665" t="e">
            <v>#REF!</v>
          </cell>
          <cell r="D2665" t="str">
            <v xml:space="preserve">TOYOTA STARLET EP82 (94-95) - HEAD LAMP  (212-1168) - RH</v>
          </cell>
          <cell r="E2665" t="str">
            <v>TOYOTA</v>
          </cell>
          <cell r="F2665" t="str">
            <v xml:space="preserve">EP82 94 HLA RH</v>
          </cell>
          <cell r="G2665" t="str">
            <v>TY10-0401-R</v>
          </cell>
          <cell r="I2665">
            <v>0.04</v>
          </cell>
          <cell r="J2665" t="str">
            <v>SUPPLIER0002</v>
          </cell>
          <cell r="K2665" t="str">
            <v xml:space="preserve">ANHUI TINCAI SILK CO. LTD</v>
          </cell>
          <cell r="L2665">
            <v>1</v>
          </cell>
          <cell r="M2665">
            <v>4</v>
          </cell>
          <cell r="N2665">
            <v>5</v>
          </cell>
          <cell r="Q2665">
            <v>2</v>
          </cell>
          <cell r="R2665">
            <v>5</v>
          </cell>
          <cell r="S2665" t="str">
            <v xml:space="preserve">Yuan Purchase Pricelist (CNY)</v>
          </cell>
          <cell r="T2665">
            <v>40</v>
          </cell>
          <cell r="U2665">
            <v>930</v>
          </cell>
          <cell r="V2665">
            <v>1400</v>
          </cell>
        </row>
        <row r="2666">
          <cell r="A2666">
            <v>11246</v>
          </cell>
          <cell r="B2666" t="str">
            <v>AUTOLAMPS2636</v>
          </cell>
          <cell r="C2666" t="e">
            <v>#REF!</v>
          </cell>
          <cell r="D2666" t="str">
            <v xml:space="preserve">TOYOTA STARLET EP90 (96-) - CORNER LAMP (YELLOW) (212-15A1-AE) - LH</v>
          </cell>
          <cell r="E2666" t="str">
            <v>TOYOTA</v>
          </cell>
          <cell r="F2666" t="str">
            <v xml:space="preserve">EP90 96 CLAY LH</v>
          </cell>
          <cell r="G2666" t="str">
            <v>TY10-0503-L</v>
          </cell>
          <cell r="I2666">
            <v>0.04</v>
          </cell>
          <cell r="J2666" t="str">
            <v>SUPPLIER0002</v>
          </cell>
          <cell r="K2666" t="str">
            <v xml:space="preserve">ANHUI TINCAI SILK CO. LTD</v>
          </cell>
          <cell r="L2666">
            <v>5</v>
          </cell>
          <cell r="M2666">
            <v>20</v>
          </cell>
          <cell r="N2666">
            <v>25</v>
          </cell>
          <cell r="O2666">
            <v>5</v>
          </cell>
          <cell r="P2666">
            <v>10</v>
          </cell>
          <cell r="S2666" t="str">
            <v xml:space="preserve">Yuan Purchase Pricelist (CNY)</v>
          </cell>
          <cell r="T2666">
            <v>11</v>
          </cell>
          <cell r="U2666">
            <v>279.70999999999998</v>
          </cell>
          <cell r="V2666">
            <v>420</v>
          </cell>
        </row>
        <row r="2667">
          <cell r="A2667">
            <v>11245</v>
          </cell>
          <cell r="B2667" t="str">
            <v>AUTOLAMPS2637</v>
          </cell>
          <cell r="C2667" t="e">
            <v>#REF!</v>
          </cell>
          <cell r="D2667" t="str">
            <v xml:space="preserve">TOYOTA STARLET EP90 (96-) - CORNER LAMP (YELLOW) (212-15A1-AE) - RH</v>
          </cell>
          <cell r="E2667" t="str">
            <v>TOYOTA</v>
          </cell>
          <cell r="F2667" t="str">
            <v xml:space="preserve">EP90 96 CLAY RH</v>
          </cell>
          <cell r="G2667" t="str">
            <v>TY10-0503-R</v>
          </cell>
          <cell r="I2667">
            <v>0.04</v>
          </cell>
          <cell r="J2667" t="str">
            <v>SUPPLIER0002</v>
          </cell>
          <cell r="K2667" t="str">
            <v xml:space="preserve">ANHUI TINCAI SILK CO. LTD</v>
          </cell>
          <cell r="L2667">
            <v>6</v>
          </cell>
          <cell r="M2667">
            <v>24</v>
          </cell>
          <cell r="N2667">
            <v>30</v>
          </cell>
          <cell r="O2667">
            <v>5</v>
          </cell>
          <cell r="P2667">
            <v>10</v>
          </cell>
          <cell r="S2667" t="str">
            <v xml:space="preserve">Yuan Purchase Pricelist (CNY)</v>
          </cell>
          <cell r="T2667">
            <v>11</v>
          </cell>
          <cell r="U2667">
            <v>279.70999999999998</v>
          </cell>
          <cell r="V2667">
            <v>420</v>
          </cell>
        </row>
        <row r="2668">
          <cell r="A2668">
            <v>12429</v>
          </cell>
          <cell r="B2668" t="str">
            <v>AUTOLAMPS2638</v>
          </cell>
          <cell r="C2668" t="e">
            <v>#REF!</v>
          </cell>
          <cell r="D2668" t="str">
            <v xml:space="preserve">TOYOTA STARLET EP90 (96-) - CORNER LAMP CLEAR (212-15A1-AE-C) - LH</v>
          </cell>
          <cell r="E2668" t="str">
            <v>TOYOTA</v>
          </cell>
          <cell r="F2668" t="str">
            <v xml:space="preserve">EP90 96 CLAC LH</v>
          </cell>
          <cell r="G2668" t="str">
            <v>TY10-0503B-L</v>
          </cell>
          <cell r="I2668">
            <v>0.04</v>
          </cell>
          <cell r="J2668" t="str">
            <v>SUPPLIER0002</v>
          </cell>
          <cell r="K2668" t="str">
            <v xml:space="preserve">ANHUI TINCAI SILK CO. LTD</v>
          </cell>
          <cell r="M2668">
            <v>0</v>
          </cell>
          <cell r="N2668">
            <v>0</v>
          </cell>
          <cell r="O2668">
            <v>5</v>
          </cell>
          <cell r="P2668">
            <v>10</v>
          </cell>
          <cell r="S2668" t="str">
            <v xml:space="preserve">Yuan Purchase Pricelist (CNY)</v>
          </cell>
          <cell r="T2668">
            <v>1.5</v>
          </cell>
          <cell r="U2668">
            <v>234</v>
          </cell>
          <cell r="V2668">
            <v>360</v>
          </cell>
        </row>
        <row r="2669">
          <cell r="A2669">
            <v>12428</v>
          </cell>
          <cell r="B2669" t="str">
            <v>AUTOLAMPS2639</v>
          </cell>
          <cell r="C2669" t="e">
            <v>#REF!</v>
          </cell>
          <cell r="D2669" t="str">
            <v xml:space="preserve">TOYOTA STARLET EP90 (96-) - CORNER LAMP CLEAR (212-15A1-AE-C) - RH</v>
          </cell>
          <cell r="E2669" t="str">
            <v>TOYOTA</v>
          </cell>
          <cell r="F2669" t="str">
            <v xml:space="preserve">EP90 96 CLAC RH</v>
          </cell>
          <cell r="G2669" t="str">
            <v>TY10-0503B-R</v>
          </cell>
          <cell r="I2669">
            <v>0.04</v>
          </cell>
          <cell r="J2669" t="str">
            <v>SUPPLIER0002</v>
          </cell>
          <cell r="K2669" t="str">
            <v xml:space="preserve">ANHUI TINCAI SILK CO. LTD</v>
          </cell>
          <cell r="M2669">
            <v>0</v>
          </cell>
          <cell r="N2669">
            <v>0</v>
          </cell>
          <cell r="O2669">
            <v>5</v>
          </cell>
          <cell r="P2669">
            <v>10</v>
          </cell>
          <cell r="S2669" t="str">
            <v xml:space="preserve">Yuan Purchase Pricelist (CNY)</v>
          </cell>
          <cell r="T2669">
            <v>1.5</v>
          </cell>
          <cell r="U2669">
            <v>234</v>
          </cell>
          <cell r="V2669">
            <v>360</v>
          </cell>
        </row>
        <row r="2670">
          <cell r="A2670">
            <v>12066</v>
          </cell>
          <cell r="B2670" t="str">
            <v>AUTOLAMPS2640</v>
          </cell>
          <cell r="C2670" t="e">
            <v>#REF!</v>
          </cell>
          <cell r="D2670" t="str">
            <v xml:space="preserve">TOYOTA STARLET EP90 (96-) - HEAD LAMP (212-1169) - LH</v>
          </cell>
          <cell r="E2670" t="str">
            <v>TOYOTA</v>
          </cell>
          <cell r="F2670" t="str">
            <v xml:space="preserve">EP90 96 HLA LH</v>
          </cell>
          <cell r="G2670" t="str">
            <v>TY10-0501-L</v>
          </cell>
          <cell r="I2670">
            <v>0.04</v>
          </cell>
          <cell r="J2670" t="str">
            <v>SUPPLIER0002</v>
          </cell>
          <cell r="K2670" t="str">
            <v xml:space="preserve">ANHUI TINCAI SILK CO. LTD</v>
          </cell>
          <cell r="L2670">
            <v>1</v>
          </cell>
          <cell r="M2670">
            <v>4</v>
          </cell>
          <cell r="N2670">
            <v>5</v>
          </cell>
          <cell r="Q2670">
            <v>2</v>
          </cell>
          <cell r="R2670">
            <v>5</v>
          </cell>
          <cell r="S2670" t="str">
            <v xml:space="preserve">Yuan Purchase Pricelist (CNY)</v>
          </cell>
          <cell r="T2670">
            <v>43</v>
          </cell>
          <cell r="U2670">
            <v>1000</v>
          </cell>
          <cell r="V2670">
            <v>1550</v>
          </cell>
        </row>
        <row r="2671">
          <cell r="A2671">
            <v>12065</v>
          </cell>
          <cell r="B2671" t="str">
            <v>AUTOLAMPS2641</v>
          </cell>
          <cell r="C2671" t="e">
            <v>#REF!</v>
          </cell>
          <cell r="D2671" t="str">
            <v xml:space="preserve">TOYOTA STARLET EP90 (96-) - HEAD LAMP (212-1169) - RH</v>
          </cell>
          <cell r="E2671" t="str">
            <v>TOYOTA</v>
          </cell>
          <cell r="F2671" t="str">
            <v xml:space="preserve">EP90 96 HLA RH</v>
          </cell>
          <cell r="G2671" t="str">
            <v>TY10-0501-R</v>
          </cell>
          <cell r="I2671">
            <v>0.04</v>
          </cell>
          <cell r="J2671" t="str">
            <v>SUPPLIER0002</v>
          </cell>
          <cell r="K2671" t="str">
            <v xml:space="preserve">ANHUI TINCAI SILK CO. LTD</v>
          </cell>
          <cell r="L2671">
            <v>2</v>
          </cell>
          <cell r="M2671">
            <v>8</v>
          </cell>
          <cell r="N2671">
            <v>10</v>
          </cell>
          <cell r="Q2671">
            <v>2</v>
          </cell>
          <cell r="R2671">
            <v>5</v>
          </cell>
          <cell r="S2671" t="str">
            <v xml:space="preserve">Yuan Purchase Pricelist (CNY)</v>
          </cell>
          <cell r="T2671">
            <v>43</v>
          </cell>
          <cell r="U2671">
            <v>1038</v>
          </cell>
          <cell r="V2671">
            <v>1560</v>
          </cell>
        </row>
        <row r="2672">
          <cell r="A2672">
            <v>12462</v>
          </cell>
          <cell r="B2672" t="str">
            <v>AUTOLAMPS2642</v>
          </cell>
          <cell r="C2672" t="e">
            <v>#REF!</v>
          </cell>
          <cell r="D2672" t="str">
            <v xml:space="preserve">TOYOTA STARLET EP90 (96-) - TAIL LAMP (212-19A2R-LD-A/U) - LH</v>
          </cell>
          <cell r="E2672" t="str">
            <v>TOYOTA</v>
          </cell>
          <cell r="F2672" t="str">
            <v xml:space="preserve">EP90 96 TLA LH</v>
          </cell>
          <cell r="G2672" t="str">
            <v>TY10-0502-L</v>
          </cell>
          <cell r="I2672">
            <v>0.04</v>
          </cell>
          <cell r="J2672" t="str">
            <v>SUPPLIER0002</v>
          </cell>
          <cell r="K2672" t="str">
            <v xml:space="preserve">ANHUI TINCAI SILK CO. LTD</v>
          </cell>
          <cell r="L2672">
            <v>0</v>
          </cell>
          <cell r="M2672">
            <v>0</v>
          </cell>
          <cell r="N2672">
            <v>0</v>
          </cell>
          <cell r="Q2672">
            <v>2</v>
          </cell>
          <cell r="R2672">
            <v>5</v>
          </cell>
          <cell r="S2672" t="str">
            <v xml:space="preserve">Yuan Purchase Pricelist (CNY)</v>
          </cell>
          <cell r="T2672">
            <v>5.32</v>
          </cell>
          <cell r="U2672">
            <v>832</v>
          </cell>
          <cell r="V2672">
            <v>1290</v>
          </cell>
        </row>
        <row r="2673">
          <cell r="A2673">
            <v>12406</v>
          </cell>
          <cell r="B2673" t="str">
            <v>AUTOLAMPS2643</v>
          </cell>
          <cell r="C2673" t="e">
            <v>#REF!</v>
          </cell>
          <cell r="D2673" t="str">
            <v xml:space="preserve">TOYOTA STARLET EP90 (96-) - TAIL LAMP (212-19A2R-LD-A/U) - RH</v>
          </cell>
          <cell r="E2673" t="str">
            <v>TOYOTA</v>
          </cell>
          <cell r="F2673" t="str">
            <v xml:space="preserve">EP90 96 TLA RH</v>
          </cell>
          <cell r="G2673" t="str">
            <v>TY10-0502-R</v>
          </cell>
          <cell r="I2673">
            <v>0.04</v>
          </cell>
          <cell r="J2673" t="str">
            <v>SUPPLIER0002</v>
          </cell>
          <cell r="K2673" t="str">
            <v xml:space="preserve">ANHUI TINCAI SILK CO. LTD</v>
          </cell>
          <cell r="M2673">
            <v>0</v>
          </cell>
          <cell r="N2673">
            <v>0</v>
          </cell>
          <cell r="Q2673">
            <v>2</v>
          </cell>
          <cell r="R2673">
            <v>5</v>
          </cell>
          <cell r="S2673" t="str">
            <v xml:space="preserve">Yuan Purchase Pricelist (CNY)</v>
          </cell>
          <cell r="T2673">
            <v>5.32</v>
          </cell>
          <cell r="U2673">
            <v>832</v>
          </cell>
          <cell r="V2673">
            <v>1290</v>
          </cell>
        </row>
        <row r="2674">
          <cell r="A2674">
            <v>12807</v>
          </cell>
          <cell r="B2674" t="str">
            <v>AUTOLAMPS2644</v>
          </cell>
          <cell r="C2674" t="e">
            <v>#REF!</v>
          </cell>
          <cell r="D2674" t="str">
            <v xml:space="preserve">TOYOTA STARLET KP70 3D/5D HATCHBACK (84-89) - LAMINATED FRONT WINDSCREEN</v>
          </cell>
          <cell r="E2674" t="str">
            <v>TOYOTA</v>
          </cell>
          <cell r="F2674" t="str">
            <v xml:space="preserve">EP70 LFW</v>
          </cell>
          <cell r="G2674" t="str">
            <v xml:space="preserve">EP70 LFW</v>
          </cell>
          <cell r="H2674" t="str">
            <v>1344*755</v>
          </cell>
          <cell r="I2674">
            <v>0.02</v>
          </cell>
          <cell r="J2674" t="str">
            <v>SUPPLIER0015</v>
          </cell>
          <cell r="K2674" t="str">
            <v xml:space="preserve">XINYI AUTOMOBILE GLASS (SHENZHEN) CO., LTD</v>
          </cell>
          <cell r="L2674">
            <v>5</v>
          </cell>
          <cell r="M2674">
            <v>20</v>
          </cell>
          <cell r="N2674">
            <v>25</v>
          </cell>
          <cell r="Q2674">
            <v>3</v>
          </cell>
          <cell r="R2674">
            <v>12</v>
          </cell>
          <cell r="S2674" t="str">
            <v xml:space="preserve">USD Purchase Pricelist (USD)</v>
          </cell>
          <cell r="T2674">
            <v>12.69</v>
          </cell>
          <cell r="U2674">
            <v>2114.4699999999998</v>
          </cell>
          <cell r="V2674">
            <v>2600</v>
          </cell>
        </row>
        <row r="2675">
          <cell r="A2675">
            <v>12808</v>
          </cell>
          <cell r="B2675" t="str">
            <v>AUTOLAMPS2645</v>
          </cell>
          <cell r="C2675" t="e">
            <v>#REF!</v>
          </cell>
          <cell r="D2675" t="str">
            <v xml:space="preserve">TOYOTA STARLET KP80 3D/5D HATCHBACK (89-95) - LAMINATED FRONT WINDSCREEN</v>
          </cell>
          <cell r="E2675" t="str">
            <v>TOYOTA</v>
          </cell>
          <cell r="F2675" t="str">
            <v xml:space="preserve">EP80 LFW</v>
          </cell>
          <cell r="G2675" t="str">
            <v xml:space="preserve">EP80 LFW</v>
          </cell>
          <cell r="H2675" t="str">
            <v>1370*779</v>
          </cell>
          <cell r="I2675">
            <v>0.02</v>
          </cell>
          <cell r="J2675" t="str">
            <v>SUPPLIER0015</v>
          </cell>
          <cell r="K2675" t="str">
            <v xml:space="preserve">XINYI AUTOMOBILE GLASS (SHENZHEN) CO., LTD</v>
          </cell>
          <cell r="L2675">
            <v>6</v>
          </cell>
          <cell r="M2675">
            <v>24</v>
          </cell>
          <cell r="N2675">
            <v>30</v>
          </cell>
          <cell r="Q2675">
            <v>3</v>
          </cell>
          <cell r="R2675">
            <v>12</v>
          </cell>
          <cell r="S2675" t="str">
            <v xml:space="preserve">USD Purchase Pricelist (USD)</v>
          </cell>
          <cell r="T2675">
            <v>13.34</v>
          </cell>
          <cell r="U2675">
            <v>2222.7800000000002</v>
          </cell>
          <cell r="V2675">
            <v>2800</v>
          </cell>
        </row>
        <row r="2676">
          <cell r="A2676">
            <v>12809</v>
          </cell>
          <cell r="B2676" t="str">
            <v>AUTOLAMPS2646</v>
          </cell>
          <cell r="C2676" t="e">
            <v>#REF!</v>
          </cell>
          <cell r="D2676" t="str">
            <v xml:space="preserve">TOYOTA STARLET KP90/EP90 3/5D (95-) - LAMINATED FRONT WINDSCREEN</v>
          </cell>
          <cell r="E2676" t="str">
            <v>TOYOTA</v>
          </cell>
          <cell r="F2676" t="str">
            <v xml:space="preserve">KP90 LFW X</v>
          </cell>
          <cell r="G2676" t="str">
            <v xml:space="preserve">KP90 LFW/X</v>
          </cell>
          <cell r="H2676" t="str">
            <v>1406*820</v>
          </cell>
          <cell r="I2676">
            <v>0.02</v>
          </cell>
          <cell r="J2676" t="str">
            <v>SUPPLIER0015</v>
          </cell>
          <cell r="K2676" t="str">
            <v xml:space="preserve">XINYI AUTOMOBILE GLASS (SHENZHEN) CO., LTD</v>
          </cell>
          <cell r="L2676">
            <v>5</v>
          </cell>
          <cell r="M2676">
            <v>20</v>
          </cell>
          <cell r="N2676">
            <v>25</v>
          </cell>
          <cell r="Q2676">
            <v>3</v>
          </cell>
          <cell r="R2676">
            <v>12</v>
          </cell>
          <cell r="S2676" t="str">
            <v xml:space="preserve">USD Purchase Pricelist (USD)</v>
          </cell>
          <cell r="T2676">
            <v>13.7</v>
          </cell>
          <cell r="U2676">
            <v>2181.9</v>
          </cell>
          <cell r="V2676">
            <v>2800</v>
          </cell>
        </row>
        <row r="2677">
          <cell r="A2677">
            <v>12864</v>
          </cell>
          <cell r="B2677" t="str">
            <v>AUTOLAMPS2647</v>
          </cell>
          <cell r="C2677" t="e">
            <v>#REF!</v>
          </cell>
          <cell r="D2677" t="str">
            <v xml:space="preserve">TOYOTA SUCCEED (02-10) - REAR HEATED WINDSCREEN (W/1 HOLE)</v>
          </cell>
          <cell r="E2677" t="str">
            <v>TOYOTA</v>
          </cell>
          <cell r="F2677" t="str">
            <v xml:space="preserve">SUCCEED RW HX 1HL</v>
          </cell>
          <cell r="G2677" t="str">
            <v xml:space="preserve">NCP58 RW/H/X</v>
          </cell>
          <cell r="H2677" t="str">
            <v>1340*455</v>
          </cell>
          <cell r="I2677">
            <v>0.02</v>
          </cell>
          <cell r="J2677" t="str">
            <v>SUPPLIER0015</v>
          </cell>
          <cell r="K2677" t="str">
            <v xml:space="preserve">XINYI AUTOMOBILE GLASS (SHENZHEN) CO., LTD</v>
          </cell>
          <cell r="L2677">
            <v>8</v>
          </cell>
          <cell r="M2677">
            <v>32</v>
          </cell>
          <cell r="N2677">
            <v>40</v>
          </cell>
          <cell r="Q2677">
            <v>3</v>
          </cell>
          <cell r="R2677">
            <v>12</v>
          </cell>
          <cell r="S2677" t="str">
            <v xml:space="preserve">USD Purchase Pricelist (USD)</v>
          </cell>
          <cell r="T2677">
            <v>10</v>
          </cell>
          <cell r="U2677">
            <v>1</v>
          </cell>
          <cell r="V2677">
            <v>2000</v>
          </cell>
        </row>
        <row r="2678">
          <cell r="A2678">
            <v>10345</v>
          </cell>
          <cell r="B2678" t="str">
            <v>AUTOLAMPS2648</v>
          </cell>
          <cell r="C2678" t="e">
            <v>#REF!</v>
          </cell>
          <cell r="D2678" t="str">
            <v xml:space="preserve">TOYOTA SUCCEED (05-10) - BUMPER GRILL</v>
          </cell>
          <cell r="E2678" t="str">
            <v>TOYOTA</v>
          </cell>
          <cell r="F2678" t="str">
            <v xml:space="preserve">SUCCEED BGRL</v>
          </cell>
          <cell r="G2678" t="str">
            <v>TY27-0207-2</v>
          </cell>
          <cell r="I2678">
            <v>0.04</v>
          </cell>
          <cell r="J2678" t="str">
            <v>SUPPLIER0002</v>
          </cell>
          <cell r="K2678" t="str">
            <v xml:space="preserve">ANHUI TINCAI SILK CO. LTD</v>
          </cell>
          <cell r="L2678">
            <v>16</v>
          </cell>
          <cell r="M2678">
            <v>64</v>
          </cell>
          <cell r="N2678">
            <v>80</v>
          </cell>
          <cell r="Q2678">
            <v>5</v>
          </cell>
          <cell r="R2678">
            <v>20</v>
          </cell>
          <cell r="S2678" t="str">
            <v xml:space="preserve">Yuan Purchase Pricelist (CNY)</v>
          </cell>
          <cell r="T2678">
            <v>15</v>
          </cell>
          <cell r="U2678">
            <v>362</v>
          </cell>
          <cell r="V2678">
            <v>680</v>
          </cell>
        </row>
        <row r="2679">
          <cell r="A2679">
            <v>10342</v>
          </cell>
          <cell r="B2679" t="str">
            <v>AUTOLAMPS2652</v>
          </cell>
          <cell r="C2679" t="e">
            <v>#REF!</v>
          </cell>
          <cell r="D2679" t="str">
            <v xml:space="preserve">TOYOTA SUCCEED (05-10) - FOG LAMP - LH</v>
          </cell>
          <cell r="E2679" t="str">
            <v>TOYOTA</v>
          </cell>
          <cell r="F2679" t="str">
            <v xml:space="preserve">SUCCEED FLAWH LH</v>
          </cell>
          <cell r="G2679" t="str">
            <v>TY27-0204-L</v>
          </cell>
          <cell r="I2679">
            <v>0.04</v>
          </cell>
          <cell r="J2679" t="str">
            <v>SUPPLIER0002</v>
          </cell>
          <cell r="K2679" t="str">
            <v xml:space="preserve">ANHUI TINCAI SILK CO. LTD</v>
          </cell>
          <cell r="L2679">
            <v>12</v>
          </cell>
          <cell r="M2679">
            <v>48</v>
          </cell>
          <cell r="N2679">
            <v>60</v>
          </cell>
          <cell r="O2679">
            <v>5</v>
          </cell>
          <cell r="P2679">
            <v>20</v>
          </cell>
          <cell r="S2679" t="str">
            <v xml:space="preserve">Yuan Purchase Pricelist (CNY)</v>
          </cell>
          <cell r="T2679">
            <v>20</v>
          </cell>
          <cell r="U2679">
            <v>508.56</v>
          </cell>
          <cell r="V2679">
            <v>800</v>
          </cell>
        </row>
        <row r="2680">
          <cell r="A2680">
            <v>10341</v>
          </cell>
          <cell r="B2680" t="str">
            <v>AUTOLAMPS2653</v>
          </cell>
          <cell r="C2680" t="e">
            <v>#REF!</v>
          </cell>
          <cell r="D2680" t="str">
            <v xml:space="preserve">TOYOTA SUCCEED (05-10) - FOG LAMP - RH</v>
          </cell>
          <cell r="E2680" t="str">
            <v>TOYOTA</v>
          </cell>
          <cell r="F2680" t="str">
            <v xml:space="preserve">SUCCEED FLA RH</v>
          </cell>
          <cell r="G2680" t="str">
            <v>TY27-0204-R</v>
          </cell>
          <cell r="I2680">
            <v>0.04</v>
          </cell>
          <cell r="J2680" t="str">
            <v>SUPPLIER0002</v>
          </cell>
          <cell r="K2680" t="str">
            <v xml:space="preserve">ANHUI TINCAI SILK CO. LTD</v>
          </cell>
          <cell r="L2680">
            <v>12</v>
          </cell>
          <cell r="M2680">
            <v>48</v>
          </cell>
          <cell r="N2680">
            <v>60</v>
          </cell>
          <cell r="O2680">
            <v>5</v>
          </cell>
          <cell r="P2680">
            <v>20</v>
          </cell>
          <cell r="S2680" t="str">
            <v xml:space="preserve">Yuan Purchase Pricelist (CNY)</v>
          </cell>
          <cell r="T2680">
            <v>20</v>
          </cell>
          <cell r="U2680">
            <v>508.56</v>
          </cell>
          <cell r="V2680">
            <v>800</v>
          </cell>
        </row>
        <row r="2681">
          <cell r="A2681">
            <v>13016</v>
          </cell>
          <cell r="B2681" t="str">
            <v>AUTOLAMPS2654</v>
          </cell>
          <cell r="C2681" t="e">
            <v>#REF!</v>
          </cell>
          <cell r="D2681" t="str">
            <v xml:space="preserve">TOYOTA SUCCEED (05-10) - FOG LAMP CASE - LH</v>
          </cell>
          <cell r="E2681" t="str">
            <v>TOYOTA</v>
          </cell>
          <cell r="F2681" t="str">
            <v xml:space="preserve">SUCCEED FLAC LH</v>
          </cell>
          <cell r="G2681" t="str">
            <v>TY27-0204-1-L</v>
          </cell>
          <cell r="I2681">
            <v>0.04</v>
          </cell>
          <cell r="J2681" t="str">
            <v>SUPPLIER0002</v>
          </cell>
          <cell r="K2681" t="str">
            <v xml:space="preserve">ANHUI TINCAI SILK CO. LTD</v>
          </cell>
          <cell r="L2681">
            <v>7</v>
          </cell>
          <cell r="M2681">
            <v>28</v>
          </cell>
          <cell r="N2681">
            <v>35</v>
          </cell>
          <cell r="O2681">
            <v>5</v>
          </cell>
          <cell r="P2681">
            <v>20</v>
          </cell>
          <cell r="S2681" t="str">
            <v xml:space="preserve">Yuan Purchase Pricelist (CNY)</v>
          </cell>
          <cell r="T2681">
            <v>0</v>
          </cell>
          <cell r="U2681">
            <v>0</v>
          </cell>
          <cell r="V2681">
            <v>220</v>
          </cell>
        </row>
        <row r="2682">
          <cell r="A2682">
            <v>13015</v>
          </cell>
          <cell r="B2682" t="str">
            <v>AUTOLAMPS2655</v>
          </cell>
          <cell r="C2682" t="e">
            <v>#REF!</v>
          </cell>
          <cell r="D2682" t="str">
            <v xml:space="preserve">TOYOTA SUCCEED (05-10) - FOG LAMP CASE - RH</v>
          </cell>
          <cell r="E2682" t="str">
            <v>TOYOTA</v>
          </cell>
          <cell r="F2682" t="str">
            <v xml:space="preserve">SUCCEED FLAC RH</v>
          </cell>
          <cell r="G2682" t="str">
            <v>TY27-0204-1-R</v>
          </cell>
          <cell r="I2682">
            <v>0.04</v>
          </cell>
          <cell r="J2682" t="str">
            <v>SUPPLIER0002</v>
          </cell>
          <cell r="K2682" t="str">
            <v xml:space="preserve">ANHUI TINCAI SILK CO. LTD</v>
          </cell>
          <cell r="L2682">
            <v>8</v>
          </cell>
          <cell r="M2682">
            <v>32</v>
          </cell>
          <cell r="N2682">
            <v>40</v>
          </cell>
          <cell r="O2682">
            <v>5</v>
          </cell>
          <cell r="P2682">
            <v>20</v>
          </cell>
          <cell r="S2682" t="str">
            <v xml:space="preserve">Yuan Purchase Pricelist (CNY)</v>
          </cell>
          <cell r="T2682">
            <v>0</v>
          </cell>
          <cell r="U2682">
            <v>0</v>
          </cell>
          <cell r="V2682">
            <v>250</v>
          </cell>
        </row>
        <row r="2683">
          <cell r="A2683">
            <v>10346</v>
          </cell>
          <cell r="B2683" t="str">
            <v>AUTOLAMPS2649</v>
          </cell>
          <cell r="C2683" t="e">
            <v>#REF!</v>
          </cell>
          <cell r="D2683" t="str">
            <v xml:space="preserve">TOYOTA SUCCEED (05-10) - FRONT BUMPER</v>
          </cell>
          <cell r="E2683" t="str">
            <v>TOYOTA</v>
          </cell>
          <cell r="F2683" t="str">
            <v xml:space="preserve">SUCCEED BPRF</v>
          </cell>
          <cell r="G2683" t="str">
            <v>TY27-0207</v>
          </cell>
          <cell r="I2683">
            <v>0.04</v>
          </cell>
          <cell r="J2683" t="str">
            <v>SUPPLIER0002</v>
          </cell>
          <cell r="K2683" t="str">
            <v xml:space="preserve">ANHUI TINCAI SILK CO. LTD</v>
          </cell>
          <cell r="L2683">
            <v>9</v>
          </cell>
          <cell r="M2683">
            <v>36</v>
          </cell>
          <cell r="N2683">
            <v>45</v>
          </cell>
          <cell r="Q2683">
            <v>5</v>
          </cell>
          <cell r="R2683">
            <v>20</v>
          </cell>
          <cell r="S2683" t="str">
            <v xml:space="preserve">Yuan Purchase Pricelist (CNY)</v>
          </cell>
          <cell r="T2683">
            <v>95</v>
          </cell>
          <cell r="U2683">
            <v>2415.66</v>
          </cell>
          <cell r="V2683">
            <v>3600</v>
          </cell>
        </row>
        <row r="2684">
          <cell r="A2684">
            <v>10331</v>
          </cell>
          <cell r="B2684" t="str">
            <v>AUTOLAMPS2657</v>
          </cell>
          <cell r="C2684" t="e">
            <v>#REF!</v>
          </cell>
          <cell r="D2684" t="str">
            <v xml:space="preserve">TOYOTA SUCCEED (05-10) - HEAD LAMP - LH</v>
          </cell>
          <cell r="E2684" t="str">
            <v>TOYOTA</v>
          </cell>
          <cell r="F2684" t="str">
            <v xml:space="preserve">SUCCEED HLA LH</v>
          </cell>
          <cell r="G2684" t="str">
            <v>TY27-0201-L</v>
          </cell>
          <cell r="I2684">
            <v>0.04</v>
          </cell>
          <cell r="J2684" t="str">
            <v>SUPPLIER0002</v>
          </cell>
          <cell r="K2684" t="str">
            <v xml:space="preserve">ANHUI TINCAI SILK CO. LTD</v>
          </cell>
          <cell r="L2684">
            <v>23</v>
          </cell>
          <cell r="M2684">
            <v>92</v>
          </cell>
          <cell r="N2684">
            <v>115</v>
          </cell>
          <cell r="Q2684">
            <v>5</v>
          </cell>
          <cell r="R2684">
            <v>20</v>
          </cell>
          <cell r="S2684" t="str">
            <v xml:space="preserve">Yuan Purchase Pricelist (CNY)</v>
          </cell>
          <cell r="T2684">
            <v>70</v>
          </cell>
          <cell r="U2684">
            <v>1785</v>
          </cell>
          <cell r="V2684">
            <v>2500</v>
          </cell>
        </row>
        <row r="2685">
          <cell r="A2685">
            <v>10330</v>
          </cell>
          <cell r="B2685" t="str">
            <v>AUTOLAMPS2658</v>
          </cell>
          <cell r="C2685" t="e">
            <v>#REF!</v>
          </cell>
          <cell r="D2685" t="str">
            <v xml:space="preserve">TOYOTA SUCCEED (05-10) - HEAD LAMP - RH</v>
          </cell>
          <cell r="E2685" t="str">
            <v>TOYOTA</v>
          </cell>
          <cell r="F2685" t="str">
            <v xml:space="preserve">SUCCEED HLA RH</v>
          </cell>
          <cell r="G2685" t="str">
            <v>TY27-0201-R</v>
          </cell>
          <cell r="I2685">
            <v>0.04</v>
          </cell>
          <cell r="J2685" t="str">
            <v>SUPPLIER0002</v>
          </cell>
          <cell r="K2685" t="str">
            <v xml:space="preserve">ANHUI TINCAI SILK CO. LTD</v>
          </cell>
          <cell r="L2685">
            <v>22</v>
          </cell>
          <cell r="M2685">
            <v>88</v>
          </cell>
          <cell r="N2685">
            <v>110</v>
          </cell>
          <cell r="Q2685">
            <v>5</v>
          </cell>
          <cell r="R2685">
            <v>20</v>
          </cell>
          <cell r="S2685" t="str">
            <v xml:space="preserve">Yuan Purchase Pricelist (CNY)</v>
          </cell>
          <cell r="T2685">
            <v>70</v>
          </cell>
          <cell r="U2685">
            <v>1785</v>
          </cell>
          <cell r="V2685">
            <v>2500</v>
          </cell>
        </row>
        <row r="2686">
          <cell r="A2686">
            <v>10333</v>
          </cell>
          <cell r="B2686" t="str">
            <v>AUTOLAMPS2659</v>
          </cell>
          <cell r="C2686" t="e">
            <v>#REF!</v>
          </cell>
          <cell r="D2686" t="str">
            <v xml:space="preserve">TOYOTA SUCCEED (05-10) - HEAD LENS - LH</v>
          </cell>
          <cell r="E2686" t="str">
            <v>TOYOTA</v>
          </cell>
          <cell r="F2686" t="str">
            <v xml:space="preserve">SUCCEED HLS LH</v>
          </cell>
          <cell r="G2686" t="str">
            <v>TY27-0201-00-L</v>
          </cell>
          <cell r="I2686">
            <v>0.04</v>
          </cell>
          <cell r="J2686" t="str">
            <v>SUPPLIER0002</v>
          </cell>
          <cell r="K2686" t="str">
            <v xml:space="preserve">ANHUI TINCAI SILK CO. LTD</v>
          </cell>
          <cell r="L2686">
            <v>19</v>
          </cell>
          <cell r="M2686">
            <v>76</v>
          </cell>
          <cell r="N2686">
            <v>95</v>
          </cell>
          <cell r="Q2686">
            <v>5</v>
          </cell>
          <cell r="R2686">
            <v>20</v>
          </cell>
          <cell r="S2686" t="str">
            <v xml:space="preserve">Yuan Purchase Pricelist (CNY)</v>
          </cell>
          <cell r="T2686">
            <v>23</v>
          </cell>
          <cell r="U2686">
            <v>584.84</v>
          </cell>
          <cell r="V2686">
            <v>880</v>
          </cell>
        </row>
        <row r="2687">
          <cell r="A2687">
            <v>10332</v>
          </cell>
          <cell r="B2687" t="str">
            <v>AUTOLAMPS2660</v>
          </cell>
          <cell r="C2687" t="e">
            <v>#REF!</v>
          </cell>
          <cell r="D2687" t="str">
            <v xml:space="preserve">TOYOTA SUCCEED (05-10) - HEAD LENS - RH</v>
          </cell>
          <cell r="E2687" t="str">
            <v>TOYOTA</v>
          </cell>
          <cell r="F2687" t="str">
            <v xml:space="preserve">SUCCEED HLS RH</v>
          </cell>
          <cell r="G2687" t="str">
            <v>TY27-0201-00-R</v>
          </cell>
          <cell r="I2687">
            <v>0.04</v>
          </cell>
          <cell r="J2687" t="str">
            <v>SUPPLIER0002</v>
          </cell>
          <cell r="K2687" t="str">
            <v xml:space="preserve">ANHUI TINCAI SILK CO. LTD</v>
          </cell>
          <cell r="L2687">
            <v>17</v>
          </cell>
          <cell r="M2687">
            <v>68</v>
          </cell>
          <cell r="N2687">
            <v>85</v>
          </cell>
          <cell r="Q2687">
            <v>5</v>
          </cell>
          <cell r="R2687">
            <v>20</v>
          </cell>
          <cell r="S2687" t="str">
            <v xml:space="preserve">Yuan Purchase Pricelist (CNY)</v>
          </cell>
          <cell r="T2687">
            <v>23</v>
          </cell>
          <cell r="U2687">
            <v>584.84</v>
          </cell>
          <cell r="V2687">
            <v>880</v>
          </cell>
        </row>
        <row r="2688">
          <cell r="A2688">
            <v>10344</v>
          </cell>
          <cell r="B2688" t="str">
            <v>AUTOLAMPS2650</v>
          </cell>
          <cell r="C2688" t="e">
            <v>#REF!</v>
          </cell>
          <cell r="D2688" t="str">
            <v xml:space="preserve">TOYOTA SUCCEED (05-10) - SIDE BUMPER - LH</v>
          </cell>
          <cell r="E2688" t="str">
            <v>TOYOTA</v>
          </cell>
          <cell r="F2688" t="str">
            <v xml:space="preserve">SUCCEED SBPR LH</v>
          </cell>
          <cell r="G2688" t="str">
            <v>TY27-0207-1-L</v>
          </cell>
          <cell r="I2688">
            <v>0.04</v>
          </cell>
          <cell r="J2688" t="str">
            <v>SUPPLIER0002</v>
          </cell>
          <cell r="K2688" t="str">
            <v xml:space="preserve">ANHUI TINCAI SILK CO. LTD</v>
          </cell>
          <cell r="L2688">
            <v>12</v>
          </cell>
          <cell r="M2688">
            <v>48</v>
          </cell>
          <cell r="N2688">
            <v>60</v>
          </cell>
          <cell r="Q2688">
            <v>5</v>
          </cell>
          <cell r="R2688">
            <v>20</v>
          </cell>
          <cell r="S2688" t="str">
            <v xml:space="preserve">Yuan Purchase Pricelist (CNY)</v>
          </cell>
          <cell r="T2688">
            <v>15</v>
          </cell>
          <cell r="U2688">
            <v>362</v>
          </cell>
          <cell r="V2688">
            <v>540</v>
          </cell>
        </row>
        <row r="2689">
          <cell r="A2689">
            <v>10343</v>
          </cell>
          <cell r="B2689" t="str">
            <v>AUTOLAMPS2651</v>
          </cell>
          <cell r="C2689" t="e">
            <v>#REF!</v>
          </cell>
          <cell r="D2689" t="str">
            <v xml:space="preserve">TOYOTA SUCCEED (05-10) - SIDE BUMPER - RH</v>
          </cell>
          <cell r="E2689" t="str">
            <v>TOYOTA</v>
          </cell>
          <cell r="F2689" t="str">
            <v xml:space="preserve">SUCCEED SBPR RH</v>
          </cell>
          <cell r="G2689" t="str">
            <v>TY27-0207-1-R</v>
          </cell>
          <cell r="I2689">
            <v>0.04</v>
          </cell>
          <cell r="J2689" t="str">
            <v>SUPPLIER0002</v>
          </cell>
          <cell r="K2689" t="str">
            <v xml:space="preserve">ANHUI TINCAI SILK CO. LTD</v>
          </cell>
          <cell r="L2689">
            <v>12</v>
          </cell>
          <cell r="M2689">
            <v>48</v>
          </cell>
          <cell r="N2689">
            <v>60</v>
          </cell>
          <cell r="Q2689">
            <v>5</v>
          </cell>
          <cell r="R2689">
            <v>20</v>
          </cell>
          <cell r="S2689" t="str">
            <v xml:space="preserve">Yuan Purchase Pricelist (CNY)</v>
          </cell>
          <cell r="T2689">
            <v>20</v>
          </cell>
          <cell r="U2689">
            <v>483</v>
          </cell>
          <cell r="V2689">
            <v>540</v>
          </cell>
        </row>
        <row r="2690">
          <cell r="A2690">
            <v>10335</v>
          </cell>
          <cell r="B2690" t="str">
            <v>AUTOLAMPS2663</v>
          </cell>
          <cell r="C2690" t="e">
            <v>#REF!</v>
          </cell>
          <cell r="D2690" t="str">
            <v xml:space="preserve">TOYOTA SUCCEED (05-10) - TAIL LAMP - LH</v>
          </cell>
          <cell r="E2690" t="str">
            <v>TOYOTA</v>
          </cell>
          <cell r="F2690" t="str">
            <v xml:space="preserve">SUCCEED TLA LH</v>
          </cell>
          <cell r="G2690" t="str">
            <v>TY27-0202-L</v>
          </cell>
          <cell r="I2690">
            <v>0.04</v>
          </cell>
          <cell r="J2690" t="str">
            <v>SUPPLIER0002</v>
          </cell>
          <cell r="K2690" t="str">
            <v xml:space="preserve">ANHUI TINCAI SILK CO. LTD</v>
          </cell>
          <cell r="L2690">
            <v>8</v>
          </cell>
          <cell r="M2690">
            <v>32</v>
          </cell>
          <cell r="N2690">
            <v>40</v>
          </cell>
          <cell r="Q2690">
            <v>5</v>
          </cell>
          <cell r="R2690">
            <v>20</v>
          </cell>
          <cell r="S2690" t="str">
            <v xml:space="preserve">Yuan Purchase Pricelist (CNY)</v>
          </cell>
          <cell r="T2690">
            <v>45</v>
          </cell>
          <cell r="U2690">
            <v>1155.1300000000001</v>
          </cell>
          <cell r="V2690">
            <v>1700</v>
          </cell>
        </row>
        <row r="2691">
          <cell r="A2691">
            <v>10334</v>
          </cell>
          <cell r="B2691" t="str">
            <v>AUTOLAMPS2664</v>
          </cell>
          <cell r="C2691" t="e">
            <v>#REF!</v>
          </cell>
          <cell r="D2691" t="str">
            <v xml:space="preserve">TOYOTA SUCCEED (05-10) - TAIL LAMP - RH</v>
          </cell>
          <cell r="E2691" t="str">
            <v>TOYOTA</v>
          </cell>
          <cell r="F2691" t="str">
            <v xml:space="preserve">SUCCEED TLA RH</v>
          </cell>
          <cell r="G2691" t="str">
            <v>TY27-0202-R</v>
          </cell>
          <cell r="I2691">
            <v>0.04</v>
          </cell>
          <cell r="J2691" t="str">
            <v>SUPPLIER0002</v>
          </cell>
          <cell r="K2691" t="str">
            <v xml:space="preserve">ANHUI TINCAI SILK CO. LTD</v>
          </cell>
          <cell r="L2691">
            <v>8</v>
          </cell>
          <cell r="M2691">
            <v>32</v>
          </cell>
          <cell r="N2691">
            <v>40</v>
          </cell>
          <cell r="Q2691">
            <v>5</v>
          </cell>
          <cell r="R2691">
            <v>20</v>
          </cell>
          <cell r="S2691" t="str">
            <v xml:space="preserve">Yuan Purchase Pricelist (CNY)</v>
          </cell>
          <cell r="T2691">
            <v>45</v>
          </cell>
          <cell r="U2691">
            <v>1155.1300000000001</v>
          </cell>
          <cell r="V2691">
            <v>1700</v>
          </cell>
        </row>
        <row r="2692">
          <cell r="A2692">
            <v>10337</v>
          </cell>
          <cell r="B2692" t="str">
            <v>AUTOLAMPS2661</v>
          </cell>
          <cell r="C2692" t="e">
            <v>#REF!</v>
          </cell>
          <cell r="D2692" t="str">
            <v xml:space="preserve">TOYOTA SUCCEED (05-10) - TAIL LENS - LH</v>
          </cell>
          <cell r="E2692" t="str">
            <v>TOYOTA</v>
          </cell>
          <cell r="F2692" t="str">
            <v xml:space="preserve">SUCCEED TLS LH</v>
          </cell>
          <cell r="G2692" t="str">
            <v>TY27-0202-00-L</v>
          </cell>
          <cell r="I2692">
            <v>0.04</v>
          </cell>
          <cell r="J2692" t="str">
            <v>SUPPLIER0002</v>
          </cell>
          <cell r="K2692" t="str">
            <v xml:space="preserve">ANHUI TINCAI SILK CO. LTD</v>
          </cell>
          <cell r="L2692">
            <v>41</v>
          </cell>
          <cell r="M2692">
            <v>164</v>
          </cell>
          <cell r="N2692">
            <v>205</v>
          </cell>
          <cell r="Q2692">
            <v>5</v>
          </cell>
          <cell r="R2692">
            <v>20</v>
          </cell>
          <cell r="S2692" t="str">
            <v xml:space="preserve">Yuan Purchase Pricelist (CNY)</v>
          </cell>
          <cell r="T2692">
            <v>18</v>
          </cell>
          <cell r="U2692">
            <v>457.7</v>
          </cell>
          <cell r="V2692">
            <v>650</v>
          </cell>
        </row>
        <row r="2693">
          <cell r="A2693">
            <v>10336</v>
          </cell>
          <cell r="B2693" t="str">
            <v>AUTOLAMPS2662</v>
          </cell>
          <cell r="C2693" t="e">
            <v>#REF!</v>
          </cell>
          <cell r="D2693" t="str">
            <v xml:space="preserve">TOYOTA SUCCEED (05-10) - TAIL LENS - RH</v>
          </cell>
          <cell r="E2693" t="str">
            <v>TOYOTA</v>
          </cell>
          <cell r="F2693" t="str">
            <v xml:space="preserve">SUCCEED TLS RH</v>
          </cell>
          <cell r="G2693" t="str">
            <v>TY27-0202-00-R</v>
          </cell>
          <cell r="I2693">
            <v>0.04</v>
          </cell>
          <cell r="J2693" t="str">
            <v>SUPPLIER0002</v>
          </cell>
          <cell r="K2693" t="str">
            <v xml:space="preserve">ANHUI TINCAI SILK CO. LTD</v>
          </cell>
          <cell r="L2693">
            <v>40</v>
          </cell>
          <cell r="M2693">
            <v>160</v>
          </cell>
          <cell r="N2693">
            <v>200</v>
          </cell>
          <cell r="Q2693">
            <v>5</v>
          </cell>
          <cell r="R2693">
            <v>20</v>
          </cell>
          <cell r="S2693" t="str">
            <v xml:space="preserve">Yuan Purchase Pricelist (CNY)</v>
          </cell>
          <cell r="T2693">
            <v>18</v>
          </cell>
          <cell r="U2693">
            <v>457.7</v>
          </cell>
          <cell r="V2693">
            <v>650</v>
          </cell>
        </row>
        <row r="2694">
          <cell r="A2694">
            <v>10338</v>
          </cell>
          <cell r="B2694" t="str">
            <v>AUTOLAMPS2656</v>
          </cell>
          <cell r="C2694" t="e">
            <v>#REF!</v>
          </cell>
          <cell r="D2694" t="str">
            <v xml:space="preserve">TOYOTA SUCCEED (05-10)- GRILL</v>
          </cell>
          <cell r="E2694" t="str">
            <v>TOYOTA</v>
          </cell>
          <cell r="F2694" t="str">
            <v xml:space="preserve">SUCCEED GRL</v>
          </cell>
          <cell r="G2694" t="str">
            <v>TY27-0211</v>
          </cell>
          <cell r="I2694">
            <v>0.04</v>
          </cell>
          <cell r="J2694" t="str">
            <v>SUPPLIER0002</v>
          </cell>
          <cell r="K2694" t="str">
            <v xml:space="preserve">ANHUI TINCAI SILK CO. LTD</v>
          </cell>
          <cell r="L2694">
            <v>7</v>
          </cell>
          <cell r="M2694">
            <v>28</v>
          </cell>
          <cell r="N2694">
            <v>35</v>
          </cell>
          <cell r="Q2694">
            <v>5</v>
          </cell>
          <cell r="R2694">
            <v>10</v>
          </cell>
          <cell r="S2694" t="str">
            <v xml:space="preserve">Yuan Purchase Pricelist (CNY)</v>
          </cell>
          <cell r="T2694">
            <v>45</v>
          </cell>
          <cell r="U2694">
            <v>1144.26</v>
          </cell>
          <cell r="V2694">
            <v>1700</v>
          </cell>
        </row>
        <row r="2695">
          <cell r="A2695">
            <v>11959</v>
          </cell>
          <cell r="B2695" t="str">
            <v>AUTOLAMPS2665</v>
          </cell>
          <cell r="C2695" t="e">
            <v>#REF!</v>
          </cell>
          <cell r="D2695" t="str">
            <v xml:space="preserve">TOYOTA SUCCEED/PROBOX MPV (03-) - LAMINATED FRONT WINDSCREEN</v>
          </cell>
          <cell r="E2695" t="str">
            <v>TOYOTA</v>
          </cell>
          <cell r="F2695" t="str">
            <v xml:space="preserve">NCP58 LFW X</v>
          </cell>
          <cell r="G2695" t="str">
            <v xml:space="preserve">NCP58 LFW/X</v>
          </cell>
          <cell r="H2695" t="str">
            <v>1398*741</v>
          </cell>
          <cell r="I2695">
            <v>0.02</v>
          </cell>
          <cell r="J2695" t="str">
            <v>SUPPLIER0015</v>
          </cell>
          <cell r="K2695" t="str">
            <v xml:space="preserve">XINYI AUTOMOBILE GLASS (SHENZHEN) CO., LTD</v>
          </cell>
          <cell r="L2695">
            <v>92</v>
          </cell>
          <cell r="M2695">
            <v>368</v>
          </cell>
          <cell r="N2695">
            <v>460</v>
          </cell>
          <cell r="Q2695">
            <v>6</v>
          </cell>
          <cell r="R2695">
            <v>24</v>
          </cell>
          <cell r="S2695" t="str">
            <v xml:space="preserve">USD Purchase Pricelist (USD)</v>
          </cell>
          <cell r="T2695">
            <v>12.48</v>
          </cell>
          <cell r="U2695">
            <v>2236.42</v>
          </cell>
          <cell r="V2695">
            <v>2700</v>
          </cell>
        </row>
        <row r="2696">
          <cell r="A2696">
            <v>13449</v>
          </cell>
          <cell r="B2696" t="str">
            <v>AUTOLAMPS2865</v>
          </cell>
          <cell r="C2696" t="e">
            <v>#REF!</v>
          </cell>
          <cell r="D2696" t="str">
            <v xml:space="preserve">TOYOTA TOWN-ACE NOAH WAGON (96-) - REAR WINDSCREEN (01 HOLE)</v>
          </cell>
          <cell r="E2696" t="str">
            <v>TOYOTA</v>
          </cell>
          <cell r="F2696" t="str">
            <v xml:space="preserve">YR40 RW H X</v>
          </cell>
          <cell r="G2696" t="str">
            <v xml:space="preserve">YR40 RW/H/X</v>
          </cell>
          <cell r="H2696" t="str">
            <v>1353*740</v>
          </cell>
          <cell r="I2696">
            <v>0.02</v>
          </cell>
          <cell r="J2696" t="str">
            <v>SUPPLIER0015</v>
          </cell>
          <cell r="K2696" t="str">
            <v xml:space="preserve">XINYI AUTOMOBILE GLASS (SHENZHEN) CO., LTD</v>
          </cell>
          <cell r="L2696">
            <v>0</v>
          </cell>
          <cell r="M2696">
            <v>0</v>
          </cell>
          <cell r="N2696">
            <v>0</v>
          </cell>
          <cell r="Q2696">
            <v>3</v>
          </cell>
          <cell r="R2696">
            <v>12</v>
          </cell>
          <cell r="S2696" t="str">
            <v xml:space="preserve">USD Purchase Pricelist (USD)</v>
          </cell>
          <cell r="T2696">
            <v>14.51</v>
          </cell>
          <cell r="U2696">
            <v>2600.19</v>
          </cell>
          <cell r="V2696">
            <v>3400</v>
          </cell>
        </row>
        <row r="2697">
          <cell r="A2697">
            <v>11962</v>
          </cell>
          <cell r="B2697" t="str">
            <v>AUTOLAMPS2860</v>
          </cell>
          <cell r="C2697" t="e">
            <v>#REF!</v>
          </cell>
          <cell r="D2697" t="str">
            <v xml:space="preserve">TOYOTA TOWN-ACE/LITE-ACE WAGON VAN 96-(MPV) - LAMINATED FRONT WINDSCREEN</v>
          </cell>
          <cell r="E2697" t="str">
            <v>TOYOTA</v>
          </cell>
          <cell r="F2697" t="str">
            <v xml:space="preserve">YR40 LFW X</v>
          </cell>
          <cell r="G2697" t="str">
            <v xml:space="preserve">YR40 LFW/X</v>
          </cell>
          <cell r="H2697" t="str">
            <v>1475*1010</v>
          </cell>
          <cell r="I2697">
            <v>0.02</v>
          </cell>
          <cell r="J2697" t="str">
            <v>SUPPLIER0015</v>
          </cell>
          <cell r="K2697" t="str">
            <v xml:space="preserve">XINYI AUTOMOBILE GLASS (SHENZHEN) CO., LTD</v>
          </cell>
          <cell r="L2697">
            <v>10</v>
          </cell>
          <cell r="M2697">
            <v>40</v>
          </cell>
          <cell r="N2697">
            <v>50</v>
          </cell>
          <cell r="Q2697">
            <v>3</v>
          </cell>
          <cell r="R2697">
            <v>12</v>
          </cell>
          <cell r="S2697" t="str">
            <v xml:space="preserve">USD Purchase Pricelist (USD)</v>
          </cell>
          <cell r="T2697">
            <v>18.75</v>
          </cell>
          <cell r="U2697">
            <v>3360</v>
          </cell>
          <cell r="V2697">
            <v>4400</v>
          </cell>
        </row>
        <row r="2698">
          <cell r="A2698">
            <v>12810</v>
          </cell>
          <cell r="B2698" t="str">
            <v>AUTOLAMPS2666</v>
          </cell>
          <cell r="C2698" t="e">
            <v>#REF!</v>
          </cell>
          <cell r="D2698" t="str">
            <v xml:space="preserve">TOYOTA TOWNACE 3SZ / XTD40 (05-11) - LAMINATED FRONT WINDSCREEN</v>
          </cell>
          <cell r="E2698" t="str">
            <v>TOYOTA</v>
          </cell>
          <cell r="F2698" t="str">
            <v xml:space="preserve">XTD40 LFW</v>
          </cell>
          <cell r="G2698" t="str">
            <v xml:space="preserve">XTD40 LFW</v>
          </cell>
          <cell r="H2698" t="str">
            <v>1450*807</v>
          </cell>
          <cell r="I2698">
            <v>0.02</v>
          </cell>
          <cell r="J2698" t="str">
            <v>SUPPLIER0015</v>
          </cell>
          <cell r="K2698" t="str">
            <v xml:space="preserve">XINYI AUTOMOBILE GLASS (SHENZHEN) CO., LTD</v>
          </cell>
          <cell r="L2698">
            <v>12</v>
          </cell>
          <cell r="M2698">
            <v>48</v>
          </cell>
          <cell r="N2698">
            <v>60</v>
          </cell>
          <cell r="Q2698">
            <v>4</v>
          </cell>
          <cell r="R2698">
            <v>16</v>
          </cell>
          <cell r="S2698" t="str">
            <v xml:space="preserve">USD Purchase Pricelist (USD)</v>
          </cell>
          <cell r="T2698">
            <v>14.04</v>
          </cell>
          <cell r="U2698">
            <v>2339.42</v>
          </cell>
          <cell r="V2698">
            <v>2900</v>
          </cell>
        </row>
        <row r="2699">
          <cell r="A2699">
            <v>12870</v>
          </cell>
          <cell r="B2699" t="str">
            <v>AUTOLAMPS2667</v>
          </cell>
          <cell r="C2699" t="e">
            <v>#REF!</v>
          </cell>
          <cell r="D2699" t="str">
            <v xml:space="preserve">TOYOTA TOWNACE 3SZ / XTD40 (05-11) - REAR HEATED WINDSCREEN</v>
          </cell>
          <cell r="E2699" t="str">
            <v>TOYOTA</v>
          </cell>
          <cell r="F2699" t="str">
            <v xml:space="preserve">XTD40 RW H X</v>
          </cell>
          <cell r="G2699" t="str">
            <v xml:space="preserve">XTD40 RW/H/X</v>
          </cell>
          <cell r="H2699" t="str">
            <v>1330*497</v>
          </cell>
          <cell r="I2699">
            <v>0.02</v>
          </cell>
          <cell r="J2699" t="str">
            <v>SUPPLIER0015</v>
          </cell>
          <cell r="K2699" t="str">
            <v xml:space="preserve">XINYI AUTOMOBILE GLASS (SHENZHEN) CO., LTD</v>
          </cell>
          <cell r="L2699">
            <v>8</v>
          </cell>
          <cell r="M2699">
            <v>32</v>
          </cell>
          <cell r="N2699">
            <v>40</v>
          </cell>
          <cell r="Q2699">
            <v>3</v>
          </cell>
          <cell r="R2699">
            <v>12</v>
          </cell>
          <cell r="S2699" t="str">
            <v xml:space="preserve">USD Purchase Pricelist (USD)</v>
          </cell>
          <cell r="T2699">
            <v>10.14</v>
          </cell>
          <cell r="U2699">
            <v>1689.58</v>
          </cell>
          <cell r="V2699">
            <v>2100</v>
          </cell>
        </row>
        <row r="2700">
          <cell r="A2700">
            <v>12493</v>
          </cell>
          <cell r="B2700" t="str">
            <v>AUTOLAMPS2668</v>
          </cell>
          <cell r="C2700" t="e">
            <v>#REF!</v>
          </cell>
          <cell r="D2700" t="str">
            <v xml:space="preserve">TOYOTA TOWNACE 3SZ /XTD40 (05-11) - HEAD LAMP - LH</v>
          </cell>
          <cell r="E2700" t="str">
            <v>TOYOTA</v>
          </cell>
          <cell r="F2700" t="str">
            <v xml:space="preserve">3SZ HLA LH</v>
          </cell>
          <cell r="G2700" t="str">
            <v>MZ01-NEW-C-10001-L</v>
          </cell>
          <cell r="I2700">
            <v>0.04</v>
          </cell>
          <cell r="J2700" t="str">
            <v>SUPPLIER0010</v>
          </cell>
          <cell r="K2700" t="str">
            <v xml:space="preserve">JIANGSU ZISUDE LAMPS TECHNOLOGY CO.,LTD</v>
          </cell>
          <cell r="L2700">
            <v>1</v>
          </cell>
          <cell r="M2700">
            <v>4</v>
          </cell>
          <cell r="N2700">
            <v>5</v>
          </cell>
          <cell r="Q2700">
            <v>5</v>
          </cell>
          <cell r="R2700">
            <v>20</v>
          </cell>
          <cell r="S2700" t="str">
            <v xml:space="preserve">Yuan Purchase Pricelist (CNY)</v>
          </cell>
          <cell r="T2700">
            <v>132</v>
          </cell>
          <cell r="U2700">
            <v>3440</v>
          </cell>
          <cell r="V2700">
            <v>4000</v>
          </cell>
        </row>
        <row r="2701">
          <cell r="A2701">
            <v>12492</v>
          </cell>
          <cell r="B2701" t="str">
            <v>AUTOLAMPS2669</v>
          </cell>
          <cell r="C2701" t="e">
            <v>#REF!</v>
          </cell>
          <cell r="D2701" t="str">
            <v xml:space="preserve">TOYOTA TOWNACE 3SZ /XTD40 (05-11) - HEAD LAMP - RH</v>
          </cell>
          <cell r="E2701" t="str">
            <v>TOYOTA</v>
          </cell>
          <cell r="F2701" t="str">
            <v xml:space="preserve">3SZ HLA RH</v>
          </cell>
          <cell r="G2701" t="str">
            <v>MZ01-NEW-C-10001-R</v>
          </cell>
          <cell r="I2701">
            <v>0.04</v>
          </cell>
          <cell r="J2701" t="str">
            <v>SUPPLIER0010</v>
          </cell>
          <cell r="K2701" t="str">
            <v xml:space="preserve">JIANGSU ZISUDE LAMPS TECHNOLOGY CO.,LTD</v>
          </cell>
          <cell r="L2701">
            <v>1</v>
          </cell>
          <cell r="M2701">
            <v>4</v>
          </cell>
          <cell r="N2701">
            <v>5</v>
          </cell>
          <cell r="Q2701">
            <v>5</v>
          </cell>
          <cell r="R2701">
            <v>20</v>
          </cell>
          <cell r="S2701" t="str">
            <v xml:space="preserve">Yuan Purchase Pricelist (CNY)</v>
          </cell>
          <cell r="T2701">
            <v>132</v>
          </cell>
          <cell r="U2701">
            <v>3440</v>
          </cell>
          <cell r="V2701">
            <v>4000</v>
          </cell>
        </row>
        <row r="2702">
          <cell r="A2702">
            <v>11783</v>
          </cell>
          <cell r="B2702" t="str">
            <v>AUTOLAMPS2670</v>
          </cell>
          <cell r="C2702" t="e">
            <v>#REF!</v>
          </cell>
          <cell r="D2702" t="str">
            <v xml:space="preserve">TOYOTA TOWNACE 3SZ /XTD40 (05-11) - TAIL LAMP - LH</v>
          </cell>
          <cell r="E2702" t="str">
            <v>TOYOTA</v>
          </cell>
          <cell r="F2702" t="str">
            <v xml:space="preserve">3SZ TLA LH</v>
          </cell>
          <cell r="G2702" t="str">
            <v>MZ01-NEW-C-10002-L</v>
          </cell>
          <cell r="I2702">
            <v>0.04</v>
          </cell>
          <cell r="J2702" t="str">
            <v>SUPPLIER0010</v>
          </cell>
          <cell r="K2702" t="str">
            <v xml:space="preserve">JIANGSU ZISUDE LAMPS TECHNOLOGY CO.,LTD</v>
          </cell>
          <cell r="L2702">
            <v>6</v>
          </cell>
          <cell r="M2702">
            <v>24</v>
          </cell>
          <cell r="N2702">
            <v>30</v>
          </cell>
          <cell r="Q2702">
            <v>5</v>
          </cell>
          <cell r="R2702">
            <v>20</v>
          </cell>
          <cell r="S2702" t="str">
            <v xml:space="preserve">Yuan Purchase Pricelist (CNY)</v>
          </cell>
          <cell r="T2702">
            <v>55</v>
          </cell>
          <cell r="U2702">
            <v>1433</v>
          </cell>
          <cell r="V2702">
            <v>2000</v>
          </cell>
        </row>
        <row r="2703">
          <cell r="A2703">
            <v>11782</v>
          </cell>
          <cell r="B2703" t="str">
            <v>AUTOLAMPS2671</v>
          </cell>
          <cell r="C2703" t="e">
            <v>#REF!</v>
          </cell>
          <cell r="D2703" t="str">
            <v xml:space="preserve">TOYOTA TOWNACE 3SZ /XTD40 (05-11) - TAIL LAMP - RH</v>
          </cell>
          <cell r="E2703" t="str">
            <v>TOYOTA</v>
          </cell>
          <cell r="F2703" t="str">
            <v xml:space="preserve">3SZ TLA RH</v>
          </cell>
          <cell r="G2703" t="str">
            <v>MZ01-NEW-C-10002-R</v>
          </cell>
          <cell r="I2703">
            <v>0.04</v>
          </cell>
          <cell r="J2703" t="str">
            <v>SUPPLIER0010</v>
          </cell>
          <cell r="K2703" t="str">
            <v xml:space="preserve">JIANGSU ZISUDE LAMPS TECHNOLOGY CO.,LTD</v>
          </cell>
          <cell r="L2703">
            <v>6</v>
          </cell>
          <cell r="M2703">
            <v>24</v>
          </cell>
          <cell r="N2703">
            <v>30</v>
          </cell>
          <cell r="Q2703">
            <v>5</v>
          </cell>
          <cell r="R2703">
            <v>20</v>
          </cell>
          <cell r="S2703" t="str">
            <v xml:space="preserve">Yuan Purchase Pricelist (CNY)</v>
          </cell>
          <cell r="T2703">
            <v>55</v>
          </cell>
          <cell r="U2703">
            <v>1433</v>
          </cell>
          <cell r="V2703">
            <v>2000</v>
          </cell>
        </row>
        <row r="2704">
          <cell r="A2704">
            <v>10563</v>
          </cell>
          <cell r="B2704" t="str">
            <v>AUTOLAMPS2672</v>
          </cell>
          <cell r="C2704" t="e">
            <v>#REF!</v>
          </cell>
          <cell r="D2704" t="str">
            <v xml:space="preserve">TOYOTA TOWNACE CR55 - CORNER LAMP - LH</v>
          </cell>
          <cell r="E2704" t="str">
            <v>TOYOTA</v>
          </cell>
          <cell r="F2704" t="str">
            <v xml:space="preserve">CR55 CLA LH</v>
          </cell>
          <cell r="G2704" t="str">
            <v>TY26-0203-L</v>
          </cell>
          <cell r="I2704">
            <v>0.04</v>
          </cell>
          <cell r="J2704" t="str">
            <v>SUPPLIER0002</v>
          </cell>
          <cell r="K2704" t="str">
            <v xml:space="preserve">ANHUI TINCAI SILK CO. LTD</v>
          </cell>
          <cell r="L2704">
            <v>8</v>
          </cell>
          <cell r="M2704">
            <v>32</v>
          </cell>
          <cell r="N2704">
            <v>40</v>
          </cell>
          <cell r="O2704">
            <v>5</v>
          </cell>
          <cell r="P2704">
            <v>20</v>
          </cell>
          <cell r="S2704" t="str">
            <v xml:space="preserve">Yuan Purchase Pricelist (CNY)</v>
          </cell>
          <cell r="T2704">
            <v>13</v>
          </cell>
          <cell r="U2704">
            <v>332</v>
          </cell>
          <cell r="V2704">
            <v>500</v>
          </cell>
        </row>
        <row r="2705">
          <cell r="A2705">
            <v>10562</v>
          </cell>
          <cell r="B2705" t="str">
            <v>AUTOLAMPS2673</v>
          </cell>
          <cell r="C2705" t="e">
            <v>#REF!</v>
          </cell>
          <cell r="D2705" t="str">
            <v xml:space="preserve">TOYOTA TOWNACE CR55 - CORNER LAMP - RH</v>
          </cell>
          <cell r="E2705" t="str">
            <v>TOYOTA</v>
          </cell>
          <cell r="F2705" t="str">
            <v xml:space="preserve">CR55 CLA RH</v>
          </cell>
          <cell r="G2705" t="str">
            <v>TY26-0203-R</v>
          </cell>
          <cell r="I2705">
            <v>0.04</v>
          </cell>
          <cell r="J2705" t="str">
            <v>SUPPLIER0002</v>
          </cell>
          <cell r="K2705" t="str">
            <v xml:space="preserve">ANHUI TINCAI SILK CO. LTD</v>
          </cell>
          <cell r="L2705">
            <v>7</v>
          </cell>
          <cell r="M2705">
            <v>28</v>
          </cell>
          <cell r="N2705">
            <v>35</v>
          </cell>
          <cell r="O2705">
            <v>5</v>
          </cell>
          <cell r="P2705">
            <v>20</v>
          </cell>
          <cell r="S2705" t="str">
            <v xml:space="preserve">Yuan Purchase Pricelist (CNY)</v>
          </cell>
          <cell r="T2705">
            <v>13</v>
          </cell>
          <cell r="U2705">
            <v>332</v>
          </cell>
          <cell r="V2705">
            <v>500</v>
          </cell>
        </row>
        <row r="2706">
          <cell r="A2706">
            <v>10564</v>
          </cell>
          <cell r="B2706" t="str">
            <v>AUTOLAMPS2674</v>
          </cell>
          <cell r="C2706" t="e">
            <v>#REF!</v>
          </cell>
          <cell r="D2706" t="str">
            <v xml:space="preserve">TOYOTA TOWNACE CR55 - FRONT GRILL</v>
          </cell>
          <cell r="E2706" t="str">
            <v>TOYOTA</v>
          </cell>
          <cell r="F2706" t="str">
            <v xml:space="preserve">CR55 GRL</v>
          </cell>
          <cell r="G2706" t="str">
            <v>TY26-0211</v>
          </cell>
          <cell r="I2706">
            <v>0.04</v>
          </cell>
          <cell r="J2706" t="str">
            <v>SUPPLIER0002</v>
          </cell>
          <cell r="K2706" t="str">
            <v xml:space="preserve">ANHUI TINCAI SILK CO. LTD</v>
          </cell>
          <cell r="L2706">
            <v>4</v>
          </cell>
          <cell r="M2706">
            <v>16</v>
          </cell>
          <cell r="N2706">
            <v>20</v>
          </cell>
          <cell r="Q2706">
            <v>5</v>
          </cell>
          <cell r="R2706">
            <v>20</v>
          </cell>
          <cell r="S2706" t="str">
            <v xml:space="preserve">Yuan Purchase Pricelist (CNY)</v>
          </cell>
          <cell r="T2706">
            <v>45</v>
          </cell>
          <cell r="U2706">
            <v>1148</v>
          </cell>
          <cell r="V2706">
            <v>1720</v>
          </cell>
        </row>
        <row r="2707">
          <cell r="A2707">
            <v>10561</v>
          </cell>
          <cell r="B2707" t="str">
            <v>AUTOLAMPS2675</v>
          </cell>
          <cell r="C2707" t="e">
            <v>#REF!</v>
          </cell>
          <cell r="D2707" t="str">
            <v xml:space="preserve">TOYOTA TOWNACE CR55 - LIGHT CASE - LH</v>
          </cell>
          <cell r="E2707" t="str">
            <v>TOYOTA</v>
          </cell>
          <cell r="F2707" t="str">
            <v xml:space="preserve">CR55 LCS LH</v>
          </cell>
          <cell r="G2707" t="str">
            <v>TY26-0201-2-L</v>
          </cell>
          <cell r="I2707">
            <v>0.04</v>
          </cell>
          <cell r="J2707" t="str">
            <v>SUPPLIER0002</v>
          </cell>
          <cell r="K2707" t="str">
            <v xml:space="preserve">ANHUI TINCAI SILK CO. LTD</v>
          </cell>
          <cell r="L2707">
            <v>6</v>
          </cell>
          <cell r="M2707">
            <v>24</v>
          </cell>
          <cell r="N2707">
            <v>30</v>
          </cell>
          <cell r="Q2707">
            <v>5</v>
          </cell>
          <cell r="R2707">
            <v>20</v>
          </cell>
          <cell r="S2707" t="str">
            <v xml:space="preserve">Yuan Purchase Pricelist (CNY)</v>
          </cell>
          <cell r="T2707">
            <v>15</v>
          </cell>
          <cell r="U2707">
            <v>383</v>
          </cell>
          <cell r="V2707">
            <v>570</v>
          </cell>
        </row>
        <row r="2708">
          <cell r="A2708">
            <v>10560</v>
          </cell>
          <cell r="B2708" t="str">
            <v>AUTOLAMPS2676</v>
          </cell>
          <cell r="C2708" t="e">
            <v>#REF!</v>
          </cell>
          <cell r="D2708" t="str">
            <v xml:space="preserve">TOYOTA TOWNACE CR55 - LIGHT CASE - RH</v>
          </cell>
          <cell r="E2708" t="str">
            <v>TOYOTA</v>
          </cell>
          <cell r="F2708" t="str">
            <v xml:space="preserve">CR55 LCS RH</v>
          </cell>
          <cell r="G2708" t="str">
            <v>TY26-0201-2-R</v>
          </cell>
          <cell r="I2708">
            <v>0.04</v>
          </cell>
          <cell r="J2708" t="str">
            <v>SUPPLIER0002</v>
          </cell>
          <cell r="K2708" t="str">
            <v xml:space="preserve">ANHUI TINCAI SILK CO. LTD</v>
          </cell>
          <cell r="L2708">
            <v>7</v>
          </cell>
          <cell r="M2708">
            <v>28</v>
          </cell>
          <cell r="N2708">
            <v>35</v>
          </cell>
          <cell r="Q2708">
            <v>5</v>
          </cell>
          <cell r="R2708">
            <v>20</v>
          </cell>
          <cell r="S2708" t="str">
            <v xml:space="preserve">Yuan Purchase Pricelist (CNY)</v>
          </cell>
          <cell r="T2708">
            <v>15</v>
          </cell>
          <cell r="U2708">
            <v>383</v>
          </cell>
          <cell r="V2708">
            <v>570</v>
          </cell>
        </row>
        <row r="2709">
          <cell r="A2709">
            <v>11963</v>
          </cell>
          <cell r="B2709" t="str">
            <v>AUTOLAMPS2677</v>
          </cell>
          <cell r="C2709" t="e">
            <v>#REF!</v>
          </cell>
          <cell r="D2709" t="str">
            <v xml:space="preserve">TOYOTA TOWNACE CR55 / NOAH CR40 / LITACE (96-03) -  REAR HEATED WINDSCREEN (01 HOLE)</v>
          </cell>
          <cell r="E2709" t="str">
            <v>TOYOTA</v>
          </cell>
          <cell r="F2709" t="str">
            <v xml:space="preserve">YR40 RW H X</v>
          </cell>
          <cell r="G2709" t="str">
            <v xml:space="preserve">YR40 RW/H/X</v>
          </cell>
          <cell r="H2709" t="str">
            <v>1353*740</v>
          </cell>
          <cell r="I2709">
            <v>0.02</v>
          </cell>
          <cell r="J2709" t="str">
            <v>SUPPLIER0015</v>
          </cell>
          <cell r="K2709" t="str">
            <v xml:space="preserve">XINYI AUTOMOBILE GLASS (SHENZHEN) CO., LTD</v>
          </cell>
          <cell r="L2709">
            <v>0</v>
          </cell>
          <cell r="M2709">
            <v>0</v>
          </cell>
          <cell r="N2709">
            <v>0</v>
          </cell>
          <cell r="Q2709">
            <v>2</v>
          </cell>
          <cell r="R2709">
            <v>8</v>
          </cell>
          <cell r="S2709" t="str">
            <v xml:space="preserve">USD Purchase Pricelist (USD)</v>
          </cell>
          <cell r="T2709">
            <v>9.3699999999999992</v>
          </cell>
          <cell r="U2709">
            <v>1</v>
          </cell>
          <cell r="V2709">
            <v>1900</v>
          </cell>
        </row>
        <row r="2710">
          <cell r="A2710">
            <v>13445</v>
          </cell>
          <cell r="B2710" t="str">
            <v>AUTOLAMPS2678</v>
          </cell>
          <cell r="C2710" t="e">
            <v>#REF!</v>
          </cell>
          <cell r="D2710" t="str">
            <v xml:space="preserve">TOYOTA TOWNACE CR55 / NOAH CR40 / LITACE (96-03) - FRONT DOOR GLASS - LH</v>
          </cell>
          <cell r="E2710" t="str">
            <v>TOYOTA</v>
          </cell>
          <cell r="F2710" t="str">
            <v xml:space="preserve">YR40 FD LH</v>
          </cell>
          <cell r="G2710" t="str">
            <v xml:space="preserve">YR40 FD/LH</v>
          </cell>
          <cell r="H2710" t="str">
            <v>916*570</v>
          </cell>
          <cell r="I2710">
            <v>0.02</v>
          </cell>
          <cell r="J2710" t="str">
            <v>SUPPLIER0015</v>
          </cell>
          <cell r="K2710" t="str">
            <v xml:space="preserve">XINYI AUTOMOBILE GLASS (SHENZHEN) CO., LTD</v>
          </cell>
          <cell r="L2710">
            <v>0</v>
          </cell>
          <cell r="M2710">
            <v>0</v>
          </cell>
          <cell r="N2710">
            <v>0</v>
          </cell>
          <cell r="Q2710">
            <v>2</v>
          </cell>
          <cell r="R2710">
            <v>8</v>
          </cell>
          <cell r="S2710" t="str">
            <v xml:space="preserve">USD Purchase Pricelist (USD)</v>
          </cell>
          <cell r="T2710">
            <v>3.39</v>
          </cell>
          <cell r="U2710">
            <v>526.29999999999995</v>
          </cell>
          <cell r="V2710">
            <v>700</v>
          </cell>
        </row>
        <row r="2711">
          <cell r="A2711">
            <v>13446</v>
          </cell>
          <cell r="B2711" t="str">
            <v>AUTOLAMPS2679</v>
          </cell>
          <cell r="C2711" t="e">
            <v>#REF!</v>
          </cell>
          <cell r="D2711" t="str">
            <v xml:space="preserve">TOYOTA TOWNACE CR55 / NOAH CR40 / LITACE (96-03) - FRONT DOOR GLASS - RH</v>
          </cell>
          <cell r="E2711" t="str">
            <v>TOYOTA</v>
          </cell>
          <cell r="F2711" t="str">
            <v xml:space="preserve">YR40 FD RH</v>
          </cell>
          <cell r="G2711" t="str">
            <v xml:space="preserve">YR40 FD/RH</v>
          </cell>
          <cell r="H2711" t="str">
            <v>916*570</v>
          </cell>
          <cell r="I2711">
            <v>0.02</v>
          </cell>
          <cell r="J2711" t="str">
            <v>SUPPLIER0015</v>
          </cell>
          <cell r="K2711" t="str">
            <v xml:space="preserve">XINYI AUTOMOBILE GLASS (SHENZHEN) CO., LTD</v>
          </cell>
          <cell r="L2711">
            <v>0</v>
          </cell>
          <cell r="M2711">
            <v>0</v>
          </cell>
          <cell r="N2711">
            <v>0</v>
          </cell>
          <cell r="Q2711">
            <v>2</v>
          </cell>
          <cell r="R2711">
            <v>8</v>
          </cell>
          <cell r="S2711" t="str">
            <v xml:space="preserve">USD Purchase Pricelist (USD)</v>
          </cell>
          <cell r="T2711">
            <v>3.32</v>
          </cell>
          <cell r="U2711">
            <v>515.42999999999995</v>
          </cell>
          <cell r="V2711">
            <v>700</v>
          </cell>
        </row>
        <row r="2712">
          <cell r="A2712">
            <v>13716</v>
          </cell>
          <cell r="B2712" t="str">
            <v>AUTOLAMPS2680</v>
          </cell>
          <cell r="C2712" t="e">
            <v>#REF!</v>
          </cell>
          <cell r="D2712" t="str">
            <v xml:space="preserve">TOYOTA TOWNACE CR55 / NOAH CR40 / LITACE (96-03) - REAR DOOR GLASS - LH</v>
          </cell>
          <cell r="E2712" t="str">
            <v>TOYOTA</v>
          </cell>
          <cell r="F2712" t="str">
            <v xml:space="preserve">YR40 RD LH</v>
          </cell>
          <cell r="G2712" t="str">
            <v xml:space="preserve">YR40 RD/LH</v>
          </cell>
          <cell r="H2712" t="str">
            <v>854*650</v>
          </cell>
          <cell r="I2712">
            <v>0.04</v>
          </cell>
          <cell r="J2712" t="str">
            <v>SUPPLIER0015</v>
          </cell>
          <cell r="K2712" t="str">
            <v xml:space="preserve">XINYI AUTOMOBILE GLASS (SHENZHEN) CO., LTD</v>
          </cell>
          <cell r="L2712" t="e">
            <v>#N/A</v>
          </cell>
          <cell r="M2712" t="e">
            <v>#N/A</v>
          </cell>
          <cell r="N2712" t="e">
            <v>#N/A</v>
          </cell>
          <cell r="Q2712">
            <v>5</v>
          </cell>
          <cell r="R2712">
            <v>20</v>
          </cell>
          <cell r="S2712" t="str">
            <v xml:space="preserve">USD Purchase Pricelist (USD)</v>
          </cell>
          <cell r="T2712">
            <v>19.63</v>
          </cell>
          <cell r="U2712">
            <v>600</v>
          </cell>
          <cell r="V2712">
            <v>700</v>
          </cell>
        </row>
        <row r="2713">
          <cell r="A2713">
            <v>13448</v>
          </cell>
          <cell r="B2713" t="str">
            <v>AUTOLAMPS2681</v>
          </cell>
          <cell r="C2713" t="e">
            <v>#REF!</v>
          </cell>
          <cell r="D2713" t="str">
            <v xml:space="preserve">TOYOTA TOWNACE CR55 / NOAH CR40 / LITACE (96-03) - REAR DOOR GLASS - RH</v>
          </cell>
          <cell r="E2713" t="str">
            <v>TOYOTA</v>
          </cell>
          <cell r="F2713" t="str">
            <v xml:space="preserve">YR40 RD RH</v>
          </cell>
          <cell r="G2713" t="str">
            <v xml:space="preserve">YR40 RD/RH</v>
          </cell>
          <cell r="H2713" t="str">
            <v>815*517</v>
          </cell>
          <cell r="I2713">
            <v>0.02</v>
          </cell>
          <cell r="J2713" t="str">
            <v>SUPPLIER0015</v>
          </cell>
          <cell r="K2713" t="str">
            <v xml:space="preserve">XINYI AUTOMOBILE GLASS (SHENZHEN) CO., LTD</v>
          </cell>
          <cell r="L2713">
            <v>0</v>
          </cell>
          <cell r="M2713">
            <v>0</v>
          </cell>
          <cell r="N2713">
            <v>0</v>
          </cell>
          <cell r="Q2713">
            <v>2</v>
          </cell>
          <cell r="R2713">
            <v>8</v>
          </cell>
          <cell r="S2713" t="str">
            <v xml:space="preserve">USD Purchase Pricelist (USD)</v>
          </cell>
          <cell r="T2713">
            <v>3.61</v>
          </cell>
          <cell r="U2713">
            <v>560.45000000000005</v>
          </cell>
          <cell r="V2713">
            <v>700</v>
          </cell>
        </row>
        <row r="2714">
          <cell r="A2714">
            <v>13450</v>
          </cell>
          <cell r="B2714" t="str">
            <v>AUTOLAMPS2682</v>
          </cell>
          <cell r="C2714" t="e">
            <v>#REF!</v>
          </cell>
          <cell r="D2714" t="str">
            <v xml:space="preserve">TOYOTA TOWNACE CR55 / NOAH CR40 / LITACE (96-03) - SIDE FIX GLASS - LH</v>
          </cell>
          <cell r="E2714" t="str">
            <v>TOYOTA</v>
          </cell>
          <cell r="F2714" t="str">
            <v xml:space="preserve">YR40 SR LH X</v>
          </cell>
          <cell r="G2714" t="str">
            <v xml:space="preserve">YR40 SR/LH/X</v>
          </cell>
          <cell r="H2714" t="str">
            <v>780*535</v>
          </cell>
          <cell r="I2714">
            <v>0.02</v>
          </cell>
          <cell r="J2714" t="str">
            <v>SUPPLIER0015</v>
          </cell>
          <cell r="K2714" t="str">
            <v xml:space="preserve">XINYI AUTOMOBILE GLASS (SHENZHEN) CO., LTD</v>
          </cell>
          <cell r="L2714">
            <v>0</v>
          </cell>
          <cell r="M2714">
            <v>0</v>
          </cell>
          <cell r="N2714">
            <v>0</v>
          </cell>
          <cell r="Q2714">
            <v>2</v>
          </cell>
          <cell r="R2714">
            <v>8</v>
          </cell>
          <cell r="S2714" t="str">
            <v xml:space="preserve">USD Purchase Pricelist (USD)</v>
          </cell>
          <cell r="T2714">
            <v>3.48</v>
          </cell>
          <cell r="U2714">
            <v>540.27</v>
          </cell>
          <cell r="V2714">
            <v>700</v>
          </cell>
        </row>
        <row r="2715">
          <cell r="A2715">
            <v>13451</v>
          </cell>
          <cell r="B2715" t="str">
            <v>AUTOLAMPS2683</v>
          </cell>
          <cell r="C2715" t="e">
            <v>#REF!</v>
          </cell>
          <cell r="D2715" t="str">
            <v xml:space="preserve">TOYOTA TOWNACE CR55 / NOAH CR40 / LITACE (96-03) - SIDE FIX GLASS - RH</v>
          </cell>
          <cell r="E2715" t="str">
            <v>TOYOTA</v>
          </cell>
          <cell r="F2715" t="str">
            <v xml:space="preserve">YR40 SR RH X</v>
          </cell>
          <cell r="G2715" t="str">
            <v xml:space="preserve">YR40 SR/RH/X</v>
          </cell>
          <cell r="H2715" t="str">
            <v>780*535</v>
          </cell>
          <cell r="I2715">
            <v>0.02</v>
          </cell>
          <cell r="J2715" t="str">
            <v>SUPPLIER0015</v>
          </cell>
          <cell r="K2715" t="str">
            <v xml:space="preserve">XINYI AUTOMOBILE GLASS (SHENZHEN) CO., LTD</v>
          </cell>
          <cell r="L2715">
            <v>0</v>
          </cell>
          <cell r="M2715">
            <v>0</v>
          </cell>
          <cell r="N2715">
            <v>0</v>
          </cell>
          <cell r="Q2715">
            <v>2</v>
          </cell>
          <cell r="R2715">
            <v>8</v>
          </cell>
          <cell r="S2715" t="str">
            <v xml:space="preserve">USD Purchase Pricelist (USD)</v>
          </cell>
          <cell r="T2715">
            <v>2.31</v>
          </cell>
          <cell r="U2715">
            <v>358.63</v>
          </cell>
          <cell r="V2715">
            <v>500</v>
          </cell>
        </row>
        <row r="2716">
          <cell r="A2716">
            <v>13452</v>
          </cell>
          <cell r="B2716" t="str">
            <v>AUTOLAMPS2695</v>
          </cell>
          <cell r="C2716" t="e">
            <v>#REF!</v>
          </cell>
          <cell r="D2716" t="str">
            <v xml:space="preserve">TOYOTA VEROSSA 4D SEDAN (01-) - LAMINATED FRONT WINDSCREEN</v>
          </cell>
          <cell r="E2716" t="str">
            <v>TOYOTA</v>
          </cell>
          <cell r="F2716" t="str">
            <v xml:space="preserve">GX120 R LFW X</v>
          </cell>
          <cell r="G2716" t="str">
            <v xml:space="preserve">GX120-R LFW/X</v>
          </cell>
          <cell r="H2716" t="str">
            <v>1451*839</v>
          </cell>
          <cell r="I2716">
            <v>0.02</v>
          </cell>
          <cell r="J2716" t="str">
            <v>SUPPLIER0015</v>
          </cell>
          <cell r="K2716" t="str">
            <v xml:space="preserve">XINYI AUTOMOBILE GLASS (SHENZHEN) CO., LTD</v>
          </cell>
          <cell r="L2716">
            <v>0</v>
          </cell>
          <cell r="M2716">
            <v>0</v>
          </cell>
          <cell r="N2716">
            <v>0</v>
          </cell>
          <cell r="Q2716">
            <v>3</v>
          </cell>
          <cell r="R2716">
            <v>12</v>
          </cell>
          <cell r="S2716" t="str">
            <v xml:space="preserve">USD Purchase Pricelist (USD)</v>
          </cell>
          <cell r="T2716">
            <v>15.76</v>
          </cell>
          <cell r="U2716">
            <v>2</v>
          </cell>
          <cell r="V2716">
            <v>3200</v>
          </cell>
        </row>
        <row r="2717">
          <cell r="A2717">
            <v>12762</v>
          </cell>
          <cell r="B2717" t="str">
            <v>AUTOLAMPS2701</v>
          </cell>
          <cell r="C2717" t="e">
            <v>#REF!</v>
          </cell>
          <cell r="D2717" t="str">
            <v xml:space="preserve">TOYOTA VITZ (03-04) - FRONT INNER FENDER - LH</v>
          </cell>
          <cell r="E2717" t="str">
            <v>TOYOTA</v>
          </cell>
          <cell r="F2717" t="str">
            <v xml:space="preserve">VITZ 03 IFF LH</v>
          </cell>
          <cell r="G2717" t="str">
            <v>53875-0D020-L</v>
          </cell>
          <cell r="I2717">
            <v>0.04</v>
          </cell>
          <cell r="J2717" t="str">
            <v>SUPPLIER0002</v>
          </cell>
          <cell r="K2717" t="str">
            <v xml:space="preserve">ANHUI TINCAI SILK CO. LTD</v>
          </cell>
          <cell r="L2717">
            <v>2</v>
          </cell>
          <cell r="M2717">
            <v>8</v>
          </cell>
          <cell r="N2717">
            <v>10</v>
          </cell>
          <cell r="Q2717">
            <v>5</v>
          </cell>
          <cell r="R2717">
            <v>10</v>
          </cell>
          <cell r="S2717" t="str">
            <v xml:space="preserve">Yuan Purchase Pricelist (CNY)</v>
          </cell>
          <cell r="T2717">
            <v>12</v>
          </cell>
          <cell r="U2717">
            <v>279</v>
          </cell>
          <cell r="V2717">
            <v>410</v>
          </cell>
        </row>
        <row r="2718">
          <cell r="A2718">
            <v>12761</v>
          </cell>
          <cell r="B2718" t="str">
            <v>AUTOLAMPS2702</v>
          </cell>
          <cell r="C2718" t="e">
            <v>#REF!</v>
          </cell>
          <cell r="D2718" t="str">
            <v xml:space="preserve">TOYOTA VITZ (03-04) - FRONT INNER FENDER - RH</v>
          </cell>
          <cell r="E2718" t="str">
            <v>TOYOTA</v>
          </cell>
          <cell r="F2718" t="str">
            <v xml:space="preserve">VITZ 03 IFF RH</v>
          </cell>
          <cell r="G2718" t="str">
            <v>53876-0D020-R</v>
          </cell>
          <cell r="I2718">
            <v>0.04</v>
          </cell>
          <cell r="J2718" t="str">
            <v>SUPPLIER0002</v>
          </cell>
          <cell r="K2718" t="str">
            <v xml:space="preserve">ANHUI TINCAI SILK CO. LTD</v>
          </cell>
          <cell r="L2718">
            <v>1</v>
          </cell>
          <cell r="M2718">
            <v>4</v>
          </cell>
          <cell r="N2718">
            <v>5</v>
          </cell>
          <cell r="Q2718">
            <v>5</v>
          </cell>
          <cell r="R2718">
            <v>10</v>
          </cell>
          <cell r="S2718" t="str">
            <v xml:space="preserve">Yuan Purchase Pricelist (CNY)</v>
          </cell>
          <cell r="T2718">
            <v>1.69</v>
          </cell>
          <cell r="U2718">
            <v>264</v>
          </cell>
          <cell r="V2718">
            <v>410</v>
          </cell>
        </row>
        <row r="2719">
          <cell r="A2719">
            <v>11662</v>
          </cell>
          <cell r="B2719" t="str">
            <v>AUTOLAMPS2703</v>
          </cell>
          <cell r="C2719" t="e">
            <v>#REF!</v>
          </cell>
          <cell r="D2719" t="str">
            <v xml:space="preserve">TOYOTA VITZ (03-04) - HEAD LAMP (212-11F5) - LH</v>
          </cell>
          <cell r="E2719" t="str">
            <v>TOYOTA</v>
          </cell>
          <cell r="F2719" t="str">
            <v xml:space="preserve">VITZ 03 HLA LH</v>
          </cell>
          <cell r="G2719" t="str">
            <v>TY18-0201-L</v>
          </cell>
          <cell r="I2719">
            <v>0.04</v>
          </cell>
          <cell r="J2719" t="str">
            <v>SUPPLIER0002</v>
          </cell>
          <cell r="K2719" t="str">
            <v xml:space="preserve">ANHUI TINCAI SILK CO. LTD</v>
          </cell>
          <cell r="L2719">
            <v>1</v>
          </cell>
          <cell r="M2719">
            <v>4</v>
          </cell>
          <cell r="N2719">
            <v>5</v>
          </cell>
          <cell r="Q2719">
            <v>2</v>
          </cell>
          <cell r="R2719">
            <v>3</v>
          </cell>
          <cell r="S2719" t="str">
            <v xml:space="preserve">Yuan Purchase Pricelist (CNY)</v>
          </cell>
          <cell r="T2719">
            <v>95</v>
          </cell>
          <cell r="U2719">
            <v>2423</v>
          </cell>
          <cell r="V2719">
            <v>3630</v>
          </cell>
        </row>
        <row r="2720">
          <cell r="A2720">
            <v>11661</v>
          </cell>
          <cell r="B2720" t="str">
            <v>AUTOLAMPS2704</v>
          </cell>
          <cell r="C2720" t="e">
            <v>#REF!</v>
          </cell>
          <cell r="D2720" t="str">
            <v xml:space="preserve">TOYOTA VITZ (03-04) - HEAD LAMP (212-11F5) - RH</v>
          </cell>
          <cell r="E2720" t="str">
            <v>TOYOTA</v>
          </cell>
          <cell r="F2720" t="str">
            <v xml:space="preserve">VITZ 03 HLA RH</v>
          </cell>
          <cell r="G2720" t="str">
            <v>TY18-0201-R</v>
          </cell>
          <cell r="I2720">
            <v>0.04</v>
          </cell>
          <cell r="J2720" t="str">
            <v>SUPPLIER0002</v>
          </cell>
          <cell r="K2720" t="str">
            <v xml:space="preserve">ANHUI TINCAI SILK CO. LTD</v>
          </cell>
          <cell r="L2720">
            <v>2</v>
          </cell>
          <cell r="M2720">
            <v>8</v>
          </cell>
          <cell r="N2720">
            <v>10</v>
          </cell>
          <cell r="Q2720">
            <v>2</v>
          </cell>
          <cell r="R2720">
            <v>3</v>
          </cell>
          <cell r="S2720" t="str">
            <v xml:space="preserve">Yuan Purchase Pricelist (CNY)</v>
          </cell>
          <cell r="T2720">
            <v>95</v>
          </cell>
          <cell r="U2720">
            <v>2423</v>
          </cell>
          <cell r="V2720">
            <v>3630</v>
          </cell>
        </row>
        <row r="2721">
          <cell r="A2721">
            <v>10458</v>
          </cell>
          <cell r="B2721" t="str">
            <v>AUTOLAMPS2708</v>
          </cell>
          <cell r="C2721" t="e">
            <v>#REF!</v>
          </cell>
          <cell r="D2721" t="str">
            <v xml:space="preserve">TOYOTA VITZ (05-08) - FRONT BUMPER</v>
          </cell>
          <cell r="E2721" t="str">
            <v>TOYOTA</v>
          </cell>
          <cell r="F2721" t="str">
            <v xml:space="preserve">VITZ 05 BPR</v>
          </cell>
          <cell r="G2721" t="str">
            <v>TY18-0307</v>
          </cell>
          <cell r="I2721">
            <v>0.04</v>
          </cell>
          <cell r="J2721" t="str">
            <v>SUPPLIER0002</v>
          </cell>
          <cell r="K2721" t="str">
            <v xml:space="preserve">ANHUI TINCAI SILK CO. LTD</v>
          </cell>
          <cell r="L2721">
            <v>0</v>
          </cell>
          <cell r="M2721">
            <v>0</v>
          </cell>
          <cell r="N2721">
            <v>0</v>
          </cell>
          <cell r="Q2721">
            <v>2</v>
          </cell>
          <cell r="R2721">
            <v>3</v>
          </cell>
          <cell r="S2721" t="str">
            <v xml:space="preserve">Yuan Purchase Pricelist (CNY)</v>
          </cell>
          <cell r="T2721">
            <v>17.5</v>
          </cell>
          <cell r="U2721">
            <v>2735</v>
          </cell>
          <cell r="V2721">
            <v>4240</v>
          </cell>
        </row>
        <row r="2722">
          <cell r="A2722">
            <v>11502</v>
          </cell>
          <cell r="B2722" t="str">
            <v>AUTOLAMPS2709</v>
          </cell>
          <cell r="C2722" t="e">
            <v>#REF!</v>
          </cell>
          <cell r="D2722" t="str">
            <v xml:space="preserve">TOYOTA VITZ (05-12) - FOG LAMP HOUSING - LH</v>
          </cell>
          <cell r="E2722" t="str">
            <v>TOYOTA</v>
          </cell>
          <cell r="F2722" t="str">
            <v xml:space="preserve">VITZ 05 FLH LH</v>
          </cell>
          <cell r="G2722" t="str">
            <v>TY18-0304-01-L</v>
          </cell>
          <cell r="I2722">
            <v>0.04</v>
          </cell>
          <cell r="J2722" t="str">
            <v>SUPPLIER0002</v>
          </cell>
          <cell r="K2722" t="str">
            <v xml:space="preserve">ANHUI TINCAI SILK CO. LTD</v>
          </cell>
          <cell r="L2722">
            <v>2</v>
          </cell>
          <cell r="M2722">
            <v>8</v>
          </cell>
          <cell r="N2722">
            <v>10</v>
          </cell>
          <cell r="O2722">
            <v>5</v>
          </cell>
          <cell r="P2722">
            <v>10</v>
          </cell>
          <cell r="S2722" t="str">
            <v xml:space="preserve">Yuan Purchase Pricelist (CNY)</v>
          </cell>
          <cell r="T2722">
            <v>1</v>
          </cell>
          <cell r="U2722">
            <v>156</v>
          </cell>
          <cell r="V2722">
            <v>240</v>
          </cell>
        </row>
        <row r="2723">
          <cell r="A2723">
            <v>11501</v>
          </cell>
          <cell r="B2723" t="str">
            <v>AUTOLAMPS2710</v>
          </cell>
          <cell r="C2723" t="e">
            <v>#REF!</v>
          </cell>
          <cell r="D2723" t="str">
            <v xml:space="preserve">TOYOTA VITZ (05-12) - FOG LAMP HOUSING - RH</v>
          </cell>
          <cell r="E2723" t="str">
            <v>TOYOTA</v>
          </cell>
          <cell r="F2723" t="str">
            <v xml:space="preserve">VITZ 05 FLH RH</v>
          </cell>
          <cell r="G2723" t="str">
            <v>TY18-0304-01-R</v>
          </cell>
          <cell r="I2723">
            <v>0.04</v>
          </cell>
          <cell r="J2723" t="str">
            <v>SUPPLIER0002</v>
          </cell>
          <cell r="K2723" t="str">
            <v xml:space="preserve">ANHUI TINCAI SILK CO. LTD</v>
          </cell>
          <cell r="L2723">
            <v>2</v>
          </cell>
          <cell r="M2723">
            <v>8</v>
          </cell>
          <cell r="N2723">
            <v>10</v>
          </cell>
          <cell r="O2723">
            <v>5</v>
          </cell>
          <cell r="P2723">
            <v>10</v>
          </cell>
          <cell r="S2723" t="str">
            <v xml:space="preserve">Yuan Purchase Pricelist (CNY)</v>
          </cell>
          <cell r="T2723">
            <v>1</v>
          </cell>
          <cell r="U2723">
            <v>156</v>
          </cell>
          <cell r="V2723">
            <v>240</v>
          </cell>
        </row>
        <row r="2724">
          <cell r="A2724">
            <v>11504</v>
          </cell>
          <cell r="B2724" t="str">
            <v>AUTOLAMPS2706</v>
          </cell>
          <cell r="C2724" t="e">
            <v>#REF!</v>
          </cell>
          <cell r="D2724" t="str">
            <v xml:space="preserve">TOYOTA VITZ (05-12) - FRONT LOWER BUMPER GRILL</v>
          </cell>
          <cell r="E2724" t="str">
            <v>TOYOTA</v>
          </cell>
          <cell r="F2724" t="str">
            <v xml:space="preserve">VITZ 05 FLBGRL</v>
          </cell>
          <cell r="G2724" t="str">
            <v>TY18-0307-04</v>
          </cell>
          <cell r="I2724">
            <v>0.04</v>
          </cell>
          <cell r="J2724" t="str">
            <v>SUPPLIER0002</v>
          </cell>
          <cell r="K2724" t="str">
            <v xml:space="preserve">ANHUI TINCAI SILK CO. LTD</v>
          </cell>
          <cell r="M2724">
            <v>0</v>
          </cell>
          <cell r="N2724">
            <v>0</v>
          </cell>
          <cell r="Q2724">
            <v>2</v>
          </cell>
          <cell r="R2724">
            <v>3</v>
          </cell>
          <cell r="S2724" t="str">
            <v xml:space="preserve">Yuan Purchase Pricelist (CNY)</v>
          </cell>
          <cell r="T2724">
            <v>3.5</v>
          </cell>
          <cell r="U2724">
            <v>547</v>
          </cell>
          <cell r="V2724">
            <v>850</v>
          </cell>
        </row>
        <row r="2725">
          <cell r="A2725">
            <v>11503</v>
          </cell>
          <cell r="B2725" t="str">
            <v>AUTOLAMPS2707</v>
          </cell>
          <cell r="C2725" t="e">
            <v>#REF!</v>
          </cell>
          <cell r="D2725" t="str">
            <v xml:space="preserve">TOYOTA VITZ (05-12) - FRONT UPPER BUMPER GRILL</v>
          </cell>
          <cell r="E2725" t="str">
            <v>TOYOTA</v>
          </cell>
          <cell r="F2725" t="str">
            <v xml:space="preserve">VITZ 05 FUBGRL</v>
          </cell>
          <cell r="G2725" t="str">
            <v>TY18-0307-02</v>
          </cell>
          <cell r="I2725">
            <v>0.04</v>
          </cell>
          <cell r="J2725" t="str">
            <v>SUPPLIER0002</v>
          </cell>
          <cell r="K2725" t="str">
            <v xml:space="preserve">ANHUI TINCAI SILK CO. LTD</v>
          </cell>
          <cell r="L2725">
            <v>0</v>
          </cell>
          <cell r="M2725">
            <v>0</v>
          </cell>
          <cell r="N2725">
            <v>0</v>
          </cell>
          <cell r="Q2725">
            <v>2</v>
          </cell>
          <cell r="R2725">
            <v>3</v>
          </cell>
          <cell r="S2725" t="str">
            <v xml:space="preserve">Yuan Purchase Pricelist (CNY)</v>
          </cell>
          <cell r="T2725">
            <v>5.83</v>
          </cell>
          <cell r="U2725">
            <v>911</v>
          </cell>
          <cell r="V2725">
            <v>1410</v>
          </cell>
        </row>
        <row r="2726">
          <cell r="A2726">
            <v>10456</v>
          </cell>
          <cell r="B2726" t="str">
            <v>AUTOLAMPS2711</v>
          </cell>
          <cell r="C2726" t="e">
            <v>#REF!</v>
          </cell>
          <cell r="D2726" t="str">
            <v xml:space="preserve">TOYOTA VITZ (05-12) - HEAD LAMP (212-11L2) - LH</v>
          </cell>
          <cell r="E2726" t="str">
            <v>TOYOTA</v>
          </cell>
          <cell r="F2726" t="str">
            <v xml:space="preserve">VITZ 05 HLA LH</v>
          </cell>
          <cell r="G2726" t="str">
            <v>TY18-0301-L</v>
          </cell>
          <cell r="I2726">
            <v>0.04</v>
          </cell>
          <cell r="J2726" t="str">
            <v>SUPPLIER0002</v>
          </cell>
          <cell r="K2726" t="str">
            <v xml:space="preserve">ANHUI TINCAI SILK CO. LTD</v>
          </cell>
          <cell r="L2726">
            <v>1</v>
          </cell>
          <cell r="M2726">
            <v>4</v>
          </cell>
          <cell r="N2726">
            <v>5</v>
          </cell>
          <cell r="Q2726">
            <v>3</v>
          </cell>
          <cell r="R2726">
            <v>5</v>
          </cell>
          <cell r="S2726" t="str">
            <v xml:space="preserve">Yuan Purchase Pricelist (CNY)</v>
          </cell>
          <cell r="T2726">
            <v>130</v>
          </cell>
          <cell r="U2726">
            <v>3305.64</v>
          </cell>
          <cell r="V2726">
            <v>5000</v>
          </cell>
        </row>
        <row r="2727">
          <cell r="A2727">
            <v>10455</v>
          </cell>
          <cell r="B2727" t="str">
            <v>AUTOLAMPS2712</v>
          </cell>
          <cell r="C2727" t="e">
            <v>#REF!</v>
          </cell>
          <cell r="D2727" t="str">
            <v xml:space="preserve">TOYOTA VITZ (05-12) - HEAD LAMP (212-11L2) - RH</v>
          </cell>
          <cell r="E2727" t="str">
            <v>TOYOTA</v>
          </cell>
          <cell r="F2727" t="str">
            <v xml:space="preserve">VITZ 05 HLA RH</v>
          </cell>
          <cell r="G2727" t="str">
            <v>TY18-0301-R</v>
          </cell>
          <cell r="I2727">
            <v>0.04</v>
          </cell>
          <cell r="J2727" t="str">
            <v>SUPPLIER0002</v>
          </cell>
          <cell r="K2727" t="str">
            <v xml:space="preserve">ANHUI TINCAI SILK CO. LTD</v>
          </cell>
          <cell r="L2727">
            <v>1</v>
          </cell>
          <cell r="M2727">
            <v>4</v>
          </cell>
          <cell r="N2727">
            <v>5</v>
          </cell>
          <cell r="Q2727">
            <v>3</v>
          </cell>
          <cell r="R2727">
            <v>5</v>
          </cell>
          <cell r="S2727" t="str">
            <v xml:space="preserve">Yuan Purchase Pricelist (CNY)</v>
          </cell>
          <cell r="T2727">
            <v>130</v>
          </cell>
          <cell r="U2727">
            <v>3305.64</v>
          </cell>
          <cell r="V2727">
            <v>5000</v>
          </cell>
        </row>
        <row r="2728">
          <cell r="A2728">
            <v>10459</v>
          </cell>
          <cell r="B2728" t="str">
            <v>AUTOLAMPS2705</v>
          </cell>
          <cell r="C2728" t="e">
            <v>#REF!</v>
          </cell>
          <cell r="D2728" t="str">
            <v xml:space="preserve">TOYOTA VITZ (05-12) - REAR BUMPER</v>
          </cell>
          <cell r="E2728" t="str">
            <v>TOYOTA</v>
          </cell>
          <cell r="F2728" t="str">
            <v xml:space="preserve">VITZ 05 BPRR</v>
          </cell>
          <cell r="G2728" t="str">
            <v>TY18-0308</v>
          </cell>
          <cell r="I2728">
            <v>0.04</v>
          </cell>
          <cell r="J2728" t="str">
            <v>SUPPLIER0002</v>
          </cell>
          <cell r="K2728" t="str">
            <v xml:space="preserve">ANHUI TINCAI SILK CO. LTD</v>
          </cell>
          <cell r="M2728">
            <v>0</v>
          </cell>
          <cell r="N2728">
            <v>0</v>
          </cell>
          <cell r="Q2728">
            <v>2</v>
          </cell>
          <cell r="R2728">
            <v>3</v>
          </cell>
          <cell r="S2728" t="str">
            <v xml:space="preserve">Yuan Purchase Pricelist (CNY)</v>
          </cell>
          <cell r="T2728">
            <v>103</v>
          </cell>
          <cell r="U2728">
            <v>2318</v>
          </cell>
          <cell r="V2728">
            <v>3590</v>
          </cell>
        </row>
        <row r="2729">
          <cell r="A2729">
            <v>11500</v>
          </cell>
          <cell r="B2729" t="str">
            <v>AUTOLAMPS2717</v>
          </cell>
          <cell r="C2729" t="e">
            <v>#REF!</v>
          </cell>
          <cell r="D2729" t="str">
            <v xml:space="preserve">TOYOTA VITZ (05-12) - TAIL LAMP (WHITE/RED 212-19P3) ME TYPE - LH</v>
          </cell>
          <cell r="E2729" t="str">
            <v>TOYOTA</v>
          </cell>
          <cell r="F2729" t="str">
            <v xml:space="preserve">VITZ 05 TLAW R ME LH</v>
          </cell>
          <cell r="G2729" t="str">
            <v>TY18-0302-L</v>
          </cell>
          <cell r="I2729">
            <v>0.04</v>
          </cell>
          <cell r="J2729" t="str">
            <v>SUPPLIER0002</v>
          </cell>
          <cell r="K2729" t="str">
            <v xml:space="preserve">ANHUI TINCAI SILK CO. LTD</v>
          </cell>
          <cell r="L2729">
            <v>0</v>
          </cell>
          <cell r="M2729">
            <v>0</v>
          </cell>
          <cell r="N2729">
            <v>0</v>
          </cell>
          <cell r="Q2729">
            <v>2</v>
          </cell>
          <cell r="R2729">
            <v>5</v>
          </cell>
          <cell r="S2729" t="str">
            <v xml:space="preserve">Yuan Purchase Pricelist (CNY)</v>
          </cell>
          <cell r="T2729">
            <v>13.94</v>
          </cell>
          <cell r="U2729">
            <v>2179</v>
          </cell>
          <cell r="V2729">
            <v>3380</v>
          </cell>
        </row>
        <row r="2730">
          <cell r="A2730">
            <v>11499</v>
          </cell>
          <cell r="B2730" t="str">
            <v>AUTOLAMPS2718</v>
          </cell>
          <cell r="C2730" t="e">
            <v>#REF!</v>
          </cell>
          <cell r="D2730" t="str">
            <v xml:space="preserve">TOYOTA VITZ (05-12) - TAIL LAMP (WHITE/RED 212-19P3) ME TYPE - RH</v>
          </cell>
          <cell r="E2730" t="str">
            <v>TOYOTA</v>
          </cell>
          <cell r="F2730" t="str">
            <v xml:space="preserve">VITZ 05 TLAW R ME RH</v>
          </cell>
          <cell r="G2730" t="str">
            <v>TY18-0302-R</v>
          </cell>
          <cell r="I2730">
            <v>0.04</v>
          </cell>
          <cell r="J2730" t="str">
            <v>SUPPLIER0002</v>
          </cell>
          <cell r="K2730" t="str">
            <v xml:space="preserve">ANHUI TINCAI SILK CO. LTD</v>
          </cell>
          <cell r="L2730">
            <v>0</v>
          </cell>
          <cell r="M2730">
            <v>0</v>
          </cell>
          <cell r="N2730">
            <v>0</v>
          </cell>
          <cell r="Q2730">
            <v>2</v>
          </cell>
          <cell r="R2730">
            <v>5</v>
          </cell>
          <cell r="S2730" t="str">
            <v xml:space="preserve">Yuan Purchase Pricelist (CNY)</v>
          </cell>
          <cell r="T2730">
            <v>93</v>
          </cell>
          <cell r="U2730">
            <v>2093</v>
          </cell>
          <cell r="V2730">
            <v>3240</v>
          </cell>
        </row>
        <row r="2731">
          <cell r="A2731">
            <v>13648</v>
          </cell>
          <cell r="B2731" t="str">
            <v>AUTOLAMPS2715</v>
          </cell>
          <cell r="C2731" t="e">
            <v>#REF!</v>
          </cell>
          <cell r="D2731" t="str">
            <v xml:space="preserve">TOYOTA VITZ (05-13) - DOOR MIRROR (5 WIRE W/LIGHT) - LH</v>
          </cell>
          <cell r="E2731" t="str">
            <v>TOYOTA</v>
          </cell>
          <cell r="F2731" t="str">
            <v xml:space="preserve">VITZ 05  SME5W LH</v>
          </cell>
          <cell r="G2731" t="str">
            <v>TY18-0312-L</v>
          </cell>
          <cell r="I2731">
            <v>0.04</v>
          </cell>
          <cell r="J2731" t="str">
            <v>SUPPLIER0002</v>
          </cell>
          <cell r="K2731" t="str">
            <v xml:space="preserve">ANHUI TINCAI SILK CO. LTD</v>
          </cell>
          <cell r="M2731">
            <v>0</v>
          </cell>
          <cell r="N2731">
            <v>0</v>
          </cell>
          <cell r="O2731">
            <v>3</v>
          </cell>
          <cell r="P2731">
            <v>5</v>
          </cell>
          <cell r="S2731" t="str">
            <v xml:space="preserve">Yuan Purchase Pricelist (CNY)</v>
          </cell>
          <cell r="T2731">
            <v>98</v>
          </cell>
          <cell r="U2731">
            <v>2205</v>
          </cell>
          <cell r="V2731">
            <v>3420</v>
          </cell>
        </row>
        <row r="2732">
          <cell r="A2732">
            <v>13647</v>
          </cell>
          <cell r="B2732" t="str">
            <v>AUTOLAMPS2716</v>
          </cell>
          <cell r="C2732" t="e">
            <v>#REF!</v>
          </cell>
          <cell r="D2732" t="str">
            <v xml:space="preserve">TOYOTA VITZ (05-13) - DOOR MIRROR (5 WIRE W/LIGHT) - RH</v>
          </cell>
          <cell r="E2732" t="str">
            <v>TOYOTA</v>
          </cell>
          <cell r="F2732" t="str">
            <v xml:space="preserve">VITZ 05  SME5W RH</v>
          </cell>
          <cell r="G2732" t="str">
            <v>TY18-0312-R</v>
          </cell>
          <cell r="I2732">
            <v>0.04</v>
          </cell>
          <cell r="J2732" t="str">
            <v>SUPPLIER0002</v>
          </cell>
          <cell r="K2732" t="str">
            <v xml:space="preserve">ANHUI TINCAI SILK CO. LTD</v>
          </cell>
          <cell r="M2732">
            <v>0</v>
          </cell>
          <cell r="N2732">
            <v>0</v>
          </cell>
          <cell r="O2732">
            <v>3</v>
          </cell>
          <cell r="P2732">
            <v>5</v>
          </cell>
          <cell r="S2732" t="str">
            <v xml:space="preserve">Yuan Purchase Pricelist (CNY)</v>
          </cell>
          <cell r="T2732">
            <v>98</v>
          </cell>
          <cell r="U2732">
            <v>2205</v>
          </cell>
          <cell r="V2732">
            <v>3420</v>
          </cell>
        </row>
        <row r="2733">
          <cell r="A2733">
            <v>12637</v>
          </cell>
          <cell r="B2733" t="str">
            <v>AUTOLAMPS2713</v>
          </cell>
          <cell r="C2733" t="e">
            <v>#REF!</v>
          </cell>
          <cell r="D2733" t="str">
            <v xml:space="preserve">TOYOTA VITZ (05-13) - DOOR MIRROR ELECTRIC (3 WIRE) - LH</v>
          </cell>
          <cell r="E2733" t="str">
            <v>TOYOTA</v>
          </cell>
          <cell r="F2733" t="str">
            <v xml:space="preserve">VITZ 05 SME3W LH</v>
          </cell>
          <cell r="G2733" t="str">
            <v>TY18-0312-L</v>
          </cell>
          <cell r="I2733">
            <v>0.04</v>
          </cell>
          <cell r="J2733" t="str">
            <v>SUPPLIER0002</v>
          </cell>
          <cell r="K2733" t="str">
            <v xml:space="preserve">ANHUI TINCAI SILK CO. LTD</v>
          </cell>
          <cell r="L2733">
            <v>0</v>
          </cell>
          <cell r="M2733">
            <v>0</v>
          </cell>
          <cell r="N2733">
            <v>0</v>
          </cell>
          <cell r="O2733">
            <v>3</v>
          </cell>
          <cell r="P2733">
            <v>5</v>
          </cell>
          <cell r="S2733" t="str">
            <v xml:space="preserve">Yuan Purchase Pricelist (CNY)</v>
          </cell>
          <cell r="T2733">
            <v>98</v>
          </cell>
          <cell r="U2733">
            <v>2491.94</v>
          </cell>
          <cell r="V2733">
            <v>3800</v>
          </cell>
        </row>
        <row r="2734">
          <cell r="A2734">
            <v>12636</v>
          </cell>
          <cell r="B2734" t="str">
            <v>AUTOLAMPS2714</v>
          </cell>
          <cell r="C2734" t="e">
            <v>#REF!</v>
          </cell>
          <cell r="D2734" t="str">
            <v xml:space="preserve">TOYOTA VITZ (05-13) - DOOR MIRROR ELECTRIC (3 WIRE) - RH</v>
          </cell>
          <cell r="E2734" t="str">
            <v>TOYOTA</v>
          </cell>
          <cell r="F2734" t="str">
            <v xml:space="preserve">VITZ 05 SME3W RH</v>
          </cell>
          <cell r="G2734" t="str">
            <v>TY18-0312-R</v>
          </cell>
          <cell r="I2734">
            <v>0.04</v>
          </cell>
          <cell r="J2734" t="str">
            <v>SUPPLIER0002</v>
          </cell>
          <cell r="K2734" t="str">
            <v xml:space="preserve">ANHUI TINCAI SILK CO. LTD</v>
          </cell>
          <cell r="L2734">
            <v>0</v>
          </cell>
          <cell r="M2734">
            <v>0</v>
          </cell>
          <cell r="N2734">
            <v>0</v>
          </cell>
          <cell r="O2734">
            <v>3</v>
          </cell>
          <cell r="P2734">
            <v>5</v>
          </cell>
          <cell r="S2734" t="str">
            <v xml:space="preserve">Yuan Purchase Pricelist (CNY)</v>
          </cell>
          <cell r="T2734">
            <v>98</v>
          </cell>
          <cell r="U2734">
            <v>2491.94</v>
          </cell>
          <cell r="V2734">
            <v>3800</v>
          </cell>
        </row>
        <row r="2735">
          <cell r="A2735">
            <v>13005</v>
          </cell>
          <cell r="B2735" t="str">
            <v>AUTOLAMPS2719</v>
          </cell>
          <cell r="C2735" t="e">
            <v>#REF!</v>
          </cell>
          <cell r="D2735" t="str">
            <v xml:space="preserve">TOYOTA VITZ (09-10) - TAIL LAMP (WHITE/WHITE 212-19N6) JAPAN TYPE - LH</v>
          </cell>
          <cell r="E2735" t="str">
            <v>TOYOTA</v>
          </cell>
          <cell r="F2735" t="str">
            <v xml:space="preserve">VITZ 09 TLA W W LH</v>
          </cell>
          <cell r="G2735" t="str">
            <v>TY18-0302A-L</v>
          </cell>
          <cell r="I2735">
            <v>0.04</v>
          </cell>
          <cell r="J2735" t="str">
            <v>SUPPLIER0002</v>
          </cell>
          <cell r="K2735" t="str">
            <v xml:space="preserve">ANHUI TINCAI SILK CO. LTD</v>
          </cell>
          <cell r="M2735">
            <v>0</v>
          </cell>
          <cell r="N2735">
            <v>0</v>
          </cell>
          <cell r="Q2735">
            <v>2</v>
          </cell>
          <cell r="R2735">
            <v>5</v>
          </cell>
          <cell r="S2735" t="str">
            <v xml:space="preserve">Yuan Purchase Pricelist (CNY)</v>
          </cell>
          <cell r="T2735">
            <v>13.94</v>
          </cell>
          <cell r="U2735">
            <v>2179</v>
          </cell>
          <cell r="V2735">
            <v>3380</v>
          </cell>
        </row>
        <row r="2736">
          <cell r="A2736">
            <v>13006</v>
          </cell>
          <cell r="B2736" t="str">
            <v>AUTOLAMPS2720</v>
          </cell>
          <cell r="C2736" t="e">
            <v>#REF!</v>
          </cell>
          <cell r="D2736" t="str">
            <v xml:space="preserve">TOYOTA VITZ (09-10) - TAIL LAMP (WHITE/WHITE 212-19N6) JAPAN TYPE - RH</v>
          </cell>
          <cell r="E2736" t="str">
            <v>TOYOTA</v>
          </cell>
          <cell r="F2736" t="str">
            <v xml:space="preserve">VITZ 09 TLA W W RH</v>
          </cell>
          <cell r="G2736" t="str">
            <v>TY18-0302A-R</v>
          </cell>
          <cell r="I2736">
            <v>0.04</v>
          </cell>
          <cell r="J2736" t="str">
            <v>SUPPLIER0002</v>
          </cell>
          <cell r="K2736" t="str">
            <v xml:space="preserve">ANHUI TINCAI SILK CO. LTD</v>
          </cell>
          <cell r="L2736">
            <v>0</v>
          </cell>
          <cell r="M2736">
            <v>0</v>
          </cell>
          <cell r="N2736">
            <v>0</v>
          </cell>
          <cell r="Q2736">
            <v>2</v>
          </cell>
          <cell r="R2736">
            <v>5</v>
          </cell>
          <cell r="S2736" t="str">
            <v xml:space="preserve">Yuan Purchase Pricelist (CNY)</v>
          </cell>
          <cell r="T2736">
            <v>13.94</v>
          </cell>
          <cell r="U2736">
            <v>1000</v>
          </cell>
          <cell r="V2736">
            <v>3380</v>
          </cell>
        </row>
        <row r="2737">
          <cell r="A2737">
            <v>13008</v>
          </cell>
          <cell r="B2737" t="str">
            <v>AUTOLAMPS2721</v>
          </cell>
          <cell r="C2737" t="e">
            <v>#REF!</v>
          </cell>
          <cell r="D2737" t="str">
            <v xml:space="preserve">TOYOTA VITZ (09-10) - TAIL LAMP (YELLOW/WHITE 212-19T3) - LH</v>
          </cell>
          <cell r="E2737" t="str">
            <v>TOYOTA</v>
          </cell>
          <cell r="F2737" t="str">
            <v xml:space="preserve">VITZ 09 TLA Y W LH</v>
          </cell>
          <cell r="G2737" t="str">
            <v>TY18-0302B-L</v>
          </cell>
          <cell r="I2737">
            <v>0.04</v>
          </cell>
          <cell r="J2737" t="str">
            <v>SUPPLIER0002</v>
          </cell>
          <cell r="K2737" t="str">
            <v xml:space="preserve">ANHUI TINCAI SILK CO. LTD</v>
          </cell>
          <cell r="L2737">
            <v>1</v>
          </cell>
          <cell r="M2737">
            <v>4</v>
          </cell>
          <cell r="N2737">
            <v>5</v>
          </cell>
          <cell r="Q2737">
            <v>2</v>
          </cell>
          <cell r="R2737">
            <v>5</v>
          </cell>
          <cell r="S2737" t="str">
            <v xml:space="preserve">Yuan Purchase Pricelist (CNY)</v>
          </cell>
          <cell r="T2737">
            <v>93</v>
          </cell>
          <cell r="U2737">
            <v>2093</v>
          </cell>
          <cell r="V2737">
            <v>3240</v>
          </cell>
        </row>
        <row r="2738">
          <cell r="A2738">
            <v>13007</v>
          </cell>
          <cell r="B2738" t="str">
            <v>AUTOLAMPS2722</v>
          </cell>
          <cell r="C2738" t="e">
            <v>#REF!</v>
          </cell>
          <cell r="D2738" t="str">
            <v xml:space="preserve">TOYOTA VITZ (09-10) - TAIL LAMP (YELLOW/WHITE 212-19T3) - RH</v>
          </cell>
          <cell r="E2738" t="str">
            <v>TOYOTA</v>
          </cell>
          <cell r="F2738" t="str">
            <v xml:space="preserve">VITZ 09 TLA Y W RH</v>
          </cell>
          <cell r="G2738" t="str">
            <v>TY18-0302B-R</v>
          </cell>
          <cell r="I2738">
            <v>0.04</v>
          </cell>
          <cell r="J2738" t="str">
            <v>SUPPLIER0002</v>
          </cell>
          <cell r="K2738" t="str">
            <v xml:space="preserve">ANHUI TINCAI SILK CO. LTD</v>
          </cell>
          <cell r="L2738">
            <v>1</v>
          </cell>
          <cell r="M2738">
            <v>4</v>
          </cell>
          <cell r="N2738">
            <v>5</v>
          </cell>
          <cell r="Q2738">
            <v>2</v>
          </cell>
          <cell r="R2738">
            <v>5</v>
          </cell>
          <cell r="S2738" t="str">
            <v xml:space="preserve">Yuan Purchase Pricelist (CNY)</v>
          </cell>
          <cell r="T2738">
            <v>93</v>
          </cell>
          <cell r="U2738">
            <v>2093</v>
          </cell>
          <cell r="V2738">
            <v>3240</v>
          </cell>
        </row>
        <row r="2739">
          <cell r="A2739">
            <v>11660</v>
          </cell>
          <cell r="B2739" t="str">
            <v>AUTOLAMPS2723</v>
          </cell>
          <cell r="C2739" t="e">
            <v>#REF!</v>
          </cell>
          <cell r="D2739" t="str">
            <v xml:space="preserve">TOYOTA VITZ (99-02) - HEAD LAMP (212-11A2)  - LH</v>
          </cell>
          <cell r="E2739" t="str">
            <v>TOYOTA</v>
          </cell>
          <cell r="F2739" t="str">
            <v xml:space="preserve">VITZ 99 HLA LH</v>
          </cell>
          <cell r="G2739" t="str">
            <v>TY18-0101-L</v>
          </cell>
          <cell r="I2739">
            <v>0.04</v>
          </cell>
          <cell r="J2739" t="str">
            <v>SUPPLIER0002</v>
          </cell>
          <cell r="K2739" t="str">
            <v xml:space="preserve">ANHUI TINCAI SILK CO. LTD</v>
          </cell>
          <cell r="L2739">
            <v>2</v>
          </cell>
          <cell r="M2739">
            <v>8</v>
          </cell>
          <cell r="N2739">
            <v>10</v>
          </cell>
          <cell r="Q2739">
            <v>3</v>
          </cell>
          <cell r="R2739">
            <v>10</v>
          </cell>
          <cell r="S2739" t="str">
            <v xml:space="preserve">Yuan Purchase Pricelist (CNY)</v>
          </cell>
          <cell r="T2739">
            <v>100</v>
          </cell>
          <cell r="U2739">
            <v>2542.8000000000002</v>
          </cell>
          <cell r="V2739">
            <v>3800</v>
          </cell>
        </row>
        <row r="2740">
          <cell r="A2740">
            <v>11659</v>
          </cell>
          <cell r="B2740" t="str">
            <v>AUTOLAMPS2724</v>
          </cell>
          <cell r="C2740" t="e">
            <v>#REF!</v>
          </cell>
          <cell r="D2740" t="str">
            <v xml:space="preserve">TOYOTA VITZ (99-02) - HEAD LAMP (212-11A2)  - RH</v>
          </cell>
          <cell r="E2740" t="str">
            <v>TOYOTA</v>
          </cell>
          <cell r="F2740" t="str">
            <v xml:space="preserve">VITZ 99 HLA RH</v>
          </cell>
          <cell r="G2740" t="str">
            <v>TY18-0101-R</v>
          </cell>
          <cell r="I2740">
            <v>0.04</v>
          </cell>
          <cell r="J2740" t="str">
            <v>SUPPLIER0002</v>
          </cell>
          <cell r="K2740" t="str">
            <v xml:space="preserve">ANHUI TINCAI SILK CO. LTD</v>
          </cell>
          <cell r="L2740">
            <v>2</v>
          </cell>
          <cell r="M2740">
            <v>8</v>
          </cell>
          <cell r="N2740">
            <v>10</v>
          </cell>
          <cell r="Q2740">
            <v>3</v>
          </cell>
          <cell r="R2740">
            <v>10</v>
          </cell>
          <cell r="S2740" t="str">
            <v xml:space="preserve">Yuan Purchase Pricelist (CNY)</v>
          </cell>
          <cell r="T2740">
            <v>100</v>
          </cell>
          <cell r="U2740">
            <v>2542.8000000000002</v>
          </cell>
          <cell r="V2740">
            <v>3800</v>
          </cell>
        </row>
        <row r="2741">
          <cell r="A2741">
            <v>11498</v>
          </cell>
          <cell r="B2741" t="str">
            <v>AUTOLAMPS2725</v>
          </cell>
          <cell r="C2741" t="e">
            <v>#REF!</v>
          </cell>
          <cell r="D2741" t="str">
            <v xml:space="preserve">TOYOTA VITZ (99-02) - TAIL LAMP (212-19F6) - LH</v>
          </cell>
          <cell r="E2741" t="str">
            <v>TOYOTA</v>
          </cell>
          <cell r="F2741" t="str">
            <v xml:space="preserve">VITZ 99 TLA LH</v>
          </cell>
          <cell r="G2741" t="str">
            <v>TY18-0102A-L</v>
          </cell>
          <cell r="I2741">
            <v>0.04</v>
          </cell>
          <cell r="J2741" t="str">
            <v>SUPPLIER0002</v>
          </cell>
          <cell r="K2741" t="str">
            <v xml:space="preserve">ANHUI TINCAI SILK CO. LTD</v>
          </cell>
          <cell r="L2741">
            <v>2</v>
          </cell>
          <cell r="M2741">
            <v>8</v>
          </cell>
          <cell r="N2741">
            <v>10</v>
          </cell>
          <cell r="Q2741">
            <v>3</v>
          </cell>
          <cell r="R2741">
            <v>10</v>
          </cell>
          <cell r="S2741" t="str">
            <v xml:space="preserve">Yuan Purchase Pricelist (CNY)</v>
          </cell>
          <cell r="T2741">
            <v>35</v>
          </cell>
          <cell r="U2741">
            <v>788</v>
          </cell>
          <cell r="V2741">
            <v>1220</v>
          </cell>
        </row>
        <row r="2742">
          <cell r="A2742">
            <v>11497</v>
          </cell>
          <cell r="B2742" t="str">
            <v>AUTOLAMPS2726</v>
          </cell>
          <cell r="C2742" t="e">
            <v>#REF!</v>
          </cell>
          <cell r="D2742" t="str">
            <v xml:space="preserve">TOYOTA VITZ (99-02) - TAIL LAMP (212-19F6) - RH</v>
          </cell>
          <cell r="E2742" t="str">
            <v>TOYOTA</v>
          </cell>
          <cell r="F2742" t="str">
            <v xml:space="preserve">VITZ 99 TLA RH</v>
          </cell>
          <cell r="G2742" t="str">
            <v>TY18-0102A-R</v>
          </cell>
          <cell r="I2742">
            <v>0.04</v>
          </cell>
          <cell r="J2742" t="str">
            <v>SUPPLIER0002</v>
          </cell>
          <cell r="K2742" t="str">
            <v xml:space="preserve">ANHUI TINCAI SILK CO. LTD</v>
          </cell>
          <cell r="L2742">
            <v>3</v>
          </cell>
          <cell r="M2742">
            <v>12</v>
          </cell>
          <cell r="N2742">
            <v>15</v>
          </cell>
          <cell r="Q2742">
            <v>3</v>
          </cell>
          <cell r="R2742">
            <v>10</v>
          </cell>
          <cell r="S2742" t="str">
            <v xml:space="preserve">Yuan Purchase Pricelist (CNY)</v>
          </cell>
          <cell r="T2742">
            <v>35</v>
          </cell>
          <cell r="U2742">
            <v>788</v>
          </cell>
          <cell r="V2742">
            <v>1220</v>
          </cell>
        </row>
        <row r="2743">
          <cell r="A2743">
            <v>12017</v>
          </cell>
          <cell r="B2743" t="str">
            <v>AUTOLAMPS2727</v>
          </cell>
          <cell r="C2743" t="e">
            <v>#REF!</v>
          </cell>
          <cell r="D2743" t="str">
            <v xml:space="preserve">TOYOTA VITZ 5D HATCHBACK (99-) - FRONT DOOR GLASS - LH</v>
          </cell>
          <cell r="E2743" t="str">
            <v>TOYOTA</v>
          </cell>
          <cell r="F2743" t="str">
            <v xml:space="preserve">LK10 FD LH</v>
          </cell>
          <cell r="G2743" t="str">
            <v xml:space="preserve">LK10 FD/LH</v>
          </cell>
          <cell r="H2743" t="str">
            <v>882*559</v>
          </cell>
          <cell r="I2743">
            <v>0.02</v>
          </cell>
          <cell r="J2743" t="str">
            <v>SUPPLIER0015</v>
          </cell>
          <cell r="K2743" t="str">
            <v xml:space="preserve">XINYI AUTOMOBILE GLASS (SHENZHEN) CO., LTD</v>
          </cell>
          <cell r="L2743">
            <v>0</v>
          </cell>
          <cell r="M2743">
            <v>0</v>
          </cell>
          <cell r="N2743">
            <v>0</v>
          </cell>
          <cell r="Q2743">
            <v>1</v>
          </cell>
          <cell r="R2743">
            <v>4</v>
          </cell>
          <cell r="S2743" t="str">
            <v xml:space="preserve">USD Purchase Pricelist (USD)</v>
          </cell>
          <cell r="T2743">
            <v>3.25</v>
          </cell>
          <cell r="U2743">
            <v>504.56</v>
          </cell>
          <cell r="V2743">
            <v>700</v>
          </cell>
        </row>
        <row r="2744">
          <cell r="A2744">
            <v>12018</v>
          </cell>
          <cell r="B2744" t="str">
            <v>AUTOLAMPS2728</v>
          </cell>
          <cell r="C2744" t="e">
            <v>#REF!</v>
          </cell>
          <cell r="D2744" t="str">
            <v xml:space="preserve">TOYOTA VITZ 5D HATCHBACK (99-) - FRONT DOOR GLASS - RH</v>
          </cell>
          <cell r="E2744" t="str">
            <v>TOYOTA</v>
          </cell>
          <cell r="F2744" t="str">
            <v xml:space="preserve">LK10 FD RH</v>
          </cell>
          <cell r="G2744" t="str">
            <v xml:space="preserve">LK10 FD/RH</v>
          </cell>
          <cell r="H2744" t="str">
            <v>882*559</v>
          </cell>
          <cell r="I2744">
            <v>0.02</v>
          </cell>
          <cell r="J2744" t="str">
            <v>SUPPLIER0015</v>
          </cell>
          <cell r="K2744" t="str">
            <v xml:space="preserve">XINYI AUTOMOBILE GLASS (SHENZHEN) CO., LTD</v>
          </cell>
          <cell r="L2744">
            <v>0</v>
          </cell>
          <cell r="M2744">
            <v>0</v>
          </cell>
          <cell r="N2744">
            <v>0</v>
          </cell>
          <cell r="Q2744">
            <v>1</v>
          </cell>
          <cell r="R2744">
            <v>4</v>
          </cell>
          <cell r="S2744" t="str">
            <v xml:space="preserve">USD Purchase Pricelist (USD)</v>
          </cell>
          <cell r="T2744">
            <v>3.25</v>
          </cell>
          <cell r="U2744">
            <v>504.56</v>
          </cell>
          <cell r="V2744">
            <v>700</v>
          </cell>
        </row>
        <row r="2745">
          <cell r="A2745">
            <v>12019</v>
          </cell>
          <cell r="B2745" t="str">
            <v>AUTOLAMPS2729</v>
          </cell>
          <cell r="C2745" t="e">
            <v>#REF!</v>
          </cell>
          <cell r="D2745" t="str">
            <v xml:space="preserve">TOYOTA VITZ 5D HATCHBACK (99-) - REAR DOOR GLASS - LH</v>
          </cell>
          <cell r="E2745" t="str">
            <v>TOYOTA</v>
          </cell>
          <cell r="F2745" t="str">
            <v xml:space="preserve">LK10 5D RD LH</v>
          </cell>
          <cell r="G2745" t="str">
            <v xml:space="preserve">LK10-5D RD/LH</v>
          </cell>
          <cell r="H2745" t="str">
            <v>560*470</v>
          </cell>
          <cell r="I2745">
            <v>0.02</v>
          </cell>
          <cell r="J2745" t="str">
            <v>SUPPLIER0015</v>
          </cell>
          <cell r="K2745" t="str">
            <v xml:space="preserve">XINYI AUTOMOBILE GLASS (SHENZHEN) CO., LTD</v>
          </cell>
          <cell r="L2745">
            <v>0</v>
          </cell>
          <cell r="M2745">
            <v>0</v>
          </cell>
          <cell r="N2745">
            <v>0</v>
          </cell>
          <cell r="Q2745">
            <v>1</v>
          </cell>
          <cell r="R2745">
            <v>4</v>
          </cell>
          <cell r="S2745" t="str">
            <v xml:space="preserve">USD Purchase Pricelist (USD)</v>
          </cell>
          <cell r="T2745">
            <v>2.5</v>
          </cell>
          <cell r="U2745">
            <v>388.13</v>
          </cell>
          <cell r="V2745">
            <v>500</v>
          </cell>
        </row>
        <row r="2746">
          <cell r="A2746">
            <v>12020</v>
          </cell>
          <cell r="B2746" t="str">
            <v>AUTOLAMPS2730</v>
          </cell>
          <cell r="C2746" t="e">
            <v>#REF!</v>
          </cell>
          <cell r="D2746" t="str">
            <v xml:space="preserve">TOYOTA VITZ 5D HATCHBACK (99-) - REAR DOOR GLASS - RH</v>
          </cell>
          <cell r="E2746" t="str">
            <v>TOYOTA</v>
          </cell>
          <cell r="F2746" t="str">
            <v xml:space="preserve">LK10 5D RD RH</v>
          </cell>
          <cell r="G2746" t="str">
            <v xml:space="preserve">LK10 5D RD/RH</v>
          </cell>
          <cell r="H2746" t="str">
            <v>560*470</v>
          </cell>
          <cell r="I2746">
            <v>0.02</v>
          </cell>
          <cell r="J2746" t="str">
            <v>SUPPLIER0015</v>
          </cell>
          <cell r="K2746" t="str">
            <v xml:space="preserve">XINYI AUTOMOBILE GLASS (SHENZHEN) CO., LTD</v>
          </cell>
          <cell r="L2746">
            <v>0</v>
          </cell>
          <cell r="M2746">
            <v>0</v>
          </cell>
          <cell r="N2746">
            <v>0</v>
          </cell>
          <cell r="Q2746">
            <v>1</v>
          </cell>
          <cell r="R2746">
            <v>4</v>
          </cell>
          <cell r="S2746" t="str">
            <v xml:space="preserve">USD Purchase Pricelist (USD)</v>
          </cell>
          <cell r="T2746">
            <v>2.5</v>
          </cell>
          <cell r="U2746">
            <v>388.13</v>
          </cell>
          <cell r="V2746">
            <v>500</v>
          </cell>
        </row>
        <row r="2747">
          <cell r="A2747">
            <v>13493</v>
          </cell>
          <cell r="B2747" t="str">
            <v>AUTOLAMPS2731</v>
          </cell>
          <cell r="C2747" t="e">
            <v>#REF!</v>
          </cell>
          <cell r="D2747" t="str">
            <v xml:space="preserve">TOYOTA VITZ 5D HATCHBACK (99-) - REAR HEATED WINDSCREEN</v>
          </cell>
          <cell r="E2747" t="str">
            <v>TOYOTA</v>
          </cell>
          <cell r="F2747" t="str">
            <v xml:space="preserve">LK10 5D RW H X</v>
          </cell>
          <cell r="G2747" t="str">
            <v xml:space="preserve">LK10 5D RW/H/X</v>
          </cell>
          <cell r="H2747" t="str">
            <v>1355*434</v>
          </cell>
          <cell r="I2747">
            <v>0.02</v>
          </cell>
          <cell r="J2747" t="str">
            <v>SUPPLIER0015</v>
          </cell>
          <cell r="K2747" t="str">
            <v xml:space="preserve">XINYI AUTOMOBILE GLASS (SHENZHEN) CO., LTD</v>
          </cell>
          <cell r="L2747">
            <v>0</v>
          </cell>
          <cell r="M2747">
            <v>0</v>
          </cell>
          <cell r="N2747">
            <v>0</v>
          </cell>
          <cell r="Q2747">
            <v>1</v>
          </cell>
          <cell r="R2747">
            <v>4</v>
          </cell>
          <cell r="S2747" t="str">
            <v xml:space="preserve">USD Purchase Pricelist (USD)</v>
          </cell>
          <cell r="T2747">
            <v>10</v>
          </cell>
          <cell r="U2747">
            <v>1</v>
          </cell>
          <cell r="V2747">
            <v>2000</v>
          </cell>
        </row>
        <row r="2748">
          <cell r="A2748">
            <v>14014</v>
          </cell>
          <cell r="B2748" t="str">
            <v>AUTOLAMPS2736</v>
          </cell>
          <cell r="C2748" t="e">
            <v>#REF!</v>
          </cell>
          <cell r="D2748" t="str">
            <v xml:space="preserve">TOYOTA VITZ SC30 (13-) - FOG LAMP HOUSING - LH</v>
          </cell>
          <cell r="E2748" t="str">
            <v>TOYOTA</v>
          </cell>
          <cell r="F2748" t="str">
            <v xml:space="preserve">VITZ 13 FLH LH</v>
          </cell>
          <cell r="G2748" t="str">
            <v>TY18-0404-1-L</v>
          </cell>
          <cell r="I2748">
            <v>0.04</v>
          </cell>
          <cell r="J2748" t="str">
            <v>SUPPLIER0002</v>
          </cell>
          <cell r="K2748" t="str">
            <v xml:space="preserve">ANHUI TINCAI SILK CO. LTD</v>
          </cell>
          <cell r="L2748">
            <v>8</v>
          </cell>
          <cell r="M2748">
            <v>32</v>
          </cell>
          <cell r="N2748">
            <v>40</v>
          </cell>
          <cell r="O2748">
            <v>3</v>
          </cell>
          <cell r="P2748">
            <v>10</v>
          </cell>
          <cell r="S2748" t="str">
            <v xml:space="preserve">Yuan Purchase Pricelist (CNY)</v>
          </cell>
          <cell r="T2748">
            <v>5.0999999999999996</v>
          </cell>
          <cell r="U2748">
            <v>139</v>
          </cell>
          <cell r="V2748">
            <v>210</v>
          </cell>
        </row>
        <row r="2749">
          <cell r="A2749">
            <v>14015</v>
          </cell>
          <cell r="B2749" t="str">
            <v>AUTOLAMPS2737</v>
          </cell>
          <cell r="C2749" t="e">
            <v>#REF!</v>
          </cell>
          <cell r="D2749" t="str">
            <v xml:space="preserve">TOYOTA VITZ SC30 (13-) - FOG LAMP HOUSING - RH</v>
          </cell>
          <cell r="E2749" t="str">
            <v>TOYOTA</v>
          </cell>
          <cell r="F2749" t="str">
            <v xml:space="preserve">VITZ 13 FLH RH</v>
          </cell>
          <cell r="G2749" t="str">
            <v>TY18-0404-1-R</v>
          </cell>
          <cell r="I2749">
            <v>0.04</v>
          </cell>
          <cell r="J2749" t="str">
            <v>SUPPLIER0002</v>
          </cell>
          <cell r="K2749" t="str">
            <v xml:space="preserve">ANHUI TINCAI SILK CO. LTD</v>
          </cell>
          <cell r="L2749">
            <v>8</v>
          </cell>
          <cell r="M2749">
            <v>32</v>
          </cell>
          <cell r="N2749">
            <v>40</v>
          </cell>
          <cell r="O2749">
            <v>3</v>
          </cell>
          <cell r="P2749">
            <v>10</v>
          </cell>
          <cell r="S2749" t="str">
            <v xml:space="preserve">Yuan Purchase Pricelist (CNY)</v>
          </cell>
          <cell r="T2749">
            <v>5.0999999999999996</v>
          </cell>
          <cell r="U2749">
            <v>139</v>
          </cell>
          <cell r="V2749">
            <v>210</v>
          </cell>
        </row>
        <row r="2750">
          <cell r="A2750">
            <v>13827</v>
          </cell>
          <cell r="B2750" t="str">
            <v>AUTOLAMPS2738</v>
          </cell>
          <cell r="C2750" t="e">
            <v>#REF!</v>
          </cell>
          <cell r="D2750" t="str">
            <v xml:space="preserve">TOYOTA VITZ SC30 (13-) - HEAD LAMP - LH</v>
          </cell>
          <cell r="E2750" t="str">
            <v>TOYOTA</v>
          </cell>
          <cell r="F2750" t="str">
            <v xml:space="preserve">VITZ 13 HLA LH</v>
          </cell>
          <cell r="G2750" t="str">
            <v>TY18-0401-L</v>
          </cell>
          <cell r="I2750">
            <v>0.04</v>
          </cell>
          <cell r="J2750" t="str">
            <v>SUPPLIER0002</v>
          </cell>
          <cell r="K2750" t="str">
            <v xml:space="preserve">ANHUI TINCAI SILK CO. LTD</v>
          </cell>
          <cell r="L2750">
            <v>4</v>
          </cell>
          <cell r="M2750">
            <v>16</v>
          </cell>
          <cell r="N2750">
            <v>20</v>
          </cell>
          <cell r="Q2750">
            <v>3</v>
          </cell>
          <cell r="R2750">
            <v>10</v>
          </cell>
          <cell r="S2750" t="str">
            <v xml:space="preserve">Yuan Purchase Pricelist (CNY)</v>
          </cell>
          <cell r="T2750">
            <v>110</v>
          </cell>
          <cell r="U2750">
            <v>2806</v>
          </cell>
          <cell r="V2750">
            <v>4500</v>
          </cell>
        </row>
        <row r="2751">
          <cell r="A2751">
            <v>13826</v>
          </cell>
          <cell r="B2751" t="str">
            <v>AUTOLAMPS2739</v>
          </cell>
          <cell r="C2751" t="e">
            <v>#REF!</v>
          </cell>
          <cell r="D2751" t="str">
            <v xml:space="preserve">TOYOTA VITZ SC30 (13-) - HEAD LAMP - RH</v>
          </cell>
          <cell r="E2751" t="str">
            <v>TOYOTA</v>
          </cell>
          <cell r="F2751" t="str">
            <v xml:space="preserve">VITZ 13 HLA RH</v>
          </cell>
          <cell r="G2751" t="str">
            <v>TY18-0401-R</v>
          </cell>
          <cell r="I2751">
            <v>0.04</v>
          </cell>
          <cell r="J2751" t="str">
            <v>SUPPLIER0002</v>
          </cell>
          <cell r="K2751" t="str">
            <v xml:space="preserve">ANHUI TINCAI SILK CO. LTD</v>
          </cell>
          <cell r="L2751">
            <v>3</v>
          </cell>
          <cell r="M2751">
            <v>12</v>
          </cell>
          <cell r="N2751">
            <v>15</v>
          </cell>
          <cell r="Q2751">
            <v>3</v>
          </cell>
          <cell r="R2751">
            <v>10</v>
          </cell>
          <cell r="S2751" t="str">
            <v xml:space="preserve">Yuan Purchase Pricelist (CNY)</v>
          </cell>
          <cell r="T2751">
            <v>110</v>
          </cell>
          <cell r="U2751">
            <v>2806</v>
          </cell>
          <cell r="V2751">
            <v>4500</v>
          </cell>
        </row>
        <row r="2752">
          <cell r="A2752">
            <v>13852</v>
          </cell>
          <cell r="B2752" t="str">
            <v>AUTOLAMPS2732</v>
          </cell>
          <cell r="C2752" t="e">
            <v>#REF!</v>
          </cell>
          <cell r="D2752" t="str">
            <v xml:space="preserve">TOYOTA VITZ SC30 (13-) - LAMINATED FRONT WINDSCREEN</v>
          </cell>
          <cell r="E2752" t="str">
            <v>TOYOTA</v>
          </cell>
          <cell r="F2752" t="str">
            <v xml:space="preserve">SC30 VCP LFW X</v>
          </cell>
          <cell r="G2752" t="str">
            <v xml:space="preserve">SC30-VCP LFW/X</v>
          </cell>
          <cell r="H2752" t="str">
            <v>1349*944</v>
          </cell>
          <cell r="I2752">
            <v>0.02</v>
          </cell>
          <cell r="J2752" t="str">
            <v>SUPPLIER0015</v>
          </cell>
          <cell r="K2752" t="str">
            <v xml:space="preserve">XINYI AUTOMOBILE GLASS (SHENZHEN) CO., LTD</v>
          </cell>
          <cell r="L2752">
            <v>7</v>
          </cell>
          <cell r="M2752">
            <v>28</v>
          </cell>
          <cell r="N2752">
            <v>35</v>
          </cell>
          <cell r="Q2752">
            <v>1</v>
          </cell>
          <cell r="R2752">
            <v>4</v>
          </cell>
          <cell r="S2752" t="str">
            <v xml:space="preserve">USD Purchase Pricelist (USD)</v>
          </cell>
          <cell r="T2752">
            <v>15.25</v>
          </cell>
          <cell r="U2752">
            <v>2099.9299999999998</v>
          </cell>
          <cell r="V2752">
            <v>3300</v>
          </cell>
        </row>
        <row r="2753">
          <cell r="A2753">
            <v>13934</v>
          </cell>
          <cell r="B2753" t="str">
            <v>AUTOLAMPS2733</v>
          </cell>
          <cell r="C2753" t="e">
            <v>#REF!</v>
          </cell>
          <cell r="D2753" t="str">
            <v xml:space="preserve">TOYOTA VITZ SC30 (13-) - REAR HEATED WINDSCREEN</v>
          </cell>
          <cell r="E2753" t="str">
            <v>TOYOTA</v>
          </cell>
          <cell r="F2753" t="str">
            <v xml:space="preserve">SC30 RW H X</v>
          </cell>
          <cell r="G2753" t="str">
            <v xml:space="preserve">SC30 RW/H/X</v>
          </cell>
          <cell r="H2753" t="str">
            <v>1327*536</v>
          </cell>
          <cell r="I2753">
            <v>0.02</v>
          </cell>
          <cell r="J2753" t="str">
            <v>SUPPLIER0015</v>
          </cell>
          <cell r="K2753" t="str">
            <v xml:space="preserve">XINYI AUTOMOBILE GLASS (SHENZHEN) CO., LTD</v>
          </cell>
          <cell r="L2753">
            <v>0</v>
          </cell>
          <cell r="M2753">
            <v>0</v>
          </cell>
          <cell r="N2753">
            <v>0</v>
          </cell>
          <cell r="Q2753">
            <v>3</v>
          </cell>
          <cell r="R2753">
            <v>12</v>
          </cell>
          <cell r="S2753" t="str">
            <v xml:space="preserve">USD Purchase Pricelist (USD)</v>
          </cell>
          <cell r="T2753">
            <v>12</v>
          </cell>
          <cell r="U2753">
            <v>2150.4</v>
          </cell>
          <cell r="V2753">
            <v>2800</v>
          </cell>
        </row>
        <row r="2754">
          <cell r="A2754">
            <v>13829</v>
          </cell>
          <cell r="B2754" t="str">
            <v>AUTOLAMPS2740</v>
          </cell>
          <cell r="C2754" t="e">
            <v>#REF!</v>
          </cell>
          <cell r="D2754" t="str">
            <v xml:space="preserve">TOYOTA VITZ SC30 (13-) - TAIL LAMP (212-19X1) - LH</v>
          </cell>
          <cell r="E2754" t="str">
            <v>TOYOTA</v>
          </cell>
          <cell r="F2754" t="str">
            <v xml:space="preserve">VITZ 13 TLA LH</v>
          </cell>
          <cell r="G2754" t="str">
            <v>TY18-0402-L</v>
          </cell>
          <cell r="I2754">
            <v>0.04</v>
          </cell>
          <cell r="J2754" t="str">
            <v>SUPPLIER0002</v>
          </cell>
          <cell r="K2754" t="str">
            <v xml:space="preserve">ANHUI TINCAI SILK CO. LTD</v>
          </cell>
          <cell r="L2754">
            <v>2</v>
          </cell>
          <cell r="M2754">
            <v>8</v>
          </cell>
          <cell r="N2754">
            <v>10</v>
          </cell>
          <cell r="Q2754">
            <v>3</v>
          </cell>
          <cell r="R2754">
            <v>10</v>
          </cell>
          <cell r="S2754" t="str">
            <v xml:space="preserve">Yuan Purchase Pricelist (CNY)</v>
          </cell>
          <cell r="T2754">
            <v>60</v>
          </cell>
          <cell r="U2754">
            <v>1632</v>
          </cell>
          <cell r="V2754">
            <v>2450</v>
          </cell>
        </row>
        <row r="2755">
          <cell r="A2755">
            <v>13828</v>
          </cell>
          <cell r="B2755" t="str">
            <v>AUTOLAMPS2741</v>
          </cell>
          <cell r="C2755" t="e">
            <v>#REF!</v>
          </cell>
          <cell r="D2755" t="str">
            <v xml:space="preserve">TOYOTA VITZ SC30 (13-) - TAIL LAMP (212-19X1) - RH</v>
          </cell>
          <cell r="E2755" t="str">
            <v>TOYOTA</v>
          </cell>
          <cell r="F2755" t="str">
            <v xml:space="preserve">VITZ 13 TLA RH</v>
          </cell>
          <cell r="G2755" t="str">
            <v>TY18-0402-R</v>
          </cell>
          <cell r="I2755">
            <v>0.04</v>
          </cell>
          <cell r="J2755" t="str">
            <v>SUPPLIER0002</v>
          </cell>
          <cell r="K2755" t="str">
            <v xml:space="preserve">ANHUI TINCAI SILK CO. LTD</v>
          </cell>
          <cell r="L2755">
            <v>2</v>
          </cell>
          <cell r="M2755">
            <v>8</v>
          </cell>
          <cell r="N2755">
            <v>10</v>
          </cell>
          <cell r="Q2755">
            <v>3</v>
          </cell>
          <cell r="R2755">
            <v>10</v>
          </cell>
          <cell r="S2755" t="str">
            <v xml:space="preserve">Yuan Purchase Pricelist (CNY)</v>
          </cell>
          <cell r="T2755">
            <v>60</v>
          </cell>
          <cell r="U2755">
            <v>1632</v>
          </cell>
          <cell r="V2755">
            <v>2450</v>
          </cell>
        </row>
        <row r="2756">
          <cell r="A2756">
            <v>13811</v>
          </cell>
          <cell r="B2756" t="str">
            <v>AUTOLAMPS2742</v>
          </cell>
          <cell r="C2756" t="e">
            <v>#REF!</v>
          </cell>
          <cell r="D2756" t="str">
            <v xml:space="preserve">TOYOTA VITZ SC30 (13-) - TAIL LAMP (LED) (212-19W2-A) - LH</v>
          </cell>
          <cell r="E2756" t="str">
            <v>TOYOTA</v>
          </cell>
          <cell r="F2756" t="str">
            <v xml:space="preserve">VITZ 13 TLALED LH</v>
          </cell>
          <cell r="G2756" t="str">
            <v>TY18-0402B-L</v>
          </cell>
          <cell r="I2756">
            <v>0.04</v>
          </cell>
          <cell r="J2756" t="str">
            <v>SUPPLIER0002</v>
          </cell>
          <cell r="K2756" t="str">
            <v xml:space="preserve">ANHUI TINCAI SILK CO. LTD</v>
          </cell>
          <cell r="L2756">
            <v>0</v>
          </cell>
          <cell r="M2756">
            <v>0</v>
          </cell>
          <cell r="N2756">
            <v>0</v>
          </cell>
          <cell r="Q2756">
            <v>3</v>
          </cell>
          <cell r="R2756">
            <v>10</v>
          </cell>
          <cell r="S2756" t="str">
            <v xml:space="preserve">Yuan Purchase Pricelist (CNY)</v>
          </cell>
          <cell r="T2756">
            <v>100</v>
          </cell>
          <cell r="U2756">
            <v>2720</v>
          </cell>
          <cell r="V2756">
            <v>4080</v>
          </cell>
        </row>
        <row r="2757">
          <cell r="A2757">
            <v>13810</v>
          </cell>
          <cell r="B2757" t="str">
            <v>AUTOLAMPS2743</v>
          </cell>
          <cell r="C2757" t="e">
            <v>#REF!</v>
          </cell>
          <cell r="D2757" t="str">
            <v xml:space="preserve">TOYOTA VITZ SC30 (13-) - TAIL LAMP (LED) (212-19W2-A) - RH</v>
          </cell>
          <cell r="E2757" t="str">
            <v>TOYOTA</v>
          </cell>
          <cell r="F2757" t="str">
            <v xml:space="preserve">VITZ 13 TLALED RH</v>
          </cell>
          <cell r="G2757" t="str">
            <v>TY18-0402B-R</v>
          </cell>
          <cell r="I2757">
            <v>0.04</v>
          </cell>
          <cell r="J2757" t="str">
            <v>SUPPLIER0002</v>
          </cell>
          <cell r="K2757" t="str">
            <v xml:space="preserve">ANHUI TINCAI SILK CO. LTD</v>
          </cell>
          <cell r="L2757">
            <v>1</v>
          </cell>
          <cell r="M2757">
            <v>4</v>
          </cell>
          <cell r="N2757">
            <v>5</v>
          </cell>
          <cell r="Q2757">
            <v>3</v>
          </cell>
          <cell r="R2757">
            <v>10</v>
          </cell>
          <cell r="S2757" t="str">
            <v xml:space="preserve">Yuan Purchase Pricelist (CNY)</v>
          </cell>
          <cell r="T2757">
            <v>100</v>
          </cell>
          <cell r="U2757">
            <v>2720</v>
          </cell>
          <cell r="V2757">
            <v>4080</v>
          </cell>
        </row>
        <row r="2758">
          <cell r="A2758">
            <v>13638</v>
          </cell>
          <cell r="B2758" t="str">
            <v>AUTOLAMPS2696</v>
          </cell>
          <cell r="C2758" t="e">
            <v>#REF!</v>
          </cell>
          <cell r="D2758" t="str">
            <v xml:space="preserve">TOYOTA VITZ XP10 (03-04) - FRONT BUMPER</v>
          </cell>
          <cell r="E2758" t="str">
            <v>TOYOTA</v>
          </cell>
          <cell r="F2758" t="str">
            <v xml:space="preserve">VITZ 03 BPRF</v>
          </cell>
          <cell r="G2758" t="str">
            <v>TY18-0207</v>
          </cell>
          <cell r="I2758">
            <v>0.04</v>
          </cell>
          <cell r="J2758" t="str">
            <v>SUPPLIER0002</v>
          </cell>
          <cell r="K2758" t="str">
            <v xml:space="preserve">ANHUI TINCAI SILK CO. LTD</v>
          </cell>
          <cell r="L2758">
            <v>1</v>
          </cell>
          <cell r="M2758">
            <v>4</v>
          </cell>
          <cell r="N2758">
            <v>5</v>
          </cell>
          <cell r="Q2758">
            <v>2</v>
          </cell>
          <cell r="R2758">
            <v>3</v>
          </cell>
          <cell r="S2758" t="str">
            <v xml:space="preserve">Yuan Purchase Pricelist (CNY)</v>
          </cell>
          <cell r="T2758">
            <v>85</v>
          </cell>
          <cell r="U2758">
            <v>2168</v>
          </cell>
          <cell r="V2758">
            <v>3300</v>
          </cell>
        </row>
        <row r="2759">
          <cell r="A2759">
            <v>13639</v>
          </cell>
          <cell r="B2759" t="str">
            <v>AUTOLAMPS2697</v>
          </cell>
          <cell r="C2759" t="e">
            <v>#REF!</v>
          </cell>
          <cell r="D2759" t="str">
            <v xml:space="preserve">TOYOTA VITZ XP10 (03-04) - FRONT BUMPER GRILL</v>
          </cell>
          <cell r="E2759" t="str">
            <v>TOYOTA</v>
          </cell>
          <cell r="F2759" t="str">
            <v xml:space="preserve">VITZ 03 BPRGRL</v>
          </cell>
          <cell r="G2759" t="str">
            <v>TY18-0207-1</v>
          </cell>
          <cell r="I2759">
            <v>0.04</v>
          </cell>
          <cell r="J2759" t="str">
            <v>SUPPLIER0002</v>
          </cell>
          <cell r="K2759" t="str">
            <v xml:space="preserve">ANHUI TINCAI SILK CO. LTD</v>
          </cell>
          <cell r="L2759">
            <v>0</v>
          </cell>
          <cell r="M2759">
            <v>0</v>
          </cell>
          <cell r="N2759">
            <v>0</v>
          </cell>
          <cell r="Q2759">
            <v>2</v>
          </cell>
          <cell r="R2759">
            <v>3</v>
          </cell>
          <cell r="S2759" t="str">
            <v xml:space="preserve">Yuan Purchase Pricelist (CNY)</v>
          </cell>
          <cell r="T2759">
            <v>25</v>
          </cell>
          <cell r="U2759">
            <v>563</v>
          </cell>
          <cell r="V2759">
            <v>870</v>
          </cell>
        </row>
        <row r="2760">
          <cell r="A2760">
            <v>13640</v>
          </cell>
          <cell r="B2760" t="str">
            <v>AUTOLAMPS2700</v>
          </cell>
          <cell r="C2760" t="e">
            <v>#REF!</v>
          </cell>
          <cell r="D2760" t="str">
            <v xml:space="preserve">TOYOTA VITZ XP10 (03-04) - FRONT GRILL</v>
          </cell>
          <cell r="E2760" t="str">
            <v>TOYOTA</v>
          </cell>
          <cell r="F2760" t="str">
            <v xml:space="preserve">VITZ 03 GRL</v>
          </cell>
          <cell r="G2760" t="str">
            <v>TY18-0211</v>
          </cell>
          <cell r="I2760">
            <v>0.04</v>
          </cell>
          <cell r="J2760" t="str">
            <v>SUPPLIER0002</v>
          </cell>
          <cell r="K2760" t="str">
            <v xml:space="preserve">ANHUI TINCAI SILK CO. LTD</v>
          </cell>
          <cell r="L2760">
            <v>0</v>
          </cell>
          <cell r="M2760">
            <v>0</v>
          </cell>
          <cell r="N2760">
            <v>0</v>
          </cell>
          <cell r="Q2760">
            <v>2</v>
          </cell>
          <cell r="R2760">
            <v>3</v>
          </cell>
          <cell r="S2760" t="str">
            <v xml:space="preserve">Yuan Purchase Pricelist (CNY)</v>
          </cell>
          <cell r="T2760">
            <v>40</v>
          </cell>
          <cell r="U2760">
            <v>1020</v>
          </cell>
          <cell r="V2760">
            <v>1500</v>
          </cell>
        </row>
        <row r="2761">
          <cell r="A2761">
            <v>13642</v>
          </cell>
          <cell r="B2761" t="str">
            <v>AUTOLAMPS2698</v>
          </cell>
          <cell r="C2761" t="e">
            <v>#REF!</v>
          </cell>
          <cell r="D2761" t="str">
            <v xml:space="preserve">TOYOTA VITZ XP10 (03-04) - SIDE BUMPER - LH</v>
          </cell>
          <cell r="E2761" t="str">
            <v>TOYOTA</v>
          </cell>
          <cell r="F2761" t="str">
            <v xml:space="preserve">VITZ 03 SBPR LH</v>
          </cell>
          <cell r="G2761" t="str">
            <v>TY18-0207-2-L</v>
          </cell>
          <cell r="I2761">
            <v>0.04</v>
          </cell>
          <cell r="J2761" t="str">
            <v>SUPPLIER0002</v>
          </cell>
          <cell r="K2761" t="str">
            <v xml:space="preserve">ANHUI TINCAI SILK CO. LTD</v>
          </cell>
          <cell r="L2761">
            <v>0</v>
          </cell>
          <cell r="M2761">
            <v>0</v>
          </cell>
          <cell r="N2761">
            <v>0</v>
          </cell>
          <cell r="Q2761">
            <v>2</v>
          </cell>
          <cell r="R2761">
            <v>3</v>
          </cell>
          <cell r="S2761" t="str">
            <v xml:space="preserve">Yuan Purchase Pricelist (CNY)</v>
          </cell>
          <cell r="T2761">
            <v>8</v>
          </cell>
          <cell r="U2761">
            <v>180</v>
          </cell>
          <cell r="V2761">
            <v>280</v>
          </cell>
        </row>
        <row r="2762">
          <cell r="A2762">
            <v>13641</v>
          </cell>
          <cell r="B2762" t="str">
            <v>AUTOLAMPS2699</v>
          </cell>
          <cell r="C2762" t="e">
            <v>#REF!</v>
          </cell>
          <cell r="D2762" t="str">
            <v xml:space="preserve">TOYOTA VITZ XP10 (03-04) - SIDE BUMPER - RH</v>
          </cell>
          <cell r="E2762" t="str">
            <v>TOYOTA</v>
          </cell>
          <cell r="F2762" t="str">
            <v xml:space="preserve">VITZ 03 SBPR RH</v>
          </cell>
          <cell r="G2762" t="str">
            <v>TY18-0207-2-R</v>
          </cell>
          <cell r="I2762">
            <v>0.04</v>
          </cell>
          <cell r="J2762" t="str">
            <v>SUPPLIER0002</v>
          </cell>
          <cell r="K2762" t="str">
            <v xml:space="preserve">ANHUI TINCAI SILK CO. LTD</v>
          </cell>
          <cell r="L2762">
            <v>0</v>
          </cell>
          <cell r="M2762">
            <v>0</v>
          </cell>
          <cell r="N2762">
            <v>0</v>
          </cell>
          <cell r="Q2762">
            <v>2</v>
          </cell>
          <cell r="R2762">
            <v>3</v>
          </cell>
          <cell r="S2762" t="str">
            <v xml:space="preserve">Yuan Purchase Pricelist (CNY)</v>
          </cell>
          <cell r="T2762">
            <v>8</v>
          </cell>
          <cell r="U2762">
            <v>180</v>
          </cell>
          <cell r="V2762">
            <v>280</v>
          </cell>
        </row>
        <row r="2763">
          <cell r="A2763">
            <v>12711</v>
          </cell>
          <cell r="B2763" t="str">
            <v>AUTOLAMPS2744</v>
          </cell>
          <cell r="C2763" t="e">
            <v>#REF!</v>
          </cell>
          <cell r="D2763" t="str">
            <v xml:space="preserve">TOYOTA VITZ/YARIS/BELTA (05 -10)  - FRONT INNER FENDER - LH</v>
          </cell>
          <cell r="E2763" t="str">
            <v>TOYOTA</v>
          </cell>
          <cell r="F2763" t="str">
            <v xml:space="preserve">VITZ BELTA 05 IF LH</v>
          </cell>
          <cell r="G2763" t="str">
            <v>53876-52180/0D080</v>
          </cell>
          <cell r="I2763">
            <v>0.04</v>
          </cell>
          <cell r="J2763" t="str">
            <v>SUPPLIER0002</v>
          </cell>
          <cell r="K2763" t="str">
            <v xml:space="preserve">ANHUI TINCAI SILK CO. LTD</v>
          </cell>
          <cell r="L2763">
            <v>4</v>
          </cell>
          <cell r="M2763">
            <v>16</v>
          </cell>
          <cell r="N2763">
            <v>20</v>
          </cell>
          <cell r="Q2763">
            <v>3</v>
          </cell>
          <cell r="R2763">
            <v>10</v>
          </cell>
          <cell r="S2763" t="str">
            <v xml:space="preserve">Yuan Purchase Pricelist (CNY)</v>
          </cell>
          <cell r="T2763">
            <v>12</v>
          </cell>
          <cell r="U2763">
            <v>326</v>
          </cell>
          <cell r="V2763">
            <v>490</v>
          </cell>
        </row>
        <row r="2764">
          <cell r="A2764">
            <v>12710</v>
          </cell>
          <cell r="B2764" t="str">
            <v>AUTOLAMPS2745</v>
          </cell>
          <cell r="C2764" t="e">
            <v>#REF!</v>
          </cell>
          <cell r="D2764" t="str">
            <v xml:space="preserve">TOYOTA VITZ/YARIS/BELTA (05 -10) - FRONT INNER FENDER - RH</v>
          </cell>
          <cell r="E2764" t="str">
            <v>TOYOTA</v>
          </cell>
          <cell r="F2764" t="str">
            <v xml:space="preserve">VITZ BELTA 05 IF RH</v>
          </cell>
          <cell r="G2764" t="str">
            <v>53875-52180/0D080</v>
          </cell>
          <cell r="I2764">
            <v>0.04</v>
          </cell>
          <cell r="J2764" t="str">
            <v>SUPPLIER0002</v>
          </cell>
          <cell r="K2764" t="str">
            <v xml:space="preserve">ANHUI TINCAI SILK CO. LTD</v>
          </cell>
          <cell r="L2764">
            <v>4</v>
          </cell>
          <cell r="M2764">
            <v>16</v>
          </cell>
          <cell r="N2764">
            <v>20</v>
          </cell>
          <cell r="Q2764">
            <v>3</v>
          </cell>
          <cell r="R2764">
            <v>10</v>
          </cell>
          <cell r="S2764" t="str">
            <v xml:space="preserve">Yuan Purchase Pricelist (CNY)</v>
          </cell>
          <cell r="T2764">
            <v>12</v>
          </cell>
          <cell r="U2764">
            <v>326</v>
          </cell>
          <cell r="V2764">
            <v>490</v>
          </cell>
        </row>
        <row r="2765">
          <cell r="A2765">
            <v>12068</v>
          </cell>
          <cell r="B2765" t="str">
            <v>AUTOLAMPS2746</v>
          </cell>
          <cell r="C2765" t="e">
            <v>#REF!</v>
          </cell>
          <cell r="D2765" t="str">
            <v xml:space="preserve">TOYOTA VOXY AZR60 (01-06) - HEAD LAMP - LH</v>
          </cell>
          <cell r="E2765" t="str">
            <v>TOYOTA</v>
          </cell>
          <cell r="F2765" t="str">
            <v xml:space="preserve">VOXY 01 HLA LH</v>
          </cell>
          <cell r="G2765" t="str">
            <v>TY26-0501-L</v>
          </cell>
          <cell r="I2765">
            <v>0.04</v>
          </cell>
          <cell r="J2765" t="str">
            <v>SUPPLIER0002</v>
          </cell>
          <cell r="K2765" t="str">
            <v xml:space="preserve">ANHUI TINCAI SILK CO. LTD</v>
          </cell>
          <cell r="L2765">
            <v>0</v>
          </cell>
          <cell r="M2765">
            <v>0</v>
          </cell>
          <cell r="N2765">
            <v>0</v>
          </cell>
          <cell r="Q2765">
            <v>3</v>
          </cell>
          <cell r="R2765">
            <v>10</v>
          </cell>
          <cell r="S2765" t="str">
            <v xml:space="preserve">Yuan Purchase Pricelist (CNY)</v>
          </cell>
          <cell r="T2765">
            <v>29</v>
          </cell>
          <cell r="U2765">
            <v>4533</v>
          </cell>
          <cell r="V2765">
            <v>5000</v>
          </cell>
        </row>
        <row r="2766">
          <cell r="A2766">
            <v>12067</v>
          </cell>
          <cell r="B2766" t="str">
            <v>AUTOLAMPS2747</v>
          </cell>
          <cell r="C2766" t="e">
            <v>#REF!</v>
          </cell>
          <cell r="D2766" t="str">
            <v xml:space="preserve">TOYOTA VOXY AZR60 (01-06) - HEAD LAMP - RH</v>
          </cell>
          <cell r="E2766" t="str">
            <v>TOYOTA</v>
          </cell>
          <cell r="F2766" t="str">
            <v xml:space="preserve">VOXY 01 HLA RH</v>
          </cell>
          <cell r="G2766" t="str">
            <v>TY26-0501-R</v>
          </cell>
          <cell r="I2766">
            <v>0.04</v>
          </cell>
          <cell r="J2766" t="str">
            <v>SUPPLIER0002</v>
          </cell>
          <cell r="K2766" t="str">
            <v xml:space="preserve">ANHUI TINCAI SILK CO. LTD</v>
          </cell>
          <cell r="L2766">
            <v>0</v>
          </cell>
          <cell r="M2766">
            <v>0</v>
          </cell>
          <cell r="N2766">
            <v>0</v>
          </cell>
          <cell r="Q2766">
            <v>3</v>
          </cell>
          <cell r="R2766">
            <v>10</v>
          </cell>
          <cell r="S2766" t="str">
            <v xml:space="preserve">Yuan Purchase Pricelist (CNY)</v>
          </cell>
          <cell r="T2766">
            <v>29</v>
          </cell>
          <cell r="U2766">
            <v>4533</v>
          </cell>
          <cell r="V2766">
            <v>5000</v>
          </cell>
        </row>
        <row r="2767">
          <cell r="A2767">
            <v>12724</v>
          </cell>
          <cell r="B2767" t="str">
            <v>AUTOLAMPS2748</v>
          </cell>
          <cell r="C2767" t="e">
            <v>#REF!</v>
          </cell>
          <cell r="D2767" t="str">
            <v xml:space="preserve">TOYOTA WISH (01-04) - FOG LAMP W/HOUSING - LH</v>
          </cell>
          <cell r="E2767" t="str">
            <v>TOYOTA</v>
          </cell>
          <cell r="F2767" t="str">
            <v xml:space="preserve">WISH 01 FLAWH LH</v>
          </cell>
          <cell r="G2767" t="str">
            <v>TY43-0204-L</v>
          </cell>
          <cell r="I2767">
            <v>0.04</v>
          </cell>
          <cell r="J2767" t="str">
            <v>SUPPLIER0002</v>
          </cell>
          <cell r="K2767" t="str">
            <v xml:space="preserve">ANHUI TINCAI SILK CO. LTD</v>
          </cell>
          <cell r="L2767">
            <v>2</v>
          </cell>
          <cell r="M2767">
            <v>8</v>
          </cell>
          <cell r="N2767">
            <v>10</v>
          </cell>
          <cell r="O2767">
            <v>3</v>
          </cell>
          <cell r="P2767">
            <v>5</v>
          </cell>
          <cell r="S2767" t="str">
            <v xml:space="preserve">Yuan Purchase Pricelist (CNY)</v>
          </cell>
          <cell r="T2767">
            <v>30</v>
          </cell>
          <cell r="U2767">
            <v>765</v>
          </cell>
          <cell r="V2767">
            <v>1080</v>
          </cell>
        </row>
        <row r="2768">
          <cell r="A2768">
            <v>12723</v>
          </cell>
          <cell r="B2768" t="str">
            <v>AUTOLAMPS2749</v>
          </cell>
          <cell r="C2768" t="e">
            <v>#REF!</v>
          </cell>
          <cell r="D2768" t="str">
            <v xml:space="preserve">TOYOTA WISH (01-04) - FOG LAMP W/HOUSING - RH</v>
          </cell>
          <cell r="E2768" t="str">
            <v>TOYOTA</v>
          </cell>
          <cell r="F2768" t="str">
            <v xml:space="preserve">WISH 01 FLAWH RH</v>
          </cell>
          <cell r="G2768" t="str">
            <v>TY43-0204-R</v>
          </cell>
          <cell r="I2768">
            <v>0.04</v>
          </cell>
          <cell r="J2768" t="str">
            <v>SUPPLIER0002</v>
          </cell>
          <cell r="K2768" t="str">
            <v xml:space="preserve">ANHUI TINCAI SILK CO. LTD</v>
          </cell>
          <cell r="L2768">
            <v>2</v>
          </cell>
          <cell r="M2768">
            <v>8</v>
          </cell>
          <cell r="N2768">
            <v>10</v>
          </cell>
          <cell r="O2768">
            <v>3</v>
          </cell>
          <cell r="P2768">
            <v>5</v>
          </cell>
          <cell r="S2768" t="str">
            <v xml:space="preserve">Yuan Purchase Pricelist (CNY)</v>
          </cell>
          <cell r="T2768">
            <v>30</v>
          </cell>
          <cell r="U2768">
            <v>765</v>
          </cell>
          <cell r="V2768">
            <v>1150</v>
          </cell>
        </row>
        <row r="2769">
          <cell r="A2769">
            <v>11721</v>
          </cell>
          <cell r="B2769" t="str">
            <v>AUTOLAMPS2750</v>
          </cell>
          <cell r="C2769" t="e">
            <v>#REF!</v>
          </cell>
          <cell r="D2769" t="str">
            <v xml:space="preserve">TOYOTA WISH (01-04) - HEAD LAMP - LH</v>
          </cell>
          <cell r="E2769" t="str">
            <v>TOYOTA</v>
          </cell>
          <cell r="F2769" t="str">
            <v xml:space="preserve">WISH 01 HLA LH</v>
          </cell>
          <cell r="G2769" t="str">
            <v>TY43-0201A-L</v>
          </cell>
          <cell r="I2769">
            <v>0.04</v>
          </cell>
          <cell r="J2769" t="str">
            <v>SUPPLIER0002</v>
          </cell>
          <cell r="K2769" t="str">
            <v xml:space="preserve">ANHUI TINCAI SILK CO. LTD</v>
          </cell>
          <cell r="L2769">
            <v>0</v>
          </cell>
          <cell r="M2769">
            <v>0</v>
          </cell>
          <cell r="N2769">
            <v>0</v>
          </cell>
          <cell r="Q2769">
            <v>3</v>
          </cell>
          <cell r="R2769">
            <v>5</v>
          </cell>
          <cell r="S2769" t="str">
            <v xml:space="preserve">Yuan Purchase Pricelist (CNY)</v>
          </cell>
          <cell r="T2769">
            <v>220</v>
          </cell>
          <cell r="U2769">
            <v>5115</v>
          </cell>
          <cell r="V2769">
            <v>6700</v>
          </cell>
        </row>
        <row r="2770">
          <cell r="A2770">
            <v>11720</v>
          </cell>
          <cell r="B2770" t="str">
            <v>AUTOLAMPS2751</v>
          </cell>
          <cell r="C2770" t="e">
            <v>#REF!</v>
          </cell>
          <cell r="D2770" t="str">
            <v xml:space="preserve">TOYOTA WISH (01-04) - HEAD LAMP - RH</v>
          </cell>
          <cell r="E2770" t="str">
            <v>TOYOTA</v>
          </cell>
          <cell r="F2770" t="str">
            <v xml:space="preserve">WISH 01 HLA RH</v>
          </cell>
          <cell r="G2770" t="str">
            <v>TY43-0201A-R</v>
          </cell>
          <cell r="I2770">
            <v>0.04</v>
          </cell>
          <cell r="J2770" t="str">
            <v>SUPPLIER0002</v>
          </cell>
          <cell r="K2770" t="str">
            <v xml:space="preserve">ANHUI TINCAI SILK CO. LTD</v>
          </cell>
          <cell r="L2770">
            <v>0</v>
          </cell>
          <cell r="M2770">
            <v>0</v>
          </cell>
          <cell r="N2770">
            <v>0</v>
          </cell>
          <cell r="Q2770">
            <v>3</v>
          </cell>
          <cell r="R2770">
            <v>5</v>
          </cell>
          <cell r="S2770" t="str">
            <v xml:space="preserve">Yuan Purchase Pricelist (CNY)</v>
          </cell>
          <cell r="T2770">
            <v>220</v>
          </cell>
          <cell r="U2770">
            <v>5115</v>
          </cell>
          <cell r="V2770">
            <v>6700</v>
          </cell>
        </row>
        <row r="2771">
          <cell r="A2771">
            <v>11479</v>
          </cell>
          <cell r="B2771" t="str">
            <v>AUTOLAMPS2754</v>
          </cell>
          <cell r="C2771" t="e">
            <v>#REF!</v>
          </cell>
          <cell r="D2771" t="str">
            <v xml:space="preserve">TOYOTA WISH (01-04) - TAIL LAMP - LH</v>
          </cell>
          <cell r="E2771" t="str">
            <v>TOYOTA</v>
          </cell>
          <cell r="F2771" t="str">
            <v xml:space="preserve">WISH 01 TLA LH</v>
          </cell>
          <cell r="G2771" t="str">
            <v>TY43-0202-L</v>
          </cell>
          <cell r="I2771">
            <v>0.04</v>
          </cell>
          <cell r="J2771" t="str">
            <v>SUPPLIER0002</v>
          </cell>
          <cell r="K2771" t="str">
            <v xml:space="preserve">ANHUI TINCAI SILK CO. LTD</v>
          </cell>
          <cell r="L2771">
            <v>0</v>
          </cell>
          <cell r="M2771">
            <v>0</v>
          </cell>
          <cell r="N2771">
            <v>0</v>
          </cell>
          <cell r="Q2771">
            <v>3</v>
          </cell>
          <cell r="R2771">
            <v>5</v>
          </cell>
          <cell r="S2771" t="str">
            <v xml:space="preserve">Yuan Purchase Pricelist (CNY)</v>
          </cell>
          <cell r="T2771">
            <v>19.97</v>
          </cell>
          <cell r="U2771">
            <v>3121</v>
          </cell>
          <cell r="V2771">
            <v>4000</v>
          </cell>
        </row>
        <row r="2772">
          <cell r="A2772">
            <v>11478</v>
          </cell>
          <cell r="B2772" t="str">
            <v>AUTOLAMPS2755</v>
          </cell>
          <cell r="C2772" t="e">
            <v>#REF!</v>
          </cell>
          <cell r="D2772" t="str">
            <v xml:space="preserve">TOYOTA WISH (01-04) - TAIL LAMP - RH</v>
          </cell>
          <cell r="E2772" t="str">
            <v>TOYOTA</v>
          </cell>
          <cell r="F2772" t="str">
            <v xml:space="preserve">WISH 01 TLA RH</v>
          </cell>
          <cell r="G2772" t="str">
            <v>TY43-0202-R</v>
          </cell>
          <cell r="I2772">
            <v>0.04</v>
          </cell>
          <cell r="J2772" t="str">
            <v>SUPPLIER0002</v>
          </cell>
          <cell r="K2772" t="str">
            <v xml:space="preserve">ANHUI TINCAI SILK CO. LTD</v>
          </cell>
          <cell r="L2772">
            <v>0</v>
          </cell>
          <cell r="M2772">
            <v>0</v>
          </cell>
          <cell r="N2772">
            <v>0</v>
          </cell>
          <cell r="Q2772">
            <v>3</v>
          </cell>
          <cell r="R2772">
            <v>5</v>
          </cell>
          <cell r="S2772" t="str">
            <v xml:space="preserve">Yuan Purchase Pricelist (CNY)</v>
          </cell>
          <cell r="T2772">
            <v>19.97</v>
          </cell>
          <cell r="U2772">
            <v>4400</v>
          </cell>
          <cell r="V2772">
            <v>4000</v>
          </cell>
        </row>
        <row r="2773">
          <cell r="A2773">
            <v>13800</v>
          </cell>
          <cell r="B2773" t="str">
            <v>AUTOLAMPS2752</v>
          </cell>
          <cell r="C2773" t="e">
            <v>#REF!</v>
          </cell>
          <cell r="D2773" t="str">
            <v xml:space="preserve">TOYOTA WISH (01-04) - TAIL LENS - LH</v>
          </cell>
          <cell r="E2773" t="str">
            <v>TOYOTA</v>
          </cell>
          <cell r="F2773" t="str">
            <v xml:space="preserve">WISH 01 TLS LH</v>
          </cell>
          <cell r="G2773" t="str">
            <v>TY43-0202-00-L</v>
          </cell>
          <cell r="I2773">
            <v>0.04</v>
          </cell>
          <cell r="J2773" t="str">
            <v>SUPPLIER0002</v>
          </cell>
          <cell r="K2773" t="str">
            <v xml:space="preserve">ANHUI TINCAI SILK CO. LTD</v>
          </cell>
          <cell r="L2773">
            <v>4</v>
          </cell>
          <cell r="M2773">
            <v>16</v>
          </cell>
          <cell r="N2773">
            <v>20</v>
          </cell>
          <cell r="Q2773">
            <v>5</v>
          </cell>
          <cell r="R2773">
            <v>10</v>
          </cell>
          <cell r="S2773" t="str">
            <v xml:space="preserve">Yuan Purchase Pricelist (CNY)</v>
          </cell>
          <cell r="T2773">
            <v>38</v>
          </cell>
          <cell r="U2773">
            <v>855</v>
          </cell>
          <cell r="V2773">
            <v>1200</v>
          </cell>
        </row>
        <row r="2774">
          <cell r="A2774">
            <v>13801</v>
          </cell>
          <cell r="B2774" t="str">
            <v>AUTOLAMPS2753</v>
          </cell>
          <cell r="C2774" t="e">
            <v>#REF!</v>
          </cell>
          <cell r="D2774" t="str">
            <v xml:space="preserve">TOYOTA WISH (01-04) - TAIL LENS - RH</v>
          </cell>
          <cell r="E2774" t="str">
            <v>TOYOTA</v>
          </cell>
          <cell r="F2774" t="str">
            <v xml:space="preserve">WISH 01 TLS RH</v>
          </cell>
          <cell r="G2774" t="str">
            <v>TY43-0202-00-R</v>
          </cell>
          <cell r="I2774">
            <v>0.04</v>
          </cell>
          <cell r="J2774" t="str">
            <v>SUPPLIER0002</v>
          </cell>
          <cell r="K2774" t="str">
            <v xml:space="preserve">ANHUI TINCAI SILK CO. LTD</v>
          </cell>
          <cell r="L2774">
            <v>3</v>
          </cell>
          <cell r="M2774">
            <v>12</v>
          </cell>
          <cell r="N2774">
            <v>15</v>
          </cell>
          <cell r="Q2774">
            <v>5</v>
          </cell>
          <cell r="R2774">
            <v>10</v>
          </cell>
          <cell r="S2774" t="str">
            <v xml:space="preserve">Yuan Purchase Pricelist (CNY)</v>
          </cell>
          <cell r="T2774">
            <v>38</v>
          </cell>
          <cell r="U2774">
            <v>855</v>
          </cell>
          <cell r="V2774">
            <v>1200</v>
          </cell>
        </row>
        <row r="2775">
          <cell r="A2775">
            <v>12221</v>
          </cell>
          <cell r="B2775" t="str">
            <v>AUTOLAMPS2757</v>
          </cell>
          <cell r="C2775" t="e">
            <v>#REF!</v>
          </cell>
          <cell r="D2775" t="str">
            <v xml:space="preserve">TOYOTA WISH (05-08) - HEAD LAMP (212-11K3RD) - LH</v>
          </cell>
          <cell r="E2775" t="str">
            <v>TOYOTA</v>
          </cell>
          <cell r="F2775" t="str">
            <v xml:space="preserve">WISH 05 HLA LH</v>
          </cell>
          <cell r="G2775" t="str">
            <v>TY43-0301-L</v>
          </cell>
          <cell r="I2775">
            <v>0.04</v>
          </cell>
          <cell r="J2775" t="str">
            <v>SUPPLIER0002</v>
          </cell>
          <cell r="K2775" t="str">
            <v xml:space="preserve">ANHUI TINCAI SILK CO. LTD</v>
          </cell>
          <cell r="L2775">
            <v>0</v>
          </cell>
          <cell r="M2775">
            <v>0</v>
          </cell>
          <cell r="N2775">
            <v>0</v>
          </cell>
          <cell r="Q2775">
            <v>2</v>
          </cell>
          <cell r="R2775">
            <v>5</v>
          </cell>
          <cell r="S2775" t="str">
            <v xml:space="preserve">Yuan Purchase Pricelist (CNY)</v>
          </cell>
          <cell r="T2775">
            <v>200</v>
          </cell>
          <cell r="U2775">
            <v>4500</v>
          </cell>
          <cell r="V2775">
            <v>6980</v>
          </cell>
        </row>
        <row r="2776">
          <cell r="A2776">
            <v>12220</v>
          </cell>
          <cell r="B2776" t="str">
            <v>AUTOLAMPS2758</v>
          </cell>
          <cell r="C2776" t="e">
            <v>#REF!</v>
          </cell>
          <cell r="D2776" t="str">
            <v xml:space="preserve">TOYOTA WISH (05-08) - HEAD LAMP (212-11K3RD) - RH</v>
          </cell>
          <cell r="E2776" t="str">
            <v>TOYOTA</v>
          </cell>
          <cell r="F2776" t="str">
            <v xml:space="preserve">WISH 05 HLA RH</v>
          </cell>
          <cell r="G2776" t="str">
            <v>TY43-0301-R</v>
          </cell>
          <cell r="I2776">
            <v>0.04</v>
          </cell>
          <cell r="J2776" t="str">
            <v>SUPPLIER0002</v>
          </cell>
          <cell r="K2776" t="str">
            <v xml:space="preserve">ANHUI TINCAI SILK CO. LTD</v>
          </cell>
          <cell r="L2776">
            <v>0</v>
          </cell>
          <cell r="M2776">
            <v>0</v>
          </cell>
          <cell r="N2776">
            <v>0</v>
          </cell>
          <cell r="Q2776">
            <v>2</v>
          </cell>
          <cell r="R2776">
            <v>5</v>
          </cell>
          <cell r="S2776" t="str">
            <v xml:space="preserve">Yuan Purchase Pricelist (CNY)</v>
          </cell>
          <cell r="T2776">
            <v>200</v>
          </cell>
          <cell r="U2776">
            <v>4500</v>
          </cell>
          <cell r="V2776">
            <v>6980</v>
          </cell>
        </row>
        <row r="2777">
          <cell r="A2777">
            <v>12587</v>
          </cell>
          <cell r="B2777" t="str">
            <v>AUTOLAMPS2761</v>
          </cell>
          <cell r="C2777" t="e">
            <v>#REF!</v>
          </cell>
          <cell r="D2777" t="str">
            <v xml:space="preserve">TOYOTA WISH (05-08) - TAIL LAMP (212-19M9) - LH</v>
          </cell>
          <cell r="E2777" t="str">
            <v>TOYOTA</v>
          </cell>
          <cell r="F2777" t="str">
            <v xml:space="preserve">WISH 05 TLA LH</v>
          </cell>
          <cell r="G2777" t="str">
            <v>TY43-0302-L</v>
          </cell>
          <cell r="I2777">
            <v>0.04</v>
          </cell>
          <cell r="J2777" t="str">
            <v>SUPPLIER0002</v>
          </cell>
          <cell r="K2777" t="str">
            <v xml:space="preserve">ANHUI TINCAI SILK CO. LTD</v>
          </cell>
          <cell r="L2777">
            <v>0</v>
          </cell>
          <cell r="M2777">
            <v>0</v>
          </cell>
          <cell r="N2777">
            <v>0</v>
          </cell>
          <cell r="Q2777">
            <v>2</v>
          </cell>
          <cell r="R2777">
            <v>5</v>
          </cell>
          <cell r="S2777" t="str">
            <v xml:space="preserve">Yuan Purchase Pricelist (CNY)</v>
          </cell>
          <cell r="T2777">
            <v>22.56</v>
          </cell>
          <cell r="U2777">
            <v>3526</v>
          </cell>
          <cell r="V2777">
            <v>5470</v>
          </cell>
        </row>
        <row r="2778">
          <cell r="A2778">
            <v>12586</v>
          </cell>
          <cell r="B2778" t="str">
            <v>AUTOLAMPS2762</v>
          </cell>
          <cell r="C2778" t="e">
            <v>#REF!</v>
          </cell>
          <cell r="D2778" t="str">
            <v xml:space="preserve">TOYOTA WISH (05-08) - TAIL LAMP (212-19M9) - RH</v>
          </cell>
          <cell r="E2778" t="str">
            <v>TOYOTA</v>
          </cell>
          <cell r="F2778" t="str">
            <v xml:space="preserve">WISH 05 TLA RH</v>
          </cell>
          <cell r="G2778" t="str">
            <v>TY43-0302-L</v>
          </cell>
          <cell r="I2778">
            <v>0.04</v>
          </cell>
          <cell r="J2778" t="str">
            <v>SUPPLIER0002</v>
          </cell>
          <cell r="K2778" t="str">
            <v xml:space="preserve">ANHUI TINCAI SILK CO. LTD</v>
          </cell>
          <cell r="L2778">
            <v>-1</v>
          </cell>
          <cell r="M2778">
            <v>-4</v>
          </cell>
          <cell r="N2778">
            <v>-5</v>
          </cell>
          <cell r="Q2778">
            <v>2</v>
          </cell>
          <cell r="R2778">
            <v>5</v>
          </cell>
          <cell r="S2778" t="str">
            <v xml:space="preserve">Yuan Purchase Pricelist (CNY)</v>
          </cell>
          <cell r="T2778">
            <v>22.56</v>
          </cell>
          <cell r="U2778">
            <v>3526</v>
          </cell>
          <cell r="V2778">
            <v>5470</v>
          </cell>
        </row>
        <row r="2779">
          <cell r="A2779">
            <v>13842</v>
          </cell>
          <cell r="B2779" t="str">
            <v>AUTOLAMPS2759</v>
          </cell>
          <cell r="C2779" t="e">
            <v>#REF!</v>
          </cell>
          <cell r="D2779" t="str">
            <v xml:space="preserve">TOYOTA WISH (05-08) - TAIL LENS (212-19M9-00) - LH</v>
          </cell>
          <cell r="E2779" t="str">
            <v>TOYOTA</v>
          </cell>
          <cell r="F2779" t="str">
            <v xml:space="preserve">WISH 05 TLS LH</v>
          </cell>
          <cell r="G2779" t="str">
            <v>TY43-0302-00-L</v>
          </cell>
          <cell r="I2779">
            <v>0.04</v>
          </cell>
          <cell r="J2779" t="str">
            <v>SUPPLIER0002</v>
          </cell>
          <cell r="K2779" t="str">
            <v xml:space="preserve">ANHUI TINCAI SILK CO. LTD</v>
          </cell>
          <cell r="L2779">
            <v>6</v>
          </cell>
          <cell r="M2779">
            <v>24</v>
          </cell>
          <cell r="N2779">
            <v>30</v>
          </cell>
          <cell r="Q2779">
            <v>5</v>
          </cell>
          <cell r="R2779">
            <v>10</v>
          </cell>
          <cell r="S2779" t="str">
            <v xml:space="preserve">Yuan Purchase Pricelist (CNY)</v>
          </cell>
          <cell r="T2779">
            <v>38</v>
          </cell>
          <cell r="U2779">
            <v>883.5</v>
          </cell>
          <cell r="V2779">
            <v>1200</v>
          </cell>
        </row>
        <row r="2780">
          <cell r="A2780">
            <v>13841</v>
          </cell>
          <cell r="B2780" t="str">
            <v>AUTOLAMPS2760</v>
          </cell>
          <cell r="C2780" t="e">
            <v>#REF!</v>
          </cell>
          <cell r="D2780" t="str">
            <v xml:space="preserve">TOYOTA WISH (05-08) - TAIL LENS (212-19M9-00) - RH</v>
          </cell>
          <cell r="E2780" t="str">
            <v>TOYOTA</v>
          </cell>
          <cell r="F2780" t="str">
            <v xml:space="preserve">WISH 05 TLS RH</v>
          </cell>
          <cell r="G2780" t="str">
            <v>TY43-0302-00-R</v>
          </cell>
          <cell r="I2780">
            <v>0.04</v>
          </cell>
          <cell r="J2780" t="str">
            <v>SUPPLIER0002</v>
          </cell>
          <cell r="K2780" t="str">
            <v xml:space="preserve">ANHUI TINCAI SILK CO. LTD</v>
          </cell>
          <cell r="L2780">
            <v>6</v>
          </cell>
          <cell r="M2780">
            <v>24</v>
          </cell>
          <cell r="N2780">
            <v>30</v>
          </cell>
          <cell r="Q2780">
            <v>5</v>
          </cell>
          <cell r="R2780">
            <v>10</v>
          </cell>
          <cell r="S2780" t="str">
            <v xml:space="preserve">Yuan Purchase Pricelist (CNY)</v>
          </cell>
          <cell r="T2780">
            <v>38</v>
          </cell>
          <cell r="U2780">
            <v>883.5</v>
          </cell>
          <cell r="V2780">
            <v>1200</v>
          </cell>
        </row>
        <row r="2781">
          <cell r="A2781">
            <v>13644</v>
          </cell>
          <cell r="B2781" t="str">
            <v>AUTOLAMPS2756</v>
          </cell>
          <cell r="C2781" t="e">
            <v>#REF!</v>
          </cell>
          <cell r="D2781" t="str">
            <v xml:space="preserve">TOYOTA WISH (09-) - FOG LAMP SET</v>
          </cell>
          <cell r="E2781" t="str">
            <v>TOYOTA</v>
          </cell>
          <cell r="F2781" t="str">
            <v xml:space="preserve">WISH 09 FLASET</v>
          </cell>
          <cell r="G2781" t="str">
            <v>TY43-0404A</v>
          </cell>
          <cell r="I2781">
            <v>0.04</v>
          </cell>
          <cell r="J2781" t="str">
            <v>SUPPLIER0002</v>
          </cell>
          <cell r="K2781" t="str">
            <v xml:space="preserve">ANHUI TINCAI SILK CO. LTD</v>
          </cell>
          <cell r="L2781">
            <v>1</v>
          </cell>
          <cell r="M2781">
            <v>4</v>
          </cell>
          <cell r="N2781">
            <v>5</v>
          </cell>
          <cell r="O2781">
            <v>5</v>
          </cell>
          <cell r="P2781">
            <v>10</v>
          </cell>
          <cell r="S2781" t="str">
            <v xml:space="preserve">Yuan Purchase Pricelist (CNY)</v>
          </cell>
          <cell r="T2781">
            <v>90</v>
          </cell>
          <cell r="U2781">
            <v>2025</v>
          </cell>
          <cell r="V2781">
            <v>3140</v>
          </cell>
        </row>
        <row r="2782">
          <cell r="A2782">
            <v>11966</v>
          </cell>
          <cell r="B2782" t="str">
            <v>AUTOLAMPS2763</v>
          </cell>
          <cell r="C2782" t="e">
            <v>#REF!</v>
          </cell>
          <cell r="D2782" t="str">
            <v xml:space="preserve">TOYOTA WISH 5D WAGON (01-09) - LAMINATED FRONT WINDSCREEN</v>
          </cell>
          <cell r="E2782" t="str">
            <v>TOYOTA</v>
          </cell>
          <cell r="F2782" t="str">
            <v xml:space="preserve">WISH R CP LFW X</v>
          </cell>
          <cell r="G2782" t="str">
            <v xml:space="preserve">WISH-R CP LFW/X</v>
          </cell>
          <cell r="H2782" t="str">
            <v>1366*1081</v>
          </cell>
          <cell r="I2782">
            <v>0.02</v>
          </cell>
          <cell r="J2782" t="str">
            <v>SUPPLIER0015</v>
          </cell>
          <cell r="K2782" t="str">
            <v xml:space="preserve">XINYI AUTOMOBILE GLASS (SHENZHEN) CO., LTD</v>
          </cell>
          <cell r="L2782">
            <v>10</v>
          </cell>
          <cell r="M2782">
            <v>40</v>
          </cell>
          <cell r="N2782">
            <v>50</v>
          </cell>
          <cell r="Q2782">
            <v>6</v>
          </cell>
          <cell r="R2782">
            <v>24</v>
          </cell>
          <cell r="S2782" t="str">
            <v xml:space="preserve">USD Purchase Pricelist (USD)</v>
          </cell>
          <cell r="T2782">
            <v>17.63</v>
          </cell>
          <cell r="U2782">
            <v>2750</v>
          </cell>
          <cell r="V2782">
            <v>3500</v>
          </cell>
        </row>
        <row r="2783">
          <cell r="A2783">
            <v>13935</v>
          </cell>
          <cell r="B2783" t="str">
            <v>AUTOLAMPS2764</v>
          </cell>
          <cell r="C2783" t="e">
            <v>#REF!</v>
          </cell>
          <cell r="D2783" t="str">
            <v xml:space="preserve">TOYOTA WISH 5D WAGON (01-09) - REAR HEATED WINDSCREEN</v>
          </cell>
          <cell r="E2783" t="str">
            <v>TOYOTA</v>
          </cell>
          <cell r="F2783" t="str">
            <v xml:space="preserve">WISH RW H X</v>
          </cell>
          <cell r="G2783" t="str">
            <v xml:space="preserve">WISH RW/H/X</v>
          </cell>
          <cell r="H2783" t="str">
            <v>1485*535</v>
          </cell>
          <cell r="I2783">
            <v>0.02</v>
          </cell>
          <cell r="J2783" t="str">
            <v>SUPPLIER0015</v>
          </cell>
          <cell r="K2783" t="str">
            <v xml:space="preserve">XINYI AUTOMOBILE GLASS (SHENZHEN) CO., LTD</v>
          </cell>
          <cell r="L2783">
            <v>0</v>
          </cell>
          <cell r="M2783">
            <v>0</v>
          </cell>
          <cell r="N2783">
            <v>0</v>
          </cell>
          <cell r="Q2783">
            <v>4</v>
          </cell>
          <cell r="R2783">
            <v>16</v>
          </cell>
          <cell r="S2783" t="str">
            <v xml:space="preserve">USD Purchase Pricelist (USD)</v>
          </cell>
          <cell r="T2783">
            <v>16</v>
          </cell>
          <cell r="U2783">
            <v>2867.2</v>
          </cell>
          <cell r="V2783">
            <v>3700</v>
          </cell>
        </row>
        <row r="2784">
          <cell r="A2784">
            <v>13851</v>
          </cell>
          <cell r="B2784" t="str">
            <v>AUTOLAMPS2765</v>
          </cell>
          <cell r="C2784" t="e">
            <v>#REF!</v>
          </cell>
          <cell r="D2784" t="str">
            <v xml:space="preserve">TOYOTA WISH AE20 5D WAGON (09-) - LAMINATED FRONT WINDSCREEN</v>
          </cell>
          <cell r="E2784" t="str">
            <v>TOYOTA</v>
          </cell>
          <cell r="F2784" t="str">
            <v xml:space="preserve">TY RV2 R CP LFW X</v>
          </cell>
          <cell r="G2784" t="str">
            <v xml:space="preserve">TY-RV2-R-CP LFW/X</v>
          </cell>
          <cell r="H2784" t="str">
            <v>1370*989</v>
          </cell>
          <cell r="I2784">
            <v>0.02</v>
          </cell>
          <cell r="J2784" t="str">
            <v>SUPPLIER0015</v>
          </cell>
          <cell r="K2784" t="str">
            <v xml:space="preserve">XINYI AUTOMOBILE GLASS (SHENZHEN) CO., LTD</v>
          </cell>
          <cell r="L2784">
            <v>12</v>
          </cell>
          <cell r="M2784">
            <v>48</v>
          </cell>
          <cell r="N2784">
            <v>60</v>
          </cell>
          <cell r="Q2784">
            <v>3</v>
          </cell>
          <cell r="R2784">
            <v>12</v>
          </cell>
          <cell r="S2784" t="str">
            <v xml:space="preserve">USD Purchase Pricelist (USD)</v>
          </cell>
          <cell r="T2784">
            <v>16.239999999999998</v>
          </cell>
          <cell r="U2784">
            <v>2236.25</v>
          </cell>
          <cell r="V2784">
            <v>3300</v>
          </cell>
        </row>
        <row r="2785">
          <cell r="A2785">
            <v>13936</v>
          </cell>
          <cell r="B2785" t="str">
            <v>AUTOLAMPS2766</v>
          </cell>
          <cell r="C2785" t="e">
            <v>#REF!</v>
          </cell>
          <cell r="D2785" t="str">
            <v xml:space="preserve">TOYOTA WISH AE20 5D WAGON (09-) - REAR WINDSCREEN</v>
          </cell>
          <cell r="E2785" t="str">
            <v>TOYOTA</v>
          </cell>
          <cell r="F2785" t="str">
            <v xml:space="preserve">TY RV2 RW H X</v>
          </cell>
          <cell r="G2785" t="str">
            <v xml:space="preserve">TY-RV2 RW/H/X</v>
          </cell>
          <cell r="H2785" t="str">
            <v>1395*506</v>
          </cell>
          <cell r="I2785">
            <v>0.02</v>
          </cell>
          <cell r="J2785" t="str">
            <v>SUPPLIER0015</v>
          </cell>
          <cell r="K2785" t="str">
            <v xml:space="preserve">XINYI AUTOMOBILE GLASS (SHENZHEN) CO., LTD</v>
          </cell>
          <cell r="L2785">
            <v>0</v>
          </cell>
          <cell r="M2785">
            <v>0</v>
          </cell>
          <cell r="N2785">
            <v>0</v>
          </cell>
          <cell r="Q2785">
            <v>3</v>
          </cell>
          <cell r="R2785">
            <v>12</v>
          </cell>
          <cell r="S2785" t="str">
            <v xml:space="preserve">USD Purchase Pricelist (USD)</v>
          </cell>
          <cell r="T2785">
            <v>12</v>
          </cell>
          <cell r="U2785">
            <v>2150.4</v>
          </cell>
          <cell r="V2785">
            <v>2800</v>
          </cell>
        </row>
        <row r="2786">
          <cell r="A2786">
            <v>13718</v>
          </cell>
          <cell r="B2786" t="str">
            <v>AUTOLAMPS2734</v>
          </cell>
          <cell r="C2786" t="e">
            <v>#REF!</v>
          </cell>
          <cell r="D2786" t="str">
            <v xml:space="preserve">TOYOTA YARIS VITZ II SCP13 LK20 5D HBK (05-) - LAMINATED FRONT WINDSCREEN</v>
          </cell>
          <cell r="E2786" t="str">
            <v>TOYOTA</v>
          </cell>
          <cell r="F2786" t="str">
            <v xml:space="preserve">LK20 LFW X</v>
          </cell>
          <cell r="G2786" t="str">
            <v xml:space="preserve">LK20 LFW/X</v>
          </cell>
          <cell r="H2786" t="str">
            <v>1336*932</v>
          </cell>
          <cell r="I2786">
            <v>0.02</v>
          </cell>
          <cell r="J2786" t="str">
            <v>SUPPLIER0015</v>
          </cell>
          <cell r="K2786" t="str">
            <v xml:space="preserve">XINYI AUTOMOBILE GLASS (SHENZHEN) CO., LTD</v>
          </cell>
          <cell r="L2786">
            <v>11</v>
          </cell>
          <cell r="M2786">
            <v>44</v>
          </cell>
          <cell r="N2786">
            <v>55</v>
          </cell>
          <cell r="Q2786">
            <v>6</v>
          </cell>
          <cell r="R2786">
            <v>24</v>
          </cell>
          <cell r="S2786" t="str">
            <v xml:space="preserve">USD Purchase Pricelist (USD)</v>
          </cell>
          <cell r="T2786">
            <v>15.56</v>
          </cell>
          <cell r="U2786">
            <v>2592.69</v>
          </cell>
          <cell r="V2786">
            <v>3200</v>
          </cell>
        </row>
        <row r="2787">
          <cell r="A2787">
            <v>12016</v>
          </cell>
          <cell r="B2787" t="str">
            <v>AUTOLAMPS2767</v>
          </cell>
          <cell r="C2787" t="e">
            <v>#REF!</v>
          </cell>
          <cell r="D2787" t="str">
            <v xml:space="preserve">TOYOTA YARIS/VITZ 5D HATCHBACK,PLATZ 4D SEDAN (99-05) - LAMINATED FRONT WINDSCREEN</v>
          </cell>
          <cell r="E2787" t="str">
            <v>TOYOTA</v>
          </cell>
          <cell r="F2787" t="str">
            <v xml:space="preserve">LK10 LFW X</v>
          </cell>
          <cell r="G2787" t="str">
            <v xml:space="preserve">LK10 LFW/X</v>
          </cell>
          <cell r="H2787" t="str">
            <v>1328*875</v>
          </cell>
          <cell r="I2787">
            <v>0.02</v>
          </cell>
          <cell r="J2787" t="str">
            <v>SUPPLIER0015</v>
          </cell>
          <cell r="K2787" t="str">
            <v xml:space="preserve">XINYI AUTOMOBILE GLASS (SHENZHEN) CO., LTD</v>
          </cell>
          <cell r="L2787">
            <v>6</v>
          </cell>
          <cell r="M2787">
            <v>24</v>
          </cell>
          <cell r="N2787">
            <v>30</v>
          </cell>
          <cell r="Q2787">
            <v>4</v>
          </cell>
          <cell r="R2787">
            <v>16</v>
          </cell>
          <cell r="S2787" t="str">
            <v xml:space="preserve">USD Purchase Pricelist (USD)</v>
          </cell>
          <cell r="T2787">
            <v>14.53</v>
          </cell>
          <cell r="U2787">
            <v>2421.06</v>
          </cell>
          <cell r="V2787">
            <v>3000</v>
          </cell>
        </row>
        <row r="2788">
          <cell r="A2788">
            <v>11946</v>
          </cell>
          <cell r="B2788" t="str">
            <v>AUTOLAMPS1840</v>
          </cell>
          <cell r="C2788" t="e">
            <v>#REF!</v>
          </cell>
          <cell r="D2788" t="str">
            <v xml:space="preserve">TOYOYA HIACE VAN RH200 STANDARD CAB (05-05) - LAMINATED FRONT WINDSCREEN</v>
          </cell>
          <cell r="E2788" t="str">
            <v>TOYOTA</v>
          </cell>
          <cell r="F2788" t="str">
            <v xml:space="preserve">RH200 LFW X</v>
          </cell>
          <cell r="G2788" t="str">
            <v xml:space="preserve">RH200 LFW/X</v>
          </cell>
          <cell r="H2788" t="str">
            <v>1481*789</v>
          </cell>
          <cell r="I2788">
            <v>0.02</v>
          </cell>
          <cell r="J2788" t="str">
            <v>SUPPLIER0015</v>
          </cell>
          <cell r="K2788" t="str">
            <v xml:space="preserve">XINYI AUTOMOBILE GLASS (SHENZHEN) CO., LTD</v>
          </cell>
          <cell r="L2788">
            <v>49</v>
          </cell>
          <cell r="M2788">
            <v>196</v>
          </cell>
          <cell r="N2788">
            <v>245</v>
          </cell>
          <cell r="Q2788">
            <v>6</v>
          </cell>
          <cell r="R2788">
            <v>24</v>
          </cell>
          <cell r="S2788" t="str">
            <v xml:space="preserve">USD Purchase Pricelist (USD)</v>
          </cell>
          <cell r="T2788">
            <v>13.92</v>
          </cell>
          <cell r="U2788">
            <v>2494.46</v>
          </cell>
          <cell r="V2788">
            <v>3200</v>
          </cell>
        </row>
        <row r="2789">
          <cell r="A2789">
            <v>11592</v>
          </cell>
          <cell r="B2789" t="str">
            <v>AUTOLAMPS2933</v>
          </cell>
          <cell r="C2789" t="e">
            <v>#REF!</v>
          </cell>
          <cell r="D2789" t="str">
            <v xml:space="preserve">TOYOTA COROLLA AE90 (88-91) - DOOR MIRROR GLASS W/BASE (MANUAL/ELECTRIC) - LH</v>
          </cell>
          <cell r="E2789" t="str">
            <v>TOYOTA</v>
          </cell>
          <cell r="F2789" t="str">
            <v xml:space="preserve">AE90 MG LH</v>
          </cell>
          <cell r="G2789" t="str">
            <v>TY01-1012-01-L</v>
          </cell>
          <cell r="I2789">
            <v>0.04</v>
          </cell>
          <cell r="L2789">
            <v>0</v>
          </cell>
          <cell r="M2789">
            <v>0</v>
          </cell>
          <cell r="N2789">
            <v>0</v>
          </cell>
          <cell r="S2789" t="str">
            <v xml:space="preserve">USD - US DOLLAR</v>
          </cell>
          <cell r="T2789">
            <v>0.83</v>
          </cell>
          <cell r="U2789">
            <v>130</v>
          </cell>
          <cell r="V2789">
            <v>200</v>
          </cell>
        </row>
        <row r="2790">
          <cell r="A2790">
            <v>13961</v>
          </cell>
          <cell r="B2790" t="str">
            <v>AUTOLAMPS1241</v>
          </cell>
          <cell r="C2790" t="e">
            <v>#REF!</v>
          </cell>
          <cell r="D2790" t="str">
            <v xml:space="preserve">TOYOTA COROLLA SPACIO/VERSO 5D WAGON (01-) - FRONT QUARTER GLASS - RH</v>
          </cell>
          <cell r="E2790" t="str">
            <v>TOYOTA</v>
          </cell>
          <cell r="F2790" t="str">
            <v xml:space="preserve">AE120F FV RH X</v>
          </cell>
          <cell r="G2790" t="str">
            <v xml:space="preserve">AE120F FV/RH/X</v>
          </cell>
          <cell r="H2790" t="str">
            <v>579*376</v>
          </cell>
          <cell r="I2790">
            <v>0.02</v>
          </cell>
          <cell r="J2790" t="str">
            <v>SUPPLIER0015</v>
          </cell>
          <cell r="K2790" t="str">
            <v xml:space="preserve">XINYI AUTOMOBILE GLASS (SHENZHEN) CO., LTD</v>
          </cell>
          <cell r="L2790">
            <v>2</v>
          </cell>
          <cell r="M2790">
            <v>8</v>
          </cell>
          <cell r="N2790">
            <v>10</v>
          </cell>
          <cell r="S2790" t="str">
            <v xml:space="preserve">USD Purchase Pricelist (USD)</v>
          </cell>
          <cell r="T2790">
            <v>2.2999999999999998</v>
          </cell>
          <cell r="U2790">
            <v>412.16</v>
          </cell>
          <cell r="V2790">
            <v>550</v>
          </cell>
        </row>
        <row r="2791">
          <cell r="A2791">
            <v>10394</v>
          </cell>
          <cell r="B2791" t="str">
            <v>AUTOLAMPS2868</v>
          </cell>
          <cell r="C2791" t="e">
            <v>#REF!</v>
          </cell>
          <cell r="D2791" t="str">
            <v xml:space="preserve">TOYOTA HIACE VAN (94) - HEAD LAMP W/BRACKET - LH</v>
          </cell>
          <cell r="E2791" t="str">
            <v xml:space="preserve">TOYOTA </v>
          </cell>
          <cell r="F2791" t="str">
            <v xml:space="preserve">HIACE 94 HLA LH</v>
          </cell>
          <cell r="G2791" t="str">
            <v>TY04-1201-L</v>
          </cell>
          <cell r="I2791">
            <v>0.04</v>
          </cell>
          <cell r="J2791" t="str">
            <v>SUPPLIER0002</v>
          </cell>
          <cell r="K2791" t="str">
            <v xml:space="preserve">ANHUI TINCAI SILK CO. LTD</v>
          </cell>
          <cell r="L2791">
            <v>0</v>
          </cell>
          <cell r="M2791">
            <v>0</v>
          </cell>
          <cell r="N2791">
            <v>0</v>
          </cell>
          <cell r="Q2791">
            <v>1</v>
          </cell>
          <cell r="R2791">
            <v>5</v>
          </cell>
          <cell r="S2791" t="str">
            <v xml:space="preserve">Yuan Purchase Pricelist (CNY)</v>
          </cell>
          <cell r="T2791">
            <v>9.3000000000000007</v>
          </cell>
          <cell r="U2791">
            <v>1454</v>
          </cell>
          <cell r="V2791">
            <v>2250</v>
          </cell>
        </row>
        <row r="2792">
          <cell r="A2792">
            <v>10393</v>
          </cell>
          <cell r="B2792" t="str">
            <v>AUTOLAMPS2869</v>
          </cell>
          <cell r="C2792" t="e">
            <v>#REF!</v>
          </cell>
          <cell r="D2792" t="str">
            <v xml:space="preserve">TOYOTA HIACE VAN (94) - HEAD LAMP W/BRACKET - RH</v>
          </cell>
          <cell r="E2792" t="str">
            <v xml:space="preserve">TOYOTA </v>
          </cell>
          <cell r="F2792" t="str">
            <v xml:space="preserve">HIACE 94 HLA RH</v>
          </cell>
          <cell r="G2792" t="str">
            <v>TY04-1201-R</v>
          </cell>
          <cell r="I2792">
            <v>0.04</v>
          </cell>
          <cell r="J2792" t="str">
            <v>SUPPLIER0002</v>
          </cell>
          <cell r="K2792" t="str">
            <v xml:space="preserve">ANHUI TINCAI SILK CO. LTD</v>
          </cell>
          <cell r="L2792">
            <v>0</v>
          </cell>
          <cell r="M2792">
            <v>0</v>
          </cell>
          <cell r="N2792">
            <v>0</v>
          </cell>
          <cell r="Q2792">
            <v>1</v>
          </cell>
          <cell r="R2792">
            <v>5</v>
          </cell>
          <cell r="S2792" t="str">
            <v xml:space="preserve">Yuan Purchase Pricelist (CNY)</v>
          </cell>
          <cell r="T2792">
            <v>9.3000000000000007</v>
          </cell>
          <cell r="U2792">
            <v>1454</v>
          </cell>
          <cell r="V2792">
            <v>2250</v>
          </cell>
        </row>
        <row r="2793">
          <cell r="A2793">
            <v>11604</v>
          </cell>
          <cell r="B2793" t="str">
            <v>AUTOLAMPS2844</v>
          </cell>
          <cell r="C2793" t="e">
            <v>#REF!</v>
          </cell>
          <cell r="D2793" t="str">
            <v xml:space="preserve">TOYOTA HILUX VIGO (04-07) - MIRROR GLASS - LH</v>
          </cell>
          <cell r="E2793" t="str">
            <v xml:space="preserve">TOYOTA </v>
          </cell>
          <cell r="F2793" t="str">
            <v xml:space="preserve">VIGO 04 MG LH</v>
          </cell>
          <cell r="G2793" t="str">
            <v>TY05-1312-GLASS</v>
          </cell>
          <cell r="I2793">
            <v>0.04</v>
          </cell>
          <cell r="J2793" t="str">
            <v>SUPPLIER0010</v>
          </cell>
          <cell r="K2793" t="str">
            <v xml:space="preserve">JIANGSU ZISUDE LAMPS TECHNOLOGY CO.,LTD</v>
          </cell>
          <cell r="L2793">
            <v>1</v>
          </cell>
          <cell r="M2793">
            <v>4</v>
          </cell>
          <cell r="N2793">
            <v>5</v>
          </cell>
          <cell r="Q2793">
            <v>2</v>
          </cell>
          <cell r="R2793">
            <v>5</v>
          </cell>
          <cell r="S2793" t="str">
            <v xml:space="preserve">Yuan Purchase Pricelist (CNY)</v>
          </cell>
          <cell r="T2793">
            <v>0.97</v>
          </cell>
          <cell r="U2793">
            <v>152</v>
          </cell>
          <cell r="V2793">
            <v>230</v>
          </cell>
        </row>
        <row r="2794">
          <cell r="A2794">
            <v>11603</v>
          </cell>
          <cell r="B2794" t="str">
            <v>AUTOLAMPS2845</v>
          </cell>
          <cell r="C2794" t="e">
            <v>#REF!</v>
          </cell>
          <cell r="D2794" t="str">
            <v xml:space="preserve">TOYOTA HILUX VIGO (04-07) - MIRROR GLASS - RH</v>
          </cell>
          <cell r="E2794" t="str">
            <v xml:space="preserve">TOYOTA </v>
          </cell>
          <cell r="F2794" t="str">
            <v xml:space="preserve">VIGO 04 MG RH</v>
          </cell>
          <cell r="G2794" t="str">
            <v>TY05-1312-GLASS</v>
          </cell>
          <cell r="I2794">
            <v>0.04</v>
          </cell>
          <cell r="J2794" t="str">
            <v>SUPPLIER0010</v>
          </cell>
          <cell r="K2794" t="str">
            <v xml:space="preserve">JIANGSU ZISUDE LAMPS TECHNOLOGY CO.,LTD</v>
          </cell>
          <cell r="L2794">
            <v>1</v>
          </cell>
          <cell r="M2794">
            <v>4</v>
          </cell>
          <cell r="N2794">
            <v>5</v>
          </cell>
          <cell r="Q2794">
            <v>2</v>
          </cell>
          <cell r="R2794">
            <v>5</v>
          </cell>
          <cell r="S2794" t="str">
            <v xml:space="preserve">Yuan Purchase Pricelist (CNY)</v>
          </cell>
          <cell r="T2794">
            <v>0.97</v>
          </cell>
          <cell r="U2794">
            <v>152</v>
          </cell>
          <cell r="V2794">
            <v>230</v>
          </cell>
        </row>
        <row r="2795">
          <cell r="A2795">
            <v>12203</v>
          </cell>
          <cell r="B2795" t="str">
            <v>AUTOLAMPS2870</v>
          </cell>
          <cell r="C2795" t="e">
            <v>#REF!</v>
          </cell>
          <cell r="D2795" t="str">
            <v xml:space="preserve">TOYOTA HILUX VIGO ZN215 (12-14) - FRONT FENDER - LH</v>
          </cell>
          <cell r="E2795" t="str">
            <v xml:space="preserve">TOYOTA </v>
          </cell>
          <cell r="F2795" t="str">
            <v xml:space="preserve">VIGO 12 FF LH</v>
          </cell>
          <cell r="G2795" t="str">
            <v>TY05-1516-1-L</v>
          </cell>
          <cell r="I2795">
            <v>0.04</v>
          </cell>
          <cell r="J2795" t="str">
            <v>SUPPLIER0001</v>
          </cell>
          <cell r="K2795" t="str">
            <v xml:space="preserve">AMEX AUTOPARTS LIMITED</v>
          </cell>
          <cell r="L2795">
            <v>0</v>
          </cell>
          <cell r="M2795">
            <v>0</v>
          </cell>
          <cell r="N2795">
            <v>0</v>
          </cell>
          <cell r="Q2795">
            <v>1</v>
          </cell>
          <cell r="R2795">
            <v>5</v>
          </cell>
          <cell r="S2795" t="str">
            <v xml:space="preserve">Default Purchase Pricelist (KES)</v>
          </cell>
          <cell r="T2795">
            <v>0</v>
          </cell>
          <cell r="U2795">
            <v>0</v>
          </cell>
          <cell r="V2795">
            <v>0</v>
          </cell>
        </row>
        <row r="2796">
          <cell r="A2796">
            <v>12202</v>
          </cell>
          <cell r="B2796" t="str">
            <v>AUTOLAMPS2871</v>
          </cell>
          <cell r="C2796" t="e">
            <v>#REF!</v>
          </cell>
          <cell r="D2796" t="str">
            <v xml:space="preserve">TOYOTA HILUX VIGO ZN215 (12-14) - FRONT FENDER - RH</v>
          </cell>
          <cell r="E2796" t="str">
            <v xml:space="preserve">TOYOTA </v>
          </cell>
          <cell r="F2796" t="str">
            <v xml:space="preserve">VIGO 12 FF RH</v>
          </cell>
          <cell r="G2796" t="str">
            <v>TY05-1516-1-R</v>
          </cell>
          <cell r="I2796">
            <v>0.04</v>
          </cell>
          <cell r="J2796" t="str">
            <v>SUPPLIER0001</v>
          </cell>
          <cell r="K2796" t="str">
            <v xml:space="preserve">AMEX AUTOPARTS LIMITED</v>
          </cell>
          <cell r="L2796">
            <v>0</v>
          </cell>
          <cell r="M2796">
            <v>0</v>
          </cell>
          <cell r="N2796">
            <v>0</v>
          </cell>
          <cell r="Q2796">
            <v>1</v>
          </cell>
          <cell r="R2796">
            <v>5</v>
          </cell>
          <cell r="S2796" t="str">
            <v xml:space="preserve">Default Purchase Pricelist (KES)</v>
          </cell>
          <cell r="T2796">
            <v>0</v>
          </cell>
          <cell r="U2796">
            <v>0</v>
          </cell>
          <cell r="V2796">
            <v>0</v>
          </cell>
        </row>
        <row r="2797">
          <cell r="A2797">
            <v>14054</v>
          </cell>
          <cell r="B2797" t="str">
            <v>AUTOLAMPS2872</v>
          </cell>
          <cell r="C2797" t="e">
            <v>#REF!</v>
          </cell>
          <cell r="D2797" t="str">
            <v xml:space="preserve">TOYOTA LANDCRUISER PRADO FJ150 (18-) BUMPER GRILL</v>
          </cell>
          <cell r="E2797" t="str">
            <v xml:space="preserve">TOYOTA </v>
          </cell>
          <cell r="F2797" t="str">
            <v xml:space="preserve">FJ150 18 GRLCB</v>
          </cell>
          <cell r="G2797" t="str">
            <v>CF-PRD18-016</v>
          </cell>
          <cell r="I2797">
            <v>0.04</v>
          </cell>
          <cell r="J2797" t="str">
            <v>SUPPLIER0083</v>
          </cell>
          <cell r="K2797" t="str">
            <v xml:space="preserve">CHANGZHOU CHENGFENG VEHICLE CO.,LTD</v>
          </cell>
          <cell r="L2797">
            <v>0</v>
          </cell>
          <cell r="M2797">
            <v>0</v>
          </cell>
          <cell r="N2797">
            <v>0</v>
          </cell>
          <cell r="Q2797">
            <v>1</v>
          </cell>
          <cell r="R2797">
            <v>5</v>
          </cell>
          <cell r="S2797" t="str">
            <v xml:space="preserve">USD Purchase Pricelist (USD)</v>
          </cell>
          <cell r="T2797">
            <v>5</v>
          </cell>
          <cell r="U2797">
            <v>877</v>
          </cell>
          <cell r="V2797">
            <v>1300</v>
          </cell>
        </row>
        <row r="2798">
          <cell r="A2798">
            <v>14055</v>
          </cell>
          <cell r="B2798" t="str">
            <v>AUTOLAMPS2873</v>
          </cell>
          <cell r="C2798" t="e">
            <v>#REF!</v>
          </cell>
          <cell r="D2798" t="str">
            <v xml:space="preserve">TOYOTA LANDCRUISER PRADO FJ150 (18-) BUMPER SUPPORT SET</v>
          </cell>
          <cell r="E2798" t="str">
            <v xml:space="preserve">TOYOTA </v>
          </cell>
          <cell r="F2798" t="str">
            <v xml:space="preserve">FJ150 18 BPRS</v>
          </cell>
          <cell r="G2798" t="str">
            <v>CF-PRD18-018</v>
          </cell>
          <cell r="I2798">
            <v>0.04</v>
          </cell>
          <cell r="J2798" t="str">
            <v>SUPPLIER0083</v>
          </cell>
          <cell r="K2798" t="str">
            <v xml:space="preserve">CHANGZHOU CHENGFENG VEHICLE CO.,LTD</v>
          </cell>
          <cell r="L2798">
            <v>0</v>
          </cell>
          <cell r="M2798">
            <v>0</v>
          </cell>
          <cell r="N2798">
            <v>0</v>
          </cell>
          <cell r="Q2798">
            <v>1</v>
          </cell>
          <cell r="R2798">
            <v>5</v>
          </cell>
          <cell r="S2798" t="str">
            <v xml:space="preserve">USD Purchase Pricelist (USD)</v>
          </cell>
          <cell r="T2798">
            <v>5</v>
          </cell>
          <cell r="U2798">
            <v>877</v>
          </cell>
          <cell r="V2798">
            <v>1300</v>
          </cell>
        </row>
        <row r="2799">
          <cell r="A2799">
            <v>14049</v>
          </cell>
          <cell r="B2799" t="str">
            <v>AUTOLAMPS2874</v>
          </cell>
          <cell r="C2799" t="e">
            <v>#REF!</v>
          </cell>
          <cell r="D2799" t="str">
            <v xml:space="preserve">TOYOTA LANDCRUISER PRADO FJ150 (18-) FOG LAMP SET</v>
          </cell>
          <cell r="E2799" t="str">
            <v xml:space="preserve">TOYOTA </v>
          </cell>
          <cell r="F2799" t="str">
            <v xml:space="preserve">FJ150 18 FLASET</v>
          </cell>
          <cell r="G2799" t="str">
            <v>CF-PRD18-009</v>
          </cell>
          <cell r="I2799">
            <v>0.04</v>
          </cell>
          <cell r="J2799" t="str">
            <v>SUPPLIER0083</v>
          </cell>
          <cell r="K2799" t="str">
            <v xml:space="preserve">CHANGZHOU CHENGFENG VEHICLE CO.,LTD</v>
          </cell>
          <cell r="L2799">
            <v>0</v>
          </cell>
          <cell r="M2799">
            <v>0</v>
          </cell>
          <cell r="N2799">
            <v>0</v>
          </cell>
          <cell r="O2799">
            <v>2</v>
          </cell>
          <cell r="P2799">
            <v>5</v>
          </cell>
          <cell r="S2799" t="str">
            <v xml:space="preserve">USD Purchase Pricelist (USD)</v>
          </cell>
          <cell r="T2799">
            <v>23</v>
          </cell>
          <cell r="U2799">
            <v>4033</v>
          </cell>
          <cell r="V2799">
            <v>6100</v>
          </cell>
        </row>
        <row r="2800">
          <cell r="A2800">
            <v>14053</v>
          </cell>
          <cell r="B2800" t="str">
            <v>AUTOLAMPS2875</v>
          </cell>
          <cell r="C2800" t="e">
            <v>#REF!</v>
          </cell>
          <cell r="D2800" t="str">
            <v xml:space="preserve">TOYOTA LANDCRUISER PRADO FJ150 (18-) FRONT BUMPER</v>
          </cell>
          <cell r="E2800" t="str">
            <v xml:space="preserve">TOYOTA </v>
          </cell>
          <cell r="F2800" t="str">
            <v xml:space="preserve">FJ150 18 BPRF</v>
          </cell>
          <cell r="G2800" t="str">
            <v>CF-PRD18-015A</v>
          </cell>
          <cell r="I2800">
            <v>0.04</v>
          </cell>
          <cell r="J2800" t="str">
            <v>SUPPLIER0083</v>
          </cell>
          <cell r="K2800" t="str">
            <v xml:space="preserve">CHANGZHOU CHENGFENG VEHICLE CO.,LTD</v>
          </cell>
          <cell r="L2800">
            <v>0</v>
          </cell>
          <cell r="M2800">
            <v>0</v>
          </cell>
          <cell r="N2800">
            <v>0</v>
          </cell>
          <cell r="Q2800">
            <v>1</v>
          </cell>
          <cell r="R2800">
            <v>5</v>
          </cell>
          <cell r="S2800" t="str">
            <v xml:space="preserve">USD Purchase Pricelist (USD)</v>
          </cell>
          <cell r="T2800">
            <v>23</v>
          </cell>
          <cell r="U2800">
            <v>4033</v>
          </cell>
          <cell r="V2800">
            <v>6100</v>
          </cell>
        </row>
        <row r="2801">
          <cell r="A2801">
            <v>14050</v>
          </cell>
          <cell r="B2801" t="str">
            <v>AUTOLAMPS2876</v>
          </cell>
          <cell r="C2801" t="e">
            <v>#REF!</v>
          </cell>
          <cell r="D2801" t="str">
            <v xml:space="preserve">TOYOTA LANDCRUISER PRADO FJ150 (18-) GRILL</v>
          </cell>
          <cell r="E2801" t="str">
            <v xml:space="preserve">TOYOTA </v>
          </cell>
          <cell r="F2801" t="str">
            <v xml:space="preserve">FJ150 18 GRLC</v>
          </cell>
          <cell r="G2801" t="str">
            <v>CF-PRD18-010</v>
          </cell>
          <cell r="I2801">
            <v>0.04</v>
          </cell>
          <cell r="J2801" t="str">
            <v>SUPPLIER0083</v>
          </cell>
          <cell r="K2801" t="str">
            <v xml:space="preserve">CHANGZHOU CHENGFENG VEHICLE CO.,LTD</v>
          </cell>
          <cell r="L2801">
            <v>2</v>
          </cell>
          <cell r="M2801">
            <v>8</v>
          </cell>
          <cell r="N2801">
            <v>10</v>
          </cell>
          <cell r="Q2801">
            <v>1</v>
          </cell>
          <cell r="R2801">
            <v>5</v>
          </cell>
          <cell r="S2801" t="str">
            <v xml:space="preserve">USD Purchase Pricelist (USD)</v>
          </cell>
          <cell r="T2801">
            <v>23</v>
          </cell>
          <cell r="U2801">
            <v>4033</v>
          </cell>
          <cell r="V2801">
            <v>6100</v>
          </cell>
        </row>
        <row r="2802">
          <cell r="A2802">
            <v>14051</v>
          </cell>
          <cell r="B2802" t="str">
            <v>AUTOLAMPS2877</v>
          </cell>
          <cell r="C2802" t="e">
            <v>#REF!</v>
          </cell>
          <cell r="D2802" t="str">
            <v xml:space="preserve">TOYOTA LANDCRUISER PRADO FJ150 (18-) GRILL RUBBER SET</v>
          </cell>
          <cell r="E2802" t="str">
            <v xml:space="preserve">TOYOTA </v>
          </cell>
          <cell r="F2802" t="str">
            <v xml:space="preserve">FJ150 18 GRLRS</v>
          </cell>
          <cell r="G2802" t="str">
            <v>CF-PRD18-011</v>
          </cell>
          <cell r="I2802">
            <v>0.04</v>
          </cell>
          <cell r="J2802" t="str">
            <v>SUPPLIER0083</v>
          </cell>
          <cell r="K2802" t="str">
            <v xml:space="preserve">CHANGZHOU CHENGFENG VEHICLE CO.,LTD</v>
          </cell>
          <cell r="L2802">
            <v>2</v>
          </cell>
          <cell r="M2802">
            <v>8</v>
          </cell>
          <cell r="N2802">
            <v>10</v>
          </cell>
          <cell r="Q2802">
            <v>1</v>
          </cell>
          <cell r="R2802">
            <v>5</v>
          </cell>
          <cell r="S2802" t="str">
            <v xml:space="preserve">USD Purchase Pricelist (USD)</v>
          </cell>
          <cell r="T2802">
            <v>9</v>
          </cell>
          <cell r="U2802">
            <v>1578</v>
          </cell>
          <cell r="V2802">
            <v>2400</v>
          </cell>
        </row>
        <row r="2803">
          <cell r="A2803">
            <v>14046</v>
          </cell>
          <cell r="B2803" t="str">
            <v>AUTOLAMPS2879</v>
          </cell>
          <cell r="C2803" t="e">
            <v>#REF!</v>
          </cell>
          <cell r="D2803" t="str">
            <v xml:space="preserve">TOYOTA LANDCRUISER PRADO FJ150 (18-) HEAD LAMP - LH</v>
          </cell>
          <cell r="E2803" t="str">
            <v xml:space="preserve">TOYOTA </v>
          </cell>
          <cell r="F2803" t="str">
            <v xml:space="preserve">FJ150 18 HLA LH</v>
          </cell>
          <cell r="G2803" t="str">
            <v>CF-PRD18-001A</v>
          </cell>
          <cell r="I2803">
            <v>0.04</v>
          </cell>
          <cell r="J2803" t="str">
            <v>SUPPLIER0083</v>
          </cell>
          <cell r="K2803" t="str">
            <v xml:space="preserve">CHANGZHOU CHENGFENG VEHICLE CO.,LTD</v>
          </cell>
          <cell r="L2803">
            <v>3</v>
          </cell>
          <cell r="M2803">
            <v>12</v>
          </cell>
          <cell r="N2803">
            <v>15</v>
          </cell>
          <cell r="Q2803">
            <v>1</v>
          </cell>
          <cell r="R2803" t="str">
            <v xml:space="preserve"> </v>
          </cell>
          <cell r="S2803" t="str">
            <v xml:space="preserve">USD Purchase Pricelist (USD)</v>
          </cell>
          <cell r="T2803">
            <v>100</v>
          </cell>
          <cell r="U2803">
            <v>17537</v>
          </cell>
          <cell r="V2803">
            <v>26300</v>
          </cell>
        </row>
        <row r="2804">
          <cell r="A2804">
            <v>14045</v>
          </cell>
          <cell r="B2804" t="str">
            <v>AUTOLAMPS2880</v>
          </cell>
          <cell r="C2804" t="e">
            <v>#REF!</v>
          </cell>
          <cell r="D2804" t="str">
            <v xml:space="preserve">TOYOTA LANDCRUISER PRADO FJ150 (18-) HEAD LAMP - RH</v>
          </cell>
          <cell r="E2804" t="str">
            <v xml:space="preserve">TOYOTA </v>
          </cell>
          <cell r="F2804" t="str">
            <v xml:space="preserve">FJ150 18 HLA RH</v>
          </cell>
          <cell r="G2804" t="str">
            <v>CF-PRD18-001A</v>
          </cell>
          <cell r="I2804">
            <v>0.04</v>
          </cell>
          <cell r="J2804" t="str">
            <v>SUPPLIER0083</v>
          </cell>
          <cell r="K2804" t="str">
            <v xml:space="preserve">CHANGZHOU CHENGFENG VEHICLE CO.,LTD</v>
          </cell>
          <cell r="L2804">
            <v>3</v>
          </cell>
          <cell r="M2804">
            <v>12</v>
          </cell>
          <cell r="N2804">
            <v>15</v>
          </cell>
          <cell r="Q2804">
            <v>1</v>
          </cell>
          <cell r="R2804">
            <v>5</v>
          </cell>
          <cell r="S2804" t="str">
            <v xml:space="preserve">USD Purchase Pricelist (USD)</v>
          </cell>
          <cell r="T2804">
            <v>100</v>
          </cell>
          <cell r="U2804">
            <v>17537</v>
          </cell>
          <cell r="V2804">
            <v>26300</v>
          </cell>
        </row>
        <row r="2805">
          <cell r="A2805">
            <v>14052</v>
          </cell>
          <cell r="B2805" t="str">
            <v>AUTOLAMPS2878</v>
          </cell>
          <cell r="C2805" t="e">
            <v>#REF!</v>
          </cell>
          <cell r="D2805" t="str">
            <v xml:space="preserve">TOYOTA LANDCRUISER PRADO FJ150 (18-) REAR BUMPER</v>
          </cell>
          <cell r="E2805" t="str">
            <v xml:space="preserve">TOYOTA </v>
          </cell>
          <cell r="F2805" t="str">
            <v xml:space="preserve">FJ150 18 BPRR</v>
          </cell>
          <cell r="G2805" t="str">
            <v>CF-PRD18-013A</v>
          </cell>
          <cell r="I2805">
            <v>0.04</v>
          </cell>
          <cell r="J2805" t="str">
            <v>SUPPLIER0083</v>
          </cell>
          <cell r="K2805" t="str">
            <v xml:space="preserve">CHANGZHOU CHENGFENG VEHICLE CO.,LTD</v>
          </cell>
          <cell r="L2805">
            <v>3</v>
          </cell>
          <cell r="M2805">
            <v>12</v>
          </cell>
          <cell r="N2805">
            <v>15</v>
          </cell>
          <cell r="Q2805">
            <v>1</v>
          </cell>
          <cell r="R2805">
            <v>5</v>
          </cell>
          <cell r="S2805" t="str">
            <v xml:space="preserve">USD Purchase Pricelist (USD)</v>
          </cell>
          <cell r="T2805">
            <v>22</v>
          </cell>
          <cell r="U2805">
            <v>3858</v>
          </cell>
          <cell r="V2805">
            <v>5800</v>
          </cell>
        </row>
        <row r="2806">
          <cell r="A2806">
            <v>14048</v>
          </cell>
          <cell r="B2806" t="str">
            <v>AUTOLAMPS2881</v>
          </cell>
          <cell r="C2806" t="e">
            <v>#REF!</v>
          </cell>
          <cell r="D2806" t="str">
            <v xml:space="preserve">TOYOTA LANDCRUISER PRADO FJ150 (18-) TAIL LAMP - LH</v>
          </cell>
          <cell r="E2806" t="str">
            <v xml:space="preserve">TOYOTA </v>
          </cell>
          <cell r="F2806" t="str">
            <v xml:space="preserve">FJ150 18 TLA LH</v>
          </cell>
          <cell r="G2806" t="str">
            <v>CF-PRD18-007A</v>
          </cell>
          <cell r="I2806">
            <v>0.04</v>
          </cell>
          <cell r="J2806" t="str">
            <v>SUPPLIER0083</v>
          </cell>
          <cell r="K2806" t="str">
            <v xml:space="preserve">CHANGZHOU CHENGFENG VEHICLE CO.,LTD</v>
          </cell>
          <cell r="L2806">
            <v>2</v>
          </cell>
          <cell r="M2806">
            <v>8</v>
          </cell>
          <cell r="N2806">
            <v>10</v>
          </cell>
          <cell r="Q2806">
            <v>1</v>
          </cell>
          <cell r="R2806">
            <v>5</v>
          </cell>
          <cell r="S2806" t="str">
            <v xml:space="preserve">USD Purchase Pricelist (USD)</v>
          </cell>
          <cell r="T2806">
            <v>40</v>
          </cell>
          <cell r="U2806">
            <v>7015</v>
          </cell>
          <cell r="V2806">
            <v>10500</v>
          </cell>
        </row>
        <row r="2807">
          <cell r="A2807">
            <v>14047</v>
          </cell>
          <cell r="B2807" t="str">
            <v>AUTOLAMPS2882</v>
          </cell>
          <cell r="C2807" t="e">
            <v>#REF!</v>
          </cell>
          <cell r="D2807" t="str">
            <v xml:space="preserve">TOYOTA LANDCRUISER PRADO FJ150 (18-) TAIL LAMP - RH</v>
          </cell>
          <cell r="E2807" t="str">
            <v xml:space="preserve">TOYOTA </v>
          </cell>
          <cell r="F2807" t="str">
            <v xml:space="preserve">FJ150 18 TLA RH</v>
          </cell>
          <cell r="G2807" t="str">
            <v>CF-PRD18-007A</v>
          </cell>
          <cell r="I2807">
            <v>0.04</v>
          </cell>
          <cell r="J2807" t="str">
            <v>SUPPLIER0083</v>
          </cell>
          <cell r="K2807" t="str">
            <v xml:space="preserve">CHANGZHOU CHENGFENG VEHICLE CO.,LTD</v>
          </cell>
          <cell r="L2807">
            <v>2</v>
          </cell>
          <cell r="M2807">
            <v>8</v>
          </cell>
          <cell r="N2807">
            <v>10</v>
          </cell>
          <cell r="Q2807">
            <v>1</v>
          </cell>
          <cell r="R2807">
            <v>5</v>
          </cell>
          <cell r="S2807" t="str">
            <v xml:space="preserve">USD Purchase Pricelist (USD)</v>
          </cell>
          <cell r="T2807">
            <v>40</v>
          </cell>
          <cell r="U2807">
            <v>7015</v>
          </cell>
          <cell r="V2807">
            <v>10500</v>
          </cell>
        </row>
        <row r="2808">
          <cell r="A2808">
            <v>10706</v>
          </cell>
          <cell r="B2808" t="str">
            <v>AUTOLAMPS2846</v>
          </cell>
          <cell r="C2808" t="e">
            <v>#REF!</v>
          </cell>
          <cell r="D2808" t="str">
            <v xml:space="preserve">TOYOTA LANDCRUISER PRADO FJ95 - (01-02) - TAIL LAMP (CRYSTAL) - LH</v>
          </cell>
          <cell r="E2808" t="str">
            <v xml:space="preserve">TOYOTA </v>
          </cell>
          <cell r="F2808" t="str">
            <v xml:space="preserve">FJ95 01 TLAC LH</v>
          </cell>
          <cell r="G2808" t="str">
            <v>TY07-2802C</v>
          </cell>
          <cell r="I2808">
            <v>0.04</v>
          </cell>
          <cell r="J2808" t="str">
            <v>SUPPLIER0002</v>
          </cell>
          <cell r="K2808" t="str">
            <v xml:space="preserve">ANHUI TINCAI SILK CO. LTD</v>
          </cell>
          <cell r="L2808">
            <v>1</v>
          </cell>
          <cell r="M2808">
            <v>4</v>
          </cell>
          <cell r="N2808">
            <v>5</v>
          </cell>
          <cell r="Q2808">
            <v>2</v>
          </cell>
          <cell r="R2808">
            <v>5</v>
          </cell>
          <cell r="S2808" t="str">
            <v xml:space="preserve">Yuan Purchase Pricelist (CNY)</v>
          </cell>
          <cell r="T2808">
            <v>11</v>
          </cell>
          <cell r="U2808">
            <v>1719</v>
          </cell>
          <cell r="V2808">
            <v>2660</v>
          </cell>
        </row>
        <row r="2809">
          <cell r="A2809">
            <v>10705</v>
          </cell>
          <cell r="B2809" t="str">
            <v>AUTOLAMPS2847</v>
          </cell>
          <cell r="C2809" t="e">
            <v>#REF!</v>
          </cell>
          <cell r="D2809" t="str">
            <v xml:space="preserve">TOYOTA LANDCRUISER PRADO FJ95 - (01-02) - TAIL LAMP (CRYSTAL) - RH</v>
          </cell>
          <cell r="E2809" t="str">
            <v xml:space="preserve">TOYOTA </v>
          </cell>
          <cell r="F2809" t="str">
            <v xml:space="preserve">FJ95 01 TLAC RH</v>
          </cell>
          <cell r="G2809" t="str">
            <v>TY07-2802C</v>
          </cell>
          <cell r="I2809">
            <v>0.04</v>
          </cell>
          <cell r="J2809" t="str">
            <v>SUPPLIER0002</v>
          </cell>
          <cell r="K2809" t="str">
            <v xml:space="preserve">ANHUI TINCAI SILK CO. LTD</v>
          </cell>
          <cell r="L2809">
            <v>1</v>
          </cell>
          <cell r="M2809">
            <v>4</v>
          </cell>
          <cell r="N2809">
            <v>5</v>
          </cell>
          <cell r="Q2809">
            <v>1</v>
          </cell>
          <cell r="R2809">
            <v>5</v>
          </cell>
          <cell r="S2809" t="str">
            <v xml:space="preserve">Yuan Purchase Pricelist (CNY)</v>
          </cell>
          <cell r="T2809">
            <v>11</v>
          </cell>
          <cell r="U2809">
            <v>1719</v>
          </cell>
          <cell r="V2809">
            <v>2660</v>
          </cell>
        </row>
        <row r="2810">
          <cell r="A2810">
            <v>10352</v>
          </cell>
          <cell r="B2810" t="str">
            <v>AUTOLAMPS2848</v>
          </cell>
          <cell r="C2810" t="e">
            <v>#REF!</v>
          </cell>
          <cell r="D2810" t="str">
            <v xml:space="preserve">TOYOTA PLATZ (01-02) - REAR BUMPER</v>
          </cell>
          <cell r="E2810" t="str">
            <v xml:space="preserve">TOYOTA </v>
          </cell>
          <cell r="F2810" t="str">
            <v xml:space="preserve">PLATZ 01 RBPR</v>
          </cell>
          <cell r="G2810" t="str">
            <v>PLATZ/01-RBPR</v>
          </cell>
          <cell r="I2810">
            <v>0.04</v>
          </cell>
          <cell r="L2810">
            <v>0</v>
          </cell>
          <cell r="M2810">
            <v>0</v>
          </cell>
          <cell r="N2810">
            <v>0</v>
          </cell>
          <cell r="Q2810">
            <v>2</v>
          </cell>
          <cell r="R2810">
            <v>5</v>
          </cell>
          <cell r="T2810">
            <v>25.98</v>
          </cell>
          <cell r="U2810">
            <v>4061</v>
          </cell>
          <cell r="V2810">
            <v>6290</v>
          </cell>
        </row>
        <row r="2811">
          <cell r="A2811">
            <v>10818</v>
          </cell>
          <cell r="B2811" t="str">
            <v>AUTOLAMPS2849</v>
          </cell>
          <cell r="C2811" t="e">
            <v>#REF!</v>
          </cell>
          <cell r="D2811" t="str">
            <v xml:space="preserve">TOYOTA RAV 4  - ACA36 - (05 -10) - TAIL LAMP - LH</v>
          </cell>
          <cell r="E2811" t="str">
            <v xml:space="preserve">TOYOTA </v>
          </cell>
          <cell r="F2811" t="str">
            <v xml:space="preserve">RAV4 05 TLA LH</v>
          </cell>
          <cell r="G2811" t="str">
            <v>TY11-0502</v>
          </cell>
          <cell r="I2811">
            <v>0.04</v>
          </cell>
          <cell r="J2811" t="str">
            <v>SUPPLIER0002</v>
          </cell>
          <cell r="K2811" t="str">
            <v xml:space="preserve">ANHUI TINCAI SILK CO. LTD</v>
          </cell>
          <cell r="L2811">
            <v>1</v>
          </cell>
          <cell r="M2811">
            <v>4</v>
          </cell>
          <cell r="N2811">
            <v>5</v>
          </cell>
          <cell r="Q2811">
            <v>2</v>
          </cell>
          <cell r="R2811">
            <v>5</v>
          </cell>
          <cell r="S2811" t="str">
            <v xml:space="preserve">Yuan Purchase Pricelist (CNY)</v>
          </cell>
          <cell r="T2811">
            <v>18</v>
          </cell>
          <cell r="U2811">
            <v>2999.25</v>
          </cell>
          <cell r="V2811">
            <v>4360</v>
          </cell>
        </row>
        <row r="2812">
          <cell r="A2812">
            <v>10817</v>
          </cell>
          <cell r="B2812" t="str">
            <v>AUTOLAMPS2850</v>
          </cell>
          <cell r="C2812" t="e">
            <v>#REF!</v>
          </cell>
          <cell r="D2812" t="str">
            <v xml:space="preserve">TOYOTA RAV 4  - ACA36 - (05 -10) - TAIL LAMP - RH</v>
          </cell>
          <cell r="E2812" t="str">
            <v xml:space="preserve">TOYOTA </v>
          </cell>
          <cell r="F2812" t="str">
            <v xml:space="preserve">RAV4 05 TLA RH</v>
          </cell>
          <cell r="G2812" t="str">
            <v>TY11-0502</v>
          </cell>
          <cell r="I2812">
            <v>0.04</v>
          </cell>
          <cell r="J2812" t="str">
            <v>SUPPLIER0002</v>
          </cell>
          <cell r="K2812" t="str">
            <v xml:space="preserve">ANHUI TINCAI SILK CO. LTD</v>
          </cell>
          <cell r="L2812">
            <v>1</v>
          </cell>
          <cell r="M2812">
            <v>4</v>
          </cell>
          <cell r="N2812">
            <v>5</v>
          </cell>
          <cell r="Q2812">
            <v>1</v>
          </cell>
          <cell r="R2812">
            <v>5</v>
          </cell>
          <cell r="S2812" t="str">
            <v xml:space="preserve">Yuan Purchase Pricelist (CNY)</v>
          </cell>
          <cell r="T2812">
            <v>18</v>
          </cell>
          <cell r="U2812">
            <v>2999.25</v>
          </cell>
          <cell r="V2812">
            <v>4360</v>
          </cell>
        </row>
        <row r="2813">
          <cell r="A2813">
            <v>14064</v>
          </cell>
          <cell r="B2813" t="str">
            <v>AUTOLAMPS2851</v>
          </cell>
          <cell r="C2813" t="e">
            <v>#REF!</v>
          </cell>
          <cell r="D2813" t="str">
            <v xml:space="preserve">TOYOTA RAV 4 (13-) FRONT BUMPER LOWER </v>
          </cell>
          <cell r="E2813" t="str">
            <v xml:space="preserve">TOYOTA </v>
          </cell>
          <cell r="F2813" t="str">
            <v xml:space="preserve">RAV4 13 BPRFL</v>
          </cell>
          <cell r="G2813" t="str">
            <v>TY11-1007-2</v>
          </cell>
          <cell r="I2813">
            <v>0.04</v>
          </cell>
          <cell r="J2813" t="str">
            <v>SUPPLIER0002</v>
          </cell>
          <cell r="K2813" t="str">
            <v xml:space="preserve">ANHUI TINCAI SILK CO. LTD</v>
          </cell>
          <cell r="L2813">
            <v>0</v>
          </cell>
          <cell r="M2813">
            <v>0</v>
          </cell>
          <cell r="N2813">
            <v>0</v>
          </cell>
          <cell r="Q2813">
            <v>1</v>
          </cell>
          <cell r="R2813">
            <v>5</v>
          </cell>
          <cell r="S2813" t="str">
            <v xml:space="preserve">Yuan Purchase Pricelist (CNY)</v>
          </cell>
          <cell r="T2813">
            <v>105</v>
          </cell>
          <cell r="U2813">
            <v>2856</v>
          </cell>
          <cell r="V2813">
            <v>4280</v>
          </cell>
        </row>
        <row r="2814">
          <cell r="A2814">
            <v>14063</v>
          </cell>
          <cell r="B2814" t="str">
            <v>AUTOLAMPS2852</v>
          </cell>
          <cell r="C2814" t="e">
            <v>#REF!</v>
          </cell>
          <cell r="D2814" t="str">
            <v xml:space="preserve">TOYOTA RAV 4 (13-) FRONT BUMPER UPPER </v>
          </cell>
          <cell r="E2814" t="str">
            <v xml:space="preserve">TOYOTA </v>
          </cell>
          <cell r="F2814" t="str">
            <v xml:space="preserve">RAV4 13 BPRFU</v>
          </cell>
          <cell r="G2814" t="str">
            <v>TY11-1007-1</v>
          </cell>
          <cell r="I2814">
            <v>0.04</v>
          </cell>
          <cell r="J2814" t="str">
            <v>SUPPLIER0002</v>
          </cell>
          <cell r="K2814" t="str">
            <v xml:space="preserve">ANHUI TINCAI SILK CO. LTD</v>
          </cell>
          <cell r="L2814">
            <v>0</v>
          </cell>
          <cell r="M2814">
            <v>0</v>
          </cell>
          <cell r="N2814">
            <v>0</v>
          </cell>
          <cell r="Q2814">
            <v>1</v>
          </cell>
          <cell r="R2814">
            <v>5</v>
          </cell>
          <cell r="S2814" t="str">
            <v xml:space="preserve">Yuan Purchase Pricelist (CNY)</v>
          </cell>
          <cell r="T2814">
            <v>115</v>
          </cell>
          <cell r="U2814">
            <v>3128</v>
          </cell>
          <cell r="V2814">
            <v>4690</v>
          </cell>
        </row>
        <row r="2815">
          <cell r="A2815">
            <v>14016</v>
          </cell>
          <cell r="B2815" t="str">
            <v>AUTOLAMPS2853</v>
          </cell>
          <cell r="C2815" t="e">
            <v>#REF!</v>
          </cell>
          <cell r="D2815" t="str">
            <v xml:space="preserve">TOYOTA REVO (15-) FRONT DOOR SHELL (DOUBLE CABIN) - RH</v>
          </cell>
          <cell r="E2815" t="str">
            <v xml:space="preserve">TOYOTA </v>
          </cell>
          <cell r="F2815" t="str">
            <v xml:space="preserve">REVO 15 DOORF DC RH</v>
          </cell>
          <cell r="G2815" t="str">
            <v>TY05-2033A</v>
          </cell>
          <cell r="I2815">
            <v>0.04</v>
          </cell>
          <cell r="J2815" t="str">
            <v>SUPPLIER0001</v>
          </cell>
          <cell r="K2815" t="str">
            <v xml:space="preserve">AMEX AUTOPARTS LIMITED</v>
          </cell>
          <cell r="L2815">
            <v>0</v>
          </cell>
          <cell r="M2815">
            <v>0</v>
          </cell>
          <cell r="N2815">
            <v>0</v>
          </cell>
          <cell r="Q2815">
            <v>1</v>
          </cell>
          <cell r="R2815">
            <v>5</v>
          </cell>
          <cell r="S2815" t="str">
            <v xml:space="preserve">Default Purchase Pricelist (KES)</v>
          </cell>
          <cell r="T2815">
            <v>0</v>
          </cell>
          <cell r="U2815">
            <v>20000</v>
          </cell>
          <cell r="V2815">
            <v>20000</v>
          </cell>
        </row>
        <row r="2816">
          <cell r="A2816">
            <v>14017</v>
          </cell>
          <cell r="B2816" t="str">
            <v>AUTOLAMPS2854</v>
          </cell>
          <cell r="C2816" t="e">
            <v>#REF!</v>
          </cell>
          <cell r="D2816" t="str">
            <v xml:space="preserve">TOYOTA REVO (15-) REAR DOOR SHELL (DOUBLE CABIN) - RH</v>
          </cell>
          <cell r="E2816" t="str">
            <v xml:space="preserve">TOYOTA </v>
          </cell>
          <cell r="F2816" t="str">
            <v xml:space="preserve">REVO 15 DOORR DC RH</v>
          </cell>
          <cell r="G2816" t="str">
            <v>TY05-2033B</v>
          </cell>
          <cell r="I2816">
            <v>0.04</v>
          </cell>
          <cell r="J2816" t="str">
            <v>SUPPLIER0001</v>
          </cell>
          <cell r="K2816" t="str">
            <v xml:space="preserve">AMEX AUTOPARTS LIMITED</v>
          </cell>
          <cell r="L2816">
            <v>0</v>
          </cell>
          <cell r="M2816">
            <v>0</v>
          </cell>
          <cell r="N2816">
            <v>0</v>
          </cell>
          <cell r="Q2816">
            <v>1</v>
          </cell>
          <cell r="R2816">
            <v>5</v>
          </cell>
          <cell r="S2816" t="str">
            <v xml:space="preserve">Default Purchase Pricelist (KES)</v>
          </cell>
          <cell r="T2816">
            <v>0</v>
          </cell>
          <cell r="U2816">
            <v>20000</v>
          </cell>
          <cell r="V2816">
            <v>20000</v>
          </cell>
        </row>
        <row r="2817">
          <cell r="A2817">
            <v>14018</v>
          </cell>
          <cell r="B2817" t="str">
            <v>AUTOLAMPS2855</v>
          </cell>
          <cell r="C2817" t="e">
            <v>#REF!</v>
          </cell>
          <cell r="D2817" t="str">
            <v xml:space="preserve">TOYOTA REVO (15-) ROOF PANEL (DOUBLE CABIN) - RH</v>
          </cell>
          <cell r="E2817" t="str">
            <v xml:space="preserve">TOYOTA </v>
          </cell>
          <cell r="F2817" t="str">
            <v xml:space="preserve">REVO 15 ROOFP DC RH</v>
          </cell>
          <cell r="G2817" t="str">
            <v>TY05-2045</v>
          </cell>
          <cell r="I2817">
            <v>0.04</v>
          </cell>
          <cell r="J2817" t="str">
            <v>SUPPLIER0001</v>
          </cell>
          <cell r="K2817" t="str">
            <v xml:space="preserve">AMEX AUTOPARTS LIMITED</v>
          </cell>
          <cell r="L2817">
            <v>0</v>
          </cell>
          <cell r="M2817">
            <v>0</v>
          </cell>
          <cell r="N2817">
            <v>0</v>
          </cell>
          <cell r="Q2817">
            <v>1</v>
          </cell>
          <cell r="R2817">
            <v>5</v>
          </cell>
          <cell r="S2817" t="str">
            <v xml:space="preserve">Default Purchase Pricelist (KES)</v>
          </cell>
          <cell r="T2817">
            <v>0</v>
          </cell>
          <cell r="U2817">
            <v>20000</v>
          </cell>
          <cell r="V2817">
            <v>20000</v>
          </cell>
        </row>
        <row r="2818">
          <cell r="A2818">
            <v>13804</v>
          </cell>
          <cell r="B2818" t="str">
            <v>AUTOLAMPS2862</v>
          </cell>
          <cell r="C2818" t="e">
            <v>#REF!</v>
          </cell>
          <cell r="D2818" t="str">
            <v xml:space="preserve">TOYOTA VITZ/YARIS (03-04) - HEAD LENS - LH</v>
          </cell>
          <cell r="E2818" t="str">
            <v xml:space="preserve">TOYOTA </v>
          </cell>
          <cell r="F2818" t="str">
            <v xml:space="preserve">VITZ 03 HLS LH</v>
          </cell>
          <cell r="G2818" t="str">
            <v>TY18-0201-00</v>
          </cell>
          <cell r="I2818">
            <v>0.04</v>
          </cell>
          <cell r="J2818" t="str">
            <v>SUPPLIER0002</v>
          </cell>
          <cell r="K2818" t="str">
            <v xml:space="preserve">ANHUI TINCAI SILK CO. LTD</v>
          </cell>
          <cell r="L2818">
            <v>2</v>
          </cell>
          <cell r="M2818">
            <v>8</v>
          </cell>
          <cell r="N2818">
            <v>10</v>
          </cell>
          <cell r="Q2818">
            <v>5</v>
          </cell>
          <cell r="R2818">
            <v>10</v>
          </cell>
          <cell r="S2818" t="str">
            <v xml:space="preserve">Yuan Purchase Pricelist (CNY)</v>
          </cell>
          <cell r="T2818">
            <v>38</v>
          </cell>
          <cell r="U2818">
            <v>855</v>
          </cell>
          <cell r="V2818">
            <v>1330</v>
          </cell>
        </row>
        <row r="2819">
          <cell r="A2819">
            <v>13805</v>
          </cell>
          <cell r="B2819" t="str">
            <v>AUTOLAMPS2863</v>
          </cell>
          <cell r="C2819" t="e">
            <v>#REF!</v>
          </cell>
          <cell r="D2819" t="str">
            <v xml:space="preserve">TOYOTA VITZ/YARIS (03-04) - HEAD LENS - RH</v>
          </cell>
          <cell r="E2819" t="str">
            <v xml:space="preserve">TOYOTA </v>
          </cell>
          <cell r="F2819" t="str">
            <v xml:space="preserve">VITZ 03 HLS RH</v>
          </cell>
          <cell r="G2819" t="str">
            <v>TY18-0201-00</v>
          </cell>
          <cell r="I2819">
            <v>0.04</v>
          </cell>
          <cell r="J2819" t="str">
            <v>SUPPLIER0002</v>
          </cell>
          <cell r="K2819" t="str">
            <v xml:space="preserve">ANHUI TINCAI SILK CO. LTD</v>
          </cell>
          <cell r="L2819">
            <v>2</v>
          </cell>
          <cell r="M2819">
            <v>8</v>
          </cell>
          <cell r="N2819">
            <v>10</v>
          </cell>
          <cell r="Q2819">
            <v>5</v>
          </cell>
          <cell r="R2819">
            <v>10</v>
          </cell>
          <cell r="S2819" t="str">
            <v xml:space="preserve">Yuan Purchase Pricelist (CNY)</v>
          </cell>
          <cell r="T2819">
            <v>38</v>
          </cell>
          <cell r="U2819">
            <v>855</v>
          </cell>
          <cell r="V2819">
            <v>1330</v>
          </cell>
        </row>
        <row r="2820">
          <cell r="A2820">
            <v>11690</v>
          </cell>
          <cell r="B2820" t="str">
            <v>AUTOLAMPS0604</v>
          </cell>
          <cell r="C2820" t="e">
            <v>#REF!</v>
          </cell>
          <cell r="D2820" t="str">
            <v xml:space="preserve">LICENCE LAMP - TRUCK</v>
          </cell>
          <cell r="E2820" t="str">
            <v>UNIVERSAL</v>
          </cell>
          <cell r="F2820" t="str">
            <v xml:space="preserve">TRUCK LL</v>
          </cell>
          <cell r="G2820" t="str">
            <v>MT05-0206C</v>
          </cell>
          <cell r="I2820">
            <v>0.04</v>
          </cell>
          <cell r="J2820" t="str">
            <v>SUPPLIER0002</v>
          </cell>
          <cell r="K2820" t="str">
            <v xml:space="preserve">ANHUI TINCAI SILK CO. LTD</v>
          </cell>
          <cell r="L2820">
            <v>14</v>
          </cell>
          <cell r="M2820">
            <v>56</v>
          </cell>
          <cell r="N2820">
            <v>70</v>
          </cell>
          <cell r="O2820">
            <v>5</v>
          </cell>
          <cell r="P2820">
            <v>20</v>
          </cell>
          <cell r="S2820" t="str">
            <v xml:space="preserve">Yuan Purchase Pricelist (CNY)</v>
          </cell>
          <cell r="T2820">
            <v>7.5</v>
          </cell>
          <cell r="U2820">
            <v>112</v>
          </cell>
          <cell r="V2820">
            <v>260</v>
          </cell>
        </row>
        <row r="2821">
          <cell r="A2821">
            <v>10081</v>
          </cell>
          <cell r="B2821" t="str">
            <v>AUTOLAMPS2774</v>
          </cell>
          <cell r="C2821" t="e">
            <v>#REF!</v>
          </cell>
          <cell r="D2821" t="str">
            <v xml:space="preserve">BUS TRUCK SIDE MIRROR</v>
          </cell>
          <cell r="E2821" t="str">
            <v>UNIVERSAL</v>
          </cell>
          <cell r="F2821" t="str">
            <v xml:space="preserve">B T SM</v>
          </cell>
          <cell r="G2821" t="str">
            <v xml:space="preserve">B/T SM</v>
          </cell>
          <cell r="I2821">
            <v>0.04</v>
          </cell>
          <cell r="J2821" t="str">
            <v>SUPPLIER0009</v>
          </cell>
          <cell r="K2821" t="str">
            <v xml:space="preserve">JIANGSU L.L TRUCK MIRROR CO.,LTD</v>
          </cell>
          <cell r="L2821">
            <v>64</v>
          </cell>
          <cell r="M2821">
            <v>256</v>
          </cell>
          <cell r="N2821">
            <v>320</v>
          </cell>
          <cell r="O2821">
            <v>5</v>
          </cell>
          <cell r="P2821">
            <v>20</v>
          </cell>
          <cell r="S2821" t="str">
            <v xml:space="preserve">Yuan Purchase Pricelist (CNY)</v>
          </cell>
          <cell r="T2821">
            <v>7.9</v>
          </cell>
          <cell r="U2821">
            <v>201.45</v>
          </cell>
          <cell r="V2821">
            <v>320</v>
          </cell>
        </row>
        <row r="2822">
          <cell r="A2822">
            <v>13026</v>
          </cell>
          <cell r="B2822" t="str">
            <v>AUTOLAMPS2864</v>
          </cell>
          <cell r="C2822" t="e">
            <v>#REF!</v>
          </cell>
          <cell r="D2822" t="str">
            <v xml:space="preserve">BUS &amp; TRUCK -  MIRROR GLASS</v>
          </cell>
          <cell r="E2822" t="str">
            <v>UNIVERSAL</v>
          </cell>
          <cell r="F2822" t="str">
            <v xml:space="preserve">B T SMG</v>
          </cell>
          <cell r="G2822" t="str">
            <v>LL-006-00</v>
          </cell>
          <cell r="I2822">
            <v>0.04</v>
          </cell>
          <cell r="J2822" t="str">
            <v>SUPPLIER0009</v>
          </cell>
          <cell r="K2822" t="str">
            <v xml:space="preserve">JIANGSU L.L TRUCK MIRROR CO.,LTD</v>
          </cell>
          <cell r="L2822">
            <v>0</v>
          </cell>
          <cell r="M2822">
            <v>0</v>
          </cell>
          <cell r="N2822">
            <v>0</v>
          </cell>
          <cell r="Q2822">
            <v>0</v>
          </cell>
          <cell r="R2822">
            <v>0</v>
          </cell>
          <cell r="S2822" t="str">
            <v xml:space="preserve">USD Purchase Pricelist (USD)</v>
          </cell>
          <cell r="T2822">
            <v>0.39</v>
          </cell>
          <cell r="U2822">
            <v>61</v>
          </cell>
          <cell r="V2822">
            <v>90</v>
          </cell>
        </row>
      </sheetData>
      <sheetData sheetId="2"/>
      <sheetData sheetId="3"/>
      <sheetData sheetId="4"/>
    </sheetDataSet>
  </externalBook>
</externalLink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1">
    <outlinePr applyStyles="0" showOutlineSymbols="1" summaryBelow="1" summaryRight="1"/>
    <pageSetUpPr autoPageBreaks="1" fitToPage="0"/>
  </sheetPr>
  <sheetViews>
    <sheetView workbookViewId="0" zoomScale="100">
      <pane state="frozen" topLeftCell="A2" ySplit="1"/>
      <selection activeCell="A1" activeCellId="0" sqref="A:F"/>
    </sheetView>
  </sheetViews>
  <sheetFormatPr baseColWidth="10" defaultRowHeight="16.5"/>
  <cols>
    <col bestFit="1" customWidth="1" min="1" max="1" style="1" width="6.83203125"/>
    <col bestFit="1" customWidth="1" min="2" max="2" style="1" width="15.6640625"/>
    <col bestFit="1" customWidth="1" min="3" max="3" style="1" width="96.83203125"/>
    <col bestFit="1" customWidth="1" min="4" max="4" style="1" width="13.1640625"/>
    <col bestFit="1" customWidth="1" min="5" max="5" style="1" width="18.1640625"/>
    <col bestFit="1" customWidth="1" min="6" max="6" style="1" width="16.33203125"/>
    <col bestFit="1" customWidth="1" min="7" max="7" style="1" width="11.83203125"/>
    <col bestFit="1" customWidth="1" min="8" max="8" style="2" width="11.83203125"/>
    <col bestFit="1" customWidth="1" min="9" max="9" style="1" width="13"/>
    <col bestFit="1" customWidth="1" min="10" max="10" style="1" width="21.83203125"/>
    <col bestFit="1" customWidth="1" min="11" max="11" style="3" width="7.5"/>
    <col bestFit="1" customWidth="1" min="12" max="13" style="3" width="9.1640625"/>
    <col bestFit="1" customWidth="1" min="14" max="14" style="3" width="9"/>
    <col bestFit="1" customWidth="1" min="15" max="15" style="3" width="9.83203125"/>
    <col bestFit="1" customWidth="1" min="16" max="16" style="3" width="9.5"/>
    <col bestFit="1" customWidth="1" min="17" max="18" style="3" width="9.1640625"/>
    <col bestFit="1" customWidth="1" min="19" max="23" style="1" width="13"/>
    <col bestFit="1" customWidth="1" min="24" max="24" style="4" width="11.5"/>
    <col bestFit="1" customWidth="1" min="25" max="27" style="2" width="11.1640625"/>
    <col bestFit="1" customWidth="1" min="28" max="28" style="5" width="13"/>
  </cols>
  <sheetData>
    <row r="1" ht="42.7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8" t="s">
        <v>7</v>
      </c>
      <c r="I1" s="7"/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9" t="s">
        <v>17</v>
      </c>
      <c r="T1" s="9" t="s">
        <v>18</v>
      </c>
      <c r="U1" s="7" t="s">
        <v>19</v>
      </c>
      <c r="V1" s="7" t="s">
        <v>20</v>
      </c>
      <c r="W1" s="7" t="s">
        <v>21</v>
      </c>
      <c r="X1" s="10" t="s">
        <v>22</v>
      </c>
      <c r="Y1" s="7" t="s">
        <v>23</v>
      </c>
      <c r="Z1" s="7" t="s">
        <v>23</v>
      </c>
      <c r="AA1" s="7" t="s">
        <v>24</v>
      </c>
      <c r="AB1" s="11" t="s">
        <v>25</v>
      </c>
    </row>
    <row r="2" hidden="1">
      <c r="A2" s="12">
        <v>13776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4">
        <v>0.02</v>
      </c>
      <c r="I2" s="15" t="s">
        <v>32</v>
      </c>
      <c r="J2" s="13" t="s">
        <v>33</v>
      </c>
      <c r="K2" s="13">
        <v>90</v>
      </c>
      <c r="L2" s="16">
        <f>VLOOKUP(A2,'[1]WINDSCREEN REORDER LEVELS'!$B$3:$I$428,8,0)</f>
        <v>3</v>
      </c>
      <c r="M2" s="16">
        <f t="shared" ref="M2:M7" si="0">L2*4</f>
        <v>12</v>
      </c>
      <c r="N2" s="16">
        <f t="shared" ref="N2:N7" si="1">L2*5</f>
        <v>15</v>
      </c>
      <c r="O2" s="16"/>
      <c r="P2" s="16"/>
      <c r="Q2" s="16">
        <v>1</v>
      </c>
      <c r="R2" s="16">
        <v>3</v>
      </c>
      <c r="S2" s="13" t="s">
        <v>34</v>
      </c>
      <c r="T2" s="13">
        <v>13.470000000000001</v>
      </c>
      <c r="U2" s="13">
        <v>2244.4400000000001</v>
      </c>
      <c r="V2" s="13">
        <v>3200</v>
      </c>
      <c r="W2" s="13">
        <v>5200</v>
      </c>
      <c r="X2" s="17"/>
      <c r="Y2" s="18"/>
      <c r="Z2" s="18">
        <f>VLOOKUP(A2,[2]GODOWN!$A$2:$AB$2821,26,FALSE)</f>
        <v>0</v>
      </c>
      <c r="AA2" s="18" t="b">
        <f t="shared" ref="AA2:AA65" si="2">Y2=Z2</f>
        <v>1</v>
      </c>
      <c r="AB2" s="19"/>
    </row>
    <row r="3">
      <c r="A3" s="12">
        <v>13928</v>
      </c>
      <c r="B3" s="13" t="s">
        <v>35</v>
      </c>
      <c r="C3" s="13" t="s">
        <v>36</v>
      </c>
      <c r="D3" s="13" t="s">
        <v>28</v>
      </c>
      <c r="E3" s="13" t="s">
        <v>37</v>
      </c>
      <c r="F3" s="13" t="s">
        <v>38</v>
      </c>
      <c r="G3" s="13" t="s">
        <v>39</v>
      </c>
      <c r="H3" s="14">
        <v>0.02</v>
      </c>
      <c r="I3" s="15" t="s">
        <v>32</v>
      </c>
      <c r="J3" s="13" t="s">
        <v>33</v>
      </c>
      <c r="K3" s="20">
        <v>90</v>
      </c>
      <c r="L3" s="16">
        <v>3</v>
      </c>
      <c r="M3" s="16">
        <f t="shared" si="0"/>
        <v>12</v>
      </c>
      <c r="N3" s="16">
        <f t="shared" si="1"/>
        <v>15</v>
      </c>
      <c r="O3" s="16"/>
      <c r="P3" s="16"/>
      <c r="Q3" s="16">
        <v>1</v>
      </c>
      <c r="R3" s="16">
        <v>2</v>
      </c>
      <c r="S3" s="13" t="s">
        <v>34</v>
      </c>
      <c r="T3" s="13">
        <v>3.0099999999999998</v>
      </c>
      <c r="U3" s="13">
        <v>539.38999999999999</v>
      </c>
      <c r="V3" s="13">
        <v>700</v>
      </c>
      <c r="W3" s="13">
        <v>880</v>
      </c>
      <c r="X3" s="17"/>
      <c r="Y3" s="18">
        <v>29</v>
      </c>
      <c r="Z3" s="18">
        <f>#NAME?</f>
        <v>29</v>
      </c>
      <c r="AA3" s="18" t="b">
        <f t="shared" si="2"/>
        <v>1</v>
      </c>
      <c r="AB3" s="19"/>
    </row>
    <row r="4">
      <c r="A4" s="12">
        <v>13929</v>
      </c>
      <c r="B4" s="13" t="s">
        <v>40</v>
      </c>
      <c r="C4" s="13" t="s">
        <v>41</v>
      </c>
      <c r="D4" s="13" t="s">
        <v>28</v>
      </c>
      <c r="E4" s="13" t="s">
        <v>42</v>
      </c>
      <c r="F4" s="13" t="s">
        <v>43</v>
      </c>
      <c r="G4" s="13" t="s">
        <v>39</v>
      </c>
      <c r="H4" s="14">
        <v>0.02</v>
      </c>
      <c r="I4" s="15" t="s">
        <v>32</v>
      </c>
      <c r="J4" s="13" t="s">
        <v>33</v>
      </c>
      <c r="K4" s="20">
        <v>90</v>
      </c>
      <c r="L4" s="16">
        <v>3</v>
      </c>
      <c r="M4" s="16">
        <f t="shared" si="0"/>
        <v>12</v>
      </c>
      <c r="N4" s="16">
        <f t="shared" si="1"/>
        <v>15</v>
      </c>
      <c r="O4" s="16"/>
      <c r="P4" s="16"/>
      <c r="Q4" s="16">
        <v>1</v>
      </c>
      <c r="R4" s="16">
        <v>2</v>
      </c>
      <c r="S4" s="13" t="s">
        <v>34</v>
      </c>
      <c r="T4" s="13">
        <v>3.0099999999999998</v>
      </c>
      <c r="U4" s="13">
        <v>539.38999999999999</v>
      </c>
      <c r="V4" s="13">
        <v>700</v>
      </c>
      <c r="W4" s="13">
        <v>880</v>
      </c>
      <c r="X4" s="17"/>
      <c r="Y4" s="18">
        <v>31</v>
      </c>
      <c r="Z4" s="18">
        <f>#NAME?</f>
        <v>31</v>
      </c>
      <c r="AA4" s="18" t="b">
        <f t="shared" si="2"/>
        <v>1</v>
      </c>
      <c r="AB4" s="19"/>
    </row>
    <row r="5">
      <c r="A5" s="12">
        <v>13926</v>
      </c>
      <c r="B5" s="13" t="s">
        <v>44</v>
      </c>
      <c r="C5" s="13" t="s">
        <v>45</v>
      </c>
      <c r="D5" s="13" t="s">
        <v>28</v>
      </c>
      <c r="E5" s="13" t="s">
        <v>46</v>
      </c>
      <c r="F5" s="13" t="s">
        <v>47</v>
      </c>
      <c r="G5" s="13" t="s">
        <v>48</v>
      </c>
      <c r="H5" s="14">
        <v>0.02</v>
      </c>
      <c r="I5" s="15" t="s">
        <v>32</v>
      </c>
      <c r="J5" s="13" t="s">
        <v>33</v>
      </c>
      <c r="K5" s="13">
        <v>90</v>
      </c>
      <c r="L5" s="16">
        <v>10</v>
      </c>
      <c r="M5" s="16">
        <f t="shared" si="0"/>
        <v>40</v>
      </c>
      <c r="N5" s="16">
        <f t="shared" si="1"/>
        <v>50</v>
      </c>
      <c r="O5" s="16"/>
      <c r="P5" s="16"/>
      <c r="Q5" s="16">
        <v>1</v>
      </c>
      <c r="R5" s="16">
        <v>3</v>
      </c>
      <c r="S5" s="13" t="s">
        <v>34</v>
      </c>
      <c r="T5" s="13">
        <v>14.9</v>
      </c>
      <c r="U5" s="13">
        <v>2670.0799999999999</v>
      </c>
      <c r="V5" s="13">
        <v>3500</v>
      </c>
      <c r="W5" s="13">
        <v>4300</v>
      </c>
      <c r="X5" s="17"/>
      <c r="Y5" s="18">
        <v>17</v>
      </c>
      <c r="Z5" s="18">
        <f>#NAME?</f>
        <v>17</v>
      </c>
      <c r="AA5" s="18" t="b">
        <f t="shared" si="2"/>
        <v>1</v>
      </c>
      <c r="AB5" s="19">
        <v>4</v>
      </c>
    </row>
    <row r="6">
      <c r="A6" s="12">
        <v>13927</v>
      </c>
      <c r="B6" s="13" t="s">
        <v>49</v>
      </c>
      <c r="C6" s="13" t="s">
        <v>50</v>
      </c>
      <c r="D6" s="13" t="s">
        <v>28</v>
      </c>
      <c r="E6" s="13" t="s">
        <v>51</v>
      </c>
      <c r="F6" s="13" t="s">
        <v>52</v>
      </c>
      <c r="G6" s="13" t="s">
        <v>53</v>
      </c>
      <c r="H6" s="14">
        <v>0.02</v>
      </c>
      <c r="I6" s="15" t="s">
        <v>32</v>
      </c>
      <c r="J6" s="13" t="s">
        <v>33</v>
      </c>
      <c r="K6" s="13">
        <v>90</v>
      </c>
      <c r="L6" s="16">
        <v>3</v>
      </c>
      <c r="M6" s="16">
        <f t="shared" si="0"/>
        <v>12</v>
      </c>
      <c r="N6" s="16">
        <f t="shared" si="1"/>
        <v>15</v>
      </c>
      <c r="O6" s="16"/>
      <c r="P6" s="16"/>
      <c r="Q6" s="16">
        <v>1</v>
      </c>
      <c r="R6" s="16">
        <v>2</v>
      </c>
      <c r="S6" s="13" t="s">
        <v>34</v>
      </c>
      <c r="T6" s="13">
        <v>12</v>
      </c>
      <c r="U6" s="13">
        <v>2150.4000000000001</v>
      </c>
      <c r="V6" s="13">
        <v>2800</v>
      </c>
      <c r="W6" s="13">
        <v>3500</v>
      </c>
      <c r="X6" s="17"/>
      <c r="Y6" s="18">
        <v>19</v>
      </c>
      <c r="Z6" s="18">
        <f>#NAME?</f>
        <v>19</v>
      </c>
      <c r="AA6" s="18" t="b">
        <f t="shared" si="2"/>
        <v>1</v>
      </c>
      <c r="AB6" s="19"/>
    </row>
    <row r="7">
      <c r="A7" s="12">
        <v>13777</v>
      </c>
      <c r="B7" s="13" t="s">
        <v>54</v>
      </c>
      <c r="C7" s="13" t="s">
        <v>55</v>
      </c>
      <c r="D7" s="13" t="s">
        <v>28</v>
      </c>
      <c r="E7" s="13" t="s">
        <v>56</v>
      </c>
      <c r="F7" s="13" t="s">
        <v>57</v>
      </c>
      <c r="G7" s="13" t="s">
        <v>58</v>
      </c>
      <c r="H7" s="14">
        <v>0.02</v>
      </c>
      <c r="I7" s="15" t="s">
        <v>32</v>
      </c>
      <c r="J7" s="13" t="s">
        <v>33</v>
      </c>
      <c r="K7" s="13">
        <v>90</v>
      </c>
      <c r="L7" s="16">
        <f>VLOOKUP(A7,'[1]WINDSCREEN REORDER LEVELS'!$B$3:$I$428,8,0)</f>
        <v>1</v>
      </c>
      <c r="M7" s="16">
        <f t="shared" si="0"/>
        <v>4</v>
      </c>
      <c r="N7" s="16">
        <f t="shared" si="1"/>
        <v>5</v>
      </c>
      <c r="O7" s="16"/>
      <c r="P7" s="16"/>
      <c r="Q7" s="16">
        <v>1</v>
      </c>
      <c r="R7" s="16">
        <v>3</v>
      </c>
      <c r="S7" s="13" t="s">
        <v>34</v>
      </c>
      <c r="T7" s="13">
        <v>11.94</v>
      </c>
      <c r="U7" s="13">
        <v>1989.5</v>
      </c>
      <c r="V7" s="13">
        <v>2900</v>
      </c>
      <c r="W7" s="13">
        <v>4600</v>
      </c>
      <c r="X7" s="17"/>
      <c r="Y7" s="18">
        <v>23</v>
      </c>
      <c r="Z7" s="18">
        <f>#NAME?</f>
        <v>23</v>
      </c>
      <c r="AA7" s="18" t="b">
        <f t="shared" si="2"/>
        <v>1</v>
      </c>
      <c r="AB7" s="19">
        <v>4</v>
      </c>
    </row>
    <row r="8">
      <c r="A8" s="21">
        <v>11697</v>
      </c>
      <c r="B8" s="22" t="s">
        <v>59</v>
      </c>
      <c r="C8" s="22" t="s">
        <v>60</v>
      </c>
      <c r="D8" s="22" t="s">
        <v>61</v>
      </c>
      <c r="E8" s="22" t="s">
        <v>62</v>
      </c>
      <c r="F8" s="22" t="s">
        <v>63</v>
      </c>
      <c r="G8" s="22"/>
      <c r="H8" s="14">
        <v>0.040000000000000001</v>
      </c>
      <c r="I8" s="15" t="s">
        <v>64</v>
      </c>
      <c r="J8" s="22" t="s">
        <v>65</v>
      </c>
      <c r="K8" s="13">
        <v>90</v>
      </c>
      <c r="L8" s="23">
        <v>1</v>
      </c>
      <c r="M8" s="16">
        <v>0</v>
      </c>
      <c r="N8" s="16">
        <v>2</v>
      </c>
      <c r="O8" s="23">
        <v>1</v>
      </c>
      <c r="P8" s="23">
        <v>3</v>
      </c>
      <c r="Q8" s="23"/>
      <c r="R8" s="23"/>
      <c r="S8" s="22" t="s">
        <v>66</v>
      </c>
      <c r="T8" s="22">
        <v>24</v>
      </c>
      <c r="U8" s="22">
        <v>558</v>
      </c>
      <c r="V8" s="22">
        <v>840</v>
      </c>
      <c r="W8" s="22">
        <v>1160</v>
      </c>
      <c r="X8" s="24">
        <v>12</v>
      </c>
      <c r="Y8" s="25">
        <v>10</v>
      </c>
      <c r="Z8" s="18">
        <f>#NAME?</f>
        <v>10</v>
      </c>
      <c r="AA8" s="18" t="b">
        <f t="shared" si="2"/>
        <v>1</v>
      </c>
      <c r="AB8" s="26">
        <v>2</v>
      </c>
    </row>
    <row r="9">
      <c r="A9" s="21">
        <v>12096</v>
      </c>
      <c r="B9" s="22" t="s">
        <v>67</v>
      </c>
      <c r="C9" s="22" t="s">
        <v>68</v>
      </c>
      <c r="D9" s="22" t="s">
        <v>61</v>
      </c>
      <c r="E9" s="22" t="s">
        <v>69</v>
      </c>
      <c r="F9" s="22" t="s">
        <v>70</v>
      </c>
      <c r="G9" s="22"/>
      <c r="H9" s="14">
        <v>0.040000000000000001</v>
      </c>
      <c r="I9" s="15" t="s">
        <v>64</v>
      </c>
      <c r="J9" s="22" t="s">
        <v>65</v>
      </c>
      <c r="K9" s="13">
        <v>90</v>
      </c>
      <c r="L9" s="23">
        <v>1</v>
      </c>
      <c r="M9" s="16">
        <v>0</v>
      </c>
      <c r="N9" s="16">
        <v>2</v>
      </c>
      <c r="O9" s="23">
        <v>1</v>
      </c>
      <c r="P9" s="23">
        <v>3</v>
      </c>
      <c r="Q9" s="23"/>
      <c r="R9" s="23"/>
      <c r="S9" s="22" t="s">
        <v>66</v>
      </c>
      <c r="T9" s="22">
        <v>68</v>
      </c>
      <c r="U9" s="22">
        <v>1530</v>
      </c>
      <c r="V9" s="22">
        <v>2370</v>
      </c>
      <c r="W9" s="22">
        <v>3280</v>
      </c>
      <c r="X9" s="24">
        <v>9</v>
      </c>
      <c r="Y9" s="25">
        <v>10</v>
      </c>
      <c r="Z9" s="18">
        <f>#NAME?</f>
        <v>10</v>
      </c>
      <c r="AA9" s="18" t="b">
        <f t="shared" si="2"/>
        <v>1</v>
      </c>
      <c r="AB9" s="26">
        <v>6</v>
      </c>
    </row>
    <row r="10">
      <c r="A10" s="21">
        <v>12130</v>
      </c>
      <c r="B10" s="22" t="s">
        <v>71</v>
      </c>
      <c r="C10" s="22" t="s">
        <v>72</v>
      </c>
      <c r="D10" s="22" t="s">
        <v>61</v>
      </c>
      <c r="E10" s="22" t="s">
        <v>73</v>
      </c>
      <c r="F10" s="22" t="s">
        <v>74</v>
      </c>
      <c r="G10" s="22"/>
      <c r="H10" s="14">
        <v>0.040000000000000001</v>
      </c>
      <c r="I10" s="15" t="s">
        <v>64</v>
      </c>
      <c r="J10" s="22" t="s">
        <v>65</v>
      </c>
      <c r="K10" s="13">
        <v>90</v>
      </c>
      <c r="L10" s="23">
        <v>1</v>
      </c>
      <c r="M10" s="16">
        <v>0</v>
      </c>
      <c r="N10" s="16">
        <v>2</v>
      </c>
      <c r="O10" s="23"/>
      <c r="P10" s="23"/>
      <c r="Q10" s="23">
        <v>0</v>
      </c>
      <c r="R10" s="23">
        <v>1</v>
      </c>
      <c r="S10" s="22" t="s">
        <v>66</v>
      </c>
      <c r="T10" s="22">
        <v>68</v>
      </c>
      <c r="U10" s="22">
        <v>1530</v>
      </c>
      <c r="V10" s="22">
        <v>2370</v>
      </c>
      <c r="W10" s="22">
        <v>3280</v>
      </c>
      <c r="X10" s="24">
        <v>2</v>
      </c>
      <c r="Y10" s="25">
        <v>7</v>
      </c>
      <c r="Z10" s="18">
        <f>VLOOKUP(A10,[2]GODOWN!$A$2:$AB$2821,26,FALSE)</f>
        <v>7</v>
      </c>
      <c r="AA10" s="18" t="b">
        <f t="shared" si="2"/>
        <v>1</v>
      </c>
      <c r="AB10" s="26">
        <v>2</v>
      </c>
    </row>
    <row r="11">
      <c r="A11" s="21">
        <v>12129</v>
      </c>
      <c r="B11" s="22" t="s">
        <v>75</v>
      </c>
      <c r="C11" s="22" t="s">
        <v>76</v>
      </c>
      <c r="D11" s="22" t="s">
        <v>61</v>
      </c>
      <c r="E11" s="22" t="s">
        <v>77</v>
      </c>
      <c r="F11" s="22" t="s">
        <v>78</v>
      </c>
      <c r="G11" s="22"/>
      <c r="H11" s="14">
        <v>0.040000000000000001</v>
      </c>
      <c r="I11" s="15" t="s">
        <v>64</v>
      </c>
      <c r="J11" s="22" t="s">
        <v>65</v>
      </c>
      <c r="K11" s="13">
        <v>90</v>
      </c>
      <c r="L11" s="23">
        <v>0</v>
      </c>
      <c r="M11" s="16">
        <f t="shared" ref="M11:M74" si="3">L11*4</f>
        <v>0</v>
      </c>
      <c r="N11" s="16">
        <v>2</v>
      </c>
      <c r="O11" s="23"/>
      <c r="P11" s="23"/>
      <c r="Q11" s="23">
        <v>0</v>
      </c>
      <c r="R11" s="23">
        <v>1</v>
      </c>
      <c r="S11" s="22" t="s">
        <v>66</v>
      </c>
      <c r="T11" s="22">
        <v>68</v>
      </c>
      <c r="U11" s="22">
        <v>1530</v>
      </c>
      <c r="V11" s="22">
        <v>2370</v>
      </c>
      <c r="W11" s="22">
        <v>3280</v>
      </c>
      <c r="X11" s="24"/>
      <c r="Y11" s="25">
        <v>0</v>
      </c>
      <c r="Z11" s="18">
        <f>#NAME?</f>
        <v>0</v>
      </c>
      <c r="AA11" s="18" t="b">
        <f t="shared" si="2"/>
        <v>1</v>
      </c>
      <c r="AB11" s="26">
        <v>1</v>
      </c>
    </row>
    <row r="12">
      <c r="A12" s="21">
        <v>12100</v>
      </c>
      <c r="B12" s="22" t="s">
        <v>79</v>
      </c>
      <c r="C12" s="22" t="s">
        <v>80</v>
      </c>
      <c r="D12" s="22" t="s">
        <v>61</v>
      </c>
      <c r="E12" s="22" t="s">
        <v>81</v>
      </c>
      <c r="F12" s="22" t="s">
        <v>82</v>
      </c>
      <c r="G12" s="22"/>
      <c r="H12" s="14">
        <v>0.040000000000000001</v>
      </c>
      <c r="I12" s="15" t="s">
        <v>64</v>
      </c>
      <c r="J12" s="22" t="s">
        <v>65</v>
      </c>
      <c r="K12" s="13">
        <v>90</v>
      </c>
      <c r="L12" s="23">
        <v>0</v>
      </c>
      <c r="M12" s="16">
        <f t="shared" si="3"/>
        <v>0</v>
      </c>
      <c r="N12" s="16">
        <v>2</v>
      </c>
      <c r="O12" s="23"/>
      <c r="P12" s="23"/>
      <c r="Q12" s="23">
        <v>0</v>
      </c>
      <c r="R12" s="23">
        <v>1</v>
      </c>
      <c r="S12" s="22" t="s">
        <v>66</v>
      </c>
      <c r="T12" s="22">
        <v>73</v>
      </c>
      <c r="U12" s="22">
        <v>1643</v>
      </c>
      <c r="V12" s="22">
        <v>2550</v>
      </c>
      <c r="W12" s="22">
        <v>3520</v>
      </c>
      <c r="X12" s="24">
        <v>4</v>
      </c>
      <c r="Y12" s="25">
        <v>4</v>
      </c>
      <c r="Z12" s="18">
        <f>#NAME?</f>
        <v>4</v>
      </c>
      <c r="AA12" s="18" t="b">
        <f t="shared" si="2"/>
        <v>1</v>
      </c>
      <c r="AB12" s="26">
        <f>3+1</f>
        <v>4</v>
      </c>
    </row>
    <row r="13">
      <c r="A13" s="21">
        <v>12099</v>
      </c>
      <c r="B13" s="22" t="s">
        <v>83</v>
      </c>
      <c r="C13" s="22" t="s">
        <v>84</v>
      </c>
      <c r="D13" s="22" t="s">
        <v>61</v>
      </c>
      <c r="E13" s="22" t="s">
        <v>85</v>
      </c>
      <c r="F13" s="22" t="s">
        <v>86</v>
      </c>
      <c r="G13" s="22"/>
      <c r="H13" s="14">
        <v>0.040000000000000001</v>
      </c>
      <c r="I13" s="15" t="s">
        <v>64</v>
      </c>
      <c r="J13" s="22" t="s">
        <v>65</v>
      </c>
      <c r="K13" s="13">
        <v>90</v>
      </c>
      <c r="L13" s="23">
        <v>0</v>
      </c>
      <c r="M13" s="16">
        <f t="shared" si="3"/>
        <v>0</v>
      </c>
      <c r="N13" s="16">
        <v>2</v>
      </c>
      <c r="O13" s="23"/>
      <c r="P13" s="23"/>
      <c r="Q13" s="23">
        <v>0</v>
      </c>
      <c r="R13" s="23">
        <v>1</v>
      </c>
      <c r="S13" s="22" t="s">
        <v>66</v>
      </c>
      <c r="T13" s="22">
        <v>73</v>
      </c>
      <c r="U13" s="22">
        <v>1643</v>
      </c>
      <c r="V13" s="22">
        <v>2550</v>
      </c>
      <c r="W13" s="22">
        <v>3520</v>
      </c>
      <c r="X13" s="24">
        <v>1</v>
      </c>
      <c r="Y13" s="25">
        <v>4</v>
      </c>
      <c r="Z13" s="18">
        <f>#NAME?</f>
        <v>4</v>
      </c>
      <c r="AA13" s="18" t="b">
        <f t="shared" si="2"/>
        <v>1</v>
      </c>
      <c r="AB13" s="26">
        <v>0</v>
      </c>
    </row>
    <row r="14">
      <c r="A14" s="21">
        <v>12102</v>
      </c>
      <c r="B14" s="22" t="s">
        <v>87</v>
      </c>
      <c r="C14" s="22" t="s">
        <v>88</v>
      </c>
      <c r="D14" s="22" t="s">
        <v>61</v>
      </c>
      <c r="E14" s="22" t="s">
        <v>89</v>
      </c>
      <c r="F14" s="22" t="s">
        <v>90</v>
      </c>
      <c r="G14" s="22"/>
      <c r="H14" s="14">
        <v>0.040000000000000001</v>
      </c>
      <c r="I14" s="15" t="s">
        <v>64</v>
      </c>
      <c r="J14" s="22" t="s">
        <v>65</v>
      </c>
      <c r="K14" s="13">
        <v>90</v>
      </c>
      <c r="L14" s="23">
        <v>0</v>
      </c>
      <c r="M14" s="16">
        <f t="shared" si="3"/>
        <v>0</v>
      </c>
      <c r="N14" s="16">
        <v>2</v>
      </c>
      <c r="O14" s="23"/>
      <c r="P14" s="23"/>
      <c r="Q14" s="23">
        <v>0</v>
      </c>
      <c r="R14" s="23">
        <v>1</v>
      </c>
      <c r="S14" s="22" t="s">
        <v>66</v>
      </c>
      <c r="T14" s="22">
        <v>80</v>
      </c>
      <c r="U14" s="22">
        <v>1800</v>
      </c>
      <c r="V14" s="22">
        <v>2790</v>
      </c>
      <c r="W14" s="22">
        <v>3850</v>
      </c>
      <c r="X14" s="24"/>
      <c r="Y14" s="25"/>
      <c r="Z14" s="18">
        <f>#NAME?</f>
        <v>0</v>
      </c>
      <c r="AA14" s="18" t="b">
        <f t="shared" si="2"/>
        <v>1</v>
      </c>
      <c r="AB14" s="26">
        <v>3</v>
      </c>
    </row>
    <row r="15">
      <c r="A15" s="21">
        <v>12101</v>
      </c>
      <c r="B15" s="22" t="s">
        <v>91</v>
      </c>
      <c r="C15" s="22" t="s">
        <v>92</v>
      </c>
      <c r="D15" s="22" t="s">
        <v>61</v>
      </c>
      <c r="E15" s="22" t="s">
        <v>93</v>
      </c>
      <c r="F15" s="22" t="s">
        <v>94</v>
      </c>
      <c r="G15" s="22"/>
      <c r="H15" s="14">
        <v>0.040000000000000001</v>
      </c>
      <c r="I15" s="15" t="s">
        <v>64</v>
      </c>
      <c r="J15" s="22" t="s">
        <v>65</v>
      </c>
      <c r="K15" s="13">
        <v>90</v>
      </c>
      <c r="L15" s="23">
        <v>0</v>
      </c>
      <c r="M15" s="16">
        <f t="shared" si="3"/>
        <v>0</v>
      </c>
      <c r="N15" s="16">
        <v>2</v>
      </c>
      <c r="O15" s="23"/>
      <c r="P15" s="23"/>
      <c r="Q15" s="23">
        <v>0</v>
      </c>
      <c r="R15" s="23">
        <v>1</v>
      </c>
      <c r="S15" s="22" t="s">
        <v>66</v>
      </c>
      <c r="T15" s="22">
        <v>80</v>
      </c>
      <c r="U15" s="22">
        <v>1800</v>
      </c>
      <c r="V15" s="22">
        <v>2790</v>
      </c>
      <c r="W15" s="22">
        <v>3850</v>
      </c>
      <c r="X15" s="24">
        <v>3</v>
      </c>
      <c r="Y15" s="25"/>
      <c r="Z15" s="18">
        <f>#NAME?</f>
        <v>0</v>
      </c>
      <c r="AA15" s="18" t="b">
        <f t="shared" si="2"/>
        <v>1</v>
      </c>
      <c r="AB15" s="26">
        <v>1</v>
      </c>
    </row>
    <row r="16">
      <c r="A16" s="21">
        <v>12104</v>
      </c>
      <c r="B16" s="22" t="s">
        <v>95</v>
      </c>
      <c r="C16" s="22" t="s">
        <v>96</v>
      </c>
      <c r="D16" s="22" t="s">
        <v>61</v>
      </c>
      <c r="E16" s="22" t="s">
        <v>97</v>
      </c>
      <c r="F16" s="22" t="s">
        <v>98</v>
      </c>
      <c r="G16" s="22"/>
      <c r="H16" s="14">
        <v>0.040000000000000001</v>
      </c>
      <c r="I16" s="15" t="s">
        <v>64</v>
      </c>
      <c r="J16" s="22" t="s">
        <v>65</v>
      </c>
      <c r="K16" s="13">
        <v>90</v>
      </c>
      <c r="L16" s="23">
        <v>0</v>
      </c>
      <c r="M16" s="16">
        <v>0</v>
      </c>
      <c r="N16" s="16">
        <v>2</v>
      </c>
      <c r="O16" s="23"/>
      <c r="P16" s="23"/>
      <c r="Q16" s="23">
        <v>0</v>
      </c>
      <c r="R16" s="23">
        <v>1</v>
      </c>
      <c r="S16" s="22" t="s">
        <v>66</v>
      </c>
      <c r="T16" s="22">
        <v>65</v>
      </c>
      <c r="U16" s="22">
        <v>1652.8199999999999</v>
      </c>
      <c r="V16" s="22">
        <v>2500</v>
      </c>
      <c r="W16" s="22">
        <v>4400</v>
      </c>
      <c r="X16" s="24">
        <v>1</v>
      </c>
      <c r="Y16" s="25">
        <v>0</v>
      </c>
      <c r="Z16" s="18">
        <f>#NAME?</f>
        <v>0</v>
      </c>
      <c r="AA16" s="18" t="b">
        <f t="shared" si="2"/>
        <v>1</v>
      </c>
      <c r="AB16" s="26"/>
    </row>
    <row r="17">
      <c r="A17" s="21">
        <v>12103</v>
      </c>
      <c r="B17" s="22" t="s">
        <v>99</v>
      </c>
      <c r="C17" s="22" t="s">
        <v>100</v>
      </c>
      <c r="D17" s="22" t="s">
        <v>61</v>
      </c>
      <c r="E17" s="22" t="s">
        <v>101</v>
      </c>
      <c r="F17" s="22" t="s">
        <v>102</v>
      </c>
      <c r="G17" s="22"/>
      <c r="H17" s="14">
        <v>0.040000000000000001</v>
      </c>
      <c r="I17" s="15" t="s">
        <v>64</v>
      </c>
      <c r="J17" s="22" t="s">
        <v>65</v>
      </c>
      <c r="K17" s="13">
        <v>90</v>
      </c>
      <c r="L17" s="23">
        <v>0</v>
      </c>
      <c r="M17" s="16">
        <v>0</v>
      </c>
      <c r="N17" s="16">
        <v>2</v>
      </c>
      <c r="O17" s="23"/>
      <c r="P17" s="23"/>
      <c r="Q17" s="23">
        <v>0</v>
      </c>
      <c r="R17" s="23">
        <v>1</v>
      </c>
      <c r="S17" s="22" t="s">
        <v>66</v>
      </c>
      <c r="T17" s="22">
        <v>65</v>
      </c>
      <c r="U17" s="22">
        <v>1652.8199999999999</v>
      </c>
      <c r="V17" s="22">
        <v>2500</v>
      </c>
      <c r="W17" s="22">
        <v>4400</v>
      </c>
      <c r="X17" s="24"/>
      <c r="Y17" s="25">
        <v>1</v>
      </c>
      <c r="Z17" s="18">
        <f>#NAME?</f>
        <v>1</v>
      </c>
      <c r="AA17" s="18" t="b">
        <f t="shared" si="2"/>
        <v>1</v>
      </c>
      <c r="AB17" s="26"/>
    </row>
    <row r="18">
      <c r="A18" s="21">
        <v>12106</v>
      </c>
      <c r="B18" s="22" t="s">
        <v>103</v>
      </c>
      <c r="C18" s="22" t="s">
        <v>104</v>
      </c>
      <c r="D18" s="22" t="s">
        <v>61</v>
      </c>
      <c r="E18" s="22" t="s">
        <v>105</v>
      </c>
      <c r="F18" s="22" t="s">
        <v>106</v>
      </c>
      <c r="G18" s="22"/>
      <c r="H18" s="14">
        <v>0.040000000000000001</v>
      </c>
      <c r="I18" s="15" t="s">
        <v>64</v>
      </c>
      <c r="J18" s="22" t="s">
        <v>65</v>
      </c>
      <c r="K18" s="13">
        <v>90</v>
      </c>
      <c r="L18" s="23">
        <v>0</v>
      </c>
      <c r="M18" s="16">
        <v>0</v>
      </c>
      <c r="N18" s="16">
        <v>2</v>
      </c>
      <c r="O18" s="23"/>
      <c r="P18" s="23"/>
      <c r="Q18" s="23">
        <v>0</v>
      </c>
      <c r="R18" s="23">
        <v>1</v>
      </c>
      <c r="S18" s="22" t="s">
        <v>66</v>
      </c>
      <c r="T18" s="22">
        <v>21.109999999999999</v>
      </c>
      <c r="U18" s="22">
        <v>3299</v>
      </c>
      <c r="V18" s="22">
        <v>5110</v>
      </c>
      <c r="W18" s="22">
        <v>7060</v>
      </c>
      <c r="X18" s="24"/>
      <c r="Y18" s="25">
        <v>3</v>
      </c>
      <c r="Z18" s="18">
        <f>#NAME?</f>
        <v>3</v>
      </c>
      <c r="AA18" s="18" t="b">
        <f t="shared" si="2"/>
        <v>1</v>
      </c>
      <c r="AB18" s="26">
        <v>7</v>
      </c>
    </row>
    <row r="19">
      <c r="A19" s="21">
        <v>12105</v>
      </c>
      <c r="B19" s="22" t="s">
        <v>107</v>
      </c>
      <c r="C19" s="22" t="s">
        <v>108</v>
      </c>
      <c r="D19" s="22" t="s">
        <v>61</v>
      </c>
      <c r="E19" s="22" t="s">
        <v>109</v>
      </c>
      <c r="F19" s="22" t="s">
        <v>110</v>
      </c>
      <c r="G19" s="22"/>
      <c r="H19" s="14">
        <v>0.040000000000000001</v>
      </c>
      <c r="I19" s="15" t="s">
        <v>64</v>
      </c>
      <c r="J19" s="22" t="s">
        <v>65</v>
      </c>
      <c r="K19" s="13">
        <v>90</v>
      </c>
      <c r="L19" s="23">
        <v>0</v>
      </c>
      <c r="M19" s="16">
        <f t="shared" si="3"/>
        <v>0</v>
      </c>
      <c r="N19" s="16">
        <v>2</v>
      </c>
      <c r="O19" s="23"/>
      <c r="P19" s="23"/>
      <c r="Q19" s="23">
        <v>0</v>
      </c>
      <c r="R19" s="23">
        <v>1</v>
      </c>
      <c r="S19" s="22" t="s">
        <v>66</v>
      </c>
      <c r="T19" s="22">
        <v>21.109999999999999</v>
      </c>
      <c r="U19" s="22">
        <v>3299</v>
      </c>
      <c r="V19" s="22">
        <v>5110</v>
      </c>
      <c r="W19" s="22">
        <v>7060</v>
      </c>
      <c r="X19" s="24">
        <v>2</v>
      </c>
      <c r="Y19" s="25">
        <v>0</v>
      </c>
      <c r="Z19" s="18">
        <f>#NAME?</f>
        <v>0</v>
      </c>
      <c r="AA19" s="18" t="b">
        <f t="shared" si="2"/>
        <v>1</v>
      </c>
      <c r="AB19" s="26">
        <v>2</v>
      </c>
    </row>
    <row r="20">
      <c r="A20" s="21">
        <v>12108</v>
      </c>
      <c r="B20" s="22" t="s">
        <v>111</v>
      </c>
      <c r="C20" s="22" t="s">
        <v>112</v>
      </c>
      <c r="D20" s="22" t="s">
        <v>61</v>
      </c>
      <c r="E20" s="22" t="s">
        <v>113</v>
      </c>
      <c r="F20" s="22" t="s">
        <v>114</v>
      </c>
      <c r="G20" s="22"/>
      <c r="H20" s="14">
        <v>0.040000000000000001</v>
      </c>
      <c r="I20" s="15" t="s">
        <v>64</v>
      </c>
      <c r="J20" s="22" t="s">
        <v>65</v>
      </c>
      <c r="K20" s="13">
        <v>90</v>
      </c>
      <c r="L20" s="23">
        <v>0</v>
      </c>
      <c r="M20" s="16">
        <f t="shared" si="3"/>
        <v>0</v>
      </c>
      <c r="N20" s="16">
        <v>2</v>
      </c>
      <c r="O20" s="23"/>
      <c r="P20" s="23"/>
      <c r="Q20" s="23">
        <v>0</v>
      </c>
      <c r="R20" s="23">
        <v>1</v>
      </c>
      <c r="S20" s="22" t="s">
        <v>66</v>
      </c>
      <c r="T20" s="22">
        <v>65</v>
      </c>
      <c r="U20" s="22">
        <v>1463</v>
      </c>
      <c r="V20" s="22">
        <v>2350</v>
      </c>
      <c r="W20" s="22">
        <v>3240</v>
      </c>
      <c r="X20" s="24"/>
      <c r="Y20" s="25"/>
      <c r="Z20" s="18">
        <f>#NAME?</f>
        <v>0</v>
      </c>
      <c r="AA20" s="18" t="b">
        <f t="shared" si="2"/>
        <v>1</v>
      </c>
      <c r="AB20" s="26"/>
    </row>
    <row r="21">
      <c r="A21" s="21">
        <v>12107</v>
      </c>
      <c r="B21" s="22" t="s">
        <v>115</v>
      </c>
      <c r="C21" s="22" t="s">
        <v>116</v>
      </c>
      <c r="D21" s="22" t="s">
        <v>61</v>
      </c>
      <c r="E21" s="22" t="s">
        <v>117</v>
      </c>
      <c r="F21" s="22" t="s">
        <v>118</v>
      </c>
      <c r="G21" s="22"/>
      <c r="H21" s="14">
        <v>0.040000000000000001</v>
      </c>
      <c r="I21" s="15" t="s">
        <v>64</v>
      </c>
      <c r="J21" s="22" t="s">
        <v>65</v>
      </c>
      <c r="K21" s="13">
        <v>90</v>
      </c>
      <c r="L21" s="23">
        <v>0</v>
      </c>
      <c r="M21" s="16">
        <v>0</v>
      </c>
      <c r="N21" s="16">
        <v>2</v>
      </c>
      <c r="O21" s="23"/>
      <c r="P21" s="23"/>
      <c r="Q21" s="23">
        <v>0</v>
      </c>
      <c r="R21" s="23">
        <v>1</v>
      </c>
      <c r="S21" s="22" t="s">
        <v>66</v>
      </c>
      <c r="T21" s="22">
        <v>65</v>
      </c>
      <c r="U21" s="22">
        <v>1570</v>
      </c>
      <c r="V21" s="22">
        <v>2350</v>
      </c>
      <c r="W21" s="22">
        <v>3240</v>
      </c>
      <c r="X21" s="24"/>
      <c r="Y21" s="25"/>
      <c r="Z21" s="18">
        <f>#NAME?</f>
        <v>0</v>
      </c>
      <c r="AA21" s="18" t="b">
        <f t="shared" si="2"/>
        <v>1</v>
      </c>
      <c r="AB21" s="26"/>
    </row>
    <row r="22">
      <c r="A22" s="21">
        <v>12125</v>
      </c>
      <c r="B22" s="22" t="s">
        <v>119</v>
      </c>
      <c r="C22" s="22" t="s">
        <v>120</v>
      </c>
      <c r="D22" s="22" t="s">
        <v>61</v>
      </c>
      <c r="E22" s="22" t="s">
        <v>121</v>
      </c>
      <c r="F22" s="22" t="s">
        <v>122</v>
      </c>
      <c r="G22" s="22"/>
      <c r="H22" s="14">
        <v>0.040000000000000001</v>
      </c>
      <c r="I22" s="15" t="s">
        <v>64</v>
      </c>
      <c r="J22" s="22" t="s">
        <v>65</v>
      </c>
      <c r="K22" s="13">
        <v>90</v>
      </c>
      <c r="L22" s="23">
        <v>0</v>
      </c>
      <c r="M22" s="16">
        <f t="shared" si="3"/>
        <v>0</v>
      </c>
      <c r="N22" s="16">
        <v>2</v>
      </c>
      <c r="O22" s="23"/>
      <c r="P22" s="23"/>
      <c r="Q22" s="23">
        <v>0</v>
      </c>
      <c r="R22" s="23">
        <v>1</v>
      </c>
      <c r="S22" s="22" t="s">
        <v>66</v>
      </c>
      <c r="T22" s="22">
        <v>10</v>
      </c>
      <c r="U22" s="22">
        <v>244</v>
      </c>
      <c r="V22" s="22">
        <v>380</v>
      </c>
      <c r="W22" s="22">
        <v>530</v>
      </c>
      <c r="X22" s="24">
        <v>2</v>
      </c>
      <c r="Y22" s="25"/>
      <c r="Z22" s="18">
        <f>#NAME?</f>
        <v>0</v>
      </c>
      <c r="AA22" s="18" t="b">
        <f t="shared" si="2"/>
        <v>1</v>
      </c>
      <c r="AB22" s="26">
        <v>7</v>
      </c>
    </row>
    <row r="23">
      <c r="A23" s="21">
        <v>12119</v>
      </c>
      <c r="B23" s="22" t="s">
        <v>123</v>
      </c>
      <c r="C23" s="22" t="s">
        <v>124</v>
      </c>
      <c r="D23" s="22" t="s">
        <v>61</v>
      </c>
      <c r="E23" s="22" t="s">
        <v>125</v>
      </c>
      <c r="F23" s="22" t="s">
        <v>126</v>
      </c>
      <c r="G23" s="22"/>
      <c r="H23" s="14">
        <v>0.040000000000000001</v>
      </c>
      <c r="I23" s="15" t="s">
        <v>64</v>
      </c>
      <c r="J23" s="22" t="s">
        <v>65</v>
      </c>
      <c r="K23" s="13">
        <v>90</v>
      </c>
      <c r="L23" s="23">
        <v>0</v>
      </c>
      <c r="M23" s="16">
        <f t="shared" si="3"/>
        <v>0</v>
      </c>
      <c r="N23" s="16">
        <v>2</v>
      </c>
      <c r="O23" s="23"/>
      <c r="P23" s="23"/>
      <c r="Q23" s="23">
        <v>0</v>
      </c>
      <c r="R23" s="23">
        <v>1</v>
      </c>
      <c r="S23" s="22" t="s">
        <v>66</v>
      </c>
      <c r="T23" s="22">
        <v>10</v>
      </c>
      <c r="U23" s="22">
        <v>244</v>
      </c>
      <c r="V23" s="22">
        <v>380</v>
      </c>
      <c r="W23" s="22">
        <v>530</v>
      </c>
      <c r="X23" s="24">
        <v>1</v>
      </c>
      <c r="Y23" s="25"/>
      <c r="Z23" s="18">
        <f>#NAME?</f>
        <v>0</v>
      </c>
      <c r="AA23" s="18" t="b">
        <f t="shared" si="2"/>
        <v>1</v>
      </c>
      <c r="AB23" s="26">
        <v>5</v>
      </c>
    </row>
    <row r="24">
      <c r="A24" s="21">
        <v>12118</v>
      </c>
      <c r="B24" s="22" t="s">
        <v>127</v>
      </c>
      <c r="C24" s="22" t="s">
        <v>128</v>
      </c>
      <c r="D24" s="22" t="s">
        <v>61</v>
      </c>
      <c r="E24" s="22" t="s">
        <v>129</v>
      </c>
      <c r="F24" s="22" t="s">
        <v>130</v>
      </c>
      <c r="G24" s="22"/>
      <c r="H24" s="14">
        <v>0.040000000000000001</v>
      </c>
      <c r="I24" s="15" t="s">
        <v>64</v>
      </c>
      <c r="J24" s="22" t="s">
        <v>65</v>
      </c>
      <c r="K24" s="13">
        <v>90</v>
      </c>
      <c r="L24" s="23">
        <v>0</v>
      </c>
      <c r="M24" s="16">
        <f t="shared" si="3"/>
        <v>0</v>
      </c>
      <c r="N24" s="16">
        <v>2</v>
      </c>
      <c r="O24" s="23">
        <v>0</v>
      </c>
      <c r="P24" s="23">
        <v>1</v>
      </c>
      <c r="Q24" s="23"/>
      <c r="R24" s="23"/>
      <c r="S24" s="22" t="s">
        <v>66</v>
      </c>
      <c r="T24" s="22">
        <v>97</v>
      </c>
      <c r="U24" s="22">
        <v>2443</v>
      </c>
      <c r="V24" s="22">
        <v>3790</v>
      </c>
      <c r="W24" s="22">
        <v>5230</v>
      </c>
      <c r="X24" s="24"/>
      <c r="Y24" s="25"/>
      <c r="Z24" s="18">
        <f>#NAME?</f>
        <v>0</v>
      </c>
      <c r="AA24" s="18" t="b">
        <f t="shared" si="2"/>
        <v>1</v>
      </c>
      <c r="AB24" s="26"/>
    </row>
    <row r="25">
      <c r="A25" s="21">
        <v>12120</v>
      </c>
      <c r="B25" s="22" t="s">
        <v>131</v>
      </c>
      <c r="C25" s="22" t="s">
        <v>132</v>
      </c>
      <c r="D25" s="22" t="s">
        <v>61</v>
      </c>
      <c r="E25" s="22" t="s">
        <v>133</v>
      </c>
      <c r="F25" s="22" t="s">
        <v>134</v>
      </c>
      <c r="G25" s="22"/>
      <c r="H25" s="14">
        <v>0.040000000000000001</v>
      </c>
      <c r="I25" s="15" t="s">
        <v>64</v>
      </c>
      <c r="J25" s="22" t="s">
        <v>65</v>
      </c>
      <c r="K25" s="13">
        <v>90</v>
      </c>
      <c r="L25" s="23">
        <v>0</v>
      </c>
      <c r="M25" s="16">
        <f t="shared" si="3"/>
        <v>0</v>
      </c>
      <c r="N25" s="16">
        <v>2</v>
      </c>
      <c r="O25" s="23"/>
      <c r="P25" s="23"/>
      <c r="Q25" s="23">
        <v>0</v>
      </c>
      <c r="R25" s="23">
        <v>1</v>
      </c>
      <c r="S25" s="22" t="s">
        <v>66</v>
      </c>
      <c r="T25" s="22">
        <v>163</v>
      </c>
      <c r="U25" s="22">
        <v>4095</v>
      </c>
      <c r="V25" s="22">
        <v>6350</v>
      </c>
      <c r="W25" s="22">
        <v>8760</v>
      </c>
      <c r="X25" s="24"/>
      <c r="Y25" s="25">
        <v>3</v>
      </c>
      <c r="Z25" s="18">
        <f>#NAME?</f>
        <v>3</v>
      </c>
      <c r="AA25" s="18" t="b">
        <f t="shared" si="2"/>
        <v>1</v>
      </c>
      <c r="AB25" s="26">
        <v>1</v>
      </c>
    </row>
    <row r="26">
      <c r="A26" s="21">
        <v>12126</v>
      </c>
      <c r="B26" s="22" t="s">
        <v>135</v>
      </c>
      <c r="C26" s="22" t="s">
        <v>136</v>
      </c>
      <c r="D26" s="22" t="s">
        <v>61</v>
      </c>
      <c r="E26" s="22" t="s">
        <v>137</v>
      </c>
      <c r="F26" s="22" t="s">
        <v>138</v>
      </c>
      <c r="G26" s="22"/>
      <c r="H26" s="14">
        <v>0.040000000000000001</v>
      </c>
      <c r="I26" s="15" t="s">
        <v>64</v>
      </c>
      <c r="J26" s="22" t="s">
        <v>65</v>
      </c>
      <c r="K26" s="13">
        <v>90</v>
      </c>
      <c r="L26" s="23">
        <v>0</v>
      </c>
      <c r="M26" s="16">
        <f t="shared" si="3"/>
        <v>0</v>
      </c>
      <c r="N26" s="16">
        <v>2</v>
      </c>
      <c r="O26" s="23"/>
      <c r="P26" s="23"/>
      <c r="Q26" s="23">
        <v>0</v>
      </c>
      <c r="R26" s="23">
        <v>1</v>
      </c>
      <c r="S26" s="22" t="s">
        <v>66</v>
      </c>
      <c r="T26" s="22">
        <v>24</v>
      </c>
      <c r="U26" s="22">
        <v>611</v>
      </c>
      <c r="V26" s="22">
        <v>950</v>
      </c>
      <c r="W26" s="22">
        <v>1310</v>
      </c>
      <c r="X26" s="24"/>
      <c r="Y26" s="25"/>
      <c r="Z26" s="18">
        <f>#NAME?</f>
        <v>0</v>
      </c>
      <c r="AA26" s="18" t="b">
        <f t="shared" si="2"/>
        <v>1</v>
      </c>
      <c r="AB26" s="26"/>
    </row>
    <row r="27">
      <c r="A27" s="21">
        <v>12121</v>
      </c>
      <c r="B27" s="22" t="s">
        <v>139</v>
      </c>
      <c r="C27" s="22" t="s">
        <v>140</v>
      </c>
      <c r="D27" s="22" t="s">
        <v>61</v>
      </c>
      <c r="E27" s="22" t="s">
        <v>141</v>
      </c>
      <c r="F27" s="22" t="s">
        <v>142</v>
      </c>
      <c r="G27" s="22"/>
      <c r="H27" s="14">
        <v>0.040000000000000001</v>
      </c>
      <c r="I27" s="15" t="s">
        <v>64</v>
      </c>
      <c r="J27" s="22" t="s">
        <v>65</v>
      </c>
      <c r="K27" s="13">
        <v>90</v>
      </c>
      <c r="L27" s="23">
        <v>0</v>
      </c>
      <c r="M27" s="16">
        <f t="shared" si="3"/>
        <v>0</v>
      </c>
      <c r="N27" s="16">
        <v>2</v>
      </c>
      <c r="O27" s="23"/>
      <c r="P27" s="23"/>
      <c r="Q27" s="23">
        <v>0</v>
      </c>
      <c r="R27" s="23">
        <v>1</v>
      </c>
      <c r="S27" s="22" t="s">
        <v>66</v>
      </c>
      <c r="T27" s="22">
        <v>24</v>
      </c>
      <c r="U27" s="22">
        <v>611</v>
      </c>
      <c r="V27" s="22">
        <v>950</v>
      </c>
      <c r="W27" s="22">
        <v>1310</v>
      </c>
      <c r="X27" s="24"/>
      <c r="Y27" s="25"/>
      <c r="Z27" s="18">
        <f>#NAME?</f>
        <v>0</v>
      </c>
      <c r="AA27" s="18" t="b">
        <f t="shared" si="2"/>
        <v>1</v>
      </c>
      <c r="AB27" s="26"/>
    </row>
    <row r="28">
      <c r="A28" s="21">
        <v>12122</v>
      </c>
      <c r="B28" s="22" t="s">
        <v>143</v>
      </c>
      <c r="C28" s="22" t="s">
        <v>144</v>
      </c>
      <c r="D28" s="22" t="s">
        <v>61</v>
      </c>
      <c r="E28" s="22" t="s">
        <v>145</v>
      </c>
      <c r="F28" s="22" t="s">
        <v>146</v>
      </c>
      <c r="G28" s="22"/>
      <c r="H28" s="14">
        <v>0.040000000000000001</v>
      </c>
      <c r="I28" s="15" t="s">
        <v>64</v>
      </c>
      <c r="J28" s="22" t="s">
        <v>65</v>
      </c>
      <c r="K28" s="13">
        <v>90</v>
      </c>
      <c r="L28" s="23">
        <v>0</v>
      </c>
      <c r="M28" s="16">
        <f t="shared" si="3"/>
        <v>0</v>
      </c>
      <c r="N28" s="16">
        <v>2</v>
      </c>
      <c r="O28" s="23"/>
      <c r="P28" s="23"/>
      <c r="Q28" s="23">
        <v>0</v>
      </c>
      <c r="R28" s="23">
        <v>1</v>
      </c>
      <c r="S28" s="22" t="s">
        <v>66</v>
      </c>
      <c r="T28" s="22">
        <v>157</v>
      </c>
      <c r="U28" s="22">
        <v>3841</v>
      </c>
      <c r="V28" s="22">
        <v>5950</v>
      </c>
      <c r="W28" s="22">
        <v>8210</v>
      </c>
      <c r="X28" s="24"/>
      <c r="Y28" s="25">
        <v>8</v>
      </c>
      <c r="Z28" s="18">
        <f>#NAME?</f>
        <v>8</v>
      </c>
      <c r="AA28" s="18" t="b">
        <f t="shared" si="2"/>
        <v>1</v>
      </c>
      <c r="AB28" s="26">
        <v>2</v>
      </c>
    </row>
    <row r="29">
      <c r="A29" s="21">
        <v>12123</v>
      </c>
      <c r="B29" s="22" t="s">
        <v>147</v>
      </c>
      <c r="C29" s="22" t="s">
        <v>148</v>
      </c>
      <c r="D29" s="22" t="s">
        <v>61</v>
      </c>
      <c r="E29" s="22" t="s">
        <v>149</v>
      </c>
      <c r="F29" s="22" t="s">
        <v>150</v>
      </c>
      <c r="G29" s="22"/>
      <c r="H29" s="14">
        <v>0.040000000000000001</v>
      </c>
      <c r="I29" s="15" t="s">
        <v>64</v>
      </c>
      <c r="J29" s="22" t="s">
        <v>65</v>
      </c>
      <c r="K29" s="13">
        <v>90</v>
      </c>
      <c r="L29" s="23">
        <v>0</v>
      </c>
      <c r="M29" s="16">
        <f t="shared" si="3"/>
        <v>0</v>
      </c>
      <c r="N29" s="16">
        <v>2</v>
      </c>
      <c r="O29" s="23"/>
      <c r="P29" s="23"/>
      <c r="Q29" s="23">
        <v>0</v>
      </c>
      <c r="R29" s="23">
        <v>1</v>
      </c>
      <c r="S29" s="22" t="s">
        <v>66</v>
      </c>
      <c r="T29" s="22">
        <v>185</v>
      </c>
      <c r="U29" s="22">
        <v>4651</v>
      </c>
      <c r="V29" s="22">
        <v>7210</v>
      </c>
      <c r="W29" s="22">
        <v>9950</v>
      </c>
      <c r="X29" s="24"/>
      <c r="Y29" s="25"/>
      <c r="Z29" s="18">
        <f>#NAME?</f>
        <v>0</v>
      </c>
      <c r="AA29" s="18" t="b">
        <f t="shared" si="2"/>
        <v>1</v>
      </c>
      <c r="AB29" s="26"/>
    </row>
    <row r="30">
      <c r="A30" s="21">
        <v>12110</v>
      </c>
      <c r="B30" s="22" t="s">
        <v>151</v>
      </c>
      <c r="C30" s="22" t="s">
        <v>152</v>
      </c>
      <c r="D30" s="22" t="s">
        <v>61</v>
      </c>
      <c r="E30" s="22" t="s">
        <v>153</v>
      </c>
      <c r="F30" s="22" t="s">
        <v>154</v>
      </c>
      <c r="G30" s="22"/>
      <c r="H30" s="14">
        <v>0.040000000000000001</v>
      </c>
      <c r="I30" s="15" t="s">
        <v>64</v>
      </c>
      <c r="J30" s="22" t="s">
        <v>65</v>
      </c>
      <c r="K30" s="13">
        <v>90</v>
      </c>
      <c r="L30" s="23">
        <v>0</v>
      </c>
      <c r="M30" s="16">
        <f t="shared" si="3"/>
        <v>0</v>
      </c>
      <c r="N30" s="16">
        <v>2</v>
      </c>
      <c r="O30" s="23"/>
      <c r="P30" s="23"/>
      <c r="Q30" s="23">
        <v>0</v>
      </c>
      <c r="R30" s="23">
        <v>1</v>
      </c>
      <c r="S30" s="22" t="s">
        <v>66</v>
      </c>
      <c r="T30" s="22">
        <v>152</v>
      </c>
      <c r="U30" s="22">
        <v>3842</v>
      </c>
      <c r="V30" s="22">
        <v>5950</v>
      </c>
      <c r="W30" s="22">
        <v>8210</v>
      </c>
      <c r="X30" s="24">
        <v>2</v>
      </c>
      <c r="Y30" s="25">
        <v>14</v>
      </c>
      <c r="Z30" s="18">
        <f>#NAME?</f>
        <v>14</v>
      </c>
      <c r="AA30" s="18" t="b">
        <f t="shared" si="2"/>
        <v>1</v>
      </c>
      <c r="AB30" s="26">
        <v>2</v>
      </c>
    </row>
    <row r="31">
      <c r="A31" s="21">
        <v>12109</v>
      </c>
      <c r="B31" s="22" t="s">
        <v>155</v>
      </c>
      <c r="C31" s="22" t="s">
        <v>156</v>
      </c>
      <c r="D31" s="22" t="s">
        <v>61</v>
      </c>
      <c r="E31" s="22" t="s">
        <v>157</v>
      </c>
      <c r="F31" s="22" t="s">
        <v>158</v>
      </c>
      <c r="G31" s="22"/>
      <c r="H31" s="14">
        <v>0.040000000000000001</v>
      </c>
      <c r="I31" s="15" t="s">
        <v>64</v>
      </c>
      <c r="J31" s="22" t="s">
        <v>65</v>
      </c>
      <c r="K31" s="13">
        <v>90</v>
      </c>
      <c r="L31" s="23">
        <v>0</v>
      </c>
      <c r="M31" s="16">
        <f t="shared" si="3"/>
        <v>0</v>
      </c>
      <c r="N31" s="16">
        <v>2</v>
      </c>
      <c r="O31" s="23"/>
      <c r="P31" s="23"/>
      <c r="Q31" s="23">
        <v>0</v>
      </c>
      <c r="R31" s="23">
        <v>1</v>
      </c>
      <c r="S31" s="22" t="s">
        <v>66</v>
      </c>
      <c r="T31" s="22">
        <v>152</v>
      </c>
      <c r="U31" s="22">
        <v>3842</v>
      </c>
      <c r="V31" s="22">
        <v>5950</v>
      </c>
      <c r="W31" s="22">
        <v>8210</v>
      </c>
      <c r="X31" s="24">
        <v>3</v>
      </c>
      <c r="Y31" s="25">
        <v>9</v>
      </c>
      <c r="Z31" s="18">
        <f>#NAME?</f>
        <v>9</v>
      </c>
      <c r="AA31" s="18" t="b">
        <f t="shared" si="2"/>
        <v>1</v>
      </c>
      <c r="AB31" s="26">
        <v>2</v>
      </c>
    </row>
    <row r="32">
      <c r="A32" s="21">
        <v>12114</v>
      </c>
      <c r="B32" s="22" t="s">
        <v>159</v>
      </c>
      <c r="C32" s="22" t="s">
        <v>160</v>
      </c>
      <c r="D32" s="22" t="s">
        <v>61</v>
      </c>
      <c r="E32" s="22" t="s">
        <v>161</v>
      </c>
      <c r="F32" s="22" t="s">
        <v>162</v>
      </c>
      <c r="G32" s="22"/>
      <c r="H32" s="14">
        <v>0.040000000000000001</v>
      </c>
      <c r="I32" s="15" t="s">
        <v>64</v>
      </c>
      <c r="J32" s="22" t="s">
        <v>65</v>
      </c>
      <c r="K32" s="13">
        <v>90</v>
      </c>
      <c r="L32" s="23">
        <v>0</v>
      </c>
      <c r="M32" s="16">
        <f t="shared" si="3"/>
        <v>0</v>
      </c>
      <c r="N32" s="16">
        <v>2</v>
      </c>
      <c r="O32" s="23"/>
      <c r="P32" s="23"/>
      <c r="Q32" s="23">
        <v>0</v>
      </c>
      <c r="R32" s="23">
        <v>1</v>
      </c>
      <c r="S32" s="22" t="s">
        <v>66</v>
      </c>
      <c r="T32" s="22">
        <v>90</v>
      </c>
      <c r="U32" s="22">
        <v>2173</v>
      </c>
      <c r="V32" s="22">
        <v>3260</v>
      </c>
      <c r="W32" s="22">
        <v>4500</v>
      </c>
      <c r="X32" s="24"/>
      <c r="Y32" s="25">
        <v>0</v>
      </c>
      <c r="Z32" s="18">
        <f>#NAME?</f>
        <v>0</v>
      </c>
      <c r="AA32" s="18" t="b">
        <f t="shared" si="2"/>
        <v>1</v>
      </c>
      <c r="AB32" s="26">
        <v>1</v>
      </c>
    </row>
    <row r="33">
      <c r="A33" s="21">
        <v>12111</v>
      </c>
      <c r="B33" s="22" t="s">
        <v>163</v>
      </c>
      <c r="C33" s="22" t="s">
        <v>164</v>
      </c>
      <c r="D33" s="22" t="s">
        <v>61</v>
      </c>
      <c r="E33" s="22" t="s">
        <v>165</v>
      </c>
      <c r="F33" s="22" t="s">
        <v>166</v>
      </c>
      <c r="G33" s="22"/>
      <c r="H33" s="14">
        <v>0.040000000000000001</v>
      </c>
      <c r="I33" s="15" t="s">
        <v>64</v>
      </c>
      <c r="J33" s="22" t="s">
        <v>65</v>
      </c>
      <c r="K33" s="13">
        <v>90</v>
      </c>
      <c r="L33" s="23">
        <v>0</v>
      </c>
      <c r="M33" s="16">
        <f t="shared" si="3"/>
        <v>0</v>
      </c>
      <c r="N33" s="16">
        <v>2</v>
      </c>
      <c r="O33" s="23"/>
      <c r="P33" s="23"/>
      <c r="Q33" s="23">
        <v>0</v>
      </c>
      <c r="R33" s="23">
        <v>1</v>
      </c>
      <c r="S33" s="22" t="s">
        <v>66</v>
      </c>
      <c r="T33" s="22">
        <v>90</v>
      </c>
      <c r="U33" s="22">
        <v>2173</v>
      </c>
      <c r="V33" s="22">
        <v>3260</v>
      </c>
      <c r="W33" s="22">
        <v>4500</v>
      </c>
      <c r="X33" s="24">
        <v>3</v>
      </c>
      <c r="Y33" s="25">
        <v>1</v>
      </c>
      <c r="Z33" s="18">
        <f>#NAME?</f>
        <v>1</v>
      </c>
      <c r="AA33" s="18" t="b">
        <f t="shared" si="2"/>
        <v>1</v>
      </c>
      <c r="AB33" s="26">
        <v>2</v>
      </c>
    </row>
    <row r="34">
      <c r="A34" s="21">
        <v>14217</v>
      </c>
      <c r="B34" s="22" t="s">
        <v>167</v>
      </c>
      <c r="C34" s="22" t="s">
        <v>168</v>
      </c>
      <c r="D34" s="22" t="s">
        <v>61</v>
      </c>
      <c r="E34" s="22" t="s">
        <v>169</v>
      </c>
      <c r="F34" s="22" t="s">
        <v>166</v>
      </c>
      <c r="G34" s="22"/>
      <c r="H34" s="14">
        <v>0.040000000000000001</v>
      </c>
      <c r="I34" s="15" t="s">
        <v>64</v>
      </c>
      <c r="J34" s="22" t="s">
        <v>65</v>
      </c>
      <c r="K34" s="13">
        <v>90</v>
      </c>
      <c r="L34" s="23">
        <v>0</v>
      </c>
      <c r="M34" s="16">
        <f t="shared" si="3"/>
        <v>0</v>
      </c>
      <c r="N34" s="16">
        <v>2</v>
      </c>
      <c r="O34" s="23"/>
      <c r="P34" s="23"/>
      <c r="Q34" s="23">
        <v>0</v>
      </c>
      <c r="R34" s="23">
        <v>1</v>
      </c>
      <c r="S34" s="22" t="s">
        <v>66</v>
      </c>
      <c r="T34" s="22">
        <v>73</v>
      </c>
      <c r="U34" s="22">
        <v>1697.25</v>
      </c>
      <c r="V34" s="22">
        <v>2800</v>
      </c>
      <c r="W34" s="22">
        <v>3900</v>
      </c>
      <c r="X34" s="24"/>
      <c r="Y34" s="25"/>
      <c r="Z34" s="18">
        <f>#NAME?</f>
        <v>0</v>
      </c>
      <c r="AA34" s="18" t="b">
        <f t="shared" si="2"/>
        <v>1</v>
      </c>
      <c r="AB34" s="26"/>
    </row>
    <row r="35">
      <c r="A35" s="21">
        <v>13678</v>
      </c>
      <c r="B35" s="22" t="s">
        <v>170</v>
      </c>
      <c r="C35" s="22" t="s">
        <v>171</v>
      </c>
      <c r="D35" s="22" t="s">
        <v>172</v>
      </c>
      <c r="E35" s="22" t="s">
        <v>173</v>
      </c>
      <c r="F35" s="22" t="s">
        <v>174</v>
      </c>
      <c r="G35" s="22"/>
      <c r="H35" s="14">
        <v>0.040000000000000001</v>
      </c>
      <c r="I35" s="15" t="s">
        <v>175</v>
      </c>
      <c r="J35" s="15" t="s">
        <v>176</v>
      </c>
      <c r="K35" s="13">
        <v>90</v>
      </c>
      <c r="L35" s="23">
        <v>26</v>
      </c>
      <c r="M35" s="23">
        <f t="shared" si="3"/>
        <v>104</v>
      </c>
      <c r="N35" s="23">
        <f t="shared" ref="N35:N98" si="4">L35*5</f>
        <v>130</v>
      </c>
      <c r="O35" s="23">
        <v>5</v>
      </c>
      <c r="P35" s="23">
        <v>10</v>
      </c>
      <c r="Q35" s="23"/>
      <c r="R35" s="23"/>
      <c r="S35" s="22" t="s">
        <v>66</v>
      </c>
      <c r="T35" s="22">
        <v>16</v>
      </c>
      <c r="U35" s="22">
        <v>408</v>
      </c>
      <c r="V35" s="22">
        <v>700</v>
      </c>
      <c r="W35" s="22">
        <v>820</v>
      </c>
      <c r="X35" s="24">
        <v>5</v>
      </c>
      <c r="Y35" s="25">
        <v>25</v>
      </c>
      <c r="Z35" s="18">
        <f>#NAME?</f>
        <v>25</v>
      </c>
      <c r="AA35" s="18" t="b">
        <f t="shared" si="2"/>
        <v>1</v>
      </c>
      <c r="AB35" s="26"/>
    </row>
    <row r="36">
      <c r="A36" s="21">
        <v>13677</v>
      </c>
      <c r="B36" s="22" t="s">
        <v>177</v>
      </c>
      <c r="C36" s="22" t="s">
        <v>178</v>
      </c>
      <c r="D36" s="22" t="s">
        <v>172</v>
      </c>
      <c r="E36" s="22" t="s">
        <v>179</v>
      </c>
      <c r="F36" s="22" t="s">
        <v>180</v>
      </c>
      <c r="G36" s="22"/>
      <c r="H36" s="14">
        <v>0.040000000000000001</v>
      </c>
      <c r="I36" s="15" t="s">
        <v>175</v>
      </c>
      <c r="J36" s="15" t="s">
        <v>176</v>
      </c>
      <c r="K36" s="13">
        <v>90</v>
      </c>
      <c r="L36" s="23">
        <v>20</v>
      </c>
      <c r="M36" s="23">
        <f t="shared" si="3"/>
        <v>80</v>
      </c>
      <c r="N36" s="23">
        <f t="shared" si="4"/>
        <v>100</v>
      </c>
      <c r="O36" s="23">
        <v>5</v>
      </c>
      <c r="P36" s="23">
        <v>10</v>
      </c>
      <c r="Q36" s="23"/>
      <c r="R36" s="23"/>
      <c r="S36" s="22" t="s">
        <v>66</v>
      </c>
      <c r="T36" s="22">
        <v>16</v>
      </c>
      <c r="U36" s="22">
        <v>408</v>
      </c>
      <c r="V36" s="22">
        <v>700</v>
      </c>
      <c r="W36" s="22">
        <v>820</v>
      </c>
      <c r="X36" s="24">
        <v>5</v>
      </c>
      <c r="Y36" s="25">
        <v>94</v>
      </c>
      <c r="Z36" s="18">
        <f>#NAME?</f>
        <v>94</v>
      </c>
      <c r="AA36" s="18" t="b">
        <f t="shared" si="2"/>
        <v>1</v>
      </c>
      <c r="AB36" s="26"/>
    </row>
    <row r="37">
      <c r="A37" s="21">
        <v>13888</v>
      </c>
      <c r="B37" s="22" t="s">
        <v>181</v>
      </c>
      <c r="C37" s="22" t="s">
        <v>182</v>
      </c>
      <c r="D37" s="22" t="s">
        <v>172</v>
      </c>
      <c r="E37" s="22" t="s">
        <v>183</v>
      </c>
      <c r="F37" s="22" t="s">
        <v>184</v>
      </c>
      <c r="G37" s="22"/>
      <c r="H37" s="14">
        <v>0.040000000000000001</v>
      </c>
      <c r="I37" s="15" t="s">
        <v>175</v>
      </c>
      <c r="J37" s="15" t="s">
        <v>176</v>
      </c>
      <c r="K37" s="13">
        <v>90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/>
      <c r="R37" s="23"/>
      <c r="S37" s="22" t="s">
        <v>66</v>
      </c>
      <c r="T37" s="22">
        <v>16</v>
      </c>
      <c r="U37" s="22">
        <v>372</v>
      </c>
      <c r="V37" s="22">
        <v>580</v>
      </c>
      <c r="W37" s="22">
        <v>800</v>
      </c>
      <c r="X37" s="24"/>
      <c r="Y37" s="25">
        <v>99</v>
      </c>
      <c r="Z37" s="18">
        <f>#NAME?</f>
        <v>99</v>
      </c>
      <c r="AA37" s="18" t="b">
        <f t="shared" si="2"/>
        <v>1</v>
      </c>
      <c r="AB37" s="26"/>
    </row>
    <row r="38">
      <c r="A38" s="21">
        <v>11630</v>
      </c>
      <c r="B38" s="22" t="s">
        <v>185</v>
      </c>
      <c r="C38" s="22" t="s">
        <v>186</v>
      </c>
      <c r="D38" s="22" t="s">
        <v>172</v>
      </c>
      <c r="E38" s="22" t="s">
        <v>187</v>
      </c>
      <c r="F38" s="22" t="s">
        <v>188</v>
      </c>
      <c r="G38" s="22"/>
      <c r="H38" s="14">
        <v>0.040000000000000001</v>
      </c>
      <c r="I38" s="15" t="s">
        <v>64</v>
      </c>
      <c r="J38" s="22" t="s">
        <v>65</v>
      </c>
      <c r="K38" s="13">
        <v>90</v>
      </c>
      <c r="L38" s="23">
        <v>0</v>
      </c>
      <c r="M38" s="23">
        <f t="shared" si="3"/>
        <v>0</v>
      </c>
      <c r="N38" s="23">
        <f t="shared" si="4"/>
        <v>0</v>
      </c>
      <c r="O38" s="23">
        <v>0</v>
      </c>
      <c r="P38" s="23">
        <v>0</v>
      </c>
      <c r="Q38" s="23"/>
      <c r="R38" s="23"/>
      <c r="S38" s="22" t="s">
        <v>66</v>
      </c>
      <c r="T38" s="22">
        <v>4.5</v>
      </c>
      <c r="U38" s="22">
        <v>703</v>
      </c>
      <c r="V38" s="22">
        <v>1090</v>
      </c>
      <c r="W38" s="22">
        <v>1500</v>
      </c>
      <c r="X38" s="24"/>
      <c r="Y38" s="25"/>
      <c r="Z38" s="18">
        <f>#NAME?</f>
        <v>0</v>
      </c>
      <c r="AA38" s="18" t="b">
        <f t="shared" si="2"/>
        <v>1</v>
      </c>
      <c r="AB38" s="26"/>
    </row>
    <row r="39">
      <c r="A39" s="21">
        <v>11629</v>
      </c>
      <c r="B39" s="22" t="s">
        <v>189</v>
      </c>
      <c r="C39" s="22" t="s">
        <v>190</v>
      </c>
      <c r="D39" s="22" t="s">
        <v>172</v>
      </c>
      <c r="E39" s="22" t="s">
        <v>191</v>
      </c>
      <c r="F39" s="22" t="s">
        <v>192</v>
      </c>
      <c r="G39" s="22"/>
      <c r="H39" s="14">
        <v>0.040000000000000001</v>
      </c>
      <c r="I39" s="15" t="s">
        <v>64</v>
      </c>
      <c r="J39" s="22" t="s">
        <v>65</v>
      </c>
      <c r="K39" s="13">
        <v>90</v>
      </c>
      <c r="L39" s="23">
        <v>0</v>
      </c>
      <c r="M39" s="23">
        <f t="shared" si="3"/>
        <v>0</v>
      </c>
      <c r="N39" s="23">
        <f t="shared" si="4"/>
        <v>0</v>
      </c>
      <c r="O39" s="23">
        <v>0</v>
      </c>
      <c r="P39" s="23">
        <v>0</v>
      </c>
      <c r="Q39" s="23"/>
      <c r="R39" s="23"/>
      <c r="S39" s="22" t="s">
        <v>66</v>
      </c>
      <c r="T39" s="22">
        <v>4.5</v>
      </c>
      <c r="U39" s="22">
        <v>703</v>
      </c>
      <c r="V39" s="22">
        <v>1090</v>
      </c>
      <c r="W39" s="22">
        <v>1500</v>
      </c>
      <c r="X39" s="24"/>
      <c r="Y39" s="25"/>
      <c r="Z39" s="18">
        <f>#NAME?</f>
        <v>0</v>
      </c>
      <c r="AA39" s="18" t="b">
        <f t="shared" si="2"/>
        <v>1</v>
      </c>
      <c r="AB39" s="26"/>
    </row>
    <row r="40">
      <c r="A40" s="21">
        <v>11628</v>
      </c>
      <c r="B40" s="22" t="s">
        <v>193</v>
      </c>
      <c r="C40" s="22" t="s">
        <v>194</v>
      </c>
      <c r="D40" s="22" t="s">
        <v>172</v>
      </c>
      <c r="E40" s="22" t="s">
        <v>195</v>
      </c>
      <c r="F40" s="22" t="s">
        <v>196</v>
      </c>
      <c r="G40" s="22"/>
      <c r="H40" s="14">
        <v>0.040000000000000001</v>
      </c>
      <c r="I40" s="15" t="s">
        <v>64</v>
      </c>
      <c r="J40" s="22" t="s">
        <v>65</v>
      </c>
      <c r="K40" s="13">
        <v>90</v>
      </c>
      <c r="L40" s="23">
        <v>3</v>
      </c>
      <c r="M40" s="23">
        <f t="shared" si="3"/>
        <v>12</v>
      </c>
      <c r="N40" s="23">
        <f t="shared" si="4"/>
        <v>15</v>
      </c>
      <c r="O40" s="23">
        <v>2</v>
      </c>
      <c r="P40" s="23">
        <v>3</v>
      </c>
      <c r="Q40" s="23"/>
      <c r="R40" s="23"/>
      <c r="S40" s="22" t="s">
        <v>66</v>
      </c>
      <c r="T40" s="22">
        <v>30</v>
      </c>
      <c r="U40" s="22">
        <v>697.5</v>
      </c>
      <c r="V40" s="22">
        <v>1050</v>
      </c>
      <c r="W40" s="22">
        <v>1450</v>
      </c>
      <c r="X40" s="24"/>
      <c r="Y40" s="25"/>
      <c r="Z40" s="18">
        <f>#NAME?</f>
        <v>0</v>
      </c>
      <c r="AA40" s="18" t="b">
        <f t="shared" si="2"/>
        <v>1</v>
      </c>
      <c r="AB40" s="26"/>
    </row>
    <row r="41">
      <c r="A41" s="21">
        <v>11627</v>
      </c>
      <c r="B41" s="22" t="s">
        <v>197</v>
      </c>
      <c r="C41" s="22" t="s">
        <v>198</v>
      </c>
      <c r="D41" s="22" t="s">
        <v>172</v>
      </c>
      <c r="E41" s="22" t="s">
        <v>199</v>
      </c>
      <c r="F41" s="22" t="s">
        <v>200</v>
      </c>
      <c r="G41" s="22"/>
      <c r="H41" s="14">
        <v>0.040000000000000001</v>
      </c>
      <c r="I41" s="15" t="s">
        <v>64</v>
      </c>
      <c r="J41" s="22" t="s">
        <v>65</v>
      </c>
      <c r="K41" s="13">
        <v>90</v>
      </c>
      <c r="L41" s="23">
        <v>3</v>
      </c>
      <c r="M41" s="23">
        <f t="shared" si="3"/>
        <v>12</v>
      </c>
      <c r="N41" s="23">
        <f t="shared" si="4"/>
        <v>15</v>
      </c>
      <c r="O41" s="23">
        <v>2</v>
      </c>
      <c r="P41" s="23">
        <v>3</v>
      </c>
      <c r="Q41" s="23"/>
      <c r="R41" s="23"/>
      <c r="S41" s="22" t="s">
        <v>66</v>
      </c>
      <c r="T41" s="22">
        <v>30</v>
      </c>
      <c r="U41" s="22">
        <v>697.5</v>
      </c>
      <c r="V41" s="22">
        <v>1050</v>
      </c>
      <c r="W41" s="22">
        <v>1450</v>
      </c>
      <c r="X41" s="24">
        <v>2</v>
      </c>
      <c r="Y41" s="25"/>
      <c r="Z41" s="18">
        <f>#NAME?</f>
        <v>0</v>
      </c>
      <c r="AA41" s="18" t="b">
        <f t="shared" si="2"/>
        <v>1</v>
      </c>
      <c r="AB41" s="26"/>
    </row>
    <row r="42">
      <c r="A42" s="21">
        <v>12743</v>
      </c>
      <c r="B42" s="22" t="s">
        <v>201</v>
      </c>
      <c r="C42" s="22" t="s">
        <v>202</v>
      </c>
      <c r="D42" s="22" t="s">
        <v>172</v>
      </c>
      <c r="E42" s="22" t="s">
        <v>203</v>
      </c>
      <c r="F42" s="22" t="s">
        <v>204</v>
      </c>
      <c r="G42" s="22"/>
      <c r="H42" s="14">
        <v>0.040000000000000001</v>
      </c>
      <c r="I42" s="15" t="s">
        <v>64</v>
      </c>
      <c r="J42" s="22" t="s">
        <v>65</v>
      </c>
      <c r="K42" s="13">
        <v>90</v>
      </c>
      <c r="L42" s="23">
        <v>0</v>
      </c>
      <c r="M42" s="23">
        <f t="shared" si="3"/>
        <v>0</v>
      </c>
      <c r="N42" s="23">
        <f t="shared" si="4"/>
        <v>0</v>
      </c>
      <c r="O42" s="23"/>
      <c r="P42" s="23"/>
      <c r="Q42" s="23">
        <v>1</v>
      </c>
      <c r="R42" s="23">
        <v>2</v>
      </c>
      <c r="S42" s="22" t="s">
        <v>66</v>
      </c>
      <c r="T42" s="22">
        <v>30</v>
      </c>
      <c r="U42" s="22">
        <v>1080</v>
      </c>
      <c r="V42" s="22">
        <v>1670</v>
      </c>
      <c r="W42" s="22">
        <v>2300</v>
      </c>
      <c r="X42" s="24"/>
      <c r="Y42" s="25">
        <v>8</v>
      </c>
      <c r="Z42" s="18">
        <f>#NAME?</f>
        <v>8</v>
      </c>
      <c r="AA42" s="18" t="b">
        <f t="shared" si="2"/>
        <v>1</v>
      </c>
      <c r="AB42" s="26">
        <v>9</v>
      </c>
    </row>
    <row r="43">
      <c r="A43" s="21">
        <v>12742</v>
      </c>
      <c r="B43" s="22" t="s">
        <v>205</v>
      </c>
      <c r="C43" s="22" t="s">
        <v>206</v>
      </c>
      <c r="D43" s="22" t="s">
        <v>172</v>
      </c>
      <c r="E43" s="22" t="s">
        <v>207</v>
      </c>
      <c r="F43" s="22" t="s">
        <v>208</v>
      </c>
      <c r="G43" s="22"/>
      <c r="H43" s="14">
        <v>0.040000000000000001</v>
      </c>
      <c r="I43" s="15" t="s">
        <v>64</v>
      </c>
      <c r="J43" s="22" t="s">
        <v>65</v>
      </c>
      <c r="K43" s="13">
        <v>90</v>
      </c>
      <c r="L43" s="23">
        <v>0</v>
      </c>
      <c r="M43" s="23">
        <f t="shared" si="3"/>
        <v>0</v>
      </c>
      <c r="N43" s="23">
        <f t="shared" si="4"/>
        <v>0</v>
      </c>
      <c r="O43" s="23"/>
      <c r="P43" s="23"/>
      <c r="Q43" s="23">
        <v>1</v>
      </c>
      <c r="R43" s="23">
        <v>2</v>
      </c>
      <c r="S43" s="22" t="s">
        <v>66</v>
      </c>
      <c r="T43" s="22">
        <v>30</v>
      </c>
      <c r="U43" s="22">
        <v>765</v>
      </c>
      <c r="V43" s="22">
        <v>1150</v>
      </c>
      <c r="W43" s="22">
        <v>1530</v>
      </c>
      <c r="X43" s="24"/>
      <c r="Y43" s="25">
        <v>12</v>
      </c>
      <c r="Z43" s="18">
        <f>#NAME?</f>
        <v>12</v>
      </c>
      <c r="AA43" s="18" t="b">
        <f t="shared" si="2"/>
        <v>1</v>
      </c>
      <c r="AB43" s="26">
        <v>3</v>
      </c>
    </row>
    <row r="44">
      <c r="A44" s="21">
        <v>12741</v>
      </c>
      <c r="B44" s="22" t="s">
        <v>209</v>
      </c>
      <c r="C44" s="22" t="s">
        <v>210</v>
      </c>
      <c r="D44" s="22" t="s">
        <v>172</v>
      </c>
      <c r="E44" s="22" t="s">
        <v>211</v>
      </c>
      <c r="F44" s="22" t="s">
        <v>212</v>
      </c>
      <c r="G44" s="22"/>
      <c r="H44" s="14">
        <v>0.040000000000000001</v>
      </c>
      <c r="I44" s="15" t="s">
        <v>64</v>
      </c>
      <c r="J44" s="22" t="s">
        <v>65</v>
      </c>
      <c r="K44" s="13">
        <v>90</v>
      </c>
      <c r="L44" s="23">
        <v>0</v>
      </c>
      <c r="M44" s="23">
        <f t="shared" si="3"/>
        <v>0</v>
      </c>
      <c r="N44" s="23">
        <f t="shared" si="4"/>
        <v>0</v>
      </c>
      <c r="O44" s="23"/>
      <c r="P44" s="23"/>
      <c r="Q44" s="23">
        <v>1</v>
      </c>
      <c r="R44" s="23">
        <v>2</v>
      </c>
      <c r="S44" s="22" t="s">
        <v>66</v>
      </c>
      <c r="T44" s="22">
        <v>13.06</v>
      </c>
      <c r="U44" s="22">
        <v>2041</v>
      </c>
      <c r="V44" s="22">
        <v>3160</v>
      </c>
      <c r="W44" s="22">
        <v>4360</v>
      </c>
      <c r="X44" s="24"/>
      <c r="Y44" s="25">
        <v>34</v>
      </c>
      <c r="Z44" s="18">
        <f>#NAME?</f>
        <v>34</v>
      </c>
      <c r="AA44" s="18" t="b">
        <f t="shared" si="2"/>
        <v>1</v>
      </c>
      <c r="AB44" s="26">
        <v>3</v>
      </c>
    </row>
    <row r="45">
      <c r="A45" s="21">
        <v>11622</v>
      </c>
      <c r="B45" s="22" t="s">
        <v>213</v>
      </c>
      <c r="C45" s="22" t="s">
        <v>214</v>
      </c>
      <c r="D45" s="22" t="s">
        <v>172</v>
      </c>
      <c r="E45" s="22" t="s">
        <v>215</v>
      </c>
      <c r="F45" s="22" t="s">
        <v>216</v>
      </c>
      <c r="G45" s="22"/>
      <c r="H45" s="14">
        <v>0.040000000000000001</v>
      </c>
      <c r="I45" s="15" t="s">
        <v>64</v>
      </c>
      <c r="J45" s="22" t="s">
        <v>65</v>
      </c>
      <c r="K45" s="13">
        <v>90</v>
      </c>
      <c r="L45" s="23">
        <v>1</v>
      </c>
      <c r="M45" s="23">
        <f t="shared" si="3"/>
        <v>4</v>
      </c>
      <c r="N45" s="23">
        <f t="shared" si="4"/>
        <v>5</v>
      </c>
      <c r="O45" s="23"/>
      <c r="P45" s="23"/>
      <c r="Q45" s="23">
        <v>1</v>
      </c>
      <c r="R45" s="23">
        <v>2</v>
      </c>
      <c r="S45" s="22" t="s">
        <v>66</v>
      </c>
      <c r="T45" s="22">
        <v>120</v>
      </c>
      <c r="U45" s="22">
        <v>3264</v>
      </c>
      <c r="V45" s="22">
        <v>4900</v>
      </c>
      <c r="W45" s="22">
        <v>6530</v>
      </c>
      <c r="X45" s="24">
        <v>1</v>
      </c>
      <c r="Y45" s="25"/>
      <c r="Z45" s="18">
        <f>#NAME?</f>
        <v>0</v>
      </c>
      <c r="AA45" s="18" t="b">
        <f t="shared" si="2"/>
        <v>1</v>
      </c>
      <c r="AB45" s="26">
        <v>2</v>
      </c>
    </row>
    <row r="46">
      <c r="A46" s="21">
        <v>11621</v>
      </c>
      <c r="B46" s="22" t="s">
        <v>217</v>
      </c>
      <c r="C46" s="22" t="s">
        <v>218</v>
      </c>
      <c r="D46" s="22" t="s">
        <v>172</v>
      </c>
      <c r="E46" s="22" t="s">
        <v>219</v>
      </c>
      <c r="F46" s="22" t="s">
        <v>220</v>
      </c>
      <c r="G46" s="22"/>
      <c r="H46" s="14">
        <v>0.040000000000000001</v>
      </c>
      <c r="I46" s="15" t="s">
        <v>64</v>
      </c>
      <c r="J46" s="22" t="s">
        <v>65</v>
      </c>
      <c r="K46" s="13">
        <v>90</v>
      </c>
      <c r="L46" s="23">
        <v>1</v>
      </c>
      <c r="M46" s="23">
        <f t="shared" si="3"/>
        <v>4</v>
      </c>
      <c r="N46" s="23">
        <f t="shared" si="4"/>
        <v>5</v>
      </c>
      <c r="O46" s="23"/>
      <c r="P46" s="23"/>
      <c r="Q46" s="23">
        <v>1</v>
      </c>
      <c r="R46" s="23">
        <v>2</v>
      </c>
      <c r="S46" s="22" t="s">
        <v>66</v>
      </c>
      <c r="T46" s="22">
        <v>120</v>
      </c>
      <c r="U46" s="22">
        <v>3264</v>
      </c>
      <c r="V46" s="22">
        <v>4900</v>
      </c>
      <c r="W46" s="22">
        <v>6530</v>
      </c>
      <c r="X46" s="24">
        <v>1</v>
      </c>
      <c r="Y46" s="25"/>
      <c r="Z46" s="18">
        <f>#NAME?</f>
        <v>0</v>
      </c>
      <c r="AA46" s="18" t="b">
        <f t="shared" si="2"/>
        <v>1</v>
      </c>
      <c r="AB46" s="26">
        <v>3</v>
      </c>
    </row>
    <row r="47">
      <c r="A47" s="21">
        <v>11683</v>
      </c>
      <c r="B47" s="22" t="s">
        <v>221</v>
      </c>
      <c r="C47" s="22" t="s">
        <v>222</v>
      </c>
      <c r="D47" s="22" t="s">
        <v>172</v>
      </c>
      <c r="E47" s="22" t="s">
        <v>223</v>
      </c>
      <c r="F47" s="22" t="s">
        <v>224</v>
      </c>
      <c r="G47" s="22"/>
      <c r="H47" s="14">
        <v>0.040000000000000001</v>
      </c>
      <c r="I47" s="15" t="s">
        <v>64</v>
      </c>
      <c r="J47" s="22" t="s">
        <v>65</v>
      </c>
      <c r="K47" s="13">
        <v>90</v>
      </c>
      <c r="L47" s="23">
        <v>0</v>
      </c>
      <c r="M47" s="23">
        <f t="shared" si="3"/>
        <v>0</v>
      </c>
      <c r="N47" s="23">
        <f t="shared" si="4"/>
        <v>0</v>
      </c>
      <c r="O47" s="23">
        <f t="shared" ref="O47:O49" si="5">N47*4</f>
        <v>0</v>
      </c>
      <c r="P47" s="23">
        <f t="shared" ref="P47:P49" si="6">N47*5</f>
        <v>0</v>
      </c>
      <c r="Q47" s="23"/>
      <c r="R47" s="23"/>
      <c r="S47" s="22" t="s">
        <v>66</v>
      </c>
      <c r="T47" s="22">
        <v>1.6000000000000001</v>
      </c>
      <c r="U47" s="22">
        <v>250</v>
      </c>
      <c r="V47" s="22">
        <v>390</v>
      </c>
      <c r="W47" s="22">
        <v>540</v>
      </c>
      <c r="X47" s="24"/>
      <c r="Y47" s="25"/>
      <c r="Z47" s="18">
        <f>#NAME?</f>
        <v>0</v>
      </c>
      <c r="AA47" s="18" t="b">
        <f t="shared" si="2"/>
        <v>1</v>
      </c>
      <c r="AB47" s="26"/>
    </row>
    <row r="48">
      <c r="A48" s="21">
        <v>11682</v>
      </c>
      <c r="B48" s="22" t="s">
        <v>225</v>
      </c>
      <c r="C48" s="22" t="s">
        <v>226</v>
      </c>
      <c r="D48" s="22" t="s">
        <v>172</v>
      </c>
      <c r="E48" s="22" t="s">
        <v>227</v>
      </c>
      <c r="F48" s="22" t="s">
        <v>228</v>
      </c>
      <c r="G48" s="22"/>
      <c r="H48" s="14">
        <v>0.040000000000000001</v>
      </c>
      <c r="I48" s="15" t="s">
        <v>64</v>
      </c>
      <c r="J48" s="22" t="s">
        <v>65</v>
      </c>
      <c r="K48" s="13">
        <v>90</v>
      </c>
      <c r="L48" s="23">
        <v>0</v>
      </c>
      <c r="M48" s="23">
        <f t="shared" si="3"/>
        <v>0</v>
      </c>
      <c r="N48" s="23">
        <f t="shared" si="4"/>
        <v>0</v>
      </c>
      <c r="O48" s="23">
        <f t="shared" si="5"/>
        <v>0</v>
      </c>
      <c r="P48" s="23">
        <f t="shared" si="6"/>
        <v>0</v>
      </c>
      <c r="Q48" s="23"/>
      <c r="R48" s="23"/>
      <c r="S48" s="22" t="s">
        <v>66</v>
      </c>
      <c r="T48" s="22">
        <v>2.0499999999999998</v>
      </c>
      <c r="U48" s="22">
        <v>320</v>
      </c>
      <c r="V48" s="22">
        <v>500</v>
      </c>
      <c r="W48" s="22">
        <v>700</v>
      </c>
      <c r="X48" s="24"/>
      <c r="Y48" s="25"/>
      <c r="Z48" s="18">
        <f>#NAME?</f>
        <v>0</v>
      </c>
      <c r="AA48" s="18" t="b">
        <f t="shared" si="2"/>
        <v>1</v>
      </c>
      <c r="AB48" s="26"/>
    </row>
    <row r="49">
      <c r="A49" s="21">
        <v>11731</v>
      </c>
      <c r="B49" s="22" t="s">
        <v>229</v>
      </c>
      <c r="C49" s="22" t="s">
        <v>230</v>
      </c>
      <c r="D49" s="22" t="s">
        <v>172</v>
      </c>
      <c r="E49" s="22" t="s">
        <v>231</v>
      </c>
      <c r="F49" s="22" t="s">
        <v>228</v>
      </c>
      <c r="G49" s="22"/>
      <c r="H49" s="14">
        <v>0.040000000000000001</v>
      </c>
      <c r="I49" s="15" t="s">
        <v>64</v>
      </c>
      <c r="J49" s="22" t="s">
        <v>65</v>
      </c>
      <c r="K49" s="13">
        <v>90</v>
      </c>
      <c r="L49" s="23">
        <v>0</v>
      </c>
      <c r="M49" s="23">
        <f t="shared" si="3"/>
        <v>0</v>
      </c>
      <c r="N49" s="23">
        <f t="shared" si="4"/>
        <v>0</v>
      </c>
      <c r="O49" s="23">
        <f t="shared" si="5"/>
        <v>0</v>
      </c>
      <c r="P49" s="23">
        <f t="shared" si="6"/>
        <v>0</v>
      </c>
      <c r="Q49" s="23"/>
      <c r="R49" s="23"/>
      <c r="S49" s="22" t="s">
        <v>66</v>
      </c>
      <c r="T49" s="22">
        <v>12.699999999999999</v>
      </c>
      <c r="U49" s="22">
        <v>286</v>
      </c>
      <c r="V49" s="22">
        <v>440</v>
      </c>
      <c r="W49" s="22">
        <v>610</v>
      </c>
      <c r="X49" s="24"/>
      <c r="Y49" s="25"/>
      <c r="Z49" s="18">
        <f>#NAME?</f>
        <v>0</v>
      </c>
      <c r="AA49" s="18" t="b">
        <f t="shared" si="2"/>
        <v>1</v>
      </c>
      <c r="AB49" s="26"/>
    </row>
    <row r="50">
      <c r="A50" s="21">
        <v>11730</v>
      </c>
      <c r="B50" s="22" t="s">
        <v>232</v>
      </c>
      <c r="C50" s="22" t="s">
        <v>233</v>
      </c>
      <c r="D50" s="22" t="s">
        <v>172</v>
      </c>
      <c r="E50" s="22" t="s">
        <v>234</v>
      </c>
      <c r="F50" s="22" t="s">
        <v>235</v>
      </c>
      <c r="G50" s="22"/>
      <c r="H50" s="14">
        <v>0.040000000000000001</v>
      </c>
      <c r="I50" s="15" t="s">
        <v>64</v>
      </c>
      <c r="J50" s="22" t="s">
        <v>65</v>
      </c>
      <c r="K50" s="13">
        <v>90</v>
      </c>
      <c r="L50" s="23">
        <v>0</v>
      </c>
      <c r="M50" s="23">
        <f t="shared" si="3"/>
        <v>0</v>
      </c>
      <c r="N50" s="23">
        <f t="shared" si="4"/>
        <v>0</v>
      </c>
      <c r="O50" s="23">
        <v>0</v>
      </c>
      <c r="P50" s="23">
        <v>0</v>
      </c>
      <c r="Q50" s="23"/>
      <c r="R50" s="23"/>
      <c r="S50" s="22" t="s">
        <v>66</v>
      </c>
      <c r="T50" s="22">
        <v>12.699999999999999</v>
      </c>
      <c r="U50" s="22">
        <v>345</v>
      </c>
      <c r="V50" s="22">
        <v>520</v>
      </c>
      <c r="W50" s="22">
        <v>690</v>
      </c>
      <c r="X50" s="24">
        <v>20</v>
      </c>
      <c r="Y50" s="25">
        <v>4</v>
      </c>
      <c r="Z50" s="18">
        <f>#NAME?</f>
        <v>4</v>
      </c>
      <c r="AA50" s="18" t="b">
        <f t="shared" si="2"/>
        <v>1</v>
      </c>
      <c r="AB50" s="26">
        <v>16</v>
      </c>
    </row>
    <row r="51">
      <c r="A51" s="12">
        <v>13764</v>
      </c>
      <c r="B51" s="13" t="s">
        <v>236</v>
      </c>
      <c r="C51" s="13" t="s">
        <v>237</v>
      </c>
      <c r="D51" s="13" t="s">
        <v>238</v>
      </c>
      <c r="E51" s="13" t="s">
        <v>239</v>
      </c>
      <c r="F51" s="13" t="s">
        <v>240</v>
      </c>
      <c r="G51" s="13" t="s">
        <v>241</v>
      </c>
      <c r="H51" s="14">
        <v>0.02</v>
      </c>
      <c r="I51" s="15" t="s">
        <v>32</v>
      </c>
      <c r="J51" s="13" t="s">
        <v>33</v>
      </c>
      <c r="K51" s="13">
        <v>90</v>
      </c>
      <c r="L51" s="16">
        <f>VLOOKUP(A51,'[1]WINDSCREEN REORDER LEVELS'!$B$3:$I$428,8,0)</f>
        <v>3</v>
      </c>
      <c r="M51" s="16">
        <f t="shared" si="3"/>
        <v>12</v>
      </c>
      <c r="N51" s="16">
        <f t="shared" si="4"/>
        <v>15</v>
      </c>
      <c r="O51" s="16"/>
      <c r="P51" s="16"/>
      <c r="Q51" s="16">
        <v>1</v>
      </c>
      <c r="R51" s="16">
        <v>3</v>
      </c>
      <c r="S51" s="13" t="s">
        <v>34</v>
      </c>
      <c r="T51" s="13">
        <v>15.880000000000001</v>
      </c>
      <c r="U51" s="13">
        <v>2646.0100000000002</v>
      </c>
      <c r="V51" s="13">
        <v>3300</v>
      </c>
      <c r="W51" s="13">
        <v>5300</v>
      </c>
      <c r="X51" s="17"/>
      <c r="Y51" s="18">
        <v>2</v>
      </c>
      <c r="Z51" s="18">
        <f>#NAME?</f>
        <v>2</v>
      </c>
      <c r="AA51" s="18" t="b">
        <f t="shared" si="2"/>
        <v>1</v>
      </c>
      <c r="AB51" s="19"/>
    </row>
    <row r="52">
      <c r="A52" s="12">
        <v>13675</v>
      </c>
      <c r="B52" s="13" t="s">
        <v>242</v>
      </c>
      <c r="C52" s="13" t="s">
        <v>243</v>
      </c>
      <c r="D52" s="13" t="s">
        <v>238</v>
      </c>
      <c r="E52" s="13" t="s">
        <v>244</v>
      </c>
      <c r="F52" s="13" t="s">
        <v>245</v>
      </c>
      <c r="G52" s="13" t="s">
        <v>246</v>
      </c>
      <c r="H52" s="14">
        <v>0.02</v>
      </c>
      <c r="I52" s="15" t="s">
        <v>32</v>
      </c>
      <c r="J52" s="13" t="s">
        <v>33</v>
      </c>
      <c r="K52" s="13">
        <v>90</v>
      </c>
      <c r="L52" s="16">
        <f>#NAME?</f>
        <v>2</v>
      </c>
      <c r="M52" s="16">
        <f t="shared" si="3"/>
        <v>8</v>
      </c>
      <c r="N52" s="16">
        <f t="shared" si="4"/>
        <v>10</v>
      </c>
      <c r="O52" s="16"/>
      <c r="P52" s="16"/>
      <c r="Q52" s="16">
        <v>1</v>
      </c>
      <c r="R52" s="16">
        <v>3</v>
      </c>
      <c r="S52" s="13" t="s">
        <v>34</v>
      </c>
      <c r="T52" s="13">
        <v>17.469999999999999</v>
      </c>
      <c r="U52" s="13">
        <v>2910.9400000000001</v>
      </c>
      <c r="V52" s="13">
        <v>3600</v>
      </c>
      <c r="W52" s="13">
        <v>5700</v>
      </c>
      <c r="X52" s="17"/>
      <c r="Y52" s="18">
        <v>0</v>
      </c>
      <c r="Z52" s="18">
        <f>#NAME?</f>
        <v>0</v>
      </c>
      <c r="AA52" s="18" t="b">
        <f t="shared" si="2"/>
        <v>1</v>
      </c>
      <c r="AB52" s="19">
        <v>2</v>
      </c>
    </row>
    <row r="53">
      <c r="A53" s="12">
        <v>13766</v>
      </c>
      <c r="B53" s="13" t="s">
        <v>247</v>
      </c>
      <c r="C53" s="13" t="s">
        <v>248</v>
      </c>
      <c r="D53" s="13" t="s">
        <v>238</v>
      </c>
      <c r="E53" s="13" t="s">
        <v>249</v>
      </c>
      <c r="F53" s="13" t="s">
        <v>250</v>
      </c>
      <c r="G53" s="13" t="s">
        <v>251</v>
      </c>
      <c r="H53" s="14">
        <v>0.02</v>
      </c>
      <c r="I53" s="15" t="s">
        <v>32</v>
      </c>
      <c r="J53" s="13" t="s">
        <v>33</v>
      </c>
      <c r="K53" s="13">
        <v>90</v>
      </c>
      <c r="L53" s="16">
        <f>#NAME?</f>
        <v>1</v>
      </c>
      <c r="M53" s="16">
        <f t="shared" si="3"/>
        <v>4</v>
      </c>
      <c r="N53" s="16">
        <f t="shared" si="4"/>
        <v>5</v>
      </c>
      <c r="O53" s="16"/>
      <c r="P53" s="16"/>
      <c r="Q53" s="16">
        <v>1</v>
      </c>
      <c r="R53" s="16">
        <v>3</v>
      </c>
      <c r="S53" s="13" t="s">
        <v>34</v>
      </c>
      <c r="T53" s="13">
        <v>20.280000000000001</v>
      </c>
      <c r="U53" s="13">
        <v>3379.1599999999999</v>
      </c>
      <c r="V53" s="13">
        <v>4200</v>
      </c>
      <c r="W53" s="13">
        <v>6700</v>
      </c>
      <c r="X53" s="17"/>
      <c r="Y53" s="18">
        <v>11</v>
      </c>
      <c r="Z53" s="18">
        <f>#NAME?</f>
        <v>11</v>
      </c>
      <c r="AA53" s="18" t="b">
        <f t="shared" si="2"/>
        <v>1</v>
      </c>
      <c r="AB53" s="19"/>
    </row>
    <row r="54">
      <c r="A54" s="21">
        <v>11125</v>
      </c>
      <c r="B54" s="22" t="s">
        <v>252</v>
      </c>
      <c r="C54" s="22" t="s">
        <v>253</v>
      </c>
      <c r="D54" s="22" t="s">
        <v>238</v>
      </c>
      <c r="E54" s="22" t="s">
        <v>254</v>
      </c>
      <c r="F54" s="27" t="s">
        <v>255</v>
      </c>
      <c r="G54" s="22"/>
      <c r="H54" s="14">
        <v>0.040000000000000001</v>
      </c>
      <c r="I54" s="15" t="s">
        <v>256</v>
      </c>
      <c r="J54" s="22" t="s">
        <v>257</v>
      </c>
      <c r="K54" s="13">
        <v>90</v>
      </c>
      <c r="L54" s="23">
        <v>0</v>
      </c>
      <c r="M54" s="16">
        <f t="shared" si="3"/>
        <v>0</v>
      </c>
      <c r="N54" s="16">
        <f t="shared" si="4"/>
        <v>0</v>
      </c>
      <c r="O54" s="23"/>
      <c r="P54" s="23"/>
      <c r="Q54" s="23">
        <v>1</v>
      </c>
      <c r="R54" s="23">
        <v>2</v>
      </c>
      <c r="S54" s="22" t="s">
        <v>66</v>
      </c>
      <c r="T54" s="22">
        <v>0</v>
      </c>
      <c r="U54" s="22">
        <v>0</v>
      </c>
      <c r="V54" s="22">
        <v>2800</v>
      </c>
      <c r="W54" s="22">
        <v>3800</v>
      </c>
      <c r="X54" s="24"/>
      <c r="Y54" s="25">
        <v>2</v>
      </c>
      <c r="Z54" s="18">
        <f>#NAME?</f>
        <v>2</v>
      </c>
      <c r="AA54" s="18" t="b">
        <f t="shared" si="2"/>
        <v>1</v>
      </c>
      <c r="AB54" s="26">
        <v>1</v>
      </c>
    </row>
    <row r="55">
      <c r="A55" s="21">
        <v>11124</v>
      </c>
      <c r="B55" s="22" t="s">
        <v>258</v>
      </c>
      <c r="C55" s="22" t="s">
        <v>259</v>
      </c>
      <c r="D55" s="22" t="s">
        <v>238</v>
      </c>
      <c r="E55" s="22" t="s">
        <v>260</v>
      </c>
      <c r="F55" s="28" t="s">
        <v>261</v>
      </c>
      <c r="G55" s="22"/>
      <c r="H55" s="14">
        <v>0.040000000000000001</v>
      </c>
      <c r="I55" s="15" t="s">
        <v>256</v>
      </c>
      <c r="J55" s="22" t="s">
        <v>257</v>
      </c>
      <c r="K55" s="13">
        <v>90</v>
      </c>
      <c r="L55" s="23">
        <v>0</v>
      </c>
      <c r="M55" s="16">
        <f t="shared" si="3"/>
        <v>0</v>
      </c>
      <c r="N55" s="16">
        <f t="shared" si="4"/>
        <v>0</v>
      </c>
      <c r="O55" s="23"/>
      <c r="P55" s="23"/>
      <c r="Q55" s="23">
        <v>1</v>
      </c>
      <c r="R55" s="23">
        <v>2</v>
      </c>
      <c r="S55" s="22" t="s">
        <v>66</v>
      </c>
      <c r="T55" s="22">
        <v>0</v>
      </c>
      <c r="U55" s="22">
        <v>0</v>
      </c>
      <c r="V55" s="22">
        <v>2800</v>
      </c>
      <c r="W55" s="22">
        <v>3800</v>
      </c>
      <c r="X55" s="24"/>
      <c r="Y55" s="25">
        <v>2</v>
      </c>
      <c r="Z55" s="18">
        <f>#NAME?</f>
        <v>2</v>
      </c>
      <c r="AA55" s="18" t="b">
        <f t="shared" si="2"/>
        <v>1</v>
      </c>
      <c r="AB55" s="26">
        <v>2</v>
      </c>
    </row>
    <row r="56">
      <c r="A56" s="21">
        <v>11126</v>
      </c>
      <c r="B56" s="22" t="s">
        <v>262</v>
      </c>
      <c r="C56" s="22" t="s">
        <v>263</v>
      </c>
      <c r="D56" s="22" t="s">
        <v>238</v>
      </c>
      <c r="E56" s="22" t="s">
        <v>264</v>
      </c>
      <c r="F56" s="27" t="s">
        <v>265</v>
      </c>
      <c r="G56" s="22"/>
      <c r="H56" s="14">
        <v>0.040000000000000001</v>
      </c>
      <c r="I56" s="15" t="s">
        <v>256</v>
      </c>
      <c r="J56" s="22" t="s">
        <v>257</v>
      </c>
      <c r="K56" s="13">
        <v>90</v>
      </c>
      <c r="L56" s="23">
        <v>0</v>
      </c>
      <c r="M56" s="16">
        <f t="shared" si="3"/>
        <v>0</v>
      </c>
      <c r="N56" s="16">
        <f t="shared" si="4"/>
        <v>0</v>
      </c>
      <c r="O56" s="23"/>
      <c r="P56" s="23"/>
      <c r="Q56" s="23">
        <v>1</v>
      </c>
      <c r="R56" s="23">
        <v>2</v>
      </c>
      <c r="S56" s="22" t="s">
        <v>66</v>
      </c>
      <c r="T56" s="22">
        <v>0</v>
      </c>
      <c r="U56" s="22">
        <v>0</v>
      </c>
      <c r="V56" s="22">
        <v>4000</v>
      </c>
      <c r="W56" s="22">
        <v>5500</v>
      </c>
      <c r="X56" s="24"/>
      <c r="Y56" s="25">
        <v>3</v>
      </c>
      <c r="Z56" s="18">
        <f>#NAME?</f>
        <v>3</v>
      </c>
      <c r="AA56" s="18" t="b">
        <f t="shared" si="2"/>
        <v>1</v>
      </c>
      <c r="AB56" s="26">
        <v>1</v>
      </c>
    </row>
    <row r="57">
      <c r="A57" s="21">
        <v>11127</v>
      </c>
      <c r="B57" s="22" t="s">
        <v>266</v>
      </c>
      <c r="C57" s="22" t="s">
        <v>267</v>
      </c>
      <c r="D57" s="22" t="s">
        <v>238</v>
      </c>
      <c r="E57" s="22" t="s">
        <v>268</v>
      </c>
      <c r="F57" s="28" t="s">
        <v>269</v>
      </c>
      <c r="G57" s="22"/>
      <c r="H57" s="14">
        <v>0.040000000000000001</v>
      </c>
      <c r="I57" s="15" t="s">
        <v>256</v>
      </c>
      <c r="J57" s="22" t="s">
        <v>257</v>
      </c>
      <c r="K57" s="13">
        <v>90</v>
      </c>
      <c r="L57" s="23">
        <v>0</v>
      </c>
      <c r="M57" s="16">
        <f t="shared" si="3"/>
        <v>0</v>
      </c>
      <c r="N57" s="16">
        <f t="shared" si="4"/>
        <v>0</v>
      </c>
      <c r="O57" s="23"/>
      <c r="P57" s="23"/>
      <c r="Q57" s="23">
        <v>1</v>
      </c>
      <c r="R57" s="23">
        <v>2</v>
      </c>
      <c r="S57" s="22" t="s">
        <v>66</v>
      </c>
      <c r="T57" s="22">
        <v>0</v>
      </c>
      <c r="U57" s="22">
        <v>0</v>
      </c>
      <c r="V57" s="22">
        <v>5500</v>
      </c>
      <c r="W57" s="22">
        <v>7600</v>
      </c>
      <c r="X57" s="24"/>
      <c r="Y57" s="25"/>
      <c r="Z57" s="18">
        <f>#NAME?</f>
        <v>0</v>
      </c>
      <c r="AA57" s="18" t="b">
        <f t="shared" si="2"/>
        <v>1</v>
      </c>
      <c r="AB57" s="26">
        <v>1</v>
      </c>
    </row>
    <row r="58">
      <c r="A58" s="21">
        <v>11128</v>
      </c>
      <c r="B58" s="22" t="s">
        <v>270</v>
      </c>
      <c r="C58" s="22" t="s">
        <v>271</v>
      </c>
      <c r="D58" s="22" t="s">
        <v>238</v>
      </c>
      <c r="E58" s="22" t="s">
        <v>272</v>
      </c>
      <c r="F58" s="22" t="s">
        <v>273</v>
      </c>
      <c r="G58" s="22"/>
      <c r="H58" s="14">
        <v>0.040000000000000001</v>
      </c>
      <c r="I58" s="15" t="s">
        <v>256</v>
      </c>
      <c r="J58" s="22" t="s">
        <v>257</v>
      </c>
      <c r="K58" s="13">
        <v>90</v>
      </c>
      <c r="L58" s="23">
        <v>0</v>
      </c>
      <c r="M58" s="16">
        <f t="shared" si="3"/>
        <v>0</v>
      </c>
      <c r="N58" s="16">
        <f t="shared" si="4"/>
        <v>0</v>
      </c>
      <c r="O58" s="23"/>
      <c r="P58" s="23"/>
      <c r="Q58" s="23">
        <v>1</v>
      </c>
      <c r="R58" s="23">
        <v>2</v>
      </c>
      <c r="S58" s="22" t="s">
        <v>66</v>
      </c>
      <c r="T58" s="22">
        <v>0</v>
      </c>
      <c r="U58" s="22">
        <v>0</v>
      </c>
      <c r="V58" s="22">
        <v>5000</v>
      </c>
      <c r="W58" s="22">
        <v>7000</v>
      </c>
      <c r="X58" s="24"/>
      <c r="Y58" s="25">
        <v>3</v>
      </c>
      <c r="Z58" s="18">
        <f>#NAME?</f>
        <v>3</v>
      </c>
      <c r="AA58" s="18" t="b">
        <f t="shared" si="2"/>
        <v>1</v>
      </c>
      <c r="AB58" s="26">
        <v>1</v>
      </c>
    </row>
    <row r="59">
      <c r="A59" s="12">
        <v>14071</v>
      </c>
      <c r="B59" s="13" t="s">
        <v>274</v>
      </c>
      <c r="C59" s="13" t="s">
        <v>275</v>
      </c>
      <c r="D59" s="13" t="s">
        <v>238</v>
      </c>
      <c r="E59" s="13" t="s">
        <v>276</v>
      </c>
      <c r="F59" s="13" t="s">
        <v>277</v>
      </c>
      <c r="G59" s="13" t="s">
        <v>278</v>
      </c>
      <c r="H59" s="14">
        <v>0.02</v>
      </c>
      <c r="I59" s="15" t="s">
        <v>32</v>
      </c>
      <c r="J59" s="13" t="s">
        <v>33</v>
      </c>
      <c r="K59" s="13">
        <v>90</v>
      </c>
      <c r="L59" s="16">
        <v>3</v>
      </c>
      <c r="M59" s="29">
        <f t="shared" si="3"/>
        <v>12</v>
      </c>
      <c r="N59" s="29">
        <f t="shared" si="4"/>
        <v>15</v>
      </c>
      <c r="O59" s="16"/>
      <c r="P59" s="16"/>
      <c r="Q59" s="16">
        <v>1</v>
      </c>
      <c r="R59" s="16">
        <v>3</v>
      </c>
      <c r="S59" s="13" t="s">
        <v>34</v>
      </c>
      <c r="T59" s="13">
        <v>15.82</v>
      </c>
      <c r="U59" s="13">
        <v>2834.9400000000001</v>
      </c>
      <c r="V59" s="13">
        <v>3700</v>
      </c>
      <c r="W59" s="13">
        <v>4600</v>
      </c>
      <c r="X59" s="17"/>
      <c r="Y59" s="18">
        <v>11</v>
      </c>
      <c r="Z59" s="18">
        <f>#NAME?</f>
        <v>11</v>
      </c>
      <c r="AA59" s="18" t="b">
        <f t="shared" si="2"/>
        <v>1</v>
      </c>
      <c r="AB59" s="19"/>
    </row>
    <row r="60">
      <c r="A60" s="21">
        <v>13919</v>
      </c>
      <c r="B60" s="22" t="s">
        <v>279</v>
      </c>
      <c r="C60" s="22" t="s">
        <v>280</v>
      </c>
      <c r="D60" s="22" t="s">
        <v>238</v>
      </c>
      <c r="E60" s="22" t="s">
        <v>281</v>
      </c>
      <c r="F60" s="22" t="s">
        <v>282</v>
      </c>
      <c r="G60" s="22"/>
      <c r="H60" s="14">
        <v>0.040000000000000001</v>
      </c>
      <c r="I60" s="15" t="s">
        <v>64</v>
      </c>
      <c r="J60" s="22" t="s">
        <v>65</v>
      </c>
      <c r="K60" s="13">
        <v>90</v>
      </c>
      <c r="L60" s="23">
        <v>0</v>
      </c>
      <c r="M60" s="16">
        <f t="shared" si="3"/>
        <v>0</v>
      </c>
      <c r="N60" s="16">
        <f t="shared" si="4"/>
        <v>0</v>
      </c>
      <c r="O60" s="23"/>
      <c r="P60" s="23"/>
      <c r="Q60" s="23">
        <v>1</v>
      </c>
      <c r="R60" s="23">
        <v>2</v>
      </c>
      <c r="S60" s="22" t="s">
        <v>66</v>
      </c>
      <c r="T60" s="22">
        <v>100</v>
      </c>
      <c r="U60" s="22">
        <v>2551</v>
      </c>
      <c r="V60" s="22">
        <v>3800</v>
      </c>
      <c r="W60" s="22">
        <v>6600</v>
      </c>
      <c r="X60" s="24"/>
      <c r="Y60" s="25">
        <v>9</v>
      </c>
      <c r="Z60" s="18">
        <f>#NAME?</f>
        <v>9</v>
      </c>
      <c r="AA60" s="18" t="b">
        <f t="shared" si="2"/>
        <v>1</v>
      </c>
      <c r="AB60" s="26">
        <v>1</v>
      </c>
    </row>
    <row r="61">
      <c r="A61" s="21">
        <v>13921</v>
      </c>
      <c r="B61" s="22" t="s">
        <v>283</v>
      </c>
      <c r="C61" s="22" t="s">
        <v>284</v>
      </c>
      <c r="D61" s="22" t="s">
        <v>238</v>
      </c>
      <c r="E61" s="22" t="s">
        <v>285</v>
      </c>
      <c r="F61" s="22" t="s">
        <v>286</v>
      </c>
      <c r="G61" s="22"/>
      <c r="H61" s="14">
        <v>0.040000000000000001</v>
      </c>
      <c r="I61" s="15" t="s">
        <v>64</v>
      </c>
      <c r="J61" s="22" t="s">
        <v>65</v>
      </c>
      <c r="K61" s="13">
        <v>90</v>
      </c>
      <c r="L61" s="23">
        <v>0</v>
      </c>
      <c r="M61" s="16">
        <f t="shared" si="3"/>
        <v>0</v>
      </c>
      <c r="N61" s="16">
        <f t="shared" si="4"/>
        <v>0</v>
      </c>
      <c r="O61" s="23"/>
      <c r="P61" s="23"/>
      <c r="Q61" s="23">
        <v>1</v>
      </c>
      <c r="R61" s="23">
        <v>2</v>
      </c>
      <c r="S61" s="22" t="s">
        <v>66</v>
      </c>
      <c r="T61" s="22">
        <v>36</v>
      </c>
      <c r="U61" s="22">
        <v>918</v>
      </c>
      <c r="V61" s="22">
        <v>1400</v>
      </c>
      <c r="W61" s="22">
        <v>2400</v>
      </c>
      <c r="X61" s="24"/>
      <c r="Y61" s="25">
        <v>8</v>
      </c>
      <c r="Z61" s="18">
        <f>#NAME?</f>
        <v>8</v>
      </c>
      <c r="AA61" s="18" t="b">
        <f t="shared" si="2"/>
        <v>1</v>
      </c>
      <c r="AB61" s="26">
        <v>1</v>
      </c>
    </row>
    <row r="62">
      <c r="A62" s="21">
        <v>13920</v>
      </c>
      <c r="B62" s="22" t="s">
        <v>287</v>
      </c>
      <c r="C62" s="22" t="s">
        <v>288</v>
      </c>
      <c r="D62" s="22" t="s">
        <v>238</v>
      </c>
      <c r="E62" s="22" t="s">
        <v>289</v>
      </c>
      <c r="F62" s="22" t="s">
        <v>290</v>
      </c>
      <c r="G62" s="22"/>
      <c r="H62" s="14">
        <v>0.040000000000000001</v>
      </c>
      <c r="I62" s="15" t="s">
        <v>64</v>
      </c>
      <c r="J62" s="22" t="s">
        <v>65</v>
      </c>
      <c r="K62" s="13">
        <v>90</v>
      </c>
      <c r="L62" s="23">
        <v>0</v>
      </c>
      <c r="M62" s="16">
        <f t="shared" si="3"/>
        <v>0</v>
      </c>
      <c r="N62" s="16">
        <f t="shared" si="4"/>
        <v>0</v>
      </c>
      <c r="O62" s="23"/>
      <c r="P62" s="23"/>
      <c r="Q62" s="23">
        <v>1</v>
      </c>
      <c r="R62" s="23">
        <v>2</v>
      </c>
      <c r="S62" s="22" t="s">
        <v>66</v>
      </c>
      <c r="T62" s="22">
        <v>30</v>
      </c>
      <c r="U62" s="22">
        <v>765</v>
      </c>
      <c r="V62" s="22">
        <v>1100</v>
      </c>
      <c r="W62" s="22">
        <v>2000</v>
      </c>
      <c r="X62" s="24"/>
      <c r="Y62" s="25">
        <v>8</v>
      </c>
      <c r="Z62" s="18">
        <f>#NAME?</f>
        <v>8</v>
      </c>
      <c r="AA62" s="18" t="b">
        <f t="shared" si="2"/>
        <v>1</v>
      </c>
      <c r="AB62" s="26">
        <v>1</v>
      </c>
    </row>
    <row r="63">
      <c r="A63" s="21">
        <v>12736</v>
      </c>
      <c r="B63" s="22" t="s">
        <v>291</v>
      </c>
      <c r="C63" s="22" t="s">
        <v>292</v>
      </c>
      <c r="D63" s="22" t="s">
        <v>238</v>
      </c>
      <c r="E63" s="22" t="s">
        <v>293</v>
      </c>
      <c r="F63" s="22" t="s">
        <v>294</v>
      </c>
      <c r="G63" s="22"/>
      <c r="H63" s="14">
        <v>0.040000000000000001</v>
      </c>
      <c r="I63" s="15" t="s">
        <v>64</v>
      </c>
      <c r="J63" s="22" t="s">
        <v>65</v>
      </c>
      <c r="K63" s="13">
        <v>90</v>
      </c>
      <c r="L63" s="23">
        <v>0</v>
      </c>
      <c r="M63" s="16">
        <f t="shared" si="3"/>
        <v>0</v>
      </c>
      <c r="N63" s="16">
        <f t="shared" si="4"/>
        <v>0</v>
      </c>
      <c r="O63" s="23"/>
      <c r="P63" s="23"/>
      <c r="Q63" s="23">
        <v>1</v>
      </c>
      <c r="R63" s="23">
        <v>2</v>
      </c>
      <c r="S63" s="22" t="s">
        <v>66</v>
      </c>
      <c r="T63" s="22">
        <v>190</v>
      </c>
      <c r="U63" s="22">
        <v>4846</v>
      </c>
      <c r="V63" s="22">
        <v>7300</v>
      </c>
      <c r="W63" s="22">
        <v>12600</v>
      </c>
      <c r="X63" s="24">
        <v>2</v>
      </c>
      <c r="Y63" s="25">
        <v>6</v>
      </c>
      <c r="Z63" s="18">
        <f>#NAME?</f>
        <v>6</v>
      </c>
      <c r="AA63" s="18" t="b">
        <f t="shared" si="2"/>
        <v>1</v>
      </c>
      <c r="AB63" s="26">
        <v>2</v>
      </c>
    </row>
    <row r="64">
      <c r="A64" s="21">
        <v>12737</v>
      </c>
      <c r="B64" s="22" t="s">
        <v>295</v>
      </c>
      <c r="C64" s="22" t="s">
        <v>296</v>
      </c>
      <c r="D64" s="22" t="s">
        <v>238</v>
      </c>
      <c r="E64" s="22" t="s">
        <v>297</v>
      </c>
      <c r="F64" s="22" t="s">
        <v>298</v>
      </c>
      <c r="G64" s="22"/>
      <c r="H64" s="14">
        <v>0.040000000000000001</v>
      </c>
      <c r="I64" s="15" t="s">
        <v>64</v>
      </c>
      <c r="J64" s="22" t="s">
        <v>65</v>
      </c>
      <c r="K64" s="13">
        <v>90</v>
      </c>
      <c r="L64" s="23">
        <v>0</v>
      </c>
      <c r="M64" s="16">
        <f t="shared" si="3"/>
        <v>0</v>
      </c>
      <c r="N64" s="16">
        <f t="shared" si="4"/>
        <v>0</v>
      </c>
      <c r="O64" s="23"/>
      <c r="P64" s="23"/>
      <c r="Q64" s="23">
        <v>1</v>
      </c>
      <c r="R64" s="23">
        <v>2</v>
      </c>
      <c r="S64" s="22" t="s">
        <v>66</v>
      </c>
      <c r="T64" s="22">
        <v>190</v>
      </c>
      <c r="U64" s="22">
        <v>4846</v>
      </c>
      <c r="V64" s="22">
        <v>7300</v>
      </c>
      <c r="W64" s="22">
        <v>12600</v>
      </c>
      <c r="X64" s="24">
        <v>1</v>
      </c>
      <c r="Y64" s="25">
        <v>6</v>
      </c>
      <c r="Z64" s="18">
        <f>#NAME?</f>
        <v>6</v>
      </c>
      <c r="AA64" s="18" t="b">
        <f t="shared" si="2"/>
        <v>1</v>
      </c>
      <c r="AB64" s="26">
        <v>2</v>
      </c>
    </row>
    <row r="65">
      <c r="A65" s="21">
        <v>13918</v>
      </c>
      <c r="B65" s="22" t="s">
        <v>299</v>
      </c>
      <c r="C65" s="22" t="s">
        <v>300</v>
      </c>
      <c r="D65" s="22" t="s">
        <v>238</v>
      </c>
      <c r="E65" s="22" t="s">
        <v>301</v>
      </c>
      <c r="F65" s="22" t="s">
        <v>302</v>
      </c>
      <c r="G65" s="22"/>
      <c r="H65" s="14">
        <v>0.040000000000000001</v>
      </c>
      <c r="I65" s="15" t="s">
        <v>64</v>
      </c>
      <c r="J65" s="22" t="s">
        <v>65</v>
      </c>
      <c r="K65" s="13">
        <v>90</v>
      </c>
      <c r="L65" s="23">
        <v>0</v>
      </c>
      <c r="M65" s="16">
        <f t="shared" si="3"/>
        <v>0</v>
      </c>
      <c r="N65" s="16">
        <f t="shared" si="4"/>
        <v>0</v>
      </c>
      <c r="O65" s="23"/>
      <c r="P65" s="23"/>
      <c r="Q65" s="23">
        <v>1</v>
      </c>
      <c r="R65" s="23">
        <v>2</v>
      </c>
      <c r="S65" s="22" t="s">
        <v>66</v>
      </c>
      <c r="T65" s="22">
        <v>105</v>
      </c>
      <c r="U65" s="22">
        <v>2678</v>
      </c>
      <c r="V65" s="22">
        <v>4000</v>
      </c>
      <c r="W65" s="22">
        <v>6900</v>
      </c>
      <c r="X65" s="24"/>
      <c r="Y65" s="25">
        <v>8</v>
      </c>
      <c r="Z65" s="18">
        <f>#NAME?</f>
        <v>8</v>
      </c>
      <c r="AA65" s="18" t="b">
        <f t="shared" si="2"/>
        <v>1</v>
      </c>
      <c r="AB65" s="26">
        <v>1</v>
      </c>
    </row>
    <row r="66">
      <c r="A66" s="21">
        <v>13917</v>
      </c>
      <c r="B66" s="22" t="s">
        <v>303</v>
      </c>
      <c r="C66" s="22" t="s">
        <v>304</v>
      </c>
      <c r="D66" s="22" t="s">
        <v>238</v>
      </c>
      <c r="E66" s="22" t="s">
        <v>305</v>
      </c>
      <c r="F66" s="22" t="s">
        <v>306</v>
      </c>
      <c r="G66" s="22"/>
      <c r="H66" s="14">
        <v>0.040000000000000001</v>
      </c>
      <c r="I66" s="15" t="s">
        <v>64</v>
      </c>
      <c r="J66" s="22" t="s">
        <v>65</v>
      </c>
      <c r="K66" s="13">
        <v>90</v>
      </c>
      <c r="L66" s="23">
        <v>0</v>
      </c>
      <c r="M66" s="16">
        <f t="shared" si="3"/>
        <v>0</v>
      </c>
      <c r="N66" s="16">
        <f t="shared" si="4"/>
        <v>0</v>
      </c>
      <c r="O66" s="23"/>
      <c r="P66" s="23"/>
      <c r="Q66" s="23">
        <v>1</v>
      </c>
      <c r="R66" s="23">
        <v>2</v>
      </c>
      <c r="S66" s="22" t="s">
        <v>66</v>
      </c>
      <c r="T66" s="22">
        <v>105</v>
      </c>
      <c r="U66" s="22">
        <v>2678</v>
      </c>
      <c r="V66" s="22">
        <v>4000</v>
      </c>
      <c r="W66" s="22">
        <v>6900</v>
      </c>
      <c r="X66" s="24">
        <v>1</v>
      </c>
      <c r="Y66" s="25">
        <v>8</v>
      </c>
      <c r="Z66" s="18">
        <f>#NAME?</f>
        <v>8</v>
      </c>
      <c r="AA66" s="18" t="b">
        <f t="shared" ref="AA66" si="7">Y66=Z66</f>
        <v>1</v>
      </c>
      <c r="AB66" s="26">
        <v>1</v>
      </c>
    </row>
    <row r="67">
      <c r="A67" s="12">
        <v>13504</v>
      </c>
      <c r="B67" s="13" t="s">
        <v>307</v>
      </c>
      <c r="C67" s="13" t="s">
        <v>308</v>
      </c>
      <c r="D67" s="13" t="s">
        <v>238</v>
      </c>
      <c r="E67" s="13" t="s">
        <v>309</v>
      </c>
      <c r="F67" s="13" t="s">
        <v>310</v>
      </c>
      <c r="G67" s="13" t="s">
        <v>311</v>
      </c>
      <c r="H67" s="14">
        <v>0.02</v>
      </c>
      <c r="I67" s="15" t="s">
        <v>32</v>
      </c>
      <c r="J67" s="13" t="s">
        <v>33</v>
      </c>
      <c r="K67" s="13">
        <v>90</v>
      </c>
      <c r="L67" s="16">
        <f>#NAME?</f>
        <v>9</v>
      </c>
      <c r="M67" s="16">
        <f t="shared" si="3"/>
        <v>36</v>
      </c>
      <c r="N67" s="16">
        <f t="shared" si="4"/>
        <v>45</v>
      </c>
      <c r="O67" s="16"/>
      <c r="P67" s="16"/>
      <c r="Q67" s="16">
        <v>1</v>
      </c>
      <c r="R67" s="16">
        <v>3</v>
      </c>
      <c r="S67" s="13" t="s">
        <v>34</v>
      </c>
      <c r="T67" s="13">
        <v>18.82</v>
      </c>
      <c r="U67" s="13">
        <v>2997.3200000000002</v>
      </c>
      <c r="V67" s="13">
        <v>3800</v>
      </c>
      <c r="W67" s="13">
        <v>5300</v>
      </c>
      <c r="X67" s="17"/>
      <c r="Y67" s="18"/>
      <c r="Z67" s="18">
        <f>#NAME?</f>
        <v>0</v>
      </c>
      <c r="AA67" s="18" t="b">
        <f t="shared" ref="AA67:AA130" si="8">Y67=Z67</f>
        <v>1</v>
      </c>
      <c r="AB67" s="19"/>
    </row>
    <row r="68">
      <c r="A68" s="12">
        <v>13930</v>
      </c>
      <c r="B68" s="13" t="s">
        <v>312</v>
      </c>
      <c r="C68" s="13" t="s">
        <v>313</v>
      </c>
      <c r="D68" s="13" t="s">
        <v>238</v>
      </c>
      <c r="E68" s="13" t="s">
        <v>314</v>
      </c>
      <c r="F68" s="13" t="s">
        <v>315</v>
      </c>
      <c r="G68" s="13" t="s">
        <v>316</v>
      </c>
      <c r="H68" s="14">
        <v>0.02</v>
      </c>
      <c r="I68" s="15" t="s">
        <v>32</v>
      </c>
      <c r="J68" s="13" t="s">
        <v>33</v>
      </c>
      <c r="K68" s="13">
        <v>90</v>
      </c>
      <c r="L68" s="16">
        <v>3</v>
      </c>
      <c r="M68" s="16">
        <f t="shared" si="3"/>
        <v>12</v>
      </c>
      <c r="N68" s="16">
        <f t="shared" si="4"/>
        <v>15</v>
      </c>
      <c r="O68" s="16"/>
      <c r="P68" s="16"/>
      <c r="Q68" s="16">
        <v>1</v>
      </c>
      <c r="R68" s="16">
        <v>2</v>
      </c>
      <c r="S68" s="13" t="s">
        <v>34</v>
      </c>
      <c r="T68" s="13">
        <v>11</v>
      </c>
      <c r="U68" s="13">
        <v>1971.2</v>
      </c>
      <c r="V68" s="13">
        <v>2600</v>
      </c>
      <c r="W68" s="13">
        <v>3200</v>
      </c>
      <c r="X68" s="17"/>
      <c r="Y68" s="18">
        <v>14</v>
      </c>
      <c r="Z68" s="18">
        <f>#NAME?</f>
        <v>14</v>
      </c>
      <c r="AA68" s="18" t="b">
        <f t="shared" si="8"/>
        <v>1</v>
      </c>
      <c r="AB68" s="19">
        <v>2</v>
      </c>
    </row>
    <row r="69">
      <c r="A69" s="12">
        <v>12989</v>
      </c>
      <c r="B69" s="13" t="s">
        <v>317</v>
      </c>
      <c r="C69" s="13" t="s">
        <v>318</v>
      </c>
      <c r="D69" s="13" t="s">
        <v>238</v>
      </c>
      <c r="E69" s="13" t="s">
        <v>319</v>
      </c>
      <c r="F69" s="13" t="s">
        <v>320</v>
      </c>
      <c r="G69" s="13" t="s">
        <v>321</v>
      </c>
      <c r="H69" s="14">
        <v>0.02</v>
      </c>
      <c r="I69" s="15" t="s">
        <v>32</v>
      </c>
      <c r="J69" s="13" t="s">
        <v>33</v>
      </c>
      <c r="K69" s="13">
        <v>90</v>
      </c>
      <c r="L69" s="16">
        <v>5</v>
      </c>
      <c r="M69" s="16">
        <f t="shared" si="3"/>
        <v>20</v>
      </c>
      <c r="N69" s="16">
        <f t="shared" si="4"/>
        <v>25</v>
      </c>
      <c r="O69" s="16"/>
      <c r="P69" s="16"/>
      <c r="Q69" s="16">
        <v>1</v>
      </c>
      <c r="R69" s="16">
        <v>3</v>
      </c>
      <c r="S69" s="13" t="s">
        <v>34</v>
      </c>
      <c r="T69" s="13">
        <v>15.94</v>
      </c>
      <c r="U69" s="13">
        <v>2856.4499999999998</v>
      </c>
      <c r="V69" s="13">
        <v>3700</v>
      </c>
      <c r="W69" s="13">
        <v>4600</v>
      </c>
      <c r="X69" s="17"/>
      <c r="Y69" s="18"/>
      <c r="Z69" s="18">
        <f>#NAME?</f>
        <v>0</v>
      </c>
      <c r="AA69" s="18" t="b">
        <f t="shared" si="8"/>
        <v>1</v>
      </c>
      <c r="AB69" s="19"/>
    </row>
    <row r="70">
      <c r="A70" s="12">
        <v>13503</v>
      </c>
      <c r="B70" s="13" t="s">
        <v>322</v>
      </c>
      <c r="C70" s="13" t="s">
        <v>323</v>
      </c>
      <c r="D70" s="13" t="s">
        <v>238</v>
      </c>
      <c r="E70" s="13" t="s">
        <v>324</v>
      </c>
      <c r="F70" s="13" t="s">
        <v>325</v>
      </c>
      <c r="G70" s="13" t="s">
        <v>326</v>
      </c>
      <c r="H70" s="14">
        <v>0.02</v>
      </c>
      <c r="I70" s="15" t="s">
        <v>32</v>
      </c>
      <c r="J70" s="13" t="s">
        <v>33</v>
      </c>
      <c r="K70" s="13">
        <v>90</v>
      </c>
      <c r="L70" s="16">
        <v>2</v>
      </c>
      <c r="M70" s="16">
        <f t="shared" si="3"/>
        <v>8</v>
      </c>
      <c r="N70" s="16">
        <f t="shared" si="4"/>
        <v>10</v>
      </c>
      <c r="O70" s="16"/>
      <c r="P70" s="16"/>
      <c r="Q70" s="16">
        <v>1</v>
      </c>
      <c r="R70" s="16">
        <v>2</v>
      </c>
      <c r="S70" s="13" t="s">
        <v>34</v>
      </c>
      <c r="T70" s="13">
        <v>10.039999999999999</v>
      </c>
      <c r="U70" s="13">
        <v>1</v>
      </c>
      <c r="V70" s="13">
        <v>2000</v>
      </c>
      <c r="W70" s="13">
        <v>2760</v>
      </c>
      <c r="X70" s="17"/>
      <c r="Y70" s="18">
        <v>20</v>
      </c>
      <c r="Z70" s="18">
        <f>#NAME?</f>
        <v>20</v>
      </c>
      <c r="AA70" s="18" t="b">
        <f t="shared" si="8"/>
        <v>1</v>
      </c>
      <c r="AB70" s="19">
        <v>2</v>
      </c>
    </row>
    <row r="71">
      <c r="A71" s="12">
        <v>13943</v>
      </c>
      <c r="B71" s="13" t="s">
        <v>327</v>
      </c>
      <c r="C71" s="13" t="s">
        <v>328</v>
      </c>
      <c r="D71" s="13" t="s">
        <v>238</v>
      </c>
      <c r="E71" s="13" t="s">
        <v>329</v>
      </c>
      <c r="F71" s="13" t="s">
        <v>330</v>
      </c>
      <c r="G71" s="13" t="s">
        <v>331</v>
      </c>
      <c r="H71" s="14">
        <v>0.02</v>
      </c>
      <c r="I71" s="15" t="s">
        <v>32</v>
      </c>
      <c r="J71" s="13" t="s">
        <v>33</v>
      </c>
      <c r="K71" s="13">
        <v>90</v>
      </c>
      <c r="L71" s="16">
        <f>#NAME?</f>
        <v>0</v>
      </c>
      <c r="M71" s="29">
        <f t="shared" si="3"/>
        <v>0</v>
      </c>
      <c r="N71" s="29">
        <f t="shared" si="4"/>
        <v>0</v>
      </c>
      <c r="O71" s="16"/>
      <c r="P71" s="16"/>
      <c r="Q71" s="16">
        <v>1</v>
      </c>
      <c r="R71" s="16">
        <v>3</v>
      </c>
      <c r="S71" s="13" t="s">
        <v>34</v>
      </c>
      <c r="T71" s="13">
        <v>19.239999999999998</v>
      </c>
      <c r="U71" s="13">
        <v>3447.8099999999999</v>
      </c>
      <c r="V71" s="13">
        <v>4500</v>
      </c>
      <c r="W71" s="13">
        <v>5600</v>
      </c>
      <c r="X71" s="17"/>
      <c r="Y71" s="18">
        <v>5</v>
      </c>
      <c r="Z71" s="18">
        <f>#NAME?</f>
        <v>5</v>
      </c>
      <c r="AA71" s="18" t="b">
        <f t="shared" si="8"/>
        <v>1</v>
      </c>
      <c r="AB71" s="19">
        <v>2</v>
      </c>
    </row>
    <row r="72">
      <c r="A72" s="12">
        <v>13942</v>
      </c>
      <c r="B72" s="13" t="s">
        <v>332</v>
      </c>
      <c r="C72" s="13" t="s">
        <v>333</v>
      </c>
      <c r="D72" s="13" t="s">
        <v>238</v>
      </c>
      <c r="E72" s="13" t="s">
        <v>334</v>
      </c>
      <c r="F72" s="13" t="s">
        <v>335</v>
      </c>
      <c r="G72" s="13" t="s">
        <v>331</v>
      </c>
      <c r="H72" s="14">
        <v>0.02</v>
      </c>
      <c r="I72" s="15" t="s">
        <v>32</v>
      </c>
      <c r="J72" s="13" t="s">
        <v>33</v>
      </c>
      <c r="K72" s="13">
        <v>90</v>
      </c>
      <c r="L72" s="16">
        <v>2</v>
      </c>
      <c r="M72" s="16">
        <f t="shared" si="3"/>
        <v>8</v>
      </c>
      <c r="N72" s="16">
        <f t="shared" si="4"/>
        <v>10</v>
      </c>
      <c r="O72" s="16"/>
      <c r="P72" s="16"/>
      <c r="Q72" s="16">
        <v>1</v>
      </c>
      <c r="R72" s="16">
        <v>3</v>
      </c>
      <c r="S72" s="13" t="s">
        <v>34</v>
      </c>
      <c r="T72" s="13">
        <v>23.239999999999998</v>
      </c>
      <c r="U72" s="13">
        <v>4164.6099999999997</v>
      </c>
      <c r="V72" s="13">
        <v>5400</v>
      </c>
      <c r="W72" s="13">
        <v>6700</v>
      </c>
      <c r="X72" s="17"/>
      <c r="Y72" s="18">
        <v>9</v>
      </c>
      <c r="Z72" s="18">
        <f>#NAME?</f>
        <v>9</v>
      </c>
      <c r="AA72" s="18" t="b">
        <f t="shared" si="8"/>
        <v>1</v>
      </c>
      <c r="AB72" s="19">
        <v>2</v>
      </c>
    </row>
    <row r="73">
      <c r="A73" s="21">
        <v>11326</v>
      </c>
      <c r="B73" s="22" t="s">
        <v>336</v>
      </c>
      <c r="C73" s="22" t="s">
        <v>337</v>
      </c>
      <c r="D73" s="22" t="s">
        <v>338</v>
      </c>
      <c r="E73" s="22" t="s">
        <v>339</v>
      </c>
      <c r="F73" s="22" t="s">
        <v>340</v>
      </c>
      <c r="G73" s="22"/>
      <c r="H73" s="14">
        <v>0.040000000000000001</v>
      </c>
      <c r="I73" s="15" t="s">
        <v>64</v>
      </c>
      <c r="J73" s="22" t="s">
        <v>65</v>
      </c>
      <c r="K73" s="13">
        <v>90</v>
      </c>
      <c r="L73" s="23">
        <v>0</v>
      </c>
      <c r="M73" s="16">
        <f t="shared" si="3"/>
        <v>0</v>
      </c>
      <c r="N73" s="16">
        <f t="shared" si="4"/>
        <v>0</v>
      </c>
      <c r="O73" s="23"/>
      <c r="P73" s="23"/>
      <c r="Q73" s="23">
        <v>0</v>
      </c>
      <c r="R73" s="23">
        <v>1</v>
      </c>
      <c r="S73" s="22" t="s">
        <v>66</v>
      </c>
      <c r="T73" s="22">
        <v>14.5</v>
      </c>
      <c r="U73" s="22">
        <v>2266</v>
      </c>
      <c r="V73" s="22">
        <v>3510</v>
      </c>
      <c r="W73" s="22">
        <v>4850</v>
      </c>
      <c r="X73" s="24"/>
      <c r="Y73" s="25">
        <v>20</v>
      </c>
      <c r="Z73" s="18">
        <f>#NAME?</f>
        <v>20</v>
      </c>
      <c r="AA73" s="18" t="b">
        <f t="shared" si="8"/>
        <v>1</v>
      </c>
      <c r="AB73" s="26">
        <v>2</v>
      </c>
    </row>
    <row r="74">
      <c r="A74" s="21">
        <v>11325</v>
      </c>
      <c r="B74" s="22" t="s">
        <v>341</v>
      </c>
      <c r="C74" s="22" t="s">
        <v>342</v>
      </c>
      <c r="D74" s="22" t="s">
        <v>338</v>
      </c>
      <c r="E74" s="22" t="s">
        <v>343</v>
      </c>
      <c r="F74" s="22" t="s">
        <v>344</v>
      </c>
      <c r="G74" s="22"/>
      <c r="H74" s="14">
        <v>0.040000000000000001</v>
      </c>
      <c r="I74" s="15" t="s">
        <v>64</v>
      </c>
      <c r="J74" s="22" t="s">
        <v>65</v>
      </c>
      <c r="K74" s="13">
        <v>90</v>
      </c>
      <c r="L74" s="23">
        <v>0</v>
      </c>
      <c r="M74" s="16">
        <f t="shared" si="3"/>
        <v>0</v>
      </c>
      <c r="N74" s="16">
        <f t="shared" si="4"/>
        <v>0</v>
      </c>
      <c r="O74" s="23"/>
      <c r="P74" s="23"/>
      <c r="Q74" s="23">
        <v>0</v>
      </c>
      <c r="R74" s="23">
        <v>1</v>
      </c>
      <c r="S74" s="22" t="s">
        <v>66</v>
      </c>
      <c r="T74" s="22">
        <v>14.5</v>
      </c>
      <c r="U74" s="22">
        <v>2266</v>
      </c>
      <c r="V74" s="22">
        <v>3510</v>
      </c>
      <c r="W74" s="22">
        <v>4850</v>
      </c>
      <c r="X74" s="24"/>
      <c r="Y74" s="25">
        <v>17</v>
      </c>
      <c r="Z74" s="18">
        <f>#NAME?</f>
        <v>17</v>
      </c>
      <c r="AA74" s="18" t="b">
        <f t="shared" si="8"/>
        <v>1</v>
      </c>
      <c r="AB74" s="26">
        <v>1</v>
      </c>
    </row>
    <row r="75">
      <c r="A75" s="21">
        <v>11696</v>
      </c>
      <c r="B75" s="22" t="s">
        <v>345</v>
      </c>
      <c r="C75" s="22" t="s">
        <v>346</v>
      </c>
      <c r="D75" s="22" t="s">
        <v>338</v>
      </c>
      <c r="E75" s="22" t="s">
        <v>347</v>
      </c>
      <c r="F75" s="22" t="s">
        <v>348</v>
      </c>
      <c r="G75" s="22"/>
      <c r="H75" s="14">
        <v>0.040000000000000001</v>
      </c>
      <c r="I75" s="15" t="s">
        <v>64</v>
      </c>
      <c r="J75" s="22" t="s">
        <v>65</v>
      </c>
      <c r="K75" s="13">
        <v>90</v>
      </c>
      <c r="L75" s="23">
        <v>0</v>
      </c>
      <c r="M75" s="16">
        <f t="shared" ref="M75:M138" si="9">L75*4</f>
        <v>0</v>
      </c>
      <c r="N75" s="16">
        <f t="shared" si="4"/>
        <v>0</v>
      </c>
      <c r="O75" s="23"/>
      <c r="P75" s="23"/>
      <c r="Q75" s="23">
        <v>0</v>
      </c>
      <c r="R75" s="23">
        <v>1</v>
      </c>
      <c r="S75" s="22" t="s">
        <v>66</v>
      </c>
      <c r="T75" s="22">
        <v>14.5</v>
      </c>
      <c r="U75" s="22">
        <v>2266</v>
      </c>
      <c r="V75" s="22">
        <v>3510</v>
      </c>
      <c r="W75" s="22">
        <v>4850</v>
      </c>
      <c r="X75" s="24"/>
      <c r="Y75" s="25"/>
      <c r="Z75" s="30">
        <f>#NAME?</f>
        <v>19</v>
      </c>
      <c r="AA75" s="18" t="b">
        <f t="shared" si="8"/>
        <v>0</v>
      </c>
      <c r="AB75" s="26"/>
    </row>
    <row r="76">
      <c r="A76" s="21">
        <v>11695</v>
      </c>
      <c r="B76" s="22" t="s">
        <v>349</v>
      </c>
      <c r="C76" s="22" t="s">
        <v>350</v>
      </c>
      <c r="D76" s="22" t="s">
        <v>338</v>
      </c>
      <c r="E76" s="22" t="s">
        <v>351</v>
      </c>
      <c r="F76" s="22" t="s">
        <v>352</v>
      </c>
      <c r="G76" s="22"/>
      <c r="H76" s="14">
        <v>0.040000000000000001</v>
      </c>
      <c r="I76" s="15" t="s">
        <v>64</v>
      </c>
      <c r="J76" s="22" t="s">
        <v>65</v>
      </c>
      <c r="K76" s="13">
        <v>90</v>
      </c>
      <c r="L76" s="23">
        <v>0</v>
      </c>
      <c r="M76" s="16">
        <f t="shared" si="9"/>
        <v>0</v>
      </c>
      <c r="N76" s="16">
        <f t="shared" si="4"/>
        <v>0</v>
      </c>
      <c r="O76" s="23"/>
      <c r="P76" s="23"/>
      <c r="Q76" s="23">
        <v>0</v>
      </c>
      <c r="R76" s="23">
        <v>1</v>
      </c>
      <c r="S76" s="22" t="s">
        <v>66</v>
      </c>
      <c r="T76" s="22">
        <v>14.5</v>
      </c>
      <c r="U76" s="22">
        <v>2266</v>
      </c>
      <c r="V76" s="22">
        <v>3510</v>
      </c>
      <c r="W76" s="22">
        <v>4850</v>
      </c>
      <c r="X76" s="24"/>
      <c r="Y76" s="25"/>
      <c r="Z76" s="30">
        <f>#NAME?</f>
        <v>19</v>
      </c>
      <c r="AA76" s="18" t="b">
        <f t="shared" si="8"/>
        <v>0</v>
      </c>
      <c r="AB76" s="26"/>
    </row>
    <row r="77">
      <c r="A77" s="21">
        <v>11693</v>
      </c>
      <c r="B77" s="22" t="s">
        <v>353</v>
      </c>
      <c r="C77" s="22" t="s">
        <v>354</v>
      </c>
      <c r="D77" s="22" t="s">
        <v>338</v>
      </c>
      <c r="E77" s="22" t="s">
        <v>355</v>
      </c>
      <c r="F77" s="22" t="s">
        <v>356</v>
      </c>
      <c r="G77" s="22"/>
      <c r="H77" s="14">
        <v>0.040000000000000001</v>
      </c>
      <c r="I77" s="15" t="s">
        <v>64</v>
      </c>
      <c r="J77" s="22" t="s">
        <v>65</v>
      </c>
      <c r="K77" s="13">
        <v>90</v>
      </c>
      <c r="L77" s="23">
        <v>2</v>
      </c>
      <c r="M77" s="16">
        <f t="shared" si="9"/>
        <v>8</v>
      </c>
      <c r="N77" s="16">
        <f t="shared" si="4"/>
        <v>10</v>
      </c>
      <c r="O77" s="23"/>
      <c r="P77" s="23"/>
      <c r="Q77" s="23">
        <v>0</v>
      </c>
      <c r="R77" s="23">
        <v>1</v>
      </c>
      <c r="S77" s="22" t="s">
        <v>66</v>
      </c>
      <c r="T77" s="22">
        <v>65</v>
      </c>
      <c r="U77" s="22">
        <v>10160</v>
      </c>
      <c r="V77" s="22">
        <v>15750</v>
      </c>
      <c r="W77" s="22">
        <v>21730</v>
      </c>
      <c r="X77" s="24"/>
      <c r="Y77" s="25">
        <v>6</v>
      </c>
      <c r="Z77" s="18">
        <f>#NAME?</f>
        <v>6</v>
      </c>
      <c r="AA77" s="18" t="b">
        <f t="shared" si="8"/>
        <v>1</v>
      </c>
      <c r="AB77" s="26">
        <v>1</v>
      </c>
    </row>
    <row r="78">
      <c r="A78" s="31">
        <v>11694</v>
      </c>
      <c r="B78" s="32" t="s">
        <v>357</v>
      </c>
      <c r="C78" s="33" t="s">
        <v>358</v>
      </c>
      <c r="D78" s="33" t="s">
        <v>338</v>
      </c>
      <c r="E78" s="33" t="s">
        <v>359</v>
      </c>
      <c r="F78" s="33" t="s">
        <v>360</v>
      </c>
      <c r="G78" s="34"/>
      <c r="H78" s="35">
        <v>0.040000000000000001</v>
      </c>
      <c r="I78" s="34" t="s">
        <v>64</v>
      </c>
      <c r="J78" s="33" t="s">
        <v>65</v>
      </c>
      <c r="K78" s="13">
        <v>90</v>
      </c>
      <c r="L78" s="29">
        <v>0</v>
      </c>
      <c r="M78" s="29">
        <v>0</v>
      </c>
      <c r="N78" s="29">
        <v>0</v>
      </c>
      <c r="O78" s="29"/>
      <c r="P78" s="29"/>
      <c r="Q78" s="23">
        <v>0</v>
      </c>
      <c r="R78" s="23">
        <v>1</v>
      </c>
      <c r="S78" s="33" t="s">
        <v>66</v>
      </c>
      <c r="T78" s="33">
        <f>16*6.2</f>
        <v>99.200000000000003</v>
      </c>
      <c r="U78" s="33">
        <v>2501</v>
      </c>
      <c r="V78" s="33">
        <v>3880</v>
      </c>
      <c r="W78" s="33">
        <f>ROUND(U78*2,-1)</f>
        <v>5000</v>
      </c>
      <c r="X78" s="24"/>
      <c r="Y78" s="29"/>
      <c r="Z78" s="18">
        <f>#NAME?</f>
        <v>0</v>
      </c>
      <c r="AA78" s="18" t="b">
        <f t="shared" si="8"/>
        <v>1</v>
      </c>
      <c r="AB78" s="26">
        <v>2</v>
      </c>
    </row>
    <row r="79">
      <c r="A79" s="12">
        <v>13765</v>
      </c>
      <c r="B79" s="13" t="s">
        <v>361</v>
      </c>
      <c r="C79" s="13" t="s">
        <v>362</v>
      </c>
      <c r="D79" s="13" t="s">
        <v>338</v>
      </c>
      <c r="E79" s="13" t="s">
        <v>363</v>
      </c>
      <c r="F79" s="13" t="s">
        <v>363</v>
      </c>
      <c r="G79" s="13" t="s">
        <v>364</v>
      </c>
      <c r="H79" s="14">
        <v>0.02</v>
      </c>
      <c r="I79" s="15" t="s">
        <v>32</v>
      </c>
      <c r="J79" s="13" t="s">
        <v>33</v>
      </c>
      <c r="K79" s="13">
        <v>90</v>
      </c>
      <c r="L79" s="16">
        <f>#NAME?</f>
        <v>3</v>
      </c>
      <c r="M79" s="16">
        <f t="shared" si="9"/>
        <v>12</v>
      </c>
      <c r="N79" s="16">
        <f t="shared" si="4"/>
        <v>15</v>
      </c>
      <c r="O79" s="16"/>
      <c r="P79" s="16"/>
      <c r="Q79" s="16">
        <v>1</v>
      </c>
      <c r="R79" s="16">
        <v>3</v>
      </c>
      <c r="S79" s="13" t="s">
        <v>34</v>
      </c>
      <c r="T79" s="13">
        <v>28.629999999999999</v>
      </c>
      <c r="U79" s="13">
        <v>4770.4700000000003</v>
      </c>
      <c r="V79" s="13">
        <v>5700</v>
      </c>
      <c r="W79" s="13">
        <v>9500</v>
      </c>
      <c r="X79" s="17"/>
      <c r="Y79" s="18">
        <v>32</v>
      </c>
      <c r="Z79" s="18">
        <f>#NAME?</f>
        <v>32</v>
      </c>
      <c r="AA79" s="18" t="b">
        <f t="shared" si="8"/>
        <v>1</v>
      </c>
      <c r="AB79" s="19">
        <v>2</v>
      </c>
    </row>
    <row r="80">
      <c r="A80" s="12">
        <v>13508</v>
      </c>
      <c r="B80" s="13" t="s">
        <v>365</v>
      </c>
      <c r="C80" s="13" t="s">
        <v>366</v>
      </c>
      <c r="D80" s="13" t="s">
        <v>338</v>
      </c>
      <c r="E80" s="13" t="s">
        <v>367</v>
      </c>
      <c r="F80" s="13" t="s">
        <v>368</v>
      </c>
      <c r="G80" s="13" t="s">
        <v>369</v>
      </c>
      <c r="H80" s="14">
        <v>0.02</v>
      </c>
      <c r="I80" s="15" t="s">
        <v>32</v>
      </c>
      <c r="J80" s="13" t="s">
        <v>33</v>
      </c>
      <c r="K80" s="13">
        <v>90</v>
      </c>
      <c r="L80" s="16">
        <f>#NAME?</f>
        <v>13</v>
      </c>
      <c r="M80" s="29">
        <f t="shared" si="9"/>
        <v>52</v>
      </c>
      <c r="N80" s="29">
        <f t="shared" si="4"/>
        <v>65</v>
      </c>
      <c r="O80" s="16"/>
      <c r="P80" s="16"/>
      <c r="Q80" s="16">
        <v>1</v>
      </c>
      <c r="R80" s="16">
        <v>3</v>
      </c>
      <c r="S80" s="13" t="s">
        <v>34</v>
      </c>
      <c r="T80" s="13">
        <v>15.380000000000001</v>
      </c>
      <c r="U80" s="13">
        <v>2562.6900000000001</v>
      </c>
      <c r="V80" s="13">
        <v>3200</v>
      </c>
      <c r="W80" s="13">
        <v>5200</v>
      </c>
      <c r="X80" s="17"/>
      <c r="Y80" s="18"/>
      <c r="Z80" s="18">
        <f>#NAME?</f>
        <v>0</v>
      </c>
      <c r="AA80" s="18" t="b">
        <f t="shared" si="8"/>
        <v>1</v>
      </c>
      <c r="AB80" s="19"/>
    </row>
    <row r="81">
      <c r="A81" s="12">
        <v>11876</v>
      </c>
      <c r="B81" s="13" t="s">
        <v>370</v>
      </c>
      <c r="C81" s="13" t="s">
        <v>371</v>
      </c>
      <c r="D81" s="13" t="s">
        <v>338</v>
      </c>
      <c r="E81" s="13" t="s">
        <v>372</v>
      </c>
      <c r="F81" s="13" t="s">
        <v>373</v>
      </c>
      <c r="G81" s="13" t="s">
        <v>374</v>
      </c>
      <c r="H81" s="14">
        <v>0.02</v>
      </c>
      <c r="I81" s="15" t="s">
        <v>32</v>
      </c>
      <c r="J81" s="13" t="s">
        <v>33</v>
      </c>
      <c r="K81" s="13">
        <v>90</v>
      </c>
      <c r="L81" s="16">
        <f>#NAME?</f>
        <v>14</v>
      </c>
      <c r="M81" s="16">
        <f t="shared" si="9"/>
        <v>56</v>
      </c>
      <c r="N81" s="16">
        <f t="shared" si="4"/>
        <v>70</v>
      </c>
      <c r="O81" s="16"/>
      <c r="P81" s="16"/>
      <c r="Q81" s="16">
        <v>1</v>
      </c>
      <c r="R81" s="16">
        <v>3</v>
      </c>
      <c r="S81" s="13" t="s">
        <v>34</v>
      </c>
      <c r="T81" s="13">
        <v>14.380000000000001</v>
      </c>
      <c r="U81" s="13">
        <v>2396.0700000000002</v>
      </c>
      <c r="V81" s="13">
        <v>3000</v>
      </c>
      <c r="W81" s="13">
        <v>4900</v>
      </c>
      <c r="X81" s="17"/>
      <c r="Y81" s="18">
        <v>0</v>
      </c>
      <c r="Z81" s="18">
        <f>#NAME?</f>
        <v>0</v>
      </c>
      <c r="AA81" s="18" t="b">
        <f t="shared" si="8"/>
        <v>1</v>
      </c>
      <c r="AB81" s="19">
        <v>3</v>
      </c>
    </row>
    <row r="82">
      <c r="A82" s="21">
        <v>12150</v>
      </c>
      <c r="B82" s="22" t="s">
        <v>375</v>
      </c>
      <c r="C82" s="22" t="s">
        <v>376</v>
      </c>
      <c r="D82" s="22" t="s">
        <v>338</v>
      </c>
      <c r="E82" s="22" t="s">
        <v>377</v>
      </c>
      <c r="F82" s="22" t="s">
        <v>378</v>
      </c>
      <c r="G82" s="22"/>
      <c r="H82" s="14">
        <v>0.040000000000000001</v>
      </c>
      <c r="I82" s="15" t="s">
        <v>64</v>
      </c>
      <c r="J82" s="22" t="s">
        <v>65</v>
      </c>
      <c r="K82" s="13">
        <v>90</v>
      </c>
      <c r="L82" s="23">
        <v>0</v>
      </c>
      <c r="M82" s="16">
        <f t="shared" si="9"/>
        <v>0</v>
      </c>
      <c r="N82" s="16">
        <f t="shared" si="4"/>
        <v>0</v>
      </c>
      <c r="O82" s="23"/>
      <c r="P82" s="23"/>
      <c r="Q82" s="23">
        <v>0</v>
      </c>
      <c r="R82" s="23">
        <v>1</v>
      </c>
      <c r="S82" s="22" t="s">
        <v>66</v>
      </c>
      <c r="T82" s="22">
        <v>21.98</v>
      </c>
      <c r="U82" s="22">
        <v>0</v>
      </c>
      <c r="V82" s="22">
        <v>3000</v>
      </c>
      <c r="W82" s="22">
        <v>4200</v>
      </c>
      <c r="X82" s="24"/>
      <c r="Y82" s="25">
        <v>9</v>
      </c>
      <c r="Z82" s="18">
        <f>#NAME?</f>
        <v>9</v>
      </c>
      <c r="AA82" s="18" t="b">
        <f t="shared" si="8"/>
        <v>1</v>
      </c>
      <c r="AB82" s="26">
        <v>3</v>
      </c>
    </row>
    <row r="83">
      <c r="A83" s="21">
        <v>10133</v>
      </c>
      <c r="B83" s="22" t="s">
        <v>379</v>
      </c>
      <c r="C83" s="22" t="s">
        <v>380</v>
      </c>
      <c r="D83" s="22" t="s">
        <v>338</v>
      </c>
      <c r="E83" s="22" t="s">
        <v>381</v>
      </c>
      <c r="F83" s="22" t="s">
        <v>378</v>
      </c>
      <c r="G83" s="22"/>
      <c r="H83" s="14">
        <v>0.040000000000000001</v>
      </c>
      <c r="I83" s="15" t="s">
        <v>64</v>
      </c>
      <c r="J83" s="22" t="s">
        <v>65</v>
      </c>
      <c r="K83" s="13">
        <v>90</v>
      </c>
      <c r="L83" s="23">
        <v>0</v>
      </c>
      <c r="M83" s="16">
        <f t="shared" si="9"/>
        <v>0</v>
      </c>
      <c r="N83" s="16">
        <f t="shared" si="4"/>
        <v>0</v>
      </c>
      <c r="O83" s="23"/>
      <c r="P83" s="23"/>
      <c r="Q83" s="23">
        <v>0</v>
      </c>
      <c r="R83" s="23">
        <v>1</v>
      </c>
      <c r="S83" s="22" t="s">
        <v>66</v>
      </c>
      <c r="T83" s="22">
        <v>105</v>
      </c>
      <c r="U83" s="22">
        <v>2678</v>
      </c>
      <c r="V83" s="22">
        <v>4000</v>
      </c>
      <c r="W83" s="22">
        <v>6900</v>
      </c>
      <c r="X83" s="24"/>
      <c r="Y83" s="25"/>
      <c r="Z83" s="18">
        <f>#NAME?</f>
        <v>0</v>
      </c>
      <c r="AA83" s="18" t="b">
        <f t="shared" si="8"/>
        <v>1</v>
      </c>
      <c r="AB83" s="26">
        <f>2+2</f>
        <v>4</v>
      </c>
    </row>
    <row r="84">
      <c r="A84" s="31">
        <v>10139</v>
      </c>
      <c r="B84" s="32" t="s">
        <v>382</v>
      </c>
      <c r="C84" s="33" t="s">
        <v>383</v>
      </c>
      <c r="D84" s="33" t="s">
        <v>338</v>
      </c>
      <c r="E84" s="33" t="s">
        <v>384</v>
      </c>
      <c r="F84" s="33" t="s">
        <v>385</v>
      </c>
      <c r="G84" s="34"/>
      <c r="H84" s="35">
        <v>0.040000000000000001</v>
      </c>
      <c r="I84" s="34" t="s">
        <v>64</v>
      </c>
      <c r="J84" s="33" t="s">
        <v>65</v>
      </c>
      <c r="K84" s="13">
        <v>90</v>
      </c>
      <c r="L84" s="29">
        <v>0</v>
      </c>
      <c r="M84" s="16">
        <f t="shared" si="9"/>
        <v>0</v>
      </c>
      <c r="N84" s="16">
        <f t="shared" si="4"/>
        <v>0</v>
      </c>
      <c r="O84" s="29"/>
      <c r="P84" s="29"/>
      <c r="Q84" s="23">
        <v>0</v>
      </c>
      <c r="R84" s="23">
        <v>1</v>
      </c>
      <c r="S84" s="33" t="s">
        <v>66</v>
      </c>
      <c r="T84" s="33">
        <f>13.85*6.2</f>
        <v>85.870000000000005</v>
      </c>
      <c r="U84" s="33">
        <v>2165</v>
      </c>
      <c r="V84" s="33">
        <v>3360</v>
      </c>
      <c r="W84" s="33">
        <f t="shared" ref="W84:W93" si="10">ROUND(U84*2,-1)</f>
        <v>4330</v>
      </c>
      <c r="X84" s="24"/>
      <c r="Y84" s="29"/>
      <c r="Z84" s="18">
        <f>#NAME?</f>
        <v>0</v>
      </c>
      <c r="AA84" s="18" t="b">
        <f t="shared" si="8"/>
        <v>1</v>
      </c>
      <c r="AB84" s="26"/>
    </row>
    <row r="85">
      <c r="A85" s="31">
        <v>12132</v>
      </c>
      <c r="B85" s="32" t="s">
        <v>386</v>
      </c>
      <c r="C85" s="33" t="s">
        <v>387</v>
      </c>
      <c r="D85" s="33" t="s">
        <v>338</v>
      </c>
      <c r="E85" s="33" t="s">
        <v>388</v>
      </c>
      <c r="F85" s="33" t="s">
        <v>389</v>
      </c>
      <c r="G85" s="34"/>
      <c r="H85" s="35">
        <v>0.040000000000000001</v>
      </c>
      <c r="I85" s="34" t="s">
        <v>64</v>
      </c>
      <c r="J85" s="33" t="s">
        <v>65</v>
      </c>
      <c r="K85" s="13">
        <v>90</v>
      </c>
      <c r="L85" s="29">
        <v>0</v>
      </c>
      <c r="M85" s="16">
        <f t="shared" si="9"/>
        <v>0</v>
      </c>
      <c r="N85" s="16">
        <f t="shared" si="4"/>
        <v>0</v>
      </c>
      <c r="O85" s="29"/>
      <c r="P85" s="29"/>
      <c r="Q85" s="23">
        <v>0</v>
      </c>
      <c r="R85" s="23">
        <v>1</v>
      </c>
      <c r="S85" s="33" t="s">
        <v>66</v>
      </c>
      <c r="T85" s="33">
        <f>15.63*6.2</f>
        <v>96.906000000000006</v>
      </c>
      <c r="U85" s="33">
        <v>2443</v>
      </c>
      <c r="V85" s="33">
        <v>3790</v>
      </c>
      <c r="W85" s="33">
        <f t="shared" si="10"/>
        <v>4890</v>
      </c>
      <c r="X85" s="24"/>
      <c r="Y85" s="29"/>
      <c r="Z85" s="18">
        <f>#NAME?</f>
        <v>0</v>
      </c>
      <c r="AA85" s="18" t="b">
        <f t="shared" si="8"/>
        <v>1</v>
      </c>
      <c r="AB85" s="26">
        <v>2</v>
      </c>
    </row>
    <row r="86">
      <c r="A86" s="31">
        <v>10126</v>
      </c>
      <c r="B86" s="32" t="s">
        <v>390</v>
      </c>
      <c r="C86" s="33" t="s">
        <v>391</v>
      </c>
      <c r="D86" s="33" t="s">
        <v>338</v>
      </c>
      <c r="E86" s="33" t="s">
        <v>392</v>
      </c>
      <c r="F86" s="36" t="s">
        <v>393</v>
      </c>
      <c r="G86" s="34"/>
      <c r="H86" s="29"/>
      <c r="I86" s="34" t="s">
        <v>64</v>
      </c>
      <c r="J86" s="33" t="s">
        <v>65</v>
      </c>
      <c r="K86" s="13">
        <v>90</v>
      </c>
      <c r="L86" s="29">
        <v>2</v>
      </c>
      <c r="M86" s="16">
        <f t="shared" si="9"/>
        <v>8</v>
      </c>
      <c r="N86" s="16">
        <f t="shared" si="4"/>
        <v>10</v>
      </c>
      <c r="O86" s="29"/>
      <c r="P86" s="29"/>
      <c r="Q86" s="29">
        <v>1</v>
      </c>
      <c r="R86" s="29">
        <v>2</v>
      </c>
      <c r="S86" s="33" t="s">
        <v>66</v>
      </c>
      <c r="T86" s="33">
        <v>55</v>
      </c>
      <c r="U86" s="33">
        <v>1403</v>
      </c>
      <c r="V86" s="33">
        <v>2100</v>
      </c>
      <c r="W86" s="33">
        <v>2810</v>
      </c>
      <c r="X86" s="24">
        <v>4</v>
      </c>
      <c r="Y86" s="29">
        <v>14</v>
      </c>
      <c r="Z86" s="18">
        <f>#NAME?</f>
        <v>14</v>
      </c>
      <c r="AA86" s="18" t="b">
        <f t="shared" si="8"/>
        <v>1</v>
      </c>
      <c r="AB86" s="26">
        <v>3</v>
      </c>
    </row>
    <row r="87">
      <c r="A87" s="31">
        <v>10125</v>
      </c>
      <c r="B87" s="32" t="s">
        <v>394</v>
      </c>
      <c r="C87" s="33" t="s">
        <v>395</v>
      </c>
      <c r="D87" s="33" t="s">
        <v>338</v>
      </c>
      <c r="E87" s="33" t="s">
        <v>396</v>
      </c>
      <c r="F87" s="36" t="s">
        <v>393</v>
      </c>
      <c r="G87" s="34"/>
      <c r="H87" s="29"/>
      <c r="I87" s="34" t="s">
        <v>64</v>
      </c>
      <c r="J87" s="33" t="s">
        <v>65</v>
      </c>
      <c r="K87" s="13">
        <v>90</v>
      </c>
      <c r="L87" s="29">
        <v>2</v>
      </c>
      <c r="M87" s="16">
        <f t="shared" si="9"/>
        <v>8</v>
      </c>
      <c r="N87" s="16">
        <f t="shared" si="4"/>
        <v>10</v>
      </c>
      <c r="O87" s="29"/>
      <c r="P87" s="29"/>
      <c r="Q87" s="29">
        <v>1</v>
      </c>
      <c r="R87" s="29">
        <v>2</v>
      </c>
      <c r="S87" s="33" t="s">
        <v>66</v>
      </c>
      <c r="T87" s="33">
        <v>55</v>
      </c>
      <c r="U87" s="33">
        <v>1403</v>
      </c>
      <c r="V87" s="33">
        <v>2100</v>
      </c>
      <c r="W87" s="33">
        <v>2810</v>
      </c>
      <c r="X87" s="24">
        <v>3</v>
      </c>
      <c r="Y87" s="29">
        <v>16</v>
      </c>
      <c r="Z87" s="18">
        <f>#NAME?</f>
        <v>16</v>
      </c>
      <c r="AA87" s="18" t="b">
        <f t="shared" si="8"/>
        <v>1</v>
      </c>
      <c r="AB87" s="26">
        <v>3</v>
      </c>
    </row>
    <row r="88">
      <c r="A88" s="21">
        <v>10141</v>
      </c>
      <c r="B88" s="22" t="s">
        <v>397</v>
      </c>
      <c r="C88" s="22" t="s">
        <v>398</v>
      </c>
      <c r="D88" s="22" t="s">
        <v>338</v>
      </c>
      <c r="E88" s="22" t="s">
        <v>399</v>
      </c>
      <c r="F88" s="22" t="s">
        <v>400</v>
      </c>
      <c r="G88" s="22"/>
      <c r="H88" s="14">
        <v>0.040000000000000001</v>
      </c>
      <c r="I88" s="15" t="s">
        <v>64</v>
      </c>
      <c r="J88" s="22" t="s">
        <v>65</v>
      </c>
      <c r="K88" s="13">
        <v>90</v>
      </c>
      <c r="L88" s="23">
        <v>2</v>
      </c>
      <c r="M88" s="16">
        <f t="shared" si="9"/>
        <v>8</v>
      </c>
      <c r="N88" s="16">
        <f t="shared" si="4"/>
        <v>10</v>
      </c>
      <c r="O88" s="23"/>
      <c r="P88" s="23"/>
      <c r="Q88" s="23">
        <v>2</v>
      </c>
      <c r="R88" s="23">
        <v>4</v>
      </c>
      <c r="S88" s="22" t="s">
        <v>66</v>
      </c>
      <c r="T88" s="22">
        <v>15.5</v>
      </c>
      <c r="U88" s="22">
        <v>349</v>
      </c>
      <c r="V88" s="22">
        <v>540</v>
      </c>
      <c r="W88" s="22">
        <v>740</v>
      </c>
      <c r="X88" s="24"/>
      <c r="Y88" s="25"/>
      <c r="Z88" s="18">
        <f>#NAME?</f>
        <v>0</v>
      </c>
      <c r="AA88" s="18" t="b">
        <f t="shared" si="8"/>
        <v>1</v>
      </c>
      <c r="AB88" s="26">
        <v>23</v>
      </c>
    </row>
    <row r="89">
      <c r="A89" s="37">
        <v>10140</v>
      </c>
      <c r="B89" s="32" t="s">
        <v>401</v>
      </c>
      <c r="C89" s="34" t="s">
        <v>402</v>
      </c>
      <c r="D89" s="34" t="s">
        <v>338</v>
      </c>
      <c r="E89" s="34" t="s">
        <v>403</v>
      </c>
      <c r="F89" s="34" t="s">
        <v>404</v>
      </c>
      <c r="G89" s="34"/>
      <c r="H89" s="35">
        <v>0.040000000000000001</v>
      </c>
      <c r="I89" s="36" t="s">
        <v>64</v>
      </c>
      <c r="J89" s="34" t="s">
        <v>65</v>
      </c>
      <c r="K89" s="13">
        <v>90</v>
      </c>
      <c r="L89" s="38">
        <v>2</v>
      </c>
      <c r="M89" s="16">
        <f t="shared" si="9"/>
        <v>8</v>
      </c>
      <c r="N89" s="16">
        <f t="shared" si="4"/>
        <v>10</v>
      </c>
      <c r="O89" s="38"/>
      <c r="P89" s="38"/>
      <c r="Q89" s="38">
        <v>2</v>
      </c>
      <c r="R89" s="38">
        <v>4</v>
      </c>
      <c r="S89" s="34" t="s">
        <v>66</v>
      </c>
      <c r="T89" s="34">
        <v>15.5</v>
      </c>
      <c r="U89" s="34">
        <v>349</v>
      </c>
      <c r="V89" s="34">
        <v>540</v>
      </c>
      <c r="W89" s="34">
        <v>740</v>
      </c>
      <c r="X89" s="24"/>
      <c r="Y89" s="29"/>
      <c r="Z89" s="18">
        <f>#NAME?</f>
        <v>0</v>
      </c>
      <c r="AA89" s="18" t="b">
        <f t="shared" si="8"/>
        <v>1</v>
      </c>
      <c r="AB89" s="26">
        <v>16</v>
      </c>
    </row>
    <row r="90">
      <c r="A90" s="21">
        <v>10128</v>
      </c>
      <c r="B90" s="22" t="s">
        <v>405</v>
      </c>
      <c r="C90" s="22" t="s">
        <v>406</v>
      </c>
      <c r="D90" s="22" t="s">
        <v>338</v>
      </c>
      <c r="E90" s="22" t="s">
        <v>407</v>
      </c>
      <c r="F90" s="22" t="s">
        <v>408</v>
      </c>
      <c r="G90" s="22"/>
      <c r="H90" s="14">
        <v>0.040000000000000001</v>
      </c>
      <c r="I90" s="15" t="s">
        <v>64</v>
      </c>
      <c r="J90" s="22" t="s">
        <v>65</v>
      </c>
      <c r="K90" s="13">
        <v>90</v>
      </c>
      <c r="L90" s="23">
        <v>8</v>
      </c>
      <c r="M90" s="29">
        <f t="shared" si="9"/>
        <v>32</v>
      </c>
      <c r="N90" s="29">
        <f t="shared" si="4"/>
        <v>40</v>
      </c>
      <c r="O90" s="23"/>
      <c r="P90" s="23"/>
      <c r="Q90" s="23">
        <v>2</v>
      </c>
      <c r="R90" s="23">
        <v>5</v>
      </c>
      <c r="S90" s="22" t="s">
        <v>66</v>
      </c>
      <c r="T90" s="22">
        <v>24</v>
      </c>
      <c r="U90" s="22">
        <v>610.26999999999998</v>
      </c>
      <c r="V90" s="22">
        <v>1000</v>
      </c>
      <c r="W90" s="22">
        <v>1800</v>
      </c>
      <c r="X90" s="24"/>
      <c r="Y90" s="25">
        <v>12</v>
      </c>
      <c r="Z90" s="18">
        <f>#NAME?</f>
        <v>12</v>
      </c>
      <c r="AA90" s="18" t="b">
        <f t="shared" si="8"/>
        <v>1</v>
      </c>
      <c r="AB90" s="26">
        <v>2</v>
      </c>
    </row>
    <row r="91">
      <c r="A91" s="21">
        <v>10127</v>
      </c>
      <c r="B91" s="22" t="s">
        <v>409</v>
      </c>
      <c r="C91" s="22" t="s">
        <v>410</v>
      </c>
      <c r="D91" s="22" t="s">
        <v>338</v>
      </c>
      <c r="E91" s="22" t="s">
        <v>411</v>
      </c>
      <c r="F91" s="22" t="s">
        <v>412</v>
      </c>
      <c r="G91" s="22"/>
      <c r="H91" s="14">
        <v>0.040000000000000001</v>
      </c>
      <c r="I91" s="15" t="s">
        <v>64</v>
      </c>
      <c r="J91" s="22" t="s">
        <v>65</v>
      </c>
      <c r="K91" s="13">
        <v>90</v>
      </c>
      <c r="L91" s="23">
        <v>6</v>
      </c>
      <c r="M91" s="29">
        <f t="shared" si="9"/>
        <v>24</v>
      </c>
      <c r="N91" s="29">
        <f t="shared" si="4"/>
        <v>30</v>
      </c>
      <c r="O91" s="23"/>
      <c r="P91" s="23"/>
      <c r="Q91" s="23">
        <v>2</v>
      </c>
      <c r="R91" s="23">
        <v>5</v>
      </c>
      <c r="S91" s="22" t="s">
        <v>66</v>
      </c>
      <c r="T91" s="22">
        <v>24</v>
      </c>
      <c r="U91" s="22">
        <v>610.26999999999998</v>
      </c>
      <c r="V91" s="22">
        <v>1000</v>
      </c>
      <c r="W91" s="22">
        <v>1800</v>
      </c>
      <c r="X91" s="24">
        <v>2</v>
      </c>
      <c r="Y91" s="25">
        <v>15</v>
      </c>
      <c r="Z91" s="18">
        <f>#NAME?</f>
        <v>15</v>
      </c>
      <c r="AA91" s="18" t="b">
        <f t="shared" si="8"/>
        <v>1</v>
      </c>
      <c r="AB91" s="26">
        <v>0</v>
      </c>
    </row>
    <row r="92">
      <c r="A92" s="31">
        <v>10130</v>
      </c>
      <c r="B92" s="32" t="s">
        <v>413</v>
      </c>
      <c r="C92" s="33" t="s">
        <v>414</v>
      </c>
      <c r="D92" s="33" t="s">
        <v>338</v>
      </c>
      <c r="E92" s="33" t="s">
        <v>415</v>
      </c>
      <c r="F92" s="33" t="s">
        <v>416</v>
      </c>
      <c r="G92" s="34"/>
      <c r="H92" s="35">
        <v>0.040000000000000001</v>
      </c>
      <c r="I92" s="34" t="s">
        <v>64</v>
      </c>
      <c r="J92" s="33" t="s">
        <v>65</v>
      </c>
      <c r="K92" s="13">
        <v>90</v>
      </c>
      <c r="L92" s="29">
        <v>10</v>
      </c>
      <c r="M92" s="29">
        <f t="shared" si="9"/>
        <v>40</v>
      </c>
      <c r="N92" s="29">
        <f t="shared" si="4"/>
        <v>50</v>
      </c>
      <c r="O92" s="29"/>
      <c r="P92" s="29"/>
      <c r="Q92" s="29">
        <v>2</v>
      </c>
      <c r="R92" s="29">
        <v>4</v>
      </c>
      <c r="S92" s="33" t="s">
        <v>66</v>
      </c>
      <c r="T92" s="33">
        <v>11</v>
      </c>
      <c r="U92" s="33">
        <v>281</v>
      </c>
      <c r="V92" s="33">
        <v>420</v>
      </c>
      <c r="W92" s="33">
        <f t="shared" si="10"/>
        <v>560</v>
      </c>
      <c r="X92" s="24"/>
      <c r="Y92" s="29"/>
      <c r="Z92" s="18">
        <f>#NAME?</f>
        <v>0</v>
      </c>
      <c r="AA92" s="18" t="b">
        <f t="shared" si="8"/>
        <v>1</v>
      </c>
      <c r="AB92" s="26">
        <v>0</v>
      </c>
    </row>
    <row r="93">
      <c r="A93" s="31">
        <v>10129</v>
      </c>
      <c r="B93" s="32" t="s">
        <v>417</v>
      </c>
      <c r="C93" s="33" t="s">
        <v>418</v>
      </c>
      <c r="D93" s="33" t="s">
        <v>338</v>
      </c>
      <c r="E93" s="33" t="s">
        <v>419</v>
      </c>
      <c r="F93" s="33" t="s">
        <v>420</v>
      </c>
      <c r="G93" s="34"/>
      <c r="H93" s="35">
        <v>0.040000000000000001</v>
      </c>
      <c r="I93" s="34" t="s">
        <v>64</v>
      </c>
      <c r="J93" s="33" t="s">
        <v>65</v>
      </c>
      <c r="K93" s="13">
        <v>90</v>
      </c>
      <c r="L93" s="29">
        <v>10</v>
      </c>
      <c r="M93" s="29">
        <f t="shared" si="9"/>
        <v>40</v>
      </c>
      <c r="N93" s="29">
        <f t="shared" si="4"/>
        <v>50</v>
      </c>
      <c r="O93" s="29"/>
      <c r="P93" s="29"/>
      <c r="Q93" s="29">
        <v>2</v>
      </c>
      <c r="R93" s="29">
        <v>4</v>
      </c>
      <c r="S93" s="33" t="s">
        <v>66</v>
      </c>
      <c r="T93" s="33">
        <v>11</v>
      </c>
      <c r="U93" s="33">
        <v>281</v>
      </c>
      <c r="V93" s="33">
        <v>420</v>
      </c>
      <c r="W93" s="33">
        <f t="shared" si="10"/>
        <v>560</v>
      </c>
      <c r="X93" s="24"/>
      <c r="Y93" s="29"/>
      <c r="Z93" s="18">
        <f>#NAME?</f>
        <v>0</v>
      </c>
      <c r="AA93" s="18" t="b">
        <f t="shared" si="8"/>
        <v>1</v>
      </c>
      <c r="AB93" s="26">
        <v>1</v>
      </c>
    </row>
    <row r="94">
      <c r="A94" s="21">
        <v>11201</v>
      </c>
      <c r="B94" s="22" t="s">
        <v>421</v>
      </c>
      <c r="C94" s="22" t="s">
        <v>422</v>
      </c>
      <c r="D94" s="22" t="s">
        <v>338</v>
      </c>
      <c r="E94" s="22" t="s">
        <v>423</v>
      </c>
      <c r="F94" s="22" t="s">
        <v>424</v>
      </c>
      <c r="G94" s="22"/>
      <c r="H94" s="14">
        <v>0.040000000000000001</v>
      </c>
      <c r="I94" s="15" t="s">
        <v>64</v>
      </c>
      <c r="J94" s="22" t="s">
        <v>65</v>
      </c>
      <c r="K94" s="13">
        <v>90</v>
      </c>
      <c r="L94" s="23">
        <v>10</v>
      </c>
      <c r="M94" s="29">
        <f t="shared" si="9"/>
        <v>40</v>
      </c>
      <c r="N94" s="29">
        <f t="shared" si="4"/>
        <v>50</v>
      </c>
      <c r="O94" s="23">
        <v>3</v>
      </c>
      <c r="P94" s="23">
        <v>5</v>
      </c>
      <c r="Q94" s="23"/>
      <c r="R94" s="23"/>
      <c r="S94" s="22" t="s">
        <v>66</v>
      </c>
      <c r="T94" s="22">
        <v>0.69999999999999996</v>
      </c>
      <c r="U94" s="22">
        <v>109</v>
      </c>
      <c r="V94" s="22">
        <v>170</v>
      </c>
      <c r="W94" s="22">
        <v>240</v>
      </c>
      <c r="X94" s="24"/>
      <c r="Y94" s="25"/>
      <c r="Z94" s="18">
        <f>#NAME?</f>
        <v>0</v>
      </c>
      <c r="AA94" s="18" t="b">
        <f t="shared" si="8"/>
        <v>1</v>
      </c>
      <c r="AB94" s="26"/>
    </row>
    <row r="95">
      <c r="A95" s="21">
        <v>10160</v>
      </c>
      <c r="B95" s="22" t="s">
        <v>425</v>
      </c>
      <c r="C95" s="22" t="s">
        <v>426</v>
      </c>
      <c r="D95" s="22" t="s">
        <v>338</v>
      </c>
      <c r="E95" s="22" t="s">
        <v>427</v>
      </c>
      <c r="F95" s="22" t="s">
        <v>428</v>
      </c>
      <c r="G95" s="22"/>
      <c r="H95" s="14">
        <v>0.040000000000000001</v>
      </c>
      <c r="I95" s="15" t="s">
        <v>64</v>
      </c>
      <c r="J95" s="22" t="s">
        <v>65</v>
      </c>
      <c r="K95" s="13">
        <v>90</v>
      </c>
      <c r="L95" s="23">
        <v>0</v>
      </c>
      <c r="M95" s="29">
        <f t="shared" si="9"/>
        <v>0</v>
      </c>
      <c r="N95" s="29">
        <f t="shared" si="4"/>
        <v>0</v>
      </c>
      <c r="O95" s="23">
        <v>1</v>
      </c>
      <c r="P95" s="23">
        <v>2</v>
      </c>
      <c r="Q95" s="23"/>
      <c r="R95" s="23"/>
      <c r="S95" s="22" t="s">
        <v>66</v>
      </c>
      <c r="T95" s="22">
        <v>10</v>
      </c>
      <c r="U95" s="22">
        <v>1563</v>
      </c>
      <c r="V95" s="22">
        <v>2420</v>
      </c>
      <c r="W95" s="22">
        <v>3340</v>
      </c>
      <c r="X95" s="24">
        <v>8</v>
      </c>
      <c r="Y95" s="25">
        <v>3</v>
      </c>
      <c r="Z95" s="18">
        <f>#NAME?</f>
        <v>3</v>
      </c>
      <c r="AA95" s="18" t="b">
        <f t="shared" si="8"/>
        <v>1</v>
      </c>
      <c r="AB95" s="26">
        <v>7</v>
      </c>
    </row>
    <row r="96">
      <c r="A96" s="21">
        <v>10159</v>
      </c>
      <c r="B96" s="22" t="s">
        <v>429</v>
      </c>
      <c r="C96" s="22" t="s">
        <v>430</v>
      </c>
      <c r="D96" s="22" t="s">
        <v>338</v>
      </c>
      <c r="E96" s="22" t="s">
        <v>431</v>
      </c>
      <c r="F96" s="22" t="s">
        <v>432</v>
      </c>
      <c r="G96" s="22"/>
      <c r="H96" s="14">
        <v>0.040000000000000001</v>
      </c>
      <c r="I96" s="15" t="s">
        <v>64</v>
      </c>
      <c r="J96" s="22" t="s">
        <v>65</v>
      </c>
      <c r="K96" s="13">
        <v>90</v>
      </c>
      <c r="L96" s="23">
        <v>0</v>
      </c>
      <c r="M96" s="29">
        <f t="shared" si="9"/>
        <v>0</v>
      </c>
      <c r="N96" s="29">
        <f t="shared" si="4"/>
        <v>0</v>
      </c>
      <c r="O96" s="23">
        <v>1</v>
      </c>
      <c r="P96" s="23">
        <v>2</v>
      </c>
      <c r="Q96" s="23"/>
      <c r="R96" s="23"/>
      <c r="S96" s="22" t="s">
        <v>66</v>
      </c>
      <c r="T96" s="22">
        <v>10</v>
      </c>
      <c r="U96" s="22">
        <v>1563</v>
      </c>
      <c r="V96" s="22">
        <v>2420</v>
      </c>
      <c r="W96" s="22">
        <v>3340</v>
      </c>
      <c r="X96" s="24">
        <v>12</v>
      </c>
      <c r="Y96" s="25">
        <v>1</v>
      </c>
      <c r="Z96" s="18">
        <f>#NAME?</f>
        <v>1</v>
      </c>
      <c r="AA96" s="18" t="b">
        <f t="shared" si="8"/>
        <v>1</v>
      </c>
      <c r="AB96" s="26">
        <v>7</v>
      </c>
    </row>
    <row r="97">
      <c r="A97" s="21">
        <v>10162</v>
      </c>
      <c r="B97" s="22" t="s">
        <v>433</v>
      </c>
      <c r="C97" s="22" t="s">
        <v>434</v>
      </c>
      <c r="D97" s="22" t="s">
        <v>338</v>
      </c>
      <c r="E97" s="22" t="s">
        <v>435</v>
      </c>
      <c r="F97" s="22" t="s">
        <v>436</v>
      </c>
      <c r="G97" s="22"/>
      <c r="H97" s="14">
        <v>0.040000000000000001</v>
      </c>
      <c r="I97" s="15" t="s">
        <v>64</v>
      </c>
      <c r="J97" s="22" t="s">
        <v>65</v>
      </c>
      <c r="K97" s="13">
        <v>90</v>
      </c>
      <c r="L97" s="23">
        <v>2</v>
      </c>
      <c r="M97" s="29">
        <f t="shared" si="9"/>
        <v>8</v>
      </c>
      <c r="N97" s="29">
        <f t="shared" si="4"/>
        <v>10</v>
      </c>
      <c r="O97" s="23">
        <v>1</v>
      </c>
      <c r="P97" s="23">
        <v>2</v>
      </c>
      <c r="Q97" s="23"/>
      <c r="R97" s="23"/>
      <c r="S97" s="22" t="s">
        <v>66</v>
      </c>
      <c r="T97" s="22">
        <v>8.7300000000000004</v>
      </c>
      <c r="U97" s="22">
        <v>1364</v>
      </c>
      <c r="V97" s="22">
        <v>2110</v>
      </c>
      <c r="W97" s="22">
        <v>2920</v>
      </c>
      <c r="X97" s="24">
        <v>5</v>
      </c>
      <c r="Y97" s="25">
        <v>6</v>
      </c>
      <c r="Z97" s="18">
        <f>#NAME?</f>
        <v>6</v>
      </c>
      <c r="AA97" s="18" t="b">
        <f t="shared" si="8"/>
        <v>1</v>
      </c>
      <c r="AB97" s="26">
        <v>4</v>
      </c>
    </row>
    <row r="98">
      <c r="A98" s="21">
        <v>10161</v>
      </c>
      <c r="B98" s="22" t="s">
        <v>437</v>
      </c>
      <c r="C98" s="22" t="s">
        <v>438</v>
      </c>
      <c r="D98" s="22" t="s">
        <v>338</v>
      </c>
      <c r="E98" s="22" t="s">
        <v>439</v>
      </c>
      <c r="F98" s="22" t="s">
        <v>440</v>
      </c>
      <c r="G98" s="22"/>
      <c r="H98" s="14">
        <v>0.040000000000000001</v>
      </c>
      <c r="I98" s="15" t="s">
        <v>64</v>
      </c>
      <c r="J98" s="22" t="s">
        <v>65</v>
      </c>
      <c r="K98" s="13">
        <v>90</v>
      </c>
      <c r="L98" s="23">
        <v>2</v>
      </c>
      <c r="M98" s="29">
        <f t="shared" si="9"/>
        <v>8</v>
      </c>
      <c r="N98" s="29">
        <f t="shared" si="4"/>
        <v>10</v>
      </c>
      <c r="O98" s="23">
        <v>1</v>
      </c>
      <c r="P98" s="23">
        <v>2</v>
      </c>
      <c r="Q98" s="23"/>
      <c r="R98" s="23"/>
      <c r="S98" s="22" t="s">
        <v>66</v>
      </c>
      <c r="T98" s="22">
        <v>8.7300000000000004</v>
      </c>
      <c r="U98" s="22">
        <v>1364</v>
      </c>
      <c r="V98" s="22">
        <v>2110</v>
      </c>
      <c r="W98" s="22">
        <v>2920</v>
      </c>
      <c r="X98" s="24">
        <v>11</v>
      </c>
      <c r="Y98" s="25">
        <v>8</v>
      </c>
      <c r="Z98" s="18">
        <f>#NAME?</f>
        <v>8</v>
      </c>
      <c r="AA98" s="18" t="b">
        <f t="shared" si="8"/>
        <v>1</v>
      </c>
      <c r="AB98" s="26">
        <v>4</v>
      </c>
    </row>
    <row r="99">
      <c r="A99" s="21">
        <v>10136</v>
      </c>
      <c r="B99" s="22" t="s">
        <v>441</v>
      </c>
      <c r="C99" s="22" t="s">
        <v>442</v>
      </c>
      <c r="D99" s="22" t="s">
        <v>338</v>
      </c>
      <c r="E99" s="22" t="s">
        <v>443</v>
      </c>
      <c r="F99" s="22" t="s">
        <v>444</v>
      </c>
      <c r="G99" s="22"/>
      <c r="H99" s="14">
        <v>0.040000000000000001</v>
      </c>
      <c r="I99" s="15" t="s">
        <v>64</v>
      </c>
      <c r="J99" s="22" t="s">
        <v>65</v>
      </c>
      <c r="K99" s="13">
        <v>90</v>
      </c>
      <c r="L99" s="23">
        <v>3</v>
      </c>
      <c r="M99" s="29">
        <f t="shared" si="9"/>
        <v>12</v>
      </c>
      <c r="N99" s="29">
        <f t="shared" ref="N99:N142" si="11">L99*5</f>
        <v>15</v>
      </c>
      <c r="O99" s="23">
        <v>3</v>
      </c>
      <c r="P99" s="23">
        <v>6</v>
      </c>
      <c r="Q99" s="23"/>
      <c r="R99" s="23"/>
      <c r="S99" s="22" t="s">
        <v>66</v>
      </c>
      <c r="T99" s="22">
        <v>55</v>
      </c>
      <c r="U99" s="22">
        <v>1496</v>
      </c>
      <c r="V99" s="22">
        <v>2240</v>
      </c>
      <c r="W99" s="22">
        <v>2990</v>
      </c>
      <c r="X99" s="24"/>
      <c r="Y99" s="25"/>
      <c r="Z99" s="18">
        <f>#NAME?</f>
        <v>0</v>
      </c>
      <c r="AA99" s="18" t="b">
        <f t="shared" si="8"/>
        <v>1</v>
      </c>
      <c r="AB99" s="26">
        <v>0</v>
      </c>
    </row>
    <row r="100">
      <c r="A100" s="21">
        <v>10135</v>
      </c>
      <c r="B100" s="22" t="s">
        <v>445</v>
      </c>
      <c r="C100" s="22" t="s">
        <v>446</v>
      </c>
      <c r="D100" s="22" t="s">
        <v>338</v>
      </c>
      <c r="E100" s="22" t="s">
        <v>447</v>
      </c>
      <c r="F100" s="22" t="s">
        <v>448</v>
      </c>
      <c r="G100" s="22"/>
      <c r="H100" s="14">
        <v>0.040000000000000001</v>
      </c>
      <c r="I100" s="15" t="s">
        <v>64</v>
      </c>
      <c r="J100" s="22" t="s">
        <v>65</v>
      </c>
      <c r="K100" s="13">
        <v>90</v>
      </c>
      <c r="L100" s="23">
        <v>4</v>
      </c>
      <c r="M100" s="29">
        <f t="shared" si="9"/>
        <v>16</v>
      </c>
      <c r="N100" s="29">
        <f t="shared" si="11"/>
        <v>20</v>
      </c>
      <c r="O100" s="23">
        <v>3</v>
      </c>
      <c r="P100" s="23">
        <v>6</v>
      </c>
      <c r="Q100" s="23"/>
      <c r="R100" s="23"/>
      <c r="S100" s="22" t="s">
        <v>66</v>
      </c>
      <c r="T100" s="22">
        <v>55</v>
      </c>
      <c r="U100" s="22">
        <v>1496</v>
      </c>
      <c r="V100" s="22">
        <v>2240</v>
      </c>
      <c r="W100" s="22">
        <v>2990</v>
      </c>
      <c r="X100" s="24">
        <v>5</v>
      </c>
      <c r="Y100" s="25"/>
      <c r="Z100" s="18">
        <f>VLOOKUP(A100,[2]GODOWN!$A$2:$AB$2821,26,FALSE)</f>
        <v>0</v>
      </c>
      <c r="AA100" s="18" t="b">
        <f t="shared" si="8"/>
        <v>1</v>
      </c>
      <c r="AB100" s="26">
        <v>6</v>
      </c>
    </row>
    <row r="101">
      <c r="A101" s="21">
        <v>10158</v>
      </c>
      <c r="B101" s="22" t="s">
        <v>449</v>
      </c>
      <c r="C101" s="22" t="s">
        <v>450</v>
      </c>
      <c r="D101" s="22" t="s">
        <v>338</v>
      </c>
      <c r="E101" s="22" t="s">
        <v>451</v>
      </c>
      <c r="F101" s="22" t="s">
        <v>452</v>
      </c>
      <c r="G101" s="22"/>
      <c r="H101" s="14">
        <v>0.040000000000000001</v>
      </c>
      <c r="I101" s="15" t="s">
        <v>64</v>
      </c>
      <c r="J101" s="22" t="s">
        <v>65</v>
      </c>
      <c r="K101" s="13">
        <v>90</v>
      </c>
      <c r="L101" s="23">
        <v>0</v>
      </c>
      <c r="M101" s="29">
        <f t="shared" si="9"/>
        <v>0</v>
      </c>
      <c r="N101" s="29">
        <f t="shared" si="11"/>
        <v>0</v>
      </c>
      <c r="O101" s="23">
        <v>2</v>
      </c>
      <c r="P101" s="23">
        <v>3</v>
      </c>
      <c r="Q101" s="23"/>
      <c r="R101" s="23"/>
      <c r="S101" s="22" t="s">
        <v>66</v>
      </c>
      <c r="T101" s="22">
        <v>9.3000000000000007</v>
      </c>
      <c r="U101" s="22">
        <v>1454</v>
      </c>
      <c r="V101" s="22">
        <v>2250</v>
      </c>
      <c r="W101" s="22">
        <v>3110</v>
      </c>
      <c r="X101" s="24"/>
      <c r="Y101" s="25"/>
      <c r="Z101" s="18">
        <f>#NAME?</f>
        <v>0</v>
      </c>
      <c r="AA101" s="18" t="b">
        <f t="shared" si="8"/>
        <v>1</v>
      </c>
      <c r="AB101" s="26"/>
    </row>
    <row r="102">
      <c r="A102" s="21">
        <v>10157</v>
      </c>
      <c r="B102" s="22" t="s">
        <v>453</v>
      </c>
      <c r="C102" s="22" t="s">
        <v>454</v>
      </c>
      <c r="D102" s="22" t="s">
        <v>338</v>
      </c>
      <c r="E102" s="22" t="s">
        <v>455</v>
      </c>
      <c r="F102" s="22" t="s">
        <v>456</v>
      </c>
      <c r="G102" s="22"/>
      <c r="H102" s="14">
        <v>0.040000000000000001</v>
      </c>
      <c r="I102" s="15" t="s">
        <v>64</v>
      </c>
      <c r="J102" s="22" t="s">
        <v>65</v>
      </c>
      <c r="K102" s="13">
        <v>90</v>
      </c>
      <c r="L102" s="23">
        <v>1</v>
      </c>
      <c r="M102" s="29">
        <f t="shared" si="9"/>
        <v>4</v>
      </c>
      <c r="N102" s="29">
        <f t="shared" si="11"/>
        <v>5</v>
      </c>
      <c r="O102" s="23">
        <v>2</v>
      </c>
      <c r="P102" s="23">
        <v>3</v>
      </c>
      <c r="Q102" s="23"/>
      <c r="R102" s="23"/>
      <c r="S102" s="22" t="s">
        <v>66</v>
      </c>
      <c r="T102" s="22">
        <v>9.3000000000000007</v>
      </c>
      <c r="U102" s="22">
        <v>1454</v>
      </c>
      <c r="V102" s="22">
        <v>2250</v>
      </c>
      <c r="W102" s="22">
        <v>3110</v>
      </c>
      <c r="X102" s="24"/>
      <c r="Y102" s="25"/>
      <c r="Z102" s="18">
        <f>#NAME?</f>
        <v>0</v>
      </c>
      <c r="AA102" s="18" t="b">
        <f t="shared" si="8"/>
        <v>1</v>
      </c>
      <c r="AB102" s="26"/>
    </row>
    <row r="103">
      <c r="A103" s="21">
        <v>12156</v>
      </c>
      <c r="B103" s="22" t="s">
        <v>457</v>
      </c>
      <c r="C103" s="22" t="s">
        <v>458</v>
      </c>
      <c r="D103" s="22" t="s">
        <v>338</v>
      </c>
      <c r="E103" s="22" t="s">
        <v>459</v>
      </c>
      <c r="F103" s="22" t="s">
        <v>460</v>
      </c>
      <c r="G103" s="22"/>
      <c r="H103" s="14">
        <v>0.040000000000000001</v>
      </c>
      <c r="I103" s="15" t="s">
        <v>64</v>
      </c>
      <c r="J103" s="22" t="s">
        <v>65</v>
      </c>
      <c r="K103" s="13">
        <v>90</v>
      </c>
      <c r="L103" s="23">
        <v>0</v>
      </c>
      <c r="M103" s="29">
        <f t="shared" si="9"/>
        <v>0</v>
      </c>
      <c r="N103" s="29">
        <f t="shared" si="11"/>
        <v>0</v>
      </c>
      <c r="O103" s="23">
        <v>3</v>
      </c>
      <c r="P103" s="23">
        <v>5</v>
      </c>
      <c r="Q103" s="23"/>
      <c r="R103" s="23"/>
      <c r="S103" s="22" t="s">
        <v>66</v>
      </c>
      <c r="T103" s="22">
        <v>4</v>
      </c>
      <c r="U103" s="22">
        <v>90</v>
      </c>
      <c r="V103" s="22">
        <v>140</v>
      </c>
      <c r="W103" s="22">
        <v>190</v>
      </c>
      <c r="X103" s="24"/>
      <c r="Y103" s="25"/>
      <c r="Z103" s="18">
        <f>#NAME?</f>
        <v>0</v>
      </c>
      <c r="AA103" s="18" t="b">
        <f t="shared" si="8"/>
        <v>1</v>
      </c>
      <c r="AB103" s="26"/>
    </row>
    <row r="104">
      <c r="A104" s="21">
        <v>10145</v>
      </c>
      <c r="B104" s="22" t="s">
        <v>461</v>
      </c>
      <c r="C104" s="22" t="s">
        <v>462</v>
      </c>
      <c r="D104" s="22" t="s">
        <v>338</v>
      </c>
      <c r="E104" s="22" t="s">
        <v>463</v>
      </c>
      <c r="F104" s="22" t="s">
        <v>464</v>
      </c>
      <c r="G104" s="22"/>
      <c r="H104" s="14">
        <v>0.040000000000000001</v>
      </c>
      <c r="I104" s="15" t="s">
        <v>64</v>
      </c>
      <c r="J104" s="22" t="s">
        <v>65</v>
      </c>
      <c r="K104" s="13">
        <v>90</v>
      </c>
      <c r="L104" s="23">
        <v>3</v>
      </c>
      <c r="M104" s="29">
        <f t="shared" si="9"/>
        <v>12</v>
      </c>
      <c r="N104" s="29">
        <f t="shared" si="11"/>
        <v>15</v>
      </c>
      <c r="O104" s="23"/>
      <c r="P104" s="23"/>
      <c r="Q104" s="23">
        <v>2</v>
      </c>
      <c r="R104" s="23">
        <v>4</v>
      </c>
      <c r="S104" s="22" t="s">
        <v>66</v>
      </c>
      <c r="T104" s="22">
        <v>28</v>
      </c>
      <c r="U104" s="22">
        <v>714</v>
      </c>
      <c r="V104" s="22">
        <v>1070</v>
      </c>
      <c r="W104" s="22">
        <v>1430</v>
      </c>
      <c r="X104" s="24">
        <v>5</v>
      </c>
      <c r="Y104" s="25"/>
      <c r="Z104" s="18">
        <f>#NAME?</f>
        <v>0</v>
      </c>
      <c r="AA104" s="18" t="b">
        <f t="shared" si="8"/>
        <v>1</v>
      </c>
      <c r="AB104" s="26">
        <v>7</v>
      </c>
    </row>
    <row r="105">
      <c r="A105" s="21">
        <v>10144</v>
      </c>
      <c r="B105" s="22" t="s">
        <v>465</v>
      </c>
      <c r="C105" s="22" t="s">
        <v>466</v>
      </c>
      <c r="D105" s="22" t="s">
        <v>338</v>
      </c>
      <c r="E105" s="22" t="s">
        <v>467</v>
      </c>
      <c r="F105" s="22" t="s">
        <v>468</v>
      </c>
      <c r="G105" s="22"/>
      <c r="H105" s="14">
        <v>0.040000000000000001</v>
      </c>
      <c r="I105" s="15" t="s">
        <v>64</v>
      </c>
      <c r="J105" s="22" t="s">
        <v>65</v>
      </c>
      <c r="K105" s="13">
        <v>90</v>
      </c>
      <c r="L105" s="23">
        <v>3</v>
      </c>
      <c r="M105" s="29">
        <f t="shared" si="9"/>
        <v>12</v>
      </c>
      <c r="N105" s="29">
        <f t="shared" si="11"/>
        <v>15</v>
      </c>
      <c r="O105" s="23"/>
      <c r="P105" s="23"/>
      <c r="Q105" s="23">
        <v>2</v>
      </c>
      <c r="R105" s="23">
        <v>4</v>
      </c>
      <c r="S105" s="22" t="s">
        <v>66</v>
      </c>
      <c r="T105" s="22">
        <v>28</v>
      </c>
      <c r="U105" s="22">
        <v>714</v>
      </c>
      <c r="V105" s="22">
        <v>1070</v>
      </c>
      <c r="W105" s="22">
        <v>1430</v>
      </c>
      <c r="X105" s="24">
        <v>5</v>
      </c>
      <c r="Y105" s="25"/>
      <c r="Z105" s="18">
        <f>#NAME?</f>
        <v>0</v>
      </c>
      <c r="AA105" s="18" t="b">
        <f t="shared" si="8"/>
        <v>1</v>
      </c>
      <c r="AB105" s="26">
        <v>4</v>
      </c>
    </row>
    <row r="106">
      <c r="A106" s="21">
        <v>10149</v>
      </c>
      <c r="B106" s="22" t="s">
        <v>469</v>
      </c>
      <c r="C106" s="22" t="s">
        <v>470</v>
      </c>
      <c r="D106" s="22" t="s">
        <v>338</v>
      </c>
      <c r="E106" s="22" t="s">
        <v>471</v>
      </c>
      <c r="F106" s="22" t="s">
        <v>472</v>
      </c>
      <c r="G106" s="22"/>
      <c r="H106" s="14">
        <v>0.040000000000000001</v>
      </c>
      <c r="I106" s="15" t="s">
        <v>64</v>
      </c>
      <c r="J106" s="22" t="s">
        <v>65</v>
      </c>
      <c r="K106" s="13">
        <v>90</v>
      </c>
      <c r="L106" s="23">
        <v>2</v>
      </c>
      <c r="M106" s="29">
        <f t="shared" si="9"/>
        <v>8</v>
      </c>
      <c r="N106" s="29">
        <f t="shared" si="11"/>
        <v>10</v>
      </c>
      <c r="O106" s="23"/>
      <c r="P106" s="23"/>
      <c r="Q106" s="23">
        <v>2</v>
      </c>
      <c r="R106" s="23">
        <v>4</v>
      </c>
      <c r="S106" s="22" t="s">
        <v>66</v>
      </c>
      <c r="T106" s="22">
        <v>4.0999999999999996</v>
      </c>
      <c r="U106" s="22">
        <v>641</v>
      </c>
      <c r="V106" s="22">
        <v>990</v>
      </c>
      <c r="W106" s="22">
        <v>1370</v>
      </c>
      <c r="X106" s="24"/>
      <c r="Y106" s="25"/>
      <c r="Z106" s="18">
        <f>#NAME?</f>
        <v>0</v>
      </c>
      <c r="AA106" s="18" t="b">
        <f t="shared" si="8"/>
        <v>1</v>
      </c>
      <c r="AB106" s="26"/>
    </row>
    <row r="107">
      <c r="A107" s="21">
        <v>10148</v>
      </c>
      <c r="B107" s="22" t="s">
        <v>473</v>
      </c>
      <c r="C107" s="22" t="s">
        <v>474</v>
      </c>
      <c r="D107" s="22" t="s">
        <v>338</v>
      </c>
      <c r="E107" s="22" t="s">
        <v>475</v>
      </c>
      <c r="F107" s="22" t="s">
        <v>476</v>
      </c>
      <c r="G107" s="22"/>
      <c r="H107" s="14">
        <v>0.040000000000000001</v>
      </c>
      <c r="I107" s="15" t="s">
        <v>64</v>
      </c>
      <c r="J107" s="22" t="s">
        <v>65</v>
      </c>
      <c r="K107" s="13">
        <v>90</v>
      </c>
      <c r="L107" s="23">
        <v>2</v>
      </c>
      <c r="M107" s="29">
        <f t="shared" si="9"/>
        <v>8</v>
      </c>
      <c r="N107" s="29">
        <f t="shared" si="11"/>
        <v>10</v>
      </c>
      <c r="O107" s="23"/>
      <c r="P107" s="23"/>
      <c r="Q107" s="23">
        <v>2</v>
      </c>
      <c r="R107" s="23">
        <v>4</v>
      </c>
      <c r="S107" s="22" t="s">
        <v>66</v>
      </c>
      <c r="T107" s="22">
        <v>4.0999999999999996</v>
      </c>
      <c r="U107" s="22">
        <v>641</v>
      </c>
      <c r="V107" s="22">
        <v>990</v>
      </c>
      <c r="W107" s="22">
        <v>1370</v>
      </c>
      <c r="X107" s="24"/>
      <c r="Y107" s="25"/>
      <c r="Z107" s="18">
        <f>#NAME?</f>
        <v>0</v>
      </c>
      <c r="AA107" s="18" t="b">
        <f t="shared" si="8"/>
        <v>1</v>
      </c>
      <c r="AB107" s="26"/>
    </row>
    <row r="108">
      <c r="A108" s="31">
        <v>10147</v>
      </c>
      <c r="B108" s="32" t="s">
        <v>477</v>
      </c>
      <c r="C108" s="33" t="s">
        <v>478</v>
      </c>
      <c r="D108" s="33" t="s">
        <v>338</v>
      </c>
      <c r="E108" s="33" t="s">
        <v>479</v>
      </c>
      <c r="F108" s="33" t="s">
        <v>480</v>
      </c>
      <c r="G108" s="34"/>
      <c r="H108" s="35">
        <v>0.040000000000000001</v>
      </c>
      <c r="I108" s="34" t="s">
        <v>64</v>
      </c>
      <c r="J108" s="33" t="s">
        <v>65</v>
      </c>
      <c r="K108" s="13">
        <v>90</v>
      </c>
      <c r="L108" s="23">
        <v>6</v>
      </c>
      <c r="M108" s="29">
        <f t="shared" si="9"/>
        <v>24</v>
      </c>
      <c r="N108" s="29">
        <f t="shared" si="11"/>
        <v>30</v>
      </c>
      <c r="O108" s="23"/>
      <c r="P108" s="23"/>
      <c r="Q108" s="23">
        <v>5</v>
      </c>
      <c r="R108" s="23">
        <v>10</v>
      </c>
      <c r="S108" s="33" t="s">
        <v>66</v>
      </c>
      <c r="T108" s="33">
        <v>12.5</v>
      </c>
      <c r="U108" s="33">
        <v>291</v>
      </c>
      <c r="V108" s="33">
        <v>450</v>
      </c>
      <c r="W108" s="33">
        <f>ROUND(U108*2,-1)</f>
        <v>580</v>
      </c>
      <c r="X108" s="24">
        <v>9</v>
      </c>
      <c r="Y108" s="29">
        <v>19</v>
      </c>
      <c r="Z108" s="18">
        <f>#NAME?</f>
        <v>19</v>
      </c>
      <c r="AA108" s="18" t="b">
        <f t="shared" si="8"/>
        <v>1</v>
      </c>
      <c r="AB108" s="26">
        <v>9</v>
      </c>
    </row>
    <row r="109">
      <c r="A109" s="21">
        <v>10146</v>
      </c>
      <c r="B109" s="22" t="s">
        <v>481</v>
      </c>
      <c r="C109" s="22" t="s">
        <v>482</v>
      </c>
      <c r="D109" s="22" t="s">
        <v>338</v>
      </c>
      <c r="E109" s="22" t="s">
        <v>483</v>
      </c>
      <c r="F109" s="22" t="s">
        <v>484</v>
      </c>
      <c r="G109" s="22"/>
      <c r="H109" s="14">
        <v>0.040000000000000001</v>
      </c>
      <c r="I109" s="15" t="s">
        <v>64</v>
      </c>
      <c r="J109" s="22" t="s">
        <v>65</v>
      </c>
      <c r="K109" s="13">
        <v>90</v>
      </c>
      <c r="L109" s="23">
        <v>6</v>
      </c>
      <c r="M109" s="29">
        <f t="shared" si="9"/>
        <v>24</v>
      </c>
      <c r="N109" s="29">
        <f t="shared" si="11"/>
        <v>30</v>
      </c>
      <c r="O109" s="23"/>
      <c r="P109" s="23"/>
      <c r="Q109" s="23">
        <v>5</v>
      </c>
      <c r="R109" s="23">
        <v>10</v>
      </c>
      <c r="S109" s="22" t="s">
        <v>66</v>
      </c>
      <c r="T109" s="22">
        <v>12.5</v>
      </c>
      <c r="U109" s="22">
        <v>291</v>
      </c>
      <c r="V109" s="22">
        <v>450</v>
      </c>
      <c r="W109" s="22">
        <v>620</v>
      </c>
      <c r="X109" s="24">
        <v>18</v>
      </c>
      <c r="Y109" s="25">
        <v>19</v>
      </c>
      <c r="Z109" s="18">
        <f>#NAME?</f>
        <v>19</v>
      </c>
      <c r="AA109" s="18" t="b">
        <f t="shared" si="8"/>
        <v>1</v>
      </c>
      <c r="AB109" s="26">
        <v>7</v>
      </c>
    </row>
    <row r="110">
      <c r="A110" s="21">
        <v>10151</v>
      </c>
      <c r="B110" s="22" t="s">
        <v>485</v>
      </c>
      <c r="C110" s="22" t="s">
        <v>486</v>
      </c>
      <c r="D110" s="22" t="s">
        <v>338</v>
      </c>
      <c r="E110" s="22" t="s">
        <v>487</v>
      </c>
      <c r="F110" s="22" t="s">
        <v>488</v>
      </c>
      <c r="G110" s="22"/>
      <c r="H110" s="14">
        <v>0.040000000000000001</v>
      </c>
      <c r="I110" s="15" t="s">
        <v>64</v>
      </c>
      <c r="J110" s="22" t="s">
        <v>65</v>
      </c>
      <c r="K110" s="13">
        <v>90</v>
      </c>
      <c r="L110" s="23">
        <v>3</v>
      </c>
      <c r="M110" s="29">
        <f t="shared" si="9"/>
        <v>12</v>
      </c>
      <c r="N110" s="29">
        <f t="shared" si="11"/>
        <v>15</v>
      </c>
      <c r="O110" s="23"/>
      <c r="P110" s="23"/>
      <c r="Q110" s="23">
        <v>2</v>
      </c>
      <c r="R110" s="23">
        <v>3</v>
      </c>
      <c r="S110" s="22" t="s">
        <v>66</v>
      </c>
      <c r="T110" s="22">
        <v>1.29</v>
      </c>
      <c r="U110" s="22">
        <v>202</v>
      </c>
      <c r="V110" s="22">
        <v>310</v>
      </c>
      <c r="W110" s="22">
        <v>430</v>
      </c>
      <c r="X110" s="24"/>
      <c r="Y110" s="25"/>
      <c r="Z110" s="18">
        <f>#NAME?</f>
        <v>0</v>
      </c>
      <c r="AA110" s="18" t="b">
        <f t="shared" si="8"/>
        <v>1</v>
      </c>
      <c r="AB110" s="26"/>
    </row>
    <row r="111">
      <c r="A111" s="21">
        <v>10150</v>
      </c>
      <c r="B111" s="22" t="s">
        <v>489</v>
      </c>
      <c r="C111" s="22" t="s">
        <v>490</v>
      </c>
      <c r="D111" s="22" t="s">
        <v>338</v>
      </c>
      <c r="E111" s="22" t="s">
        <v>491</v>
      </c>
      <c r="F111" s="22" t="s">
        <v>492</v>
      </c>
      <c r="G111" s="22"/>
      <c r="H111" s="14">
        <v>0.040000000000000001</v>
      </c>
      <c r="I111" s="15" t="s">
        <v>64</v>
      </c>
      <c r="J111" s="22" t="s">
        <v>65</v>
      </c>
      <c r="K111" s="13">
        <v>90</v>
      </c>
      <c r="L111" s="23">
        <v>3</v>
      </c>
      <c r="M111" s="29">
        <f t="shared" si="9"/>
        <v>12</v>
      </c>
      <c r="N111" s="29">
        <f t="shared" si="11"/>
        <v>15</v>
      </c>
      <c r="O111" s="23"/>
      <c r="P111" s="23"/>
      <c r="Q111" s="23">
        <v>2</v>
      </c>
      <c r="R111" s="23">
        <v>3</v>
      </c>
      <c r="S111" s="22" t="s">
        <v>66</v>
      </c>
      <c r="T111" s="22">
        <v>1.29</v>
      </c>
      <c r="U111" s="22">
        <v>202</v>
      </c>
      <c r="V111" s="22">
        <v>310</v>
      </c>
      <c r="W111" s="22">
        <v>430</v>
      </c>
      <c r="X111" s="24"/>
      <c r="Y111" s="25"/>
      <c r="Z111" s="18">
        <f>#NAME?</f>
        <v>0</v>
      </c>
      <c r="AA111" s="18" t="b">
        <f t="shared" si="8"/>
        <v>1</v>
      </c>
      <c r="AB111" s="26"/>
    </row>
    <row r="112">
      <c r="A112" s="21">
        <v>11333</v>
      </c>
      <c r="B112" s="22" t="s">
        <v>493</v>
      </c>
      <c r="C112" s="22" t="s">
        <v>494</v>
      </c>
      <c r="D112" s="22" t="s">
        <v>338</v>
      </c>
      <c r="E112" s="22" t="s">
        <v>495</v>
      </c>
      <c r="F112" s="22" t="s">
        <v>496</v>
      </c>
      <c r="G112" s="22"/>
      <c r="H112" s="14">
        <v>0.040000000000000001</v>
      </c>
      <c r="I112" s="15" t="s">
        <v>64</v>
      </c>
      <c r="J112" s="22" t="s">
        <v>65</v>
      </c>
      <c r="K112" s="13">
        <v>90</v>
      </c>
      <c r="L112" s="23">
        <v>3</v>
      </c>
      <c r="M112" s="29">
        <f t="shared" si="9"/>
        <v>12</v>
      </c>
      <c r="N112" s="29">
        <f t="shared" si="11"/>
        <v>15</v>
      </c>
      <c r="O112" s="23">
        <v>2</v>
      </c>
      <c r="P112" s="23">
        <v>4</v>
      </c>
      <c r="Q112" s="23"/>
      <c r="R112" s="23"/>
      <c r="S112" s="22" t="s">
        <v>66</v>
      </c>
      <c r="T112" s="22">
        <v>20.5</v>
      </c>
      <c r="U112" s="22">
        <v>558</v>
      </c>
      <c r="V112" s="22">
        <v>840</v>
      </c>
      <c r="W112" s="22">
        <v>1120</v>
      </c>
      <c r="X112" s="24">
        <v>3</v>
      </c>
      <c r="Y112" s="25">
        <v>48</v>
      </c>
      <c r="Z112" s="18">
        <f>#NAME?</f>
        <v>48</v>
      </c>
      <c r="AA112" s="18" t="b">
        <f t="shared" si="8"/>
        <v>1</v>
      </c>
      <c r="AB112" s="26">
        <v>5</v>
      </c>
    </row>
    <row r="113">
      <c r="A113" s="21">
        <v>11332</v>
      </c>
      <c r="B113" s="22" t="s">
        <v>497</v>
      </c>
      <c r="C113" s="22" t="s">
        <v>498</v>
      </c>
      <c r="D113" s="22" t="s">
        <v>338</v>
      </c>
      <c r="E113" s="22" t="s">
        <v>499</v>
      </c>
      <c r="F113" s="22" t="s">
        <v>500</v>
      </c>
      <c r="G113" s="22"/>
      <c r="H113" s="14">
        <v>0.040000000000000001</v>
      </c>
      <c r="I113" s="15" t="s">
        <v>64</v>
      </c>
      <c r="J113" s="22" t="s">
        <v>65</v>
      </c>
      <c r="K113" s="13">
        <v>90</v>
      </c>
      <c r="L113" s="23">
        <v>3</v>
      </c>
      <c r="M113" s="29">
        <f t="shared" si="9"/>
        <v>12</v>
      </c>
      <c r="N113" s="29">
        <f t="shared" si="11"/>
        <v>15</v>
      </c>
      <c r="O113" s="23">
        <v>2</v>
      </c>
      <c r="P113" s="23">
        <v>4</v>
      </c>
      <c r="Q113" s="23"/>
      <c r="R113" s="23"/>
      <c r="S113" s="22" t="s">
        <v>66</v>
      </c>
      <c r="T113" s="22">
        <v>20.5</v>
      </c>
      <c r="U113" s="22">
        <v>558</v>
      </c>
      <c r="V113" s="22">
        <v>840</v>
      </c>
      <c r="W113" s="22">
        <v>1120</v>
      </c>
      <c r="X113" s="24">
        <v>4</v>
      </c>
      <c r="Y113" s="25">
        <v>52</v>
      </c>
      <c r="Z113" s="18">
        <f>#NAME?</f>
        <v>52</v>
      </c>
      <c r="AA113" s="18" t="b">
        <f t="shared" si="8"/>
        <v>1</v>
      </c>
      <c r="AB113" s="26">
        <v>5</v>
      </c>
    </row>
    <row r="114">
      <c r="A114" s="21">
        <v>10154</v>
      </c>
      <c r="B114" s="22" t="s">
        <v>501</v>
      </c>
      <c r="C114" s="22" t="s">
        <v>502</v>
      </c>
      <c r="D114" s="22" t="s">
        <v>338</v>
      </c>
      <c r="E114" s="22" t="s">
        <v>503</v>
      </c>
      <c r="F114" s="22" t="s">
        <v>504</v>
      </c>
      <c r="G114" s="22"/>
      <c r="H114" s="14">
        <v>0.040000000000000001</v>
      </c>
      <c r="I114" s="15" t="s">
        <v>64</v>
      </c>
      <c r="J114" s="22" t="s">
        <v>65</v>
      </c>
      <c r="K114" s="13">
        <v>90</v>
      </c>
      <c r="L114" s="23">
        <v>1</v>
      </c>
      <c r="M114" s="29">
        <f t="shared" si="9"/>
        <v>4</v>
      </c>
      <c r="N114" s="29">
        <f t="shared" si="11"/>
        <v>5</v>
      </c>
      <c r="O114" s="23"/>
      <c r="P114" s="23"/>
      <c r="Q114" s="23">
        <v>0</v>
      </c>
      <c r="R114" s="23">
        <v>1</v>
      </c>
      <c r="S114" s="22" t="s">
        <v>66</v>
      </c>
      <c r="T114" s="22">
        <v>80</v>
      </c>
      <c r="U114" s="22">
        <v>2040</v>
      </c>
      <c r="V114" s="22">
        <v>3100</v>
      </c>
      <c r="W114" s="22">
        <v>5400</v>
      </c>
      <c r="X114" s="24"/>
      <c r="Y114" s="25">
        <v>17</v>
      </c>
      <c r="Z114" s="18">
        <f>#NAME?</f>
        <v>17</v>
      </c>
      <c r="AA114" s="18" t="b">
        <f t="shared" si="8"/>
        <v>1</v>
      </c>
      <c r="AB114" s="26">
        <v>1</v>
      </c>
    </row>
    <row r="115">
      <c r="A115" s="21">
        <v>10152</v>
      </c>
      <c r="B115" s="22" t="s">
        <v>505</v>
      </c>
      <c r="C115" s="22" t="s">
        <v>506</v>
      </c>
      <c r="D115" s="22" t="s">
        <v>338</v>
      </c>
      <c r="E115" s="22" t="s">
        <v>507</v>
      </c>
      <c r="F115" s="22" t="s">
        <v>508</v>
      </c>
      <c r="G115" s="22"/>
      <c r="H115" s="14">
        <v>0.040000000000000001</v>
      </c>
      <c r="I115" s="15" t="s">
        <v>64</v>
      </c>
      <c r="J115" s="22" t="s">
        <v>65</v>
      </c>
      <c r="K115" s="13">
        <v>90</v>
      </c>
      <c r="L115" s="23">
        <v>0</v>
      </c>
      <c r="M115" s="29">
        <f t="shared" si="9"/>
        <v>0</v>
      </c>
      <c r="N115" s="29">
        <f t="shared" si="11"/>
        <v>0</v>
      </c>
      <c r="O115" s="23"/>
      <c r="P115" s="23"/>
      <c r="Q115" s="23">
        <v>0</v>
      </c>
      <c r="R115" s="23">
        <v>1</v>
      </c>
      <c r="S115" s="22" t="s">
        <v>66</v>
      </c>
      <c r="T115" s="22">
        <v>12</v>
      </c>
      <c r="U115" s="22">
        <v>1876</v>
      </c>
      <c r="V115" s="22">
        <v>2910</v>
      </c>
      <c r="W115" s="22">
        <v>4020</v>
      </c>
      <c r="X115" s="24"/>
      <c r="Y115" s="25"/>
      <c r="Z115" s="18">
        <f>#NAME?</f>
        <v>0</v>
      </c>
      <c r="AA115" s="18" t="b">
        <f t="shared" si="8"/>
        <v>1</v>
      </c>
      <c r="AB115" s="26">
        <v>1</v>
      </c>
    </row>
    <row r="116">
      <c r="A116" s="21">
        <v>10153</v>
      </c>
      <c r="B116" s="22" t="s">
        <v>509</v>
      </c>
      <c r="C116" s="22" t="s">
        <v>510</v>
      </c>
      <c r="D116" s="22" t="s">
        <v>338</v>
      </c>
      <c r="E116" s="22" t="s">
        <v>511</v>
      </c>
      <c r="F116" s="22" t="s">
        <v>512</v>
      </c>
      <c r="G116" s="22"/>
      <c r="H116" s="14">
        <v>0.040000000000000001</v>
      </c>
      <c r="I116" s="15" t="s">
        <v>64</v>
      </c>
      <c r="J116" s="22" t="s">
        <v>65</v>
      </c>
      <c r="K116" s="13">
        <v>90</v>
      </c>
      <c r="L116" s="23">
        <v>0</v>
      </c>
      <c r="M116" s="29">
        <f t="shared" si="9"/>
        <v>0</v>
      </c>
      <c r="N116" s="29">
        <f t="shared" si="11"/>
        <v>0</v>
      </c>
      <c r="O116" s="23"/>
      <c r="P116" s="23"/>
      <c r="Q116" s="23">
        <v>0</v>
      </c>
      <c r="R116" s="23">
        <v>1</v>
      </c>
      <c r="S116" s="22" t="s">
        <v>66</v>
      </c>
      <c r="T116" s="22">
        <v>30</v>
      </c>
      <c r="U116" s="22">
        <v>4689</v>
      </c>
      <c r="V116" s="22">
        <v>7270</v>
      </c>
      <c r="W116" s="22">
        <v>10030</v>
      </c>
      <c r="X116" s="24"/>
      <c r="Y116" s="25"/>
      <c r="Z116" s="18">
        <f>#NAME?</f>
        <v>0</v>
      </c>
      <c r="AA116" s="18" t="b">
        <f t="shared" si="8"/>
        <v>1</v>
      </c>
      <c r="AB116" s="26"/>
    </row>
    <row r="117">
      <c r="A117" s="21">
        <v>10143</v>
      </c>
      <c r="B117" s="22" t="s">
        <v>513</v>
      </c>
      <c r="C117" s="22" t="s">
        <v>514</v>
      </c>
      <c r="D117" s="22" t="s">
        <v>338</v>
      </c>
      <c r="E117" s="22" t="s">
        <v>515</v>
      </c>
      <c r="F117" s="22" t="s">
        <v>516</v>
      </c>
      <c r="G117" s="22"/>
      <c r="H117" s="14">
        <v>0.040000000000000001</v>
      </c>
      <c r="I117" s="15" t="s">
        <v>64</v>
      </c>
      <c r="J117" s="22" t="s">
        <v>65</v>
      </c>
      <c r="K117" s="13">
        <v>90</v>
      </c>
      <c r="L117" s="23">
        <v>2</v>
      </c>
      <c r="M117" s="29">
        <f t="shared" si="9"/>
        <v>8</v>
      </c>
      <c r="N117" s="29">
        <f t="shared" si="11"/>
        <v>10</v>
      </c>
      <c r="O117" s="23"/>
      <c r="P117" s="23"/>
      <c r="Q117" s="23">
        <v>2</v>
      </c>
      <c r="R117" s="23">
        <v>3</v>
      </c>
      <c r="S117" s="22" t="s">
        <v>66</v>
      </c>
      <c r="T117" s="22">
        <v>8.9000000000000004</v>
      </c>
      <c r="U117" s="22">
        <v>1391</v>
      </c>
      <c r="V117" s="22">
        <v>2160</v>
      </c>
      <c r="W117" s="22">
        <v>2980</v>
      </c>
      <c r="X117" s="24"/>
      <c r="Y117" s="25"/>
      <c r="Z117" s="18">
        <f>#NAME?</f>
        <v>0</v>
      </c>
      <c r="AA117" s="18" t="b">
        <f t="shared" si="8"/>
        <v>1</v>
      </c>
      <c r="AB117" s="26"/>
    </row>
    <row r="118">
      <c r="A118" s="21">
        <v>10142</v>
      </c>
      <c r="B118" s="22" t="s">
        <v>517</v>
      </c>
      <c r="C118" s="22" t="s">
        <v>518</v>
      </c>
      <c r="D118" s="22" t="s">
        <v>338</v>
      </c>
      <c r="E118" s="22" t="s">
        <v>519</v>
      </c>
      <c r="F118" s="22" t="s">
        <v>520</v>
      </c>
      <c r="G118" s="22"/>
      <c r="H118" s="14">
        <v>0.040000000000000001</v>
      </c>
      <c r="I118" s="15" t="s">
        <v>64</v>
      </c>
      <c r="J118" s="22" t="s">
        <v>65</v>
      </c>
      <c r="K118" s="13">
        <v>90</v>
      </c>
      <c r="L118" s="23">
        <v>2</v>
      </c>
      <c r="M118" s="29">
        <f t="shared" si="9"/>
        <v>8</v>
      </c>
      <c r="N118" s="29">
        <f t="shared" si="11"/>
        <v>10</v>
      </c>
      <c r="O118" s="23"/>
      <c r="P118" s="23"/>
      <c r="Q118" s="23">
        <v>2</v>
      </c>
      <c r="R118" s="23">
        <v>3</v>
      </c>
      <c r="S118" s="22" t="s">
        <v>66</v>
      </c>
      <c r="T118" s="22">
        <v>8.9000000000000004</v>
      </c>
      <c r="U118" s="22">
        <v>1391</v>
      </c>
      <c r="V118" s="22">
        <v>2160</v>
      </c>
      <c r="W118" s="22">
        <v>2980</v>
      </c>
      <c r="X118" s="24"/>
      <c r="Y118" s="25"/>
      <c r="Z118" s="18">
        <f>#NAME?</f>
        <v>0</v>
      </c>
      <c r="AA118" s="18" t="b">
        <f t="shared" si="8"/>
        <v>1</v>
      </c>
      <c r="AB118" s="26"/>
    </row>
    <row r="119">
      <c r="A119" s="21">
        <v>11334</v>
      </c>
      <c r="B119" s="22" t="s">
        <v>521</v>
      </c>
      <c r="C119" s="22" t="s">
        <v>522</v>
      </c>
      <c r="D119" s="22" t="s">
        <v>338</v>
      </c>
      <c r="E119" s="22" t="s">
        <v>523</v>
      </c>
      <c r="F119" s="22" t="s">
        <v>524</v>
      </c>
      <c r="G119" s="22"/>
      <c r="H119" s="14">
        <v>0.040000000000000001</v>
      </c>
      <c r="I119" s="15" t="s">
        <v>64</v>
      </c>
      <c r="J119" s="22" t="s">
        <v>65</v>
      </c>
      <c r="K119" s="13">
        <v>90</v>
      </c>
      <c r="L119" s="23">
        <v>0</v>
      </c>
      <c r="M119" s="29">
        <f t="shared" si="9"/>
        <v>0</v>
      </c>
      <c r="N119" s="29">
        <f t="shared" si="11"/>
        <v>0</v>
      </c>
      <c r="O119" s="23"/>
      <c r="P119" s="23"/>
      <c r="Q119" s="23">
        <v>0</v>
      </c>
      <c r="R119" s="23">
        <v>1</v>
      </c>
      <c r="S119" s="22" t="s">
        <v>66</v>
      </c>
      <c r="T119" s="22">
        <v>14</v>
      </c>
      <c r="U119" s="22">
        <v>2188</v>
      </c>
      <c r="V119" s="22">
        <v>3390</v>
      </c>
      <c r="W119" s="22">
        <v>4680</v>
      </c>
      <c r="X119" s="24"/>
      <c r="Y119" s="25"/>
      <c r="Z119" s="18">
        <f>#NAME?</f>
        <v>0</v>
      </c>
      <c r="AA119" s="18" t="b">
        <f t="shared" si="8"/>
        <v>1</v>
      </c>
      <c r="AB119" s="26">
        <v>4</v>
      </c>
    </row>
    <row r="120">
      <c r="A120" s="12">
        <v>13513</v>
      </c>
      <c r="B120" s="13" t="s">
        <v>525</v>
      </c>
      <c r="C120" s="13" t="s">
        <v>526</v>
      </c>
      <c r="D120" s="13" t="s">
        <v>338</v>
      </c>
      <c r="E120" s="13" t="s">
        <v>527</v>
      </c>
      <c r="F120" s="13" t="s">
        <v>528</v>
      </c>
      <c r="G120" s="13" t="s">
        <v>529</v>
      </c>
      <c r="H120" s="14">
        <v>0.02</v>
      </c>
      <c r="I120" s="15" t="s">
        <v>32</v>
      </c>
      <c r="J120" s="13" t="s">
        <v>33</v>
      </c>
      <c r="K120" s="13">
        <v>90</v>
      </c>
      <c r="L120" s="16">
        <f>VLOOKUP(A120,'[1]WINDSCREEN REORDER LEVELS'!$B$3:$I$428,8,0)</f>
        <v>1</v>
      </c>
      <c r="M120" s="29">
        <f t="shared" si="9"/>
        <v>4</v>
      </c>
      <c r="N120" s="29">
        <f t="shared" si="11"/>
        <v>5</v>
      </c>
      <c r="O120" s="16"/>
      <c r="P120" s="16"/>
      <c r="Q120" s="16">
        <v>1</v>
      </c>
      <c r="R120" s="16">
        <v>2</v>
      </c>
      <c r="S120" s="13" t="s">
        <v>34</v>
      </c>
      <c r="T120" s="13">
        <v>10</v>
      </c>
      <c r="U120" s="13">
        <v>1</v>
      </c>
      <c r="V120" s="13">
        <v>2000</v>
      </c>
      <c r="W120" s="13">
        <v>2760</v>
      </c>
      <c r="X120" s="17"/>
      <c r="Y120" s="18"/>
      <c r="Z120" s="18">
        <f>#NAME?</f>
        <v>0</v>
      </c>
      <c r="AA120" s="18" t="b">
        <f t="shared" si="8"/>
        <v>1</v>
      </c>
      <c r="AB120" s="19">
        <v>3</v>
      </c>
    </row>
    <row r="121">
      <c r="A121" s="21">
        <v>11340</v>
      </c>
      <c r="B121" s="22" t="s">
        <v>530</v>
      </c>
      <c r="C121" s="22" t="s">
        <v>531</v>
      </c>
      <c r="D121" s="22" t="s">
        <v>338</v>
      </c>
      <c r="E121" s="22" t="s">
        <v>532</v>
      </c>
      <c r="F121" s="22" t="s">
        <v>533</v>
      </c>
      <c r="G121" s="22"/>
      <c r="H121" s="14">
        <v>0.040000000000000001</v>
      </c>
      <c r="I121" s="15" t="s">
        <v>64</v>
      </c>
      <c r="J121" s="22" t="s">
        <v>65</v>
      </c>
      <c r="K121" s="13">
        <v>90</v>
      </c>
      <c r="L121" s="23">
        <v>2</v>
      </c>
      <c r="M121" s="29">
        <f t="shared" si="9"/>
        <v>8</v>
      </c>
      <c r="N121" s="29">
        <f t="shared" si="11"/>
        <v>10</v>
      </c>
      <c r="O121" s="23">
        <v>2</v>
      </c>
      <c r="P121" s="23">
        <v>4</v>
      </c>
      <c r="Q121" s="23"/>
      <c r="R121" s="23"/>
      <c r="S121" s="22" t="s">
        <v>66</v>
      </c>
      <c r="T121" s="22">
        <v>37.5</v>
      </c>
      <c r="U121" s="22">
        <v>872</v>
      </c>
      <c r="V121" s="22">
        <v>1400</v>
      </c>
      <c r="W121" s="22">
        <v>1900</v>
      </c>
      <c r="X121" s="24"/>
      <c r="Y121" s="25">
        <v>3</v>
      </c>
      <c r="Z121" s="18">
        <f>#NAME?</f>
        <v>3</v>
      </c>
      <c r="AA121" s="18" t="b">
        <f t="shared" si="8"/>
        <v>1</v>
      </c>
      <c r="AB121" s="26">
        <v>1</v>
      </c>
    </row>
    <row r="122">
      <c r="A122" s="21">
        <v>11339</v>
      </c>
      <c r="B122" s="22" t="s">
        <v>534</v>
      </c>
      <c r="C122" s="22" t="s">
        <v>535</v>
      </c>
      <c r="D122" s="22" t="s">
        <v>338</v>
      </c>
      <c r="E122" s="22" t="s">
        <v>536</v>
      </c>
      <c r="F122" s="22" t="s">
        <v>537</v>
      </c>
      <c r="G122" s="22"/>
      <c r="H122" s="14">
        <v>0.040000000000000001</v>
      </c>
      <c r="I122" s="15" t="s">
        <v>64</v>
      </c>
      <c r="J122" s="22" t="s">
        <v>65</v>
      </c>
      <c r="K122" s="13">
        <v>90</v>
      </c>
      <c r="L122" s="23">
        <v>2</v>
      </c>
      <c r="M122" s="29">
        <f t="shared" si="9"/>
        <v>8</v>
      </c>
      <c r="N122" s="29">
        <f t="shared" si="11"/>
        <v>10</v>
      </c>
      <c r="O122" s="23">
        <v>2</v>
      </c>
      <c r="P122" s="23">
        <v>4</v>
      </c>
      <c r="Q122" s="23"/>
      <c r="R122" s="23"/>
      <c r="S122" s="22" t="s">
        <v>66</v>
      </c>
      <c r="T122" s="22">
        <v>37.5</v>
      </c>
      <c r="U122" s="22">
        <v>872</v>
      </c>
      <c r="V122" s="22">
        <v>1400</v>
      </c>
      <c r="W122" s="22">
        <v>1900</v>
      </c>
      <c r="X122" s="24"/>
      <c r="Y122" s="25">
        <v>3</v>
      </c>
      <c r="Z122" s="18">
        <f>#NAME?</f>
        <v>3</v>
      </c>
      <c r="AA122" s="18" t="b">
        <f t="shared" si="8"/>
        <v>1</v>
      </c>
      <c r="AB122" s="26">
        <v>1</v>
      </c>
    </row>
    <row r="123">
      <c r="A123" s="21">
        <v>11341</v>
      </c>
      <c r="B123" s="22" t="s">
        <v>538</v>
      </c>
      <c r="C123" s="22" t="s">
        <v>539</v>
      </c>
      <c r="D123" s="22" t="s">
        <v>338</v>
      </c>
      <c r="E123" s="22" t="s">
        <v>540</v>
      </c>
      <c r="F123" s="22" t="s">
        <v>541</v>
      </c>
      <c r="G123" s="22"/>
      <c r="H123" s="14">
        <v>0.040000000000000001</v>
      </c>
      <c r="I123" s="15" t="s">
        <v>64</v>
      </c>
      <c r="J123" s="22" t="s">
        <v>65</v>
      </c>
      <c r="K123" s="13">
        <v>90</v>
      </c>
      <c r="L123" s="23">
        <v>0</v>
      </c>
      <c r="M123" s="29">
        <f t="shared" si="9"/>
        <v>0</v>
      </c>
      <c r="N123" s="29">
        <f t="shared" si="11"/>
        <v>0</v>
      </c>
      <c r="O123" s="23"/>
      <c r="P123" s="23"/>
      <c r="Q123" s="23">
        <v>1</v>
      </c>
      <c r="R123" s="23">
        <v>2</v>
      </c>
      <c r="S123" s="22" t="s">
        <v>66</v>
      </c>
      <c r="T123" s="22">
        <v>140</v>
      </c>
      <c r="U123" s="22">
        <v>3150</v>
      </c>
      <c r="V123" s="22">
        <v>4880</v>
      </c>
      <c r="W123" s="22">
        <v>6730</v>
      </c>
      <c r="X123" s="24"/>
      <c r="Y123" s="25">
        <v>23</v>
      </c>
      <c r="Z123" s="18">
        <f>#NAME?</f>
        <v>23</v>
      </c>
      <c r="AA123" s="18" t="b">
        <f t="shared" si="8"/>
        <v>1</v>
      </c>
      <c r="AB123" s="26">
        <v>1</v>
      </c>
    </row>
    <row r="124">
      <c r="A124" s="21">
        <v>11342</v>
      </c>
      <c r="B124" s="22" t="s">
        <v>542</v>
      </c>
      <c r="C124" s="22" t="s">
        <v>543</v>
      </c>
      <c r="D124" s="22" t="s">
        <v>338</v>
      </c>
      <c r="E124" s="22" t="s">
        <v>544</v>
      </c>
      <c r="F124" s="22" t="s">
        <v>545</v>
      </c>
      <c r="G124" s="22"/>
      <c r="H124" s="14">
        <v>0.040000000000000001</v>
      </c>
      <c r="I124" s="15" t="s">
        <v>64</v>
      </c>
      <c r="J124" s="22" t="s">
        <v>65</v>
      </c>
      <c r="K124" s="13">
        <v>90</v>
      </c>
      <c r="L124" s="23">
        <v>0</v>
      </c>
      <c r="M124" s="29">
        <f t="shared" si="9"/>
        <v>0</v>
      </c>
      <c r="N124" s="29">
        <f t="shared" si="11"/>
        <v>0</v>
      </c>
      <c r="O124" s="23"/>
      <c r="P124" s="23"/>
      <c r="Q124" s="23">
        <v>1</v>
      </c>
      <c r="R124" s="23">
        <v>2</v>
      </c>
      <c r="S124" s="22" t="s">
        <v>66</v>
      </c>
      <c r="T124" s="22">
        <v>21.899999999999999</v>
      </c>
      <c r="U124" s="22">
        <v>3423</v>
      </c>
      <c r="V124" s="22">
        <v>5310</v>
      </c>
      <c r="W124" s="22">
        <v>7330</v>
      </c>
      <c r="X124" s="24"/>
      <c r="Y124" s="25"/>
      <c r="Z124" s="18">
        <f>#NAME?</f>
        <v>0</v>
      </c>
      <c r="AA124" s="18" t="b">
        <f t="shared" si="8"/>
        <v>1</v>
      </c>
      <c r="AB124" s="26">
        <v>3</v>
      </c>
    </row>
    <row r="125">
      <c r="A125" s="21">
        <v>11336</v>
      </c>
      <c r="B125" s="22" t="s">
        <v>546</v>
      </c>
      <c r="C125" s="22" t="s">
        <v>547</v>
      </c>
      <c r="D125" s="22" t="s">
        <v>338</v>
      </c>
      <c r="E125" s="22" t="s">
        <v>548</v>
      </c>
      <c r="F125" s="22" t="s">
        <v>549</v>
      </c>
      <c r="G125" s="22"/>
      <c r="H125" s="14">
        <v>0.040000000000000001</v>
      </c>
      <c r="I125" s="15" t="s">
        <v>64</v>
      </c>
      <c r="J125" s="22" t="s">
        <v>65</v>
      </c>
      <c r="K125" s="13">
        <v>90</v>
      </c>
      <c r="L125" s="23">
        <v>0</v>
      </c>
      <c r="M125" s="29">
        <f t="shared" si="9"/>
        <v>0</v>
      </c>
      <c r="N125" s="29">
        <f t="shared" si="11"/>
        <v>0</v>
      </c>
      <c r="O125" s="23"/>
      <c r="P125" s="23"/>
      <c r="Q125" s="23">
        <v>2</v>
      </c>
      <c r="R125" s="23">
        <v>3</v>
      </c>
      <c r="S125" s="22" t="s">
        <v>66</v>
      </c>
      <c r="T125" s="22">
        <v>110</v>
      </c>
      <c r="U125" s="22">
        <v>2805</v>
      </c>
      <c r="V125" s="22">
        <v>4210</v>
      </c>
      <c r="W125" s="22">
        <v>5610</v>
      </c>
      <c r="X125" s="24">
        <v>6</v>
      </c>
      <c r="Y125" s="25">
        <v>14</v>
      </c>
      <c r="Z125" s="18">
        <f>#NAME?</f>
        <v>14</v>
      </c>
      <c r="AA125" s="18" t="b">
        <f t="shared" si="8"/>
        <v>1</v>
      </c>
      <c r="AB125" s="26">
        <v>8</v>
      </c>
    </row>
    <row r="126">
      <c r="A126" s="21">
        <v>11335</v>
      </c>
      <c r="B126" s="22" t="s">
        <v>550</v>
      </c>
      <c r="C126" s="22" t="s">
        <v>551</v>
      </c>
      <c r="D126" s="22" t="s">
        <v>338</v>
      </c>
      <c r="E126" s="22" t="s">
        <v>552</v>
      </c>
      <c r="F126" s="22" t="s">
        <v>553</v>
      </c>
      <c r="G126" s="22"/>
      <c r="H126" s="14">
        <v>0.040000000000000001</v>
      </c>
      <c r="I126" s="15" t="s">
        <v>64</v>
      </c>
      <c r="J126" s="22" t="s">
        <v>65</v>
      </c>
      <c r="K126" s="13">
        <v>90</v>
      </c>
      <c r="L126" s="23">
        <v>0</v>
      </c>
      <c r="M126" s="29">
        <f t="shared" si="9"/>
        <v>0</v>
      </c>
      <c r="N126" s="29">
        <f t="shared" si="11"/>
        <v>0</v>
      </c>
      <c r="O126" s="23"/>
      <c r="P126" s="23"/>
      <c r="Q126" s="23">
        <v>2</v>
      </c>
      <c r="R126" s="23">
        <v>3</v>
      </c>
      <c r="S126" s="22" t="s">
        <v>66</v>
      </c>
      <c r="T126" s="22">
        <v>110</v>
      </c>
      <c r="U126" s="22">
        <v>2805</v>
      </c>
      <c r="V126" s="22">
        <v>4210</v>
      </c>
      <c r="W126" s="22">
        <v>5610</v>
      </c>
      <c r="X126" s="24">
        <v>3</v>
      </c>
      <c r="Y126" s="25">
        <v>10</v>
      </c>
      <c r="Z126" s="18">
        <f>#NAME?</f>
        <v>10</v>
      </c>
      <c r="AA126" s="18" t="b">
        <f t="shared" si="8"/>
        <v>1</v>
      </c>
      <c r="AB126" s="26">
        <v>5</v>
      </c>
    </row>
    <row r="127">
      <c r="A127" s="21">
        <v>11829</v>
      </c>
      <c r="B127" s="22" t="s">
        <v>554</v>
      </c>
      <c r="C127" s="22" t="s">
        <v>555</v>
      </c>
      <c r="D127" s="22" t="s">
        <v>338</v>
      </c>
      <c r="E127" s="22" t="s">
        <v>556</v>
      </c>
      <c r="F127" s="22" t="s">
        <v>557</v>
      </c>
      <c r="G127" s="22"/>
      <c r="H127" s="14">
        <v>0.040000000000000001</v>
      </c>
      <c r="I127" s="15" t="s">
        <v>64</v>
      </c>
      <c r="J127" s="22" t="s">
        <v>65</v>
      </c>
      <c r="K127" s="13">
        <v>90</v>
      </c>
      <c r="L127" s="23">
        <v>3</v>
      </c>
      <c r="M127" s="29">
        <f t="shared" si="9"/>
        <v>12</v>
      </c>
      <c r="N127" s="29">
        <f t="shared" si="11"/>
        <v>15</v>
      </c>
      <c r="O127" s="23">
        <v>2</v>
      </c>
      <c r="P127" s="23">
        <v>4</v>
      </c>
      <c r="Q127" s="23"/>
      <c r="R127" s="23"/>
      <c r="S127" s="22" t="s">
        <v>66</v>
      </c>
      <c r="T127" s="22">
        <v>65</v>
      </c>
      <c r="U127" s="22">
        <v>1658</v>
      </c>
      <c r="V127" s="22">
        <v>2500</v>
      </c>
      <c r="W127" s="22">
        <v>4400</v>
      </c>
      <c r="X127" s="24">
        <v>1</v>
      </c>
      <c r="Y127" s="25"/>
      <c r="Z127" s="18">
        <f>#NAME?</f>
        <v>0</v>
      </c>
      <c r="AA127" s="18" t="b">
        <f t="shared" si="8"/>
        <v>1</v>
      </c>
      <c r="AB127" s="26"/>
    </row>
    <row r="128">
      <c r="A128" s="21">
        <v>11828</v>
      </c>
      <c r="B128" s="22" t="s">
        <v>558</v>
      </c>
      <c r="C128" s="22" t="s">
        <v>559</v>
      </c>
      <c r="D128" s="22" t="s">
        <v>338</v>
      </c>
      <c r="E128" s="22" t="s">
        <v>560</v>
      </c>
      <c r="F128" s="22" t="s">
        <v>561</v>
      </c>
      <c r="G128" s="22"/>
      <c r="H128" s="14">
        <v>0.040000000000000001</v>
      </c>
      <c r="I128" s="15" t="s">
        <v>64</v>
      </c>
      <c r="J128" s="22" t="s">
        <v>65</v>
      </c>
      <c r="K128" s="13">
        <v>90</v>
      </c>
      <c r="L128" s="23">
        <v>4</v>
      </c>
      <c r="M128" s="29">
        <f t="shared" si="9"/>
        <v>16</v>
      </c>
      <c r="N128" s="29">
        <f t="shared" si="11"/>
        <v>20</v>
      </c>
      <c r="O128" s="23">
        <v>2</v>
      </c>
      <c r="P128" s="23">
        <v>4</v>
      </c>
      <c r="Q128" s="23"/>
      <c r="R128" s="23"/>
      <c r="S128" s="22" t="s">
        <v>66</v>
      </c>
      <c r="T128" s="22">
        <v>65</v>
      </c>
      <c r="U128" s="22">
        <v>1658</v>
      </c>
      <c r="V128" s="22">
        <v>2500</v>
      </c>
      <c r="W128" s="22">
        <v>4400</v>
      </c>
      <c r="X128" s="24"/>
      <c r="Y128" s="25"/>
      <c r="Z128" s="18">
        <f>#NAME?</f>
        <v>0</v>
      </c>
      <c r="AA128" s="18" t="b">
        <f t="shared" si="8"/>
        <v>1</v>
      </c>
      <c r="AB128" s="26"/>
    </row>
    <row r="129">
      <c r="A129" s="21">
        <v>11338</v>
      </c>
      <c r="B129" s="22" t="s">
        <v>562</v>
      </c>
      <c r="C129" s="22" t="s">
        <v>563</v>
      </c>
      <c r="D129" s="22" t="s">
        <v>338</v>
      </c>
      <c r="E129" s="22" t="s">
        <v>564</v>
      </c>
      <c r="F129" s="22" t="s">
        <v>565</v>
      </c>
      <c r="G129" s="22"/>
      <c r="H129" s="14">
        <v>0.040000000000000001</v>
      </c>
      <c r="I129" s="15" t="s">
        <v>64</v>
      </c>
      <c r="J129" s="22" t="s">
        <v>65</v>
      </c>
      <c r="K129" s="13">
        <v>90</v>
      </c>
      <c r="L129" s="23">
        <v>6</v>
      </c>
      <c r="M129" s="29">
        <f t="shared" si="9"/>
        <v>24</v>
      </c>
      <c r="N129" s="29">
        <f t="shared" si="11"/>
        <v>30</v>
      </c>
      <c r="O129" s="23"/>
      <c r="P129" s="23"/>
      <c r="Q129" s="23">
        <v>2</v>
      </c>
      <c r="R129" s="23">
        <v>4</v>
      </c>
      <c r="S129" s="22" t="s">
        <v>66</v>
      </c>
      <c r="T129" s="22">
        <v>58</v>
      </c>
      <c r="U129" s="22">
        <v>1474.8199999999999</v>
      </c>
      <c r="V129" s="22">
        <v>2200</v>
      </c>
      <c r="W129" s="22">
        <v>3800</v>
      </c>
      <c r="X129" s="24"/>
      <c r="Y129" s="25"/>
      <c r="Z129" s="18">
        <f>#NAME?</f>
        <v>0</v>
      </c>
      <c r="AA129" s="18" t="b">
        <f t="shared" si="8"/>
        <v>1</v>
      </c>
      <c r="AB129" s="26"/>
    </row>
    <row r="130">
      <c r="A130" s="21">
        <v>11337</v>
      </c>
      <c r="B130" s="22" t="s">
        <v>566</v>
      </c>
      <c r="C130" s="22" t="s">
        <v>567</v>
      </c>
      <c r="D130" s="22" t="s">
        <v>338</v>
      </c>
      <c r="E130" s="22" t="s">
        <v>568</v>
      </c>
      <c r="F130" s="22" t="s">
        <v>569</v>
      </c>
      <c r="G130" s="22"/>
      <c r="H130" s="14">
        <v>0.040000000000000001</v>
      </c>
      <c r="I130" s="15" t="s">
        <v>64</v>
      </c>
      <c r="J130" s="22" t="s">
        <v>65</v>
      </c>
      <c r="K130" s="13">
        <v>90</v>
      </c>
      <c r="L130" s="23">
        <v>6</v>
      </c>
      <c r="M130" s="29">
        <f t="shared" si="9"/>
        <v>24</v>
      </c>
      <c r="N130" s="29">
        <f t="shared" si="11"/>
        <v>30</v>
      </c>
      <c r="O130" s="23"/>
      <c r="P130" s="23"/>
      <c r="Q130" s="23">
        <v>2</v>
      </c>
      <c r="R130" s="23">
        <v>4</v>
      </c>
      <c r="S130" s="22" t="s">
        <v>66</v>
      </c>
      <c r="T130" s="22">
        <v>58</v>
      </c>
      <c r="U130" s="22">
        <v>1474.8199999999999</v>
      </c>
      <c r="V130" s="22">
        <v>2200</v>
      </c>
      <c r="W130" s="22">
        <v>3800</v>
      </c>
      <c r="X130" s="24"/>
      <c r="Y130" s="25"/>
      <c r="Z130" s="18">
        <f>#NAME?</f>
        <v>0</v>
      </c>
      <c r="AA130" s="18" t="b">
        <f t="shared" si="8"/>
        <v>1</v>
      </c>
      <c r="AB130" s="26"/>
    </row>
    <row r="131">
      <c r="A131" s="12">
        <v>13509</v>
      </c>
      <c r="B131" s="13" t="s">
        <v>570</v>
      </c>
      <c r="C131" s="13" t="s">
        <v>571</v>
      </c>
      <c r="D131" s="13" t="s">
        <v>338</v>
      </c>
      <c r="E131" s="13" t="s">
        <v>572</v>
      </c>
      <c r="F131" s="13" t="s">
        <v>573</v>
      </c>
      <c r="G131" s="13" t="s">
        <v>574</v>
      </c>
      <c r="H131" s="14">
        <v>0.02</v>
      </c>
      <c r="I131" s="15" t="s">
        <v>32</v>
      </c>
      <c r="J131" s="13" t="s">
        <v>33</v>
      </c>
      <c r="K131" s="20">
        <v>90</v>
      </c>
      <c r="L131" s="16">
        <v>2</v>
      </c>
      <c r="M131" s="29">
        <f t="shared" si="9"/>
        <v>8</v>
      </c>
      <c r="N131" s="29">
        <f t="shared" si="11"/>
        <v>10</v>
      </c>
      <c r="O131" s="16"/>
      <c r="P131" s="16"/>
      <c r="Q131" s="16">
        <v>1</v>
      </c>
      <c r="R131" s="16">
        <v>2</v>
      </c>
      <c r="S131" s="13" t="s">
        <v>34</v>
      </c>
      <c r="T131" s="13">
        <v>2.9700000000000002</v>
      </c>
      <c r="U131" s="13">
        <v>461.08999999999997</v>
      </c>
      <c r="V131" s="13">
        <v>600</v>
      </c>
      <c r="W131" s="13">
        <v>830</v>
      </c>
      <c r="X131" s="17"/>
      <c r="Y131" s="18"/>
      <c r="Z131" s="18">
        <f>#NAME?</f>
        <v>0</v>
      </c>
      <c r="AA131" s="18" t="b">
        <f t="shared" ref="AA131:AA194" si="12">Y131=Z131</f>
        <v>1</v>
      </c>
      <c r="AB131" s="19"/>
    </row>
    <row r="132">
      <c r="A132" s="12">
        <v>13510</v>
      </c>
      <c r="B132" s="13" t="s">
        <v>575</v>
      </c>
      <c r="C132" s="13" t="s">
        <v>576</v>
      </c>
      <c r="D132" s="13" t="s">
        <v>338</v>
      </c>
      <c r="E132" s="13" t="s">
        <v>577</v>
      </c>
      <c r="F132" s="13" t="s">
        <v>578</v>
      </c>
      <c r="G132" s="13" t="s">
        <v>574</v>
      </c>
      <c r="H132" s="14">
        <v>0.02</v>
      </c>
      <c r="I132" s="15" t="s">
        <v>32</v>
      </c>
      <c r="J132" s="13" t="s">
        <v>33</v>
      </c>
      <c r="K132" s="20">
        <v>90</v>
      </c>
      <c r="L132" s="16">
        <v>2</v>
      </c>
      <c r="M132" s="29">
        <f t="shared" si="9"/>
        <v>8</v>
      </c>
      <c r="N132" s="29">
        <f t="shared" si="11"/>
        <v>10</v>
      </c>
      <c r="O132" s="16"/>
      <c r="P132" s="16"/>
      <c r="Q132" s="16">
        <v>1</v>
      </c>
      <c r="R132" s="16">
        <v>2</v>
      </c>
      <c r="S132" s="13" t="s">
        <v>34</v>
      </c>
      <c r="T132" s="13">
        <v>2.9700000000000002</v>
      </c>
      <c r="U132" s="13">
        <v>461.08999999999997</v>
      </c>
      <c r="V132" s="13">
        <v>600</v>
      </c>
      <c r="W132" s="13">
        <v>830</v>
      </c>
      <c r="X132" s="17"/>
      <c r="Y132" s="18"/>
      <c r="Z132" s="18">
        <f>#NAME?</f>
        <v>0</v>
      </c>
      <c r="AA132" s="18" t="b">
        <f t="shared" si="12"/>
        <v>1</v>
      </c>
      <c r="AB132" s="19"/>
    </row>
    <row r="133">
      <c r="A133" s="12">
        <v>13511</v>
      </c>
      <c r="B133" s="13" t="s">
        <v>579</v>
      </c>
      <c r="C133" s="13" t="s">
        <v>580</v>
      </c>
      <c r="D133" s="13" t="s">
        <v>338</v>
      </c>
      <c r="E133" s="13" t="s">
        <v>581</v>
      </c>
      <c r="F133" s="13" t="s">
        <v>582</v>
      </c>
      <c r="G133" s="13" t="s">
        <v>583</v>
      </c>
      <c r="H133" s="14">
        <v>0.02</v>
      </c>
      <c r="I133" s="15" t="s">
        <v>32</v>
      </c>
      <c r="J133" s="13" t="s">
        <v>33</v>
      </c>
      <c r="K133" s="20">
        <v>90</v>
      </c>
      <c r="L133" s="16">
        <v>2</v>
      </c>
      <c r="M133" s="29">
        <f t="shared" si="9"/>
        <v>8</v>
      </c>
      <c r="N133" s="29">
        <f t="shared" si="11"/>
        <v>10</v>
      </c>
      <c r="O133" s="16"/>
      <c r="P133" s="16"/>
      <c r="Q133" s="16">
        <v>1</v>
      </c>
      <c r="R133" s="16">
        <v>2</v>
      </c>
      <c r="S133" s="13" t="s">
        <v>34</v>
      </c>
      <c r="T133" s="13">
        <v>2.5</v>
      </c>
      <c r="U133" s="13">
        <v>388.13</v>
      </c>
      <c r="V133" s="13">
        <v>500</v>
      </c>
      <c r="W133" s="13">
        <v>700</v>
      </c>
      <c r="X133" s="17"/>
      <c r="Y133" s="18"/>
      <c r="Z133" s="18">
        <f>#NAME?</f>
        <v>0</v>
      </c>
      <c r="AA133" s="18" t="b">
        <f t="shared" si="12"/>
        <v>1</v>
      </c>
      <c r="AB133" s="19"/>
    </row>
    <row r="134">
      <c r="A134" s="12">
        <v>13512</v>
      </c>
      <c r="B134" s="13" t="s">
        <v>584</v>
      </c>
      <c r="C134" s="13" t="s">
        <v>585</v>
      </c>
      <c r="D134" s="13" t="s">
        <v>338</v>
      </c>
      <c r="E134" s="13" t="s">
        <v>586</v>
      </c>
      <c r="F134" s="13" t="s">
        <v>587</v>
      </c>
      <c r="G134" s="13" t="s">
        <v>583</v>
      </c>
      <c r="H134" s="14">
        <v>0.02</v>
      </c>
      <c r="I134" s="15" t="s">
        <v>32</v>
      </c>
      <c r="J134" s="13" t="s">
        <v>33</v>
      </c>
      <c r="K134" s="20">
        <v>90</v>
      </c>
      <c r="L134" s="16">
        <v>2</v>
      </c>
      <c r="M134" s="29">
        <f t="shared" si="9"/>
        <v>8</v>
      </c>
      <c r="N134" s="29">
        <f t="shared" si="11"/>
        <v>10</v>
      </c>
      <c r="O134" s="16"/>
      <c r="P134" s="16"/>
      <c r="Q134" s="16">
        <v>1</v>
      </c>
      <c r="R134" s="16">
        <v>2</v>
      </c>
      <c r="S134" s="13" t="s">
        <v>34</v>
      </c>
      <c r="T134" s="13">
        <v>2.5</v>
      </c>
      <c r="U134" s="13">
        <v>388.13</v>
      </c>
      <c r="V134" s="13">
        <v>500</v>
      </c>
      <c r="W134" s="13">
        <v>700</v>
      </c>
      <c r="X134" s="17"/>
      <c r="Y134" s="18"/>
      <c r="Z134" s="18">
        <f>#NAME?</f>
        <v>0</v>
      </c>
      <c r="AA134" s="18" t="b">
        <f t="shared" si="12"/>
        <v>1</v>
      </c>
      <c r="AB134" s="19"/>
    </row>
    <row r="135">
      <c r="A135" s="12">
        <v>13514</v>
      </c>
      <c r="B135" s="13" t="s">
        <v>588</v>
      </c>
      <c r="C135" s="13" t="s">
        <v>589</v>
      </c>
      <c r="D135" s="13" t="s">
        <v>338</v>
      </c>
      <c r="E135" s="13" t="s">
        <v>590</v>
      </c>
      <c r="F135" s="13" t="s">
        <v>591</v>
      </c>
      <c r="G135" s="13" t="s">
        <v>592</v>
      </c>
      <c r="H135" s="14">
        <v>0.02</v>
      </c>
      <c r="I135" s="15" t="s">
        <v>32</v>
      </c>
      <c r="J135" s="13" t="s">
        <v>33</v>
      </c>
      <c r="K135" s="20">
        <v>90</v>
      </c>
      <c r="L135" s="16">
        <v>2</v>
      </c>
      <c r="M135" s="29">
        <f t="shared" si="9"/>
        <v>8</v>
      </c>
      <c r="N135" s="29">
        <f t="shared" si="11"/>
        <v>10</v>
      </c>
      <c r="O135" s="16"/>
      <c r="P135" s="16"/>
      <c r="Q135" s="16">
        <v>1</v>
      </c>
      <c r="R135" s="16">
        <v>2</v>
      </c>
      <c r="S135" s="13" t="s">
        <v>34</v>
      </c>
      <c r="T135" s="13">
        <v>4</v>
      </c>
      <c r="U135" s="13">
        <v>621</v>
      </c>
      <c r="V135" s="13">
        <v>800</v>
      </c>
      <c r="W135" s="13">
        <v>1100</v>
      </c>
      <c r="X135" s="17"/>
      <c r="Y135" s="18"/>
      <c r="Z135" s="18">
        <f>#NAME?</f>
        <v>0</v>
      </c>
      <c r="AA135" s="18" t="b">
        <f t="shared" si="12"/>
        <v>1</v>
      </c>
      <c r="AB135" s="19">
        <v>1</v>
      </c>
    </row>
    <row r="136">
      <c r="A136" s="12">
        <v>13515</v>
      </c>
      <c r="B136" s="13" t="s">
        <v>593</v>
      </c>
      <c r="C136" s="13" t="s">
        <v>594</v>
      </c>
      <c r="D136" s="13" t="s">
        <v>338</v>
      </c>
      <c r="E136" s="13" t="s">
        <v>595</v>
      </c>
      <c r="F136" s="13" t="s">
        <v>596</v>
      </c>
      <c r="G136" s="13" t="s">
        <v>592</v>
      </c>
      <c r="H136" s="14">
        <v>0.02</v>
      </c>
      <c r="I136" s="15" t="s">
        <v>32</v>
      </c>
      <c r="J136" s="13" t="s">
        <v>33</v>
      </c>
      <c r="K136" s="20">
        <v>90</v>
      </c>
      <c r="L136" s="16">
        <v>2</v>
      </c>
      <c r="M136" s="29">
        <f t="shared" si="9"/>
        <v>8</v>
      </c>
      <c r="N136" s="29">
        <f t="shared" si="11"/>
        <v>10</v>
      </c>
      <c r="O136" s="16"/>
      <c r="P136" s="16"/>
      <c r="Q136" s="16">
        <v>1</v>
      </c>
      <c r="R136" s="16">
        <v>2</v>
      </c>
      <c r="S136" s="13" t="s">
        <v>34</v>
      </c>
      <c r="T136" s="13">
        <v>4</v>
      </c>
      <c r="U136" s="13">
        <v>621</v>
      </c>
      <c r="V136" s="13">
        <v>800</v>
      </c>
      <c r="W136" s="13">
        <v>1100</v>
      </c>
      <c r="X136" s="17"/>
      <c r="Y136" s="18"/>
      <c r="Z136" s="18">
        <f>#NAME?</f>
        <v>0</v>
      </c>
      <c r="AA136" s="18" t="b">
        <f t="shared" si="12"/>
        <v>1</v>
      </c>
      <c r="AB136" s="19">
        <v>1</v>
      </c>
    </row>
    <row r="137">
      <c r="A137" s="12">
        <v>11983</v>
      </c>
      <c r="B137" s="13" t="s">
        <v>597</v>
      </c>
      <c r="C137" s="13" t="s">
        <v>598</v>
      </c>
      <c r="D137" s="13" t="s">
        <v>338</v>
      </c>
      <c r="E137" s="13" t="s">
        <v>599</v>
      </c>
      <c r="F137" s="13" t="s">
        <v>599</v>
      </c>
      <c r="G137" s="13" t="s">
        <v>600</v>
      </c>
      <c r="H137" s="14">
        <v>0.02</v>
      </c>
      <c r="I137" s="15" t="s">
        <v>32</v>
      </c>
      <c r="J137" s="13" t="s">
        <v>33</v>
      </c>
      <c r="K137" s="13">
        <v>90</v>
      </c>
      <c r="L137" s="16">
        <v>3</v>
      </c>
      <c r="M137" s="29">
        <f t="shared" si="9"/>
        <v>12</v>
      </c>
      <c r="N137" s="29">
        <f t="shared" si="11"/>
        <v>15</v>
      </c>
      <c r="O137" s="16"/>
      <c r="P137" s="16"/>
      <c r="Q137" s="16">
        <v>1</v>
      </c>
      <c r="R137" s="16">
        <v>3</v>
      </c>
      <c r="S137" s="13" t="s">
        <v>34</v>
      </c>
      <c r="T137" s="13">
        <v>14.449999999999999</v>
      </c>
      <c r="U137" s="13">
        <v>2</v>
      </c>
      <c r="V137" s="13">
        <v>2900</v>
      </c>
      <c r="W137" s="13">
        <v>4010</v>
      </c>
      <c r="X137" s="17"/>
      <c r="Y137" s="18">
        <v>1</v>
      </c>
      <c r="Z137" s="18">
        <f>#NAME?</f>
        <v>1</v>
      </c>
      <c r="AA137" s="18" t="b">
        <f t="shared" si="12"/>
        <v>1</v>
      </c>
      <c r="AB137" s="19"/>
    </row>
    <row r="138">
      <c r="A138" s="21">
        <v>13652</v>
      </c>
      <c r="B138" s="22" t="s">
        <v>601</v>
      </c>
      <c r="C138" s="22" t="s">
        <v>602</v>
      </c>
      <c r="D138" s="22" t="s">
        <v>338</v>
      </c>
      <c r="E138" s="22" t="s">
        <v>603</v>
      </c>
      <c r="F138" s="22" t="s">
        <v>604</v>
      </c>
      <c r="G138" s="22"/>
      <c r="H138" s="14">
        <v>0.040000000000000001</v>
      </c>
      <c r="I138" s="15" t="s">
        <v>64</v>
      </c>
      <c r="J138" s="22" t="s">
        <v>65</v>
      </c>
      <c r="K138" s="13">
        <v>90</v>
      </c>
      <c r="L138" s="23">
        <v>15</v>
      </c>
      <c r="M138" s="29">
        <f t="shared" si="9"/>
        <v>60</v>
      </c>
      <c r="N138" s="29">
        <f t="shared" si="11"/>
        <v>75</v>
      </c>
      <c r="O138" s="23">
        <v>5</v>
      </c>
      <c r="P138" s="23">
        <v>10</v>
      </c>
      <c r="Q138" s="23"/>
      <c r="R138" s="23"/>
      <c r="S138" s="22" t="s">
        <v>66</v>
      </c>
      <c r="T138" s="22">
        <v>45</v>
      </c>
      <c r="U138" s="22">
        <v>1224</v>
      </c>
      <c r="V138" s="22">
        <v>1840</v>
      </c>
      <c r="W138" s="22">
        <v>3680</v>
      </c>
      <c r="X138" s="24"/>
      <c r="Y138" s="25"/>
      <c r="Z138" s="18">
        <f>#NAME?</f>
        <v>0</v>
      </c>
      <c r="AA138" s="18" t="b">
        <f t="shared" si="12"/>
        <v>1</v>
      </c>
      <c r="AB138" s="26">
        <v>5</v>
      </c>
    </row>
    <row r="139">
      <c r="A139" s="21">
        <v>13651</v>
      </c>
      <c r="B139" s="22" t="s">
        <v>605</v>
      </c>
      <c r="C139" s="22" t="s">
        <v>606</v>
      </c>
      <c r="D139" s="22" t="s">
        <v>338</v>
      </c>
      <c r="E139" s="22" t="s">
        <v>607</v>
      </c>
      <c r="F139" s="22" t="s">
        <v>608</v>
      </c>
      <c r="G139" s="22"/>
      <c r="H139" s="14">
        <v>0.040000000000000001</v>
      </c>
      <c r="I139" s="15" t="s">
        <v>64</v>
      </c>
      <c r="J139" s="22" t="s">
        <v>65</v>
      </c>
      <c r="K139" s="13">
        <v>90</v>
      </c>
      <c r="L139" s="23">
        <v>15</v>
      </c>
      <c r="M139" s="29">
        <f t="shared" ref="M139:M142" si="13">L139*4</f>
        <v>60</v>
      </c>
      <c r="N139" s="29">
        <f t="shared" si="11"/>
        <v>75</v>
      </c>
      <c r="O139" s="23">
        <v>5</v>
      </c>
      <c r="P139" s="23">
        <v>10</v>
      </c>
      <c r="Q139" s="23"/>
      <c r="R139" s="23"/>
      <c r="S139" s="22" t="s">
        <v>66</v>
      </c>
      <c r="T139" s="22">
        <v>45</v>
      </c>
      <c r="U139" s="22">
        <v>1224</v>
      </c>
      <c r="V139" s="22">
        <v>1840</v>
      </c>
      <c r="W139" s="22">
        <v>3680</v>
      </c>
      <c r="X139" s="24"/>
      <c r="Y139" s="25"/>
      <c r="Z139" s="18">
        <f>#NAME?</f>
        <v>0</v>
      </c>
      <c r="AA139" s="18" t="b">
        <f t="shared" si="12"/>
        <v>1</v>
      </c>
      <c r="AB139" s="26">
        <v>5</v>
      </c>
    </row>
    <row r="140">
      <c r="A140" s="21">
        <v>13654</v>
      </c>
      <c r="B140" s="22" t="s">
        <v>609</v>
      </c>
      <c r="C140" s="22" t="s">
        <v>610</v>
      </c>
      <c r="D140" s="22" t="s">
        <v>338</v>
      </c>
      <c r="E140" s="22" t="s">
        <v>611</v>
      </c>
      <c r="F140" s="22" t="s">
        <v>612</v>
      </c>
      <c r="G140" s="22"/>
      <c r="H140" s="14">
        <v>0.040000000000000001</v>
      </c>
      <c r="I140" s="15" t="s">
        <v>64</v>
      </c>
      <c r="J140" s="22" t="s">
        <v>65</v>
      </c>
      <c r="K140" s="13">
        <v>90</v>
      </c>
      <c r="L140" s="23">
        <v>0</v>
      </c>
      <c r="M140" s="29">
        <f t="shared" si="13"/>
        <v>0</v>
      </c>
      <c r="N140" s="29">
        <f t="shared" si="11"/>
        <v>0</v>
      </c>
      <c r="O140" s="23"/>
      <c r="P140" s="23"/>
      <c r="Q140" s="23">
        <v>1</v>
      </c>
      <c r="R140" s="23">
        <v>2</v>
      </c>
      <c r="S140" s="22" t="s">
        <v>66</v>
      </c>
      <c r="T140" s="22">
        <v>9.0500000000000007</v>
      </c>
      <c r="U140" s="22">
        <v>1415</v>
      </c>
      <c r="V140" s="22">
        <v>2190</v>
      </c>
      <c r="W140" s="22">
        <v>3020</v>
      </c>
      <c r="X140" s="24">
        <v>1</v>
      </c>
      <c r="Y140" s="25">
        <v>6</v>
      </c>
      <c r="Z140" s="18">
        <f>#NAME?</f>
        <v>6</v>
      </c>
      <c r="AA140" s="18" t="b">
        <f t="shared" si="12"/>
        <v>1</v>
      </c>
      <c r="AB140" s="26">
        <v>15</v>
      </c>
    </row>
    <row r="141">
      <c r="A141" s="21">
        <v>14117</v>
      </c>
      <c r="B141" s="22" t="s">
        <v>613</v>
      </c>
      <c r="C141" s="22" t="s">
        <v>614</v>
      </c>
      <c r="D141" s="22" t="s">
        <v>338</v>
      </c>
      <c r="E141" s="22" t="s">
        <v>615</v>
      </c>
      <c r="F141" s="22" t="s">
        <v>616</v>
      </c>
      <c r="G141" s="22"/>
      <c r="H141" s="14">
        <v>0.040000000000000001</v>
      </c>
      <c r="I141" s="15" t="s">
        <v>64</v>
      </c>
      <c r="J141" s="22" t="s">
        <v>65</v>
      </c>
      <c r="K141" s="13">
        <v>90</v>
      </c>
      <c r="L141" s="23">
        <v>1</v>
      </c>
      <c r="M141" s="29">
        <f t="shared" si="13"/>
        <v>4</v>
      </c>
      <c r="N141" s="29">
        <f t="shared" si="11"/>
        <v>5</v>
      </c>
      <c r="O141" s="23"/>
      <c r="P141" s="23"/>
      <c r="Q141" s="23">
        <v>1</v>
      </c>
      <c r="R141" s="23">
        <v>5</v>
      </c>
      <c r="S141" s="22" t="s">
        <v>66</v>
      </c>
      <c r="T141" s="22">
        <v>60</v>
      </c>
      <c r="U141" s="22">
        <v>1415</v>
      </c>
      <c r="V141" s="22">
        <v>2190</v>
      </c>
      <c r="W141" s="22">
        <v>3020</v>
      </c>
      <c r="X141" s="24"/>
      <c r="Y141" s="25">
        <v>14</v>
      </c>
      <c r="Z141" s="18">
        <f>#NAME?</f>
        <v>14</v>
      </c>
      <c r="AA141" s="18" t="b">
        <f t="shared" si="12"/>
        <v>1</v>
      </c>
      <c r="AB141" s="26">
        <v>10</v>
      </c>
    </row>
    <row r="142">
      <c r="A142" s="21">
        <v>13653</v>
      </c>
      <c r="B142" s="22" t="s">
        <v>617</v>
      </c>
      <c r="C142" s="22" t="s">
        <v>618</v>
      </c>
      <c r="D142" s="22" t="s">
        <v>338</v>
      </c>
      <c r="E142" s="22" t="s">
        <v>619</v>
      </c>
      <c r="F142" s="22" t="s">
        <v>620</v>
      </c>
      <c r="G142" s="22"/>
      <c r="H142" s="14">
        <v>0.040000000000000001</v>
      </c>
      <c r="I142" s="15" t="s">
        <v>64</v>
      </c>
      <c r="J142" s="22" t="s">
        <v>65</v>
      </c>
      <c r="K142" s="13">
        <v>90</v>
      </c>
      <c r="L142" s="23">
        <v>1</v>
      </c>
      <c r="M142" s="29">
        <f t="shared" si="13"/>
        <v>4</v>
      </c>
      <c r="N142" s="29">
        <f t="shared" si="11"/>
        <v>5</v>
      </c>
      <c r="O142" s="23"/>
      <c r="P142" s="23"/>
      <c r="Q142" s="23">
        <v>1</v>
      </c>
      <c r="R142" s="23">
        <v>2</v>
      </c>
      <c r="S142" s="22" t="s">
        <v>66</v>
      </c>
      <c r="T142" s="22">
        <v>9.0500000000000007</v>
      </c>
      <c r="U142" s="22">
        <v>1415</v>
      </c>
      <c r="V142" s="22">
        <v>2190</v>
      </c>
      <c r="W142" s="22">
        <v>3020</v>
      </c>
      <c r="X142" s="24"/>
      <c r="Y142" s="25"/>
      <c r="Z142" s="18">
        <f>#NAME?</f>
        <v>0</v>
      </c>
      <c r="AA142" s="18" t="b">
        <f t="shared" si="12"/>
        <v>1</v>
      </c>
      <c r="AB142" s="26"/>
    </row>
    <row r="143">
      <c r="A143" s="21">
        <v>13650</v>
      </c>
      <c r="B143" s="22" t="s">
        <v>621</v>
      </c>
      <c r="C143" s="22" t="s">
        <v>622</v>
      </c>
      <c r="D143" s="22" t="s">
        <v>338</v>
      </c>
      <c r="E143" s="22" t="s">
        <v>623</v>
      </c>
      <c r="F143" s="22" t="s">
        <v>624</v>
      </c>
      <c r="G143" s="22"/>
      <c r="H143" s="14">
        <v>0.040000000000000001</v>
      </c>
      <c r="I143" s="15" t="s">
        <v>64</v>
      </c>
      <c r="J143" s="22" t="s">
        <v>65</v>
      </c>
      <c r="K143" s="13">
        <v>90</v>
      </c>
      <c r="L143" s="23">
        <v>2</v>
      </c>
      <c r="M143" s="29">
        <f t="shared" ref="M143:M206" si="14">L143*4</f>
        <v>8</v>
      </c>
      <c r="N143" s="29">
        <f t="shared" ref="N143:N206" si="15">L143*5</f>
        <v>10</v>
      </c>
      <c r="O143" s="23"/>
      <c r="P143" s="23"/>
      <c r="Q143" s="23">
        <v>1</v>
      </c>
      <c r="R143" s="23">
        <v>3</v>
      </c>
      <c r="S143" s="22" t="s">
        <v>66</v>
      </c>
      <c r="T143" s="22">
        <v>90</v>
      </c>
      <c r="U143" s="22">
        <v>2296</v>
      </c>
      <c r="V143" s="22">
        <v>3400</v>
      </c>
      <c r="W143" s="22">
        <v>6800</v>
      </c>
      <c r="X143" s="24"/>
      <c r="Y143" s="25">
        <v>11</v>
      </c>
      <c r="Z143" s="18">
        <f>#NAME?</f>
        <v>11</v>
      </c>
      <c r="AA143" s="18" t="b">
        <f t="shared" si="12"/>
        <v>1</v>
      </c>
      <c r="AB143" s="26">
        <v>1</v>
      </c>
    </row>
    <row r="144">
      <c r="A144" s="21">
        <v>13649</v>
      </c>
      <c r="B144" s="22" t="s">
        <v>625</v>
      </c>
      <c r="C144" s="22" t="s">
        <v>626</v>
      </c>
      <c r="D144" s="22" t="s">
        <v>338</v>
      </c>
      <c r="E144" s="22" t="s">
        <v>627</v>
      </c>
      <c r="F144" s="22" t="s">
        <v>628</v>
      </c>
      <c r="G144" s="22"/>
      <c r="H144" s="14">
        <v>0.040000000000000001</v>
      </c>
      <c r="I144" s="15" t="s">
        <v>64</v>
      </c>
      <c r="J144" s="22" t="s">
        <v>65</v>
      </c>
      <c r="K144" s="13">
        <v>90</v>
      </c>
      <c r="L144" s="23">
        <v>2</v>
      </c>
      <c r="M144" s="29">
        <f t="shared" si="14"/>
        <v>8</v>
      </c>
      <c r="N144" s="29">
        <f t="shared" si="15"/>
        <v>10</v>
      </c>
      <c r="O144" s="23"/>
      <c r="P144" s="23"/>
      <c r="Q144" s="23">
        <v>1</v>
      </c>
      <c r="R144" s="23">
        <v>3</v>
      </c>
      <c r="S144" s="22" t="s">
        <v>66</v>
      </c>
      <c r="T144" s="22">
        <v>90</v>
      </c>
      <c r="U144" s="22">
        <v>2296</v>
      </c>
      <c r="V144" s="22">
        <v>3400</v>
      </c>
      <c r="W144" s="22">
        <v>6800</v>
      </c>
      <c r="X144" s="24">
        <v>1</v>
      </c>
      <c r="Y144" s="25">
        <v>11</v>
      </c>
      <c r="Z144" s="18">
        <f>#NAME?</f>
        <v>11</v>
      </c>
      <c r="AA144" s="18" t="b">
        <f t="shared" si="12"/>
        <v>1</v>
      </c>
      <c r="AB144" s="26">
        <v>0</v>
      </c>
    </row>
    <row r="145">
      <c r="A145" s="12">
        <v>11972</v>
      </c>
      <c r="B145" s="13" t="s">
        <v>629</v>
      </c>
      <c r="C145" s="13" t="s">
        <v>630</v>
      </c>
      <c r="D145" s="13" t="s">
        <v>338</v>
      </c>
      <c r="E145" s="13" t="s">
        <v>631</v>
      </c>
      <c r="F145" s="13" t="s">
        <v>632</v>
      </c>
      <c r="G145" s="13" t="s">
        <v>633</v>
      </c>
      <c r="H145" s="14">
        <v>0.02</v>
      </c>
      <c r="I145" s="15" t="s">
        <v>32</v>
      </c>
      <c r="J145" s="13" t="s">
        <v>33</v>
      </c>
      <c r="K145" s="13">
        <v>90</v>
      </c>
      <c r="L145" s="16">
        <f>VLOOKUP(A145,'[1]WINDSCREEN REORDER LEVELS'!$B$3:$I$428,8,0)</f>
        <v>5</v>
      </c>
      <c r="M145" s="29">
        <f t="shared" si="14"/>
        <v>20</v>
      </c>
      <c r="N145" s="29">
        <f t="shared" si="15"/>
        <v>25</v>
      </c>
      <c r="O145" s="16"/>
      <c r="P145" s="16"/>
      <c r="Q145" s="16">
        <v>1</v>
      </c>
      <c r="R145" s="16">
        <v>3</v>
      </c>
      <c r="S145" s="13" t="s">
        <v>34</v>
      </c>
      <c r="T145" s="13">
        <v>14.41</v>
      </c>
      <c r="U145" s="13">
        <v>2401.0700000000002</v>
      </c>
      <c r="V145" s="13">
        <v>3000</v>
      </c>
      <c r="W145" s="13">
        <v>4900</v>
      </c>
      <c r="X145" s="17"/>
      <c r="Y145" s="18">
        <v>10</v>
      </c>
      <c r="Z145" s="18">
        <f>#NAME?</f>
        <v>10</v>
      </c>
      <c r="AA145" s="18" t="b">
        <f t="shared" si="12"/>
        <v>1</v>
      </c>
      <c r="AB145" s="19">
        <v>3</v>
      </c>
    </row>
    <row r="146">
      <c r="A146" s="12">
        <v>11877</v>
      </c>
      <c r="B146" s="13" t="s">
        <v>634</v>
      </c>
      <c r="C146" s="13" t="s">
        <v>635</v>
      </c>
      <c r="D146" s="13" t="s">
        <v>338</v>
      </c>
      <c r="E146" s="13" t="s">
        <v>636</v>
      </c>
      <c r="F146" s="13" t="s">
        <v>637</v>
      </c>
      <c r="G146" s="13" t="s">
        <v>638</v>
      </c>
      <c r="H146" s="14">
        <v>0.02</v>
      </c>
      <c r="I146" s="15" t="s">
        <v>32</v>
      </c>
      <c r="J146" s="13" t="s">
        <v>33</v>
      </c>
      <c r="K146" s="13">
        <v>90</v>
      </c>
      <c r="L146" s="16">
        <f>#NAME?</f>
        <v>8</v>
      </c>
      <c r="M146" s="29">
        <f t="shared" si="14"/>
        <v>32</v>
      </c>
      <c r="N146" s="29">
        <f t="shared" si="15"/>
        <v>40</v>
      </c>
      <c r="O146" s="16"/>
      <c r="P146" s="16"/>
      <c r="Q146" s="16">
        <v>1</v>
      </c>
      <c r="R146" s="16">
        <v>3</v>
      </c>
      <c r="S146" s="13" t="s">
        <v>34</v>
      </c>
      <c r="T146" s="13">
        <v>14.56</v>
      </c>
      <c r="U146" s="13">
        <v>2</v>
      </c>
      <c r="V146" s="13">
        <v>3100</v>
      </c>
      <c r="W146" s="13">
        <v>4300</v>
      </c>
      <c r="X146" s="17"/>
      <c r="Y146" s="18">
        <v>1</v>
      </c>
      <c r="Z146" s="18">
        <f>#NAME?</f>
        <v>1</v>
      </c>
      <c r="AA146" s="18" t="b">
        <f t="shared" si="12"/>
        <v>1</v>
      </c>
      <c r="AB146" s="19">
        <v>1</v>
      </c>
    </row>
    <row r="147">
      <c r="A147" s="12">
        <v>13830</v>
      </c>
      <c r="B147" s="13" t="s">
        <v>639</v>
      </c>
      <c r="C147" s="13" t="s">
        <v>640</v>
      </c>
      <c r="D147" s="13" t="s">
        <v>338</v>
      </c>
      <c r="E147" s="13" t="s">
        <v>641</v>
      </c>
      <c r="F147" s="13" t="s">
        <v>642</v>
      </c>
      <c r="G147" s="13" t="s">
        <v>643</v>
      </c>
      <c r="H147" s="14">
        <v>0.02</v>
      </c>
      <c r="I147" s="15" t="s">
        <v>32</v>
      </c>
      <c r="J147" s="13" t="s">
        <v>33</v>
      </c>
      <c r="K147" s="13">
        <v>90</v>
      </c>
      <c r="L147" s="16">
        <f>#NAME?</f>
        <v>8</v>
      </c>
      <c r="M147" s="29">
        <f t="shared" si="14"/>
        <v>32</v>
      </c>
      <c r="N147" s="29">
        <f t="shared" si="15"/>
        <v>40</v>
      </c>
      <c r="O147" s="16"/>
      <c r="P147" s="16"/>
      <c r="Q147" s="16">
        <v>1</v>
      </c>
      <c r="R147" s="16">
        <v>3</v>
      </c>
      <c r="S147" s="13" t="s">
        <v>34</v>
      </c>
      <c r="T147" s="13">
        <v>20.41</v>
      </c>
      <c r="U147" s="13">
        <v>3324</v>
      </c>
      <c r="V147" s="13">
        <v>4300</v>
      </c>
      <c r="W147" s="13">
        <v>6000</v>
      </c>
      <c r="X147" s="17"/>
      <c r="Y147" s="18">
        <v>3</v>
      </c>
      <c r="Z147" s="18">
        <f>#NAME?</f>
        <v>3</v>
      </c>
      <c r="AA147" s="18" t="b">
        <f t="shared" si="12"/>
        <v>1</v>
      </c>
      <c r="AB147" s="19">
        <v>3</v>
      </c>
    </row>
    <row r="148">
      <c r="A148" s="12">
        <v>13669</v>
      </c>
      <c r="B148" s="13" t="s">
        <v>644</v>
      </c>
      <c r="C148" s="13" t="s">
        <v>645</v>
      </c>
      <c r="D148" s="13" t="s">
        <v>338</v>
      </c>
      <c r="E148" s="13" t="s">
        <v>646</v>
      </c>
      <c r="F148" s="13" t="s">
        <v>647</v>
      </c>
      <c r="G148" s="13" t="s">
        <v>648</v>
      </c>
      <c r="H148" s="14">
        <v>0.02</v>
      </c>
      <c r="I148" s="15" t="s">
        <v>32</v>
      </c>
      <c r="J148" s="13" t="s">
        <v>33</v>
      </c>
      <c r="K148" s="13">
        <v>90</v>
      </c>
      <c r="L148" s="16">
        <f>#NAME?</f>
        <v>17</v>
      </c>
      <c r="M148" s="29">
        <f t="shared" si="14"/>
        <v>68</v>
      </c>
      <c r="N148" s="29">
        <f t="shared" si="15"/>
        <v>85</v>
      </c>
      <c r="O148" s="16"/>
      <c r="P148" s="16"/>
      <c r="Q148" s="16">
        <v>1</v>
      </c>
      <c r="R148" s="16">
        <v>3</v>
      </c>
      <c r="S148" s="13" t="s">
        <v>34</v>
      </c>
      <c r="T148" s="13">
        <v>24.809999999999999</v>
      </c>
      <c r="U148" s="13">
        <v>4133.9700000000003</v>
      </c>
      <c r="V148" s="13">
        <v>4800</v>
      </c>
      <c r="W148" s="13">
        <v>8400</v>
      </c>
      <c r="X148" s="17"/>
      <c r="Y148" s="18"/>
      <c r="Z148" s="18">
        <f>#NAME?</f>
        <v>0</v>
      </c>
      <c r="AA148" s="18" t="b">
        <f t="shared" si="12"/>
        <v>1</v>
      </c>
      <c r="AB148" s="19"/>
    </row>
    <row r="149">
      <c r="A149" s="21">
        <v>10079</v>
      </c>
      <c r="B149" s="22" t="s">
        <v>649</v>
      </c>
      <c r="C149" s="22" t="s">
        <v>650</v>
      </c>
      <c r="D149" s="22" t="s">
        <v>338</v>
      </c>
      <c r="E149" s="22" t="s">
        <v>651</v>
      </c>
      <c r="F149" s="22" t="s">
        <v>652</v>
      </c>
      <c r="G149" s="22"/>
      <c r="H149" s="14">
        <v>0.040000000000000001</v>
      </c>
      <c r="I149" s="15" t="s">
        <v>175</v>
      </c>
      <c r="J149" s="22" t="s">
        <v>176</v>
      </c>
      <c r="K149" s="13">
        <v>90</v>
      </c>
      <c r="L149" s="23">
        <v>50</v>
      </c>
      <c r="M149" s="29">
        <f t="shared" si="14"/>
        <v>200</v>
      </c>
      <c r="N149" s="29">
        <f t="shared" si="15"/>
        <v>250</v>
      </c>
      <c r="O149" s="23">
        <v>8</v>
      </c>
      <c r="P149" s="23">
        <v>20</v>
      </c>
      <c r="Q149" s="23"/>
      <c r="R149" s="23"/>
      <c r="S149" s="22" t="s">
        <v>66</v>
      </c>
      <c r="T149" s="22">
        <v>9.5999999999999996</v>
      </c>
      <c r="U149" s="22">
        <v>244.80000000000001</v>
      </c>
      <c r="V149" s="22">
        <v>390</v>
      </c>
      <c r="W149" s="22">
        <v>490</v>
      </c>
      <c r="X149" s="24">
        <v>3</v>
      </c>
      <c r="Y149" s="25">
        <v>268</v>
      </c>
      <c r="Z149" s="18">
        <f>#NAME?</f>
        <v>268</v>
      </c>
      <c r="AA149" s="18" t="b">
        <f t="shared" si="12"/>
        <v>1</v>
      </c>
      <c r="AB149" s="26"/>
    </row>
    <row r="150">
      <c r="A150" s="21">
        <v>11324</v>
      </c>
      <c r="B150" s="22" t="s">
        <v>653</v>
      </c>
      <c r="C150" s="22" t="s">
        <v>654</v>
      </c>
      <c r="D150" s="22" t="s">
        <v>338</v>
      </c>
      <c r="E150" s="22" t="s">
        <v>655</v>
      </c>
      <c r="F150" s="22" t="s">
        <v>656</v>
      </c>
      <c r="G150" s="22"/>
      <c r="H150" s="14">
        <v>0.040000000000000001</v>
      </c>
      <c r="I150" s="15" t="s">
        <v>64</v>
      </c>
      <c r="J150" s="22" t="s">
        <v>65</v>
      </c>
      <c r="K150" s="13">
        <v>90</v>
      </c>
      <c r="L150" s="23">
        <v>8</v>
      </c>
      <c r="M150" s="29">
        <f t="shared" si="14"/>
        <v>32</v>
      </c>
      <c r="N150" s="29">
        <f t="shared" si="15"/>
        <v>40</v>
      </c>
      <c r="O150" s="23">
        <v>3</v>
      </c>
      <c r="P150" s="23">
        <v>10</v>
      </c>
      <c r="Q150" s="23"/>
      <c r="R150" s="23"/>
      <c r="S150" s="22" t="s">
        <v>66</v>
      </c>
      <c r="T150" s="22">
        <v>21</v>
      </c>
      <c r="U150" s="22">
        <v>571</v>
      </c>
      <c r="V150" s="22">
        <v>860</v>
      </c>
      <c r="W150" s="22">
        <v>1140</v>
      </c>
      <c r="X150" s="24">
        <v>7</v>
      </c>
      <c r="Y150" s="25"/>
      <c r="Z150" s="18">
        <f>#NAME?</f>
        <v>0</v>
      </c>
      <c r="AA150" s="18" t="b">
        <f t="shared" si="12"/>
        <v>1</v>
      </c>
      <c r="AB150" s="26">
        <v>3</v>
      </c>
    </row>
    <row r="151">
      <c r="A151" s="21">
        <v>11323</v>
      </c>
      <c r="B151" s="22" t="s">
        <v>657</v>
      </c>
      <c r="C151" s="22" t="s">
        <v>658</v>
      </c>
      <c r="D151" s="22" t="s">
        <v>338</v>
      </c>
      <c r="E151" s="22" t="s">
        <v>659</v>
      </c>
      <c r="F151" s="22" t="s">
        <v>660</v>
      </c>
      <c r="G151" s="22"/>
      <c r="H151" s="14">
        <v>0.040000000000000001</v>
      </c>
      <c r="I151" s="15" t="s">
        <v>64</v>
      </c>
      <c r="J151" s="22" t="s">
        <v>65</v>
      </c>
      <c r="K151" s="13">
        <v>90</v>
      </c>
      <c r="L151" s="23">
        <v>8</v>
      </c>
      <c r="M151" s="29">
        <f t="shared" si="14"/>
        <v>32</v>
      </c>
      <c r="N151" s="29">
        <f t="shared" si="15"/>
        <v>40</v>
      </c>
      <c r="O151" s="23">
        <v>3</v>
      </c>
      <c r="P151" s="23">
        <v>10</v>
      </c>
      <c r="Q151" s="23"/>
      <c r="R151" s="23"/>
      <c r="S151" s="22" t="s">
        <v>66</v>
      </c>
      <c r="T151" s="22">
        <v>21</v>
      </c>
      <c r="U151" s="22">
        <v>571</v>
      </c>
      <c r="V151" s="22">
        <v>860</v>
      </c>
      <c r="W151" s="22">
        <v>1140</v>
      </c>
      <c r="X151" s="24">
        <v>8</v>
      </c>
      <c r="Y151" s="25"/>
      <c r="Z151" s="18">
        <f>#NAME?</f>
        <v>0</v>
      </c>
      <c r="AA151" s="18" t="b">
        <f t="shared" si="12"/>
        <v>1</v>
      </c>
      <c r="AB151" s="26">
        <v>5</v>
      </c>
    </row>
    <row r="152">
      <c r="A152" s="21">
        <v>10072</v>
      </c>
      <c r="B152" s="22" t="s">
        <v>661</v>
      </c>
      <c r="C152" s="22" t="s">
        <v>662</v>
      </c>
      <c r="D152" s="22" t="s">
        <v>338</v>
      </c>
      <c r="E152" s="22" t="s">
        <v>663</v>
      </c>
      <c r="F152" s="22" t="s">
        <v>664</v>
      </c>
      <c r="G152" s="22"/>
      <c r="H152" s="14">
        <v>0.040000000000000001</v>
      </c>
      <c r="I152" s="15" t="s">
        <v>64</v>
      </c>
      <c r="J152" s="22" t="s">
        <v>65</v>
      </c>
      <c r="K152" s="13">
        <v>90</v>
      </c>
      <c r="L152" s="23">
        <v>6</v>
      </c>
      <c r="M152" s="29">
        <f t="shared" si="14"/>
        <v>24</v>
      </c>
      <c r="N152" s="29">
        <f t="shared" si="15"/>
        <v>30</v>
      </c>
      <c r="O152" s="23">
        <v>3</v>
      </c>
      <c r="P152" s="23">
        <v>10</v>
      </c>
      <c r="Q152" s="23"/>
      <c r="R152" s="23"/>
      <c r="S152" s="22" t="s">
        <v>66</v>
      </c>
      <c r="T152" s="22">
        <v>1.22</v>
      </c>
      <c r="U152" s="22">
        <v>204.96000000000001</v>
      </c>
      <c r="V152" s="22">
        <v>1220</v>
      </c>
      <c r="W152" s="22">
        <v>1630</v>
      </c>
      <c r="X152" s="24">
        <v>8</v>
      </c>
      <c r="Y152" s="25">
        <v>72</v>
      </c>
      <c r="Z152" s="18">
        <f>#NAME?</f>
        <v>72</v>
      </c>
      <c r="AA152" s="18" t="b">
        <f t="shared" si="12"/>
        <v>1</v>
      </c>
      <c r="AB152" s="26">
        <v>1</v>
      </c>
    </row>
    <row r="153">
      <c r="A153" s="21">
        <v>10071</v>
      </c>
      <c r="B153" s="22" t="s">
        <v>665</v>
      </c>
      <c r="C153" s="22" t="s">
        <v>666</v>
      </c>
      <c r="D153" s="22" t="s">
        <v>338</v>
      </c>
      <c r="E153" s="22" t="s">
        <v>667</v>
      </c>
      <c r="F153" s="22" t="s">
        <v>668</v>
      </c>
      <c r="G153" s="22"/>
      <c r="H153" s="14">
        <v>0.040000000000000001</v>
      </c>
      <c r="I153" s="15" t="s">
        <v>64</v>
      </c>
      <c r="J153" s="22" t="s">
        <v>65</v>
      </c>
      <c r="K153" s="13">
        <v>90</v>
      </c>
      <c r="L153" s="23">
        <v>5</v>
      </c>
      <c r="M153" s="29">
        <f t="shared" si="14"/>
        <v>20</v>
      </c>
      <c r="N153" s="29">
        <f t="shared" si="15"/>
        <v>25</v>
      </c>
      <c r="O153" s="23">
        <v>3</v>
      </c>
      <c r="P153" s="23">
        <v>10</v>
      </c>
      <c r="Q153" s="23"/>
      <c r="R153" s="23"/>
      <c r="S153" s="22" t="s">
        <v>66</v>
      </c>
      <c r="T153" s="22">
        <v>30</v>
      </c>
      <c r="U153" s="22">
        <v>816</v>
      </c>
      <c r="V153" s="22">
        <v>1220</v>
      </c>
      <c r="W153" s="22">
        <v>1630</v>
      </c>
      <c r="X153" s="24">
        <v>8</v>
      </c>
      <c r="Y153" s="25">
        <v>79</v>
      </c>
      <c r="Z153" s="18">
        <f>#NAME?</f>
        <v>79</v>
      </c>
      <c r="AA153" s="18" t="b">
        <f t="shared" si="12"/>
        <v>1</v>
      </c>
      <c r="AB153" s="26">
        <v>2</v>
      </c>
    </row>
    <row r="154">
      <c r="A154" s="21">
        <v>10070</v>
      </c>
      <c r="B154" s="22" t="s">
        <v>669</v>
      </c>
      <c r="C154" s="22" t="s">
        <v>670</v>
      </c>
      <c r="D154" s="22" t="s">
        <v>338</v>
      </c>
      <c r="E154" s="22" t="s">
        <v>671</v>
      </c>
      <c r="F154" s="22" t="s">
        <v>672</v>
      </c>
      <c r="G154" s="22"/>
      <c r="H154" s="14">
        <v>0.040000000000000001</v>
      </c>
      <c r="I154" s="15" t="s">
        <v>64</v>
      </c>
      <c r="J154" s="22" t="s">
        <v>65</v>
      </c>
      <c r="K154" s="13">
        <v>90</v>
      </c>
      <c r="L154" s="23">
        <v>5</v>
      </c>
      <c r="M154" s="29">
        <f t="shared" si="14"/>
        <v>20</v>
      </c>
      <c r="N154" s="29">
        <f t="shared" si="15"/>
        <v>25</v>
      </c>
      <c r="O154" s="23"/>
      <c r="P154" s="23"/>
      <c r="Q154" s="23">
        <v>2</v>
      </c>
      <c r="R154" s="23">
        <v>5</v>
      </c>
      <c r="S154" s="22" t="s">
        <v>66</v>
      </c>
      <c r="T154" s="22">
        <v>110</v>
      </c>
      <c r="U154" s="22">
        <v>2806</v>
      </c>
      <c r="V154" s="22">
        <v>4200</v>
      </c>
      <c r="W154" s="22">
        <v>7200</v>
      </c>
      <c r="X154" s="24">
        <v>2</v>
      </c>
      <c r="Y154" s="25">
        <v>12</v>
      </c>
      <c r="Z154" s="18">
        <f>#NAME?</f>
        <v>12</v>
      </c>
      <c r="AA154" s="18" t="b">
        <f t="shared" si="12"/>
        <v>1</v>
      </c>
      <c r="AB154" s="26">
        <v>5</v>
      </c>
    </row>
    <row r="155">
      <c r="A155" s="21">
        <v>10069</v>
      </c>
      <c r="B155" s="22" t="s">
        <v>673</v>
      </c>
      <c r="C155" s="22" t="s">
        <v>674</v>
      </c>
      <c r="D155" s="22" t="s">
        <v>338</v>
      </c>
      <c r="E155" s="22" t="s">
        <v>675</v>
      </c>
      <c r="F155" s="22" t="s">
        <v>676</v>
      </c>
      <c r="G155" s="22"/>
      <c r="H155" s="14">
        <v>0.040000000000000001</v>
      </c>
      <c r="I155" s="15" t="s">
        <v>64</v>
      </c>
      <c r="J155" s="22" t="s">
        <v>65</v>
      </c>
      <c r="K155" s="13">
        <v>90</v>
      </c>
      <c r="L155" s="23">
        <v>4</v>
      </c>
      <c r="M155" s="29">
        <f t="shared" si="14"/>
        <v>16</v>
      </c>
      <c r="N155" s="29">
        <f t="shared" si="15"/>
        <v>20</v>
      </c>
      <c r="O155" s="23"/>
      <c r="P155" s="23"/>
      <c r="Q155" s="23">
        <v>2</v>
      </c>
      <c r="R155" s="23">
        <v>5</v>
      </c>
      <c r="S155" s="22" t="s">
        <v>66</v>
      </c>
      <c r="T155" s="22">
        <v>110</v>
      </c>
      <c r="U155" s="22">
        <v>2806</v>
      </c>
      <c r="V155" s="22">
        <v>4200</v>
      </c>
      <c r="W155" s="22">
        <v>7200</v>
      </c>
      <c r="X155" s="24">
        <v>1</v>
      </c>
      <c r="Y155" s="25">
        <v>0</v>
      </c>
      <c r="Z155" s="18">
        <f>#NAME?</f>
        <v>0</v>
      </c>
      <c r="AA155" s="18" t="b">
        <f t="shared" si="12"/>
        <v>1</v>
      </c>
      <c r="AB155" s="26">
        <v>5</v>
      </c>
    </row>
    <row r="156">
      <c r="A156" s="21">
        <v>13887</v>
      </c>
      <c r="B156" s="22" t="s">
        <v>677</v>
      </c>
      <c r="C156" s="22" t="s">
        <v>678</v>
      </c>
      <c r="D156" s="22" t="s">
        <v>338</v>
      </c>
      <c r="E156" s="22" t="s">
        <v>679</v>
      </c>
      <c r="F156" s="22" t="s">
        <v>680</v>
      </c>
      <c r="G156" s="22"/>
      <c r="H156" s="14">
        <v>0.040000000000000001</v>
      </c>
      <c r="I156" s="15" t="s">
        <v>175</v>
      </c>
      <c r="J156" s="22" t="s">
        <v>176</v>
      </c>
      <c r="K156" s="13">
        <v>90</v>
      </c>
      <c r="L156" s="23">
        <v>0</v>
      </c>
      <c r="M156" s="29">
        <f t="shared" si="14"/>
        <v>0</v>
      </c>
      <c r="N156" s="29">
        <f t="shared" si="15"/>
        <v>0</v>
      </c>
      <c r="O156" s="23">
        <v>0</v>
      </c>
      <c r="P156" s="23">
        <v>0</v>
      </c>
      <c r="Q156" s="23"/>
      <c r="R156" s="23"/>
      <c r="S156" s="22" t="s">
        <v>66</v>
      </c>
      <c r="T156" s="22">
        <v>9.5999999999999996</v>
      </c>
      <c r="U156" s="22">
        <v>8.2799999999999994</v>
      </c>
      <c r="V156" s="22">
        <v>350</v>
      </c>
      <c r="W156" s="22">
        <v>480</v>
      </c>
      <c r="X156" s="24"/>
      <c r="Y156" s="25">
        <v>40</v>
      </c>
      <c r="Z156" s="18">
        <f>#NAME?</f>
        <v>40</v>
      </c>
      <c r="AA156" s="18" t="b">
        <f t="shared" si="12"/>
        <v>1</v>
      </c>
      <c r="AB156" s="26"/>
    </row>
    <row r="157">
      <c r="A157" s="21">
        <v>10074</v>
      </c>
      <c r="B157" s="22" t="s">
        <v>681</v>
      </c>
      <c r="C157" s="22" t="s">
        <v>682</v>
      </c>
      <c r="D157" s="22" t="s">
        <v>338</v>
      </c>
      <c r="E157" s="22" t="s">
        <v>683</v>
      </c>
      <c r="F157" s="22" t="s">
        <v>684</v>
      </c>
      <c r="G157" s="22"/>
      <c r="H157" s="14">
        <v>0.040000000000000001</v>
      </c>
      <c r="I157" s="15" t="s">
        <v>64</v>
      </c>
      <c r="J157" s="22" t="s">
        <v>65</v>
      </c>
      <c r="K157" s="13">
        <v>90</v>
      </c>
      <c r="L157" s="23">
        <v>16</v>
      </c>
      <c r="M157" s="29">
        <f t="shared" si="14"/>
        <v>64</v>
      </c>
      <c r="N157" s="29">
        <f t="shared" si="15"/>
        <v>80</v>
      </c>
      <c r="O157" s="23">
        <v>5</v>
      </c>
      <c r="P157" s="23">
        <v>10</v>
      </c>
      <c r="Q157" s="23"/>
      <c r="R157" s="23"/>
      <c r="S157" s="22" t="s">
        <v>66</v>
      </c>
      <c r="T157" s="22">
        <v>10</v>
      </c>
      <c r="U157" s="22">
        <v>255</v>
      </c>
      <c r="V157" s="22">
        <v>380</v>
      </c>
      <c r="W157" s="22">
        <v>600</v>
      </c>
      <c r="X157" s="24"/>
      <c r="Y157" s="25"/>
      <c r="Z157" s="18">
        <f>#NAME?</f>
        <v>0</v>
      </c>
      <c r="AA157" s="18" t="b">
        <f t="shared" si="12"/>
        <v>1</v>
      </c>
      <c r="AB157" s="26"/>
    </row>
    <row r="158">
      <c r="A158" s="21">
        <v>10073</v>
      </c>
      <c r="B158" s="22" t="s">
        <v>685</v>
      </c>
      <c r="C158" s="22" t="s">
        <v>686</v>
      </c>
      <c r="D158" s="22" t="s">
        <v>338</v>
      </c>
      <c r="E158" s="22" t="s">
        <v>687</v>
      </c>
      <c r="F158" s="22" t="s">
        <v>688</v>
      </c>
      <c r="G158" s="22"/>
      <c r="H158" s="14">
        <v>0.040000000000000001</v>
      </c>
      <c r="I158" s="15" t="s">
        <v>64</v>
      </c>
      <c r="J158" s="22" t="s">
        <v>65</v>
      </c>
      <c r="K158" s="13">
        <v>90</v>
      </c>
      <c r="L158" s="23">
        <v>17</v>
      </c>
      <c r="M158" s="29">
        <f t="shared" si="14"/>
        <v>68</v>
      </c>
      <c r="N158" s="29">
        <f t="shared" si="15"/>
        <v>85</v>
      </c>
      <c r="O158" s="23">
        <v>5</v>
      </c>
      <c r="P158" s="23">
        <v>10</v>
      </c>
      <c r="Q158" s="23"/>
      <c r="R158" s="23"/>
      <c r="S158" s="22" t="s">
        <v>66</v>
      </c>
      <c r="T158" s="22">
        <v>1.22</v>
      </c>
      <c r="U158" s="22">
        <v>204.96000000000001</v>
      </c>
      <c r="V158" s="22">
        <v>380</v>
      </c>
      <c r="W158" s="22">
        <v>600</v>
      </c>
      <c r="X158" s="24"/>
      <c r="Y158" s="25"/>
      <c r="Z158" s="18">
        <f>#NAME?</f>
        <v>0</v>
      </c>
      <c r="AA158" s="18" t="b">
        <f t="shared" si="12"/>
        <v>1</v>
      </c>
      <c r="AB158" s="26"/>
    </row>
    <row r="159">
      <c r="A159" s="21">
        <v>11166</v>
      </c>
      <c r="B159" s="22" t="s">
        <v>689</v>
      </c>
      <c r="C159" s="22" t="s">
        <v>690</v>
      </c>
      <c r="D159" s="22" t="s">
        <v>338</v>
      </c>
      <c r="E159" s="22" t="s">
        <v>691</v>
      </c>
      <c r="F159" s="22" t="s">
        <v>692</v>
      </c>
      <c r="G159" s="22"/>
      <c r="H159" s="14">
        <v>0.040000000000000001</v>
      </c>
      <c r="I159" s="15" t="s">
        <v>175</v>
      </c>
      <c r="J159" s="22" t="s">
        <v>176</v>
      </c>
      <c r="K159" s="13">
        <v>90</v>
      </c>
      <c r="L159" s="23">
        <v>13</v>
      </c>
      <c r="M159" s="29">
        <f t="shared" si="14"/>
        <v>52</v>
      </c>
      <c r="N159" s="29">
        <f t="shared" si="15"/>
        <v>65</v>
      </c>
      <c r="O159" s="23"/>
      <c r="P159" s="23"/>
      <c r="Q159" s="23">
        <v>0</v>
      </c>
      <c r="R159" s="23">
        <v>0</v>
      </c>
      <c r="S159" s="22" t="s">
        <v>66</v>
      </c>
      <c r="T159" s="22">
        <v>0.39000000000000001</v>
      </c>
      <c r="U159" s="22">
        <v>61</v>
      </c>
      <c r="V159" s="22">
        <v>90</v>
      </c>
      <c r="W159" s="22">
        <v>120</v>
      </c>
      <c r="X159" s="24"/>
      <c r="Y159" s="25"/>
      <c r="Z159" s="18">
        <f>#NAME?</f>
        <v>0</v>
      </c>
      <c r="AA159" s="18" t="b">
        <f t="shared" si="12"/>
        <v>1</v>
      </c>
      <c r="AB159" s="26"/>
    </row>
    <row r="160">
      <c r="A160" s="21">
        <v>11328</v>
      </c>
      <c r="B160" s="22" t="s">
        <v>693</v>
      </c>
      <c r="C160" s="22" t="s">
        <v>694</v>
      </c>
      <c r="D160" s="22" t="s">
        <v>338</v>
      </c>
      <c r="E160" s="22" t="s">
        <v>695</v>
      </c>
      <c r="F160" s="22" t="s">
        <v>696</v>
      </c>
      <c r="G160" s="22"/>
      <c r="H160" s="14">
        <v>0.040000000000000001</v>
      </c>
      <c r="I160" s="15" t="s">
        <v>64</v>
      </c>
      <c r="J160" s="22" t="s">
        <v>65</v>
      </c>
      <c r="K160" s="13">
        <v>90</v>
      </c>
      <c r="L160" s="23">
        <v>13</v>
      </c>
      <c r="M160" s="29">
        <f t="shared" si="14"/>
        <v>52</v>
      </c>
      <c r="N160" s="29">
        <f t="shared" si="15"/>
        <v>65</v>
      </c>
      <c r="O160" s="23">
        <v>3</v>
      </c>
      <c r="P160" s="23">
        <v>6</v>
      </c>
      <c r="Q160" s="23"/>
      <c r="R160" s="23"/>
      <c r="S160" s="22" t="s">
        <v>66</v>
      </c>
      <c r="T160" s="22">
        <v>17</v>
      </c>
      <c r="U160" s="22">
        <v>462</v>
      </c>
      <c r="V160" s="22">
        <v>690</v>
      </c>
      <c r="W160" s="22">
        <v>920</v>
      </c>
      <c r="X160" s="24"/>
      <c r="Y160" s="25"/>
      <c r="Z160" s="18">
        <f>#NAME?</f>
        <v>0</v>
      </c>
      <c r="AA160" s="18" t="b">
        <f t="shared" si="12"/>
        <v>1</v>
      </c>
      <c r="AB160" s="26">
        <v>1</v>
      </c>
    </row>
    <row r="161">
      <c r="A161" s="21">
        <v>11327</v>
      </c>
      <c r="B161" s="22" t="s">
        <v>697</v>
      </c>
      <c r="C161" s="22" t="s">
        <v>698</v>
      </c>
      <c r="D161" s="22" t="s">
        <v>338</v>
      </c>
      <c r="E161" s="22" t="s">
        <v>699</v>
      </c>
      <c r="F161" s="22" t="s">
        <v>700</v>
      </c>
      <c r="G161" s="22"/>
      <c r="H161" s="14">
        <v>0.040000000000000001</v>
      </c>
      <c r="I161" s="15" t="s">
        <v>64</v>
      </c>
      <c r="J161" s="22" t="s">
        <v>65</v>
      </c>
      <c r="K161" s="13">
        <v>90</v>
      </c>
      <c r="L161" s="23">
        <v>10</v>
      </c>
      <c r="M161" s="29">
        <f t="shared" si="14"/>
        <v>40</v>
      </c>
      <c r="N161" s="29">
        <f t="shared" si="15"/>
        <v>50</v>
      </c>
      <c r="O161" s="23">
        <v>3</v>
      </c>
      <c r="P161" s="23">
        <v>6</v>
      </c>
      <c r="Q161" s="23"/>
      <c r="R161" s="23"/>
      <c r="S161" s="22" t="s">
        <v>66</v>
      </c>
      <c r="T161" s="22">
        <v>17</v>
      </c>
      <c r="U161" s="22">
        <v>462</v>
      </c>
      <c r="V161" s="22">
        <v>690</v>
      </c>
      <c r="W161" s="22">
        <v>920</v>
      </c>
      <c r="X161" s="24"/>
      <c r="Y161" s="25"/>
      <c r="Z161" s="18">
        <f>#NAME?</f>
        <v>0</v>
      </c>
      <c r="AA161" s="18" t="b">
        <f t="shared" si="12"/>
        <v>1</v>
      </c>
      <c r="AB161" s="26">
        <v>0</v>
      </c>
    </row>
    <row r="162">
      <c r="A162" s="21">
        <v>10956</v>
      </c>
      <c r="B162" s="22" t="s">
        <v>701</v>
      </c>
      <c r="C162" s="22" t="s">
        <v>702</v>
      </c>
      <c r="D162" s="22" t="s">
        <v>338</v>
      </c>
      <c r="E162" s="22" t="s">
        <v>703</v>
      </c>
      <c r="F162" s="22" t="s">
        <v>704</v>
      </c>
      <c r="G162" s="22"/>
      <c r="H162" s="14">
        <v>0.040000000000000001</v>
      </c>
      <c r="I162" s="15" t="s">
        <v>64</v>
      </c>
      <c r="J162" s="22" t="s">
        <v>65</v>
      </c>
      <c r="K162" s="13">
        <v>90</v>
      </c>
      <c r="L162" s="23">
        <v>50</v>
      </c>
      <c r="M162" s="29">
        <f t="shared" si="14"/>
        <v>200</v>
      </c>
      <c r="N162" s="29">
        <f t="shared" si="15"/>
        <v>250</v>
      </c>
      <c r="O162" s="23"/>
      <c r="P162" s="23"/>
      <c r="Q162" s="23">
        <v>5</v>
      </c>
      <c r="R162" s="23">
        <v>20</v>
      </c>
      <c r="S162" s="22" t="s">
        <v>66</v>
      </c>
      <c r="T162" s="22">
        <v>0.19</v>
      </c>
      <c r="U162" s="22">
        <v>30</v>
      </c>
      <c r="V162" s="22">
        <v>50</v>
      </c>
      <c r="W162" s="22">
        <v>70</v>
      </c>
      <c r="X162" s="24">
        <v>7</v>
      </c>
      <c r="Y162" s="25"/>
      <c r="Z162" s="18">
        <f>#NAME?</f>
        <v>0</v>
      </c>
      <c r="AA162" s="18" t="b">
        <f t="shared" si="12"/>
        <v>1</v>
      </c>
      <c r="AB162" s="26"/>
    </row>
    <row r="163">
      <c r="A163" s="21">
        <v>10957</v>
      </c>
      <c r="B163" s="22" t="s">
        <v>705</v>
      </c>
      <c r="C163" s="22" t="s">
        <v>706</v>
      </c>
      <c r="D163" s="22" t="s">
        <v>338</v>
      </c>
      <c r="E163" s="22" t="s">
        <v>707</v>
      </c>
      <c r="F163" s="22" t="s">
        <v>704</v>
      </c>
      <c r="G163" s="22"/>
      <c r="H163" s="14">
        <v>0.040000000000000001</v>
      </c>
      <c r="I163" s="15" t="s">
        <v>64</v>
      </c>
      <c r="J163" s="22" t="s">
        <v>65</v>
      </c>
      <c r="K163" s="13">
        <v>90</v>
      </c>
      <c r="L163" s="23">
        <v>50</v>
      </c>
      <c r="M163" s="29">
        <f t="shared" si="14"/>
        <v>200</v>
      </c>
      <c r="N163" s="29">
        <f t="shared" si="15"/>
        <v>250</v>
      </c>
      <c r="O163" s="23"/>
      <c r="P163" s="23"/>
      <c r="Q163" s="23">
        <v>5</v>
      </c>
      <c r="R163" s="23">
        <v>20</v>
      </c>
      <c r="S163" s="22" t="s">
        <v>66</v>
      </c>
      <c r="T163" s="22">
        <v>0.19</v>
      </c>
      <c r="U163" s="22">
        <v>30</v>
      </c>
      <c r="V163" s="22">
        <v>50</v>
      </c>
      <c r="W163" s="22">
        <v>70</v>
      </c>
      <c r="X163" s="24"/>
      <c r="Y163" s="25"/>
      <c r="Z163" s="18">
        <f>#NAME?</f>
        <v>0</v>
      </c>
      <c r="AA163" s="18" t="b">
        <f t="shared" si="12"/>
        <v>1</v>
      </c>
      <c r="AB163" s="26"/>
    </row>
    <row r="164">
      <c r="A164" s="21">
        <v>10018</v>
      </c>
      <c r="B164" s="22" t="s">
        <v>708</v>
      </c>
      <c r="C164" s="22" t="s">
        <v>709</v>
      </c>
      <c r="D164" s="22" t="s">
        <v>338</v>
      </c>
      <c r="E164" s="22" t="s">
        <v>710</v>
      </c>
      <c r="F164" s="22" t="s">
        <v>711</v>
      </c>
      <c r="G164" s="22"/>
      <c r="H164" s="14">
        <v>0.040000000000000001</v>
      </c>
      <c r="I164" s="15" t="s">
        <v>64</v>
      </c>
      <c r="J164" s="22" t="s">
        <v>65</v>
      </c>
      <c r="K164" s="13">
        <v>90</v>
      </c>
      <c r="L164" s="23">
        <v>2</v>
      </c>
      <c r="M164" s="29">
        <f t="shared" si="14"/>
        <v>8</v>
      </c>
      <c r="N164" s="29">
        <f t="shared" si="15"/>
        <v>10</v>
      </c>
      <c r="O164" s="23"/>
      <c r="P164" s="23"/>
      <c r="Q164" s="23">
        <v>1</v>
      </c>
      <c r="R164" s="23">
        <v>3</v>
      </c>
      <c r="S164" s="22" t="s">
        <v>66</v>
      </c>
      <c r="T164" s="22">
        <v>14</v>
      </c>
      <c r="U164" s="22">
        <v>381</v>
      </c>
      <c r="V164" s="22">
        <v>570</v>
      </c>
      <c r="W164" s="22">
        <v>760</v>
      </c>
      <c r="X164" s="24"/>
      <c r="Y164" s="25">
        <v>12</v>
      </c>
      <c r="Z164" s="18">
        <f>#NAME?</f>
        <v>12</v>
      </c>
      <c r="AA164" s="18" t="b">
        <f t="shared" si="12"/>
        <v>1</v>
      </c>
      <c r="AB164" s="26">
        <v>2</v>
      </c>
    </row>
    <row r="165">
      <c r="A165" s="21">
        <v>10025</v>
      </c>
      <c r="B165" s="22" t="s">
        <v>712</v>
      </c>
      <c r="C165" s="22" t="s">
        <v>713</v>
      </c>
      <c r="D165" s="22" t="s">
        <v>338</v>
      </c>
      <c r="E165" s="22" t="s">
        <v>714</v>
      </c>
      <c r="F165" s="22" t="s">
        <v>715</v>
      </c>
      <c r="G165" s="22"/>
      <c r="H165" s="14">
        <v>0.040000000000000001</v>
      </c>
      <c r="I165" s="15" t="s">
        <v>64</v>
      </c>
      <c r="J165" s="22" t="s">
        <v>65</v>
      </c>
      <c r="K165" s="13">
        <v>90</v>
      </c>
      <c r="L165" s="23">
        <v>4</v>
      </c>
      <c r="M165" s="29">
        <f t="shared" si="14"/>
        <v>16</v>
      </c>
      <c r="N165" s="29">
        <f t="shared" si="15"/>
        <v>20</v>
      </c>
      <c r="O165" s="23"/>
      <c r="P165" s="23"/>
      <c r="Q165" s="23">
        <v>1</v>
      </c>
      <c r="R165" s="23">
        <v>3</v>
      </c>
      <c r="S165" s="22" t="s">
        <v>66</v>
      </c>
      <c r="T165" s="22">
        <v>34</v>
      </c>
      <c r="U165" s="22">
        <v>925</v>
      </c>
      <c r="V165" s="22">
        <v>1390</v>
      </c>
      <c r="W165" s="22">
        <v>1850</v>
      </c>
      <c r="X165" s="24"/>
      <c r="Y165" s="25">
        <v>17</v>
      </c>
      <c r="Z165" s="18">
        <f>#NAME?</f>
        <v>17</v>
      </c>
      <c r="AA165" s="18" t="b">
        <f t="shared" si="12"/>
        <v>1</v>
      </c>
      <c r="AB165" s="26">
        <v>2</v>
      </c>
    </row>
    <row r="166">
      <c r="A166" s="21">
        <v>10017</v>
      </c>
      <c r="B166" s="22" t="s">
        <v>716</v>
      </c>
      <c r="C166" s="22" t="s">
        <v>717</v>
      </c>
      <c r="D166" s="22" t="s">
        <v>338</v>
      </c>
      <c r="E166" s="22" t="s">
        <v>718</v>
      </c>
      <c r="F166" s="22" t="s">
        <v>719</v>
      </c>
      <c r="G166" s="22"/>
      <c r="H166" s="14">
        <v>0.040000000000000001</v>
      </c>
      <c r="I166" s="15" t="s">
        <v>64</v>
      </c>
      <c r="J166" s="22" t="s">
        <v>65</v>
      </c>
      <c r="K166" s="13">
        <v>90</v>
      </c>
      <c r="L166" s="23">
        <v>0</v>
      </c>
      <c r="M166" s="29">
        <f t="shared" si="14"/>
        <v>0</v>
      </c>
      <c r="N166" s="29">
        <f t="shared" si="15"/>
        <v>0</v>
      </c>
      <c r="O166" s="23"/>
      <c r="P166" s="23"/>
      <c r="Q166" s="23">
        <v>0</v>
      </c>
      <c r="R166" s="23">
        <v>1</v>
      </c>
      <c r="S166" s="22" t="s">
        <v>66</v>
      </c>
      <c r="T166" s="22">
        <v>8.1999999999999993</v>
      </c>
      <c r="U166" s="22">
        <v>1282</v>
      </c>
      <c r="V166" s="22">
        <v>1990</v>
      </c>
      <c r="W166" s="22">
        <v>2750</v>
      </c>
      <c r="X166" s="24"/>
      <c r="Y166" s="25">
        <v>5</v>
      </c>
      <c r="Z166" s="18">
        <f>#NAME?</f>
        <v>5</v>
      </c>
      <c r="AA166" s="18" t="b">
        <f t="shared" si="12"/>
        <v>1</v>
      </c>
      <c r="AB166" s="26">
        <v>2</v>
      </c>
    </row>
    <row r="167">
      <c r="A167" s="21">
        <v>12252</v>
      </c>
      <c r="B167" s="22" t="s">
        <v>720</v>
      </c>
      <c r="C167" s="22" t="s">
        <v>721</v>
      </c>
      <c r="D167" s="22" t="s">
        <v>338</v>
      </c>
      <c r="E167" s="22" t="s">
        <v>722</v>
      </c>
      <c r="F167" s="22" t="s">
        <v>723</v>
      </c>
      <c r="G167" s="22"/>
      <c r="H167" s="14">
        <v>0.040000000000000001</v>
      </c>
      <c r="I167" s="15" t="s">
        <v>175</v>
      </c>
      <c r="J167" s="22" t="s">
        <v>176</v>
      </c>
      <c r="K167" s="13">
        <v>90</v>
      </c>
      <c r="L167" s="23">
        <v>0</v>
      </c>
      <c r="M167" s="29">
        <f t="shared" si="14"/>
        <v>0</v>
      </c>
      <c r="N167" s="29">
        <f t="shared" si="15"/>
        <v>0</v>
      </c>
      <c r="O167" s="23"/>
      <c r="P167" s="23"/>
      <c r="Q167" s="23">
        <v>0</v>
      </c>
      <c r="R167" s="23">
        <v>0</v>
      </c>
      <c r="S167" s="22" t="s">
        <v>66</v>
      </c>
      <c r="T167" s="22">
        <v>0.81000000000000005</v>
      </c>
      <c r="U167" s="22">
        <v>127</v>
      </c>
      <c r="V167" s="22">
        <v>200</v>
      </c>
      <c r="W167" s="22">
        <v>280</v>
      </c>
      <c r="X167" s="24"/>
      <c r="Y167" s="25"/>
      <c r="Z167" s="18">
        <f>#NAME?</f>
        <v>0</v>
      </c>
      <c r="AA167" s="18" t="b">
        <f t="shared" si="12"/>
        <v>1</v>
      </c>
      <c r="AB167" s="26"/>
    </row>
    <row r="168">
      <c r="A168" s="21">
        <v>11223</v>
      </c>
      <c r="B168" s="22" t="s">
        <v>724</v>
      </c>
      <c r="C168" s="22" t="s">
        <v>725</v>
      </c>
      <c r="D168" s="22" t="s">
        <v>338</v>
      </c>
      <c r="E168" s="22" t="s">
        <v>726</v>
      </c>
      <c r="F168" s="22" t="s">
        <v>727</v>
      </c>
      <c r="G168" s="22"/>
      <c r="H168" s="14">
        <v>0.040000000000000001</v>
      </c>
      <c r="I168" s="15" t="s">
        <v>64</v>
      </c>
      <c r="J168" s="22" t="s">
        <v>65</v>
      </c>
      <c r="K168" s="13">
        <v>90</v>
      </c>
      <c r="L168" s="23">
        <v>8</v>
      </c>
      <c r="M168" s="29">
        <f t="shared" si="14"/>
        <v>32</v>
      </c>
      <c r="N168" s="29">
        <f t="shared" si="15"/>
        <v>40</v>
      </c>
      <c r="O168" s="23">
        <v>5</v>
      </c>
      <c r="P168" s="23">
        <v>15</v>
      </c>
      <c r="Q168" s="23"/>
      <c r="R168" s="23"/>
      <c r="S168" s="22" t="s">
        <v>66</v>
      </c>
      <c r="T168" s="22">
        <v>6.5</v>
      </c>
      <c r="U168" s="22">
        <v>166</v>
      </c>
      <c r="V168" s="22">
        <v>250</v>
      </c>
      <c r="W168" s="22">
        <v>330</v>
      </c>
      <c r="X168" s="24">
        <v>9</v>
      </c>
      <c r="Y168" s="25">
        <v>32</v>
      </c>
      <c r="Z168" s="18">
        <f>#NAME?</f>
        <v>32</v>
      </c>
      <c r="AA168" s="18" t="b">
        <f t="shared" si="12"/>
        <v>1</v>
      </c>
      <c r="AB168" s="26"/>
    </row>
    <row r="169">
      <c r="A169" s="21">
        <v>10057</v>
      </c>
      <c r="B169" s="22" t="s">
        <v>728</v>
      </c>
      <c r="C169" s="22" t="s">
        <v>729</v>
      </c>
      <c r="D169" s="22" t="s">
        <v>338</v>
      </c>
      <c r="E169" s="22" t="s">
        <v>730</v>
      </c>
      <c r="F169" s="22" t="s">
        <v>731</v>
      </c>
      <c r="G169" s="22"/>
      <c r="H169" s="14">
        <v>0.040000000000000001</v>
      </c>
      <c r="I169" s="15" t="s">
        <v>64</v>
      </c>
      <c r="J169" s="22" t="s">
        <v>65</v>
      </c>
      <c r="K169" s="13">
        <v>90</v>
      </c>
      <c r="L169" s="23">
        <v>12</v>
      </c>
      <c r="M169" s="29">
        <f t="shared" si="14"/>
        <v>48</v>
      </c>
      <c r="N169" s="29">
        <f t="shared" si="15"/>
        <v>60</v>
      </c>
      <c r="O169" s="23">
        <v>5</v>
      </c>
      <c r="P169" s="23">
        <v>15</v>
      </c>
      <c r="Q169" s="23"/>
      <c r="R169" s="23"/>
      <c r="S169" s="22" t="s">
        <v>66</v>
      </c>
      <c r="T169" s="22">
        <v>6.5</v>
      </c>
      <c r="U169" s="22">
        <v>166</v>
      </c>
      <c r="V169" s="22">
        <v>250</v>
      </c>
      <c r="W169" s="22">
        <v>330</v>
      </c>
      <c r="X169" s="24">
        <v>9</v>
      </c>
      <c r="Y169" s="25">
        <v>54</v>
      </c>
      <c r="Z169" s="18">
        <f>#NAME?</f>
        <v>54</v>
      </c>
      <c r="AA169" s="18" t="b">
        <f t="shared" si="12"/>
        <v>1</v>
      </c>
      <c r="AB169" s="26"/>
    </row>
    <row r="170">
      <c r="A170" s="21">
        <v>10058</v>
      </c>
      <c r="B170" s="22" t="s">
        <v>732</v>
      </c>
      <c r="C170" s="22" t="s">
        <v>733</v>
      </c>
      <c r="D170" s="22" t="s">
        <v>338</v>
      </c>
      <c r="E170" s="22" t="s">
        <v>734</v>
      </c>
      <c r="F170" s="22" t="s">
        <v>735</v>
      </c>
      <c r="G170" s="22"/>
      <c r="H170" s="14">
        <v>0.040000000000000001</v>
      </c>
      <c r="I170" s="15" t="s">
        <v>64</v>
      </c>
      <c r="J170" s="22" t="s">
        <v>65</v>
      </c>
      <c r="K170" s="13">
        <v>90</v>
      </c>
      <c r="L170" s="23">
        <v>22</v>
      </c>
      <c r="M170" s="29">
        <f t="shared" si="14"/>
        <v>88</v>
      </c>
      <c r="N170" s="29">
        <f t="shared" si="15"/>
        <v>110</v>
      </c>
      <c r="O170" s="23">
        <v>5</v>
      </c>
      <c r="P170" s="23">
        <v>20</v>
      </c>
      <c r="Q170" s="23"/>
      <c r="R170" s="23"/>
      <c r="S170" s="22" t="s">
        <v>66</v>
      </c>
      <c r="T170" s="22">
        <v>2.5</v>
      </c>
      <c r="U170" s="22">
        <v>153</v>
      </c>
      <c r="V170" s="22">
        <v>100</v>
      </c>
      <c r="W170" s="22">
        <v>150</v>
      </c>
      <c r="X170" s="24">
        <v>10</v>
      </c>
      <c r="Y170" s="25"/>
      <c r="Z170" s="18">
        <f>#NAME?</f>
        <v>0</v>
      </c>
      <c r="AA170" s="18" t="b">
        <f t="shared" si="12"/>
        <v>1</v>
      </c>
      <c r="AB170" s="26">
        <f>12+20</f>
        <v>32</v>
      </c>
    </row>
    <row r="171">
      <c r="A171" s="21">
        <v>10059</v>
      </c>
      <c r="B171" s="22" t="s">
        <v>736</v>
      </c>
      <c r="C171" s="22" t="s">
        <v>737</v>
      </c>
      <c r="D171" s="22" t="s">
        <v>338</v>
      </c>
      <c r="E171" s="22" t="s">
        <v>738</v>
      </c>
      <c r="F171" s="22" t="s">
        <v>739</v>
      </c>
      <c r="G171" s="22"/>
      <c r="H171" s="14">
        <v>0.040000000000000001</v>
      </c>
      <c r="I171" s="15" t="s">
        <v>64</v>
      </c>
      <c r="J171" s="22" t="s">
        <v>65</v>
      </c>
      <c r="K171" s="13">
        <v>90</v>
      </c>
      <c r="L171" s="23">
        <v>30</v>
      </c>
      <c r="M171" s="29">
        <f t="shared" si="14"/>
        <v>120</v>
      </c>
      <c r="N171" s="29">
        <f t="shared" si="15"/>
        <v>150</v>
      </c>
      <c r="O171" s="23">
        <v>5</v>
      </c>
      <c r="P171" s="23">
        <v>15</v>
      </c>
      <c r="Q171" s="23"/>
      <c r="R171" s="23"/>
      <c r="S171" s="22" t="s">
        <v>66</v>
      </c>
      <c r="T171" s="22">
        <v>7</v>
      </c>
      <c r="U171" s="22">
        <v>190</v>
      </c>
      <c r="V171" s="22">
        <v>290</v>
      </c>
      <c r="W171" s="22">
        <v>380</v>
      </c>
      <c r="X171" s="24"/>
      <c r="Y171" s="25"/>
      <c r="Z171" s="18">
        <f>#NAME?</f>
        <v>0</v>
      </c>
      <c r="AA171" s="18" t="b">
        <f t="shared" si="12"/>
        <v>1</v>
      </c>
      <c r="AB171" s="26"/>
    </row>
    <row r="172">
      <c r="A172" s="21">
        <v>10060</v>
      </c>
      <c r="B172" s="22" t="s">
        <v>740</v>
      </c>
      <c r="C172" s="22" t="s">
        <v>741</v>
      </c>
      <c r="D172" s="22" t="s">
        <v>338</v>
      </c>
      <c r="E172" s="22" t="s">
        <v>742</v>
      </c>
      <c r="F172" s="22" t="s">
        <v>743</v>
      </c>
      <c r="G172" s="22"/>
      <c r="H172" s="14">
        <v>0.040000000000000001</v>
      </c>
      <c r="I172" s="15" t="s">
        <v>64</v>
      </c>
      <c r="J172" s="22" t="s">
        <v>65</v>
      </c>
      <c r="K172" s="13">
        <v>90</v>
      </c>
      <c r="L172" s="23">
        <v>21</v>
      </c>
      <c r="M172" s="29">
        <f t="shared" si="14"/>
        <v>84</v>
      </c>
      <c r="N172" s="29">
        <f t="shared" si="15"/>
        <v>105</v>
      </c>
      <c r="O172" s="23">
        <v>5</v>
      </c>
      <c r="P172" s="23">
        <v>20</v>
      </c>
      <c r="Q172" s="23"/>
      <c r="R172" s="23"/>
      <c r="S172" s="22" t="s">
        <v>66</v>
      </c>
      <c r="T172" s="22">
        <v>3</v>
      </c>
      <c r="U172" s="22">
        <v>82</v>
      </c>
      <c r="V172" s="22">
        <v>120</v>
      </c>
      <c r="W172" s="22">
        <v>160</v>
      </c>
      <c r="X172" s="24">
        <v>32</v>
      </c>
      <c r="Y172" s="25">
        <v>36</v>
      </c>
      <c r="Z172" s="18">
        <f>#NAME?</f>
        <v>36</v>
      </c>
      <c r="AA172" s="18" t="b">
        <f t="shared" si="12"/>
        <v>1</v>
      </c>
      <c r="AB172" s="26">
        <v>20</v>
      </c>
    </row>
    <row r="173">
      <c r="A173" s="21">
        <v>10063</v>
      </c>
      <c r="B173" s="22" t="s">
        <v>744</v>
      </c>
      <c r="C173" s="22" t="s">
        <v>745</v>
      </c>
      <c r="D173" s="22" t="s">
        <v>338</v>
      </c>
      <c r="E173" s="22" t="s">
        <v>746</v>
      </c>
      <c r="F173" s="22" t="s">
        <v>739</v>
      </c>
      <c r="G173" s="22"/>
      <c r="H173" s="14">
        <v>0.040000000000000001</v>
      </c>
      <c r="I173" s="15" t="s">
        <v>64</v>
      </c>
      <c r="J173" s="22" t="s">
        <v>65</v>
      </c>
      <c r="K173" s="13">
        <v>90</v>
      </c>
      <c r="L173" s="23">
        <v>0</v>
      </c>
      <c r="M173" s="29">
        <f t="shared" si="14"/>
        <v>0</v>
      </c>
      <c r="N173" s="29">
        <f t="shared" si="15"/>
        <v>0</v>
      </c>
      <c r="O173" s="23"/>
      <c r="P173" s="23"/>
      <c r="Q173" s="23">
        <v>1</v>
      </c>
      <c r="R173" s="23">
        <v>2</v>
      </c>
      <c r="S173" s="22" t="s">
        <v>66</v>
      </c>
      <c r="T173" s="22">
        <v>58</v>
      </c>
      <c r="U173" s="22">
        <v>1305</v>
      </c>
      <c r="V173" s="22">
        <v>2020</v>
      </c>
      <c r="W173" s="22">
        <v>2780</v>
      </c>
      <c r="X173" s="24"/>
      <c r="Y173" s="25"/>
      <c r="Z173" s="18">
        <f>#NAME?</f>
        <v>0</v>
      </c>
      <c r="AA173" s="18" t="b">
        <f t="shared" si="12"/>
        <v>1</v>
      </c>
      <c r="AB173" s="26">
        <v>2</v>
      </c>
    </row>
    <row r="174">
      <c r="A174" s="21">
        <v>10068</v>
      </c>
      <c r="B174" s="22" t="s">
        <v>747</v>
      </c>
      <c r="C174" s="22" t="s">
        <v>748</v>
      </c>
      <c r="D174" s="22" t="s">
        <v>338</v>
      </c>
      <c r="E174" s="22" t="s">
        <v>749</v>
      </c>
      <c r="F174" s="22" t="s">
        <v>750</v>
      </c>
      <c r="G174" s="22"/>
      <c r="H174" s="14">
        <v>0.040000000000000001</v>
      </c>
      <c r="I174" s="15" t="s">
        <v>751</v>
      </c>
      <c r="J174" s="22" t="s">
        <v>752</v>
      </c>
      <c r="K174" s="13">
        <v>90</v>
      </c>
      <c r="L174" s="23">
        <v>1</v>
      </c>
      <c r="M174" s="29">
        <f t="shared" si="14"/>
        <v>4</v>
      </c>
      <c r="N174" s="29">
        <f t="shared" si="15"/>
        <v>5</v>
      </c>
      <c r="O174" s="23"/>
      <c r="P174" s="23"/>
      <c r="Q174" s="23">
        <v>1</v>
      </c>
      <c r="R174" s="23">
        <v>3</v>
      </c>
      <c r="S174" s="22" t="s">
        <v>66</v>
      </c>
      <c r="T174" s="22">
        <v>8.8200000000000003</v>
      </c>
      <c r="U174" s="22">
        <v>1379</v>
      </c>
      <c r="V174" s="22">
        <v>2140</v>
      </c>
      <c r="W174" s="22">
        <v>2950</v>
      </c>
      <c r="X174" s="24"/>
      <c r="Y174" s="25"/>
      <c r="Z174" s="18">
        <f>#NAME?</f>
        <v>0</v>
      </c>
      <c r="AA174" s="18" t="b">
        <f t="shared" si="12"/>
        <v>1</v>
      </c>
      <c r="AB174" s="26"/>
    </row>
    <row r="175">
      <c r="A175" s="21">
        <v>10052</v>
      </c>
      <c r="B175" s="22" t="s">
        <v>753</v>
      </c>
      <c r="C175" s="22" t="s">
        <v>754</v>
      </c>
      <c r="D175" s="22" t="s">
        <v>338</v>
      </c>
      <c r="E175" s="22" t="s">
        <v>755</v>
      </c>
      <c r="F175" s="22" t="s">
        <v>756</v>
      </c>
      <c r="G175" s="22"/>
      <c r="H175" s="14">
        <v>0.040000000000000001</v>
      </c>
      <c r="I175" s="15" t="s">
        <v>64</v>
      </c>
      <c r="J175" s="22" t="s">
        <v>65</v>
      </c>
      <c r="K175" s="13">
        <v>90</v>
      </c>
      <c r="L175" s="23">
        <v>1</v>
      </c>
      <c r="M175" s="29">
        <f t="shared" si="14"/>
        <v>4</v>
      </c>
      <c r="N175" s="29">
        <f t="shared" si="15"/>
        <v>5</v>
      </c>
      <c r="O175" s="23"/>
      <c r="P175" s="23"/>
      <c r="Q175" s="23">
        <v>3</v>
      </c>
      <c r="R175" s="23">
        <v>5</v>
      </c>
      <c r="S175" s="22" t="s">
        <v>66</v>
      </c>
      <c r="T175" s="22">
        <v>35</v>
      </c>
      <c r="U175" s="22">
        <v>813.75</v>
      </c>
      <c r="V175" s="22">
        <v>1220</v>
      </c>
      <c r="W175" s="22">
        <v>1680</v>
      </c>
      <c r="X175" s="24">
        <v>5</v>
      </c>
      <c r="Y175" s="25"/>
      <c r="Z175" s="18">
        <f>#NAME?</f>
        <v>0</v>
      </c>
      <c r="AA175" s="18" t="b">
        <f t="shared" si="12"/>
        <v>1</v>
      </c>
      <c r="AB175" s="26">
        <v>2</v>
      </c>
    </row>
    <row r="176">
      <c r="A176" s="21">
        <v>10051</v>
      </c>
      <c r="B176" s="22" t="s">
        <v>757</v>
      </c>
      <c r="C176" s="22" t="s">
        <v>758</v>
      </c>
      <c r="D176" s="22" t="s">
        <v>338</v>
      </c>
      <c r="E176" s="22" t="s">
        <v>759</v>
      </c>
      <c r="F176" s="22" t="s">
        <v>760</v>
      </c>
      <c r="G176" s="22"/>
      <c r="H176" s="14">
        <v>0.040000000000000001</v>
      </c>
      <c r="I176" s="15" t="s">
        <v>64</v>
      </c>
      <c r="J176" s="22" t="s">
        <v>65</v>
      </c>
      <c r="K176" s="13">
        <v>90</v>
      </c>
      <c r="L176" s="23">
        <v>1</v>
      </c>
      <c r="M176" s="29">
        <f t="shared" si="14"/>
        <v>4</v>
      </c>
      <c r="N176" s="29">
        <f t="shared" si="15"/>
        <v>5</v>
      </c>
      <c r="O176" s="23"/>
      <c r="P176" s="23"/>
      <c r="Q176" s="23">
        <v>3</v>
      </c>
      <c r="R176" s="23">
        <v>5</v>
      </c>
      <c r="S176" s="22" t="s">
        <v>66</v>
      </c>
      <c r="T176" s="22">
        <v>35</v>
      </c>
      <c r="U176" s="22">
        <v>813.75</v>
      </c>
      <c r="V176" s="22">
        <v>1220</v>
      </c>
      <c r="W176" s="22">
        <v>1680</v>
      </c>
      <c r="X176" s="24">
        <v>4</v>
      </c>
      <c r="Y176" s="25"/>
      <c r="Z176" s="18">
        <f>#NAME?</f>
        <v>0</v>
      </c>
      <c r="AA176" s="18" t="b">
        <f t="shared" si="12"/>
        <v>1</v>
      </c>
      <c r="AB176" s="26">
        <v>4</v>
      </c>
    </row>
    <row r="177">
      <c r="A177" s="21">
        <v>10054</v>
      </c>
      <c r="B177" s="22" t="s">
        <v>761</v>
      </c>
      <c r="C177" s="22" t="s">
        <v>762</v>
      </c>
      <c r="D177" s="22" t="s">
        <v>338</v>
      </c>
      <c r="E177" s="22" t="s">
        <v>763</v>
      </c>
      <c r="F177" s="22" t="s">
        <v>764</v>
      </c>
      <c r="G177" s="22"/>
      <c r="H177" s="14">
        <v>0.040000000000000001</v>
      </c>
      <c r="I177" s="15" t="s">
        <v>64</v>
      </c>
      <c r="J177" s="22" t="s">
        <v>65</v>
      </c>
      <c r="K177" s="13">
        <v>90</v>
      </c>
      <c r="L177" s="23">
        <v>9</v>
      </c>
      <c r="M177" s="29">
        <f t="shared" si="14"/>
        <v>36</v>
      </c>
      <c r="N177" s="29">
        <f t="shared" si="15"/>
        <v>45</v>
      </c>
      <c r="O177" s="23"/>
      <c r="P177" s="23"/>
      <c r="Q177" s="23">
        <v>3</v>
      </c>
      <c r="R177" s="23">
        <v>5</v>
      </c>
      <c r="S177" s="22" t="s">
        <v>66</v>
      </c>
      <c r="T177" s="22">
        <v>18</v>
      </c>
      <c r="U177" s="22">
        <v>490</v>
      </c>
      <c r="V177" s="22">
        <v>730</v>
      </c>
      <c r="W177" s="22">
        <v>980</v>
      </c>
      <c r="X177" s="24"/>
      <c r="Y177" s="25"/>
      <c r="Z177" s="18">
        <f>#NAME?</f>
        <v>0</v>
      </c>
      <c r="AA177" s="18" t="b">
        <f t="shared" si="12"/>
        <v>1</v>
      </c>
      <c r="AB177" s="26">
        <v>5</v>
      </c>
    </row>
    <row r="178">
      <c r="A178" s="21">
        <v>10053</v>
      </c>
      <c r="B178" s="22" t="s">
        <v>765</v>
      </c>
      <c r="C178" s="22" t="s">
        <v>766</v>
      </c>
      <c r="D178" s="22" t="s">
        <v>338</v>
      </c>
      <c r="E178" s="22" t="s">
        <v>767</v>
      </c>
      <c r="F178" s="22" t="s">
        <v>768</v>
      </c>
      <c r="G178" s="22"/>
      <c r="H178" s="14">
        <v>0.040000000000000001</v>
      </c>
      <c r="I178" s="15" t="s">
        <v>64</v>
      </c>
      <c r="J178" s="22" t="s">
        <v>65</v>
      </c>
      <c r="K178" s="13">
        <v>90</v>
      </c>
      <c r="L178" s="23">
        <v>8</v>
      </c>
      <c r="M178" s="29">
        <f t="shared" si="14"/>
        <v>32</v>
      </c>
      <c r="N178" s="29">
        <f t="shared" si="15"/>
        <v>40</v>
      </c>
      <c r="O178" s="23"/>
      <c r="P178" s="23"/>
      <c r="Q178" s="23">
        <v>3</v>
      </c>
      <c r="R178" s="23">
        <v>5</v>
      </c>
      <c r="S178" s="22" t="s">
        <v>66</v>
      </c>
      <c r="T178" s="22">
        <v>18</v>
      </c>
      <c r="U178" s="22">
        <v>490</v>
      </c>
      <c r="V178" s="22">
        <v>730</v>
      </c>
      <c r="W178" s="22">
        <v>980</v>
      </c>
      <c r="X178" s="24">
        <v>1</v>
      </c>
      <c r="Y178" s="25"/>
      <c r="Z178" s="18">
        <f>#NAME?</f>
        <v>0</v>
      </c>
      <c r="AA178" s="18" t="b">
        <f t="shared" si="12"/>
        <v>1</v>
      </c>
      <c r="AB178" s="26">
        <v>5</v>
      </c>
    </row>
    <row r="179">
      <c r="A179" s="21">
        <v>10062</v>
      </c>
      <c r="B179" s="22" t="s">
        <v>769</v>
      </c>
      <c r="C179" s="22" t="s">
        <v>770</v>
      </c>
      <c r="D179" s="22" t="s">
        <v>338</v>
      </c>
      <c r="E179" s="22" t="s">
        <v>771</v>
      </c>
      <c r="F179" s="22" t="s">
        <v>772</v>
      </c>
      <c r="G179" s="22"/>
      <c r="H179" s="14">
        <v>0.040000000000000001</v>
      </c>
      <c r="I179" s="15" t="s">
        <v>64</v>
      </c>
      <c r="J179" s="22" t="s">
        <v>65</v>
      </c>
      <c r="K179" s="13">
        <v>90</v>
      </c>
      <c r="L179" s="23">
        <v>13</v>
      </c>
      <c r="M179" s="29">
        <f t="shared" si="14"/>
        <v>52</v>
      </c>
      <c r="N179" s="29">
        <f t="shared" si="15"/>
        <v>65</v>
      </c>
      <c r="O179" s="23"/>
      <c r="P179" s="23"/>
      <c r="Q179" s="23">
        <v>3</v>
      </c>
      <c r="R179" s="23">
        <v>10</v>
      </c>
      <c r="S179" s="22" t="s">
        <v>66</v>
      </c>
      <c r="T179" s="22">
        <v>8.5</v>
      </c>
      <c r="U179" s="22">
        <v>198</v>
      </c>
      <c r="V179" s="22">
        <v>310</v>
      </c>
      <c r="W179" s="22">
        <v>430</v>
      </c>
      <c r="X179" s="24"/>
      <c r="Y179" s="25">
        <v>0</v>
      </c>
      <c r="Z179" s="18">
        <f>#NAME?</f>
        <v>0</v>
      </c>
      <c r="AA179" s="18" t="b">
        <f t="shared" si="12"/>
        <v>1</v>
      </c>
      <c r="AB179" s="26">
        <v>0</v>
      </c>
    </row>
    <row r="180">
      <c r="A180" s="21">
        <v>10061</v>
      </c>
      <c r="B180" s="22" t="s">
        <v>773</v>
      </c>
      <c r="C180" s="22" t="s">
        <v>774</v>
      </c>
      <c r="D180" s="22" t="s">
        <v>338</v>
      </c>
      <c r="E180" s="22" t="s">
        <v>775</v>
      </c>
      <c r="F180" s="22" t="s">
        <v>776</v>
      </c>
      <c r="G180" s="22"/>
      <c r="H180" s="14">
        <v>0.040000000000000001</v>
      </c>
      <c r="I180" s="15" t="s">
        <v>64</v>
      </c>
      <c r="J180" s="22" t="s">
        <v>65</v>
      </c>
      <c r="K180" s="13">
        <v>90</v>
      </c>
      <c r="L180" s="23">
        <v>16</v>
      </c>
      <c r="M180" s="29">
        <f t="shared" si="14"/>
        <v>64</v>
      </c>
      <c r="N180" s="29">
        <f t="shared" si="15"/>
        <v>80</v>
      </c>
      <c r="O180" s="23"/>
      <c r="P180" s="23"/>
      <c r="Q180" s="23">
        <v>3</v>
      </c>
      <c r="R180" s="23">
        <v>10</v>
      </c>
      <c r="S180" s="22" t="s">
        <v>66</v>
      </c>
      <c r="T180" s="22">
        <v>8.5</v>
      </c>
      <c r="U180" s="22">
        <v>198</v>
      </c>
      <c r="V180" s="22">
        <v>310</v>
      </c>
      <c r="W180" s="22">
        <v>430</v>
      </c>
      <c r="X180" s="24">
        <v>10</v>
      </c>
      <c r="Y180" s="25">
        <v>8</v>
      </c>
      <c r="Z180" s="18">
        <f>#NAME?</f>
        <v>8</v>
      </c>
      <c r="AA180" s="18" t="b">
        <f t="shared" si="12"/>
        <v>1</v>
      </c>
      <c r="AB180" s="26">
        <v>5</v>
      </c>
    </row>
    <row r="181">
      <c r="A181" s="21">
        <v>10050</v>
      </c>
      <c r="B181" s="22" t="s">
        <v>777</v>
      </c>
      <c r="C181" s="22" t="s">
        <v>778</v>
      </c>
      <c r="D181" s="22" t="s">
        <v>338</v>
      </c>
      <c r="E181" s="22" t="s">
        <v>779</v>
      </c>
      <c r="F181" s="22" t="s">
        <v>780</v>
      </c>
      <c r="G181" s="22"/>
      <c r="H181" s="14">
        <v>0.040000000000000001</v>
      </c>
      <c r="I181" s="15" t="s">
        <v>175</v>
      </c>
      <c r="J181" s="22" t="s">
        <v>176</v>
      </c>
      <c r="K181" s="13">
        <v>90</v>
      </c>
      <c r="L181" s="23">
        <v>68</v>
      </c>
      <c r="M181" s="29">
        <f t="shared" si="14"/>
        <v>272</v>
      </c>
      <c r="N181" s="29">
        <f t="shared" si="15"/>
        <v>340</v>
      </c>
      <c r="O181" s="23">
        <v>5</v>
      </c>
      <c r="P181" s="23">
        <v>20</v>
      </c>
      <c r="Q181" s="23"/>
      <c r="R181" s="23"/>
      <c r="S181" s="22" t="s">
        <v>66</v>
      </c>
      <c r="T181" s="22">
        <v>5.2999999999999998</v>
      </c>
      <c r="U181" s="22">
        <v>135.15000000000001</v>
      </c>
      <c r="V181" s="22">
        <v>220</v>
      </c>
      <c r="W181" s="22">
        <v>270</v>
      </c>
      <c r="X181" s="24"/>
      <c r="Y181" s="25">
        <v>442</v>
      </c>
      <c r="Z181" s="18">
        <f>#NAME?</f>
        <v>442</v>
      </c>
      <c r="AA181" s="18" t="b">
        <f t="shared" si="12"/>
        <v>1</v>
      </c>
      <c r="AB181" s="26"/>
    </row>
    <row r="182">
      <c r="A182" s="21">
        <v>10030</v>
      </c>
      <c r="B182" s="22" t="s">
        <v>781</v>
      </c>
      <c r="C182" s="22" t="s">
        <v>782</v>
      </c>
      <c r="D182" s="22" t="s">
        <v>338</v>
      </c>
      <c r="E182" s="22" t="s">
        <v>783</v>
      </c>
      <c r="F182" s="22" t="s">
        <v>784</v>
      </c>
      <c r="G182" s="22"/>
      <c r="H182" s="14">
        <v>0.040000000000000001</v>
      </c>
      <c r="I182" s="15" t="s">
        <v>175</v>
      </c>
      <c r="J182" s="22" t="s">
        <v>176</v>
      </c>
      <c r="K182" s="13">
        <v>90</v>
      </c>
      <c r="L182" s="23">
        <v>84</v>
      </c>
      <c r="M182" s="29">
        <f t="shared" si="14"/>
        <v>336</v>
      </c>
      <c r="N182" s="29">
        <f t="shared" si="15"/>
        <v>420</v>
      </c>
      <c r="O182" s="23">
        <v>5</v>
      </c>
      <c r="P182" s="23">
        <v>20</v>
      </c>
      <c r="Q182" s="23"/>
      <c r="R182" s="23"/>
      <c r="S182" s="22" t="s">
        <v>66</v>
      </c>
      <c r="T182" s="22">
        <v>7</v>
      </c>
      <c r="U182" s="22">
        <v>110</v>
      </c>
      <c r="V182" s="22">
        <v>170</v>
      </c>
      <c r="W182" s="22">
        <v>240</v>
      </c>
      <c r="X182" s="24"/>
      <c r="Y182" s="25">
        <v>192</v>
      </c>
      <c r="Z182" s="18">
        <f>#NAME?</f>
        <v>192</v>
      </c>
      <c r="AA182" s="18" t="b">
        <f t="shared" si="12"/>
        <v>1</v>
      </c>
      <c r="AB182" s="26">
        <v>10</v>
      </c>
    </row>
    <row r="183">
      <c r="A183" s="21">
        <v>10019</v>
      </c>
      <c r="B183" s="22" t="s">
        <v>785</v>
      </c>
      <c r="C183" s="22" t="s">
        <v>786</v>
      </c>
      <c r="D183" s="22" t="s">
        <v>338</v>
      </c>
      <c r="E183" s="22" t="s">
        <v>787</v>
      </c>
      <c r="F183" s="22" t="s">
        <v>788</v>
      </c>
      <c r="G183" s="22"/>
      <c r="H183" s="14">
        <v>0.040000000000000001</v>
      </c>
      <c r="I183" s="15" t="s">
        <v>64</v>
      </c>
      <c r="J183" s="22" t="s">
        <v>65</v>
      </c>
      <c r="K183" s="13">
        <v>90</v>
      </c>
      <c r="L183" s="23">
        <v>0</v>
      </c>
      <c r="M183" s="29">
        <f t="shared" si="14"/>
        <v>0</v>
      </c>
      <c r="N183" s="29">
        <f t="shared" si="15"/>
        <v>0</v>
      </c>
      <c r="O183" s="23"/>
      <c r="P183" s="23"/>
      <c r="Q183" s="23">
        <v>1</v>
      </c>
      <c r="R183" s="23">
        <v>2</v>
      </c>
      <c r="S183" s="22" t="s">
        <v>66</v>
      </c>
      <c r="T183" s="22">
        <v>46</v>
      </c>
      <c r="U183" s="22">
        <v>1035</v>
      </c>
      <c r="V183" s="22">
        <v>1600</v>
      </c>
      <c r="W183" s="22">
        <v>2210</v>
      </c>
      <c r="X183" s="24"/>
      <c r="Y183" s="25"/>
      <c r="Z183" s="18">
        <f>#NAME?</f>
        <v>0</v>
      </c>
      <c r="AA183" s="18" t="b">
        <f t="shared" si="12"/>
        <v>1</v>
      </c>
      <c r="AB183" s="26">
        <v>4</v>
      </c>
    </row>
    <row r="184">
      <c r="A184" s="21">
        <v>10024</v>
      </c>
      <c r="B184" s="22" t="s">
        <v>789</v>
      </c>
      <c r="C184" s="22" t="s">
        <v>790</v>
      </c>
      <c r="D184" s="22" t="s">
        <v>338</v>
      </c>
      <c r="E184" s="22" t="s">
        <v>791</v>
      </c>
      <c r="F184" s="22" t="s">
        <v>792</v>
      </c>
      <c r="G184" s="22"/>
      <c r="H184" s="14">
        <v>0.040000000000000001</v>
      </c>
      <c r="I184" s="15" t="s">
        <v>64</v>
      </c>
      <c r="J184" s="22" t="s">
        <v>65</v>
      </c>
      <c r="K184" s="13">
        <v>90</v>
      </c>
      <c r="L184" s="23">
        <v>0</v>
      </c>
      <c r="M184" s="29">
        <f t="shared" si="14"/>
        <v>0</v>
      </c>
      <c r="N184" s="29">
        <f t="shared" si="15"/>
        <v>0</v>
      </c>
      <c r="O184" s="23"/>
      <c r="P184" s="23"/>
      <c r="Q184" s="23">
        <v>1</v>
      </c>
      <c r="R184" s="23">
        <v>2</v>
      </c>
      <c r="S184" s="22" t="s">
        <v>66</v>
      </c>
      <c r="T184" s="22">
        <v>8.5199999999999996</v>
      </c>
      <c r="U184" s="22">
        <v>1332</v>
      </c>
      <c r="V184" s="22">
        <v>2060</v>
      </c>
      <c r="W184" s="22">
        <v>2840</v>
      </c>
      <c r="X184" s="24"/>
      <c r="Y184" s="25">
        <v>18</v>
      </c>
      <c r="Z184" s="18">
        <f>#NAME?</f>
        <v>18</v>
      </c>
      <c r="AA184" s="18" t="b">
        <f t="shared" si="12"/>
        <v>1</v>
      </c>
      <c r="AB184" s="26"/>
    </row>
    <row r="185">
      <c r="A185" s="21">
        <v>10021</v>
      </c>
      <c r="B185" s="22" t="s">
        <v>793</v>
      </c>
      <c r="C185" s="22" t="s">
        <v>794</v>
      </c>
      <c r="D185" s="22" t="s">
        <v>338</v>
      </c>
      <c r="E185" s="22" t="s">
        <v>795</v>
      </c>
      <c r="F185" s="22" t="s">
        <v>796</v>
      </c>
      <c r="G185" s="22"/>
      <c r="H185" s="14">
        <v>0.040000000000000001</v>
      </c>
      <c r="I185" s="15" t="s">
        <v>64</v>
      </c>
      <c r="J185" s="22" t="s">
        <v>65</v>
      </c>
      <c r="K185" s="13">
        <v>90</v>
      </c>
      <c r="L185" s="23">
        <v>2</v>
      </c>
      <c r="M185" s="29">
        <f t="shared" si="14"/>
        <v>8</v>
      </c>
      <c r="N185" s="29">
        <f t="shared" si="15"/>
        <v>10</v>
      </c>
      <c r="O185" s="23"/>
      <c r="P185" s="23"/>
      <c r="Q185" s="23">
        <v>1</v>
      </c>
      <c r="R185" s="23">
        <v>3</v>
      </c>
      <c r="S185" s="22" t="s">
        <v>66</v>
      </c>
      <c r="T185" s="22">
        <v>43</v>
      </c>
      <c r="U185" s="22">
        <v>1170</v>
      </c>
      <c r="V185" s="22">
        <v>1750</v>
      </c>
      <c r="W185" s="22">
        <v>2340</v>
      </c>
      <c r="X185" s="24">
        <v>2</v>
      </c>
      <c r="Y185" s="25">
        <v>10</v>
      </c>
      <c r="Z185" s="18">
        <f>#NAME?</f>
        <v>10</v>
      </c>
      <c r="AA185" s="18" t="b">
        <f t="shared" si="12"/>
        <v>1</v>
      </c>
      <c r="AB185" s="26">
        <v>2</v>
      </c>
    </row>
    <row r="186">
      <c r="A186" s="21">
        <v>10020</v>
      </c>
      <c r="B186" s="22" t="s">
        <v>797</v>
      </c>
      <c r="C186" s="22" t="s">
        <v>798</v>
      </c>
      <c r="D186" s="22" t="s">
        <v>338</v>
      </c>
      <c r="E186" s="22" t="s">
        <v>799</v>
      </c>
      <c r="F186" s="22" t="s">
        <v>800</v>
      </c>
      <c r="G186" s="22"/>
      <c r="H186" s="14">
        <v>0.040000000000000001</v>
      </c>
      <c r="I186" s="15" t="s">
        <v>64</v>
      </c>
      <c r="J186" s="22" t="s">
        <v>65</v>
      </c>
      <c r="K186" s="13">
        <v>90</v>
      </c>
      <c r="L186" s="23">
        <v>2</v>
      </c>
      <c r="M186" s="29">
        <f t="shared" si="14"/>
        <v>8</v>
      </c>
      <c r="N186" s="29">
        <f t="shared" si="15"/>
        <v>10</v>
      </c>
      <c r="O186" s="23"/>
      <c r="P186" s="23"/>
      <c r="Q186" s="23">
        <v>1</v>
      </c>
      <c r="R186" s="23">
        <v>3</v>
      </c>
      <c r="S186" s="22" t="s">
        <v>66</v>
      </c>
      <c r="T186" s="22">
        <v>43</v>
      </c>
      <c r="U186" s="22">
        <v>1170</v>
      </c>
      <c r="V186" s="22">
        <v>1750</v>
      </c>
      <c r="W186" s="22">
        <v>2340</v>
      </c>
      <c r="X186" s="24"/>
      <c r="Y186" s="25">
        <v>8</v>
      </c>
      <c r="Z186" s="18">
        <f>#NAME?</f>
        <v>8</v>
      </c>
      <c r="AA186" s="18" t="b">
        <f t="shared" si="12"/>
        <v>1</v>
      </c>
      <c r="AB186" s="26">
        <v>3</v>
      </c>
    </row>
    <row r="187">
      <c r="A187" s="21">
        <v>11206</v>
      </c>
      <c r="B187" s="22" t="s">
        <v>801</v>
      </c>
      <c r="C187" s="22" t="s">
        <v>802</v>
      </c>
      <c r="D187" s="22" t="s">
        <v>338</v>
      </c>
      <c r="E187" s="22" t="s">
        <v>803</v>
      </c>
      <c r="F187" s="22" t="s">
        <v>804</v>
      </c>
      <c r="G187" s="22"/>
      <c r="H187" s="14">
        <v>0.040000000000000001</v>
      </c>
      <c r="I187" s="15" t="s">
        <v>64</v>
      </c>
      <c r="J187" s="22" t="s">
        <v>65</v>
      </c>
      <c r="K187" s="13">
        <v>90</v>
      </c>
      <c r="L187" s="23">
        <v>8</v>
      </c>
      <c r="M187" s="29">
        <f t="shared" si="14"/>
        <v>32</v>
      </c>
      <c r="N187" s="29">
        <f t="shared" si="15"/>
        <v>40</v>
      </c>
      <c r="O187" s="23">
        <v>2</v>
      </c>
      <c r="P187" s="23">
        <v>4</v>
      </c>
      <c r="Q187" s="23"/>
      <c r="R187" s="23"/>
      <c r="S187" s="22" t="s">
        <v>66</v>
      </c>
      <c r="T187" s="22">
        <v>8</v>
      </c>
      <c r="U187" s="22">
        <v>186</v>
      </c>
      <c r="V187" s="22">
        <v>280</v>
      </c>
      <c r="W187" s="22">
        <v>380</v>
      </c>
      <c r="X187" s="24"/>
      <c r="Y187" s="25">
        <v>15</v>
      </c>
      <c r="Z187" s="18">
        <f>#NAME?</f>
        <v>15</v>
      </c>
      <c r="AA187" s="18" t="b">
        <f t="shared" si="12"/>
        <v>1</v>
      </c>
      <c r="AB187" s="26"/>
    </row>
    <row r="188">
      <c r="A188" s="21">
        <v>11205</v>
      </c>
      <c r="B188" s="22" t="s">
        <v>805</v>
      </c>
      <c r="C188" s="22" t="s">
        <v>806</v>
      </c>
      <c r="D188" s="22" t="s">
        <v>338</v>
      </c>
      <c r="E188" s="22" t="s">
        <v>807</v>
      </c>
      <c r="F188" s="22" t="s">
        <v>808</v>
      </c>
      <c r="G188" s="22"/>
      <c r="H188" s="14">
        <v>0.040000000000000001</v>
      </c>
      <c r="I188" s="15" t="s">
        <v>64</v>
      </c>
      <c r="J188" s="22" t="s">
        <v>65</v>
      </c>
      <c r="K188" s="13">
        <v>90</v>
      </c>
      <c r="L188" s="23">
        <v>5</v>
      </c>
      <c r="M188" s="29">
        <f t="shared" si="14"/>
        <v>20</v>
      </c>
      <c r="N188" s="29">
        <f t="shared" si="15"/>
        <v>25</v>
      </c>
      <c r="O188" s="23">
        <v>2</v>
      </c>
      <c r="P188" s="23">
        <v>4</v>
      </c>
      <c r="Q188" s="23"/>
      <c r="R188" s="23"/>
      <c r="S188" s="22" t="s">
        <v>66</v>
      </c>
      <c r="T188" s="22">
        <v>8</v>
      </c>
      <c r="U188" s="22">
        <v>180</v>
      </c>
      <c r="V188" s="22">
        <v>280</v>
      </c>
      <c r="W188" s="22">
        <v>380</v>
      </c>
      <c r="X188" s="24"/>
      <c r="Y188" s="25">
        <v>20</v>
      </c>
      <c r="Z188" s="18">
        <f>#NAME?</f>
        <v>20</v>
      </c>
      <c r="AA188" s="18" t="b">
        <f t="shared" si="12"/>
        <v>1</v>
      </c>
      <c r="AB188" s="26"/>
    </row>
    <row r="189">
      <c r="A189" s="21">
        <v>14234</v>
      </c>
      <c r="B189" s="22" t="s">
        <v>809</v>
      </c>
      <c r="C189" s="22" t="s">
        <v>810</v>
      </c>
      <c r="D189" s="22" t="s">
        <v>338</v>
      </c>
      <c r="E189" s="22" t="s">
        <v>811</v>
      </c>
      <c r="F189" s="22" t="s">
        <v>812</v>
      </c>
      <c r="G189" s="22"/>
      <c r="H189" s="14">
        <v>0.040000000000000001</v>
      </c>
      <c r="I189" s="15" t="s">
        <v>64</v>
      </c>
      <c r="J189" s="22" t="s">
        <v>65</v>
      </c>
      <c r="K189" s="13">
        <v>90</v>
      </c>
      <c r="L189" s="23">
        <v>0</v>
      </c>
      <c r="M189" s="29">
        <f t="shared" si="14"/>
        <v>0</v>
      </c>
      <c r="N189" s="29">
        <f t="shared" si="15"/>
        <v>0</v>
      </c>
      <c r="O189" s="23">
        <v>2</v>
      </c>
      <c r="P189" s="23">
        <v>4</v>
      </c>
      <c r="Q189" s="23"/>
      <c r="R189" s="23"/>
      <c r="S189" s="22" t="s">
        <v>66</v>
      </c>
      <c r="T189" s="22">
        <v>3.5</v>
      </c>
      <c r="U189" s="22">
        <v>87</v>
      </c>
      <c r="V189" s="22">
        <v>130</v>
      </c>
      <c r="W189" s="22">
        <v>180</v>
      </c>
      <c r="X189" s="24">
        <v>15</v>
      </c>
      <c r="Y189" s="25">
        <v>11</v>
      </c>
      <c r="Z189" s="18">
        <f>#NAME?</f>
        <v>11</v>
      </c>
      <c r="AA189" s="18" t="b">
        <f t="shared" si="12"/>
        <v>1</v>
      </c>
      <c r="AB189" s="26">
        <v>21</v>
      </c>
    </row>
    <row r="190">
      <c r="A190" s="21">
        <v>14233</v>
      </c>
      <c r="B190" s="22" t="s">
        <v>813</v>
      </c>
      <c r="C190" s="22" t="s">
        <v>814</v>
      </c>
      <c r="D190" s="22" t="s">
        <v>338</v>
      </c>
      <c r="E190" s="22" t="s">
        <v>815</v>
      </c>
      <c r="F190" s="22" t="s">
        <v>816</v>
      </c>
      <c r="G190" s="22"/>
      <c r="H190" s="14">
        <v>0.040000000000000001</v>
      </c>
      <c r="I190" s="15" t="s">
        <v>64</v>
      </c>
      <c r="J190" s="22" t="s">
        <v>65</v>
      </c>
      <c r="K190" s="13">
        <v>90</v>
      </c>
      <c r="L190" s="23">
        <v>0</v>
      </c>
      <c r="M190" s="29">
        <f t="shared" si="14"/>
        <v>0</v>
      </c>
      <c r="N190" s="29">
        <f t="shared" si="15"/>
        <v>0</v>
      </c>
      <c r="O190" s="23">
        <v>2</v>
      </c>
      <c r="P190" s="23">
        <v>4</v>
      </c>
      <c r="Q190" s="23"/>
      <c r="R190" s="23"/>
      <c r="S190" s="22" t="s">
        <v>66</v>
      </c>
      <c r="T190" s="22">
        <v>3.5</v>
      </c>
      <c r="U190" s="22">
        <v>87</v>
      </c>
      <c r="V190" s="22">
        <v>130</v>
      </c>
      <c r="W190" s="22">
        <v>180</v>
      </c>
      <c r="X190" s="24">
        <v>15</v>
      </c>
      <c r="Y190" s="25">
        <v>19</v>
      </c>
      <c r="Z190" s="18">
        <f>#NAME?</f>
        <v>19</v>
      </c>
      <c r="AA190" s="18" t="b">
        <f t="shared" si="12"/>
        <v>1</v>
      </c>
      <c r="AB190" s="26">
        <v>19</v>
      </c>
    </row>
    <row r="191">
      <c r="A191" s="21">
        <v>11155</v>
      </c>
      <c r="B191" s="22" t="s">
        <v>817</v>
      </c>
      <c r="C191" s="22" t="s">
        <v>818</v>
      </c>
      <c r="D191" s="22" t="s">
        <v>338</v>
      </c>
      <c r="E191" s="22" t="s">
        <v>819</v>
      </c>
      <c r="F191" s="22" t="s">
        <v>820</v>
      </c>
      <c r="G191" s="22"/>
      <c r="H191" s="14">
        <v>0.040000000000000001</v>
      </c>
      <c r="I191" s="15" t="s">
        <v>64</v>
      </c>
      <c r="J191" s="22" t="s">
        <v>65</v>
      </c>
      <c r="K191" s="13">
        <v>90</v>
      </c>
      <c r="L191" s="23">
        <v>2</v>
      </c>
      <c r="M191" s="29">
        <f t="shared" si="14"/>
        <v>8</v>
      </c>
      <c r="N191" s="29">
        <f t="shared" si="15"/>
        <v>10</v>
      </c>
      <c r="O191" s="23"/>
      <c r="P191" s="23"/>
      <c r="Q191" s="23">
        <v>1</v>
      </c>
      <c r="R191" s="23">
        <v>3</v>
      </c>
      <c r="S191" s="22" t="s">
        <v>66</v>
      </c>
      <c r="T191" s="22">
        <v>45</v>
      </c>
      <c r="U191" s="22">
        <v>1148</v>
      </c>
      <c r="V191" s="22">
        <v>1700</v>
      </c>
      <c r="W191" s="22">
        <v>3000</v>
      </c>
      <c r="X191" s="24"/>
      <c r="Y191" s="25"/>
      <c r="Z191" s="18">
        <f>#NAME?</f>
        <v>0</v>
      </c>
      <c r="AA191" s="18" t="b">
        <f t="shared" si="12"/>
        <v>1</v>
      </c>
      <c r="AB191" s="26">
        <v>2</v>
      </c>
    </row>
    <row r="192">
      <c r="A192" s="21">
        <v>11154</v>
      </c>
      <c r="B192" s="22" t="s">
        <v>821</v>
      </c>
      <c r="C192" s="22" t="s">
        <v>822</v>
      </c>
      <c r="D192" s="22" t="s">
        <v>338</v>
      </c>
      <c r="E192" s="22" t="s">
        <v>823</v>
      </c>
      <c r="F192" s="22" t="s">
        <v>824</v>
      </c>
      <c r="G192" s="22"/>
      <c r="H192" s="14">
        <v>0.040000000000000001</v>
      </c>
      <c r="I192" s="15" t="s">
        <v>64</v>
      </c>
      <c r="J192" s="22" t="s">
        <v>65</v>
      </c>
      <c r="K192" s="13">
        <v>90</v>
      </c>
      <c r="L192" s="23">
        <v>2</v>
      </c>
      <c r="M192" s="29">
        <f t="shared" si="14"/>
        <v>8</v>
      </c>
      <c r="N192" s="29">
        <f t="shared" si="15"/>
        <v>10</v>
      </c>
      <c r="O192" s="23"/>
      <c r="P192" s="23"/>
      <c r="Q192" s="23">
        <v>1</v>
      </c>
      <c r="R192" s="23">
        <v>3</v>
      </c>
      <c r="S192" s="22" t="s">
        <v>66</v>
      </c>
      <c r="T192" s="22">
        <v>45</v>
      </c>
      <c r="U192" s="22">
        <v>1148</v>
      </c>
      <c r="V192" s="22">
        <v>1700</v>
      </c>
      <c r="W192" s="22">
        <v>3000</v>
      </c>
      <c r="X192" s="24"/>
      <c r="Y192" s="25"/>
      <c r="Z192" s="18">
        <f>#NAME?</f>
        <v>0</v>
      </c>
      <c r="AA192" s="18" t="b">
        <f t="shared" si="12"/>
        <v>1</v>
      </c>
      <c r="AB192" s="26">
        <v>2</v>
      </c>
    </row>
    <row r="193">
      <c r="A193" s="21">
        <v>10038</v>
      </c>
      <c r="B193" s="22" t="s">
        <v>825</v>
      </c>
      <c r="C193" s="22" t="s">
        <v>826</v>
      </c>
      <c r="D193" s="22" t="s">
        <v>338</v>
      </c>
      <c r="E193" s="22" t="s">
        <v>827</v>
      </c>
      <c r="F193" s="22" t="s">
        <v>828</v>
      </c>
      <c r="G193" s="22"/>
      <c r="H193" s="14">
        <v>0.040000000000000001</v>
      </c>
      <c r="I193" s="15" t="s">
        <v>64</v>
      </c>
      <c r="J193" s="22" t="s">
        <v>65</v>
      </c>
      <c r="K193" s="13">
        <v>90</v>
      </c>
      <c r="L193" s="23">
        <v>16</v>
      </c>
      <c r="M193" s="29">
        <f t="shared" si="14"/>
        <v>64</v>
      </c>
      <c r="N193" s="29">
        <f t="shared" si="15"/>
        <v>80</v>
      </c>
      <c r="O193" s="23">
        <v>5</v>
      </c>
      <c r="P193" s="23">
        <v>15</v>
      </c>
      <c r="Q193" s="23"/>
      <c r="R193" s="23"/>
      <c r="S193" s="22" t="s">
        <v>66</v>
      </c>
      <c r="T193" s="22">
        <v>8</v>
      </c>
      <c r="U193" s="22">
        <v>204</v>
      </c>
      <c r="V193" s="22">
        <v>310</v>
      </c>
      <c r="W193" s="22">
        <v>600</v>
      </c>
      <c r="X193" s="24">
        <v>8</v>
      </c>
      <c r="Y193" s="25"/>
      <c r="Z193" s="18">
        <f>#NAME?</f>
        <v>0</v>
      </c>
      <c r="AA193" s="18" t="b">
        <f t="shared" si="12"/>
        <v>1</v>
      </c>
      <c r="AB193" s="26">
        <v>6</v>
      </c>
    </row>
    <row r="194">
      <c r="A194" s="21">
        <v>10033</v>
      </c>
      <c r="B194" s="22" t="s">
        <v>829</v>
      </c>
      <c r="C194" s="22" t="s">
        <v>830</v>
      </c>
      <c r="D194" s="22" t="s">
        <v>338</v>
      </c>
      <c r="E194" s="22" t="s">
        <v>831</v>
      </c>
      <c r="F194" s="22" t="s">
        <v>832</v>
      </c>
      <c r="G194" s="22"/>
      <c r="H194" s="14">
        <v>0.040000000000000001</v>
      </c>
      <c r="I194" s="15" t="s">
        <v>64</v>
      </c>
      <c r="J194" s="22" t="s">
        <v>65</v>
      </c>
      <c r="K194" s="13">
        <v>90</v>
      </c>
      <c r="L194" s="23">
        <v>15</v>
      </c>
      <c r="M194" s="29">
        <f t="shared" si="14"/>
        <v>60</v>
      </c>
      <c r="N194" s="29">
        <f t="shared" si="15"/>
        <v>75</v>
      </c>
      <c r="O194" s="23">
        <v>5</v>
      </c>
      <c r="P194" s="23">
        <v>15</v>
      </c>
      <c r="Q194" s="23"/>
      <c r="R194" s="23"/>
      <c r="S194" s="22" t="s">
        <v>66</v>
      </c>
      <c r="T194" s="22">
        <v>8</v>
      </c>
      <c r="U194" s="22">
        <v>204</v>
      </c>
      <c r="V194" s="22">
        <v>310</v>
      </c>
      <c r="W194" s="22">
        <v>600</v>
      </c>
      <c r="X194" s="24">
        <v>6</v>
      </c>
      <c r="Y194" s="25"/>
      <c r="Z194" s="18">
        <f>#NAME?</f>
        <v>0</v>
      </c>
      <c r="AA194" s="18" t="b">
        <f t="shared" si="12"/>
        <v>1</v>
      </c>
      <c r="AB194" s="26">
        <v>4</v>
      </c>
    </row>
    <row r="195">
      <c r="A195" s="21">
        <v>12307</v>
      </c>
      <c r="B195" s="22" t="s">
        <v>833</v>
      </c>
      <c r="C195" s="22" t="s">
        <v>834</v>
      </c>
      <c r="D195" s="22" t="s">
        <v>338</v>
      </c>
      <c r="E195" s="22" t="s">
        <v>835</v>
      </c>
      <c r="F195" s="22" t="s">
        <v>836</v>
      </c>
      <c r="G195" s="22"/>
      <c r="H195" s="14">
        <v>0.040000000000000001</v>
      </c>
      <c r="I195" s="15" t="s">
        <v>64</v>
      </c>
      <c r="J195" s="22" t="s">
        <v>65</v>
      </c>
      <c r="K195" s="13">
        <v>90</v>
      </c>
      <c r="L195" s="23">
        <v>6</v>
      </c>
      <c r="M195" s="29">
        <f t="shared" si="14"/>
        <v>24</v>
      </c>
      <c r="N195" s="29">
        <f t="shared" si="15"/>
        <v>30</v>
      </c>
      <c r="O195" s="23"/>
      <c r="P195" s="23"/>
      <c r="Q195" s="23">
        <v>5</v>
      </c>
      <c r="R195" s="23">
        <v>15</v>
      </c>
      <c r="S195" s="22" t="s">
        <v>66</v>
      </c>
      <c r="T195" s="22">
        <v>3.5</v>
      </c>
      <c r="U195" s="22">
        <v>89</v>
      </c>
      <c r="V195" s="22">
        <v>130</v>
      </c>
      <c r="W195" s="22">
        <v>200</v>
      </c>
      <c r="X195" s="24"/>
      <c r="Y195" s="25"/>
      <c r="Z195" s="18">
        <f>#NAME?</f>
        <v>0</v>
      </c>
      <c r="AA195" s="18" t="b">
        <f t="shared" ref="AA195:AA258" si="16">Y195=Z195</f>
        <v>1</v>
      </c>
      <c r="AB195" s="26"/>
    </row>
    <row r="196">
      <c r="A196" s="21">
        <v>12306</v>
      </c>
      <c r="B196" s="22" t="s">
        <v>837</v>
      </c>
      <c r="C196" s="22" t="s">
        <v>838</v>
      </c>
      <c r="D196" s="22" t="s">
        <v>338</v>
      </c>
      <c r="E196" s="22" t="s">
        <v>839</v>
      </c>
      <c r="F196" s="22" t="s">
        <v>840</v>
      </c>
      <c r="G196" s="22"/>
      <c r="H196" s="14">
        <v>0.040000000000000001</v>
      </c>
      <c r="I196" s="15" t="s">
        <v>64</v>
      </c>
      <c r="J196" s="22" t="s">
        <v>65</v>
      </c>
      <c r="K196" s="13">
        <v>90</v>
      </c>
      <c r="L196" s="23">
        <v>6</v>
      </c>
      <c r="M196" s="29">
        <f t="shared" si="14"/>
        <v>24</v>
      </c>
      <c r="N196" s="29">
        <f t="shared" si="15"/>
        <v>30</v>
      </c>
      <c r="O196" s="23"/>
      <c r="P196" s="23"/>
      <c r="Q196" s="23">
        <v>5</v>
      </c>
      <c r="R196" s="23">
        <v>15</v>
      </c>
      <c r="S196" s="22" t="s">
        <v>66</v>
      </c>
      <c r="T196" s="22">
        <v>3.5</v>
      </c>
      <c r="U196" s="22">
        <v>89</v>
      </c>
      <c r="V196" s="22">
        <v>130</v>
      </c>
      <c r="W196" s="22">
        <v>200</v>
      </c>
      <c r="X196" s="24"/>
      <c r="Y196" s="25"/>
      <c r="Z196" s="18">
        <f>#NAME?</f>
        <v>0</v>
      </c>
      <c r="AA196" s="18" t="b">
        <f t="shared" si="16"/>
        <v>1</v>
      </c>
      <c r="AB196" s="26"/>
    </row>
    <row r="197">
      <c r="A197" s="21">
        <v>11320</v>
      </c>
      <c r="B197" s="22" t="s">
        <v>841</v>
      </c>
      <c r="C197" s="22" t="s">
        <v>842</v>
      </c>
      <c r="D197" s="22" t="s">
        <v>338</v>
      </c>
      <c r="E197" s="22" t="s">
        <v>843</v>
      </c>
      <c r="F197" s="22" t="s">
        <v>844</v>
      </c>
      <c r="G197" s="22"/>
      <c r="H197" s="14">
        <v>0.040000000000000001</v>
      </c>
      <c r="I197" s="15" t="s">
        <v>64</v>
      </c>
      <c r="J197" s="22" t="s">
        <v>65</v>
      </c>
      <c r="K197" s="13">
        <v>90</v>
      </c>
      <c r="L197" s="23">
        <v>0</v>
      </c>
      <c r="M197" s="29">
        <f t="shared" si="14"/>
        <v>0</v>
      </c>
      <c r="N197" s="29">
        <f t="shared" si="15"/>
        <v>0</v>
      </c>
      <c r="O197" s="23"/>
      <c r="P197" s="23"/>
      <c r="Q197" s="23">
        <v>2</v>
      </c>
      <c r="R197" s="23">
        <v>3</v>
      </c>
      <c r="S197" s="22" t="s">
        <v>66</v>
      </c>
      <c r="T197" s="22">
        <v>4</v>
      </c>
      <c r="U197" s="22">
        <v>625</v>
      </c>
      <c r="V197" s="22">
        <v>970</v>
      </c>
      <c r="W197" s="22">
        <v>1340</v>
      </c>
      <c r="X197" s="24">
        <v>13</v>
      </c>
      <c r="Y197" s="25">
        <v>205</v>
      </c>
      <c r="Z197" s="18">
        <f>#NAME?</f>
        <v>205</v>
      </c>
      <c r="AA197" s="18" t="b">
        <f t="shared" si="16"/>
        <v>1</v>
      </c>
      <c r="AB197" s="26">
        <v>24</v>
      </c>
    </row>
    <row r="198">
      <c r="A198" s="21">
        <v>11319</v>
      </c>
      <c r="B198" s="22" t="s">
        <v>845</v>
      </c>
      <c r="C198" s="22" t="s">
        <v>846</v>
      </c>
      <c r="D198" s="22" t="s">
        <v>338</v>
      </c>
      <c r="E198" s="22" t="s">
        <v>847</v>
      </c>
      <c r="F198" s="22" t="s">
        <v>848</v>
      </c>
      <c r="G198" s="22"/>
      <c r="H198" s="14">
        <v>0.040000000000000001</v>
      </c>
      <c r="I198" s="15" t="s">
        <v>64</v>
      </c>
      <c r="J198" s="22" t="s">
        <v>65</v>
      </c>
      <c r="K198" s="13">
        <v>90</v>
      </c>
      <c r="L198" s="23">
        <v>0</v>
      </c>
      <c r="M198" s="29">
        <f t="shared" si="14"/>
        <v>0</v>
      </c>
      <c r="N198" s="29">
        <f t="shared" si="15"/>
        <v>0</v>
      </c>
      <c r="O198" s="23"/>
      <c r="P198" s="23"/>
      <c r="Q198" s="23">
        <v>2</v>
      </c>
      <c r="R198" s="23">
        <v>3</v>
      </c>
      <c r="S198" s="22" t="s">
        <v>66</v>
      </c>
      <c r="T198" s="22">
        <v>4</v>
      </c>
      <c r="U198" s="22">
        <v>625</v>
      </c>
      <c r="V198" s="22">
        <v>970</v>
      </c>
      <c r="W198" s="22">
        <v>1340</v>
      </c>
      <c r="X198" s="24">
        <v>14</v>
      </c>
      <c r="Y198" s="25">
        <v>198</v>
      </c>
      <c r="Z198" s="18">
        <f>#NAME?</f>
        <v>198</v>
      </c>
      <c r="AA198" s="18" t="b">
        <f t="shared" si="16"/>
        <v>1</v>
      </c>
      <c r="AB198" s="26">
        <v>28</v>
      </c>
    </row>
    <row r="199">
      <c r="A199" s="21">
        <v>10045</v>
      </c>
      <c r="B199" s="22" t="s">
        <v>849</v>
      </c>
      <c r="C199" s="22" t="s">
        <v>850</v>
      </c>
      <c r="D199" s="22" t="s">
        <v>338</v>
      </c>
      <c r="E199" s="22" t="s">
        <v>851</v>
      </c>
      <c r="F199" s="22" t="s">
        <v>788</v>
      </c>
      <c r="G199" s="22"/>
      <c r="H199" s="14">
        <v>0.040000000000000001</v>
      </c>
      <c r="I199" s="15" t="s">
        <v>64</v>
      </c>
      <c r="J199" s="22" t="s">
        <v>65</v>
      </c>
      <c r="K199" s="13">
        <v>90</v>
      </c>
      <c r="L199" s="23">
        <v>1</v>
      </c>
      <c r="M199" s="29">
        <f t="shared" si="14"/>
        <v>4</v>
      </c>
      <c r="N199" s="29">
        <f t="shared" si="15"/>
        <v>5</v>
      </c>
      <c r="O199" s="23">
        <v>2</v>
      </c>
      <c r="P199" s="23">
        <v>3</v>
      </c>
      <c r="Q199" s="23"/>
      <c r="R199" s="23"/>
      <c r="S199" s="22" t="s">
        <v>66</v>
      </c>
      <c r="T199" s="22">
        <v>20</v>
      </c>
      <c r="U199" s="22">
        <v>510</v>
      </c>
      <c r="V199" s="22">
        <v>770</v>
      </c>
      <c r="W199" s="22">
        <v>1340</v>
      </c>
      <c r="X199" s="24">
        <v>13</v>
      </c>
      <c r="Y199" s="25"/>
      <c r="Z199" s="18">
        <f>#NAME?</f>
        <v>0</v>
      </c>
      <c r="AA199" s="18" t="b">
        <f t="shared" si="16"/>
        <v>1</v>
      </c>
      <c r="AB199" s="26">
        <f>5+7</f>
        <v>12</v>
      </c>
    </row>
    <row r="200">
      <c r="A200" s="21">
        <v>10046</v>
      </c>
      <c r="B200" s="22" t="s">
        <v>852</v>
      </c>
      <c r="C200" s="22" t="s">
        <v>853</v>
      </c>
      <c r="D200" s="22" t="s">
        <v>338</v>
      </c>
      <c r="E200" s="22" t="s">
        <v>854</v>
      </c>
      <c r="F200" s="22" t="s">
        <v>855</v>
      </c>
      <c r="G200" s="22"/>
      <c r="H200" s="14">
        <v>0.040000000000000001</v>
      </c>
      <c r="I200" s="15" t="s">
        <v>64</v>
      </c>
      <c r="J200" s="22" t="s">
        <v>65</v>
      </c>
      <c r="K200" s="13">
        <v>90</v>
      </c>
      <c r="L200" s="23">
        <v>3</v>
      </c>
      <c r="M200" s="29">
        <f t="shared" si="14"/>
        <v>12</v>
      </c>
      <c r="N200" s="29">
        <f t="shared" si="15"/>
        <v>15</v>
      </c>
      <c r="O200" s="23"/>
      <c r="P200" s="23"/>
      <c r="Q200" s="23">
        <v>2</v>
      </c>
      <c r="R200" s="23">
        <v>3</v>
      </c>
      <c r="S200" s="22" t="s">
        <v>66</v>
      </c>
      <c r="T200" s="22">
        <v>4.0700000000000003</v>
      </c>
      <c r="U200" s="22">
        <v>636</v>
      </c>
      <c r="V200" s="22">
        <v>990</v>
      </c>
      <c r="W200" s="22">
        <v>1370</v>
      </c>
      <c r="X200" s="24"/>
      <c r="Y200" s="25">
        <v>53</v>
      </c>
      <c r="Z200" s="18">
        <f>#NAME?</f>
        <v>53</v>
      </c>
      <c r="AA200" s="18" t="b">
        <f t="shared" si="16"/>
        <v>1</v>
      </c>
      <c r="AB200" s="26">
        <v>2</v>
      </c>
    </row>
    <row r="201">
      <c r="A201" s="21">
        <v>13821</v>
      </c>
      <c r="B201" s="22" t="s">
        <v>856</v>
      </c>
      <c r="C201" s="22" t="s">
        <v>857</v>
      </c>
      <c r="D201" s="22" t="s">
        <v>338</v>
      </c>
      <c r="E201" s="22" t="s">
        <v>858</v>
      </c>
      <c r="F201" s="22" t="s">
        <v>859</v>
      </c>
      <c r="G201" s="22"/>
      <c r="H201" s="14">
        <v>0.040000000000000001</v>
      </c>
      <c r="I201" s="15" t="s">
        <v>64</v>
      </c>
      <c r="J201" s="22" t="s">
        <v>65</v>
      </c>
      <c r="K201" s="13">
        <v>90</v>
      </c>
      <c r="L201" s="23">
        <v>3</v>
      </c>
      <c r="M201" s="29">
        <f t="shared" si="14"/>
        <v>12</v>
      </c>
      <c r="N201" s="29">
        <f t="shared" si="15"/>
        <v>15</v>
      </c>
      <c r="O201" s="23"/>
      <c r="P201" s="23"/>
      <c r="Q201" s="23">
        <v>2</v>
      </c>
      <c r="R201" s="23">
        <v>3</v>
      </c>
      <c r="S201" s="22" t="s">
        <v>66</v>
      </c>
      <c r="T201" s="22">
        <v>4.0700000000000003</v>
      </c>
      <c r="U201" s="22">
        <v>636</v>
      </c>
      <c r="V201" s="22">
        <v>990</v>
      </c>
      <c r="W201" s="22">
        <v>1370</v>
      </c>
      <c r="X201" s="24"/>
      <c r="Y201" s="25">
        <v>19</v>
      </c>
      <c r="Z201" s="18">
        <f>#NAME?</f>
        <v>19</v>
      </c>
      <c r="AA201" s="18" t="b">
        <f t="shared" si="16"/>
        <v>1</v>
      </c>
      <c r="AB201" s="26"/>
    </row>
    <row r="202">
      <c r="A202" s="31">
        <v>10032</v>
      </c>
      <c r="B202" s="32" t="s">
        <v>860</v>
      </c>
      <c r="C202" s="33" t="s">
        <v>861</v>
      </c>
      <c r="D202" s="33" t="s">
        <v>338</v>
      </c>
      <c r="E202" s="33" t="s">
        <v>862</v>
      </c>
      <c r="F202" s="33"/>
      <c r="G202" s="34"/>
      <c r="H202" s="29"/>
      <c r="I202" s="36" t="s">
        <v>751</v>
      </c>
      <c r="J202" s="33" t="s">
        <v>752</v>
      </c>
      <c r="K202" s="13">
        <v>90</v>
      </c>
      <c r="L202" s="29">
        <v>0</v>
      </c>
      <c r="M202" s="29">
        <f t="shared" si="14"/>
        <v>0</v>
      </c>
      <c r="N202" s="29">
        <f t="shared" si="15"/>
        <v>0</v>
      </c>
      <c r="O202" s="29"/>
      <c r="P202" s="29"/>
      <c r="Q202" s="29">
        <v>0</v>
      </c>
      <c r="R202" s="29">
        <v>0</v>
      </c>
      <c r="S202" s="33" t="s">
        <v>863</v>
      </c>
      <c r="T202" s="33">
        <v>3.8999999999999999</v>
      </c>
      <c r="U202" s="33">
        <v>610</v>
      </c>
      <c r="V202" s="33">
        <v>940</v>
      </c>
      <c r="W202" s="33">
        <v>1300</v>
      </c>
      <c r="X202" s="24"/>
      <c r="Y202" s="29"/>
      <c r="Z202" s="18">
        <f>#NAME?</f>
        <v>0</v>
      </c>
      <c r="AA202" s="18" t="b">
        <f t="shared" si="16"/>
        <v>1</v>
      </c>
      <c r="AB202" s="26">
        <v>2</v>
      </c>
    </row>
    <row r="203">
      <c r="A203" s="21">
        <v>10027</v>
      </c>
      <c r="B203" s="22" t="s">
        <v>864</v>
      </c>
      <c r="C203" s="22" t="s">
        <v>865</v>
      </c>
      <c r="D203" s="22" t="s">
        <v>338</v>
      </c>
      <c r="E203" s="22" t="s">
        <v>866</v>
      </c>
      <c r="F203" s="22" t="s">
        <v>867</v>
      </c>
      <c r="G203" s="22"/>
      <c r="H203" s="14">
        <v>0.040000000000000001</v>
      </c>
      <c r="I203" s="15" t="s">
        <v>64</v>
      </c>
      <c r="J203" s="22" t="s">
        <v>65</v>
      </c>
      <c r="K203" s="13">
        <v>90</v>
      </c>
      <c r="L203" s="23">
        <v>0</v>
      </c>
      <c r="M203" s="29">
        <f t="shared" si="14"/>
        <v>0</v>
      </c>
      <c r="N203" s="29">
        <f t="shared" si="15"/>
        <v>0</v>
      </c>
      <c r="O203" s="23"/>
      <c r="P203" s="23"/>
      <c r="Q203" s="23">
        <v>1</v>
      </c>
      <c r="R203" s="23">
        <v>3</v>
      </c>
      <c r="S203" s="22" t="s">
        <v>66</v>
      </c>
      <c r="T203" s="22">
        <v>4.5</v>
      </c>
      <c r="U203" s="22">
        <v>703</v>
      </c>
      <c r="V203" s="22">
        <v>1090</v>
      </c>
      <c r="W203" s="22">
        <v>1500</v>
      </c>
      <c r="X203" s="24"/>
      <c r="Y203" s="25"/>
      <c r="Z203" s="18">
        <f>#NAME?</f>
        <v>0</v>
      </c>
      <c r="AA203" s="18" t="b">
        <f t="shared" si="16"/>
        <v>1</v>
      </c>
      <c r="AB203" s="26"/>
    </row>
    <row r="204">
      <c r="A204" s="21">
        <v>10026</v>
      </c>
      <c r="B204" s="22" t="s">
        <v>868</v>
      </c>
      <c r="C204" s="22" t="s">
        <v>869</v>
      </c>
      <c r="D204" s="22" t="s">
        <v>338</v>
      </c>
      <c r="E204" s="22" t="s">
        <v>870</v>
      </c>
      <c r="F204" s="22" t="s">
        <v>871</v>
      </c>
      <c r="G204" s="22"/>
      <c r="H204" s="14">
        <v>0.040000000000000001</v>
      </c>
      <c r="I204" s="15" t="s">
        <v>64</v>
      </c>
      <c r="J204" s="22" t="s">
        <v>65</v>
      </c>
      <c r="K204" s="13">
        <v>90</v>
      </c>
      <c r="L204" s="23">
        <v>0</v>
      </c>
      <c r="M204" s="29">
        <f t="shared" si="14"/>
        <v>0</v>
      </c>
      <c r="N204" s="29">
        <f t="shared" si="15"/>
        <v>0</v>
      </c>
      <c r="O204" s="23"/>
      <c r="P204" s="23"/>
      <c r="Q204" s="23">
        <v>1</v>
      </c>
      <c r="R204" s="23">
        <v>3</v>
      </c>
      <c r="S204" s="22" t="s">
        <v>66</v>
      </c>
      <c r="T204" s="22">
        <v>4.5</v>
      </c>
      <c r="U204" s="22">
        <v>703</v>
      </c>
      <c r="V204" s="22">
        <v>1090</v>
      </c>
      <c r="W204" s="22">
        <v>1500</v>
      </c>
      <c r="X204" s="24"/>
      <c r="Y204" s="25"/>
      <c r="Z204" s="18">
        <f>#NAME?</f>
        <v>0</v>
      </c>
      <c r="AA204" s="18" t="b">
        <f t="shared" si="16"/>
        <v>1</v>
      </c>
      <c r="AB204" s="26"/>
    </row>
    <row r="205">
      <c r="A205" s="21">
        <v>10029</v>
      </c>
      <c r="B205" s="22" t="s">
        <v>872</v>
      </c>
      <c r="C205" s="22" t="s">
        <v>873</v>
      </c>
      <c r="D205" s="22" t="s">
        <v>338</v>
      </c>
      <c r="E205" s="22" t="s">
        <v>874</v>
      </c>
      <c r="F205" s="22" t="s">
        <v>875</v>
      </c>
      <c r="G205" s="22"/>
      <c r="H205" s="14">
        <v>0.040000000000000001</v>
      </c>
      <c r="I205" s="15" t="s">
        <v>64</v>
      </c>
      <c r="J205" s="22" t="s">
        <v>65</v>
      </c>
      <c r="K205" s="13">
        <v>90</v>
      </c>
      <c r="L205" s="23">
        <v>2</v>
      </c>
      <c r="M205" s="29">
        <f t="shared" si="14"/>
        <v>8</v>
      </c>
      <c r="N205" s="29">
        <f t="shared" si="15"/>
        <v>10</v>
      </c>
      <c r="O205" s="23"/>
      <c r="P205" s="23"/>
      <c r="Q205" s="23">
        <v>2</v>
      </c>
      <c r="R205" s="23">
        <v>3</v>
      </c>
      <c r="S205" s="22" t="s">
        <v>66</v>
      </c>
      <c r="T205" s="22">
        <v>2.9399999999999999</v>
      </c>
      <c r="U205" s="22">
        <v>460</v>
      </c>
      <c r="V205" s="22">
        <v>710</v>
      </c>
      <c r="W205" s="22">
        <v>980</v>
      </c>
      <c r="X205" s="24">
        <v>1</v>
      </c>
      <c r="Y205" s="25"/>
      <c r="Z205" s="18">
        <f>#NAME?</f>
        <v>0</v>
      </c>
      <c r="AA205" s="18" t="b">
        <f t="shared" si="16"/>
        <v>1</v>
      </c>
      <c r="AB205" s="26">
        <v>3</v>
      </c>
    </row>
    <row r="206">
      <c r="A206" s="21">
        <v>10028</v>
      </c>
      <c r="B206" s="22" t="s">
        <v>876</v>
      </c>
      <c r="C206" s="22" t="s">
        <v>877</v>
      </c>
      <c r="D206" s="22" t="s">
        <v>338</v>
      </c>
      <c r="E206" s="22" t="s">
        <v>878</v>
      </c>
      <c r="F206" s="22" t="s">
        <v>879</v>
      </c>
      <c r="G206" s="22"/>
      <c r="H206" s="14">
        <v>0.040000000000000001</v>
      </c>
      <c r="I206" s="15" t="s">
        <v>64</v>
      </c>
      <c r="J206" s="22" t="s">
        <v>65</v>
      </c>
      <c r="K206" s="13">
        <v>90</v>
      </c>
      <c r="L206" s="23">
        <v>2</v>
      </c>
      <c r="M206" s="29">
        <f t="shared" si="14"/>
        <v>8</v>
      </c>
      <c r="N206" s="29">
        <f t="shared" si="15"/>
        <v>10</v>
      </c>
      <c r="O206" s="23"/>
      <c r="P206" s="23"/>
      <c r="Q206" s="23">
        <v>2</v>
      </c>
      <c r="R206" s="23">
        <v>3</v>
      </c>
      <c r="S206" s="22" t="s">
        <v>66</v>
      </c>
      <c r="T206" s="22">
        <v>2.9399999999999999</v>
      </c>
      <c r="U206" s="22">
        <v>460</v>
      </c>
      <c r="V206" s="22">
        <v>710</v>
      </c>
      <c r="W206" s="22">
        <v>980</v>
      </c>
      <c r="X206" s="24"/>
      <c r="Y206" s="25"/>
      <c r="Z206" s="18">
        <f>#NAME?</f>
        <v>0</v>
      </c>
      <c r="AA206" s="18" t="b">
        <f t="shared" si="16"/>
        <v>1</v>
      </c>
      <c r="AB206" s="26">
        <v>1</v>
      </c>
    </row>
    <row r="207">
      <c r="A207" s="21">
        <v>10023</v>
      </c>
      <c r="B207" s="22" t="s">
        <v>880</v>
      </c>
      <c r="C207" s="22" t="s">
        <v>881</v>
      </c>
      <c r="D207" s="22" t="s">
        <v>338</v>
      </c>
      <c r="E207" s="22" t="s">
        <v>882</v>
      </c>
      <c r="F207" s="22" t="s">
        <v>883</v>
      </c>
      <c r="G207" s="22"/>
      <c r="H207" s="14">
        <v>0.040000000000000001</v>
      </c>
      <c r="I207" s="15" t="s">
        <v>64</v>
      </c>
      <c r="J207" s="22" t="s">
        <v>65</v>
      </c>
      <c r="K207" s="13">
        <v>90</v>
      </c>
      <c r="L207" s="23">
        <v>10</v>
      </c>
      <c r="M207" s="29">
        <f t="shared" ref="M207:M270" si="17">L207*4</f>
        <v>40</v>
      </c>
      <c r="N207" s="29">
        <f t="shared" ref="N207:N270" si="18">L207*5</f>
        <v>50</v>
      </c>
      <c r="O207" s="23"/>
      <c r="P207" s="23"/>
      <c r="Q207" s="23">
        <v>2</v>
      </c>
      <c r="R207" s="23">
        <v>3</v>
      </c>
      <c r="S207" s="22" t="s">
        <v>66</v>
      </c>
      <c r="T207" s="22">
        <v>1</v>
      </c>
      <c r="U207" s="22">
        <v>156</v>
      </c>
      <c r="V207" s="22">
        <v>240</v>
      </c>
      <c r="W207" s="22">
        <v>340</v>
      </c>
      <c r="X207" s="24">
        <v>1</v>
      </c>
      <c r="Y207" s="25">
        <v>96</v>
      </c>
      <c r="Z207" s="18">
        <f>#NAME?</f>
        <v>96</v>
      </c>
      <c r="AA207" s="18" t="b">
        <f t="shared" si="16"/>
        <v>1</v>
      </c>
      <c r="AB207" s="26">
        <v>5</v>
      </c>
    </row>
    <row r="208">
      <c r="A208" s="21">
        <v>10022</v>
      </c>
      <c r="B208" s="22" t="s">
        <v>884</v>
      </c>
      <c r="C208" s="22" t="s">
        <v>885</v>
      </c>
      <c r="D208" s="22" t="s">
        <v>338</v>
      </c>
      <c r="E208" s="22" t="s">
        <v>886</v>
      </c>
      <c r="F208" s="22" t="s">
        <v>887</v>
      </c>
      <c r="G208" s="22"/>
      <c r="H208" s="14">
        <v>0.040000000000000001</v>
      </c>
      <c r="I208" s="15" t="s">
        <v>64</v>
      </c>
      <c r="J208" s="22" t="s">
        <v>65</v>
      </c>
      <c r="K208" s="13">
        <v>90</v>
      </c>
      <c r="L208" s="23">
        <v>15</v>
      </c>
      <c r="M208" s="29">
        <f t="shared" si="17"/>
        <v>60</v>
      </c>
      <c r="N208" s="29">
        <f t="shared" si="18"/>
        <v>75</v>
      </c>
      <c r="O208" s="23"/>
      <c r="P208" s="23"/>
      <c r="Q208" s="23">
        <v>2</v>
      </c>
      <c r="R208" s="23">
        <v>3</v>
      </c>
      <c r="S208" s="22" t="s">
        <v>66</v>
      </c>
      <c r="T208" s="22">
        <v>1</v>
      </c>
      <c r="U208" s="22">
        <v>156</v>
      </c>
      <c r="V208" s="22">
        <v>240</v>
      </c>
      <c r="W208" s="22">
        <v>340</v>
      </c>
      <c r="X208" s="24"/>
      <c r="Y208" s="25">
        <v>0</v>
      </c>
      <c r="Z208" s="18">
        <f>#NAME?</f>
        <v>0</v>
      </c>
      <c r="AA208" s="18" t="b">
        <f t="shared" si="16"/>
        <v>1</v>
      </c>
      <c r="AB208" s="26">
        <v>0</v>
      </c>
    </row>
    <row r="209">
      <c r="A209" s="21">
        <v>10049</v>
      </c>
      <c r="B209" s="22" t="s">
        <v>888</v>
      </c>
      <c r="C209" s="22" t="s">
        <v>889</v>
      </c>
      <c r="D209" s="22" t="s">
        <v>338</v>
      </c>
      <c r="E209" s="22" t="s">
        <v>890</v>
      </c>
      <c r="F209" s="22" t="s">
        <v>891</v>
      </c>
      <c r="G209" s="22"/>
      <c r="H209" s="14">
        <v>0.040000000000000001</v>
      </c>
      <c r="I209" s="15" t="s">
        <v>64</v>
      </c>
      <c r="J209" s="22" t="s">
        <v>65</v>
      </c>
      <c r="K209" s="13">
        <v>90</v>
      </c>
      <c r="L209" s="23">
        <v>0</v>
      </c>
      <c r="M209" s="29">
        <f t="shared" si="17"/>
        <v>0</v>
      </c>
      <c r="N209" s="29">
        <f t="shared" si="18"/>
        <v>0</v>
      </c>
      <c r="O209" s="23">
        <v>0</v>
      </c>
      <c r="P209" s="23">
        <v>2</v>
      </c>
      <c r="Q209" s="23"/>
      <c r="R209" s="23"/>
      <c r="S209" s="22" t="s">
        <v>66</v>
      </c>
      <c r="T209" s="22">
        <v>1.71</v>
      </c>
      <c r="U209" s="22">
        <v>267</v>
      </c>
      <c r="V209" s="22">
        <v>410</v>
      </c>
      <c r="W209" s="22">
        <v>560</v>
      </c>
      <c r="X209" s="24"/>
      <c r="Y209" s="25"/>
      <c r="Z209" s="18">
        <f>#NAME?</f>
        <v>0</v>
      </c>
      <c r="AA209" s="18" t="b">
        <f t="shared" si="16"/>
        <v>1</v>
      </c>
      <c r="AB209" s="26"/>
    </row>
    <row r="210">
      <c r="A210" s="21">
        <v>10056</v>
      </c>
      <c r="B210" s="22" t="s">
        <v>892</v>
      </c>
      <c r="C210" s="22" t="s">
        <v>893</v>
      </c>
      <c r="D210" s="22" t="s">
        <v>338</v>
      </c>
      <c r="E210" s="22" t="s">
        <v>894</v>
      </c>
      <c r="F210" s="22" t="s">
        <v>895</v>
      </c>
      <c r="G210" s="22"/>
      <c r="H210" s="14">
        <v>0.040000000000000001</v>
      </c>
      <c r="I210" s="15" t="s">
        <v>64</v>
      </c>
      <c r="J210" s="22" t="s">
        <v>65</v>
      </c>
      <c r="K210" s="13">
        <v>90</v>
      </c>
      <c r="L210" s="23">
        <v>9</v>
      </c>
      <c r="M210" s="29">
        <f t="shared" si="17"/>
        <v>36</v>
      </c>
      <c r="N210" s="29">
        <f t="shared" si="18"/>
        <v>45</v>
      </c>
      <c r="O210" s="23"/>
      <c r="P210" s="23"/>
      <c r="Q210" s="23">
        <v>1</v>
      </c>
      <c r="R210" s="23">
        <v>5</v>
      </c>
      <c r="S210" s="22" t="s">
        <v>66</v>
      </c>
      <c r="T210" s="22">
        <v>6</v>
      </c>
      <c r="U210" s="22">
        <v>135</v>
      </c>
      <c r="V210" s="22">
        <v>210</v>
      </c>
      <c r="W210" s="22">
        <v>290</v>
      </c>
      <c r="X210" s="24">
        <v>5</v>
      </c>
      <c r="Y210" s="25"/>
      <c r="Z210" s="18">
        <f>#NAME?</f>
        <v>0</v>
      </c>
      <c r="AA210" s="18" t="b">
        <f t="shared" si="16"/>
        <v>1</v>
      </c>
      <c r="AB210" s="26">
        <v>5</v>
      </c>
    </row>
    <row r="211">
      <c r="A211" s="21">
        <v>10055</v>
      </c>
      <c r="B211" s="22" t="s">
        <v>896</v>
      </c>
      <c r="C211" s="22" t="s">
        <v>897</v>
      </c>
      <c r="D211" s="22" t="s">
        <v>338</v>
      </c>
      <c r="E211" s="22" t="s">
        <v>898</v>
      </c>
      <c r="F211" s="22" t="s">
        <v>899</v>
      </c>
      <c r="G211" s="22"/>
      <c r="H211" s="14">
        <v>0.040000000000000001</v>
      </c>
      <c r="I211" s="15" t="s">
        <v>64</v>
      </c>
      <c r="J211" s="22" t="s">
        <v>65</v>
      </c>
      <c r="K211" s="13">
        <v>90</v>
      </c>
      <c r="L211" s="23">
        <v>10</v>
      </c>
      <c r="M211" s="29">
        <f t="shared" si="17"/>
        <v>40</v>
      </c>
      <c r="N211" s="29">
        <f t="shared" si="18"/>
        <v>50</v>
      </c>
      <c r="O211" s="23"/>
      <c r="P211" s="23"/>
      <c r="Q211" s="23">
        <v>1</v>
      </c>
      <c r="R211" s="23">
        <v>5</v>
      </c>
      <c r="S211" s="22" t="s">
        <v>66</v>
      </c>
      <c r="T211" s="22">
        <v>6</v>
      </c>
      <c r="U211" s="22">
        <v>135</v>
      </c>
      <c r="V211" s="22">
        <v>210</v>
      </c>
      <c r="W211" s="22">
        <v>290</v>
      </c>
      <c r="X211" s="24"/>
      <c r="Y211" s="25"/>
      <c r="Z211" s="18">
        <f>#NAME?</f>
        <v>0</v>
      </c>
      <c r="AA211" s="18" t="b">
        <f t="shared" si="16"/>
        <v>1</v>
      </c>
      <c r="AB211" s="26">
        <v>1</v>
      </c>
    </row>
    <row r="212">
      <c r="A212" s="21">
        <v>11741</v>
      </c>
      <c r="B212" s="22" t="s">
        <v>900</v>
      </c>
      <c r="C212" s="22" t="s">
        <v>901</v>
      </c>
      <c r="D212" s="22" t="s">
        <v>338</v>
      </c>
      <c r="E212" s="22" t="s">
        <v>902</v>
      </c>
      <c r="F212" s="22" t="s">
        <v>903</v>
      </c>
      <c r="G212" s="22"/>
      <c r="H212" s="14">
        <v>0.040000000000000001</v>
      </c>
      <c r="I212" s="15" t="s">
        <v>64</v>
      </c>
      <c r="J212" s="22" t="s">
        <v>65</v>
      </c>
      <c r="K212" s="13">
        <v>90</v>
      </c>
      <c r="L212" s="23">
        <v>0</v>
      </c>
      <c r="M212" s="29">
        <f t="shared" si="17"/>
        <v>0</v>
      </c>
      <c r="N212" s="29">
        <f t="shared" si="18"/>
        <v>0</v>
      </c>
      <c r="O212" s="23"/>
      <c r="P212" s="23"/>
      <c r="Q212" s="23">
        <v>0</v>
      </c>
      <c r="R212" s="23">
        <v>2</v>
      </c>
      <c r="S212" s="22" t="s">
        <v>66</v>
      </c>
      <c r="T212" s="22">
        <v>5</v>
      </c>
      <c r="U212" s="22">
        <v>782</v>
      </c>
      <c r="V212" s="22">
        <v>1210</v>
      </c>
      <c r="W212" s="22">
        <v>1670</v>
      </c>
      <c r="X212" s="24"/>
      <c r="Y212" s="25"/>
      <c r="Z212" s="30">
        <f>#NAME?</f>
        <v>34</v>
      </c>
      <c r="AA212" s="18" t="b">
        <f t="shared" si="16"/>
        <v>0</v>
      </c>
      <c r="AB212" s="26"/>
    </row>
    <row r="213">
      <c r="A213" s="21">
        <v>11740</v>
      </c>
      <c r="B213" s="22" t="s">
        <v>904</v>
      </c>
      <c r="C213" s="22" t="s">
        <v>905</v>
      </c>
      <c r="D213" s="22" t="s">
        <v>338</v>
      </c>
      <c r="E213" s="22" t="s">
        <v>906</v>
      </c>
      <c r="F213" s="22" t="s">
        <v>907</v>
      </c>
      <c r="G213" s="22"/>
      <c r="H213" s="14">
        <v>0.040000000000000001</v>
      </c>
      <c r="I213" s="15" t="s">
        <v>64</v>
      </c>
      <c r="J213" s="22" t="s">
        <v>65</v>
      </c>
      <c r="K213" s="13">
        <v>90</v>
      </c>
      <c r="L213" s="23">
        <v>0</v>
      </c>
      <c r="M213" s="29">
        <f t="shared" si="17"/>
        <v>0</v>
      </c>
      <c r="N213" s="29">
        <f t="shared" si="18"/>
        <v>0</v>
      </c>
      <c r="O213" s="23"/>
      <c r="P213" s="23"/>
      <c r="Q213" s="23">
        <v>0</v>
      </c>
      <c r="R213" s="23">
        <v>0</v>
      </c>
      <c r="S213" s="22" t="s">
        <v>66</v>
      </c>
      <c r="T213" s="22">
        <v>5</v>
      </c>
      <c r="U213" s="22">
        <v>782</v>
      </c>
      <c r="V213" s="22">
        <v>1210</v>
      </c>
      <c r="W213" s="22">
        <v>1670</v>
      </c>
      <c r="X213" s="24"/>
      <c r="Y213" s="25"/>
      <c r="Z213" s="18">
        <f>#NAME?</f>
        <v>0</v>
      </c>
      <c r="AA213" s="18" t="b">
        <f t="shared" si="16"/>
        <v>1</v>
      </c>
      <c r="AB213" s="26"/>
    </row>
    <row r="214">
      <c r="A214" s="21">
        <v>10048</v>
      </c>
      <c r="B214" s="22" t="s">
        <v>908</v>
      </c>
      <c r="C214" s="22" t="s">
        <v>909</v>
      </c>
      <c r="D214" s="22" t="s">
        <v>338</v>
      </c>
      <c r="E214" s="22" t="s">
        <v>910</v>
      </c>
      <c r="F214" s="22" t="s">
        <v>911</v>
      </c>
      <c r="G214" s="22"/>
      <c r="H214" s="14">
        <v>0.040000000000000001</v>
      </c>
      <c r="I214" s="15" t="s">
        <v>64</v>
      </c>
      <c r="J214" s="22" t="s">
        <v>65</v>
      </c>
      <c r="K214" s="13">
        <v>90</v>
      </c>
      <c r="L214" s="23">
        <v>2</v>
      </c>
      <c r="M214" s="29">
        <f t="shared" si="17"/>
        <v>8</v>
      </c>
      <c r="N214" s="29">
        <f t="shared" si="18"/>
        <v>10</v>
      </c>
      <c r="O214" s="23"/>
      <c r="P214" s="23"/>
      <c r="Q214" s="23">
        <v>2</v>
      </c>
      <c r="R214" s="23">
        <v>4</v>
      </c>
      <c r="S214" s="22" t="s">
        <v>66</v>
      </c>
      <c r="T214" s="22">
        <v>6.7999999999999998</v>
      </c>
      <c r="U214" s="22">
        <v>1063</v>
      </c>
      <c r="V214" s="22">
        <v>1650</v>
      </c>
      <c r="W214" s="22">
        <v>2280</v>
      </c>
      <c r="X214" s="24">
        <v>4</v>
      </c>
      <c r="Y214" s="25">
        <v>19</v>
      </c>
      <c r="Z214" s="18">
        <f>#NAME?</f>
        <v>19</v>
      </c>
      <c r="AA214" s="18" t="b">
        <f t="shared" si="16"/>
        <v>1</v>
      </c>
      <c r="AB214" s="26">
        <v>8</v>
      </c>
    </row>
    <row r="215">
      <c r="A215" s="21">
        <v>10047</v>
      </c>
      <c r="B215" s="22" t="s">
        <v>912</v>
      </c>
      <c r="C215" s="22" t="s">
        <v>913</v>
      </c>
      <c r="D215" s="22" t="s">
        <v>338</v>
      </c>
      <c r="E215" s="22" t="s">
        <v>914</v>
      </c>
      <c r="F215" s="22" t="s">
        <v>915</v>
      </c>
      <c r="G215" s="22"/>
      <c r="H215" s="14">
        <v>0.040000000000000001</v>
      </c>
      <c r="I215" s="15" t="s">
        <v>64</v>
      </c>
      <c r="J215" s="22" t="s">
        <v>65</v>
      </c>
      <c r="K215" s="13">
        <v>90</v>
      </c>
      <c r="L215" s="23">
        <v>1</v>
      </c>
      <c r="M215" s="29">
        <f t="shared" si="17"/>
        <v>4</v>
      </c>
      <c r="N215" s="29">
        <f t="shared" si="18"/>
        <v>5</v>
      </c>
      <c r="O215" s="23"/>
      <c r="P215" s="23"/>
      <c r="Q215" s="23">
        <v>2</v>
      </c>
      <c r="R215" s="23">
        <v>4</v>
      </c>
      <c r="S215" s="22" t="s">
        <v>66</v>
      </c>
      <c r="T215" s="22">
        <v>6.7999999999999998</v>
      </c>
      <c r="U215" s="22">
        <v>1063</v>
      </c>
      <c r="V215" s="22">
        <v>1650</v>
      </c>
      <c r="W215" s="22">
        <v>2280</v>
      </c>
      <c r="X215" s="24">
        <v>4</v>
      </c>
      <c r="Y215" s="39">
        <v>21</v>
      </c>
      <c r="Z215" s="18">
        <f>#NAME?</f>
        <v>21</v>
      </c>
      <c r="AA215" s="18" t="b">
        <f t="shared" si="16"/>
        <v>1</v>
      </c>
      <c r="AB215" s="26">
        <v>31</v>
      </c>
    </row>
    <row r="216">
      <c r="A216" s="21">
        <v>10067</v>
      </c>
      <c r="B216" s="22" t="s">
        <v>916</v>
      </c>
      <c r="C216" s="22" t="s">
        <v>917</v>
      </c>
      <c r="D216" s="22" t="s">
        <v>338</v>
      </c>
      <c r="E216" s="22" t="s">
        <v>918</v>
      </c>
      <c r="F216" s="22" t="s">
        <v>919</v>
      </c>
      <c r="G216" s="22"/>
      <c r="H216" s="14">
        <v>0.040000000000000001</v>
      </c>
      <c r="I216" s="15" t="s">
        <v>64</v>
      </c>
      <c r="J216" s="22" t="s">
        <v>65</v>
      </c>
      <c r="K216" s="13">
        <v>90</v>
      </c>
      <c r="L216" s="23">
        <v>1</v>
      </c>
      <c r="M216" s="29">
        <f t="shared" si="17"/>
        <v>4</v>
      </c>
      <c r="N216" s="29">
        <f t="shared" si="18"/>
        <v>5</v>
      </c>
      <c r="O216" s="23"/>
      <c r="P216" s="23"/>
      <c r="Q216" s="23">
        <v>4</v>
      </c>
      <c r="R216" s="23">
        <v>6</v>
      </c>
      <c r="S216" s="22" t="s">
        <v>66</v>
      </c>
      <c r="T216" s="22">
        <v>7</v>
      </c>
      <c r="U216" s="22">
        <v>190</v>
      </c>
      <c r="V216" s="22">
        <v>290</v>
      </c>
      <c r="W216" s="22">
        <v>380</v>
      </c>
      <c r="X216" s="24"/>
      <c r="Y216" s="25">
        <v>30</v>
      </c>
      <c r="Z216" s="18">
        <f>#NAME?</f>
        <v>30</v>
      </c>
      <c r="AA216" s="18" t="b">
        <f t="shared" si="16"/>
        <v>1</v>
      </c>
      <c r="AB216" s="26">
        <v>16</v>
      </c>
    </row>
    <row r="217">
      <c r="A217" s="21">
        <v>10066</v>
      </c>
      <c r="B217" s="22" t="s">
        <v>920</v>
      </c>
      <c r="C217" s="22" t="s">
        <v>921</v>
      </c>
      <c r="D217" s="22" t="s">
        <v>338</v>
      </c>
      <c r="E217" s="22" t="s">
        <v>922</v>
      </c>
      <c r="F217" s="22" t="s">
        <v>923</v>
      </c>
      <c r="G217" s="22"/>
      <c r="H217" s="14">
        <v>0.040000000000000001</v>
      </c>
      <c r="I217" s="15" t="s">
        <v>64</v>
      </c>
      <c r="J217" s="22" t="s">
        <v>65</v>
      </c>
      <c r="K217" s="13">
        <v>90</v>
      </c>
      <c r="L217" s="23">
        <v>1</v>
      </c>
      <c r="M217" s="29">
        <f t="shared" si="17"/>
        <v>4</v>
      </c>
      <c r="N217" s="29">
        <f t="shared" si="18"/>
        <v>5</v>
      </c>
      <c r="O217" s="23"/>
      <c r="P217" s="23"/>
      <c r="Q217" s="23">
        <v>4</v>
      </c>
      <c r="R217" s="23">
        <v>6</v>
      </c>
      <c r="S217" s="22" t="s">
        <v>66</v>
      </c>
      <c r="T217" s="22">
        <v>7</v>
      </c>
      <c r="U217" s="22">
        <v>190</v>
      </c>
      <c r="V217" s="22">
        <v>290</v>
      </c>
      <c r="W217" s="22">
        <v>380</v>
      </c>
      <c r="X217" s="24"/>
      <c r="Y217" s="25">
        <v>30</v>
      </c>
      <c r="Z217" s="18">
        <f>#NAME?</f>
        <v>30</v>
      </c>
      <c r="AA217" s="18" t="b">
        <f t="shared" si="16"/>
        <v>1</v>
      </c>
      <c r="AB217" s="26">
        <v>17</v>
      </c>
    </row>
    <row r="218">
      <c r="A218" s="31">
        <v>10065</v>
      </c>
      <c r="B218" s="32" t="s">
        <v>924</v>
      </c>
      <c r="C218" s="33" t="s">
        <v>925</v>
      </c>
      <c r="D218" s="33" t="s">
        <v>338</v>
      </c>
      <c r="E218" s="33" t="s">
        <v>926</v>
      </c>
      <c r="F218" s="33" t="s">
        <v>927</v>
      </c>
      <c r="G218" s="34"/>
      <c r="H218" s="35">
        <v>0.040000000000000001</v>
      </c>
      <c r="I218" s="34" t="s">
        <v>64</v>
      </c>
      <c r="J218" s="33" t="s">
        <v>65</v>
      </c>
      <c r="K218" s="13">
        <v>90</v>
      </c>
      <c r="L218" s="23">
        <v>18</v>
      </c>
      <c r="M218" s="29">
        <f t="shared" si="17"/>
        <v>72</v>
      </c>
      <c r="N218" s="29">
        <f t="shared" si="18"/>
        <v>90</v>
      </c>
      <c r="O218" s="23"/>
      <c r="P218" s="23"/>
      <c r="Q218" s="23">
        <v>3</v>
      </c>
      <c r="R218" s="23">
        <v>10</v>
      </c>
      <c r="S218" s="33" t="s">
        <v>66</v>
      </c>
      <c r="T218" s="33">
        <v>7</v>
      </c>
      <c r="U218" s="33">
        <v>190</v>
      </c>
      <c r="V218" s="33">
        <v>290</v>
      </c>
      <c r="W218" s="33">
        <f>ROUND(U218*2,-1)</f>
        <v>380</v>
      </c>
      <c r="X218" s="24"/>
      <c r="Y218" s="29">
        <v>16</v>
      </c>
      <c r="Z218" s="18">
        <f>#NAME?</f>
        <v>16</v>
      </c>
      <c r="AA218" s="18" t="b">
        <f t="shared" si="16"/>
        <v>1</v>
      </c>
      <c r="AB218" s="26">
        <v>11</v>
      </c>
    </row>
    <row r="219">
      <c r="A219" s="21">
        <v>10064</v>
      </c>
      <c r="B219" s="22" t="s">
        <v>928</v>
      </c>
      <c r="C219" s="22" t="s">
        <v>929</v>
      </c>
      <c r="D219" s="22" t="s">
        <v>338</v>
      </c>
      <c r="E219" s="22" t="s">
        <v>930</v>
      </c>
      <c r="F219" s="22" t="s">
        <v>931</v>
      </c>
      <c r="G219" s="22"/>
      <c r="H219" s="14">
        <v>0.040000000000000001</v>
      </c>
      <c r="I219" s="15" t="s">
        <v>64</v>
      </c>
      <c r="J219" s="22" t="s">
        <v>65</v>
      </c>
      <c r="K219" s="13">
        <v>90</v>
      </c>
      <c r="L219" s="23">
        <v>18</v>
      </c>
      <c r="M219" s="29">
        <f t="shared" si="17"/>
        <v>72</v>
      </c>
      <c r="N219" s="29">
        <f t="shared" si="18"/>
        <v>90</v>
      </c>
      <c r="O219" s="23"/>
      <c r="P219" s="23"/>
      <c r="Q219" s="23">
        <v>3</v>
      </c>
      <c r="R219" s="23">
        <v>10</v>
      </c>
      <c r="S219" s="22" t="s">
        <v>66</v>
      </c>
      <c r="T219" s="22">
        <v>7</v>
      </c>
      <c r="U219" s="22">
        <v>190</v>
      </c>
      <c r="V219" s="22">
        <v>290</v>
      </c>
      <c r="W219" s="22">
        <v>380</v>
      </c>
      <c r="X219" s="24"/>
      <c r="Y219" s="25">
        <v>16</v>
      </c>
      <c r="Z219" s="18">
        <f>#NAME?</f>
        <v>16</v>
      </c>
      <c r="AA219" s="18" t="b">
        <f t="shared" si="16"/>
        <v>1</v>
      </c>
      <c r="AB219" s="26">
        <v>5</v>
      </c>
    </row>
    <row r="220">
      <c r="A220" s="21">
        <v>10042</v>
      </c>
      <c r="B220" s="22" t="s">
        <v>932</v>
      </c>
      <c r="C220" s="22" t="s">
        <v>933</v>
      </c>
      <c r="D220" s="22" t="s">
        <v>338</v>
      </c>
      <c r="E220" s="22" t="s">
        <v>934</v>
      </c>
      <c r="F220" s="22" t="s">
        <v>935</v>
      </c>
      <c r="G220" s="22"/>
      <c r="H220" s="14">
        <v>0.040000000000000001</v>
      </c>
      <c r="I220" s="15" t="s">
        <v>64</v>
      </c>
      <c r="J220" s="22" t="s">
        <v>65</v>
      </c>
      <c r="K220" s="13">
        <v>90</v>
      </c>
      <c r="L220" s="23">
        <v>38</v>
      </c>
      <c r="M220" s="29">
        <f t="shared" si="17"/>
        <v>152</v>
      </c>
      <c r="N220" s="29">
        <f t="shared" si="18"/>
        <v>190</v>
      </c>
      <c r="O220" s="23"/>
      <c r="P220" s="23"/>
      <c r="Q220" s="23">
        <v>5</v>
      </c>
      <c r="R220" s="23">
        <v>20</v>
      </c>
      <c r="S220" s="22" t="s">
        <v>66</v>
      </c>
      <c r="T220" s="22">
        <v>13</v>
      </c>
      <c r="U220" s="22">
        <v>332</v>
      </c>
      <c r="V220" s="22">
        <v>500</v>
      </c>
      <c r="W220" s="22">
        <v>660</v>
      </c>
      <c r="X220" s="24"/>
      <c r="Y220" s="25"/>
      <c r="Z220" s="18">
        <f>#NAME?</f>
        <v>0</v>
      </c>
      <c r="AA220" s="18" t="b">
        <f t="shared" si="16"/>
        <v>1</v>
      </c>
      <c r="AB220" s="26">
        <v>4</v>
      </c>
    </row>
    <row r="221">
      <c r="A221" s="21">
        <v>10041</v>
      </c>
      <c r="B221" s="22" t="s">
        <v>936</v>
      </c>
      <c r="C221" s="22" t="s">
        <v>937</v>
      </c>
      <c r="D221" s="22" t="s">
        <v>338</v>
      </c>
      <c r="E221" s="22" t="s">
        <v>938</v>
      </c>
      <c r="F221" s="22" t="s">
        <v>939</v>
      </c>
      <c r="G221" s="22"/>
      <c r="H221" s="14">
        <v>0.040000000000000001</v>
      </c>
      <c r="I221" s="15" t="s">
        <v>64</v>
      </c>
      <c r="J221" s="22" t="s">
        <v>65</v>
      </c>
      <c r="K221" s="13">
        <v>90</v>
      </c>
      <c r="L221" s="23">
        <v>39</v>
      </c>
      <c r="M221" s="29">
        <f t="shared" si="17"/>
        <v>156</v>
      </c>
      <c r="N221" s="29">
        <f t="shared" si="18"/>
        <v>195</v>
      </c>
      <c r="O221" s="23"/>
      <c r="P221" s="23"/>
      <c r="Q221" s="23">
        <v>5</v>
      </c>
      <c r="R221" s="23">
        <v>20</v>
      </c>
      <c r="S221" s="22" t="s">
        <v>66</v>
      </c>
      <c r="T221" s="22">
        <v>13</v>
      </c>
      <c r="U221" s="22">
        <v>332</v>
      </c>
      <c r="V221" s="22">
        <v>500</v>
      </c>
      <c r="W221" s="22">
        <v>660</v>
      </c>
      <c r="X221" s="24">
        <v>1</v>
      </c>
      <c r="Y221" s="25"/>
      <c r="Z221" s="18">
        <f>#NAME?</f>
        <v>0</v>
      </c>
      <c r="AA221" s="18" t="b">
        <f t="shared" si="16"/>
        <v>1</v>
      </c>
      <c r="AB221" s="26">
        <v>7</v>
      </c>
    </row>
    <row r="222">
      <c r="A222" s="21">
        <v>10044</v>
      </c>
      <c r="B222" s="22" t="s">
        <v>940</v>
      </c>
      <c r="C222" s="22" t="s">
        <v>941</v>
      </c>
      <c r="D222" s="22" t="s">
        <v>338</v>
      </c>
      <c r="E222" s="22" t="s">
        <v>942</v>
      </c>
      <c r="F222" s="22" t="s">
        <v>943</v>
      </c>
      <c r="G222" s="22"/>
      <c r="H222" s="14">
        <v>0.040000000000000001</v>
      </c>
      <c r="I222" s="15" t="s">
        <v>64</v>
      </c>
      <c r="J222" s="22" t="s">
        <v>65</v>
      </c>
      <c r="K222" s="13">
        <v>90</v>
      </c>
      <c r="L222" s="23">
        <v>39</v>
      </c>
      <c r="M222" s="29">
        <f t="shared" si="17"/>
        <v>156</v>
      </c>
      <c r="N222" s="29">
        <f t="shared" si="18"/>
        <v>195</v>
      </c>
      <c r="O222" s="23"/>
      <c r="P222" s="23"/>
      <c r="Q222" s="23">
        <v>5</v>
      </c>
      <c r="R222" s="23">
        <v>20</v>
      </c>
      <c r="S222" s="22" t="s">
        <v>66</v>
      </c>
      <c r="T222" s="22">
        <v>4</v>
      </c>
      <c r="U222" s="22">
        <v>102</v>
      </c>
      <c r="V222" s="22">
        <v>150</v>
      </c>
      <c r="W222" s="22">
        <v>200</v>
      </c>
      <c r="X222" s="24"/>
      <c r="Y222" s="25"/>
      <c r="Z222" s="18">
        <f>#NAME?</f>
        <v>0</v>
      </c>
      <c r="AA222" s="18" t="b">
        <f t="shared" si="16"/>
        <v>1</v>
      </c>
      <c r="AB222" s="26">
        <v>20</v>
      </c>
    </row>
    <row r="223">
      <c r="A223" s="21">
        <v>10043</v>
      </c>
      <c r="B223" s="22" t="s">
        <v>944</v>
      </c>
      <c r="C223" s="22" t="s">
        <v>945</v>
      </c>
      <c r="D223" s="22" t="s">
        <v>338</v>
      </c>
      <c r="E223" s="22" t="s">
        <v>946</v>
      </c>
      <c r="F223" s="22" t="s">
        <v>947</v>
      </c>
      <c r="G223" s="22"/>
      <c r="H223" s="14">
        <v>0.040000000000000001</v>
      </c>
      <c r="I223" s="15" t="s">
        <v>64</v>
      </c>
      <c r="J223" s="22" t="s">
        <v>65</v>
      </c>
      <c r="K223" s="13">
        <v>90</v>
      </c>
      <c r="L223" s="23">
        <v>36</v>
      </c>
      <c r="M223" s="29">
        <f t="shared" si="17"/>
        <v>144</v>
      </c>
      <c r="N223" s="29">
        <f t="shared" si="18"/>
        <v>180</v>
      </c>
      <c r="O223" s="23"/>
      <c r="P223" s="23"/>
      <c r="Q223" s="23">
        <v>5</v>
      </c>
      <c r="R223" s="23">
        <v>20</v>
      </c>
      <c r="S223" s="22" t="s">
        <v>66</v>
      </c>
      <c r="T223" s="22">
        <v>4</v>
      </c>
      <c r="U223" s="22">
        <v>102</v>
      </c>
      <c r="V223" s="22">
        <v>150</v>
      </c>
      <c r="W223" s="22">
        <v>200</v>
      </c>
      <c r="X223" s="24"/>
      <c r="Y223" s="25"/>
      <c r="Z223" s="18">
        <f>#NAME?</f>
        <v>0</v>
      </c>
      <c r="AA223" s="18" t="b">
        <f t="shared" si="16"/>
        <v>1</v>
      </c>
      <c r="AB223" s="26">
        <v>20</v>
      </c>
    </row>
    <row r="224">
      <c r="A224" s="21">
        <v>10008</v>
      </c>
      <c r="B224" s="22" t="s">
        <v>948</v>
      </c>
      <c r="C224" s="22" t="s">
        <v>949</v>
      </c>
      <c r="D224" s="22" t="s">
        <v>338</v>
      </c>
      <c r="E224" s="22" t="s">
        <v>950</v>
      </c>
      <c r="F224" s="22" t="s">
        <v>951</v>
      </c>
      <c r="G224" s="22"/>
      <c r="H224" s="14">
        <v>0.040000000000000001</v>
      </c>
      <c r="I224" s="15" t="s">
        <v>64</v>
      </c>
      <c r="J224" s="22" t="s">
        <v>65</v>
      </c>
      <c r="K224" s="13">
        <v>90</v>
      </c>
      <c r="L224" s="23">
        <v>0</v>
      </c>
      <c r="M224" s="29">
        <f t="shared" si="17"/>
        <v>0</v>
      </c>
      <c r="N224" s="29">
        <f t="shared" si="18"/>
        <v>0</v>
      </c>
      <c r="O224" s="23"/>
      <c r="P224" s="23"/>
      <c r="Q224" s="23">
        <v>1</v>
      </c>
      <c r="R224" s="23">
        <v>2</v>
      </c>
      <c r="S224" s="22" t="s">
        <v>66</v>
      </c>
      <c r="T224" s="22">
        <v>85</v>
      </c>
      <c r="U224" s="22">
        <v>2168</v>
      </c>
      <c r="V224" s="22">
        <v>3300</v>
      </c>
      <c r="W224" s="22">
        <v>5700</v>
      </c>
      <c r="X224" s="24"/>
      <c r="Y224" s="25"/>
      <c r="Z224" s="18">
        <f>#NAME?</f>
        <v>0</v>
      </c>
      <c r="AA224" s="18" t="b">
        <f t="shared" si="16"/>
        <v>1</v>
      </c>
      <c r="AB224" s="26"/>
    </row>
    <row r="225">
      <c r="A225" s="21">
        <v>11195</v>
      </c>
      <c r="B225" s="22" t="s">
        <v>952</v>
      </c>
      <c r="C225" s="22" t="s">
        <v>953</v>
      </c>
      <c r="D225" s="22" t="s">
        <v>338</v>
      </c>
      <c r="E225" s="22" t="s">
        <v>954</v>
      </c>
      <c r="F225" s="22" t="s">
        <v>955</v>
      </c>
      <c r="G225" s="22"/>
      <c r="H225" s="14">
        <v>0.040000000000000001</v>
      </c>
      <c r="I225" s="15" t="s">
        <v>64</v>
      </c>
      <c r="J225" s="22" t="s">
        <v>65</v>
      </c>
      <c r="K225" s="13">
        <v>90</v>
      </c>
      <c r="L225" s="23">
        <v>0</v>
      </c>
      <c r="M225" s="29">
        <f t="shared" si="17"/>
        <v>0</v>
      </c>
      <c r="N225" s="29">
        <f t="shared" si="18"/>
        <v>0</v>
      </c>
      <c r="O225" s="23"/>
      <c r="P225" s="23"/>
      <c r="Q225" s="23">
        <v>0</v>
      </c>
      <c r="R225" s="23">
        <v>0</v>
      </c>
      <c r="S225" s="22" t="s">
        <v>66</v>
      </c>
      <c r="T225" s="22">
        <v>3.54</v>
      </c>
      <c r="U225" s="22">
        <v>553</v>
      </c>
      <c r="V225" s="22">
        <v>860</v>
      </c>
      <c r="W225" s="22">
        <v>1190</v>
      </c>
      <c r="X225" s="24"/>
      <c r="Y225" s="25"/>
      <c r="Z225" s="18">
        <f>#NAME?</f>
        <v>0</v>
      </c>
      <c r="AA225" s="18" t="b">
        <f t="shared" si="16"/>
        <v>1</v>
      </c>
      <c r="AB225" s="26"/>
    </row>
    <row r="226">
      <c r="A226" s="21">
        <v>11194</v>
      </c>
      <c r="B226" s="22" t="s">
        <v>956</v>
      </c>
      <c r="C226" s="22" t="s">
        <v>957</v>
      </c>
      <c r="D226" s="22" t="s">
        <v>338</v>
      </c>
      <c r="E226" s="22" t="s">
        <v>958</v>
      </c>
      <c r="F226" s="22" t="s">
        <v>959</v>
      </c>
      <c r="G226" s="22"/>
      <c r="H226" s="14">
        <v>0.040000000000000001</v>
      </c>
      <c r="I226" s="15" t="s">
        <v>64</v>
      </c>
      <c r="J226" s="22" t="s">
        <v>65</v>
      </c>
      <c r="K226" s="13">
        <v>90</v>
      </c>
      <c r="L226" s="23">
        <v>0</v>
      </c>
      <c r="M226" s="29">
        <f t="shared" si="17"/>
        <v>0</v>
      </c>
      <c r="N226" s="29">
        <f t="shared" si="18"/>
        <v>0</v>
      </c>
      <c r="O226" s="23"/>
      <c r="P226" s="23"/>
      <c r="Q226" s="23">
        <v>0</v>
      </c>
      <c r="R226" s="23">
        <v>0</v>
      </c>
      <c r="S226" s="22" t="s">
        <v>66</v>
      </c>
      <c r="T226" s="22">
        <v>3.54</v>
      </c>
      <c r="U226" s="22">
        <v>553</v>
      </c>
      <c r="V226" s="22">
        <v>860</v>
      </c>
      <c r="W226" s="22">
        <v>1190</v>
      </c>
      <c r="X226" s="24"/>
      <c r="Y226" s="25"/>
      <c r="Z226" s="18">
        <f>#NAME?</f>
        <v>0</v>
      </c>
      <c r="AA226" s="18" t="b">
        <f t="shared" si="16"/>
        <v>1</v>
      </c>
      <c r="AB226" s="26"/>
    </row>
    <row r="227">
      <c r="A227" s="21">
        <v>10005</v>
      </c>
      <c r="B227" s="22" t="s">
        <v>960</v>
      </c>
      <c r="C227" s="22" t="s">
        <v>961</v>
      </c>
      <c r="D227" s="22" t="s">
        <v>338</v>
      </c>
      <c r="E227" s="22" t="s">
        <v>962</v>
      </c>
      <c r="F227" s="22" t="s">
        <v>963</v>
      </c>
      <c r="G227" s="22"/>
      <c r="H227" s="14">
        <v>0.040000000000000001</v>
      </c>
      <c r="I227" s="15" t="s">
        <v>64</v>
      </c>
      <c r="J227" s="22" t="s">
        <v>65</v>
      </c>
      <c r="K227" s="13">
        <v>90</v>
      </c>
      <c r="L227" s="23">
        <v>18</v>
      </c>
      <c r="M227" s="29">
        <f t="shared" si="17"/>
        <v>72</v>
      </c>
      <c r="N227" s="29">
        <f t="shared" si="18"/>
        <v>90</v>
      </c>
      <c r="O227" s="23">
        <v>5</v>
      </c>
      <c r="P227" s="23">
        <v>20</v>
      </c>
      <c r="Q227" s="23"/>
      <c r="R227" s="23"/>
      <c r="S227" s="22" t="s">
        <v>66</v>
      </c>
      <c r="T227" s="22">
        <v>19</v>
      </c>
      <c r="U227" s="22">
        <v>485</v>
      </c>
      <c r="V227" s="22">
        <v>730</v>
      </c>
      <c r="W227" s="22">
        <v>970</v>
      </c>
      <c r="X227" s="24"/>
      <c r="Y227" s="25">
        <v>2</v>
      </c>
      <c r="Z227" s="18">
        <f>#NAME?</f>
        <v>2</v>
      </c>
      <c r="AA227" s="18" t="b">
        <f t="shared" si="16"/>
        <v>1</v>
      </c>
      <c r="AB227" s="26">
        <v>0</v>
      </c>
    </row>
    <row r="228">
      <c r="A228" s="21">
        <v>10004</v>
      </c>
      <c r="B228" s="22" t="s">
        <v>964</v>
      </c>
      <c r="C228" s="22" t="s">
        <v>965</v>
      </c>
      <c r="D228" s="22" t="s">
        <v>338</v>
      </c>
      <c r="E228" s="22" t="s">
        <v>966</v>
      </c>
      <c r="F228" s="22" t="s">
        <v>967</v>
      </c>
      <c r="G228" s="22"/>
      <c r="H228" s="14">
        <v>0.040000000000000001</v>
      </c>
      <c r="I228" s="15" t="s">
        <v>64</v>
      </c>
      <c r="J228" s="22" t="s">
        <v>65</v>
      </c>
      <c r="K228" s="13">
        <v>90</v>
      </c>
      <c r="L228" s="23">
        <v>16</v>
      </c>
      <c r="M228" s="29">
        <f t="shared" si="17"/>
        <v>64</v>
      </c>
      <c r="N228" s="29">
        <f t="shared" si="18"/>
        <v>80</v>
      </c>
      <c r="O228" s="23">
        <v>5</v>
      </c>
      <c r="P228" s="23">
        <v>20</v>
      </c>
      <c r="Q228" s="23"/>
      <c r="R228" s="23"/>
      <c r="S228" s="22" t="s">
        <v>66</v>
      </c>
      <c r="T228" s="22">
        <v>19</v>
      </c>
      <c r="U228" s="22">
        <v>485</v>
      </c>
      <c r="V228" s="22">
        <v>730</v>
      </c>
      <c r="W228" s="22">
        <v>970</v>
      </c>
      <c r="X228" s="24">
        <v>7</v>
      </c>
      <c r="Y228" s="25">
        <v>0</v>
      </c>
      <c r="Z228" s="18">
        <f>#NAME?</f>
        <v>0</v>
      </c>
      <c r="AA228" s="18" t="b">
        <f t="shared" si="16"/>
        <v>1</v>
      </c>
      <c r="AB228" s="26">
        <v>4</v>
      </c>
    </row>
    <row r="229">
      <c r="A229" s="21">
        <v>10007</v>
      </c>
      <c r="B229" s="22" t="s">
        <v>968</v>
      </c>
      <c r="C229" s="22" t="s">
        <v>969</v>
      </c>
      <c r="D229" s="22" t="s">
        <v>338</v>
      </c>
      <c r="E229" s="22" t="s">
        <v>970</v>
      </c>
      <c r="F229" s="22" t="s">
        <v>971</v>
      </c>
      <c r="G229" s="22"/>
      <c r="H229" s="14">
        <v>0.040000000000000001</v>
      </c>
      <c r="I229" s="15" t="s">
        <v>64</v>
      </c>
      <c r="J229" s="22" t="s">
        <v>65</v>
      </c>
      <c r="K229" s="13">
        <v>90</v>
      </c>
      <c r="L229" s="23">
        <v>16</v>
      </c>
      <c r="M229" s="29">
        <f t="shared" si="17"/>
        <v>64</v>
      </c>
      <c r="N229" s="29">
        <f t="shared" si="18"/>
        <v>80</v>
      </c>
      <c r="O229" s="23"/>
      <c r="P229" s="23"/>
      <c r="Q229" s="23">
        <v>5</v>
      </c>
      <c r="R229" s="23">
        <v>20</v>
      </c>
      <c r="S229" s="22" t="s">
        <v>66</v>
      </c>
      <c r="T229" s="22">
        <v>7</v>
      </c>
      <c r="U229" s="22">
        <v>178</v>
      </c>
      <c r="V229" s="22">
        <v>220</v>
      </c>
      <c r="W229" s="22">
        <v>470</v>
      </c>
      <c r="X229" s="24">
        <v>6</v>
      </c>
      <c r="Y229" s="25"/>
      <c r="Z229" s="18">
        <f>#NAME?</f>
        <v>0</v>
      </c>
      <c r="AA229" s="18" t="b">
        <f t="shared" si="16"/>
        <v>1</v>
      </c>
      <c r="AB229" s="26">
        <v>0</v>
      </c>
    </row>
    <row r="230">
      <c r="A230" s="21">
        <v>10006</v>
      </c>
      <c r="B230" s="22" t="s">
        <v>972</v>
      </c>
      <c r="C230" s="22" t="s">
        <v>973</v>
      </c>
      <c r="D230" s="22" t="s">
        <v>338</v>
      </c>
      <c r="E230" s="22" t="s">
        <v>974</v>
      </c>
      <c r="F230" s="22" t="s">
        <v>975</v>
      </c>
      <c r="G230" s="22"/>
      <c r="H230" s="14">
        <v>0.040000000000000001</v>
      </c>
      <c r="I230" s="15" t="s">
        <v>64</v>
      </c>
      <c r="J230" s="22" t="s">
        <v>65</v>
      </c>
      <c r="K230" s="13">
        <v>90</v>
      </c>
      <c r="L230" s="23">
        <v>16</v>
      </c>
      <c r="M230" s="29">
        <f t="shared" si="17"/>
        <v>64</v>
      </c>
      <c r="N230" s="29">
        <f t="shared" si="18"/>
        <v>80</v>
      </c>
      <c r="O230" s="23"/>
      <c r="P230" s="23"/>
      <c r="Q230" s="23">
        <v>5</v>
      </c>
      <c r="R230" s="23">
        <v>20</v>
      </c>
      <c r="S230" s="22" t="s">
        <v>66</v>
      </c>
      <c r="T230" s="22">
        <v>7</v>
      </c>
      <c r="U230" s="22">
        <v>178</v>
      </c>
      <c r="V230" s="22">
        <v>220</v>
      </c>
      <c r="W230" s="22">
        <v>470</v>
      </c>
      <c r="X230" s="24">
        <v>6</v>
      </c>
      <c r="Y230" s="25"/>
      <c r="Z230" s="18">
        <f>#NAME?</f>
        <v>0</v>
      </c>
      <c r="AA230" s="18" t="b">
        <f t="shared" si="16"/>
        <v>1</v>
      </c>
      <c r="AB230" s="26">
        <v>4</v>
      </c>
    </row>
    <row r="231">
      <c r="A231" s="21">
        <v>10016</v>
      </c>
      <c r="B231" s="22" t="s">
        <v>976</v>
      </c>
      <c r="C231" s="22" t="s">
        <v>977</v>
      </c>
      <c r="D231" s="22" t="s">
        <v>338</v>
      </c>
      <c r="E231" s="22" t="s">
        <v>978</v>
      </c>
      <c r="F231" s="22" t="s">
        <v>979</v>
      </c>
      <c r="G231" s="22"/>
      <c r="H231" s="14">
        <v>0.040000000000000001</v>
      </c>
      <c r="I231" s="15" t="s">
        <v>64</v>
      </c>
      <c r="J231" s="22" t="s">
        <v>65</v>
      </c>
      <c r="K231" s="13">
        <v>90</v>
      </c>
      <c r="L231" s="23">
        <v>13</v>
      </c>
      <c r="M231" s="29">
        <f t="shared" si="17"/>
        <v>52</v>
      </c>
      <c r="N231" s="29">
        <f t="shared" si="18"/>
        <v>65</v>
      </c>
      <c r="O231" s="23"/>
      <c r="P231" s="23"/>
      <c r="Q231" s="23">
        <v>2</v>
      </c>
      <c r="R231" s="23">
        <v>5</v>
      </c>
      <c r="S231" s="22" t="s">
        <v>66</v>
      </c>
      <c r="T231" s="22">
        <v>33</v>
      </c>
      <c r="U231" s="22">
        <v>842</v>
      </c>
      <c r="V231" s="22">
        <v>1300</v>
      </c>
      <c r="W231" s="22">
        <v>2300</v>
      </c>
      <c r="X231" s="24"/>
      <c r="Y231" s="25"/>
      <c r="Z231" s="18">
        <f>#NAME?</f>
        <v>0</v>
      </c>
      <c r="AA231" s="18" t="b">
        <f t="shared" si="16"/>
        <v>1</v>
      </c>
      <c r="AB231" s="26">
        <v>5</v>
      </c>
    </row>
    <row r="232">
      <c r="A232" s="21">
        <v>10015</v>
      </c>
      <c r="B232" s="22" t="s">
        <v>980</v>
      </c>
      <c r="C232" s="22" t="s">
        <v>981</v>
      </c>
      <c r="D232" s="22" t="s">
        <v>338</v>
      </c>
      <c r="E232" s="22" t="s">
        <v>982</v>
      </c>
      <c r="F232" s="22" t="s">
        <v>983</v>
      </c>
      <c r="G232" s="22"/>
      <c r="H232" s="14">
        <v>0.040000000000000001</v>
      </c>
      <c r="I232" s="15" t="s">
        <v>64</v>
      </c>
      <c r="J232" s="22" t="s">
        <v>65</v>
      </c>
      <c r="K232" s="13">
        <v>90</v>
      </c>
      <c r="L232" s="23">
        <v>10</v>
      </c>
      <c r="M232" s="29">
        <f t="shared" si="17"/>
        <v>40</v>
      </c>
      <c r="N232" s="29">
        <f t="shared" si="18"/>
        <v>50</v>
      </c>
      <c r="O232" s="23"/>
      <c r="P232" s="23"/>
      <c r="Q232" s="23">
        <v>2</v>
      </c>
      <c r="R232" s="23">
        <v>5</v>
      </c>
      <c r="S232" s="22" t="s">
        <v>66</v>
      </c>
      <c r="T232" s="22">
        <v>33</v>
      </c>
      <c r="U232" s="22">
        <v>743</v>
      </c>
      <c r="V232" s="22">
        <v>1150</v>
      </c>
      <c r="W232" s="22">
        <v>1580</v>
      </c>
      <c r="X232" s="24">
        <v>7</v>
      </c>
      <c r="Y232" s="25"/>
      <c r="Z232" s="18">
        <f>#NAME?</f>
        <v>0</v>
      </c>
      <c r="AA232" s="18" t="b">
        <f t="shared" si="16"/>
        <v>1</v>
      </c>
      <c r="AB232" s="26">
        <v>0</v>
      </c>
    </row>
    <row r="233">
      <c r="A233" s="21">
        <v>10014</v>
      </c>
      <c r="B233" s="22" t="s">
        <v>984</v>
      </c>
      <c r="C233" s="22" t="s">
        <v>985</v>
      </c>
      <c r="D233" s="22" t="s">
        <v>338</v>
      </c>
      <c r="E233" s="22" t="s">
        <v>986</v>
      </c>
      <c r="F233" s="22" t="s">
        <v>987</v>
      </c>
      <c r="G233" s="22"/>
      <c r="H233" s="14">
        <v>0.040000000000000001</v>
      </c>
      <c r="I233" s="15" t="s">
        <v>64</v>
      </c>
      <c r="J233" s="22" t="s">
        <v>65</v>
      </c>
      <c r="K233" s="13">
        <v>90</v>
      </c>
      <c r="L233" s="23">
        <v>5</v>
      </c>
      <c r="M233" s="29">
        <f t="shared" si="17"/>
        <v>20</v>
      </c>
      <c r="N233" s="29">
        <f t="shared" si="18"/>
        <v>25</v>
      </c>
      <c r="O233" s="23"/>
      <c r="P233" s="23"/>
      <c r="Q233" s="23">
        <v>2</v>
      </c>
      <c r="R233" s="23">
        <v>5</v>
      </c>
      <c r="S233" s="22" t="s">
        <v>66</v>
      </c>
      <c r="T233" s="22">
        <v>35</v>
      </c>
      <c r="U233" s="22">
        <v>893</v>
      </c>
      <c r="V233" s="22">
        <v>1300</v>
      </c>
      <c r="W233" s="22">
        <v>2300</v>
      </c>
      <c r="X233" s="24"/>
      <c r="Y233" s="25"/>
      <c r="Z233" s="18">
        <f>#NAME?</f>
        <v>0</v>
      </c>
      <c r="AA233" s="18" t="b">
        <f t="shared" si="16"/>
        <v>1</v>
      </c>
      <c r="AB233" s="26">
        <v>4</v>
      </c>
    </row>
    <row r="234">
      <c r="A234" s="21">
        <v>10001</v>
      </c>
      <c r="B234" s="22" t="s">
        <v>988</v>
      </c>
      <c r="C234" s="22" t="s">
        <v>989</v>
      </c>
      <c r="D234" s="22" t="s">
        <v>338</v>
      </c>
      <c r="E234" s="22" t="s">
        <v>990</v>
      </c>
      <c r="F234" s="22" t="s">
        <v>991</v>
      </c>
      <c r="G234" s="22"/>
      <c r="H234" s="14">
        <v>0.040000000000000001</v>
      </c>
      <c r="I234" s="15" t="s">
        <v>64</v>
      </c>
      <c r="J234" s="22" t="s">
        <v>65</v>
      </c>
      <c r="K234" s="13">
        <v>90</v>
      </c>
      <c r="L234" s="23">
        <v>10</v>
      </c>
      <c r="M234" s="29">
        <f t="shared" si="17"/>
        <v>40</v>
      </c>
      <c r="N234" s="29">
        <f t="shared" si="18"/>
        <v>50</v>
      </c>
      <c r="O234" s="23"/>
      <c r="P234" s="23"/>
      <c r="Q234" s="23">
        <v>5</v>
      </c>
      <c r="R234" s="23">
        <v>10</v>
      </c>
      <c r="S234" s="22" t="s">
        <v>66</v>
      </c>
      <c r="T234" s="22">
        <v>47</v>
      </c>
      <c r="U234" s="22">
        <v>1199</v>
      </c>
      <c r="V234" s="22">
        <v>1800</v>
      </c>
      <c r="W234" s="22">
        <v>2400</v>
      </c>
      <c r="X234" s="24"/>
      <c r="Y234" s="25">
        <v>46</v>
      </c>
      <c r="Z234" s="18">
        <f>#NAME?</f>
        <v>46</v>
      </c>
      <c r="AA234" s="18" t="b">
        <f t="shared" si="16"/>
        <v>1</v>
      </c>
      <c r="AB234" s="26">
        <v>4</v>
      </c>
    </row>
    <row r="235">
      <c r="A235" s="21">
        <v>10000</v>
      </c>
      <c r="B235" s="22" t="s">
        <v>992</v>
      </c>
      <c r="C235" s="22" t="s">
        <v>993</v>
      </c>
      <c r="D235" s="22" t="s">
        <v>338</v>
      </c>
      <c r="E235" s="22" t="s">
        <v>994</v>
      </c>
      <c r="F235" s="22" t="s">
        <v>995</v>
      </c>
      <c r="G235" s="22"/>
      <c r="H235" s="14">
        <v>0.040000000000000001</v>
      </c>
      <c r="I235" s="15" t="s">
        <v>64</v>
      </c>
      <c r="J235" s="22" t="s">
        <v>65</v>
      </c>
      <c r="K235" s="13">
        <v>90</v>
      </c>
      <c r="L235" s="23">
        <v>10</v>
      </c>
      <c r="M235" s="29">
        <f t="shared" si="17"/>
        <v>40</v>
      </c>
      <c r="N235" s="29">
        <f t="shared" si="18"/>
        <v>50</v>
      </c>
      <c r="O235" s="23"/>
      <c r="P235" s="23"/>
      <c r="Q235" s="23">
        <v>5</v>
      </c>
      <c r="R235" s="23">
        <v>10</v>
      </c>
      <c r="S235" s="22" t="s">
        <v>66</v>
      </c>
      <c r="T235" s="22">
        <v>47</v>
      </c>
      <c r="U235" s="22">
        <v>1199</v>
      </c>
      <c r="V235" s="22">
        <v>1800</v>
      </c>
      <c r="W235" s="22">
        <v>2400</v>
      </c>
      <c r="X235" s="24"/>
      <c r="Y235" s="25">
        <v>42</v>
      </c>
      <c r="Z235" s="18">
        <f>#NAME?</f>
        <v>42</v>
      </c>
      <c r="AA235" s="18" t="b">
        <f t="shared" si="16"/>
        <v>1</v>
      </c>
      <c r="AB235" s="26">
        <v>2</v>
      </c>
    </row>
    <row r="236">
      <c r="A236" s="21">
        <v>10003</v>
      </c>
      <c r="B236" s="22" t="s">
        <v>996</v>
      </c>
      <c r="C236" s="22" t="s">
        <v>997</v>
      </c>
      <c r="D236" s="22" t="s">
        <v>338</v>
      </c>
      <c r="E236" s="22" t="s">
        <v>998</v>
      </c>
      <c r="F236" s="22" t="s">
        <v>999</v>
      </c>
      <c r="G236" s="22"/>
      <c r="H236" s="14">
        <v>0.040000000000000001</v>
      </c>
      <c r="I236" s="15" t="s">
        <v>64</v>
      </c>
      <c r="J236" s="22" t="s">
        <v>65</v>
      </c>
      <c r="K236" s="13">
        <v>90</v>
      </c>
      <c r="L236" s="23">
        <v>5</v>
      </c>
      <c r="M236" s="29">
        <f t="shared" si="17"/>
        <v>20</v>
      </c>
      <c r="N236" s="29">
        <f t="shared" si="18"/>
        <v>25</v>
      </c>
      <c r="O236" s="23"/>
      <c r="P236" s="23"/>
      <c r="Q236" s="23">
        <v>5</v>
      </c>
      <c r="R236" s="23">
        <v>15</v>
      </c>
      <c r="S236" s="22" t="s">
        <v>66</v>
      </c>
      <c r="T236" s="22">
        <v>20</v>
      </c>
      <c r="U236" s="22">
        <v>508.56</v>
      </c>
      <c r="V236" s="22">
        <v>700</v>
      </c>
      <c r="W236" s="22">
        <v>1000</v>
      </c>
      <c r="X236" s="24">
        <v>1</v>
      </c>
      <c r="Y236" s="25"/>
      <c r="Z236" s="18">
        <f>#NAME?</f>
        <v>0</v>
      </c>
      <c r="AA236" s="18" t="b">
        <f t="shared" si="16"/>
        <v>1</v>
      </c>
      <c r="AB236" s="26">
        <v>7</v>
      </c>
    </row>
    <row r="237">
      <c r="A237" s="21">
        <v>10002</v>
      </c>
      <c r="B237" s="22" t="s">
        <v>1000</v>
      </c>
      <c r="C237" s="22" t="s">
        <v>1001</v>
      </c>
      <c r="D237" s="22" t="s">
        <v>338</v>
      </c>
      <c r="E237" s="22" t="s">
        <v>1002</v>
      </c>
      <c r="F237" s="22" t="s">
        <v>1003</v>
      </c>
      <c r="G237" s="22"/>
      <c r="H237" s="14">
        <v>0.040000000000000001</v>
      </c>
      <c r="I237" s="15" t="s">
        <v>64</v>
      </c>
      <c r="J237" s="22" t="s">
        <v>65</v>
      </c>
      <c r="K237" s="13">
        <v>90</v>
      </c>
      <c r="L237" s="23">
        <v>5</v>
      </c>
      <c r="M237" s="29">
        <f t="shared" si="17"/>
        <v>20</v>
      </c>
      <c r="N237" s="29">
        <f t="shared" si="18"/>
        <v>25</v>
      </c>
      <c r="O237" s="23"/>
      <c r="P237" s="23"/>
      <c r="Q237" s="23">
        <v>5</v>
      </c>
      <c r="R237" s="23">
        <v>15</v>
      </c>
      <c r="S237" s="22" t="s">
        <v>66</v>
      </c>
      <c r="T237" s="22">
        <v>20</v>
      </c>
      <c r="U237" s="22">
        <v>483</v>
      </c>
      <c r="V237" s="22">
        <v>700</v>
      </c>
      <c r="W237" s="22">
        <v>1000</v>
      </c>
      <c r="X237" s="24">
        <v>2</v>
      </c>
      <c r="Y237" s="25">
        <v>50</v>
      </c>
      <c r="Z237" s="18">
        <f>#NAME?</f>
        <v>50</v>
      </c>
      <c r="AA237" s="18" t="b">
        <f t="shared" si="16"/>
        <v>1</v>
      </c>
      <c r="AB237" s="26">
        <v>9</v>
      </c>
    </row>
    <row r="238">
      <c r="A238" s="21">
        <v>10010</v>
      </c>
      <c r="B238" s="22" t="s">
        <v>1004</v>
      </c>
      <c r="C238" s="22" t="s">
        <v>1005</v>
      </c>
      <c r="D238" s="22" t="s">
        <v>338</v>
      </c>
      <c r="E238" s="22" t="s">
        <v>1006</v>
      </c>
      <c r="F238" s="22" t="s">
        <v>1007</v>
      </c>
      <c r="G238" s="22"/>
      <c r="H238" s="14">
        <v>0.040000000000000001</v>
      </c>
      <c r="I238" s="15" t="s">
        <v>64</v>
      </c>
      <c r="J238" s="22" t="s">
        <v>65</v>
      </c>
      <c r="K238" s="13">
        <v>90</v>
      </c>
      <c r="L238" s="23">
        <v>3</v>
      </c>
      <c r="M238" s="29">
        <f t="shared" si="17"/>
        <v>12</v>
      </c>
      <c r="N238" s="29">
        <f t="shared" si="18"/>
        <v>15</v>
      </c>
      <c r="O238" s="23"/>
      <c r="P238" s="23"/>
      <c r="Q238" s="23">
        <v>2</v>
      </c>
      <c r="R238" s="23">
        <v>4</v>
      </c>
      <c r="S238" s="22" t="s">
        <v>66</v>
      </c>
      <c r="T238" s="22">
        <v>0.46000000000000002</v>
      </c>
      <c r="U238" s="22">
        <v>72</v>
      </c>
      <c r="V238" s="22">
        <v>110</v>
      </c>
      <c r="W238" s="22">
        <v>160</v>
      </c>
      <c r="X238" s="24"/>
      <c r="Y238" s="25">
        <v>14</v>
      </c>
      <c r="Z238" s="18">
        <f>#NAME?</f>
        <v>14</v>
      </c>
      <c r="AA238" s="18" t="b">
        <f t="shared" si="16"/>
        <v>1</v>
      </c>
      <c r="AB238" s="26">
        <v>6</v>
      </c>
    </row>
    <row r="239">
      <c r="A239" s="21">
        <v>10012</v>
      </c>
      <c r="B239" s="22" t="s">
        <v>1008</v>
      </c>
      <c r="C239" s="22" t="s">
        <v>1009</v>
      </c>
      <c r="D239" s="22" t="s">
        <v>338</v>
      </c>
      <c r="E239" s="22" t="s">
        <v>1010</v>
      </c>
      <c r="F239" s="22" t="s">
        <v>1011</v>
      </c>
      <c r="G239" s="22"/>
      <c r="H239" s="14">
        <v>0.040000000000000001</v>
      </c>
      <c r="I239" s="15" t="s">
        <v>64</v>
      </c>
      <c r="J239" s="22" t="s">
        <v>65</v>
      </c>
      <c r="K239" s="13">
        <v>90</v>
      </c>
      <c r="L239" s="23">
        <v>3</v>
      </c>
      <c r="M239" s="29">
        <f t="shared" si="17"/>
        <v>12</v>
      </c>
      <c r="N239" s="29">
        <f t="shared" si="18"/>
        <v>15</v>
      </c>
      <c r="O239" s="23"/>
      <c r="P239" s="23"/>
      <c r="Q239" s="23">
        <v>2</v>
      </c>
      <c r="R239" s="23">
        <v>4</v>
      </c>
      <c r="S239" s="22" t="s">
        <v>66</v>
      </c>
      <c r="T239" s="22">
        <v>6.5999999999999996</v>
      </c>
      <c r="U239" s="22">
        <v>1032</v>
      </c>
      <c r="V239" s="22">
        <v>1600</v>
      </c>
      <c r="W239" s="22">
        <v>2210</v>
      </c>
      <c r="X239" s="24"/>
      <c r="Y239" s="25">
        <v>21</v>
      </c>
      <c r="Z239" s="18">
        <f>#NAME?</f>
        <v>21</v>
      </c>
      <c r="AA239" s="18" t="b">
        <f t="shared" si="16"/>
        <v>1</v>
      </c>
      <c r="AB239" s="26">
        <v>0</v>
      </c>
    </row>
    <row r="240">
      <c r="A240" s="31">
        <v>10013</v>
      </c>
      <c r="B240" s="32" t="s">
        <v>1012</v>
      </c>
      <c r="C240" s="33" t="s">
        <v>1013</v>
      </c>
      <c r="D240" s="33" t="s">
        <v>338</v>
      </c>
      <c r="E240" s="33" t="s">
        <v>1014</v>
      </c>
      <c r="F240" s="33" t="s">
        <v>1015</v>
      </c>
      <c r="G240" s="34"/>
      <c r="H240" s="35">
        <v>0.040000000000000001</v>
      </c>
      <c r="I240" s="34" t="s">
        <v>64</v>
      </c>
      <c r="J240" s="33" t="s">
        <v>65</v>
      </c>
      <c r="K240" s="13">
        <v>90</v>
      </c>
      <c r="L240" s="23">
        <v>0</v>
      </c>
      <c r="M240" s="29">
        <f t="shared" si="17"/>
        <v>0</v>
      </c>
      <c r="N240" s="29">
        <f t="shared" si="18"/>
        <v>0</v>
      </c>
      <c r="O240" s="23">
        <v>0</v>
      </c>
      <c r="P240" s="23">
        <v>0</v>
      </c>
      <c r="Q240" s="23"/>
      <c r="R240" s="23"/>
      <c r="S240" s="33" t="s">
        <v>66</v>
      </c>
      <c r="T240" s="33">
        <v>0.45000000000000001</v>
      </c>
      <c r="U240" s="33">
        <v>70</v>
      </c>
      <c r="V240" s="33">
        <v>110</v>
      </c>
      <c r="W240" s="33">
        <f>ROUND(U240*2,-1)</f>
        <v>140</v>
      </c>
      <c r="X240" s="24"/>
      <c r="Y240" s="29"/>
      <c r="Z240" s="30">
        <f>#NAME?</f>
        <v>21</v>
      </c>
      <c r="AA240" s="18" t="b">
        <f t="shared" si="16"/>
        <v>0</v>
      </c>
      <c r="AB240" s="26">
        <v>7</v>
      </c>
    </row>
    <row r="241">
      <c r="A241" s="21">
        <v>10009</v>
      </c>
      <c r="B241" s="22" t="s">
        <v>1016</v>
      </c>
      <c r="C241" s="22" t="s">
        <v>1017</v>
      </c>
      <c r="D241" s="22" t="s">
        <v>338</v>
      </c>
      <c r="E241" s="22" t="s">
        <v>1018</v>
      </c>
      <c r="F241" s="22" t="s">
        <v>1019</v>
      </c>
      <c r="G241" s="22"/>
      <c r="H241" s="14">
        <v>0.040000000000000001</v>
      </c>
      <c r="I241" s="15" t="s">
        <v>175</v>
      </c>
      <c r="J241" s="22" t="s">
        <v>176</v>
      </c>
      <c r="K241" s="13">
        <v>90</v>
      </c>
      <c r="L241" s="23">
        <v>100</v>
      </c>
      <c r="M241" s="29">
        <f t="shared" si="17"/>
        <v>400</v>
      </c>
      <c r="N241" s="29">
        <f t="shared" si="18"/>
        <v>500</v>
      </c>
      <c r="O241" s="23">
        <v>5</v>
      </c>
      <c r="P241" s="23">
        <v>20</v>
      </c>
      <c r="Q241" s="23"/>
      <c r="R241" s="23"/>
      <c r="S241" s="22" t="s">
        <v>66</v>
      </c>
      <c r="T241" s="22">
        <v>7.7999999999999998</v>
      </c>
      <c r="U241" s="22">
        <v>198.90000000000001</v>
      </c>
      <c r="V241" s="22">
        <v>320</v>
      </c>
      <c r="W241" s="22">
        <v>400</v>
      </c>
      <c r="X241" s="24"/>
      <c r="Y241" s="25">
        <v>793</v>
      </c>
      <c r="Z241" s="18">
        <f>#NAME?</f>
        <v>793</v>
      </c>
      <c r="AA241" s="18" t="b">
        <f t="shared" si="16"/>
        <v>1</v>
      </c>
      <c r="AB241" s="26"/>
    </row>
    <row r="242">
      <c r="A242" s="21">
        <v>11310</v>
      </c>
      <c r="B242" s="22" t="s">
        <v>1020</v>
      </c>
      <c r="C242" s="22" t="s">
        <v>1021</v>
      </c>
      <c r="D242" s="22" t="s">
        <v>338</v>
      </c>
      <c r="E242" s="22" t="s">
        <v>1022</v>
      </c>
      <c r="F242" s="22" t="s">
        <v>1023</v>
      </c>
      <c r="G242" s="22"/>
      <c r="H242" s="14">
        <v>0.040000000000000001</v>
      </c>
      <c r="I242" s="15" t="s">
        <v>64</v>
      </c>
      <c r="J242" s="22" t="s">
        <v>65</v>
      </c>
      <c r="K242" s="13">
        <v>90</v>
      </c>
      <c r="L242" s="23">
        <v>5</v>
      </c>
      <c r="M242" s="29">
        <f t="shared" si="17"/>
        <v>20</v>
      </c>
      <c r="N242" s="29">
        <f t="shared" si="18"/>
        <v>25</v>
      </c>
      <c r="O242" s="23">
        <v>2</v>
      </c>
      <c r="P242" s="23">
        <v>5</v>
      </c>
      <c r="Q242" s="23"/>
      <c r="R242" s="23"/>
      <c r="S242" s="22" t="s">
        <v>66</v>
      </c>
      <c r="T242" s="22">
        <v>25</v>
      </c>
      <c r="U242" s="22">
        <v>604</v>
      </c>
      <c r="V242" s="22">
        <v>910</v>
      </c>
      <c r="W242" s="22">
        <v>1260</v>
      </c>
      <c r="X242" s="24">
        <v>5</v>
      </c>
      <c r="Y242" s="25">
        <v>0</v>
      </c>
      <c r="Z242" s="18">
        <f>#NAME?</f>
        <v>0</v>
      </c>
      <c r="AA242" s="18" t="b">
        <f t="shared" si="16"/>
        <v>1</v>
      </c>
      <c r="AB242" s="26">
        <v>0</v>
      </c>
    </row>
    <row r="243">
      <c r="A243" s="21">
        <v>11309</v>
      </c>
      <c r="B243" s="22" t="s">
        <v>1024</v>
      </c>
      <c r="C243" s="22" t="s">
        <v>1025</v>
      </c>
      <c r="D243" s="22" t="s">
        <v>338</v>
      </c>
      <c r="E243" s="22" t="s">
        <v>1026</v>
      </c>
      <c r="F243" s="22" t="s">
        <v>1027</v>
      </c>
      <c r="G243" s="22"/>
      <c r="H243" s="14">
        <v>0.040000000000000001</v>
      </c>
      <c r="I243" s="15" t="s">
        <v>64</v>
      </c>
      <c r="J243" s="22" t="s">
        <v>65</v>
      </c>
      <c r="K243" s="13">
        <v>90</v>
      </c>
      <c r="L243" s="23">
        <v>5</v>
      </c>
      <c r="M243" s="29">
        <f t="shared" si="17"/>
        <v>20</v>
      </c>
      <c r="N243" s="29">
        <f t="shared" si="18"/>
        <v>25</v>
      </c>
      <c r="O243" s="23">
        <v>1</v>
      </c>
      <c r="P243" s="23">
        <v>3</v>
      </c>
      <c r="Q243" s="23"/>
      <c r="R243" s="23"/>
      <c r="S243" s="22" t="s">
        <v>66</v>
      </c>
      <c r="T243" s="22">
        <v>25</v>
      </c>
      <c r="U243" s="22">
        <v>604</v>
      </c>
      <c r="V243" s="22">
        <v>910</v>
      </c>
      <c r="W243" s="22">
        <v>1260</v>
      </c>
      <c r="X243" s="24">
        <v>1</v>
      </c>
      <c r="Y243" s="25">
        <v>4</v>
      </c>
      <c r="Z243" s="18">
        <f>#NAME?</f>
        <v>4</v>
      </c>
      <c r="AA243" s="18" t="b">
        <f t="shared" si="16"/>
        <v>1</v>
      </c>
      <c r="AB243" s="26">
        <v>2</v>
      </c>
    </row>
    <row r="244">
      <c r="A244" s="21">
        <v>14219</v>
      </c>
      <c r="B244" s="22" t="s">
        <v>1028</v>
      </c>
      <c r="C244" s="22" t="s">
        <v>1029</v>
      </c>
      <c r="D244" s="22" t="s">
        <v>338</v>
      </c>
      <c r="E244" s="22" t="s">
        <v>1030</v>
      </c>
      <c r="F244" s="22" t="s">
        <v>1027</v>
      </c>
      <c r="G244" s="22"/>
      <c r="H244" s="14">
        <v>0.040000000000000001</v>
      </c>
      <c r="I244" s="15" t="s">
        <v>64</v>
      </c>
      <c r="J244" s="22" t="s">
        <v>65</v>
      </c>
      <c r="K244" s="13">
        <v>90</v>
      </c>
      <c r="L244" s="23">
        <v>0</v>
      </c>
      <c r="M244" s="29">
        <f t="shared" si="17"/>
        <v>0</v>
      </c>
      <c r="N244" s="29">
        <f t="shared" si="18"/>
        <v>0</v>
      </c>
      <c r="O244" s="23">
        <v>0</v>
      </c>
      <c r="P244" s="23">
        <v>0</v>
      </c>
      <c r="Q244" s="23"/>
      <c r="R244" s="23"/>
      <c r="S244" s="22" t="s">
        <v>66</v>
      </c>
      <c r="T244" s="22">
        <v>25</v>
      </c>
      <c r="U244" s="22">
        <v>581.25</v>
      </c>
      <c r="V244" s="22">
        <v>910</v>
      </c>
      <c r="W244" s="22">
        <v>1260</v>
      </c>
      <c r="X244" s="24"/>
      <c r="Y244" s="25"/>
      <c r="Z244" s="18">
        <f>#NAME?</f>
        <v>0</v>
      </c>
      <c r="AA244" s="18" t="b">
        <f t="shared" si="16"/>
        <v>1</v>
      </c>
      <c r="AB244" s="26"/>
    </row>
    <row r="245">
      <c r="A245" s="21">
        <v>11315</v>
      </c>
      <c r="B245" s="22" t="s">
        <v>1031</v>
      </c>
      <c r="C245" s="22" t="s">
        <v>1032</v>
      </c>
      <c r="D245" s="22" t="s">
        <v>338</v>
      </c>
      <c r="E245" s="22" t="s">
        <v>1033</v>
      </c>
      <c r="F245" s="22" t="s">
        <v>1034</v>
      </c>
      <c r="G245" s="22"/>
      <c r="H245" s="14">
        <v>0.040000000000000001</v>
      </c>
      <c r="I245" s="15" t="s">
        <v>64</v>
      </c>
      <c r="J245" s="22" t="s">
        <v>65</v>
      </c>
      <c r="K245" s="13">
        <v>90</v>
      </c>
      <c r="L245" s="23">
        <v>0</v>
      </c>
      <c r="M245" s="29">
        <f t="shared" si="17"/>
        <v>0</v>
      </c>
      <c r="N245" s="29">
        <f t="shared" si="18"/>
        <v>0</v>
      </c>
      <c r="O245" s="23"/>
      <c r="P245" s="23"/>
      <c r="Q245" s="23">
        <v>1</v>
      </c>
      <c r="R245" s="23">
        <v>3</v>
      </c>
      <c r="S245" s="22" t="s">
        <v>66</v>
      </c>
      <c r="T245" s="22">
        <v>4.5999999999999996</v>
      </c>
      <c r="U245" s="22">
        <v>719</v>
      </c>
      <c r="V245" s="22">
        <v>1110</v>
      </c>
      <c r="W245" s="22">
        <v>1540</v>
      </c>
      <c r="X245" s="24"/>
      <c r="Y245" s="25">
        <v>4</v>
      </c>
      <c r="Z245" s="18">
        <f>#NAME?</f>
        <v>4</v>
      </c>
      <c r="AA245" s="18" t="b">
        <f t="shared" si="16"/>
        <v>1</v>
      </c>
      <c r="AB245" s="26">
        <v>4</v>
      </c>
    </row>
    <row r="246">
      <c r="A246" s="21">
        <v>11314</v>
      </c>
      <c r="B246" s="22" t="s">
        <v>1035</v>
      </c>
      <c r="C246" s="22" t="s">
        <v>1036</v>
      </c>
      <c r="D246" s="22" t="s">
        <v>338</v>
      </c>
      <c r="E246" s="22" t="s">
        <v>1037</v>
      </c>
      <c r="F246" s="22" t="s">
        <v>1038</v>
      </c>
      <c r="G246" s="22"/>
      <c r="H246" s="14">
        <v>0.040000000000000001</v>
      </c>
      <c r="I246" s="15" t="s">
        <v>64</v>
      </c>
      <c r="J246" s="22" t="s">
        <v>65</v>
      </c>
      <c r="K246" s="13">
        <v>90</v>
      </c>
      <c r="L246" s="23">
        <v>0</v>
      </c>
      <c r="M246" s="29">
        <f t="shared" si="17"/>
        <v>0</v>
      </c>
      <c r="N246" s="29">
        <f t="shared" si="18"/>
        <v>0</v>
      </c>
      <c r="O246" s="23"/>
      <c r="P246" s="23"/>
      <c r="Q246" s="23">
        <v>1</v>
      </c>
      <c r="R246" s="23">
        <v>3</v>
      </c>
      <c r="S246" s="22" t="s">
        <v>66</v>
      </c>
      <c r="T246" s="22">
        <v>4.5999999999999996</v>
      </c>
      <c r="U246" s="22">
        <v>719</v>
      </c>
      <c r="V246" s="22">
        <v>1110</v>
      </c>
      <c r="W246" s="22">
        <v>1540</v>
      </c>
      <c r="X246" s="24"/>
      <c r="Y246" s="25">
        <v>8</v>
      </c>
      <c r="Z246" s="18">
        <f>#NAME?</f>
        <v>8</v>
      </c>
      <c r="AA246" s="18" t="b">
        <f t="shared" si="16"/>
        <v>1</v>
      </c>
      <c r="AB246" s="26">
        <v>4</v>
      </c>
    </row>
    <row r="247">
      <c r="A247" s="21">
        <v>11313</v>
      </c>
      <c r="B247" s="22" t="s">
        <v>1039</v>
      </c>
      <c r="C247" s="22" t="s">
        <v>1040</v>
      </c>
      <c r="D247" s="22" t="s">
        <v>338</v>
      </c>
      <c r="E247" s="22" t="s">
        <v>1041</v>
      </c>
      <c r="F247" s="22" t="s">
        <v>1042</v>
      </c>
      <c r="G247" s="22"/>
      <c r="H247" s="14">
        <v>0.040000000000000001</v>
      </c>
      <c r="I247" s="15" t="s">
        <v>64</v>
      </c>
      <c r="J247" s="22" t="s">
        <v>65</v>
      </c>
      <c r="K247" s="13">
        <v>90</v>
      </c>
      <c r="L247" s="23">
        <v>0</v>
      </c>
      <c r="M247" s="29">
        <f t="shared" si="17"/>
        <v>0</v>
      </c>
      <c r="N247" s="29">
        <f t="shared" si="18"/>
        <v>0</v>
      </c>
      <c r="O247" s="23"/>
      <c r="P247" s="23"/>
      <c r="Q247" s="23">
        <v>0</v>
      </c>
      <c r="R247" s="23">
        <v>1</v>
      </c>
      <c r="S247" s="22" t="s">
        <v>66</v>
      </c>
      <c r="T247" s="22">
        <v>18</v>
      </c>
      <c r="U247" s="22">
        <v>2813</v>
      </c>
      <c r="V247" s="22">
        <v>4360</v>
      </c>
      <c r="W247" s="22">
        <v>6010</v>
      </c>
      <c r="X247" s="24"/>
      <c r="Y247" s="25">
        <v>1</v>
      </c>
      <c r="Z247" s="18">
        <f>#NAME?</f>
        <v>1</v>
      </c>
      <c r="AA247" s="18" t="b">
        <f t="shared" si="16"/>
        <v>1</v>
      </c>
      <c r="AB247" s="26">
        <v>2</v>
      </c>
    </row>
    <row r="248">
      <c r="A248" s="21">
        <v>11311</v>
      </c>
      <c r="B248" s="22" t="s">
        <v>1043</v>
      </c>
      <c r="C248" s="22" t="s">
        <v>1044</v>
      </c>
      <c r="D248" s="22" t="s">
        <v>338</v>
      </c>
      <c r="E248" s="22" t="s">
        <v>1045</v>
      </c>
      <c r="F248" s="22" t="s">
        <v>1046</v>
      </c>
      <c r="G248" s="22"/>
      <c r="H248" s="14">
        <v>0.040000000000000001</v>
      </c>
      <c r="I248" s="15" t="s">
        <v>64</v>
      </c>
      <c r="J248" s="22" t="s">
        <v>65</v>
      </c>
      <c r="K248" s="13">
        <v>90</v>
      </c>
      <c r="L248" s="23">
        <v>1</v>
      </c>
      <c r="M248" s="29">
        <f t="shared" si="17"/>
        <v>4</v>
      </c>
      <c r="N248" s="29">
        <f t="shared" si="18"/>
        <v>5</v>
      </c>
      <c r="O248" s="23"/>
      <c r="P248" s="23"/>
      <c r="Q248" s="23">
        <v>1</v>
      </c>
      <c r="R248" s="23">
        <v>2</v>
      </c>
      <c r="S248" s="22" t="s">
        <v>66</v>
      </c>
      <c r="T248" s="22">
        <v>55</v>
      </c>
      <c r="U248" s="22">
        <v>1278.75</v>
      </c>
      <c r="V248" s="22">
        <v>2110</v>
      </c>
      <c r="W248" s="22">
        <v>2920</v>
      </c>
      <c r="X248" s="24"/>
      <c r="Y248" s="25">
        <v>5</v>
      </c>
      <c r="Z248" s="18">
        <f>#NAME?</f>
        <v>5</v>
      </c>
      <c r="AA248" s="18" t="b">
        <f t="shared" si="16"/>
        <v>1</v>
      </c>
      <c r="AB248" s="26">
        <v>3</v>
      </c>
    </row>
    <row r="249">
      <c r="A249" s="21">
        <v>11308</v>
      </c>
      <c r="B249" s="22" t="s">
        <v>1047</v>
      </c>
      <c r="C249" s="22" t="s">
        <v>1048</v>
      </c>
      <c r="D249" s="22" t="s">
        <v>338</v>
      </c>
      <c r="E249" s="22" t="s">
        <v>1049</v>
      </c>
      <c r="F249" s="22" t="s">
        <v>1050</v>
      </c>
      <c r="G249" s="22"/>
      <c r="H249" s="14">
        <v>0.040000000000000001</v>
      </c>
      <c r="I249" s="15" t="s">
        <v>64</v>
      </c>
      <c r="J249" s="22" t="s">
        <v>65</v>
      </c>
      <c r="K249" s="13">
        <v>90</v>
      </c>
      <c r="L249" s="23">
        <v>1</v>
      </c>
      <c r="M249" s="29">
        <f t="shared" si="17"/>
        <v>4</v>
      </c>
      <c r="N249" s="29">
        <f t="shared" si="18"/>
        <v>5</v>
      </c>
      <c r="O249" s="23"/>
      <c r="P249" s="23"/>
      <c r="Q249" s="23">
        <v>1</v>
      </c>
      <c r="R249" s="23">
        <v>3</v>
      </c>
      <c r="S249" s="22" t="s">
        <v>66</v>
      </c>
      <c r="T249" s="22">
        <v>55</v>
      </c>
      <c r="U249" s="22">
        <v>1328</v>
      </c>
      <c r="V249" s="22">
        <v>1990</v>
      </c>
      <c r="W249" s="22">
        <v>2750</v>
      </c>
      <c r="X249" s="24">
        <v>2</v>
      </c>
      <c r="Y249" s="25">
        <v>2</v>
      </c>
      <c r="Z249" s="18">
        <f>#NAME?</f>
        <v>2</v>
      </c>
      <c r="AA249" s="18" t="b">
        <f t="shared" si="16"/>
        <v>1</v>
      </c>
      <c r="AB249" s="26">
        <v>0</v>
      </c>
    </row>
    <row r="250">
      <c r="A250" s="21">
        <v>11307</v>
      </c>
      <c r="B250" s="22" t="s">
        <v>1051</v>
      </c>
      <c r="C250" s="22" t="s">
        <v>1052</v>
      </c>
      <c r="D250" s="22" t="s">
        <v>338</v>
      </c>
      <c r="E250" s="22" t="s">
        <v>1053</v>
      </c>
      <c r="F250" s="22" t="s">
        <v>1054</v>
      </c>
      <c r="G250" s="22"/>
      <c r="H250" s="14">
        <v>0.040000000000000001</v>
      </c>
      <c r="I250" s="15" t="s">
        <v>64</v>
      </c>
      <c r="J250" s="22" t="s">
        <v>65</v>
      </c>
      <c r="K250" s="13">
        <v>90</v>
      </c>
      <c r="L250" s="23">
        <v>1</v>
      </c>
      <c r="M250" s="29">
        <f t="shared" si="17"/>
        <v>4</v>
      </c>
      <c r="N250" s="29">
        <f t="shared" si="18"/>
        <v>5</v>
      </c>
      <c r="O250" s="23"/>
      <c r="P250" s="23"/>
      <c r="Q250" s="23">
        <v>1</v>
      </c>
      <c r="R250" s="23">
        <v>3</v>
      </c>
      <c r="S250" s="22" t="s">
        <v>66</v>
      </c>
      <c r="T250" s="22">
        <v>55</v>
      </c>
      <c r="U250" s="22">
        <v>1328</v>
      </c>
      <c r="V250" s="22">
        <v>1990</v>
      </c>
      <c r="W250" s="22">
        <v>2750</v>
      </c>
      <c r="X250" s="24">
        <v>4</v>
      </c>
      <c r="Y250" s="25">
        <v>2</v>
      </c>
      <c r="Z250" s="18">
        <f>#NAME?</f>
        <v>2</v>
      </c>
      <c r="AA250" s="18" t="b">
        <f t="shared" si="16"/>
        <v>1</v>
      </c>
      <c r="AB250" s="26">
        <v>1</v>
      </c>
    </row>
    <row r="251">
      <c r="A251" s="21">
        <v>11312</v>
      </c>
      <c r="B251" s="22" t="s">
        <v>1055</v>
      </c>
      <c r="C251" s="22" t="s">
        <v>1056</v>
      </c>
      <c r="D251" s="22" t="s">
        <v>338</v>
      </c>
      <c r="E251" s="22" t="s">
        <v>1057</v>
      </c>
      <c r="F251" s="22" t="s">
        <v>1058</v>
      </c>
      <c r="G251" s="22"/>
      <c r="H251" s="14">
        <v>0.040000000000000001</v>
      </c>
      <c r="I251" s="15" t="s">
        <v>64</v>
      </c>
      <c r="J251" s="22" t="s">
        <v>65</v>
      </c>
      <c r="K251" s="13">
        <v>90</v>
      </c>
      <c r="L251" s="23">
        <v>0</v>
      </c>
      <c r="M251" s="29">
        <f t="shared" si="17"/>
        <v>0</v>
      </c>
      <c r="N251" s="29">
        <f t="shared" si="18"/>
        <v>0</v>
      </c>
      <c r="O251" s="23"/>
      <c r="P251" s="23"/>
      <c r="Q251" s="23">
        <v>0</v>
      </c>
      <c r="R251" s="23">
        <v>1</v>
      </c>
      <c r="S251" s="22" t="s">
        <v>66</v>
      </c>
      <c r="T251" s="22">
        <v>165</v>
      </c>
      <c r="U251" s="22">
        <v>3713</v>
      </c>
      <c r="V251" s="22">
        <v>5750</v>
      </c>
      <c r="W251" s="22">
        <v>7930</v>
      </c>
      <c r="X251" s="24"/>
      <c r="Y251" s="25">
        <v>7</v>
      </c>
      <c r="Z251" s="18">
        <f>#NAME?</f>
        <v>7</v>
      </c>
      <c r="AA251" s="18" t="b">
        <f t="shared" si="16"/>
        <v>1</v>
      </c>
      <c r="AB251" s="26">
        <v>1</v>
      </c>
    </row>
    <row r="252">
      <c r="A252" s="21">
        <v>11317</v>
      </c>
      <c r="B252" s="22" t="s">
        <v>1059</v>
      </c>
      <c r="C252" s="22" t="s">
        <v>1060</v>
      </c>
      <c r="D252" s="22" t="s">
        <v>338</v>
      </c>
      <c r="E252" s="22" t="s">
        <v>1061</v>
      </c>
      <c r="F252" s="22" t="s">
        <v>1062</v>
      </c>
      <c r="G252" s="22"/>
      <c r="H252" s="14">
        <v>0.040000000000000001</v>
      </c>
      <c r="I252" s="15" t="s">
        <v>64</v>
      </c>
      <c r="J252" s="22" t="s">
        <v>65</v>
      </c>
      <c r="K252" s="13">
        <v>90</v>
      </c>
      <c r="L252" s="23">
        <v>0</v>
      </c>
      <c r="M252" s="29">
        <f t="shared" si="17"/>
        <v>0</v>
      </c>
      <c r="N252" s="29">
        <f t="shared" si="18"/>
        <v>0</v>
      </c>
      <c r="O252" s="23"/>
      <c r="P252" s="23"/>
      <c r="Q252" s="23">
        <v>1</v>
      </c>
      <c r="R252" s="23">
        <v>3</v>
      </c>
      <c r="S252" s="22" t="s">
        <v>66</v>
      </c>
      <c r="T252" s="22">
        <v>2.5</v>
      </c>
      <c r="U252" s="22">
        <v>391</v>
      </c>
      <c r="V252" s="22">
        <v>610</v>
      </c>
      <c r="W252" s="22">
        <v>840</v>
      </c>
      <c r="X252" s="24"/>
      <c r="Y252" s="25"/>
      <c r="Z252" s="18">
        <f>#NAME?</f>
        <v>0</v>
      </c>
      <c r="AA252" s="18" t="b">
        <f t="shared" si="16"/>
        <v>1</v>
      </c>
      <c r="AB252" s="26">
        <v>3</v>
      </c>
    </row>
    <row r="253">
      <c r="A253" s="21">
        <v>11316</v>
      </c>
      <c r="B253" s="22" t="s">
        <v>1063</v>
      </c>
      <c r="C253" s="22" t="s">
        <v>1064</v>
      </c>
      <c r="D253" s="22" t="s">
        <v>338</v>
      </c>
      <c r="E253" s="22" t="s">
        <v>1065</v>
      </c>
      <c r="F253" s="22" t="s">
        <v>1066</v>
      </c>
      <c r="G253" s="22"/>
      <c r="H253" s="14">
        <v>0.040000000000000001</v>
      </c>
      <c r="I253" s="15" t="s">
        <v>64</v>
      </c>
      <c r="J253" s="22" t="s">
        <v>65</v>
      </c>
      <c r="K253" s="13">
        <v>90</v>
      </c>
      <c r="L253" s="23">
        <v>0</v>
      </c>
      <c r="M253" s="29">
        <f t="shared" si="17"/>
        <v>0</v>
      </c>
      <c r="N253" s="29">
        <f t="shared" si="18"/>
        <v>0</v>
      </c>
      <c r="O253" s="23"/>
      <c r="P253" s="23"/>
      <c r="Q253" s="23">
        <v>1</v>
      </c>
      <c r="R253" s="23">
        <v>3</v>
      </c>
      <c r="S253" s="22" t="s">
        <v>66</v>
      </c>
      <c r="T253" s="22">
        <v>2.5</v>
      </c>
      <c r="U253" s="22">
        <v>391</v>
      </c>
      <c r="V253" s="22">
        <v>610</v>
      </c>
      <c r="W253" s="22">
        <v>840</v>
      </c>
      <c r="X253" s="24">
        <v>1</v>
      </c>
      <c r="Y253" s="25"/>
      <c r="Z253" s="18">
        <f>#NAME?</f>
        <v>0</v>
      </c>
      <c r="AA253" s="18" t="b">
        <f t="shared" si="16"/>
        <v>1</v>
      </c>
      <c r="AB253" s="26">
        <f>1+3</f>
        <v>4</v>
      </c>
    </row>
    <row r="254">
      <c r="A254" s="21">
        <v>12131</v>
      </c>
      <c r="B254" s="22" t="s">
        <v>1067</v>
      </c>
      <c r="C254" s="22" t="s">
        <v>1068</v>
      </c>
      <c r="D254" s="22" t="s">
        <v>338</v>
      </c>
      <c r="E254" s="22" t="s">
        <v>1069</v>
      </c>
      <c r="F254" s="22" t="s">
        <v>1070</v>
      </c>
      <c r="G254" s="22"/>
      <c r="H254" s="14">
        <v>0.040000000000000001</v>
      </c>
      <c r="I254" s="15" t="s">
        <v>64</v>
      </c>
      <c r="J254" s="22" t="s">
        <v>65</v>
      </c>
      <c r="K254" s="13">
        <v>90</v>
      </c>
      <c r="L254" s="23">
        <v>0</v>
      </c>
      <c r="M254" s="29">
        <f t="shared" si="17"/>
        <v>0</v>
      </c>
      <c r="N254" s="29">
        <f t="shared" si="18"/>
        <v>0</v>
      </c>
      <c r="O254" s="23"/>
      <c r="P254" s="23"/>
      <c r="Q254" s="23">
        <v>0</v>
      </c>
      <c r="R254" s="23">
        <v>0</v>
      </c>
      <c r="S254" s="22" t="s">
        <v>66</v>
      </c>
      <c r="T254" s="22">
        <v>5.2000000000000002</v>
      </c>
      <c r="U254" s="22">
        <v>813</v>
      </c>
      <c r="V254" s="22">
        <v>1260</v>
      </c>
      <c r="W254" s="22">
        <v>1740</v>
      </c>
      <c r="X254" s="24"/>
      <c r="Y254" s="25"/>
      <c r="Z254" s="18">
        <f>#NAME?</f>
        <v>0</v>
      </c>
      <c r="AA254" s="18" t="b">
        <f t="shared" si="16"/>
        <v>1</v>
      </c>
      <c r="AB254" s="26"/>
    </row>
    <row r="255">
      <c r="A255" s="12">
        <v>13940</v>
      </c>
      <c r="B255" s="13" t="s">
        <v>1071</v>
      </c>
      <c r="C255" s="13" t="s">
        <v>1072</v>
      </c>
      <c r="D255" s="13" t="s">
        <v>338</v>
      </c>
      <c r="E255" s="13" t="s">
        <v>1073</v>
      </c>
      <c r="F255" s="13" t="s">
        <v>1073</v>
      </c>
      <c r="G255" s="13" t="s">
        <v>1074</v>
      </c>
      <c r="H255" s="14">
        <v>0.02</v>
      </c>
      <c r="I255" s="15" t="s">
        <v>32</v>
      </c>
      <c r="J255" s="13" t="s">
        <v>33</v>
      </c>
      <c r="K255" s="13">
        <v>90</v>
      </c>
      <c r="L255" s="16">
        <f>#NAME?</f>
        <v>15</v>
      </c>
      <c r="M255" s="29">
        <f t="shared" si="17"/>
        <v>60</v>
      </c>
      <c r="N255" s="29">
        <f t="shared" si="18"/>
        <v>75</v>
      </c>
      <c r="O255" s="16"/>
      <c r="P255" s="16"/>
      <c r="Q255" s="16">
        <v>1</v>
      </c>
      <c r="R255" s="16">
        <v>3</v>
      </c>
      <c r="S255" s="13" t="s">
        <v>34</v>
      </c>
      <c r="T255" s="13">
        <v>11.57</v>
      </c>
      <c r="U255" s="13">
        <v>2073.3400000000001</v>
      </c>
      <c r="V255" s="13">
        <v>2700</v>
      </c>
      <c r="W255" s="13">
        <v>3400</v>
      </c>
      <c r="X255" s="17"/>
      <c r="Y255" s="18">
        <v>18</v>
      </c>
      <c r="Z255" s="18">
        <f>#NAME?</f>
        <v>18</v>
      </c>
      <c r="AA255" s="18" t="b">
        <f t="shared" si="16"/>
        <v>1</v>
      </c>
      <c r="AB255" s="19">
        <v>2</v>
      </c>
    </row>
    <row r="256">
      <c r="A256" s="21">
        <v>10114</v>
      </c>
      <c r="B256" s="22" t="s">
        <v>1075</v>
      </c>
      <c r="C256" s="22" t="s">
        <v>1076</v>
      </c>
      <c r="D256" s="22" t="s">
        <v>338</v>
      </c>
      <c r="E256" s="22" t="s">
        <v>1077</v>
      </c>
      <c r="F256" s="22" t="s">
        <v>1078</v>
      </c>
      <c r="G256" s="22"/>
      <c r="H256" s="14">
        <v>0.040000000000000001</v>
      </c>
      <c r="I256" s="15" t="s">
        <v>64</v>
      </c>
      <c r="J256" s="22" t="s">
        <v>65</v>
      </c>
      <c r="K256" s="13">
        <v>90</v>
      </c>
      <c r="L256" s="23">
        <v>12</v>
      </c>
      <c r="M256" s="29">
        <f t="shared" si="17"/>
        <v>48</v>
      </c>
      <c r="N256" s="29">
        <f t="shared" si="18"/>
        <v>60</v>
      </c>
      <c r="O256" s="23">
        <v>5</v>
      </c>
      <c r="P256" s="23">
        <v>15</v>
      </c>
      <c r="Q256" s="23"/>
      <c r="R256" s="23"/>
      <c r="S256" s="22" t="s">
        <v>66</v>
      </c>
      <c r="T256" s="22">
        <v>6.2000000000000002</v>
      </c>
      <c r="U256" s="22">
        <v>158</v>
      </c>
      <c r="V256" s="22">
        <v>240</v>
      </c>
      <c r="W256" s="22">
        <v>320</v>
      </c>
      <c r="X256" s="24"/>
      <c r="Y256" s="25"/>
      <c r="Z256" s="18">
        <f>#NAME?</f>
        <v>0</v>
      </c>
      <c r="AA256" s="18" t="b">
        <f t="shared" si="16"/>
        <v>1</v>
      </c>
      <c r="AB256" s="26">
        <v>128</v>
      </c>
    </row>
    <row r="257">
      <c r="A257" s="21">
        <v>10113</v>
      </c>
      <c r="B257" s="22" t="s">
        <v>1079</v>
      </c>
      <c r="C257" s="22" t="s">
        <v>1080</v>
      </c>
      <c r="D257" s="22" t="s">
        <v>338</v>
      </c>
      <c r="E257" s="22" t="s">
        <v>1081</v>
      </c>
      <c r="F257" s="22" t="s">
        <v>1082</v>
      </c>
      <c r="G257" s="22"/>
      <c r="H257" s="14">
        <v>0.040000000000000001</v>
      </c>
      <c r="I257" s="15" t="s">
        <v>64</v>
      </c>
      <c r="J257" s="22" t="s">
        <v>65</v>
      </c>
      <c r="K257" s="13">
        <v>90</v>
      </c>
      <c r="L257" s="23">
        <v>12</v>
      </c>
      <c r="M257" s="29">
        <f t="shared" si="17"/>
        <v>48</v>
      </c>
      <c r="N257" s="29">
        <f t="shared" si="18"/>
        <v>60</v>
      </c>
      <c r="O257" s="23">
        <v>5</v>
      </c>
      <c r="P257" s="23">
        <v>15</v>
      </c>
      <c r="Q257" s="23"/>
      <c r="R257" s="23"/>
      <c r="S257" s="22" t="s">
        <v>66</v>
      </c>
      <c r="T257" s="22">
        <v>6.2000000000000002</v>
      </c>
      <c r="U257" s="22">
        <v>158</v>
      </c>
      <c r="V257" s="22">
        <v>240</v>
      </c>
      <c r="W257" s="22">
        <v>320</v>
      </c>
      <c r="X257" s="24"/>
      <c r="Y257" s="25"/>
      <c r="Z257" s="18">
        <f>#NAME?</f>
        <v>0</v>
      </c>
      <c r="AA257" s="18" t="b">
        <f t="shared" si="16"/>
        <v>1</v>
      </c>
      <c r="AB257" s="26">
        <v>129</v>
      </c>
    </row>
    <row r="258">
      <c r="A258" s="21">
        <v>10115</v>
      </c>
      <c r="B258" s="22" t="s">
        <v>1083</v>
      </c>
      <c r="C258" s="22" t="s">
        <v>1084</v>
      </c>
      <c r="D258" s="22" t="s">
        <v>338</v>
      </c>
      <c r="E258" s="22" t="s">
        <v>1085</v>
      </c>
      <c r="F258" s="22" t="s">
        <v>1086</v>
      </c>
      <c r="G258" s="22"/>
      <c r="H258" s="14">
        <v>0.040000000000000001</v>
      </c>
      <c r="I258" s="15" t="s">
        <v>64</v>
      </c>
      <c r="J258" s="22" t="s">
        <v>65</v>
      </c>
      <c r="K258" s="13">
        <v>90</v>
      </c>
      <c r="L258" s="23">
        <v>10</v>
      </c>
      <c r="M258" s="29">
        <f t="shared" si="17"/>
        <v>40</v>
      </c>
      <c r="N258" s="29">
        <f t="shared" si="18"/>
        <v>50</v>
      </c>
      <c r="O258" s="23"/>
      <c r="P258" s="23"/>
      <c r="Q258" s="23">
        <v>5</v>
      </c>
      <c r="R258" s="23">
        <v>20</v>
      </c>
      <c r="S258" s="22" t="s">
        <v>66</v>
      </c>
      <c r="T258" s="22">
        <v>0.23999999999999999</v>
      </c>
      <c r="U258" s="22">
        <v>38</v>
      </c>
      <c r="V258" s="22">
        <v>60</v>
      </c>
      <c r="W258" s="22">
        <v>80</v>
      </c>
      <c r="X258" s="24">
        <v>7</v>
      </c>
      <c r="Y258" s="25"/>
      <c r="Z258" s="18">
        <f>#NAME?</f>
        <v>0</v>
      </c>
      <c r="AA258" s="18" t="b">
        <f t="shared" si="16"/>
        <v>1</v>
      </c>
      <c r="AB258" s="26"/>
    </row>
    <row r="259">
      <c r="A259" s="21">
        <v>10110</v>
      </c>
      <c r="B259" s="22" t="s">
        <v>1087</v>
      </c>
      <c r="C259" s="22" t="s">
        <v>1088</v>
      </c>
      <c r="D259" s="22" t="s">
        <v>338</v>
      </c>
      <c r="E259" s="22" t="s">
        <v>1089</v>
      </c>
      <c r="F259" s="22" t="s">
        <v>1090</v>
      </c>
      <c r="G259" s="22"/>
      <c r="H259" s="14">
        <v>0.040000000000000001</v>
      </c>
      <c r="I259" s="15" t="s">
        <v>64</v>
      </c>
      <c r="J259" s="22" t="s">
        <v>65</v>
      </c>
      <c r="K259" s="13">
        <v>90</v>
      </c>
      <c r="L259" s="23">
        <v>16</v>
      </c>
      <c r="M259" s="29">
        <f t="shared" si="17"/>
        <v>64</v>
      </c>
      <c r="N259" s="29">
        <f t="shared" si="18"/>
        <v>80</v>
      </c>
      <c r="O259" s="23">
        <v>5</v>
      </c>
      <c r="P259" s="23">
        <v>6</v>
      </c>
      <c r="Q259" s="23"/>
      <c r="R259" s="23"/>
      <c r="S259" s="22" t="s">
        <v>66</v>
      </c>
      <c r="T259" s="22">
        <v>8</v>
      </c>
      <c r="U259" s="22">
        <v>203.41999999999999</v>
      </c>
      <c r="V259" s="22">
        <v>310</v>
      </c>
      <c r="W259" s="22">
        <v>540</v>
      </c>
      <c r="X259" s="24"/>
      <c r="Y259" s="25"/>
      <c r="Z259" s="18">
        <f>#NAME?</f>
        <v>0</v>
      </c>
      <c r="AA259" s="18" t="b">
        <f t="shared" ref="AA259:AA322" si="19">Y259=Z259</f>
        <v>1</v>
      </c>
      <c r="AB259" s="26">
        <v>13</v>
      </c>
    </row>
    <row r="260">
      <c r="A260" s="21">
        <v>10109</v>
      </c>
      <c r="B260" s="22" t="s">
        <v>1091</v>
      </c>
      <c r="C260" s="22" t="s">
        <v>1092</v>
      </c>
      <c r="D260" s="22" t="s">
        <v>338</v>
      </c>
      <c r="E260" s="22" t="s">
        <v>1093</v>
      </c>
      <c r="F260" s="22" t="s">
        <v>1094</v>
      </c>
      <c r="G260" s="22"/>
      <c r="H260" s="14">
        <v>0.040000000000000001</v>
      </c>
      <c r="I260" s="15" t="s">
        <v>64</v>
      </c>
      <c r="J260" s="22" t="s">
        <v>65</v>
      </c>
      <c r="K260" s="13">
        <v>90</v>
      </c>
      <c r="L260" s="23">
        <v>8</v>
      </c>
      <c r="M260" s="29">
        <f t="shared" si="17"/>
        <v>32</v>
      </c>
      <c r="N260" s="29">
        <f t="shared" si="18"/>
        <v>40</v>
      </c>
      <c r="O260" s="23">
        <v>5</v>
      </c>
      <c r="P260" s="23">
        <v>6</v>
      </c>
      <c r="Q260" s="23"/>
      <c r="R260" s="23"/>
      <c r="S260" s="22" t="s">
        <v>66</v>
      </c>
      <c r="T260" s="22">
        <v>8</v>
      </c>
      <c r="U260" s="22">
        <v>203.41999999999999</v>
      </c>
      <c r="V260" s="22">
        <v>310</v>
      </c>
      <c r="W260" s="22">
        <v>540</v>
      </c>
      <c r="X260" s="24"/>
      <c r="Y260" s="25"/>
      <c r="Z260" s="18">
        <f>#NAME?</f>
        <v>0</v>
      </c>
      <c r="AA260" s="18" t="b">
        <f t="shared" si="19"/>
        <v>1</v>
      </c>
      <c r="AB260" s="26">
        <v>24</v>
      </c>
    </row>
    <row r="261">
      <c r="A261" s="21">
        <v>10112</v>
      </c>
      <c r="B261" s="22" t="s">
        <v>1095</v>
      </c>
      <c r="C261" s="22" t="s">
        <v>1096</v>
      </c>
      <c r="D261" s="22" t="s">
        <v>338</v>
      </c>
      <c r="E261" s="22" t="s">
        <v>1097</v>
      </c>
      <c r="F261" s="22" t="s">
        <v>1098</v>
      </c>
      <c r="G261" s="22"/>
      <c r="H261" s="14">
        <v>0.040000000000000001</v>
      </c>
      <c r="I261" s="15" t="s">
        <v>64</v>
      </c>
      <c r="J261" s="22" t="s">
        <v>65</v>
      </c>
      <c r="K261" s="13">
        <v>90</v>
      </c>
      <c r="L261" s="23">
        <v>2</v>
      </c>
      <c r="M261" s="29">
        <f t="shared" si="17"/>
        <v>8</v>
      </c>
      <c r="N261" s="29">
        <f t="shared" si="18"/>
        <v>10</v>
      </c>
      <c r="O261" s="23">
        <v>5</v>
      </c>
      <c r="P261" s="23">
        <v>6</v>
      </c>
      <c r="Q261" s="23"/>
      <c r="R261" s="23"/>
      <c r="S261" s="22" t="s">
        <v>66</v>
      </c>
      <c r="T261" s="22">
        <v>8</v>
      </c>
      <c r="U261" s="22">
        <v>186</v>
      </c>
      <c r="V261" s="22">
        <v>290</v>
      </c>
      <c r="W261" s="22">
        <v>550</v>
      </c>
      <c r="X261" s="24">
        <v>12</v>
      </c>
      <c r="Y261" s="25">
        <v>63</v>
      </c>
      <c r="Z261" s="18">
        <f>#NAME?</f>
        <v>63</v>
      </c>
      <c r="AA261" s="18" t="b">
        <f t="shared" si="19"/>
        <v>1</v>
      </c>
      <c r="AB261" s="26">
        <v>18</v>
      </c>
    </row>
    <row r="262">
      <c r="A262" s="21">
        <v>10111</v>
      </c>
      <c r="B262" s="22" t="s">
        <v>1099</v>
      </c>
      <c r="C262" s="22" t="s">
        <v>1100</v>
      </c>
      <c r="D262" s="22" t="s">
        <v>338</v>
      </c>
      <c r="E262" s="22" t="s">
        <v>1101</v>
      </c>
      <c r="F262" s="22" t="s">
        <v>1102</v>
      </c>
      <c r="G262" s="22"/>
      <c r="H262" s="14">
        <v>0.040000000000000001</v>
      </c>
      <c r="I262" s="15" t="s">
        <v>64</v>
      </c>
      <c r="J262" s="22" t="s">
        <v>65</v>
      </c>
      <c r="K262" s="13">
        <v>90</v>
      </c>
      <c r="L262" s="23">
        <v>2</v>
      </c>
      <c r="M262" s="29">
        <f t="shared" si="17"/>
        <v>8</v>
      </c>
      <c r="N262" s="29">
        <f t="shared" si="18"/>
        <v>10</v>
      </c>
      <c r="O262" s="23">
        <v>5</v>
      </c>
      <c r="P262" s="23">
        <v>6</v>
      </c>
      <c r="Q262" s="23"/>
      <c r="R262" s="23"/>
      <c r="S262" s="22" t="s">
        <v>66</v>
      </c>
      <c r="T262" s="22">
        <v>15</v>
      </c>
      <c r="U262" s="22">
        <v>261</v>
      </c>
      <c r="V262" s="22">
        <v>290</v>
      </c>
      <c r="W262" s="22">
        <v>550</v>
      </c>
      <c r="X262" s="24">
        <v>20</v>
      </c>
      <c r="Y262" s="25">
        <v>63</v>
      </c>
      <c r="Z262" s="18">
        <f>#NAME?</f>
        <v>63</v>
      </c>
      <c r="AA262" s="18" t="b">
        <f t="shared" si="19"/>
        <v>1</v>
      </c>
      <c r="AB262" s="26">
        <v>7</v>
      </c>
    </row>
    <row r="263">
      <c r="A263" s="21">
        <v>10100</v>
      </c>
      <c r="B263" s="22" t="s">
        <v>1103</v>
      </c>
      <c r="C263" s="22" t="s">
        <v>1104</v>
      </c>
      <c r="D263" s="22" t="s">
        <v>338</v>
      </c>
      <c r="E263" s="22" t="s">
        <v>1105</v>
      </c>
      <c r="F263" s="22" t="s">
        <v>1106</v>
      </c>
      <c r="G263" s="22"/>
      <c r="H263" s="14">
        <v>0.040000000000000001</v>
      </c>
      <c r="I263" s="15" t="s">
        <v>64</v>
      </c>
      <c r="J263" s="22" t="s">
        <v>65</v>
      </c>
      <c r="K263" s="13">
        <v>90</v>
      </c>
      <c r="L263" s="23">
        <v>0</v>
      </c>
      <c r="M263" s="29">
        <f t="shared" si="17"/>
        <v>0</v>
      </c>
      <c r="N263" s="29">
        <f t="shared" si="18"/>
        <v>0</v>
      </c>
      <c r="O263" s="23"/>
      <c r="P263" s="23"/>
      <c r="Q263" s="23">
        <v>0</v>
      </c>
      <c r="R263" s="23">
        <v>0</v>
      </c>
      <c r="S263" s="22" t="s">
        <v>66</v>
      </c>
      <c r="T263" s="22">
        <v>3.75</v>
      </c>
      <c r="U263" s="22">
        <v>586</v>
      </c>
      <c r="V263" s="22">
        <v>910</v>
      </c>
      <c r="W263" s="22">
        <v>1260</v>
      </c>
      <c r="X263" s="24">
        <v>2</v>
      </c>
      <c r="Y263" s="25"/>
      <c r="Z263" s="18">
        <f>#NAME?</f>
        <v>0</v>
      </c>
      <c r="AA263" s="18" t="b">
        <f t="shared" si="19"/>
        <v>1</v>
      </c>
      <c r="AB263" s="26"/>
    </row>
    <row r="264">
      <c r="A264" s="21">
        <v>10099</v>
      </c>
      <c r="B264" s="22" t="s">
        <v>1107</v>
      </c>
      <c r="C264" s="22" t="s">
        <v>1108</v>
      </c>
      <c r="D264" s="22" t="s">
        <v>338</v>
      </c>
      <c r="E264" s="22" t="s">
        <v>1109</v>
      </c>
      <c r="F264" s="22" t="s">
        <v>1110</v>
      </c>
      <c r="G264" s="22"/>
      <c r="H264" s="14">
        <v>0.040000000000000001</v>
      </c>
      <c r="I264" s="15" t="s">
        <v>64</v>
      </c>
      <c r="J264" s="22" t="s">
        <v>65</v>
      </c>
      <c r="K264" s="13">
        <v>90</v>
      </c>
      <c r="L264" s="23">
        <v>0</v>
      </c>
      <c r="M264" s="29">
        <f t="shared" si="17"/>
        <v>0</v>
      </c>
      <c r="N264" s="29">
        <f t="shared" si="18"/>
        <v>0</v>
      </c>
      <c r="O264" s="23"/>
      <c r="P264" s="23"/>
      <c r="Q264" s="23">
        <v>0</v>
      </c>
      <c r="R264" s="23">
        <v>0</v>
      </c>
      <c r="S264" s="22" t="s">
        <v>66</v>
      </c>
      <c r="T264" s="22">
        <v>3.75</v>
      </c>
      <c r="U264" s="22">
        <v>586</v>
      </c>
      <c r="V264" s="22">
        <v>910</v>
      </c>
      <c r="W264" s="22">
        <v>1260</v>
      </c>
      <c r="X264" s="24"/>
      <c r="Y264" s="25"/>
      <c r="Z264" s="18">
        <f>#NAME?</f>
        <v>0</v>
      </c>
      <c r="AA264" s="18" t="b">
        <f t="shared" si="19"/>
        <v>1</v>
      </c>
      <c r="AB264" s="26"/>
    </row>
    <row r="265">
      <c r="A265" s="21">
        <v>10102</v>
      </c>
      <c r="B265" s="22" t="s">
        <v>1111</v>
      </c>
      <c r="C265" s="22" t="s">
        <v>1112</v>
      </c>
      <c r="D265" s="22" t="s">
        <v>338</v>
      </c>
      <c r="E265" s="22" t="s">
        <v>1113</v>
      </c>
      <c r="F265" s="22" t="s">
        <v>1114</v>
      </c>
      <c r="G265" s="22"/>
      <c r="H265" s="14">
        <v>0.040000000000000001</v>
      </c>
      <c r="I265" s="15" t="s">
        <v>64</v>
      </c>
      <c r="J265" s="22" t="s">
        <v>65</v>
      </c>
      <c r="K265" s="13">
        <v>90</v>
      </c>
      <c r="L265" s="23">
        <v>0</v>
      </c>
      <c r="M265" s="29">
        <f t="shared" si="17"/>
        <v>0</v>
      </c>
      <c r="N265" s="29">
        <f t="shared" si="18"/>
        <v>0</v>
      </c>
      <c r="O265" s="23"/>
      <c r="P265" s="23"/>
      <c r="Q265" s="23">
        <v>0</v>
      </c>
      <c r="R265" s="23">
        <v>4</v>
      </c>
      <c r="S265" s="22" t="s">
        <v>66</v>
      </c>
      <c r="T265" s="22">
        <v>2.1000000000000001</v>
      </c>
      <c r="U265" s="22">
        <v>328</v>
      </c>
      <c r="V265" s="22">
        <v>510</v>
      </c>
      <c r="W265" s="22">
        <v>710</v>
      </c>
      <c r="X265" s="24"/>
      <c r="Y265" s="25">
        <v>53</v>
      </c>
      <c r="Z265" s="18">
        <f>#NAME?</f>
        <v>53</v>
      </c>
      <c r="AA265" s="18" t="b">
        <f t="shared" si="19"/>
        <v>1</v>
      </c>
      <c r="AB265" s="26">
        <v>4</v>
      </c>
    </row>
    <row r="266">
      <c r="A266" s="21">
        <v>10101</v>
      </c>
      <c r="B266" s="22" t="s">
        <v>1115</v>
      </c>
      <c r="C266" s="22" t="s">
        <v>1116</v>
      </c>
      <c r="D266" s="22" t="s">
        <v>338</v>
      </c>
      <c r="E266" s="22" t="s">
        <v>1117</v>
      </c>
      <c r="F266" s="22" t="s">
        <v>1118</v>
      </c>
      <c r="G266" s="22"/>
      <c r="H266" s="14">
        <v>0.040000000000000001</v>
      </c>
      <c r="I266" s="15" t="s">
        <v>64</v>
      </c>
      <c r="J266" s="22" t="s">
        <v>65</v>
      </c>
      <c r="K266" s="13">
        <v>90</v>
      </c>
      <c r="L266" s="23">
        <v>0</v>
      </c>
      <c r="M266" s="29">
        <f t="shared" si="17"/>
        <v>0</v>
      </c>
      <c r="N266" s="29">
        <f t="shared" si="18"/>
        <v>0</v>
      </c>
      <c r="O266" s="23"/>
      <c r="P266" s="23"/>
      <c r="Q266" s="23">
        <v>2</v>
      </c>
      <c r="R266" s="23">
        <v>4</v>
      </c>
      <c r="S266" s="22" t="s">
        <v>66</v>
      </c>
      <c r="T266" s="22">
        <v>2.1000000000000001</v>
      </c>
      <c r="U266" s="22">
        <v>328</v>
      </c>
      <c r="V266" s="22">
        <v>510</v>
      </c>
      <c r="W266" s="22">
        <v>710</v>
      </c>
      <c r="X266" s="24">
        <v>2</v>
      </c>
      <c r="Y266" s="25">
        <v>57</v>
      </c>
      <c r="Z266" s="18">
        <f>#NAME?</f>
        <v>57</v>
      </c>
      <c r="AA266" s="18" t="b">
        <f t="shared" si="19"/>
        <v>1</v>
      </c>
      <c r="AB266" s="26">
        <v>2</v>
      </c>
    </row>
    <row r="267">
      <c r="A267" s="21">
        <v>10104</v>
      </c>
      <c r="B267" s="22" t="s">
        <v>1119</v>
      </c>
      <c r="C267" s="22" t="s">
        <v>1120</v>
      </c>
      <c r="D267" s="22" t="s">
        <v>338</v>
      </c>
      <c r="E267" s="22" t="s">
        <v>1121</v>
      </c>
      <c r="F267" s="22" t="s">
        <v>1122</v>
      </c>
      <c r="G267" s="22"/>
      <c r="H267" s="14">
        <v>0.040000000000000001</v>
      </c>
      <c r="I267" s="15" t="s">
        <v>64</v>
      </c>
      <c r="J267" s="22" t="s">
        <v>65</v>
      </c>
      <c r="K267" s="13">
        <v>90</v>
      </c>
      <c r="L267" s="23">
        <v>5</v>
      </c>
      <c r="M267" s="29">
        <f t="shared" si="17"/>
        <v>20</v>
      </c>
      <c r="N267" s="29">
        <f t="shared" si="18"/>
        <v>25</v>
      </c>
      <c r="O267" s="23"/>
      <c r="P267" s="23"/>
      <c r="Q267" s="23">
        <v>2</v>
      </c>
      <c r="R267" s="23">
        <v>4</v>
      </c>
      <c r="S267" s="22" t="s">
        <v>66</v>
      </c>
      <c r="T267" s="22">
        <v>15</v>
      </c>
      <c r="U267" s="22">
        <v>383</v>
      </c>
      <c r="V267" s="22">
        <v>570</v>
      </c>
      <c r="W267" s="22">
        <v>770</v>
      </c>
      <c r="X267" s="24">
        <v>1</v>
      </c>
      <c r="Y267" s="25"/>
      <c r="Z267" s="18">
        <f>#NAME?</f>
        <v>0</v>
      </c>
      <c r="AA267" s="18" t="b">
        <f t="shared" si="19"/>
        <v>1</v>
      </c>
      <c r="AB267" s="26">
        <v>1</v>
      </c>
    </row>
    <row r="268">
      <c r="A268" s="21">
        <v>10103</v>
      </c>
      <c r="B268" s="22" t="s">
        <v>1123</v>
      </c>
      <c r="C268" s="22" t="s">
        <v>1124</v>
      </c>
      <c r="D268" s="22" t="s">
        <v>338</v>
      </c>
      <c r="E268" s="22" t="s">
        <v>1125</v>
      </c>
      <c r="F268" s="22" t="s">
        <v>1102</v>
      </c>
      <c r="G268" s="22"/>
      <c r="H268" s="14">
        <v>0.040000000000000001</v>
      </c>
      <c r="I268" s="15" t="s">
        <v>64</v>
      </c>
      <c r="J268" s="22" t="s">
        <v>65</v>
      </c>
      <c r="K268" s="13">
        <v>90</v>
      </c>
      <c r="L268" s="23">
        <v>8</v>
      </c>
      <c r="M268" s="29">
        <f t="shared" si="17"/>
        <v>32</v>
      </c>
      <c r="N268" s="29">
        <f t="shared" si="18"/>
        <v>40</v>
      </c>
      <c r="O268" s="23"/>
      <c r="P268" s="23"/>
      <c r="Q268" s="23">
        <v>2</v>
      </c>
      <c r="R268" s="23">
        <v>4</v>
      </c>
      <c r="S268" s="22" t="s">
        <v>66</v>
      </c>
      <c r="T268" s="22">
        <v>15</v>
      </c>
      <c r="U268" s="22">
        <v>383</v>
      </c>
      <c r="V268" s="22">
        <v>570</v>
      </c>
      <c r="W268" s="22">
        <v>770</v>
      </c>
      <c r="X268" s="24">
        <v>3</v>
      </c>
      <c r="Y268" s="25"/>
      <c r="Z268" s="18">
        <f>#NAME?</f>
        <v>0</v>
      </c>
      <c r="AA268" s="18" t="b">
        <f t="shared" si="19"/>
        <v>1</v>
      </c>
      <c r="AB268" s="26">
        <v>4</v>
      </c>
    </row>
    <row r="269">
      <c r="A269" s="21">
        <v>10106</v>
      </c>
      <c r="B269" s="22" t="s">
        <v>1126</v>
      </c>
      <c r="C269" s="22" t="s">
        <v>1127</v>
      </c>
      <c r="D269" s="22" t="s">
        <v>338</v>
      </c>
      <c r="E269" s="22" t="s">
        <v>1128</v>
      </c>
      <c r="F269" s="22" t="s">
        <v>1129</v>
      </c>
      <c r="G269" s="22"/>
      <c r="H269" s="14">
        <v>0.040000000000000001</v>
      </c>
      <c r="I269" s="15" t="s">
        <v>64</v>
      </c>
      <c r="J269" s="22" t="s">
        <v>65</v>
      </c>
      <c r="K269" s="13">
        <v>90</v>
      </c>
      <c r="L269" s="23">
        <v>0</v>
      </c>
      <c r="M269" s="29">
        <f t="shared" si="17"/>
        <v>0</v>
      </c>
      <c r="N269" s="29">
        <f t="shared" si="18"/>
        <v>0</v>
      </c>
      <c r="O269" s="23"/>
      <c r="P269" s="23"/>
      <c r="Q269" s="23">
        <v>0</v>
      </c>
      <c r="R269" s="23">
        <v>0</v>
      </c>
      <c r="S269" s="22" t="s">
        <v>66</v>
      </c>
      <c r="T269" s="22">
        <v>18.600000000000001</v>
      </c>
      <c r="U269" s="22">
        <v>419</v>
      </c>
      <c r="V269" s="22">
        <v>650</v>
      </c>
      <c r="W269" s="22">
        <v>900</v>
      </c>
      <c r="X269" s="24"/>
      <c r="Y269" s="25"/>
      <c r="Z269" s="18">
        <f>#NAME?</f>
        <v>0</v>
      </c>
      <c r="AA269" s="18" t="b">
        <f t="shared" si="19"/>
        <v>1</v>
      </c>
      <c r="AB269" s="26"/>
    </row>
    <row r="270">
      <c r="A270" s="21">
        <v>10105</v>
      </c>
      <c r="B270" s="22" t="s">
        <v>1130</v>
      </c>
      <c r="C270" s="22" t="s">
        <v>1131</v>
      </c>
      <c r="D270" s="22" t="s">
        <v>338</v>
      </c>
      <c r="E270" s="22" t="s">
        <v>1132</v>
      </c>
      <c r="F270" s="22" t="s">
        <v>1133</v>
      </c>
      <c r="G270" s="22"/>
      <c r="H270" s="14">
        <v>0.040000000000000001</v>
      </c>
      <c r="I270" s="15" t="s">
        <v>64</v>
      </c>
      <c r="J270" s="22" t="s">
        <v>65</v>
      </c>
      <c r="K270" s="13">
        <v>90</v>
      </c>
      <c r="L270" s="23">
        <v>0</v>
      </c>
      <c r="M270" s="29">
        <f t="shared" si="17"/>
        <v>0</v>
      </c>
      <c r="N270" s="29">
        <f t="shared" si="18"/>
        <v>0</v>
      </c>
      <c r="O270" s="23"/>
      <c r="P270" s="23"/>
      <c r="Q270" s="23">
        <v>0</v>
      </c>
      <c r="R270" s="23">
        <v>0</v>
      </c>
      <c r="S270" s="22" t="s">
        <v>66</v>
      </c>
      <c r="T270" s="22">
        <v>18.600000000000001</v>
      </c>
      <c r="U270" s="22">
        <v>419</v>
      </c>
      <c r="V270" s="22">
        <v>650</v>
      </c>
      <c r="W270" s="22">
        <v>900</v>
      </c>
      <c r="X270" s="24"/>
      <c r="Y270" s="25"/>
      <c r="Z270" s="18">
        <f>#NAME?</f>
        <v>0</v>
      </c>
      <c r="AA270" s="18" t="b">
        <f t="shared" si="19"/>
        <v>1</v>
      </c>
      <c r="AB270" s="26"/>
    </row>
    <row r="271">
      <c r="A271" s="21">
        <v>10108</v>
      </c>
      <c r="B271" s="22" t="s">
        <v>1134</v>
      </c>
      <c r="C271" s="22" t="s">
        <v>1135</v>
      </c>
      <c r="D271" s="22" t="s">
        <v>338</v>
      </c>
      <c r="E271" s="22" t="s">
        <v>1136</v>
      </c>
      <c r="F271" s="22" t="s">
        <v>1137</v>
      </c>
      <c r="G271" s="22"/>
      <c r="H271" s="14">
        <v>0.040000000000000001</v>
      </c>
      <c r="I271" s="15" t="s">
        <v>64</v>
      </c>
      <c r="J271" s="22" t="s">
        <v>65</v>
      </c>
      <c r="K271" s="13">
        <v>90</v>
      </c>
      <c r="L271" s="23">
        <v>13</v>
      </c>
      <c r="M271" s="29">
        <f t="shared" ref="M271:M334" si="20">L271*4</f>
        <v>52</v>
      </c>
      <c r="N271" s="29">
        <f t="shared" ref="N271:N334" si="21">L271*5</f>
        <v>65</v>
      </c>
      <c r="O271" s="23"/>
      <c r="P271" s="23"/>
      <c r="Q271" s="23">
        <v>4</v>
      </c>
      <c r="R271" s="23">
        <v>10</v>
      </c>
      <c r="S271" s="22" t="s">
        <v>66</v>
      </c>
      <c r="T271" s="22">
        <v>5</v>
      </c>
      <c r="U271" s="22">
        <v>127.14</v>
      </c>
      <c r="V271" s="22">
        <v>190</v>
      </c>
      <c r="W271" s="22">
        <v>330</v>
      </c>
      <c r="X271" s="24"/>
      <c r="Y271" s="25"/>
      <c r="Z271" s="18">
        <f>#NAME?</f>
        <v>0</v>
      </c>
      <c r="AA271" s="18" t="b">
        <f t="shared" si="19"/>
        <v>1</v>
      </c>
      <c r="AB271" s="26">
        <v>8</v>
      </c>
    </row>
    <row r="272">
      <c r="A272" s="21">
        <v>10107</v>
      </c>
      <c r="B272" s="22" t="s">
        <v>1138</v>
      </c>
      <c r="C272" s="22" t="s">
        <v>1139</v>
      </c>
      <c r="D272" s="22" t="s">
        <v>338</v>
      </c>
      <c r="E272" s="22" t="s">
        <v>1140</v>
      </c>
      <c r="F272" s="22" t="s">
        <v>1141</v>
      </c>
      <c r="G272" s="22"/>
      <c r="H272" s="14">
        <v>0.040000000000000001</v>
      </c>
      <c r="I272" s="15" t="s">
        <v>64</v>
      </c>
      <c r="J272" s="22" t="s">
        <v>65</v>
      </c>
      <c r="K272" s="13">
        <v>90</v>
      </c>
      <c r="L272" s="23">
        <v>12</v>
      </c>
      <c r="M272" s="29">
        <f t="shared" si="20"/>
        <v>48</v>
      </c>
      <c r="N272" s="29">
        <f t="shared" si="21"/>
        <v>60</v>
      </c>
      <c r="O272" s="23"/>
      <c r="P272" s="23"/>
      <c r="Q272" s="23">
        <v>4</v>
      </c>
      <c r="R272" s="23">
        <v>10</v>
      </c>
      <c r="S272" s="22" t="s">
        <v>66</v>
      </c>
      <c r="T272" s="22">
        <v>5</v>
      </c>
      <c r="U272" s="22">
        <v>127.14</v>
      </c>
      <c r="V272" s="22">
        <v>190</v>
      </c>
      <c r="W272" s="22">
        <v>330</v>
      </c>
      <c r="X272" s="24"/>
      <c r="Y272" s="25"/>
      <c r="Z272" s="18">
        <f>#NAME?</f>
        <v>0</v>
      </c>
      <c r="AA272" s="18" t="b">
        <f t="shared" si="19"/>
        <v>1</v>
      </c>
      <c r="AB272" s="26">
        <v>3</v>
      </c>
    </row>
    <row r="273">
      <c r="A273" s="21">
        <v>10121</v>
      </c>
      <c r="B273" s="22" t="s">
        <v>1142</v>
      </c>
      <c r="C273" s="22" t="s">
        <v>1143</v>
      </c>
      <c r="D273" s="22" t="s">
        <v>338</v>
      </c>
      <c r="E273" s="22" t="s">
        <v>1144</v>
      </c>
      <c r="F273" s="22" t="s">
        <v>1145</v>
      </c>
      <c r="G273" s="22"/>
      <c r="H273" s="14">
        <v>0.040000000000000001</v>
      </c>
      <c r="I273" s="15" t="s">
        <v>64</v>
      </c>
      <c r="J273" s="22" t="s">
        <v>65</v>
      </c>
      <c r="K273" s="13">
        <v>90</v>
      </c>
      <c r="L273" s="23">
        <v>0</v>
      </c>
      <c r="M273" s="29">
        <f t="shared" si="20"/>
        <v>0</v>
      </c>
      <c r="N273" s="29">
        <f t="shared" si="21"/>
        <v>0</v>
      </c>
      <c r="O273" s="23"/>
      <c r="P273" s="23"/>
      <c r="Q273" s="23">
        <v>1</v>
      </c>
      <c r="R273" s="23">
        <v>3</v>
      </c>
      <c r="S273" s="22" t="s">
        <v>66</v>
      </c>
      <c r="T273" s="22">
        <v>6.5</v>
      </c>
      <c r="U273" s="22">
        <v>1016</v>
      </c>
      <c r="V273" s="22">
        <v>1570</v>
      </c>
      <c r="W273" s="22">
        <v>2170</v>
      </c>
      <c r="X273" s="24"/>
      <c r="Y273" s="25">
        <v>80</v>
      </c>
      <c r="Z273" s="18">
        <f>#NAME?</f>
        <v>80</v>
      </c>
      <c r="AA273" s="18" t="b">
        <f t="shared" si="19"/>
        <v>1</v>
      </c>
      <c r="AB273" s="26">
        <v>1</v>
      </c>
    </row>
    <row r="274">
      <c r="A274" s="21">
        <v>10122</v>
      </c>
      <c r="B274" s="22" t="s">
        <v>1146</v>
      </c>
      <c r="C274" s="22" t="s">
        <v>1147</v>
      </c>
      <c r="D274" s="22" t="s">
        <v>338</v>
      </c>
      <c r="E274" s="22" t="s">
        <v>1148</v>
      </c>
      <c r="F274" s="22" t="s">
        <v>1149</v>
      </c>
      <c r="G274" s="22"/>
      <c r="H274" s="14">
        <v>0.040000000000000001</v>
      </c>
      <c r="I274" s="15" t="s">
        <v>64</v>
      </c>
      <c r="J274" s="22" t="s">
        <v>65</v>
      </c>
      <c r="K274" s="13">
        <v>90</v>
      </c>
      <c r="L274" s="23">
        <v>0</v>
      </c>
      <c r="M274" s="29">
        <f t="shared" si="20"/>
        <v>0</v>
      </c>
      <c r="N274" s="29">
        <f t="shared" si="21"/>
        <v>0</v>
      </c>
      <c r="O274" s="23"/>
      <c r="P274" s="23"/>
      <c r="Q274" s="23">
        <v>1</v>
      </c>
      <c r="R274" s="23">
        <v>3</v>
      </c>
      <c r="S274" s="22" t="s">
        <v>66</v>
      </c>
      <c r="T274" s="22">
        <v>72</v>
      </c>
      <c r="U274" s="22">
        <v>1620</v>
      </c>
      <c r="V274" s="22">
        <v>2510</v>
      </c>
      <c r="W274" s="22">
        <v>3470</v>
      </c>
      <c r="X274" s="24"/>
      <c r="Y274" s="25">
        <v>17</v>
      </c>
      <c r="Z274" s="18">
        <f>#NAME?</f>
        <v>17</v>
      </c>
      <c r="AA274" s="18" t="b">
        <f t="shared" si="19"/>
        <v>1</v>
      </c>
      <c r="AB274" s="26">
        <v>1</v>
      </c>
    </row>
    <row r="275">
      <c r="A275" s="21">
        <v>10120</v>
      </c>
      <c r="B275" s="22" t="s">
        <v>1150</v>
      </c>
      <c r="C275" s="22" t="s">
        <v>1151</v>
      </c>
      <c r="D275" s="22" t="s">
        <v>338</v>
      </c>
      <c r="E275" s="22" t="s">
        <v>1152</v>
      </c>
      <c r="F275" s="22" t="s">
        <v>1153</v>
      </c>
      <c r="G275" s="22"/>
      <c r="H275" s="14">
        <v>0.040000000000000001</v>
      </c>
      <c r="I275" s="15" t="s">
        <v>64</v>
      </c>
      <c r="J275" s="22" t="s">
        <v>65</v>
      </c>
      <c r="K275" s="13">
        <v>90</v>
      </c>
      <c r="L275" s="23">
        <v>4</v>
      </c>
      <c r="M275" s="29">
        <f t="shared" si="20"/>
        <v>16</v>
      </c>
      <c r="N275" s="29">
        <f t="shared" si="21"/>
        <v>20</v>
      </c>
      <c r="O275" s="23">
        <v>5</v>
      </c>
      <c r="P275" s="23">
        <v>10</v>
      </c>
      <c r="Q275" s="23"/>
      <c r="R275" s="23"/>
      <c r="S275" s="22" t="s">
        <v>66</v>
      </c>
      <c r="T275" s="22">
        <v>17</v>
      </c>
      <c r="U275" s="22">
        <v>395</v>
      </c>
      <c r="V275" s="22">
        <v>610</v>
      </c>
      <c r="W275" s="22">
        <v>840</v>
      </c>
      <c r="X275" s="24">
        <v>1</v>
      </c>
      <c r="Y275" s="25">
        <v>5</v>
      </c>
      <c r="Z275" s="18">
        <f>#NAME?</f>
        <v>5</v>
      </c>
      <c r="AA275" s="18" t="b">
        <f t="shared" si="19"/>
        <v>1</v>
      </c>
      <c r="AB275" s="26">
        <v>4</v>
      </c>
    </row>
    <row r="276">
      <c r="A276" s="21">
        <v>10119</v>
      </c>
      <c r="B276" s="22" t="s">
        <v>1154</v>
      </c>
      <c r="C276" s="22" t="s">
        <v>1155</v>
      </c>
      <c r="D276" s="22" t="s">
        <v>338</v>
      </c>
      <c r="E276" s="22" t="s">
        <v>1156</v>
      </c>
      <c r="F276" s="22" t="s">
        <v>1157</v>
      </c>
      <c r="G276" s="22"/>
      <c r="H276" s="14">
        <v>0.040000000000000001</v>
      </c>
      <c r="I276" s="15" t="s">
        <v>64</v>
      </c>
      <c r="J276" s="22" t="s">
        <v>65</v>
      </c>
      <c r="K276" s="13">
        <v>90</v>
      </c>
      <c r="L276" s="23">
        <v>5</v>
      </c>
      <c r="M276" s="29">
        <f t="shared" si="20"/>
        <v>20</v>
      </c>
      <c r="N276" s="29">
        <f t="shared" si="21"/>
        <v>25</v>
      </c>
      <c r="O276" s="23">
        <v>5</v>
      </c>
      <c r="P276" s="23">
        <v>10</v>
      </c>
      <c r="Q276" s="23"/>
      <c r="R276" s="23"/>
      <c r="S276" s="22" t="s">
        <v>66</v>
      </c>
      <c r="T276" s="22">
        <v>17</v>
      </c>
      <c r="U276" s="22">
        <v>395</v>
      </c>
      <c r="V276" s="22">
        <v>610</v>
      </c>
      <c r="W276" s="22">
        <v>840</v>
      </c>
      <c r="X276" s="24">
        <v>0</v>
      </c>
      <c r="Y276" s="25">
        <v>0</v>
      </c>
      <c r="Z276" s="18">
        <f>#NAME?</f>
        <v>0</v>
      </c>
      <c r="AA276" s="18" t="b">
        <f t="shared" si="19"/>
        <v>1</v>
      </c>
      <c r="AB276" s="26">
        <v>1</v>
      </c>
    </row>
    <row r="277">
      <c r="A277" s="21">
        <v>11331</v>
      </c>
      <c r="B277" s="22" t="s">
        <v>1158</v>
      </c>
      <c r="C277" s="22" t="s">
        <v>1159</v>
      </c>
      <c r="D277" s="22" t="s">
        <v>338</v>
      </c>
      <c r="E277" s="22" t="s">
        <v>1160</v>
      </c>
      <c r="F277" s="22" t="s">
        <v>1161</v>
      </c>
      <c r="G277" s="22"/>
      <c r="H277" s="14">
        <v>0.040000000000000001</v>
      </c>
      <c r="I277" s="15" t="s">
        <v>64</v>
      </c>
      <c r="J277" s="22" t="s">
        <v>65</v>
      </c>
      <c r="K277" s="13">
        <v>90</v>
      </c>
      <c r="L277" s="23">
        <v>0</v>
      </c>
      <c r="M277" s="29">
        <f t="shared" si="20"/>
        <v>0</v>
      </c>
      <c r="N277" s="29">
        <f t="shared" si="21"/>
        <v>0</v>
      </c>
      <c r="O277" s="23"/>
      <c r="P277" s="23"/>
      <c r="Q277" s="23">
        <v>0</v>
      </c>
      <c r="R277" s="23">
        <v>1</v>
      </c>
      <c r="S277" s="22" t="s">
        <v>66</v>
      </c>
      <c r="T277" s="22">
        <v>26</v>
      </c>
      <c r="U277" s="22">
        <v>4064</v>
      </c>
      <c r="V277" s="22">
        <v>6300</v>
      </c>
      <c r="W277" s="22">
        <v>8700</v>
      </c>
      <c r="X277" s="24"/>
      <c r="Y277" s="25"/>
      <c r="Z277" s="18">
        <f>#NAME?</f>
        <v>0</v>
      </c>
      <c r="AA277" s="18" t="b">
        <f t="shared" si="19"/>
        <v>1</v>
      </c>
      <c r="AB277" s="26"/>
    </row>
    <row r="278">
      <c r="A278" s="21">
        <v>11213</v>
      </c>
      <c r="B278" s="22" t="s">
        <v>1162</v>
      </c>
      <c r="C278" s="22" t="s">
        <v>1163</v>
      </c>
      <c r="D278" s="22" t="s">
        <v>338</v>
      </c>
      <c r="E278" s="22" t="s">
        <v>1164</v>
      </c>
      <c r="F278" s="22" t="s">
        <v>1165</v>
      </c>
      <c r="G278" s="22"/>
      <c r="H278" s="14">
        <v>0.040000000000000001</v>
      </c>
      <c r="I278" s="15" t="s">
        <v>64</v>
      </c>
      <c r="J278" s="22" t="s">
        <v>65</v>
      </c>
      <c r="K278" s="13">
        <v>90</v>
      </c>
      <c r="L278" s="23">
        <v>2</v>
      </c>
      <c r="M278" s="29">
        <f t="shared" si="20"/>
        <v>8</v>
      </c>
      <c r="N278" s="29">
        <f t="shared" si="21"/>
        <v>10</v>
      </c>
      <c r="O278" s="23"/>
      <c r="P278" s="23"/>
      <c r="Q278" s="23">
        <v>2</v>
      </c>
      <c r="R278" s="23">
        <v>4</v>
      </c>
      <c r="S278" s="22" t="s">
        <v>66</v>
      </c>
      <c r="T278" s="22">
        <v>52.5</v>
      </c>
      <c r="U278" s="22">
        <v>1181</v>
      </c>
      <c r="V278" s="22">
        <v>1830</v>
      </c>
      <c r="W278" s="22">
        <v>2520</v>
      </c>
      <c r="X278" s="24">
        <v>1</v>
      </c>
      <c r="Y278" s="25">
        <v>10</v>
      </c>
      <c r="Z278" s="18">
        <f>#NAME?</f>
        <v>10</v>
      </c>
      <c r="AA278" s="18" t="b">
        <f t="shared" si="19"/>
        <v>1</v>
      </c>
      <c r="AB278" s="26">
        <v>4</v>
      </c>
    </row>
    <row r="279">
      <c r="A279" s="21">
        <v>11212</v>
      </c>
      <c r="B279" s="22" t="s">
        <v>1166</v>
      </c>
      <c r="C279" s="22" t="s">
        <v>1167</v>
      </c>
      <c r="D279" s="22" t="s">
        <v>338</v>
      </c>
      <c r="E279" s="22" t="s">
        <v>1168</v>
      </c>
      <c r="F279" s="22" t="s">
        <v>1169</v>
      </c>
      <c r="G279" s="22"/>
      <c r="H279" s="14">
        <v>0.040000000000000001</v>
      </c>
      <c r="I279" s="15" t="s">
        <v>64</v>
      </c>
      <c r="J279" s="22" t="s">
        <v>65</v>
      </c>
      <c r="K279" s="13">
        <v>90</v>
      </c>
      <c r="L279" s="23">
        <v>2</v>
      </c>
      <c r="M279" s="29">
        <f t="shared" si="20"/>
        <v>8</v>
      </c>
      <c r="N279" s="29">
        <f t="shared" si="21"/>
        <v>10</v>
      </c>
      <c r="O279" s="23"/>
      <c r="P279" s="23"/>
      <c r="Q279" s="23">
        <v>2</v>
      </c>
      <c r="R279" s="23">
        <v>4</v>
      </c>
      <c r="S279" s="22" t="s">
        <v>66</v>
      </c>
      <c r="T279" s="22">
        <v>52.5</v>
      </c>
      <c r="U279" s="22">
        <v>1181</v>
      </c>
      <c r="V279" s="22">
        <v>1830</v>
      </c>
      <c r="W279" s="22">
        <v>2520</v>
      </c>
      <c r="X279" s="24">
        <v>4</v>
      </c>
      <c r="Y279" s="25">
        <v>10</v>
      </c>
      <c r="Z279" s="18">
        <f>#NAME?</f>
        <v>10</v>
      </c>
      <c r="AA279" s="18" t="b">
        <f t="shared" si="19"/>
        <v>1</v>
      </c>
      <c r="AB279" s="26">
        <v>6</v>
      </c>
    </row>
    <row r="280">
      <c r="A280" s="21">
        <v>10088</v>
      </c>
      <c r="B280" s="22" t="s">
        <v>1170</v>
      </c>
      <c r="C280" s="22" t="s">
        <v>1171</v>
      </c>
      <c r="D280" s="22" t="s">
        <v>338</v>
      </c>
      <c r="E280" s="22" t="s">
        <v>1172</v>
      </c>
      <c r="F280" s="22" t="s">
        <v>1173</v>
      </c>
      <c r="G280" s="22"/>
      <c r="H280" s="14">
        <v>0.040000000000000001</v>
      </c>
      <c r="I280" s="15" t="s">
        <v>64</v>
      </c>
      <c r="J280" s="22" t="s">
        <v>65</v>
      </c>
      <c r="K280" s="13">
        <v>90</v>
      </c>
      <c r="L280" s="23">
        <v>7</v>
      </c>
      <c r="M280" s="29">
        <f t="shared" si="20"/>
        <v>28</v>
      </c>
      <c r="N280" s="29">
        <f t="shared" si="21"/>
        <v>35</v>
      </c>
      <c r="O280" s="23">
        <v>5</v>
      </c>
      <c r="P280" s="23">
        <v>20</v>
      </c>
      <c r="Q280" s="23"/>
      <c r="R280" s="23"/>
      <c r="S280" s="22" t="s">
        <v>66</v>
      </c>
      <c r="T280" s="22">
        <v>0.59999999999999998</v>
      </c>
      <c r="U280" s="22">
        <v>94</v>
      </c>
      <c r="V280" s="22">
        <v>150</v>
      </c>
      <c r="W280" s="22">
        <v>200</v>
      </c>
      <c r="X280" s="24">
        <v>2</v>
      </c>
      <c r="Y280" s="25"/>
      <c r="Z280" s="18">
        <f>#NAME?</f>
        <v>0</v>
      </c>
      <c r="AA280" s="18" t="b">
        <f t="shared" si="19"/>
        <v>1</v>
      </c>
      <c r="AB280" s="26"/>
    </row>
    <row r="281">
      <c r="A281" s="21">
        <v>10094</v>
      </c>
      <c r="B281" s="22" t="s">
        <v>1174</v>
      </c>
      <c r="C281" s="22" t="s">
        <v>1175</v>
      </c>
      <c r="D281" s="22" t="s">
        <v>338</v>
      </c>
      <c r="E281" s="22" t="s">
        <v>1176</v>
      </c>
      <c r="F281" s="22" t="s">
        <v>1177</v>
      </c>
      <c r="G281" s="22"/>
      <c r="H281" s="14">
        <v>0.040000000000000001</v>
      </c>
      <c r="I281" s="15" t="s">
        <v>64</v>
      </c>
      <c r="J281" s="22" t="s">
        <v>65</v>
      </c>
      <c r="K281" s="13">
        <v>90</v>
      </c>
      <c r="L281" s="23">
        <v>3</v>
      </c>
      <c r="M281" s="29">
        <f t="shared" si="20"/>
        <v>12</v>
      </c>
      <c r="N281" s="29">
        <f t="shared" si="21"/>
        <v>15</v>
      </c>
      <c r="O281" s="23">
        <v>5</v>
      </c>
      <c r="P281" s="23">
        <v>10</v>
      </c>
      <c r="Q281" s="23"/>
      <c r="R281" s="23"/>
      <c r="S281" s="22" t="s">
        <v>66</v>
      </c>
      <c r="T281" s="22">
        <v>23</v>
      </c>
      <c r="U281" s="22">
        <v>626</v>
      </c>
      <c r="V281" s="22">
        <v>940</v>
      </c>
      <c r="W281" s="22">
        <v>1250</v>
      </c>
      <c r="X281" s="24">
        <v>8</v>
      </c>
      <c r="Y281" s="25">
        <v>52</v>
      </c>
      <c r="Z281" s="18">
        <f>#NAME?</f>
        <v>52</v>
      </c>
      <c r="AA281" s="18" t="b">
        <f t="shared" si="19"/>
        <v>1</v>
      </c>
      <c r="AB281" s="26">
        <v>2</v>
      </c>
    </row>
    <row r="282">
      <c r="A282" s="21">
        <v>10093</v>
      </c>
      <c r="B282" s="22" t="s">
        <v>1178</v>
      </c>
      <c r="C282" s="22" t="s">
        <v>1179</v>
      </c>
      <c r="D282" s="22" t="s">
        <v>338</v>
      </c>
      <c r="E282" s="22" t="s">
        <v>1180</v>
      </c>
      <c r="F282" s="22" t="s">
        <v>1181</v>
      </c>
      <c r="G282" s="22"/>
      <c r="H282" s="14">
        <v>0.040000000000000001</v>
      </c>
      <c r="I282" s="15" t="s">
        <v>64</v>
      </c>
      <c r="J282" s="22" t="s">
        <v>65</v>
      </c>
      <c r="K282" s="13">
        <v>90</v>
      </c>
      <c r="L282" s="23">
        <v>3</v>
      </c>
      <c r="M282" s="29">
        <f t="shared" si="20"/>
        <v>12</v>
      </c>
      <c r="N282" s="29">
        <f t="shared" si="21"/>
        <v>15</v>
      </c>
      <c r="O282" s="23">
        <v>5</v>
      </c>
      <c r="P282" s="23">
        <v>10</v>
      </c>
      <c r="Q282" s="23"/>
      <c r="R282" s="23"/>
      <c r="S282" s="22" t="s">
        <v>66</v>
      </c>
      <c r="T282" s="22">
        <v>23</v>
      </c>
      <c r="U282" s="22">
        <v>626</v>
      </c>
      <c r="V282" s="22">
        <v>940</v>
      </c>
      <c r="W282" s="22">
        <v>1250</v>
      </c>
      <c r="X282" s="24">
        <v>9</v>
      </c>
      <c r="Y282" s="25">
        <v>52</v>
      </c>
      <c r="Z282" s="18">
        <f>#NAME?</f>
        <v>52</v>
      </c>
      <c r="AA282" s="18" t="b">
        <f t="shared" si="19"/>
        <v>1</v>
      </c>
      <c r="AB282" s="26">
        <v>2</v>
      </c>
    </row>
    <row r="283">
      <c r="A283" s="21">
        <v>10090</v>
      </c>
      <c r="B283" s="22" t="s">
        <v>1182</v>
      </c>
      <c r="C283" s="22" t="s">
        <v>1183</v>
      </c>
      <c r="D283" s="22" t="s">
        <v>338</v>
      </c>
      <c r="E283" s="22" t="s">
        <v>1184</v>
      </c>
      <c r="F283" s="22" t="s">
        <v>1185</v>
      </c>
      <c r="G283" s="22"/>
      <c r="H283" s="14">
        <v>0.040000000000000001</v>
      </c>
      <c r="I283" s="15" t="s">
        <v>64</v>
      </c>
      <c r="J283" s="22" t="s">
        <v>65</v>
      </c>
      <c r="K283" s="13">
        <v>90</v>
      </c>
      <c r="L283" s="23">
        <v>5</v>
      </c>
      <c r="M283" s="29">
        <f t="shared" si="20"/>
        <v>20</v>
      </c>
      <c r="N283" s="29">
        <f t="shared" si="21"/>
        <v>25</v>
      </c>
      <c r="O283" s="23"/>
      <c r="P283" s="23"/>
      <c r="Q283" s="23">
        <v>2</v>
      </c>
      <c r="R283" s="23">
        <v>4</v>
      </c>
      <c r="S283" s="22" t="s">
        <v>66</v>
      </c>
      <c r="T283" s="22">
        <v>18</v>
      </c>
      <c r="U283" s="22">
        <v>459</v>
      </c>
      <c r="V283" s="22">
        <v>690</v>
      </c>
      <c r="W283" s="22">
        <v>920</v>
      </c>
      <c r="X283" s="24"/>
      <c r="Y283" s="25">
        <v>4</v>
      </c>
      <c r="Z283" s="18">
        <f>#NAME?</f>
        <v>4</v>
      </c>
      <c r="AA283" s="18" t="b">
        <f t="shared" si="19"/>
        <v>1</v>
      </c>
      <c r="AB283" s="26">
        <v>2</v>
      </c>
    </row>
    <row r="284">
      <c r="A284" s="21">
        <v>10089</v>
      </c>
      <c r="B284" s="22" t="s">
        <v>1186</v>
      </c>
      <c r="C284" s="22" t="s">
        <v>1187</v>
      </c>
      <c r="D284" s="22" t="s">
        <v>338</v>
      </c>
      <c r="E284" s="22" t="s">
        <v>1188</v>
      </c>
      <c r="F284" s="22" t="s">
        <v>1189</v>
      </c>
      <c r="G284" s="22"/>
      <c r="H284" s="14">
        <v>0.040000000000000001</v>
      </c>
      <c r="I284" s="15" t="s">
        <v>64</v>
      </c>
      <c r="J284" s="22" t="s">
        <v>65</v>
      </c>
      <c r="K284" s="13">
        <v>90</v>
      </c>
      <c r="L284" s="23">
        <v>5</v>
      </c>
      <c r="M284" s="29">
        <f t="shared" si="20"/>
        <v>20</v>
      </c>
      <c r="N284" s="29">
        <f t="shared" si="21"/>
        <v>25</v>
      </c>
      <c r="O284" s="23"/>
      <c r="P284" s="23"/>
      <c r="Q284" s="23">
        <v>2</v>
      </c>
      <c r="R284" s="23">
        <v>4</v>
      </c>
      <c r="S284" s="22" t="s">
        <v>66</v>
      </c>
      <c r="T284" s="22">
        <v>18</v>
      </c>
      <c r="U284" s="22">
        <v>459</v>
      </c>
      <c r="V284" s="22">
        <v>690</v>
      </c>
      <c r="W284" s="22">
        <v>920</v>
      </c>
      <c r="X284" s="24"/>
      <c r="Y284" s="25">
        <v>4</v>
      </c>
      <c r="Z284" s="18">
        <f>#NAME?</f>
        <v>4</v>
      </c>
      <c r="AA284" s="18" t="b">
        <f t="shared" si="19"/>
        <v>1</v>
      </c>
      <c r="AB284" s="26">
        <v>1</v>
      </c>
    </row>
    <row r="285">
      <c r="A285" s="21">
        <v>10092</v>
      </c>
      <c r="B285" s="22" t="s">
        <v>1190</v>
      </c>
      <c r="C285" s="22" t="s">
        <v>1191</v>
      </c>
      <c r="D285" s="22" t="s">
        <v>338</v>
      </c>
      <c r="E285" s="22" t="s">
        <v>1192</v>
      </c>
      <c r="F285" s="22" t="s">
        <v>1193</v>
      </c>
      <c r="G285" s="22"/>
      <c r="H285" s="14">
        <v>0.040000000000000001</v>
      </c>
      <c r="I285" s="15" t="s">
        <v>64</v>
      </c>
      <c r="J285" s="22" t="s">
        <v>65</v>
      </c>
      <c r="K285" s="13">
        <v>90</v>
      </c>
      <c r="L285" s="23">
        <v>5</v>
      </c>
      <c r="M285" s="29">
        <f t="shared" si="20"/>
        <v>20</v>
      </c>
      <c r="N285" s="29">
        <f t="shared" si="21"/>
        <v>25</v>
      </c>
      <c r="O285" s="23"/>
      <c r="P285" s="23"/>
      <c r="Q285" s="23">
        <v>3</v>
      </c>
      <c r="R285" s="23">
        <v>5</v>
      </c>
      <c r="S285" s="22" t="s">
        <v>66</v>
      </c>
      <c r="T285" s="22">
        <v>7.5</v>
      </c>
      <c r="U285" s="22">
        <v>174.38</v>
      </c>
      <c r="V285" s="22">
        <v>190</v>
      </c>
      <c r="W285" s="22">
        <v>260</v>
      </c>
      <c r="X285" s="24"/>
      <c r="Y285" s="25"/>
      <c r="Z285" s="18">
        <f>#NAME?</f>
        <v>0</v>
      </c>
      <c r="AA285" s="18" t="b">
        <f t="shared" si="19"/>
        <v>1</v>
      </c>
      <c r="AB285" s="26">
        <v>2</v>
      </c>
    </row>
    <row r="286">
      <c r="A286" s="21">
        <v>10091</v>
      </c>
      <c r="B286" s="22" t="s">
        <v>1194</v>
      </c>
      <c r="C286" s="22" t="s">
        <v>1195</v>
      </c>
      <c r="D286" s="22" t="s">
        <v>338</v>
      </c>
      <c r="E286" s="22" t="s">
        <v>1196</v>
      </c>
      <c r="F286" s="22" t="s">
        <v>1197</v>
      </c>
      <c r="G286" s="22"/>
      <c r="H286" s="14">
        <v>0.040000000000000001</v>
      </c>
      <c r="I286" s="15" t="s">
        <v>64</v>
      </c>
      <c r="J286" s="22" t="s">
        <v>65</v>
      </c>
      <c r="K286" s="13">
        <v>90</v>
      </c>
      <c r="L286" s="23">
        <v>5</v>
      </c>
      <c r="M286" s="29">
        <f t="shared" si="20"/>
        <v>20</v>
      </c>
      <c r="N286" s="29">
        <f t="shared" si="21"/>
        <v>25</v>
      </c>
      <c r="O286" s="23"/>
      <c r="P286" s="23"/>
      <c r="Q286" s="23">
        <v>3</v>
      </c>
      <c r="R286" s="23">
        <v>5</v>
      </c>
      <c r="S286" s="22" t="s">
        <v>66</v>
      </c>
      <c r="T286" s="22">
        <v>7.5</v>
      </c>
      <c r="U286" s="22">
        <v>174.38</v>
      </c>
      <c r="V286" s="22">
        <v>190</v>
      </c>
      <c r="W286" s="22">
        <v>260</v>
      </c>
      <c r="X286" s="24"/>
      <c r="Y286" s="25"/>
      <c r="Z286" s="18">
        <f>#NAME?</f>
        <v>0</v>
      </c>
      <c r="AA286" s="18" t="b">
        <f t="shared" si="19"/>
        <v>1</v>
      </c>
      <c r="AB286" s="26">
        <v>0</v>
      </c>
    </row>
    <row r="287">
      <c r="A287" s="21">
        <v>10117</v>
      </c>
      <c r="B287" s="22" t="s">
        <v>1198</v>
      </c>
      <c r="C287" s="22" t="s">
        <v>1199</v>
      </c>
      <c r="D287" s="22" t="s">
        <v>338</v>
      </c>
      <c r="E287" s="22" t="s">
        <v>1200</v>
      </c>
      <c r="F287" s="22" t="s">
        <v>1201</v>
      </c>
      <c r="G287" s="22"/>
      <c r="H287" s="14">
        <v>0.040000000000000001</v>
      </c>
      <c r="I287" s="15" t="s">
        <v>64</v>
      </c>
      <c r="J287" s="22" t="s">
        <v>65</v>
      </c>
      <c r="K287" s="13">
        <v>90</v>
      </c>
      <c r="L287" s="23">
        <v>0</v>
      </c>
      <c r="M287" s="29">
        <f t="shared" si="20"/>
        <v>0</v>
      </c>
      <c r="N287" s="29">
        <f t="shared" si="21"/>
        <v>0</v>
      </c>
      <c r="O287" s="23">
        <v>5</v>
      </c>
      <c r="P287" s="23">
        <v>20</v>
      </c>
      <c r="Q287" s="23"/>
      <c r="R287" s="23"/>
      <c r="S287" s="22" t="s">
        <v>66</v>
      </c>
      <c r="T287" s="22">
        <v>0.65000000000000002</v>
      </c>
      <c r="U287" s="22">
        <v>102</v>
      </c>
      <c r="V287" s="22">
        <v>160</v>
      </c>
      <c r="W287" s="22">
        <v>220</v>
      </c>
      <c r="X287" s="24"/>
      <c r="Y287" s="25"/>
      <c r="Z287" s="18">
        <f>#NAME?</f>
        <v>0</v>
      </c>
      <c r="AA287" s="18" t="b">
        <f t="shared" si="19"/>
        <v>1</v>
      </c>
      <c r="AB287" s="26"/>
    </row>
    <row r="288">
      <c r="A288" s="21">
        <v>10116</v>
      </c>
      <c r="B288" s="22" t="s">
        <v>1202</v>
      </c>
      <c r="C288" s="22" t="s">
        <v>1203</v>
      </c>
      <c r="D288" s="22" t="s">
        <v>338</v>
      </c>
      <c r="E288" s="22" t="s">
        <v>1204</v>
      </c>
      <c r="F288" s="22" t="s">
        <v>1205</v>
      </c>
      <c r="G288" s="22"/>
      <c r="H288" s="14">
        <v>0.040000000000000001</v>
      </c>
      <c r="I288" s="15" t="s">
        <v>64</v>
      </c>
      <c r="J288" s="22" t="s">
        <v>65</v>
      </c>
      <c r="K288" s="13">
        <v>90</v>
      </c>
      <c r="L288" s="23">
        <v>0</v>
      </c>
      <c r="M288" s="29">
        <f t="shared" si="20"/>
        <v>0</v>
      </c>
      <c r="N288" s="29">
        <f t="shared" si="21"/>
        <v>0</v>
      </c>
      <c r="O288" s="23">
        <v>5</v>
      </c>
      <c r="P288" s="23">
        <v>20</v>
      </c>
      <c r="Q288" s="23"/>
      <c r="R288" s="23"/>
      <c r="S288" s="22" t="s">
        <v>66</v>
      </c>
      <c r="T288" s="22">
        <v>0.65000000000000002</v>
      </c>
      <c r="U288" s="22">
        <v>102</v>
      </c>
      <c r="V288" s="22">
        <v>160</v>
      </c>
      <c r="W288" s="22">
        <v>220</v>
      </c>
      <c r="X288" s="24"/>
      <c r="Y288" s="25"/>
      <c r="Z288" s="18">
        <f>#NAME?</f>
        <v>0</v>
      </c>
      <c r="AA288" s="18" t="b">
        <f t="shared" si="19"/>
        <v>1</v>
      </c>
      <c r="AB288" s="26"/>
    </row>
    <row r="289">
      <c r="A289" s="21">
        <v>10118</v>
      </c>
      <c r="B289" s="22" t="s">
        <v>1206</v>
      </c>
      <c r="C289" s="22" t="s">
        <v>1207</v>
      </c>
      <c r="D289" s="22" t="s">
        <v>338</v>
      </c>
      <c r="E289" s="22" t="s">
        <v>1208</v>
      </c>
      <c r="F289" s="22" t="s">
        <v>1209</v>
      </c>
      <c r="G289" s="22"/>
      <c r="H289" s="14">
        <v>0.040000000000000001</v>
      </c>
      <c r="I289" s="15" t="s">
        <v>64</v>
      </c>
      <c r="J289" s="22" t="s">
        <v>65</v>
      </c>
      <c r="K289" s="13">
        <v>90</v>
      </c>
      <c r="L289" s="23">
        <v>3</v>
      </c>
      <c r="M289" s="29">
        <f t="shared" si="20"/>
        <v>12</v>
      </c>
      <c r="N289" s="29">
        <f t="shared" si="21"/>
        <v>15</v>
      </c>
      <c r="O289" s="23"/>
      <c r="P289" s="23"/>
      <c r="Q289" s="23">
        <v>5</v>
      </c>
      <c r="R289" s="23">
        <v>20</v>
      </c>
      <c r="S289" s="22" t="s">
        <v>66</v>
      </c>
      <c r="T289" s="22">
        <v>0.19</v>
      </c>
      <c r="U289" s="22">
        <v>30</v>
      </c>
      <c r="V289" s="22">
        <v>50</v>
      </c>
      <c r="W289" s="22">
        <v>70</v>
      </c>
      <c r="X289" s="24">
        <v>29</v>
      </c>
      <c r="Y289" s="25"/>
      <c r="Z289" s="18">
        <f>#NAME?</f>
        <v>0</v>
      </c>
      <c r="AA289" s="18" t="b">
        <f t="shared" si="19"/>
        <v>1</v>
      </c>
      <c r="AB289" s="26"/>
    </row>
    <row r="290">
      <c r="A290" s="21">
        <v>10085</v>
      </c>
      <c r="B290" s="22" t="s">
        <v>1210</v>
      </c>
      <c r="C290" s="22" t="s">
        <v>1211</v>
      </c>
      <c r="D290" s="22" t="s">
        <v>338</v>
      </c>
      <c r="E290" s="22" t="s">
        <v>1212</v>
      </c>
      <c r="F290" s="22" t="s">
        <v>1213</v>
      </c>
      <c r="G290" s="22"/>
      <c r="H290" s="14">
        <v>0.040000000000000001</v>
      </c>
      <c r="I290" s="15" t="s">
        <v>64</v>
      </c>
      <c r="J290" s="22" t="s">
        <v>65</v>
      </c>
      <c r="K290" s="13">
        <v>90</v>
      </c>
      <c r="L290" s="23">
        <v>5</v>
      </c>
      <c r="M290" s="29">
        <f t="shared" si="20"/>
        <v>20</v>
      </c>
      <c r="N290" s="29">
        <f t="shared" si="21"/>
        <v>25</v>
      </c>
      <c r="O290" s="23">
        <v>5</v>
      </c>
      <c r="P290" s="23">
        <v>20</v>
      </c>
      <c r="Q290" s="23"/>
      <c r="R290" s="23"/>
      <c r="S290" s="22" t="s">
        <v>66</v>
      </c>
      <c r="T290" s="22">
        <v>8</v>
      </c>
      <c r="U290" s="22">
        <v>203.41999999999999</v>
      </c>
      <c r="V290" s="22">
        <v>310</v>
      </c>
      <c r="W290" s="22">
        <v>540</v>
      </c>
      <c r="X290" s="24">
        <v>5</v>
      </c>
      <c r="Y290" s="25"/>
      <c r="Z290" s="18">
        <f>#NAME?</f>
        <v>0</v>
      </c>
      <c r="AA290" s="18" t="b">
        <f t="shared" si="19"/>
        <v>1</v>
      </c>
      <c r="AB290" s="26">
        <v>10</v>
      </c>
    </row>
    <row r="291">
      <c r="A291" s="21">
        <v>10084</v>
      </c>
      <c r="B291" s="22" t="s">
        <v>1214</v>
      </c>
      <c r="C291" s="22" t="s">
        <v>1215</v>
      </c>
      <c r="D291" s="22" t="s">
        <v>338</v>
      </c>
      <c r="E291" s="22" t="s">
        <v>1216</v>
      </c>
      <c r="F291" s="22" t="s">
        <v>1217</v>
      </c>
      <c r="G291" s="22"/>
      <c r="H291" s="14">
        <v>0.040000000000000001</v>
      </c>
      <c r="I291" s="15" t="s">
        <v>64</v>
      </c>
      <c r="J291" s="22" t="s">
        <v>65</v>
      </c>
      <c r="K291" s="13">
        <v>90</v>
      </c>
      <c r="L291" s="23">
        <v>4</v>
      </c>
      <c r="M291" s="29">
        <f t="shared" si="20"/>
        <v>16</v>
      </c>
      <c r="N291" s="29">
        <f t="shared" si="21"/>
        <v>20</v>
      </c>
      <c r="O291" s="23">
        <v>5</v>
      </c>
      <c r="P291" s="23">
        <v>20</v>
      </c>
      <c r="Q291" s="23"/>
      <c r="R291" s="23"/>
      <c r="S291" s="22" t="s">
        <v>66</v>
      </c>
      <c r="T291" s="22">
        <v>8</v>
      </c>
      <c r="U291" s="22">
        <v>203.41999999999999</v>
      </c>
      <c r="V291" s="22">
        <v>310</v>
      </c>
      <c r="W291" s="22">
        <v>540</v>
      </c>
      <c r="X291" s="24">
        <v>15</v>
      </c>
      <c r="Y291" s="25"/>
      <c r="Z291" s="18">
        <f>#NAME?</f>
        <v>0</v>
      </c>
      <c r="AA291" s="18" t="b">
        <f t="shared" si="19"/>
        <v>1</v>
      </c>
      <c r="AB291" s="26">
        <v>10</v>
      </c>
    </row>
    <row r="292">
      <c r="A292" s="21">
        <v>10098</v>
      </c>
      <c r="B292" s="22" t="s">
        <v>1218</v>
      </c>
      <c r="C292" s="22" t="s">
        <v>1219</v>
      </c>
      <c r="D292" s="22" t="s">
        <v>338</v>
      </c>
      <c r="E292" s="22" t="s">
        <v>1220</v>
      </c>
      <c r="F292" s="22" t="s">
        <v>1221</v>
      </c>
      <c r="G292" s="22"/>
      <c r="H292" s="14">
        <v>0.040000000000000001</v>
      </c>
      <c r="I292" s="15" t="s">
        <v>64</v>
      </c>
      <c r="J292" s="22" t="s">
        <v>65</v>
      </c>
      <c r="K292" s="13">
        <v>90</v>
      </c>
      <c r="L292" s="23">
        <v>0</v>
      </c>
      <c r="M292" s="29">
        <f t="shared" si="20"/>
        <v>0</v>
      </c>
      <c r="N292" s="29">
        <f t="shared" si="21"/>
        <v>0</v>
      </c>
      <c r="O292" s="23"/>
      <c r="P292" s="23"/>
      <c r="Q292" s="23">
        <v>1</v>
      </c>
      <c r="R292" s="23">
        <v>2</v>
      </c>
      <c r="S292" s="22" t="s">
        <v>66</v>
      </c>
      <c r="T292" s="22">
        <v>12.300000000000001</v>
      </c>
      <c r="U292" s="22">
        <v>1922</v>
      </c>
      <c r="V292" s="22">
        <v>2980</v>
      </c>
      <c r="W292" s="22">
        <v>4120</v>
      </c>
      <c r="X292" s="24"/>
      <c r="Y292" s="25">
        <v>7</v>
      </c>
      <c r="Z292" s="18">
        <f>#NAME?</f>
        <v>7</v>
      </c>
      <c r="AA292" s="18" t="b">
        <f t="shared" si="19"/>
        <v>1</v>
      </c>
      <c r="AB292" s="26">
        <v>2</v>
      </c>
    </row>
    <row r="293">
      <c r="A293" s="21">
        <v>10097</v>
      </c>
      <c r="B293" s="22" t="s">
        <v>1222</v>
      </c>
      <c r="C293" s="22" t="s">
        <v>1223</v>
      </c>
      <c r="D293" s="22" t="s">
        <v>338</v>
      </c>
      <c r="E293" s="22" t="s">
        <v>1224</v>
      </c>
      <c r="F293" s="22" t="s">
        <v>1225</v>
      </c>
      <c r="G293" s="22"/>
      <c r="H293" s="14">
        <v>0.040000000000000001</v>
      </c>
      <c r="I293" s="15" t="s">
        <v>64</v>
      </c>
      <c r="J293" s="22" t="s">
        <v>65</v>
      </c>
      <c r="K293" s="13">
        <v>90</v>
      </c>
      <c r="L293" s="23">
        <v>0</v>
      </c>
      <c r="M293" s="29">
        <f t="shared" si="20"/>
        <v>0</v>
      </c>
      <c r="N293" s="29">
        <f t="shared" si="21"/>
        <v>0</v>
      </c>
      <c r="O293" s="23"/>
      <c r="P293" s="23"/>
      <c r="Q293" s="23">
        <v>1</v>
      </c>
      <c r="R293" s="23">
        <v>2</v>
      </c>
      <c r="S293" s="22" t="s">
        <v>66</v>
      </c>
      <c r="T293" s="22">
        <v>11.5</v>
      </c>
      <c r="U293" s="22">
        <v>1797</v>
      </c>
      <c r="V293" s="22">
        <v>2790</v>
      </c>
      <c r="W293" s="22">
        <v>3850</v>
      </c>
      <c r="X293" s="24"/>
      <c r="Y293" s="25"/>
      <c r="Z293" s="18">
        <f>#NAME?</f>
        <v>0</v>
      </c>
      <c r="AA293" s="18" t="b">
        <f t="shared" si="19"/>
        <v>1</v>
      </c>
      <c r="AB293" s="26">
        <v>2</v>
      </c>
    </row>
    <row r="294">
      <c r="A294" s="21">
        <v>10096</v>
      </c>
      <c r="B294" s="22" t="s">
        <v>1226</v>
      </c>
      <c r="C294" s="22" t="s">
        <v>1227</v>
      </c>
      <c r="D294" s="22" t="s">
        <v>338</v>
      </c>
      <c r="E294" s="22" t="s">
        <v>1228</v>
      </c>
      <c r="F294" s="22" t="s">
        <v>1229</v>
      </c>
      <c r="G294" s="22"/>
      <c r="H294" s="14">
        <v>0.040000000000000001</v>
      </c>
      <c r="I294" s="15" t="s">
        <v>64</v>
      </c>
      <c r="J294" s="22" t="s">
        <v>65</v>
      </c>
      <c r="K294" s="13">
        <v>90</v>
      </c>
      <c r="L294" s="23">
        <v>0</v>
      </c>
      <c r="M294" s="29">
        <f t="shared" si="20"/>
        <v>0</v>
      </c>
      <c r="N294" s="29">
        <f t="shared" si="21"/>
        <v>0</v>
      </c>
      <c r="O294" s="23"/>
      <c r="P294" s="23"/>
      <c r="Q294" s="23">
        <v>1</v>
      </c>
      <c r="R294" s="23">
        <v>2</v>
      </c>
      <c r="S294" s="22" t="s">
        <v>66</v>
      </c>
      <c r="T294" s="22">
        <v>9.4800000000000004</v>
      </c>
      <c r="U294" s="22">
        <v>1482</v>
      </c>
      <c r="V294" s="22">
        <v>2300</v>
      </c>
      <c r="W294" s="22">
        <v>3180</v>
      </c>
      <c r="X294" s="24"/>
      <c r="Y294" s="25"/>
      <c r="Z294" s="18">
        <f>#NAME?</f>
        <v>0</v>
      </c>
      <c r="AA294" s="18" t="b">
        <f t="shared" si="19"/>
        <v>1</v>
      </c>
      <c r="AB294" s="26"/>
    </row>
    <row r="295">
      <c r="A295" s="21">
        <v>10083</v>
      </c>
      <c r="B295" s="22" t="s">
        <v>1230</v>
      </c>
      <c r="C295" s="22" t="s">
        <v>1231</v>
      </c>
      <c r="D295" s="22" t="s">
        <v>338</v>
      </c>
      <c r="E295" s="22" t="s">
        <v>1232</v>
      </c>
      <c r="F295" s="22" t="s">
        <v>1233</v>
      </c>
      <c r="G295" s="22"/>
      <c r="H295" s="14">
        <v>0.040000000000000001</v>
      </c>
      <c r="I295" s="15" t="s">
        <v>64</v>
      </c>
      <c r="J295" s="22" t="s">
        <v>65</v>
      </c>
      <c r="K295" s="13">
        <v>90</v>
      </c>
      <c r="L295" s="23">
        <v>0</v>
      </c>
      <c r="M295" s="29">
        <f t="shared" si="20"/>
        <v>0</v>
      </c>
      <c r="N295" s="29">
        <f t="shared" si="21"/>
        <v>0</v>
      </c>
      <c r="O295" s="23"/>
      <c r="P295" s="23"/>
      <c r="Q295" s="23">
        <v>2</v>
      </c>
      <c r="R295" s="23">
        <v>4</v>
      </c>
      <c r="S295" s="22" t="s">
        <v>66</v>
      </c>
      <c r="T295" s="22">
        <v>6.0300000000000002</v>
      </c>
      <c r="U295" s="22">
        <v>942</v>
      </c>
      <c r="V295" s="22">
        <v>1460</v>
      </c>
      <c r="W295" s="22">
        <v>2020</v>
      </c>
      <c r="X295" s="24"/>
      <c r="Y295" s="25">
        <v>16</v>
      </c>
      <c r="Z295" s="18">
        <f>#NAME?</f>
        <v>16</v>
      </c>
      <c r="AA295" s="18" t="b">
        <f t="shared" si="19"/>
        <v>1</v>
      </c>
      <c r="AB295" s="26"/>
    </row>
    <row r="296">
      <c r="A296" s="21">
        <v>10082</v>
      </c>
      <c r="B296" s="22" t="s">
        <v>1234</v>
      </c>
      <c r="C296" s="22" t="s">
        <v>1235</v>
      </c>
      <c r="D296" s="22" t="s">
        <v>338</v>
      </c>
      <c r="E296" s="22" t="s">
        <v>1236</v>
      </c>
      <c r="F296" s="22" t="s">
        <v>1237</v>
      </c>
      <c r="G296" s="22"/>
      <c r="H296" s="14">
        <v>0.040000000000000001</v>
      </c>
      <c r="I296" s="15" t="s">
        <v>64</v>
      </c>
      <c r="J296" s="22" t="s">
        <v>65</v>
      </c>
      <c r="K296" s="13">
        <v>90</v>
      </c>
      <c r="L296" s="23">
        <v>0</v>
      </c>
      <c r="M296" s="29">
        <f t="shared" si="20"/>
        <v>0</v>
      </c>
      <c r="N296" s="29">
        <f t="shared" si="21"/>
        <v>0</v>
      </c>
      <c r="O296" s="23"/>
      <c r="P296" s="23"/>
      <c r="Q296" s="23">
        <v>2</v>
      </c>
      <c r="R296" s="23">
        <v>4</v>
      </c>
      <c r="S296" s="22" t="s">
        <v>66</v>
      </c>
      <c r="T296" s="22">
        <v>6.0300000000000002</v>
      </c>
      <c r="U296" s="22">
        <v>942</v>
      </c>
      <c r="V296" s="22">
        <v>1460</v>
      </c>
      <c r="W296" s="22">
        <v>2020</v>
      </c>
      <c r="X296" s="24"/>
      <c r="Y296" s="25">
        <v>7</v>
      </c>
      <c r="Z296" s="18">
        <f>#NAME?</f>
        <v>7</v>
      </c>
      <c r="AA296" s="18" t="b">
        <f t="shared" si="19"/>
        <v>1</v>
      </c>
      <c r="AB296" s="26"/>
    </row>
    <row r="297">
      <c r="A297" s="21">
        <v>10087</v>
      </c>
      <c r="B297" s="22" t="s">
        <v>1238</v>
      </c>
      <c r="C297" s="22" t="s">
        <v>1239</v>
      </c>
      <c r="D297" s="22" t="s">
        <v>338</v>
      </c>
      <c r="E297" s="22" t="s">
        <v>1240</v>
      </c>
      <c r="F297" s="22" t="s">
        <v>1241</v>
      </c>
      <c r="G297" s="22"/>
      <c r="H297" s="14">
        <v>0.040000000000000001</v>
      </c>
      <c r="I297" s="15" t="s">
        <v>64</v>
      </c>
      <c r="J297" s="22" t="s">
        <v>65</v>
      </c>
      <c r="K297" s="13">
        <v>90</v>
      </c>
      <c r="L297" s="23">
        <v>3</v>
      </c>
      <c r="M297" s="29">
        <f t="shared" si="20"/>
        <v>12</v>
      </c>
      <c r="N297" s="29">
        <f t="shared" si="21"/>
        <v>15</v>
      </c>
      <c r="O297" s="23"/>
      <c r="P297" s="23"/>
      <c r="Q297" s="23">
        <v>5</v>
      </c>
      <c r="R297" s="23">
        <v>15</v>
      </c>
      <c r="S297" s="22" t="s">
        <v>66</v>
      </c>
      <c r="T297" s="22">
        <v>18</v>
      </c>
      <c r="U297" s="22">
        <v>405</v>
      </c>
      <c r="V297" s="22">
        <v>630</v>
      </c>
      <c r="W297" s="22">
        <v>860</v>
      </c>
      <c r="X297" s="24"/>
      <c r="Y297" s="25"/>
      <c r="Z297" s="18">
        <f>#NAME?</f>
        <v>0</v>
      </c>
      <c r="AA297" s="18" t="b">
        <f t="shared" si="19"/>
        <v>1</v>
      </c>
      <c r="AB297" s="26"/>
    </row>
    <row r="298">
      <c r="A298" s="21">
        <v>10086</v>
      </c>
      <c r="B298" s="22" t="s">
        <v>1242</v>
      </c>
      <c r="C298" s="22" t="s">
        <v>1243</v>
      </c>
      <c r="D298" s="22" t="s">
        <v>338</v>
      </c>
      <c r="E298" s="22" t="s">
        <v>1244</v>
      </c>
      <c r="F298" s="22" t="s">
        <v>1245</v>
      </c>
      <c r="G298" s="22"/>
      <c r="H298" s="14">
        <v>0.040000000000000001</v>
      </c>
      <c r="I298" s="15" t="s">
        <v>64</v>
      </c>
      <c r="J298" s="22" t="s">
        <v>65</v>
      </c>
      <c r="K298" s="13">
        <v>90</v>
      </c>
      <c r="L298" s="23">
        <v>3</v>
      </c>
      <c r="M298" s="29">
        <f t="shared" si="20"/>
        <v>12</v>
      </c>
      <c r="N298" s="29">
        <f t="shared" si="21"/>
        <v>15</v>
      </c>
      <c r="O298" s="23"/>
      <c r="P298" s="23"/>
      <c r="Q298" s="23">
        <v>5</v>
      </c>
      <c r="R298" s="23">
        <v>15</v>
      </c>
      <c r="S298" s="22" t="s">
        <v>66</v>
      </c>
      <c r="T298" s="22">
        <v>2.5800000000000001</v>
      </c>
      <c r="U298" s="22">
        <v>403</v>
      </c>
      <c r="V298" s="22">
        <v>630</v>
      </c>
      <c r="W298" s="22">
        <v>860</v>
      </c>
      <c r="X298" s="24"/>
      <c r="Y298" s="25"/>
      <c r="Z298" s="18">
        <f>#NAME?</f>
        <v>0</v>
      </c>
      <c r="AA298" s="18" t="b">
        <f t="shared" si="19"/>
        <v>1</v>
      </c>
      <c r="AB298" s="26"/>
    </row>
    <row r="299">
      <c r="A299" s="21">
        <v>11330</v>
      </c>
      <c r="B299" s="22" t="s">
        <v>1246</v>
      </c>
      <c r="C299" s="22" t="s">
        <v>1247</v>
      </c>
      <c r="D299" s="22" t="s">
        <v>338</v>
      </c>
      <c r="E299" s="22" t="s">
        <v>1248</v>
      </c>
      <c r="F299" s="22" t="s">
        <v>1249</v>
      </c>
      <c r="G299" s="22"/>
      <c r="H299" s="14">
        <v>0.040000000000000001</v>
      </c>
      <c r="I299" s="15" t="s">
        <v>64</v>
      </c>
      <c r="J299" s="22" t="s">
        <v>65</v>
      </c>
      <c r="K299" s="13">
        <v>90</v>
      </c>
      <c r="L299" s="23">
        <v>-1</v>
      </c>
      <c r="M299" s="29">
        <f t="shared" si="20"/>
        <v>-4</v>
      </c>
      <c r="N299" s="29">
        <f t="shared" si="21"/>
        <v>-5</v>
      </c>
      <c r="O299" s="23"/>
      <c r="P299" s="23"/>
      <c r="Q299" s="23">
        <v>5</v>
      </c>
      <c r="R299" s="23">
        <v>20</v>
      </c>
      <c r="S299" s="22" t="s">
        <v>66</v>
      </c>
      <c r="T299" s="22">
        <v>0.80000000000000004</v>
      </c>
      <c r="U299" s="22">
        <v>125</v>
      </c>
      <c r="V299" s="22">
        <v>190</v>
      </c>
      <c r="W299" s="22">
        <v>260</v>
      </c>
      <c r="X299" s="24"/>
      <c r="Y299" s="25"/>
      <c r="Z299" s="18">
        <f>#NAME?</f>
        <v>0</v>
      </c>
      <c r="AA299" s="18" t="b">
        <f t="shared" si="19"/>
        <v>1</v>
      </c>
      <c r="AB299" s="26"/>
    </row>
    <row r="300">
      <c r="A300" s="21">
        <v>11329</v>
      </c>
      <c r="B300" s="22" t="s">
        <v>1250</v>
      </c>
      <c r="C300" s="22" t="s">
        <v>1251</v>
      </c>
      <c r="D300" s="22" t="s">
        <v>338</v>
      </c>
      <c r="E300" s="22" t="s">
        <v>1252</v>
      </c>
      <c r="F300" s="22" t="s">
        <v>1253</v>
      </c>
      <c r="G300" s="22"/>
      <c r="H300" s="14">
        <v>0.040000000000000001</v>
      </c>
      <c r="I300" s="15" t="s">
        <v>64</v>
      </c>
      <c r="J300" s="22" t="s">
        <v>65</v>
      </c>
      <c r="K300" s="13">
        <v>90</v>
      </c>
      <c r="L300" s="23">
        <v>0</v>
      </c>
      <c r="M300" s="29">
        <f t="shared" si="20"/>
        <v>0</v>
      </c>
      <c r="N300" s="29">
        <f t="shared" si="21"/>
        <v>0</v>
      </c>
      <c r="O300" s="23"/>
      <c r="P300" s="23"/>
      <c r="Q300" s="23">
        <v>5</v>
      </c>
      <c r="R300" s="23">
        <v>20</v>
      </c>
      <c r="S300" s="22" t="s">
        <v>66</v>
      </c>
      <c r="T300" s="22">
        <v>0.80000000000000004</v>
      </c>
      <c r="U300" s="22">
        <v>125</v>
      </c>
      <c r="V300" s="22">
        <v>190</v>
      </c>
      <c r="W300" s="22">
        <v>260</v>
      </c>
      <c r="X300" s="24"/>
      <c r="Y300" s="25"/>
      <c r="Z300" s="18">
        <f>#NAME?</f>
        <v>0</v>
      </c>
      <c r="AA300" s="18" t="b">
        <f t="shared" si="19"/>
        <v>1</v>
      </c>
      <c r="AB300" s="26"/>
    </row>
    <row r="301">
      <c r="A301" s="21">
        <v>10095</v>
      </c>
      <c r="B301" s="22" t="s">
        <v>1254</v>
      </c>
      <c r="C301" s="22" t="s">
        <v>1255</v>
      </c>
      <c r="D301" s="22" t="s">
        <v>338</v>
      </c>
      <c r="E301" s="22" t="s">
        <v>1256</v>
      </c>
      <c r="F301" s="22" t="s">
        <v>1070</v>
      </c>
      <c r="G301" s="22"/>
      <c r="H301" s="14">
        <v>0.040000000000000001</v>
      </c>
      <c r="I301" s="15" t="s">
        <v>64</v>
      </c>
      <c r="J301" s="22" t="s">
        <v>65</v>
      </c>
      <c r="K301" s="13">
        <v>90</v>
      </c>
      <c r="L301" s="23">
        <v>0</v>
      </c>
      <c r="M301" s="29">
        <f t="shared" si="20"/>
        <v>0</v>
      </c>
      <c r="N301" s="29">
        <f t="shared" si="21"/>
        <v>0</v>
      </c>
      <c r="O301" s="23"/>
      <c r="P301" s="23"/>
      <c r="Q301" s="23">
        <v>1</v>
      </c>
      <c r="R301" s="23">
        <v>2</v>
      </c>
      <c r="S301" s="22" t="s">
        <v>66</v>
      </c>
      <c r="T301" s="22">
        <v>5.2000000000000002</v>
      </c>
      <c r="U301" s="22">
        <v>813</v>
      </c>
      <c r="V301" s="22">
        <v>1260</v>
      </c>
      <c r="W301" s="22">
        <v>1740</v>
      </c>
      <c r="X301" s="24"/>
      <c r="Y301" s="25"/>
      <c r="Z301" s="18">
        <f>#NAME?</f>
        <v>0</v>
      </c>
      <c r="AA301" s="18" t="b">
        <f t="shared" si="19"/>
        <v>1</v>
      </c>
      <c r="AB301" s="26"/>
    </row>
    <row r="302">
      <c r="A302" s="21">
        <v>10124</v>
      </c>
      <c r="B302" s="22" t="s">
        <v>1257</v>
      </c>
      <c r="C302" s="22" t="s">
        <v>1258</v>
      </c>
      <c r="D302" s="22" t="s">
        <v>338</v>
      </c>
      <c r="E302" s="22" t="s">
        <v>1259</v>
      </c>
      <c r="F302" s="22" t="s">
        <v>1260</v>
      </c>
      <c r="G302" s="22"/>
      <c r="H302" s="14">
        <v>0.040000000000000001</v>
      </c>
      <c r="I302" s="15" t="s">
        <v>64</v>
      </c>
      <c r="J302" s="22" t="s">
        <v>65</v>
      </c>
      <c r="K302" s="13">
        <v>90</v>
      </c>
      <c r="L302" s="23">
        <v>0</v>
      </c>
      <c r="M302" s="29">
        <f t="shared" si="20"/>
        <v>0</v>
      </c>
      <c r="N302" s="29">
        <f t="shared" si="21"/>
        <v>0</v>
      </c>
      <c r="O302" s="23"/>
      <c r="P302" s="23"/>
      <c r="Q302" s="23">
        <v>2</v>
      </c>
      <c r="R302" s="23">
        <v>4</v>
      </c>
      <c r="S302" s="22" t="s">
        <v>66</v>
      </c>
      <c r="T302" s="22">
        <v>2.5</v>
      </c>
      <c r="U302" s="22">
        <v>391</v>
      </c>
      <c r="V302" s="22">
        <v>610</v>
      </c>
      <c r="W302" s="22">
        <v>840</v>
      </c>
      <c r="X302" s="24"/>
      <c r="Y302" s="25">
        <v>122</v>
      </c>
      <c r="Z302" s="18">
        <f>#NAME?</f>
        <v>122</v>
      </c>
      <c r="AA302" s="18" t="b">
        <f t="shared" si="19"/>
        <v>1</v>
      </c>
      <c r="AB302" s="26">
        <v>12</v>
      </c>
    </row>
    <row r="303">
      <c r="A303" s="21">
        <v>10123</v>
      </c>
      <c r="B303" s="22" t="s">
        <v>1261</v>
      </c>
      <c r="C303" s="22" t="s">
        <v>1262</v>
      </c>
      <c r="D303" s="22" t="s">
        <v>338</v>
      </c>
      <c r="E303" s="22" t="s">
        <v>1263</v>
      </c>
      <c r="F303" s="22" t="s">
        <v>1264</v>
      </c>
      <c r="G303" s="22"/>
      <c r="H303" s="14">
        <v>0.040000000000000001</v>
      </c>
      <c r="I303" s="15" t="s">
        <v>64</v>
      </c>
      <c r="J303" s="22" t="s">
        <v>65</v>
      </c>
      <c r="K303" s="13">
        <v>90</v>
      </c>
      <c r="L303" s="23">
        <v>0</v>
      </c>
      <c r="M303" s="29">
        <f t="shared" si="20"/>
        <v>0</v>
      </c>
      <c r="N303" s="29">
        <f t="shared" si="21"/>
        <v>0</v>
      </c>
      <c r="O303" s="23"/>
      <c r="P303" s="23"/>
      <c r="Q303" s="23">
        <v>2</v>
      </c>
      <c r="R303" s="23">
        <v>4</v>
      </c>
      <c r="S303" s="22" t="s">
        <v>66</v>
      </c>
      <c r="T303" s="22">
        <v>2.5</v>
      </c>
      <c r="U303" s="22">
        <v>391</v>
      </c>
      <c r="V303" s="22">
        <v>610</v>
      </c>
      <c r="W303" s="22">
        <v>840</v>
      </c>
      <c r="X303" s="24"/>
      <c r="Y303" s="25">
        <v>128</v>
      </c>
      <c r="Z303" s="18">
        <f>#NAME?</f>
        <v>128</v>
      </c>
      <c r="AA303" s="18" t="b">
        <f t="shared" si="19"/>
        <v>1</v>
      </c>
      <c r="AB303" s="26">
        <v>12</v>
      </c>
    </row>
    <row r="304">
      <c r="A304" s="12">
        <v>11878</v>
      </c>
      <c r="B304" s="13" t="s">
        <v>1265</v>
      </c>
      <c r="C304" s="13" t="s">
        <v>1266</v>
      </c>
      <c r="D304" s="13" t="s">
        <v>338</v>
      </c>
      <c r="E304" s="13" t="s">
        <v>1267</v>
      </c>
      <c r="F304" s="13" t="s">
        <v>1268</v>
      </c>
      <c r="G304" s="13" t="s">
        <v>1269</v>
      </c>
      <c r="H304" s="14">
        <v>0.02</v>
      </c>
      <c r="I304" s="15" t="s">
        <v>32</v>
      </c>
      <c r="J304" s="13" t="s">
        <v>33</v>
      </c>
      <c r="K304" s="13">
        <v>90</v>
      </c>
      <c r="L304" s="16">
        <v>2</v>
      </c>
      <c r="M304" s="29">
        <f t="shared" si="20"/>
        <v>8</v>
      </c>
      <c r="N304" s="29">
        <f t="shared" si="21"/>
        <v>10</v>
      </c>
      <c r="O304" s="16"/>
      <c r="P304" s="16"/>
      <c r="Q304" s="16">
        <v>1</v>
      </c>
      <c r="R304" s="16">
        <v>3</v>
      </c>
      <c r="S304" s="13" t="s">
        <v>34</v>
      </c>
      <c r="T304" s="13">
        <v>15.35</v>
      </c>
      <c r="U304" s="13">
        <v>2750.7199999999998</v>
      </c>
      <c r="V304" s="13">
        <v>3600</v>
      </c>
      <c r="W304" s="13">
        <v>4400</v>
      </c>
      <c r="X304" s="17"/>
      <c r="Y304" s="18">
        <v>14</v>
      </c>
      <c r="Z304" s="18">
        <f>#NAME?</f>
        <v>14</v>
      </c>
      <c r="AA304" s="18" t="b">
        <f t="shared" si="19"/>
        <v>1</v>
      </c>
      <c r="AB304" s="19">
        <v>4</v>
      </c>
    </row>
    <row r="305">
      <c r="A305" s="21">
        <v>10080</v>
      </c>
      <c r="B305" s="22" t="s">
        <v>1270</v>
      </c>
      <c r="C305" s="22" t="s">
        <v>1271</v>
      </c>
      <c r="D305" s="22" t="s">
        <v>338</v>
      </c>
      <c r="E305" s="22" t="s">
        <v>1272</v>
      </c>
      <c r="F305" s="22" t="s">
        <v>1272</v>
      </c>
      <c r="G305" s="22"/>
      <c r="H305" s="14">
        <v>0.040000000000000001</v>
      </c>
      <c r="I305" s="15" t="s">
        <v>64</v>
      </c>
      <c r="J305" s="22" t="s">
        <v>65</v>
      </c>
      <c r="K305" s="13">
        <v>90</v>
      </c>
      <c r="L305" s="23">
        <v>5</v>
      </c>
      <c r="M305" s="29">
        <f t="shared" si="20"/>
        <v>20</v>
      </c>
      <c r="N305" s="29">
        <f t="shared" si="21"/>
        <v>25</v>
      </c>
      <c r="O305" s="23"/>
      <c r="P305" s="23"/>
      <c r="Q305" s="23">
        <v>10</v>
      </c>
      <c r="R305" s="23">
        <v>30</v>
      </c>
      <c r="S305" s="22" t="s">
        <v>66</v>
      </c>
      <c r="T305" s="22">
        <v>1.8100000000000001</v>
      </c>
      <c r="U305" s="22">
        <v>283</v>
      </c>
      <c r="V305" s="22">
        <v>440</v>
      </c>
      <c r="W305" s="22">
        <v>610</v>
      </c>
      <c r="X305" s="24"/>
      <c r="Y305" s="25"/>
      <c r="Z305" s="18">
        <f>#NAME?</f>
        <v>0</v>
      </c>
      <c r="AA305" s="18" t="b">
        <f t="shared" si="19"/>
        <v>1</v>
      </c>
      <c r="AB305" s="26"/>
    </row>
    <row r="306">
      <c r="A306" s="21">
        <v>10011</v>
      </c>
      <c r="B306" s="22" t="s">
        <v>1012</v>
      </c>
      <c r="C306" s="22" t="s">
        <v>1013</v>
      </c>
      <c r="D306" s="22" t="s">
        <v>338</v>
      </c>
      <c r="E306" s="22" t="s">
        <v>1014</v>
      </c>
      <c r="F306" s="22" t="s">
        <v>1015</v>
      </c>
      <c r="G306" s="22"/>
      <c r="H306" s="14">
        <v>0.040000000000000001</v>
      </c>
      <c r="I306" s="15" t="s">
        <v>64</v>
      </c>
      <c r="J306" s="22" t="s">
        <v>65</v>
      </c>
      <c r="K306" s="13">
        <v>90</v>
      </c>
      <c r="L306" s="23">
        <v>0</v>
      </c>
      <c r="M306" s="29">
        <f t="shared" si="20"/>
        <v>0</v>
      </c>
      <c r="N306" s="29">
        <f t="shared" si="21"/>
        <v>0</v>
      </c>
      <c r="O306" s="23">
        <v>0</v>
      </c>
      <c r="P306" s="23">
        <v>0</v>
      </c>
      <c r="Q306" s="23">
        <v>0</v>
      </c>
      <c r="R306" s="23">
        <v>0</v>
      </c>
      <c r="S306" s="22" t="s">
        <v>66</v>
      </c>
      <c r="T306" s="22">
        <v>6.5999999999999996</v>
      </c>
      <c r="U306" s="22">
        <v>1032</v>
      </c>
      <c r="V306" s="22">
        <v>1600</v>
      </c>
      <c r="W306" s="22">
        <v>2210</v>
      </c>
      <c r="X306" s="24"/>
      <c r="Y306" s="25"/>
      <c r="Z306" s="18" t="e">
        <f>#NAME?</f>
        <v>#N/A</v>
      </c>
      <c r="AA306" s="18" t="e">
        <f t="shared" si="19"/>
        <v>#N/A</v>
      </c>
      <c r="AB306" s="26"/>
    </row>
    <row r="307">
      <c r="A307" s="12">
        <v>12479</v>
      </c>
      <c r="B307" s="13" t="s">
        <v>1273</v>
      </c>
      <c r="C307" s="13" t="s">
        <v>1274</v>
      </c>
      <c r="D307" s="13" t="s">
        <v>1275</v>
      </c>
      <c r="E307" s="13" t="s">
        <v>1276</v>
      </c>
      <c r="F307" s="13" t="s">
        <v>1277</v>
      </c>
      <c r="G307" s="13" t="s">
        <v>1278</v>
      </c>
      <c r="H307" s="14">
        <v>0.02</v>
      </c>
      <c r="I307" s="15" t="s">
        <v>32</v>
      </c>
      <c r="J307" s="13" t="s">
        <v>33</v>
      </c>
      <c r="K307" s="13">
        <v>90</v>
      </c>
      <c r="L307" s="16">
        <f>#NAME?</f>
        <v>0</v>
      </c>
      <c r="M307" s="29">
        <f t="shared" si="20"/>
        <v>0</v>
      </c>
      <c r="N307" s="29">
        <f t="shared" si="21"/>
        <v>0</v>
      </c>
      <c r="O307" s="16"/>
      <c r="P307" s="16"/>
      <c r="Q307" s="16">
        <v>1</v>
      </c>
      <c r="R307" s="16">
        <v>3</v>
      </c>
      <c r="S307" s="13" t="s">
        <v>34</v>
      </c>
      <c r="T307" s="13">
        <v>27.079999999999998</v>
      </c>
      <c r="U307" s="13">
        <v>4</v>
      </c>
      <c r="V307" s="13">
        <v>5500</v>
      </c>
      <c r="W307" s="13">
        <v>7600</v>
      </c>
      <c r="X307" s="17"/>
      <c r="Y307" s="18">
        <v>29</v>
      </c>
      <c r="Z307" s="18">
        <f>#NAME?</f>
        <v>29</v>
      </c>
      <c r="AA307" s="18" t="b">
        <f t="shared" si="19"/>
        <v>1</v>
      </c>
      <c r="AB307" s="19"/>
    </row>
    <row r="308">
      <c r="A308" s="12">
        <v>13519</v>
      </c>
      <c r="B308" s="13" t="s">
        <v>1279</v>
      </c>
      <c r="C308" s="13" t="s">
        <v>1280</v>
      </c>
      <c r="D308" s="13" t="s">
        <v>1281</v>
      </c>
      <c r="E308" s="13" t="s">
        <v>1282</v>
      </c>
      <c r="F308" s="13" t="s">
        <v>1282</v>
      </c>
      <c r="G308" s="13" t="s">
        <v>1283</v>
      </c>
      <c r="H308" s="14">
        <v>0.02</v>
      </c>
      <c r="I308" s="15" t="s">
        <v>32</v>
      </c>
      <c r="J308" s="13" t="s">
        <v>33</v>
      </c>
      <c r="K308" s="13">
        <v>90</v>
      </c>
      <c r="L308" s="16">
        <f>#NAME?</f>
        <v>4</v>
      </c>
      <c r="M308" s="29">
        <f t="shared" si="20"/>
        <v>16</v>
      </c>
      <c r="N308" s="29">
        <f t="shared" si="21"/>
        <v>20</v>
      </c>
      <c r="O308" s="16"/>
      <c r="P308" s="16"/>
      <c r="Q308" s="16">
        <v>1</v>
      </c>
      <c r="R308" s="16">
        <v>3</v>
      </c>
      <c r="S308" s="13" t="s">
        <v>34</v>
      </c>
      <c r="T308" s="13">
        <v>7.2599999999999998</v>
      </c>
      <c r="U308" s="13">
        <v>1209.7</v>
      </c>
      <c r="V308" s="13">
        <v>1600</v>
      </c>
      <c r="W308" s="13">
        <v>2210</v>
      </c>
      <c r="X308" s="17"/>
      <c r="Y308" s="18"/>
      <c r="Z308" s="18">
        <f>#NAME?</f>
        <v>0</v>
      </c>
      <c r="AA308" s="18" t="b">
        <f t="shared" si="19"/>
        <v>1</v>
      </c>
      <c r="AB308" s="19"/>
    </row>
    <row r="309">
      <c r="A309" s="12">
        <v>13983</v>
      </c>
      <c r="B309" s="13" t="s">
        <v>1284</v>
      </c>
      <c r="C309" s="13" t="s">
        <v>1285</v>
      </c>
      <c r="D309" s="13" t="s">
        <v>1286</v>
      </c>
      <c r="E309" s="13" t="s">
        <v>1287</v>
      </c>
      <c r="F309" s="13" t="s">
        <v>1288</v>
      </c>
      <c r="G309" s="13" t="s">
        <v>1289</v>
      </c>
      <c r="H309" s="14">
        <v>0.02</v>
      </c>
      <c r="I309" s="15" t="s">
        <v>32</v>
      </c>
      <c r="J309" s="13" t="s">
        <v>33</v>
      </c>
      <c r="K309" s="13">
        <v>90</v>
      </c>
      <c r="L309" s="16">
        <f>#NAME?</f>
        <v>8</v>
      </c>
      <c r="M309" s="29">
        <f t="shared" si="20"/>
        <v>32</v>
      </c>
      <c r="N309" s="29">
        <f t="shared" si="21"/>
        <v>40</v>
      </c>
      <c r="O309" s="16"/>
      <c r="P309" s="16"/>
      <c r="Q309" s="16">
        <v>1</v>
      </c>
      <c r="R309" s="16">
        <v>3</v>
      </c>
      <c r="S309" s="13" t="s">
        <v>34</v>
      </c>
      <c r="T309" s="13">
        <v>26.859999999999999</v>
      </c>
      <c r="U309" s="13">
        <v>4813.3100000000004</v>
      </c>
      <c r="V309" s="13">
        <v>6300</v>
      </c>
      <c r="W309" s="13">
        <v>7900</v>
      </c>
      <c r="X309" s="17"/>
      <c r="Y309" s="18">
        <v>7</v>
      </c>
      <c r="Z309" s="18">
        <f>#NAME?</f>
        <v>7</v>
      </c>
      <c r="AA309" s="18" t="b">
        <f t="shared" si="19"/>
        <v>1</v>
      </c>
      <c r="AB309" s="19"/>
    </row>
    <row r="310">
      <c r="A310" s="21">
        <v>11817</v>
      </c>
      <c r="B310" s="22" t="s">
        <v>1290</v>
      </c>
      <c r="C310" s="22" t="s">
        <v>1291</v>
      </c>
      <c r="D310" s="22" t="s">
        <v>1292</v>
      </c>
      <c r="E310" s="22" t="s">
        <v>1293</v>
      </c>
      <c r="F310" s="22" t="s">
        <v>1294</v>
      </c>
      <c r="G310" s="22"/>
      <c r="H310" s="14">
        <v>0.040000000000000001</v>
      </c>
      <c r="I310" s="15" t="s">
        <v>64</v>
      </c>
      <c r="J310" s="22" t="s">
        <v>65</v>
      </c>
      <c r="K310" s="13">
        <v>90</v>
      </c>
      <c r="L310" s="23">
        <v>0</v>
      </c>
      <c r="M310" s="29">
        <f t="shared" si="20"/>
        <v>0</v>
      </c>
      <c r="N310" s="29">
        <f t="shared" si="21"/>
        <v>0</v>
      </c>
      <c r="O310" s="23">
        <v>3</v>
      </c>
      <c r="P310" s="23">
        <v>10</v>
      </c>
      <c r="Q310" s="23"/>
      <c r="R310" s="23"/>
      <c r="S310" s="22" t="s">
        <v>66</v>
      </c>
      <c r="T310" s="22">
        <v>2.4700000000000002</v>
      </c>
      <c r="U310" s="22">
        <v>386</v>
      </c>
      <c r="V310" s="22">
        <v>600</v>
      </c>
      <c r="W310" s="22">
        <v>830</v>
      </c>
      <c r="X310" s="24"/>
      <c r="Y310" s="25"/>
      <c r="Z310" s="18">
        <f>#NAME?</f>
        <v>0</v>
      </c>
      <c r="AA310" s="18" t="b">
        <f t="shared" si="19"/>
        <v>1</v>
      </c>
      <c r="AB310" s="26"/>
    </row>
    <row r="311">
      <c r="A311" s="21">
        <v>11816</v>
      </c>
      <c r="B311" s="22" t="s">
        <v>1295</v>
      </c>
      <c r="C311" s="22" t="s">
        <v>1296</v>
      </c>
      <c r="D311" s="22" t="s">
        <v>1292</v>
      </c>
      <c r="E311" s="22" t="s">
        <v>1297</v>
      </c>
      <c r="F311" s="22" t="s">
        <v>1298</v>
      </c>
      <c r="G311" s="22"/>
      <c r="H311" s="14">
        <v>0.040000000000000001</v>
      </c>
      <c r="I311" s="15" t="s">
        <v>64</v>
      </c>
      <c r="J311" s="22" t="s">
        <v>65</v>
      </c>
      <c r="K311" s="13">
        <v>90</v>
      </c>
      <c r="L311" s="23">
        <v>0</v>
      </c>
      <c r="M311" s="29">
        <f t="shared" si="20"/>
        <v>0</v>
      </c>
      <c r="N311" s="29">
        <f t="shared" si="21"/>
        <v>0</v>
      </c>
      <c r="O311" s="23">
        <v>3</v>
      </c>
      <c r="P311" s="23">
        <v>10</v>
      </c>
      <c r="Q311" s="23"/>
      <c r="R311" s="23"/>
      <c r="S311" s="22" t="s">
        <v>66</v>
      </c>
      <c r="T311" s="22">
        <v>2.4700000000000002</v>
      </c>
      <c r="U311" s="22">
        <v>386</v>
      </c>
      <c r="V311" s="22">
        <v>600</v>
      </c>
      <c r="W311" s="22">
        <v>830</v>
      </c>
      <c r="X311" s="24">
        <v>1</v>
      </c>
      <c r="Y311" s="25"/>
      <c r="Z311" s="18">
        <f>#NAME?</f>
        <v>0</v>
      </c>
      <c r="AA311" s="18" t="b">
        <f t="shared" si="19"/>
        <v>1</v>
      </c>
      <c r="AB311" s="26"/>
    </row>
    <row r="312">
      <c r="A312" s="21">
        <v>11815</v>
      </c>
      <c r="B312" s="22" t="s">
        <v>1299</v>
      </c>
      <c r="C312" s="22" t="s">
        <v>1300</v>
      </c>
      <c r="D312" s="22" t="s">
        <v>1292</v>
      </c>
      <c r="E312" s="22" t="s">
        <v>1301</v>
      </c>
      <c r="F312" s="22" t="s">
        <v>1302</v>
      </c>
      <c r="G312" s="22"/>
      <c r="H312" s="14">
        <v>0.040000000000000001</v>
      </c>
      <c r="I312" s="15" t="s">
        <v>64</v>
      </c>
      <c r="J312" s="22" t="s">
        <v>65</v>
      </c>
      <c r="K312" s="13">
        <v>90</v>
      </c>
      <c r="L312" s="23">
        <v>0</v>
      </c>
      <c r="M312" s="29">
        <f t="shared" si="20"/>
        <v>0</v>
      </c>
      <c r="N312" s="29">
        <f t="shared" si="21"/>
        <v>0</v>
      </c>
      <c r="O312" s="23">
        <v>3</v>
      </c>
      <c r="P312" s="23">
        <v>10</v>
      </c>
      <c r="Q312" s="23"/>
      <c r="R312" s="23"/>
      <c r="S312" s="22" t="s">
        <v>66</v>
      </c>
      <c r="T312" s="22">
        <v>8.7300000000000004</v>
      </c>
      <c r="U312" s="22">
        <v>1364</v>
      </c>
      <c r="V312" s="22">
        <v>2110</v>
      </c>
      <c r="W312" s="22">
        <v>2920</v>
      </c>
      <c r="X312" s="24"/>
      <c r="Y312" s="25"/>
      <c r="Z312" s="18">
        <f>#NAME?</f>
        <v>0</v>
      </c>
      <c r="AA312" s="18" t="b">
        <f t="shared" si="19"/>
        <v>1</v>
      </c>
      <c r="AB312" s="26"/>
    </row>
    <row r="313">
      <c r="A313" s="21">
        <v>11814</v>
      </c>
      <c r="B313" s="22" t="s">
        <v>1303</v>
      </c>
      <c r="C313" s="22" t="s">
        <v>1304</v>
      </c>
      <c r="D313" s="22" t="s">
        <v>1292</v>
      </c>
      <c r="E313" s="22" t="s">
        <v>1305</v>
      </c>
      <c r="F313" s="22" t="s">
        <v>1306</v>
      </c>
      <c r="G313" s="22"/>
      <c r="H313" s="14">
        <v>0.040000000000000001</v>
      </c>
      <c r="I313" s="15" t="s">
        <v>64</v>
      </c>
      <c r="J313" s="22" t="s">
        <v>65</v>
      </c>
      <c r="K313" s="13">
        <v>90</v>
      </c>
      <c r="L313" s="23">
        <v>0</v>
      </c>
      <c r="M313" s="29">
        <f t="shared" si="20"/>
        <v>0</v>
      </c>
      <c r="N313" s="29">
        <f t="shared" si="21"/>
        <v>0</v>
      </c>
      <c r="O313" s="23">
        <v>3</v>
      </c>
      <c r="P313" s="23"/>
      <c r="Q313" s="23"/>
      <c r="R313" s="23"/>
      <c r="S313" s="22" t="s">
        <v>66</v>
      </c>
      <c r="T313" s="22">
        <v>8.7300000000000004</v>
      </c>
      <c r="U313" s="22">
        <v>1364</v>
      </c>
      <c r="V313" s="22">
        <v>2110</v>
      </c>
      <c r="W313" s="22">
        <v>2920</v>
      </c>
      <c r="X313" s="24"/>
      <c r="Y313" s="25"/>
      <c r="Z313" s="18">
        <f>#NAME?</f>
        <v>0</v>
      </c>
      <c r="AA313" s="18" t="b">
        <f t="shared" si="19"/>
        <v>1</v>
      </c>
      <c r="AB313" s="26"/>
    </row>
    <row r="314">
      <c r="A314" s="21">
        <v>11820</v>
      </c>
      <c r="B314" s="22" t="s">
        <v>1307</v>
      </c>
      <c r="C314" s="22" t="s">
        <v>1308</v>
      </c>
      <c r="D314" s="22" t="s">
        <v>1292</v>
      </c>
      <c r="E314" s="22" t="s">
        <v>1309</v>
      </c>
      <c r="F314" s="22" t="s">
        <v>1310</v>
      </c>
      <c r="G314" s="22"/>
      <c r="H314" s="14">
        <v>0.040000000000000001</v>
      </c>
      <c r="I314" s="15" t="s">
        <v>64</v>
      </c>
      <c r="J314" s="22" t="s">
        <v>65</v>
      </c>
      <c r="K314" s="13">
        <v>90</v>
      </c>
      <c r="L314" s="23">
        <v>0</v>
      </c>
      <c r="M314" s="29">
        <f t="shared" si="20"/>
        <v>0</v>
      </c>
      <c r="N314" s="29">
        <f t="shared" si="21"/>
        <v>0</v>
      </c>
      <c r="O314" s="23"/>
      <c r="P314" s="23"/>
      <c r="Q314" s="23">
        <v>1</v>
      </c>
      <c r="R314" s="23">
        <v>2</v>
      </c>
      <c r="S314" s="22" t="s">
        <v>66</v>
      </c>
      <c r="T314" s="22">
        <v>133.80000000000001</v>
      </c>
      <c r="U314" s="22">
        <v>3011</v>
      </c>
      <c r="V314" s="22">
        <v>4670</v>
      </c>
      <c r="W314" s="22">
        <v>6440</v>
      </c>
      <c r="X314" s="24"/>
      <c r="Y314" s="25">
        <v>14</v>
      </c>
      <c r="Z314" s="18">
        <f>#NAME?</f>
        <v>14</v>
      </c>
      <c r="AA314" s="18" t="b">
        <f t="shared" si="19"/>
        <v>1</v>
      </c>
      <c r="AB314" s="26">
        <v>3</v>
      </c>
    </row>
    <row r="315">
      <c r="A315" s="21">
        <v>11821</v>
      </c>
      <c r="B315" s="22" t="s">
        <v>1311</v>
      </c>
      <c r="C315" s="22" t="s">
        <v>1312</v>
      </c>
      <c r="D315" s="22" t="s">
        <v>1292</v>
      </c>
      <c r="E315" s="22" t="s">
        <v>1313</v>
      </c>
      <c r="F315" s="22" t="s">
        <v>1314</v>
      </c>
      <c r="G315" s="22"/>
      <c r="H315" s="14">
        <v>0.040000000000000001</v>
      </c>
      <c r="I315" s="15" t="s">
        <v>64</v>
      </c>
      <c r="J315" s="22" t="s">
        <v>65</v>
      </c>
      <c r="K315" s="13">
        <v>90</v>
      </c>
      <c r="L315" s="23">
        <v>0</v>
      </c>
      <c r="M315" s="29">
        <f t="shared" si="20"/>
        <v>0</v>
      </c>
      <c r="N315" s="29">
        <f t="shared" si="21"/>
        <v>0</v>
      </c>
      <c r="O315" s="23"/>
      <c r="P315" s="23"/>
      <c r="Q315" s="23">
        <v>1</v>
      </c>
      <c r="R315" s="23">
        <v>2</v>
      </c>
      <c r="S315" s="22" t="s">
        <v>66</v>
      </c>
      <c r="T315" s="22">
        <v>5.9500000000000002</v>
      </c>
      <c r="U315" s="22">
        <v>930</v>
      </c>
      <c r="V315" s="22">
        <v>1440</v>
      </c>
      <c r="W315" s="22">
        <v>1990</v>
      </c>
      <c r="X315" s="24"/>
      <c r="Y315" s="25"/>
      <c r="Z315" s="18">
        <f>#NAME?</f>
        <v>0</v>
      </c>
      <c r="AA315" s="18" t="b">
        <f t="shared" si="19"/>
        <v>1</v>
      </c>
      <c r="AB315" s="26">
        <v>7</v>
      </c>
    </row>
    <row r="316">
      <c r="A316" s="21">
        <v>11818</v>
      </c>
      <c r="B316" s="22" t="s">
        <v>1315</v>
      </c>
      <c r="C316" s="22" t="s">
        <v>1316</v>
      </c>
      <c r="D316" s="22" t="s">
        <v>1292</v>
      </c>
      <c r="E316" s="22" t="s">
        <v>1317</v>
      </c>
      <c r="F316" s="22" t="s">
        <v>1318</v>
      </c>
      <c r="G316" s="22"/>
      <c r="H316" s="14">
        <v>0.040000000000000001</v>
      </c>
      <c r="I316" s="15" t="s">
        <v>64</v>
      </c>
      <c r="J316" s="22" t="s">
        <v>65</v>
      </c>
      <c r="K316" s="13">
        <v>90</v>
      </c>
      <c r="L316" s="23">
        <v>0</v>
      </c>
      <c r="M316" s="29">
        <f t="shared" si="20"/>
        <v>0</v>
      </c>
      <c r="N316" s="29">
        <f t="shared" si="21"/>
        <v>0</v>
      </c>
      <c r="O316" s="23"/>
      <c r="P316" s="23"/>
      <c r="Q316" s="23">
        <v>1</v>
      </c>
      <c r="R316" s="23">
        <v>2</v>
      </c>
      <c r="S316" s="22" t="s">
        <v>66</v>
      </c>
      <c r="T316" s="22">
        <v>62.299999999999997</v>
      </c>
      <c r="U316" s="22">
        <v>1402</v>
      </c>
      <c r="V316" s="22">
        <v>2170</v>
      </c>
      <c r="W316" s="22">
        <v>3000</v>
      </c>
      <c r="X316" s="24">
        <v>1</v>
      </c>
      <c r="Y316" s="25"/>
      <c r="Z316" s="18">
        <f>#NAME?</f>
        <v>0</v>
      </c>
      <c r="AA316" s="18" t="b">
        <f t="shared" si="19"/>
        <v>1</v>
      </c>
      <c r="AB316" s="26">
        <v>4</v>
      </c>
    </row>
    <row r="317">
      <c r="A317" s="21">
        <v>11811</v>
      </c>
      <c r="B317" s="22" t="s">
        <v>1319</v>
      </c>
      <c r="C317" s="22" t="s">
        <v>1320</v>
      </c>
      <c r="D317" s="22" t="s">
        <v>1292</v>
      </c>
      <c r="E317" s="22" t="s">
        <v>1321</v>
      </c>
      <c r="F317" s="22" t="s">
        <v>1322</v>
      </c>
      <c r="G317" s="22"/>
      <c r="H317" s="14">
        <v>0.040000000000000001</v>
      </c>
      <c r="I317" s="15" t="s">
        <v>64</v>
      </c>
      <c r="J317" s="22" t="s">
        <v>65</v>
      </c>
      <c r="K317" s="13">
        <v>90</v>
      </c>
      <c r="L317" s="23">
        <v>1</v>
      </c>
      <c r="M317" s="29">
        <f t="shared" si="20"/>
        <v>4</v>
      </c>
      <c r="N317" s="29">
        <f t="shared" si="21"/>
        <v>5</v>
      </c>
      <c r="O317" s="23"/>
      <c r="P317" s="23"/>
      <c r="Q317" s="23">
        <v>2</v>
      </c>
      <c r="R317" s="23">
        <v>4</v>
      </c>
      <c r="S317" s="22" t="s">
        <v>66</v>
      </c>
      <c r="T317" s="22">
        <v>285</v>
      </c>
      <c r="U317" s="22">
        <v>7752</v>
      </c>
      <c r="V317" s="22">
        <v>11630</v>
      </c>
      <c r="W317" s="22">
        <v>15500</v>
      </c>
      <c r="X317" s="24">
        <v>1</v>
      </c>
      <c r="Y317" s="25">
        <v>6</v>
      </c>
      <c r="Z317" s="18">
        <f>#NAME?</f>
        <v>6</v>
      </c>
      <c r="AA317" s="18" t="b">
        <f t="shared" si="19"/>
        <v>1</v>
      </c>
      <c r="AB317" s="26">
        <v>2</v>
      </c>
    </row>
    <row r="318">
      <c r="A318" s="21">
        <v>11810</v>
      </c>
      <c r="B318" s="22" t="s">
        <v>1323</v>
      </c>
      <c r="C318" s="22" t="s">
        <v>1324</v>
      </c>
      <c r="D318" s="22" t="s">
        <v>1292</v>
      </c>
      <c r="E318" s="22" t="s">
        <v>1325</v>
      </c>
      <c r="F318" s="22" t="s">
        <v>1326</v>
      </c>
      <c r="G318" s="22"/>
      <c r="H318" s="14">
        <v>0.040000000000000001</v>
      </c>
      <c r="I318" s="15" t="s">
        <v>64</v>
      </c>
      <c r="J318" s="22" t="s">
        <v>65</v>
      </c>
      <c r="K318" s="13">
        <v>90</v>
      </c>
      <c r="L318" s="23">
        <v>0</v>
      </c>
      <c r="M318" s="29">
        <f t="shared" si="20"/>
        <v>0</v>
      </c>
      <c r="N318" s="29">
        <f t="shared" si="21"/>
        <v>0</v>
      </c>
      <c r="O318" s="23"/>
      <c r="P318" s="23"/>
      <c r="Q318" s="23">
        <v>2</v>
      </c>
      <c r="R318" s="23">
        <v>4</v>
      </c>
      <c r="S318" s="22" t="s">
        <v>66</v>
      </c>
      <c r="T318" s="22">
        <v>285</v>
      </c>
      <c r="U318" s="22">
        <v>6626.25</v>
      </c>
      <c r="V318" s="22">
        <v>9940</v>
      </c>
      <c r="W318" s="22">
        <v>13720</v>
      </c>
      <c r="X318" s="24">
        <v>3</v>
      </c>
      <c r="Y318" s="25">
        <v>3</v>
      </c>
      <c r="Z318" s="18">
        <f>#NAME?</f>
        <v>3</v>
      </c>
      <c r="AA318" s="18" t="b">
        <f t="shared" si="19"/>
        <v>1</v>
      </c>
      <c r="AB318" s="26">
        <v>2</v>
      </c>
    </row>
    <row r="319">
      <c r="A319" s="21">
        <v>11822</v>
      </c>
      <c r="B319" s="22" t="s">
        <v>1327</v>
      </c>
      <c r="C319" s="22" t="s">
        <v>1328</v>
      </c>
      <c r="D319" s="22" t="s">
        <v>1292</v>
      </c>
      <c r="E319" s="22" t="s">
        <v>1329</v>
      </c>
      <c r="F319" s="22" t="s">
        <v>1330</v>
      </c>
      <c r="G319" s="22"/>
      <c r="H319" s="14">
        <v>0.040000000000000001</v>
      </c>
      <c r="I319" s="15" t="s">
        <v>64</v>
      </c>
      <c r="J319" s="22" t="s">
        <v>65</v>
      </c>
      <c r="K319" s="13">
        <v>90</v>
      </c>
      <c r="L319" s="23">
        <v>0</v>
      </c>
      <c r="M319" s="29">
        <f t="shared" si="20"/>
        <v>0</v>
      </c>
      <c r="N319" s="29">
        <f t="shared" si="21"/>
        <v>0</v>
      </c>
      <c r="O319" s="23"/>
      <c r="P319" s="23"/>
      <c r="Q319" s="23">
        <v>1</v>
      </c>
      <c r="R319" s="23">
        <v>2</v>
      </c>
      <c r="S319" s="22" t="s">
        <v>66</v>
      </c>
      <c r="T319" s="22">
        <v>23.809999999999999</v>
      </c>
      <c r="U319" s="22">
        <v>3722</v>
      </c>
      <c r="V319" s="22">
        <v>5770</v>
      </c>
      <c r="W319" s="22">
        <v>7970</v>
      </c>
      <c r="X319" s="24"/>
      <c r="Y319" s="25">
        <v>4</v>
      </c>
      <c r="Z319" s="18">
        <f>#NAME?</f>
        <v>4</v>
      </c>
      <c r="AA319" s="18" t="b">
        <f t="shared" si="19"/>
        <v>1</v>
      </c>
      <c r="AB319" s="26"/>
    </row>
    <row r="320">
      <c r="A320" s="21">
        <v>11819</v>
      </c>
      <c r="B320" s="22" t="s">
        <v>1331</v>
      </c>
      <c r="C320" s="22" t="s">
        <v>1332</v>
      </c>
      <c r="D320" s="22" t="s">
        <v>1292</v>
      </c>
      <c r="E320" s="22" t="s">
        <v>1333</v>
      </c>
      <c r="F320" s="22" t="s">
        <v>1334</v>
      </c>
      <c r="G320" s="22"/>
      <c r="H320" s="14">
        <v>0.040000000000000001</v>
      </c>
      <c r="I320" s="15" t="s">
        <v>64</v>
      </c>
      <c r="J320" s="22" t="s">
        <v>65</v>
      </c>
      <c r="K320" s="13">
        <v>90</v>
      </c>
      <c r="L320" s="23">
        <v>0</v>
      </c>
      <c r="M320" s="29">
        <f t="shared" si="20"/>
        <v>0</v>
      </c>
      <c r="N320" s="29">
        <f t="shared" si="21"/>
        <v>0</v>
      </c>
      <c r="O320" s="23">
        <v>5</v>
      </c>
      <c r="P320" s="23">
        <v>20</v>
      </c>
      <c r="Q320" s="23"/>
      <c r="R320" s="23"/>
      <c r="S320" s="22" t="s">
        <v>66</v>
      </c>
      <c r="T320" s="22">
        <v>11.6</v>
      </c>
      <c r="U320" s="22">
        <v>294</v>
      </c>
      <c r="V320" s="22">
        <v>460</v>
      </c>
      <c r="W320" s="22">
        <v>640</v>
      </c>
      <c r="X320" s="24"/>
      <c r="Y320" s="25"/>
      <c r="Z320" s="18">
        <f>#NAME?</f>
        <v>0</v>
      </c>
      <c r="AA320" s="18" t="b">
        <f t="shared" si="19"/>
        <v>1</v>
      </c>
      <c r="AB320" s="26"/>
    </row>
    <row r="321">
      <c r="A321" s="21">
        <v>11813</v>
      </c>
      <c r="B321" s="22" t="s">
        <v>1335</v>
      </c>
      <c r="C321" s="22" t="s">
        <v>1336</v>
      </c>
      <c r="D321" s="22" t="s">
        <v>1292</v>
      </c>
      <c r="E321" s="22" t="s">
        <v>1337</v>
      </c>
      <c r="F321" s="22" t="s">
        <v>1338</v>
      </c>
      <c r="G321" s="22"/>
      <c r="H321" s="14">
        <v>0.040000000000000001</v>
      </c>
      <c r="I321" s="15" t="s">
        <v>64</v>
      </c>
      <c r="J321" s="22" t="s">
        <v>65</v>
      </c>
      <c r="K321" s="13">
        <v>90</v>
      </c>
      <c r="L321" s="23">
        <v>0</v>
      </c>
      <c r="M321" s="29">
        <f t="shared" si="20"/>
        <v>0</v>
      </c>
      <c r="N321" s="29">
        <f t="shared" si="21"/>
        <v>0</v>
      </c>
      <c r="O321" s="23"/>
      <c r="P321" s="23"/>
      <c r="Q321" s="23">
        <v>2</v>
      </c>
      <c r="R321" s="23">
        <v>4</v>
      </c>
      <c r="S321" s="22" t="s">
        <v>66</v>
      </c>
      <c r="T321" s="22">
        <v>18.75</v>
      </c>
      <c r="U321" s="22">
        <v>2931</v>
      </c>
      <c r="V321" s="22">
        <v>4540</v>
      </c>
      <c r="W321" s="22">
        <v>6260</v>
      </c>
      <c r="X321" s="24"/>
      <c r="Y321" s="25"/>
      <c r="Z321" s="18">
        <f>#NAME?</f>
        <v>0</v>
      </c>
      <c r="AA321" s="18" t="b">
        <f t="shared" si="19"/>
        <v>1</v>
      </c>
      <c r="AB321" s="26"/>
    </row>
    <row r="322">
      <c r="A322" s="21">
        <v>11812</v>
      </c>
      <c r="B322" s="22" t="s">
        <v>1339</v>
      </c>
      <c r="C322" s="22" t="s">
        <v>1340</v>
      </c>
      <c r="D322" s="22" t="s">
        <v>1292</v>
      </c>
      <c r="E322" s="22" t="s">
        <v>1341</v>
      </c>
      <c r="F322" s="22" t="s">
        <v>1342</v>
      </c>
      <c r="G322" s="22"/>
      <c r="H322" s="14">
        <v>0.040000000000000001</v>
      </c>
      <c r="I322" s="15" t="s">
        <v>64</v>
      </c>
      <c r="J322" s="22" t="s">
        <v>65</v>
      </c>
      <c r="K322" s="13">
        <v>90</v>
      </c>
      <c r="L322" s="23">
        <v>0</v>
      </c>
      <c r="M322" s="29">
        <f t="shared" si="20"/>
        <v>0</v>
      </c>
      <c r="N322" s="29">
        <f t="shared" si="21"/>
        <v>0</v>
      </c>
      <c r="O322" s="23"/>
      <c r="P322" s="23"/>
      <c r="Q322" s="23">
        <v>2</v>
      </c>
      <c r="R322" s="23">
        <v>4</v>
      </c>
      <c r="S322" s="22" t="s">
        <v>66</v>
      </c>
      <c r="T322" s="22">
        <v>18.75</v>
      </c>
      <c r="U322" s="22">
        <v>2931</v>
      </c>
      <c r="V322" s="22">
        <v>4540</v>
      </c>
      <c r="W322" s="22">
        <v>6260</v>
      </c>
      <c r="X322" s="24"/>
      <c r="Y322" s="25"/>
      <c r="Z322" s="18">
        <f>#NAME?</f>
        <v>0</v>
      </c>
      <c r="AA322" s="18" t="b">
        <f t="shared" si="19"/>
        <v>1</v>
      </c>
      <c r="AB322" s="26"/>
    </row>
    <row r="323">
      <c r="A323" s="12">
        <v>12782</v>
      </c>
      <c r="B323" s="13" t="s">
        <v>1343</v>
      </c>
      <c r="C323" s="13" t="s">
        <v>1344</v>
      </c>
      <c r="D323" s="13" t="s">
        <v>1292</v>
      </c>
      <c r="E323" s="13" t="s">
        <v>1345</v>
      </c>
      <c r="F323" s="13" t="s">
        <v>1346</v>
      </c>
      <c r="G323" s="13" t="s">
        <v>1347</v>
      </c>
      <c r="H323" s="14">
        <v>0.02</v>
      </c>
      <c r="I323" s="15" t="s">
        <v>32</v>
      </c>
      <c r="J323" s="13" t="s">
        <v>33</v>
      </c>
      <c r="K323" s="13">
        <v>90</v>
      </c>
      <c r="L323" s="16">
        <f>#NAME?</f>
        <v>12</v>
      </c>
      <c r="M323" s="29">
        <f t="shared" si="20"/>
        <v>48</v>
      </c>
      <c r="N323" s="29">
        <f t="shared" si="21"/>
        <v>60</v>
      </c>
      <c r="O323" s="16"/>
      <c r="P323" s="16"/>
      <c r="Q323" s="16">
        <v>1</v>
      </c>
      <c r="R323" s="16">
        <v>3</v>
      </c>
      <c r="S323" s="13" t="s">
        <v>34</v>
      </c>
      <c r="T323" s="13">
        <v>15.82</v>
      </c>
      <c r="U323" s="13">
        <v>2636.0100000000002</v>
      </c>
      <c r="V323" s="13">
        <v>3400</v>
      </c>
      <c r="W323" s="13">
        <v>5500</v>
      </c>
      <c r="X323" s="17"/>
      <c r="Y323" s="18">
        <v>24</v>
      </c>
      <c r="Z323" s="18">
        <f>#NAME?</f>
        <v>24</v>
      </c>
      <c r="AA323" s="18" t="b">
        <f t="shared" ref="AA323:AA386" si="22">Y323=Z323</f>
        <v>1</v>
      </c>
      <c r="AB323" s="19"/>
    </row>
    <row r="324">
      <c r="A324" s="12">
        <v>13932</v>
      </c>
      <c r="B324" s="13" t="s">
        <v>1348</v>
      </c>
      <c r="C324" s="13" t="s">
        <v>1349</v>
      </c>
      <c r="D324" s="13" t="s">
        <v>1292</v>
      </c>
      <c r="E324" s="13" t="s">
        <v>1350</v>
      </c>
      <c r="F324" s="13" t="s">
        <v>1351</v>
      </c>
      <c r="G324" s="13" t="s">
        <v>1352</v>
      </c>
      <c r="H324" s="14">
        <v>0.02</v>
      </c>
      <c r="I324" s="15" t="s">
        <v>32</v>
      </c>
      <c r="J324" s="13" t="s">
        <v>33</v>
      </c>
      <c r="K324" s="13">
        <v>90</v>
      </c>
      <c r="L324" s="16">
        <f>#NAME?</f>
        <v>5</v>
      </c>
      <c r="M324" s="29">
        <f t="shared" si="20"/>
        <v>20</v>
      </c>
      <c r="N324" s="29">
        <f t="shared" si="21"/>
        <v>25</v>
      </c>
      <c r="O324" s="16"/>
      <c r="P324" s="16"/>
      <c r="Q324" s="16">
        <v>1</v>
      </c>
      <c r="R324" s="16">
        <v>2</v>
      </c>
      <c r="S324" s="13" t="s">
        <v>34</v>
      </c>
      <c r="T324" s="13">
        <v>12</v>
      </c>
      <c r="U324" s="13">
        <v>2150.4000000000001</v>
      </c>
      <c r="V324" s="13">
        <v>2800</v>
      </c>
      <c r="W324" s="13">
        <v>3500</v>
      </c>
      <c r="X324" s="17"/>
      <c r="Y324" s="18">
        <v>17</v>
      </c>
      <c r="Z324" s="18">
        <f>#NAME?</f>
        <v>17</v>
      </c>
      <c r="AA324" s="18" t="b">
        <f t="shared" si="22"/>
        <v>1</v>
      </c>
      <c r="AB324" s="19"/>
    </row>
    <row r="325">
      <c r="A325" s="12">
        <v>12781</v>
      </c>
      <c r="B325" s="13" t="s">
        <v>1353</v>
      </c>
      <c r="C325" s="13" t="s">
        <v>1354</v>
      </c>
      <c r="D325" s="13" t="s">
        <v>1292</v>
      </c>
      <c r="E325" s="13" t="s">
        <v>1355</v>
      </c>
      <c r="F325" s="13" t="s">
        <v>1356</v>
      </c>
      <c r="G325" s="13" t="s">
        <v>1357</v>
      </c>
      <c r="H325" s="14">
        <v>0.02</v>
      </c>
      <c r="I325" s="15" t="s">
        <v>32</v>
      </c>
      <c r="J325" s="13" t="s">
        <v>33</v>
      </c>
      <c r="K325" s="13">
        <v>90</v>
      </c>
      <c r="L325" s="16">
        <f>#NAME?</f>
        <v>6</v>
      </c>
      <c r="M325" s="29">
        <f t="shared" si="20"/>
        <v>24</v>
      </c>
      <c r="N325" s="29">
        <f t="shared" si="21"/>
        <v>30</v>
      </c>
      <c r="O325" s="16"/>
      <c r="P325" s="16"/>
      <c r="Q325" s="16">
        <v>1</v>
      </c>
      <c r="R325" s="16">
        <v>3</v>
      </c>
      <c r="S325" s="13" t="s">
        <v>34</v>
      </c>
      <c r="T325" s="13">
        <v>16.02</v>
      </c>
      <c r="U325" s="13">
        <v>2205.9499999999998</v>
      </c>
      <c r="V325" s="13">
        <v>3500</v>
      </c>
      <c r="W325" s="13">
        <v>4840</v>
      </c>
      <c r="X325" s="17"/>
      <c r="Y325" s="18"/>
      <c r="Z325" s="18">
        <f>#NAME?</f>
        <v>0</v>
      </c>
      <c r="AA325" s="18" t="b">
        <f t="shared" si="22"/>
        <v>1</v>
      </c>
      <c r="AB325" s="19"/>
    </row>
    <row r="326">
      <c r="A326" s="21">
        <v>12651</v>
      </c>
      <c r="B326" s="22" t="s">
        <v>1358</v>
      </c>
      <c r="C326" s="22" t="s">
        <v>1359</v>
      </c>
      <c r="D326" s="22" t="s">
        <v>1292</v>
      </c>
      <c r="E326" s="22" t="s">
        <v>1360</v>
      </c>
      <c r="F326" s="22" t="s">
        <v>1361</v>
      </c>
      <c r="G326" s="22"/>
      <c r="H326" s="14">
        <v>0.040000000000000001</v>
      </c>
      <c r="I326" s="15" t="s">
        <v>64</v>
      </c>
      <c r="J326" s="22" t="s">
        <v>65</v>
      </c>
      <c r="K326" s="13">
        <v>90</v>
      </c>
      <c r="L326" s="23">
        <v>0</v>
      </c>
      <c r="M326" s="29">
        <f t="shared" si="20"/>
        <v>0</v>
      </c>
      <c r="N326" s="29">
        <f t="shared" si="21"/>
        <v>0</v>
      </c>
      <c r="O326" s="23">
        <v>3</v>
      </c>
      <c r="P326" s="23">
        <v>5</v>
      </c>
      <c r="Q326" s="23"/>
      <c r="R326" s="23"/>
      <c r="S326" s="22" t="s">
        <v>66</v>
      </c>
      <c r="T326" s="22">
        <v>12.65</v>
      </c>
      <c r="U326" s="22">
        <v>1977</v>
      </c>
      <c r="V326" s="22">
        <v>3060</v>
      </c>
      <c r="W326" s="22">
        <v>4220</v>
      </c>
      <c r="X326" s="24">
        <v>2</v>
      </c>
      <c r="Y326" s="25">
        <v>12</v>
      </c>
      <c r="Z326" s="18">
        <f>#NAME?</f>
        <v>12</v>
      </c>
      <c r="AA326" s="18" t="b">
        <f t="shared" si="22"/>
        <v>1</v>
      </c>
      <c r="AB326" s="26">
        <v>4</v>
      </c>
    </row>
    <row r="327">
      <c r="A327" s="21">
        <v>12652</v>
      </c>
      <c r="B327" s="22" t="s">
        <v>1362</v>
      </c>
      <c r="C327" s="22" t="s">
        <v>1363</v>
      </c>
      <c r="D327" s="22" t="s">
        <v>1292</v>
      </c>
      <c r="E327" s="22" t="s">
        <v>1364</v>
      </c>
      <c r="F327" s="22" t="s">
        <v>1365</v>
      </c>
      <c r="G327" s="22"/>
      <c r="H327" s="14">
        <v>0.040000000000000001</v>
      </c>
      <c r="I327" s="15" t="s">
        <v>64</v>
      </c>
      <c r="J327" s="22" t="s">
        <v>65</v>
      </c>
      <c r="K327" s="13">
        <v>90</v>
      </c>
      <c r="L327" s="23">
        <v>0</v>
      </c>
      <c r="M327" s="29">
        <f t="shared" si="20"/>
        <v>0</v>
      </c>
      <c r="N327" s="29">
        <f t="shared" si="21"/>
        <v>0</v>
      </c>
      <c r="O327" s="23">
        <v>3</v>
      </c>
      <c r="P327" s="23">
        <v>5</v>
      </c>
      <c r="Q327" s="23"/>
      <c r="R327" s="23"/>
      <c r="S327" s="22" t="s">
        <v>66</v>
      </c>
      <c r="T327" s="22">
        <v>12.65</v>
      </c>
      <c r="U327" s="22">
        <v>1977</v>
      </c>
      <c r="V327" s="22">
        <v>3060</v>
      </c>
      <c r="W327" s="22">
        <v>4220</v>
      </c>
      <c r="X327" s="24">
        <v>1</v>
      </c>
      <c r="Y327" s="25">
        <v>10</v>
      </c>
      <c r="Z327" s="18">
        <f>#NAME?</f>
        <v>10</v>
      </c>
      <c r="AA327" s="18" t="b">
        <f t="shared" si="22"/>
        <v>1</v>
      </c>
      <c r="AB327" s="26">
        <v>3</v>
      </c>
    </row>
    <row r="328">
      <c r="A328" s="21">
        <v>12740</v>
      </c>
      <c r="B328" s="22" t="s">
        <v>1366</v>
      </c>
      <c r="C328" s="22" t="s">
        <v>1367</v>
      </c>
      <c r="D328" s="22" t="s">
        <v>1292</v>
      </c>
      <c r="E328" s="22" t="s">
        <v>1368</v>
      </c>
      <c r="F328" s="22" t="s">
        <v>1369</v>
      </c>
      <c r="G328" s="22"/>
      <c r="H328" s="14">
        <v>0.040000000000000001</v>
      </c>
      <c r="I328" s="15" t="s">
        <v>64</v>
      </c>
      <c r="J328" s="22" t="s">
        <v>65</v>
      </c>
      <c r="K328" s="13">
        <v>90</v>
      </c>
      <c r="L328" s="23">
        <v>0</v>
      </c>
      <c r="M328" s="29">
        <f t="shared" si="20"/>
        <v>0</v>
      </c>
      <c r="N328" s="29">
        <f t="shared" si="21"/>
        <v>0</v>
      </c>
      <c r="O328" s="23">
        <v>0</v>
      </c>
      <c r="P328" s="23">
        <v>2</v>
      </c>
      <c r="Q328" s="23"/>
      <c r="R328" s="23"/>
      <c r="S328" s="22" t="s">
        <v>66</v>
      </c>
      <c r="T328" s="22">
        <v>4.4699999999999998</v>
      </c>
      <c r="U328" s="22">
        <v>699</v>
      </c>
      <c r="V328" s="22">
        <v>1080</v>
      </c>
      <c r="W328" s="22">
        <v>1490</v>
      </c>
      <c r="X328" s="24">
        <v>4</v>
      </c>
      <c r="Y328" s="25">
        <v>7</v>
      </c>
      <c r="Z328" s="18">
        <f>#NAME?</f>
        <v>7</v>
      </c>
      <c r="AA328" s="18" t="b">
        <f t="shared" si="22"/>
        <v>1</v>
      </c>
      <c r="AB328" s="26">
        <v>3</v>
      </c>
    </row>
    <row r="329">
      <c r="A329" s="21">
        <v>12729</v>
      </c>
      <c r="B329" s="22" t="s">
        <v>1370</v>
      </c>
      <c r="C329" s="22" t="s">
        <v>1371</v>
      </c>
      <c r="D329" s="22" t="s">
        <v>1292</v>
      </c>
      <c r="E329" s="22" t="s">
        <v>1372</v>
      </c>
      <c r="F329" s="22" t="s">
        <v>1373</v>
      </c>
      <c r="G329" s="22"/>
      <c r="H329" s="14">
        <v>0.040000000000000001</v>
      </c>
      <c r="I329" s="15" t="s">
        <v>64</v>
      </c>
      <c r="J329" s="22" t="s">
        <v>65</v>
      </c>
      <c r="K329" s="13">
        <v>90</v>
      </c>
      <c r="L329" s="23">
        <v>0</v>
      </c>
      <c r="M329" s="29">
        <f t="shared" si="20"/>
        <v>0</v>
      </c>
      <c r="N329" s="29">
        <f t="shared" si="21"/>
        <v>0</v>
      </c>
      <c r="O329" s="23">
        <v>0</v>
      </c>
      <c r="P329" s="23">
        <v>2</v>
      </c>
      <c r="Q329" s="23"/>
      <c r="R329" s="23"/>
      <c r="S329" s="22" t="s">
        <v>66</v>
      </c>
      <c r="T329" s="22">
        <v>4.4699999999999998</v>
      </c>
      <c r="U329" s="22">
        <v>699</v>
      </c>
      <c r="V329" s="22">
        <v>1080</v>
      </c>
      <c r="W329" s="22">
        <v>1490</v>
      </c>
      <c r="X329" s="24">
        <v>2</v>
      </c>
      <c r="Y329" s="25">
        <v>7</v>
      </c>
      <c r="Z329" s="18">
        <f>#NAME?</f>
        <v>7</v>
      </c>
      <c r="AA329" s="18" t="b">
        <f t="shared" si="22"/>
        <v>1</v>
      </c>
      <c r="AB329" s="26">
        <v>3</v>
      </c>
    </row>
    <row r="330">
      <c r="A330" s="21">
        <v>11129</v>
      </c>
      <c r="B330" s="22" t="s">
        <v>1374</v>
      </c>
      <c r="C330" s="22" t="s">
        <v>1375</v>
      </c>
      <c r="D330" s="22" t="s">
        <v>1292</v>
      </c>
      <c r="E330" s="22" t="s">
        <v>1376</v>
      </c>
      <c r="F330" s="22" t="s">
        <v>1377</v>
      </c>
      <c r="G330" s="22"/>
      <c r="H330" s="14">
        <v>0.040000000000000001</v>
      </c>
      <c r="I330" s="15" t="s">
        <v>64</v>
      </c>
      <c r="J330" s="22" t="s">
        <v>65</v>
      </c>
      <c r="K330" s="13">
        <v>90</v>
      </c>
      <c r="L330" s="23">
        <v>0</v>
      </c>
      <c r="M330" s="29">
        <f t="shared" si="20"/>
        <v>0</v>
      </c>
      <c r="N330" s="29">
        <f t="shared" si="21"/>
        <v>0</v>
      </c>
      <c r="O330" s="23"/>
      <c r="P330" s="23"/>
      <c r="Q330" s="23">
        <v>1</v>
      </c>
      <c r="R330" s="23">
        <v>2</v>
      </c>
      <c r="S330" s="22" t="s">
        <v>66</v>
      </c>
      <c r="T330" s="22">
        <v>12.65</v>
      </c>
      <c r="U330" s="22">
        <v>1977</v>
      </c>
      <c r="V330" s="22">
        <v>3060</v>
      </c>
      <c r="W330" s="22">
        <v>4220</v>
      </c>
      <c r="X330" s="24"/>
      <c r="Y330" s="25"/>
      <c r="Z330" s="18">
        <f>#NAME?</f>
        <v>0</v>
      </c>
      <c r="AA330" s="18" t="b">
        <f t="shared" si="22"/>
        <v>1</v>
      </c>
      <c r="AB330" s="26"/>
    </row>
    <row r="331">
      <c r="A331" s="21">
        <v>12646</v>
      </c>
      <c r="B331" s="22" t="s">
        <v>1378</v>
      </c>
      <c r="C331" s="22" t="s">
        <v>1379</v>
      </c>
      <c r="D331" s="22" t="s">
        <v>1292</v>
      </c>
      <c r="E331" s="22" t="s">
        <v>1380</v>
      </c>
      <c r="F331" s="22" t="s">
        <v>1381</v>
      </c>
      <c r="G331" s="22"/>
      <c r="H331" s="14">
        <v>0.040000000000000001</v>
      </c>
      <c r="I331" s="15" t="s">
        <v>64</v>
      </c>
      <c r="J331" s="22" t="s">
        <v>65</v>
      </c>
      <c r="K331" s="13">
        <v>90</v>
      </c>
      <c r="L331" s="23">
        <v>0</v>
      </c>
      <c r="M331" s="29">
        <f t="shared" si="20"/>
        <v>0</v>
      </c>
      <c r="N331" s="29">
        <f t="shared" si="21"/>
        <v>0</v>
      </c>
      <c r="O331" s="23"/>
      <c r="P331" s="23"/>
      <c r="Q331" s="23">
        <v>1</v>
      </c>
      <c r="R331" s="23">
        <v>2</v>
      </c>
      <c r="S331" s="22" t="s">
        <v>66</v>
      </c>
      <c r="T331" s="22">
        <v>10.42</v>
      </c>
      <c r="U331" s="22">
        <v>1629</v>
      </c>
      <c r="V331" s="22">
        <v>2520</v>
      </c>
      <c r="W331" s="22">
        <v>3480</v>
      </c>
      <c r="X331" s="24"/>
      <c r="Y331" s="25">
        <v>5</v>
      </c>
      <c r="Z331" s="18">
        <f>#NAME?</f>
        <v>5</v>
      </c>
      <c r="AA331" s="18" t="b">
        <f t="shared" si="22"/>
        <v>1</v>
      </c>
      <c r="AB331" s="26">
        <v>3</v>
      </c>
    </row>
    <row r="332">
      <c r="A332" s="31">
        <v>12647</v>
      </c>
      <c r="B332" s="32" t="s">
        <v>1382</v>
      </c>
      <c r="C332" s="33" t="s">
        <v>1383</v>
      </c>
      <c r="D332" s="33" t="s">
        <v>1292</v>
      </c>
      <c r="E332" s="33" t="s">
        <v>1384</v>
      </c>
      <c r="F332" s="33" t="s">
        <v>1385</v>
      </c>
      <c r="G332" s="34"/>
      <c r="H332" s="35">
        <v>0.040000000000000001</v>
      </c>
      <c r="I332" s="34" t="s">
        <v>64</v>
      </c>
      <c r="J332" s="33" t="s">
        <v>65</v>
      </c>
      <c r="K332" s="13">
        <v>90</v>
      </c>
      <c r="L332" s="29">
        <v>0</v>
      </c>
      <c r="M332" s="29">
        <f t="shared" si="20"/>
        <v>0</v>
      </c>
      <c r="N332" s="29">
        <f t="shared" si="21"/>
        <v>0</v>
      </c>
      <c r="O332" s="29"/>
      <c r="P332" s="29"/>
      <c r="Q332" s="29"/>
      <c r="R332" s="29"/>
      <c r="S332" s="33" t="s">
        <v>66</v>
      </c>
      <c r="T332" s="33">
        <v>6.7000000000000002</v>
      </c>
      <c r="U332" s="33">
        <v>1047</v>
      </c>
      <c r="V332" s="33">
        <v>1620</v>
      </c>
      <c r="W332" s="33">
        <f>ROUND(U332*2,-1)</f>
        <v>2090</v>
      </c>
      <c r="X332" s="24"/>
      <c r="Y332" s="29">
        <v>8</v>
      </c>
      <c r="Z332" s="18">
        <f>#NAME?</f>
        <v>8</v>
      </c>
      <c r="AA332" s="18" t="b">
        <f t="shared" si="22"/>
        <v>1</v>
      </c>
      <c r="AB332" s="26">
        <v>4</v>
      </c>
    </row>
    <row r="333">
      <c r="A333" s="21">
        <v>12644</v>
      </c>
      <c r="B333" s="22" t="s">
        <v>1386</v>
      </c>
      <c r="C333" s="22" t="s">
        <v>1387</v>
      </c>
      <c r="D333" s="22" t="s">
        <v>1292</v>
      </c>
      <c r="E333" s="22" t="s">
        <v>1388</v>
      </c>
      <c r="F333" s="22" t="s">
        <v>1389</v>
      </c>
      <c r="G333" s="22"/>
      <c r="H333" s="14">
        <v>0.040000000000000001</v>
      </c>
      <c r="I333" s="15" t="s">
        <v>64</v>
      </c>
      <c r="J333" s="22" t="s">
        <v>65</v>
      </c>
      <c r="K333" s="13">
        <v>90</v>
      </c>
      <c r="L333" s="23">
        <v>0</v>
      </c>
      <c r="M333" s="29">
        <f t="shared" si="20"/>
        <v>0</v>
      </c>
      <c r="N333" s="29">
        <f t="shared" si="21"/>
        <v>0</v>
      </c>
      <c r="O333" s="23"/>
      <c r="P333" s="23"/>
      <c r="Q333" s="23">
        <v>1</v>
      </c>
      <c r="R333" s="23">
        <v>2</v>
      </c>
      <c r="S333" s="22" t="s">
        <v>66</v>
      </c>
      <c r="T333" s="22">
        <v>16.370000000000001</v>
      </c>
      <c r="U333" s="22">
        <v>2559</v>
      </c>
      <c r="V333" s="22">
        <v>3970</v>
      </c>
      <c r="W333" s="22">
        <v>5480</v>
      </c>
      <c r="X333" s="24">
        <v>5</v>
      </c>
      <c r="Y333" s="25">
        <v>6</v>
      </c>
      <c r="Z333" s="18">
        <f>#NAME?</f>
        <v>6</v>
      </c>
      <c r="AA333" s="18" t="b">
        <f t="shared" si="22"/>
        <v>1</v>
      </c>
      <c r="AB333" s="26">
        <v>4</v>
      </c>
    </row>
    <row r="334">
      <c r="A334" s="21">
        <v>12643</v>
      </c>
      <c r="B334" s="22" t="s">
        <v>1390</v>
      </c>
      <c r="C334" s="22" t="s">
        <v>1391</v>
      </c>
      <c r="D334" s="22" t="s">
        <v>1292</v>
      </c>
      <c r="E334" s="22" t="s">
        <v>1392</v>
      </c>
      <c r="F334" s="22" t="s">
        <v>1393</v>
      </c>
      <c r="G334" s="22"/>
      <c r="H334" s="14">
        <v>0.040000000000000001</v>
      </c>
      <c r="I334" s="15" t="s">
        <v>64</v>
      </c>
      <c r="J334" s="22" t="s">
        <v>65</v>
      </c>
      <c r="K334" s="13">
        <v>90</v>
      </c>
      <c r="L334" s="23">
        <v>0</v>
      </c>
      <c r="M334" s="29">
        <f t="shared" si="20"/>
        <v>0</v>
      </c>
      <c r="N334" s="29">
        <f t="shared" si="21"/>
        <v>0</v>
      </c>
      <c r="O334" s="23"/>
      <c r="P334" s="23"/>
      <c r="Q334" s="23">
        <v>1</v>
      </c>
      <c r="R334" s="23">
        <v>2</v>
      </c>
      <c r="S334" s="22" t="s">
        <v>66</v>
      </c>
      <c r="T334" s="22">
        <v>16.370000000000001</v>
      </c>
      <c r="U334" s="22">
        <v>2559</v>
      </c>
      <c r="V334" s="22">
        <v>3970</v>
      </c>
      <c r="W334" s="22">
        <v>5480</v>
      </c>
      <c r="X334" s="24">
        <v>2</v>
      </c>
      <c r="Y334" s="25">
        <v>9</v>
      </c>
      <c r="Z334" s="18">
        <f>#NAME?</f>
        <v>9</v>
      </c>
      <c r="AA334" s="18" t="b">
        <f t="shared" si="22"/>
        <v>1</v>
      </c>
      <c r="AB334" s="26">
        <v>2</v>
      </c>
    </row>
    <row r="335">
      <c r="A335" s="21">
        <v>11130</v>
      </c>
      <c r="B335" s="22" t="s">
        <v>1394</v>
      </c>
      <c r="C335" s="22" t="s">
        <v>1395</v>
      </c>
      <c r="D335" s="22" t="s">
        <v>1292</v>
      </c>
      <c r="E335" s="22" t="s">
        <v>1396</v>
      </c>
      <c r="F335" s="22" t="s">
        <v>1397</v>
      </c>
      <c r="G335" s="22"/>
      <c r="H335" s="14">
        <v>0.040000000000000001</v>
      </c>
      <c r="I335" s="15" t="s">
        <v>64</v>
      </c>
      <c r="J335" s="22" t="s">
        <v>65</v>
      </c>
      <c r="K335" s="13">
        <v>90</v>
      </c>
      <c r="L335" s="23">
        <v>0</v>
      </c>
      <c r="M335" s="29">
        <f t="shared" ref="M335:M398" si="23">L335*4</f>
        <v>0</v>
      </c>
      <c r="N335" s="29">
        <f t="shared" ref="N335:N398" si="24">L335*5</f>
        <v>0</v>
      </c>
      <c r="O335" s="23"/>
      <c r="P335" s="23"/>
      <c r="Q335" s="23">
        <v>1</v>
      </c>
      <c r="R335" s="23">
        <v>2</v>
      </c>
      <c r="S335" s="22" t="s">
        <v>66</v>
      </c>
      <c r="T335" s="22">
        <v>100</v>
      </c>
      <c r="U335" s="22">
        <v>2250</v>
      </c>
      <c r="V335" s="22">
        <v>3490</v>
      </c>
      <c r="W335" s="22">
        <v>4810</v>
      </c>
      <c r="X335" s="24"/>
      <c r="Y335" s="25">
        <v>6</v>
      </c>
      <c r="Z335" s="18">
        <f>#NAME?</f>
        <v>6</v>
      </c>
      <c r="AA335" s="18" t="b">
        <f t="shared" si="22"/>
        <v>1</v>
      </c>
      <c r="AB335" s="26">
        <v>1</v>
      </c>
    </row>
    <row r="336">
      <c r="A336" s="21">
        <v>12645</v>
      </c>
      <c r="B336" s="22" t="s">
        <v>1398</v>
      </c>
      <c r="C336" s="22" t="s">
        <v>1399</v>
      </c>
      <c r="D336" s="22" t="s">
        <v>1292</v>
      </c>
      <c r="E336" s="22" t="s">
        <v>1400</v>
      </c>
      <c r="F336" s="22" t="s">
        <v>1401</v>
      </c>
      <c r="G336" s="22"/>
      <c r="H336" s="14">
        <v>0.040000000000000001</v>
      </c>
      <c r="I336" s="15" t="s">
        <v>64</v>
      </c>
      <c r="J336" s="22" t="s">
        <v>65</v>
      </c>
      <c r="K336" s="13">
        <v>90</v>
      </c>
      <c r="L336" s="23">
        <v>0</v>
      </c>
      <c r="M336" s="29">
        <f t="shared" si="23"/>
        <v>0</v>
      </c>
      <c r="N336" s="29">
        <f t="shared" si="24"/>
        <v>0</v>
      </c>
      <c r="O336" s="23">
        <v>5</v>
      </c>
      <c r="P336" s="23">
        <v>20</v>
      </c>
      <c r="Q336" s="23"/>
      <c r="R336" s="23"/>
      <c r="S336" s="22" t="s">
        <v>66</v>
      </c>
      <c r="T336" s="22">
        <v>6.2000000000000002</v>
      </c>
      <c r="U336" s="22">
        <v>140</v>
      </c>
      <c r="V336" s="22">
        <v>220</v>
      </c>
      <c r="W336" s="22">
        <v>300</v>
      </c>
      <c r="X336" s="24">
        <v>62</v>
      </c>
      <c r="Y336" s="25"/>
      <c r="Z336" s="18">
        <f>#NAME?</f>
        <v>0</v>
      </c>
      <c r="AA336" s="18" t="b">
        <f t="shared" si="22"/>
        <v>1</v>
      </c>
      <c r="AB336" s="26"/>
    </row>
    <row r="337">
      <c r="A337" s="21">
        <v>12609</v>
      </c>
      <c r="B337" s="22" t="s">
        <v>1402</v>
      </c>
      <c r="C337" s="22" t="s">
        <v>1403</v>
      </c>
      <c r="D337" s="22" t="s">
        <v>1292</v>
      </c>
      <c r="E337" s="22" t="s">
        <v>1404</v>
      </c>
      <c r="F337" s="22" t="s">
        <v>1405</v>
      </c>
      <c r="G337" s="22"/>
      <c r="H337" s="14">
        <v>0.040000000000000001</v>
      </c>
      <c r="I337" s="15" t="s">
        <v>64</v>
      </c>
      <c r="J337" s="22" t="s">
        <v>65</v>
      </c>
      <c r="K337" s="13">
        <v>90</v>
      </c>
      <c r="L337" s="23">
        <v>1</v>
      </c>
      <c r="M337" s="29">
        <f t="shared" si="23"/>
        <v>4</v>
      </c>
      <c r="N337" s="29">
        <f t="shared" si="24"/>
        <v>5</v>
      </c>
      <c r="O337" s="23">
        <v>5</v>
      </c>
      <c r="P337" s="23">
        <v>20</v>
      </c>
      <c r="Q337" s="23"/>
      <c r="R337" s="23"/>
      <c r="S337" s="22" t="s">
        <v>66</v>
      </c>
      <c r="T337" s="22">
        <v>4</v>
      </c>
      <c r="U337" s="22">
        <v>101.70999999999999</v>
      </c>
      <c r="V337" s="22">
        <v>150</v>
      </c>
      <c r="W337" s="22">
        <v>260</v>
      </c>
      <c r="X337" s="24">
        <v>9</v>
      </c>
      <c r="Y337" s="25">
        <v>16</v>
      </c>
      <c r="Z337" s="18">
        <f>#NAME?</f>
        <v>16</v>
      </c>
      <c r="AA337" s="18" t="b">
        <f t="shared" si="22"/>
        <v>1</v>
      </c>
      <c r="AB337" s="26">
        <f>8+4</f>
        <v>12</v>
      </c>
    </row>
    <row r="338">
      <c r="A338" s="21">
        <v>12608</v>
      </c>
      <c r="B338" s="22" t="s">
        <v>1406</v>
      </c>
      <c r="C338" s="22" t="s">
        <v>1407</v>
      </c>
      <c r="D338" s="22" t="s">
        <v>1292</v>
      </c>
      <c r="E338" s="22" t="s">
        <v>1408</v>
      </c>
      <c r="F338" s="22" t="s">
        <v>1409</v>
      </c>
      <c r="G338" s="22"/>
      <c r="H338" s="14">
        <v>0.040000000000000001</v>
      </c>
      <c r="I338" s="15" t="s">
        <v>64</v>
      </c>
      <c r="J338" s="22" t="s">
        <v>65</v>
      </c>
      <c r="K338" s="13">
        <v>90</v>
      </c>
      <c r="L338" s="23">
        <v>2</v>
      </c>
      <c r="M338" s="29">
        <f t="shared" si="23"/>
        <v>8</v>
      </c>
      <c r="N338" s="29">
        <f t="shared" si="24"/>
        <v>10</v>
      </c>
      <c r="O338" s="23">
        <v>5</v>
      </c>
      <c r="P338" s="23">
        <v>20</v>
      </c>
      <c r="Q338" s="23"/>
      <c r="R338" s="23"/>
      <c r="S338" s="22" t="s">
        <v>66</v>
      </c>
      <c r="T338" s="22">
        <v>4</v>
      </c>
      <c r="U338" s="22">
        <v>101.70999999999999</v>
      </c>
      <c r="V338" s="22">
        <v>150</v>
      </c>
      <c r="W338" s="22">
        <v>260</v>
      </c>
      <c r="X338" s="24">
        <v>10</v>
      </c>
      <c r="Y338" s="25">
        <v>15</v>
      </c>
      <c r="Z338" s="18">
        <f>#NAME?</f>
        <v>15</v>
      </c>
      <c r="AA338" s="18" t="b">
        <f t="shared" si="22"/>
        <v>1</v>
      </c>
      <c r="AB338" s="26">
        <f>10+4</f>
        <v>14</v>
      </c>
    </row>
    <row r="339">
      <c r="A339" s="21">
        <v>12612</v>
      </c>
      <c r="B339" s="22" t="s">
        <v>1410</v>
      </c>
      <c r="C339" s="22" t="s">
        <v>1411</v>
      </c>
      <c r="D339" s="22" t="s">
        <v>1292</v>
      </c>
      <c r="E339" s="22" t="s">
        <v>1412</v>
      </c>
      <c r="F339" s="22" t="s">
        <v>1413</v>
      </c>
      <c r="G339" s="22"/>
      <c r="H339" s="14">
        <v>0.040000000000000001</v>
      </c>
      <c r="I339" s="15" t="s">
        <v>64</v>
      </c>
      <c r="J339" s="22" t="s">
        <v>65</v>
      </c>
      <c r="K339" s="13">
        <v>90</v>
      </c>
      <c r="L339" s="23">
        <v>1</v>
      </c>
      <c r="M339" s="29">
        <f t="shared" si="23"/>
        <v>4</v>
      </c>
      <c r="N339" s="29">
        <f t="shared" si="24"/>
        <v>5</v>
      </c>
      <c r="O339" s="23">
        <v>5</v>
      </c>
      <c r="P339" s="23">
        <v>20</v>
      </c>
      <c r="Q339" s="23"/>
      <c r="R339" s="23"/>
      <c r="S339" s="22" t="s">
        <v>66</v>
      </c>
      <c r="T339" s="22">
        <v>13</v>
      </c>
      <c r="U339" s="22">
        <v>330.56</v>
      </c>
      <c r="V339" s="22">
        <v>500</v>
      </c>
      <c r="W339" s="22">
        <v>870</v>
      </c>
      <c r="X339" s="24">
        <v>5</v>
      </c>
      <c r="Y339" s="25"/>
      <c r="Z339" s="18">
        <f>#NAME?</f>
        <v>0</v>
      </c>
      <c r="AA339" s="18" t="b">
        <f t="shared" si="22"/>
        <v>1</v>
      </c>
      <c r="AB339" s="26">
        <v>11</v>
      </c>
    </row>
    <row r="340">
      <c r="A340" s="21">
        <v>12607</v>
      </c>
      <c r="B340" s="22" t="s">
        <v>1414</v>
      </c>
      <c r="C340" s="22" t="s">
        <v>1415</v>
      </c>
      <c r="D340" s="22" t="s">
        <v>1292</v>
      </c>
      <c r="E340" s="22" t="s">
        <v>1416</v>
      </c>
      <c r="F340" s="22" t="s">
        <v>1417</v>
      </c>
      <c r="G340" s="22"/>
      <c r="H340" s="14">
        <v>0.040000000000000001</v>
      </c>
      <c r="I340" s="15" t="s">
        <v>64</v>
      </c>
      <c r="J340" s="22" t="s">
        <v>65</v>
      </c>
      <c r="K340" s="13">
        <v>90</v>
      </c>
      <c r="L340" s="23">
        <v>2</v>
      </c>
      <c r="M340" s="29">
        <f t="shared" si="23"/>
        <v>8</v>
      </c>
      <c r="N340" s="29">
        <f t="shared" si="24"/>
        <v>10</v>
      </c>
      <c r="O340" s="23">
        <v>5</v>
      </c>
      <c r="P340" s="23">
        <v>20</v>
      </c>
      <c r="Q340" s="23"/>
      <c r="R340" s="23"/>
      <c r="S340" s="22" t="s">
        <v>66</v>
      </c>
      <c r="T340" s="22">
        <v>13</v>
      </c>
      <c r="U340" s="22">
        <v>330.56</v>
      </c>
      <c r="V340" s="22">
        <v>500</v>
      </c>
      <c r="W340" s="22">
        <v>870</v>
      </c>
      <c r="X340" s="24">
        <v>3</v>
      </c>
      <c r="Y340" s="25"/>
      <c r="Z340" s="18">
        <f>#NAME?</f>
        <v>0</v>
      </c>
      <c r="AA340" s="18" t="b">
        <f t="shared" si="22"/>
        <v>1</v>
      </c>
      <c r="AB340" s="26">
        <v>8</v>
      </c>
    </row>
    <row r="341">
      <c r="A341" s="21">
        <v>12505</v>
      </c>
      <c r="B341" s="22" t="s">
        <v>1418</v>
      </c>
      <c r="C341" s="22" t="s">
        <v>1419</v>
      </c>
      <c r="D341" s="22" t="s">
        <v>1292</v>
      </c>
      <c r="E341" s="22" t="s">
        <v>1420</v>
      </c>
      <c r="F341" s="22" t="s">
        <v>1421</v>
      </c>
      <c r="G341" s="22"/>
      <c r="H341" s="14">
        <v>0.040000000000000001</v>
      </c>
      <c r="I341" s="15" t="s">
        <v>64</v>
      </c>
      <c r="J341" s="22" t="s">
        <v>65</v>
      </c>
      <c r="K341" s="13">
        <v>90</v>
      </c>
      <c r="L341" s="23">
        <v>0</v>
      </c>
      <c r="M341" s="29">
        <f t="shared" si="23"/>
        <v>0</v>
      </c>
      <c r="N341" s="29">
        <f t="shared" si="24"/>
        <v>0</v>
      </c>
      <c r="O341" s="23"/>
      <c r="P341" s="23"/>
      <c r="Q341" s="23">
        <v>2</v>
      </c>
      <c r="R341" s="23">
        <v>4</v>
      </c>
      <c r="S341" s="22" t="s">
        <v>66</v>
      </c>
      <c r="T341" s="22">
        <v>7.2800000000000002</v>
      </c>
      <c r="U341" s="22">
        <v>1138</v>
      </c>
      <c r="V341" s="22">
        <v>1760</v>
      </c>
      <c r="W341" s="22">
        <v>2420</v>
      </c>
      <c r="X341" s="24"/>
      <c r="Y341" s="25"/>
      <c r="Z341" s="18">
        <f>#NAME?</f>
        <v>0</v>
      </c>
      <c r="AA341" s="18" t="b">
        <f t="shared" si="22"/>
        <v>1</v>
      </c>
      <c r="AB341" s="26">
        <v>0</v>
      </c>
    </row>
    <row r="342">
      <c r="A342" s="21">
        <v>12504</v>
      </c>
      <c r="B342" s="22" t="s">
        <v>1422</v>
      </c>
      <c r="C342" s="22" t="s">
        <v>1423</v>
      </c>
      <c r="D342" s="22" t="s">
        <v>1292</v>
      </c>
      <c r="E342" s="22" t="s">
        <v>1424</v>
      </c>
      <c r="F342" s="22" t="s">
        <v>1425</v>
      </c>
      <c r="G342" s="22"/>
      <c r="H342" s="14">
        <v>0.040000000000000001</v>
      </c>
      <c r="I342" s="15" t="s">
        <v>64</v>
      </c>
      <c r="J342" s="22" t="s">
        <v>65</v>
      </c>
      <c r="K342" s="13">
        <v>90</v>
      </c>
      <c r="L342" s="23">
        <v>0</v>
      </c>
      <c r="M342" s="29">
        <f t="shared" si="23"/>
        <v>0</v>
      </c>
      <c r="N342" s="29">
        <f t="shared" si="24"/>
        <v>0</v>
      </c>
      <c r="O342" s="23"/>
      <c r="P342" s="23"/>
      <c r="Q342" s="23">
        <v>2</v>
      </c>
      <c r="R342" s="23">
        <v>4</v>
      </c>
      <c r="S342" s="22" t="s">
        <v>66</v>
      </c>
      <c r="T342" s="22">
        <v>52</v>
      </c>
      <c r="U342" s="22">
        <v>1170</v>
      </c>
      <c r="V342" s="22">
        <v>1810</v>
      </c>
      <c r="W342" s="22">
        <v>2500</v>
      </c>
      <c r="X342" s="24"/>
      <c r="Y342" s="25"/>
      <c r="Z342" s="18">
        <f>#NAME?</f>
        <v>0</v>
      </c>
      <c r="AA342" s="18" t="b">
        <f t="shared" si="22"/>
        <v>1</v>
      </c>
      <c r="AB342" s="26">
        <v>1</v>
      </c>
    </row>
    <row r="343">
      <c r="A343" s="21">
        <v>12614</v>
      </c>
      <c r="B343" s="22" t="s">
        <v>1426</v>
      </c>
      <c r="C343" s="22" t="s">
        <v>1427</v>
      </c>
      <c r="D343" s="22" t="s">
        <v>1292</v>
      </c>
      <c r="E343" s="22" t="s">
        <v>1428</v>
      </c>
      <c r="F343" s="22" t="s">
        <v>1429</v>
      </c>
      <c r="G343" s="22"/>
      <c r="H343" s="14">
        <v>0.040000000000000001</v>
      </c>
      <c r="I343" s="15" t="s">
        <v>64</v>
      </c>
      <c r="J343" s="22" t="s">
        <v>65</v>
      </c>
      <c r="K343" s="13">
        <v>90</v>
      </c>
      <c r="L343" s="23">
        <v>1</v>
      </c>
      <c r="M343" s="29">
        <f t="shared" si="23"/>
        <v>4</v>
      </c>
      <c r="N343" s="29">
        <f t="shared" si="24"/>
        <v>5</v>
      </c>
      <c r="O343" s="23">
        <v>5</v>
      </c>
      <c r="P343" s="23">
        <v>20</v>
      </c>
      <c r="Q343" s="23"/>
      <c r="R343" s="23"/>
      <c r="S343" s="22" t="s">
        <v>66</v>
      </c>
      <c r="T343" s="22">
        <v>18</v>
      </c>
      <c r="U343" s="22">
        <v>457.69999999999999</v>
      </c>
      <c r="V343" s="22">
        <v>690</v>
      </c>
      <c r="W343" s="22">
        <v>1190</v>
      </c>
      <c r="X343" s="24"/>
      <c r="Y343" s="25"/>
      <c r="Z343" s="18">
        <f>#NAME?</f>
        <v>0</v>
      </c>
      <c r="AA343" s="18" t="b">
        <f t="shared" si="22"/>
        <v>1</v>
      </c>
      <c r="AB343" s="26">
        <f>9+3</f>
        <v>12</v>
      </c>
    </row>
    <row r="344">
      <c r="A344" s="21">
        <v>12613</v>
      </c>
      <c r="B344" s="22" t="s">
        <v>1430</v>
      </c>
      <c r="C344" s="22" t="s">
        <v>1431</v>
      </c>
      <c r="D344" s="22" t="s">
        <v>1292</v>
      </c>
      <c r="E344" s="22" t="s">
        <v>1432</v>
      </c>
      <c r="F344" s="22" t="s">
        <v>1433</v>
      </c>
      <c r="G344" s="22"/>
      <c r="H344" s="14">
        <v>0.040000000000000001</v>
      </c>
      <c r="I344" s="15" t="s">
        <v>64</v>
      </c>
      <c r="J344" s="22" t="s">
        <v>65</v>
      </c>
      <c r="K344" s="13">
        <v>90</v>
      </c>
      <c r="L344" s="23">
        <v>0</v>
      </c>
      <c r="M344" s="29">
        <f t="shared" si="23"/>
        <v>0</v>
      </c>
      <c r="N344" s="29">
        <f t="shared" si="24"/>
        <v>0</v>
      </c>
      <c r="O344" s="23">
        <v>5</v>
      </c>
      <c r="P344" s="23">
        <v>20</v>
      </c>
      <c r="Q344" s="23"/>
      <c r="R344" s="23"/>
      <c r="S344" s="22" t="s">
        <v>66</v>
      </c>
      <c r="T344" s="22">
        <v>18</v>
      </c>
      <c r="U344" s="22">
        <v>457.69999999999999</v>
      </c>
      <c r="V344" s="22">
        <v>690</v>
      </c>
      <c r="W344" s="22">
        <v>1190</v>
      </c>
      <c r="X344" s="24">
        <v>2</v>
      </c>
      <c r="Y344" s="25"/>
      <c r="Z344" s="18">
        <f>#NAME?</f>
        <v>0</v>
      </c>
      <c r="AA344" s="18" t="b">
        <f t="shared" si="22"/>
        <v>1</v>
      </c>
      <c r="AB344" s="26">
        <v>14</v>
      </c>
    </row>
    <row r="345">
      <c r="A345" s="12">
        <v>13984</v>
      </c>
      <c r="B345" s="13" t="s">
        <v>1434</v>
      </c>
      <c r="C345" s="13" t="s">
        <v>1435</v>
      </c>
      <c r="D345" s="13" t="s">
        <v>1292</v>
      </c>
      <c r="E345" s="13" t="s">
        <v>1436</v>
      </c>
      <c r="F345" s="13" t="s">
        <v>1437</v>
      </c>
      <c r="G345" s="13" t="s">
        <v>1438</v>
      </c>
      <c r="H345" s="14">
        <v>0.02</v>
      </c>
      <c r="I345" s="15" t="s">
        <v>32</v>
      </c>
      <c r="J345" s="13" t="s">
        <v>33</v>
      </c>
      <c r="K345" s="13">
        <v>90</v>
      </c>
      <c r="L345" s="16">
        <f>#NAME?</f>
        <v>3</v>
      </c>
      <c r="M345" s="29">
        <f t="shared" si="23"/>
        <v>12</v>
      </c>
      <c r="N345" s="29">
        <f t="shared" si="24"/>
        <v>15</v>
      </c>
      <c r="O345" s="16"/>
      <c r="P345" s="16"/>
      <c r="Q345" s="16">
        <v>1</v>
      </c>
      <c r="R345" s="16">
        <v>3</v>
      </c>
      <c r="S345" s="13" t="s">
        <v>34</v>
      </c>
      <c r="T345" s="13">
        <v>18.84</v>
      </c>
      <c r="U345" s="13">
        <v>3376.1300000000001</v>
      </c>
      <c r="V345" s="13">
        <v>4400</v>
      </c>
      <c r="W345" s="13">
        <v>5500</v>
      </c>
      <c r="X345" s="17"/>
      <c r="Y345" s="18">
        <v>5</v>
      </c>
      <c r="Z345" s="18">
        <f>#NAME?</f>
        <v>5</v>
      </c>
      <c r="AA345" s="18" t="b">
        <f t="shared" si="22"/>
        <v>1</v>
      </c>
      <c r="AB345" s="19">
        <v>4</v>
      </c>
    </row>
    <row r="346">
      <c r="A346" s="12">
        <v>12904</v>
      </c>
      <c r="B346" s="13" t="s">
        <v>1439</v>
      </c>
      <c r="C346" s="13" t="s">
        <v>1440</v>
      </c>
      <c r="D346" s="13" t="s">
        <v>1292</v>
      </c>
      <c r="E346" s="13" t="s">
        <v>1441</v>
      </c>
      <c r="F346" s="13" t="s">
        <v>1441</v>
      </c>
      <c r="G346" s="13" t="s">
        <v>1442</v>
      </c>
      <c r="H346" s="14">
        <v>0.02</v>
      </c>
      <c r="I346" s="15" t="s">
        <v>32</v>
      </c>
      <c r="J346" s="13" t="s">
        <v>33</v>
      </c>
      <c r="K346" s="13">
        <v>90</v>
      </c>
      <c r="L346" s="16">
        <f>#NAME?</f>
        <v>1</v>
      </c>
      <c r="M346" s="29">
        <f t="shared" si="23"/>
        <v>4</v>
      </c>
      <c r="N346" s="29">
        <f t="shared" si="24"/>
        <v>5</v>
      </c>
      <c r="O346" s="16"/>
      <c r="P346" s="16"/>
      <c r="Q346" s="16">
        <v>1</v>
      </c>
      <c r="R346" s="16">
        <v>3</v>
      </c>
      <c r="S346" s="13" t="s">
        <v>34</v>
      </c>
      <c r="T346" s="13">
        <v>14.56</v>
      </c>
      <c r="U346" s="13">
        <v>2426.0599999999999</v>
      </c>
      <c r="V346" s="13">
        <v>3000</v>
      </c>
      <c r="W346" s="13">
        <v>4900</v>
      </c>
      <c r="X346" s="17"/>
      <c r="Y346" s="18">
        <v>12</v>
      </c>
      <c r="Z346" s="18">
        <f>#NAME?</f>
        <v>12</v>
      </c>
      <c r="AA346" s="18" t="b">
        <f t="shared" si="22"/>
        <v>1</v>
      </c>
      <c r="AB346" s="19">
        <v>2</v>
      </c>
    </row>
    <row r="347">
      <c r="A347" s="21">
        <v>12605</v>
      </c>
      <c r="B347" s="22" t="s">
        <v>1443</v>
      </c>
      <c r="C347" s="22" t="s">
        <v>1444</v>
      </c>
      <c r="D347" s="22" t="s">
        <v>1292</v>
      </c>
      <c r="E347" s="22" t="s">
        <v>1445</v>
      </c>
      <c r="F347" s="22" t="s">
        <v>1446</v>
      </c>
      <c r="G347" s="22"/>
      <c r="H347" s="14">
        <v>0.040000000000000001</v>
      </c>
      <c r="I347" s="15" t="s">
        <v>64</v>
      </c>
      <c r="J347" s="22" t="s">
        <v>65</v>
      </c>
      <c r="K347" s="13">
        <v>90</v>
      </c>
      <c r="L347" s="23">
        <v>1</v>
      </c>
      <c r="M347" s="29">
        <f t="shared" si="23"/>
        <v>4</v>
      </c>
      <c r="N347" s="29">
        <f t="shared" si="24"/>
        <v>5</v>
      </c>
      <c r="O347" s="23">
        <v>2</v>
      </c>
      <c r="P347" s="23">
        <v>10</v>
      </c>
      <c r="Q347" s="23"/>
      <c r="R347" s="23"/>
      <c r="S347" s="22" t="s">
        <v>66</v>
      </c>
      <c r="T347" s="22">
        <v>5</v>
      </c>
      <c r="U347" s="22">
        <v>113</v>
      </c>
      <c r="V347" s="22">
        <v>170</v>
      </c>
      <c r="W347" s="22">
        <v>240</v>
      </c>
      <c r="X347" s="24">
        <v>5</v>
      </c>
      <c r="Y347" s="25">
        <v>48</v>
      </c>
      <c r="Z347" s="18">
        <f>#NAME?</f>
        <v>48</v>
      </c>
      <c r="AA347" s="18" t="b">
        <f t="shared" si="22"/>
        <v>1</v>
      </c>
      <c r="AB347" s="26"/>
    </row>
    <row r="348">
      <c r="A348" s="21">
        <v>12606</v>
      </c>
      <c r="B348" s="22" t="s">
        <v>1447</v>
      </c>
      <c r="C348" s="22" t="s">
        <v>1448</v>
      </c>
      <c r="D348" s="22" t="s">
        <v>1292</v>
      </c>
      <c r="E348" s="22" t="s">
        <v>1449</v>
      </c>
      <c r="F348" s="22" t="s">
        <v>1450</v>
      </c>
      <c r="G348" s="22"/>
      <c r="H348" s="14">
        <v>0.040000000000000001</v>
      </c>
      <c r="I348" s="15" t="s">
        <v>64</v>
      </c>
      <c r="J348" s="22" t="s">
        <v>65</v>
      </c>
      <c r="K348" s="13">
        <v>90</v>
      </c>
      <c r="L348" s="23">
        <v>1</v>
      </c>
      <c r="M348" s="29">
        <f t="shared" si="23"/>
        <v>4</v>
      </c>
      <c r="N348" s="29">
        <f t="shared" si="24"/>
        <v>5</v>
      </c>
      <c r="O348" s="23">
        <v>2</v>
      </c>
      <c r="P348" s="23">
        <v>10</v>
      </c>
      <c r="Q348" s="23"/>
      <c r="R348" s="23"/>
      <c r="S348" s="22" t="s">
        <v>66</v>
      </c>
      <c r="T348" s="22">
        <v>5</v>
      </c>
      <c r="U348" s="22">
        <v>113</v>
      </c>
      <c r="V348" s="22">
        <v>170</v>
      </c>
      <c r="W348" s="22">
        <v>240</v>
      </c>
      <c r="X348" s="24">
        <v>5</v>
      </c>
      <c r="Y348" s="25">
        <v>48</v>
      </c>
      <c r="Z348" s="18">
        <f>#NAME?</f>
        <v>48</v>
      </c>
      <c r="AA348" s="18" t="b">
        <f t="shared" si="22"/>
        <v>1</v>
      </c>
      <c r="AB348" s="26"/>
    </row>
    <row r="349">
      <c r="A349" s="21">
        <v>12414</v>
      </c>
      <c r="B349" s="22" t="s">
        <v>1451</v>
      </c>
      <c r="C349" s="22" t="s">
        <v>1452</v>
      </c>
      <c r="D349" s="22" t="s">
        <v>1292</v>
      </c>
      <c r="E349" s="22" t="s">
        <v>1453</v>
      </c>
      <c r="F349" s="22" t="s">
        <v>1454</v>
      </c>
      <c r="G349" s="22"/>
      <c r="H349" s="14">
        <v>0.040000000000000001</v>
      </c>
      <c r="I349" s="15" t="s">
        <v>64</v>
      </c>
      <c r="J349" s="22" t="s">
        <v>65</v>
      </c>
      <c r="K349" s="13">
        <v>90</v>
      </c>
      <c r="L349" s="23">
        <v>3</v>
      </c>
      <c r="M349" s="29">
        <f t="shared" si="23"/>
        <v>12</v>
      </c>
      <c r="N349" s="29">
        <f t="shared" si="24"/>
        <v>15</v>
      </c>
      <c r="O349" s="23">
        <v>2</v>
      </c>
      <c r="P349" s="23">
        <v>10</v>
      </c>
      <c r="Q349" s="23"/>
      <c r="R349" s="23"/>
      <c r="S349" s="22" t="s">
        <v>66</v>
      </c>
      <c r="T349" s="22">
        <v>10</v>
      </c>
      <c r="U349" s="22">
        <v>254.28</v>
      </c>
      <c r="V349" s="22">
        <v>380</v>
      </c>
      <c r="W349" s="22">
        <v>660</v>
      </c>
      <c r="X349" s="24">
        <v>6</v>
      </c>
      <c r="Y349" s="25">
        <v>19</v>
      </c>
      <c r="Z349" s="18">
        <f>#NAME?</f>
        <v>19</v>
      </c>
      <c r="AA349" s="18" t="b">
        <f t="shared" si="22"/>
        <v>1</v>
      </c>
      <c r="AB349" s="26"/>
    </row>
    <row r="350">
      <c r="A350" s="21">
        <v>12413</v>
      </c>
      <c r="B350" s="22" t="s">
        <v>1455</v>
      </c>
      <c r="C350" s="22" t="s">
        <v>1456</v>
      </c>
      <c r="D350" s="22" t="s">
        <v>1292</v>
      </c>
      <c r="E350" s="22" t="s">
        <v>1457</v>
      </c>
      <c r="F350" s="22" t="s">
        <v>1458</v>
      </c>
      <c r="G350" s="22"/>
      <c r="H350" s="14">
        <v>0.040000000000000001</v>
      </c>
      <c r="I350" s="15" t="s">
        <v>64</v>
      </c>
      <c r="J350" s="22" t="s">
        <v>65</v>
      </c>
      <c r="K350" s="13">
        <v>90</v>
      </c>
      <c r="L350" s="23">
        <v>3</v>
      </c>
      <c r="M350" s="29">
        <f t="shared" si="23"/>
        <v>12</v>
      </c>
      <c r="N350" s="29">
        <f t="shared" si="24"/>
        <v>15</v>
      </c>
      <c r="O350" s="23">
        <v>2</v>
      </c>
      <c r="P350" s="23">
        <v>10</v>
      </c>
      <c r="Q350" s="23"/>
      <c r="R350" s="23"/>
      <c r="S350" s="22" t="s">
        <v>66</v>
      </c>
      <c r="T350" s="22">
        <v>10</v>
      </c>
      <c r="U350" s="22">
        <v>254.28</v>
      </c>
      <c r="V350" s="22">
        <v>380</v>
      </c>
      <c r="W350" s="22">
        <v>660</v>
      </c>
      <c r="X350" s="24">
        <v>12</v>
      </c>
      <c r="Y350" s="25">
        <v>19</v>
      </c>
      <c r="Z350" s="18">
        <f>#NAME?</f>
        <v>19</v>
      </c>
      <c r="AA350" s="18" t="b">
        <f t="shared" si="22"/>
        <v>1</v>
      </c>
      <c r="AB350" s="26"/>
    </row>
    <row r="351">
      <c r="A351" s="21">
        <v>12604</v>
      </c>
      <c r="B351" s="22" t="s">
        <v>1459</v>
      </c>
      <c r="C351" s="22" t="s">
        <v>1460</v>
      </c>
      <c r="D351" s="22" t="s">
        <v>1292</v>
      </c>
      <c r="E351" s="22" t="s">
        <v>1461</v>
      </c>
      <c r="F351" s="22" t="s">
        <v>1462</v>
      </c>
      <c r="G351" s="22"/>
      <c r="H351" s="14">
        <v>0.040000000000000001</v>
      </c>
      <c r="I351" s="15" t="s">
        <v>64</v>
      </c>
      <c r="J351" s="22" t="s">
        <v>65</v>
      </c>
      <c r="K351" s="13">
        <v>90</v>
      </c>
      <c r="L351" s="23">
        <v>2</v>
      </c>
      <c r="M351" s="29">
        <f t="shared" si="23"/>
        <v>8</v>
      </c>
      <c r="N351" s="29">
        <f t="shared" si="24"/>
        <v>10</v>
      </c>
      <c r="O351" s="23">
        <v>2</v>
      </c>
      <c r="P351" s="23">
        <v>10</v>
      </c>
      <c r="Q351" s="23"/>
      <c r="R351" s="23"/>
      <c r="S351" s="22" t="s">
        <v>66</v>
      </c>
      <c r="T351" s="22">
        <v>9</v>
      </c>
      <c r="U351" s="22">
        <v>203</v>
      </c>
      <c r="V351" s="22">
        <v>310</v>
      </c>
      <c r="W351" s="22">
        <v>430</v>
      </c>
      <c r="X351" s="24"/>
      <c r="Y351" s="25"/>
      <c r="Z351" s="18">
        <f>#NAME?</f>
        <v>0</v>
      </c>
      <c r="AA351" s="18" t="b">
        <f t="shared" si="22"/>
        <v>1</v>
      </c>
      <c r="AB351" s="26">
        <v>7</v>
      </c>
    </row>
    <row r="352">
      <c r="A352" s="21">
        <v>12603</v>
      </c>
      <c r="B352" s="22" t="s">
        <v>1463</v>
      </c>
      <c r="C352" s="22" t="s">
        <v>1464</v>
      </c>
      <c r="D352" s="22" t="s">
        <v>1292</v>
      </c>
      <c r="E352" s="22" t="s">
        <v>1465</v>
      </c>
      <c r="F352" s="22" t="s">
        <v>1466</v>
      </c>
      <c r="G352" s="22"/>
      <c r="H352" s="14">
        <v>0.040000000000000001</v>
      </c>
      <c r="I352" s="15" t="s">
        <v>64</v>
      </c>
      <c r="J352" s="22" t="s">
        <v>65</v>
      </c>
      <c r="K352" s="13">
        <v>90</v>
      </c>
      <c r="L352" s="23">
        <v>2</v>
      </c>
      <c r="M352" s="29">
        <f t="shared" si="23"/>
        <v>8</v>
      </c>
      <c r="N352" s="29">
        <f t="shared" si="24"/>
        <v>10</v>
      </c>
      <c r="O352" s="23">
        <v>2</v>
      </c>
      <c r="P352" s="23">
        <v>10</v>
      </c>
      <c r="Q352" s="23"/>
      <c r="R352" s="23"/>
      <c r="S352" s="22" t="s">
        <v>66</v>
      </c>
      <c r="T352" s="22">
        <v>9</v>
      </c>
      <c r="U352" s="22">
        <v>203</v>
      </c>
      <c r="V352" s="22">
        <v>310</v>
      </c>
      <c r="W352" s="22">
        <v>430</v>
      </c>
      <c r="X352" s="24"/>
      <c r="Y352" s="25"/>
      <c r="Z352" s="18">
        <f>#NAME?</f>
        <v>0</v>
      </c>
      <c r="AA352" s="18" t="b">
        <f t="shared" si="22"/>
        <v>1</v>
      </c>
      <c r="AB352" s="26">
        <v>7</v>
      </c>
    </row>
    <row r="353">
      <c r="A353" s="21">
        <v>11710</v>
      </c>
      <c r="B353" s="22" t="s">
        <v>1467</v>
      </c>
      <c r="C353" s="22" t="s">
        <v>1468</v>
      </c>
      <c r="D353" s="22" t="s">
        <v>1292</v>
      </c>
      <c r="E353" s="22" t="s">
        <v>1469</v>
      </c>
      <c r="F353" s="22" t="s">
        <v>1470</v>
      </c>
      <c r="G353" s="22"/>
      <c r="H353" s="14">
        <v>0.040000000000000001</v>
      </c>
      <c r="I353" s="15" t="s">
        <v>64</v>
      </c>
      <c r="J353" s="22" t="s">
        <v>65</v>
      </c>
      <c r="K353" s="13">
        <v>90</v>
      </c>
      <c r="L353" s="23">
        <v>5</v>
      </c>
      <c r="M353" s="29">
        <f t="shared" si="23"/>
        <v>20</v>
      </c>
      <c r="N353" s="29">
        <f t="shared" si="24"/>
        <v>25</v>
      </c>
      <c r="O353" s="23">
        <v>2</v>
      </c>
      <c r="P353" s="23">
        <v>10</v>
      </c>
      <c r="Q353" s="23"/>
      <c r="R353" s="23"/>
      <c r="S353" s="22" t="s">
        <v>66</v>
      </c>
      <c r="T353" s="22">
        <v>14.5</v>
      </c>
      <c r="U353" s="22">
        <v>368.70999999999998</v>
      </c>
      <c r="V353" s="22">
        <v>560</v>
      </c>
      <c r="W353" s="22">
        <v>960</v>
      </c>
      <c r="X353" s="24">
        <v>5</v>
      </c>
      <c r="Y353" s="25">
        <v>20</v>
      </c>
      <c r="Z353" s="18">
        <f>#NAME?</f>
        <v>20</v>
      </c>
      <c r="AA353" s="18" t="b">
        <f t="shared" si="22"/>
        <v>1</v>
      </c>
      <c r="AB353" s="26">
        <v>1</v>
      </c>
    </row>
    <row r="354">
      <c r="A354" s="21">
        <v>11709</v>
      </c>
      <c r="B354" s="22" t="s">
        <v>1471</v>
      </c>
      <c r="C354" s="22" t="s">
        <v>1472</v>
      </c>
      <c r="D354" s="22" t="s">
        <v>1292</v>
      </c>
      <c r="E354" s="22" t="s">
        <v>1473</v>
      </c>
      <c r="F354" s="22" t="s">
        <v>1474</v>
      </c>
      <c r="G354" s="22"/>
      <c r="H354" s="14">
        <v>0.040000000000000001</v>
      </c>
      <c r="I354" s="15" t="s">
        <v>64</v>
      </c>
      <c r="J354" s="22" t="s">
        <v>65</v>
      </c>
      <c r="K354" s="13">
        <v>90</v>
      </c>
      <c r="L354" s="23">
        <v>5</v>
      </c>
      <c r="M354" s="29">
        <f t="shared" si="23"/>
        <v>20</v>
      </c>
      <c r="N354" s="29">
        <f t="shared" si="24"/>
        <v>25</v>
      </c>
      <c r="O354" s="23">
        <v>2</v>
      </c>
      <c r="P354" s="23">
        <v>10</v>
      </c>
      <c r="Q354" s="23"/>
      <c r="R354" s="23"/>
      <c r="S354" s="22" t="s">
        <v>66</v>
      </c>
      <c r="T354" s="22">
        <v>14.5</v>
      </c>
      <c r="U354" s="22">
        <v>368.70999999999998</v>
      </c>
      <c r="V354" s="22">
        <v>560</v>
      </c>
      <c r="W354" s="22">
        <v>960</v>
      </c>
      <c r="X354" s="24">
        <v>7</v>
      </c>
      <c r="Y354" s="25">
        <v>15</v>
      </c>
      <c r="Z354" s="18">
        <f>#NAME?</f>
        <v>15</v>
      </c>
      <c r="AA354" s="18" t="b">
        <f t="shared" si="22"/>
        <v>1</v>
      </c>
      <c r="AB354" s="26">
        <v>5</v>
      </c>
    </row>
    <row r="355">
      <c r="A355" s="12">
        <v>12784</v>
      </c>
      <c r="B355" s="13" t="s">
        <v>1475</v>
      </c>
      <c r="C355" s="13" t="s">
        <v>1476</v>
      </c>
      <c r="D355" s="13" t="s">
        <v>1292</v>
      </c>
      <c r="E355" s="13" t="s">
        <v>1477</v>
      </c>
      <c r="F355" s="13" t="s">
        <v>1478</v>
      </c>
      <c r="G355" s="13" t="s">
        <v>1479</v>
      </c>
      <c r="H355" s="14">
        <v>0.02</v>
      </c>
      <c r="I355" s="15" t="s">
        <v>32</v>
      </c>
      <c r="J355" s="13" t="s">
        <v>33</v>
      </c>
      <c r="K355" s="13">
        <v>90</v>
      </c>
      <c r="L355" s="16">
        <v>0</v>
      </c>
      <c r="M355" s="29">
        <f t="shared" si="23"/>
        <v>0</v>
      </c>
      <c r="N355" s="29">
        <f t="shared" si="24"/>
        <v>0</v>
      </c>
      <c r="O355" s="16"/>
      <c r="P355" s="16"/>
      <c r="Q355" s="16">
        <v>1</v>
      </c>
      <c r="R355" s="16">
        <v>2</v>
      </c>
      <c r="S355" s="13" t="s">
        <v>34</v>
      </c>
      <c r="T355" s="13">
        <v>11.970000000000001</v>
      </c>
      <c r="U355" s="13">
        <v>1</v>
      </c>
      <c r="V355" s="13">
        <v>2400</v>
      </c>
      <c r="W355" s="13">
        <v>3310</v>
      </c>
      <c r="X355" s="17"/>
      <c r="Y355" s="18"/>
      <c r="Z355" s="18">
        <f>#NAME?</f>
        <v>0</v>
      </c>
      <c r="AA355" s="18" t="b">
        <f t="shared" si="22"/>
        <v>1</v>
      </c>
      <c r="AB355" s="19"/>
    </row>
    <row r="356">
      <c r="A356" s="21">
        <v>13752</v>
      </c>
      <c r="B356" s="22" t="s">
        <v>1480</v>
      </c>
      <c r="C356" s="22" t="s">
        <v>1481</v>
      </c>
      <c r="D356" s="22" t="s">
        <v>1292</v>
      </c>
      <c r="E356" s="22" t="s">
        <v>1482</v>
      </c>
      <c r="F356" s="22" t="s">
        <v>1483</v>
      </c>
      <c r="G356" s="22"/>
      <c r="H356" s="14">
        <v>0.040000000000000001</v>
      </c>
      <c r="I356" s="15" t="s">
        <v>64</v>
      </c>
      <c r="J356" s="22" t="s">
        <v>65</v>
      </c>
      <c r="K356" s="13">
        <v>90</v>
      </c>
      <c r="L356" s="23">
        <v>5</v>
      </c>
      <c r="M356" s="29">
        <f t="shared" si="23"/>
        <v>20</v>
      </c>
      <c r="N356" s="29">
        <f t="shared" si="24"/>
        <v>25</v>
      </c>
      <c r="O356" s="23">
        <v>2</v>
      </c>
      <c r="P356" s="23">
        <v>10</v>
      </c>
      <c r="Q356" s="23"/>
      <c r="R356" s="23"/>
      <c r="S356" s="22" t="s">
        <v>66</v>
      </c>
      <c r="T356" s="22">
        <v>15</v>
      </c>
      <c r="U356" s="22">
        <v>362</v>
      </c>
      <c r="V356" s="22">
        <v>540</v>
      </c>
      <c r="W356" s="22">
        <v>740</v>
      </c>
      <c r="X356" s="24"/>
      <c r="Y356" s="25">
        <v>3</v>
      </c>
      <c r="Z356" s="18">
        <f>#NAME?</f>
        <v>3</v>
      </c>
      <c r="AA356" s="18" t="b">
        <f t="shared" si="22"/>
        <v>1</v>
      </c>
      <c r="AB356" s="26">
        <v>0</v>
      </c>
    </row>
    <row r="357">
      <c r="A357" s="21">
        <v>13751</v>
      </c>
      <c r="B357" s="22" t="s">
        <v>1484</v>
      </c>
      <c r="C357" s="22" t="s">
        <v>1485</v>
      </c>
      <c r="D357" s="22" t="s">
        <v>1292</v>
      </c>
      <c r="E357" s="22" t="s">
        <v>1486</v>
      </c>
      <c r="F357" s="22" t="s">
        <v>1487</v>
      </c>
      <c r="G357" s="22"/>
      <c r="H357" s="14">
        <v>0.040000000000000001</v>
      </c>
      <c r="I357" s="15" t="s">
        <v>64</v>
      </c>
      <c r="J357" s="22" t="s">
        <v>65</v>
      </c>
      <c r="K357" s="13">
        <v>90</v>
      </c>
      <c r="L357" s="23">
        <v>3</v>
      </c>
      <c r="M357" s="29">
        <f t="shared" si="23"/>
        <v>12</v>
      </c>
      <c r="N357" s="29">
        <f t="shared" si="24"/>
        <v>15</v>
      </c>
      <c r="O357" s="23">
        <v>2</v>
      </c>
      <c r="P357" s="23">
        <v>10</v>
      </c>
      <c r="Q357" s="23"/>
      <c r="R357" s="23"/>
      <c r="S357" s="22" t="s">
        <v>66</v>
      </c>
      <c r="T357" s="22">
        <v>15</v>
      </c>
      <c r="U357" s="22">
        <v>362</v>
      </c>
      <c r="V357" s="22">
        <v>540</v>
      </c>
      <c r="W357" s="22">
        <v>740</v>
      </c>
      <c r="X357" s="24">
        <v>3</v>
      </c>
      <c r="Y357" s="25">
        <v>5</v>
      </c>
      <c r="Z357" s="18">
        <f>#NAME?</f>
        <v>5</v>
      </c>
      <c r="AA357" s="18" t="b">
        <f t="shared" si="22"/>
        <v>1</v>
      </c>
      <c r="AB357" s="26">
        <v>1</v>
      </c>
    </row>
    <row r="358">
      <c r="A358" s="21">
        <v>11714</v>
      </c>
      <c r="B358" s="22" t="s">
        <v>1488</v>
      </c>
      <c r="C358" s="22" t="s">
        <v>1489</v>
      </c>
      <c r="D358" s="22" t="s">
        <v>1490</v>
      </c>
      <c r="E358" s="22" t="s">
        <v>1491</v>
      </c>
      <c r="F358" s="22" t="s">
        <v>1492</v>
      </c>
      <c r="G358" s="22"/>
      <c r="H358" s="14">
        <v>0.040000000000000001</v>
      </c>
      <c r="I358" s="15" t="s">
        <v>64</v>
      </c>
      <c r="J358" s="22" t="s">
        <v>65</v>
      </c>
      <c r="K358" s="13">
        <v>90</v>
      </c>
      <c r="L358" s="23">
        <v>16</v>
      </c>
      <c r="M358" s="29">
        <f t="shared" si="23"/>
        <v>64</v>
      </c>
      <c r="N358" s="29">
        <f t="shared" si="24"/>
        <v>80</v>
      </c>
      <c r="O358" s="23">
        <v>5</v>
      </c>
      <c r="P358" s="23">
        <v>20</v>
      </c>
      <c r="Q358" s="23"/>
      <c r="R358" s="23"/>
      <c r="S358" s="22" t="s">
        <v>66</v>
      </c>
      <c r="T358" s="22">
        <v>17</v>
      </c>
      <c r="U358" s="22">
        <v>432.27999999999997</v>
      </c>
      <c r="V358" s="22">
        <v>650</v>
      </c>
      <c r="W358" s="22">
        <v>1130</v>
      </c>
      <c r="X358" s="24">
        <v>2</v>
      </c>
      <c r="Y358" s="25">
        <v>3</v>
      </c>
      <c r="Z358" s="18">
        <f>#NAME?</f>
        <v>3</v>
      </c>
      <c r="AA358" s="18" t="b">
        <f t="shared" si="22"/>
        <v>1</v>
      </c>
      <c r="AB358" s="26">
        <v>5</v>
      </c>
    </row>
    <row r="359">
      <c r="A359" s="21">
        <v>11713</v>
      </c>
      <c r="B359" s="22" t="s">
        <v>1493</v>
      </c>
      <c r="C359" s="22" t="s">
        <v>1494</v>
      </c>
      <c r="D359" s="22" t="s">
        <v>1490</v>
      </c>
      <c r="E359" s="22" t="s">
        <v>1495</v>
      </c>
      <c r="F359" s="22" t="s">
        <v>1496</v>
      </c>
      <c r="G359" s="22"/>
      <c r="H359" s="14">
        <v>0.040000000000000001</v>
      </c>
      <c r="I359" s="15" t="s">
        <v>64</v>
      </c>
      <c r="J359" s="22" t="s">
        <v>65</v>
      </c>
      <c r="K359" s="13">
        <v>90</v>
      </c>
      <c r="L359" s="23">
        <v>15</v>
      </c>
      <c r="M359" s="29">
        <f t="shared" si="23"/>
        <v>60</v>
      </c>
      <c r="N359" s="29">
        <f t="shared" si="24"/>
        <v>75</v>
      </c>
      <c r="O359" s="23">
        <v>5</v>
      </c>
      <c r="P359" s="23">
        <v>20</v>
      </c>
      <c r="Q359" s="23"/>
      <c r="R359" s="23"/>
      <c r="S359" s="22" t="s">
        <v>66</v>
      </c>
      <c r="T359" s="22">
        <v>17</v>
      </c>
      <c r="U359" s="22">
        <v>432.27999999999997</v>
      </c>
      <c r="V359" s="22">
        <v>650</v>
      </c>
      <c r="W359" s="22">
        <v>1130</v>
      </c>
      <c r="X359" s="24">
        <v>12</v>
      </c>
      <c r="Y359" s="25">
        <v>12</v>
      </c>
      <c r="Z359" s="18">
        <f>#NAME?</f>
        <v>12</v>
      </c>
      <c r="AA359" s="18" t="b">
        <f t="shared" si="22"/>
        <v>1</v>
      </c>
      <c r="AB359" s="26">
        <v>12</v>
      </c>
    </row>
    <row r="360">
      <c r="A360" s="21">
        <v>11748</v>
      </c>
      <c r="B360" s="22" t="s">
        <v>1497</v>
      </c>
      <c r="C360" s="22" t="s">
        <v>1498</v>
      </c>
      <c r="D360" s="22" t="s">
        <v>1490</v>
      </c>
      <c r="E360" s="22" t="s">
        <v>1499</v>
      </c>
      <c r="F360" s="22" t="s">
        <v>1500</v>
      </c>
      <c r="G360" s="22"/>
      <c r="H360" s="14">
        <v>0.040000000000000001</v>
      </c>
      <c r="I360" s="15" t="s">
        <v>64</v>
      </c>
      <c r="J360" s="22" t="s">
        <v>65</v>
      </c>
      <c r="K360" s="13">
        <v>90</v>
      </c>
      <c r="L360" s="23">
        <v>5</v>
      </c>
      <c r="M360" s="29">
        <f t="shared" si="23"/>
        <v>20</v>
      </c>
      <c r="N360" s="29">
        <f t="shared" si="24"/>
        <v>25</v>
      </c>
      <c r="O360" s="23">
        <v>2</v>
      </c>
      <c r="P360" s="23">
        <v>10</v>
      </c>
      <c r="Q360" s="23"/>
      <c r="R360" s="23"/>
      <c r="S360" s="22" t="s">
        <v>66</v>
      </c>
      <c r="T360" s="22">
        <v>48.420000000000002</v>
      </c>
      <c r="U360" s="22">
        <v>1235</v>
      </c>
      <c r="V360" s="22">
        <v>1800</v>
      </c>
      <c r="W360" s="22">
        <v>3200</v>
      </c>
      <c r="X360" s="24">
        <v>2</v>
      </c>
      <c r="Y360" s="25">
        <v>46</v>
      </c>
      <c r="Z360" s="18">
        <f>#NAME?</f>
        <v>46</v>
      </c>
      <c r="AA360" s="18" t="b">
        <f t="shared" si="22"/>
        <v>1</v>
      </c>
      <c r="AB360" s="26">
        <v>4</v>
      </c>
    </row>
    <row r="361">
      <c r="A361" s="21">
        <v>11749</v>
      </c>
      <c r="B361" s="22" t="s">
        <v>1501</v>
      </c>
      <c r="C361" s="22" t="s">
        <v>1502</v>
      </c>
      <c r="D361" s="22" t="s">
        <v>1490</v>
      </c>
      <c r="E361" s="22" t="s">
        <v>1503</v>
      </c>
      <c r="F361" s="22" t="s">
        <v>1504</v>
      </c>
      <c r="G361" s="22"/>
      <c r="H361" s="14">
        <v>0.040000000000000001</v>
      </c>
      <c r="I361" s="15" t="s">
        <v>64</v>
      </c>
      <c r="J361" s="22" t="s">
        <v>65</v>
      </c>
      <c r="K361" s="13">
        <v>90</v>
      </c>
      <c r="L361" s="23">
        <v>2</v>
      </c>
      <c r="M361" s="29">
        <f t="shared" si="23"/>
        <v>8</v>
      </c>
      <c r="N361" s="29">
        <f t="shared" si="24"/>
        <v>10</v>
      </c>
      <c r="O361" s="23">
        <v>2</v>
      </c>
      <c r="P361" s="23">
        <v>10</v>
      </c>
      <c r="Q361" s="23"/>
      <c r="R361" s="23"/>
      <c r="S361" s="22" t="s">
        <v>66</v>
      </c>
      <c r="T361" s="22">
        <v>82</v>
      </c>
      <c r="U361" s="22">
        <v>2091</v>
      </c>
      <c r="V361" s="22">
        <v>3100</v>
      </c>
      <c r="W361" s="22">
        <v>5400</v>
      </c>
      <c r="X361" s="24">
        <v>7</v>
      </c>
      <c r="Y361" s="25">
        <v>40</v>
      </c>
      <c r="Z361" s="18">
        <f>#NAME?</f>
        <v>40</v>
      </c>
      <c r="AA361" s="18" t="b">
        <f t="shared" si="22"/>
        <v>1</v>
      </c>
      <c r="AB361" s="26">
        <v>5</v>
      </c>
    </row>
    <row r="362">
      <c r="A362" s="21">
        <v>11832</v>
      </c>
      <c r="B362" s="22" t="s">
        <v>1505</v>
      </c>
      <c r="C362" s="22" t="s">
        <v>1506</v>
      </c>
      <c r="D362" s="22" t="s">
        <v>1490</v>
      </c>
      <c r="E362" s="22" t="s">
        <v>1507</v>
      </c>
      <c r="F362" s="22" t="s">
        <v>1508</v>
      </c>
      <c r="G362" s="22"/>
      <c r="H362" s="14">
        <v>0.040000000000000001</v>
      </c>
      <c r="I362" s="15" t="s">
        <v>64</v>
      </c>
      <c r="J362" s="22" t="s">
        <v>65</v>
      </c>
      <c r="K362" s="13">
        <v>90</v>
      </c>
      <c r="L362" s="23">
        <v>4</v>
      </c>
      <c r="M362" s="29">
        <f t="shared" si="23"/>
        <v>16</v>
      </c>
      <c r="N362" s="29">
        <f t="shared" si="24"/>
        <v>20</v>
      </c>
      <c r="O362" s="23"/>
      <c r="P362" s="23"/>
      <c r="Q362" s="23">
        <v>2</v>
      </c>
      <c r="R362" s="23">
        <v>3</v>
      </c>
      <c r="S362" s="22" t="s">
        <v>66</v>
      </c>
      <c r="T362" s="22">
        <v>107</v>
      </c>
      <c r="U362" s="22">
        <v>2729</v>
      </c>
      <c r="V362" s="22">
        <v>4100</v>
      </c>
      <c r="W362" s="22">
        <v>7100</v>
      </c>
      <c r="X362" s="24"/>
      <c r="Y362" s="25">
        <v>7</v>
      </c>
      <c r="Z362" s="18">
        <f>#NAME?</f>
        <v>7</v>
      </c>
      <c r="AA362" s="18" t="b">
        <f t="shared" si="22"/>
        <v>1</v>
      </c>
      <c r="AB362" s="26"/>
    </row>
    <row r="363">
      <c r="A363" s="21">
        <v>11712</v>
      </c>
      <c r="B363" s="22" t="s">
        <v>1509</v>
      </c>
      <c r="C363" s="22" t="s">
        <v>1510</v>
      </c>
      <c r="D363" s="22" t="s">
        <v>1490</v>
      </c>
      <c r="E363" s="22" t="s">
        <v>1511</v>
      </c>
      <c r="F363" s="22" t="s">
        <v>1512</v>
      </c>
      <c r="G363" s="22"/>
      <c r="H363" s="14">
        <v>0.040000000000000001</v>
      </c>
      <c r="I363" s="15" t="s">
        <v>64</v>
      </c>
      <c r="J363" s="22" t="s">
        <v>65</v>
      </c>
      <c r="K363" s="13">
        <v>90</v>
      </c>
      <c r="L363" s="23">
        <v>6</v>
      </c>
      <c r="M363" s="29">
        <f t="shared" si="23"/>
        <v>24</v>
      </c>
      <c r="N363" s="29">
        <f t="shared" si="24"/>
        <v>30</v>
      </c>
      <c r="O363" s="23"/>
      <c r="P363" s="23"/>
      <c r="Q363" s="23">
        <v>2</v>
      </c>
      <c r="R363" s="23">
        <v>10</v>
      </c>
      <c r="S363" s="22" t="s">
        <v>66</v>
      </c>
      <c r="T363" s="22">
        <v>45</v>
      </c>
      <c r="U363" s="22">
        <v>1144.26</v>
      </c>
      <c r="V363" s="22">
        <v>1700</v>
      </c>
      <c r="W363" s="22">
        <v>3000</v>
      </c>
      <c r="X363" s="24"/>
      <c r="Y363" s="25">
        <v>35</v>
      </c>
      <c r="Z363" s="18">
        <f>#NAME?</f>
        <v>35</v>
      </c>
      <c r="AA363" s="18" t="b">
        <f t="shared" si="22"/>
        <v>1</v>
      </c>
      <c r="AB363" s="26">
        <v>1</v>
      </c>
    </row>
    <row r="364">
      <c r="A364" s="21">
        <v>11711</v>
      </c>
      <c r="B364" s="22" t="s">
        <v>1513</v>
      </c>
      <c r="C364" s="22" t="s">
        <v>1514</v>
      </c>
      <c r="D364" s="22" t="s">
        <v>1490</v>
      </c>
      <c r="E364" s="22" t="s">
        <v>1515</v>
      </c>
      <c r="F364" s="22" t="s">
        <v>1516</v>
      </c>
      <c r="G364" s="22"/>
      <c r="H364" s="14">
        <v>0.040000000000000001</v>
      </c>
      <c r="I364" s="15" t="s">
        <v>64</v>
      </c>
      <c r="J364" s="22" t="s">
        <v>65</v>
      </c>
      <c r="K364" s="13">
        <v>90</v>
      </c>
      <c r="L364" s="23">
        <v>6</v>
      </c>
      <c r="M364" s="29">
        <f t="shared" si="23"/>
        <v>24</v>
      </c>
      <c r="N364" s="29">
        <f t="shared" si="24"/>
        <v>30</v>
      </c>
      <c r="O364" s="23"/>
      <c r="P364" s="23"/>
      <c r="Q364" s="23">
        <v>2</v>
      </c>
      <c r="R364" s="23">
        <v>10</v>
      </c>
      <c r="S364" s="22" t="s">
        <v>66</v>
      </c>
      <c r="T364" s="22">
        <v>45</v>
      </c>
      <c r="U364" s="22">
        <v>1144.26</v>
      </c>
      <c r="V364" s="22">
        <v>1700</v>
      </c>
      <c r="W364" s="22">
        <v>3000</v>
      </c>
      <c r="X364" s="24"/>
      <c r="Y364" s="25">
        <v>39</v>
      </c>
      <c r="Z364" s="18">
        <f>#NAME?</f>
        <v>39</v>
      </c>
      <c r="AA364" s="18" t="b">
        <f t="shared" si="22"/>
        <v>1</v>
      </c>
      <c r="AB364" s="26">
        <v>2</v>
      </c>
    </row>
    <row r="365">
      <c r="A365" s="21">
        <v>11716</v>
      </c>
      <c r="B365" s="22" t="s">
        <v>1517</v>
      </c>
      <c r="C365" s="22" t="s">
        <v>1518</v>
      </c>
      <c r="D365" s="22" t="s">
        <v>1490</v>
      </c>
      <c r="E365" s="22" t="s">
        <v>1519</v>
      </c>
      <c r="F365" s="22" t="s">
        <v>1520</v>
      </c>
      <c r="G365" s="22"/>
      <c r="H365" s="14">
        <v>0.040000000000000001</v>
      </c>
      <c r="I365" s="15" t="s">
        <v>64</v>
      </c>
      <c r="J365" s="22" t="s">
        <v>65</v>
      </c>
      <c r="K365" s="13">
        <v>90</v>
      </c>
      <c r="L365" s="23">
        <v>6</v>
      </c>
      <c r="M365" s="29">
        <f t="shared" si="23"/>
        <v>24</v>
      </c>
      <c r="N365" s="29">
        <f t="shared" si="24"/>
        <v>30</v>
      </c>
      <c r="O365" s="23"/>
      <c r="P365" s="23"/>
      <c r="Q365" s="23">
        <v>3</v>
      </c>
      <c r="R365" s="23">
        <v>10</v>
      </c>
      <c r="S365" s="22" t="s">
        <v>66</v>
      </c>
      <c r="T365" s="22">
        <v>24</v>
      </c>
      <c r="U365" s="22">
        <v>610.26999999999998</v>
      </c>
      <c r="V365" s="22">
        <v>920</v>
      </c>
      <c r="W365" s="22">
        <v>1590</v>
      </c>
      <c r="X365" s="24">
        <v>18</v>
      </c>
      <c r="Y365" s="25">
        <v>39</v>
      </c>
      <c r="Z365" s="18">
        <f>#NAME?</f>
        <v>39</v>
      </c>
      <c r="AA365" s="18" t="b">
        <f t="shared" si="22"/>
        <v>1</v>
      </c>
      <c r="AB365" s="26">
        <v>4</v>
      </c>
    </row>
    <row r="366">
      <c r="A366" s="21">
        <v>11715</v>
      </c>
      <c r="B366" s="22" t="s">
        <v>1521</v>
      </c>
      <c r="C366" s="22" t="s">
        <v>1522</v>
      </c>
      <c r="D366" s="22" t="s">
        <v>1490</v>
      </c>
      <c r="E366" s="22" t="s">
        <v>1523</v>
      </c>
      <c r="F366" s="22" t="s">
        <v>1524</v>
      </c>
      <c r="G366" s="22"/>
      <c r="H366" s="14">
        <v>0.040000000000000001</v>
      </c>
      <c r="I366" s="15" t="s">
        <v>64</v>
      </c>
      <c r="J366" s="22" t="s">
        <v>65</v>
      </c>
      <c r="K366" s="13">
        <v>90</v>
      </c>
      <c r="L366" s="23">
        <v>7</v>
      </c>
      <c r="M366" s="29">
        <f t="shared" si="23"/>
        <v>28</v>
      </c>
      <c r="N366" s="29">
        <f t="shared" si="24"/>
        <v>35</v>
      </c>
      <c r="O366" s="23"/>
      <c r="P366" s="23"/>
      <c r="Q366" s="23">
        <v>3</v>
      </c>
      <c r="R366" s="23">
        <v>10</v>
      </c>
      <c r="S366" s="22" t="s">
        <v>66</v>
      </c>
      <c r="T366" s="22">
        <v>24</v>
      </c>
      <c r="U366" s="22">
        <v>610.26999999999998</v>
      </c>
      <c r="V366" s="22">
        <v>920</v>
      </c>
      <c r="W366" s="22">
        <v>1590</v>
      </c>
      <c r="X366" s="24">
        <v>7</v>
      </c>
      <c r="Y366" s="25">
        <v>60</v>
      </c>
      <c r="Z366" s="18">
        <f>#NAME?</f>
        <v>60</v>
      </c>
      <c r="AA366" s="18" t="b">
        <f t="shared" si="22"/>
        <v>1</v>
      </c>
      <c r="AB366" s="26">
        <v>4</v>
      </c>
    </row>
    <row r="367">
      <c r="A367" s="12">
        <v>13770</v>
      </c>
      <c r="B367" s="13" t="s">
        <v>1525</v>
      </c>
      <c r="C367" s="13" t="s">
        <v>1526</v>
      </c>
      <c r="D367" s="13" t="s">
        <v>1527</v>
      </c>
      <c r="E367" s="13" t="s">
        <v>1528</v>
      </c>
      <c r="F367" s="13" t="s">
        <v>1529</v>
      </c>
      <c r="G367" s="13" t="s">
        <v>1530</v>
      </c>
      <c r="H367" s="14">
        <v>0.02</v>
      </c>
      <c r="I367" s="15" t="s">
        <v>32</v>
      </c>
      <c r="J367" s="13" t="s">
        <v>33</v>
      </c>
      <c r="K367" s="13">
        <v>90</v>
      </c>
      <c r="L367" s="16">
        <f>#NAME?</f>
        <v>0</v>
      </c>
      <c r="M367" s="29">
        <f t="shared" si="23"/>
        <v>0</v>
      </c>
      <c r="N367" s="29">
        <f t="shared" si="24"/>
        <v>0</v>
      </c>
      <c r="O367" s="16"/>
      <c r="P367" s="16"/>
      <c r="Q367" s="16">
        <v>1</v>
      </c>
      <c r="R367" s="16">
        <v>3</v>
      </c>
      <c r="S367" s="13" t="s">
        <v>34</v>
      </c>
      <c r="T367" s="13">
        <v>28.199999999999999</v>
      </c>
      <c r="U367" s="13">
        <v>4698.8299999999999</v>
      </c>
      <c r="V367" s="13">
        <v>5900</v>
      </c>
      <c r="W367" s="13">
        <v>9500</v>
      </c>
      <c r="X367" s="17"/>
      <c r="Y367" s="18">
        <v>14</v>
      </c>
      <c r="Z367" s="18">
        <f>#NAME?</f>
        <v>14</v>
      </c>
      <c r="AA367" s="18" t="b">
        <f t="shared" si="22"/>
        <v>1</v>
      </c>
      <c r="AB367" s="19"/>
    </row>
    <row r="368">
      <c r="A368" s="12">
        <v>11986</v>
      </c>
      <c r="B368" s="13" t="s">
        <v>1531</v>
      </c>
      <c r="C368" s="13" t="s">
        <v>1532</v>
      </c>
      <c r="D368" s="13" t="s">
        <v>1527</v>
      </c>
      <c r="E368" s="13" t="s">
        <v>1533</v>
      </c>
      <c r="F368" s="13" t="s">
        <v>1533</v>
      </c>
      <c r="G368" s="13" t="s">
        <v>1534</v>
      </c>
      <c r="H368" s="14">
        <v>0.02</v>
      </c>
      <c r="I368" s="15" t="s">
        <v>32</v>
      </c>
      <c r="J368" s="13" t="s">
        <v>33</v>
      </c>
      <c r="K368" s="13">
        <v>90</v>
      </c>
      <c r="L368" s="16">
        <f>#NAME?</f>
        <v>45</v>
      </c>
      <c r="M368" s="29">
        <f t="shared" si="23"/>
        <v>180</v>
      </c>
      <c r="N368" s="29">
        <f t="shared" si="24"/>
        <v>225</v>
      </c>
      <c r="O368" s="16"/>
      <c r="P368" s="16"/>
      <c r="Q368" s="16">
        <v>1</v>
      </c>
      <c r="R368" s="16">
        <v>3</v>
      </c>
      <c r="S368" s="13" t="s">
        <v>34</v>
      </c>
      <c r="T368" s="13">
        <v>30.170000000000002</v>
      </c>
      <c r="U368" s="13">
        <v>4</v>
      </c>
      <c r="V368" s="13">
        <v>6100</v>
      </c>
      <c r="W368" s="13">
        <v>8420</v>
      </c>
      <c r="X368" s="17"/>
      <c r="Y368" s="18"/>
      <c r="Z368" s="18">
        <f>#NAME?</f>
        <v>0</v>
      </c>
      <c r="AA368" s="18" t="b">
        <f t="shared" si="22"/>
        <v>1</v>
      </c>
      <c r="AB368" s="19"/>
    </row>
    <row r="369">
      <c r="A369" s="12">
        <v>11988</v>
      </c>
      <c r="B369" s="13" t="s">
        <v>1535</v>
      </c>
      <c r="C369" s="13" t="s">
        <v>1536</v>
      </c>
      <c r="D369" s="13" t="s">
        <v>1527</v>
      </c>
      <c r="E369" s="13" t="s">
        <v>1537</v>
      </c>
      <c r="F369" s="13" t="s">
        <v>1537</v>
      </c>
      <c r="G369" s="13" t="s">
        <v>1538</v>
      </c>
      <c r="H369" s="14">
        <v>0.02</v>
      </c>
      <c r="I369" s="15" t="s">
        <v>32</v>
      </c>
      <c r="J369" s="13" t="s">
        <v>33</v>
      </c>
      <c r="K369" s="13">
        <v>90</v>
      </c>
      <c r="L369" s="16">
        <f>#NAME?</f>
        <v>0</v>
      </c>
      <c r="M369" s="29">
        <f t="shared" si="23"/>
        <v>0</v>
      </c>
      <c r="N369" s="29">
        <f t="shared" si="24"/>
        <v>0</v>
      </c>
      <c r="O369" s="16"/>
      <c r="P369" s="16"/>
      <c r="Q369" s="16">
        <v>1</v>
      </c>
      <c r="R369" s="16">
        <v>3</v>
      </c>
      <c r="S369" s="13" t="s">
        <v>34</v>
      </c>
      <c r="T369" s="13">
        <v>23.82</v>
      </c>
      <c r="U369" s="13">
        <v>3</v>
      </c>
      <c r="V369" s="13">
        <v>4800</v>
      </c>
      <c r="W369" s="13">
        <v>6620</v>
      </c>
      <c r="X369" s="17"/>
      <c r="Y369" s="18">
        <v>5</v>
      </c>
      <c r="Z369" s="18">
        <f>#NAME?</f>
        <v>5</v>
      </c>
      <c r="AA369" s="18" t="b">
        <f t="shared" si="22"/>
        <v>1</v>
      </c>
      <c r="AB369" s="19"/>
    </row>
    <row r="370">
      <c r="A370" s="21">
        <v>13743</v>
      </c>
      <c r="B370" s="22" t="s">
        <v>1539</v>
      </c>
      <c r="C370" s="22" t="s">
        <v>1540</v>
      </c>
      <c r="D370" s="22" t="s">
        <v>1527</v>
      </c>
      <c r="E370" s="22" t="s">
        <v>1541</v>
      </c>
      <c r="F370" s="22" t="s">
        <v>1542</v>
      </c>
      <c r="G370" s="22"/>
      <c r="H370" s="14">
        <v>0.040000000000000001</v>
      </c>
      <c r="I370" s="15" t="s">
        <v>1543</v>
      </c>
      <c r="J370" s="22" t="s">
        <v>1544</v>
      </c>
      <c r="K370" s="13">
        <v>90</v>
      </c>
      <c r="L370" s="23">
        <v>0</v>
      </c>
      <c r="M370" s="29">
        <f t="shared" si="23"/>
        <v>0</v>
      </c>
      <c r="N370" s="29">
        <f t="shared" si="24"/>
        <v>0</v>
      </c>
      <c r="O370" s="23">
        <v>2</v>
      </c>
      <c r="P370" s="23">
        <v>10</v>
      </c>
      <c r="Q370" s="23"/>
      <c r="R370" s="23"/>
      <c r="S370" s="22" t="s">
        <v>34</v>
      </c>
      <c r="T370" s="22">
        <v>1.75</v>
      </c>
      <c r="U370" s="22">
        <v>274</v>
      </c>
      <c r="V370" s="22">
        <v>420</v>
      </c>
      <c r="W370" s="22">
        <v>580</v>
      </c>
      <c r="X370" s="24">
        <v>5</v>
      </c>
      <c r="Y370" s="25">
        <v>10</v>
      </c>
      <c r="Z370" s="18">
        <f>#NAME?</f>
        <v>10</v>
      </c>
      <c r="AA370" s="18" t="b">
        <f t="shared" si="22"/>
        <v>1</v>
      </c>
      <c r="AB370" s="26">
        <v>4</v>
      </c>
    </row>
    <row r="371">
      <c r="A371" s="21">
        <v>13742</v>
      </c>
      <c r="B371" s="22" t="s">
        <v>1545</v>
      </c>
      <c r="C371" s="22" t="s">
        <v>1546</v>
      </c>
      <c r="D371" s="22" t="s">
        <v>1527</v>
      </c>
      <c r="E371" s="22" t="s">
        <v>1547</v>
      </c>
      <c r="F371" s="22" t="s">
        <v>1548</v>
      </c>
      <c r="G371" s="22"/>
      <c r="H371" s="14">
        <v>0.040000000000000001</v>
      </c>
      <c r="I371" s="15" t="s">
        <v>1543</v>
      </c>
      <c r="J371" s="22" t="s">
        <v>1544</v>
      </c>
      <c r="K371" s="13">
        <v>90</v>
      </c>
      <c r="L371" s="23">
        <v>0</v>
      </c>
      <c r="M371" s="29">
        <f t="shared" si="23"/>
        <v>0</v>
      </c>
      <c r="N371" s="29">
        <f t="shared" si="24"/>
        <v>0</v>
      </c>
      <c r="O371" s="23">
        <v>2</v>
      </c>
      <c r="P371" s="23">
        <v>10</v>
      </c>
      <c r="Q371" s="23"/>
      <c r="R371" s="23"/>
      <c r="S371" s="22" t="s">
        <v>34</v>
      </c>
      <c r="T371" s="22">
        <v>1.75</v>
      </c>
      <c r="U371" s="22">
        <v>274</v>
      </c>
      <c r="V371" s="22">
        <v>420</v>
      </c>
      <c r="W371" s="22">
        <v>580</v>
      </c>
      <c r="X371" s="24">
        <v>5</v>
      </c>
      <c r="Y371" s="25">
        <v>10</v>
      </c>
      <c r="Z371" s="18">
        <f>#NAME?</f>
        <v>10</v>
      </c>
      <c r="AA371" s="18" t="b">
        <f t="shared" si="22"/>
        <v>1</v>
      </c>
      <c r="AB371" s="26">
        <v>5</v>
      </c>
    </row>
    <row r="372">
      <c r="A372" s="21">
        <v>13745</v>
      </c>
      <c r="B372" s="22" t="s">
        <v>1549</v>
      </c>
      <c r="C372" s="22" t="s">
        <v>1550</v>
      </c>
      <c r="D372" s="22" t="s">
        <v>1527</v>
      </c>
      <c r="E372" s="22" t="s">
        <v>1551</v>
      </c>
      <c r="F372" s="22" t="s">
        <v>1552</v>
      </c>
      <c r="G372" s="22"/>
      <c r="H372" s="14">
        <v>0.040000000000000001</v>
      </c>
      <c r="I372" s="15" t="s">
        <v>1543</v>
      </c>
      <c r="J372" s="22" t="s">
        <v>1544</v>
      </c>
      <c r="K372" s="13">
        <v>90</v>
      </c>
      <c r="L372" s="23">
        <v>0</v>
      </c>
      <c r="M372" s="29">
        <f t="shared" si="23"/>
        <v>0</v>
      </c>
      <c r="N372" s="29">
        <f t="shared" si="24"/>
        <v>0</v>
      </c>
      <c r="O372" s="23">
        <v>2</v>
      </c>
      <c r="P372" s="23">
        <v>10</v>
      </c>
      <c r="Q372" s="23"/>
      <c r="R372" s="23"/>
      <c r="S372" s="22" t="s">
        <v>34</v>
      </c>
      <c r="T372" s="22">
        <v>1.75</v>
      </c>
      <c r="U372" s="22">
        <v>274</v>
      </c>
      <c r="V372" s="22">
        <v>420</v>
      </c>
      <c r="W372" s="22">
        <v>580</v>
      </c>
      <c r="X372" s="24">
        <v>2</v>
      </c>
      <c r="Y372" s="25">
        <v>5</v>
      </c>
      <c r="Z372" s="18">
        <f>#NAME?</f>
        <v>5</v>
      </c>
      <c r="AA372" s="18" t="b">
        <f t="shared" si="22"/>
        <v>1</v>
      </c>
      <c r="AB372" s="26">
        <v>7</v>
      </c>
    </row>
    <row r="373">
      <c r="A373" s="21">
        <v>13744</v>
      </c>
      <c r="B373" s="22" t="s">
        <v>1553</v>
      </c>
      <c r="C373" s="22" t="s">
        <v>1554</v>
      </c>
      <c r="D373" s="22" t="s">
        <v>1527</v>
      </c>
      <c r="E373" s="22" t="s">
        <v>1555</v>
      </c>
      <c r="F373" s="22" t="s">
        <v>1556</v>
      </c>
      <c r="G373" s="22"/>
      <c r="H373" s="14">
        <v>0.040000000000000001</v>
      </c>
      <c r="I373" s="15" t="s">
        <v>1543</v>
      </c>
      <c r="J373" s="22" t="s">
        <v>1544</v>
      </c>
      <c r="K373" s="13">
        <v>90</v>
      </c>
      <c r="L373" s="23">
        <v>0</v>
      </c>
      <c r="M373" s="29">
        <f t="shared" si="23"/>
        <v>0</v>
      </c>
      <c r="N373" s="29">
        <f t="shared" si="24"/>
        <v>0</v>
      </c>
      <c r="O373" s="23">
        <v>2</v>
      </c>
      <c r="P373" s="23">
        <v>10</v>
      </c>
      <c r="Q373" s="23"/>
      <c r="R373" s="23"/>
      <c r="S373" s="22" t="s">
        <v>34</v>
      </c>
      <c r="T373" s="22">
        <v>1.75</v>
      </c>
      <c r="U373" s="22">
        <v>274</v>
      </c>
      <c r="V373" s="22">
        <v>420</v>
      </c>
      <c r="W373" s="22">
        <v>580</v>
      </c>
      <c r="X373" s="24">
        <v>1</v>
      </c>
      <c r="Y373" s="25">
        <v>5</v>
      </c>
      <c r="Z373" s="18">
        <f>#NAME?</f>
        <v>5</v>
      </c>
      <c r="AA373" s="18" t="b">
        <f t="shared" si="22"/>
        <v>1</v>
      </c>
      <c r="AB373" s="26">
        <v>11</v>
      </c>
    </row>
    <row r="374">
      <c r="A374" s="21">
        <v>13747</v>
      </c>
      <c r="B374" s="22" t="s">
        <v>1557</v>
      </c>
      <c r="C374" s="22" t="s">
        <v>1558</v>
      </c>
      <c r="D374" s="22" t="s">
        <v>1527</v>
      </c>
      <c r="E374" s="22" t="s">
        <v>1559</v>
      </c>
      <c r="F374" s="22" t="s">
        <v>1560</v>
      </c>
      <c r="G374" s="22"/>
      <c r="H374" s="14">
        <v>0.040000000000000001</v>
      </c>
      <c r="I374" s="15" t="s">
        <v>1543</v>
      </c>
      <c r="J374" s="22" t="s">
        <v>1544</v>
      </c>
      <c r="K374" s="13">
        <v>90</v>
      </c>
      <c r="L374" s="23">
        <v>0</v>
      </c>
      <c r="M374" s="29">
        <f t="shared" si="23"/>
        <v>0</v>
      </c>
      <c r="N374" s="29">
        <f t="shared" si="24"/>
        <v>0</v>
      </c>
      <c r="O374" s="23">
        <v>2</v>
      </c>
      <c r="P374" s="23">
        <v>10</v>
      </c>
      <c r="Q374" s="23"/>
      <c r="R374" s="23"/>
      <c r="S374" s="22" t="s">
        <v>34</v>
      </c>
      <c r="T374" s="22">
        <v>1.75</v>
      </c>
      <c r="U374" s="22">
        <v>274</v>
      </c>
      <c r="V374" s="22">
        <v>420</v>
      </c>
      <c r="W374" s="22">
        <v>580</v>
      </c>
      <c r="X374" s="24">
        <v>5</v>
      </c>
      <c r="Y374" s="25">
        <v>12</v>
      </c>
      <c r="Z374" s="18">
        <f>#NAME?</f>
        <v>12</v>
      </c>
      <c r="AA374" s="18" t="b">
        <f t="shared" si="22"/>
        <v>1</v>
      </c>
      <c r="AB374" s="26">
        <v>5</v>
      </c>
    </row>
    <row r="375">
      <c r="A375" s="21">
        <v>13746</v>
      </c>
      <c r="B375" s="22" t="s">
        <v>1561</v>
      </c>
      <c r="C375" s="22" t="s">
        <v>1562</v>
      </c>
      <c r="D375" s="22" t="s">
        <v>1527</v>
      </c>
      <c r="E375" s="22" t="s">
        <v>1563</v>
      </c>
      <c r="F375" s="22" t="s">
        <v>1564</v>
      </c>
      <c r="G375" s="22"/>
      <c r="H375" s="14">
        <v>0.040000000000000001</v>
      </c>
      <c r="I375" s="15" t="s">
        <v>1543</v>
      </c>
      <c r="J375" s="22" t="s">
        <v>1544</v>
      </c>
      <c r="K375" s="13">
        <v>90</v>
      </c>
      <c r="L375" s="23">
        <v>0</v>
      </c>
      <c r="M375" s="29">
        <f t="shared" si="23"/>
        <v>0</v>
      </c>
      <c r="N375" s="29">
        <f t="shared" si="24"/>
        <v>0</v>
      </c>
      <c r="O375" s="23">
        <v>2</v>
      </c>
      <c r="P375" s="23">
        <v>10</v>
      </c>
      <c r="Q375" s="23"/>
      <c r="R375" s="23"/>
      <c r="S375" s="22" t="s">
        <v>34</v>
      </c>
      <c r="T375" s="22">
        <v>1.75</v>
      </c>
      <c r="U375" s="22">
        <v>274</v>
      </c>
      <c r="V375" s="22">
        <v>420</v>
      </c>
      <c r="W375" s="22">
        <v>580</v>
      </c>
      <c r="X375" s="24">
        <v>5</v>
      </c>
      <c r="Y375" s="25">
        <v>12</v>
      </c>
      <c r="Z375" s="18">
        <f>#NAME?</f>
        <v>12</v>
      </c>
      <c r="AA375" s="18" t="b">
        <f t="shared" si="22"/>
        <v>1</v>
      </c>
      <c r="AB375" s="26">
        <v>6</v>
      </c>
    </row>
    <row r="376">
      <c r="A376" s="12">
        <v>11987</v>
      </c>
      <c r="B376" s="13" t="s">
        <v>1565</v>
      </c>
      <c r="C376" s="13" t="s">
        <v>1566</v>
      </c>
      <c r="D376" s="13" t="s">
        <v>1527</v>
      </c>
      <c r="E376" s="13" t="s">
        <v>1567</v>
      </c>
      <c r="F376" s="13" t="s">
        <v>1568</v>
      </c>
      <c r="G376" s="13" t="s">
        <v>1569</v>
      </c>
      <c r="H376" s="14">
        <v>0.02</v>
      </c>
      <c r="I376" s="15" t="s">
        <v>32</v>
      </c>
      <c r="J376" s="13" t="s">
        <v>33</v>
      </c>
      <c r="K376" s="13">
        <v>90</v>
      </c>
      <c r="L376" s="16">
        <f>#NAME?</f>
        <v>5</v>
      </c>
      <c r="M376" s="29">
        <f t="shared" si="23"/>
        <v>20</v>
      </c>
      <c r="N376" s="29">
        <f t="shared" si="24"/>
        <v>25</v>
      </c>
      <c r="O376" s="16"/>
      <c r="P376" s="16"/>
      <c r="Q376" s="16">
        <v>1</v>
      </c>
      <c r="R376" s="16">
        <v>3</v>
      </c>
      <c r="S376" s="13" t="s">
        <v>34</v>
      </c>
      <c r="T376" s="13">
        <v>24.5</v>
      </c>
      <c r="U376" s="13">
        <v>4082.3099999999999</v>
      </c>
      <c r="V376" s="13">
        <v>5000</v>
      </c>
      <c r="W376" s="13">
        <v>8100</v>
      </c>
      <c r="X376" s="17"/>
      <c r="Y376" s="18">
        <v>21</v>
      </c>
      <c r="Z376" s="18">
        <f>#NAME?</f>
        <v>21</v>
      </c>
      <c r="AA376" s="18" t="b">
        <f t="shared" si="22"/>
        <v>1</v>
      </c>
      <c r="AB376" s="19"/>
    </row>
    <row r="377">
      <c r="A377" s="21">
        <v>11681</v>
      </c>
      <c r="B377" s="22" t="s">
        <v>1570</v>
      </c>
      <c r="C377" s="22" t="s">
        <v>1571</v>
      </c>
      <c r="D377" s="22" t="s">
        <v>1572</v>
      </c>
      <c r="E377" s="22" t="s">
        <v>1573</v>
      </c>
      <c r="F377" s="22" t="s">
        <v>1574</v>
      </c>
      <c r="G377" s="22"/>
      <c r="H377" s="14">
        <v>0.040000000000000001</v>
      </c>
      <c r="I377" s="15" t="s">
        <v>64</v>
      </c>
      <c r="J377" s="22" t="s">
        <v>65</v>
      </c>
      <c r="K377" s="13">
        <v>90</v>
      </c>
      <c r="L377" s="23">
        <v>1</v>
      </c>
      <c r="M377" s="29">
        <f t="shared" si="23"/>
        <v>4</v>
      </c>
      <c r="N377" s="29">
        <f t="shared" si="24"/>
        <v>5</v>
      </c>
      <c r="O377" s="23">
        <v>5</v>
      </c>
      <c r="P377" s="23">
        <v>20</v>
      </c>
      <c r="Q377" s="23"/>
      <c r="R377" s="23"/>
      <c r="S377" s="22" t="s">
        <v>66</v>
      </c>
      <c r="T377" s="22">
        <v>9</v>
      </c>
      <c r="U377" s="22">
        <v>203</v>
      </c>
      <c r="V377" s="22">
        <v>310</v>
      </c>
      <c r="W377" s="22">
        <v>430</v>
      </c>
      <c r="X377" s="24">
        <v>17</v>
      </c>
      <c r="Y377" s="25">
        <v>76</v>
      </c>
      <c r="Z377" s="18">
        <f>#NAME?</f>
        <v>76</v>
      </c>
      <c r="AA377" s="18" t="b">
        <f t="shared" si="22"/>
        <v>1</v>
      </c>
      <c r="AB377" s="26"/>
    </row>
    <row r="378">
      <c r="A378" s="12">
        <v>13989</v>
      </c>
      <c r="B378" s="13" t="s">
        <v>1575</v>
      </c>
      <c r="C378" s="13" t="s">
        <v>1576</v>
      </c>
      <c r="D378" s="13" t="s">
        <v>1572</v>
      </c>
      <c r="E378" s="13" t="s">
        <v>1577</v>
      </c>
      <c r="F378" s="13" t="s">
        <v>1578</v>
      </c>
      <c r="G378" s="13" t="s">
        <v>1579</v>
      </c>
      <c r="H378" s="14">
        <v>0.02</v>
      </c>
      <c r="I378" s="15" t="s">
        <v>32</v>
      </c>
      <c r="J378" s="13" t="s">
        <v>33</v>
      </c>
      <c r="K378" s="13">
        <v>90</v>
      </c>
      <c r="L378" s="16">
        <f>#NAME?</f>
        <v>0</v>
      </c>
      <c r="M378" s="29">
        <f t="shared" si="23"/>
        <v>0</v>
      </c>
      <c r="N378" s="29">
        <f t="shared" si="24"/>
        <v>0</v>
      </c>
      <c r="O378" s="16"/>
      <c r="P378" s="16"/>
      <c r="Q378" s="16">
        <v>1</v>
      </c>
      <c r="R378" s="16">
        <v>3</v>
      </c>
      <c r="S378" s="13" t="s">
        <v>34</v>
      </c>
      <c r="T378" s="13">
        <v>19.25</v>
      </c>
      <c r="U378" s="13">
        <v>3449.5999999999999</v>
      </c>
      <c r="V378" s="13">
        <v>3400</v>
      </c>
      <c r="W378" s="13">
        <v>4200</v>
      </c>
      <c r="X378" s="17"/>
      <c r="Y378" s="18">
        <v>26</v>
      </c>
      <c r="Z378" s="18">
        <f>#NAME?</f>
        <v>26</v>
      </c>
      <c r="AA378" s="18" t="b">
        <f t="shared" si="22"/>
        <v>1</v>
      </c>
      <c r="AB378" s="19"/>
    </row>
    <row r="379">
      <c r="A379" s="21">
        <v>10925</v>
      </c>
      <c r="B379" s="22" t="s">
        <v>1580</v>
      </c>
      <c r="C379" s="22" t="s">
        <v>1581</v>
      </c>
      <c r="D379" s="22" t="s">
        <v>1572</v>
      </c>
      <c r="E379" s="22" t="s">
        <v>1582</v>
      </c>
      <c r="F379" s="22" t="s">
        <v>1583</v>
      </c>
      <c r="G379" s="22"/>
      <c r="H379" s="14">
        <v>0.040000000000000001</v>
      </c>
      <c r="I379" s="15" t="s">
        <v>64</v>
      </c>
      <c r="J379" s="22" t="s">
        <v>65</v>
      </c>
      <c r="K379" s="13">
        <v>90</v>
      </c>
      <c r="L379" s="23">
        <v>13</v>
      </c>
      <c r="M379" s="29">
        <f t="shared" si="23"/>
        <v>52</v>
      </c>
      <c r="N379" s="29">
        <f t="shared" si="24"/>
        <v>65</v>
      </c>
      <c r="O379" s="23">
        <v>5</v>
      </c>
      <c r="P379" s="23">
        <v>20</v>
      </c>
      <c r="Q379" s="23"/>
      <c r="R379" s="23"/>
      <c r="S379" s="22" t="s">
        <v>66</v>
      </c>
      <c r="T379" s="22">
        <v>15</v>
      </c>
      <c r="U379" s="22">
        <v>383</v>
      </c>
      <c r="V379" s="22">
        <v>570</v>
      </c>
      <c r="W379" s="22">
        <v>770</v>
      </c>
      <c r="X379" s="24">
        <v>2</v>
      </c>
      <c r="Y379" s="25"/>
      <c r="Z379" s="18">
        <f>#NAME?</f>
        <v>0</v>
      </c>
      <c r="AA379" s="18" t="b">
        <f t="shared" si="22"/>
        <v>1</v>
      </c>
      <c r="AB379" s="26">
        <v>0</v>
      </c>
    </row>
    <row r="380">
      <c r="A380" s="21">
        <v>10924</v>
      </c>
      <c r="B380" s="22" t="s">
        <v>1584</v>
      </c>
      <c r="C380" s="22" t="s">
        <v>1585</v>
      </c>
      <c r="D380" s="22" t="s">
        <v>1572</v>
      </c>
      <c r="E380" s="22" t="s">
        <v>1586</v>
      </c>
      <c r="F380" s="22" t="s">
        <v>1587</v>
      </c>
      <c r="G380" s="22"/>
      <c r="H380" s="14">
        <v>0.040000000000000001</v>
      </c>
      <c r="I380" s="15" t="s">
        <v>64</v>
      </c>
      <c r="J380" s="22" t="s">
        <v>65</v>
      </c>
      <c r="K380" s="13">
        <v>90</v>
      </c>
      <c r="L380" s="23">
        <v>13</v>
      </c>
      <c r="M380" s="29">
        <f t="shared" si="23"/>
        <v>52</v>
      </c>
      <c r="N380" s="29">
        <f t="shared" si="24"/>
        <v>65</v>
      </c>
      <c r="O380" s="23">
        <v>5</v>
      </c>
      <c r="P380" s="23">
        <v>20</v>
      </c>
      <c r="Q380" s="23"/>
      <c r="R380" s="23"/>
      <c r="S380" s="22" t="s">
        <v>66</v>
      </c>
      <c r="T380" s="22">
        <v>15</v>
      </c>
      <c r="U380" s="22">
        <v>383</v>
      </c>
      <c r="V380" s="22">
        <v>570</v>
      </c>
      <c r="W380" s="22">
        <v>770</v>
      </c>
      <c r="X380" s="24">
        <v>7</v>
      </c>
      <c r="Y380" s="25"/>
      <c r="Z380" s="18">
        <f>#NAME?</f>
        <v>0</v>
      </c>
      <c r="AA380" s="18" t="b">
        <f t="shared" si="22"/>
        <v>1</v>
      </c>
      <c r="AB380" s="26">
        <v>8</v>
      </c>
    </row>
    <row r="381">
      <c r="A381" s="21">
        <v>11685</v>
      </c>
      <c r="B381" s="22" t="s">
        <v>1588</v>
      </c>
      <c r="C381" s="22" t="s">
        <v>1589</v>
      </c>
      <c r="D381" s="22" t="s">
        <v>1572</v>
      </c>
      <c r="E381" s="22" t="s">
        <v>1590</v>
      </c>
      <c r="F381" s="22" t="s">
        <v>1591</v>
      </c>
      <c r="G381" s="22"/>
      <c r="H381" s="14">
        <v>0.040000000000000001</v>
      </c>
      <c r="I381" s="15" t="s">
        <v>64</v>
      </c>
      <c r="J381" s="22" t="s">
        <v>65</v>
      </c>
      <c r="K381" s="13">
        <v>90</v>
      </c>
      <c r="L381" s="23">
        <v>0</v>
      </c>
      <c r="M381" s="29">
        <f t="shared" si="23"/>
        <v>0</v>
      </c>
      <c r="N381" s="29">
        <f t="shared" si="24"/>
        <v>0</v>
      </c>
      <c r="O381" s="23"/>
      <c r="P381" s="23"/>
      <c r="Q381" s="23">
        <v>1</v>
      </c>
      <c r="R381" s="23">
        <v>2</v>
      </c>
      <c r="S381" s="22" t="s">
        <v>66</v>
      </c>
      <c r="T381" s="22">
        <v>3.7200000000000002</v>
      </c>
      <c r="U381" s="22">
        <v>581</v>
      </c>
      <c r="V381" s="22">
        <v>900</v>
      </c>
      <c r="W381" s="22">
        <v>1250</v>
      </c>
      <c r="X381" s="24">
        <v>2</v>
      </c>
      <c r="Y381" s="25"/>
      <c r="Z381" s="30">
        <f>#NAME?</f>
        <v>24</v>
      </c>
      <c r="AA381" s="18" t="b">
        <f t="shared" si="22"/>
        <v>0</v>
      </c>
      <c r="AB381" s="26">
        <v>15</v>
      </c>
    </row>
    <row r="382">
      <c r="A382" s="21">
        <v>11684</v>
      </c>
      <c r="B382" s="22" t="s">
        <v>1592</v>
      </c>
      <c r="C382" s="22" t="s">
        <v>1593</v>
      </c>
      <c r="D382" s="22" t="s">
        <v>1572</v>
      </c>
      <c r="E382" s="22" t="s">
        <v>1594</v>
      </c>
      <c r="F382" s="22" t="s">
        <v>1595</v>
      </c>
      <c r="G382" s="22"/>
      <c r="H382" s="14">
        <v>0.040000000000000001</v>
      </c>
      <c r="I382" s="15" t="s">
        <v>64</v>
      </c>
      <c r="J382" s="22" t="s">
        <v>65</v>
      </c>
      <c r="K382" s="13">
        <v>90</v>
      </c>
      <c r="L382" s="23">
        <v>0</v>
      </c>
      <c r="M382" s="29">
        <f t="shared" si="23"/>
        <v>0</v>
      </c>
      <c r="N382" s="29">
        <f t="shared" si="24"/>
        <v>0</v>
      </c>
      <c r="O382" s="23"/>
      <c r="P382" s="23"/>
      <c r="Q382" s="23">
        <v>1</v>
      </c>
      <c r="R382" s="23">
        <v>2</v>
      </c>
      <c r="S382" s="22" t="s">
        <v>66</v>
      </c>
      <c r="T382" s="22">
        <v>3.7200000000000002</v>
      </c>
      <c r="U382" s="22">
        <v>581</v>
      </c>
      <c r="V382" s="22">
        <v>900</v>
      </c>
      <c r="W382" s="22">
        <v>1250</v>
      </c>
      <c r="X382" s="24">
        <v>2</v>
      </c>
      <c r="Y382" s="25"/>
      <c r="Z382" s="30">
        <f>#NAME?</f>
        <v>11</v>
      </c>
      <c r="AA382" s="18" t="b">
        <f t="shared" si="22"/>
        <v>0</v>
      </c>
      <c r="AB382" s="26">
        <v>1</v>
      </c>
    </row>
    <row r="383">
      <c r="A383" s="21">
        <v>13773</v>
      </c>
      <c r="B383" s="22" t="s">
        <v>1596</v>
      </c>
      <c r="C383" s="22" t="s">
        <v>1597</v>
      </c>
      <c r="D383" s="22" t="s">
        <v>1572</v>
      </c>
      <c r="E383" s="22" t="s">
        <v>1598</v>
      </c>
      <c r="F383" s="22" t="s">
        <v>1599</v>
      </c>
      <c r="G383" s="22"/>
      <c r="H383" s="14">
        <v>0.040000000000000001</v>
      </c>
      <c r="I383" s="15" t="s">
        <v>64</v>
      </c>
      <c r="J383" s="22" t="s">
        <v>65</v>
      </c>
      <c r="K383" s="13">
        <v>90</v>
      </c>
      <c r="L383" s="23">
        <v>0</v>
      </c>
      <c r="M383" s="29">
        <f t="shared" si="23"/>
        <v>0</v>
      </c>
      <c r="N383" s="29">
        <f t="shared" si="24"/>
        <v>0</v>
      </c>
      <c r="O383" s="23"/>
      <c r="P383" s="23"/>
      <c r="Q383" s="23">
        <v>1</v>
      </c>
      <c r="R383" s="23">
        <v>2</v>
      </c>
      <c r="S383" s="22" t="s">
        <v>66</v>
      </c>
      <c r="T383" s="22">
        <v>100</v>
      </c>
      <c r="U383" s="22">
        <v>15630</v>
      </c>
      <c r="V383" s="22">
        <v>24230</v>
      </c>
      <c r="W383" s="22">
        <v>33430</v>
      </c>
      <c r="X383" s="24"/>
      <c r="Y383" s="25">
        <v>7</v>
      </c>
      <c r="Z383" s="18">
        <f>#NAME?</f>
        <v>7</v>
      </c>
      <c r="AA383" s="18" t="b">
        <f t="shared" si="22"/>
        <v>1</v>
      </c>
      <c r="AB383" s="26">
        <f>3+1</f>
        <v>4</v>
      </c>
    </row>
    <row r="384">
      <c r="A384" s="21">
        <v>10930</v>
      </c>
      <c r="B384" s="22" t="s">
        <v>1600</v>
      </c>
      <c r="C384" s="22" t="s">
        <v>1601</v>
      </c>
      <c r="D384" s="22" t="s">
        <v>1572</v>
      </c>
      <c r="E384" s="22" t="s">
        <v>1602</v>
      </c>
      <c r="F384" s="22" t="s">
        <v>1603</v>
      </c>
      <c r="G384" s="22"/>
      <c r="H384" s="14">
        <v>0.040000000000000001</v>
      </c>
      <c r="I384" s="15" t="s">
        <v>64</v>
      </c>
      <c r="J384" s="22" t="s">
        <v>65</v>
      </c>
      <c r="K384" s="13">
        <v>90</v>
      </c>
      <c r="L384" s="23">
        <v>0</v>
      </c>
      <c r="M384" s="29">
        <f t="shared" si="23"/>
        <v>0</v>
      </c>
      <c r="N384" s="29">
        <f t="shared" si="24"/>
        <v>0</v>
      </c>
      <c r="O384" s="23">
        <v>5</v>
      </c>
      <c r="P384" s="23">
        <v>20</v>
      </c>
      <c r="Q384" s="23"/>
      <c r="R384" s="23"/>
      <c r="S384" s="22" t="s">
        <v>66</v>
      </c>
      <c r="T384" s="22">
        <v>4.5</v>
      </c>
      <c r="U384" s="22">
        <v>703</v>
      </c>
      <c r="V384" s="22">
        <v>1090</v>
      </c>
      <c r="W384" s="22">
        <v>1500</v>
      </c>
      <c r="X384" s="24"/>
      <c r="Y384" s="25"/>
      <c r="Z384" s="18">
        <f>#NAME?</f>
        <v>0</v>
      </c>
      <c r="AA384" s="18" t="b">
        <f t="shared" si="22"/>
        <v>1</v>
      </c>
      <c r="AB384" s="26"/>
    </row>
    <row r="385">
      <c r="A385" s="21">
        <v>10929</v>
      </c>
      <c r="B385" s="22" t="s">
        <v>1604</v>
      </c>
      <c r="C385" s="22" t="s">
        <v>1605</v>
      </c>
      <c r="D385" s="22" t="s">
        <v>1572</v>
      </c>
      <c r="E385" s="22" t="s">
        <v>1606</v>
      </c>
      <c r="F385" s="22" t="s">
        <v>1607</v>
      </c>
      <c r="G385" s="22"/>
      <c r="H385" s="14">
        <v>0.040000000000000001</v>
      </c>
      <c r="I385" s="15" t="s">
        <v>64</v>
      </c>
      <c r="J385" s="22" t="s">
        <v>65</v>
      </c>
      <c r="K385" s="13">
        <v>90</v>
      </c>
      <c r="L385" s="23">
        <v>0</v>
      </c>
      <c r="M385" s="29">
        <f t="shared" si="23"/>
        <v>0</v>
      </c>
      <c r="N385" s="29">
        <f t="shared" si="24"/>
        <v>0</v>
      </c>
      <c r="O385" s="23">
        <v>5</v>
      </c>
      <c r="P385" s="23">
        <v>20</v>
      </c>
      <c r="Q385" s="23"/>
      <c r="R385" s="23"/>
      <c r="S385" s="22" t="s">
        <v>66</v>
      </c>
      <c r="T385" s="22">
        <v>4.5</v>
      </c>
      <c r="U385" s="22">
        <v>703</v>
      </c>
      <c r="V385" s="22">
        <v>1090</v>
      </c>
      <c r="W385" s="22">
        <v>1500</v>
      </c>
      <c r="X385" s="24"/>
      <c r="Y385" s="25"/>
      <c r="Z385" s="18">
        <f>#NAME?</f>
        <v>0</v>
      </c>
      <c r="AA385" s="18" t="b">
        <f t="shared" si="22"/>
        <v>1</v>
      </c>
      <c r="AB385" s="26"/>
    </row>
    <row r="386">
      <c r="A386" s="21">
        <v>11625</v>
      </c>
      <c r="B386" s="22" t="s">
        <v>1608</v>
      </c>
      <c r="C386" s="22" t="s">
        <v>1609</v>
      </c>
      <c r="D386" s="22" t="s">
        <v>1572</v>
      </c>
      <c r="E386" s="22" t="s">
        <v>1610</v>
      </c>
      <c r="F386" s="22" t="s">
        <v>1611</v>
      </c>
      <c r="G386" s="22"/>
      <c r="H386" s="14">
        <v>0.040000000000000001</v>
      </c>
      <c r="I386" s="15" t="s">
        <v>64</v>
      </c>
      <c r="J386" s="22" t="s">
        <v>65</v>
      </c>
      <c r="K386" s="13">
        <v>90</v>
      </c>
      <c r="L386" s="23">
        <v>0</v>
      </c>
      <c r="M386" s="29">
        <f t="shared" si="23"/>
        <v>0</v>
      </c>
      <c r="N386" s="29">
        <f t="shared" si="24"/>
        <v>0</v>
      </c>
      <c r="O386" s="23"/>
      <c r="P386" s="23"/>
      <c r="Q386" s="23">
        <v>1</v>
      </c>
      <c r="R386" s="23">
        <v>2</v>
      </c>
      <c r="S386" s="22" t="s">
        <v>66</v>
      </c>
      <c r="T386" s="22">
        <v>15.380000000000001</v>
      </c>
      <c r="U386" s="22">
        <v>2404</v>
      </c>
      <c r="V386" s="22">
        <v>3730</v>
      </c>
      <c r="W386" s="22">
        <v>5150</v>
      </c>
      <c r="X386" s="24"/>
      <c r="Y386" s="25">
        <v>86</v>
      </c>
      <c r="Z386" s="18">
        <f>#NAME?</f>
        <v>86</v>
      </c>
      <c r="AA386" s="18" t="b">
        <f t="shared" si="22"/>
        <v>1</v>
      </c>
      <c r="AB386" s="26">
        <v>3</v>
      </c>
    </row>
    <row r="387">
      <c r="A387" s="21">
        <v>10927</v>
      </c>
      <c r="B387" s="22" t="s">
        <v>1612</v>
      </c>
      <c r="C387" s="22" t="s">
        <v>1613</v>
      </c>
      <c r="D387" s="22" t="s">
        <v>1572</v>
      </c>
      <c r="E387" s="22" t="s">
        <v>1614</v>
      </c>
      <c r="F387" s="22" t="s">
        <v>1615</v>
      </c>
      <c r="G387" s="22"/>
      <c r="H387" s="14">
        <v>0.040000000000000001</v>
      </c>
      <c r="I387" s="15" t="s">
        <v>64</v>
      </c>
      <c r="J387" s="22" t="s">
        <v>65</v>
      </c>
      <c r="K387" s="13">
        <v>90</v>
      </c>
      <c r="L387" s="23">
        <v>11</v>
      </c>
      <c r="M387" s="29">
        <f t="shared" si="23"/>
        <v>44</v>
      </c>
      <c r="N387" s="29">
        <f t="shared" si="24"/>
        <v>55</v>
      </c>
      <c r="O387" s="23">
        <v>5</v>
      </c>
      <c r="P387" s="23">
        <v>20</v>
      </c>
      <c r="Q387" s="23"/>
      <c r="R387" s="23"/>
      <c r="S387" s="22" t="s">
        <v>66</v>
      </c>
      <c r="T387" s="22">
        <v>22</v>
      </c>
      <c r="U387" s="22">
        <v>561</v>
      </c>
      <c r="V387" s="22">
        <v>840</v>
      </c>
      <c r="W387" s="22">
        <v>1120</v>
      </c>
      <c r="X387" s="24"/>
      <c r="Y387" s="25"/>
      <c r="Z387" s="18">
        <f>#NAME?</f>
        <v>0</v>
      </c>
      <c r="AA387" s="18" t="b">
        <f t="shared" ref="AA387:AA450" si="25">Y387=Z387</f>
        <v>1</v>
      </c>
      <c r="AB387" s="26"/>
    </row>
    <row r="388">
      <c r="A388" s="21">
        <v>10926</v>
      </c>
      <c r="B388" s="22" t="s">
        <v>1616</v>
      </c>
      <c r="C388" s="22" t="s">
        <v>1617</v>
      </c>
      <c r="D388" s="22" t="s">
        <v>1572</v>
      </c>
      <c r="E388" s="22" t="s">
        <v>1618</v>
      </c>
      <c r="F388" s="22" t="s">
        <v>1619</v>
      </c>
      <c r="G388" s="22"/>
      <c r="H388" s="14">
        <v>0.040000000000000001</v>
      </c>
      <c r="I388" s="15" t="s">
        <v>64</v>
      </c>
      <c r="J388" s="22" t="s">
        <v>65</v>
      </c>
      <c r="K388" s="13">
        <v>90</v>
      </c>
      <c r="L388" s="23">
        <v>11</v>
      </c>
      <c r="M388" s="29">
        <f t="shared" si="23"/>
        <v>44</v>
      </c>
      <c r="N388" s="29">
        <f t="shared" si="24"/>
        <v>55</v>
      </c>
      <c r="O388" s="23">
        <v>5</v>
      </c>
      <c r="P388" s="23">
        <v>20</v>
      </c>
      <c r="Q388" s="23"/>
      <c r="R388" s="23"/>
      <c r="S388" s="22" t="s">
        <v>66</v>
      </c>
      <c r="T388" s="22">
        <v>22</v>
      </c>
      <c r="U388" s="22">
        <v>561</v>
      </c>
      <c r="V388" s="22">
        <v>840</v>
      </c>
      <c r="W388" s="22">
        <v>1120</v>
      </c>
      <c r="X388" s="24"/>
      <c r="Y388" s="25"/>
      <c r="Z388" s="18">
        <f>#NAME?</f>
        <v>0</v>
      </c>
      <c r="AA388" s="18" t="b">
        <f t="shared" si="25"/>
        <v>1</v>
      </c>
      <c r="AB388" s="26"/>
    </row>
    <row r="389">
      <c r="A389" s="21">
        <v>11616</v>
      </c>
      <c r="B389" s="22" t="s">
        <v>1620</v>
      </c>
      <c r="C389" s="22" t="s">
        <v>1621</v>
      </c>
      <c r="D389" s="22" t="s">
        <v>1572</v>
      </c>
      <c r="E389" s="22" t="s">
        <v>1622</v>
      </c>
      <c r="F389" s="22" t="s">
        <v>1623</v>
      </c>
      <c r="G389" s="22"/>
      <c r="H389" s="14">
        <v>0.040000000000000001</v>
      </c>
      <c r="I389" s="15" t="s">
        <v>64</v>
      </c>
      <c r="J389" s="22" t="s">
        <v>65</v>
      </c>
      <c r="K389" s="13">
        <v>90</v>
      </c>
      <c r="L389" s="23">
        <v>1</v>
      </c>
      <c r="M389" s="29">
        <f t="shared" si="23"/>
        <v>4</v>
      </c>
      <c r="N389" s="29">
        <f t="shared" si="24"/>
        <v>5</v>
      </c>
      <c r="O389" s="23"/>
      <c r="P389" s="23"/>
      <c r="Q389" s="23">
        <v>2</v>
      </c>
      <c r="R389" s="23">
        <v>3</v>
      </c>
      <c r="S389" s="22" t="s">
        <v>66</v>
      </c>
      <c r="T389" s="22">
        <v>70</v>
      </c>
      <c r="U389" s="22">
        <v>1575</v>
      </c>
      <c r="V389" s="22">
        <v>2440</v>
      </c>
      <c r="W389" s="22">
        <v>3370</v>
      </c>
      <c r="X389" s="24">
        <v>1</v>
      </c>
      <c r="Y389" s="25">
        <v>10</v>
      </c>
      <c r="Z389" s="18">
        <f>#NAME?</f>
        <v>10</v>
      </c>
      <c r="AA389" s="18" t="b">
        <f t="shared" si="25"/>
        <v>1</v>
      </c>
      <c r="AB389" s="26">
        <v>3</v>
      </c>
    </row>
    <row r="390">
      <c r="A390" s="21">
        <v>11617</v>
      </c>
      <c r="B390" s="22" t="s">
        <v>1624</v>
      </c>
      <c r="C390" s="22" t="s">
        <v>1625</v>
      </c>
      <c r="D390" s="22" t="s">
        <v>1572</v>
      </c>
      <c r="E390" s="22" t="s">
        <v>1626</v>
      </c>
      <c r="F390" s="22" t="s">
        <v>1627</v>
      </c>
      <c r="G390" s="22"/>
      <c r="H390" s="14">
        <v>0.040000000000000001</v>
      </c>
      <c r="I390" s="15" t="s">
        <v>64</v>
      </c>
      <c r="J390" s="22" t="s">
        <v>65</v>
      </c>
      <c r="K390" s="13">
        <v>90</v>
      </c>
      <c r="L390" s="23">
        <v>1</v>
      </c>
      <c r="M390" s="29">
        <f t="shared" si="23"/>
        <v>4</v>
      </c>
      <c r="N390" s="29">
        <f t="shared" si="24"/>
        <v>5</v>
      </c>
      <c r="O390" s="23"/>
      <c r="P390" s="23"/>
      <c r="Q390" s="23">
        <v>2</v>
      </c>
      <c r="R390" s="23">
        <v>3</v>
      </c>
      <c r="S390" s="22" t="s">
        <v>66</v>
      </c>
      <c r="T390" s="22">
        <v>76</v>
      </c>
      <c r="U390" s="22">
        <v>1938</v>
      </c>
      <c r="V390" s="22">
        <v>2900</v>
      </c>
      <c r="W390" s="22">
        <v>5000</v>
      </c>
      <c r="X390" s="24"/>
      <c r="Y390" s="25">
        <v>24</v>
      </c>
      <c r="Z390" s="18">
        <f>#NAME?</f>
        <v>24</v>
      </c>
      <c r="AA390" s="18" t="b">
        <f t="shared" si="25"/>
        <v>1</v>
      </c>
      <c r="AB390" s="26"/>
    </row>
    <row r="391">
      <c r="A391" s="21">
        <v>10923</v>
      </c>
      <c r="B391" s="22" t="s">
        <v>1628</v>
      </c>
      <c r="C391" s="22" t="s">
        <v>1629</v>
      </c>
      <c r="D391" s="22" t="s">
        <v>1572</v>
      </c>
      <c r="E391" s="22" t="s">
        <v>1630</v>
      </c>
      <c r="F391" s="22" t="s">
        <v>1631</v>
      </c>
      <c r="G391" s="22"/>
      <c r="H391" s="14">
        <v>0.040000000000000001</v>
      </c>
      <c r="I391" s="15" t="s">
        <v>64</v>
      </c>
      <c r="J391" s="22" t="s">
        <v>65</v>
      </c>
      <c r="K391" s="13">
        <v>90</v>
      </c>
      <c r="L391" s="23">
        <v>6</v>
      </c>
      <c r="M391" s="29">
        <f t="shared" si="23"/>
        <v>24</v>
      </c>
      <c r="N391" s="29">
        <f t="shared" si="24"/>
        <v>30</v>
      </c>
      <c r="O391" s="23"/>
      <c r="P391" s="23"/>
      <c r="Q391" s="23">
        <v>2</v>
      </c>
      <c r="R391" s="23">
        <v>3</v>
      </c>
      <c r="S391" s="22" t="s">
        <v>66</v>
      </c>
      <c r="T391" s="22">
        <v>68</v>
      </c>
      <c r="U391" s="22">
        <v>1734</v>
      </c>
      <c r="V391" s="22">
        <v>2600</v>
      </c>
      <c r="W391" s="22">
        <v>3470</v>
      </c>
      <c r="X391" s="24">
        <v>5</v>
      </c>
      <c r="Y391" s="25">
        <v>14</v>
      </c>
      <c r="Z391" s="18">
        <f>#NAME?</f>
        <v>14</v>
      </c>
      <c r="AA391" s="18" t="b">
        <f t="shared" si="25"/>
        <v>1</v>
      </c>
      <c r="AB391" s="26">
        <v>4</v>
      </c>
    </row>
    <row r="392">
      <c r="A392" s="21">
        <v>10922</v>
      </c>
      <c r="B392" s="22" t="s">
        <v>1632</v>
      </c>
      <c r="C392" s="22" t="s">
        <v>1633</v>
      </c>
      <c r="D392" s="22" t="s">
        <v>1572</v>
      </c>
      <c r="E392" s="22" t="s">
        <v>1634</v>
      </c>
      <c r="F392" s="22" t="s">
        <v>1635</v>
      </c>
      <c r="G392" s="22"/>
      <c r="H392" s="14">
        <v>0.040000000000000001</v>
      </c>
      <c r="I392" s="15" t="s">
        <v>64</v>
      </c>
      <c r="J392" s="22" t="s">
        <v>65</v>
      </c>
      <c r="K392" s="13">
        <v>90</v>
      </c>
      <c r="L392" s="23">
        <v>6</v>
      </c>
      <c r="M392" s="29">
        <f t="shared" si="23"/>
        <v>24</v>
      </c>
      <c r="N392" s="29">
        <f t="shared" si="24"/>
        <v>30</v>
      </c>
      <c r="O392" s="23"/>
      <c r="P392" s="23"/>
      <c r="Q392" s="23">
        <v>2</v>
      </c>
      <c r="R392" s="23">
        <v>3</v>
      </c>
      <c r="S392" s="22" t="s">
        <v>66</v>
      </c>
      <c r="T392" s="22">
        <v>68</v>
      </c>
      <c r="U392" s="22">
        <v>1734</v>
      </c>
      <c r="V392" s="22">
        <v>2600</v>
      </c>
      <c r="W392" s="22">
        <v>3470</v>
      </c>
      <c r="X392" s="24">
        <v>3</v>
      </c>
      <c r="Y392" s="25">
        <v>13</v>
      </c>
      <c r="Z392" s="18">
        <f>#NAME?</f>
        <v>13</v>
      </c>
      <c r="AA392" s="18" t="b">
        <f t="shared" si="25"/>
        <v>1</v>
      </c>
      <c r="AB392" s="26">
        <v>6</v>
      </c>
    </row>
    <row r="393">
      <c r="A393" s="21">
        <v>11736</v>
      </c>
      <c r="B393" s="22" t="s">
        <v>1636</v>
      </c>
      <c r="C393" s="22" t="s">
        <v>1637</v>
      </c>
      <c r="D393" s="22" t="s">
        <v>1572</v>
      </c>
      <c r="E393" s="22" t="s">
        <v>1638</v>
      </c>
      <c r="F393" s="22" t="s">
        <v>1639</v>
      </c>
      <c r="G393" s="22"/>
      <c r="H393" s="14">
        <v>0.040000000000000001</v>
      </c>
      <c r="I393" s="15" t="s">
        <v>64</v>
      </c>
      <c r="J393" s="22" t="s">
        <v>65</v>
      </c>
      <c r="K393" s="13">
        <v>90</v>
      </c>
      <c r="L393" s="23">
        <v>0</v>
      </c>
      <c r="M393" s="29">
        <f t="shared" si="23"/>
        <v>0</v>
      </c>
      <c r="N393" s="29">
        <f t="shared" si="24"/>
        <v>0</v>
      </c>
      <c r="O393" s="23"/>
      <c r="P393" s="23"/>
      <c r="Q393" s="23">
        <v>1</v>
      </c>
      <c r="R393" s="23">
        <v>2</v>
      </c>
      <c r="S393" s="22" t="s">
        <v>66</v>
      </c>
      <c r="T393" s="22">
        <v>130</v>
      </c>
      <c r="U393" s="22">
        <v>2925</v>
      </c>
      <c r="V393" s="22">
        <v>4530</v>
      </c>
      <c r="W393" s="22">
        <v>6250</v>
      </c>
      <c r="X393" s="24"/>
      <c r="Y393" s="25"/>
      <c r="Z393" s="18">
        <f>#NAME?</f>
        <v>0</v>
      </c>
      <c r="AA393" s="18" t="b">
        <f t="shared" si="25"/>
        <v>1</v>
      </c>
      <c r="AB393" s="26"/>
    </row>
    <row r="394">
      <c r="A394" s="21">
        <v>12565</v>
      </c>
      <c r="B394" s="22" t="s">
        <v>1640</v>
      </c>
      <c r="C394" s="22" t="s">
        <v>1641</v>
      </c>
      <c r="D394" s="22" t="s">
        <v>1572</v>
      </c>
      <c r="E394" s="22" t="s">
        <v>1642</v>
      </c>
      <c r="F394" s="22" t="s">
        <v>1643</v>
      </c>
      <c r="G394" s="22"/>
      <c r="H394" s="14">
        <v>0.040000000000000001</v>
      </c>
      <c r="I394" s="15" t="s">
        <v>64</v>
      </c>
      <c r="J394" s="22" t="s">
        <v>65</v>
      </c>
      <c r="K394" s="13">
        <v>90</v>
      </c>
      <c r="L394" s="23">
        <v>0</v>
      </c>
      <c r="M394" s="29">
        <f t="shared" si="23"/>
        <v>0</v>
      </c>
      <c r="N394" s="29">
        <f t="shared" si="24"/>
        <v>0</v>
      </c>
      <c r="O394" s="23"/>
      <c r="P394" s="23"/>
      <c r="Q394" s="23">
        <v>0</v>
      </c>
      <c r="R394" s="23">
        <v>0</v>
      </c>
      <c r="S394" s="22" t="s">
        <v>66</v>
      </c>
      <c r="T394" s="22">
        <v>1.3</v>
      </c>
      <c r="U394" s="22">
        <v>203</v>
      </c>
      <c r="V394" s="22">
        <v>310</v>
      </c>
      <c r="W394" s="22">
        <v>430</v>
      </c>
      <c r="X394" s="24"/>
      <c r="Y394" s="25"/>
      <c r="Z394" s="18">
        <f>#NAME?</f>
        <v>0</v>
      </c>
      <c r="AA394" s="18" t="b">
        <f t="shared" si="25"/>
        <v>1</v>
      </c>
      <c r="AB394" s="26"/>
    </row>
    <row r="395">
      <c r="A395" s="21">
        <v>11653</v>
      </c>
      <c r="B395" s="22" t="s">
        <v>1644</v>
      </c>
      <c r="C395" s="22" t="s">
        <v>1645</v>
      </c>
      <c r="D395" s="22" t="s">
        <v>1572</v>
      </c>
      <c r="E395" s="22" t="s">
        <v>1646</v>
      </c>
      <c r="F395" s="22" t="s">
        <v>1647</v>
      </c>
      <c r="G395" s="22"/>
      <c r="H395" s="14">
        <v>0.040000000000000001</v>
      </c>
      <c r="I395" s="15" t="s">
        <v>64</v>
      </c>
      <c r="J395" s="22" t="s">
        <v>65</v>
      </c>
      <c r="K395" s="13">
        <v>90</v>
      </c>
      <c r="L395" s="23">
        <v>0</v>
      </c>
      <c r="M395" s="29">
        <f t="shared" si="23"/>
        <v>0</v>
      </c>
      <c r="N395" s="29">
        <f t="shared" si="24"/>
        <v>0</v>
      </c>
      <c r="O395" s="23"/>
      <c r="P395" s="23"/>
      <c r="Q395" s="23">
        <v>2</v>
      </c>
      <c r="R395" s="23">
        <v>5</v>
      </c>
      <c r="S395" s="22" t="s">
        <v>66</v>
      </c>
      <c r="T395" s="22">
        <v>1.97</v>
      </c>
      <c r="U395" s="22">
        <v>308</v>
      </c>
      <c r="V395" s="22">
        <v>480</v>
      </c>
      <c r="W395" s="22">
        <v>660</v>
      </c>
      <c r="X395" s="24"/>
      <c r="Y395" s="25"/>
      <c r="Z395" s="18">
        <f>#NAME?</f>
        <v>0</v>
      </c>
      <c r="AA395" s="18" t="b">
        <f t="shared" si="25"/>
        <v>1</v>
      </c>
      <c r="AB395" s="26"/>
    </row>
    <row r="396">
      <c r="A396" s="21">
        <v>11652</v>
      </c>
      <c r="B396" s="22" t="s">
        <v>1648</v>
      </c>
      <c r="C396" s="22" t="s">
        <v>1649</v>
      </c>
      <c r="D396" s="22" t="s">
        <v>1572</v>
      </c>
      <c r="E396" s="22" t="s">
        <v>1650</v>
      </c>
      <c r="F396" s="22" t="s">
        <v>1651</v>
      </c>
      <c r="G396" s="22"/>
      <c r="H396" s="14">
        <v>0.040000000000000001</v>
      </c>
      <c r="I396" s="15" t="s">
        <v>64</v>
      </c>
      <c r="J396" s="22" t="s">
        <v>65</v>
      </c>
      <c r="K396" s="13">
        <v>90</v>
      </c>
      <c r="L396" s="23">
        <v>0</v>
      </c>
      <c r="M396" s="29">
        <f t="shared" si="23"/>
        <v>0</v>
      </c>
      <c r="N396" s="29">
        <f t="shared" si="24"/>
        <v>0</v>
      </c>
      <c r="O396" s="23"/>
      <c r="P396" s="23"/>
      <c r="Q396" s="23">
        <v>2</v>
      </c>
      <c r="R396" s="23">
        <v>5</v>
      </c>
      <c r="S396" s="22" t="s">
        <v>66</v>
      </c>
      <c r="T396" s="22">
        <v>1.97</v>
      </c>
      <c r="U396" s="22">
        <v>308</v>
      </c>
      <c r="V396" s="22">
        <v>480</v>
      </c>
      <c r="W396" s="22">
        <v>660</v>
      </c>
      <c r="X396" s="24"/>
      <c r="Y396" s="25"/>
      <c r="Z396" s="18">
        <f>#NAME?</f>
        <v>0</v>
      </c>
      <c r="AA396" s="18" t="b">
        <f t="shared" si="25"/>
        <v>1</v>
      </c>
      <c r="AB396" s="26"/>
    </row>
    <row r="397">
      <c r="A397" s="21">
        <v>11737</v>
      </c>
      <c r="B397" s="22" t="s">
        <v>1652</v>
      </c>
      <c r="C397" s="22" t="s">
        <v>1653</v>
      </c>
      <c r="D397" s="22" t="s">
        <v>1572</v>
      </c>
      <c r="E397" s="22" t="s">
        <v>1654</v>
      </c>
      <c r="F397" s="22" t="s">
        <v>1655</v>
      </c>
      <c r="G397" s="22"/>
      <c r="H397" s="14">
        <v>0.040000000000000001</v>
      </c>
      <c r="I397" s="15" t="s">
        <v>64</v>
      </c>
      <c r="J397" s="22" t="s">
        <v>65</v>
      </c>
      <c r="K397" s="13">
        <v>90</v>
      </c>
      <c r="L397" s="23">
        <v>0</v>
      </c>
      <c r="M397" s="29">
        <f t="shared" si="23"/>
        <v>0</v>
      </c>
      <c r="N397" s="29">
        <f t="shared" si="24"/>
        <v>0</v>
      </c>
      <c r="O397" s="23"/>
      <c r="P397" s="23"/>
      <c r="Q397" s="23">
        <v>2</v>
      </c>
      <c r="R397" s="23">
        <v>3</v>
      </c>
      <c r="S397" s="22" t="s">
        <v>66</v>
      </c>
      <c r="T397" s="22">
        <v>100</v>
      </c>
      <c r="U397" s="22">
        <v>2250</v>
      </c>
      <c r="V397" s="22">
        <v>3490</v>
      </c>
      <c r="W397" s="22">
        <v>4810</v>
      </c>
      <c r="X397" s="24"/>
      <c r="Y397" s="25">
        <v>6</v>
      </c>
      <c r="Z397" s="18">
        <f>#NAME?</f>
        <v>6</v>
      </c>
      <c r="AA397" s="18" t="b">
        <f t="shared" si="25"/>
        <v>1</v>
      </c>
      <c r="AB397" s="26">
        <v>1</v>
      </c>
    </row>
    <row r="398">
      <c r="A398" s="12">
        <v>11884</v>
      </c>
      <c r="B398" s="13" t="s">
        <v>1656</v>
      </c>
      <c r="C398" s="13" t="s">
        <v>1657</v>
      </c>
      <c r="D398" s="13" t="s">
        <v>1572</v>
      </c>
      <c r="E398" s="13" t="s">
        <v>1658</v>
      </c>
      <c r="F398" s="13" t="s">
        <v>1658</v>
      </c>
      <c r="G398" s="13" t="s">
        <v>1659</v>
      </c>
      <c r="H398" s="14">
        <v>0.02</v>
      </c>
      <c r="I398" s="15" t="s">
        <v>32</v>
      </c>
      <c r="J398" s="13" t="s">
        <v>33</v>
      </c>
      <c r="K398" s="13">
        <v>90</v>
      </c>
      <c r="L398" s="16">
        <f>#NAME?</f>
        <v>7</v>
      </c>
      <c r="M398" s="29">
        <f t="shared" si="23"/>
        <v>28</v>
      </c>
      <c r="N398" s="29">
        <f t="shared" si="24"/>
        <v>35</v>
      </c>
      <c r="O398" s="16"/>
      <c r="P398" s="16"/>
      <c r="Q398" s="16">
        <v>1</v>
      </c>
      <c r="R398" s="16">
        <v>3</v>
      </c>
      <c r="S398" s="13" t="s">
        <v>34</v>
      </c>
      <c r="T398" s="13">
        <v>13.470000000000001</v>
      </c>
      <c r="U398" s="13">
        <v>2</v>
      </c>
      <c r="V398" s="13">
        <v>2700</v>
      </c>
      <c r="W398" s="13">
        <v>3730</v>
      </c>
      <c r="X398" s="17"/>
      <c r="Y398" s="18"/>
      <c r="Z398" s="18">
        <f>#NAME?</f>
        <v>0</v>
      </c>
      <c r="AA398" s="18" t="b">
        <f t="shared" si="25"/>
        <v>1</v>
      </c>
      <c r="AB398" s="19"/>
    </row>
    <row r="399">
      <c r="A399" s="21">
        <v>10890</v>
      </c>
      <c r="B399" s="22" t="s">
        <v>1660</v>
      </c>
      <c r="C399" s="22" t="s">
        <v>1661</v>
      </c>
      <c r="D399" s="22" t="s">
        <v>1572</v>
      </c>
      <c r="E399" s="22" t="s">
        <v>1662</v>
      </c>
      <c r="F399" s="22" t="s">
        <v>1663</v>
      </c>
      <c r="G399" s="22"/>
      <c r="H399" s="14">
        <v>0.040000000000000001</v>
      </c>
      <c r="I399" s="15" t="s">
        <v>64</v>
      </c>
      <c r="J399" s="22" t="s">
        <v>65</v>
      </c>
      <c r="K399" s="13">
        <v>90</v>
      </c>
      <c r="L399" s="23">
        <v>10</v>
      </c>
      <c r="M399" s="29">
        <f t="shared" ref="M399:M462" si="26">L399*4</f>
        <v>40</v>
      </c>
      <c r="N399" s="29">
        <f t="shared" ref="N399:N462" si="27">L399*5</f>
        <v>50</v>
      </c>
      <c r="O399" s="23">
        <v>5</v>
      </c>
      <c r="P399" s="23">
        <v>20</v>
      </c>
      <c r="Q399" s="23"/>
      <c r="R399" s="23"/>
      <c r="S399" s="22" t="s">
        <v>66</v>
      </c>
      <c r="T399" s="22">
        <v>8.5</v>
      </c>
      <c r="U399" s="22">
        <v>198</v>
      </c>
      <c r="V399" s="22">
        <v>310</v>
      </c>
      <c r="W399" s="22">
        <v>430</v>
      </c>
      <c r="X399" s="24">
        <v>9</v>
      </c>
      <c r="Y399" s="25"/>
      <c r="Z399" s="18">
        <f>#NAME?</f>
        <v>0</v>
      </c>
      <c r="AA399" s="18" t="b">
        <f t="shared" si="25"/>
        <v>1</v>
      </c>
      <c r="AB399" s="26">
        <v>2</v>
      </c>
    </row>
    <row r="400">
      <c r="A400" s="21">
        <v>10889</v>
      </c>
      <c r="B400" s="22" t="s">
        <v>1664</v>
      </c>
      <c r="C400" s="22" t="s">
        <v>1665</v>
      </c>
      <c r="D400" s="22" t="s">
        <v>1572</v>
      </c>
      <c r="E400" s="22" t="s">
        <v>1666</v>
      </c>
      <c r="F400" s="22" t="s">
        <v>1667</v>
      </c>
      <c r="G400" s="22"/>
      <c r="H400" s="14">
        <v>0.040000000000000001</v>
      </c>
      <c r="I400" s="15" t="s">
        <v>64</v>
      </c>
      <c r="J400" s="22" t="s">
        <v>65</v>
      </c>
      <c r="K400" s="13">
        <v>90</v>
      </c>
      <c r="L400" s="23">
        <v>10</v>
      </c>
      <c r="M400" s="29">
        <f t="shared" si="26"/>
        <v>40</v>
      </c>
      <c r="N400" s="29">
        <f t="shared" si="27"/>
        <v>50</v>
      </c>
      <c r="O400" s="23">
        <v>5</v>
      </c>
      <c r="P400" s="23">
        <v>20</v>
      </c>
      <c r="Q400" s="23"/>
      <c r="R400" s="23"/>
      <c r="S400" s="22" t="s">
        <v>66</v>
      </c>
      <c r="T400" s="22">
        <v>8.5</v>
      </c>
      <c r="U400" s="22">
        <v>198</v>
      </c>
      <c r="V400" s="22">
        <v>310</v>
      </c>
      <c r="W400" s="22">
        <v>420</v>
      </c>
      <c r="X400" s="24">
        <v>8</v>
      </c>
      <c r="Y400" s="25"/>
      <c r="Z400" s="18">
        <f>#NAME?</f>
        <v>0</v>
      </c>
      <c r="AA400" s="18" t="b">
        <f t="shared" si="25"/>
        <v>1</v>
      </c>
      <c r="AB400" s="26">
        <v>5</v>
      </c>
    </row>
    <row r="401">
      <c r="A401" s="21">
        <v>10892</v>
      </c>
      <c r="B401" s="22" t="s">
        <v>1668</v>
      </c>
      <c r="C401" s="22" t="s">
        <v>1669</v>
      </c>
      <c r="D401" s="22" t="s">
        <v>1572</v>
      </c>
      <c r="E401" s="22" t="s">
        <v>1670</v>
      </c>
      <c r="F401" s="22" t="s">
        <v>1671</v>
      </c>
      <c r="G401" s="22"/>
      <c r="H401" s="14">
        <v>0.040000000000000001</v>
      </c>
      <c r="I401" s="15" t="s">
        <v>64</v>
      </c>
      <c r="J401" s="22" t="s">
        <v>65</v>
      </c>
      <c r="K401" s="13">
        <v>90</v>
      </c>
      <c r="L401" s="23">
        <v>22</v>
      </c>
      <c r="M401" s="29">
        <f t="shared" si="26"/>
        <v>88</v>
      </c>
      <c r="N401" s="29">
        <f t="shared" si="27"/>
        <v>110</v>
      </c>
      <c r="O401" s="23"/>
      <c r="P401" s="23"/>
      <c r="Q401" s="23">
        <v>5</v>
      </c>
      <c r="R401" s="23">
        <v>20</v>
      </c>
      <c r="S401" s="22" t="s">
        <v>66</v>
      </c>
      <c r="T401" s="22">
        <v>3.5</v>
      </c>
      <c r="U401" s="22">
        <v>81.379999999999995</v>
      </c>
      <c r="V401" s="22">
        <v>130</v>
      </c>
      <c r="W401" s="22">
        <v>180</v>
      </c>
      <c r="X401" s="24">
        <v>2</v>
      </c>
      <c r="Y401" s="25">
        <v>20</v>
      </c>
      <c r="Z401" s="18">
        <f>#NAME?</f>
        <v>20</v>
      </c>
      <c r="AA401" s="18" t="b">
        <f t="shared" si="25"/>
        <v>1</v>
      </c>
      <c r="AB401" s="26">
        <v>6</v>
      </c>
    </row>
    <row r="402">
      <c r="A402" s="21">
        <v>10891</v>
      </c>
      <c r="B402" s="22" t="s">
        <v>1672</v>
      </c>
      <c r="C402" s="22" t="s">
        <v>1673</v>
      </c>
      <c r="D402" s="22" t="s">
        <v>1572</v>
      </c>
      <c r="E402" s="22" t="s">
        <v>1674</v>
      </c>
      <c r="F402" s="22" t="s">
        <v>1675</v>
      </c>
      <c r="G402" s="22"/>
      <c r="H402" s="14">
        <v>0.040000000000000001</v>
      </c>
      <c r="I402" s="15" t="s">
        <v>64</v>
      </c>
      <c r="J402" s="22" t="s">
        <v>65</v>
      </c>
      <c r="K402" s="13">
        <v>90</v>
      </c>
      <c r="L402" s="23">
        <v>13</v>
      </c>
      <c r="M402" s="29">
        <f t="shared" si="26"/>
        <v>52</v>
      </c>
      <c r="N402" s="29">
        <f t="shared" si="27"/>
        <v>65</v>
      </c>
      <c r="O402" s="23"/>
      <c r="P402" s="23"/>
      <c r="Q402" s="23">
        <v>5</v>
      </c>
      <c r="R402" s="23">
        <v>20</v>
      </c>
      <c r="S402" s="22" t="s">
        <v>66</v>
      </c>
      <c r="T402" s="22">
        <v>3.5</v>
      </c>
      <c r="U402" s="22">
        <v>89</v>
      </c>
      <c r="V402" s="22">
        <v>130</v>
      </c>
      <c r="W402" s="22">
        <v>230</v>
      </c>
      <c r="X402" s="24">
        <v>2</v>
      </c>
      <c r="Y402" s="25">
        <v>110</v>
      </c>
      <c r="Z402" s="18">
        <f>#NAME?</f>
        <v>110</v>
      </c>
      <c r="AA402" s="18" t="b">
        <f t="shared" si="25"/>
        <v>1</v>
      </c>
      <c r="AB402" s="26">
        <v>9</v>
      </c>
    </row>
    <row r="403">
      <c r="A403" s="21">
        <v>11216</v>
      </c>
      <c r="B403" s="22" t="s">
        <v>1676</v>
      </c>
      <c r="C403" s="22" t="s">
        <v>1677</v>
      </c>
      <c r="D403" s="22" t="s">
        <v>1572</v>
      </c>
      <c r="E403" s="22" t="s">
        <v>1678</v>
      </c>
      <c r="F403" s="22" t="s">
        <v>1679</v>
      </c>
      <c r="G403" s="22"/>
      <c r="H403" s="14">
        <v>0.040000000000000001</v>
      </c>
      <c r="I403" s="15" t="s">
        <v>64</v>
      </c>
      <c r="J403" s="22" t="s">
        <v>65</v>
      </c>
      <c r="K403" s="13">
        <v>90</v>
      </c>
      <c r="L403" s="23">
        <v>4</v>
      </c>
      <c r="M403" s="29">
        <f t="shared" si="26"/>
        <v>16</v>
      </c>
      <c r="N403" s="29">
        <f t="shared" si="27"/>
        <v>20</v>
      </c>
      <c r="O403" s="23">
        <v>5</v>
      </c>
      <c r="P403" s="23">
        <v>20</v>
      </c>
      <c r="Q403" s="23"/>
      <c r="R403" s="23"/>
      <c r="S403" s="22" t="s">
        <v>66</v>
      </c>
      <c r="T403" s="22">
        <v>10</v>
      </c>
      <c r="U403" s="22">
        <v>131.58000000000001</v>
      </c>
      <c r="V403" s="22">
        <v>200</v>
      </c>
      <c r="W403" s="22">
        <v>280</v>
      </c>
      <c r="X403" s="24"/>
      <c r="Y403" s="25"/>
      <c r="Z403" s="18">
        <f>#NAME?</f>
        <v>0</v>
      </c>
      <c r="AA403" s="18" t="b">
        <f t="shared" si="25"/>
        <v>1</v>
      </c>
      <c r="AB403" s="26"/>
    </row>
    <row r="404">
      <c r="A404" s="21">
        <v>10885</v>
      </c>
      <c r="B404" s="22" t="s">
        <v>1680</v>
      </c>
      <c r="C404" s="22" t="s">
        <v>1681</v>
      </c>
      <c r="D404" s="22" t="s">
        <v>1572</v>
      </c>
      <c r="E404" s="22" t="s">
        <v>1682</v>
      </c>
      <c r="F404" s="22" t="s">
        <v>1683</v>
      </c>
      <c r="G404" s="22"/>
      <c r="H404" s="14">
        <v>0.040000000000000001</v>
      </c>
      <c r="I404" s="15" t="s">
        <v>64</v>
      </c>
      <c r="J404" s="22" t="s">
        <v>65</v>
      </c>
      <c r="K404" s="13">
        <v>90</v>
      </c>
      <c r="L404" s="23">
        <v>1</v>
      </c>
      <c r="M404" s="29">
        <f t="shared" si="26"/>
        <v>4</v>
      </c>
      <c r="N404" s="29">
        <f t="shared" si="27"/>
        <v>5</v>
      </c>
      <c r="O404" s="23">
        <v>5</v>
      </c>
      <c r="P404" s="23">
        <v>20</v>
      </c>
      <c r="Q404" s="23"/>
      <c r="R404" s="23"/>
      <c r="S404" s="22" t="s">
        <v>66</v>
      </c>
      <c r="T404" s="22">
        <v>10</v>
      </c>
      <c r="U404" s="22">
        <v>232.5</v>
      </c>
      <c r="V404" s="22">
        <v>200</v>
      </c>
      <c r="W404" s="22">
        <v>280</v>
      </c>
      <c r="X404" s="24"/>
      <c r="Y404" s="25"/>
      <c r="Z404" s="18">
        <f>#NAME?</f>
        <v>0</v>
      </c>
      <c r="AA404" s="18" t="b">
        <f t="shared" si="25"/>
        <v>1</v>
      </c>
      <c r="AB404" s="26"/>
    </row>
    <row r="405">
      <c r="A405" s="21">
        <v>11870</v>
      </c>
      <c r="B405" s="22" t="s">
        <v>1684</v>
      </c>
      <c r="C405" s="22" t="s">
        <v>1685</v>
      </c>
      <c r="D405" s="22" t="s">
        <v>1572</v>
      </c>
      <c r="E405" s="22" t="s">
        <v>1686</v>
      </c>
      <c r="F405" s="22" t="s">
        <v>1687</v>
      </c>
      <c r="G405" s="22"/>
      <c r="H405" s="14">
        <v>0.040000000000000001</v>
      </c>
      <c r="I405" s="15" t="s">
        <v>64</v>
      </c>
      <c r="J405" s="22" t="s">
        <v>65</v>
      </c>
      <c r="K405" s="13">
        <v>90</v>
      </c>
      <c r="L405" s="23">
        <v>0</v>
      </c>
      <c r="M405" s="29">
        <f t="shared" si="26"/>
        <v>0</v>
      </c>
      <c r="N405" s="29">
        <f t="shared" si="27"/>
        <v>0</v>
      </c>
      <c r="O405" s="23"/>
      <c r="P405" s="23"/>
      <c r="Q405" s="23">
        <v>5</v>
      </c>
      <c r="R405" s="23">
        <v>20</v>
      </c>
      <c r="S405" s="22" t="s">
        <v>66</v>
      </c>
      <c r="T405" s="22">
        <v>18</v>
      </c>
      <c r="U405" s="22">
        <v>405</v>
      </c>
      <c r="V405" s="22">
        <v>630</v>
      </c>
      <c r="W405" s="22">
        <v>860</v>
      </c>
      <c r="X405" s="24"/>
      <c r="Y405" s="25"/>
      <c r="Z405" s="18">
        <f>#NAME?</f>
        <v>0</v>
      </c>
      <c r="AA405" s="18" t="b">
        <f t="shared" si="25"/>
        <v>1</v>
      </c>
      <c r="AB405" s="26"/>
    </row>
    <row r="406">
      <c r="A406" s="21">
        <v>10888</v>
      </c>
      <c r="B406" s="22" t="s">
        <v>1688</v>
      </c>
      <c r="C406" s="22" t="s">
        <v>1689</v>
      </c>
      <c r="D406" s="22" t="s">
        <v>1572</v>
      </c>
      <c r="E406" s="22" t="s">
        <v>1690</v>
      </c>
      <c r="F406" s="22" t="s">
        <v>1691</v>
      </c>
      <c r="G406" s="22"/>
      <c r="H406" s="14">
        <v>0.040000000000000001</v>
      </c>
      <c r="I406" s="15" t="s">
        <v>64</v>
      </c>
      <c r="J406" s="22" t="s">
        <v>65</v>
      </c>
      <c r="K406" s="13">
        <v>90</v>
      </c>
      <c r="L406" s="23">
        <v>7</v>
      </c>
      <c r="M406" s="29">
        <f t="shared" si="26"/>
        <v>28</v>
      </c>
      <c r="N406" s="29">
        <f t="shared" si="27"/>
        <v>35</v>
      </c>
      <c r="O406" s="23">
        <v>5</v>
      </c>
      <c r="P406" s="23">
        <v>20</v>
      </c>
      <c r="Q406" s="23"/>
      <c r="R406" s="23"/>
      <c r="S406" s="22" t="s">
        <v>66</v>
      </c>
      <c r="T406" s="22">
        <v>11</v>
      </c>
      <c r="U406" s="22">
        <v>255.75</v>
      </c>
      <c r="V406" s="22">
        <v>400</v>
      </c>
      <c r="W406" s="22">
        <v>550</v>
      </c>
      <c r="X406" s="24">
        <v>3</v>
      </c>
      <c r="Y406" s="25"/>
      <c r="Z406" s="18">
        <f>#NAME?</f>
        <v>0</v>
      </c>
      <c r="AA406" s="18" t="b">
        <f t="shared" si="25"/>
        <v>1</v>
      </c>
      <c r="AB406" s="26">
        <v>2</v>
      </c>
    </row>
    <row r="407">
      <c r="A407" s="21">
        <v>10887</v>
      </c>
      <c r="B407" s="22" t="s">
        <v>1692</v>
      </c>
      <c r="C407" s="22" t="s">
        <v>1693</v>
      </c>
      <c r="D407" s="22" t="s">
        <v>1572</v>
      </c>
      <c r="E407" s="22" t="s">
        <v>1694</v>
      </c>
      <c r="F407" s="22" t="s">
        <v>1695</v>
      </c>
      <c r="G407" s="22"/>
      <c r="H407" s="14">
        <v>0.040000000000000001</v>
      </c>
      <c r="I407" s="15" t="s">
        <v>64</v>
      </c>
      <c r="J407" s="22" t="s">
        <v>65</v>
      </c>
      <c r="K407" s="13">
        <v>90</v>
      </c>
      <c r="L407" s="23">
        <v>7</v>
      </c>
      <c r="M407" s="29">
        <f t="shared" si="26"/>
        <v>28</v>
      </c>
      <c r="N407" s="29">
        <f t="shared" si="27"/>
        <v>35</v>
      </c>
      <c r="O407" s="23">
        <v>5</v>
      </c>
      <c r="P407" s="23">
        <v>20</v>
      </c>
      <c r="Q407" s="23"/>
      <c r="R407" s="23"/>
      <c r="S407" s="22" t="s">
        <v>66</v>
      </c>
      <c r="T407" s="22">
        <v>11</v>
      </c>
      <c r="U407" s="22">
        <v>255.75</v>
      </c>
      <c r="V407" s="22">
        <v>400</v>
      </c>
      <c r="W407" s="22">
        <v>550</v>
      </c>
      <c r="X407" s="24">
        <v>4</v>
      </c>
      <c r="Y407" s="25"/>
      <c r="Z407" s="18">
        <f>#NAME?</f>
        <v>0</v>
      </c>
      <c r="AA407" s="18" t="b">
        <f t="shared" si="25"/>
        <v>1</v>
      </c>
      <c r="AB407" s="26">
        <v>7</v>
      </c>
    </row>
    <row r="408">
      <c r="A408" s="21">
        <v>10886</v>
      </c>
      <c r="B408" s="22" t="s">
        <v>1696</v>
      </c>
      <c r="C408" s="22" t="s">
        <v>1697</v>
      </c>
      <c r="D408" s="22" t="s">
        <v>1572</v>
      </c>
      <c r="E408" s="22" t="s">
        <v>1698</v>
      </c>
      <c r="F408" s="22" t="s">
        <v>1699</v>
      </c>
      <c r="G408" s="22"/>
      <c r="H408" s="14">
        <v>0.040000000000000001</v>
      </c>
      <c r="I408" s="15" t="s">
        <v>64</v>
      </c>
      <c r="J408" s="22" t="s">
        <v>65</v>
      </c>
      <c r="K408" s="13">
        <v>90</v>
      </c>
      <c r="L408" s="23">
        <v>1</v>
      </c>
      <c r="M408" s="29">
        <f t="shared" si="26"/>
        <v>4</v>
      </c>
      <c r="N408" s="29">
        <f t="shared" si="27"/>
        <v>5</v>
      </c>
      <c r="O408" s="23"/>
      <c r="P408" s="23"/>
      <c r="Q408" s="23">
        <v>3</v>
      </c>
      <c r="R408" s="23">
        <v>5</v>
      </c>
      <c r="S408" s="22" t="s">
        <v>66</v>
      </c>
      <c r="T408" s="22">
        <v>38</v>
      </c>
      <c r="U408" s="22">
        <v>969</v>
      </c>
      <c r="V408" s="22">
        <v>1450</v>
      </c>
      <c r="W408" s="22">
        <v>1940</v>
      </c>
      <c r="X408" s="24">
        <v>5</v>
      </c>
      <c r="Y408" s="25">
        <v>10</v>
      </c>
      <c r="Z408" s="18">
        <f>#NAME?</f>
        <v>10</v>
      </c>
      <c r="AA408" s="18" t="b">
        <f t="shared" si="25"/>
        <v>1</v>
      </c>
      <c r="AB408" s="26">
        <f>3+1</f>
        <v>4</v>
      </c>
    </row>
    <row r="409">
      <c r="A409" s="21">
        <v>11509</v>
      </c>
      <c r="B409" s="22" t="s">
        <v>1700</v>
      </c>
      <c r="C409" s="22" t="s">
        <v>1701</v>
      </c>
      <c r="D409" s="22" t="s">
        <v>1572</v>
      </c>
      <c r="E409" s="22" t="s">
        <v>1702</v>
      </c>
      <c r="F409" s="22" t="s">
        <v>1703</v>
      </c>
      <c r="G409" s="22"/>
      <c r="H409" s="14">
        <v>0.040000000000000001</v>
      </c>
      <c r="I409" s="15" t="s">
        <v>64</v>
      </c>
      <c r="J409" s="22" t="s">
        <v>65</v>
      </c>
      <c r="K409" s="13">
        <v>90</v>
      </c>
      <c r="L409" s="23">
        <v>1</v>
      </c>
      <c r="M409" s="29">
        <f t="shared" si="26"/>
        <v>4</v>
      </c>
      <c r="N409" s="29">
        <f t="shared" si="27"/>
        <v>5</v>
      </c>
      <c r="O409" s="23"/>
      <c r="P409" s="23"/>
      <c r="Q409" s="23">
        <v>3</v>
      </c>
      <c r="R409" s="23">
        <v>5</v>
      </c>
      <c r="S409" s="22" t="s">
        <v>66</v>
      </c>
      <c r="T409" s="22">
        <v>38</v>
      </c>
      <c r="U409" s="22">
        <v>966.25999999999999</v>
      </c>
      <c r="V409" s="22">
        <v>1500</v>
      </c>
      <c r="W409" s="22">
        <v>2600</v>
      </c>
      <c r="X409" s="24"/>
      <c r="Y409" s="25">
        <v>7</v>
      </c>
      <c r="Z409" s="18">
        <f>#NAME?</f>
        <v>7</v>
      </c>
      <c r="AA409" s="18" t="b">
        <f t="shared" si="25"/>
        <v>1</v>
      </c>
      <c r="AB409" s="26">
        <v>7</v>
      </c>
    </row>
    <row r="410">
      <c r="A410" s="21">
        <v>10901</v>
      </c>
      <c r="B410" s="22" t="s">
        <v>1704</v>
      </c>
      <c r="C410" s="22" t="s">
        <v>1705</v>
      </c>
      <c r="D410" s="22" t="s">
        <v>1572</v>
      </c>
      <c r="E410" s="22" t="s">
        <v>1706</v>
      </c>
      <c r="F410" s="22" t="s">
        <v>1707</v>
      </c>
      <c r="G410" s="22"/>
      <c r="H410" s="14">
        <v>0.040000000000000001</v>
      </c>
      <c r="I410" s="15" t="s">
        <v>175</v>
      </c>
      <c r="J410" s="22" t="s">
        <v>176</v>
      </c>
      <c r="K410" s="13">
        <v>90</v>
      </c>
      <c r="L410" s="23">
        <v>75</v>
      </c>
      <c r="M410" s="29">
        <f t="shared" si="26"/>
        <v>300</v>
      </c>
      <c r="N410" s="29">
        <f t="shared" si="27"/>
        <v>375</v>
      </c>
      <c r="O410" s="23">
        <v>5</v>
      </c>
      <c r="P410" s="23">
        <v>10</v>
      </c>
      <c r="Q410" s="23"/>
      <c r="R410" s="23"/>
      <c r="S410" s="22" t="s">
        <v>66</v>
      </c>
      <c r="T410" s="22">
        <v>4.9000000000000004</v>
      </c>
      <c r="U410" s="22">
        <v>124.95</v>
      </c>
      <c r="V410" s="22">
        <v>200</v>
      </c>
      <c r="W410" s="22">
        <v>250</v>
      </c>
      <c r="X410" s="24"/>
      <c r="Y410" s="25">
        <v>569</v>
      </c>
      <c r="Z410" s="18">
        <f>#NAME?</f>
        <v>569</v>
      </c>
      <c r="AA410" s="18" t="b">
        <f t="shared" si="25"/>
        <v>1</v>
      </c>
      <c r="AB410" s="26"/>
    </row>
    <row r="411">
      <c r="A411" s="21">
        <v>13539</v>
      </c>
      <c r="B411" s="22" t="s">
        <v>1708</v>
      </c>
      <c r="C411" s="22" t="s">
        <v>1709</v>
      </c>
      <c r="D411" s="22" t="s">
        <v>1572</v>
      </c>
      <c r="E411" s="22" t="s">
        <v>1710</v>
      </c>
      <c r="F411" s="22" t="s">
        <v>1711</v>
      </c>
      <c r="G411" s="22"/>
      <c r="H411" s="14">
        <v>0.040000000000000001</v>
      </c>
      <c r="I411" s="15" t="s">
        <v>175</v>
      </c>
      <c r="J411" s="22" t="s">
        <v>176</v>
      </c>
      <c r="K411" s="13">
        <v>90</v>
      </c>
      <c r="L411" s="23">
        <v>0</v>
      </c>
      <c r="M411" s="29">
        <f t="shared" si="26"/>
        <v>0</v>
      </c>
      <c r="N411" s="29">
        <f t="shared" si="27"/>
        <v>0</v>
      </c>
      <c r="O411" s="23"/>
      <c r="P411" s="23"/>
      <c r="Q411" s="23"/>
      <c r="R411" s="23"/>
      <c r="S411" s="22" t="s">
        <v>66</v>
      </c>
      <c r="T411" s="22">
        <v>0.29999999999999999</v>
      </c>
      <c r="U411" s="22">
        <v>47</v>
      </c>
      <c r="V411" s="22">
        <v>70</v>
      </c>
      <c r="W411" s="22">
        <v>100</v>
      </c>
      <c r="X411" s="24"/>
      <c r="Y411" s="25">
        <v>68</v>
      </c>
      <c r="Z411" s="18">
        <f>#NAME?</f>
        <v>68</v>
      </c>
      <c r="AA411" s="18" t="b">
        <f t="shared" si="25"/>
        <v>1</v>
      </c>
      <c r="AB411" s="26"/>
    </row>
    <row r="412">
      <c r="A412" s="21">
        <v>10894</v>
      </c>
      <c r="B412" s="22" t="s">
        <v>1712</v>
      </c>
      <c r="C412" s="22" t="s">
        <v>1713</v>
      </c>
      <c r="D412" s="22" t="s">
        <v>1572</v>
      </c>
      <c r="E412" s="22" t="s">
        <v>1714</v>
      </c>
      <c r="F412" s="22" t="s">
        <v>1715</v>
      </c>
      <c r="G412" s="22"/>
      <c r="H412" s="14">
        <v>0.040000000000000001</v>
      </c>
      <c r="I412" s="15" t="s">
        <v>64</v>
      </c>
      <c r="J412" s="22" t="s">
        <v>65</v>
      </c>
      <c r="K412" s="13">
        <v>90</v>
      </c>
      <c r="L412" s="23">
        <v>32</v>
      </c>
      <c r="M412" s="29">
        <f t="shared" si="26"/>
        <v>128</v>
      </c>
      <c r="N412" s="29">
        <f t="shared" si="27"/>
        <v>160</v>
      </c>
      <c r="O412" s="23"/>
      <c r="P412" s="23"/>
      <c r="Q412" s="23">
        <v>5</v>
      </c>
      <c r="R412" s="23">
        <v>20</v>
      </c>
      <c r="S412" s="22" t="s">
        <v>66</v>
      </c>
      <c r="T412" s="22">
        <v>14</v>
      </c>
      <c r="U412" s="22">
        <v>357</v>
      </c>
      <c r="V412" s="22">
        <v>540</v>
      </c>
      <c r="W412" s="22">
        <v>710</v>
      </c>
      <c r="X412" s="24">
        <v>3</v>
      </c>
      <c r="Y412" s="25">
        <v>137</v>
      </c>
      <c r="Z412" s="18">
        <f>#NAME?</f>
        <v>137</v>
      </c>
      <c r="AA412" s="18" t="b">
        <f t="shared" si="25"/>
        <v>1</v>
      </c>
      <c r="AB412" s="26">
        <v>19</v>
      </c>
    </row>
    <row r="413">
      <c r="A413" s="21">
        <v>10893</v>
      </c>
      <c r="B413" s="22" t="s">
        <v>1716</v>
      </c>
      <c r="C413" s="22" t="s">
        <v>1717</v>
      </c>
      <c r="D413" s="22" t="s">
        <v>1572</v>
      </c>
      <c r="E413" s="22" t="s">
        <v>1718</v>
      </c>
      <c r="F413" s="22" t="s">
        <v>1719</v>
      </c>
      <c r="G413" s="22"/>
      <c r="H413" s="14">
        <v>0.040000000000000001</v>
      </c>
      <c r="I413" s="15" t="s">
        <v>64</v>
      </c>
      <c r="J413" s="22" t="s">
        <v>65</v>
      </c>
      <c r="K413" s="13">
        <v>90</v>
      </c>
      <c r="L413" s="23">
        <v>32</v>
      </c>
      <c r="M413" s="29">
        <f t="shared" si="26"/>
        <v>128</v>
      </c>
      <c r="N413" s="29">
        <f t="shared" si="27"/>
        <v>160</v>
      </c>
      <c r="O413" s="23"/>
      <c r="P413" s="23"/>
      <c r="Q413" s="23">
        <v>5</v>
      </c>
      <c r="R413" s="23">
        <v>20</v>
      </c>
      <c r="S413" s="22" t="s">
        <v>66</v>
      </c>
      <c r="T413" s="22">
        <v>14</v>
      </c>
      <c r="U413" s="22">
        <v>357</v>
      </c>
      <c r="V413" s="22">
        <v>540</v>
      </c>
      <c r="W413" s="22">
        <v>710</v>
      </c>
      <c r="X413" s="24"/>
      <c r="Y413" s="25">
        <v>140</v>
      </c>
      <c r="Z413" s="18">
        <f>#NAME?</f>
        <v>140</v>
      </c>
      <c r="AA413" s="18" t="b">
        <f t="shared" si="25"/>
        <v>1</v>
      </c>
      <c r="AB413" s="26">
        <v>16</v>
      </c>
    </row>
    <row r="414">
      <c r="A414" s="21">
        <v>10896</v>
      </c>
      <c r="B414" s="22" t="s">
        <v>1720</v>
      </c>
      <c r="C414" s="22" t="s">
        <v>1721</v>
      </c>
      <c r="D414" s="22" t="s">
        <v>1572</v>
      </c>
      <c r="E414" s="22" t="s">
        <v>1722</v>
      </c>
      <c r="F414" s="22" t="s">
        <v>1723</v>
      </c>
      <c r="G414" s="22"/>
      <c r="H414" s="14">
        <v>0.040000000000000001</v>
      </c>
      <c r="I414" s="15" t="s">
        <v>64</v>
      </c>
      <c r="J414" s="22" t="s">
        <v>65</v>
      </c>
      <c r="K414" s="13">
        <v>90</v>
      </c>
      <c r="L414" s="23">
        <v>37</v>
      </c>
      <c r="M414" s="29">
        <f t="shared" si="26"/>
        <v>148</v>
      </c>
      <c r="N414" s="29">
        <f t="shared" si="27"/>
        <v>185</v>
      </c>
      <c r="O414" s="23"/>
      <c r="P414" s="23"/>
      <c r="Q414" s="23">
        <v>5</v>
      </c>
      <c r="R414" s="23">
        <v>20</v>
      </c>
      <c r="S414" s="22" t="s">
        <v>66</v>
      </c>
      <c r="T414" s="22">
        <v>5</v>
      </c>
      <c r="U414" s="22">
        <v>128</v>
      </c>
      <c r="V414" s="22">
        <v>190</v>
      </c>
      <c r="W414" s="22">
        <v>260</v>
      </c>
      <c r="X414" s="24">
        <v>5</v>
      </c>
      <c r="Y414" s="25">
        <v>0</v>
      </c>
      <c r="Z414" s="18">
        <f>#NAME?</f>
        <v>0</v>
      </c>
      <c r="AA414" s="18" t="b">
        <f t="shared" si="25"/>
        <v>1</v>
      </c>
      <c r="AB414" s="26">
        <v>6</v>
      </c>
    </row>
    <row r="415">
      <c r="A415" s="21">
        <v>10895</v>
      </c>
      <c r="B415" s="22" t="s">
        <v>1724</v>
      </c>
      <c r="C415" s="22" t="s">
        <v>1725</v>
      </c>
      <c r="D415" s="22" t="s">
        <v>1572</v>
      </c>
      <c r="E415" s="22" t="s">
        <v>1726</v>
      </c>
      <c r="F415" s="22" t="s">
        <v>1727</v>
      </c>
      <c r="G415" s="22"/>
      <c r="H415" s="14">
        <v>0.040000000000000001</v>
      </c>
      <c r="I415" s="15" t="s">
        <v>64</v>
      </c>
      <c r="J415" s="22" t="s">
        <v>65</v>
      </c>
      <c r="K415" s="13">
        <v>90</v>
      </c>
      <c r="L415" s="23">
        <v>34</v>
      </c>
      <c r="M415" s="29">
        <f t="shared" si="26"/>
        <v>136</v>
      </c>
      <c r="N415" s="29">
        <f t="shared" si="27"/>
        <v>170</v>
      </c>
      <c r="O415" s="23"/>
      <c r="P415" s="23"/>
      <c r="Q415" s="23">
        <v>5</v>
      </c>
      <c r="R415" s="23">
        <v>20</v>
      </c>
      <c r="S415" s="22" t="s">
        <v>66</v>
      </c>
      <c r="T415" s="22">
        <v>5</v>
      </c>
      <c r="U415" s="22">
        <v>128</v>
      </c>
      <c r="V415" s="22">
        <v>190</v>
      </c>
      <c r="W415" s="22">
        <v>260</v>
      </c>
      <c r="X415" s="24">
        <v>5</v>
      </c>
      <c r="Y415" s="25">
        <v>8</v>
      </c>
      <c r="Z415" s="18">
        <f>#NAME?</f>
        <v>8</v>
      </c>
      <c r="AA415" s="18" t="b">
        <f t="shared" si="25"/>
        <v>1</v>
      </c>
      <c r="AB415" s="26">
        <v>6</v>
      </c>
    </row>
    <row r="416">
      <c r="A416" s="21">
        <v>10912</v>
      </c>
      <c r="B416" s="22" t="s">
        <v>1728</v>
      </c>
      <c r="C416" s="22" t="s">
        <v>1729</v>
      </c>
      <c r="D416" s="22" t="s">
        <v>1572</v>
      </c>
      <c r="E416" s="22" t="s">
        <v>1730</v>
      </c>
      <c r="F416" s="22" t="s">
        <v>1731</v>
      </c>
      <c r="G416" s="22"/>
      <c r="H416" s="14">
        <v>0.040000000000000001</v>
      </c>
      <c r="I416" s="15" t="s">
        <v>64</v>
      </c>
      <c r="J416" s="22" t="s">
        <v>65</v>
      </c>
      <c r="K416" s="13">
        <v>90</v>
      </c>
      <c r="L416" s="23">
        <v>23</v>
      </c>
      <c r="M416" s="29">
        <f t="shared" si="26"/>
        <v>92</v>
      </c>
      <c r="N416" s="29">
        <f t="shared" si="27"/>
        <v>115</v>
      </c>
      <c r="O416" s="23">
        <v>5</v>
      </c>
      <c r="P416" s="23">
        <v>10</v>
      </c>
      <c r="Q416" s="23"/>
      <c r="R416" s="23"/>
      <c r="S416" s="22" t="s">
        <v>66</v>
      </c>
      <c r="T416" s="22">
        <v>9.5</v>
      </c>
      <c r="U416" s="22">
        <v>242</v>
      </c>
      <c r="V416" s="22">
        <v>360</v>
      </c>
      <c r="W416" s="22">
        <v>620</v>
      </c>
      <c r="X416" s="24">
        <v>4</v>
      </c>
      <c r="Y416" s="25">
        <v>16</v>
      </c>
      <c r="Z416" s="18">
        <f>#NAME?</f>
        <v>16</v>
      </c>
      <c r="AA416" s="18" t="b">
        <f t="shared" si="25"/>
        <v>1</v>
      </c>
      <c r="AB416" s="26">
        <v>0</v>
      </c>
    </row>
    <row r="417">
      <c r="A417" s="21">
        <v>10911</v>
      </c>
      <c r="B417" s="22" t="s">
        <v>1732</v>
      </c>
      <c r="C417" s="22" t="s">
        <v>1733</v>
      </c>
      <c r="D417" s="22" t="s">
        <v>1572</v>
      </c>
      <c r="E417" s="22" t="s">
        <v>1734</v>
      </c>
      <c r="F417" s="22" t="s">
        <v>1735</v>
      </c>
      <c r="G417" s="22"/>
      <c r="H417" s="14">
        <v>0.040000000000000001</v>
      </c>
      <c r="I417" s="15" t="s">
        <v>64</v>
      </c>
      <c r="J417" s="22" t="s">
        <v>65</v>
      </c>
      <c r="K417" s="13">
        <v>90</v>
      </c>
      <c r="L417" s="23">
        <v>23</v>
      </c>
      <c r="M417" s="29">
        <f t="shared" si="26"/>
        <v>92</v>
      </c>
      <c r="N417" s="29">
        <f t="shared" si="27"/>
        <v>115</v>
      </c>
      <c r="O417" s="23">
        <v>5</v>
      </c>
      <c r="P417" s="23">
        <v>10</v>
      </c>
      <c r="Q417" s="23"/>
      <c r="R417" s="23"/>
      <c r="S417" s="22" t="s">
        <v>66</v>
      </c>
      <c r="T417" s="22">
        <v>9.5</v>
      </c>
      <c r="U417" s="22">
        <v>242</v>
      </c>
      <c r="V417" s="22">
        <v>360</v>
      </c>
      <c r="W417" s="22">
        <v>620</v>
      </c>
      <c r="X417" s="24">
        <v>3</v>
      </c>
      <c r="Y417" s="25">
        <v>43</v>
      </c>
      <c r="Z417" s="18">
        <f>#NAME?</f>
        <v>43</v>
      </c>
      <c r="AA417" s="18" t="b">
        <f t="shared" si="25"/>
        <v>1</v>
      </c>
      <c r="AB417" s="26">
        <v>2</v>
      </c>
    </row>
    <row r="418">
      <c r="A418" s="21">
        <v>10914</v>
      </c>
      <c r="B418" s="22" t="s">
        <v>1736</v>
      </c>
      <c r="C418" s="22" t="s">
        <v>1737</v>
      </c>
      <c r="D418" s="22" t="s">
        <v>1572</v>
      </c>
      <c r="E418" s="22" t="s">
        <v>1738</v>
      </c>
      <c r="F418" s="22" t="s">
        <v>1739</v>
      </c>
      <c r="G418" s="22"/>
      <c r="H418" s="14">
        <v>0.040000000000000001</v>
      </c>
      <c r="I418" s="15" t="s">
        <v>64</v>
      </c>
      <c r="J418" s="22" t="s">
        <v>65</v>
      </c>
      <c r="K418" s="13">
        <v>90</v>
      </c>
      <c r="L418" s="23">
        <v>5</v>
      </c>
      <c r="M418" s="29">
        <f t="shared" si="26"/>
        <v>20</v>
      </c>
      <c r="N418" s="29">
        <f t="shared" si="27"/>
        <v>25</v>
      </c>
      <c r="O418" s="23"/>
      <c r="P418" s="23"/>
      <c r="Q418" s="23">
        <v>5</v>
      </c>
      <c r="R418" s="23">
        <v>20</v>
      </c>
      <c r="S418" s="22" t="s">
        <v>66</v>
      </c>
      <c r="T418" s="22">
        <v>3</v>
      </c>
      <c r="U418" s="22">
        <v>68</v>
      </c>
      <c r="V418" s="22">
        <v>100</v>
      </c>
      <c r="W418" s="22">
        <v>140</v>
      </c>
      <c r="X418" s="24">
        <v>10</v>
      </c>
      <c r="Y418" s="25">
        <v>20</v>
      </c>
      <c r="Z418" s="18">
        <f>#NAME?</f>
        <v>20</v>
      </c>
      <c r="AA418" s="18" t="b">
        <f t="shared" si="25"/>
        <v>1</v>
      </c>
      <c r="AB418" s="26">
        <v>6</v>
      </c>
    </row>
    <row r="419">
      <c r="A419" s="21">
        <v>10913</v>
      </c>
      <c r="B419" s="22" t="s">
        <v>1740</v>
      </c>
      <c r="C419" s="22" t="s">
        <v>1741</v>
      </c>
      <c r="D419" s="22" t="s">
        <v>1572</v>
      </c>
      <c r="E419" s="22" t="s">
        <v>1742</v>
      </c>
      <c r="F419" s="22" t="s">
        <v>1743</v>
      </c>
      <c r="G419" s="22"/>
      <c r="H419" s="14">
        <v>0.040000000000000001</v>
      </c>
      <c r="I419" s="15" t="s">
        <v>64</v>
      </c>
      <c r="J419" s="22" t="s">
        <v>65</v>
      </c>
      <c r="K419" s="13">
        <v>90</v>
      </c>
      <c r="L419" s="23">
        <v>4</v>
      </c>
      <c r="M419" s="29">
        <f t="shared" si="26"/>
        <v>16</v>
      </c>
      <c r="N419" s="29">
        <f t="shared" si="27"/>
        <v>20</v>
      </c>
      <c r="O419" s="23"/>
      <c r="P419" s="23"/>
      <c r="Q419" s="23">
        <v>5</v>
      </c>
      <c r="R419" s="23">
        <v>20</v>
      </c>
      <c r="S419" s="22" t="s">
        <v>66</v>
      </c>
      <c r="T419" s="22">
        <v>3</v>
      </c>
      <c r="U419" s="22">
        <v>68</v>
      </c>
      <c r="V419" s="22">
        <v>100</v>
      </c>
      <c r="W419" s="22">
        <v>140</v>
      </c>
      <c r="X419" s="24">
        <v>6</v>
      </c>
      <c r="Y419" s="25">
        <v>10</v>
      </c>
      <c r="Z419" s="18">
        <f>#NAME?</f>
        <v>10</v>
      </c>
      <c r="AA419" s="18" t="b">
        <f t="shared" si="25"/>
        <v>1</v>
      </c>
      <c r="AB419" s="26">
        <v>11</v>
      </c>
    </row>
    <row r="420">
      <c r="A420" s="21">
        <v>11619</v>
      </c>
      <c r="B420" s="22" t="s">
        <v>1744</v>
      </c>
      <c r="C420" s="22" t="s">
        <v>1745</v>
      </c>
      <c r="D420" s="22" t="s">
        <v>1572</v>
      </c>
      <c r="E420" s="22" t="s">
        <v>1746</v>
      </c>
      <c r="F420" s="22" t="s">
        <v>1747</v>
      </c>
      <c r="G420" s="22"/>
      <c r="H420" s="14">
        <v>0.040000000000000001</v>
      </c>
      <c r="I420" s="15" t="s">
        <v>64</v>
      </c>
      <c r="J420" s="22" t="s">
        <v>65</v>
      </c>
      <c r="K420" s="13">
        <v>90</v>
      </c>
      <c r="L420" s="23">
        <v>1</v>
      </c>
      <c r="M420" s="29">
        <f t="shared" si="26"/>
        <v>4</v>
      </c>
      <c r="N420" s="29">
        <f t="shared" si="27"/>
        <v>5</v>
      </c>
      <c r="O420" s="23"/>
      <c r="P420" s="23"/>
      <c r="Q420" s="23">
        <v>3</v>
      </c>
      <c r="R420" s="23">
        <v>5</v>
      </c>
      <c r="S420" s="22" t="s">
        <v>66</v>
      </c>
      <c r="T420" s="22">
        <v>4</v>
      </c>
      <c r="U420" s="22">
        <v>625</v>
      </c>
      <c r="V420" s="22">
        <v>970</v>
      </c>
      <c r="W420" s="22">
        <v>1340</v>
      </c>
      <c r="X420" s="24">
        <v>1</v>
      </c>
      <c r="Y420" s="25">
        <f>6+11</f>
        <v>17</v>
      </c>
      <c r="Z420" s="30">
        <f>#NAME?</f>
        <v>6</v>
      </c>
      <c r="AA420" s="18" t="b">
        <f t="shared" si="25"/>
        <v>0</v>
      </c>
      <c r="AB420" s="26">
        <v>2</v>
      </c>
    </row>
    <row r="421">
      <c r="A421" s="21">
        <v>11620</v>
      </c>
      <c r="B421" s="22" t="s">
        <v>1748</v>
      </c>
      <c r="C421" s="22" t="s">
        <v>1749</v>
      </c>
      <c r="D421" s="22" t="s">
        <v>1572</v>
      </c>
      <c r="E421" s="22" t="s">
        <v>1750</v>
      </c>
      <c r="F421" s="22" t="s">
        <v>1751</v>
      </c>
      <c r="G421" s="22"/>
      <c r="H421" s="14">
        <v>0.040000000000000001</v>
      </c>
      <c r="I421" s="15" t="s">
        <v>64</v>
      </c>
      <c r="J421" s="22" t="s">
        <v>65</v>
      </c>
      <c r="K421" s="13">
        <v>90</v>
      </c>
      <c r="L421" s="23">
        <v>1</v>
      </c>
      <c r="M421" s="29">
        <f t="shared" si="26"/>
        <v>4</v>
      </c>
      <c r="N421" s="29">
        <f t="shared" si="27"/>
        <v>5</v>
      </c>
      <c r="O421" s="23"/>
      <c r="P421" s="23"/>
      <c r="Q421" s="23">
        <v>3</v>
      </c>
      <c r="R421" s="23">
        <v>5</v>
      </c>
      <c r="S421" s="22" t="s">
        <v>66</v>
      </c>
      <c r="T421" s="22">
        <v>4</v>
      </c>
      <c r="U421" s="22">
        <v>625</v>
      </c>
      <c r="V421" s="22">
        <v>970</v>
      </c>
      <c r="W421" s="22">
        <v>1340</v>
      </c>
      <c r="X421" s="24"/>
      <c r="Y421" s="25">
        <f>11+24</f>
        <v>35</v>
      </c>
      <c r="Z421" s="30">
        <f>#NAME?</f>
        <v>11</v>
      </c>
      <c r="AA421" s="18" t="b">
        <f t="shared" si="25"/>
        <v>0</v>
      </c>
      <c r="AB421" s="26">
        <v>0</v>
      </c>
    </row>
    <row r="422">
      <c r="A422" s="21">
        <v>11636</v>
      </c>
      <c r="B422" s="22" t="s">
        <v>1752</v>
      </c>
      <c r="C422" s="22" t="s">
        <v>1753</v>
      </c>
      <c r="D422" s="22" t="s">
        <v>1572</v>
      </c>
      <c r="E422" s="22" t="s">
        <v>1754</v>
      </c>
      <c r="F422" s="22" t="s">
        <v>1755</v>
      </c>
      <c r="G422" s="22"/>
      <c r="H422" s="14">
        <v>0.040000000000000001</v>
      </c>
      <c r="I422" s="15" t="s">
        <v>64</v>
      </c>
      <c r="J422" s="22" t="s">
        <v>65</v>
      </c>
      <c r="K422" s="13">
        <v>90</v>
      </c>
      <c r="L422" s="23">
        <v>0</v>
      </c>
      <c r="M422" s="29">
        <f t="shared" si="26"/>
        <v>0</v>
      </c>
      <c r="N422" s="29">
        <f t="shared" si="27"/>
        <v>0</v>
      </c>
      <c r="O422" s="23">
        <v>5</v>
      </c>
      <c r="P422" s="23">
        <v>20</v>
      </c>
      <c r="Q422" s="23"/>
      <c r="R422" s="23"/>
      <c r="S422" s="22" t="s">
        <v>66</v>
      </c>
      <c r="T422" s="22">
        <v>2.5</v>
      </c>
      <c r="U422" s="22">
        <v>391</v>
      </c>
      <c r="V422" s="22">
        <v>610</v>
      </c>
      <c r="W422" s="22">
        <v>840</v>
      </c>
      <c r="X422" s="24"/>
      <c r="Y422" s="25"/>
      <c r="Z422" s="18">
        <f>#NAME?</f>
        <v>0</v>
      </c>
      <c r="AA422" s="18" t="b">
        <f t="shared" si="25"/>
        <v>1</v>
      </c>
      <c r="AB422" s="26"/>
    </row>
    <row r="423">
      <c r="A423" s="21">
        <v>11635</v>
      </c>
      <c r="B423" s="22" t="s">
        <v>1756</v>
      </c>
      <c r="C423" s="22" t="s">
        <v>1757</v>
      </c>
      <c r="D423" s="22" t="s">
        <v>1572</v>
      </c>
      <c r="E423" s="22" t="s">
        <v>1758</v>
      </c>
      <c r="F423" s="22" t="s">
        <v>1759</v>
      </c>
      <c r="G423" s="22"/>
      <c r="H423" s="14">
        <v>0.040000000000000001</v>
      </c>
      <c r="I423" s="15" t="s">
        <v>64</v>
      </c>
      <c r="J423" s="22" t="s">
        <v>65</v>
      </c>
      <c r="K423" s="13">
        <v>90</v>
      </c>
      <c r="L423" s="23">
        <v>0</v>
      </c>
      <c r="M423" s="29">
        <f t="shared" si="26"/>
        <v>0</v>
      </c>
      <c r="N423" s="29">
        <f t="shared" si="27"/>
        <v>0</v>
      </c>
      <c r="O423" s="23">
        <v>5</v>
      </c>
      <c r="P423" s="23">
        <v>20</v>
      </c>
      <c r="Q423" s="23"/>
      <c r="R423" s="23"/>
      <c r="S423" s="22" t="s">
        <v>66</v>
      </c>
      <c r="T423" s="22">
        <v>2.5</v>
      </c>
      <c r="U423" s="22">
        <v>391</v>
      </c>
      <c r="V423" s="22">
        <v>610</v>
      </c>
      <c r="W423" s="22">
        <v>840</v>
      </c>
      <c r="X423" s="24"/>
      <c r="Y423" s="25"/>
      <c r="Z423" s="18">
        <f>#NAME?</f>
        <v>0</v>
      </c>
      <c r="AA423" s="18" t="b">
        <f t="shared" si="25"/>
        <v>1</v>
      </c>
      <c r="AB423" s="26"/>
    </row>
    <row r="424">
      <c r="A424" s="21">
        <v>11634</v>
      </c>
      <c r="B424" s="22" t="s">
        <v>1760</v>
      </c>
      <c r="C424" s="22" t="s">
        <v>1761</v>
      </c>
      <c r="D424" s="22" t="s">
        <v>1572</v>
      </c>
      <c r="E424" s="22" t="s">
        <v>1762</v>
      </c>
      <c r="F424" s="22" t="s">
        <v>1763</v>
      </c>
      <c r="G424" s="22"/>
      <c r="H424" s="14">
        <v>0.040000000000000001</v>
      </c>
      <c r="I424" s="15" t="s">
        <v>64</v>
      </c>
      <c r="J424" s="22" t="s">
        <v>65</v>
      </c>
      <c r="K424" s="13">
        <v>90</v>
      </c>
      <c r="L424" s="23">
        <v>4</v>
      </c>
      <c r="M424" s="29">
        <f t="shared" si="26"/>
        <v>16</v>
      </c>
      <c r="N424" s="29">
        <f t="shared" si="27"/>
        <v>20</v>
      </c>
      <c r="O424" s="23">
        <v>5</v>
      </c>
      <c r="P424" s="23">
        <v>20</v>
      </c>
      <c r="Q424" s="23"/>
      <c r="R424" s="23"/>
      <c r="S424" s="22" t="s">
        <v>66</v>
      </c>
      <c r="T424" s="22">
        <v>16</v>
      </c>
      <c r="U424" s="22">
        <v>435</v>
      </c>
      <c r="V424" s="22">
        <v>650</v>
      </c>
      <c r="W424" s="22">
        <v>870</v>
      </c>
      <c r="X424" s="24">
        <v>1</v>
      </c>
      <c r="Y424" s="25"/>
      <c r="Z424" s="18">
        <f>#NAME?</f>
        <v>0</v>
      </c>
      <c r="AA424" s="18" t="b">
        <f t="shared" si="25"/>
        <v>1</v>
      </c>
      <c r="AB424" s="26">
        <v>1</v>
      </c>
    </row>
    <row r="425">
      <c r="A425" s="21">
        <v>11633</v>
      </c>
      <c r="B425" s="22" t="s">
        <v>1764</v>
      </c>
      <c r="C425" s="22" t="s">
        <v>1765</v>
      </c>
      <c r="D425" s="22" t="s">
        <v>1572</v>
      </c>
      <c r="E425" s="22" t="s">
        <v>1766</v>
      </c>
      <c r="F425" s="22" t="s">
        <v>1767</v>
      </c>
      <c r="G425" s="22"/>
      <c r="H425" s="14">
        <v>0.040000000000000001</v>
      </c>
      <c r="I425" s="15" t="s">
        <v>64</v>
      </c>
      <c r="J425" s="22" t="s">
        <v>65</v>
      </c>
      <c r="K425" s="13">
        <v>90</v>
      </c>
      <c r="L425" s="23">
        <v>4</v>
      </c>
      <c r="M425" s="29">
        <f t="shared" si="26"/>
        <v>16</v>
      </c>
      <c r="N425" s="29">
        <f t="shared" si="27"/>
        <v>20</v>
      </c>
      <c r="O425" s="23">
        <v>5</v>
      </c>
      <c r="P425" s="23">
        <v>20</v>
      </c>
      <c r="Q425" s="23"/>
      <c r="R425" s="23"/>
      <c r="S425" s="22" t="s">
        <v>66</v>
      </c>
      <c r="T425" s="22">
        <v>16</v>
      </c>
      <c r="U425" s="22">
        <v>435</v>
      </c>
      <c r="V425" s="22">
        <v>650</v>
      </c>
      <c r="W425" s="22">
        <v>870</v>
      </c>
      <c r="X425" s="24"/>
      <c r="Y425" s="25"/>
      <c r="Z425" s="18">
        <f>#NAME?</f>
        <v>0</v>
      </c>
      <c r="AA425" s="18" t="b">
        <f t="shared" si="25"/>
        <v>1</v>
      </c>
      <c r="AB425" s="26">
        <v>0</v>
      </c>
    </row>
    <row r="426">
      <c r="A426" s="21">
        <v>10916</v>
      </c>
      <c r="B426" s="22" t="s">
        <v>1768</v>
      </c>
      <c r="C426" s="22" t="s">
        <v>1769</v>
      </c>
      <c r="D426" s="22" t="s">
        <v>1572</v>
      </c>
      <c r="E426" s="22" t="s">
        <v>1770</v>
      </c>
      <c r="F426" s="22" t="s">
        <v>1771</v>
      </c>
      <c r="G426" s="22"/>
      <c r="H426" s="14">
        <v>0.040000000000000001</v>
      </c>
      <c r="I426" s="15" t="s">
        <v>64</v>
      </c>
      <c r="J426" s="22" t="s">
        <v>65</v>
      </c>
      <c r="K426" s="13">
        <v>90</v>
      </c>
      <c r="L426" s="23">
        <v>14</v>
      </c>
      <c r="M426" s="29">
        <f t="shared" si="26"/>
        <v>56</v>
      </c>
      <c r="N426" s="29">
        <f t="shared" si="27"/>
        <v>70</v>
      </c>
      <c r="O426" s="23">
        <v>5</v>
      </c>
      <c r="P426" s="23">
        <v>10</v>
      </c>
      <c r="Q426" s="23"/>
      <c r="R426" s="23"/>
      <c r="S426" s="22" t="s">
        <v>66</v>
      </c>
      <c r="T426" s="22">
        <v>16</v>
      </c>
      <c r="U426" s="22">
        <v>435</v>
      </c>
      <c r="V426" s="22">
        <v>650</v>
      </c>
      <c r="W426" s="22">
        <v>870</v>
      </c>
      <c r="X426" s="24">
        <v>1</v>
      </c>
      <c r="Y426" s="25">
        <v>21</v>
      </c>
      <c r="Z426" s="18">
        <f>#NAME?</f>
        <v>21</v>
      </c>
      <c r="AA426" s="18" t="b">
        <f t="shared" si="25"/>
        <v>1</v>
      </c>
      <c r="AB426" s="26">
        <v>2</v>
      </c>
    </row>
    <row r="427">
      <c r="A427" s="21">
        <v>10915</v>
      </c>
      <c r="B427" s="22" t="s">
        <v>1772</v>
      </c>
      <c r="C427" s="22" t="s">
        <v>1773</v>
      </c>
      <c r="D427" s="22" t="s">
        <v>1572</v>
      </c>
      <c r="E427" s="22" t="s">
        <v>1774</v>
      </c>
      <c r="F427" s="22" t="s">
        <v>1775</v>
      </c>
      <c r="G427" s="22"/>
      <c r="H427" s="14">
        <v>0.040000000000000001</v>
      </c>
      <c r="I427" s="15" t="s">
        <v>64</v>
      </c>
      <c r="J427" s="22" t="s">
        <v>65</v>
      </c>
      <c r="K427" s="13">
        <v>90</v>
      </c>
      <c r="L427" s="23">
        <v>15</v>
      </c>
      <c r="M427" s="29">
        <f t="shared" si="26"/>
        <v>60</v>
      </c>
      <c r="N427" s="29">
        <f t="shared" si="27"/>
        <v>75</v>
      </c>
      <c r="O427" s="23">
        <v>5</v>
      </c>
      <c r="P427" s="23">
        <v>10</v>
      </c>
      <c r="Q427" s="23"/>
      <c r="R427" s="23"/>
      <c r="S427" s="22" t="s">
        <v>66</v>
      </c>
      <c r="T427" s="22">
        <v>16</v>
      </c>
      <c r="U427" s="22">
        <v>435</v>
      </c>
      <c r="V427" s="22">
        <v>650</v>
      </c>
      <c r="W427" s="22">
        <v>870</v>
      </c>
      <c r="X427" s="24">
        <v>8</v>
      </c>
      <c r="Y427" s="25">
        <v>7</v>
      </c>
      <c r="Z427" s="18">
        <f>#NAME?</f>
        <v>7</v>
      </c>
      <c r="AA427" s="18" t="b">
        <f t="shared" si="25"/>
        <v>1</v>
      </c>
      <c r="AB427" s="26">
        <v>0</v>
      </c>
    </row>
    <row r="428">
      <c r="A428" s="21">
        <v>12517</v>
      </c>
      <c r="B428" s="22" t="s">
        <v>1776</v>
      </c>
      <c r="C428" s="22" t="s">
        <v>1777</v>
      </c>
      <c r="D428" s="22" t="s">
        <v>1572</v>
      </c>
      <c r="E428" s="22" t="s">
        <v>1778</v>
      </c>
      <c r="F428" s="22" t="s">
        <v>1779</v>
      </c>
      <c r="G428" s="22"/>
      <c r="H428" s="14">
        <v>0.040000000000000001</v>
      </c>
      <c r="I428" s="15" t="s">
        <v>64</v>
      </c>
      <c r="J428" s="22" t="s">
        <v>65</v>
      </c>
      <c r="K428" s="13">
        <v>90</v>
      </c>
      <c r="L428" s="23">
        <v>0</v>
      </c>
      <c r="M428" s="29">
        <f t="shared" si="26"/>
        <v>0</v>
      </c>
      <c r="N428" s="29">
        <f t="shared" si="27"/>
        <v>0</v>
      </c>
      <c r="O428" s="23">
        <v>5</v>
      </c>
      <c r="P428" s="23">
        <v>10</v>
      </c>
      <c r="Q428" s="23"/>
      <c r="R428" s="23"/>
      <c r="S428" s="22" t="s">
        <v>66</v>
      </c>
      <c r="T428" s="22">
        <v>2.46</v>
      </c>
      <c r="U428" s="22">
        <v>384</v>
      </c>
      <c r="V428" s="22">
        <v>600</v>
      </c>
      <c r="W428" s="22">
        <v>830</v>
      </c>
      <c r="X428" s="24"/>
      <c r="Y428" s="25"/>
      <c r="Z428" s="18">
        <f>#NAME?</f>
        <v>0</v>
      </c>
      <c r="AA428" s="18" t="b">
        <f t="shared" si="25"/>
        <v>1</v>
      </c>
      <c r="AB428" s="26"/>
    </row>
    <row r="429">
      <c r="A429" s="21">
        <v>12518</v>
      </c>
      <c r="B429" s="22" t="s">
        <v>1780</v>
      </c>
      <c r="C429" s="22" t="s">
        <v>1781</v>
      </c>
      <c r="D429" s="22" t="s">
        <v>1572</v>
      </c>
      <c r="E429" s="22" t="s">
        <v>1782</v>
      </c>
      <c r="F429" s="22" t="s">
        <v>1783</v>
      </c>
      <c r="G429" s="22"/>
      <c r="H429" s="14">
        <v>0.040000000000000001</v>
      </c>
      <c r="I429" s="15" t="s">
        <v>64</v>
      </c>
      <c r="J429" s="22" t="s">
        <v>65</v>
      </c>
      <c r="K429" s="13">
        <v>90</v>
      </c>
      <c r="L429" s="23">
        <v>0</v>
      </c>
      <c r="M429" s="29">
        <f t="shared" si="26"/>
        <v>0</v>
      </c>
      <c r="N429" s="29">
        <f t="shared" si="27"/>
        <v>0</v>
      </c>
      <c r="O429" s="23">
        <v>5</v>
      </c>
      <c r="P429" s="23">
        <v>10</v>
      </c>
      <c r="Q429" s="23"/>
      <c r="R429" s="23"/>
      <c r="S429" s="22" t="s">
        <v>66</v>
      </c>
      <c r="T429" s="22">
        <v>2.46</v>
      </c>
      <c r="U429" s="22">
        <v>384</v>
      </c>
      <c r="V429" s="22">
        <v>600</v>
      </c>
      <c r="W429" s="22">
        <v>830</v>
      </c>
      <c r="X429" s="24"/>
      <c r="Y429" s="25"/>
      <c r="Z429" s="18">
        <f>#NAME?</f>
        <v>0</v>
      </c>
      <c r="AA429" s="18" t="b">
        <f t="shared" si="25"/>
        <v>1</v>
      </c>
      <c r="AB429" s="26"/>
    </row>
    <row r="430">
      <c r="A430" s="21">
        <v>10918</v>
      </c>
      <c r="B430" s="22" t="s">
        <v>1784</v>
      </c>
      <c r="C430" s="22" t="s">
        <v>1785</v>
      </c>
      <c r="D430" s="22" t="s">
        <v>1572</v>
      </c>
      <c r="E430" s="22" t="s">
        <v>1786</v>
      </c>
      <c r="F430" s="22" t="s">
        <v>1787</v>
      </c>
      <c r="G430" s="22"/>
      <c r="H430" s="14">
        <v>0.040000000000000001</v>
      </c>
      <c r="I430" s="15" t="s">
        <v>64</v>
      </c>
      <c r="J430" s="22" t="s">
        <v>65</v>
      </c>
      <c r="K430" s="13">
        <v>90</v>
      </c>
      <c r="L430" s="23">
        <v>30</v>
      </c>
      <c r="M430" s="29">
        <f t="shared" si="26"/>
        <v>120</v>
      </c>
      <c r="N430" s="29">
        <f t="shared" si="27"/>
        <v>150</v>
      </c>
      <c r="O430" s="23">
        <v>5</v>
      </c>
      <c r="P430" s="23">
        <v>20</v>
      </c>
      <c r="Q430" s="23"/>
      <c r="R430" s="23"/>
      <c r="S430" s="22" t="s">
        <v>66</v>
      </c>
      <c r="T430" s="22">
        <v>16</v>
      </c>
      <c r="U430" s="22">
        <v>273</v>
      </c>
      <c r="V430" s="22">
        <v>580</v>
      </c>
      <c r="W430" s="22">
        <v>1000</v>
      </c>
      <c r="X430" s="24">
        <v>1</v>
      </c>
      <c r="Y430" s="25">
        <v>8</v>
      </c>
      <c r="Z430" s="18">
        <f>#NAME?</f>
        <v>8</v>
      </c>
      <c r="AA430" s="18" t="b">
        <f t="shared" si="25"/>
        <v>1</v>
      </c>
      <c r="AB430" s="26">
        <v>25</v>
      </c>
    </row>
    <row r="431">
      <c r="A431" s="21">
        <v>10917</v>
      </c>
      <c r="B431" s="22" t="s">
        <v>1788</v>
      </c>
      <c r="C431" s="22" t="s">
        <v>1789</v>
      </c>
      <c r="D431" s="22" t="s">
        <v>1572</v>
      </c>
      <c r="E431" s="22" t="s">
        <v>1790</v>
      </c>
      <c r="F431" s="22" t="s">
        <v>1791</v>
      </c>
      <c r="G431" s="22"/>
      <c r="H431" s="14">
        <v>0.040000000000000001</v>
      </c>
      <c r="I431" s="15" t="s">
        <v>64</v>
      </c>
      <c r="J431" s="22" t="s">
        <v>65</v>
      </c>
      <c r="K431" s="13">
        <v>90</v>
      </c>
      <c r="L431" s="23">
        <v>30</v>
      </c>
      <c r="M431" s="29">
        <f t="shared" si="26"/>
        <v>120</v>
      </c>
      <c r="N431" s="29">
        <f t="shared" si="27"/>
        <v>150</v>
      </c>
      <c r="O431" s="23">
        <v>5</v>
      </c>
      <c r="P431" s="23">
        <v>20</v>
      </c>
      <c r="Q431" s="23"/>
      <c r="R431" s="23"/>
      <c r="S431" s="22" t="s">
        <v>66</v>
      </c>
      <c r="T431" s="22">
        <v>16</v>
      </c>
      <c r="U431" s="22">
        <v>372</v>
      </c>
      <c r="V431" s="22">
        <v>580</v>
      </c>
      <c r="W431" s="22">
        <v>1000</v>
      </c>
      <c r="X431" s="24">
        <v>5</v>
      </c>
      <c r="Y431" s="25">
        <v>13</v>
      </c>
      <c r="Z431" s="18">
        <f>#NAME?</f>
        <v>13</v>
      </c>
      <c r="AA431" s="18" t="b">
        <f t="shared" si="25"/>
        <v>1</v>
      </c>
      <c r="AB431" s="26">
        <v>21</v>
      </c>
    </row>
    <row r="432">
      <c r="A432" s="21">
        <v>10920</v>
      </c>
      <c r="B432" s="22" t="s">
        <v>1792</v>
      </c>
      <c r="C432" s="22" t="s">
        <v>1793</v>
      </c>
      <c r="D432" s="22" t="s">
        <v>1572</v>
      </c>
      <c r="E432" s="22" t="s">
        <v>1794</v>
      </c>
      <c r="F432" s="22" t="s">
        <v>1795</v>
      </c>
      <c r="G432" s="22"/>
      <c r="H432" s="14">
        <v>0.040000000000000001</v>
      </c>
      <c r="I432" s="15" t="s">
        <v>64</v>
      </c>
      <c r="J432" s="22" t="s">
        <v>65</v>
      </c>
      <c r="K432" s="13">
        <v>90</v>
      </c>
      <c r="L432" s="23">
        <v>2</v>
      </c>
      <c r="M432" s="29">
        <f t="shared" si="26"/>
        <v>8</v>
      </c>
      <c r="N432" s="29">
        <f t="shared" si="27"/>
        <v>10</v>
      </c>
      <c r="O432" s="23">
        <v>5</v>
      </c>
      <c r="P432" s="23">
        <v>20</v>
      </c>
      <c r="Q432" s="23"/>
      <c r="R432" s="23"/>
      <c r="S432" s="22" t="s">
        <v>66</v>
      </c>
      <c r="T432" s="22">
        <v>16</v>
      </c>
      <c r="U432" s="22">
        <v>360</v>
      </c>
      <c r="V432" s="22">
        <v>560</v>
      </c>
      <c r="W432" s="22">
        <v>770</v>
      </c>
      <c r="X432" s="24"/>
      <c r="Y432" s="25"/>
      <c r="Z432" s="18">
        <f>#NAME?</f>
        <v>0</v>
      </c>
      <c r="AA432" s="18" t="b">
        <f t="shared" si="25"/>
        <v>1</v>
      </c>
      <c r="AB432" s="26"/>
    </row>
    <row r="433">
      <c r="A433" s="21">
        <v>10919</v>
      </c>
      <c r="B433" s="22" t="s">
        <v>1796</v>
      </c>
      <c r="C433" s="22" t="s">
        <v>1797</v>
      </c>
      <c r="D433" s="22" t="s">
        <v>1572</v>
      </c>
      <c r="E433" s="22" t="s">
        <v>1798</v>
      </c>
      <c r="F433" s="22" t="s">
        <v>1799</v>
      </c>
      <c r="G433" s="22"/>
      <c r="H433" s="14">
        <v>0.040000000000000001</v>
      </c>
      <c r="I433" s="15" t="s">
        <v>64</v>
      </c>
      <c r="J433" s="22" t="s">
        <v>65</v>
      </c>
      <c r="K433" s="13">
        <v>90</v>
      </c>
      <c r="L433" s="23">
        <v>2</v>
      </c>
      <c r="M433" s="29">
        <f t="shared" si="26"/>
        <v>8</v>
      </c>
      <c r="N433" s="29">
        <f t="shared" si="27"/>
        <v>10</v>
      </c>
      <c r="O433" s="23">
        <v>5</v>
      </c>
      <c r="P433" s="23">
        <v>20</v>
      </c>
      <c r="Q433" s="23"/>
      <c r="R433" s="23"/>
      <c r="S433" s="22" t="s">
        <v>66</v>
      </c>
      <c r="T433" s="22">
        <v>16</v>
      </c>
      <c r="U433" s="22">
        <v>360</v>
      </c>
      <c r="V433" s="22">
        <v>560</v>
      </c>
      <c r="W433" s="22">
        <v>770</v>
      </c>
      <c r="X433" s="24">
        <v>5</v>
      </c>
      <c r="Y433" s="25"/>
      <c r="Z433" s="18">
        <f>#NAME?</f>
        <v>0</v>
      </c>
      <c r="AA433" s="18" t="b">
        <f t="shared" si="25"/>
        <v>1</v>
      </c>
      <c r="AB433" s="26"/>
    </row>
    <row r="434">
      <c r="A434" s="21">
        <v>11692</v>
      </c>
      <c r="B434" s="22" t="s">
        <v>1800</v>
      </c>
      <c r="C434" s="22" t="s">
        <v>1801</v>
      </c>
      <c r="D434" s="22" t="s">
        <v>1572</v>
      </c>
      <c r="E434" s="22" t="s">
        <v>1802</v>
      </c>
      <c r="F434" s="22" t="s">
        <v>1803</v>
      </c>
      <c r="G434" s="22"/>
      <c r="H434" s="14">
        <v>0.040000000000000001</v>
      </c>
      <c r="I434" s="15" t="s">
        <v>64</v>
      </c>
      <c r="J434" s="22" t="s">
        <v>65</v>
      </c>
      <c r="K434" s="13">
        <v>90</v>
      </c>
      <c r="L434" s="23">
        <v>0</v>
      </c>
      <c r="M434" s="29">
        <f t="shared" si="26"/>
        <v>0</v>
      </c>
      <c r="N434" s="29">
        <f t="shared" si="27"/>
        <v>0</v>
      </c>
      <c r="O434" s="23">
        <v>3</v>
      </c>
      <c r="P434" s="23">
        <v>5</v>
      </c>
      <c r="Q434" s="23"/>
      <c r="R434" s="23"/>
      <c r="S434" s="22" t="s">
        <v>66</v>
      </c>
      <c r="T434" s="22">
        <v>0.77000000000000002</v>
      </c>
      <c r="U434" s="22">
        <v>120</v>
      </c>
      <c r="V434" s="22">
        <v>190</v>
      </c>
      <c r="W434" s="22">
        <v>260</v>
      </c>
      <c r="X434" s="24"/>
      <c r="Y434" s="25"/>
      <c r="Z434" s="18">
        <f>#NAME?</f>
        <v>0</v>
      </c>
      <c r="AA434" s="18" t="b">
        <f t="shared" si="25"/>
        <v>1</v>
      </c>
      <c r="AB434" s="26">
        <v>1</v>
      </c>
    </row>
    <row r="435">
      <c r="A435" s="21">
        <v>11691</v>
      </c>
      <c r="B435" s="22" t="s">
        <v>1804</v>
      </c>
      <c r="C435" s="22" t="s">
        <v>1805</v>
      </c>
      <c r="D435" s="22" t="s">
        <v>1572</v>
      </c>
      <c r="E435" s="22" t="s">
        <v>1806</v>
      </c>
      <c r="F435" s="22" t="s">
        <v>1807</v>
      </c>
      <c r="G435" s="22"/>
      <c r="H435" s="14">
        <v>0.040000000000000001</v>
      </c>
      <c r="I435" s="15" t="s">
        <v>64</v>
      </c>
      <c r="J435" s="22" t="s">
        <v>65</v>
      </c>
      <c r="K435" s="13">
        <v>90</v>
      </c>
      <c r="L435" s="23">
        <v>0</v>
      </c>
      <c r="M435" s="29">
        <f t="shared" si="26"/>
        <v>0</v>
      </c>
      <c r="N435" s="29">
        <f t="shared" si="27"/>
        <v>0</v>
      </c>
      <c r="O435" s="23">
        <v>3</v>
      </c>
      <c r="P435" s="23">
        <v>5</v>
      </c>
      <c r="Q435" s="23"/>
      <c r="R435" s="23"/>
      <c r="S435" s="22" t="s">
        <v>66</v>
      </c>
      <c r="T435" s="22">
        <v>0.77000000000000002</v>
      </c>
      <c r="U435" s="22">
        <v>120</v>
      </c>
      <c r="V435" s="22">
        <v>190</v>
      </c>
      <c r="W435" s="22">
        <v>260</v>
      </c>
      <c r="X435" s="24">
        <v>17</v>
      </c>
      <c r="Y435" s="25"/>
      <c r="Z435" s="18">
        <f>#NAME?</f>
        <v>0</v>
      </c>
      <c r="AA435" s="18" t="b">
        <f t="shared" si="25"/>
        <v>1</v>
      </c>
      <c r="AB435" s="26">
        <v>0</v>
      </c>
    </row>
    <row r="436">
      <c r="A436" s="21">
        <v>11723</v>
      </c>
      <c r="B436" s="22" t="s">
        <v>1808</v>
      </c>
      <c r="C436" s="22" t="s">
        <v>1809</v>
      </c>
      <c r="D436" s="22" t="s">
        <v>1572</v>
      </c>
      <c r="E436" s="22" t="s">
        <v>1810</v>
      </c>
      <c r="F436" s="22" t="s">
        <v>1811</v>
      </c>
      <c r="G436" s="22"/>
      <c r="H436" s="14">
        <v>0.040000000000000001</v>
      </c>
      <c r="I436" s="15" t="s">
        <v>64</v>
      </c>
      <c r="J436" s="22" t="s">
        <v>65</v>
      </c>
      <c r="K436" s="13">
        <v>90</v>
      </c>
      <c r="L436" s="23">
        <v>8</v>
      </c>
      <c r="M436" s="29">
        <f t="shared" si="26"/>
        <v>32</v>
      </c>
      <c r="N436" s="29">
        <f t="shared" si="27"/>
        <v>40</v>
      </c>
      <c r="O436" s="23"/>
      <c r="P436" s="23"/>
      <c r="Q436" s="23">
        <v>5</v>
      </c>
      <c r="R436" s="23">
        <v>10</v>
      </c>
      <c r="S436" s="22" t="s">
        <v>66</v>
      </c>
      <c r="T436" s="22">
        <v>15</v>
      </c>
      <c r="U436" s="22">
        <v>383</v>
      </c>
      <c r="V436" s="22">
        <v>570</v>
      </c>
      <c r="W436" s="22">
        <v>770</v>
      </c>
      <c r="X436" s="24">
        <v>18</v>
      </c>
      <c r="Y436" s="25">
        <v>190</v>
      </c>
      <c r="Z436" s="18">
        <f>#NAME?</f>
        <v>190</v>
      </c>
      <c r="AA436" s="18" t="b">
        <f t="shared" si="25"/>
        <v>1</v>
      </c>
      <c r="AB436" s="26"/>
    </row>
    <row r="437">
      <c r="A437" s="21">
        <v>11722</v>
      </c>
      <c r="B437" s="22" t="s">
        <v>1812</v>
      </c>
      <c r="C437" s="22" t="s">
        <v>1813</v>
      </c>
      <c r="D437" s="22" t="s">
        <v>1572</v>
      </c>
      <c r="E437" s="22" t="s">
        <v>1814</v>
      </c>
      <c r="F437" s="22" t="s">
        <v>1815</v>
      </c>
      <c r="G437" s="22"/>
      <c r="H437" s="14">
        <v>0.040000000000000001</v>
      </c>
      <c r="I437" s="15" t="s">
        <v>64</v>
      </c>
      <c r="J437" s="22" t="s">
        <v>65</v>
      </c>
      <c r="K437" s="13">
        <v>90</v>
      </c>
      <c r="L437" s="23">
        <v>7</v>
      </c>
      <c r="M437" s="29">
        <f t="shared" si="26"/>
        <v>28</v>
      </c>
      <c r="N437" s="29">
        <f t="shared" si="27"/>
        <v>35</v>
      </c>
      <c r="O437" s="23"/>
      <c r="P437" s="23"/>
      <c r="Q437" s="23">
        <v>5</v>
      </c>
      <c r="R437" s="23">
        <v>10</v>
      </c>
      <c r="S437" s="22" t="s">
        <v>66</v>
      </c>
      <c r="T437" s="22">
        <v>15</v>
      </c>
      <c r="U437" s="22">
        <v>383</v>
      </c>
      <c r="V437" s="22">
        <v>570</v>
      </c>
      <c r="W437" s="22">
        <v>770</v>
      </c>
      <c r="X437" s="24">
        <v>11</v>
      </c>
      <c r="Y437" s="25">
        <v>168</v>
      </c>
      <c r="Z437" s="18">
        <f>#NAME?</f>
        <v>168</v>
      </c>
      <c r="AA437" s="18" t="b">
        <f t="shared" si="25"/>
        <v>1</v>
      </c>
      <c r="AB437" s="26"/>
    </row>
    <row r="438">
      <c r="A438" s="21">
        <v>11655</v>
      </c>
      <c r="B438" s="22" t="s">
        <v>1816</v>
      </c>
      <c r="C438" s="22" t="s">
        <v>1817</v>
      </c>
      <c r="D438" s="22" t="s">
        <v>1572</v>
      </c>
      <c r="E438" s="22" t="s">
        <v>1818</v>
      </c>
      <c r="F438" s="22" t="s">
        <v>1819</v>
      </c>
      <c r="G438" s="22"/>
      <c r="H438" s="14">
        <v>0.040000000000000001</v>
      </c>
      <c r="I438" s="15" t="s">
        <v>64</v>
      </c>
      <c r="J438" s="22" t="s">
        <v>65</v>
      </c>
      <c r="K438" s="13">
        <v>90</v>
      </c>
      <c r="L438" s="23">
        <v>0</v>
      </c>
      <c r="M438" s="29">
        <f t="shared" si="26"/>
        <v>0</v>
      </c>
      <c r="N438" s="29">
        <f t="shared" si="27"/>
        <v>0</v>
      </c>
      <c r="O438" s="23"/>
      <c r="P438" s="23"/>
      <c r="Q438" s="23">
        <v>5</v>
      </c>
      <c r="R438" s="23">
        <v>10</v>
      </c>
      <c r="S438" s="22" t="s">
        <v>66</v>
      </c>
      <c r="T438" s="22">
        <v>1.97</v>
      </c>
      <c r="U438" s="22">
        <v>308</v>
      </c>
      <c r="V438" s="22">
        <v>480</v>
      </c>
      <c r="W438" s="22">
        <v>660</v>
      </c>
      <c r="X438" s="24"/>
      <c r="Y438" s="25"/>
      <c r="Z438" s="18">
        <f>#NAME?</f>
        <v>0</v>
      </c>
      <c r="AA438" s="18" t="b">
        <f t="shared" si="25"/>
        <v>1</v>
      </c>
      <c r="AB438" s="26"/>
    </row>
    <row r="439">
      <c r="A439" s="21">
        <v>11654</v>
      </c>
      <c r="B439" s="22" t="s">
        <v>1820</v>
      </c>
      <c r="C439" s="22" t="s">
        <v>1821</v>
      </c>
      <c r="D439" s="22" t="s">
        <v>1572</v>
      </c>
      <c r="E439" s="22" t="s">
        <v>1822</v>
      </c>
      <c r="F439" s="22" t="s">
        <v>1823</v>
      </c>
      <c r="G439" s="22"/>
      <c r="H439" s="14">
        <v>0.040000000000000001</v>
      </c>
      <c r="I439" s="15" t="s">
        <v>64</v>
      </c>
      <c r="J439" s="22" t="s">
        <v>65</v>
      </c>
      <c r="K439" s="13">
        <v>90</v>
      </c>
      <c r="L439" s="23">
        <v>0</v>
      </c>
      <c r="M439" s="29">
        <f t="shared" si="26"/>
        <v>0</v>
      </c>
      <c r="N439" s="29">
        <f t="shared" si="27"/>
        <v>0</v>
      </c>
      <c r="O439" s="23"/>
      <c r="P439" s="23"/>
      <c r="Q439" s="23">
        <v>5</v>
      </c>
      <c r="R439" s="23">
        <v>10</v>
      </c>
      <c r="S439" s="22" t="s">
        <v>66</v>
      </c>
      <c r="T439" s="22">
        <v>1.97</v>
      </c>
      <c r="U439" s="22">
        <v>308</v>
      </c>
      <c r="V439" s="22">
        <v>480</v>
      </c>
      <c r="W439" s="22">
        <v>660</v>
      </c>
      <c r="X439" s="24"/>
      <c r="Y439" s="25"/>
      <c r="Z439" s="18">
        <f>#NAME?</f>
        <v>0</v>
      </c>
      <c r="AA439" s="18" t="b">
        <f t="shared" si="25"/>
        <v>1</v>
      </c>
      <c r="AB439" s="26"/>
    </row>
    <row r="440">
      <c r="A440" s="21">
        <v>11735</v>
      </c>
      <c r="B440" s="22" t="s">
        <v>1824</v>
      </c>
      <c r="C440" s="22" t="s">
        <v>1825</v>
      </c>
      <c r="D440" s="22" t="s">
        <v>1572</v>
      </c>
      <c r="E440" s="22" t="s">
        <v>1826</v>
      </c>
      <c r="F440" s="22" t="s">
        <v>1827</v>
      </c>
      <c r="G440" s="22"/>
      <c r="H440" s="14">
        <v>0.040000000000000001</v>
      </c>
      <c r="I440" s="15" t="s">
        <v>64</v>
      </c>
      <c r="J440" s="22" t="s">
        <v>65</v>
      </c>
      <c r="K440" s="13">
        <v>90</v>
      </c>
      <c r="L440" s="23">
        <v>11</v>
      </c>
      <c r="M440" s="29">
        <f t="shared" si="26"/>
        <v>44</v>
      </c>
      <c r="N440" s="29">
        <f t="shared" si="27"/>
        <v>55</v>
      </c>
      <c r="O440" s="23"/>
      <c r="P440" s="23"/>
      <c r="Q440" s="23">
        <v>5</v>
      </c>
      <c r="R440" s="23">
        <v>10</v>
      </c>
      <c r="S440" s="22" t="s">
        <v>66</v>
      </c>
      <c r="T440" s="22">
        <v>21.899999999999999</v>
      </c>
      <c r="U440" s="22">
        <v>596</v>
      </c>
      <c r="V440" s="22">
        <v>890</v>
      </c>
      <c r="W440" s="22">
        <v>1190</v>
      </c>
      <c r="X440" s="24"/>
      <c r="Y440" s="25"/>
      <c r="Z440" s="18">
        <f>#NAME?</f>
        <v>0</v>
      </c>
      <c r="AA440" s="18" t="b">
        <f t="shared" si="25"/>
        <v>1</v>
      </c>
      <c r="AB440" s="26">
        <v>5</v>
      </c>
    </row>
    <row r="441">
      <c r="A441" s="21">
        <v>11734</v>
      </c>
      <c r="B441" s="22" t="s">
        <v>1828</v>
      </c>
      <c r="C441" s="22" t="s">
        <v>1829</v>
      </c>
      <c r="D441" s="22" t="s">
        <v>1572</v>
      </c>
      <c r="E441" s="22" t="s">
        <v>1830</v>
      </c>
      <c r="F441" s="22" t="s">
        <v>1831</v>
      </c>
      <c r="G441" s="22"/>
      <c r="H441" s="14">
        <v>0.040000000000000001</v>
      </c>
      <c r="I441" s="15" t="s">
        <v>64</v>
      </c>
      <c r="J441" s="22" t="s">
        <v>65</v>
      </c>
      <c r="K441" s="13">
        <v>90</v>
      </c>
      <c r="L441" s="23">
        <v>11</v>
      </c>
      <c r="M441" s="29">
        <f t="shared" si="26"/>
        <v>44</v>
      </c>
      <c r="N441" s="29">
        <f t="shared" si="27"/>
        <v>55</v>
      </c>
      <c r="O441" s="23"/>
      <c r="P441" s="23"/>
      <c r="Q441" s="23">
        <v>5</v>
      </c>
      <c r="R441" s="23">
        <v>110</v>
      </c>
      <c r="S441" s="22" t="s">
        <v>66</v>
      </c>
      <c r="T441" s="22">
        <v>21.899999999999999</v>
      </c>
      <c r="U441" s="22">
        <v>596</v>
      </c>
      <c r="V441" s="22">
        <v>890</v>
      </c>
      <c r="W441" s="22">
        <v>1190</v>
      </c>
      <c r="X441" s="24"/>
      <c r="Y441" s="25"/>
      <c r="Z441" s="18">
        <f>#NAME?</f>
        <v>0</v>
      </c>
      <c r="AA441" s="18" t="b">
        <f t="shared" si="25"/>
        <v>1</v>
      </c>
      <c r="AB441" s="26">
        <v>0</v>
      </c>
    </row>
    <row r="442">
      <c r="A442" s="21">
        <v>11725</v>
      </c>
      <c r="B442" s="22" t="s">
        <v>1832</v>
      </c>
      <c r="C442" s="22" t="s">
        <v>1833</v>
      </c>
      <c r="D442" s="22" t="s">
        <v>1572</v>
      </c>
      <c r="E442" s="22" t="s">
        <v>1834</v>
      </c>
      <c r="F442" s="22" t="s">
        <v>1835</v>
      </c>
      <c r="G442" s="22"/>
      <c r="H442" s="14">
        <v>0.040000000000000001</v>
      </c>
      <c r="I442" s="15" t="s">
        <v>64</v>
      </c>
      <c r="J442" s="22" t="s">
        <v>65</v>
      </c>
      <c r="K442" s="13">
        <v>90</v>
      </c>
      <c r="L442" s="23">
        <v>16</v>
      </c>
      <c r="M442" s="29">
        <f t="shared" si="26"/>
        <v>64</v>
      </c>
      <c r="N442" s="29">
        <f t="shared" si="27"/>
        <v>80</v>
      </c>
      <c r="O442" s="23"/>
      <c r="P442" s="23"/>
      <c r="Q442" s="23">
        <v>5</v>
      </c>
      <c r="R442" s="23">
        <v>10</v>
      </c>
      <c r="S442" s="22" t="s">
        <v>66</v>
      </c>
      <c r="T442" s="22">
        <v>5.5</v>
      </c>
      <c r="U442" s="22">
        <v>133</v>
      </c>
      <c r="V442" s="22">
        <v>200</v>
      </c>
      <c r="W442" s="22">
        <v>280</v>
      </c>
      <c r="X442" s="24">
        <v>9</v>
      </c>
      <c r="Y442" s="25"/>
      <c r="Z442" s="18">
        <f>#NAME?</f>
        <v>0</v>
      </c>
      <c r="AA442" s="18" t="b">
        <f t="shared" si="25"/>
        <v>1</v>
      </c>
      <c r="AB442" s="26"/>
    </row>
    <row r="443">
      <c r="A443" s="21">
        <v>11724</v>
      </c>
      <c r="B443" s="22" t="s">
        <v>1836</v>
      </c>
      <c r="C443" s="22" t="s">
        <v>1837</v>
      </c>
      <c r="D443" s="22" t="s">
        <v>1572</v>
      </c>
      <c r="E443" s="22" t="s">
        <v>1838</v>
      </c>
      <c r="F443" s="22" t="s">
        <v>1839</v>
      </c>
      <c r="G443" s="22"/>
      <c r="H443" s="14">
        <v>0.040000000000000001</v>
      </c>
      <c r="I443" s="15" t="s">
        <v>64</v>
      </c>
      <c r="J443" s="22" t="s">
        <v>65</v>
      </c>
      <c r="K443" s="13">
        <v>90</v>
      </c>
      <c r="L443" s="23">
        <v>17</v>
      </c>
      <c r="M443" s="29">
        <f t="shared" si="26"/>
        <v>68</v>
      </c>
      <c r="N443" s="29">
        <f t="shared" si="27"/>
        <v>85</v>
      </c>
      <c r="O443" s="23"/>
      <c r="P443" s="23"/>
      <c r="Q443" s="23">
        <v>5</v>
      </c>
      <c r="R443" s="23">
        <v>20</v>
      </c>
      <c r="S443" s="22" t="s">
        <v>66</v>
      </c>
      <c r="T443" s="22">
        <v>5.5</v>
      </c>
      <c r="U443" s="22">
        <v>133</v>
      </c>
      <c r="V443" s="22">
        <v>200</v>
      </c>
      <c r="W443" s="22">
        <v>280</v>
      </c>
      <c r="X443" s="24">
        <v>9</v>
      </c>
      <c r="Y443" s="25"/>
      <c r="Z443" s="18">
        <f>#NAME?</f>
        <v>0</v>
      </c>
      <c r="AA443" s="18" t="b">
        <f t="shared" si="25"/>
        <v>1</v>
      </c>
      <c r="AB443" s="26"/>
    </row>
    <row r="444">
      <c r="A444" s="21">
        <v>11668</v>
      </c>
      <c r="B444" s="22" t="s">
        <v>1840</v>
      </c>
      <c r="C444" s="22" t="s">
        <v>1841</v>
      </c>
      <c r="D444" s="22" t="s">
        <v>1572</v>
      </c>
      <c r="E444" s="22" t="s">
        <v>1842</v>
      </c>
      <c r="F444" s="22" t="s">
        <v>1843</v>
      </c>
      <c r="G444" s="22"/>
      <c r="H444" s="14">
        <v>0.040000000000000001</v>
      </c>
      <c r="I444" s="15" t="s">
        <v>64</v>
      </c>
      <c r="J444" s="22" t="s">
        <v>65</v>
      </c>
      <c r="K444" s="13">
        <v>90</v>
      </c>
      <c r="L444" s="23">
        <v>6</v>
      </c>
      <c r="M444" s="29">
        <f t="shared" si="26"/>
        <v>24</v>
      </c>
      <c r="N444" s="29">
        <f t="shared" si="27"/>
        <v>30</v>
      </c>
      <c r="O444" s="23"/>
      <c r="P444" s="23"/>
      <c r="Q444" s="23">
        <v>5</v>
      </c>
      <c r="R444" s="23">
        <v>20</v>
      </c>
      <c r="S444" s="22" t="s">
        <v>66</v>
      </c>
      <c r="T444" s="22">
        <v>6.5</v>
      </c>
      <c r="U444" s="22">
        <v>130</v>
      </c>
      <c r="V444" s="22">
        <v>230</v>
      </c>
      <c r="W444" s="22">
        <v>310</v>
      </c>
      <c r="X444" s="24"/>
      <c r="Y444" s="25"/>
      <c r="Z444" s="18">
        <f>#NAME?</f>
        <v>0</v>
      </c>
      <c r="AA444" s="18" t="b">
        <f t="shared" si="25"/>
        <v>1</v>
      </c>
      <c r="AB444" s="26"/>
    </row>
    <row r="445">
      <c r="A445" s="21">
        <v>11667</v>
      </c>
      <c r="B445" s="22" t="s">
        <v>1844</v>
      </c>
      <c r="C445" s="22" t="s">
        <v>1845</v>
      </c>
      <c r="D445" s="22" t="s">
        <v>1572</v>
      </c>
      <c r="E445" s="22" t="s">
        <v>1846</v>
      </c>
      <c r="F445" s="22" t="s">
        <v>1847</v>
      </c>
      <c r="G445" s="22"/>
      <c r="H445" s="14">
        <v>0.040000000000000001</v>
      </c>
      <c r="I445" s="15" t="s">
        <v>64</v>
      </c>
      <c r="J445" s="22" t="s">
        <v>65</v>
      </c>
      <c r="K445" s="13">
        <v>90</v>
      </c>
      <c r="L445" s="23">
        <v>6</v>
      </c>
      <c r="M445" s="29">
        <f t="shared" si="26"/>
        <v>24</v>
      </c>
      <c r="N445" s="29">
        <f t="shared" si="27"/>
        <v>30</v>
      </c>
      <c r="O445" s="23"/>
      <c r="P445" s="23"/>
      <c r="Q445" s="23">
        <v>5</v>
      </c>
      <c r="R445" s="23">
        <v>20</v>
      </c>
      <c r="S445" s="22" t="s">
        <v>66</v>
      </c>
      <c r="T445" s="22">
        <v>6.5</v>
      </c>
      <c r="U445" s="22">
        <v>130</v>
      </c>
      <c r="V445" s="22">
        <v>230</v>
      </c>
      <c r="W445" s="22">
        <v>310</v>
      </c>
      <c r="X445" s="24"/>
      <c r="Y445" s="25"/>
      <c r="Z445" s="18">
        <f>#NAME?</f>
        <v>0</v>
      </c>
      <c r="AA445" s="18" t="b">
        <f t="shared" si="25"/>
        <v>1</v>
      </c>
      <c r="AB445" s="26"/>
    </row>
    <row r="446">
      <c r="A446" s="21">
        <v>13774</v>
      </c>
      <c r="B446" s="22" t="s">
        <v>1848</v>
      </c>
      <c r="C446" s="22" t="s">
        <v>1849</v>
      </c>
      <c r="D446" s="22" t="s">
        <v>1572</v>
      </c>
      <c r="E446" s="22" t="s">
        <v>1850</v>
      </c>
      <c r="F446" s="22" t="s">
        <v>1851</v>
      </c>
      <c r="G446" s="22"/>
      <c r="H446" s="14">
        <v>0.040000000000000001</v>
      </c>
      <c r="I446" s="15" t="s">
        <v>64</v>
      </c>
      <c r="J446" s="22" t="s">
        <v>65</v>
      </c>
      <c r="K446" s="13">
        <v>90</v>
      </c>
      <c r="L446" s="23">
        <v>0</v>
      </c>
      <c r="M446" s="29">
        <f t="shared" si="26"/>
        <v>0</v>
      </c>
      <c r="N446" s="29">
        <f t="shared" si="27"/>
        <v>0</v>
      </c>
      <c r="O446" s="23"/>
      <c r="P446" s="23"/>
      <c r="Q446" s="23">
        <v>1</v>
      </c>
      <c r="R446" s="23">
        <v>2</v>
      </c>
      <c r="S446" s="22" t="s">
        <v>66</v>
      </c>
      <c r="T446" s="22">
        <v>110</v>
      </c>
      <c r="U446" s="22">
        <v>2475</v>
      </c>
      <c r="V446" s="22">
        <v>3840</v>
      </c>
      <c r="W446" s="22">
        <v>5300</v>
      </c>
      <c r="X446" s="24"/>
      <c r="Y446" s="25"/>
      <c r="Z446" s="30">
        <f>#NAME?</f>
        <v>3</v>
      </c>
      <c r="AA446" s="18" t="b">
        <f t="shared" si="25"/>
        <v>0</v>
      </c>
      <c r="AB446" s="26">
        <v>4</v>
      </c>
    </row>
    <row r="447">
      <c r="A447" s="21">
        <v>11626</v>
      </c>
      <c r="B447" s="22" t="s">
        <v>1852</v>
      </c>
      <c r="C447" s="22" t="s">
        <v>1853</v>
      </c>
      <c r="D447" s="22" t="s">
        <v>1572</v>
      </c>
      <c r="E447" s="22" t="s">
        <v>1854</v>
      </c>
      <c r="F447" s="22" t="s">
        <v>1855</v>
      </c>
      <c r="G447" s="22"/>
      <c r="H447" s="14">
        <v>0.040000000000000001</v>
      </c>
      <c r="I447" s="15" t="s">
        <v>64</v>
      </c>
      <c r="J447" s="22" t="s">
        <v>65</v>
      </c>
      <c r="K447" s="13">
        <v>90</v>
      </c>
      <c r="L447" s="23">
        <v>1</v>
      </c>
      <c r="M447" s="29">
        <f t="shared" si="26"/>
        <v>4</v>
      </c>
      <c r="N447" s="29">
        <f t="shared" si="27"/>
        <v>5</v>
      </c>
      <c r="O447" s="23"/>
      <c r="P447" s="23"/>
      <c r="Q447" s="23">
        <v>1</v>
      </c>
      <c r="R447" s="23">
        <v>2</v>
      </c>
      <c r="S447" s="22" t="s">
        <v>66</v>
      </c>
      <c r="T447" s="22">
        <v>15.380000000000001</v>
      </c>
      <c r="U447" s="22">
        <v>2404</v>
      </c>
      <c r="V447" s="22">
        <v>3730</v>
      </c>
      <c r="W447" s="22">
        <v>5150</v>
      </c>
      <c r="X447" s="24"/>
      <c r="Y447" s="25">
        <v>9</v>
      </c>
      <c r="Z447" s="18">
        <f>#NAME?</f>
        <v>9</v>
      </c>
      <c r="AA447" s="18" t="b">
        <f t="shared" si="25"/>
        <v>1</v>
      </c>
      <c r="AB447" s="26">
        <v>3</v>
      </c>
    </row>
    <row r="448">
      <c r="A448" s="21">
        <v>11739</v>
      </c>
      <c r="B448" s="22" t="s">
        <v>1856</v>
      </c>
      <c r="C448" s="22" t="s">
        <v>1857</v>
      </c>
      <c r="D448" s="22" t="s">
        <v>1572</v>
      </c>
      <c r="E448" s="22" t="s">
        <v>1858</v>
      </c>
      <c r="F448" s="22" t="s">
        <v>1859</v>
      </c>
      <c r="G448" s="22"/>
      <c r="H448" s="14">
        <v>0.040000000000000001</v>
      </c>
      <c r="I448" s="15" t="s">
        <v>64</v>
      </c>
      <c r="J448" s="22" t="s">
        <v>65</v>
      </c>
      <c r="K448" s="13">
        <v>90</v>
      </c>
      <c r="L448" s="23">
        <v>0</v>
      </c>
      <c r="M448" s="29">
        <f t="shared" si="26"/>
        <v>0</v>
      </c>
      <c r="N448" s="29">
        <f t="shared" si="27"/>
        <v>0</v>
      </c>
      <c r="O448" s="23"/>
      <c r="P448" s="23"/>
      <c r="Q448" s="23">
        <v>1</v>
      </c>
      <c r="R448" s="23">
        <v>2</v>
      </c>
      <c r="S448" s="22" t="s">
        <v>66</v>
      </c>
      <c r="T448" s="22">
        <v>110</v>
      </c>
      <c r="U448" s="22">
        <v>2475</v>
      </c>
      <c r="V448" s="22">
        <v>3840</v>
      </c>
      <c r="W448" s="22">
        <v>5300</v>
      </c>
      <c r="X448" s="24"/>
      <c r="Y448" s="25"/>
      <c r="Z448" s="18">
        <f>#NAME?</f>
        <v>0</v>
      </c>
      <c r="AA448" s="18" t="b">
        <f t="shared" si="25"/>
        <v>1</v>
      </c>
      <c r="AB448" s="26"/>
    </row>
    <row r="449">
      <c r="A449" s="21">
        <v>10921</v>
      </c>
      <c r="B449" s="22" t="s">
        <v>1860</v>
      </c>
      <c r="C449" s="22" t="s">
        <v>1861</v>
      </c>
      <c r="D449" s="22" t="s">
        <v>1572</v>
      </c>
      <c r="E449" s="22" t="s">
        <v>1862</v>
      </c>
      <c r="F449" s="22" t="s">
        <v>1863</v>
      </c>
      <c r="G449" s="22"/>
      <c r="H449" s="14">
        <v>0.040000000000000001</v>
      </c>
      <c r="I449" s="15" t="s">
        <v>64</v>
      </c>
      <c r="J449" s="22" t="s">
        <v>65</v>
      </c>
      <c r="K449" s="13">
        <v>90</v>
      </c>
      <c r="L449" s="23">
        <v>1</v>
      </c>
      <c r="M449" s="29">
        <f t="shared" si="26"/>
        <v>4</v>
      </c>
      <c r="N449" s="29">
        <f t="shared" si="27"/>
        <v>5</v>
      </c>
      <c r="O449" s="23"/>
      <c r="P449" s="23"/>
      <c r="Q449" s="23">
        <v>2</v>
      </c>
      <c r="R449" s="23">
        <v>3</v>
      </c>
      <c r="S449" s="22" t="s">
        <v>66</v>
      </c>
      <c r="T449" s="22">
        <v>90</v>
      </c>
      <c r="U449" s="22">
        <v>2092.5</v>
      </c>
      <c r="V449" s="22">
        <v>3140</v>
      </c>
      <c r="W449" s="22">
        <v>4330</v>
      </c>
      <c r="X449" s="24"/>
      <c r="Y449" s="25">
        <v>9</v>
      </c>
      <c r="Z449" s="18">
        <f>#NAME?</f>
        <v>9</v>
      </c>
      <c r="AA449" s="18" t="b">
        <f t="shared" si="25"/>
        <v>1</v>
      </c>
      <c r="AB449" s="26">
        <v>2</v>
      </c>
    </row>
    <row r="450">
      <c r="A450" s="21">
        <v>11618</v>
      </c>
      <c r="B450" s="22" t="s">
        <v>1864</v>
      </c>
      <c r="C450" s="22" t="s">
        <v>1865</v>
      </c>
      <c r="D450" s="22" t="s">
        <v>1572</v>
      </c>
      <c r="E450" s="22" t="s">
        <v>1866</v>
      </c>
      <c r="F450" s="22" t="s">
        <v>1867</v>
      </c>
      <c r="G450" s="22"/>
      <c r="H450" s="14">
        <v>0.040000000000000001</v>
      </c>
      <c r="I450" s="15" t="s">
        <v>64</v>
      </c>
      <c r="J450" s="22" t="s">
        <v>65</v>
      </c>
      <c r="K450" s="13">
        <v>90</v>
      </c>
      <c r="L450" s="23">
        <v>8</v>
      </c>
      <c r="M450" s="29">
        <f t="shared" si="26"/>
        <v>32</v>
      </c>
      <c r="N450" s="29">
        <f t="shared" si="27"/>
        <v>40</v>
      </c>
      <c r="O450" s="23"/>
      <c r="P450" s="23"/>
      <c r="Q450" s="23">
        <v>2</v>
      </c>
      <c r="R450" s="23">
        <v>3</v>
      </c>
      <c r="S450" s="22" t="s">
        <v>66</v>
      </c>
      <c r="T450" s="22">
        <v>120</v>
      </c>
      <c r="U450" s="22">
        <v>3061</v>
      </c>
      <c r="V450" s="22">
        <v>4600</v>
      </c>
      <c r="W450" s="22">
        <v>8000</v>
      </c>
      <c r="X450" s="24"/>
      <c r="Y450" s="25">
        <v>14</v>
      </c>
      <c r="Z450" s="18">
        <f>#NAME?</f>
        <v>14</v>
      </c>
      <c r="AA450" s="18" t="b">
        <f t="shared" si="25"/>
        <v>1</v>
      </c>
      <c r="AB450" s="26">
        <v>3</v>
      </c>
    </row>
    <row r="451">
      <c r="A451" s="21">
        <v>11738</v>
      </c>
      <c r="B451" s="22" t="s">
        <v>1868</v>
      </c>
      <c r="C451" s="22" t="s">
        <v>1869</v>
      </c>
      <c r="D451" s="22" t="s">
        <v>1572</v>
      </c>
      <c r="E451" s="22" t="s">
        <v>1870</v>
      </c>
      <c r="F451" s="22" t="s">
        <v>1871</v>
      </c>
      <c r="G451" s="22"/>
      <c r="H451" s="14">
        <v>0.040000000000000001</v>
      </c>
      <c r="I451" s="15" t="s">
        <v>64</v>
      </c>
      <c r="J451" s="22" t="s">
        <v>65</v>
      </c>
      <c r="K451" s="13">
        <v>90</v>
      </c>
      <c r="L451" s="23">
        <v>0</v>
      </c>
      <c r="M451" s="29">
        <f t="shared" si="26"/>
        <v>0</v>
      </c>
      <c r="N451" s="29">
        <f t="shared" si="27"/>
        <v>0</v>
      </c>
      <c r="O451" s="23"/>
      <c r="P451" s="23"/>
      <c r="Q451" s="23">
        <v>0</v>
      </c>
      <c r="R451" s="23">
        <v>0</v>
      </c>
      <c r="S451" s="22" t="s">
        <v>66</v>
      </c>
      <c r="T451" s="22">
        <v>21</v>
      </c>
      <c r="U451" s="22">
        <v>3282</v>
      </c>
      <c r="V451" s="22">
        <v>5090</v>
      </c>
      <c r="W451" s="22">
        <v>7020</v>
      </c>
      <c r="X451" s="24"/>
      <c r="Y451" s="25"/>
      <c r="Z451" s="18">
        <f>#NAME?</f>
        <v>0</v>
      </c>
      <c r="AA451" s="18" t="b">
        <f t="shared" ref="AA451:AA514" si="28">Y451=Z451</f>
        <v>1</v>
      </c>
      <c r="AB451" s="26"/>
    </row>
    <row r="452">
      <c r="A452" s="21">
        <v>12245</v>
      </c>
      <c r="B452" s="22" t="s">
        <v>1872</v>
      </c>
      <c r="C452" s="22" t="s">
        <v>1873</v>
      </c>
      <c r="D452" s="22" t="s">
        <v>1572</v>
      </c>
      <c r="E452" s="22" t="s">
        <v>1874</v>
      </c>
      <c r="F452" s="22" t="s">
        <v>1875</v>
      </c>
      <c r="G452" s="22"/>
      <c r="H452" s="14">
        <v>0.040000000000000001</v>
      </c>
      <c r="I452" s="15" t="s">
        <v>175</v>
      </c>
      <c r="J452" s="22" t="s">
        <v>176</v>
      </c>
      <c r="K452" s="13">
        <v>90</v>
      </c>
      <c r="L452" s="23">
        <v>100</v>
      </c>
      <c r="M452" s="29">
        <f t="shared" si="26"/>
        <v>400</v>
      </c>
      <c r="N452" s="29">
        <f t="shared" si="27"/>
        <v>500</v>
      </c>
      <c r="O452" s="23">
        <v>5</v>
      </c>
      <c r="P452" s="23">
        <v>20</v>
      </c>
      <c r="Q452" s="23"/>
      <c r="R452" s="23"/>
      <c r="S452" s="22" t="s">
        <v>66</v>
      </c>
      <c r="T452" s="22">
        <v>1.21</v>
      </c>
      <c r="U452" s="22">
        <v>189</v>
      </c>
      <c r="V452" s="22">
        <v>290</v>
      </c>
      <c r="W452" s="22">
        <v>400</v>
      </c>
      <c r="X452" s="24"/>
      <c r="Y452" s="25"/>
      <c r="Z452" s="18">
        <f>#NAME?</f>
        <v>0</v>
      </c>
      <c r="AA452" s="18" t="b">
        <f t="shared" si="28"/>
        <v>1</v>
      </c>
      <c r="AB452" s="26"/>
    </row>
    <row r="453">
      <c r="A453" s="21">
        <v>10906</v>
      </c>
      <c r="B453" s="22" t="s">
        <v>1876</v>
      </c>
      <c r="C453" s="22" t="s">
        <v>1877</v>
      </c>
      <c r="D453" s="22" t="s">
        <v>1572</v>
      </c>
      <c r="E453" s="22" t="s">
        <v>1878</v>
      </c>
      <c r="F453" s="22" t="s">
        <v>1879</v>
      </c>
      <c r="G453" s="22"/>
      <c r="H453" s="14">
        <v>0.040000000000000001</v>
      </c>
      <c r="I453" s="15" t="s">
        <v>64</v>
      </c>
      <c r="J453" s="22" t="s">
        <v>65</v>
      </c>
      <c r="K453" s="13">
        <v>90</v>
      </c>
      <c r="L453" s="23">
        <v>3</v>
      </c>
      <c r="M453" s="29">
        <f t="shared" si="26"/>
        <v>12</v>
      </c>
      <c r="N453" s="29">
        <f t="shared" si="27"/>
        <v>15</v>
      </c>
      <c r="O453" s="23">
        <v>5</v>
      </c>
      <c r="P453" s="23">
        <v>10</v>
      </c>
      <c r="Q453" s="23"/>
      <c r="R453" s="23"/>
      <c r="S453" s="22" t="s">
        <v>66</v>
      </c>
      <c r="T453" s="22">
        <v>25</v>
      </c>
      <c r="U453" s="22">
        <v>581</v>
      </c>
      <c r="V453" s="22">
        <v>900</v>
      </c>
      <c r="W453" s="22">
        <v>1250</v>
      </c>
      <c r="X453" s="24">
        <v>6</v>
      </c>
      <c r="Y453" s="25">
        <v>54</v>
      </c>
      <c r="Z453" s="18">
        <f>#NAME?</f>
        <v>54</v>
      </c>
      <c r="AA453" s="18" t="b">
        <f t="shared" si="28"/>
        <v>1</v>
      </c>
      <c r="AB453" s="26">
        <v>5</v>
      </c>
    </row>
    <row r="454">
      <c r="A454" s="21">
        <v>10905</v>
      </c>
      <c r="B454" s="22" t="s">
        <v>1880</v>
      </c>
      <c r="C454" s="22" t="s">
        <v>1881</v>
      </c>
      <c r="D454" s="22" t="s">
        <v>1572</v>
      </c>
      <c r="E454" s="22" t="s">
        <v>1882</v>
      </c>
      <c r="F454" s="22" t="s">
        <v>1883</v>
      </c>
      <c r="G454" s="22"/>
      <c r="H454" s="14">
        <v>0.040000000000000001</v>
      </c>
      <c r="I454" s="15" t="s">
        <v>64</v>
      </c>
      <c r="J454" s="22" t="s">
        <v>65</v>
      </c>
      <c r="K454" s="13">
        <v>90</v>
      </c>
      <c r="L454" s="23">
        <v>4</v>
      </c>
      <c r="M454" s="29">
        <f t="shared" si="26"/>
        <v>16</v>
      </c>
      <c r="N454" s="29">
        <f t="shared" si="27"/>
        <v>20</v>
      </c>
      <c r="O454" s="23"/>
      <c r="P454" s="23"/>
      <c r="Q454" s="23">
        <v>3</v>
      </c>
      <c r="R454" s="23">
        <v>10</v>
      </c>
      <c r="S454" s="22" t="s">
        <v>66</v>
      </c>
      <c r="T454" s="22">
        <v>25</v>
      </c>
      <c r="U454" s="22">
        <v>581</v>
      </c>
      <c r="V454" s="22">
        <v>900</v>
      </c>
      <c r="W454" s="22">
        <v>1250</v>
      </c>
      <c r="X454" s="24">
        <v>11</v>
      </c>
      <c r="Y454" s="25">
        <v>34</v>
      </c>
      <c r="Z454" s="18">
        <f>#NAME?</f>
        <v>34</v>
      </c>
      <c r="AA454" s="18" t="b">
        <f t="shared" si="28"/>
        <v>1</v>
      </c>
      <c r="AB454" s="26">
        <v>3</v>
      </c>
    </row>
    <row r="455">
      <c r="A455" s="21">
        <v>10904</v>
      </c>
      <c r="B455" s="22" t="s">
        <v>1884</v>
      </c>
      <c r="C455" s="22" t="s">
        <v>1885</v>
      </c>
      <c r="D455" s="22" t="s">
        <v>1572</v>
      </c>
      <c r="E455" s="22" t="s">
        <v>1886</v>
      </c>
      <c r="F455" s="22" t="s">
        <v>1887</v>
      </c>
      <c r="G455" s="22"/>
      <c r="H455" s="14">
        <v>0.040000000000000001</v>
      </c>
      <c r="I455" s="15" t="s">
        <v>64</v>
      </c>
      <c r="J455" s="22" t="s">
        <v>65</v>
      </c>
      <c r="K455" s="13">
        <v>90</v>
      </c>
      <c r="L455" s="23">
        <v>4</v>
      </c>
      <c r="M455" s="29">
        <f t="shared" si="26"/>
        <v>16</v>
      </c>
      <c r="N455" s="29">
        <f t="shared" si="27"/>
        <v>20</v>
      </c>
      <c r="O455" s="23"/>
      <c r="P455" s="23"/>
      <c r="Q455" s="23">
        <v>3</v>
      </c>
      <c r="R455" s="23">
        <v>10</v>
      </c>
      <c r="S455" s="22" t="s">
        <v>66</v>
      </c>
      <c r="T455" s="22">
        <v>80.599999999999994</v>
      </c>
      <c r="U455" s="22">
        <v>2192</v>
      </c>
      <c r="V455" s="22">
        <v>3290</v>
      </c>
      <c r="W455" s="22">
        <v>4380</v>
      </c>
      <c r="X455" s="24">
        <v>1</v>
      </c>
      <c r="Y455" s="25">
        <v>11</v>
      </c>
      <c r="Z455" s="18">
        <f>#NAME?</f>
        <v>11</v>
      </c>
      <c r="AA455" s="18" t="b">
        <f t="shared" si="28"/>
        <v>1</v>
      </c>
      <c r="AB455" s="26">
        <v>1</v>
      </c>
    </row>
    <row r="456">
      <c r="A456" s="21">
        <v>10903</v>
      </c>
      <c r="B456" s="22" t="s">
        <v>1888</v>
      </c>
      <c r="C456" s="22" t="s">
        <v>1889</v>
      </c>
      <c r="D456" s="22" t="s">
        <v>1572</v>
      </c>
      <c r="E456" s="22" t="s">
        <v>1890</v>
      </c>
      <c r="F456" s="22" t="s">
        <v>1891</v>
      </c>
      <c r="G456" s="22"/>
      <c r="H456" s="14">
        <v>0.040000000000000001</v>
      </c>
      <c r="I456" s="15" t="s">
        <v>64</v>
      </c>
      <c r="J456" s="22" t="s">
        <v>65</v>
      </c>
      <c r="K456" s="13">
        <v>90</v>
      </c>
      <c r="L456" s="23">
        <v>3</v>
      </c>
      <c r="M456" s="29">
        <f t="shared" si="26"/>
        <v>12</v>
      </c>
      <c r="N456" s="29">
        <f t="shared" si="27"/>
        <v>15</v>
      </c>
      <c r="O456" s="23"/>
      <c r="P456" s="23"/>
      <c r="Q456" s="23">
        <v>3</v>
      </c>
      <c r="R456" s="23">
        <v>5</v>
      </c>
      <c r="S456" s="22" t="s">
        <v>66</v>
      </c>
      <c r="T456" s="22">
        <v>80.599999999999994</v>
      </c>
      <c r="U456" s="22">
        <v>2192</v>
      </c>
      <c r="V456" s="22">
        <v>3290</v>
      </c>
      <c r="W456" s="22">
        <v>4380</v>
      </c>
      <c r="X456" s="24">
        <v>2</v>
      </c>
      <c r="Y456" s="25">
        <v>11</v>
      </c>
      <c r="Z456" s="18">
        <f>#NAME?</f>
        <v>11</v>
      </c>
      <c r="AA456" s="18" t="b">
        <f t="shared" si="28"/>
        <v>1</v>
      </c>
      <c r="AB456" s="26">
        <v>1</v>
      </c>
    </row>
    <row r="457">
      <c r="A457" s="21">
        <v>12616</v>
      </c>
      <c r="B457" s="22" t="s">
        <v>1892</v>
      </c>
      <c r="C457" s="22" t="s">
        <v>1893</v>
      </c>
      <c r="D457" s="22" t="s">
        <v>1572</v>
      </c>
      <c r="E457" s="22" t="s">
        <v>1894</v>
      </c>
      <c r="F457" s="22" t="s">
        <v>1895</v>
      </c>
      <c r="G457" s="22"/>
      <c r="H457" s="14">
        <v>0.040000000000000001</v>
      </c>
      <c r="I457" s="15" t="s">
        <v>64</v>
      </c>
      <c r="J457" s="22" t="s">
        <v>65</v>
      </c>
      <c r="K457" s="13">
        <v>90</v>
      </c>
      <c r="L457" s="23">
        <v>2</v>
      </c>
      <c r="M457" s="29">
        <f t="shared" si="26"/>
        <v>8</v>
      </c>
      <c r="N457" s="29">
        <f t="shared" si="27"/>
        <v>10</v>
      </c>
      <c r="O457" s="23"/>
      <c r="P457" s="23"/>
      <c r="Q457" s="23">
        <v>3</v>
      </c>
      <c r="R457" s="23">
        <v>5</v>
      </c>
      <c r="S457" s="22" t="s">
        <v>66</v>
      </c>
      <c r="T457" s="22">
        <v>117</v>
      </c>
      <c r="U457" s="22">
        <v>2720.25</v>
      </c>
      <c r="V457" s="22">
        <v>4080</v>
      </c>
      <c r="W457" s="22">
        <v>5630</v>
      </c>
      <c r="X457" s="24">
        <v>3</v>
      </c>
      <c r="Y457" s="25">
        <v>3</v>
      </c>
      <c r="Z457" s="18">
        <f>#NAME?</f>
        <v>3</v>
      </c>
      <c r="AA457" s="18" t="b">
        <f t="shared" si="28"/>
        <v>1</v>
      </c>
      <c r="AB457" s="26">
        <v>7</v>
      </c>
    </row>
    <row r="458">
      <c r="A458" s="21">
        <v>12615</v>
      </c>
      <c r="B458" s="22" t="s">
        <v>1896</v>
      </c>
      <c r="C458" s="22" t="s">
        <v>1897</v>
      </c>
      <c r="D458" s="22" t="s">
        <v>1572</v>
      </c>
      <c r="E458" s="22" t="s">
        <v>1898</v>
      </c>
      <c r="F458" s="22" t="s">
        <v>1899</v>
      </c>
      <c r="G458" s="22"/>
      <c r="H458" s="14">
        <v>0.040000000000000001</v>
      </c>
      <c r="I458" s="15" t="s">
        <v>64</v>
      </c>
      <c r="J458" s="22" t="s">
        <v>65</v>
      </c>
      <c r="K458" s="13">
        <v>90</v>
      </c>
      <c r="L458" s="23">
        <v>1</v>
      </c>
      <c r="M458" s="29">
        <f t="shared" si="26"/>
        <v>4</v>
      </c>
      <c r="N458" s="29">
        <f t="shared" si="27"/>
        <v>5</v>
      </c>
      <c r="O458" s="23"/>
      <c r="P458" s="23"/>
      <c r="Q458" s="23">
        <v>3</v>
      </c>
      <c r="R458" s="23">
        <v>5</v>
      </c>
      <c r="S458" s="22" t="s">
        <v>66</v>
      </c>
      <c r="T458" s="22">
        <v>117</v>
      </c>
      <c r="U458" s="22">
        <v>2720.25</v>
      </c>
      <c r="V458" s="22">
        <v>4080</v>
      </c>
      <c r="W458" s="22">
        <v>5630</v>
      </c>
      <c r="X458" s="24">
        <v>4</v>
      </c>
      <c r="Y458" s="25">
        <v>11</v>
      </c>
      <c r="Z458" s="18">
        <f>#NAME?</f>
        <v>11</v>
      </c>
      <c r="AA458" s="18" t="b">
        <f t="shared" si="28"/>
        <v>1</v>
      </c>
      <c r="AB458" s="26">
        <v>5</v>
      </c>
    </row>
    <row r="459">
      <c r="A459" s="31">
        <v>12620</v>
      </c>
      <c r="B459" s="32" t="s">
        <v>1900</v>
      </c>
      <c r="C459" s="33" t="s">
        <v>1901</v>
      </c>
      <c r="D459" s="33" t="s">
        <v>1572</v>
      </c>
      <c r="E459" s="33" t="s">
        <v>1902</v>
      </c>
      <c r="F459" s="33" t="s">
        <v>1903</v>
      </c>
      <c r="G459" s="34"/>
      <c r="H459" s="35">
        <v>0.040000000000000001</v>
      </c>
      <c r="I459" s="34" t="s">
        <v>64</v>
      </c>
      <c r="J459" s="33" t="s">
        <v>65</v>
      </c>
      <c r="K459" s="13">
        <v>90</v>
      </c>
      <c r="L459" s="29">
        <v>13</v>
      </c>
      <c r="M459" s="29">
        <f t="shared" si="26"/>
        <v>52</v>
      </c>
      <c r="N459" s="29">
        <f t="shared" si="27"/>
        <v>65</v>
      </c>
      <c r="O459" s="29"/>
      <c r="P459" s="29"/>
      <c r="Q459" s="23">
        <v>3</v>
      </c>
      <c r="R459" s="23">
        <v>5</v>
      </c>
      <c r="S459" s="33" t="s">
        <v>66</v>
      </c>
      <c r="T459" s="33">
        <v>22.300000000000001</v>
      </c>
      <c r="U459" s="33">
        <v>569</v>
      </c>
      <c r="V459" s="33">
        <v>850</v>
      </c>
      <c r="W459" s="33">
        <f>ROUND(U459*2,-1)</f>
        <v>1140</v>
      </c>
      <c r="X459" s="24"/>
      <c r="Y459" s="29"/>
      <c r="Z459" s="18">
        <f>#NAME?</f>
        <v>0</v>
      </c>
      <c r="AA459" s="18" t="b">
        <f t="shared" si="28"/>
        <v>1</v>
      </c>
      <c r="AB459" s="26">
        <v>4</v>
      </c>
    </row>
    <row r="460">
      <c r="A460" s="21">
        <v>12619</v>
      </c>
      <c r="B460" s="22" t="s">
        <v>1904</v>
      </c>
      <c r="C460" s="22" t="s">
        <v>1905</v>
      </c>
      <c r="D460" s="22" t="s">
        <v>1572</v>
      </c>
      <c r="E460" s="22" t="s">
        <v>1906</v>
      </c>
      <c r="F460" s="22" t="s">
        <v>1907</v>
      </c>
      <c r="G460" s="22"/>
      <c r="H460" s="14">
        <v>0.040000000000000001</v>
      </c>
      <c r="I460" s="15" t="s">
        <v>64</v>
      </c>
      <c r="J460" s="22" t="s">
        <v>65</v>
      </c>
      <c r="K460" s="13">
        <v>90</v>
      </c>
      <c r="L460" s="23">
        <v>13</v>
      </c>
      <c r="M460" s="29">
        <f t="shared" si="26"/>
        <v>52</v>
      </c>
      <c r="N460" s="29">
        <f t="shared" si="27"/>
        <v>65</v>
      </c>
      <c r="O460" s="23"/>
      <c r="P460" s="23"/>
      <c r="Q460" s="23">
        <v>3</v>
      </c>
      <c r="R460" s="23">
        <v>5</v>
      </c>
      <c r="S460" s="22" t="s">
        <v>66</v>
      </c>
      <c r="T460" s="22">
        <v>22.300000000000001</v>
      </c>
      <c r="U460" s="22">
        <v>569</v>
      </c>
      <c r="V460" s="22">
        <v>850</v>
      </c>
      <c r="W460" s="22">
        <v>1470</v>
      </c>
      <c r="X460" s="24"/>
      <c r="Y460" s="25"/>
      <c r="Z460" s="18">
        <f>#NAME?</f>
        <v>0</v>
      </c>
      <c r="AA460" s="18" t="b">
        <f t="shared" si="28"/>
        <v>1</v>
      </c>
      <c r="AB460" s="26">
        <v>3</v>
      </c>
    </row>
    <row r="461">
      <c r="A461" s="21">
        <v>12618</v>
      </c>
      <c r="B461" s="22" t="s">
        <v>1908</v>
      </c>
      <c r="C461" s="22" t="s">
        <v>1909</v>
      </c>
      <c r="D461" s="22" t="s">
        <v>1572</v>
      </c>
      <c r="E461" s="22" t="s">
        <v>1910</v>
      </c>
      <c r="F461" s="22" t="s">
        <v>1911</v>
      </c>
      <c r="G461" s="22"/>
      <c r="H461" s="14">
        <v>0.040000000000000001</v>
      </c>
      <c r="I461" s="15" t="s">
        <v>64</v>
      </c>
      <c r="J461" s="22" t="s">
        <v>65</v>
      </c>
      <c r="K461" s="13">
        <v>90</v>
      </c>
      <c r="L461" s="23">
        <v>5</v>
      </c>
      <c r="M461" s="29">
        <f t="shared" si="26"/>
        <v>20</v>
      </c>
      <c r="N461" s="29">
        <f t="shared" si="27"/>
        <v>25</v>
      </c>
      <c r="O461" s="23"/>
      <c r="P461" s="23"/>
      <c r="Q461" s="23">
        <v>3</v>
      </c>
      <c r="R461" s="23">
        <v>5</v>
      </c>
      <c r="S461" s="22" t="s">
        <v>66</v>
      </c>
      <c r="T461" s="22">
        <v>80</v>
      </c>
      <c r="U461" s="22">
        <v>1860</v>
      </c>
      <c r="V461" s="22">
        <v>2790</v>
      </c>
      <c r="W461" s="22">
        <v>3850</v>
      </c>
      <c r="X461" s="24"/>
      <c r="Y461" s="25">
        <v>52</v>
      </c>
      <c r="Z461" s="18">
        <f>#NAME?</f>
        <v>52</v>
      </c>
      <c r="AA461" s="18" t="b">
        <f t="shared" si="28"/>
        <v>1</v>
      </c>
      <c r="AB461" s="26"/>
    </row>
    <row r="462">
      <c r="A462" s="21">
        <v>12617</v>
      </c>
      <c r="B462" s="22" t="s">
        <v>1912</v>
      </c>
      <c r="C462" s="22" t="s">
        <v>1913</v>
      </c>
      <c r="D462" s="22" t="s">
        <v>1572</v>
      </c>
      <c r="E462" s="22" t="s">
        <v>1914</v>
      </c>
      <c r="F462" s="22" t="s">
        <v>1915</v>
      </c>
      <c r="G462" s="22"/>
      <c r="H462" s="14">
        <v>0.040000000000000001</v>
      </c>
      <c r="I462" s="15" t="s">
        <v>64</v>
      </c>
      <c r="J462" s="22" t="s">
        <v>65</v>
      </c>
      <c r="K462" s="13">
        <v>90</v>
      </c>
      <c r="L462" s="23">
        <v>5</v>
      </c>
      <c r="M462" s="29">
        <f t="shared" si="26"/>
        <v>20</v>
      </c>
      <c r="N462" s="29">
        <f t="shared" si="27"/>
        <v>25</v>
      </c>
      <c r="O462" s="23"/>
      <c r="P462" s="23"/>
      <c r="Q462" s="23">
        <v>3</v>
      </c>
      <c r="R462" s="23">
        <v>5</v>
      </c>
      <c r="S462" s="22" t="s">
        <v>66</v>
      </c>
      <c r="T462" s="22">
        <v>80</v>
      </c>
      <c r="U462" s="22">
        <v>1860</v>
      </c>
      <c r="V462" s="22">
        <v>2790</v>
      </c>
      <c r="W462" s="22">
        <v>3850</v>
      </c>
      <c r="X462" s="24">
        <v>2</v>
      </c>
      <c r="Y462" s="25">
        <v>40</v>
      </c>
      <c r="Z462" s="18">
        <f>#NAME?</f>
        <v>40</v>
      </c>
      <c r="AA462" s="18" t="b">
        <f t="shared" si="28"/>
        <v>1</v>
      </c>
      <c r="AB462" s="26">
        <v>2</v>
      </c>
    </row>
    <row r="463">
      <c r="A463" s="21">
        <v>11687</v>
      </c>
      <c r="B463" s="22" t="s">
        <v>1916</v>
      </c>
      <c r="C463" s="22" t="s">
        <v>1917</v>
      </c>
      <c r="D463" s="22" t="s">
        <v>1572</v>
      </c>
      <c r="E463" s="22" t="s">
        <v>1918</v>
      </c>
      <c r="F463" s="22" t="s">
        <v>1919</v>
      </c>
      <c r="G463" s="22"/>
      <c r="H463" s="14">
        <v>0.040000000000000001</v>
      </c>
      <c r="I463" s="15" t="s">
        <v>64</v>
      </c>
      <c r="J463" s="22" t="s">
        <v>65</v>
      </c>
      <c r="K463" s="13">
        <v>90</v>
      </c>
      <c r="L463" s="23">
        <v>1</v>
      </c>
      <c r="M463" s="29">
        <f t="shared" ref="M463:M526" si="29">L463*4</f>
        <v>4</v>
      </c>
      <c r="N463" s="29">
        <f t="shared" ref="N463:N526" si="30">L463*5</f>
        <v>5</v>
      </c>
      <c r="O463" s="23"/>
      <c r="P463" s="23"/>
      <c r="Q463" s="23">
        <v>3</v>
      </c>
      <c r="R463" s="23">
        <v>5</v>
      </c>
      <c r="S463" s="22" t="s">
        <v>66</v>
      </c>
      <c r="T463" s="22">
        <v>2.2999999999999998</v>
      </c>
      <c r="U463" s="22">
        <v>359</v>
      </c>
      <c r="V463" s="22">
        <v>560</v>
      </c>
      <c r="W463" s="22">
        <v>770</v>
      </c>
      <c r="X463" s="24">
        <v>1</v>
      </c>
      <c r="Y463" s="25">
        <v>23</v>
      </c>
      <c r="Z463" s="18">
        <f>#NAME?</f>
        <v>23</v>
      </c>
      <c r="AA463" s="18" t="b">
        <f t="shared" si="28"/>
        <v>1</v>
      </c>
      <c r="AB463" s="26">
        <v>0</v>
      </c>
    </row>
    <row r="464">
      <c r="A464" s="21">
        <v>11686</v>
      </c>
      <c r="B464" s="22" t="s">
        <v>1920</v>
      </c>
      <c r="C464" s="22" t="s">
        <v>1921</v>
      </c>
      <c r="D464" s="22" t="s">
        <v>1572</v>
      </c>
      <c r="E464" s="22" t="s">
        <v>1922</v>
      </c>
      <c r="F464" s="22" t="s">
        <v>1923</v>
      </c>
      <c r="G464" s="22"/>
      <c r="H464" s="14">
        <v>0.040000000000000001</v>
      </c>
      <c r="I464" s="15" t="s">
        <v>64</v>
      </c>
      <c r="J464" s="22" t="s">
        <v>65</v>
      </c>
      <c r="K464" s="13">
        <v>90</v>
      </c>
      <c r="L464" s="23">
        <v>1</v>
      </c>
      <c r="M464" s="29">
        <f t="shared" si="29"/>
        <v>4</v>
      </c>
      <c r="N464" s="29">
        <f t="shared" si="30"/>
        <v>5</v>
      </c>
      <c r="O464" s="23"/>
      <c r="P464" s="23"/>
      <c r="Q464" s="23">
        <v>3</v>
      </c>
      <c r="R464" s="23">
        <v>5</v>
      </c>
      <c r="S464" s="22" t="s">
        <v>66</v>
      </c>
      <c r="T464" s="22">
        <v>2.2999999999999998</v>
      </c>
      <c r="U464" s="22">
        <v>359</v>
      </c>
      <c r="V464" s="22">
        <v>560</v>
      </c>
      <c r="W464" s="22">
        <v>770</v>
      </c>
      <c r="X464" s="24">
        <v>1</v>
      </c>
      <c r="Y464" s="25">
        <v>0</v>
      </c>
      <c r="Z464" s="18">
        <f>#NAME?</f>
        <v>0</v>
      </c>
      <c r="AA464" s="18" t="b">
        <f t="shared" si="28"/>
        <v>1</v>
      </c>
      <c r="AB464" s="26">
        <v>2</v>
      </c>
    </row>
    <row r="465">
      <c r="A465" s="21">
        <v>10908</v>
      </c>
      <c r="B465" s="22" t="s">
        <v>1924</v>
      </c>
      <c r="C465" s="22" t="s">
        <v>1925</v>
      </c>
      <c r="D465" s="22" t="s">
        <v>1572</v>
      </c>
      <c r="E465" s="22" t="s">
        <v>1926</v>
      </c>
      <c r="F465" s="22" t="s">
        <v>1927</v>
      </c>
      <c r="G465" s="22"/>
      <c r="H465" s="14">
        <v>0.040000000000000001</v>
      </c>
      <c r="I465" s="15" t="s">
        <v>64</v>
      </c>
      <c r="J465" s="22" t="s">
        <v>65</v>
      </c>
      <c r="K465" s="13">
        <v>90</v>
      </c>
      <c r="L465" s="23">
        <v>1</v>
      </c>
      <c r="M465" s="29">
        <f t="shared" si="29"/>
        <v>4</v>
      </c>
      <c r="N465" s="29">
        <f t="shared" si="30"/>
        <v>5</v>
      </c>
      <c r="O465" s="23"/>
      <c r="P465" s="23"/>
      <c r="Q465" s="23">
        <v>1</v>
      </c>
      <c r="R465" s="23">
        <v>3</v>
      </c>
      <c r="S465" s="22" t="s">
        <v>66</v>
      </c>
      <c r="T465" s="22">
        <v>130</v>
      </c>
      <c r="U465" s="22">
        <v>3316</v>
      </c>
      <c r="V465" s="22">
        <v>5000</v>
      </c>
      <c r="W465" s="22">
        <v>8700</v>
      </c>
      <c r="X465" s="24">
        <v>2</v>
      </c>
      <c r="Y465" s="25">
        <v>5</v>
      </c>
      <c r="Z465" s="18">
        <f>#NAME?</f>
        <v>5</v>
      </c>
      <c r="AA465" s="18" t="b">
        <f t="shared" si="28"/>
        <v>1</v>
      </c>
      <c r="AB465" s="26">
        <v>1</v>
      </c>
    </row>
    <row r="466" s="40" customFormat="1">
      <c r="A466" s="21">
        <v>10907</v>
      </c>
      <c r="B466" s="22" t="s">
        <v>1928</v>
      </c>
      <c r="C466" s="22" t="s">
        <v>1929</v>
      </c>
      <c r="D466" s="22" t="s">
        <v>1572</v>
      </c>
      <c r="E466" s="22" t="s">
        <v>1930</v>
      </c>
      <c r="F466" s="22" t="s">
        <v>1931</v>
      </c>
      <c r="G466" s="22"/>
      <c r="H466" s="14">
        <v>0.040000000000000001</v>
      </c>
      <c r="I466" s="15" t="s">
        <v>64</v>
      </c>
      <c r="J466" s="22" t="s">
        <v>65</v>
      </c>
      <c r="K466" s="13">
        <v>90</v>
      </c>
      <c r="L466" s="23">
        <v>1</v>
      </c>
      <c r="M466" s="29">
        <f t="shared" si="29"/>
        <v>4</v>
      </c>
      <c r="N466" s="29">
        <f t="shared" si="30"/>
        <v>5</v>
      </c>
      <c r="O466" s="23"/>
      <c r="P466" s="23"/>
      <c r="Q466" s="23">
        <v>1</v>
      </c>
      <c r="R466" s="23">
        <v>3</v>
      </c>
      <c r="S466" s="22" t="s">
        <v>66</v>
      </c>
      <c r="T466" s="22">
        <v>130</v>
      </c>
      <c r="U466" s="22">
        <v>3316</v>
      </c>
      <c r="V466" s="22">
        <v>5000</v>
      </c>
      <c r="W466" s="22">
        <v>8700</v>
      </c>
      <c r="X466" s="24">
        <v>3</v>
      </c>
      <c r="Y466" s="25">
        <v>0</v>
      </c>
      <c r="Z466" s="18">
        <f>#NAME?</f>
        <v>0</v>
      </c>
      <c r="AA466" s="18" t="b">
        <f t="shared" si="28"/>
        <v>1</v>
      </c>
      <c r="AB466" s="26">
        <v>4</v>
      </c>
    </row>
    <row r="467">
      <c r="A467" s="21">
        <v>13687</v>
      </c>
      <c r="B467" s="22" t="s">
        <v>1932</v>
      </c>
      <c r="C467" s="22" t="s">
        <v>1933</v>
      </c>
      <c r="D467" s="22" t="s">
        <v>1572</v>
      </c>
      <c r="E467" s="22" t="s">
        <v>1934</v>
      </c>
      <c r="F467" s="22" t="s">
        <v>1927</v>
      </c>
      <c r="G467" s="22"/>
      <c r="H467" s="14">
        <v>0.040000000000000001</v>
      </c>
      <c r="I467" s="15" t="s">
        <v>64</v>
      </c>
      <c r="J467" s="22" t="s">
        <v>65</v>
      </c>
      <c r="K467" s="13">
        <v>90</v>
      </c>
      <c r="L467" s="23">
        <v>1</v>
      </c>
      <c r="M467" s="29">
        <f t="shared" si="29"/>
        <v>4</v>
      </c>
      <c r="N467" s="29">
        <f t="shared" si="30"/>
        <v>5</v>
      </c>
      <c r="O467" s="23"/>
      <c r="P467" s="23"/>
      <c r="Q467" s="23">
        <v>1</v>
      </c>
      <c r="R467" s="23">
        <v>3</v>
      </c>
      <c r="S467" s="22" t="s">
        <v>66</v>
      </c>
      <c r="T467" s="22">
        <v>5.7000000000000002</v>
      </c>
      <c r="U467" s="22">
        <v>891</v>
      </c>
      <c r="V467" s="22">
        <v>1380</v>
      </c>
      <c r="W467" s="22">
        <v>1910</v>
      </c>
      <c r="X467" s="24"/>
      <c r="Y467" s="25"/>
      <c r="Z467" s="18">
        <f>#NAME?</f>
        <v>0</v>
      </c>
      <c r="AA467" s="18" t="b">
        <f t="shared" si="28"/>
        <v>1</v>
      </c>
      <c r="AB467" s="26"/>
    </row>
    <row r="468">
      <c r="A468" s="41">
        <v>13686</v>
      </c>
      <c r="B468" s="42" t="s">
        <v>1935</v>
      </c>
      <c r="C468" s="42" t="s">
        <v>1936</v>
      </c>
      <c r="D468" s="42" t="s">
        <v>1572</v>
      </c>
      <c r="E468" s="42" t="s">
        <v>1937</v>
      </c>
      <c r="F468" s="42" t="s">
        <v>1931</v>
      </c>
      <c r="G468" s="42"/>
      <c r="H468" s="43">
        <v>0.040000000000000001</v>
      </c>
      <c r="I468" s="44" t="s">
        <v>64</v>
      </c>
      <c r="J468" s="42" t="s">
        <v>65</v>
      </c>
      <c r="K468" s="13">
        <v>90</v>
      </c>
      <c r="L468" s="23">
        <v>1</v>
      </c>
      <c r="M468" s="39">
        <f t="shared" si="29"/>
        <v>4</v>
      </c>
      <c r="N468" s="39">
        <f t="shared" si="30"/>
        <v>5</v>
      </c>
      <c r="O468" s="23"/>
      <c r="P468" s="23"/>
      <c r="Q468" s="23">
        <v>1</v>
      </c>
      <c r="R468" s="23">
        <v>3</v>
      </c>
      <c r="S468" s="42" t="s">
        <v>66</v>
      </c>
      <c r="T468" s="42">
        <v>5.7000000000000002</v>
      </c>
      <c r="U468" s="42">
        <v>891</v>
      </c>
      <c r="V468" s="42">
        <v>1380</v>
      </c>
      <c r="W468" s="42">
        <v>1910</v>
      </c>
      <c r="X468" s="45"/>
      <c r="Y468" s="25"/>
      <c r="Z468" s="18">
        <f>#NAME?</f>
        <v>0</v>
      </c>
      <c r="AA468" s="18" t="b">
        <f t="shared" si="28"/>
        <v>1</v>
      </c>
      <c r="AB468" s="46"/>
    </row>
    <row r="469">
      <c r="A469" s="12">
        <v>11990</v>
      </c>
      <c r="B469" s="13" t="s">
        <v>1938</v>
      </c>
      <c r="C469" s="13" t="s">
        <v>1939</v>
      </c>
      <c r="D469" s="13" t="s">
        <v>1572</v>
      </c>
      <c r="E469" s="13" t="s">
        <v>1940</v>
      </c>
      <c r="F469" s="13" t="s">
        <v>1940</v>
      </c>
      <c r="G469" s="13" t="s">
        <v>1941</v>
      </c>
      <c r="H469" s="14">
        <v>0.02</v>
      </c>
      <c r="I469" s="15" t="s">
        <v>32</v>
      </c>
      <c r="J469" s="13" t="s">
        <v>33</v>
      </c>
      <c r="K469" s="13">
        <v>90</v>
      </c>
      <c r="L469" s="16">
        <f>#NAME?</f>
        <v>10</v>
      </c>
      <c r="M469" s="29">
        <f t="shared" si="29"/>
        <v>40</v>
      </c>
      <c r="N469" s="29">
        <f t="shared" si="30"/>
        <v>50</v>
      </c>
      <c r="O469" s="16"/>
      <c r="P469" s="16"/>
      <c r="Q469" s="16">
        <v>1</v>
      </c>
      <c r="R469" s="16">
        <v>3</v>
      </c>
      <c r="S469" s="13" t="s">
        <v>34</v>
      </c>
      <c r="T469" s="13">
        <v>18.899999999999999</v>
      </c>
      <c r="U469" s="13">
        <v>3386.8800000000001</v>
      </c>
      <c r="V469" s="13">
        <v>4400</v>
      </c>
      <c r="W469" s="13">
        <v>5500</v>
      </c>
      <c r="X469" s="17"/>
      <c r="Y469" s="18">
        <v>28</v>
      </c>
      <c r="Z469" s="18">
        <f>#NAME?</f>
        <v>28</v>
      </c>
      <c r="AA469" s="18" t="b">
        <f t="shared" si="28"/>
        <v>1</v>
      </c>
      <c r="AB469" s="19">
        <v>2</v>
      </c>
      <c r="AC469" s="40"/>
    </row>
    <row r="470">
      <c r="A470" s="21">
        <v>10902</v>
      </c>
      <c r="B470" s="22" t="s">
        <v>1942</v>
      </c>
      <c r="C470" s="22" t="s">
        <v>1943</v>
      </c>
      <c r="D470" s="22" t="s">
        <v>1572</v>
      </c>
      <c r="E470" s="22" t="s">
        <v>1874</v>
      </c>
      <c r="F470" s="22" t="s">
        <v>1875</v>
      </c>
      <c r="G470" s="22"/>
      <c r="H470" s="14">
        <v>0.040000000000000001</v>
      </c>
      <c r="I470" s="15" t="s">
        <v>175</v>
      </c>
      <c r="J470" s="22" t="s">
        <v>176</v>
      </c>
      <c r="K470" s="13">
        <v>90</v>
      </c>
      <c r="L470" s="23">
        <v>27</v>
      </c>
      <c r="M470" s="29">
        <f t="shared" si="29"/>
        <v>108</v>
      </c>
      <c r="N470" s="29">
        <f t="shared" si="30"/>
        <v>135</v>
      </c>
      <c r="O470" s="23">
        <v>5</v>
      </c>
      <c r="P470" s="23">
        <v>30</v>
      </c>
      <c r="Q470" s="23"/>
      <c r="R470" s="23"/>
      <c r="S470" s="22" t="s">
        <v>66</v>
      </c>
      <c r="T470" s="22">
        <v>7.9000000000000004</v>
      </c>
      <c r="U470" s="22">
        <v>201.44999999999999</v>
      </c>
      <c r="V470" s="22">
        <v>320</v>
      </c>
      <c r="W470" s="22">
        <v>400</v>
      </c>
      <c r="X470" s="24"/>
      <c r="Y470" s="25">
        <v>349</v>
      </c>
      <c r="Z470" s="18">
        <f>#NAME?</f>
        <v>349</v>
      </c>
      <c r="AA470" s="18" t="b">
        <f t="shared" si="28"/>
        <v>1</v>
      </c>
      <c r="AB470" s="26"/>
    </row>
    <row r="471">
      <c r="A471" s="21">
        <v>10928</v>
      </c>
      <c r="B471" s="22" t="s">
        <v>1944</v>
      </c>
      <c r="C471" s="22" t="s">
        <v>1945</v>
      </c>
      <c r="D471" s="22" t="s">
        <v>1572</v>
      </c>
      <c r="E471" s="22" t="s">
        <v>1946</v>
      </c>
      <c r="F471" s="22" t="s">
        <v>1947</v>
      </c>
      <c r="G471" s="22"/>
      <c r="H471" s="14">
        <v>0.040000000000000001</v>
      </c>
      <c r="I471" s="15" t="s">
        <v>175</v>
      </c>
      <c r="J471" s="22" t="s">
        <v>176</v>
      </c>
      <c r="K471" s="13">
        <v>90</v>
      </c>
      <c r="L471" s="23">
        <v>51</v>
      </c>
      <c r="M471" s="29">
        <f t="shared" si="29"/>
        <v>204</v>
      </c>
      <c r="N471" s="29">
        <f t="shared" si="30"/>
        <v>255</v>
      </c>
      <c r="O471" s="23">
        <v>5</v>
      </c>
      <c r="P471" s="23">
        <v>20</v>
      </c>
      <c r="Q471" s="23"/>
      <c r="R471" s="23"/>
      <c r="S471" s="22" t="s">
        <v>66</v>
      </c>
      <c r="T471" s="22">
        <v>8.5999999999999996</v>
      </c>
      <c r="U471" s="22">
        <v>219.30000000000001</v>
      </c>
      <c r="V471" s="22">
        <v>350</v>
      </c>
      <c r="W471" s="22">
        <v>440</v>
      </c>
      <c r="X471" s="24">
        <v>3</v>
      </c>
      <c r="Y471" s="25">
        <v>153</v>
      </c>
      <c r="Z471" s="18">
        <f>#NAME?</f>
        <v>153</v>
      </c>
      <c r="AA471" s="18" t="b">
        <f t="shared" si="28"/>
        <v>1</v>
      </c>
      <c r="AB471" s="26"/>
    </row>
    <row r="472">
      <c r="A472" s="12">
        <v>11885</v>
      </c>
      <c r="B472" s="13" t="s">
        <v>1948</v>
      </c>
      <c r="C472" s="13" t="s">
        <v>1949</v>
      </c>
      <c r="D472" s="13" t="s">
        <v>1572</v>
      </c>
      <c r="E472" s="13" t="s">
        <v>1950</v>
      </c>
      <c r="F472" s="13" t="s">
        <v>1950</v>
      </c>
      <c r="G472" s="13" t="s">
        <v>1569</v>
      </c>
      <c r="H472" s="14">
        <v>0.02</v>
      </c>
      <c r="I472" s="15" t="s">
        <v>32</v>
      </c>
      <c r="J472" s="13" t="s">
        <v>33</v>
      </c>
      <c r="K472" s="13">
        <v>90</v>
      </c>
      <c r="L472" s="16">
        <f>#NAME?</f>
        <v>3</v>
      </c>
      <c r="M472" s="29">
        <f t="shared" si="29"/>
        <v>12</v>
      </c>
      <c r="N472" s="29">
        <f t="shared" si="30"/>
        <v>15</v>
      </c>
      <c r="O472" s="16"/>
      <c r="P472" s="16"/>
      <c r="Q472" s="16">
        <v>1</v>
      </c>
      <c r="R472" s="16">
        <v>3</v>
      </c>
      <c r="S472" s="13" t="s">
        <v>34</v>
      </c>
      <c r="T472" s="13">
        <v>14.460000000000001</v>
      </c>
      <c r="U472" s="13">
        <v>2409.4000000000001</v>
      </c>
      <c r="V472" s="13">
        <v>3000</v>
      </c>
      <c r="W472" s="13">
        <v>4900</v>
      </c>
      <c r="X472" s="17"/>
      <c r="Y472" s="18"/>
      <c r="Z472" s="18">
        <f>#NAME?</f>
        <v>0</v>
      </c>
      <c r="AA472" s="18" t="b">
        <f t="shared" si="28"/>
        <v>1</v>
      </c>
      <c r="AB472" s="19"/>
    </row>
    <row r="473">
      <c r="A473" s="12">
        <v>13759</v>
      </c>
      <c r="B473" s="13" t="s">
        <v>1951</v>
      </c>
      <c r="C473" s="13" t="s">
        <v>1952</v>
      </c>
      <c r="D473" s="13" t="s">
        <v>1572</v>
      </c>
      <c r="E473" s="13" t="s">
        <v>1953</v>
      </c>
      <c r="F473" s="13" t="s">
        <v>1953</v>
      </c>
      <c r="G473" s="13" t="s">
        <v>1954</v>
      </c>
      <c r="H473" s="14">
        <v>0.02</v>
      </c>
      <c r="I473" s="15" t="s">
        <v>32</v>
      </c>
      <c r="J473" s="13" t="s">
        <v>33</v>
      </c>
      <c r="K473" s="13">
        <v>90</v>
      </c>
      <c r="L473" s="16">
        <v>2</v>
      </c>
      <c r="M473" s="29">
        <f t="shared" si="29"/>
        <v>8</v>
      </c>
      <c r="N473" s="29">
        <f t="shared" si="30"/>
        <v>10</v>
      </c>
      <c r="O473" s="16"/>
      <c r="P473" s="16"/>
      <c r="Q473" s="16">
        <v>1</v>
      </c>
      <c r="R473" s="16">
        <v>3</v>
      </c>
      <c r="S473" s="13" t="s">
        <v>34</v>
      </c>
      <c r="T473" s="13">
        <v>15.33</v>
      </c>
      <c r="U473" s="13">
        <v>2554.3600000000001</v>
      </c>
      <c r="V473" s="13">
        <v>4600</v>
      </c>
      <c r="W473" s="13">
        <v>7400</v>
      </c>
      <c r="X473" s="17"/>
      <c r="Y473" s="18">
        <v>13</v>
      </c>
      <c r="Z473" s="18">
        <f>#NAME?</f>
        <v>13</v>
      </c>
      <c r="AA473" s="18" t="b">
        <f t="shared" si="28"/>
        <v>1</v>
      </c>
      <c r="AB473" s="19">
        <v>4</v>
      </c>
    </row>
    <row r="474">
      <c r="A474" s="12">
        <v>13767</v>
      </c>
      <c r="B474" s="13" t="s">
        <v>1955</v>
      </c>
      <c r="C474" s="13" t="s">
        <v>1956</v>
      </c>
      <c r="D474" s="13" t="s">
        <v>1572</v>
      </c>
      <c r="E474" s="13" t="s">
        <v>1957</v>
      </c>
      <c r="F474" s="13" t="s">
        <v>1957</v>
      </c>
      <c r="G474" s="13" t="s">
        <v>1958</v>
      </c>
      <c r="H474" s="14">
        <v>0.02</v>
      </c>
      <c r="I474" s="15" t="s">
        <v>32</v>
      </c>
      <c r="J474" s="13" t="s">
        <v>33</v>
      </c>
      <c r="K474" s="13">
        <v>90</v>
      </c>
      <c r="L474" s="16">
        <f>#NAME?</f>
        <v>2</v>
      </c>
      <c r="M474" s="29">
        <f t="shared" si="29"/>
        <v>8</v>
      </c>
      <c r="N474" s="29">
        <f t="shared" si="30"/>
        <v>10</v>
      </c>
      <c r="O474" s="16"/>
      <c r="P474" s="16"/>
      <c r="Q474" s="16">
        <v>1</v>
      </c>
      <c r="R474" s="16">
        <v>3</v>
      </c>
      <c r="S474" s="13" t="s">
        <v>34</v>
      </c>
      <c r="T474" s="13">
        <v>13.609999999999999</v>
      </c>
      <c r="U474" s="13">
        <v>2267.77</v>
      </c>
      <c r="V474" s="13">
        <v>3500</v>
      </c>
      <c r="W474" s="13">
        <v>6000</v>
      </c>
      <c r="X474" s="17"/>
      <c r="Y474" s="18">
        <v>3</v>
      </c>
      <c r="Z474" s="18">
        <f>#NAME?</f>
        <v>3</v>
      </c>
      <c r="AA474" s="18" t="b">
        <f t="shared" si="28"/>
        <v>1</v>
      </c>
      <c r="AB474" s="19">
        <v>3</v>
      </c>
    </row>
    <row r="475">
      <c r="A475" s="12">
        <v>13893</v>
      </c>
      <c r="B475" s="13" t="s">
        <v>1959</v>
      </c>
      <c r="C475" s="13" t="s">
        <v>1960</v>
      </c>
      <c r="D475" s="13" t="s">
        <v>1572</v>
      </c>
      <c r="E475" s="13" t="s">
        <v>1961</v>
      </c>
      <c r="F475" s="13" t="s">
        <v>1961</v>
      </c>
      <c r="G475" s="13" t="s">
        <v>1962</v>
      </c>
      <c r="H475" s="14">
        <v>0.02</v>
      </c>
      <c r="I475" s="15" t="s">
        <v>32</v>
      </c>
      <c r="J475" s="13" t="s">
        <v>33</v>
      </c>
      <c r="K475" s="13">
        <v>90</v>
      </c>
      <c r="L475" s="16">
        <f>#NAME?</f>
        <v>4</v>
      </c>
      <c r="M475" s="29">
        <f t="shared" si="29"/>
        <v>16</v>
      </c>
      <c r="N475" s="29">
        <f t="shared" si="30"/>
        <v>20</v>
      </c>
      <c r="O475" s="16"/>
      <c r="P475" s="16"/>
      <c r="Q475" s="16">
        <v>1</v>
      </c>
      <c r="R475" s="16">
        <v>3</v>
      </c>
      <c r="S475" s="13" t="s">
        <v>34</v>
      </c>
      <c r="T475" s="13">
        <v>18.359999999999999</v>
      </c>
      <c r="U475" s="13">
        <v>3290.1100000000001</v>
      </c>
      <c r="V475" s="13">
        <v>4300</v>
      </c>
      <c r="W475" s="13">
        <v>5400</v>
      </c>
      <c r="X475" s="17"/>
      <c r="Y475" s="18">
        <v>29</v>
      </c>
      <c r="Z475" s="18">
        <f>#NAME?</f>
        <v>29</v>
      </c>
      <c r="AA475" s="18" t="b">
        <f t="shared" si="28"/>
        <v>1</v>
      </c>
      <c r="AB475" s="19">
        <v>2</v>
      </c>
    </row>
    <row r="476">
      <c r="A476" s="12">
        <v>11989</v>
      </c>
      <c r="B476" s="13" t="s">
        <v>1963</v>
      </c>
      <c r="C476" s="13" t="s">
        <v>1964</v>
      </c>
      <c r="D476" s="13" t="s">
        <v>1572</v>
      </c>
      <c r="E476" s="13" t="s">
        <v>1965</v>
      </c>
      <c r="F476" s="13" t="s">
        <v>1965</v>
      </c>
      <c r="G476" s="13" t="s">
        <v>1966</v>
      </c>
      <c r="H476" s="14">
        <v>0.02</v>
      </c>
      <c r="I476" s="15" t="s">
        <v>32</v>
      </c>
      <c r="J476" s="13" t="s">
        <v>33</v>
      </c>
      <c r="K476" s="13">
        <v>90</v>
      </c>
      <c r="L476" s="16">
        <f>#NAME?</f>
        <v>6</v>
      </c>
      <c r="M476" s="29">
        <f t="shared" si="29"/>
        <v>24</v>
      </c>
      <c r="N476" s="29">
        <f t="shared" si="30"/>
        <v>30</v>
      </c>
      <c r="O476" s="16"/>
      <c r="P476" s="16"/>
      <c r="Q476" s="16">
        <v>1</v>
      </c>
      <c r="R476" s="16">
        <v>3</v>
      </c>
      <c r="S476" s="13" t="s">
        <v>34</v>
      </c>
      <c r="T476" s="13">
        <v>17.27</v>
      </c>
      <c r="U476" s="13">
        <v>2</v>
      </c>
      <c r="V476" s="13">
        <v>3500</v>
      </c>
      <c r="W476" s="13">
        <v>4840</v>
      </c>
      <c r="X476" s="17"/>
      <c r="Y476" s="18"/>
      <c r="Z476" s="18">
        <f>#NAME?</f>
        <v>0</v>
      </c>
      <c r="AA476" s="18" t="b">
        <f t="shared" si="28"/>
        <v>1</v>
      </c>
      <c r="AB476" s="19"/>
    </row>
    <row r="477">
      <c r="A477" s="21">
        <v>10952</v>
      </c>
      <c r="B477" s="22" t="s">
        <v>1967</v>
      </c>
      <c r="C477" s="22" t="s">
        <v>1968</v>
      </c>
      <c r="D477" s="22" t="s">
        <v>1572</v>
      </c>
      <c r="E477" s="22" t="s">
        <v>1969</v>
      </c>
      <c r="F477" s="22" t="s">
        <v>1970</v>
      </c>
      <c r="G477" s="22"/>
      <c r="H477" s="14">
        <v>0.040000000000000001</v>
      </c>
      <c r="I477" s="15" t="s">
        <v>175</v>
      </c>
      <c r="J477" s="22" t="s">
        <v>176</v>
      </c>
      <c r="K477" s="13">
        <v>90</v>
      </c>
      <c r="L477" s="23">
        <v>175</v>
      </c>
      <c r="M477" s="29">
        <f t="shared" si="29"/>
        <v>700</v>
      </c>
      <c r="N477" s="29">
        <f t="shared" si="30"/>
        <v>875</v>
      </c>
      <c r="O477" s="23">
        <v>10</v>
      </c>
      <c r="P477" s="23">
        <v>30</v>
      </c>
      <c r="Q477" s="23"/>
      <c r="R477" s="23"/>
      <c r="S477" s="22" t="s">
        <v>66</v>
      </c>
      <c r="T477" s="22">
        <v>6.5</v>
      </c>
      <c r="U477" s="22">
        <v>165.75</v>
      </c>
      <c r="V477" s="22">
        <v>270</v>
      </c>
      <c r="W477" s="22">
        <v>330</v>
      </c>
      <c r="X477" s="24">
        <v>12</v>
      </c>
      <c r="Y477" s="25">
        <v>1561</v>
      </c>
      <c r="Z477" s="18">
        <f>#NAME?</f>
        <v>1561</v>
      </c>
      <c r="AA477" s="18" t="b">
        <f t="shared" si="28"/>
        <v>1</v>
      </c>
      <c r="AB477" s="26"/>
    </row>
    <row r="478">
      <c r="A478" s="21">
        <v>11680</v>
      </c>
      <c r="B478" s="22" t="s">
        <v>1971</v>
      </c>
      <c r="C478" s="22" t="s">
        <v>1972</v>
      </c>
      <c r="D478" s="22" t="s">
        <v>1572</v>
      </c>
      <c r="E478" s="22" t="s">
        <v>1973</v>
      </c>
      <c r="F478" s="22" t="s">
        <v>1974</v>
      </c>
      <c r="G478" s="22"/>
      <c r="H478" s="14">
        <v>0.040000000000000001</v>
      </c>
      <c r="I478" s="15" t="s">
        <v>64</v>
      </c>
      <c r="J478" s="22" t="s">
        <v>65</v>
      </c>
      <c r="K478" s="13">
        <v>90</v>
      </c>
      <c r="L478" s="23">
        <v>0</v>
      </c>
      <c r="M478" s="29">
        <f t="shared" si="29"/>
        <v>0</v>
      </c>
      <c r="N478" s="29">
        <f t="shared" si="30"/>
        <v>0</v>
      </c>
      <c r="O478" s="23">
        <v>5</v>
      </c>
      <c r="P478" s="23">
        <v>20</v>
      </c>
      <c r="Q478" s="23"/>
      <c r="R478" s="23"/>
      <c r="S478" s="22" t="s">
        <v>66</v>
      </c>
      <c r="T478" s="22">
        <v>4.5999999999999996</v>
      </c>
      <c r="U478" s="22">
        <v>719</v>
      </c>
      <c r="V478" s="22">
        <v>1110</v>
      </c>
      <c r="W478" s="22">
        <v>1540</v>
      </c>
      <c r="X478" s="24"/>
      <c r="Y478" s="25"/>
      <c r="Z478" s="18">
        <f>#NAME?</f>
        <v>0</v>
      </c>
      <c r="AA478" s="18" t="b">
        <f t="shared" si="28"/>
        <v>1</v>
      </c>
      <c r="AB478" s="26"/>
    </row>
    <row r="479">
      <c r="A479" s="21">
        <v>11679</v>
      </c>
      <c r="B479" s="22" t="s">
        <v>1975</v>
      </c>
      <c r="C479" s="22" t="s">
        <v>1976</v>
      </c>
      <c r="D479" s="22" t="s">
        <v>1572</v>
      </c>
      <c r="E479" s="22" t="s">
        <v>1977</v>
      </c>
      <c r="F479" s="22" t="s">
        <v>1978</v>
      </c>
      <c r="G479" s="22"/>
      <c r="H479" s="14">
        <v>0.040000000000000001</v>
      </c>
      <c r="I479" s="15" t="s">
        <v>64</v>
      </c>
      <c r="J479" s="22" t="s">
        <v>65</v>
      </c>
      <c r="K479" s="13">
        <v>90</v>
      </c>
      <c r="L479" s="23">
        <v>0</v>
      </c>
      <c r="M479" s="29">
        <f t="shared" si="29"/>
        <v>0</v>
      </c>
      <c r="N479" s="29">
        <f t="shared" si="30"/>
        <v>0</v>
      </c>
      <c r="O479" s="23"/>
      <c r="P479" s="23"/>
      <c r="Q479" s="23">
        <v>2</v>
      </c>
      <c r="R479" s="23">
        <v>5</v>
      </c>
      <c r="S479" s="22" t="s">
        <v>66</v>
      </c>
      <c r="T479" s="22">
        <v>2.6800000000000002</v>
      </c>
      <c r="U479" s="22">
        <v>419</v>
      </c>
      <c r="V479" s="22">
        <v>650</v>
      </c>
      <c r="W479" s="22">
        <v>900</v>
      </c>
      <c r="X479" s="24">
        <v>3</v>
      </c>
      <c r="Y479" s="25">
        <v>30</v>
      </c>
      <c r="Z479" s="18">
        <f>#NAME?</f>
        <v>30</v>
      </c>
      <c r="AA479" s="18" t="b">
        <f t="shared" si="28"/>
        <v>1</v>
      </c>
      <c r="AB479" s="26">
        <v>7</v>
      </c>
    </row>
    <row r="480">
      <c r="A480" s="21">
        <v>11678</v>
      </c>
      <c r="B480" s="22" t="s">
        <v>1979</v>
      </c>
      <c r="C480" s="22" t="s">
        <v>1980</v>
      </c>
      <c r="D480" s="22" t="s">
        <v>1572</v>
      </c>
      <c r="E480" s="22" t="s">
        <v>1981</v>
      </c>
      <c r="F480" s="22" t="s">
        <v>1982</v>
      </c>
      <c r="G480" s="22"/>
      <c r="H480" s="14">
        <v>0.040000000000000001</v>
      </c>
      <c r="I480" s="15" t="s">
        <v>64</v>
      </c>
      <c r="J480" s="22" t="s">
        <v>65</v>
      </c>
      <c r="K480" s="13">
        <v>90</v>
      </c>
      <c r="L480" s="23">
        <v>0</v>
      </c>
      <c r="M480" s="29">
        <f t="shared" si="29"/>
        <v>0</v>
      </c>
      <c r="N480" s="29">
        <f t="shared" si="30"/>
        <v>0</v>
      </c>
      <c r="O480" s="23"/>
      <c r="P480" s="23"/>
      <c r="Q480" s="23">
        <v>2</v>
      </c>
      <c r="R480" s="23">
        <v>5</v>
      </c>
      <c r="S480" s="22" t="s">
        <v>66</v>
      </c>
      <c r="T480" s="22">
        <v>2.6800000000000002</v>
      </c>
      <c r="U480" s="22">
        <v>419</v>
      </c>
      <c r="V480" s="22">
        <v>650</v>
      </c>
      <c r="W480" s="22">
        <v>900</v>
      </c>
      <c r="X480" s="24">
        <v>4</v>
      </c>
      <c r="Y480" s="25">
        <v>40</v>
      </c>
      <c r="Z480" s="18">
        <f>#NAME?</f>
        <v>40</v>
      </c>
      <c r="AA480" s="18" t="b">
        <f t="shared" si="28"/>
        <v>1</v>
      </c>
      <c r="AB480" s="26">
        <v>4</v>
      </c>
    </row>
    <row r="481">
      <c r="A481" s="21">
        <v>11624</v>
      </c>
      <c r="B481" s="22" t="s">
        <v>1983</v>
      </c>
      <c r="C481" s="22" t="s">
        <v>1984</v>
      </c>
      <c r="D481" s="22" t="s">
        <v>1572</v>
      </c>
      <c r="E481" s="22" t="s">
        <v>1985</v>
      </c>
      <c r="F481" s="22" t="s">
        <v>1986</v>
      </c>
      <c r="G481" s="22"/>
      <c r="H481" s="14">
        <v>0.040000000000000001</v>
      </c>
      <c r="I481" s="15" t="s">
        <v>64</v>
      </c>
      <c r="J481" s="22" t="s">
        <v>65</v>
      </c>
      <c r="K481" s="13">
        <v>90</v>
      </c>
      <c r="L481" s="23">
        <v>0</v>
      </c>
      <c r="M481" s="29">
        <f t="shared" si="29"/>
        <v>0</v>
      </c>
      <c r="N481" s="29">
        <f t="shared" si="30"/>
        <v>0</v>
      </c>
      <c r="O481" s="23"/>
      <c r="P481" s="23"/>
      <c r="Q481" s="23">
        <v>2</v>
      </c>
      <c r="R481" s="23">
        <v>5</v>
      </c>
      <c r="S481" s="22" t="s">
        <v>66</v>
      </c>
      <c r="T481" s="22">
        <v>12</v>
      </c>
      <c r="U481" s="22">
        <v>1876</v>
      </c>
      <c r="V481" s="22">
        <v>2910</v>
      </c>
      <c r="W481" s="22">
        <v>4020</v>
      </c>
      <c r="X481" s="24"/>
      <c r="Y481" s="25">
        <v>4</v>
      </c>
      <c r="Z481" s="18">
        <f>#NAME?</f>
        <v>4</v>
      </c>
      <c r="AA481" s="18" t="b">
        <f t="shared" si="28"/>
        <v>1</v>
      </c>
      <c r="AB481" s="26">
        <v>10</v>
      </c>
    </row>
    <row r="482">
      <c r="A482" s="21">
        <v>11623</v>
      </c>
      <c r="B482" s="22" t="s">
        <v>1987</v>
      </c>
      <c r="C482" s="22" t="s">
        <v>1988</v>
      </c>
      <c r="D482" s="22" t="s">
        <v>1572</v>
      </c>
      <c r="E482" s="22" t="s">
        <v>1989</v>
      </c>
      <c r="F482" s="22" t="s">
        <v>1990</v>
      </c>
      <c r="G482" s="22"/>
      <c r="H482" s="14">
        <v>0.040000000000000001</v>
      </c>
      <c r="I482" s="15" t="s">
        <v>64</v>
      </c>
      <c r="J482" s="22" t="s">
        <v>65</v>
      </c>
      <c r="K482" s="13">
        <v>90</v>
      </c>
      <c r="L482" s="23">
        <v>0</v>
      </c>
      <c r="M482" s="29">
        <f t="shared" si="29"/>
        <v>0</v>
      </c>
      <c r="N482" s="29">
        <f t="shared" si="30"/>
        <v>0</v>
      </c>
      <c r="O482" s="23"/>
      <c r="P482" s="23"/>
      <c r="Q482" s="23">
        <v>2</v>
      </c>
      <c r="R482" s="23">
        <v>5</v>
      </c>
      <c r="S482" s="22" t="s">
        <v>66</v>
      </c>
      <c r="T482" s="22">
        <v>12</v>
      </c>
      <c r="U482" s="22">
        <v>1876</v>
      </c>
      <c r="V482" s="22">
        <v>2910</v>
      </c>
      <c r="W482" s="22">
        <v>4020</v>
      </c>
      <c r="X482" s="24"/>
      <c r="Y482" s="25">
        <v>2</v>
      </c>
      <c r="Z482" s="18">
        <f>#NAME?</f>
        <v>2</v>
      </c>
      <c r="AA482" s="18" t="b">
        <f t="shared" si="28"/>
        <v>1</v>
      </c>
      <c r="AB482" s="26">
        <v>14</v>
      </c>
    </row>
    <row r="483">
      <c r="A483" s="21">
        <v>10947</v>
      </c>
      <c r="B483" s="22" t="s">
        <v>1991</v>
      </c>
      <c r="C483" s="22" t="s">
        <v>1992</v>
      </c>
      <c r="D483" s="22" t="s">
        <v>1572</v>
      </c>
      <c r="E483" s="22" t="s">
        <v>1993</v>
      </c>
      <c r="F483" s="22" t="s">
        <v>1994</v>
      </c>
      <c r="G483" s="22"/>
      <c r="H483" s="14">
        <v>0.040000000000000001</v>
      </c>
      <c r="I483" s="15" t="s">
        <v>64</v>
      </c>
      <c r="J483" s="22" t="s">
        <v>65</v>
      </c>
      <c r="K483" s="13">
        <v>90</v>
      </c>
      <c r="L483" s="23">
        <v>7</v>
      </c>
      <c r="M483" s="29">
        <f t="shared" si="29"/>
        <v>28</v>
      </c>
      <c r="N483" s="29">
        <f t="shared" si="30"/>
        <v>35</v>
      </c>
      <c r="O483" s="23">
        <v>5</v>
      </c>
      <c r="P483" s="23">
        <v>20</v>
      </c>
      <c r="Q483" s="23"/>
      <c r="R483" s="23"/>
      <c r="S483" s="22" t="s">
        <v>66</v>
      </c>
      <c r="T483" s="22">
        <v>15</v>
      </c>
      <c r="U483" s="22">
        <v>408</v>
      </c>
      <c r="V483" s="22">
        <v>610</v>
      </c>
      <c r="W483" s="22">
        <v>820</v>
      </c>
      <c r="X483" s="24">
        <v>19</v>
      </c>
      <c r="Y483" s="25">
        <v>15</v>
      </c>
      <c r="Z483" s="18">
        <f>#NAME?</f>
        <v>15</v>
      </c>
      <c r="AA483" s="18" t="b">
        <f t="shared" si="28"/>
        <v>1</v>
      </c>
      <c r="AB483" s="26">
        <v>2</v>
      </c>
    </row>
    <row r="484">
      <c r="A484" s="21">
        <v>10946</v>
      </c>
      <c r="B484" s="22" t="s">
        <v>1995</v>
      </c>
      <c r="C484" s="22" t="s">
        <v>1996</v>
      </c>
      <c r="D484" s="22" t="s">
        <v>1572</v>
      </c>
      <c r="E484" s="22" t="s">
        <v>1997</v>
      </c>
      <c r="F484" s="22" t="s">
        <v>1998</v>
      </c>
      <c r="G484" s="22"/>
      <c r="H484" s="14">
        <v>0.040000000000000001</v>
      </c>
      <c r="I484" s="15" t="s">
        <v>64</v>
      </c>
      <c r="J484" s="22" t="s">
        <v>65</v>
      </c>
      <c r="K484" s="13">
        <v>90</v>
      </c>
      <c r="L484" s="23">
        <v>8</v>
      </c>
      <c r="M484" s="29">
        <f t="shared" si="29"/>
        <v>32</v>
      </c>
      <c r="N484" s="29">
        <f t="shared" si="30"/>
        <v>40</v>
      </c>
      <c r="O484" s="23">
        <v>5</v>
      </c>
      <c r="P484" s="23">
        <v>20</v>
      </c>
      <c r="Q484" s="23"/>
      <c r="R484" s="23"/>
      <c r="S484" s="22" t="s">
        <v>66</v>
      </c>
      <c r="T484" s="22">
        <v>15</v>
      </c>
      <c r="U484" s="22">
        <v>408</v>
      </c>
      <c r="V484" s="22">
        <v>610</v>
      </c>
      <c r="W484" s="22">
        <v>820</v>
      </c>
      <c r="X484" s="24">
        <v>19</v>
      </c>
      <c r="Y484" s="25">
        <v>12</v>
      </c>
      <c r="Z484" s="18">
        <f>#NAME?</f>
        <v>12</v>
      </c>
      <c r="AA484" s="18" t="b">
        <f t="shared" si="28"/>
        <v>1</v>
      </c>
      <c r="AB484" s="26">
        <v>5</v>
      </c>
    </row>
    <row r="485">
      <c r="A485" s="21">
        <v>11827</v>
      </c>
      <c r="B485" s="22" t="s">
        <v>1999</v>
      </c>
      <c r="C485" s="22" t="s">
        <v>2000</v>
      </c>
      <c r="D485" s="22" t="s">
        <v>1572</v>
      </c>
      <c r="E485" s="22" t="s">
        <v>2001</v>
      </c>
      <c r="F485" s="22" t="s">
        <v>2002</v>
      </c>
      <c r="G485" s="22"/>
      <c r="H485" s="14">
        <v>0.040000000000000001</v>
      </c>
      <c r="I485" s="15" t="s">
        <v>64</v>
      </c>
      <c r="J485" s="22" t="s">
        <v>65</v>
      </c>
      <c r="K485" s="13">
        <v>90</v>
      </c>
      <c r="L485" s="23">
        <v>5</v>
      </c>
      <c r="M485" s="29">
        <f t="shared" si="29"/>
        <v>20</v>
      </c>
      <c r="N485" s="29">
        <f t="shared" si="30"/>
        <v>25</v>
      </c>
      <c r="O485" s="23">
        <v>2</v>
      </c>
      <c r="P485" s="23">
        <v>5</v>
      </c>
      <c r="Q485" s="23"/>
      <c r="R485" s="23"/>
      <c r="S485" s="22" t="s">
        <v>66</v>
      </c>
      <c r="T485" s="22">
        <v>16</v>
      </c>
      <c r="U485" s="22">
        <v>435</v>
      </c>
      <c r="V485" s="22">
        <v>650</v>
      </c>
      <c r="W485" s="22">
        <v>870</v>
      </c>
      <c r="X485" s="24"/>
      <c r="Y485" s="25">
        <v>75</v>
      </c>
      <c r="Z485" s="18">
        <f>#NAME?</f>
        <v>75</v>
      </c>
      <c r="AA485" s="18" t="b">
        <f t="shared" si="28"/>
        <v>1</v>
      </c>
      <c r="AB485" s="26"/>
    </row>
    <row r="486">
      <c r="A486" s="21">
        <v>11826</v>
      </c>
      <c r="B486" s="22" t="s">
        <v>2003</v>
      </c>
      <c r="C486" s="22" t="s">
        <v>2004</v>
      </c>
      <c r="D486" s="22" t="s">
        <v>1572</v>
      </c>
      <c r="E486" s="22" t="s">
        <v>2005</v>
      </c>
      <c r="F486" s="22" t="s">
        <v>2006</v>
      </c>
      <c r="G486" s="22"/>
      <c r="H486" s="14">
        <v>0.040000000000000001</v>
      </c>
      <c r="I486" s="15" t="s">
        <v>64</v>
      </c>
      <c r="J486" s="22" t="s">
        <v>65</v>
      </c>
      <c r="K486" s="13">
        <v>90</v>
      </c>
      <c r="L486" s="23">
        <v>5</v>
      </c>
      <c r="M486" s="29">
        <f t="shared" si="29"/>
        <v>20</v>
      </c>
      <c r="N486" s="29">
        <f t="shared" si="30"/>
        <v>25</v>
      </c>
      <c r="O486" s="23">
        <v>2</v>
      </c>
      <c r="P486" s="23">
        <v>5</v>
      </c>
      <c r="Q486" s="23"/>
      <c r="R486" s="23"/>
      <c r="S486" s="22" t="s">
        <v>66</v>
      </c>
      <c r="T486" s="22">
        <v>16</v>
      </c>
      <c r="U486" s="22">
        <v>435</v>
      </c>
      <c r="V486" s="22">
        <v>650</v>
      </c>
      <c r="W486" s="22">
        <v>870</v>
      </c>
      <c r="X486" s="24"/>
      <c r="Y486" s="25">
        <v>75</v>
      </c>
      <c r="Z486" s="18">
        <f>#NAME?</f>
        <v>75</v>
      </c>
      <c r="AA486" s="18" t="b">
        <f t="shared" si="28"/>
        <v>1</v>
      </c>
      <c r="AB486" s="26"/>
    </row>
    <row r="487">
      <c r="A487" s="21">
        <v>11825</v>
      </c>
      <c r="B487" s="22" t="s">
        <v>2007</v>
      </c>
      <c r="C487" s="22" t="s">
        <v>2008</v>
      </c>
      <c r="D487" s="22" t="s">
        <v>1572</v>
      </c>
      <c r="E487" s="22" t="s">
        <v>2009</v>
      </c>
      <c r="F487" s="22" t="s">
        <v>2010</v>
      </c>
      <c r="G487" s="22"/>
      <c r="H487" s="14">
        <v>0.040000000000000001</v>
      </c>
      <c r="I487" s="15" t="s">
        <v>64</v>
      </c>
      <c r="J487" s="22" t="s">
        <v>65</v>
      </c>
      <c r="K487" s="13">
        <v>90</v>
      </c>
      <c r="L487" s="23">
        <v>16</v>
      </c>
      <c r="M487" s="29">
        <f t="shared" si="29"/>
        <v>64</v>
      </c>
      <c r="N487" s="29">
        <f t="shared" si="30"/>
        <v>80</v>
      </c>
      <c r="O487" s="23">
        <v>2</v>
      </c>
      <c r="P487" s="23">
        <v>5</v>
      </c>
      <c r="Q487" s="23"/>
      <c r="R487" s="23"/>
      <c r="S487" s="22" t="s">
        <v>66</v>
      </c>
      <c r="T487" s="22">
        <v>16</v>
      </c>
      <c r="U487" s="22">
        <v>435</v>
      </c>
      <c r="V487" s="22">
        <v>650</v>
      </c>
      <c r="W487" s="22">
        <v>870</v>
      </c>
      <c r="X487" s="24"/>
      <c r="Y487" s="25"/>
      <c r="Z487" s="18">
        <f>#NAME?</f>
        <v>0</v>
      </c>
      <c r="AA487" s="18" t="b">
        <f t="shared" si="28"/>
        <v>1</v>
      </c>
      <c r="AB487" s="26">
        <v>0</v>
      </c>
    </row>
    <row r="488">
      <c r="A488" s="21">
        <v>11824</v>
      </c>
      <c r="B488" s="22" t="s">
        <v>2011</v>
      </c>
      <c r="C488" s="22" t="s">
        <v>2012</v>
      </c>
      <c r="D488" s="22" t="s">
        <v>1572</v>
      </c>
      <c r="E488" s="22" t="s">
        <v>2013</v>
      </c>
      <c r="F488" s="22" t="s">
        <v>2014</v>
      </c>
      <c r="G488" s="22"/>
      <c r="H488" s="14">
        <v>0.040000000000000001</v>
      </c>
      <c r="I488" s="15" t="s">
        <v>64</v>
      </c>
      <c r="J488" s="22" t="s">
        <v>65</v>
      </c>
      <c r="K488" s="13">
        <v>90</v>
      </c>
      <c r="L488" s="23">
        <v>17</v>
      </c>
      <c r="M488" s="29">
        <f t="shared" si="29"/>
        <v>68</v>
      </c>
      <c r="N488" s="29">
        <f t="shared" si="30"/>
        <v>85</v>
      </c>
      <c r="O488" s="23">
        <v>2</v>
      </c>
      <c r="P488" s="23">
        <v>5</v>
      </c>
      <c r="Q488" s="23"/>
      <c r="R488" s="23"/>
      <c r="S488" s="22" t="s">
        <v>66</v>
      </c>
      <c r="T488" s="22">
        <v>16</v>
      </c>
      <c r="U488" s="22">
        <v>435</v>
      </c>
      <c r="V488" s="22">
        <v>650</v>
      </c>
      <c r="W488" s="22">
        <v>870</v>
      </c>
      <c r="X488" s="24"/>
      <c r="Y488" s="25"/>
      <c r="Z488" s="18">
        <f>#NAME?</f>
        <v>0</v>
      </c>
      <c r="AA488" s="18" t="b">
        <f t="shared" si="28"/>
        <v>1</v>
      </c>
      <c r="AB488" s="26">
        <v>12</v>
      </c>
    </row>
    <row r="489">
      <c r="A489" s="21">
        <v>10951</v>
      </c>
      <c r="B489" s="22" t="s">
        <v>2015</v>
      </c>
      <c r="C489" s="22" t="s">
        <v>2016</v>
      </c>
      <c r="D489" s="22" t="s">
        <v>1572</v>
      </c>
      <c r="E489" s="22" t="s">
        <v>2017</v>
      </c>
      <c r="F489" s="22" t="s">
        <v>2018</v>
      </c>
      <c r="G489" s="22"/>
      <c r="H489" s="14">
        <v>0.040000000000000001</v>
      </c>
      <c r="I489" s="15" t="s">
        <v>64</v>
      </c>
      <c r="J489" s="22" t="s">
        <v>65</v>
      </c>
      <c r="K489" s="13">
        <v>90</v>
      </c>
      <c r="L489" s="23">
        <v>0</v>
      </c>
      <c r="M489" s="29">
        <f t="shared" si="29"/>
        <v>0</v>
      </c>
      <c r="N489" s="29">
        <f t="shared" si="30"/>
        <v>0</v>
      </c>
      <c r="O489" s="23">
        <v>0</v>
      </c>
      <c r="P489" s="23">
        <v>0</v>
      </c>
      <c r="Q489" s="23"/>
      <c r="R489" s="23"/>
      <c r="S489" s="22" t="s">
        <v>66</v>
      </c>
      <c r="T489" s="22">
        <v>2.46</v>
      </c>
      <c r="U489" s="22">
        <v>384</v>
      </c>
      <c r="V489" s="22">
        <v>600</v>
      </c>
      <c r="W489" s="22">
        <v>830</v>
      </c>
      <c r="X489" s="24">
        <v>10</v>
      </c>
      <c r="Y489" s="25"/>
      <c r="Z489" s="18">
        <f>#NAME?</f>
        <v>0</v>
      </c>
      <c r="AA489" s="18" t="b">
        <f t="shared" si="28"/>
        <v>1</v>
      </c>
      <c r="AB489" s="26">
        <v>24</v>
      </c>
    </row>
    <row r="490">
      <c r="A490" s="21">
        <v>10950</v>
      </c>
      <c r="B490" s="22" t="s">
        <v>2019</v>
      </c>
      <c r="C490" s="22" t="s">
        <v>2020</v>
      </c>
      <c r="D490" s="22" t="s">
        <v>1572</v>
      </c>
      <c r="E490" s="22" t="s">
        <v>2021</v>
      </c>
      <c r="F490" s="22" t="s">
        <v>2022</v>
      </c>
      <c r="G490" s="22"/>
      <c r="H490" s="14">
        <v>0.040000000000000001</v>
      </c>
      <c r="I490" s="15" t="s">
        <v>64</v>
      </c>
      <c r="J490" s="22" t="s">
        <v>65</v>
      </c>
      <c r="K490" s="13">
        <v>90</v>
      </c>
      <c r="L490" s="23">
        <v>0</v>
      </c>
      <c r="M490" s="29">
        <f t="shared" si="29"/>
        <v>0</v>
      </c>
      <c r="N490" s="29">
        <f t="shared" si="30"/>
        <v>0</v>
      </c>
      <c r="O490" s="23">
        <v>0</v>
      </c>
      <c r="P490" s="23">
        <v>0</v>
      </c>
      <c r="Q490" s="23"/>
      <c r="R490" s="23"/>
      <c r="S490" s="22" t="s">
        <v>66</v>
      </c>
      <c r="T490" s="22">
        <v>2.46</v>
      </c>
      <c r="U490" s="22">
        <v>384</v>
      </c>
      <c r="V490" s="22">
        <v>600</v>
      </c>
      <c r="W490" s="22">
        <v>830</v>
      </c>
      <c r="X490" s="24">
        <v>9</v>
      </c>
      <c r="Y490" s="25"/>
      <c r="Z490" s="18">
        <f>#NAME?</f>
        <v>0</v>
      </c>
      <c r="AA490" s="18" t="b">
        <f t="shared" si="28"/>
        <v>1</v>
      </c>
      <c r="AB490" s="26">
        <v>0</v>
      </c>
    </row>
    <row r="491">
      <c r="A491" s="21">
        <v>10949</v>
      </c>
      <c r="B491" s="22" t="s">
        <v>2023</v>
      </c>
      <c r="C491" s="22" t="s">
        <v>2024</v>
      </c>
      <c r="D491" s="22" t="s">
        <v>1572</v>
      </c>
      <c r="E491" s="22" t="s">
        <v>2025</v>
      </c>
      <c r="F491" s="22" t="s">
        <v>2026</v>
      </c>
      <c r="G491" s="22"/>
      <c r="H491" s="14">
        <v>0.040000000000000001</v>
      </c>
      <c r="I491" s="15" t="s">
        <v>64</v>
      </c>
      <c r="J491" s="22" t="s">
        <v>65</v>
      </c>
      <c r="K491" s="13">
        <v>90</v>
      </c>
      <c r="L491" s="23">
        <v>11</v>
      </c>
      <c r="M491" s="29">
        <f t="shared" si="29"/>
        <v>44</v>
      </c>
      <c r="N491" s="29">
        <f t="shared" si="30"/>
        <v>55</v>
      </c>
      <c r="O491" s="23">
        <v>5</v>
      </c>
      <c r="P491" s="23">
        <v>20</v>
      </c>
      <c r="Q491" s="23"/>
      <c r="R491" s="23"/>
      <c r="S491" s="22" t="s">
        <v>66</v>
      </c>
      <c r="T491" s="22">
        <v>16</v>
      </c>
      <c r="U491" s="22">
        <v>408</v>
      </c>
      <c r="V491" s="22">
        <v>610</v>
      </c>
      <c r="W491" s="22">
        <v>1050</v>
      </c>
      <c r="X491" s="24"/>
      <c r="Y491" s="25"/>
      <c r="Z491" s="18">
        <f>#NAME?</f>
        <v>0</v>
      </c>
      <c r="AA491" s="18" t="b">
        <f t="shared" si="28"/>
        <v>1</v>
      </c>
      <c r="AB491" s="26">
        <v>5</v>
      </c>
    </row>
    <row r="492">
      <c r="A492" s="21">
        <v>10948</v>
      </c>
      <c r="B492" s="22" t="s">
        <v>2027</v>
      </c>
      <c r="C492" s="22" t="s">
        <v>2028</v>
      </c>
      <c r="D492" s="22" t="s">
        <v>1572</v>
      </c>
      <c r="E492" s="22" t="s">
        <v>2029</v>
      </c>
      <c r="F492" s="22" t="s">
        <v>2030</v>
      </c>
      <c r="G492" s="22"/>
      <c r="H492" s="14">
        <v>0.040000000000000001</v>
      </c>
      <c r="I492" s="15" t="s">
        <v>64</v>
      </c>
      <c r="J492" s="22" t="s">
        <v>65</v>
      </c>
      <c r="K492" s="13">
        <v>90</v>
      </c>
      <c r="L492" s="23">
        <v>11</v>
      </c>
      <c r="M492" s="29">
        <f t="shared" si="29"/>
        <v>44</v>
      </c>
      <c r="N492" s="29">
        <f t="shared" si="30"/>
        <v>55</v>
      </c>
      <c r="O492" s="23">
        <v>5</v>
      </c>
      <c r="P492" s="23">
        <v>20</v>
      </c>
      <c r="Q492" s="23"/>
      <c r="R492" s="23"/>
      <c r="S492" s="22" t="s">
        <v>66</v>
      </c>
      <c r="T492" s="22">
        <v>16</v>
      </c>
      <c r="U492" s="22">
        <v>408</v>
      </c>
      <c r="V492" s="22">
        <v>610</v>
      </c>
      <c r="W492" s="22">
        <v>1050</v>
      </c>
      <c r="X492" s="24"/>
      <c r="Y492" s="25"/>
      <c r="Z492" s="18">
        <f>#NAME?</f>
        <v>0</v>
      </c>
      <c r="AA492" s="18" t="b">
        <f t="shared" si="28"/>
        <v>1</v>
      </c>
      <c r="AB492" s="26">
        <v>0</v>
      </c>
    </row>
    <row r="493">
      <c r="A493" s="21">
        <v>10945</v>
      </c>
      <c r="B493" s="22" t="s">
        <v>2031</v>
      </c>
      <c r="C493" s="22" t="s">
        <v>2032</v>
      </c>
      <c r="D493" s="22" t="s">
        <v>1572</v>
      </c>
      <c r="E493" s="22" t="s">
        <v>2033</v>
      </c>
      <c r="F493" s="22" t="s">
        <v>2034</v>
      </c>
      <c r="G493" s="22"/>
      <c r="H493" s="14">
        <v>0.040000000000000001</v>
      </c>
      <c r="I493" s="15" t="s">
        <v>64</v>
      </c>
      <c r="J493" s="22" t="s">
        <v>65</v>
      </c>
      <c r="K493" s="13">
        <v>90</v>
      </c>
      <c r="L493" s="23">
        <v>3</v>
      </c>
      <c r="M493" s="29">
        <f t="shared" si="29"/>
        <v>12</v>
      </c>
      <c r="N493" s="29">
        <f t="shared" si="30"/>
        <v>15</v>
      </c>
      <c r="O493" s="23"/>
      <c r="P493" s="23"/>
      <c r="Q493" s="23">
        <v>3</v>
      </c>
      <c r="R493" s="23">
        <v>5</v>
      </c>
      <c r="S493" s="22" t="s">
        <v>66</v>
      </c>
      <c r="T493" s="22">
        <v>90</v>
      </c>
      <c r="U493" s="22">
        <v>2288.52</v>
      </c>
      <c r="V493" s="22">
        <v>3400</v>
      </c>
      <c r="W493" s="22">
        <v>5900</v>
      </c>
      <c r="X493" s="24"/>
      <c r="Y493" s="25"/>
      <c r="Z493" s="18">
        <f>#NAME?</f>
        <v>0</v>
      </c>
      <c r="AA493" s="18" t="b">
        <f t="shared" si="28"/>
        <v>1</v>
      </c>
      <c r="AB493" s="26"/>
    </row>
    <row r="494">
      <c r="A494" s="21">
        <v>10944</v>
      </c>
      <c r="B494" s="22" t="s">
        <v>2035</v>
      </c>
      <c r="C494" s="22" t="s">
        <v>2036</v>
      </c>
      <c r="D494" s="22" t="s">
        <v>1572</v>
      </c>
      <c r="E494" s="22" t="s">
        <v>2037</v>
      </c>
      <c r="F494" s="22" t="s">
        <v>2038</v>
      </c>
      <c r="G494" s="22"/>
      <c r="H494" s="14">
        <v>0.040000000000000001</v>
      </c>
      <c r="I494" s="15" t="s">
        <v>64</v>
      </c>
      <c r="J494" s="22" t="s">
        <v>65</v>
      </c>
      <c r="K494" s="13">
        <v>90</v>
      </c>
      <c r="L494" s="23">
        <v>3</v>
      </c>
      <c r="M494" s="29">
        <f t="shared" si="29"/>
        <v>12</v>
      </c>
      <c r="N494" s="29">
        <f t="shared" si="30"/>
        <v>15</v>
      </c>
      <c r="O494" s="23"/>
      <c r="P494" s="23"/>
      <c r="Q494" s="23">
        <v>3</v>
      </c>
      <c r="R494" s="23">
        <v>5</v>
      </c>
      <c r="S494" s="22" t="s">
        <v>66</v>
      </c>
      <c r="T494" s="22">
        <v>90</v>
      </c>
      <c r="U494" s="22">
        <v>2288.52</v>
      </c>
      <c r="V494" s="22">
        <v>3400</v>
      </c>
      <c r="W494" s="22">
        <v>5900</v>
      </c>
      <c r="X494" s="24"/>
      <c r="Y494" s="25"/>
      <c r="Z494" s="18">
        <f>#NAME?</f>
        <v>0</v>
      </c>
      <c r="AA494" s="18" t="b">
        <f t="shared" si="28"/>
        <v>1</v>
      </c>
      <c r="AB494" s="26"/>
    </row>
    <row r="495">
      <c r="A495" s="21">
        <v>11639</v>
      </c>
      <c r="B495" s="22" t="s">
        <v>2039</v>
      </c>
      <c r="C495" s="22" t="s">
        <v>2040</v>
      </c>
      <c r="D495" s="22" t="s">
        <v>1572</v>
      </c>
      <c r="E495" s="22" t="s">
        <v>2041</v>
      </c>
      <c r="F495" s="22" t="s">
        <v>2042</v>
      </c>
      <c r="G495" s="22"/>
      <c r="H495" s="14">
        <v>0.040000000000000001</v>
      </c>
      <c r="I495" s="15" t="s">
        <v>64</v>
      </c>
      <c r="J495" s="22" t="s">
        <v>65</v>
      </c>
      <c r="K495" s="13">
        <v>90</v>
      </c>
      <c r="L495" s="23">
        <v>0</v>
      </c>
      <c r="M495" s="29">
        <f t="shared" si="29"/>
        <v>0</v>
      </c>
      <c r="N495" s="29">
        <f t="shared" si="30"/>
        <v>0</v>
      </c>
      <c r="O495" s="23"/>
      <c r="P495" s="23"/>
      <c r="Q495" s="23">
        <v>2</v>
      </c>
      <c r="R495" s="23">
        <v>5</v>
      </c>
      <c r="S495" s="22" t="s">
        <v>66</v>
      </c>
      <c r="T495" s="22">
        <v>1.3</v>
      </c>
      <c r="U495" s="22">
        <v>203</v>
      </c>
      <c r="V495" s="22">
        <v>310</v>
      </c>
      <c r="W495" s="22">
        <v>430</v>
      </c>
      <c r="X495" s="24"/>
      <c r="Y495" s="25"/>
      <c r="Z495" s="18">
        <f>#NAME?</f>
        <v>0</v>
      </c>
      <c r="AA495" s="18" t="b">
        <f t="shared" si="28"/>
        <v>1</v>
      </c>
      <c r="AB495" s="26"/>
    </row>
    <row r="496">
      <c r="A496" s="21">
        <v>11638</v>
      </c>
      <c r="B496" s="22" t="s">
        <v>2043</v>
      </c>
      <c r="C496" s="22" t="s">
        <v>2044</v>
      </c>
      <c r="D496" s="22" t="s">
        <v>1572</v>
      </c>
      <c r="E496" s="22" t="s">
        <v>2045</v>
      </c>
      <c r="F496" s="22" t="s">
        <v>2046</v>
      </c>
      <c r="G496" s="22"/>
      <c r="H496" s="14">
        <v>0.040000000000000001</v>
      </c>
      <c r="I496" s="15" t="s">
        <v>64</v>
      </c>
      <c r="J496" s="22" t="s">
        <v>65</v>
      </c>
      <c r="K496" s="13">
        <v>90</v>
      </c>
      <c r="L496" s="23">
        <v>0</v>
      </c>
      <c r="M496" s="29">
        <f t="shared" si="29"/>
        <v>0</v>
      </c>
      <c r="N496" s="29">
        <f t="shared" si="30"/>
        <v>0</v>
      </c>
      <c r="O496" s="23"/>
      <c r="P496" s="23"/>
      <c r="Q496" s="23">
        <v>2</v>
      </c>
      <c r="R496" s="23">
        <v>5</v>
      </c>
      <c r="S496" s="22" t="s">
        <v>66</v>
      </c>
      <c r="T496" s="22">
        <v>1.3</v>
      </c>
      <c r="U496" s="22">
        <v>203</v>
      </c>
      <c r="V496" s="22">
        <v>310</v>
      </c>
      <c r="W496" s="22">
        <v>430</v>
      </c>
      <c r="X496" s="24"/>
      <c r="Y496" s="25"/>
      <c r="Z496" s="18">
        <f>#NAME?</f>
        <v>0</v>
      </c>
      <c r="AA496" s="18" t="b">
        <f t="shared" si="28"/>
        <v>1</v>
      </c>
      <c r="AB496" s="26"/>
    </row>
    <row r="497">
      <c r="A497" s="21">
        <v>11510</v>
      </c>
      <c r="B497" s="22" t="s">
        <v>2047</v>
      </c>
      <c r="C497" s="22" t="s">
        <v>2048</v>
      </c>
      <c r="D497" s="22" t="s">
        <v>1572</v>
      </c>
      <c r="E497" s="22" t="s">
        <v>2049</v>
      </c>
      <c r="F497" s="22" t="s">
        <v>2050</v>
      </c>
      <c r="G497" s="22"/>
      <c r="H497" s="14">
        <v>0.040000000000000001</v>
      </c>
      <c r="I497" s="15" t="s">
        <v>64</v>
      </c>
      <c r="J497" s="22" t="s">
        <v>65</v>
      </c>
      <c r="K497" s="13">
        <v>90</v>
      </c>
      <c r="L497" s="23">
        <v>21</v>
      </c>
      <c r="M497" s="29">
        <f t="shared" si="29"/>
        <v>84</v>
      </c>
      <c r="N497" s="29">
        <f t="shared" si="30"/>
        <v>105</v>
      </c>
      <c r="O497" s="23">
        <v>5</v>
      </c>
      <c r="P497" s="23">
        <v>20</v>
      </c>
      <c r="Q497" s="23"/>
      <c r="R497" s="23"/>
      <c r="S497" s="22" t="s">
        <v>66</v>
      </c>
      <c r="T497" s="22">
        <v>9</v>
      </c>
      <c r="U497" s="22">
        <v>245</v>
      </c>
      <c r="V497" s="22">
        <v>370</v>
      </c>
      <c r="W497" s="22">
        <v>490</v>
      </c>
      <c r="X497" s="24">
        <v>2</v>
      </c>
      <c r="Y497" s="25">
        <v>176</v>
      </c>
      <c r="Z497" s="18">
        <f>#NAME?</f>
        <v>176</v>
      </c>
      <c r="AA497" s="18" t="b">
        <f t="shared" si="28"/>
        <v>1</v>
      </c>
      <c r="AB497" s="26"/>
    </row>
    <row r="498">
      <c r="A498" s="21">
        <v>11732</v>
      </c>
      <c r="B498" s="22" t="s">
        <v>2051</v>
      </c>
      <c r="C498" s="22" t="s">
        <v>2052</v>
      </c>
      <c r="D498" s="22" t="s">
        <v>1572</v>
      </c>
      <c r="E498" s="22" t="s">
        <v>2053</v>
      </c>
      <c r="F498" s="22" t="s">
        <v>2054</v>
      </c>
      <c r="G498" s="22"/>
      <c r="H498" s="14">
        <v>0.040000000000000001</v>
      </c>
      <c r="I498" s="15" t="s">
        <v>64</v>
      </c>
      <c r="J498" s="22" t="s">
        <v>65</v>
      </c>
      <c r="K498" s="13">
        <v>90</v>
      </c>
      <c r="L498" s="23">
        <v>0</v>
      </c>
      <c r="M498" s="29">
        <f t="shared" si="29"/>
        <v>0</v>
      </c>
      <c r="N498" s="29">
        <f t="shared" si="30"/>
        <v>0</v>
      </c>
      <c r="O498" s="23">
        <v>5</v>
      </c>
      <c r="P498" s="23">
        <v>20</v>
      </c>
      <c r="Q498" s="23"/>
      <c r="R498" s="23"/>
      <c r="S498" s="22" t="s">
        <v>66</v>
      </c>
      <c r="T498" s="22">
        <v>25</v>
      </c>
      <c r="U498" s="22">
        <v>680</v>
      </c>
      <c r="V498" s="22">
        <v>1020</v>
      </c>
      <c r="W498" s="22">
        <v>1360</v>
      </c>
      <c r="X498" s="24">
        <v>18</v>
      </c>
      <c r="Y498" s="25">
        <v>70</v>
      </c>
      <c r="Z498" s="18">
        <f>#NAME?</f>
        <v>70</v>
      </c>
      <c r="AA498" s="18" t="b">
        <f t="shared" si="28"/>
        <v>1</v>
      </c>
      <c r="AB498" s="26">
        <v>4</v>
      </c>
    </row>
    <row r="499">
      <c r="A499" s="21">
        <v>11733</v>
      </c>
      <c r="B499" s="22" t="s">
        <v>2055</v>
      </c>
      <c r="C499" s="22" t="s">
        <v>2056</v>
      </c>
      <c r="D499" s="22" t="s">
        <v>1572</v>
      </c>
      <c r="E499" s="22" t="s">
        <v>2057</v>
      </c>
      <c r="F499" s="22" t="s">
        <v>2058</v>
      </c>
      <c r="G499" s="22"/>
      <c r="H499" s="14">
        <v>0.040000000000000001</v>
      </c>
      <c r="I499" s="15" t="s">
        <v>64</v>
      </c>
      <c r="J499" s="22" t="s">
        <v>65</v>
      </c>
      <c r="K499" s="13">
        <v>90</v>
      </c>
      <c r="L499" s="23">
        <v>1</v>
      </c>
      <c r="M499" s="29">
        <f t="shared" si="29"/>
        <v>4</v>
      </c>
      <c r="N499" s="29">
        <f t="shared" si="30"/>
        <v>5</v>
      </c>
      <c r="O499" s="23">
        <v>5</v>
      </c>
      <c r="P499" s="23">
        <v>20</v>
      </c>
      <c r="Q499" s="23"/>
      <c r="R499" s="23"/>
      <c r="S499" s="22" t="s">
        <v>66</v>
      </c>
      <c r="T499" s="22">
        <v>25</v>
      </c>
      <c r="U499" s="22">
        <v>680</v>
      </c>
      <c r="V499" s="22">
        <v>1020</v>
      </c>
      <c r="W499" s="22">
        <v>1360</v>
      </c>
      <c r="X499" s="24">
        <v>21</v>
      </c>
      <c r="Y499" s="25">
        <v>67</v>
      </c>
      <c r="Z499" s="18">
        <f>#NAME?</f>
        <v>67</v>
      </c>
      <c r="AA499" s="18" t="b">
        <f t="shared" si="28"/>
        <v>1</v>
      </c>
      <c r="AB499" s="26">
        <v>9</v>
      </c>
    </row>
    <row r="500">
      <c r="A500" s="21">
        <v>11674</v>
      </c>
      <c r="B500" s="22" t="s">
        <v>2059</v>
      </c>
      <c r="C500" s="22" t="s">
        <v>2060</v>
      </c>
      <c r="D500" s="22" t="s">
        <v>1572</v>
      </c>
      <c r="E500" s="22" t="s">
        <v>2061</v>
      </c>
      <c r="F500" s="22" t="s">
        <v>2062</v>
      </c>
      <c r="G500" s="22"/>
      <c r="H500" s="14">
        <v>0.040000000000000001</v>
      </c>
      <c r="I500" s="15" t="s">
        <v>64</v>
      </c>
      <c r="J500" s="22" t="s">
        <v>65</v>
      </c>
      <c r="K500" s="13">
        <v>90</v>
      </c>
      <c r="L500" s="23">
        <v>0</v>
      </c>
      <c r="M500" s="29">
        <f t="shared" si="29"/>
        <v>0</v>
      </c>
      <c r="N500" s="29">
        <f t="shared" si="30"/>
        <v>0</v>
      </c>
      <c r="O500" s="23"/>
      <c r="P500" s="23"/>
      <c r="Q500" s="23">
        <v>1</v>
      </c>
      <c r="R500" s="23">
        <v>2</v>
      </c>
      <c r="S500" s="22" t="s">
        <v>66</v>
      </c>
      <c r="T500" s="22">
        <v>17</v>
      </c>
      <c r="U500" s="22">
        <v>2657</v>
      </c>
      <c r="V500" s="22">
        <v>4120</v>
      </c>
      <c r="W500" s="22">
        <v>5690</v>
      </c>
      <c r="X500" s="24"/>
      <c r="Y500" s="25">
        <v>16</v>
      </c>
      <c r="Z500" s="18">
        <f>#NAME?</f>
        <v>16</v>
      </c>
      <c r="AA500" s="18" t="b">
        <f t="shared" si="28"/>
        <v>1</v>
      </c>
      <c r="AB500" s="26">
        <v>1</v>
      </c>
    </row>
    <row r="501">
      <c r="A501" s="21">
        <v>11512</v>
      </c>
      <c r="B501" s="22" t="s">
        <v>2063</v>
      </c>
      <c r="C501" s="22" t="s">
        <v>2064</v>
      </c>
      <c r="D501" s="22" t="s">
        <v>1572</v>
      </c>
      <c r="E501" s="22" t="s">
        <v>2065</v>
      </c>
      <c r="F501" s="22" t="s">
        <v>2066</v>
      </c>
      <c r="G501" s="22"/>
      <c r="H501" s="14">
        <v>0.040000000000000001</v>
      </c>
      <c r="I501" s="15" t="s">
        <v>64</v>
      </c>
      <c r="J501" s="22" t="s">
        <v>65</v>
      </c>
      <c r="K501" s="13">
        <v>90</v>
      </c>
      <c r="L501" s="23">
        <v>0</v>
      </c>
      <c r="M501" s="29">
        <f t="shared" si="29"/>
        <v>0</v>
      </c>
      <c r="N501" s="29">
        <f t="shared" si="30"/>
        <v>0</v>
      </c>
      <c r="O501" s="23"/>
      <c r="P501" s="23"/>
      <c r="Q501" s="23">
        <v>2</v>
      </c>
      <c r="R501" s="23">
        <v>4</v>
      </c>
      <c r="S501" s="22" t="s">
        <v>66</v>
      </c>
      <c r="T501" s="22">
        <v>23.539999999999999</v>
      </c>
      <c r="U501" s="22">
        <v>3679</v>
      </c>
      <c r="V501" s="22">
        <v>5700</v>
      </c>
      <c r="W501" s="22">
        <v>7870</v>
      </c>
      <c r="X501" s="24"/>
      <c r="Y501" s="25"/>
      <c r="Z501" s="18">
        <f>#NAME?</f>
        <v>0</v>
      </c>
      <c r="AA501" s="18" t="b">
        <f t="shared" si="28"/>
        <v>1</v>
      </c>
      <c r="AB501" s="26">
        <v>5</v>
      </c>
    </row>
    <row r="502">
      <c r="A502" s="21">
        <v>11511</v>
      </c>
      <c r="B502" s="22" t="s">
        <v>2067</v>
      </c>
      <c r="C502" s="22" t="s">
        <v>2068</v>
      </c>
      <c r="D502" s="22" t="s">
        <v>1572</v>
      </c>
      <c r="E502" s="22" t="s">
        <v>2069</v>
      </c>
      <c r="F502" s="22" t="s">
        <v>2070</v>
      </c>
      <c r="G502" s="22"/>
      <c r="H502" s="14">
        <v>0.040000000000000001</v>
      </c>
      <c r="I502" s="15" t="s">
        <v>64</v>
      </c>
      <c r="J502" s="22" t="s">
        <v>65</v>
      </c>
      <c r="K502" s="13">
        <v>90</v>
      </c>
      <c r="L502" s="23">
        <v>0</v>
      </c>
      <c r="M502" s="29">
        <f t="shared" si="29"/>
        <v>0</v>
      </c>
      <c r="N502" s="29">
        <f t="shared" si="30"/>
        <v>0</v>
      </c>
      <c r="O502" s="23"/>
      <c r="P502" s="23"/>
      <c r="Q502" s="23">
        <v>2</v>
      </c>
      <c r="R502" s="23">
        <v>4</v>
      </c>
      <c r="S502" s="22" t="s">
        <v>66</v>
      </c>
      <c r="T502" s="22">
        <v>23.539999999999999</v>
      </c>
      <c r="U502" s="22">
        <v>3679</v>
      </c>
      <c r="V502" s="22">
        <v>5700</v>
      </c>
      <c r="W502" s="22">
        <v>7870</v>
      </c>
      <c r="X502" s="24"/>
      <c r="Y502" s="25"/>
      <c r="Z502" s="18">
        <f>#NAME?</f>
        <v>0</v>
      </c>
      <c r="AA502" s="18" t="b">
        <f t="shared" si="28"/>
        <v>1</v>
      </c>
      <c r="AB502" s="26">
        <v>4</v>
      </c>
    </row>
    <row r="503">
      <c r="A503" s="21">
        <v>12830</v>
      </c>
      <c r="B503" s="22" t="s">
        <v>2071</v>
      </c>
      <c r="C503" s="22" t="s">
        <v>2072</v>
      </c>
      <c r="D503" s="22" t="s">
        <v>1572</v>
      </c>
      <c r="E503" s="22" t="s">
        <v>2073</v>
      </c>
      <c r="F503" s="22" t="s">
        <v>1982</v>
      </c>
      <c r="G503" s="22"/>
      <c r="H503" s="14">
        <v>0.040000000000000001</v>
      </c>
      <c r="I503" s="15" t="s">
        <v>64</v>
      </c>
      <c r="J503" s="22" t="s">
        <v>65</v>
      </c>
      <c r="K503" s="13">
        <v>90</v>
      </c>
      <c r="L503" s="23">
        <v>0</v>
      </c>
      <c r="M503" s="29">
        <f t="shared" si="29"/>
        <v>0</v>
      </c>
      <c r="N503" s="29">
        <f t="shared" si="30"/>
        <v>0</v>
      </c>
      <c r="O503" s="23"/>
      <c r="P503" s="23"/>
      <c r="Q503" s="23">
        <v>2</v>
      </c>
      <c r="R503" s="23">
        <v>4</v>
      </c>
      <c r="S503" s="22" t="s">
        <v>66</v>
      </c>
      <c r="T503" s="22">
        <v>23.539999999999999</v>
      </c>
      <c r="U503" s="22">
        <v>3679</v>
      </c>
      <c r="V503" s="22">
        <v>5700</v>
      </c>
      <c r="W503" s="22">
        <v>7870</v>
      </c>
      <c r="X503" s="24"/>
      <c r="Y503" s="25"/>
      <c r="Z503" s="18">
        <f>#NAME?</f>
        <v>0</v>
      </c>
      <c r="AA503" s="18" t="b">
        <f t="shared" si="28"/>
        <v>1</v>
      </c>
      <c r="AB503" s="46"/>
    </row>
    <row r="504">
      <c r="A504" s="21">
        <v>11675</v>
      </c>
      <c r="B504" s="22" t="s">
        <v>2074</v>
      </c>
      <c r="C504" s="22" t="s">
        <v>2075</v>
      </c>
      <c r="D504" s="22" t="s">
        <v>1572</v>
      </c>
      <c r="E504" s="22" t="s">
        <v>2076</v>
      </c>
      <c r="F504" s="22" t="s">
        <v>2077</v>
      </c>
      <c r="G504" s="22"/>
      <c r="H504" s="14">
        <v>0.040000000000000001</v>
      </c>
      <c r="I504" s="15" t="s">
        <v>64</v>
      </c>
      <c r="J504" s="22" t="s">
        <v>65</v>
      </c>
      <c r="K504" s="13">
        <v>90</v>
      </c>
      <c r="L504" s="23">
        <v>0</v>
      </c>
      <c r="M504" s="29">
        <f t="shared" si="29"/>
        <v>0</v>
      </c>
      <c r="N504" s="29">
        <f t="shared" si="30"/>
        <v>0</v>
      </c>
      <c r="O504" s="23"/>
      <c r="P504" s="23"/>
      <c r="Q504" s="23">
        <v>1</v>
      </c>
      <c r="R504" s="23">
        <v>2</v>
      </c>
      <c r="S504" s="22" t="s">
        <v>66</v>
      </c>
      <c r="T504" s="22">
        <v>3</v>
      </c>
      <c r="U504" s="22">
        <v>469</v>
      </c>
      <c r="V504" s="22">
        <v>730</v>
      </c>
      <c r="W504" s="22">
        <v>1010</v>
      </c>
      <c r="X504" s="24"/>
      <c r="Y504" s="25"/>
      <c r="Z504" s="18">
        <f>#NAME?</f>
        <v>0</v>
      </c>
      <c r="AA504" s="18" t="b">
        <f t="shared" si="28"/>
        <v>1</v>
      </c>
      <c r="AB504" s="26">
        <v>12</v>
      </c>
    </row>
    <row r="505">
      <c r="A505" s="21">
        <v>11677</v>
      </c>
      <c r="B505" s="22" t="s">
        <v>2078</v>
      </c>
      <c r="C505" s="22" t="s">
        <v>2079</v>
      </c>
      <c r="D505" s="22" t="s">
        <v>1572</v>
      </c>
      <c r="E505" s="22" t="s">
        <v>2080</v>
      </c>
      <c r="F505" s="22" t="s">
        <v>2081</v>
      </c>
      <c r="G505" s="22"/>
      <c r="H505" s="14">
        <v>0.040000000000000001</v>
      </c>
      <c r="I505" s="15" t="s">
        <v>64</v>
      </c>
      <c r="J505" s="22" t="s">
        <v>65</v>
      </c>
      <c r="K505" s="13">
        <v>90</v>
      </c>
      <c r="L505" s="23">
        <v>0</v>
      </c>
      <c r="M505" s="29">
        <f t="shared" si="29"/>
        <v>0</v>
      </c>
      <c r="N505" s="29">
        <f t="shared" si="30"/>
        <v>0</v>
      </c>
      <c r="O505" s="23"/>
      <c r="P505" s="23"/>
      <c r="Q505" s="23">
        <v>0</v>
      </c>
      <c r="R505" s="23">
        <v>0</v>
      </c>
      <c r="S505" s="22" t="s">
        <v>66</v>
      </c>
      <c r="T505" s="22">
        <v>4</v>
      </c>
      <c r="U505" s="22">
        <v>625</v>
      </c>
      <c r="V505" s="22">
        <v>970</v>
      </c>
      <c r="W505" s="22">
        <v>1340</v>
      </c>
      <c r="X505" s="24"/>
      <c r="Y505" s="25">
        <v>15</v>
      </c>
      <c r="Z505" s="18">
        <f>#NAME?</f>
        <v>15</v>
      </c>
      <c r="AA505" s="18" t="b">
        <f t="shared" si="28"/>
        <v>1</v>
      </c>
      <c r="AB505" s="26">
        <v>6</v>
      </c>
    </row>
    <row r="506">
      <c r="A506" s="21">
        <v>11676</v>
      </c>
      <c r="B506" s="22" t="s">
        <v>2082</v>
      </c>
      <c r="C506" s="22" t="s">
        <v>2083</v>
      </c>
      <c r="D506" s="22" t="s">
        <v>1572</v>
      </c>
      <c r="E506" s="22" t="s">
        <v>2084</v>
      </c>
      <c r="F506" s="22" t="s">
        <v>2085</v>
      </c>
      <c r="G506" s="22"/>
      <c r="H506" s="14">
        <v>0.040000000000000001</v>
      </c>
      <c r="I506" s="15" t="s">
        <v>64</v>
      </c>
      <c r="J506" s="22" t="s">
        <v>65</v>
      </c>
      <c r="K506" s="13">
        <v>90</v>
      </c>
      <c r="L506" s="23">
        <v>0</v>
      </c>
      <c r="M506" s="29">
        <f t="shared" si="29"/>
        <v>0</v>
      </c>
      <c r="N506" s="29">
        <f t="shared" si="30"/>
        <v>0</v>
      </c>
      <c r="O506" s="23"/>
      <c r="P506" s="23"/>
      <c r="Q506" s="23">
        <v>0</v>
      </c>
      <c r="R506" s="23">
        <v>0</v>
      </c>
      <c r="S506" s="22" t="s">
        <v>66</v>
      </c>
      <c r="T506" s="22">
        <v>4</v>
      </c>
      <c r="U506" s="22">
        <v>625</v>
      </c>
      <c r="V506" s="22">
        <v>970</v>
      </c>
      <c r="W506" s="22">
        <v>1340</v>
      </c>
      <c r="X506" s="24"/>
      <c r="Y506" s="25">
        <v>14</v>
      </c>
      <c r="Z506" s="18">
        <f>#NAME?</f>
        <v>14</v>
      </c>
      <c r="AA506" s="18" t="b">
        <f t="shared" si="28"/>
        <v>1</v>
      </c>
      <c r="AB506" s="26">
        <v>6</v>
      </c>
    </row>
    <row r="507">
      <c r="A507" s="21">
        <v>11513</v>
      </c>
      <c r="B507" s="22" t="s">
        <v>2086</v>
      </c>
      <c r="C507" s="22" t="s">
        <v>2087</v>
      </c>
      <c r="D507" s="22" t="s">
        <v>1572</v>
      </c>
      <c r="E507" s="22" t="s">
        <v>2088</v>
      </c>
      <c r="F507" s="22" t="s">
        <v>2089</v>
      </c>
      <c r="G507" s="22"/>
      <c r="H507" s="14">
        <v>0.040000000000000001</v>
      </c>
      <c r="I507" s="15" t="s">
        <v>64</v>
      </c>
      <c r="J507" s="22" t="s">
        <v>65</v>
      </c>
      <c r="K507" s="13">
        <v>90</v>
      </c>
      <c r="L507" s="23">
        <v>0</v>
      </c>
      <c r="M507" s="29">
        <f t="shared" si="29"/>
        <v>0</v>
      </c>
      <c r="N507" s="29">
        <f t="shared" si="30"/>
        <v>0</v>
      </c>
      <c r="O507" s="23">
        <v>5</v>
      </c>
      <c r="P507" s="23">
        <v>20</v>
      </c>
      <c r="Q507" s="23"/>
      <c r="R507" s="23"/>
      <c r="S507" s="22" t="s">
        <v>66</v>
      </c>
      <c r="T507" s="22">
        <v>1.5</v>
      </c>
      <c r="U507" s="22">
        <v>234</v>
      </c>
      <c r="V507" s="22">
        <v>360</v>
      </c>
      <c r="W507" s="22">
        <v>490</v>
      </c>
      <c r="X507" s="24"/>
      <c r="Y507" s="25"/>
      <c r="Z507" s="18">
        <f>#NAME?</f>
        <v>0</v>
      </c>
      <c r="AA507" s="18" t="b">
        <f t="shared" si="28"/>
        <v>1</v>
      </c>
      <c r="AB507" s="26"/>
    </row>
    <row r="508">
      <c r="A508" s="21">
        <v>11514</v>
      </c>
      <c r="B508" s="22" t="s">
        <v>2090</v>
      </c>
      <c r="C508" s="22" t="s">
        <v>2091</v>
      </c>
      <c r="D508" s="22" t="s">
        <v>1572</v>
      </c>
      <c r="E508" s="22" t="s">
        <v>2092</v>
      </c>
      <c r="F508" s="22" t="s">
        <v>2093</v>
      </c>
      <c r="G508" s="22"/>
      <c r="H508" s="14">
        <v>0.040000000000000001</v>
      </c>
      <c r="I508" s="15" t="s">
        <v>64</v>
      </c>
      <c r="J508" s="22" t="s">
        <v>65</v>
      </c>
      <c r="K508" s="13">
        <v>90</v>
      </c>
      <c r="L508" s="23">
        <v>0</v>
      </c>
      <c r="M508" s="29">
        <f t="shared" si="29"/>
        <v>0</v>
      </c>
      <c r="N508" s="29">
        <f t="shared" si="30"/>
        <v>0</v>
      </c>
      <c r="O508" s="23"/>
      <c r="P508" s="23"/>
      <c r="Q508" s="23">
        <v>1</v>
      </c>
      <c r="R508" s="23">
        <v>2</v>
      </c>
      <c r="S508" s="22" t="s">
        <v>66</v>
      </c>
      <c r="T508" s="22">
        <v>3.5</v>
      </c>
      <c r="U508" s="22">
        <v>547</v>
      </c>
      <c r="V508" s="22">
        <v>850</v>
      </c>
      <c r="W508" s="22">
        <v>1180</v>
      </c>
      <c r="X508" s="24"/>
      <c r="Y508" s="25"/>
      <c r="Z508" s="18">
        <f>#NAME?</f>
        <v>0</v>
      </c>
      <c r="AA508" s="18" t="b">
        <f t="shared" si="28"/>
        <v>1</v>
      </c>
      <c r="AB508" s="26">
        <v>8</v>
      </c>
    </row>
    <row r="509">
      <c r="A509" s="21">
        <v>11729</v>
      </c>
      <c r="B509" s="22" t="s">
        <v>2094</v>
      </c>
      <c r="C509" s="22" t="s">
        <v>2095</v>
      </c>
      <c r="D509" s="22" t="s">
        <v>1572</v>
      </c>
      <c r="E509" s="22" t="s">
        <v>2096</v>
      </c>
      <c r="F509" s="22" t="s">
        <v>2097</v>
      </c>
      <c r="G509" s="22"/>
      <c r="H509" s="14">
        <v>0.040000000000000001</v>
      </c>
      <c r="I509" s="15" t="s">
        <v>64</v>
      </c>
      <c r="J509" s="22" t="s">
        <v>65</v>
      </c>
      <c r="K509" s="13">
        <v>90</v>
      </c>
      <c r="L509" s="23">
        <v>7</v>
      </c>
      <c r="M509" s="29">
        <f t="shared" si="29"/>
        <v>28</v>
      </c>
      <c r="N509" s="29">
        <f t="shared" si="30"/>
        <v>35</v>
      </c>
      <c r="O509" s="23">
        <v>5</v>
      </c>
      <c r="P509" s="23">
        <v>20</v>
      </c>
      <c r="Q509" s="23"/>
      <c r="R509" s="23"/>
      <c r="S509" s="22" t="s">
        <v>66</v>
      </c>
      <c r="T509" s="22">
        <v>35</v>
      </c>
      <c r="U509" s="22">
        <v>952</v>
      </c>
      <c r="V509" s="22">
        <v>1430</v>
      </c>
      <c r="W509" s="22">
        <v>1900</v>
      </c>
      <c r="X509" s="24">
        <v>5</v>
      </c>
      <c r="Y509" s="25">
        <v>22</v>
      </c>
      <c r="Z509" s="18">
        <f>#NAME?</f>
        <v>22</v>
      </c>
      <c r="AA509" s="18" t="b">
        <f t="shared" si="28"/>
        <v>1</v>
      </c>
      <c r="AB509" s="26">
        <v>15</v>
      </c>
    </row>
    <row r="510">
      <c r="A510" s="21">
        <v>11728</v>
      </c>
      <c r="B510" s="22" t="s">
        <v>2098</v>
      </c>
      <c r="C510" s="22" t="s">
        <v>2099</v>
      </c>
      <c r="D510" s="22" t="s">
        <v>1572</v>
      </c>
      <c r="E510" s="22" t="s">
        <v>2100</v>
      </c>
      <c r="F510" s="22" t="s">
        <v>2101</v>
      </c>
      <c r="G510" s="22"/>
      <c r="H510" s="14">
        <v>0.040000000000000001</v>
      </c>
      <c r="I510" s="15" t="s">
        <v>64</v>
      </c>
      <c r="J510" s="22" t="s">
        <v>65</v>
      </c>
      <c r="K510" s="13">
        <v>90</v>
      </c>
      <c r="L510" s="23">
        <v>6</v>
      </c>
      <c r="M510" s="29">
        <f t="shared" si="29"/>
        <v>24</v>
      </c>
      <c r="N510" s="29">
        <f t="shared" si="30"/>
        <v>30</v>
      </c>
      <c r="O510" s="23">
        <v>5</v>
      </c>
      <c r="P510" s="23">
        <v>20</v>
      </c>
      <c r="Q510" s="23"/>
      <c r="R510" s="23"/>
      <c r="S510" s="22" t="s">
        <v>66</v>
      </c>
      <c r="T510" s="22">
        <v>35</v>
      </c>
      <c r="U510" s="22">
        <v>952</v>
      </c>
      <c r="V510" s="22">
        <v>1430</v>
      </c>
      <c r="W510" s="22">
        <v>1900</v>
      </c>
      <c r="X510" s="24">
        <v>11</v>
      </c>
      <c r="Y510" s="25">
        <v>19</v>
      </c>
      <c r="Z510" s="18">
        <f>#NAME?</f>
        <v>19</v>
      </c>
      <c r="AA510" s="18" t="b">
        <f t="shared" si="28"/>
        <v>1</v>
      </c>
      <c r="AB510" s="26">
        <v>10</v>
      </c>
    </row>
    <row r="511">
      <c r="A511" s="21">
        <v>11673</v>
      </c>
      <c r="B511" s="22" t="s">
        <v>2102</v>
      </c>
      <c r="C511" s="22" t="s">
        <v>2103</v>
      </c>
      <c r="D511" s="22" t="s">
        <v>1572</v>
      </c>
      <c r="E511" s="22" t="s">
        <v>2104</v>
      </c>
      <c r="F511" s="22" t="s">
        <v>2105</v>
      </c>
      <c r="G511" s="22"/>
      <c r="H511" s="14">
        <v>0.040000000000000001</v>
      </c>
      <c r="I511" s="15" t="s">
        <v>64</v>
      </c>
      <c r="J511" s="22" t="s">
        <v>65</v>
      </c>
      <c r="K511" s="13">
        <v>90</v>
      </c>
      <c r="L511" s="23">
        <v>0</v>
      </c>
      <c r="M511" s="29">
        <f t="shared" si="29"/>
        <v>0</v>
      </c>
      <c r="N511" s="29">
        <f t="shared" si="30"/>
        <v>0</v>
      </c>
      <c r="O511" s="23"/>
      <c r="P511" s="23"/>
      <c r="Q511" s="23">
        <v>2</v>
      </c>
      <c r="R511" s="23">
        <v>4</v>
      </c>
      <c r="S511" s="22" t="s">
        <v>66</v>
      </c>
      <c r="T511" s="22">
        <v>300</v>
      </c>
      <c r="U511" s="22">
        <v>6750</v>
      </c>
      <c r="V511" s="22">
        <v>10460</v>
      </c>
      <c r="W511" s="22">
        <v>14440</v>
      </c>
      <c r="X511" s="24">
        <v>4</v>
      </c>
      <c r="Y511" s="25">
        <v>22</v>
      </c>
      <c r="Z511" s="18">
        <f>#NAME?</f>
        <v>22</v>
      </c>
      <c r="AA511" s="18" t="b">
        <f t="shared" si="28"/>
        <v>1</v>
      </c>
      <c r="AB511" s="26">
        <v>4</v>
      </c>
    </row>
    <row r="512">
      <c r="A512" s="21">
        <v>11672</v>
      </c>
      <c r="B512" s="22" t="s">
        <v>2106</v>
      </c>
      <c r="C512" s="22" t="s">
        <v>2107</v>
      </c>
      <c r="D512" s="22" t="s">
        <v>1572</v>
      </c>
      <c r="E512" s="22" t="s">
        <v>2108</v>
      </c>
      <c r="F512" s="22" t="s">
        <v>2109</v>
      </c>
      <c r="G512" s="22"/>
      <c r="H512" s="14">
        <v>0.040000000000000001</v>
      </c>
      <c r="I512" s="15" t="s">
        <v>64</v>
      </c>
      <c r="J512" s="22" t="s">
        <v>65</v>
      </c>
      <c r="K512" s="13">
        <v>90</v>
      </c>
      <c r="L512" s="23">
        <v>0</v>
      </c>
      <c r="M512" s="29">
        <f t="shared" si="29"/>
        <v>0</v>
      </c>
      <c r="N512" s="29">
        <f t="shared" si="30"/>
        <v>0</v>
      </c>
      <c r="O512" s="23"/>
      <c r="P512" s="23"/>
      <c r="Q512" s="23">
        <v>2</v>
      </c>
      <c r="R512" s="23">
        <v>4</v>
      </c>
      <c r="S512" s="22" t="s">
        <v>66</v>
      </c>
      <c r="T512" s="22">
        <v>48</v>
      </c>
      <c r="U512" s="22">
        <v>7502</v>
      </c>
      <c r="V512" s="22">
        <v>10460</v>
      </c>
      <c r="W512" s="22">
        <v>16040</v>
      </c>
      <c r="X512" s="24">
        <v>5</v>
      </c>
      <c r="Y512" s="25">
        <v>17</v>
      </c>
      <c r="Z512" s="18">
        <f>#NAME?</f>
        <v>17</v>
      </c>
      <c r="AA512" s="18" t="b">
        <f t="shared" si="28"/>
        <v>1</v>
      </c>
      <c r="AB512" s="26">
        <v>3</v>
      </c>
    </row>
    <row r="513">
      <c r="A513" s="12">
        <v>13816</v>
      </c>
      <c r="B513" s="13" t="s">
        <v>2110</v>
      </c>
      <c r="C513" s="13" t="s">
        <v>2111</v>
      </c>
      <c r="D513" s="13" t="s">
        <v>1572</v>
      </c>
      <c r="E513" s="13" t="s">
        <v>2112</v>
      </c>
      <c r="F513" s="13" t="s">
        <v>2112</v>
      </c>
      <c r="G513" s="13" t="s">
        <v>2113</v>
      </c>
      <c r="H513" s="14">
        <v>0.02</v>
      </c>
      <c r="I513" s="15" t="s">
        <v>32</v>
      </c>
      <c r="J513" s="13" t="s">
        <v>33</v>
      </c>
      <c r="K513" s="13">
        <v>90</v>
      </c>
      <c r="L513" s="16">
        <f>#NAME?</f>
        <v>5</v>
      </c>
      <c r="M513" s="29">
        <f t="shared" si="29"/>
        <v>20</v>
      </c>
      <c r="N513" s="29">
        <f t="shared" si="30"/>
        <v>25</v>
      </c>
      <c r="O513" s="16"/>
      <c r="P513" s="16"/>
      <c r="Q513" s="16">
        <v>1</v>
      </c>
      <c r="R513" s="16">
        <v>3</v>
      </c>
      <c r="S513" s="13" t="s">
        <v>34</v>
      </c>
      <c r="T513" s="13">
        <v>20.960000000000001</v>
      </c>
      <c r="U513" s="13">
        <v>3492.46</v>
      </c>
      <c r="V513" s="13">
        <v>4400</v>
      </c>
      <c r="W513" s="13">
        <v>7100</v>
      </c>
      <c r="X513" s="17"/>
      <c r="Y513" s="18"/>
      <c r="Z513" s="18">
        <f>#NAME?</f>
        <v>0</v>
      </c>
      <c r="AA513" s="18" t="b">
        <f t="shared" si="28"/>
        <v>1</v>
      </c>
      <c r="AB513" s="19"/>
    </row>
    <row r="514">
      <c r="A514" s="12">
        <v>13908</v>
      </c>
      <c r="B514" s="13" t="s">
        <v>2114</v>
      </c>
      <c r="C514" s="13" t="s">
        <v>2115</v>
      </c>
      <c r="D514" s="13" t="s">
        <v>1572</v>
      </c>
      <c r="E514" s="13" t="s">
        <v>2116</v>
      </c>
      <c r="F514" s="13" t="s">
        <v>2116</v>
      </c>
      <c r="G514" s="13" t="s">
        <v>2117</v>
      </c>
      <c r="H514" s="14">
        <v>0.02</v>
      </c>
      <c r="I514" s="15" t="s">
        <v>32</v>
      </c>
      <c r="J514" s="13" t="s">
        <v>33</v>
      </c>
      <c r="K514" s="13">
        <v>90</v>
      </c>
      <c r="L514" s="16">
        <f>#NAME?</f>
        <v>0</v>
      </c>
      <c r="M514" s="29">
        <f t="shared" si="29"/>
        <v>0</v>
      </c>
      <c r="N514" s="29">
        <f t="shared" si="30"/>
        <v>0</v>
      </c>
      <c r="O514" s="16"/>
      <c r="P514" s="16"/>
      <c r="Q514" s="16">
        <v>1</v>
      </c>
      <c r="R514" s="16">
        <v>3</v>
      </c>
      <c r="S514" s="13" t="s">
        <v>34</v>
      </c>
      <c r="T514" s="13">
        <v>23.629999999999999</v>
      </c>
      <c r="U514" s="13">
        <v>3937.3499999999999</v>
      </c>
      <c r="V514" s="13">
        <v>4900</v>
      </c>
      <c r="W514" s="13">
        <v>7800</v>
      </c>
      <c r="X514" s="17"/>
      <c r="Y514" s="18">
        <v>20</v>
      </c>
      <c r="Z514" s="18">
        <f>#NAME?</f>
        <v>20</v>
      </c>
      <c r="AA514" s="18" t="b">
        <f t="shared" si="28"/>
        <v>1</v>
      </c>
      <c r="AB514" s="19"/>
    </row>
    <row r="515">
      <c r="A515" s="21">
        <v>10936</v>
      </c>
      <c r="B515" s="22" t="s">
        <v>2118</v>
      </c>
      <c r="C515" s="22" t="s">
        <v>2119</v>
      </c>
      <c r="D515" s="22" t="s">
        <v>1572</v>
      </c>
      <c r="E515" s="22" t="s">
        <v>2120</v>
      </c>
      <c r="F515" s="22" t="s">
        <v>2121</v>
      </c>
      <c r="G515" s="22"/>
      <c r="H515" s="14">
        <v>0.040000000000000001</v>
      </c>
      <c r="I515" s="15" t="s">
        <v>64</v>
      </c>
      <c r="J515" s="22" t="s">
        <v>65</v>
      </c>
      <c r="K515" s="13">
        <v>90</v>
      </c>
      <c r="L515" s="23">
        <v>13</v>
      </c>
      <c r="M515" s="29">
        <f t="shared" si="29"/>
        <v>52</v>
      </c>
      <c r="N515" s="29">
        <f t="shared" si="30"/>
        <v>65</v>
      </c>
      <c r="O515" s="23">
        <v>5</v>
      </c>
      <c r="P515" s="23">
        <v>10</v>
      </c>
      <c r="Q515" s="23"/>
      <c r="R515" s="23"/>
      <c r="S515" s="22" t="s">
        <v>66</v>
      </c>
      <c r="T515" s="22">
        <v>12</v>
      </c>
      <c r="U515" s="22">
        <v>306</v>
      </c>
      <c r="V515" s="22">
        <v>460</v>
      </c>
      <c r="W515" s="22">
        <v>610</v>
      </c>
      <c r="X515" s="24"/>
      <c r="Y515" s="25"/>
      <c r="Z515" s="18">
        <f>#NAME?</f>
        <v>0</v>
      </c>
      <c r="AA515" s="18" t="b">
        <f t="shared" ref="AA515:AA578" si="31">Y515=Z515</f>
        <v>1</v>
      </c>
      <c r="AB515" s="26">
        <v>0</v>
      </c>
    </row>
    <row r="516">
      <c r="A516" s="21">
        <v>10935</v>
      </c>
      <c r="B516" s="22" t="s">
        <v>2122</v>
      </c>
      <c r="C516" s="22" t="s">
        <v>2123</v>
      </c>
      <c r="D516" s="22" t="s">
        <v>1572</v>
      </c>
      <c r="E516" s="22" t="s">
        <v>2124</v>
      </c>
      <c r="F516" s="22" t="s">
        <v>2125</v>
      </c>
      <c r="G516" s="22"/>
      <c r="H516" s="14">
        <v>0.040000000000000001</v>
      </c>
      <c r="I516" s="15" t="s">
        <v>64</v>
      </c>
      <c r="J516" s="22" t="s">
        <v>65</v>
      </c>
      <c r="K516" s="13">
        <v>90</v>
      </c>
      <c r="L516" s="23">
        <v>11</v>
      </c>
      <c r="M516" s="29">
        <f t="shared" si="29"/>
        <v>44</v>
      </c>
      <c r="N516" s="29">
        <f t="shared" si="30"/>
        <v>55</v>
      </c>
      <c r="O516" s="23">
        <v>5</v>
      </c>
      <c r="P516" s="23">
        <v>10</v>
      </c>
      <c r="Q516" s="23"/>
      <c r="R516" s="23"/>
      <c r="S516" s="22" t="s">
        <v>66</v>
      </c>
      <c r="T516" s="22">
        <v>12</v>
      </c>
      <c r="U516" s="22">
        <v>305.13999999999999</v>
      </c>
      <c r="V516" s="22">
        <v>460</v>
      </c>
      <c r="W516" s="22">
        <v>800</v>
      </c>
      <c r="X516" s="24">
        <v>15</v>
      </c>
      <c r="Y516" s="25"/>
      <c r="Z516" s="18">
        <f>#NAME?</f>
        <v>0</v>
      </c>
      <c r="AA516" s="18" t="b">
        <f t="shared" si="31"/>
        <v>1</v>
      </c>
      <c r="AB516" s="26">
        <v>18</v>
      </c>
    </row>
    <row r="517">
      <c r="A517" s="21">
        <v>10938</v>
      </c>
      <c r="B517" s="22" t="s">
        <v>2126</v>
      </c>
      <c r="C517" s="22" t="s">
        <v>2127</v>
      </c>
      <c r="D517" s="22" t="s">
        <v>1572</v>
      </c>
      <c r="E517" s="22" t="s">
        <v>2128</v>
      </c>
      <c r="F517" s="22" t="s">
        <v>2129</v>
      </c>
      <c r="G517" s="22"/>
      <c r="H517" s="14">
        <v>0.040000000000000001</v>
      </c>
      <c r="I517" s="15" t="s">
        <v>64</v>
      </c>
      <c r="J517" s="22" t="s">
        <v>65</v>
      </c>
      <c r="K517" s="13">
        <v>90</v>
      </c>
      <c r="L517" s="23">
        <v>8</v>
      </c>
      <c r="M517" s="29">
        <f t="shared" si="29"/>
        <v>32</v>
      </c>
      <c r="N517" s="29">
        <f t="shared" si="30"/>
        <v>40</v>
      </c>
      <c r="O517" s="23"/>
      <c r="P517" s="23"/>
      <c r="Q517" s="23">
        <v>5</v>
      </c>
      <c r="R517" s="23">
        <v>20</v>
      </c>
      <c r="S517" s="22" t="s">
        <v>66</v>
      </c>
      <c r="T517" s="22">
        <v>4.5</v>
      </c>
      <c r="U517" s="22">
        <v>115</v>
      </c>
      <c r="V517" s="22">
        <v>170</v>
      </c>
      <c r="W517" s="22">
        <v>230</v>
      </c>
      <c r="X517" s="24"/>
      <c r="Y517" s="25">
        <v>0</v>
      </c>
      <c r="Z517" s="18">
        <f>#NAME?</f>
        <v>0</v>
      </c>
      <c r="AA517" s="18" t="b">
        <f t="shared" si="31"/>
        <v>1</v>
      </c>
      <c r="AB517" s="26">
        <v>1</v>
      </c>
    </row>
    <row r="518">
      <c r="A518" s="21">
        <v>10937</v>
      </c>
      <c r="B518" s="22" t="s">
        <v>2130</v>
      </c>
      <c r="C518" s="22" t="s">
        <v>2131</v>
      </c>
      <c r="D518" s="22" t="s">
        <v>1572</v>
      </c>
      <c r="E518" s="22" t="s">
        <v>2132</v>
      </c>
      <c r="F518" s="22" t="s">
        <v>2133</v>
      </c>
      <c r="G518" s="22"/>
      <c r="H518" s="14">
        <v>0.040000000000000001</v>
      </c>
      <c r="I518" s="15" t="s">
        <v>64</v>
      </c>
      <c r="J518" s="22" t="s">
        <v>65</v>
      </c>
      <c r="K518" s="13">
        <v>90</v>
      </c>
      <c r="L518" s="23">
        <v>12</v>
      </c>
      <c r="M518" s="29">
        <f t="shared" si="29"/>
        <v>48</v>
      </c>
      <c r="N518" s="29">
        <f t="shared" si="30"/>
        <v>60</v>
      </c>
      <c r="O518" s="23"/>
      <c r="P518" s="23"/>
      <c r="Q518" s="23">
        <v>5</v>
      </c>
      <c r="R518" s="23">
        <v>20</v>
      </c>
      <c r="S518" s="22" t="s">
        <v>66</v>
      </c>
      <c r="T518" s="22">
        <v>4.5</v>
      </c>
      <c r="U518" s="22">
        <v>115</v>
      </c>
      <c r="V518" s="22">
        <v>170</v>
      </c>
      <c r="W518" s="22">
        <v>230</v>
      </c>
      <c r="X518" s="24"/>
      <c r="Y518" s="25">
        <v>17</v>
      </c>
      <c r="Z518" s="18">
        <f>#NAME?</f>
        <v>17</v>
      </c>
      <c r="AA518" s="18" t="b">
        <f t="shared" si="31"/>
        <v>1</v>
      </c>
      <c r="AB518" s="26">
        <v>3</v>
      </c>
    </row>
    <row r="519">
      <c r="A519" s="21">
        <v>10940</v>
      </c>
      <c r="B519" s="22" t="s">
        <v>2134</v>
      </c>
      <c r="C519" s="22" t="s">
        <v>2135</v>
      </c>
      <c r="D519" s="22" t="s">
        <v>1572</v>
      </c>
      <c r="E519" s="22" t="s">
        <v>2136</v>
      </c>
      <c r="F519" s="22" t="s">
        <v>2137</v>
      </c>
      <c r="G519" s="22"/>
      <c r="H519" s="14">
        <v>0.040000000000000001</v>
      </c>
      <c r="I519" s="15" t="s">
        <v>64</v>
      </c>
      <c r="J519" s="22" t="s">
        <v>65</v>
      </c>
      <c r="K519" s="13">
        <v>90</v>
      </c>
      <c r="L519" s="23">
        <v>16</v>
      </c>
      <c r="M519" s="29">
        <f t="shared" si="29"/>
        <v>64</v>
      </c>
      <c r="N519" s="29">
        <f t="shared" si="30"/>
        <v>80</v>
      </c>
      <c r="O519" s="23">
        <v>5</v>
      </c>
      <c r="P519" s="23">
        <v>10</v>
      </c>
      <c r="Q519" s="23"/>
      <c r="R519" s="23"/>
      <c r="S519" s="22" t="s">
        <v>66</v>
      </c>
      <c r="T519" s="22">
        <v>14</v>
      </c>
      <c r="U519" s="22">
        <v>381</v>
      </c>
      <c r="V519" s="22">
        <v>570</v>
      </c>
      <c r="W519" s="22">
        <v>760</v>
      </c>
      <c r="X519" s="24">
        <v>1</v>
      </c>
      <c r="Y519" s="25"/>
      <c r="Z519" s="18">
        <f>#NAME?</f>
        <v>0</v>
      </c>
      <c r="AA519" s="18" t="b">
        <f t="shared" si="31"/>
        <v>1</v>
      </c>
      <c r="AB519" s="26">
        <v>3</v>
      </c>
    </row>
    <row r="520">
      <c r="A520" s="21">
        <v>10939</v>
      </c>
      <c r="B520" s="22" t="s">
        <v>2138</v>
      </c>
      <c r="C520" s="22" t="s">
        <v>2139</v>
      </c>
      <c r="D520" s="22" t="s">
        <v>1572</v>
      </c>
      <c r="E520" s="22" t="s">
        <v>2140</v>
      </c>
      <c r="F520" s="22" t="s">
        <v>2141</v>
      </c>
      <c r="G520" s="22"/>
      <c r="H520" s="14">
        <v>0.040000000000000001</v>
      </c>
      <c r="I520" s="15" t="s">
        <v>64</v>
      </c>
      <c r="J520" s="22" t="s">
        <v>65</v>
      </c>
      <c r="K520" s="13">
        <v>90</v>
      </c>
      <c r="L520" s="23">
        <v>15</v>
      </c>
      <c r="M520" s="29">
        <f t="shared" si="29"/>
        <v>60</v>
      </c>
      <c r="N520" s="29">
        <f t="shared" si="30"/>
        <v>75</v>
      </c>
      <c r="O520" s="23">
        <v>5</v>
      </c>
      <c r="P520" s="23">
        <v>10</v>
      </c>
      <c r="Q520" s="23"/>
      <c r="R520" s="23"/>
      <c r="S520" s="22" t="s">
        <v>66</v>
      </c>
      <c r="T520" s="22">
        <v>14</v>
      </c>
      <c r="U520" s="22">
        <v>381</v>
      </c>
      <c r="V520" s="22">
        <v>570</v>
      </c>
      <c r="W520" s="22">
        <v>760</v>
      </c>
      <c r="X520" s="24">
        <v>1</v>
      </c>
      <c r="Y520" s="25"/>
      <c r="Z520" s="18">
        <f>#NAME?</f>
        <v>0</v>
      </c>
      <c r="AA520" s="18" t="b">
        <f t="shared" si="31"/>
        <v>1</v>
      </c>
      <c r="AB520" s="26">
        <v>3</v>
      </c>
    </row>
    <row r="521">
      <c r="A521" s="21">
        <v>10942</v>
      </c>
      <c r="B521" s="22" t="s">
        <v>2142</v>
      </c>
      <c r="C521" s="22" t="s">
        <v>2143</v>
      </c>
      <c r="D521" s="22" t="s">
        <v>1572</v>
      </c>
      <c r="E521" s="22" t="s">
        <v>2144</v>
      </c>
      <c r="F521" s="22" t="s">
        <v>2145</v>
      </c>
      <c r="G521" s="22"/>
      <c r="H521" s="14">
        <v>0.040000000000000001</v>
      </c>
      <c r="I521" s="15" t="s">
        <v>64</v>
      </c>
      <c r="J521" s="22" t="s">
        <v>65</v>
      </c>
      <c r="K521" s="13">
        <v>90</v>
      </c>
      <c r="L521" s="23">
        <v>5</v>
      </c>
      <c r="M521" s="29">
        <f t="shared" si="29"/>
        <v>20</v>
      </c>
      <c r="N521" s="29">
        <f t="shared" si="30"/>
        <v>25</v>
      </c>
      <c r="O521" s="23"/>
      <c r="P521" s="23"/>
      <c r="Q521" s="23">
        <v>5</v>
      </c>
      <c r="R521" s="23">
        <v>20</v>
      </c>
      <c r="S521" s="22" t="s">
        <v>66</v>
      </c>
      <c r="T521" s="22">
        <v>0.65000000000000002</v>
      </c>
      <c r="U521" s="22">
        <v>102</v>
      </c>
      <c r="V521" s="22">
        <v>160</v>
      </c>
      <c r="W521" s="22">
        <v>220</v>
      </c>
      <c r="X521" s="24">
        <v>4</v>
      </c>
      <c r="Y521" s="25">
        <v>228</v>
      </c>
      <c r="Z521" s="18">
        <f>#NAME?</f>
        <v>228</v>
      </c>
      <c r="AA521" s="18" t="b">
        <f t="shared" si="31"/>
        <v>1</v>
      </c>
      <c r="AB521" s="26">
        <v>5</v>
      </c>
    </row>
    <row r="522">
      <c r="A522" s="21">
        <v>10941</v>
      </c>
      <c r="B522" s="22" t="s">
        <v>2146</v>
      </c>
      <c r="C522" s="22" t="s">
        <v>2147</v>
      </c>
      <c r="D522" s="22" t="s">
        <v>1572</v>
      </c>
      <c r="E522" s="22" t="s">
        <v>2148</v>
      </c>
      <c r="F522" s="22" t="s">
        <v>2149</v>
      </c>
      <c r="G522" s="22"/>
      <c r="H522" s="14">
        <v>0.040000000000000001</v>
      </c>
      <c r="I522" s="15" t="s">
        <v>64</v>
      </c>
      <c r="J522" s="22" t="s">
        <v>65</v>
      </c>
      <c r="K522" s="13">
        <v>90</v>
      </c>
      <c r="L522" s="23">
        <v>5</v>
      </c>
      <c r="M522" s="29">
        <f t="shared" si="29"/>
        <v>20</v>
      </c>
      <c r="N522" s="29">
        <f t="shared" si="30"/>
        <v>25</v>
      </c>
      <c r="O522" s="23"/>
      <c r="P522" s="23"/>
      <c r="Q522" s="23">
        <v>5</v>
      </c>
      <c r="R522" s="23">
        <v>20</v>
      </c>
      <c r="S522" s="22" t="s">
        <v>66</v>
      </c>
      <c r="T522" s="22">
        <v>0.65000000000000002</v>
      </c>
      <c r="U522" s="22">
        <v>102</v>
      </c>
      <c r="V522" s="22">
        <v>160</v>
      </c>
      <c r="W522" s="22">
        <v>220</v>
      </c>
      <c r="X522" s="24">
        <v>10</v>
      </c>
      <c r="Y522" s="25">
        <v>228</v>
      </c>
      <c r="Z522" s="18">
        <f>#NAME?</f>
        <v>228</v>
      </c>
      <c r="AA522" s="18" t="b">
        <f t="shared" si="31"/>
        <v>1</v>
      </c>
      <c r="AB522" s="26">
        <v>6</v>
      </c>
    </row>
    <row r="523">
      <c r="A523" s="21">
        <v>11669</v>
      </c>
      <c r="B523" s="22" t="s">
        <v>2150</v>
      </c>
      <c r="C523" s="22" t="s">
        <v>2151</v>
      </c>
      <c r="D523" s="22" t="s">
        <v>1572</v>
      </c>
      <c r="E523" s="22" t="s">
        <v>2152</v>
      </c>
      <c r="F523" s="22" t="s">
        <v>2153</v>
      </c>
      <c r="G523" s="22"/>
      <c r="H523" s="14">
        <v>0.040000000000000001</v>
      </c>
      <c r="I523" s="15" t="s">
        <v>64</v>
      </c>
      <c r="J523" s="22" t="s">
        <v>65</v>
      </c>
      <c r="K523" s="13">
        <v>90</v>
      </c>
      <c r="L523" s="23">
        <v>0</v>
      </c>
      <c r="M523" s="29">
        <f t="shared" si="29"/>
        <v>0</v>
      </c>
      <c r="N523" s="29">
        <f t="shared" si="30"/>
        <v>0</v>
      </c>
      <c r="O523" s="23"/>
      <c r="P523" s="23"/>
      <c r="Q523" s="23">
        <v>1</v>
      </c>
      <c r="R523" s="23">
        <v>2</v>
      </c>
      <c r="S523" s="22" t="s">
        <v>66</v>
      </c>
      <c r="T523" s="22">
        <v>16</v>
      </c>
      <c r="U523" s="22">
        <v>2501</v>
      </c>
      <c r="V523" s="22">
        <v>3880</v>
      </c>
      <c r="W523" s="22">
        <v>5350</v>
      </c>
      <c r="X523" s="24"/>
      <c r="Y523" s="25">
        <v>47</v>
      </c>
      <c r="Z523" s="18">
        <f>#NAME?</f>
        <v>47</v>
      </c>
      <c r="AA523" s="18" t="b">
        <f t="shared" si="31"/>
        <v>1</v>
      </c>
      <c r="AB523" s="26">
        <v>2</v>
      </c>
    </row>
    <row r="524">
      <c r="A524" s="21">
        <v>10934</v>
      </c>
      <c r="B524" s="22" t="s">
        <v>2154</v>
      </c>
      <c r="C524" s="22" t="s">
        <v>2155</v>
      </c>
      <c r="D524" s="22" t="s">
        <v>1572</v>
      </c>
      <c r="E524" s="22" t="s">
        <v>2156</v>
      </c>
      <c r="F524" s="22" t="s">
        <v>2157</v>
      </c>
      <c r="G524" s="22"/>
      <c r="H524" s="14">
        <v>0.040000000000000001</v>
      </c>
      <c r="I524" s="15" t="s">
        <v>64</v>
      </c>
      <c r="J524" s="22" t="s">
        <v>65</v>
      </c>
      <c r="K524" s="13">
        <v>90</v>
      </c>
      <c r="L524" s="23">
        <v>7</v>
      </c>
      <c r="M524" s="29">
        <f t="shared" si="29"/>
        <v>28</v>
      </c>
      <c r="N524" s="29">
        <f t="shared" si="30"/>
        <v>35</v>
      </c>
      <c r="O524" s="23">
        <v>5</v>
      </c>
      <c r="P524" s="23">
        <v>10</v>
      </c>
      <c r="Q524" s="23"/>
      <c r="R524" s="23"/>
      <c r="S524" s="22" t="s">
        <v>66</v>
      </c>
      <c r="T524" s="22">
        <v>10</v>
      </c>
      <c r="U524" s="22">
        <v>255</v>
      </c>
      <c r="V524" s="22">
        <v>380</v>
      </c>
      <c r="W524" s="22">
        <v>510</v>
      </c>
      <c r="X524" s="24">
        <v>10</v>
      </c>
      <c r="Y524" s="25">
        <v>8</v>
      </c>
      <c r="Z524" s="18">
        <f>#NAME?</f>
        <v>8</v>
      </c>
      <c r="AA524" s="18" t="b">
        <f t="shared" si="31"/>
        <v>1</v>
      </c>
      <c r="AB524" s="26">
        <v>4</v>
      </c>
    </row>
    <row r="525">
      <c r="A525" s="21">
        <v>10933</v>
      </c>
      <c r="B525" s="22" t="s">
        <v>2158</v>
      </c>
      <c r="C525" s="22" t="s">
        <v>2159</v>
      </c>
      <c r="D525" s="22" t="s">
        <v>1572</v>
      </c>
      <c r="E525" s="22" t="s">
        <v>2160</v>
      </c>
      <c r="F525" s="22" t="s">
        <v>2161</v>
      </c>
      <c r="G525" s="22"/>
      <c r="H525" s="14">
        <v>0.040000000000000001</v>
      </c>
      <c r="I525" s="15" t="s">
        <v>64</v>
      </c>
      <c r="J525" s="22" t="s">
        <v>65</v>
      </c>
      <c r="K525" s="13">
        <v>90</v>
      </c>
      <c r="L525" s="23">
        <v>8</v>
      </c>
      <c r="M525" s="29">
        <f t="shared" si="29"/>
        <v>32</v>
      </c>
      <c r="N525" s="29">
        <f t="shared" si="30"/>
        <v>40</v>
      </c>
      <c r="O525" s="23">
        <v>5</v>
      </c>
      <c r="P525" s="23">
        <v>10</v>
      </c>
      <c r="Q525" s="23"/>
      <c r="R525" s="23"/>
      <c r="S525" s="22" t="s">
        <v>66</v>
      </c>
      <c r="T525" s="22">
        <v>10</v>
      </c>
      <c r="U525" s="22">
        <v>255</v>
      </c>
      <c r="V525" s="22">
        <v>380</v>
      </c>
      <c r="W525" s="22">
        <v>510</v>
      </c>
      <c r="X525" s="24">
        <v>10</v>
      </c>
      <c r="Y525" s="25">
        <v>8</v>
      </c>
      <c r="Z525" s="18">
        <f>#NAME?</f>
        <v>8</v>
      </c>
      <c r="AA525" s="18" t="b">
        <f t="shared" si="31"/>
        <v>1</v>
      </c>
      <c r="AB525" s="26">
        <v>5</v>
      </c>
    </row>
    <row r="526">
      <c r="A526" s="21">
        <v>10932</v>
      </c>
      <c r="B526" s="22" t="s">
        <v>2162</v>
      </c>
      <c r="C526" s="22" t="s">
        <v>2163</v>
      </c>
      <c r="D526" s="22" t="s">
        <v>1572</v>
      </c>
      <c r="E526" s="22" t="s">
        <v>2164</v>
      </c>
      <c r="F526" s="22" t="s">
        <v>2165</v>
      </c>
      <c r="G526" s="22"/>
      <c r="H526" s="14">
        <v>0.040000000000000001</v>
      </c>
      <c r="I526" s="15" t="s">
        <v>64</v>
      </c>
      <c r="J526" s="22" t="s">
        <v>65</v>
      </c>
      <c r="K526" s="13">
        <v>90</v>
      </c>
      <c r="L526" s="23">
        <v>4</v>
      </c>
      <c r="M526" s="29">
        <f t="shared" si="29"/>
        <v>16</v>
      </c>
      <c r="N526" s="29">
        <f t="shared" si="30"/>
        <v>20</v>
      </c>
      <c r="O526" s="23"/>
      <c r="P526" s="23"/>
      <c r="Q526" s="23">
        <v>2</v>
      </c>
      <c r="R526" s="23">
        <v>5</v>
      </c>
      <c r="S526" s="22" t="s">
        <v>66</v>
      </c>
      <c r="T526" s="22">
        <v>35</v>
      </c>
      <c r="U526" s="22">
        <v>893</v>
      </c>
      <c r="V526" s="22">
        <v>1340</v>
      </c>
      <c r="W526" s="22">
        <v>1790</v>
      </c>
      <c r="X526" s="24">
        <v>1</v>
      </c>
      <c r="Y526" s="25">
        <v>16</v>
      </c>
      <c r="Z526" s="18">
        <f>#NAME?</f>
        <v>16</v>
      </c>
      <c r="AA526" s="18" t="b">
        <f t="shared" si="31"/>
        <v>1</v>
      </c>
      <c r="AB526" s="26">
        <v>3</v>
      </c>
    </row>
    <row r="527">
      <c r="A527" s="21">
        <v>10931</v>
      </c>
      <c r="B527" s="22" t="s">
        <v>2166</v>
      </c>
      <c r="C527" s="22" t="s">
        <v>2167</v>
      </c>
      <c r="D527" s="22" t="s">
        <v>1572</v>
      </c>
      <c r="E527" s="22" t="s">
        <v>2168</v>
      </c>
      <c r="F527" s="22" t="s">
        <v>2169</v>
      </c>
      <c r="G527" s="22"/>
      <c r="H527" s="14">
        <v>0.040000000000000001</v>
      </c>
      <c r="I527" s="15" t="s">
        <v>64</v>
      </c>
      <c r="J527" s="22" t="s">
        <v>65</v>
      </c>
      <c r="K527" s="13">
        <v>90</v>
      </c>
      <c r="L527" s="23">
        <v>4</v>
      </c>
      <c r="M527" s="29">
        <f t="shared" ref="M527:M590" si="32">L527*4</f>
        <v>16</v>
      </c>
      <c r="N527" s="29">
        <f t="shared" ref="N527:N590" si="33">L527*5</f>
        <v>20</v>
      </c>
      <c r="O527" s="23"/>
      <c r="P527" s="23"/>
      <c r="Q527" s="23">
        <v>2</v>
      </c>
      <c r="R527" s="23">
        <v>5</v>
      </c>
      <c r="S527" s="22" t="s">
        <v>66</v>
      </c>
      <c r="T527" s="22">
        <v>35</v>
      </c>
      <c r="U527" s="22">
        <v>893</v>
      </c>
      <c r="V527" s="22">
        <v>1340</v>
      </c>
      <c r="W527" s="22">
        <v>1790</v>
      </c>
      <c r="X527" s="24">
        <v>2</v>
      </c>
      <c r="Y527" s="25">
        <v>16</v>
      </c>
      <c r="Z527" s="18">
        <f>#NAME?</f>
        <v>16</v>
      </c>
      <c r="AA527" s="18" t="b">
        <f t="shared" si="31"/>
        <v>1</v>
      </c>
      <c r="AB527" s="26">
        <v>2</v>
      </c>
    </row>
    <row r="528">
      <c r="A528" s="31">
        <v>11671</v>
      </c>
      <c r="B528" s="32" t="s">
        <v>2170</v>
      </c>
      <c r="C528" s="33" t="s">
        <v>2171</v>
      </c>
      <c r="D528" s="33" t="s">
        <v>1572</v>
      </c>
      <c r="E528" s="33" t="s">
        <v>2172</v>
      </c>
      <c r="F528" s="33" t="s">
        <v>2173</v>
      </c>
      <c r="G528" s="34"/>
      <c r="H528" s="35">
        <v>0.040000000000000001</v>
      </c>
      <c r="I528" s="34" t="s">
        <v>64</v>
      </c>
      <c r="J528" s="33" t="s">
        <v>65</v>
      </c>
      <c r="K528" s="13">
        <v>90</v>
      </c>
      <c r="L528" s="29">
        <v>0</v>
      </c>
      <c r="M528" s="29">
        <f t="shared" si="32"/>
        <v>0</v>
      </c>
      <c r="N528" s="29">
        <f t="shared" si="33"/>
        <v>0</v>
      </c>
      <c r="O528" s="29">
        <v>2</v>
      </c>
      <c r="P528" s="29">
        <v>3</v>
      </c>
      <c r="Q528" s="29"/>
      <c r="R528" s="29"/>
      <c r="S528" s="33" t="s">
        <v>66</v>
      </c>
      <c r="T528" s="33">
        <f>1.6*6.2</f>
        <v>9.9200000000000017</v>
      </c>
      <c r="U528" s="33">
        <v>250</v>
      </c>
      <c r="V528" s="33">
        <v>390</v>
      </c>
      <c r="W528" s="33">
        <f>ROUND(U528*2,-1)</f>
        <v>500</v>
      </c>
      <c r="X528" s="24">
        <v>5</v>
      </c>
      <c r="Y528" s="29"/>
      <c r="Z528" s="18">
        <f>#NAME?</f>
        <v>0</v>
      </c>
      <c r="AA528" s="18" t="b">
        <f t="shared" si="31"/>
        <v>1</v>
      </c>
      <c r="AB528" s="26">
        <v>40</v>
      </c>
    </row>
    <row r="529">
      <c r="A529" s="21">
        <v>11670</v>
      </c>
      <c r="B529" s="22" t="s">
        <v>2174</v>
      </c>
      <c r="C529" s="22" t="s">
        <v>2175</v>
      </c>
      <c r="D529" s="22" t="s">
        <v>1572</v>
      </c>
      <c r="E529" s="22" t="s">
        <v>2176</v>
      </c>
      <c r="F529" s="22" t="s">
        <v>2177</v>
      </c>
      <c r="G529" s="22"/>
      <c r="H529" s="14">
        <v>0.040000000000000001</v>
      </c>
      <c r="I529" s="15" t="s">
        <v>64</v>
      </c>
      <c r="J529" s="22" t="s">
        <v>65</v>
      </c>
      <c r="K529" s="13">
        <v>90</v>
      </c>
      <c r="L529" s="23">
        <v>0</v>
      </c>
      <c r="M529" s="29">
        <f t="shared" si="32"/>
        <v>0</v>
      </c>
      <c r="N529" s="29">
        <f t="shared" si="33"/>
        <v>0</v>
      </c>
      <c r="O529" s="23">
        <v>2</v>
      </c>
      <c r="P529" s="23">
        <v>3</v>
      </c>
      <c r="Q529" s="23"/>
      <c r="R529" s="23"/>
      <c r="S529" s="22" t="s">
        <v>66</v>
      </c>
      <c r="T529" s="22">
        <v>1.6000000000000001</v>
      </c>
      <c r="U529" s="22">
        <v>250</v>
      </c>
      <c r="V529" s="22">
        <v>390</v>
      </c>
      <c r="W529" s="22">
        <v>540</v>
      </c>
      <c r="X529" s="24">
        <v>5</v>
      </c>
      <c r="Y529" s="25"/>
      <c r="Z529" s="18">
        <f>#NAME?</f>
        <v>0</v>
      </c>
      <c r="AA529" s="18" t="b">
        <f t="shared" si="31"/>
        <v>1</v>
      </c>
      <c r="AB529" s="26">
        <v>40</v>
      </c>
    </row>
    <row r="530">
      <c r="A530" s="21">
        <v>10943</v>
      </c>
      <c r="B530" s="22" t="s">
        <v>2178</v>
      </c>
      <c r="C530" s="22" t="s">
        <v>2179</v>
      </c>
      <c r="D530" s="22" t="s">
        <v>1572</v>
      </c>
      <c r="E530" s="22" t="s">
        <v>2180</v>
      </c>
      <c r="F530" s="22" t="s">
        <v>2181</v>
      </c>
      <c r="G530" s="22"/>
      <c r="H530" s="14">
        <v>0.040000000000000001</v>
      </c>
      <c r="I530" s="15" t="s">
        <v>175</v>
      </c>
      <c r="J530" s="22" t="s">
        <v>176</v>
      </c>
      <c r="K530" s="13">
        <v>90</v>
      </c>
      <c r="L530" s="23">
        <v>29</v>
      </c>
      <c r="M530" s="29">
        <f t="shared" si="32"/>
        <v>116</v>
      </c>
      <c r="N530" s="29">
        <f t="shared" si="33"/>
        <v>145</v>
      </c>
      <c r="O530" s="23">
        <v>10</v>
      </c>
      <c r="P530" s="23">
        <v>30</v>
      </c>
      <c r="Q530" s="23"/>
      <c r="R530" s="23"/>
      <c r="S530" s="22" t="s">
        <v>66</v>
      </c>
      <c r="T530" s="22">
        <v>8.3000000000000007</v>
      </c>
      <c r="U530" s="22">
        <v>186</v>
      </c>
      <c r="V530" s="22">
        <v>240</v>
      </c>
      <c r="W530" s="22">
        <v>345</v>
      </c>
      <c r="X530" s="24">
        <v>6</v>
      </c>
      <c r="Y530" s="25">
        <v>472</v>
      </c>
      <c r="Z530" s="18">
        <f>#NAME?</f>
        <v>472</v>
      </c>
      <c r="AA530" s="18" t="b">
        <f t="shared" si="31"/>
        <v>1</v>
      </c>
      <c r="AB530" s="26"/>
    </row>
    <row r="531">
      <c r="A531" s="21">
        <v>11506</v>
      </c>
      <c r="B531" s="22" t="s">
        <v>2182</v>
      </c>
      <c r="C531" s="22" t="s">
        <v>2183</v>
      </c>
      <c r="D531" s="22" t="s">
        <v>1572</v>
      </c>
      <c r="E531" s="22" t="s">
        <v>2184</v>
      </c>
      <c r="F531" s="22" t="s">
        <v>2185</v>
      </c>
      <c r="G531" s="22"/>
      <c r="H531" s="14">
        <v>0.040000000000000001</v>
      </c>
      <c r="I531" s="15" t="s">
        <v>64</v>
      </c>
      <c r="J531" s="22" t="s">
        <v>65</v>
      </c>
      <c r="K531" s="13">
        <v>90</v>
      </c>
      <c r="L531" s="23">
        <v>6</v>
      </c>
      <c r="M531" s="29">
        <f t="shared" si="32"/>
        <v>24</v>
      </c>
      <c r="N531" s="29">
        <f t="shared" si="33"/>
        <v>30</v>
      </c>
      <c r="O531" s="23">
        <v>5</v>
      </c>
      <c r="P531" s="23">
        <v>20</v>
      </c>
      <c r="Q531" s="23"/>
      <c r="R531" s="23"/>
      <c r="S531" s="22" t="s">
        <v>66</v>
      </c>
      <c r="T531" s="22">
        <v>11</v>
      </c>
      <c r="U531" s="22">
        <v>279.70999999999998</v>
      </c>
      <c r="V531" s="22">
        <v>420</v>
      </c>
      <c r="W531" s="22">
        <v>720</v>
      </c>
      <c r="X531" s="24">
        <v>5</v>
      </c>
      <c r="Y531" s="25"/>
      <c r="Z531" s="18">
        <f>#NAME?</f>
        <v>0</v>
      </c>
      <c r="AA531" s="18" t="b">
        <f t="shared" si="31"/>
        <v>1</v>
      </c>
      <c r="AB531" s="26">
        <v>0</v>
      </c>
    </row>
    <row r="532">
      <c r="A532" s="21">
        <v>11505</v>
      </c>
      <c r="B532" s="22" t="s">
        <v>2186</v>
      </c>
      <c r="C532" s="22" t="s">
        <v>2187</v>
      </c>
      <c r="D532" s="22" t="s">
        <v>1572</v>
      </c>
      <c r="E532" s="22" t="s">
        <v>2188</v>
      </c>
      <c r="F532" s="22" t="s">
        <v>2189</v>
      </c>
      <c r="G532" s="22"/>
      <c r="H532" s="14">
        <v>0.040000000000000001</v>
      </c>
      <c r="I532" s="15" t="s">
        <v>64</v>
      </c>
      <c r="J532" s="22" t="s">
        <v>65</v>
      </c>
      <c r="K532" s="13">
        <v>90</v>
      </c>
      <c r="L532" s="23">
        <v>4</v>
      </c>
      <c r="M532" s="29">
        <f t="shared" si="32"/>
        <v>16</v>
      </c>
      <c r="N532" s="29">
        <f t="shared" si="33"/>
        <v>20</v>
      </c>
      <c r="O532" s="23">
        <v>5</v>
      </c>
      <c r="P532" s="23">
        <v>20</v>
      </c>
      <c r="Q532" s="23"/>
      <c r="R532" s="23"/>
      <c r="S532" s="22" t="s">
        <v>66</v>
      </c>
      <c r="T532" s="22">
        <v>11</v>
      </c>
      <c r="U532" s="22">
        <v>279.70999999999998</v>
      </c>
      <c r="V532" s="22">
        <v>420</v>
      </c>
      <c r="W532" s="22">
        <v>720</v>
      </c>
      <c r="X532" s="24">
        <v>2</v>
      </c>
      <c r="Y532" s="25"/>
      <c r="Z532" s="18">
        <f>#NAME?</f>
        <v>0</v>
      </c>
      <c r="AA532" s="18" t="b">
        <f t="shared" si="31"/>
        <v>1</v>
      </c>
      <c r="AB532" s="26">
        <v>5</v>
      </c>
    </row>
    <row r="533">
      <c r="A533" s="21">
        <v>11179</v>
      </c>
      <c r="B533" s="22" t="s">
        <v>2190</v>
      </c>
      <c r="C533" s="22" t="s">
        <v>2191</v>
      </c>
      <c r="D533" s="22" t="s">
        <v>1572</v>
      </c>
      <c r="E533" s="22" t="s">
        <v>2192</v>
      </c>
      <c r="F533" s="22" t="s">
        <v>2193</v>
      </c>
      <c r="G533" s="22"/>
      <c r="H533" s="14">
        <v>0.040000000000000001</v>
      </c>
      <c r="I533" s="15" t="s">
        <v>64</v>
      </c>
      <c r="J533" s="22" t="s">
        <v>65</v>
      </c>
      <c r="K533" s="13">
        <v>90</v>
      </c>
      <c r="L533" s="23">
        <v>6</v>
      </c>
      <c r="M533" s="29">
        <f t="shared" si="32"/>
        <v>24</v>
      </c>
      <c r="N533" s="29">
        <f t="shared" si="33"/>
        <v>30</v>
      </c>
      <c r="O533" s="23">
        <v>5</v>
      </c>
      <c r="P533" s="23">
        <v>20</v>
      </c>
      <c r="Q533" s="23"/>
      <c r="R533" s="23"/>
      <c r="S533" s="22" t="s">
        <v>66</v>
      </c>
      <c r="T533" s="22">
        <v>9</v>
      </c>
      <c r="U533" s="22">
        <v>209</v>
      </c>
      <c r="V533" s="22">
        <v>400</v>
      </c>
      <c r="W533" s="22">
        <v>550</v>
      </c>
      <c r="X533" s="24">
        <v>2</v>
      </c>
      <c r="Y533" s="25"/>
      <c r="Z533" s="18">
        <f>#NAME?</f>
        <v>0</v>
      </c>
      <c r="AA533" s="18" t="b">
        <f t="shared" si="31"/>
        <v>1</v>
      </c>
      <c r="AB533" s="26">
        <v>0</v>
      </c>
    </row>
    <row r="534">
      <c r="A534" s="21">
        <v>12159</v>
      </c>
      <c r="B534" s="22" t="s">
        <v>2194</v>
      </c>
      <c r="C534" s="22" t="s">
        <v>2195</v>
      </c>
      <c r="D534" s="22" t="s">
        <v>1572</v>
      </c>
      <c r="E534" s="22" t="s">
        <v>2196</v>
      </c>
      <c r="F534" s="22" t="s">
        <v>2197</v>
      </c>
      <c r="G534" s="22"/>
      <c r="H534" s="14">
        <v>0.040000000000000001</v>
      </c>
      <c r="I534" s="15" t="s">
        <v>64</v>
      </c>
      <c r="J534" s="22" t="s">
        <v>65</v>
      </c>
      <c r="K534" s="13">
        <v>90</v>
      </c>
      <c r="L534" s="23">
        <v>5</v>
      </c>
      <c r="M534" s="29">
        <f t="shared" si="32"/>
        <v>20</v>
      </c>
      <c r="N534" s="29">
        <f t="shared" si="33"/>
        <v>25</v>
      </c>
      <c r="O534" s="23">
        <v>5</v>
      </c>
      <c r="P534" s="23">
        <v>20</v>
      </c>
      <c r="Q534" s="23"/>
      <c r="R534" s="23"/>
      <c r="S534" s="22" t="s">
        <v>66</v>
      </c>
      <c r="T534" s="22">
        <v>9</v>
      </c>
      <c r="U534" s="22">
        <v>209</v>
      </c>
      <c r="V534" s="22">
        <v>400</v>
      </c>
      <c r="W534" s="22">
        <v>550</v>
      </c>
      <c r="X534" s="24">
        <v>4</v>
      </c>
      <c r="Y534" s="25"/>
      <c r="Z534" s="18">
        <f>#NAME?</f>
        <v>0</v>
      </c>
      <c r="AA534" s="18" t="b">
        <f t="shared" si="31"/>
        <v>1</v>
      </c>
      <c r="AB534" s="26">
        <v>1</v>
      </c>
    </row>
    <row r="535">
      <c r="A535" s="21">
        <v>11508</v>
      </c>
      <c r="B535" s="22" t="s">
        <v>2198</v>
      </c>
      <c r="C535" s="22" t="s">
        <v>2199</v>
      </c>
      <c r="D535" s="22" t="s">
        <v>1572</v>
      </c>
      <c r="E535" s="22" t="s">
        <v>2200</v>
      </c>
      <c r="F535" s="22" t="s">
        <v>2201</v>
      </c>
      <c r="G535" s="22"/>
      <c r="H535" s="14">
        <v>0.040000000000000001</v>
      </c>
      <c r="I535" s="15" t="s">
        <v>64</v>
      </c>
      <c r="J535" s="22" t="s">
        <v>65</v>
      </c>
      <c r="K535" s="13">
        <v>90</v>
      </c>
      <c r="L535" s="23">
        <v>3</v>
      </c>
      <c r="M535" s="29">
        <f t="shared" si="32"/>
        <v>12</v>
      </c>
      <c r="N535" s="29">
        <f t="shared" si="33"/>
        <v>15</v>
      </c>
      <c r="O535" s="23"/>
      <c r="P535" s="23"/>
      <c r="Q535" s="23">
        <v>5</v>
      </c>
      <c r="R535" s="23">
        <v>20</v>
      </c>
      <c r="S535" s="22" t="s">
        <v>66</v>
      </c>
      <c r="T535" s="22">
        <v>0.40999999999999998</v>
      </c>
      <c r="U535" s="22">
        <v>64</v>
      </c>
      <c r="V535" s="22">
        <v>100</v>
      </c>
      <c r="W535" s="22">
        <v>140</v>
      </c>
      <c r="X535" s="24">
        <v>43</v>
      </c>
      <c r="Y535" s="25"/>
      <c r="Z535" s="18">
        <f>#NAME?</f>
        <v>0</v>
      </c>
      <c r="AA535" s="18" t="b">
        <f t="shared" si="31"/>
        <v>1</v>
      </c>
      <c r="AB535" s="26">
        <v>30</v>
      </c>
    </row>
    <row r="536">
      <c r="A536" s="21">
        <v>11507</v>
      </c>
      <c r="B536" s="22" t="s">
        <v>2202</v>
      </c>
      <c r="C536" s="22" t="s">
        <v>2203</v>
      </c>
      <c r="D536" s="22" t="s">
        <v>1572</v>
      </c>
      <c r="E536" s="22" t="s">
        <v>2204</v>
      </c>
      <c r="F536" s="22" t="s">
        <v>2201</v>
      </c>
      <c r="G536" s="22"/>
      <c r="H536" s="14">
        <v>0.040000000000000001</v>
      </c>
      <c r="I536" s="15" t="s">
        <v>64</v>
      </c>
      <c r="J536" s="22" t="s">
        <v>65</v>
      </c>
      <c r="K536" s="13">
        <v>90</v>
      </c>
      <c r="L536" s="23">
        <v>4</v>
      </c>
      <c r="M536" s="29">
        <f t="shared" si="32"/>
        <v>16</v>
      </c>
      <c r="N536" s="29">
        <f t="shared" si="33"/>
        <v>20</v>
      </c>
      <c r="O536" s="23"/>
      <c r="P536" s="23"/>
      <c r="Q536" s="23">
        <v>5</v>
      </c>
      <c r="R536" s="23">
        <v>20</v>
      </c>
      <c r="S536" s="22" t="s">
        <v>66</v>
      </c>
      <c r="T536" s="22">
        <v>0.40999999999999998</v>
      </c>
      <c r="U536" s="22">
        <v>64</v>
      </c>
      <c r="V536" s="22">
        <v>100</v>
      </c>
      <c r="W536" s="22">
        <v>140</v>
      </c>
      <c r="X536" s="24">
        <v>43</v>
      </c>
      <c r="Y536" s="25"/>
      <c r="Z536" s="18">
        <f>#NAME?</f>
        <v>0</v>
      </c>
      <c r="AA536" s="18" t="b">
        <f t="shared" si="31"/>
        <v>1</v>
      </c>
      <c r="AB536" s="26">
        <v>8</v>
      </c>
    </row>
    <row r="537">
      <c r="A537" s="21">
        <v>10855</v>
      </c>
      <c r="B537" s="22" t="s">
        <v>2205</v>
      </c>
      <c r="C537" s="22" t="s">
        <v>2206</v>
      </c>
      <c r="D537" s="22" t="s">
        <v>1572</v>
      </c>
      <c r="E537" s="22" t="s">
        <v>2207</v>
      </c>
      <c r="F537" s="22" t="s">
        <v>2208</v>
      </c>
      <c r="G537" s="22"/>
      <c r="H537" s="14">
        <v>0.040000000000000001</v>
      </c>
      <c r="I537" s="15" t="s">
        <v>64</v>
      </c>
      <c r="J537" s="22" t="s">
        <v>65</v>
      </c>
      <c r="K537" s="13">
        <v>90</v>
      </c>
      <c r="L537" s="23">
        <v>5</v>
      </c>
      <c r="M537" s="29">
        <f t="shared" si="32"/>
        <v>20</v>
      </c>
      <c r="N537" s="29">
        <f t="shared" si="33"/>
        <v>25</v>
      </c>
      <c r="O537" s="23"/>
      <c r="P537" s="23"/>
      <c r="Q537" s="23">
        <v>5</v>
      </c>
      <c r="R537" s="23">
        <v>20</v>
      </c>
      <c r="S537" s="22" t="s">
        <v>66</v>
      </c>
      <c r="T537" s="22">
        <v>14</v>
      </c>
      <c r="U537" s="22">
        <v>357</v>
      </c>
      <c r="V537" s="22">
        <v>540</v>
      </c>
      <c r="W537" s="22">
        <v>710</v>
      </c>
      <c r="X537" s="24">
        <v>3</v>
      </c>
      <c r="Y537" s="25"/>
      <c r="Z537" s="18">
        <f>#NAME?</f>
        <v>0</v>
      </c>
      <c r="AA537" s="18" t="b">
        <f t="shared" si="31"/>
        <v>1</v>
      </c>
      <c r="AB537" s="26">
        <v>16</v>
      </c>
    </row>
    <row r="538">
      <c r="A538" s="21">
        <v>10854</v>
      </c>
      <c r="B538" s="22" t="s">
        <v>2209</v>
      </c>
      <c r="C538" s="22" t="s">
        <v>2210</v>
      </c>
      <c r="D538" s="22" t="s">
        <v>1572</v>
      </c>
      <c r="E538" s="22" t="s">
        <v>2211</v>
      </c>
      <c r="F538" s="22" t="s">
        <v>2212</v>
      </c>
      <c r="G538" s="22"/>
      <c r="H538" s="14">
        <v>0.040000000000000001</v>
      </c>
      <c r="I538" s="15" t="s">
        <v>64</v>
      </c>
      <c r="J538" s="22" t="s">
        <v>65</v>
      </c>
      <c r="K538" s="13">
        <v>90</v>
      </c>
      <c r="L538" s="23">
        <v>6</v>
      </c>
      <c r="M538" s="29">
        <f t="shared" si="32"/>
        <v>24</v>
      </c>
      <c r="N538" s="29">
        <f t="shared" si="33"/>
        <v>30</v>
      </c>
      <c r="O538" s="23"/>
      <c r="P538" s="23"/>
      <c r="Q538" s="23">
        <v>5</v>
      </c>
      <c r="R538" s="23">
        <v>20</v>
      </c>
      <c r="S538" s="22" t="s">
        <v>66</v>
      </c>
      <c r="T538" s="22">
        <v>14</v>
      </c>
      <c r="U538" s="22">
        <v>357</v>
      </c>
      <c r="V538" s="22">
        <v>540</v>
      </c>
      <c r="W538" s="22">
        <v>710</v>
      </c>
      <c r="X538" s="24">
        <v>5</v>
      </c>
      <c r="Y538" s="25"/>
      <c r="Z538" s="18">
        <f>#NAME?</f>
        <v>0</v>
      </c>
      <c r="AA538" s="18" t="b">
        <f t="shared" si="31"/>
        <v>1</v>
      </c>
      <c r="AB538" s="26">
        <v>11</v>
      </c>
    </row>
    <row r="539">
      <c r="A539" s="21">
        <v>10853</v>
      </c>
      <c r="B539" s="22" t="s">
        <v>2213</v>
      </c>
      <c r="C539" s="22" t="s">
        <v>2214</v>
      </c>
      <c r="D539" s="22" t="s">
        <v>1572</v>
      </c>
      <c r="E539" s="22" t="s">
        <v>2215</v>
      </c>
      <c r="F539" s="22" t="s">
        <v>2216</v>
      </c>
      <c r="G539" s="22"/>
      <c r="H539" s="14">
        <v>0.040000000000000001</v>
      </c>
      <c r="I539" s="15" t="s">
        <v>64</v>
      </c>
      <c r="J539" s="22" t="s">
        <v>65</v>
      </c>
      <c r="K539" s="13">
        <v>90</v>
      </c>
      <c r="L539" s="23">
        <v>0</v>
      </c>
      <c r="M539" s="29">
        <f t="shared" si="32"/>
        <v>0</v>
      </c>
      <c r="N539" s="29">
        <f t="shared" si="33"/>
        <v>0</v>
      </c>
      <c r="O539" s="23"/>
      <c r="P539" s="23"/>
      <c r="Q539" s="23">
        <v>5</v>
      </c>
      <c r="R539" s="23">
        <v>20</v>
      </c>
      <c r="S539" s="22" t="s">
        <v>66</v>
      </c>
      <c r="T539" s="22">
        <v>1.8500000000000001</v>
      </c>
      <c r="U539" s="22">
        <v>289</v>
      </c>
      <c r="V539" s="22">
        <v>450</v>
      </c>
      <c r="W539" s="22">
        <v>620</v>
      </c>
      <c r="X539" s="24"/>
      <c r="Y539" s="25"/>
      <c r="Z539" s="18">
        <f>#NAME?</f>
        <v>0</v>
      </c>
      <c r="AA539" s="18" t="b">
        <f t="shared" si="31"/>
        <v>1</v>
      </c>
      <c r="AB539" s="26">
        <v>1</v>
      </c>
    </row>
    <row r="540">
      <c r="A540" s="21">
        <v>10852</v>
      </c>
      <c r="B540" s="22" t="s">
        <v>2217</v>
      </c>
      <c r="C540" s="22" t="s">
        <v>2218</v>
      </c>
      <c r="D540" s="22" t="s">
        <v>1572</v>
      </c>
      <c r="E540" s="22" t="s">
        <v>2219</v>
      </c>
      <c r="F540" s="22" t="s">
        <v>2220</v>
      </c>
      <c r="G540" s="22"/>
      <c r="H540" s="14">
        <v>0.040000000000000001</v>
      </c>
      <c r="I540" s="15" t="s">
        <v>64</v>
      </c>
      <c r="J540" s="22" t="s">
        <v>65</v>
      </c>
      <c r="K540" s="13">
        <v>90</v>
      </c>
      <c r="L540" s="23">
        <v>1</v>
      </c>
      <c r="M540" s="29">
        <f t="shared" si="32"/>
        <v>4</v>
      </c>
      <c r="N540" s="29">
        <f t="shared" si="33"/>
        <v>5</v>
      </c>
      <c r="O540" s="23"/>
      <c r="P540" s="23"/>
      <c r="Q540" s="23">
        <v>5</v>
      </c>
      <c r="R540" s="23">
        <v>20</v>
      </c>
      <c r="S540" s="22" t="s">
        <v>66</v>
      </c>
      <c r="T540" s="22">
        <v>12</v>
      </c>
      <c r="U540" s="22">
        <v>270</v>
      </c>
      <c r="V540" s="22">
        <v>420</v>
      </c>
      <c r="W540" s="22">
        <v>580</v>
      </c>
      <c r="X540" s="24">
        <v>3</v>
      </c>
      <c r="Y540" s="25"/>
      <c r="Z540" s="18">
        <f>#NAME?</f>
        <v>0</v>
      </c>
      <c r="AA540" s="18" t="b">
        <f t="shared" si="31"/>
        <v>1</v>
      </c>
      <c r="AB540" s="26"/>
    </row>
    <row r="541">
      <c r="A541" s="21">
        <v>11227</v>
      </c>
      <c r="B541" s="22" t="s">
        <v>2221</v>
      </c>
      <c r="C541" s="22" t="s">
        <v>2222</v>
      </c>
      <c r="D541" s="22" t="s">
        <v>1572</v>
      </c>
      <c r="E541" s="22" t="s">
        <v>2223</v>
      </c>
      <c r="F541" s="22" t="s">
        <v>2224</v>
      </c>
      <c r="G541" s="22"/>
      <c r="H541" s="14">
        <v>0.040000000000000001</v>
      </c>
      <c r="I541" s="15" t="s">
        <v>64</v>
      </c>
      <c r="J541" s="22" t="s">
        <v>65</v>
      </c>
      <c r="K541" s="13">
        <v>90</v>
      </c>
      <c r="L541" s="23">
        <v>18</v>
      </c>
      <c r="M541" s="29">
        <f t="shared" si="32"/>
        <v>72</v>
      </c>
      <c r="N541" s="29">
        <f t="shared" si="33"/>
        <v>90</v>
      </c>
      <c r="O541" s="23"/>
      <c r="P541" s="23"/>
      <c r="Q541" s="23">
        <v>5</v>
      </c>
      <c r="R541" s="23">
        <v>20</v>
      </c>
      <c r="S541" s="22" t="s">
        <v>66</v>
      </c>
      <c r="T541" s="22">
        <v>6</v>
      </c>
      <c r="U541" s="22">
        <v>139.5</v>
      </c>
      <c r="V541" s="22">
        <v>170</v>
      </c>
      <c r="W541" s="22">
        <v>300</v>
      </c>
      <c r="X541" s="24"/>
      <c r="Y541" s="25"/>
      <c r="Z541" s="18">
        <f>#NAME?</f>
        <v>0</v>
      </c>
      <c r="AA541" s="18" t="b">
        <f t="shared" si="31"/>
        <v>1</v>
      </c>
      <c r="AB541" s="26">
        <v>9</v>
      </c>
    </row>
    <row r="542">
      <c r="A542" s="21">
        <v>11226</v>
      </c>
      <c r="B542" s="22" t="s">
        <v>2225</v>
      </c>
      <c r="C542" s="22" t="s">
        <v>2226</v>
      </c>
      <c r="D542" s="22" t="s">
        <v>1572</v>
      </c>
      <c r="E542" s="22" t="s">
        <v>2227</v>
      </c>
      <c r="F542" s="22" t="s">
        <v>2228</v>
      </c>
      <c r="G542" s="22"/>
      <c r="H542" s="14">
        <v>0.040000000000000001</v>
      </c>
      <c r="I542" s="15" t="s">
        <v>64</v>
      </c>
      <c r="J542" s="22" t="s">
        <v>65</v>
      </c>
      <c r="K542" s="13">
        <v>90</v>
      </c>
      <c r="L542" s="23">
        <v>15</v>
      </c>
      <c r="M542" s="29">
        <f t="shared" si="32"/>
        <v>60</v>
      </c>
      <c r="N542" s="29">
        <f t="shared" si="33"/>
        <v>75</v>
      </c>
      <c r="O542" s="23"/>
      <c r="P542" s="23"/>
      <c r="Q542" s="23">
        <v>5</v>
      </c>
      <c r="R542" s="23">
        <v>20</v>
      </c>
      <c r="S542" s="22" t="s">
        <v>66</v>
      </c>
      <c r="T542" s="22">
        <v>6</v>
      </c>
      <c r="U542" s="22">
        <v>139.5</v>
      </c>
      <c r="V542" s="22">
        <v>170</v>
      </c>
      <c r="W542" s="22">
        <v>300</v>
      </c>
      <c r="X542" s="24">
        <v>5</v>
      </c>
      <c r="Y542" s="25"/>
      <c r="Z542" s="18">
        <f>#NAME?</f>
        <v>0</v>
      </c>
      <c r="AA542" s="18" t="b">
        <f t="shared" si="31"/>
        <v>1</v>
      </c>
      <c r="AB542" s="26">
        <v>1</v>
      </c>
    </row>
    <row r="543">
      <c r="A543" s="21">
        <v>10857</v>
      </c>
      <c r="B543" s="22" t="s">
        <v>2229</v>
      </c>
      <c r="C543" s="22" t="s">
        <v>2230</v>
      </c>
      <c r="D543" s="22" t="s">
        <v>1572</v>
      </c>
      <c r="E543" s="22" t="s">
        <v>2231</v>
      </c>
      <c r="F543" s="22" t="s">
        <v>2232</v>
      </c>
      <c r="G543" s="22"/>
      <c r="H543" s="14">
        <v>0.040000000000000001</v>
      </c>
      <c r="I543" s="15" t="s">
        <v>64</v>
      </c>
      <c r="J543" s="22" t="s">
        <v>65</v>
      </c>
      <c r="K543" s="13">
        <v>90</v>
      </c>
      <c r="L543" s="23">
        <v>0</v>
      </c>
      <c r="M543" s="29">
        <f t="shared" si="32"/>
        <v>0</v>
      </c>
      <c r="N543" s="29">
        <f t="shared" si="33"/>
        <v>0</v>
      </c>
      <c r="O543" s="23"/>
      <c r="P543" s="23"/>
      <c r="Q543" s="23">
        <v>3</v>
      </c>
      <c r="R543" s="23">
        <v>10</v>
      </c>
      <c r="S543" s="22" t="s">
        <v>66</v>
      </c>
      <c r="T543" s="22">
        <v>2.6200000000000001</v>
      </c>
      <c r="U543" s="22">
        <v>410</v>
      </c>
      <c r="V543" s="22">
        <v>630</v>
      </c>
      <c r="W543" s="22">
        <v>860</v>
      </c>
      <c r="X543" s="24">
        <v>3</v>
      </c>
      <c r="Y543" s="25"/>
      <c r="Z543" s="18">
        <f>#NAME?</f>
        <v>0</v>
      </c>
      <c r="AA543" s="18" t="b">
        <f t="shared" si="31"/>
        <v>1</v>
      </c>
      <c r="AB543" s="26">
        <f>23+2</f>
        <v>25</v>
      </c>
    </row>
    <row r="544">
      <c r="A544" s="21">
        <v>10856</v>
      </c>
      <c r="B544" s="22" t="s">
        <v>2233</v>
      </c>
      <c r="C544" s="22" t="s">
        <v>2234</v>
      </c>
      <c r="D544" s="22" t="s">
        <v>1572</v>
      </c>
      <c r="E544" s="22" t="s">
        <v>2235</v>
      </c>
      <c r="F544" s="22" t="s">
        <v>2236</v>
      </c>
      <c r="G544" s="22"/>
      <c r="H544" s="14">
        <v>0.040000000000000001</v>
      </c>
      <c r="I544" s="15" t="s">
        <v>64</v>
      </c>
      <c r="J544" s="22" t="s">
        <v>65</v>
      </c>
      <c r="K544" s="13">
        <v>90</v>
      </c>
      <c r="L544" s="23">
        <v>0</v>
      </c>
      <c r="M544" s="29">
        <f t="shared" si="32"/>
        <v>0</v>
      </c>
      <c r="N544" s="29">
        <f t="shared" si="33"/>
        <v>0</v>
      </c>
      <c r="O544" s="23"/>
      <c r="P544" s="23"/>
      <c r="Q544" s="23">
        <v>3</v>
      </c>
      <c r="R544" s="23">
        <v>10</v>
      </c>
      <c r="S544" s="22" t="s">
        <v>66</v>
      </c>
      <c r="T544" s="22">
        <v>2.6200000000000001</v>
      </c>
      <c r="U544" s="22">
        <v>410</v>
      </c>
      <c r="V544" s="22">
        <v>630</v>
      </c>
      <c r="W544" s="22">
        <v>860</v>
      </c>
      <c r="X544" s="24">
        <v>5</v>
      </c>
      <c r="Y544" s="25"/>
      <c r="Z544" s="18">
        <f>#NAME?</f>
        <v>0</v>
      </c>
      <c r="AA544" s="18" t="b">
        <f t="shared" si="31"/>
        <v>1</v>
      </c>
      <c r="AB544" s="26">
        <f>20+1</f>
        <v>21</v>
      </c>
    </row>
    <row r="545">
      <c r="A545" s="21">
        <v>10859</v>
      </c>
      <c r="B545" s="22" t="s">
        <v>2237</v>
      </c>
      <c r="C545" s="22" t="s">
        <v>2238</v>
      </c>
      <c r="D545" s="22" t="s">
        <v>1572</v>
      </c>
      <c r="E545" s="22" t="s">
        <v>2239</v>
      </c>
      <c r="F545" s="22" t="s">
        <v>2240</v>
      </c>
      <c r="G545" s="22"/>
      <c r="H545" s="14">
        <v>0.040000000000000001</v>
      </c>
      <c r="I545" s="15" t="s">
        <v>64</v>
      </c>
      <c r="J545" s="22" t="s">
        <v>65</v>
      </c>
      <c r="K545" s="13">
        <v>90</v>
      </c>
      <c r="L545" s="23">
        <v>0</v>
      </c>
      <c r="M545" s="29">
        <f t="shared" si="32"/>
        <v>0</v>
      </c>
      <c r="N545" s="29">
        <f t="shared" si="33"/>
        <v>0</v>
      </c>
      <c r="O545" s="23"/>
      <c r="P545" s="23"/>
      <c r="Q545" s="23">
        <v>5</v>
      </c>
      <c r="R545" s="23">
        <v>20</v>
      </c>
      <c r="S545" s="22" t="s">
        <v>66</v>
      </c>
      <c r="T545" s="22">
        <v>0.68999999999999995</v>
      </c>
      <c r="U545" s="22">
        <v>108</v>
      </c>
      <c r="V545" s="22">
        <v>170</v>
      </c>
      <c r="W545" s="22">
        <v>240</v>
      </c>
      <c r="X545" s="24">
        <v>8</v>
      </c>
      <c r="Y545" s="25">
        <v>0</v>
      </c>
      <c r="Z545" s="18">
        <f>#NAME?</f>
        <v>0</v>
      </c>
      <c r="AA545" s="18" t="b">
        <f t="shared" si="31"/>
        <v>1</v>
      </c>
      <c r="AB545" s="26">
        <v>5</v>
      </c>
    </row>
    <row r="546">
      <c r="A546" s="21">
        <v>10858</v>
      </c>
      <c r="B546" s="22" t="s">
        <v>2241</v>
      </c>
      <c r="C546" s="22" t="s">
        <v>2242</v>
      </c>
      <c r="D546" s="22" t="s">
        <v>1572</v>
      </c>
      <c r="E546" s="22" t="s">
        <v>2243</v>
      </c>
      <c r="F546" s="22" t="s">
        <v>2244</v>
      </c>
      <c r="G546" s="22"/>
      <c r="H546" s="14">
        <v>0.040000000000000001</v>
      </c>
      <c r="I546" s="15" t="s">
        <v>64</v>
      </c>
      <c r="J546" s="22" t="s">
        <v>65</v>
      </c>
      <c r="K546" s="13">
        <v>90</v>
      </c>
      <c r="L546" s="23">
        <v>0</v>
      </c>
      <c r="M546" s="29">
        <f t="shared" si="32"/>
        <v>0</v>
      </c>
      <c r="N546" s="29">
        <f t="shared" si="33"/>
        <v>0</v>
      </c>
      <c r="O546" s="23"/>
      <c r="P546" s="23"/>
      <c r="Q546" s="23">
        <v>5</v>
      </c>
      <c r="R546" s="23">
        <v>20</v>
      </c>
      <c r="S546" s="22" t="s">
        <v>66</v>
      </c>
      <c r="T546" s="22">
        <v>0.64000000000000001</v>
      </c>
      <c r="U546" s="22">
        <v>100</v>
      </c>
      <c r="V546" s="22">
        <v>170</v>
      </c>
      <c r="W546" s="22">
        <v>220</v>
      </c>
      <c r="X546" s="24">
        <v>10</v>
      </c>
      <c r="Y546" s="25">
        <v>103</v>
      </c>
      <c r="Z546" s="18">
        <f>#NAME?</f>
        <v>103</v>
      </c>
      <c r="AA546" s="18" t="b">
        <f t="shared" si="31"/>
        <v>1</v>
      </c>
      <c r="AB546" s="26">
        <v>18</v>
      </c>
    </row>
    <row r="547">
      <c r="A547" s="12">
        <v>11991</v>
      </c>
      <c r="B547" s="13" t="s">
        <v>2245</v>
      </c>
      <c r="C547" s="13" t="s">
        <v>2246</v>
      </c>
      <c r="D547" s="13" t="s">
        <v>1572</v>
      </c>
      <c r="E547" s="13" t="s">
        <v>2247</v>
      </c>
      <c r="F547" s="13" t="s">
        <v>2248</v>
      </c>
      <c r="G547" s="13" t="s">
        <v>2249</v>
      </c>
      <c r="H547" s="14">
        <v>0.02</v>
      </c>
      <c r="I547" s="15" t="s">
        <v>32</v>
      </c>
      <c r="J547" s="13" t="s">
        <v>33</v>
      </c>
      <c r="K547" s="20">
        <v>90</v>
      </c>
      <c r="L547" s="16">
        <f>#NAME?</f>
        <v>0</v>
      </c>
      <c r="M547" s="29">
        <f t="shared" si="32"/>
        <v>0</v>
      </c>
      <c r="N547" s="29">
        <f t="shared" si="33"/>
        <v>0</v>
      </c>
      <c r="O547" s="16"/>
      <c r="P547" s="16"/>
      <c r="Q547" s="16">
        <v>0</v>
      </c>
      <c r="R547" s="16">
        <v>0</v>
      </c>
      <c r="S547" s="13" t="s">
        <v>34</v>
      </c>
      <c r="T547" s="13">
        <v>2.8799999999999999</v>
      </c>
      <c r="U547" s="13">
        <v>447.12</v>
      </c>
      <c r="V547" s="13">
        <v>600</v>
      </c>
      <c r="W547" s="13">
        <v>830</v>
      </c>
      <c r="X547" s="17"/>
      <c r="Y547" s="18"/>
      <c r="Z547" s="18">
        <f>#NAME?</f>
        <v>0</v>
      </c>
      <c r="AA547" s="18" t="b">
        <f t="shared" si="31"/>
        <v>1</v>
      </c>
      <c r="AB547" s="19">
        <v>2</v>
      </c>
    </row>
    <row r="548">
      <c r="A548" s="12">
        <v>11887</v>
      </c>
      <c r="B548" s="13" t="s">
        <v>2250</v>
      </c>
      <c r="C548" s="13" t="s">
        <v>2251</v>
      </c>
      <c r="D548" s="13" t="s">
        <v>1572</v>
      </c>
      <c r="E548" s="13" t="s">
        <v>2252</v>
      </c>
      <c r="F548" s="13" t="s">
        <v>2253</v>
      </c>
      <c r="G548" s="13" t="s">
        <v>2254</v>
      </c>
      <c r="H548" s="14">
        <v>0.02</v>
      </c>
      <c r="I548" s="15" t="s">
        <v>32</v>
      </c>
      <c r="J548" s="13" t="s">
        <v>33</v>
      </c>
      <c r="K548" s="13">
        <v>90</v>
      </c>
      <c r="L548" s="16">
        <f>#NAME?</f>
        <v>7</v>
      </c>
      <c r="M548" s="29">
        <f t="shared" si="32"/>
        <v>28</v>
      </c>
      <c r="N548" s="29">
        <f t="shared" si="33"/>
        <v>35</v>
      </c>
      <c r="O548" s="16"/>
      <c r="P548" s="16"/>
      <c r="Q548" s="16">
        <v>1</v>
      </c>
      <c r="R548" s="16">
        <v>3</v>
      </c>
      <c r="S548" s="13" t="s">
        <v>34</v>
      </c>
      <c r="T548" s="13">
        <v>12.27</v>
      </c>
      <c r="U548" s="13">
        <v>2044.49</v>
      </c>
      <c r="V548" s="13">
        <v>2600</v>
      </c>
      <c r="W548" s="13">
        <v>4200</v>
      </c>
      <c r="X548" s="17"/>
      <c r="Y548" s="18">
        <v>35</v>
      </c>
      <c r="Z548" s="18">
        <f>#NAME?</f>
        <v>35</v>
      </c>
      <c r="AA548" s="18" t="b">
        <f t="shared" si="31"/>
        <v>1</v>
      </c>
      <c r="AB548" s="19">
        <v>2</v>
      </c>
    </row>
    <row r="549">
      <c r="A549" s="21">
        <v>11744</v>
      </c>
      <c r="B549" s="22" t="s">
        <v>2255</v>
      </c>
      <c r="C549" s="22" t="s">
        <v>2256</v>
      </c>
      <c r="D549" s="22" t="s">
        <v>1572</v>
      </c>
      <c r="E549" s="22" t="s">
        <v>2257</v>
      </c>
      <c r="F549" s="22" t="s">
        <v>2258</v>
      </c>
      <c r="G549" s="22"/>
      <c r="H549" s="14">
        <v>0.040000000000000001</v>
      </c>
      <c r="I549" s="15" t="s">
        <v>64</v>
      </c>
      <c r="J549" s="22" t="s">
        <v>65</v>
      </c>
      <c r="K549" s="13">
        <v>90</v>
      </c>
      <c r="L549" s="23">
        <v>1</v>
      </c>
      <c r="M549" s="29">
        <f t="shared" si="32"/>
        <v>4</v>
      </c>
      <c r="N549" s="29">
        <f t="shared" si="33"/>
        <v>5</v>
      </c>
      <c r="O549" s="23"/>
      <c r="P549" s="23"/>
      <c r="Q549" s="23">
        <v>1</v>
      </c>
      <c r="R549" s="23">
        <v>2</v>
      </c>
      <c r="S549" s="22" t="s">
        <v>66</v>
      </c>
      <c r="T549" s="22">
        <v>20</v>
      </c>
      <c r="U549" s="22">
        <v>3126</v>
      </c>
      <c r="V549" s="22">
        <v>4850</v>
      </c>
      <c r="W549" s="22">
        <v>6700</v>
      </c>
      <c r="X549" s="24"/>
      <c r="Y549" s="25"/>
      <c r="Z549" s="18">
        <f>#NAME?</f>
        <v>0</v>
      </c>
      <c r="AA549" s="18" t="b">
        <f t="shared" si="31"/>
        <v>1</v>
      </c>
      <c r="AB549" s="26"/>
    </row>
    <row r="550">
      <c r="A550" s="21">
        <v>12731</v>
      </c>
      <c r="B550" s="22" t="s">
        <v>2259</v>
      </c>
      <c r="C550" s="22" t="s">
        <v>2260</v>
      </c>
      <c r="D550" s="22" t="s">
        <v>1572</v>
      </c>
      <c r="E550" s="22" t="s">
        <v>2261</v>
      </c>
      <c r="F550" s="22" t="s">
        <v>2262</v>
      </c>
      <c r="G550" s="22"/>
      <c r="H550" s="14">
        <v>0.040000000000000001</v>
      </c>
      <c r="I550" s="15" t="s">
        <v>64</v>
      </c>
      <c r="J550" s="22" t="s">
        <v>65</v>
      </c>
      <c r="K550" s="13">
        <v>90</v>
      </c>
      <c r="L550" s="23">
        <v>0</v>
      </c>
      <c r="M550" s="29">
        <f t="shared" si="32"/>
        <v>0</v>
      </c>
      <c r="N550" s="29">
        <f t="shared" si="33"/>
        <v>0</v>
      </c>
      <c r="O550" s="23"/>
      <c r="P550" s="23"/>
      <c r="Q550" s="23">
        <v>1</v>
      </c>
      <c r="R550" s="23">
        <v>2</v>
      </c>
      <c r="S550" s="22" t="s">
        <v>66</v>
      </c>
      <c r="T550" s="22">
        <v>0</v>
      </c>
      <c r="U550" s="22">
        <v>0</v>
      </c>
      <c r="V550" s="22">
        <v>2000</v>
      </c>
      <c r="W550" s="22">
        <v>3000</v>
      </c>
      <c r="X550" s="24"/>
      <c r="Y550" s="25"/>
      <c r="Z550" s="18">
        <f>#NAME?</f>
        <v>0</v>
      </c>
      <c r="AA550" s="18" t="b">
        <f t="shared" si="31"/>
        <v>1</v>
      </c>
      <c r="AB550" s="26">
        <v>3</v>
      </c>
    </row>
    <row r="551">
      <c r="A551" s="21">
        <v>10863</v>
      </c>
      <c r="B551" s="22" t="s">
        <v>2263</v>
      </c>
      <c r="C551" s="22" t="s">
        <v>2264</v>
      </c>
      <c r="D551" s="22" t="s">
        <v>1572</v>
      </c>
      <c r="E551" s="22" t="s">
        <v>2265</v>
      </c>
      <c r="F551" s="22" t="s">
        <v>2266</v>
      </c>
      <c r="G551" s="22"/>
      <c r="H551" s="14">
        <v>0.040000000000000001</v>
      </c>
      <c r="I551" s="15" t="s">
        <v>64</v>
      </c>
      <c r="J551" s="22" t="s">
        <v>65</v>
      </c>
      <c r="K551" s="13">
        <v>90</v>
      </c>
      <c r="L551" s="23">
        <v>0</v>
      </c>
      <c r="M551" s="29">
        <f t="shared" si="32"/>
        <v>0</v>
      </c>
      <c r="N551" s="29">
        <f t="shared" si="33"/>
        <v>0</v>
      </c>
      <c r="O551" s="23"/>
      <c r="P551" s="23"/>
      <c r="Q551" s="23">
        <v>2</v>
      </c>
      <c r="R551" s="23">
        <v>4</v>
      </c>
      <c r="S551" s="22" t="s">
        <v>66</v>
      </c>
      <c r="T551" s="22">
        <v>20</v>
      </c>
      <c r="U551" s="22">
        <v>3126</v>
      </c>
      <c r="V551" s="22">
        <v>4850</v>
      </c>
      <c r="W551" s="22">
        <v>6700</v>
      </c>
      <c r="X551" s="24"/>
      <c r="Y551" s="25"/>
      <c r="Z551" s="18">
        <f>#NAME?</f>
        <v>0</v>
      </c>
      <c r="AA551" s="18" t="b">
        <f t="shared" si="31"/>
        <v>1</v>
      </c>
      <c r="AB551" s="26"/>
    </row>
    <row r="552">
      <c r="A552" s="21">
        <v>10862</v>
      </c>
      <c r="B552" s="22" t="s">
        <v>2267</v>
      </c>
      <c r="C552" s="22" t="s">
        <v>2268</v>
      </c>
      <c r="D552" s="22" t="s">
        <v>1572</v>
      </c>
      <c r="E552" s="22" t="s">
        <v>2269</v>
      </c>
      <c r="F552" s="22" t="s">
        <v>2270</v>
      </c>
      <c r="G552" s="22"/>
      <c r="H552" s="14">
        <v>0.040000000000000001</v>
      </c>
      <c r="I552" s="15" t="s">
        <v>64</v>
      </c>
      <c r="J552" s="22" t="s">
        <v>65</v>
      </c>
      <c r="K552" s="13">
        <v>90</v>
      </c>
      <c r="L552" s="23">
        <v>0</v>
      </c>
      <c r="M552" s="29">
        <f t="shared" si="32"/>
        <v>0</v>
      </c>
      <c r="N552" s="29">
        <f t="shared" si="33"/>
        <v>0</v>
      </c>
      <c r="O552" s="23"/>
      <c r="P552" s="23"/>
      <c r="Q552" s="23">
        <v>2</v>
      </c>
      <c r="R552" s="23">
        <v>4</v>
      </c>
      <c r="S552" s="22" t="s">
        <v>66</v>
      </c>
      <c r="T552" s="22">
        <v>20</v>
      </c>
      <c r="U552" s="22">
        <v>3126</v>
      </c>
      <c r="V552" s="22">
        <v>4850</v>
      </c>
      <c r="W552" s="22">
        <v>6700</v>
      </c>
      <c r="X552" s="24"/>
      <c r="Y552" s="25"/>
      <c r="Z552" s="18">
        <f>#NAME?</f>
        <v>0</v>
      </c>
      <c r="AA552" s="18" t="b">
        <f t="shared" si="31"/>
        <v>1</v>
      </c>
      <c r="AB552" s="26"/>
    </row>
    <row r="553">
      <c r="A553" s="21">
        <v>12363</v>
      </c>
      <c r="B553" s="22" t="s">
        <v>2271</v>
      </c>
      <c r="C553" s="22" t="s">
        <v>2272</v>
      </c>
      <c r="D553" s="22" t="s">
        <v>1572</v>
      </c>
      <c r="E553" s="22" t="s">
        <v>2273</v>
      </c>
      <c r="F553" s="22" t="s">
        <v>2274</v>
      </c>
      <c r="G553" s="22"/>
      <c r="H553" s="14">
        <v>0.040000000000000001</v>
      </c>
      <c r="I553" s="15" t="s">
        <v>64</v>
      </c>
      <c r="J553" s="22" t="s">
        <v>65</v>
      </c>
      <c r="K553" s="13">
        <v>90</v>
      </c>
      <c r="L553" s="23">
        <v>0</v>
      </c>
      <c r="M553" s="29">
        <f t="shared" si="32"/>
        <v>0</v>
      </c>
      <c r="N553" s="29">
        <f t="shared" si="33"/>
        <v>0</v>
      </c>
      <c r="O553" s="23"/>
      <c r="P553" s="23"/>
      <c r="Q553" s="23">
        <v>2</v>
      </c>
      <c r="R553" s="23">
        <v>4</v>
      </c>
      <c r="S553" s="22" t="s">
        <v>66</v>
      </c>
      <c r="T553" s="22">
        <v>79.980000000000004</v>
      </c>
      <c r="U553" s="22">
        <v>1800</v>
      </c>
      <c r="V553" s="22">
        <v>2790</v>
      </c>
      <c r="W553" s="22">
        <v>3850</v>
      </c>
      <c r="X553" s="24"/>
      <c r="Y553" s="25">
        <v>0</v>
      </c>
      <c r="Z553" s="18">
        <f>#NAME?</f>
        <v>0</v>
      </c>
      <c r="AA553" s="18" t="b">
        <f t="shared" si="31"/>
        <v>1</v>
      </c>
      <c r="AB553" s="26">
        <v>4</v>
      </c>
    </row>
    <row r="554">
      <c r="A554" s="21">
        <v>12362</v>
      </c>
      <c r="B554" s="22" t="s">
        <v>2275</v>
      </c>
      <c r="C554" s="22" t="s">
        <v>2276</v>
      </c>
      <c r="D554" s="22" t="s">
        <v>1572</v>
      </c>
      <c r="E554" s="22" t="s">
        <v>2277</v>
      </c>
      <c r="F554" s="22" t="s">
        <v>2278</v>
      </c>
      <c r="G554" s="22"/>
      <c r="H554" s="14">
        <v>0.040000000000000001</v>
      </c>
      <c r="I554" s="15" t="s">
        <v>64</v>
      </c>
      <c r="J554" s="22" t="s">
        <v>65</v>
      </c>
      <c r="K554" s="13">
        <v>90</v>
      </c>
      <c r="L554" s="23">
        <v>0</v>
      </c>
      <c r="M554" s="29">
        <f t="shared" si="32"/>
        <v>0</v>
      </c>
      <c r="N554" s="29">
        <f t="shared" si="33"/>
        <v>0</v>
      </c>
      <c r="O554" s="23"/>
      <c r="P554" s="23"/>
      <c r="Q554" s="23">
        <v>2</v>
      </c>
      <c r="R554" s="23">
        <v>4</v>
      </c>
      <c r="S554" s="22" t="s">
        <v>66</v>
      </c>
      <c r="T554" s="22">
        <v>79.980000000000004</v>
      </c>
      <c r="U554" s="22">
        <v>1800</v>
      </c>
      <c r="V554" s="22">
        <v>2790</v>
      </c>
      <c r="W554" s="22">
        <v>3850</v>
      </c>
      <c r="X554" s="24">
        <v>1</v>
      </c>
      <c r="Y554" s="25">
        <v>1</v>
      </c>
      <c r="Z554" s="18">
        <f>#NAME?</f>
        <v>1</v>
      </c>
      <c r="AA554" s="18" t="b">
        <f t="shared" si="31"/>
        <v>1</v>
      </c>
      <c r="AB554" s="26">
        <v>0</v>
      </c>
    </row>
    <row r="555">
      <c r="A555" s="21">
        <v>10861</v>
      </c>
      <c r="B555" s="22" t="s">
        <v>2279</v>
      </c>
      <c r="C555" s="22" t="s">
        <v>2280</v>
      </c>
      <c r="D555" s="22" t="s">
        <v>1572</v>
      </c>
      <c r="E555" s="22" t="s">
        <v>2281</v>
      </c>
      <c r="F555" s="22" t="s">
        <v>2282</v>
      </c>
      <c r="G555" s="22"/>
      <c r="H555" s="14">
        <v>0.040000000000000001</v>
      </c>
      <c r="I555" s="15" t="s">
        <v>64</v>
      </c>
      <c r="J555" s="22" t="s">
        <v>65</v>
      </c>
      <c r="K555" s="13">
        <v>90</v>
      </c>
      <c r="L555" s="23">
        <v>0</v>
      </c>
      <c r="M555" s="29">
        <f t="shared" si="32"/>
        <v>0</v>
      </c>
      <c r="N555" s="29">
        <f t="shared" si="33"/>
        <v>0</v>
      </c>
      <c r="O555" s="23"/>
      <c r="P555" s="23"/>
      <c r="Q555" s="23">
        <v>2</v>
      </c>
      <c r="R555" s="23">
        <v>4</v>
      </c>
      <c r="S555" s="22" t="s">
        <v>66</v>
      </c>
      <c r="T555" s="22">
        <v>79.980000000000004</v>
      </c>
      <c r="U555" s="22">
        <v>1800</v>
      </c>
      <c r="V555" s="22">
        <v>2790</v>
      </c>
      <c r="W555" s="22">
        <v>3850</v>
      </c>
      <c r="X555" s="24">
        <v>1</v>
      </c>
      <c r="Y555" s="25">
        <v>5</v>
      </c>
      <c r="Z555" s="18">
        <f>#NAME?</f>
        <v>5</v>
      </c>
      <c r="AA555" s="18" t="b">
        <f t="shared" si="31"/>
        <v>1</v>
      </c>
      <c r="AB555" s="26">
        <v>1</v>
      </c>
    </row>
    <row r="556">
      <c r="A556" s="21">
        <v>10860</v>
      </c>
      <c r="B556" s="22" t="s">
        <v>2283</v>
      </c>
      <c r="C556" s="22" t="s">
        <v>2284</v>
      </c>
      <c r="D556" s="22" t="s">
        <v>1572</v>
      </c>
      <c r="E556" s="22" t="s">
        <v>2285</v>
      </c>
      <c r="F556" s="22" t="s">
        <v>2286</v>
      </c>
      <c r="G556" s="22"/>
      <c r="H556" s="14">
        <v>0.040000000000000001</v>
      </c>
      <c r="I556" s="15" t="s">
        <v>64</v>
      </c>
      <c r="J556" s="22" t="s">
        <v>65</v>
      </c>
      <c r="K556" s="13">
        <v>90</v>
      </c>
      <c r="L556" s="23">
        <v>0</v>
      </c>
      <c r="M556" s="29">
        <f t="shared" si="32"/>
        <v>0</v>
      </c>
      <c r="N556" s="29">
        <f t="shared" si="33"/>
        <v>0</v>
      </c>
      <c r="O556" s="23"/>
      <c r="P556" s="23"/>
      <c r="Q556" s="23">
        <v>2</v>
      </c>
      <c r="R556" s="23">
        <v>4</v>
      </c>
      <c r="S556" s="22" t="s">
        <v>66</v>
      </c>
      <c r="T556" s="22">
        <v>79.980000000000004</v>
      </c>
      <c r="U556" s="22">
        <v>1800</v>
      </c>
      <c r="V556" s="22">
        <v>2790</v>
      </c>
      <c r="W556" s="22">
        <v>3850</v>
      </c>
      <c r="X556" s="24">
        <v>3</v>
      </c>
      <c r="Y556" s="25">
        <v>1</v>
      </c>
      <c r="Z556" s="18">
        <f>#NAME?</f>
        <v>1</v>
      </c>
      <c r="AA556" s="18" t="b">
        <f t="shared" si="31"/>
        <v>1</v>
      </c>
      <c r="AB556" s="26">
        <f>1+2</f>
        <v>3</v>
      </c>
    </row>
    <row r="557">
      <c r="A557" s="21">
        <v>11746</v>
      </c>
      <c r="B557" s="22" t="s">
        <v>2287</v>
      </c>
      <c r="C557" s="22" t="s">
        <v>2288</v>
      </c>
      <c r="D557" s="22" t="s">
        <v>1572</v>
      </c>
      <c r="E557" s="22" t="s">
        <v>2289</v>
      </c>
      <c r="F557" s="22" t="s">
        <v>2290</v>
      </c>
      <c r="G557" s="22"/>
      <c r="H557" s="14">
        <v>0.040000000000000001</v>
      </c>
      <c r="I557" s="15" t="s">
        <v>64</v>
      </c>
      <c r="J557" s="22" t="s">
        <v>65</v>
      </c>
      <c r="K557" s="13">
        <v>90</v>
      </c>
      <c r="L557" s="23">
        <v>0</v>
      </c>
      <c r="M557" s="29">
        <f t="shared" si="32"/>
        <v>0</v>
      </c>
      <c r="N557" s="29">
        <f t="shared" si="33"/>
        <v>0</v>
      </c>
      <c r="O557" s="23">
        <v>2</v>
      </c>
      <c r="P557" s="23">
        <v>3</v>
      </c>
      <c r="Q557" s="23"/>
      <c r="R557" s="23"/>
      <c r="S557" s="22" t="s">
        <v>66</v>
      </c>
      <c r="T557" s="22">
        <v>13</v>
      </c>
      <c r="U557" s="22">
        <v>293</v>
      </c>
      <c r="V557" s="22">
        <v>450</v>
      </c>
      <c r="W557" s="22">
        <v>620</v>
      </c>
      <c r="X557" s="24">
        <v>3</v>
      </c>
      <c r="Y557" s="25"/>
      <c r="Z557" s="18">
        <f>#NAME?</f>
        <v>0</v>
      </c>
      <c r="AA557" s="18" t="b">
        <f t="shared" si="31"/>
        <v>1</v>
      </c>
      <c r="AB557" s="26">
        <v>1</v>
      </c>
    </row>
    <row r="558">
      <c r="A558" s="21">
        <v>11745</v>
      </c>
      <c r="B558" s="22" t="s">
        <v>2291</v>
      </c>
      <c r="C558" s="22" t="s">
        <v>2292</v>
      </c>
      <c r="D558" s="22" t="s">
        <v>1572</v>
      </c>
      <c r="E558" s="22" t="s">
        <v>2293</v>
      </c>
      <c r="F558" s="22" t="s">
        <v>2294</v>
      </c>
      <c r="G558" s="22"/>
      <c r="H558" s="14">
        <v>0.040000000000000001</v>
      </c>
      <c r="I558" s="15" t="s">
        <v>64</v>
      </c>
      <c r="J558" s="22" t="s">
        <v>65</v>
      </c>
      <c r="K558" s="13">
        <v>90</v>
      </c>
      <c r="L558" s="23">
        <v>0</v>
      </c>
      <c r="M558" s="29">
        <f t="shared" si="32"/>
        <v>0</v>
      </c>
      <c r="N558" s="29">
        <f t="shared" si="33"/>
        <v>0</v>
      </c>
      <c r="O558" s="23">
        <v>2</v>
      </c>
      <c r="P558" s="23">
        <v>3</v>
      </c>
      <c r="Q558" s="23"/>
      <c r="R558" s="23"/>
      <c r="S558" s="22" t="s">
        <v>66</v>
      </c>
      <c r="T558" s="22">
        <v>13</v>
      </c>
      <c r="U558" s="22">
        <v>293</v>
      </c>
      <c r="V558" s="22">
        <v>450</v>
      </c>
      <c r="W558" s="22">
        <v>620</v>
      </c>
      <c r="X558" s="24">
        <v>4</v>
      </c>
      <c r="Y558" s="25"/>
      <c r="Z558" s="18">
        <f>#NAME?</f>
        <v>0</v>
      </c>
      <c r="AA558" s="18" t="b">
        <f t="shared" si="31"/>
        <v>1</v>
      </c>
      <c r="AB558" s="26">
        <v>1</v>
      </c>
    </row>
    <row r="559">
      <c r="A559" s="21">
        <v>10865</v>
      </c>
      <c r="B559" s="22" t="s">
        <v>2295</v>
      </c>
      <c r="C559" s="22" t="s">
        <v>2296</v>
      </c>
      <c r="D559" s="22" t="s">
        <v>1572</v>
      </c>
      <c r="E559" s="22" t="s">
        <v>2297</v>
      </c>
      <c r="F559" s="22" t="s">
        <v>2298</v>
      </c>
      <c r="G559" s="22"/>
      <c r="H559" s="14">
        <v>0.040000000000000001</v>
      </c>
      <c r="I559" s="15" t="s">
        <v>64</v>
      </c>
      <c r="J559" s="22" t="s">
        <v>65</v>
      </c>
      <c r="K559" s="13">
        <v>90</v>
      </c>
      <c r="L559" s="23">
        <v>1</v>
      </c>
      <c r="M559" s="29">
        <f t="shared" si="32"/>
        <v>4</v>
      </c>
      <c r="N559" s="29">
        <f t="shared" si="33"/>
        <v>5</v>
      </c>
      <c r="O559" s="23"/>
      <c r="P559" s="23"/>
      <c r="Q559" s="23">
        <v>2</v>
      </c>
      <c r="R559" s="23">
        <v>5</v>
      </c>
      <c r="S559" s="22" t="s">
        <v>66</v>
      </c>
      <c r="T559" s="22">
        <v>40</v>
      </c>
      <c r="U559" s="22">
        <v>966</v>
      </c>
      <c r="V559" s="22">
        <v>1450</v>
      </c>
      <c r="W559" s="22">
        <v>2000</v>
      </c>
      <c r="X559" s="24"/>
      <c r="Y559" s="25"/>
      <c r="Z559" s="18">
        <f>#NAME?</f>
        <v>0</v>
      </c>
      <c r="AA559" s="18" t="b">
        <f t="shared" si="31"/>
        <v>1</v>
      </c>
      <c r="AB559" s="26"/>
    </row>
    <row r="560">
      <c r="A560" s="21">
        <v>10864</v>
      </c>
      <c r="B560" s="22" t="s">
        <v>2299</v>
      </c>
      <c r="C560" s="22" t="s">
        <v>2300</v>
      </c>
      <c r="D560" s="22" t="s">
        <v>1572</v>
      </c>
      <c r="E560" s="22" t="s">
        <v>2301</v>
      </c>
      <c r="F560" s="22" t="s">
        <v>2302</v>
      </c>
      <c r="G560" s="22"/>
      <c r="H560" s="14">
        <v>0.040000000000000001</v>
      </c>
      <c r="I560" s="15" t="s">
        <v>64</v>
      </c>
      <c r="J560" s="22" t="s">
        <v>65</v>
      </c>
      <c r="K560" s="13">
        <v>90</v>
      </c>
      <c r="L560" s="23">
        <v>1</v>
      </c>
      <c r="M560" s="29">
        <f t="shared" si="32"/>
        <v>4</v>
      </c>
      <c r="N560" s="29">
        <f t="shared" si="33"/>
        <v>5</v>
      </c>
      <c r="O560" s="23"/>
      <c r="P560" s="23"/>
      <c r="Q560" s="23">
        <v>2</v>
      </c>
      <c r="R560" s="23">
        <v>5</v>
      </c>
      <c r="S560" s="22" t="s">
        <v>66</v>
      </c>
      <c r="T560" s="22">
        <v>40</v>
      </c>
      <c r="U560" s="22">
        <v>966</v>
      </c>
      <c r="V560" s="22">
        <v>1450</v>
      </c>
      <c r="W560" s="22">
        <v>2000</v>
      </c>
      <c r="X560" s="24">
        <v>8</v>
      </c>
      <c r="Y560" s="25"/>
      <c r="Z560" s="18">
        <f>#NAME?</f>
        <v>0</v>
      </c>
      <c r="AA560" s="18" t="b">
        <f t="shared" si="31"/>
        <v>1</v>
      </c>
      <c r="AB560" s="26"/>
    </row>
    <row r="561">
      <c r="A561" s="12">
        <v>11881</v>
      </c>
      <c r="B561" s="13" t="s">
        <v>2303</v>
      </c>
      <c r="C561" s="13" t="s">
        <v>2304</v>
      </c>
      <c r="D561" s="13" t="s">
        <v>1572</v>
      </c>
      <c r="E561" s="13" t="s">
        <v>2305</v>
      </c>
      <c r="F561" s="13" t="s">
        <v>2306</v>
      </c>
      <c r="G561" s="13" t="s">
        <v>2307</v>
      </c>
      <c r="H561" s="14">
        <v>0.02</v>
      </c>
      <c r="I561" s="15" t="s">
        <v>32</v>
      </c>
      <c r="J561" s="13" t="s">
        <v>33</v>
      </c>
      <c r="K561" s="13">
        <v>90</v>
      </c>
      <c r="L561" s="16">
        <f>#NAME?</f>
        <v>0</v>
      </c>
      <c r="M561" s="29">
        <f t="shared" si="32"/>
        <v>0</v>
      </c>
      <c r="N561" s="29">
        <f t="shared" si="33"/>
        <v>0</v>
      </c>
      <c r="O561" s="16"/>
      <c r="P561" s="16"/>
      <c r="Q561" s="16">
        <v>1</v>
      </c>
      <c r="R561" s="16">
        <v>3</v>
      </c>
      <c r="S561" s="13" t="s">
        <v>34</v>
      </c>
      <c r="T561" s="13">
        <v>13.25</v>
      </c>
      <c r="U561" s="13">
        <v>2374.4000000000001</v>
      </c>
      <c r="V561" s="13">
        <v>3100</v>
      </c>
      <c r="W561" s="13">
        <v>3800</v>
      </c>
      <c r="X561" s="17"/>
      <c r="Y561" s="18"/>
      <c r="Z561" s="18">
        <f>#NAME?</f>
        <v>0</v>
      </c>
      <c r="AA561" s="18" t="b">
        <f t="shared" si="31"/>
        <v>1</v>
      </c>
      <c r="AB561" s="19">
        <v>3</v>
      </c>
    </row>
    <row r="562">
      <c r="A562" s="12">
        <v>12224</v>
      </c>
      <c r="B562" s="13" t="s">
        <v>2308</v>
      </c>
      <c r="C562" s="13" t="s">
        <v>2309</v>
      </c>
      <c r="D562" s="13" t="s">
        <v>1572</v>
      </c>
      <c r="E562" s="13" t="s">
        <v>2310</v>
      </c>
      <c r="F562" s="13" t="s">
        <v>2311</v>
      </c>
      <c r="G562" s="13" t="s">
        <v>2312</v>
      </c>
      <c r="H562" s="14">
        <v>0.02</v>
      </c>
      <c r="I562" s="15" t="s">
        <v>32</v>
      </c>
      <c r="J562" s="13" t="s">
        <v>33</v>
      </c>
      <c r="K562" s="13">
        <v>90</v>
      </c>
      <c r="L562" s="16">
        <f>#NAME?</f>
        <v>0</v>
      </c>
      <c r="M562" s="29">
        <f t="shared" si="32"/>
        <v>0</v>
      </c>
      <c r="N562" s="29">
        <f t="shared" si="33"/>
        <v>0</v>
      </c>
      <c r="O562" s="16"/>
      <c r="P562" s="16"/>
      <c r="Q562" s="16">
        <v>1</v>
      </c>
      <c r="R562" s="16">
        <v>3</v>
      </c>
      <c r="S562" s="13" t="s">
        <v>2313</v>
      </c>
      <c r="T562" s="13">
        <v>0</v>
      </c>
      <c r="U562" s="13">
        <v>5</v>
      </c>
      <c r="V562" s="13">
        <v>5200</v>
      </c>
      <c r="W562" s="13">
        <v>5200</v>
      </c>
      <c r="X562" s="17"/>
      <c r="Y562" s="18"/>
      <c r="Z562" s="18">
        <f>#NAME?</f>
        <v>0</v>
      </c>
      <c r="AA562" s="18" t="b">
        <f t="shared" si="31"/>
        <v>1</v>
      </c>
      <c r="AB562" s="19"/>
    </row>
    <row r="563">
      <c r="A563" s="21">
        <v>11189</v>
      </c>
      <c r="B563" s="22" t="s">
        <v>2314</v>
      </c>
      <c r="C563" s="22" t="s">
        <v>2315</v>
      </c>
      <c r="D563" s="22" t="s">
        <v>1572</v>
      </c>
      <c r="E563" s="22" t="s">
        <v>2316</v>
      </c>
      <c r="F563" s="22"/>
      <c r="G563" s="22"/>
      <c r="H563" s="14">
        <v>0.040000000000000001</v>
      </c>
      <c r="I563" s="22"/>
      <c r="J563" s="22"/>
      <c r="K563" s="22"/>
      <c r="L563" s="23">
        <v>0</v>
      </c>
      <c r="M563" s="29">
        <f t="shared" si="32"/>
        <v>0</v>
      </c>
      <c r="N563" s="29">
        <f t="shared" si="33"/>
        <v>0</v>
      </c>
      <c r="O563" s="23"/>
      <c r="P563" s="23"/>
      <c r="Q563" s="23"/>
      <c r="R563" s="23"/>
      <c r="S563" s="22"/>
      <c r="T563" s="22">
        <v>12.93</v>
      </c>
      <c r="U563" s="22">
        <v>2021</v>
      </c>
      <c r="V563" s="22">
        <v>3130</v>
      </c>
      <c r="W563" s="22">
        <v>4320</v>
      </c>
      <c r="X563" s="24"/>
      <c r="Y563" s="25"/>
      <c r="Z563" s="18">
        <f>#NAME?</f>
        <v>0</v>
      </c>
      <c r="AA563" s="18" t="b">
        <f t="shared" si="31"/>
        <v>1</v>
      </c>
      <c r="AB563" s="26"/>
    </row>
    <row r="564">
      <c r="A564" s="21">
        <v>10834</v>
      </c>
      <c r="B564" s="22" t="s">
        <v>2317</v>
      </c>
      <c r="C564" s="22" t="s">
        <v>2318</v>
      </c>
      <c r="D564" s="22" t="s">
        <v>1572</v>
      </c>
      <c r="E564" s="22" t="s">
        <v>2319</v>
      </c>
      <c r="F564" s="22"/>
      <c r="G564" s="22"/>
      <c r="H564" s="14">
        <v>0.040000000000000001</v>
      </c>
      <c r="I564" s="22"/>
      <c r="J564" s="22"/>
      <c r="K564" s="22"/>
      <c r="L564" s="23">
        <v>0</v>
      </c>
      <c r="M564" s="29">
        <f t="shared" si="32"/>
        <v>0</v>
      </c>
      <c r="N564" s="29">
        <f t="shared" si="33"/>
        <v>0</v>
      </c>
      <c r="O564" s="23"/>
      <c r="P564" s="23"/>
      <c r="Q564" s="23"/>
      <c r="R564" s="23"/>
      <c r="S564" s="22"/>
      <c r="T564" s="22">
        <v>12.93</v>
      </c>
      <c r="U564" s="22">
        <v>2021</v>
      </c>
      <c r="V564" s="22">
        <v>3130</v>
      </c>
      <c r="W564" s="22">
        <v>4320</v>
      </c>
      <c r="X564" s="24"/>
      <c r="Y564" s="25"/>
      <c r="Z564" s="18">
        <f>#NAME?</f>
        <v>0</v>
      </c>
      <c r="AA564" s="18" t="b">
        <f t="shared" si="31"/>
        <v>1</v>
      </c>
      <c r="AB564" s="26"/>
    </row>
    <row r="565">
      <c r="A565" s="21">
        <v>10832</v>
      </c>
      <c r="B565" s="22" t="s">
        <v>2320</v>
      </c>
      <c r="C565" s="22" t="s">
        <v>2321</v>
      </c>
      <c r="D565" s="22" t="s">
        <v>1572</v>
      </c>
      <c r="E565" s="22" t="s">
        <v>2322</v>
      </c>
      <c r="F565" s="22" t="s">
        <v>2323</v>
      </c>
      <c r="G565" s="22"/>
      <c r="H565" s="14">
        <v>0.040000000000000001</v>
      </c>
      <c r="I565" s="15" t="s">
        <v>64</v>
      </c>
      <c r="J565" s="22" t="s">
        <v>65</v>
      </c>
      <c r="K565" s="13">
        <v>90</v>
      </c>
      <c r="L565" s="23">
        <v>0</v>
      </c>
      <c r="M565" s="29">
        <f t="shared" si="32"/>
        <v>0</v>
      </c>
      <c r="N565" s="29">
        <f t="shared" si="33"/>
        <v>0</v>
      </c>
      <c r="O565" s="23"/>
      <c r="P565" s="23"/>
      <c r="Q565" s="23">
        <v>1</v>
      </c>
      <c r="R565" s="23">
        <v>2</v>
      </c>
      <c r="S565" s="22" t="s">
        <v>66</v>
      </c>
      <c r="T565" s="22">
        <v>2.5</v>
      </c>
      <c r="U565" s="22">
        <v>391</v>
      </c>
      <c r="V565" s="22">
        <v>610</v>
      </c>
      <c r="W565" s="22">
        <v>840</v>
      </c>
      <c r="X565" s="24"/>
      <c r="Y565" s="25"/>
      <c r="Z565" s="18">
        <f>#NAME?</f>
        <v>0</v>
      </c>
      <c r="AA565" s="18" t="b">
        <f t="shared" si="31"/>
        <v>1</v>
      </c>
      <c r="AB565" s="26"/>
    </row>
    <row r="566">
      <c r="A566" s="21">
        <v>10831</v>
      </c>
      <c r="B566" s="22" t="s">
        <v>2324</v>
      </c>
      <c r="C566" s="22" t="s">
        <v>2325</v>
      </c>
      <c r="D566" s="22" t="s">
        <v>1572</v>
      </c>
      <c r="E566" s="22" t="s">
        <v>2326</v>
      </c>
      <c r="F566" s="22" t="s">
        <v>2323</v>
      </c>
      <c r="G566" s="22"/>
      <c r="H566" s="14">
        <v>0.040000000000000001</v>
      </c>
      <c r="I566" s="15" t="s">
        <v>64</v>
      </c>
      <c r="J566" s="22" t="s">
        <v>65</v>
      </c>
      <c r="K566" s="13">
        <v>90</v>
      </c>
      <c r="L566" s="23">
        <v>0</v>
      </c>
      <c r="M566" s="29">
        <f t="shared" si="32"/>
        <v>0</v>
      </c>
      <c r="N566" s="29">
        <f t="shared" si="33"/>
        <v>0</v>
      </c>
      <c r="O566" s="23"/>
      <c r="P566" s="23"/>
      <c r="Q566" s="23">
        <v>1</v>
      </c>
      <c r="R566" s="23">
        <v>2</v>
      </c>
      <c r="S566" s="22" t="s">
        <v>66</v>
      </c>
      <c r="T566" s="22">
        <v>2.5</v>
      </c>
      <c r="U566" s="22">
        <v>391</v>
      </c>
      <c r="V566" s="22">
        <v>610</v>
      </c>
      <c r="W566" s="22">
        <v>840</v>
      </c>
      <c r="X566" s="24"/>
      <c r="Y566" s="25"/>
      <c r="Z566" s="18">
        <f>#NAME?</f>
        <v>0</v>
      </c>
      <c r="AA566" s="18" t="b">
        <f t="shared" si="31"/>
        <v>1</v>
      </c>
      <c r="AB566" s="26"/>
    </row>
    <row r="567">
      <c r="A567" s="21">
        <v>10840</v>
      </c>
      <c r="B567" s="22" t="s">
        <v>2327</v>
      </c>
      <c r="C567" s="22" t="s">
        <v>2328</v>
      </c>
      <c r="D567" s="22" t="s">
        <v>1572</v>
      </c>
      <c r="E567" s="22" t="s">
        <v>2329</v>
      </c>
      <c r="F567" s="22" t="s">
        <v>2330</v>
      </c>
      <c r="G567" s="22"/>
      <c r="H567" s="14">
        <v>0.040000000000000001</v>
      </c>
      <c r="I567" s="15" t="s">
        <v>64</v>
      </c>
      <c r="J567" s="22" t="s">
        <v>65</v>
      </c>
      <c r="K567" s="13">
        <v>90</v>
      </c>
      <c r="L567" s="23">
        <v>0</v>
      </c>
      <c r="M567" s="29">
        <f t="shared" si="32"/>
        <v>0</v>
      </c>
      <c r="N567" s="29">
        <f t="shared" si="33"/>
        <v>0</v>
      </c>
      <c r="O567" s="23">
        <v>0</v>
      </c>
      <c r="P567" s="23">
        <v>0</v>
      </c>
      <c r="Q567" s="23"/>
      <c r="R567" s="23"/>
      <c r="S567" s="22" t="s">
        <v>66</v>
      </c>
      <c r="T567" s="22">
        <v>10.289999999999999</v>
      </c>
      <c r="U567" s="22">
        <v>1608</v>
      </c>
      <c r="V567" s="22">
        <v>2490</v>
      </c>
      <c r="W567" s="22">
        <v>3430</v>
      </c>
      <c r="X567" s="24">
        <v>1</v>
      </c>
      <c r="Y567" s="25"/>
      <c r="Z567" s="18">
        <f>#NAME?</f>
        <v>0</v>
      </c>
      <c r="AA567" s="18" t="b">
        <f t="shared" si="31"/>
        <v>1</v>
      </c>
      <c r="AB567" s="26"/>
    </row>
    <row r="568">
      <c r="A568" s="21">
        <v>10839</v>
      </c>
      <c r="B568" s="22" t="s">
        <v>2331</v>
      </c>
      <c r="C568" s="22" t="s">
        <v>2332</v>
      </c>
      <c r="D568" s="22" t="s">
        <v>1572</v>
      </c>
      <c r="E568" s="22" t="s">
        <v>2333</v>
      </c>
      <c r="F568" s="22" t="s">
        <v>2334</v>
      </c>
      <c r="G568" s="22"/>
      <c r="H568" s="14">
        <v>0.040000000000000001</v>
      </c>
      <c r="I568" s="15" t="s">
        <v>64</v>
      </c>
      <c r="J568" s="22" t="s">
        <v>65</v>
      </c>
      <c r="K568" s="13">
        <v>90</v>
      </c>
      <c r="L568" s="23">
        <v>0</v>
      </c>
      <c r="M568" s="29">
        <f t="shared" si="32"/>
        <v>0</v>
      </c>
      <c r="N568" s="29">
        <f t="shared" si="33"/>
        <v>0</v>
      </c>
      <c r="O568" s="23">
        <v>0</v>
      </c>
      <c r="P568" s="23">
        <v>0</v>
      </c>
      <c r="Q568" s="23"/>
      <c r="R568" s="23"/>
      <c r="S568" s="22" t="s">
        <v>66</v>
      </c>
      <c r="T568" s="22">
        <v>10.289999999999999</v>
      </c>
      <c r="U568" s="22">
        <v>1608</v>
      </c>
      <c r="V568" s="22">
        <v>2490</v>
      </c>
      <c r="W568" s="22">
        <v>3430</v>
      </c>
      <c r="X568" s="24">
        <v>4</v>
      </c>
      <c r="Y568" s="25"/>
      <c r="Z568" s="18">
        <f>#NAME?</f>
        <v>0</v>
      </c>
      <c r="AA568" s="18" t="b">
        <f t="shared" si="31"/>
        <v>1</v>
      </c>
      <c r="AB568" s="26"/>
    </row>
    <row r="569">
      <c r="A569" s="21">
        <v>10836</v>
      </c>
      <c r="B569" s="22" t="s">
        <v>2335</v>
      </c>
      <c r="C569" s="22" t="s">
        <v>2336</v>
      </c>
      <c r="D569" s="22" t="s">
        <v>1572</v>
      </c>
      <c r="E569" s="22" t="s">
        <v>2337</v>
      </c>
      <c r="F569" s="22" t="s">
        <v>2338</v>
      </c>
      <c r="G569" s="22"/>
      <c r="H569" s="14">
        <v>0.040000000000000001</v>
      </c>
      <c r="I569" s="15" t="s">
        <v>64</v>
      </c>
      <c r="J569" s="22" t="s">
        <v>65</v>
      </c>
      <c r="K569" s="13">
        <v>90</v>
      </c>
      <c r="L569" s="23">
        <v>0</v>
      </c>
      <c r="M569" s="29">
        <f t="shared" si="32"/>
        <v>0</v>
      </c>
      <c r="N569" s="29">
        <f t="shared" si="33"/>
        <v>0</v>
      </c>
      <c r="O569" s="23"/>
      <c r="P569" s="23"/>
      <c r="Q569" s="23">
        <v>0</v>
      </c>
      <c r="R569" s="23">
        <v>0</v>
      </c>
      <c r="S569" s="22" t="s">
        <v>66</v>
      </c>
      <c r="T569" s="22">
        <v>35.289999999999999</v>
      </c>
      <c r="U569" s="22">
        <v>5516</v>
      </c>
      <c r="V569" s="22">
        <v>8550</v>
      </c>
      <c r="W569" s="22">
        <v>11800</v>
      </c>
      <c r="X569" s="24"/>
      <c r="Y569" s="25"/>
      <c r="Z569" s="18">
        <f>#NAME?</f>
        <v>0</v>
      </c>
      <c r="AA569" s="18" t="b">
        <f t="shared" si="31"/>
        <v>1</v>
      </c>
      <c r="AB569" s="26"/>
    </row>
    <row r="570">
      <c r="A570" s="21">
        <v>10835</v>
      </c>
      <c r="B570" s="22" t="s">
        <v>2339</v>
      </c>
      <c r="C570" s="22" t="s">
        <v>2340</v>
      </c>
      <c r="D570" s="22" t="s">
        <v>1572</v>
      </c>
      <c r="E570" s="22" t="s">
        <v>2341</v>
      </c>
      <c r="F570" s="22" t="s">
        <v>2342</v>
      </c>
      <c r="G570" s="22"/>
      <c r="H570" s="14">
        <v>0.040000000000000001</v>
      </c>
      <c r="I570" s="15" t="s">
        <v>64</v>
      </c>
      <c r="J570" s="22" t="s">
        <v>65</v>
      </c>
      <c r="K570" s="13">
        <v>90</v>
      </c>
      <c r="L570" s="23">
        <v>0</v>
      </c>
      <c r="M570" s="29">
        <f t="shared" si="32"/>
        <v>0</v>
      </c>
      <c r="N570" s="29">
        <f t="shared" si="33"/>
        <v>0</v>
      </c>
      <c r="O570" s="23"/>
      <c r="P570" s="23"/>
      <c r="Q570" s="23">
        <v>0</v>
      </c>
      <c r="R570" s="23">
        <v>0</v>
      </c>
      <c r="S570" s="22" t="s">
        <v>66</v>
      </c>
      <c r="T570" s="22">
        <v>35.289999999999999</v>
      </c>
      <c r="U570" s="22">
        <v>5516</v>
      </c>
      <c r="V570" s="22">
        <v>8550</v>
      </c>
      <c r="W570" s="22">
        <v>11800</v>
      </c>
      <c r="X570" s="24"/>
      <c r="Y570" s="25"/>
      <c r="Z570" s="18">
        <f>#NAME?</f>
        <v>0</v>
      </c>
      <c r="AA570" s="18" t="b">
        <f t="shared" si="31"/>
        <v>1</v>
      </c>
      <c r="AB570" s="26"/>
    </row>
    <row r="571">
      <c r="A571" s="21">
        <v>10842</v>
      </c>
      <c r="B571" s="22" t="s">
        <v>2343</v>
      </c>
      <c r="C571" s="22" t="s">
        <v>2344</v>
      </c>
      <c r="D571" s="22" t="s">
        <v>1572</v>
      </c>
      <c r="E571" s="22" t="s">
        <v>2345</v>
      </c>
      <c r="F571" s="22" t="s">
        <v>2346</v>
      </c>
      <c r="G571" s="22"/>
      <c r="H571" s="14">
        <v>0.040000000000000001</v>
      </c>
      <c r="I571" s="15" t="s">
        <v>64</v>
      </c>
      <c r="J571" s="22" t="s">
        <v>65</v>
      </c>
      <c r="K571" s="13">
        <v>90</v>
      </c>
      <c r="L571" s="23">
        <v>0</v>
      </c>
      <c r="M571" s="29">
        <f t="shared" si="32"/>
        <v>0</v>
      </c>
      <c r="N571" s="29">
        <f t="shared" si="33"/>
        <v>0</v>
      </c>
      <c r="O571" s="23">
        <v>0</v>
      </c>
      <c r="P571" s="23">
        <v>0</v>
      </c>
      <c r="Q571" s="23"/>
      <c r="R571" s="23"/>
      <c r="S571" s="22" t="s">
        <v>66</v>
      </c>
      <c r="T571" s="22">
        <v>5.8799999999999999</v>
      </c>
      <c r="U571" s="22">
        <v>919</v>
      </c>
      <c r="V571" s="22">
        <v>1420</v>
      </c>
      <c r="W571" s="22">
        <v>1960</v>
      </c>
      <c r="X571" s="24"/>
      <c r="Y571" s="25"/>
      <c r="Z571" s="18">
        <f>#NAME?</f>
        <v>0</v>
      </c>
      <c r="AA571" s="18" t="b">
        <f t="shared" si="31"/>
        <v>1</v>
      </c>
      <c r="AB571" s="26"/>
    </row>
    <row r="572">
      <c r="A572" s="21">
        <v>10838</v>
      </c>
      <c r="B572" s="22" t="s">
        <v>2347</v>
      </c>
      <c r="C572" s="22" t="s">
        <v>2348</v>
      </c>
      <c r="D572" s="22" t="s">
        <v>1572</v>
      </c>
      <c r="E572" s="22" t="s">
        <v>2349</v>
      </c>
      <c r="F572" s="22" t="s">
        <v>2350</v>
      </c>
      <c r="G572" s="22"/>
      <c r="H572" s="14">
        <v>0.040000000000000001</v>
      </c>
      <c r="I572" s="15" t="s">
        <v>64</v>
      </c>
      <c r="J572" s="22" t="s">
        <v>65</v>
      </c>
      <c r="K572" s="13">
        <v>90</v>
      </c>
      <c r="L572" s="23">
        <v>0</v>
      </c>
      <c r="M572" s="29">
        <f t="shared" si="32"/>
        <v>0</v>
      </c>
      <c r="N572" s="29">
        <f t="shared" si="33"/>
        <v>0</v>
      </c>
      <c r="O572" s="23"/>
      <c r="P572" s="23"/>
      <c r="Q572" s="23">
        <v>0</v>
      </c>
      <c r="R572" s="23">
        <v>0</v>
      </c>
      <c r="S572" s="22" t="s">
        <v>66</v>
      </c>
      <c r="T572" s="22">
        <v>14.710000000000001</v>
      </c>
      <c r="U572" s="22">
        <v>2299</v>
      </c>
      <c r="V572" s="22">
        <v>3560</v>
      </c>
      <c r="W572" s="22">
        <v>4910</v>
      </c>
      <c r="X572" s="24"/>
      <c r="Y572" s="25"/>
      <c r="Z572" s="18">
        <f>#NAME?</f>
        <v>0</v>
      </c>
      <c r="AA572" s="18" t="b">
        <f t="shared" si="31"/>
        <v>1</v>
      </c>
      <c r="AB572" s="26"/>
    </row>
    <row r="573">
      <c r="A573" s="21">
        <v>10837</v>
      </c>
      <c r="B573" s="22" t="s">
        <v>2351</v>
      </c>
      <c r="C573" s="22" t="s">
        <v>2352</v>
      </c>
      <c r="D573" s="22" t="s">
        <v>1572</v>
      </c>
      <c r="E573" s="22" t="s">
        <v>2353</v>
      </c>
      <c r="F573" s="22" t="s">
        <v>2354</v>
      </c>
      <c r="G573" s="22"/>
      <c r="H573" s="14">
        <v>0.040000000000000001</v>
      </c>
      <c r="I573" s="15" t="s">
        <v>64</v>
      </c>
      <c r="J573" s="22" t="s">
        <v>65</v>
      </c>
      <c r="K573" s="13">
        <v>90</v>
      </c>
      <c r="L573" s="23">
        <v>0</v>
      </c>
      <c r="M573" s="29">
        <f t="shared" si="32"/>
        <v>0</v>
      </c>
      <c r="N573" s="29">
        <f t="shared" si="33"/>
        <v>0</v>
      </c>
      <c r="O573" s="23"/>
      <c r="P573" s="23"/>
      <c r="Q573" s="23">
        <v>0</v>
      </c>
      <c r="R573" s="23">
        <v>0</v>
      </c>
      <c r="S573" s="22" t="s">
        <v>66</v>
      </c>
      <c r="T573" s="22">
        <v>14.710000000000001</v>
      </c>
      <c r="U573" s="22">
        <v>2299</v>
      </c>
      <c r="V573" s="22">
        <v>3560</v>
      </c>
      <c r="W573" s="22">
        <v>4910</v>
      </c>
      <c r="X573" s="24"/>
      <c r="Y573" s="25"/>
      <c r="Z573" s="18">
        <f>#NAME?</f>
        <v>0</v>
      </c>
      <c r="AA573" s="18" t="b">
        <f t="shared" si="31"/>
        <v>1</v>
      </c>
      <c r="AB573" s="26"/>
    </row>
    <row r="574">
      <c r="A574" s="21">
        <v>10841</v>
      </c>
      <c r="B574" s="22" t="s">
        <v>2355</v>
      </c>
      <c r="C574" s="22" t="s">
        <v>2356</v>
      </c>
      <c r="D574" s="22" t="s">
        <v>1572</v>
      </c>
      <c r="E574" s="22" t="s">
        <v>2357</v>
      </c>
      <c r="F574" s="22" t="s">
        <v>65</v>
      </c>
      <c r="G574" s="22"/>
      <c r="H574" s="14">
        <v>0.040000000000000001</v>
      </c>
      <c r="I574" s="15" t="s">
        <v>64</v>
      </c>
      <c r="J574" s="22" t="s">
        <v>65</v>
      </c>
      <c r="K574" s="13">
        <v>90</v>
      </c>
      <c r="L574" s="23">
        <v>0</v>
      </c>
      <c r="M574" s="29">
        <f t="shared" si="32"/>
        <v>0</v>
      </c>
      <c r="N574" s="29">
        <f t="shared" si="33"/>
        <v>0</v>
      </c>
      <c r="O574" s="23">
        <v>0</v>
      </c>
      <c r="P574" s="23">
        <v>0</v>
      </c>
      <c r="Q574" s="23"/>
      <c r="R574" s="23"/>
      <c r="S574" s="22" t="s">
        <v>66</v>
      </c>
      <c r="T574" s="22">
        <v>5.8799999999999999</v>
      </c>
      <c r="U574" s="22">
        <v>878</v>
      </c>
      <c r="V574" s="22">
        <v>1360</v>
      </c>
      <c r="W574" s="22">
        <v>1870</v>
      </c>
      <c r="X574" s="24"/>
      <c r="Y574" s="25"/>
      <c r="Z574" s="18">
        <f>#NAME?</f>
        <v>0</v>
      </c>
      <c r="AA574" s="18" t="b">
        <f t="shared" si="31"/>
        <v>1</v>
      </c>
      <c r="AB574" s="26"/>
    </row>
    <row r="575">
      <c r="A575" s="21">
        <v>11863</v>
      </c>
      <c r="B575" s="22" t="s">
        <v>2358</v>
      </c>
      <c r="C575" s="22" t="s">
        <v>2359</v>
      </c>
      <c r="D575" s="22" t="s">
        <v>1572</v>
      </c>
      <c r="E575" s="22" t="s">
        <v>2360</v>
      </c>
      <c r="F575" s="22" t="s">
        <v>2361</v>
      </c>
      <c r="G575" s="22"/>
      <c r="H575" s="14">
        <v>0.040000000000000001</v>
      </c>
      <c r="I575" s="15" t="s">
        <v>64</v>
      </c>
      <c r="J575" s="22" t="s">
        <v>65</v>
      </c>
      <c r="K575" s="13">
        <v>90</v>
      </c>
      <c r="L575" s="23">
        <v>0</v>
      </c>
      <c r="M575" s="29">
        <f t="shared" si="32"/>
        <v>0</v>
      </c>
      <c r="N575" s="29">
        <f t="shared" si="33"/>
        <v>0</v>
      </c>
      <c r="O575" s="23">
        <v>2</v>
      </c>
      <c r="P575" s="23">
        <v>5</v>
      </c>
      <c r="Q575" s="23"/>
      <c r="R575" s="23"/>
      <c r="S575" s="22" t="s">
        <v>66</v>
      </c>
      <c r="T575" s="22">
        <v>1.8400000000000001</v>
      </c>
      <c r="U575" s="22">
        <v>288</v>
      </c>
      <c r="V575" s="22">
        <v>450</v>
      </c>
      <c r="W575" s="22">
        <v>620</v>
      </c>
      <c r="X575" s="24"/>
      <c r="Y575" s="25"/>
      <c r="Z575" s="18">
        <f>#NAME?</f>
        <v>0</v>
      </c>
      <c r="AA575" s="18" t="b">
        <f t="shared" si="31"/>
        <v>1</v>
      </c>
      <c r="AB575" s="26"/>
    </row>
    <row r="576">
      <c r="A576" s="21">
        <v>11862</v>
      </c>
      <c r="B576" s="22" t="s">
        <v>2362</v>
      </c>
      <c r="C576" s="22" t="s">
        <v>2363</v>
      </c>
      <c r="D576" s="22" t="s">
        <v>1572</v>
      </c>
      <c r="E576" s="22" t="s">
        <v>2364</v>
      </c>
      <c r="F576" s="22" t="s">
        <v>2365</v>
      </c>
      <c r="G576" s="22"/>
      <c r="H576" s="14">
        <v>0.040000000000000001</v>
      </c>
      <c r="I576" s="15" t="s">
        <v>64</v>
      </c>
      <c r="J576" s="22" t="s">
        <v>65</v>
      </c>
      <c r="K576" s="13">
        <v>90</v>
      </c>
      <c r="L576" s="23">
        <v>0</v>
      </c>
      <c r="M576" s="29">
        <f t="shared" si="32"/>
        <v>0</v>
      </c>
      <c r="N576" s="29">
        <f t="shared" si="33"/>
        <v>0</v>
      </c>
      <c r="O576" s="23">
        <v>2</v>
      </c>
      <c r="P576" s="23">
        <v>5</v>
      </c>
      <c r="Q576" s="23"/>
      <c r="R576" s="23"/>
      <c r="S576" s="22" t="s">
        <v>66</v>
      </c>
      <c r="T576" s="22">
        <v>1.8400000000000001</v>
      </c>
      <c r="U576" s="22">
        <v>288</v>
      </c>
      <c r="V576" s="22">
        <v>450</v>
      </c>
      <c r="W576" s="22">
        <v>620</v>
      </c>
      <c r="X576" s="24"/>
      <c r="Y576" s="25"/>
      <c r="Z576" s="18">
        <f>#NAME?</f>
        <v>0</v>
      </c>
      <c r="AA576" s="18" t="b">
        <f t="shared" si="31"/>
        <v>1</v>
      </c>
      <c r="AB576" s="26"/>
    </row>
    <row r="577">
      <c r="A577" s="21">
        <v>11831</v>
      </c>
      <c r="B577" s="22" t="s">
        <v>2366</v>
      </c>
      <c r="C577" s="22" t="s">
        <v>2367</v>
      </c>
      <c r="D577" s="22" t="s">
        <v>1572</v>
      </c>
      <c r="E577" s="22" t="s">
        <v>2368</v>
      </c>
      <c r="F577" s="22" t="s">
        <v>2369</v>
      </c>
      <c r="G577" s="22"/>
      <c r="H577" s="14">
        <v>0.040000000000000001</v>
      </c>
      <c r="I577" s="15" t="s">
        <v>64</v>
      </c>
      <c r="J577" s="22" t="s">
        <v>65</v>
      </c>
      <c r="K577" s="13">
        <v>90</v>
      </c>
      <c r="L577" s="23">
        <v>3</v>
      </c>
      <c r="M577" s="29">
        <f t="shared" si="32"/>
        <v>12</v>
      </c>
      <c r="N577" s="29">
        <f t="shared" si="33"/>
        <v>15</v>
      </c>
      <c r="O577" s="23"/>
      <c r="P577" s="23"/>
      <c r="Q577" s="23">
        <v>5</v>
      </c>
      <c r="R577" s="23">
        <v>20</v>
      </c>
      <c r="S577" s="22" t="s">
        <v>66</v>
      </c>
      <c r="T577" s="22">
        <v>13.5</v>
      </c>
      <c r="U577" s="22">
        <v>314</v>
      </c>
      <c r="V577" s="22">
        <v>490</v>
      </c>
      <c r="W577" s="22">
        <v>670</v>
      </c>
      <c r="X577" s="24">
        <v>8</v>
      </c>
      <c r="Y577" s="25">
        <v>0</v>
      </c>
      <c r="Z577" s="18">
        <f>#NAME?</f>
        <v>0</v>
      </c>
      <c r="AA577" s="18" t="b">
        <f t="shared" si="31"/>
        <v>1</v>
      </c>
      <c r="AB577" s="26">
        <v>5</v>
      </c>
    </row>
    <row r="578">
      <c r="A578" s="21">
        <v>11830</v>
      </c>
      <c r="B578" s="22" t="s">
        <v>2370</v>
      </c>
      <c r="C578" s="22" t="s">
        <v>2371</v>
      </c>
      <c r="D578" s="22" t="s">
        <v>1572</v>
      </c>
      <c r="E578" s="22" t="s">
        <v>2372</v>
      </c>
      <c r="F578" s="22" t="s">
        <v>2373</v>
      </c>
      <c r="G578" s="22"/>
      <c r="H578" s="14">
        <v>0.040000000000000001</v>
      </c>
      <c r="I578" s="15" t="s">
        <v>64</v>
      </c>
      <c r="J578" s="22" t="s">
        <v>65</v>
      </c>
      <c r="K578" s="13">
        <v>90</v>
      </c>
      <c r="L578" s="23">
        <v>1</v>
      </c>
      <c r="M578" s="29">
        <f t="shared" si="32"/>
        <v>4</v>
      </c>
      <c r="N578" s="29">
        <f t="shared" si="33"/>
        <v>5</v>
      </c>
      <c r="O578" s="23">
        <v>2</v>
      </c>
      <c r="P578" s="23">
        <v>5</v>
      </c>
      <c r="Q578" s="23"/>
      <c r="R578" s="23"/>
      <c r="S578" s="22" t="s">
        <v>66</v>
      </c>
      <c r="T578" s="22">
        <v>13.5</v>
      </c>
      <c r="U578" s="22">
        <v>314</v>
      </c>
      <c r="V578" s="22">
        <v>490</v>
      </c>
      <c r="W578" s="22">
        <v>670</v>
      </c>
      <c r="X578" s="24">
        <v>5</v>
      </c>
      <c r="Y578" s="25">
        <v>10</v>
      </c>
      <c r="Z578" s="18">
        <f>#NAME?</f>
        <v>10</v>
      </c>
      <c r="AA578" s="18" t="b">
        <f t="shared" si="31"/>
        <v>1</v>
      </c>
      <c r="AB578" s="26">
        <v>2</v>
      </c>
    </row>
    <row r="579">
      <c r="A579" s="21">
        <v>11873</v>
      </c>
      <c r="B579" s="22" t="s">
        <v>2374</v>
      </c>
      <c r="C579" s="22" t="s">
        <v>2375</v>
      </c>
      <c r="D579" s="22" t="s">
        <v>1572</v>
      </c>
      <c r="E579" s="22" t="s">
        <v>2376</v>
      </c>
      <c r="F579" s="22" t="s">
        <v>2377</v>
      </c>
      <c r="G579" s="22"/>
      <c r="H579" s="14">
        <v>0.040000000000000001</v>
      </c>
      <c r="I579" s="15" t="s">
        <v>64</v>
      </c>
      <c r="J579" s="22" t="s">
        <v>65</v>
      </c>
      <c r="K579" s="13">
        <v>90</v>
      </c>
      <c r="L579" s="23">
        <v>0</v>
      </c>
      <c r="M579" s="29">
        <f t="shared" si="32"/>
        <v>0</v>
      </c>
      <c r="N579" s="29">
        <f t="shared" si="33"/>
        <v>0</v>
      </c>
      <c r="O579" s="23"/>
      <c r="P579" s="23"/>
      <c r="Q579" s="23">
        <v>2</v>
      </c>
      <c r="R579" s="23">
        <v>4</v>
      </c>
      <c r="S579" s="22" t="s">
        <v>66</v>
      </c>
      <c r="T579" s="22">
        <v>52</v>
      </c>
      <c r="U579" s="22">
        <v>1322.26</v>
      </c>
      <c r="V579" s="22">
        <v>2000</v>
      </c>
      <c r="W579" s="22">
        <v>3500</v>
      </c>
      <c r="X579" s="24">
        <v>1</v>
      </c>
      <c r="Y579" s="25">
        <v>12</v>
      </c>
      <c r="Z579" s="18">
        <f>#NAME?</f>
        <v>12</v>
      </c>
      <c r="AA579" s="18" t="b">
        <f t="shared" ref="AA579:AA642" si="34">Y579=Z579</f>
        <v>1</v>
      </c>
      <c r="AB579" s="26">
        <v>1</v>
      </c>
    </row>
    <row r="580">
      <c r="A580" s="21">
        <v>11872</v>
      </c>
      <c r="B580" s="22" t="s">
        <v>2378</v>
      </c>
      <c r="C580" s="22" t="s">
        <v>2379</v>
      </c>
      <c r="D580" s="22" t="s">
        <v>1572</v>
      </c>
      <c r="E580" s="22" t="s">
        <v>2380</v>
      </c>
      <c r="F580" s="22" t="s">
        <v>2381</v>
      </c>
      <c r="G580" s="22"/>
      <c r="H580" s="14">
        <v>0.040000000000000001</v>
      </c>
      <c r="I580" s="15" t="s">
        <v>64</v>
      </c>
      <c r="J580" s="22" t="s">
        <v>65</v>
      </c>
      <c r="K580" s="13">
        <v>90</v>
      </c>
      <c r="L580" s="23">
        <v>0</v>
      </c>
      <c r="M580" s="29">
        <f t="shared" si="32"/>
        <v>0</v>
      </c>
      <c r="N580" s="29">
        <f t="shared" si="33"/>
        <v>0</v>
      </c>
      <c r="O580" s="23"/>
      <c r="P580" s="23"/>
      <c r="Q580" s="23">
        <v>2</v>
      </c>
      <c r="R580" s="23">
        <v>4</v>
      </c>
      <c r="S580" s="22" t="s">
        <v>66</v>
      </c>
      <c r="T580" s="22">
        <v>52</v>
      </c>
      <c r="U580" s="22">
        <v>1322.26</v>
      </c>
      <c r="V580" s="22">
        <v>2000</v>
      </c>
      <c r="W580" s="22">
        <v>3500</v>
      </c>
      <c r="X580" s="24">
        <v>1</v>
      </c>
      <c r="Y580" s="25">
        <v>12</v>
      </c>
      <c r="Z580" s="18">
        <f>#NAME?</f>
        <v>12</v>
      </c>
      <c r="AA580" s="18" t="b">
        <f t="shared" si="34"/>
        <v>1</v>
      </c>
      <c r="AB580" s="26">
        <v>1</v>
      </c>
    </row>
    <row r="581">
      <c r="A581" s="21">
        <v>12602</v>
      </c>
      <c r="B581" s="22" t="s">
        <v>2382</v>
      </c>
      <c r="C581" s="22" t="s">
        <v>2383</v>
      </c>
      <c r="D581" s="22" t="s">
        <v>1572</v>
      </c>
      <c r="E581" s="22" t="s">
        <v>2384</v>
      </c>
      <c r="F581" s="22" t="s">
        <v>2385</v>
      </c>
      <c r="G581" s="22"/>
      <c r="H581" s="14">
        <v>0.040000000000000001</v>
      </c>
      <c r="I581" s="15" t="s">
        <v>64</v>
      </c>
      <c r="J581" s="22" t="s">
        <v>65</v>
      </c>
      <c r="K581" s="13">
        <v>90</v>
      </c>
      <c r="L581" s="23">
        <v>0</v>
      </c>
      <c r="M581" s="29">
        <f t="shared" si="32"/>
        <v>0</v>
      </c>
      <c r="N581" s="29">
        <f t="shared" si="33"/>
        <v>0</v>
      </c>
      <c r="O581" s="23"/>
      <c r="P581" s="23"/>
      <c r="Q581" s="23">
        <v>2</v>
      </c>
      <c r="R581" s="23">
        <v>4</v>
      </c>
      <c r="S581" s="22" t="s">
        <v>66</v>
      </c>
      <c r="T581" s="22">
        <v>60</v>
      </c>
      <c r="U581" s="22">
        <v>1395</v>
      </c>
      <c r="V581" s="22">
        <v>2160</v>
      </c>
      <c r="W581" s="22">
        <v>2980</v>
      </c>
      <c r="X581" s="24">
        <v>1</v>
      </c>
      <c r="Y581" s="25"/>
      <c r="Z581" s="18">
        <f>#NAME?</f>
        <v>0</v>
      </c>
      <c r="AA581" s="18" t="b">
        <f t="shared" si="34"/>
        <v>1</v>
      </c>
      <c r="AB581" s="26">
        <v>1</v>
      </c>
    </row>
    <row r="582">
      <c r="A582" s="21">
        <v>12601</v>
      </c>
      <c r="B582" s="22" t="s">
        <v>2386</v>
      </c>
      <c r="C582" s="22" t="s">
        <v>2387</v>
      </c>
      <c r="D582" s="22" t="s">
        <v>1572</v>
      </c>
      <c r="E582" s="22" t="s">
        <v>2388</v>
      </c>
      <c r="F582" s="22" t="s">
        <v>2389</v>
      </c>
      <c r="G582" s="22"/>
      <c r="H582" s="14">
        <v>0.040000000000000001</v>
      </c>
      <c r="I582" s="15" t="s">
        <v>64</v>
      </c>
      <c r="J582" s="22" t="s">
        <v>65</v>
      </c>
      <c r="K582" s="13">
        <v>90</v>
      </c>
      <c r="L582" s="23">
        <v>0</v>
      </c>
      <c r="M582" s="29">
        <f t="shared" si="32"/>
        <v>0</v>
      </c>
      <c r="N582" s="29">
        <f t="shared" si="33"/>
        <v>0</v>
      </c>
      <c r="O582" s="23"/>
      <c r="P582" s="23"/>
      <c r="Q582" s="23">
        <v>2</v>
      </c>
      <c r="R582" s="23">
        <v>4</v>
      </c>
      <c r="S582" s="22" t="s">
        <v>66</v>
      </c>
      <c r="T582" s="22">
        <v>60</v>
      </c>
      <c r="U582" s="22">
        <v>1395</v>
      </c>
      <c r="V582" s="22">
        <v>2160</v>
      </c>
      <c r="W582" s="22">
        <v>2980</v>
      </c>
      <c r="X582" s="24"/>
      <c r="Y582" s="25"/>
      <c r="Z582" s="18">
        <f>#NAME?</f>
        <v>0</v>
      </c>
      <c r="AA582" s="18" t="b">
        <f t="shared" si="34"/>
        <v>1</v>
      </c>
      <c r="AB582" s="26">
        <v>1</v>
      </c>
    </row>
    <row r="583">
      <c r="A583" s="12">
        <v>11992</v>
      </c>
      <c r="B583" s="13" t="s">
        <v>2390</v>
      </c>
      <c r="C583" s="13" t="s">
        <v>2391</v>
      </c>
      <c r="D583" s="13" t="s">
        <v>1572</v>
      </c>
      <c r="E583" s="13" t="s">
        <v>2392</v>
      </c>
      <c r="F583" s="13" t="s">
        <v>2393</v>
      </c>
      <c r="G583" s="13" t="s">
        <v>2394</v>
      </c>
      <c r="H583" s="14">
        <v>0.02</v>
      </c>
      <c r="I583" s="15" t="s">
        <v>32</v>
      </c>
      <c r="J583" s="13" t="s">
        <v>33</v>
      </c>
      <c r="K583" s="13">
        <v>90</v>
      </c>
      <c r="L583" s="16">
        <f>#NAME?</f>
        <v>3</v>
      </c>
      <c r="M583" s="29">
        <f t="shared" si="32"/>
        <v>12</v>
      </c>
      <c r="N583" s="29">
        <f t="shared" si="33"/>
        <v>15</v>
      </c>
      <c r="O583" s="16"/>
      <c r="P583" s="16"/>
      <c r="Q583" s="16">
        <v>1</v>
      </c>
      <c r="R583" s="16">
        <v>3</v>
      </c>
      <c r="S583" s="13" t="s">
        <v>34</v>
      </c>
      <c r="T583" s="13">
        <v>16.82</v>
      </c>
      <c r="U583" s="13">
        <v>2802.6300000000001</v>
      </c>
      <c r="V583" s="13">
        <v>3500</v>
      </c>
      <c r="W583" s="13">
        <v>5600</v>
      </c>
      <c r="X583" s="17"/>
      <c r="Y583" s="18"/>
      <c r="Z583" s="18">
        <f>#NAME?</f>
        <v>0</v>
      </c>
      <c r="AA583" s="18" t="b">
        <f t="shared" si="34"/>
        <v>1</v>
      </c>
      <c r="AB583" s="19"/>
    </row>
    <row r="584">
      <c r="A584" s="12">
        <v>11993</v>
      </c>
      <c r="B584" s="13" t="s">
        <v>2395</v>
      </c>
      <c r="C584" s="13" t="s">
        <v>2396</v>
      </c>
      <c r="D584" s="13" t="s">
        <v>1572</v>
      </c>
      <c r="E584" s="13" t="s">
        <v>2397</v>
      </c>
      <c r="F584" s="13" t="s">
        <v>2398</v>
      </c>
      <c r="G584" s="13" t="s">
        <v>2399</v>
      </c>
      <c r="H584" s="14">
        <v>0.02</v>
      </c>
      <c r="I584" s="15" t="s">
        <v>32</v>
      </c>
      <c r="J584" s="13" t="s">
        <v>33</v>
      </c>
      <c r="K584" s="13">
        <v>90</v>
      </c>
      <c r="L584" s="16">
        <v>2</v>
      </c>
      <c r="M584" s="29">
        <f t="shared" si="32"/>
        <v>8</v>
      </c>
      <c r="N584" s="29">
        <f t="shared" si="33"/>
        <v>10</v>
      </c>
      <c r="O584" s="16"/>
      <c r="P584" s="16"/>
      <c r="Q584" s="16">
        <v>1</v>
      </c>
      <c r="R584" s="16">
        <v>2</v>
      </c>
      <c r="S584" s="13" t="s">
        <v>34</v>
      </c>
      <c r="T584" s="13">
        <v>11.789999999999999</v>
      </c>
      <c r="U584" s="13">
        <v>1</v>
      </c>
      <c r="V584" s="13">
        <v>2400</v>
      </c>
      <c r="W584" s="13">
        <v>3310</v>
      </c>
      <c r="X584" s="17"/>
      <c r="Y584" s="18"/>
      <c r="Z584" s="18">
        <f>#NAME?</f>
        <v>0</v>
      </c>
      <c r="AA584" s="18" t="b">
        <f t="shared" si="34"/>
        <v>1</v>
      </c>
      <c r="AB584" s="19"/>
    </row>
    <row r="585">
      <c r="A585" s="12">
        <v>11882</v>
      </c>
      <c r="B585" s="13" t="s">
        <v>2400</v>
      </c>
      <c r="C585" s="13" t="s">
        <v>2401</v>
      </c>
      <c r="D585" s="13" t="s">
        <v>1572</v>
      </c>
      <c r="E585" s="13" t="s">
        <v>2402</v>
      </c>
      <c r="F585" s="13" t="s">
        <v>2403</v>
      </c>
      <c r="G585" s="13" t="s">
        <v>2404</v>
      </c>
      <c r="H585" s="14">
        <v>0.02</v>
      </c>
      <c r="I585" s="15" t="s">
        <v>32</v>
      </c>
      <c r="J585" s="13" t="s">
        <v>33</v>
      </c>
      <c r="K585" s="13">
        <v>90</v>
      </c>
      <c r="L585" s="16">
        <f>#NAME?</f>
        <v>4</v>
      </c>
      <c r="M585" s="29">
        <f t="shared" si="32"/>
        <v>16</v>
      </c>
      <c r="N585" s="29">
        <f t="shared" si="33"/>
        <v>20</v>
      </c>
      <c r="O585" s="16"/>
      <c r="P585" s="16"/>
      <c r="Q585" s="16">
        <v>1</v>
      </c>
      <c r="R585" s="16">
        <v>3</v>
      </c>
      <c r="S585" s="13" t="s">
        <v>34</v>
      </c>
      <c r="T585" s="13">
        <v>11.73</v>
      </c>
      <c r="U585" s="13">
        <v>1954.51</v>
      </c>
      <c r="V585" s="13">
        <v>2600</v>
      </c>
      <c r="W585" s="13">
        <v>3590</v>
      </c>
      <c r="X585" s="17"/>
      <c r="Y585" s="18">
        <v>37</v>
      </c>
      <c r="Z585" s="18">
        <f>#NAME?</f>
        <v>37</v>
      </c>
      <c r="AA585" s="18" t="b">
        <f t="shared" si="34"/>
        <v>1</v>
      </c>
      <c r="AB585" s="19">
        <v>1</v>
      </c>
    </row>
    <row r="586">
      <c r="A586" s="21">
        <v>10846</v>
      </c>
      <c r="B586" s="22" t="s">
        <v>2405</v>
      </c>
      <c r="C586" s="22" t="s">
        <v>2406</v>
      </c>
      <c r="D586" s="22" t="s">
        <v>1572</v>
      </c>
      <c r="E586" s="22" t="s">
        <v>2407</v>
      </c>
      <c r="F586" s="22" t="s">
        <v>2408</v>
      </c>
      <c r="G586" s="22"/>
      <c r="H586" s="14">
        <v>0.040000000000000001</v>
      </c>
      <c r="I586" s="15" t="s">
        <v>64</v>
      </c>
      <c r="J586" s="22" t="s">
        <v>65</v>
      </c>
      <c r="K586" s="13">
        <v>90</v>
      </c>
      <c r="L586" s="23">
        <v>0</v>
      </c>
      <c r="M586" s="29">
        <f t="shared" si="32"/>
        <v>0</v>
      </c>
      <c r="N586" s="29">
        <f t="shared" si="33"/>
        <v>0</v>
      </c>
      <c r="O586" s="23">
        <v>0</v>
      </c>
      <c r="P586" s="23">
        <v>0</v>
      </c>
      <c r="Q586" s="23"/>
      <c r="R586" s="23"/>
      <c r="S586" s="22" t="s">
        <v>66</v>
      </c>
      <c r="T586" s="22">
        <v>10.289999999999999</v>
      </c>
      <c r="U586" s="22">
        <v>1608</v>
      </c>
      <c r="V586" s="22">
        <v>2490</v>
      </c>
      <c r="W586" s="22">
        <v>3430</v>
      </c>
      <c r="X586" s="24">
        <v>4</v>
      </c>
      <c r="Y586" s="25"/>
      <c r="Z586" s="18">
        <f>#NAME?</f>
        <v>0</v>
      </c>
      <c r="AA586" s="18" t="b">
        <f t="shared" si="34"/>
        <v>1</v>
      </c>
      <c r="AB586" s="26">
        <v>2</v>
      </c>
    </row>
    <row r="587">
      <c r="A587" s="21">
        <v>10845</v>
      </c>
      <c r="B587" s="22" t="s">
        <v>2409</v>
      </c>
      <c r="C587" s="22" t="s">
        <v>2410</v>
      </c>
      <c r="D587" s="22" t="s">
        <v>1572</v>
      </c>
      <c r="E587" s="22" t="s">
        <v>2411</v>
      </c>
      <c r="F587" s="22" t="s">
        <v>2412</v>
      </c>
      <c r="G587" s="22"/>
      <c r="H587" s="14">
        <v>0.040000000000000001</v>
      </c>
      <c r="I587" s="15" t="s">
        <v>64</v>
      </c>
      <c r="J587" s="22" t="s">
        <v>65</v>
      </c>
      <c r="K587" s="13">
        <v>90</v>
      </c>
      <c r="L587" s="23">
        <v>0</v>
      </c>
      <c r="M587" s="29">
        <f t="shared" si="32"/>
        <v>0</v>
      </c>
      <c r="N587" s="29">
        <f t="shared" si="33"/>
        <v>0</v>
      </c>
      <c r="O587" s="23">
        <v>0</v>
      </c>
      <c r="P587" s="23">
        <v>0</v>
      </c>
      <c r="Q587" s="23"/>
      <c r="R587" s="23"/>
      <c r="S587" s="22" t="s">
        <v>66</v>
      </c>
      <c r="T587" s="22">
        <v>10.289999999999999</v>
      </c>
      <c r="U587" s="22">
        <v>1608</v>
      </c>
      <c r="V587" s="22">
        <v>2490</v>
      </c>
      <c r="W587" s="22">
        <v>3430</v>
      </c>
      <c r="X587" s="24">
        <v>4</v>
      </c>
      <c r="Y587" s="25"/>
      <c r="Z587" s="18">
        <f>#NAME?</f>
        <v>0</v>
      </c>
      <c r="AA587" s="18" t="b">
        <f t="shared" si="34"/>
        <v>1</v>
      </c>
      <c r="AB587" s="26">
        <v>0</v>
      </c>
    </row>
    <row r="588">
      <c r="A588" s="21">
        <v>10850</v>
      </c>
      <c r="B588" s="22" t="s">
        <v>2413</v>
      </c>
      <c r="C588" s="22" t="s">
        <v>2414</v>
      </c>
      <c r="D588" s="22" t="s">
        <v>1572</v>
      </c>
      <c r="E588" s="22" t="s">
        <v>2415</v>
      </c>
      <c r="F588" s="22" t="s">
        <v>2416</v>
      </c>
      <c r="G588" s="22"/>
      <c r="H588" s="14">
        <v>0.040000000000000001</v>
      </c>
      <c r="I588" s="15" t="s">
        <v>64</v>
      </c>
      <c r="J588" s="22" t="s">
        <v>65</v>
      </c>
      <c r="K588" s="13">
        <v>90</v>
      </c>
      <c r="L588" s="23">
        <v>0</v>
      </c>
      <c r="M588" s="29">
        <f t="shared" si="32"/>
        <v>0</v>
      </c>
      <c r="N588" s="29">
        <f t="shared" si="33"/>
        <v>0</v>
      </c>
      <c r="O588" s="23"/>
      <c r="P588" s="23"/>
      <c r="Q588" s="23">
        <v>1</v>
      </c>
      <c r="R588" s="23">
        <v>2</v>
      </c>
      <c r="S588" s="22" t="s">
        <v>66</v>
      </c>
      <c r="T588" s="22">
        <v>26.469999999999999</v>
      </c>
      <c r="U588" s="22">
        <v>4137</v>
      </c>
      <c r="V588" s="22">
        <v>6410</v>
      </c>
      <c r="W588" s="22">
        <v>8840</v>
      </c>
      <c r="X588" s="24"/>
      <c r="Y588" s="25"/>
      <c r="Z588" s="18">
        <f>#NAME?</f>
        <v>0</v>
      </c>
      <c r="AA588" s="18" t="b">
        <f t="shared" si="34"/>
        <v>1</v>
      </c>
      <c r="AB588" s="26">
        <v>1</v>
      </c>
    </row>
    <row r="589">
      <c r="A589" s="21">
        <v>10849</v>
      </c>
      <c r="B589" s="22" t="s">
        <v>2417</v>
      </c>
      <c r="C589" s="22" t="s">
        <v>2418</v>
      </c>
      <c r="D589" s="22" t="s">
        <v>1572</v>
      </c>
      <c r="E589" s="22" t="s">
        <v>2419</v>
      </c>
      <c r="F589" s="22" t="s">
        <v>2420</v>
      </c>
      <c r="G589" s="22"/>
      <c r="H589" s="14">
        <v>0.040000000000000001</v>
      </c>
      <c r="I589" s="15" t="s">
        <v>64</v>
      </c>
      <c r="J589" s="22" t="s">
        <v>65</v>
      </c>
      <c r="K589" s="13">
        <v>90</v>
      </c>
      <c r="L589" s="23">
        <v>0</v>
      </c>
      <c r="M589" s="29">
        <f t="shared" si="32"/>
        <v>0</v>
      </c>
      <c r="N589" s="29">
        <f t="shared" si="33"/>
        <v>0</v>
      </c>
      <c r="O589" s="23"/>
      <c r="P589" s="23"/>
      <c r="Q589" s="23">
        <v>1</v>
      </c>
      <c r="R589" s="23">
        <v>2</v>
      </c>
      <c r="S589" s="22" t="s">
        <v>66</v>
      </c>
      <c r="T589" s="22">
        <v>22.059999999999999</v>
      </c>
      <c r="U589" s="22">
        <v>3448</v>
      </c>
      <c r="V589" s="22">
        <v>5340</v>
      </c>
      <c r="W589" s="22">
        <v>7370</v>
      </c>
      <c r="X589" s="24"/>
      <c r="Y589" s="25"/>
      <c r="Z589" s="18">
        <f>#NAME?</f>
        <v>0</v>
      </c>
      <c r="AA589" s="18" t="b">
        <f t="shared" si="34"/>
        <v>1</v>
      </c>
      <c r="AB589" s="26"/>
    </row>
    <row r="590">
      <c r="A590" s="21">
        <v>10844</v>
      </c>
      <c r="B590" s="22" t="s">
        <v>2421</v>
      </c>
      <c r="C590" s="22" t="s">
        <v>2422</v>
      </c>
      <c r="D590" s="22" t="s">
        <v>1572</v>
      </c>
      <c r="E590" s="22" t="s">
        <v>2423</v>
      </c>
      <c r="F590" s="22" t="s">
        <v>2424</v>
      </c>
      <c r="G590" s="22"/>
      <c r="H590" s="14">
        <v>0.040000000000000001</v>
      </c>
      <c r="I590" s="15" t="s">
        <v>64</v>
      </c>
      <c r="J590" s="22" t="s">
        <v>65</v>
      </c>
      <c r="K590" s="13">
        <v>90</v>
      </c>
      <c r="L590" s="23">
        <v>0</v>
      </c>
      <c r="M590" s="29">
        <f t="shared" si="32"/>
        <v>0</v>
      </c>
      <c r="N590" s="29">
        <f t="shared" si="33"/>
        <v>0</v>
      </c>
      <c r="O590" s="23"/>
      <c r="P590" s="23"/>
      <c r="Q590" s="23">
        <v>2</v>
      </c>
      <c r="R590" s="23">
        <v>4</v>
      </c>
      <c r="S590" s="22" t="s">
        <v>66</v>
      </c>
      <c r="T590" s="22">
        <v>23.530000000000001</v>
      </c>
      <c r="U590" s="22">
        <v>3678</v>
      </c>
      <c r="V590" s="22">
        <v>5700</v>
      </c>
      <c r="W590" s="22">
        <v>7870</v>
      </c>
      <c r="X590" s="24">
        <v>4</v>
      </c>
      <c r="Y590" s="25"/>
      <c r="Z590" s="18">
        <f>#NAME?</f>
        <v>0</v>
      </c>
      <c r="AA590" s="18" t="b">
        <f t="shared" si="34"/>
        <v>1</v>
      </c>
      <c r="AB590" s="26"/>
    </row>
    <row r="591">
      <c r="A591" s="21">
        <v>10843</v>
      </c>
      <c r="B591" s="22" t="s">
        <v>2425</v>
      </c>
      <c r="C591" s="22" t="s">
        <v>2426</v>
      </c>
      <c r="D591" s="22" t="s">
        <v>1572</v>
      </c>
      <c r="E591" s="22" t="s">
        <v>2427</v>
      </c>
      <c r="F591" s="22" t="s">
        <v>2428</v>
      </c>
      <c r="G591" s="22"/>
      <c r="H591" s="14">
        <v>0.040000000000000001</v>
      </c>
      <c r="I591" s="15" t="s">
        <v>64</v>
      </c>
      <c r="J591" s="22" t="s">
        <v>65</v>
      </c>
      <c r="K591" s="13">
        <v>90</v>
      </c>
      <c r="L591" s="23">
        <v>0</v>
      </c>
      <c r="M591" s="29">
        <f t="shared" ref="M591:M654" si="35">L591*4</f>
        <v>0</v>
      </c>
      <c r="N591" s="29">
        <f t="shared" ref="N591:N654" si="36">L591*5</f>
        <v>0</v>
      </c>
      <c r="O591" s="23"/>
      <c r="P591" s="23"/>
      <c r="Q591" s="23">
        <v>2</v>
      </c>
      <c r="R591" s="23">
        <v>4</v>
      </c>
      <c r="S591" s="22" t="s">
        <v>66</v>
      </c>
      <c r="T591" s="22">
        <v>23.530000000000001</v>
      </c>
      <c r="U591" s="22">
        <v>3678</v>
      </c>
      <c r="V591" s="22">
        <v>5700</v>
      </c>
      <c r="W591" s="22">
        <v>7870</v>
      </c>
      <c r="X591" s="24">
        <v>3</v>
      </c>
      <c r="Y591" s="25"/>
      <c r="Z591" s="18">
        <f>#NAME?</f>
        <v>0</v>
      </c>
      <c r="AA591" s="18" t="b">
        <f t="shared" si="34"/>
        <v>1</v>
      </c>
      <c r="AB591" s="26"/>
    </row>
    <row r="592">
      <c r="A592" s="21">
        <v>10851</v>
      </c>
      <c r="B592" s="22" t="s">
        <v>2429</v>
      </c>
      <c r="C592" s="22" t="s">
        <v>2430</v>
      </c>
      <c r="D592" s="22" t="s">
        <v>1572</v>
      </c>
      <c r="E592" s="22" t="s">
        <v>2431</v>
      </c>
      <c r="F592" s="22" t="s">
        <v>2432</v>
      </c>
      <c r="G592" s="22"/>
      <c r="H592" s="14">
        <v>0.040000000000000001</v>
      </c>
      <c r="I592" s="15" t="s">
        <v>64</v>
      </c>
      <c r="J592" s="22" t="s">
        <v>65</v>
      </c>
      <c r="K592" s="13">
        <v>90</v>
      </c>
      <c r="L592" s="23">
        <v>0</v>
      </c>
      <c r="M592" s="29">
        <f t="shared" si="35"/>
        <v>0</v>
      </c>
      <c r="N592" s="29">
        <f t="shared" si="36"/>
        <v>0</v>
      </c>
      <c r="O592" s="23"/>
      <c r="P592" s="23"/>
      <c r="Q592" s="23">
        <v>1</v>
      </c>
      <c r="R592" s="23">
        <v>2</v>
      </c>
      <c r="S592" s="22" t="s">
        <v>66</v>
      </c>
      <c r="T592" s="22">
        <v>140</v>
      </c>
      <c r="U592" s="22">
        <v>3150</v>
      </c>
      <c r="V592" s="22">
        <v>4880</v>
      </c>
      <c r="W592" s="22">
        <v>6730</v>
      </c>
      <c r="X592" s="24"/>
      <c r="Y592" s="25">
        <v>1</v>
      </c>
      <c r="Z592" s="18">
        <f>#NAME?</f>
        <v>1</v>
      </c>
      <c r="AA592" s="18" t="b">
        <f t="shared" si="34"/>
        <v>1</v>
      </c>
      <c r="AB592" s="26">
        <v>2</v>
      </c>
    </row>
    <row r="593">
      <c r="A593" s="21">
        <v>10848</v>
      </c>
      <c r="B593" s="22" t="s">
        <v>2433</v>
      </c>
      <c r="C593" s="22" t="s">
        <v>2434</v>
      </c>
      <c r="D593" s="22" t="s">
        <v>1572</v>
      </c>
      <c r="E593" s="22" t="s">
        <v>2435</v>
      </c>
      <c r="F593" s="22" t="s">
        <v>2436</v>
      </c>
      <c r="G593" s="22"/>
      <c r="H593" s="14">
        <v>0.040000000000000001</v>
      </c>
      <c r="I593" s="15" t="s">
        <v>64</v>
      </c>
      <c r="J593" s="22" t="s">
        <v>65</v>
      </c>
      <c r="K593" s="13">
        <v>90</v>
      </c>
      <c r="L593" s="23">
        <v>1</v>
      </c>
      <c r="M593" s="29">
        <f t="shared" si="35"/>
        <v>4</v>
      </c>
      <c r="N593" s="29">
        <f t="shared" si="36"/>
        <v>5</v>
      </c>
      <c r="O593" s="23"/>
      <c r="P593" s="23"/>
      <c r="Q593" s="23">
        <v>1</v>
      </c>
      <c r="R593" s="23">
        <v>2</v>
      </c>
      <c r="S593" s="22" t="s">
        <v>66</v>
      </c>
      <c r="T593" s="22">
        <v>80</v>
      </c>
      <c r="U593" s="22">
        <v>1800</v>
      </c>
      <c r="V593" s="22">
        <v>2790</v>
      </c>
      <c r="W593" s="22">
        <v>3850</v>
      </c>
      <c r="X593" s="24"/>
      <c r="Y593" s="25"/>
      <c r="Z593" s="18">
        <f>#NAME?</f>
        <v>0</v>
      </c>
      <c r="AA593" s="18" t="b">
        <f t="shared" si="34"/>
        <v>1</v>
      </c>
      <c r="AB593" s="26">
        <v>1</v>
      </c>
    </row>
    <row r="594">
      <c r="A594" s="21">
        <v>10847</v>
      </c>
      <c r="B594" s="22" t="s">
        <v>2437</v>
      </c>
      <c r="C594" s="22" t="s">
        <v>2438</v>
      </c>
      <c r="D594" s="22" t="s">
        <v>1572</v>
      </c>
      <c r="E594" s="22" t="s">
        <v>2439</v>
      </c>
      <c r="F594" s="22" t="s">
        <v>2440</v>
      </c>
      <c r="G594" s="22"/>
      <c r="H594" s="14">
        <v>0.040000000000000001</v>
      </c>
      <c r="I594" s="15" t="s">
        <v>64</v>
      </c>
      <c r="J594" s="22" t="s">
        <v>65</v>
      </c>
      <c r="K594" s="13">
        <v>90</v>
      </c>
      <c r="L594" s="23">
        <v>1</v>
      </c>
      <c r="M594" s="29">
        <f t="shared" si="35"/>
        <v>4</v>
      </c>
      <c r="N594" s="29">
        <f t="shared" si="36"/>
        <v>5</v>
      </c>
      <c r="O594" s="23"/>
      <c r="P594" s="23"/>
      <c r="Q594" s="23">
        <v>1</v>
      </c>
      <c r="R594" s="23">
        <v>2</v>
      </c>
      <c r="S594" s="22" t="s">
        <v>66</v>
      </c>
      <c r="T594" s="22">
        <v>80</v>
      </c>
      <c r="U594" s="22">
        <v>1800</v>
      </c>
      <c r="V594" s="22">
        <v>2790</v>
      </c>
      <c r="W594" s="22">
        <v>3850</v>
      </c>
      <c r="X594" s="24"/>
      <c r="Y594" s="25"/>
      <c r="Z594" s="18">
        <f>#NAME?</f>
        <v>0</v>
      </c>
      <c r="AA594" s="18" t="b">
        <f t="shared" si="34"/>
        <v>1</v>
      </c>
      <c r="AB594" s="26">
        <v>0</v>
      </c>
    </row>
    <row r="595">
      <c r="A595" s="12">
        <v>11886</v>
      </c>
      <c r="B595" s="13" t="s">
        <v>2441</v>
      </c>
      <c r="C595" s="13" t="s">
        <v>2442</v>
      </c>
      <c r="D595" s="13" t="s">
        <v>1572</v>
      </c>
      <c r="E595" s="13" t="s">
        <v>2443</v>
      </c>
      <c r="F595" s="13" t="s">
        <v>2444</v>
      </c>
      <c r="G595" s="13" t="s">
        <v>2445</v>
      </c>
      <c r="H595" s="14">
        <v>0.02</v>
      </c>
      <c r="I595" s="15" t="s">
        <v>32</v>
      </c>
      <c r="J595" s="13" t="s">
        <v>33</v>
      </c>
      <c r="K595" s="13">
        <v>90</v>
      </c>
      <c r="L595" s="16">
        <f>#NAME?</f>
        <v>7</v>
      </c>
      <c r="M595" s="29">
        <f t="shared" si="35"/>
        <v>28</v>
      </c>
      <c r="N595" s="29">
        <f t="shared" si="36"/>
        <v>35</v>
      </c>
      <c r="O595" s="16"/>
      <c r="P595" s="16"/>
      <c r="Q595" s="16">
        <v>1</v>
      </c>
      <c r="R595" s="16">
        <v>3</v>
      </c>
      <c r="S595" s="13" t="s">
        <v>34</v>
      </c>
      <c r="T595" s="13">
        <v>12.08</v>
      </c>
      <c r="U595" s="13">
        <v>2012.8299999999999</v>
      </c>
      <c r="V595" s="13">
        <v>2500</v>
      </c>
      <c r="W595" s="13">
        <v>4100</v>
      </c>
      <c r="X595" s="17"/>
      <c r="Y595" s="18">
        <v>34</v>
      </c>
      <c r="Z595" s="18">
        <f>#NAME?</f>
        <v>34</v>
      </c>
      <c r="AA595" s="18" t="b">
        <f t="shared" si="34"/>
        <v>1</v>
      </c>
      <c r="AB595" s="19">
        <v>2</v>
      </c>
    </row>
    <row r="596">
      <c r="A596" s="21">
        <v>10878</v>
      </c>
      <c r="B596" s="22" t="s">
        <v>2446</v>
      </c>
      <c r="C596" s="22" t="s">
        <v>2447</v>
      </c>
      <c r="D596" s="22" t="s">
        <v>1572</v>
      </c>
      <c r="E596" s="22" t="s">
        <v>2448</v>
      </c>
      <c r="F596" s="22" t="s">
        <v>2449</v>
      </c>
      <c r="G596" s="22"/>
      <c r="H596" s="14">
        <v>0.040000000000000001</v>
      </c>
      <c r="I596" s="15" t="s">
        <v>64</v>
      </c>
      <c r="J596" s="22" t="s">
        <v>65</v>
      </c>
      <c r="K596" s="13">
        <v>90</v>
      </c>
      <c r="L596" s="23">
        <v>0</v>
      </c>
      <c r="M596" s="29">
        <f t="shared" si="35"/>
        <v>0</v>
      </c>
      <c r="N596" s="29">
        <f t="shared" si="36"/>
        <v>0</v>
      </c>
      <c r="O596" s="23"/>
      <c r="P596" s="23"/>
      <c r="Q596" s="23">
        <v>0</v>
      </c>
      <c r="R596" s="23">
        <v>0</v>
      </c>
      <c r="S596" s="22" t="s">
        <v>66</v>
      </c>
      <c r="T596" s="22">
        <v>45.68</v>
      </c>
      <c r="U596" s="22">
        <v>7140</v>
      </c>
      <c r="V596" s="22">
        <v>11070</v>
      </c>
      <c r="W596" s="22">
        <v>15280</v>
      </c>
      <c r="X596" s="24"/>
      <c r="Y596" s="25"/>
      <c r="Z596" s="18">
        <f>#NAME?</f>
        <v>0</v>
      </c>
      <c r="AA596" s="18" t="b">
        <f t="shared" si="34"/>
        <v>1</v>
      </c>
      <c r="AB596" s="26">
        <v>2</v>
      </c>
    </row>
    <row r="597">
      <c r="A597" s="21">
        <v>10877</v>
      </c>
      <c r="B597" s="22" t="s">
        <v>2450</v>
      </c>
      <c r="C597" s="22" t="s">
        <v>2451</v>
      </c>
      <c r="D597" s="22" t="s">
        <v>1572</v>
      </c>
      <c r="E597" s="22" t="s">
        <v>2452</v>
      </c>
      <c r="F597" s="22" t="s">
        <v>2453</v>
      </c>
      <c r="G597" s="22"/>
      <c r="H597" s="14">
        <v>0.040000000000000001</v>
      </c>
      <c r="I597" s="15" t="s">
        <v>64</v>
      </c>
      <c r="J597" s="22" t="s">
        <v>65</v>
      </c>
      <c r="K597" s="13">
        <v>90</v>
      </c>
      <c r="L597" s="23">
        <v>0</v>
      </c>
      <c r="M597" s="29">
        <f t="shared" si="35"/>
        <v>0</v>
      </c>
      <c r="N597" s="29">
        <f t="shared" si="36"/>
        <v>0</v>
      </c>
      <c r="O597" s="23"/>
      <c r="P597" s="23"/>
      <c r="Q597" s="23">
        <v>0</v>
      </c>
      <c r="R597" s="23">
        <v>0</v>
      </c>
      <c r="S597" s="22" t="s">
        <v>66</v>
      </c>
      <c r="T597" s="22">
        <v>22</v>
      </c>
      <c r="U597" s="22">
        <v>3439</v>
      </c>
      <c r="V597" s="22">
        <v>5330</v>
      </c>
      <c r="W597" s="22">
        <v>7360</v>
      </c>
      <c r="X597" s="24"/>
      <c r="Y597" s="25"/>
      <c r="Z597" s="18">
        <f>#NAME?</f>
        <v>0</v>
      </c>
      <c r="AA597" s="18" t="b">
        <f t="shared" si="34"/>
        <v>1</v>
      </c>
      <c r="AB597" s="26">
        <v>1</v>
      </c>
    </row>
    <row r="598">
      <c r="A598" s="21">
        <v>10884</v>
      </c>
      <c r="B598" s="22" t="s">
        <v>2454</v>
      </c>
      <c r="C598" s="22" t="s">
        <v>2455</v>
      </c>
      <c r="D598" s="22" t="s">
        <v>1572</v>
      </c>
      <c r="E598" s="22" t="s">
        <v>2456</v>
      </c>
      <c r="F598" s="22" t="s">
        <v>2457</v>
      </c>
      <c r="G598" s="22"/>
      <c r="H598" s="14">
        <v>0.040000000000000001</v>
      </c>
      <c r="I598" s="15" t="s">
        <v>64</v>
      </c>
      <c r="J598" s="22" t="s">
        <v>65</v>
      </c>
      <c r="K598" s="13">
        <v>90</v>
      </c>
      <c r="L598" s="23">
        <v>0</v>
      </c>
      <c r="M598" s="29">
        <f t="shared" si="35"/>
        <v>0</v>
      </c>
      <c r="N598" s="29">
        <f t="shared" si="36"/>
        <v>0</v>
      </c>
      <c r="O598" s="23"/>
      <c r="P598" s="23"/>
      <c r="Q598" s="23">
        <v>0</v>
      </c>
      <c r="R598" s="23">
        <v>0</v>
      </c>
      <c r="S598" s="22" t="s">
        <v>66</v>
      </c>
      <c r="T598" s="22">
        <v>22</v>
      </c>
      <c r="U598" s="22">
        <v>3439</v>
      </c>
      <c r="V598" s="22">
        <v>5330</v>
      </c>
      <c r="W598" s="22">
        <v>7360</v>
      </c>
      <c r="X598" s="24">
        <v>3</v>
      </c>
      <c r="Y598" s="25"/>
      <c r="Z598" s="18">
        <f>#NAME?</f>
        <v>0</v>
      </c>
      <c r="AA598" s="18" t="b">
        <f t="shared" si="34"/>
        <v>1</v>
      </c>
      <c r="AB598" s="26"/>
    </row>
    <row r="599">
      <c r="A599" s="21">
        <v>10882</v>
      </c>
      <c r="B599" s="22" t="s">
        <v>2458</v>
      </c>
      <c r="C599" s="22" t="s">
        <v>2459</v>
      </c>
      <c r="D599" s="22" t="s">
        <v>1572</v>
      </c>
      <c r="E599" s="22" t="s">
        <v>2460</v>
      </c>
      <c r="F599" s="22" t="s">
        <v>2461</v>
      </c>
      <c r="G599" s="22"/>
      <c r="H599" s="14">
        <v>0.040000000000000001</v>
      </c>
      <c r="I599" s="15" t="s">
        <v>64</v>
      </c>
      <c r="J599" s="22" t="s">
        <v>65</v>
      </c>
      <c r="K599" s="13">
        <v>90</v>
      </c>
      <c r="L599" s="23">
        <v>0</v>
      </c>
      <c r="M599" s="29">
        <f t="shared" si="35"/>
        <v>0</v>
      </c>
      <c r="N599" s="29">
        <f t="shared" si="36"/>
        <v>0</v>
      </c>
      <c r="O599" s="23">
        <v>2</v>
      </c>
      <c r="P599" s="23">
        <v>5</v>
      </c>
      <c r="Q599" s="23"/>
      <c r="R599" s="23"/>
      <c r="S599" s="22" t="s">
        <v>66</v>
      </c>
      <c r="T599" s="22">
        <v>4.5899999999999999</v>
      </c>
      <c r="U599" s="22">
        <v>717</v>
      </c>
      <c r="V599" s="22">
        <v>1110</v>
      </c>
      <c r="W599" s="22">
        <v>1540</v>
      </c>
      <c r="X599" s="24"/>
      <c r="Y599" s="25"/>
      <c r="Z599" s="18">
        <f>#NAME?</f>
        <v>0</v>
      </c>
      <c r="AA599" s="18" t="b">
        <f t="shared" si="34"/>
        <v>1</v>
      </c>
      <c r="AB599" s="26"/>
    </row>
    <row r="600">
      <c r="A600" s="21">
        <v>10881</v>
      </c>
      <c r="B600" s="22" t="s">
        <v>2462</v>
      </c>
      <c r="C600" s="22" t="s">
        <v>2463</v>
      </c>
      <c r="D600" s="22" t="s">
        <v>1572</v>
      </c>
      <c r="E600" s="22" t="s">
        <v>2464</v>
      </c>
      <c r="F600" s="22" t="s">
        <v>2465</v>
      </c>
      <c r="G600" s="22"/>
      <c r="H600" s="14">
        <v>0.040000000000000001</v>
      </c>
      <c r="I600" s="15" t="s">
        <v>64</v>
      </c>
      <c r="J600" s="22" t="s">
        <v>65</v>
      </c>
      <c r="K600" s="13">
        <v>90</v>
      </c>
      <c r="L600" s="23">
        <v>0</v>
      </c>
      <c r="M600" s="29">
        <f t="shared" si="35"/>
        <v>0</v>
      </c>
      <c r="N600" s="29">
        <f t="shared" si="36"/>
        <v>0</v>
      </c>
      <c r="O600" s="23">
        <v>2</v>
      </c>
      <c r="P600" s="23">
        <v>5</v>
      </c>
      <c r="Q600" s="23"/>
      <c r="R600" s="23"/>
      <c r="S600" s="22" t="s">
        <v>66</v>
      </c>
      <c r="T600" s="22">
        <v>4.5899999999999999</v>
      </c>
      <c r="U600" s="22">
        <v>717</v>
      </c>
      <c r="V600" s="22">
        <v>1110</v>
      </c>
      <c r="W600" s="22">
        <v>1540</v>
      </c>
      <c r="X600" s="24"/>
      <c r="Y600" s="25"/>
      <c r="Z600" s="18">
        <f>#NAME?</f>
        <v>0</v>
      </c>
      <c r="AA600" s="18" t="b">
        <f t="shared" si="34"/>
        <v>1</v>
      </c>
      <c r="AB600" s="26"/>
    </row>
    <row r="601">
      <c r="A601" s="21">
        <v>10880</v>
      </c>
      <c r="B601" s="22" t="s">
        <v>2466</v>
      </c>
      <c r="C601" s="22" t="s">
        <v>2467</v>
      </c>
      <c r="D601" s="22" t="s">
        <v>1572</v>
      </c>
      <c r="E601" s="22" t="s">
        <v>2468</v>
      </c>
      <c r="F601" s="22" t="s">
        <v>2469</v>
      </c>
      <c r="G601" s="22"/>
      <c r="H601" s="14">
        <v>0.040000000000000001</v>
      </c>
      <c r="I601" s="15" t="s">
        <v>64</v>
      </c>
      <c r="J601" s="22" t="s">
        <v>65</v>
      </c>
      <c r="K601" s="13">
        <v>90</v>
      </c>
      <c r="L601" s="23">
        <v>0</v>
      </c>
      <c r="M601" s="29">
        <f t="shared" si="35"/>
        <v>0</v>
      </c>
      <c r="N601" s="29">
        <f t="shared" si="36"/>
        <v>0</v>
      </c>
      <c r="O601" s="23"/>
      <c r="P601" s="23"/>
      <c r="Q601" s="23">
        <v>0</v>
      </c>
      <c r="R601" s="23">
        <v>0</v>
      </c>
      <c r="S601" s="22" t="s">
        <v>66</v>
      </c>
      <c r="T601" s="22">
        <v>17.649999999999999</v>
      </c>
      <c r="U601" s="22">
        <v>2759</v>
      </c>
      <c r="V601" s="22">
        <v>4280</v>
      </c>
      <c r="W601" s="22">
        <v>5900</v>
      </c>
      <c r="X601" s="24"/>
      <c r="Y601" s="25">
        <v>2</v>
      </c>
      <c r="Z601" s="18">
        <f>#NAME?</f>
        <v>2</v>
      </c>
      <c r="AA601" s="18" t="b">
        <f t="shared" si="34"/>
        <v>1</v>
      </c>
      <c r="AB601" s="26">
        <v>1</v>
      </c>
    </row>
    <row r="602">
      <c r="A602" s="21">
        <v>10879</v>
      </c>
      <c r="B602" s="22" t="s">
        <v>2470</v>
      </c>
      <c r="C602" s="22" t="s">
        <v>2471</v>
      </c>
      <c r="D602" s="22" t="s">
        <v>1572</v>
      </c>
      <c r="E602" s="22" t="s">
        <v>2472</v>
      </c>
      <c r="F602" s="22" t="s">
        <v>2473</v>
      </c>
      <c r="G602" s="22"/>
      <c r="H602" s="14">
        <v>0.040000000000000001</v>
      </c>
      <c r="I602" s="15" t="s">
        <v>64</v>
      </c>
      <c r="J602" s="22" t="s">
        <v>65</v>
      </c>
      <c r="K602" s="13">
        <v>90</v>
      </c>
      <c r="L602" s="23">
        <v>0</v>
      </c>
      <c r="M602" s="29">
        <f t="shared" si="35"/>
        <v>0</v>
      </c>
      <c r="N602" s="29">
        <f t="shared" si="36"/>
        <v>0</v>
      </c>
      <c r="O602" s="23"/>
      <c r="P602" s="23"/>
      <c r="Q602" s="23">
        <v>0</v>
      </c>
      <c r="R602" s="23">
        <v>0</v>
      </c>
      <c r="S602" s="22" t="s">
        <v>66</v>
      </c>
      <c r="T602" s="22">
        <v>17.649999999999999</v>
      </c>
      <c r="U602" s="22">
        <v>2759</v>
      </c>
      <c r="V602" s="22">
        <v>4280</v>
      </c>
      <c r="W602" s="22">
        <v>5900</v>
      </c>
      <c r="X602" s="24"/>
      <c r="Y602" s="25">
        <v>0</v>
      </c>
      <c r="Z602" s="18">
        <f>#NAME?</f>
        <v>0</v>
      </c>
      <c r="AA602" s="18" t="b">
        <f t="shared" si="34"/>
        <v>1</v>
      </c>
      <c r="AB602" s="26">
        <v>2</v>
      </c>
    </row>
    <row r="603">
      <c r="A603" s="21">
        <v>10873</v>
      </c>
      <c r="B603" s="22" t="s">
        <v>2474</v>
      </c>
      <c r="C603" s="22" t="s">
        <v>2475</v>
      </c>
      <c r="D603" s="22" t="s">
        <v>1572</v>
      </c>
      <c r="E603" s="22" t="s">
        <v>2476</v>
      </c>
      <c r="F603" s="22" t="s">
        <v>2477</v>
      </c>
      <c r="G603" s="22"/>
      <c r="H603" s="14">
        <v>0.040000000000000001</v>
      </c>
      <c r="I603" s="15" t="s">
        <v>64</v>
      </c>
      <c r="J603" s="22" t="s">
        <v>65</v>
      </c>
      <c r="K603" s="13">
        <v>90</v>
      </c>
      <c r="L603" s="23">
        <v>0</v>
      </c>
      <c r="M603" s="29">
        <f t="shared" si="35"/>
        <v>0</v>
      </c>
      <c r="N603" s="29">
        <f t="shared" si="36"/>
        <v>0</v>
      </c>
      <c r="O603" s="23"/>
      <c r="P603" s="23"/>
      <c r="Q603" s="23">
        <v>0</v>
      </c>
      <c r="R603" s="23">
        <v>0</v>
      </c>
      <c r="S603" s="22" t="s">
        <v>66</v>
      </c>
      <c r="T603" s="22">
        <v>32.350000000000001</v>
      </c>
      <c r="U603" s="22">
        <v>5056</v>
      </c>
      <c r="V603" s="22">
        <v>7840</v>
      </c>
      <c r="W603" s="22">
        <v>10820</v>
      </c>
      <c r="X603" s="24">
        <v>1</v>
      </c>
      <c r="Y603" s="25"/>
      <c r="Z603" s="18">
        <f>#NAME?</f>
        <v>0</v>
      </c>
      <c r="AA603" s="18" t="b">
        <f t="shared" si="34"/>
        <v>1</v>
      </c>
      <c r="AB603" s="26">
        <v>1</v>
      </c>
    </row>
    <row r="604">
      <c r="A604" s="21">
        <v>10872</v>
      </c>
      <c r="B604" s="22" t="s">
        <v>2478</v>
      </c>
      <c r="C604" s="22" t="s">
        <v>2479</v>
      </c>
      <c r="D604" s="22" t="s">
        <v>1572</v>
      </c>
      <c r="E604" s="22" t="s">
        <v>2480</v>
      </c>
      <c r="F604" s="22" t="s">
        <v>2481</v>
      </c>
      <c r="G604" s="22"/>
      <c r="H604" s="14">
        <v>0.040000000000000001</v>
      </c>
      <c r="I604" s="15" t="s">
        <v>64</v>
      </c>
      <c r="J604" s="22" t="s">
        <v>65</v>
      </c>
      <c r="K604" s="13">
        <v>90</v>
      </c>
      <c r="L604" s="23">
        <v>0</v>
      </c>
      <c r="M604" s="29">
        <f t="shared" si="35"/>
        <v>0</v>
      </c>
      <c r="N604" s="29">
        <f t="shared" si="36"/>
        <v>0</v>
      </c>
      <c r="O604" s="23"/>
      <c r="P604" s="23"/>
      <c r="Q604" s="23">
        <v>0</v>
      </c>
      <c r="R604" s="23">
        <v>0</v>
      </c>
      <c r="S604" s="22" t="s">
        <v>66</v>
      </c>
      <c r="T604" s="22">
        <v>32.350000000000001</v>
      </c>
      <c r="U604" s="22">
        <v>5056</v>
      </c>
      <c r="V604" s="22">
        <v>7840</v>
      </c>
      <c r="W604" s="22">
        <v>10820</v>
      </c>
      <c r="X604" s="24"/>
      <c r="Y604" s="25"/>
      <c r="Z604" s="18">
        <f>#NAME?</f>
        <v>0</v>
      </c>
      <c r="AA604" s="18" t="b">
        <f t="shared" si="34"/>
        <v>1</v>
      </c>
      <c r="AB604" s="26"/>
    </row>
    <row r="605">
      <c r="A605" s="21">
        <v>10883</v>
      </c>
      <c r="B605" s="22" t="s">
        <v>2482</v>
      </c>
      <c r="C605" s="22" t="s">
        <v>2483</v>
      </c>
      <c r="D605" s="22" t="s">
        <v>1572</v>
      </c>
      <c r="E605" s="22" t="s">
        <v>2484</v>
      </c>
      <c r="F605" s="22" t="s">
        <v>2485</v>
      </c>
      <c r="G605" s="22"/>
      <c r="H605" s="14">
        <v>0.040000000000000001</v>
      </c>
      <c r="I605" s="15" t="s">
        <v>64</v>
      </c>
      <c r="J605" s="22" t="s">
        <v>65</v>
      </c>
      <c r="K605" s="13">
        <v>90</v>
      </c>
      <c r="L605" s="23">
        <v>0</v>
      </c>
      <c r="M605" s="29">
        <f t="shared" si="35"/>
        <v>0</v>
      </c>
      <c r="N605" s="29">
        <f t="shared" si="36"/>
        <v>0</v>
      </c>
      <c r="O605" s="23"/>
      <c r="P605" s="23"/>
      <c r="Q605" s="23">
        <v>0</v>
      </c>
      <c r="R605" s="23">
        <v>0</v>
      </c>
      <c r="S605" s="22" t="s">
        <v>66</v>
      </c>
      <c r="T605" s="22">
        <v>22</v>
      </c>
      <c r="U605" s="22">
        <v>3439</v>
      </c>
      <c r="V605" s="22">
        <v>5330</v>
      </c>
      <c r="W605" s="22">
        <v>7360</v>
      </c>
      <c r="X605" s="24"/>
      <c r="Y605" s="25"/>
      <c r="Z605" s="18">
        <f>#NAME?</f>
        <v>0</v>
      </c>
      <c r="AA605" s="18" t="b">
        <f t="shared" si="34"/>
        <v>1</v>
      </c>
      <c r="AB605" s="26">
        <v>1</v>
      </c>
    </row>
    <row r="606">
      <c r="A606" s="21">
        <v>10876</v>
      </c>
      <c r="B606" s="22" t="s">
        <v>2486</v>
      </c>
      <c r="C606" s="22" t="s">
        <v>2487</v>
      </c>
      <c r="D606" s="22" t="s">
        <v>1572</v>
      </c>
      <c r="E606" s="22" t="s">
        <v>2488</v>
      </c>
      <c r="F606" s="22" t="s">
        <v>2489</v>
      </c>
      <c r="G606" s="22"/>
      <c r="H606" s="14">
        <v>0.040000000000000001</v>
      </c>
      <c r="I606" s="15" t="s">
        <v>64</v>
      </c>
      <c r="J606" s="22" t="s">
        <v>65</v>
      </c>
      <c r="K606" s="13">
        <v>90</v>
      </c>
      <c r="L606" s="23">
        <v>0</v>
      </c>
      <c r="M606" s="29">
        <f t="shared" si="35"/>
        <v>0</v>
      </c>
      <c r="N606" s="29">
        <f t="shared" si="36"/>
        <v>0</v>
      </c>
      <c r="O606" s="23"/>
      <c r="P606" s="23"/>
      <c r="Q606" s="23">
        <v>0</v>
      </c>
      <c r="R606" s="23">
        <v>0</v>
      </c>
      <c r="S606" s="22" t="s">
        <v>66</v>
      </c>
      <c r="T606" s="22">
        <v>22</v>
      </c>
      <c r="U606" s="22">
        <v>3439</v>
      </c>
      <c r="V606" s="22">
        <v>5330</v>
      </c>
      <c r="W606" s="22">
        <v>7360</v>
      </c>
      <c r="X606" s="24"/>
      <c r="Y606" s="25"/>
      <c r="Z606" s="18">
        <f>#NAME?</f>
        <v>0</v>
      </c>
      <c r="AA606" s="18" t="b">
        <f t="shared" si="34"/>
        <v>1</v>
      </c>
      <c r="AB606" s="26">
        <v>0</v>
      </c>
    </row>
    <row r="607">
      <c r="A607" s="12">
        <v>11994</v>
      </c>
      <c r="B607" s="13" t="s">
        <v>2490</v>
      </c>
      <c r="C607" s="13" t="s">
        <v>2491</v>
      </c>
      <c r="D607" s="13" t="s">
        <v>1572</v>
      </c>
      <c r="E607" s="13" t="s">
        <v>2492</v>
      </c>
      <c r="F607" s="13" t="s">
        <v>2493</v>
      </c>
      <c r="G607" s="13" t="s">
        <v>2494</v>
      </c>
      <c r="H607" s="14">
        <v>0.02</v>
      </c>
      <c r="I607" s="15" t="s">
        <v>32</v>
      </c>
      <c r="J607" s="13" t="s">
        <v>33</v>
      </c>
      <c r="K607" s="13">
        <v>90</v>
      </c>
      <c r="L607" s="16">
        <f>#NAME?</f>
        <v>1</v>
      </c>
      <c r="M607" s="29">
        <f t="shared" si="35"/>
        <v>4</v>
      </c>
      <c r="N607" s="29">
        <f t="shared" si="36"/>
        <v>5</v>
      </c>
      <c r="O607" s="16"/>
      <c r="P607" s="16"/>
      <c r="Q607" s="16">
        <v>1</v>
      </c>
      <c r="R607" s="16">
        <v>3</v>
      </c>
      <c r="S607" s="13" t="s">
        <v>34</v>
      </c>
      <c r="T607" s="13">
        <v>15.039999999999999</v>
      </c>
      <c r="U607" s="13">
        <v>2506.04</v>
      </c>
      <c r="V607" s="13">
        <v>3100</v>
      </c>
      <c r="W607" s="13">
        <v>5000</v>
      </c>
      <c r="X607" s="17"/>
      <c r="Y607" s="18">
        <v>26</v>
      </c>
      <c r="Z607" s="18">
        <f>#NAME?</f>
        <v>26</v>
      </c>
      <c r="AA607" s="18" t="b">
        <f t="shared" si="34"/>
        <v>1</v>
      </c>
      <c r="AB607" s="19"/>
    </row>
    <row r="608">
      <c r="A608" s="12">
        <v>13760</v>
      </c>
      <c r="B608" s="13" t="s">
        <v>2495</v>
      </c>
      <c r="C608" s="13" t="s">
        <v>2496</v>
      </c>
      <c r="D608" s="13" t="s">
        <v>1572</v>
      </c>
      <c r="E608" s="13" t="s">
        <v>2497</v>
      </c>
      <c r="F608" s="13" t="s">
        <v>2498</v>
      </c>
      <c r="G608" s="13" t="s">
        <v>2494</v>
      </c>
      <c r="H608" s="14">
        <v>0.02</v>
      </c>
      <c r="I608" s="15" t="s">
        <v>32</v>
      </c>
      <c r="J608" s="13" t="s">
        <v>33</v>
      </c>
      <c r="K608" s="13">
        <v>90</v>
      </c>
      <c r="L608" s="16">
        <f>#NAME?</f>
        <v>0</v>
      </c>
      <c r="M608" s="29">
        <f t="shared" si="35"/>
        <v>0</v>
      </c>
      <c r="N608" s="29">
        <f t="shared" si="36"/>
        <v>0</v>
      </c>
      <c r="O608" s="16"/>
      <c r="P608" s="16"/>
      <c r="Q608" s="16">
        <v>1</v>
      </c>
      <c r="R608" s="16">
        <v>3</v>
      </c>
      <c r="S608" s="13" t="s">
        <v>34</v>
      </c>
      <c r="T608" s="13">
        <v>14.460000000000001</v>
      </c>
      <c r="U608" s="13">
        <v>2409.4000000000001</v>
      </c>
      <c r="V608" s="13">
        <v>3100</v>
      </c>
      <c r="W608" s="13">
        <v>5000</v>
      </c>
      <c r="X608" s="17"/>
      <c r="Y608" s="25">
        <v>31</v>
      </c>
      <c r="Z608" s="18">
        <f>#NAME?</f>
        <v>31</v>
      </c>
      <c r="AA608" s="18" t="b">
        <f t="shared" si="34"/>
        <v>1</v>
      </c>
      <c r="AB608" s="19"/>
    </row>
    <row r="609">
      <c r="A609" s="21">
        <v>10869</v>
      </c>
      <c r="B609" s="22" t="s">
        <v>2499</v>
      </c>
      <c r="C609" s="22" t="s">
        <v>2500</v>
      </c>
      <c r="D609" s="22" t="s">
        <v>1572</v>
      </c>
      <c r="E609" s="22" t="s">
        <v>2501</v>
      </c>
      <c r="F609" s="22" t="s">
        <v>2502</v>
      </c>
      <c r="G609" s="22"/>
      <c r="H609" s="14">
        <v>0.040000000000000001</v>
      </c>
      <c r="I609" s="15" t="s">
        <v>64</v>
      </c>
      <c r="J609" s="22" t="s">
        <v>65</v>
      </c>
      <c r="K609" s="13">
        <v>90</v>
      </c>
      <c r="L609" s="23">
        <v>0</v>
      </c>
      <c r="M609" s="29">
        <f t="shared" si="35"/>
        <v>0</v>
      </c>
      <c r="N609" s="29">
        <f t="shared" si="36"/>
        <v>0</v>
      </c>
      <c r="O609" s="23">
        <v>2</v>
      </c>
      <c r="P609" s="23">
        <v>5</v>
      </c>
      <c r="Q609" s="23"/>
      <c r="R609" s="23"/>
      <c r="S609" s="22" t="s">
        <v>66</v>
      </c>
      <c r="T609" s="22">
        <v>5.8799999999999999</v>
      </c>
      <c r="U609" s="22">
        <v>919</v>
      </c>
      <c r="V609" s="22">
        <v>1420</v>
      </c>
      <c r="W609" s="22">
        <v>1960</v>
      </c>
      <c r="X609" s="24"/>
      <c r="Y609" s="25"/>
      <c r="Z609" s="18">
        <f>#NAME?</f>
        <v>0</v>
      </c>
      <c r="AA609" s="18" t="b">
        <f t="shared" si="34"/>
        <v>1</v>
      </c>
      <c r="AB609" s="26">
        <v>0</v>
      </c>
    </row>
    <row r="610">
      <c r="A610" s="21">
        <v>10868</v>
      </c>
      <c r="B610" s="22" t="s">
        <v>2503</v>
      </c>
      <c r="C610" s="22" t="s">
        <v>2504</v>
      </c>
      <c r="D610" s="22" t="s">
        <v>1572</v>
      </c>
      <c r="E610" s="22" t="s">
        <v>2505</v>
      </c>
      <c r="F610" s="22" t="s">
        <v>2506</v>
      </c>
      <c r="G610" s="22"/>
      <c r="H610" s="14">
        <v>0.040000000000000001</v>
      </c>
      <c r="I610" s="15" t="s">
        <v>64</v>
      </c>
      <c r="J610" s="22" t="s">
        <v>65</v>
      </c>
      <c r="K610" s="13">
        <v>90</v>
      </c>
      <c r="L610" s="23">
        <v>0</v>
      </c>
      <c r="M610" s="29">
        <f t="shared" si="35"/>
        <v>0</v>
      </c>
      <c r="N610" s="29">
        <f t="shared" si="36"/>
        <v>0</v>
      </c>
      <c r="O610" s="23">
        <v>2</v>
      </c>
      <c r="P610" s="23">
        <v>5</v>
      </c>
      <c r="Q610" s="23"/>
      <c r="R610" s="23"/>
      <c r="S610" s="22" t="s">
        <v>66</v>
      </c>
      <c r="T610" s="22">
        <v>40</v>
      </c>
      <c r="U610" s="22">
        <v>900</v>
      </c>
      <c r="V610" s="22">
        <v>1400</v>
      </c>
      <c r="W610" s="22">
        <v>1930</v>
      </c>
      <c r="X610" s="24"/>
      <c r="Y610" s="25"/>
      <c r="Z610" s="18">
        <f>#NAME?</f>
        <v>0</v>
      </c>
      <c r="AA610" s="18" t="b">
        <f t="shared" si="34"/>
        <v>1</v>
      </c>
      <c r="AB610" s="26">
        <v>6</v>
      </c>
    </row>
    <row r="611">
      <c r="A611" s="21">
        <v>10867</v>
      </c>
      <c r="B611" s="22" t="s">
        <v>2507</v>
      </c>
      <c r="C611" s="22" t="s">
        <v>2508</v>
      </c>
      <c r="D611" s="22" t="s">
        <v>1572</v>
      </c>
      <c r="E611" s="22" t="s">
        <v>2509</v>
      </c>
      <c r="F611" s="22" t="s">
        <v>2510</v>
      </c>
      <c r="G611" s="22"/>
      <c r="H611" s="14">
        <v>0.040000000000000001</v>
      </c>
      <c r="I611" s="15" t="s">
        <v>64</v>
      </c>
      <c r="J611" s="22" t="s">
        <v>65</v>
      </c>
      <c r="K611" s="13">
        <v>90</v>
      </c>
      <c r="L611" s="23">
        <v>0</v>
      </c>
      <c r="M611" s="29">
        <f t="shared" si="35"/>
        <v>0</v>
      </c>
      <c r="N611" s="29">
        <f t="shared" si="36"/>
        <v>0</v>
      </c>
      <c r="O611" s="23"/>
      <c r="P611" s="23"/>
      <c r="Q611" s="23">
        <v>2</v>
      </c>
      <c r="R611" s="23">
        <v>4</v>
      </c>
      <c r="S611" s="22" t="s">
        <v>66</v>
      </c>
      <c r="T611" s="22">
        <v>41.18</v>
      </c>
      <c r="U611" s="22">
        <v>6436</v>
      </c>
      <c r="V611" s="22">
        <v>9980</v>
      </c>
      <c r="W611" s="22">
        <v>13780</v>
      </c>
      <c r="X611" s="24"/>
      <c r="Y611" s="25"/>
      <c r="Z611" s="18">
        <f>#NAME?</f>
        <v>0</v>
      </c>
      <c r="AA611" s="18" t="b">
        <f t="shared" si="34"/>
        <v>1</v>
      </c>
      <c r="AB611" s="26"/>
    </row>
    <row r="612">
      <c r="A612" s="21">
        <v>10866</v>
      </c>
      <c r="B612" s="22" t="s">
        <v>2511</v>
      </c>
      <c r="C612" s="22" t="s">
        <v>2512</v>
      </c>
      <c r="D612" s="22" t="s">
        <v>1572</v>
      </c>
      <c r="E612" s="22" t="s">
        <v>2513</v>
      </c>
      <c r="F612" s="22" t="s">
        <v>2514</v>
      </c>
      <c r="G612" s="22"/>
      <c r="H612" s="14">
        <v>0.040000000000000001</v>
      </c>
      <c r="I612" s="15" t="s">
        <v>64</v>
      </c>
      <c r="J612" s="22" t="s">
        <v>65</v>
      </c>
      <c r="K612" s="13">
        <v>90</v>
      </c>
      <c r="L612" s="23">
        <v>0</v>
      </c>
      <c r="M612" s="29">
        <f t="shared" si="35"/>
        <v>0</v>
      </c>
      <c r="N612" s="29">
        <f t="shared" si="36"/>
        <v>0</v>
      </c>
      <c r="O612" s="23"/>
      <c r="P612" s="23"/>
      <c r="Q612" s="23">
        <v>2</v>
      </c>
      <c r="R612" s="23">
        <v>4</v>
      </c>
      <c r="S612" s="22" t="s">
        <v>66</v>
      </c>
      <c r="T612" s="22">
        <v>41.18</v>
      </c>
      <c r="U612" s="22">
        <v>6436</v>
      </c>
      <c r="V612" s="22">
        <v>9980</v>
      </c>
      <c r="W612" s="22">
        <v>13780</v>
      </c>
      <c r="X612" s="24">
        <v>1</v>
      </c>
      <c r="Y612" s="25"/>
      <c r="Z612" s="18">
        <f>#NAME?</f>
        <v>0</v>
      </c>
      <c r="AA612" s="18" t="b">
        <f t="shared" si="34"/>
        <v>1</v>
      </c>
      <c r="AB612" s="26"/>
    </row>
    <row r="613">
      <c r="A613" s="21">
        <v>10871</v>
      </c>
      <c r="B613" s="22" t="s">
        <v>2515</v>
      </c>
      <c r="C613" s="22" t="s">
        <v>2516</v>
      </c>
      <c r="D613" s="22" t="s">
        <v>1572</v>
      </c>
      <c r="E613" s="22" t="s">
        <v>2517</v>
      </c>
      <c r="F613" s="22" t="s">
        <v>2518</v>
      </c>
      <c r="G613" s="22"/>
      <c r="H613" s="14">
        <v>0.040000000000000001</v>
      </c>
      <c r="I613" s="15" t="s">
        <v>64</v>
      </c>
      <c r="J613" s="22" t="s">
        <v>65</v>
      </c>
      <c r="K613" s="13">
        <v>90</v>
      </c>
      <c r="L613" s="23">
        <v>0</v>
      </c>
      <c r="M613" s="29">
        <f t="shared" si="35"/>
        <v>0</v>
      </c>
      <c r="N613" s="29">
        <f t="shared" si="36"/>
        <v>0</v>
      </c>
      <c r="O613" s="23"/>
      <c r="P613" s="23"/>
      <c r="Q613" s="23">
        <v>2</v>
      </c>
      <c r="R613" s="23">
        <v>4</v>
      </c>
      <c r="S613" s="22" t="s">
        <v>66</v>
      </c>
      <c r="T613" s="22">
        <v>180</v>
      </c>
      <c r="U613" s="22">
        <v>4050</v>
      </c>
      <c r="V613" s="22">
        <v>6280</v>
      </c>
      <c r="W613" s="22">
        <v>8660</v>
      </c>
      <c r="X613" s="24"/>
      <c r="Y613" s="25"/>
      <c r="Z613" s="18">
        <f>#NAME?</f>
        <v>0</v>
      </c>
      <c r="AA613" s="18" t="b">
        <f t="shared" si="34"/>
        <v>1</v>
      </c>
      <c r="AB613" s="26"/>
    </row>
    <row r="614">
      <c r="A614" s="21">
        <v>10870</v>
      </c>
      <c r="B614" s="22" t="s">
        <v>2519</v>
      </c>
      <c r="C614" s="22" t="s">
        <v>2520</v>
      </c>
      <c r="D614" s="22" t="s">
        <v>1572</v>
      </c>
      <c r="E614" s="22" t="s">
        <v>2521</v>
      </c>
      <c r="F614" s="22" t="s">
        <v>2522</v>
      </c>
      <c r="G614" s="22"/>
      <c r="H614" s="14">
        <v>0.040000000000000001</v>
      </c>
      <c r="I614" s="15" t="s">
        <v>64</v>
      </c>
      <c r="J614" s="22" t="s">
        <v>65</v>
      </c>
      <c r="K614" s="13">
        <v>90</v>
      </c>
      <c r="L614" s="23">
        <v>0</v>
      </c>
      <c r="M614" s="29">
        <f t="shared" si="35"/>
        <v>0</v>
      </c>
      <c r="N614" s="29">
        <f t="shared" si="36"/>
        <v>0</v>
      </c>
      <c r="O614" s="23"/>
      <c r="P614" s="23"/>
      <c r="Q614" s="23">
        <v>2</v>
      </c>
      <c r="R614" s="23">
        <v>4</v>
      </c>
      <c r="S614" s="22" t="s">
        <v>66</v>
      </c>
      <c r="T614" s="22">
        <v>180</v>
      </c>
      <c r="U614" s="22">
        <v>4050</v>
      </c>
      <c r="V614" s="22">
        <v>6280</v>
      </c>
      <c r="W614" s="22">
        <v>8660</v>
      </c>
      <c r="X614" s="24"/>
      <c r="Y614" s="25"/>
      <c r="Z614" s="18">
        <f>#NAME?</f>
        <v>0</v>
      </c>
      <c r="AA614" s="18" t="b">
        <f t="shared" si="34"/>
        <v>1</v>
      </c>
      <c r="AB614" s="26"/>
    </row>
    <row r="615">
      <c r="A615" s="12">
        <v>11883</v>
      </c>
      <c r="B615" s="13" t="s">
        <v>2523</v>
      </c>
      <c r="C615" s="13" t="s">
        <v>2524</v>
      </c>
      <c r="D615" s="13" t="s">
        <v>1572</v>
      </c>
      <c r="E615" s="13" t="s">
        <v>2525</v>
      </c>
      <c r="F615" s="13" t="s">
        <v>2525</v>
      </c>
      <c r="G615" s="13" t="s">
        <v>2526</v>
      </c>
      <c r="H615" s="14">
        <v>0.02</v>
      </c>
      <c r="I615" s="15" t="s">
        <v>32</v>
      </c>
      <c r="J615" s="13" t="s">
        <v>33</v>
      </c>
      <c r="K615" s="13">
        <v>90</v>
      </c>
      <c r="L615" s="16">
        <f>#NAME?</f>
        <v>1</v>
      </c>
      <c r="M615" s="29">
        <f t="shared" si="35"/>
        <v>4</v>
      </c>
      <c r="N615" s="29">
        <f t="shared" si="36"/>
        <v>5</v>
      </c>
      <c r="O615" s="16"/>
      <c r="P615" s="16"/>
      <c r="Q615" s="16">
        <v>1</v>
      </c>
      <c r="R615" s="16">
        <v>3</v>
      </c>
      <c r="S615" s="13" t="s">
        <v>34</v>
      </c>
      <c r="T615" s="13">
        <v>10.73</v>
      </c>
      <c r="U615" s="13">
        <v>1787.8900000000001</v>
      </c>
      <c r="V615" s="13">
        <v>2200</v>
      </c>
      <c r="W615" s="13">
        <v>3500</v>
      </c>
      <c r="X615" s="17"/>
      <c r="Y615" s="18">
        <v>8</v>
      </c>
      <c r="Z615" s="18">
        <f>#NAME?</f>
        <v>8</v>
      </c>
      <c r="AA615" s="18" t="b">
        <f t="shared" si="34"/>
        <v>1</v>
      </c>
      <c r="AB615" s="19">
        <v>2</v>
      </c>
    </row>
    <row r="616">
      <c r="A616" s="21">
        <v>10898</v>
      </c>
      <c r="B616" s="22" t="s">
        <v>2527</v>
      </c>
      <c r="C616" s="22" t="s">
        <v>2528</v>
      </c>
      <c r="D616" s="22" t="s">
        <v>1572</v>
      </c>
      <c r="E616" s="22" t="s">
        <v>2529</v>
      </c>
      <c r="F616" s="22" t="s">
        <v>2530</v>
      </c>
      <c r="G616" s="22"/>
      <c r="H616" s="14">
        <v>0.040000000000000001</v>
      </c>
      <c r="I616" s="15" t="s">
        <v>64</v>
      </c>
      <c r="J616" s="22" t="s">
        <v>65</v>
      </c>
      <c r="K616" s="13">
        <v>90</v>
      </c>
      <c r="L616" s="23">
        <v>0</v>
      </c>
      <c r="M616" s="29">
        <f t="shared" si="35"/>
        <v>0</v>
      </c>
      <c r="N616" s="29">
        <f t="shared" si="36"/>
        <v>0</v>
      </c>
      <c r="O616" s="23">
        <v>2</v>
      </c>
      <c r="P616" s="23">
        <v>3</v>
      </c>
      <c r="Q616" s="23"/>
      <c r="R616" s="23"/>
      <c r="S616" s="22" t="s">
        <v>66</v>
      </c>
      <c r="T616" s="22">
        <v>0.96999999999999997</v>
      </c>
      <c r="U616" s="22">
        <v>152</v>
      </c>
      <c r="V616" s="22">
        <v>230</v>
      </c>
      <c r="W616" s="22">
        <v>310</v>
      </c>
      <c r="X616" s="24">
        <v>1</v>
      </c>
      <c r="Y616" s="25">
        <v>16</v>
      </c>
      <c r="Z616" s="18">
        <f>#NAME?</f>
        <v>16</v>
      </c>
      <c r="AA616" s="18" t="b">
        <f t="shared" si="34"/>
        <v>1</v>
      </c>
      <c r="AB616" s="26">
        <v>3</v>
      </c>
    </row>
    <row r="617">
      <c r="A617" s="21">
        <v>10897</v>
      </c>
      <c r="B617" s="22" t="s">
        <v>2531</v>
      </c>
      <c r="C617" s="22" t="s">
        <v>2532</v>
      </c>
      <c r="D617" s="22" t="s">
        <v>1572</v>
      </c>
      <c r="E617" s="22" t="s">
        <v>2533</v>
      </c>
      <c r="F617" s="22" t="s">
        <v>2534</v>
      </c>
      <c r="G617" s="22"/>
      <c r="H617" s="14">
        <v>0.040000000000000001</v>
      </c>
      <c r="I617" s="15" t="s">
        <v>64</v>
      </c>
      <c r="J617" s="22" t="s">
        <v>65</v>
      </c>
      <c r="K617" s="13">
        <v>90</v>
      </c>
      <c r="L617" s="23">
        <v>0</v>
      </c>
      <c r="M617" s="29">
        <f t="shared" si="35"/>
        <v>0</v>
      </c>
      <c r="N617" s="29">
        <f t="shared" si="36"/>
        <v>0</v>
      </c>
      <c r="O617" s="23">
        <v>2</v>
      </c>
      <c r="P617" s="23">
        <v>3</v>
      </c>
      <c r="Q617" s="23"/>
      <c r="R617" s="23"/>
      <c r="S617" s="22" t="s">
        <v>66</v>
      </c>
      <c r="T617" s="22">
        <v>0.96999999999999997</v>
      </c>
      <c r="U617" s="22">
        <v>152</v>
      </c>
      <c r="V617" s="22">
        <v>230</v>
      </c>
      <c r="W617" s="22">
        <v>310</v>
      </c>
      <c r="X617" s="24">
        <v>2</v>
      </c>
      <c r="Y617" s="25">
        <v>16</v>
      </c>
      <c r="Z617" s="18">
        <f>#NAME?</f>
        <v>16</v>
      </c>
      <c r="AA617" s="18" t="b">
        <f t="shared" si="34"/>
        <v>1</v>
      </c>
      <c r="AB617" s="26">
        <v>2</v>
      </c>
    </row>
    <row r="618">
      <c r="A618" s="21">
        <v>10900</v>
      </c>
      <c r="B618" s="22" t="s">
        <v>2535</v>
      </c>
      <c r="C618" s="22" t="s">
        <v>2536</v>
      </c>
      <c r="D618" s="22" t="s">
        <v>1572</v>
      </c>
      <c r="E618" s="22" t="s">
        <v>2537</v>
      </c>
      <c r="F618" s="22" t="s">
        <v>2538</v>
      </c>
      <c r="G618" s="22"/>
      <c r="H618" s="14">
        <v>0.040000000000000001</v>
      </c>
      <c r="I618" s="15" t="s">
        <v>64</v>
      </c>
      <c r="J618" s="22" t="s">
        <v>65</v>
      </c>
      <c r="K618" s="13">
        <v>90</v>
      </c>
      <c r="L618" s="23">
        <v>0</v>
      </c>
      <c r="M618" s="29">
        <f t="shared" si="35"/>
        <v>0</v>
      </c>
      <c r="N618" s="29">
        <f t="shared" si="36"/>
        <v>0</v>
      </c>
      <c r="O618" s="23">
        <v>2</v>
      </c>
      <c r="P618" s="23">
        <v>3</v>
      </c>
      <c r="Q618" s="23"/>
      <c r="R618" s="23"/>
      <c r="S618" s="22" t="s">
        <v>66</v>
      </c>
      <c r="T618" s="22">
        <v>0.40000000000000002</v>
      </c>
      <c r="U618" s="22">
        <v>63</v>
      </c>
      <c r="V618" s="22">
        <v>100</v>
      </c>
      <c r="W618" s="22">
        <v>140</v>
      </c>
      <c r="X618" s="24">
        <v>4</v>
      </c>
      <c r="Y618" s="25"/>
      <c r="Z618" s="18">
        <f>#NAME?</f>
        <v>0</v>
      </c>
      <c r="AA618" s="18" t="b">
        <f t="shared" si="34"/>
        <v>1</v>
      </c>
      <c r="AB618" s="26"/>
    </row>
    <row r="619">
      <c r="A619" s="21">
        <v>10899</v>
      </c>
      <c r="B619" s="22" t="s">
        <v>2539</v>
      </c>
      <c r="C619" s="22" t="s">
        <v>2540</v>
      </c>
      <c r="D619" s="22" t="s">
        <v>1572</v>
      </c>
      <c r="E619" s="22" t="s">
        <v>2541</v>
      </c>
      <c r="F619" s="22" t="s">
        <v>2542</v>
      </c>
      <c r="G619" s="22"/>
      <c r="H619" s="14">
        <v>0.040000000000000001</v>
      </c>
      <c r="I619" s="15" t="s">
        <v>64</v>
      </c>
      <c r="J619" s="22" t="s">
        <v>65</v>
      </c>
      <c r="K619" s="13">
        <v>90</v>
      </c>
      <c r="L619" s="23">
        <v>0</v>
      </c>
      <c r="M619" s="29">
        <f t="shared" si="35"/>
        <v>0</v>
      </c>
      <c r="N619" s="29">
        <f t="shared" si="36"/>
        <v>0</v>
      </c>
      <c r="O619" s="23">
        <v>2</v>
      </c>
      <c r="P619" s="23">
        <v>5</v>
      </c>
      <c r="Q619" s="23"/>
      <c r="R619" s="23"/>
      <c r="S619" s="22" t="s">
        <v>66</v>
      </c>
      <c r="T619" s="22">
        <v>0.40000000000000002</v>
      </c>
      <c r="U619" s="22">
        <v>63</v>
      </c>
      <c r="V619" s="22">
        <v>100</v>
      </c>
      <c r="W619" s="22">
        <v>140</v>
      </c>
      <c r="X619" s="24">
        <v>4</v>
      </c>
      <c r="Y619" s="25"/>
      <c r="Z619" s="18">
        <f>#NAME?</f>
        <v>0</v>
      </c>
      <c r="AA619" s="18" t="b">
        <f t="shared" si="34"/>
        <v>1</v>
      </c>
      <c r="AB619" s="26"/>
    </row>
    <row r="620">
      <c r="A620" s="31">
        <v>12411</v>
      </c>
      <c r="B620" s="32" t="s">
        <v>2543</v>
      </c>
      <c r="C620" s="33" t="s">
        <v>2544</v>
      </c>
      <c r="D620" s="33" t="s">
        <v>2545</v>
      </c>
      <c r="E620" s="33" t="s">
        <v>2546</v>
      </c>
      <c r="F620" s="33" t="s">
        <v>2547</v>
      </c>
      <c r="G620" s="33" t="s">
        <v>2548</v>
      </c>
      <c r="H620" s="35">
        <v>0.040000000000000001</v>
      </c>
      <c r="I620" s="34" t="s">
        <v>64</v>
      </c>
      <c r="J620" s="33" t="s">
        <v>65</v>
      </c>
      <c r="K620" s="13">
        <v>90</v>
      </c>
      <c r="L620" s="29">
        <v>30</v>
      </c>
      <c r="M620" s="29">
        <f t="shared" si="35"/>
        <v>120</v>
      </c>
      <c r="N620" s="29">
        <f t="shared" si="36"/>
        <v>150</v>
      </c>
      <c r="O620" s="29"/>
      <c r="P620" s="29"/>
      <c r="Q620" s="29"/>
      <c r="R620" s="29"/>
      <c r="S620" s="33" t="s">
        <v>66</v>
      </c>
      <c r="T620" s="33">
        <v>12</v>
      </c>
      <c r="U620" s="33">
        <v>290</v>
      </c>
      <c r="V620" s="33">
        <v>430</v>
      </c>
      <c r="W620" s="33">
        <f t="shared" ref="W620:W683" si="37">ROUND(U620*2,-1)</f>
        <v>580</v>
      </c>
      <c r="X620" s="24">
        <v>14</v>
      </c>
      <c r="Y620" s="29">
        <v>34</v>
      </c>
      <c r="Z620" s="18">
        <f>#NAME?</f>
        <v>34</v>
      </c>
      <c r="AA620" s="18" t="b">
        <f t="shared" si="34"/>
        <v>1</v>
      </c>
      <c r="AB620" s="26">
        <v>5</v>
      </c>
    </row>
    <row r="621">
      <c r="A621" s="31">
        <v>12412</v>
      </c>
      <c r="B621" s="32" t="s">
        <v>2549</v>
      </c>
      <c r="C621" s="33" t="s">
        <v>2550</v>
      </c>
      <c r="D621" s="33" t="s">
        <v>2545</v>
      </c>
      <c r="E621" s="33" t="s">
        <v>2551</v>
      </c>
      <c r="F621" s="33" t="s">
        <v>2547</v>
      </c>
      <c r="G621" s="33" t="s">
        <v>2552</v>
      </c>
      <c r="H621" s="35">
        <v>0.040000000000000001</v>
      </c>
      <c r="I621" s="34" t="s">
        <v>64</v>
      </c>
      <c r="J621" s="33" t="s">
        <v>65</v>
      </c>
      <c r="K621" s="13">
        <v>90</v>
      </c>
      <c r="L621" s="29">
        <v>30</v>
      </c>
      <c r="M621" s="29">
        <f t="shared" si="35"/>
        <v>120</v>
      </c>
      <c r="N621" s="29">
        <f t="shared" si="36"/>
        <v>150</v>
      </c>
      <c r="O621" s="29"/>
      <c r="P621" s="29"/>
      <c r="Q621" s="29"/>
      <c r="R621" s="29"/>
      <c r="S621" s="33" t="s">
        <v>66</v>
      </c>
      <c r="T621" s="33">
        <v>12</v>
      </c>
      <c r="U621" s="33">
        <v>290</v>
      </c>
      <c r="V621" s="33">
        <v>430</v>
      </c>
      <c r="W621" s="33">
        <f t="shared" si="37"/>
        <v>580</v>
      </c>
      <c r="X621" s="24">
        <v>19</v>
      </c>
      <c r="Y621" s="29">
        <v>51</v>
      </c>
      <c r="Z621" s="18">
        <f>#NAME?</f>
        <v>51</v>
      </c>
      <c r="AA621" s="18" t="b">
        <f t="shared" si="34"/>
        <v>1</v>
      </c>
      <c r="AB621" s="26">
        <v>10</v>
      </c>
    </row>
    <row r="622">
      <c r="A622" s="21">
        <v>12164</v>
      </c>
      <c r="B622" s="22" t="s">
        <v>2553</v>
      </c>
      <c r="C622" s="22" t="s">
        <v>2554</v>
      </c>
      <c r="D622" s="22" t="s">
        <v>2555</v>
      </c>
      <c r="E622" s="22" t="s">
        <v>2556</v>
      </c>
      <c r="F622" s="22" t="s">
        <v>2557</v>
      </c>
      <c r="G622" s="22"/>
      <c r="H622" s="14">
        <v>0.040000000000000001</v>
      </c>
      <c r="I622" s="15" t="s">
        <v>64</v>
      </c>
      <c r="J622" s="22" t="s">
        <v>65</v>
      </c>
      <c r="K622" s="13">
        <v>90</v>
      </c>
      <c r="L622" s="23"/>
      <c r="M622" s="29">
        <f t="shared" si="35"/>
        <v>0</v>
      </c>
      <c r="N622" s="29">
        <f t="shared" si="36"/>
        <v>0</v>
      </c>
      <c r="O622" s="23"/>
      <c r="P622" s="23"/>
      <c r="Q622" s="23">
        <v>5</v>
      </c>
      <c r="R622" s="23">
        <v>20</v>
      </c>
      <c r="S622" s="22" t="s">
        <v>66</v>
      </c>
      <c r="T622" s="22">
        <v>0.23999999999999999</v>
      </c>
      <c r="U622" s="22">
        <v>38</v>
      </c>
      <c r="V622" s="22">
        <v>60</v>
      </c>
      <c r="W622" s="22">
        <v>80</v>
      </c>
      <c r="X622" s="24"/>
      <c r="Y622" s="25"/>
      <c r="Z622" s="18">
        <f>#NAME?</f>
        <v>0</v>
      </c>
      <c r="AA622" s="18" t="b">
        <f t="shared" si="34"/>
        <v>1</v>
      </c>
      <c r="AB622" s="26"/>
    </row>
    <row r="623">
      <c r="A623" s="21">
        <v>12163</v>
      </c>
      <c r="B623" s="22" t="s">
        <v>2558</v>
      </c>
      <c r="C623" s="22" t="s">
        <v>2559</v>
      </c>
      <c r="D623" s="22" t="s">
        <v>2555</v>
      </c>
      <c r="E623" s="22" t="s">
        <v>2560</v>
      </c>
      <c r="F623" s="22" t="s">
        <v>2561</v>
      </c>
      <c r="G623" s="22"/>
      <c r="H623" s="14">
        <v>0.040000000000000001</v>
      </c>
      <c r="I623" s="15" t="s">
        <v>64</v>
      </c>
      <c r="J623" s="22" t="s">
        <v>65</v>
      </c>
      <c r="K623" s="13">
        <v>90</v>
      </c>
      <c r="L623" s="23"/>
      <c r="M623" s="29">
        <f t="shared" si="35"/>
        <v>0</v>
      </c>
      <c r="N623" s="29">
        <f t="shared" si="36"/>
        <v>0</v>
      </c>
      <c r="O623" s="23"/>
      <c r="P623" s="23"/>
      <c r="Q623" s="23">
        <v>5</v>
      </c>
      <c r="R623" s="23">
        <v>20</v>
      </c>
      <c r="S623" s="22" t="s">
        <v>66</v>
      </c>
      <c r="T623" s="22">
        <v>0.23999999999999999</v>
      </c>
      <c r="U623" s="22">
        <v>38</v>
      </c>
      <c r="V623" s="22">
        <v>60</v>
      </c>
      <c r="W623" s="22">
        <v>80</v>
      </c>
      <c r="X623" s="24"/>
      <c r="Y623" s="25"/>
      <c r="Z623" s="18">
        <f>#NAME?</f>
        <v>0</v>
      </c>
      <c r="AA623" s="18" t="b">
        <f t="shared" si="34"/>
        <v>1</v>
      </c>
      <c r="AB623" s="26"/>
    </row>
    <row r="624">
      <c r="A624" s="21">
        <v>10977</v>
      </c>
      <c r="B624" s="22" t="s">
        <v>2562</v>
      </c>
      <c r="C624" s="22" t="s">
        <v>2563</v>
      </c>
      <c r="D624" s="22" t="s">
        <v>2555</v>
      </c>
      <c r="E624" s="22" t="s">
        <v>2564</v>
      </c>
      <c r="F624" s="22" t="s">
        <v>2565</v>
      </c>
      <c r="G624" s="22"/>
      <c r="H624" s="14">
        <v>0.040000000000000001</v>
      </c>
      <c r="I624" s="15" t="s">
        <v>64</v>
      </c>
      <c r="J624" s="22" t="s">
        <v>65</v>
      </c>
      <c r="K624" s="13">
        <v>90</v>
      </c>
      <c r="L624" s="23">
        <v>20</v>
      </c>
      <c r="M624" s="29">
        <f t="shared" si="35"/>
        <v>80</v>
      </c>
      <c r="N624" s="29">
        <f t="shared" si="36"/>
        <v>100</v>
      </c>
      <c r="O624" s="23"/>
      <c r="P624" s="23"/>
      <c r="Q624" s="23">
        <v>1</v>
      </c>
      <c r="R624" s="23">
        <v>2</v>
      </c>
      <c r="S624" s="22" t="s">
        <v>66</v>
      </c>
      <c r="T624" s="22">
        <v>6.4500000000000002</v>
      </c>
      <c r="U624" s="22">
        <v>1008</v>
      </c>
      <c r="V624" s="22">
        <v>1560</v>
      </c>
      <c r="W624" s="22">
        <v>2150</v>
      </c>
      <c r="X624" s="24"/>
      <c r="Y624" s="25"/>
      <c r="Z624" s="18">
        <f>#NAME?</f>
        <v>0</v>
      </c>
      <c r="AA624" s="18" t="b">
        <f t="shared" si="34"/>
        <v>1</v>
      </c>
      <c r="AB624" s="26"/>
    </row>
    <row r="625">
      <c r="A625" s="21">
        <v>10978</v>
      </c>
      <c r="B625" s="22" t="s">
        <v>2566</v>
      </c>
      <c r="C625" s="22" t="s">
        <v>2567</v>
      </c>
      <c r="D625" s="22" t="s">
        <v>2555</v>
      </c>
      <c r="E625" s="22" t="s">
        <v>2568</v>
      </c>
      <c r="F625" s="22" t="s">
        <v>2569</v>
      </c>
      <c r="G625" s="22"/>
      <c r="H625" s="14">
        <v>0.040000000000000001</v>
      </c>
      <c r="I625" s="15" t="s">
        <v>64</v>
      </c>
      <c r="J625" s="22" t="s">
        <v>65</v>
      </c>
      <c r="K625" s="13">
        <v>90</v>
      </c>
      <c r="L625" s="23">
        <v>20</v>
      </c>
      <c r="M625" s="29">
        <f t="shared" si="35"/>
        <v>80</v>
      </c>
      <c r="N625" s="29">
        <f t="shared" si="36"/>
        <v>100</v>
      </c>
      <c r="O625" s="23"/>
      <c r="P625" s="23"/>
      <c r="Q625" s="23">
        <v>1</v>
      </c>
      <c r="R625" s="23">
        <v>2</v>
      </c>
      <c r="S625" s="22" t="s">
        <v>66</v>
      </c>
      <c r="T625" s="22">
        <v>6.4500000000000002</v>
      </c>
      <c r="U625" s="22">
        <v>1008</v>
      </c>
      <c r="V625" s="22">
        <v>1560</v>
      </c>
      <c r="W625" s="22">
        <v>2150</v>
      </c>
      <c r="X625" s="24"/>
      <c r="Y625" s="25"/>
      <c r="Z625" s="18">
        <f>#NAME?</f>
        <v>0</v>
      </c>
      <c r="AA625" s="18" t="b">
        <f t="shared" si="34"/>
        <v>1</v>
      </c>
      <c r="AB625" s="26"/>
    </row>
    <row r="626">
      <c r="A626" s="21">
        <v>10979</v>
      </c>
      <c r="B626" s="22" t="s">
        <v>2570</v>
      </c>
      <c r="C626" s="22" t="s">
        <v>2571</v>
      </c>
      <c r="D626" s="22" t="s">
        <v>2555</v>
      </c>
      <c r="E626" s="22" t="s">
        <v>2572</v>
      </c>
      <c r="F626" s="22" t="s">
        <v>2573</v>
      </c>
      <c r="G626" s="22"/>
      <c r="H626" s="14">
        <v>0.040000000000000001</v>
      </c>
      <c r="I626" s="15" t="s">
        <v>64</v>
      </c>
      <c r="J626" s="22" t="s">
        <v>65</v>
      </c>
      <c r="K626" s="13">
        <v>90</v>
      </c>
      <c r="L626" s="23">
        <v>14</v>
      </c>
      <c r="M626" s="29">
        <f t="shared" si="35"/>
        <v>56</v>
      </c>
      <c r="N626" s="29">
        <f t="shared" si="36"/>
        <v>70</v>
      </c>
      <c r="O626" s="23"/>
      <c r="P626" s="23"/>
      <c r="Q626" s="23">
        <v>5</v>
      </c>
      <c r="R626" s="23">
        <v>10</v>
      </c>
      <c r="S626" s="22" t="s">
        <v>66</v>
      </c>
      <c r="T626" s="22">
        <v>12.5</v>
      </c>
      <c r="U626" s="22">
        <v>319</v>
      </c>
      <c r="V626" s="22">
        <v>480</v>
      </c>
      <c r="W626" s="22">
        <v>640</v>
      </c>
      <c r="X626" s="24"/>
      <c r="Y626" s="25"/>
      <c r="Z626" s="18">
        <f>#NAME?</f>
        <v>0</v>
      </c>
      <c r="AA626" s="18" t="b">
        <f t="shared" si="34"/>
        <v>1</v>
      </c>
      <c r="AB626" s="26"/>
    </row>
    <row r="627">
      <c r="A627" s="21">
        <v>10980</v>
      </c>
      <c r="B627" s="22" t="s">
        <v>2574</v>
      </c>
      <c r="C627" s="22" t="s">
        <v>2575</v>
      </c>
      <c r="D627" s="22" t="s">
        <v>2555</v>
      </c>
      <c r="E627" s="22" t="s">
        <v>2576</v>
      </c>
      <c r="F627" s="22" t="s">
        <v>2577</v>
      </c>
      <c r="G627" s="22"/>
      <c r="H627" s="14">
        <v>0.040000000000000001</v>
      </c>
      <c r="I627" s="15" t="s">
        <v>64</v>
      </c>
      <c r="J627" s="22" t="s">
        <v>65</v>
      </c>
      <c r="K627" s="13">
        <v>90</v>
      </c>
      <c r="L627" s="23">
        <v>14</v>
      </c>
      <c r="M627" s="29">
        <f t="shared" si="35"/>
        <v>56</v>
      </c>
      <c r="N627" s="29">
        <f t="shared" si="36"/>
        <v>70</v>
      </c>
      <c r="O627" s="23"/>
      <c r="P627" s="23"/>
      <c r="Q627" s="23">
        <v>5</v>
      </c>
      <c r="R627" s="23">
        <v>10</v>
      </c>
      <c r="S627" s="22" t="s">
        <v>66</v>
      </c>
      <c r="T627" s="22">
        <v>12.5</v>
      </c>
      <c r="U627" s="22">
        <v>319</v>
      </c>
      <c r="V627" s="22">
        <v>480</v>
      </c>
      <c r="W627" s="22">
        <v>640</v>
      </c>
      <c r="X627" s="24"/>
      <c r="Y627" s="25"/>
      <c r="Z627" s="18">
        <f>#NAME?</f>
        <v>0</v>
      </c>
      <c r="AA627" s="18" t="b">
        <f t="shared" si="34"/>
        <v>1</v>
      </c>
      <c r="AB627" s="26"/>
    </row>
    <row r="628">
      <c r="A628" s="21">
        <v>10981</v>
      </c>
      <c r="B628" s="22" t="s">
        <v>2578</v>
      </c>
      <c r="C628" s="22" t="s">
        <v>2579</v>
      </c>
      <c r="D628" s="22" t="s">
        <v>2555</v>
      </c>
      <c r="E628" s="22" t="s">
        <v>2580</v>
      </c>
      <c r="F628" s="22" t="s">
        <v>2581</v>
      </c>
      <c r="G628" s="22"/>
      <c r="H628" s="14">
        <v>0.040000000000000001</v>
      </c>
      <c r="I628" s="15" t="s">
        <v>64</v>
      </c>
      <c r="J628" s="22" t="s">
        <v>65</v>
      </c>
      <c r="K628" s="13">
        <v>90</v>
      </c>
      <c r="L628" s="23">
        <v>24</v>
      </c>
      <c r="M628" s="29">
        <f t="shared" si="35"/>
        <v>96</v>
      </c>
      <c r="N628" s="29">
        <f t="shared" si="36"/>
        <v>120</v>
      </c>
      <c r="O628" s="23"/>
      <c r="P628" s="23"/>
      <c r="Q628" s="23">
        <v>5</v>
      </c>
      <c r="R628" s="23">
        <v>20</v>
      </c>
      <c r="S628" s="22" t="s">
        <v>66</v>
      </c>
      <c r="T628" s="22">
        <v>5</v>
      </c>
      <c r="U628" s="22">
        <v>116.25</v>
      </c>
      <c r="V628" s="22">
        <v>180</v>
      </c>
      <c r="W628" s="22">
        <v>250</v>
      </c>
      <c r="X628" s="24"/>
      <c r="Y628" s="25"/>
      <c r="Z628" s="18">
        <f>#NAME?</f>
        <v>0</v>
      </c>
      <c r="AA628" s="18" t="b">
        <f t="shared" si="34"/>
        <v>1</v>
      </c>
      <c r="AB628" s="26"/>
    </row>
    <row r="629">
      <c r="A629" s="21">
        <v>10982</v>
      </c>
      <c r="B629" s="22" t="s">
        <v>2582</v>
      </c>
      <c r="C629" s="22" t="s">
        <v>2583</v>
      </c>
      <c r="D629" s="22" t="s">
        <v>2555</v>
      </c>
      <c r="E629" s="22" t="s">
        <v>2584</v>
      </c>
      <c r="F629" s="22" t="s">
        <v>2585</v>
      </c>
      <c r="G629" s="22"/>
      <c r="H629" s="14">
        <v>0.040000000000000001</v>
      </c>
      <c r="I629" s="15" t="s">
        <v>64</v>
      </c>
      <c r="J629" s="22" t="s">
        <v>65</v>
      </c>
      <c r="K629" s="13">
        <v>90</v>
      </c>
      <c r="L629" s="23">
        <v>26</v>
      </c>
      <c r="M629" s="29">
        <f t="shared" si="35"/>
        <v>104</v>
      </c>
      <c r="N629" s="29">
        <f t="shared" si="36"/>
        <v>130</v>
      </c>
      <c r="O629" s="23"/>
      <c r="P629" s="23"/>
      <c r="Q629" s="23">
        <v>5</v>
      </c>
      <c r="R629" s="23">
        <v>20</v>
      </c>
      <c r="S629" s="22" t="s">
        <v>66</v>
      </c>
      <c r="T629" s="22">
        <v>5</v>
      </c>
      <c r="U629" s="22">
        <v>116.25</v>
      </c>
      <c r="V629" s="22">
        <v>180</v>
      </c>
      <c r="W629" s="22">
        <v>250</v>
      </c>
      <c r="X629" s="24"/>
      <c r="Y629" s="25"/>
      <c r="Z629" s="18">
        <f>#NAME?</f>
        <v>0</v>
      </c>
      <c r="AA629" s="18" t="b">
        <f t="shared" si="34"/>
        <v>1</v>
      </c>
      <c r="AB629" s="26"/>
    </row>
    <row r="630">
      <c r="A630" s="21">
        <v>10983</v>
      </c>
      <c r="B630" s="22" t="s">
        <v>2586</v>
      </c>
      <c r="C630" s="22" t="s">
        <v>2587</v>
      </c>
      <c r="D630" s="22" t="s">
        <v>2555</v>
      </c>
      <c r="E630" s="22" t="s">
        <v>2588</v>
      </c>
      <c r="F630" s="22" t="s">
        <v>2589</v>
      </c>
      <c r="G630" s="22"/>
      <c r="H630" s="14">
        <v>0.040000000000000001</v>
      </c>
      <c r="I630" s="15" t="s">
        <v>64</v>
      </c>
      <c r="J630" s="22" t="s">
        <v>65</v>
      </c>
      <c r="K630" s="13">
        <v>90</v>
      </c>
      <c r="L630" s="23">
        <v>30</v>
      </c>
      <c r="M630" s="29">
        <f t="shared" si="35"/>
        <v>120</v>
      </c>
      <c r="N630" s="29">
        <f t="shared" si="36"/>
        <v>150</v>
      </c>
      <c r="O630" s="23">
        <v>5</v>
      </c>
      <c r="P630" s="23">
        <v>20</v>
      </c>
      <c r="Q630" s="23"/>
      <c r="R630" s="23"/>
      <c r="S630" s="22" t="s">
        <v>66</v>
      </c>
      <c r="T630" s="22">
        <v>3</v>
      </c>
      <c r="U630" s="22">
        <v>77</v>
      </c>
      <c r="V630" s="22">
        <v>110</v>
      </c>
      <c r="W630" s="22">
        <v>150</v>
      </c>
      <c r="X630" s="24">
        <v>7</v>
      </c>
      <c r="Y630" s="25"/>
      <c r="Z630" s="18">
        <f>#NAME?</f>
        <v>0</v>
      </c>
      <c r="AA630" s="18" t="b">
        <f t="shared" si="34"/>
        <v>1</v>
      </c>
      <c r="AB630" s="26">
        <v>9</v>
      </c>
    </row>
    <row r="631">
      <c r="A631" s="21">
        <v>10984</v>
      </c>
      <c r="B631" s="22" t="s">
        <v>2590</v>
      </c>
      <c r="C631" s="22" t="s">
        <v>2591</v>
      </c>
      <c r="D631" s="22" t="s">
        <v>2555</v>
      </c>
      <c r="E631" s="22" t="s">
        <v>2592</v>
      </c>
      <c r="F631" s="22" t="s">
        <v>2593</v>
      </c>
      <c r="G631" s="22"/>
      <c r="H631" s="14">
        <v>0.040000000000000001</v>
      </c>
      <c r="I631" s="15" t="s">
        <v>64</v>
      </c>
      <c r="J631" s="22" t="s">
        <v>65</v>
      </c>
      <c r="K631" s="13">
        <v>90</v>
      </c>
      <c r="L631" s="23">
        <v>10</v>
      </c>
      <c r="M631" s="29">
        <f t="shared" si="35"/>
        <v>40</v>
      </c>
      <c r="N631" s="29">
        <f t="shared" si="36"/>
        <v>50</v>
      </c>
      <c r="O631" s="23">
        <v>5</v>
      </c>
      <c r="P631" s="23">
        <v>20</v>
      </c>
      <c r="Q631" s="23"/>
      <c r="R631" s="23"/>
      <c r="S631" s="22" t="s">
        <v>66</v>
      </c>
      <c r="T631" s="22">
        <v>6</v>
      </c>
      <c r="U631" s="22">
        <v>145</v>
      </c>
      <c r="V631" s="22">
        <v>220</v>
      </c>
      <c r="W631" s="22">
        <v>300</v>
      </c>
      <c r="X631" s="24">
        <v>6</v>
      </c>
      <c r="Y631" s="25">
        <v>20</v>
      </c>
      <c r="Z631" s="18">
        <f>#NAME?</f>
        <v>20</v>
      </c>
      <c r="AA631" s="18" t="b">
        <f t="shared" si="34"/>
        <v>1</v>
      </c>
      <c r="AB631" s="26">
        <v>10</v>
      </c>
    </row>
    <row r="632">
      <c r="A632" s="21">
        <v>10985</v>
      </c>
      <c r="B632" s="22" t="s">
        <v>2594</v>
      </c>
      <c r="C632" s="22" t="s">
        <v>2595</v>
      </c>
      <c r="D632" s="22" t="s">
        <v>2555</v>
      </c>
      <c r="E632" s="22" t="s">
        <v>2596</v>
      </c>
      <c r="F632" s="22" t="s">
        <v>2597</v>
      </c>
      <c r="G632" s="22"/>
      <c r="H632" s="14">
        <v>0.040000000000000001</v>
      </c>
      <c r="I632" s="15" t="s">
        <v>64</v>
      </c>
      <c r="J632" s="22" t="s">
        <v>65</v>
      </c>
      <c r="K632" s="13">
        <v>90</v>
      </c>
      <c r="L632" s="23">
        <v>10</v>
      </c>
      <c r="M632" s="29">
        <f t="shared" si="35"/>
        <v>40</v>
      </c>
      <c r="N632" s="29">
        <f t="shared" si="36"/>
        <v>50</v>
      </c>
      <c r="O632" s="23">
        <v>5</v>
      </c>
      <c r="P632" s="23">
        <v>20</v>
      </c>
      <c r="Q632" s="23"/>
      <c r="R632" s="23"/>
      <c r="S632" s="22" t="s">
        <v>66</v>
      </c>
      <c r="T632" s="22">
        <v>6</v>
      </c>
      <c r="U632" s="22">
        <v>145</v>
      </c>
      <c r="V632" s="22">
        <v>220</v>
      </c>
      <c r="W632" s="22">
        <v>300</v>
      </c>
      <c r="X632" s="24">
        <v>6</v>
      </c>
      <c r="Y632" s="25">
        <v>20</v>
      </c>
      <c r="Z632" s="18">
        <f>#NAME?</f>
        <v>20</v>
      </c>
      <c r="AA632" s="18" t="b">
        <f t="shared" si="34"/>
        <v>1</v>
      </c>
      <c r="AB632" s="26">
        <v>17</v>
      </c>
    </row>
    <row r="633">
      <c r="A633" s="21">
        <v>10986</v>
      </c>
      <c r="B633" s="22" t="s">
        <v>2598</v>
      </c>
      <c r="C633" s="22" t="s">
        <v>2599</v>
      </c>
      <c r="D633" s="22" t="s">
        <v>2555</v>
      </c>
      <c r="E633" s="22" t="s">
        <v>2600</v>
      </c>
      <c r="F633" s="22" t="s">
        <v>2601</v>
      </c>
      <c r="G633" s="22"/>
      <c r="H633" s="14">
        <v>0.040000000000000001</v>
      </c>
      <c r="I633" s="15" t="s">
        <v>64</v>
      </c>
      <c r="J633" s="22" t="s">
        <v>65</v>
      </c>
      <c r="K633" s="13">
        <v>90</v>
      </c>
      <c r="L633" s="23">
        <v>2</v>
      </c>
      <c r="M633" s="29">
        <f t="shared" si="35"/>
        <v>8</v>
      </c>
      <c r="N633" s="29">
        <f t="shared" si="36"/>
        <v>10</v>
      </c>
      <c r="O633" s="23"/>
      <c r="P633" s="23"/>
      <c r="Q633" s="23">
        <v>5</v>
      </c>
      <c r="R633" s="23">
        <v>20</v>
      </c>
      <c r="S633" s="22" t="s">
        <v>66</v>
      </c>
      <c r="T633" s="22">
        <v>0.22</v>
      </c>
      <c r="U633" s="22">
        <v>34</v>
      </c>
      <c r="V633" s="22">
        <v>50</v>
      </c>
      <c r="W633" s="22">
        <v>70</v>
      </c>
      <c r="X633" s="24">
        <v>50</v>
      </c>
      <c r="Y633" s="25">
        <v>93</v>
      </c>
      <c r="Z633" s="18">
        <f>#NAME?</f>
        <v>93</v>
      </c>
      <c r="AA633" s="18" t="b">
        <f t="shared" si="34"/>
        <v>1</v>
      </c>
      <c r="AB633" s="26">
        <v>8</v>
      </c>
    </row>
    <row r="634">
      <c r="A634" s="21">
        <v>10987</v>
      </c>
      <c r="B634" s="22" t="s">
        <v>2602</v>
      </c>
      <c r="C634" s="22" t="s">
        <v>2603</v>
      </c>
      <c r="D634" s="22" t="s">
        <v>2555</v>
      </c>
      <c r="E634" s="22" t="s">
        <v>2604</v>
      </c>
      <c r="F634" s="22" t="s">
        <v>2605</v>
      </c>
      <c r="G634" s="22"/>
      <c r="H634" s="14">
        <v>0.040000000000000001</v>
      </c>
      <c r="I634" s="15" t="s">
        <v>64</v>
      </c>
      <c r="J634" s="22" t="s">
        <v>65</v>
      </c>
      <c r="K634" s="13">
        <v>90</v>
      </c>
      <c r="L634" s="23">
        <v>2</v>
      </c>
      <c r="M634" s="29">
        <f t="shared" si="35"/>
        <v>8</v>
      </c>
      <c r="N634" s="29">
        <f t="shared" si="36"/>
        <v>10</v>
      </c>
      <c r="O634" s="23"/>
      <c r="P634" s="23"/>
      <c r="Q634" s="23">
        <v>5</v>
      </c>
      <c r="R634" s="23">
        <v>20</v>
      </c>
      <c r="S634" s="22" t="s">
        <v>66</v>
      </c>
      <c r="T634" s="22">
        <v>0.22</v>
      </c>
      <c r="U634" s="22">
        <v>34</v>
      </c>
      <c r="V634" s="22">
        <v>50</v>
      </c>
      <c r="W634" s="22">
        <v>70</v>
      </c>
      <c r="X634" s="24">
        <v>50</v>
      </c>
      <c r="Y634" s="25">
        <v>93</v>
      </c>
      <c r="Z634" s="18">
        <f>#NAME?</f>
        <v>93</v>
      </c>
      <c r="AA634" s="18" t="b">
        <f t="shared" si="34"/>
        <v>1</v>
      </c>
      <c r="AB634" s="26">
        <v>4</v>
      </c>
    </row>
    <row r="635">
      <c r="A635" s="21">
        <v>10990</v>
      </c>
      <c r="B635" s="22" t="s">
        <v>2606</v>
      </c>
      <c r="C635" s="22" t="s">
        <v>2607</v>
      </c>
      <c r="D635" s="22" t="s">
        <v>2555</v>
      </c>
      <c r="E635" s="22" t="s">
        <v>2608</v>
      </c>
      <c r="F635" s="22" t="s">
        <v>2609</v>
      </c>
      <c r="G635" s="22"/>
      <c r="H635" s="14">
        <v>0.040000000000000001</v>
      </c>
      <c r="I635" s="15" t="s">
        <v>64</v>
      </c>
      <c r="J635" s="22" t="s">
        <v>65</v>
      </c>
      <c r="K635" s="13">
        <v>90</v>
      </c>
      <c r="L635" s="23">
        <v>5</v>
      </c>
      <c r="M635" s="29">
        <f t="shared" si="35"/>
        <v>20</v>
      </c>
      <c r="N635" s="29">
        <f t="shared" si="36"/>
        <v>25</v>
      </c>
      <c r="O635" s="23">
        <v>2</v>
      </c>
      <c r="P635" s="23">
        <v>5</v>
      </c>
      <c r="Q635" s="23"/>
      <c r="R635" s="23"/>
      <c r="S635" s="22" t="s">
        <v>66</v>
      </c>
      <c r="T635" s="22">
        <v>1.29</v>
      </c>
      <c r="U635" s="22">
        <v>202</v>
      </c>
      <c r="V635" s="22">
        <v>310</v>
      </c>
      <c r="W635" s="22">
        <v>430</v>
      </c>
      <c r="X635" s="24"/>
      <c r="Y635" s="25"/>
      <c r="Z635" s="18">
        <f>#NAME?</f>
        <v>0</v>
      </c>
      <c r="AA635" s="18" t="b">
        <f t="shared" si="34"/>
        <v>1</v>
      </c>
      <c r="AB635" s="26">
        <v>1</v>
      </c>
    </row>
    <row r="636">
      <c r="A636" s="21">
        <v>10991</v>
      </c>
      <c r="B636" s="22" t="s">
        <v>2610</v>
      </c>
      <c r="C636" s="22" t="s">
        <v>2611</v>
      </c>
      <c r="D636" s="22" t="s">
        <v>2555</v>
      </c>
      <c r="E636" s="22" t="s">
        <v>2612</v>
      </c>
      <c r="F636" s="22" t="s">
        <v>2613</v>
      </c>
      <c r="G636" s="22"/>
      <c r="H636" s="14">
        <v>0.040000000000000001</v>
      </c>
      <c r="I636" s="15" t="s">
        <v>64</v>
      </c>
      <c r="J636" s="22" t="s">
        <v>65</v>
      </c>
      <c r="K636" s="13">
        <v>90</v>
      </c>
      <c r="L636" s="23">
        <v>5</v>
      </c>
      <c r="M636" s="29">
        <f t="shared" si="35"/>
        <v>20</v>
      </c>
      <c r="N636" s="29">
        <f t="shared" si="36"/>
        <v>25</v>
      </c>
      <c r="O636" s="23">
        <v>2</v>
      </c>
      <c r="P636" s="23">
        <v>5</v>
      </c>
      <c r="Q636" s="23"/>
      <c r="R636" s="23"/>
      <c r="S636" s="22" t="s">
        <v>66</v>
      </c>
      <c r="T636" s="22">
        <v>1.29</v>
      </c>
      <c r="U636" s="22">
        <v>202</v>
      </c>
      <c r="V636" s="22">
        <v>310</v>
      </c>
      <c r="W636" s="22">
        <v>430</v>
      </c>
      <c r="X636" s="24"/>
      <c r="Y636" s="25"/>
      <c r="Z636" s="18">
        <f>#NAME?</f>
        <v>0</v>
      </c>
      <c r="AA636" s="18" t="b">
        <f t="shared" si="34"/>
        <v>1</v>
      </c>
      <c r="AB636" s="26">
        <v>2</v>
      </c>
    </row>
    <row r="637">
      <c r="A637" s="21">
        <v>10988</v>
      </c>
      <c r="B637" s="22" t="s">
        <v>2614</v>
      </c>
      <c r="C637" s="22" t="s">
        <v>2615</v>
      </c>
      <c r="D637" s="22" t="s">
        <v>2555</v>
      </c>
      <c r="E637" s="22" t="s">
        <v>2616</v>
      </c>
      <c r="F637" s="22" t="s">
        <v>2617</v>
      </c>
      <c r="G637" s="22"/>
      <c r="H637" s="14">
        <v>0.040000000000000001</v>
      </c>
      <c r="I637" s="15" t="s">
        <v>64</v>
      </c>
      <c r="J637" s="22" t="s">
        <v>65</v>
      </c>
      <c r="K637" s="13">
        <v>90</v>
      </c>
      <c r="L637" s="23">
        <v>4</v>
      </c>
      <c r="M637" s="29">
        <f t="shared" si="35"/>
        <v>16</v>
      </c>
      <c r="N637" s="29">
        <f t="shared" si="36"/>
        <v>20</v>
      </c>
      <c r="O637" s="23"/>
      <c r="P637" s="23"/>
      <c r="Q637" s="23">
        <v>2</v>
      </c>
      <c r="R637" s="23">
        <v>3</v>
      </c>
      <c r="S637" s="22" t="s">
        <v>66</v>
      </c>
      <c r="T637" s="22">
        <v>58</v>
      </c>
      <c r="U637" s="22">
        <v>1305</v>
      </c>
      <c r="V637" s="22">
        <v>2020</v>
      </c>
      <c r="W637" s="22">
        <v>2780</v>
      </c>
      <c r="X637" s="24">
        <v>3</v>
      </c>
      <c r="Y637" s="25"/>
      <c r="Z637" s="18">
        <f>#NAME?</f>
        <v>0</v>
      </c>
      <c r="AA637" s="18" t="b">
        <f t="shared" si="34"/>
        <v>1</v>
      </c>
      <c r="AB637" s="26"/>
    </row>
    <row r="638">
      <c r="A638" s="21">
        <v>10989</v>
      </c>
      <c r="B638" s="22" t="s">
        <v>2618</v>
      </c>
      <c r="C638" s="22" t="s">
        <v>2619</v>
      </c>
      <c r="D638" s="22" t="s">
        <v>2555</v>
      </c>
      <c r="E638" s="22" t="s">
        <v>2620</v>
      </c>
      <c r="F638" s="22" t="s">
        <v>2621</v>
      </c>
      <c r="G638" s="22"/>
      <c r="H638" s="14">
        <v>0.040000000000000001</v>
      </c>
      <c r="I638" s="15" t="s">
        <v>64</v>
      </c>
      <c r="J638" s="22" t="s">
        <v>65</v>
      </c>
      <c r="K638" s="13">
        <v>90</v>
      </c>
      <c r="L638" s="23">
        <v>4</v>
      </c>
      <c r="M638" s="29">
        <f t="shared" si="35"/>
        <v>16</v>
      </c>
      <c r="N638" s="29">
        <f t="shared" si="36"/>
        <v>20</v>
      </c>
      <c r="O638" s="23"/>
      <c r="P638" s="23"/>
      <c r="Q638" s="23">
        <v>2</v>
      </c>
      <c r="R638" s="23">
        <v>3</v>
      </c>
      <c r="S638" s="22" t="s">
        <v>66</v>
      </c>
      <c r="T638" s="22">
        <v>58</v>
      </c>
      <c r="U638" s="22">
        <v>1305</v>
      </c>
      <c r="V638" s="22">
        <v>2020</v>
      </c>
      <c r="W638" s="22">
        <v>2780</v>
      </c>
      <c r="X638" s="24">
        <v>3</v>
      </c>
      <c r="Y638" s="25"/>
      <c r="Z638" s="18">
        <f>#NAME?</f>
        <v>0</v>
      </c>
      <c r="AA638" s="18" t="b">
        <f t="shared" si="34"/>
        <v>1</v>
      </c>
      <c r="AB638" s="26"/>
    </row>
    <row r="639">
      <c r="A639" s="21">
        <v>13994</v>
      </c>
      <c r="B639" s="22" t="s">
        <v>2622</v>
      </c>
      <c r="C639" s="22" t="s">
        <v>2623</v>
      </c>
      <c r="D639" s="22" t="s">
        <v>2555</v>
      </c>
      <c r="E639" s="22" t="s">
        <v>2624</v>
      </c>
      <c r="F639" s="22" t="s">
        <v>2625</v>
      </c>
      <c r="G639" s="22" t="s">
        <v>2626</v>
      </c>
      <c r="H639" s="14">
        <v>0.040000000000000001</v>
      </c>
      <c r="I639" s="15" t="s">
        <v>64</v>
      </c>
      <c r="J639" s="22" t="s">
        <v>65</v>
      </c>
      <c r="K639" s="13">
        <v>90</v>
      </c>
      <c r="L639" s="23">
        <v>5</v>
      </c>
      <c r="M639" s="29">
        <f t="shared" si="35"/>
        <v>20</v>
      </c>
      <c r="N639" s="29">
        <f t="shared" si="36"/>
        <v>25</v>
      </c>
      <c r="O639" s="23"/>
      <c r="P639" s="23"/>
      <c r="Q639" s="23">
        <v>1</v>
      </c>
      <c r="R639" s="23">
        <v>5</v>
      </c>
      <c r="S639" s="22" t="s">
        <v>66</v>
      </c>
      <c r="T639" s="22">
        <v>25</v>
      </c>
      <c r="U639" s="22">
        <v>637.5</v>
      </c>
      <c r="V639" s="22">
        <v>3800</v>
      </c>
      <c r="W639" s="22">
        <v>4800</v>
      </c>
      <c r="X639" s="24"/>
      <c r="Y639" s="25">
        <v>7</v>
      </c>
      <c r="Z639" s="18">
        <f>#NAME?</f>
        <v>7</v>
      </c>
      <c r="AA639" s="18" t="b">
        <f t="shared" si="34"/>
        <v>1</v>
      </c>
      <c r="AB639" s="26">
        <v>4</v>
      </c>
    </row>
    <row r="640">
      <c r="A640" s="12">
        <v>13946</v>
      </c>
      <c r="B640" s="13" t="s">
        <v>2627</v>
      </c>
      <c r="C640" s="13" t="s">
        <v>2628</v>
      </c>
      <c r="D640" s="13" t="s">
        <v>2555</v>
      </c>
      <c r="E640" s="13" t="s">
        <v>2629</v>
      </c>
      <c r="F640" s="13" t="s">
        <v>2630</v>
      </c>
      <c r="G640" s="13" t="s">
        <v>2631</v>
      </c>
      <c r="H640" s="14">
        <v>0.02</v>
      </c>
      <c r="I640" s="15" t="s">
        <v>32</v>
      </c>
      <c r="J640" s="13" t="s">
        <v>33</v>
      </c>
      <c r="K640" s="20">
        <v>90</v>
      </c>
      <c r="L640" s="16">
        <v>5</v>
      </c>
      <c r="M640" s="29">
        <f t="shared" si="35"/>
        <v>20</v>
      </c>
      <c r="N640" s="29">
        <f t="shared" si="36"/>
        <v>25</v>
      </c>
      <c r="O640" s="16"/>
      <c r="P640" s="16"/>
      <c r="Q640" s="16">
        <v>1</v>
      </c>
      <c r="R640" s="16">
        <v>2</v>
      </c>
      <c r="S640" s="13" t="s">
        <v>34</v>
      </c>
      <c r="T640" s="13">
        <v>4.6399999999999997</v>
      </c>
      <c r="U640" s="13">
        <v>831.49000000000001</v>
      </c>
      <c r="V640" s="13">
        <v>1100</v>
      </c>
      <c r="W640" s="13">
        <v>1300</v>
      </c>
      <c r="X640" s="17"/>
      <c r="Y640" s="18">
        <v>76</v>
      </c>
      <c r="Z640" s="18">
        <f>#NAME?</f>
        <v>76</v>
      </c>
      <c r="AA640" s="18" t="b">
        <f t="shared" si="34"/>
        <v>1</v>
      </c>
      <c r="AB640" s="19">
        <v>10</v>
      </c>
    </row>
    <row r="641">
      <c r="A641" s="12">
        <v>13947</v>
      </c>
      <c r="B641" s="13" t="s">
        <v>2632</v>
      </c>
      <c r="C641" s="13" t="s">
        <v>2633</v>
      </c>
      <c r="D641" s="13" t="s">
        <v>2555</v>
      </c>
      <c r="E641" s="13" t="s">
        <v>2634</v>
      </c>
      <c r="F641" s="13" t="s">
        <v>2635</v>
      </c>
      <c r="G641" s="13" t="s">
        <v>2631</v>
      </c>
      <c r="H641" s="14">
        <v>0.02</v>
      </c>
      <c r="I641" s="15" t="s">
        <v>32</v>
      </c>
      <c r="J641" s="13" t="s">
        <v>33</v>
      </c>
      <c r="K641" s="20">
        <v>90</v>
      </c>
      <c r="L641" s="16">
        <v>5</v>
      </c>
      <c r="M641" s="29">
        <f t="shared" si="35"/>
        <v>20</v>
      </c>
      <c r="N641" s="29">
        <f t="shared" si="36"/>
        <v>25</v>
      </c>
      <c r="O641" s="16"/>
      <c r="P641" s="16"/>
      <c r="Q641" s="16">
        <v>1</v>
      </c>
      <c r="R641" s="16">
        <v>2</v>
      </c>
      <c r="S641" s="13" t="s">
        <v>34</v>
      </c>
      <c r="T641" s="13">
        <v>4.6399999999999997</v>
      </c>
      <c r="U641" s="13">
        <v>831.49000000000001</v>
      </c>
      <c r="V641" s="13">
        <v>1100</v>
      </c>
      <c r="W641" s="13">
        <v>1300</v>
      </c>
      <c r="X641" s="17"/>
      <c r="Y641" s="18">
        <v>78</v>
      </c>
      <c r="Z641" s="18">
        <f>#NAME?</f>
        <v>78</v>
      </c>
      <c r="AA641" s="18" t="b">
        <f t="shared" si="34"/>
        <v>1</v>
      </c>
      <c r="AB641" s="19">
        <v>10</v>
      </c>
    </row>
    <row r="642">
      <c r="A642" s="12">
        <v>11889</v>
      </c>
      <c r="B642" s="13" t="s">
        <v>2636</v>
      </c>
      <c r="C642" s="13" t="s">
        <v>2637</v>
      </c>
      <c r="D642" s="13" t="s">
        <v>2555</v>
      </c>
      <c r="E642" s="13" t="s">
        <v>2638</v>
      </c>
      <c r="F642" s="13" t="s">
        <v>2638</v>
      </c>
      <c r="G642" s="13" t="s">
        <v>2639</v>
      </c>
      <c r="H642" s="14">
        <v>0.02</v>
      </c>
      <c r="I642" s="15" t="s">
        <v>32</v>
      </c>
      <c r="J642" s="13" t="s">
        <v>33</v>
      </c>
      <c r="K642" s="13">
        <v>90</v>
      </c>
      <c r="L642" s="16">
        <f>#NAME?</f>
        <v>12</v>
      </c>
      <c r="M642" s="29">
        <f t="shared" si="35"/>
        <v>48</v>
      </c>
      <c r="N642" s="29">
        <f t="shared" si="36"/>
        <v>60</v>
      </c>
      <c r="O642" s="16"/>
      <c r="P642" s="16"/>
      <c r="Q642" s="16">
        <v>1</v>
      </c>
      <c r="R642" s="16">
        <v>3</v>
      </c>
      <c r="S642" s="13" t="s">
        <v>34</v>
      </c>
      <c r="T642" s="13">
        <v>15.32</v>
      </c>
      <c r="U642" s="13">
        <v>2552.6999999999998</v>
      </c>
      <c r="V642" s="13">
        <v>3000</v>
      </c>
      <c r="W642" s="13">
        <v>4900</v>
      </c>
      <c r="X642" s="17"/>
      <c r="Y642" s="18">
        <f>27+45</f>
        <v>72</v>
      </c>
      <c r="Z642" s="18">
        <f>#NAME?</f>
        <v>72</v>
      </c>
      <c r="AA642" s="18" t="b">
        <f t="shared" si="34"/>
        <v>1</v>
      </c>
      <c r="AB642" s="19">
        <f>3+4</f>
        <v>7</v>
      </c>
    </row>
    <row r="643">
      <c r="A643" s="12">
        <v>11973</v>
      </c>
      <c r="B643" s="13" t="s">
        <v>2640</v>
      </c>
      <c r="C643" s="13" t="s">
        <v>2641</v>
      </c>
      <c r="D643" s="13" t="s">
        <v>2555</v>
      </c>
      <c r="E643" s="13" t="s">
        <v>2642</v>
      </c>
      <c r="F643" s="13" t="s">
        <v>2643</v>
      </c>
      <c r="G643" s="13" t="s">
        <v>2644</v>
      </c>
      <c r="H643" s="14">
        <v>0.02</v>
      </c>
      <c r="I643" s="15" t="s">
        <v>32</v>
      </c>
      <c r="J643" s="13" t="s">
        <v>33</v>
      </c>
      <c r="K643" s="13">
        <v>90</v>
      </c>
      <c r="L643" s="16">
        <f>#NAME?</f>
        <v>7</v>
      </c>
      <c r="M643" s="29">
        <f t="shared" si="35"/>
        <v>28</v>
      </c>
      <c r="N643" s="29">
        <f t="shared" si="36"/>
        <v>35</v>
      </c>
      <c r="O643" s="16"/>
      <c r="P643" s="16"/>
      <c r="Q643" s="16">
        <v>1</v>
      </c>
      <c r="R643" s="16">
        <v>2</v>
      </c>
      <c r="S643" s="13" t="s">
        <v>34</v>
      </c>
      <c r="T643" s="13">
        <v>9.8599999999999994</v>
      </c>
      <c r="U643" s="13">
        <v>1</v>
      </c>
      <c r="V643" s="13">
        <v>1550</v>
      </c>
      <c r="W643" s="13">
        <v>2200</v>
      </c>
      <c r="X643" s="17"/>
      <c r="Y643" s="18"/>
      <c r="Z643" s="18">
        <f>#NAME?</f>
        <v>0</v>
      </c>
      <c r="AA643" s="18" t="b">
        <f t="shared" ref="AA643:AA706" si="38">Y643=Z643</f>
        <v>1</v>
      </c>
      <c r="AB643" s="19"/>
    </row>
    <row r="644">
      <c r="A644" s="12">
        <v>13980</v>
      </c>
      <c r="B644" s="13" t="s">
        <v>2645</v>
      </c>
      <c r="C644" s="13" t="s">
        <v>2646</v>
      </c>
      <c r="D644" s="13" t="s">
        <v>2555</v>
      </c>
      <c r="E644" s="13" t="s">
        <v>2647</v>
      </c>
      <c r="F644" s="13" t="s">
        <v>2648</v>
      </c>
      <c r="G644" s="13" t="s">
        <v>2649</v>
      </c>
      <c r="H644" s="14">
        <v>0.02</v>
      </c>
      <c r="I644" s="15" t="s">
        <v>32</v>
      </c>
      <c r="J644" s="13" t="s">
        <v>33</v>
      </c>
      <c r="K644" s="20">
        <v>90</v>
      </c>
      <c r="L644" s="16">
        <v>10</v>
      </c>
      <c r="M644" s="29">
        <f t="shared" si="35"/>
        <v>40</v>
      </c>
      <c r="N644" s="29">
        <f t="shared" si="36"/>
        <v>50</v>
      </c>
      <c r="O644" s="16"/>
      <c r="P644" s="16"/>
      <c r="Q644" s="16">
        <v>1</v>
      </c>
      <c r="R644" s="16">
        <v>2</v>
      </c>
      <c r="S644" s="13" t="s">
        <v>34</v>
      </c>
      <c r="T644" s="13">
        <v>2.6000000000000001</v>
      </c>
      <c r="U644" s="13">
        <v>465.92000000000002</v>
      </c>
      <c r="V644" s="13">
        <v>600</v>
      </c>
      <c r="W644" s="13">
        <v>740</v>
      </c>
      <c r="X644" s="17"/>
      <c r="Y644" s="18">
        <v>55</v>
      </c>
      <c r="Z644" s="18">
        <f>#NAME?</f>
        <v>55</v>
      </c>
      <c r="AA644" s="18" t="b">
        <f t="shared" si="38"/>
        <v>1</v>
      </c>
      <c r="AB644" s="19"/>
    </row>
    <row r="645">
      <c r="A645" s="12">
        <v>13981</v>
      </c>
      <c r="B645" s="13" t="s">
        <v>2650</v>
      </c>
      <c r="C645" s="13" t="s">
        <v>2651</v>
      </c>
      <c r="D645" s="13" t="s">
        <v>2555</v>
      </c>
      <c r="E645" s="13" t="s">
        <v>2652</v>
      </c>
      <c r="F645" s="13" t="s">
        <v>2653</v>
      </c>
      <c r="G645" s="13" t="s">
        <v>2649</v>
      </c>
      <c r="H645" s="14">
        <v>0.02</v>
      </c>
      <c r="I645" s="15" t="s">
        <v>32</v>
      </c>
      <c r="J645" s="13" t="s">
        <v>33</v>
      </c>
      <c r="K645" s="20">
        <v>90</v>
      </c>
      <c r="L645" s="16">
        <v>10</v>
      </c>
      <c r="M645" s="29">
        <f t="shared" si="35"/>
        <v>40</v>
      </c>
      <c r="N645" s="29">
        <f t="shared" si="36"/>
        <v>50</v>
      </c>
      <c r="O645" s="16"/>
      <c r="P645" s="16"/>
      <c r="Q645" s="16">
        <v>1</v>
      </c>
      <c r="R645" s="16">
        <v>2</v>
      </c>
      <c r="S645" s="13" t="s">
        <v>34</v>
      </c>
      <c r="T645" s="13">
        <v>2.6000000000000001</v>
      </c>
      <c r="U645" s="13">
        <v>465.92000000000002</v>
      </c>
      <c r="V645" s="13">
        <v>600</v>
      </c>
      <c r="W645" s="13">
        <v>740</v>
      </c>
      <c r="X645" s="17"/>
      <c r="Y645" s="18">
        <v>55</v>
      </c>
      <c r="Z645" s="18">
        <f>#NAME?</f>
        <v>55</v>
      </c>
      <c r="AA645" s="18" t="b">
        <f t="shared" si="38"/>
        <v>1</v>
      </c>
      <c r="AB645" s="19"/>
    </row>
    <row r="646">
      <c r="A646" s="12">
        <v>13982</v>
      </c>
      <c r="B646" s="13" t="s">
        <v>2654</v>
      </c>
      <c r="C646" s="13" t="s">
        <v>2655</v>
      </c>
      <c r="D646" s="13" t="s">
        <v>2555</v>
      </c>
      <c r="E646" s="13" t="s">
        <v>2656</v>
      </c>
      <c r="F646" s="13" t="s">
        <v>2657</v>
      </c>
      <c r="G646" s="13" t="s">
        <v>2658</v>
      </c>
      <c r="H646" s="14">
        <v>0.02</v>
      </c>
      <c r="I646" s="15" t="s">
        <v>32</v>
      </c>
      <c r="J646" s="13" t="s">
        <v>33</v>
      </c>
      <c r="K646" s="20">
        <v>90</v>
      </c>
      <c r="L646" s="16">
        <v>10</v>
      </c>
      <c r="M646" s="29">
        <f t="shared" si="35"/>
        <v>40</v>
      </c>
      <c r="N646" s="29">
        <f t="shared" si="36"/>
        <v>50</v>
      </c>
      <c r="O646" s="16"/>
      <c r="P646" s="16"/>
      <c r="Q646" s="16">
        <v>1</v>
      </c>
      <c r="R646" s="16">
        <v>2</v>
      </c>
      <c r="S646" s="13" t="s">
        <v>34</v>
      </c>
      <c r="T646" s="13">
        <v>2.7999999999999998</v>
      </c>
      <c r="U646" s="13">
        <v>501.75999999999999</v>
      </c>
      <c r="V646" s="13">
        <v>650</v>
      </c>
      <c r="W646" s="13">
        <v>820</v>
      </c>
      <c r="X646" s="17"/>
      <c r="Y646" s="18">
        <v>52</v>
      </c>
      <c r="Z646" s="18">
        <f>#NAME?</f>
        <v>52</v>
      </c>
      <c r="AA646" s="18" t="b">
        <f t="shared" si="38"/>
        <v>1</v>
      </c>
      <c r="AB646" s="19"/>
    </row>
    <row r="647">
      <c r="A647" s="12">
        <v>11888</v>
      </c>
      <c r="B647" s="13" t="s">
        <v>2659</v>
      </c>
      <c r="C647" s="13" t="s">
        <v>2660</v>
      </c>
      <c r="D647" s="13" t="s">
        <v>2555</v>
      </c>
      <c r="E647" s="13" t="s">
        <v>2661</v>
      </c>
      <c r="F647" s="13" t="s">
        <v>2661</v>
      </c>
      <c r="G647" s="13" t="s">
        <v>2662</v>
      </c>
      <c r="H647" s="14">
        <v>0.02</v>
      </c>
      <c r="I647" s="15" t="s">
        <v>32</v>
      </c>
      <c r="J647" s="13" t="s">
        <v>33</v>
      </c>
      <c r="K647" s="13">
        <v>90</v>
      </c>
      <c r="L647" s="16">
        <f>#NAME?</f>
        <v>7</v>
      </c>
      <c r="M647" s="29">
        <f t="shared" si="35"/>
        <v>28</v>
      </c>
      <c r="N647" s="29">
        <f t="shared" si="36"/>
        <v>35</v>
      </c>
      <c r="O647" s="16"/>
      <c r="P647" s="16"/>
      <c r="Q647" s="16">
        <v>1</v>
      </c>
      <c r="R647" s="16">
        <v>3</v>
      </c>
      <c r="S647" s="13" t="s">
        <v>34</v>
      </c>
      <c r="T647" s="13">
        <v>15.199999999999999</v>
      </c>
      <c r="U647" s="13">
        <v>2532.6999999999998</v>
      </c>
      <c r="V647" s="13">
        <v>2900</v>
      </c>
      <c r="W647" s="13">
        <v>4600</v>
      </c>
      <c r="X647" s="17"/>
      <c r="Y647" s="18">
        <v>18</v>
      </c>
      <c r="Z647" s="18">
        <f>#NAME?</f>
        <v>18</v>
      </c>
      <c r="AA647" s="18" t="b">
        <f t="shared" si="38"/>
        <v>1</v>
      </c>
      <c r="AB647" s="19">
        <v>1</v>
      </c>
    </row>
    <row r="648">
      <c r="A648" s="31">
        <v>13938</v>
      </c>
      <c r="B648" s="32" t="s">
        <v>2663</v>
      </c>
      <c r="C648" s="33" t="s">
        <v>2664</v>
      </c>
      <c r="D648" s="33" t="s">
        <v>2555</v>
      </c>
      <c r="E648" s="33" t="s">
        <v>2665</v>
      </c>
      <c r="F648" s="33" t="s">
        <v>2666</v>
      </c>
      <c r="G648" s="34" t="s">
        <v>2667</v>
      </c>
      <c r="H648" s="35">
        <v>0.02</v>
      </c>
      <c r="I648" s="36" t="s">
        <v>32</v>
      </c>
      <c r="J648" s="33" t="s">
        <v>33</v>
      </c>
      <c r="K648" s="13">
        <v>90</v>
      </c>
      <c r="L648" s="16">
        <v>5</v>
      </c>
      <c r="M648" s="29">
        <f t="shared" si="35"/>
        <v>20</v>
      </c>
      <c r="N648" s="29">
        <f t="shared" si="36"/>
        <v>25</v>
      </c>
      <c r="O648" s="29"/>
      <c r="P648" s="29"/>
      <c r="Q648" s="16">
        <v>1</v>
      </c>
      <c r="R648" s="16">
        <v>2</v>
      </c>
      <c r="S648" s="47" t="s">
        <v>34</v>
      </c>
      <c r="T648" s="33">
        <v>12.33</v>
      </c>
      <c r="U648" s="33">
        <v>2209.54</v>
      </c>
      <c r="V648" s="33">
        <v>2900</v>
      </c>
      <c r="W648" s="33">
        <f t="shared" si="37"/>
        <v>4420</v>
      </c>
      <c r="X648" s="24"/>
      <c r="Y648" s="29">
        <v>10</v>
      </c>
      <c r="Z648" s="18">
        <f>#NAME?</f>
        <v>10</v>
      </c>
      <c r="AA648" s="18" t="b">
        <f t="shared" si="38"/>
        <v>1</v>
      </c>
      <c r="AB648" s="26"/>
    </row>
    <row r="649">
      <c r="A649" s="12">
        <v>11891</v>
      </c>
      <c r="B649" s="13" t="s">
        <v>2668</v>
      </c>
      <c r="C649" s="13" t="s">
        <v>2669</v>
      </c>
      <c r="D649" s="13" t="s">
        <v>2555</v>
      </c>
      <c r="E649" s="13" t="s">
        <v>2670</v>
      </c>
      <c r="F649" s="13" t="s">
        <v>2671</v>
      </c>
      <c r="G649" s="13" t="s">
        <v>2672</v>
      </c>
      <c r="H649" s="14">
        <v>0.02</v>
      </c>
      <c r="I649" s="15" t="s">
        <v>32</v>
      </c>
      <c r="J649" s="13" t="s">
        <v>33</v>
      </c>
      <c r="K649" s="13">
        <v>90</v>
      </c>
      <c r="L649" s="16">
        <f>#NAME?</f>
        <v>8</v>
      </c>
      <c r="M649" s="29">
        <f t="shared" si="35"/>
        <v>32</v>
      </c>
      <c r="N649" s="29">
        <f t="shared" si="36"/>
        <v>40</v>
      </c>
      <c r="O649" s="16"/>
      <c r="P649" s="16"/>
      <c r="Q649" s="16">
        <v>1</v>
      </c>
      <c r="R649" s="16">
        <v>3</v>
      </c>
      <c r="S649" s="13" t="s">
        <v>34</v>
      </c>
      <c r="T649" s="13">
        <v>13.84</v>
      </c>
      <c r="U649" s="13">
        <v>2306.0900000000001</v>
      </c>
      <c r="V649" s="13">
        <v>2900</v>
      </c>
      <c r="W649" s="13">
        <v>4600</v>
      </c>
      <c r="X649" s="17"/>
      <c r="Y649" s="18"/>
      <c r="Z649" s="18">
        <f>#NAME?</f>
        <v>0</v>
      </c>
      <c r="AA649" s="18" t="b">
        <f t="shared" si="38"/>
        <v>1</v>
      </c>
      <c r="AB649" s="19"/>
    </row>
    <row r="650">
      <c r="A650" s="31">
        <v>12788</v>
      </c>
      <c r="B650" s="32" t="s">
        <v>2673</v>
      </c>
      <c r="C650" s="33" t="s">
        <v>2674</v>
      </c>
      <c r="D650" s="33" t="s">
        <v>2555</v>
      </c>
      <c r="E650" s="33" t="s">
        <v>2675</v>
      </c>
      <c r="F650" s="33" t="s">
        <v>2676</v>
      </c>
      <c r="G650" s="33" t="s">
        <v>2677</v>
      </c>
      <c r="H650" s="35">
        <v>0.02</v>
      </c>
      <c r="I650" s="36" t="s">
        <v>32</v>
      </c>
      <c r="J650" s="33" t="s">
        <v>33</v>
      </c>
      <c r="K650" s="13">
        <v>90</v>
      </c>
      <c r="L650" s="16">
        <v>5</v>
      </c>
      <c r="M650" s="29">
        <f t="shared" si="35"/>
        <v>20</v>
      </c>
      <c r="N650" s="29">
        <f t="shared" si="36"/>
        <v>25</v>
      </c>
      <c r="O650" s="29"/>
      <c r="P650" s="29"/>
      <c r="Q650" s="16">
        <v>1</v>
      </c>
      <c r="R650" s="16">
        <v>3</v>
      </c>
      <c r="S650" s="47" t="s">
        <v>34</v>
      </c>
      <c r="T650" s="33">
        <v>18.370000000000001</v>
      </c>
      <c r="U650" s="33">
        <v>3291.9000000000001</v>
      </c>
      <c r="V650" s="33">
        <v>4300</v>
      </c>
      <c r="W650" s="33">
        <f t="shared" si="37"/>
        <v>6580</v>
      </c>
      <c r="X650" s="24"/>
      <c r="Y650" s="29">
        <v>16</v>
      </c>
      <c r="Z650" s="18">
        <f>#NAME?</f>
        <v>16</v>
      </c>
      <c r="AA650" s="18" t="b">
        <f t="shared" si="38"/>
        <v>1</v>
      </c>
      <c r="AB650" s="26">
        <v>3</v>
      </c>
    </row>
    <row r="651">
      <c r="A651" s="21">
        <v>12087</v>
      </c>
      <c r="B651" s="22" t="s">
        <v>2678</v>
      </c>
      <c r="C651" s="22" t="s">
        <v>2679</v>
      </c>
      <c r="D651" s="22" t="s">
        <v>2555</v>
      </c>
      <c r="E651" s="22" t="s">
        <v>2680</v>
      </c>
      <c r="F651" s="22" t="s">
        <v>2681</v>
      </c>
      <c r="G651" s="22"/>
      <c r="H651" s="14">
        <v>0.040000000000000001</v>
      </c>
      <c r="I651" s="15" t="s">
        <v>64</v>
      </c>
      <c r="J651" s="22" t="s">
        <v>65</v>
      </c>
      <c r="K651" s="13">
        <v>90</v>
      </c>
      <c r="L651" s="23">
        <v>7</v>
      </c>
      <c r="M651" s="29">
        <f t="shared" si="35"/>
        <v>28</v>
      </c>
      <c r="N651" s="29">
        <f t="shared" si="36"/>
        <v>35</v>
      </c>
      <c r="O651" s="23">
        <v>5</v>
      </c>
      <c r="P651" s="23">
        <v>10</v>
      </c>
      <c r="Q651" s="23"/>
      <c r="R651" s="23"/>
      <c r="S651" s="22" t="s">
        <v>66</v>
      </c>
      <c r="T651" s="22">
        <v>5.5</v>
      </c>
      <c r="U651" s="22">
        <v>140</v>
      </c>
      <c r="V651" s="22">
        <v>210</v>
      </c>
      <c r="W651" s="22">
        <v>280</v>
      </c>
      <c r="X651" s="24"/>
      <c r="Y651" s="25">
        <v>14</v>
      </c>
      <c r="Z651" s="18">
        <f>#NAME?</f>
        <v>14</v>
      </c>
      <c r="AA651" s="18" t="b">
        <f t="shared" si="38"/>
        <v>1</v>
      </c>
      <c r="AB651" s="26"/>
    </row>
    <row r="652">
      <c r="A652" s="21">
        <v>12184</v>
      </c>
      <c r="B652" s="22" t="s">
        <v>2682</v>
      </c>
      <c r="C652" s="22" t="s">
        <v>2683</v>
      </c>
      <c r="D652" s="22" t="s">
        <v>2555</v>
      </c>
      <c r="E652" s="22" t="s">
        <v>2684</v>
      </c>
      <c r="F652" s="22" t="s">
        <v>2685</v>
      </c>
      <c r="G652" s="22"/>
      <c r="H652" s="14">
        <v>0.040000000000000001</v>
      </c>
      <c r="I652" s="15" t="s">
        <v>64</v>
      </c>
      <c r="J652" s="22" t="s">
        <v>65</v>
      </c>
      <c r="K652" s="13">
        <v>90</v>
      </c>
      <c r="L652" s="23">
        <v>7</v>
      </c>
      <c r="M652" s="29">
        <f t="shared" si="35"/>
        <v>28</v>
      </c>
      <c r="N652" s="29">
        <f t="shared" si="36"/>
        <v>35</v>
      </c>
      <c r="O652" s="23">
        <v>5</v>
      </c>
      <c r="P652" s="23">
        <v>10</v>
      </c>
      <c r="Q652" s="23"/>
      <c r="R652" s="23"/>
      <c r="S652" s="22" t="s">
        <v>66</v>
      </c>
      <c r="T652" s="22">
        <v>5.5</v>
      </c>
      <c r="U652" s="22">
        <v>139.84999999999999</v>
      </c>
      <c r="V652" s="22">
        <v>210</v>
      </c>
      <c r="W652" s="22">
        <v>360</v>
      </c>
      <c r="X652" s="24"/>
      <c r="Y652" s="25">
        <v>0</v>
      </c>
      <c r="Z652" s="18">
        <f>#NAME?</f>
        <v>0</v>
      </c>
      <c r="AA652" s="18" t="b">
        <f t="shared" si="38"/>
        <v>1</v>
      </c>
      <c r="AB652" s="26"/>
    </row>
    <row r="653">
      <c r="A653" s="21">
        <v>10994</v>
      </c>
      <c r="B653" s="22" t="s">
        <v>2686</v>
      </c>
      <c r="C653" s="22" t="s">
        <v>2687</v>
      </c>
      <c r="D653" s="22" t="s">
        <v>2555</v>
      </c>
      <c r="E653" s="22" t="s">
        <v>2688</v>
      </c>
      <c r="F653" s="22" t="s">
        <v>2689</v>
      </c>
      <c r="G653" s="22"/>
      <c r="H653" s="14">
        <v>0.040000000000000001</v>
      </c>
      <c r="I653" s="15" t="s">
        <v>64</v>
      </c>
      <c r="J653" s="22" t="s">
        <v>65</v>
      </c>
      <c r="K653" s="13">
        <v>90</v>
      </c>
      <c r="L653" s="23">
        <v>3</v>
      </c>
      <c r="M653" s="29">
        <f t="shared" si="35"/>
        <v>12</v>
      </c>
      <c r="N653" s="29">
        <f t="shared" si="36"/>
        <v>15</v>
      </c>
      <c r="O653" s="23">
        <v>3</v>
      </c>
      <c r="P653" s="23">
        <v>10</v>
      </c>
      <c r="Q653" s="23"/>
      <c r="R653" s="23"/>
      <c r="S653" s="22" t="s">
        <v>66</v>
      </c>
      <c r="T653" s="22">
        <v>9</v>
      </c>
      <c r="U653" s="22">
        <v>230</v>
      </c>
      <c r="V653" s="22">
        <v>340</v>
      </c>
      <c r="W653" s="22">
        <v>460</v>
      </c>
      <c r="X653" s="24">
        <v>10</v>
      </c>
      <c r="Y653" s="25">
        <v>20</v>
      </c>
      <c r="Z653" s="18">
        <f>#NAME?</f>
        <v>20</v>
      </c>
      <c r="AA653" s="18" t="b">
        <f t="shared" si="38"/>
        <v>1</v>
      </c>
      <c r="AB653" s="26">
        <v>10</v>
      </c>
    </row>
    <row r="654">
      <c r="A654" s="21">
        <v>10995</v>
      </c>
      <c r="B654" s="22" t="s">
        <v>2690</v>
      </c>
      <c r="C654" s="22" t="s">
        <v>2691</v>
      </c>
      <c r="D654" s="22" t="s">
        <v>2555</v>
      </c>
      <c r="E654" s="22" t="s">
        <v>2692</v>
      </c>
      <c r="F654" s="22" t="s">
        <v>2693</v>
      </c>
      <c r="G654" s="22"/>
      <c r="H654" s="14">
        <v>0.040000000000000001</v>
      </c>
      <c r="I654" s="15" t="s">
        <v>64</v>
      </c>
      <c r="J654" s="22" t="s">
        <v>65</v>
      </c>
      <c r="K654" s="13">
        <v>90</v>
      </c>
      <c r="L654" s="23">
        <v>3</v>
      </c>
      <c r="M654" s="29">
        <f t="shared" si="35"/>
        <v>12</v>
      </c>
      <c r="N654" s="29">
        <f t="shared" si="36"/>
        <v>15</v>
      </c>
      <c r="O654" s="23">
        <v>3</v>
      </c>
      <c r="P654" s="23">
        <v>10</v>
      </c>
      <c r="Q654" s="23"/>
      <c r="R654" s="23"/>
      <c r="S654" s="22" t="s">
        <v>66</v>
      </c>
      <c r="T654" s="22">
        <v>9</v>
      </c>
      <c r="U654" s="22">
        <v>230</v>
      </c>
      <c r="V654" s="22">
        <v>340</v>
      </c>
      <c r="W654" s="22">
        <v>460</v>
      </c>
      <c r="X654" s="24">
        <v>10</v>
      </c>
      <c r="Y654" s="25">
        <v>20</v>
      </c>
      <c r="Z654" s="18">
        <f>#NAME?</f>
        <v>20</v>
      </c>
      <c r="AA654" s="18" t="b">
        <f t="shared" si="38"/>
        <v>1</v>
      </c>
      <c r="AB654" s="26">
        <v>10</v>
      </c>
    </row>
    <row r="655">
      <c r="A655" s="21">
        <v>10996</v>
      </c>
      <c r="B655" s="22" t="s">
        <v>2694</v>
      </c>
      <c r="C655" s="22" t="s">
        <v>2695</v>
      </c>
      <c r="D655" s="22" t="s">
        <v>2555</v>
      </c>
      <c r="E655" s="22" t="s">
        <v>2696</v>
      </c>
      <c r="F655" s="22" t="s">
        <v>2697</v>
      </c>
      <c r="G655" s="22"/>
      <c r="H655" s="14">
        <v>0.040000000000000001</v>
      </c>
      <c r="I655" s="15" t="s">
        <v>64</v>
      </c>
      <c r="J655" s="22" t="s">
        <v>65</v>
      </c>
      <c r="K655" s="13">
        <v>90</v>
      </c>
      <c r="L655" s="23">
        <v>5</v>
      </c>
      <c r="M655" s="29">
        <f t="shared" ref="M655:M718" si="39">L655*4</f>
        <v>20</v>
      </c>
      <c r="N655" s="29">
        <f t="shared" ref="N655:N718" si="40">L655*5</f>
        <v>25</v>
      </c>
      <c r="O655" s="23"/>
      <c r="P655" s="23"/>
      <c r="Q655" s="23">
        <v>5</v>
      </c>
      <c r="R655" s="23">
        <v>20</v>
      </c>
      <c r="S655" s="22" t="s">
        <v>66</v>
      </c>
      <c r="T655" s="22">
        <v>3.5</v>
      </c>
      <c r="U655" s="22">
        <v>81.379999999999995</v>
      </c>
      <c r="V655" s="22">
        <v>100</v>
      </c>
      <c r="W655" s="22">
        <v>180</v>
      </c>
      <c r="X655" s="24">
        <v>30</v>
      </c>
      <c r="Y655" s="25"/>
      <c r="Z655" s="18">
        <f>#NAME?</f>
        <v>0</v>
      </c>
      <c r="AA655" s="18" t="b">
        <f t="shared" si="38"/>
        <v>1</v>
      </c>
      <c r="AB655" s="26">
        <v>24</v>
      </c>
    </row>
    <row r="656">
      <c r="A656" s="21">
        <v>10997</v>
      </c>
      <c r="B656" s="22" t="s">
        <v>2698</v>
      </c>
      <c r="C656" s="22" t="s">
        <v>2699</v>
      </c>
      <c r="D656" s="22" t="s">
        <v>2555</v>
      </c>
      <c r="E656" s="22" t="s">
        <v>2700</v>
      </c>
      <c r="F656" s="22" t="s">
        <v>2701</v>
      </c>
      <c r="G656" s="22"/>
      <c r="H656" s="14">
        <v>0.040000000000000001</v>
      </c>
      <c r="I656" s="15" t="s">
        <v>64</v>
      </c>
      <c r="J656" s="22" t="s">
        <v>65</v>
      </c>
      <c r="K656" s="13">
        <v>90</v>
      </c>
      <c r="L656" s="23">
        <v>3</v>
      </c>
      <c r="M656" s="29">
        <f t="shared" si="39"/>
        <v>12</v>
      </c>
      <c r="N656" s="29">
        <f t="shared" si="40"/>
        <v>15</v>
      </c>
      <c r="O656" s="23"/>
      <c r="P656" s="23"/>
      <c r="Q656" s="23">
        <v>3</v>
      </c>
      <c r="R656" s="23">
        <v>8</v>
      </c>
      <c r="S656" s="22" t="s">
        <v>66</v>
      </c>
      <c r="T656" s="22">
        <v>3.5</v>
      </c>
      <c r="U656" s="22">
        <v>81.379999999999995</v>
      </c>
      <c r="V656" s="22">
        <v>100</v>
      </c>
      <c r="W656" s="22">
        <v>180</v>
      </c>
      <c r="X656" s="24">
        <v>30</v>
      </c>
      <c r="Y656" s="25"/>
      <c r="Z656" s="18">
        <f>#NAME?</f>
        <v>0</v>
      </c>
      <c r="AA656" s="18" t="b">
        <f t="shared" si="38"/>
        <v>1</v>
      </c>
      <c r="AB656" s="26">
        <v>20</v>
      </c>
    </row>
    <row r="657">
      <c r="A657" s="21">
        <v>10998</v>
      </c>
      <c r="B657" s="22" t="s">
        <v>2702</v>
      </c>
      <c r="C657" s="22" t="s">
        <v>2703</v>
      </c>
      <c r="D657" s="22" t="s">
        <v>2555</v>
      </c>
      <c r="E657" s="22" t="s">
        <v>2704</v>
      </c>
      <c r="F657" s="42" t="s">
        <v>2705</v>
      </c>
      <c r="G657" s="22"/>
      <c r="H657" s="14">
        <v>0.040000000000000001</v>
      </c>
      <c r="I657" s="15" t="s">
        <v>64</v>
      </c>
      <c r="J657" s="22" t="s">
        <v>65</v>
      </c>
      <c r="K657" s="13">
        <v>90</v>
      </c>
      <c r="L657" s="23">
        <v>4</v>
      </c>
      <c r="M657" s="29">
        <f t="shared" si="39"/>
        <v>16</v>
      </c>
      <c r="N657" s="29">
        <f t="shared" si="40"/>
        <v>20</v>
      </c>
      <c r="O657" s="23"/>
      <c r="P657" s="23"/>
      <c r="Q657" s="23">
        <v>2</v>
      </c>
      <c r="R657" s="23">
        <v>4</v>
      </c>
      <c r="S657" s="22" t="s">
        <v>66</v>
      </c>
      <c r="T657" s="22">
        <v>8.5</v>
      </c>
      <c r="U657" s="22">
        <v>197.63</v>
      </c>
      <c r="V657" s="22">
        <v>300</v>
      </c>
      <c r="W657" s="22">
        <v>420</v>
      </c>
      <c r="X657" s="24"/>
      <c r="Y657" s="25"/>
      <c r="Z657" s="18">
        <f>#NAME?</f>
        <v>0</v>
      </c>
      <c r="AA657" s="18" t="b">
        <f t="shared" si="38"/>
        <v>1</v>
      </c>
      <c r="AB657" s="26">
        <v>11</v>
      </c>
    </row>
    <row r="658">
      <c r="A658" s="21">
        <v>10999</v>
      </c>
      <c r="B658" s="22" t="s">
        <v>2706</v>
      </c>
      <c r="C658" s="22" t="s">
        <v>2707</v>
      </c>
      <c r="D658" s="22" t="s">
        <v>2555</v>
      </c>
      <c r="E658" s="22" t="s">
        <v>2708</v>
      </c>
      <c r="F658" s="22" t="s">
        <v>2709</v>
      </c>
      <c r="G658" s="22"/>
      <c r="H658" s="14">
        <v>0.040000000000000001</v>
      </c>
      <c r="I658" s="15" t="s">
        <v>64</v>
      </c>
      <c r="J658" s="22" t="s">
        <v>65</v>
      </c>
      <c r="K658" s="13">
        <v>90</v>
      </c>
      <c r="L658" s="23">
        <v>3</v>
      </c>
      <c r="M658" s="29">
        <f t="shared" si="39"/>
        <v>12</v>
      </c>
      <c r="N658" s="29">
        <f t="shared" si="40"/>
        <v>15</v>
      </c>
      <c r="O658" s="23"/>
      <c r="P658" s="23"/>
      <c r="Q658" s="23">
        <v>2</v>
      </c>
      <c r="R658" s="23">
        <v>4</v>
      </c>
      <c r="S658" s="22" t="s">
        <v>66</v>
      </c>
      <c r="T658" s="22">
        <v>8.5</v>
      </c>
      <c r="U658" s="22">
        <v>191</v>
      </c>
      <c r="V658" s="22">
        <v>300</v>
      </c>
      <c r="W658" s="22">
        <v>420</v>
      </c>
      <c r="X658" s="24">
        <v>3</v>
      </c>
      <c r="Y658" s="25"/>
      <c r="Z658" s="18">
        <f>#NAME?</f>
        <v>0</v>
      </c>
      <c r="AA658" s="18" t="b">
        <f t="shared" si="38"/>
        <v>1</v>
      </c>
      <c r="AB658" s="26">
        <v>12</v>
      </c>
    </row>
    <row r="659">
      <c r="A659" s="21">
        <v>11000</v>
      </c>
      <c r="B659" s="22" t="s">
        <v>2710</v>
      </c>
      <c r="C659" s="22" t="s">
        <v>2711</v>
      </c>
      <c r="D659" s="22" t="s">
        <v>2555</v>
      </c>
      <c r="E659" s="22" t="s">
        <v>2712</v>
      </c>
      <c r="F659" s="22" t="s">
        <v>2713</v>
      </c>
      <c r="G659" s="22"/>
      <c r="H659" s="14">
        <v>0.040000000000000001</v>
      </c>
      <c r="I659" s="15" t="s">
        <v>64</v>
      </c>
      <c r="J659" s="22" t="s">
        <v>65</v>
      </c>
      <c r="K659" s="13">
        <v>90</v>
      </c>
      <c r="L659" s="23">
        <v>19</v>
      </c>
      <c r="M659" s="29">
        <f t="shared" si="39"/>
        <v>76</v>
      </c>
      <c r="N659" s="29">
        <f t="shared" si="40"/>
        <v>95</v>
      </c>
      <c r="O659" s="23"/>
      <c r="P659" s="23"/>
      <c r="Q659" s="23">
        <v>3</v>
      </c>
      <c r="R659" s="23">
        <v>8</v>
      </c>
      <c r="S659" s="22" t="s">
        <v>66</v>
      </c>
      <c r="T659" s="22">
        <v>25</v>
      </c>
      <c r="U659" s="22">
        <v>638</v>
      </c>
      <c r="V659" s="22">
        <v>1000</v>
      </c>
      <c r="W659" s="22">
        <v>1800</v>
      </c>
      <c r="X659" s="24"/>
      <c r="Y659" s="25">
        <v>53</v>
      </c>
      <c r="Z659" s="18">
        <f>#NAME?</f>
        <v>53</v>
      </c>
      <c r="AA659" s="18" t="b">
        <f t="shared" si="38"/>
        <v>1</v>
      </c>
      <c r="AB659" s="26">
        <v>7</v>
      </c>
    </row>
    <row r="660">
      <c r="A660" s="21">
        <v>11867</v>
      </c>
      <c r="B660" s="22" t="s">
        <v>2714</v>
      </c>
      <c r="C660" s="22" t="s">
        <v>2715</v>
      </c>
      <c r="D660" s="22" t="s">
        <v>2555</v>
      </c>
      <c r="E660" s="22" t="s">
        <v>2716</v>
      </c>
      <c r="F660" s="22" t="s">
        <v>2717</v>
      </c>
      <c r="G660" s="22"/>
      <c r="H660" s="14">
        <v>0.040000000000000001</v>
      </c>
      <c r="I660" s="15" t="s">
        <v>64</v>
      </c>
      <c r="J660" s="22" t="s">
        <v>65</v>
      </c>
      <c r="K660" s="13">
        <v>90</v>
      </c>
      <c r="L660" s="23">
        <v>0</v>
      </c>
      <c r="M660" s="29">
        <f t="shared" si="39"/>
        <v>0</v>
      </c>
      <c r="N660" s="29">
        <f t="shared" si="40"/>
        <v>0</v>
      </c>
      <c r="O660" s="23"/>
      <c r="P660" s="23"/>
      <c r="Q660" s="23">
        <v>5</v>
      </c>
      <c r="R660" s="23">
        <v>20</v>
      </c>
      <c r="S660" s="22" t="s">
        <v>66</v>
      </c>
      <c r="T660" s="22">
        <v>4.2800000000000002</v>
      </c>
      <c r="U660" s="22">
        <v>669</v>
      </c>
      <c r="V660" s="22">
        <v>1040</v>
      </c>
      <c r="W660" s="22">
        <v>1440</v>
      </c>
      <c r="X660" s="24"/>
      <c r="Y660" s="25"/>
      <c r="Z660" s="18">
        <f>#NAME?</f>
        <v>0</v>
      </c>
      <c r="AA660" s="18" t="b">
        <f t="shared" si="38"/>
        <v>1</v>
      </c>
      <c r="AB660" s="26"/>
    </row>
    <row r="661">
      <c r="A661" s="21">
        <v>11001</v>
      </c>
      <c r="B661" s="22" t="s">
        <v>2718</v>
      </c>
      <c r="C661" s="22" t="s">
        <v>2719</v>
      </c>
      <c r="D661" s="22" t="s">
        <v>2555</v>
      </c>
      <c r="E661" s="22" t="s">
        <v>2720</v>
      </c>
      <c r="F661" s="22" t="s">
        <v>2721</v>
      </c>
      <c r="G661" s="22"/>
      <c r="H661" s="14">
        <v>0.040000000000000001</v>
      </c>
      <c r="I661" s="32" t="s">
        <v>64</v>
      </c>
      <c r="J661" s="15" t="s">
        <v>65</v>
      </c>
      <c r="K661" s="13">
        <v>90</v>
      </c>
      <c r="L661" s="23">
        <v>7</v>
      </c>
      <c r="M661" s="29">
        <f t="shared" si="39"/>
        <v>28</v>
      </c>
      <c r="N661" s="29">
        <f t="shared" si="40"/>
        <v>35</v>
      </c>
      <c r="O661" s="23"/>
      <c r="P661" s="23"/>
      <c r="Q661" s="23">
        <v>3</v>
      </c>
      <c r="R661" s="23">
        <v>8</v>
      </c>
      <c r="S661" s="22" t="s">
        <v>66</v>
      </c>
      <c r="T661" s="22">
        <v>11</v>
      </c>
      <c r="U661" s="22">
        <v>281</v>
      </c>
      <c r="V661" s="22">
        <v>420</v>
      </c>
      <c r="W661" s="22">
        <v>800</v>
      </c>
      <c r="X661" s="24">
        <v>6</v>
      </c>
      <c r="Y661" s="25">
        <v>17</v>
      </c>
      <c r="Z661" s="18">
        <f>#NAME?</f>
        <v>17</v>
      </c>
      <c r="AA661" s="18" t="b">
        <f t="shared" si="38"/>
        <v>1</v>
      </c>
      <c r="AB661" s="26">
        <v>5</v>
      </c>
    </row>
    <row r="662">
      <c r="A662" s="21">
        <v>11002</v>
      </c>
      <c r="B662" s="22" t="s">
        <v>2722</v>
      </c>
      <c r="C662" s="22" t="s">
        <v>2723</v>
      </c>
      <c r="D662" s="22" t="s">
        <v>2555</v>
      </c>
      <c r="E662" s="22" t="s">
        <v>2724</v>
      </c>
      <c r="F662" s="22" t="s">
        <v>2725</v>
      </c>
      <c r="G662" s="22"/>
      <c r="H662" s="14">
        <v>0.040000000000000001</v>
      </c>
      <c r="I662" s="32" t="s">
        <v>64</v>
      </c>
      <c r="J662" s="15" t="s">
        <v>65</v>
      </c>
      <c r="K662" s="13">
        <v>90</v>
      </c>
      <c r="L662" s="23">
        <v>7</v>
      </c>
      <c r="M662" s="29">
        <f t="shared" si="39"/>
        <v>28</v>
      </c>
      <c r="N662" s="29">
        <f t="shared" si="40"/>
        <v>35</v>
      </c>
      <c r="O662" s="23"/>
      <c r="P662" s="23"/>
      <c r="Q662" s="23">
        <v>3</v>
      </c>
      <c r="R662" s="23">
        <v>8</v>
      </c>
      <c r="S662" s="22" t="s">
        <v>66</v>
      </c>
      <c r="T662" s="22">
        <v>11</v>
      </c>
      <c r="U662" s="22">
        <v>281</v>
      </c>
      <c r="V662" s="22">
        <v>420</v>
      </c>
      <c r="W662" s="22">
        <v>800</v>
      </c>
      <c r="X662" s="24">
        <v>4</v>
      </c>
      <c r="Y662" s="25">
        <v>19</v>
      </c>
      <c r="Z662" s="18">
        <f>#NAME?</f>
        <v>19</v>
      </c>
      <c r="AA662" s="18" t="b">
        <f t="shared" si="38"/>
        <v>1</v>
      </c>
      <c r="AB662" s="26">
        <v>6</v>
      </c>
    </row>
    <row r="663">
      <c r="A663" s="21">
        <v>11003</v>
      </c>
      <c r="B663" s="22" t="s">
        <v>2726</v>
      </c>
      <c r="C663" s="22" t="s">
        <v>2727</v>
      </c>
      <c r="D663" s="22" t="s">
        <v>2555</v>
      </c>
      <c r="E663" s="22" t="s">
        <v>2728</v>
      </c>
      <c r="F663" s="22" t="s">
        <v>2729</v>
      </c>
      <c r="G663" s="22"/>
      <c r="H663" s="14">
        <v>0.040000000000000001</v>
      </c>
      <c r="I663" s="15" t="s">
        <v>64</v>
      </c>
      <c r="J663" s="22" t="s">
        <v>65</v>
      </c>
      <c r="K663" s="13">
        <v>90</v>
      </c>
      <c r="L663" s="23">
        <v>0</v>
      </c>
      <c r="M663" s="29">
        <f t="shared" si="39"/>
        <v>0</v>
      </c>
      <c r="N663" s="29">
        <f t="shared" si="40"/>
        <v>0</v>
      </c>
      <c r="O663" s="23"/>
      <c r="P663" s="23"/>
      <c r="Q663" s="23">
        <v>2</v>
      </c>
      <c r="R663" s="23">
        <v>4</v>
      </c>
      <c r="S663" s="22" t="s">
        <v>66</v>
      </c>
      <c r="T663" s="22">
        <v>7</v>
      </c>
      <c r="U663" s="22">
        <v>158</v>
      </c>
      <c r="V663" s="22">
        <v>240</v>
      </c>
      <c r="W663" s="22">
        <v>340</v>
      </c>
      <c r="X663" s="24"/>
      <c r="Y663" s="25">
        <v>58</v>
      </c>
      <c r="Z663" s="18">
        <f>#NAME?</f>
        <v>58</v>
      </c>
      <c r="AA663" s="18" t="b">
        <f t="shared" si="38"/>
        <v>1</v>
      </c>
      <c r="AB663" s="26"/>
    </row>
    <row r="664">
      <c r="A664" s="21">
        <v>11004</v>
      </c>
      <c r="B664" s="22" t="s">
        <v>2730</v>
      </c>
      <c r="C664" s="22" t="s">
        <v>2731</v>
      </c>
      <c r="D664" s="22" t="s">
        <v>2555</v>
      </c>
      <c r="E664" s="22" t="s">
        <v>2732</v>
      </c>
      <c r="F664" s="22" t="s">
        <v>2733</v>
      </c>
      <c r="G664" s="22"/>
      <c r="H664" s="14">
        <v>0.040000000000000001</v>
      </c>
      <c r="I664" s="15" t="s">
        <v>64</v>
      </c>
      <c r="J664" s="22" t="s">
        <v>65</v>
      </c>
      <c r="K664" s="13">
        <v>90</v>
      </c>
      <c r="L664" s="23">
        <v>0</v>
      </c>
      <c r="M664" s="29">
        <f t="shared" si="39"/>
        <v>0</v>
      </c>
      <c r="N664" s="29">
        <f t="shared" si="40"/>
        <v>0</v>
      </c>
      <c r="O664" s="23"/>
      <c r="P664" s="23"/>
      <c r="Q664" s="23">
        <v>2</v>
      </c>
      <c r="R664" s="23">
        <v>4</v>
      </c>
      <c r="S664" s="22" t="s">
        <v>66</v>
      </c>
      <c r="T664" s="22">
        <v>7</v>
      </c>
      <c r="U664" s="22">
        <v>158</v>
      </c>
      <c r="V664" s="22">
        <v>240</v>
      </c>
      <c r="W664" s="22">
        <v>340</v>
      </c>
      <c r="X664" s="24"/>
      <c r="Y664" s="25">
        <v>52</v>
      </c>
      <c r="Z664" s="18">
        <f>#NAME?</f>
        <v>52</v>
      </c>
      <c r="AA664" s="18" t="b">
        <f t="shared" si="38"/>
        <v>1</v>
      </c>
      <c r="AB664" s="26"/>
    </row>
    <row r="665">
      <c r="A665" s="21">
        <v>11005</v>
      </c>
      <c r="B665" s="22" t="s">
        <v>2734</v>
      </c>
      <c r="C665" s="22" t="s">
        <v>2735</v>
      </c>
      <c r="D665" s="22" t="s">
        <v>2555</v>
      </c>
      <c r="E665" s="22" t="s">
        <v>2736</v>
      </c>
      <c r="F665" s="22" t="s">
        <v>2737</v>
      </c>
      <c r="G665" s="22"/>
      <c r="H665" s="14">
        <v>0.040000000000000001</v>
      </c>
      <c r="I665" s="32" t="s">
        <v>64</v>
      </c>
      <c r="J665" s="15" t="s">
        <v>65</v>
      </c>
      <c r="K665" s="13">
        <v>90</v>
      </c>
      <c r="L665" s="23">
        <v>11</v>
      </c>
      <c r="M665" s="29">
        <f t="shared" si="39"/>
        <v>44</v>
      </c>
      <c r="N665" s="29">
        <f t="shared" si="40"/>
        <v>55</v>
      </c>
      <c r="O665" s="23">
        <v>4</v>
      </c>
      <c r="P665" s="23">
        <v>10</v>
      </c>
      <c r="Q665" s="23"/>
      <c r="R665" s="23"/>
      <c r="S665" s="22" t="s">
        <v>66</v>
      </c>
      <c r="T665" s="22">
        <v>12.199999999999999</v>
      </c>
      <c r="U665" s="22">
        <v>275</v>
      </c>
      <c r="V665" s="22">
        <v>350</v>
      </c>
      <c r="W665" s="22">
        <v>590</v>
      </c>
      <c r="X665" s="24">
        <v>4</v>
      </c>
      <c r="Y665" s="25">
        <v>27</v>
      </c>
      <c r="Z665" s="18">
        <f>#NAME?</f>
        <v>27</v>
      </c>
      <c r="AA665" s="18" t="b">
        <f t="shared" si="38"/>
        <v>1</v>
      </c>
      <c r="AB665" s="26">
        <v>4</v>
      </c>
    </row>
    <row r="666">
      <c r="A666" s="21">
        <v>11006</v>
      </c>
      <c r="B666" s="22" t="s">
        <v>2738</v>
      </c>
      <c r="C666" s="22" t="s">
        <v>2739</v>
      </c>
      <c r="D666" s="22" t="s">
        <v>2555</v>
      </c>
      <c r="E666" s="22" t="s">
        <v>2740</v>
      </c>
      <c r="F666" s="22" t="s">
        <v>2741</v>
      </c>
      <c r="G666" s="22"/>
      <c r="H666" s="14">
        <v>0.040000000000000001</v>
      </c>
      <c r="I666" s="32" t="s">
        <v>64</v>
      </c>
      <c r="J666" s="15" t="s">
        <v>65</v>
      </c>
      <c r="K666" s="13">
        <v>90</v>
      </c>
      <c r="L666" s="23">
        <v>12</v>
      </c>
      <c r="M666" s="29">
        <f t="shared" si="39"/>
        <v>48</v>
      </c>
      <c r="N666" s="29">
        <f t="shared" si="40"/>
        <v>60</v>
      </c>
      <c r="O666" s="23">
        <v>4</v>
      </c>
      <c r="P666" s="23">
        <v>10</v>
      </c>
      <c r="Q666" s="23"/>
      <c r="R666" s="23"/>
      <c r="S666" s="22" t="s">
        <v>66</v>
      </c>
      <c r="T666" s="22">
        <v>12.199999999999999</v>
      </c>
      <c r="U666" s="22">
        <v>332</v>
      </c>
      <c r="V666" s="22">
        <v>500</v>
      </c>
      <c r="W666" s="22">
        <v>660</v>
      </c>
      <c r="X666" s="24">
        <v>4</v>
      </c>
      <c r="Y666" s="25">
        <v>49</v>
      </c>
      <c r="Z666" s="18">
        <f>#NAME?</f>
        <v>49</v>
      </c>
      <c r="AA666" s="18" t="b">
        <f t="shared" si="38"/>
        <v>1</v>
      </c>
      <c r="AB666" s="26">
        <v>7</v>
      </c>
    </row>
    <row r="667">
      <c r="A667" s="21">
        <v>12201</v>
      </c>
      <c r="B667" s="22" t="s">
        <v>2742</v>
      </c>
      <c r="C667" s="22" t="s">
        <v>2743</v>
      </c>
      <c r="D667" s="22" t="s">
        <v>2555</v>
      </c>
      <c r="E667" s="22" t="s">
        <v>2744</v>
      </c>
      <c r="F667" s="22" t="s">
        <v>2745</v>
      </c>
      <c r="G667" s="22"/>
      <c r="H667" s="14">
        <v>0.040000000000000001</v>
      </c>
      <c r="I667" s="15" t="s">
        <v>64</v>
      </c>
      <c r="J667" s="22" t="s">
        <v>65</v>
      </c>
      <c r="K667" s="13">
        <v>90</v>
      </c>
      <c r="L667" s="23">
        <v>49</v>
      </c>
      <c r="M667" s="29">
        <f t="shared" si="39"/>
        <v>196</v>
      </c>
      <c r="N667" s="29">
        <f t="shared" si="40"/>
        <v>245</v>
      </c>
      <c r="O667" s="23"/>
      <c r="P667" s="23"/>
      <c r="Q667" s="23">
        <v>5</v>
      </c>
      <c r="R667" s="23">
        <v>20</v>
      </c>
      <c r="S667" s="22" t="s">
        <v>66</v>
      </c>
      <c r="T667" s="22">
        <v>4.2999999999999998</v>
      </c>
      <c r="U667" s="22">
        <v>96.75</v>
      </c>
      <c r="V667" s="22">
        <v>150</v>
      </c>
      <c r="W667" s="22">
        <v>200</v>
      </c>
      <c r="X667" s="24">
        <v>6</v>
      </c>
      <c r="Y667" s="25">
        <v>57</v>
      </c>
      <c r="Z667" s="18">
        <f>#NAME?</f>
        <v>57</v>
      </c>
      <c r="AA667" s="18" t="b">
        <f t="shared" si="38"/>
        <v>1</v>
      </c>
      <c r="AB667" s="26">
        <v>15</v>
      </c>
    </row>
    <row r="668">
      <c r="A668" s="21">
        <v>12124</v>
      </c>
      <c r="B668" s="22" t="s">
        <v>2746</v>
      </c>
      <c r="C668" s="22" t="s">
        <v>2747</v>
      </c>
      <c r="D668" s="22" t="s">
        <v>2555</v>
      </c>
      <c r="E668" s="22" t="s">
        <v>2748</v>
      </c>
      <c r="F668" s="22" t="s">
        <v>2749</v>
      </c>
      <c r="G668" s="22"/>
      <c r="H668" s="14">
        <v>0.040000000000000001</v>
      </c>
      <c r="I668" s="15" t="s">
        <v>64</v>
      </c>
      <c r="J668" s="22" t="s">
        <v>65</v>
      </c>
      <c r="K668" s="13">
        <v>90</v>
      </c>
      <c r="L668" s="23">
        <v>53</v>
      </c>
      <c r="M668" s="29">
        <f t="shared" si="39"/>
        <v>212</v>
      </c>
      <c r="N668" s="29">
        <f t="shared" si="40"/>
        <v>265</v>
      </c>
      <c r="O668" s="23"/>
      <c r="P668" s="23"/>
      <c r="Q668" s="23">
        <v>5</v>
      </c>
      <c r="R668" s="23">
        <v>20</v>
      </c>
      <c r="S668" s="22" t="s">
        <v>66</v>
      </c>
      <c r="T668" s="22">
        <v>4.2999999999999998</v>
      </c>
      <c r="U668" s="22">
        <v>96.75</v>
      </c>
      <c r="V668" s="22">
        <v>150</v>
      </c>
      <c r="W668" s="22">
        <v>200</v>
      </c>
      <c r="X668" s="24"/>
      <c r="Y668" s="25">
        <v>22</v>
      </c>
      <c r="Z668" s="18">
        <f>#NAME?</f>
        <v>22</v>
      </c>
      <c r="AA668" s="18" t="b">
        <f t="shared" si="38"/>
        <v>1</v>
      </c>
      <c r="AB668" s="26">
        <v>18</v>
      </c>
    </row>
    <row r="669">
      <c r="A669" s="21">
        <v>12482</v>
      </c>
      <c r="B669" s="22" t="s">
        <v>2750</v>
      </c>
      <c r="C669" s="22" t="s">
        <v>2751</v>
      </c>
      <c r="D669" s="22" t="s">
        <v>2555</v>
      </c>
      <c r="E669" s="22" t="s">
        <v>2752</v>
      </c>
      <c r="F669" s="22" t="s">
        <v>2753</v>
      </c>
      <c r="G669" s="22"/>
      <c r="H669" s="14">
        <v>0.040000000000000001</v>
      </c>
      <c r="I669" s="15" t="s">
        <v>64</v>
      </c>
      <c r="J669" s="22" t="s">
        <v>65</v>
      </c>
      <c r="K669" s="13">
        <v>90</v>
      </c>
      <c r="L669" s="23">
        <v>10</v>
      </c>
      <c r="M669" s="29">
        <f t="shared" si="39"/>
        <v>40</v>
      </c>
      <c r="N669" s="29">
        <f t="shared" si="40"/>
        <v>50</v>
      </c>
      <c r="O669" s="23"/>
      <c r="P669" s="23"/>
      <c r="Q669" s="23">
        <v>5</v>
      </c>
      <c r="R669" s="23">
        <v>20</v>
      </c>
      <c r="S669" s="22" t="s">
        <v>66</v>
      </c>
      <c r="T669" s="22">
        <v>16</v>
      </c>
      <c r="U669" s="22">
        <v>286.25</v>
      </c>
      <c r="V669" s="22">
        <v>500</v>
      </c>
      <c r="W669" s="22">
        <v>720</v>
      </c>
      <c r="X669" s="24">
        <v>6</v>
      </c>
      <c r="Y669" s="25"/>
      <c r="Z669" s="18">
        <f>#NAME?</f>
        <v>0</v>
      </c>
      <c r="AA669" s="18" t="b">
        <f t="shared" si="38"/>
        <v>1</v>
      </c>
      <c r="AB669" s="26"/>
    </row>
    <row r="670">
      <c r="A670" s="21">
        <v>12483</v>
      </c>
      <c r="B670" s="22" t="s">
        <v>2754</v>
      </c>
      <c r="C670" s="22" t="s">
        <v>2755</v>
      </c>
      <c r="D670" s="22" t="s">
        <v>2555</v>
      </c>
      <c r="E670" s="22" t="s">
        <v>2756</v>
      </c>
      <c r="F670" s="22" t="s">
        <v>2757</v>
      </c>
      <c r="G670" s="22"/>
      <c r="H670" s="14">
        <v>0.040000000000000001</v>
      </c>
      <c r="I670" s="15" t="s">
        <v>64</v>
      </c>
      <c r="J670" s="22" t="s">
        <v>65</v>
      </c>
      <c r="K670" s="13">
        <v>90</v>
      </c>
      <c r="L670" s="23">
        <v>11</v>
      </c>
      <c r="M670" s="29">
        <f t="shared" si="39"/>
        <v>44</v>
      </c>
      <c r="N670" s="29">
        <f t="shared" si="40"/>
        <v>55</v>
      </c>
      <c r="O670" s="23"/>
      <c r="P670" s="23"/>
      <c r="Q670" s="23">
        <v>5</v>
      </c>
      <c r="R670" s="23">
        <v>20</v>
      </c>
      <c r="S670" s="22" t="s">
        <v>66</v>
      </c>
      <c r="T670" s="22">
        <v>16</v>
      </c>
      <c r="U670" s="22">
        <v>307.79000000000002</v>
      </c>
      <c r="V670" s="22">
        <v>500</v>
      </c>
      <c r="W670" s="22">
        <v>720</v>
      </c>
      <c r="X670" s="24">
        <v>3</v>
      </c>
      <c r="Y670" s="25"/>
      <c r="Z670" s="18">
        <f>#NAME?</f>
        <v>0</v>
      </c>
      <c r="AA670" s="18" t="b">
        <f t="shared" si="38"/>
        <v>1</v>
      </c>
      <c r="AB670" s="26"/>
    </row>
    <row r="671">
      <c r="A671" s="21">
        <v>12484</v>
      </c>
      <c r="B671" s="22" t="s">
        <v>2758</v>
      </c>
      <c r="C671" s="22" t="s">
        <v>2759</v>
      </c>
      <c r="D671" s="22" t="s">
        <v>2555</v>
      </c>
      <c r="E671" s="22" t="s">
        <v>2760</v>
      </c>
      <c r="F671" s="22" t="s">
        <v>2761</v>
      </c>
      <c r="G671" s="22"/>
      <c r="H671" s="14">
        <v>0.040000000000000001</v>
      </c>
      <c r="I671" s="15" t="s">
        <v>64</v>
      </c>
      <c r="J671" s="22" t="s">
        <v>65</v>
      </c>
      <c r="K671" s="13">
        <v>90</v>
      </c>
      <c r="L671" s="23">
        <v>3</v>
      </c>
      <c r="M671" s="29">
        <f t="shared" si="39"/>
        <v>12</v>
      </c>
      <c r="N671" s="29">
        <f t="shared" si="40"/>
        <v>15</v>
      </c>
      <c r="O671" s="23"/>
      <c r="P671" s="23"/>
      <c r="Q671" s="23">
        <v>5</v>
      </c>
      <c r="R671" s="23">
        <v>20</v>
      </c>
      <c r="S671" s="22" t="s">
        <v>66</v>
      </c>
      <c r="T671" s="22">
        <v>0.56000000000000005</v>
      </c>
      <c r="U671" s="22">
        <v>150</v>
      </c>
      <c r="V671" s="22">
        <v>220</v>
      </c>
      <c r="W671" s="22">
        <v>300</v>
      </c>
      <c r="X671" s="24">
        <v>24</v>
      </c>
      <c r="Y671" s="25"/>
      <c r="Z671" s="18">
        <f>#NAME?</f>
        <v>0</v>
      </c>
      <c r="AA671" s="18" t="b">
        <f t="shared" si="38"/>
        <v>1</v>
      </c>
      <c r="AB671" s="26"/>
    </row>
    <row r="672">
      <c r="A672" s="21">
        <v>12485</v>
      </c>
      <c r="B672" s="22" t="s">
        <v>2762</v>
      </c>
      <c r="C672" s="22" t="s">
        <v>2763</v>
      </c>
      <c r="D672" s="22" t="s">
        <v>2555</v>
      </c>
      <c r="E672" s="22" t="s">
        <v>2764</v>
      </c>
      <c r="F672" s="22" t="s">
        <v>2765</v>
      </c>
      <c r="G672" s="22"/>
      <c r="H672" s="14">
        <v>0.040000000000000001</v>
      </c>
      <c r="I672" s="15" t="s">
        <v>64</v>
      </c>
      <c r="J672" s="22" t="s">
        <v>65</v>
      </c>
      <c r="K672" s="13">
        <v>90</v>
      </c>
      <c r="L672" s="23">
        <v>3</v>
      </c>
      <c r="M672" s="29">
        <f t="shared" si="39"/>
        <v>12</v>
      </c>
      <c r="N672" s="29">
        <f t="shared" si="40"/>
        <v>15</v>
      </c>
      <c r="O672" s="23"/>
      <c r="P672" s="23"/>
      <c r="Q672" s="23">
        <v>5</v>
      </c>
      <c r="R672" s="23">
        <v>20</v>
      </c>
      <c r="S672" s="22" t="s">
        <v>66</v>
      </c>
      <c r="T672" s="22">
        <v>0.56000000000000005</v>
      </c>
      <c r="U672" s="22">
        <v>150</v>
      </c>
      <c r="V672" s="22">
        <v>220</v>
      </c>
      <c r="W672" s="22">
        <v>300</v>
      </c>
      <c r="X672" s="24">
        <v>19</v>
      </c>
      <c r="Y672" s="25"/>
      <c r="Z672" s="18">
        <f>#NAME?</f>
        <v>0</v>
      </c>
      <c r="AA672" s="18" t="b">
        <f t="shared" si="38"/>
        <v>1</v>
      </c>
      <c r="AB672" s="26"/>
    </row>
    <row r="673">
      <c r="A673" s="21">
        <v>11011</v>
      </c>
      <c r="B673" s="22" t="s">
        <v>2766</v>
      </c>
      <c r="C673" s="22" t="s">
        <v>2767</v>
      </c>
      <c r="D673" s="22" t="s">
        <v>2555</v>
      </c>
      <c r="E673" s="22" t="s">
        <v>2768</v>
      </c>
      <c r="F673" s="22" t="s">
        <v>2769</v>
      </c>
      <c r="G673" s="22"/>
      <c r="H673" s="14">
        <v>0.040000000000000001</v>
      </c>
      <c r="I673" s="15" t="s">
        <v>64</v>
      </c>
      <c r="J673" s="22" t="s">
        <v>65</v>
      </c>
      <c r="K673" s="13">
        <v>90</v>
      </c>
      <c r="L673" s="23">
        <v>6</v>
      </c>
      <c r="M673" s="29">
        <f t="shared" si="39"/>
        <v>24</v>
      </c>
      <c r="N673" s="29">
        <f t="shared" si="40"/>
        <v>30</v>
      </c>
      <c r="O673" s="23">
        <v>5</v>
      </c>
      <c r="P673" s="23">
        <v>20</v>
      </c>
      <c r="Q673" s="23"/>
      <c r="R673" s="23"/>
      <c r="S673" s="22" t="s">
        <v>66</v>
      </c>
      <c r="T673" s="22">
        <v>20</v>
      </c>
      <c r="U673" s="22">
        <v>483</v>
      </c>
      <c r="V673" s="22">
        <v>720</v>
      </c>
      <c r="W673" s="22">
        <v>1000</v>
      </c>
      <c r="X673" s="24"/>
      <c r="Y673" s="25">
        <v>3</v>
      </c>
      <c r="Z673" s="18">
        <f>#NAME?</f>
        <v>3</v>
      </c>
      <c r="AA673" s="18" t="b">
        <f t="shared" si="38"/>
        <v>1</v>
      </c>
      <c r="AB673" s="26">
        <v>9</v>
      </c>
    </row>
    <row r="674">
      <c r="A674" s="21">
        <v>11012</v>
      </c>
      <c r="B674" s="22" t="s">
        <v>2770</v>
      </c>
      <c r="C674" s="22" t="s">
        <v>2771</v>
      </c>
      <c r="D674" s="22" t="s">
        <v>2555</v>
      </c>
      <c r="E674" s="22" t="s">
        <v>2772</v>
      </c>
      <c r="F674" s="22" t="s">
        <v>2773</v>
      </c>
      <c r="G674" s="22"/>
      <c r="H674" s="14">
        <v>0.040000000000000001</v>
      </c>
      <c r="I674" s="15" t="s">
        <v>64</v>
      </c>
      <c r="J674" s="22" t="s">
        <v>65</v>
      </c>
      <c r="K674" s="13">
        <v>90</v>
      </c>
      <c r="L674" s="23">
        <v>6</v>
      </c>
      <c r="M674" s="29">
        <f t="shared" si="39"/>
        <v>24</v>
      </c>
      <c r="N674" s="29">
        <f t="shared" si="40"/>
        <v>30</v>
      </c>
      <c r="O674" s="23">
        <v>5</v>
      </c>
      <c r="P674" s="23">
        <v>20</v>
      </c>
      <c r="Q674" s="23"/>
      <c r="R674" s="23"/>
      <c r="S674" s="22" t="s">
        <v>66</v>
      </c>
      <c r="T674" s="22">
        <v>20</v>
      </c>
      <c r="U674" s="22">
        <v>465</v>
      </c>
      <c r="V674" s="22">
        <v>720</v>
      </c>
      <c r="W674" s="22">
        <v>1000</v>
      </c>
      <c r="X674" s="24"/>
      <c r="Y674" s="25">
        <v>1</v>
      </c>
      <c r="Z674" s="18">
        <f>#NAME?</f>
        <v>1</v>
      </c>
      <c r="AA674" s="18" t="b">
        <f t="shared" si="38"/>
        <v>1</v>
      </c>
      <c r="AB674" s="26">
        <v>7</v>
      </c>
    </row>
    <row r="675">
      <c r="A675" s="21">
        <v>11013</v>
      </c>
      <c r="B675" s="22" t="s">
        <v>2774</v>
      </c>
      <c r="C675" s="22" t="s">
        <v>2775</v>
      </c>
      <c r="D675" s="22" t="s">
        <v>2555</v>
      </c>
      <c r="E675" s="22" t="s">
        <v>2776</v>
      </c>
      <c r="F675" s="22" t="s">
        <v>2777</v>
      </c>
      <c r="G675" s="22"/>
      <c r="H675" s="14">
        <v>0.040000000000000001</v>
      </c>
      <c r="I675" s="15" t="s">
        <v>64</v>
      </c>
      <c r="J675" s="22" t="s">
        <v>65</v>
      </c>
      <c r="K675" s="13">
        <v>90</v>
      </c>
      <c r="L675" s="23">
        <v>6</v>
      </c>
      <c r="M675" s="29">
        <f t="shared" si="39"/>
        <v>24</v>
      </c>
      <c r="N675" s="29">
        <f t="shared" si="40"/>
        <v>30</v>
      </c>
      <c r="O675" s="23"/>
      <c r="P675" s="23"/>
      <c r="Q675" s="23">
        <v>5</v>
      </c>
      <c r="R675" s="23">
        <v>20</v>
      </c>
      <c r="S675" s="22" t="s">
        <v>66</v>
      </c>
      <c r="T675" s="22">
        <v>9</v>
      </c>
      <c r="U675" s="22">
        <v>230</v>
      </c>
      <c r="V675" s="22">
        <v>340</v>
      </c>
      <c r="W675" s="22">
        <v>460</v>
      </c>
      <c r="X675" s="24">
        <v>10</v>
      </c>
      <c r="Y675" s="25">
        <v>47</v>
      </c>
      <c r="Z675" s="18">
        <f>#NAME?</f>
        <v>47</v>
      </c>
      <c r="AA675" s="18" t="b">
        <f t="shared" si="38"/>
        <v>1</v>
      </c>
      <c r="AB675" s="26"/>
    </row>
    <row r="676">
      <c r="A676" s="21">
        <v>11014</v>
      </c>
      <c r="B676" s="22" t="s">
        <v>2778</v>
      </c>
      <c r="C676" s="22" t="s">
        <v>2779</v>
      </c>
      <c r="D676" s="22" t="s">
        <v>2555</v>
      </c>
      <c r="E676" s="22" t="s">
        <v>2780</v>
      </c>
      <c r="F676" s="22" t="s">
        <v>2781</v>
      </c>
      <c r="G676" s="22"/>
      <c r="H676" s="14">
        <v>0.040000000000000001</v>
      </c>
      <c r="I676" s="15" t="s">
        <v>64</v>
      </c>
      <c r="J676" s="22" t="s">
        <v>65</v>
      </c>
      <c r="K676" s="13">
        <v>90</v>
      </c>
      <c r="L676" s="23">
        <v>6</v>
      </c>
      <c r="M676" s="29">
        <f t="shared" si="39"/>
        <v>24</v>
      </c>
      <c r="N676" s="29">
        <f t="shared" si="40"/>
        <v>30</v>
      </c>
      <c r="O676" s="23"/>
      <c r="P676" s="23"/>
      <c r="Q676" s="23">
        <v>5</v>
      </c>
      <c r="R676" s="23">
        <v>20</v>
      </c>
      <c r="S676" s="22" t="s">
        <v>66</v>
      </c>
      <c r="T676" s="22">
        <v>9</v>
      </c>
      <c r="U676" s="22">
        <v>230</v>
      </c>
      <c r="V676" s="22">
        <v>340</v>
      </c>
      <c r="W676" s="22">
        <v>460</v>
      </c>
      <c r="X676" s="24">
        <v>9</v>
      </c>
      <c r="Y676" s="25">
        <v>52</v>
      </c>
      <c r="Z676" s="18">
        <f>#NAME?</f>
        <v>52</v>
      </c>
      <c r="AA676" s="18" t="b">
        <f t="shared" si="38"/>
        <v>1</v>
      </c>
      <c r="AB676" s="26"/>
    </row>
    <row r="677">
      <c r="A677" s="21">
        <v>12480</v>
      </c>
      <c r="B677" s="22" t="s">
        <v>2782</v>
      </c>
      <c r="C677" s="22" t="s">
        <v>2783</v>
      </c>
      <c r="D677" s="22" t="s">
        <v>2555</v>
      </c>
      <c r="E677" s="22" t="s">
        <v>2784</v>
      </c>
      <c r="F677" s="22" t="s">
        <v>2785</v>
      </c>
      <c r="G677" s="22"/>
      <c r="H677" s="14">
        <v>0.040000000000000001</v>
      </c>
      <c r="I677" s="15" t="s">
        <v>64</v>
      </c>
      <c r="J677" s="22" t="s">
        <v>65</v>
      </c>
      <c r="K677" s="13">
        <v>90</v>
      </c>
      <c r="L677" s="23">
        <v>0</v>
      </c>
      <c r="M677" s="29">
        <f t="shared" si="39"/>
        <v>0</v>
      </c>
      <c r="N677" s="29">
        <f t="shared" si="40"/>
        <v>0</v>
      </c>
      <c r="O677" s="23"/>
      <c r="P677" s="23"/>
      <c r="Q677" s="23"/>
      <c r="R677" s="23"/>
      <c r="S677" s="22" t="s">
        <v>66</v>
      </c>
      <c r="T677" s="22">
        <v>5</v>
      </c>
      <c r="U677" s="22">
        <v>782</v>
      </c>
      <c r="V677" s="22">
        <v>1210</v>
      </c>
      <c r="W677" s="22">
        <v>1670</v>
      </c>
      <c r="X677" s="24"/>
      <c r="Y677" s="25"/>
      <c r="Z677" s="18">
        <f>#NAME?</f>
        <v>0</v>
      </c>
      <c r="AA677" s="18" t="b">
        <f t="shared" si="38"/>
        <v>1</v>
      </c>
      <c r="AB677" s="26">
        <v>8</v>
      </c>
    </row>
    <row r="678">
      <c r="A678" s="21">
        <v>12481</v>
      </c>
      <c r="B678" s="22" t="s">
        <v>2786</v>
      </c>
      <c r="C678" s="22" t="s">
        <v>2787</v>
      </c>
      <c r="D678" s="22" t="s">
        <v>2555</v>
      </c>
      <c r="E678" s="22" t="s">
        <v>2788</v>
      </c>
      <c r="F678" s="22" t="s">
        <v>2789</v>
      </c>
      <c r="G678" s="22"/>
      <c r="H678" s="14">
        <v>0.040000000000000001</v>
      </c>
      <c r="I678" s="15" t="s">
        <v>64</v>
      </c>
      <c r="J678" s="22" t="s">
        <v>65</v>
      </c>
      <c r="K678" s="13">
        <v>90</v>
      </c>
      <c r="L678" s="23">
        <v>0</v>
      </c>
      <c r="M678" s="29">
        <f t="shared" si="39"/>
        <v>0</v>
      </c>
      <c r="N678" s="29">
        <f t="shared" si="40"/>
        <v>0</v>
      </c>
      <c r="O678" s="23"/>
      <c r="P678" s="23"/>
      <c r="Q678" s="23"/>
      <c r="R678" s="23"/>
      <c r="S678" s="22" t="s">
        <v>66</v>
      </c>
      <c r="T678" s="22">
        <v>5</v>
      </c>
      <c r="U678" s="22">
        <v>782</v>
      </c>
      <c r="V678" s="22">
        <v>1210</v>
      </c>
      <c r="W678" s="22">
        <v>1670</v>
      </c>
      <c r="X678" s="24"/>
      <c r="Y678" s="25"/>
      <c r="Z678" s="18">
        <f>#NAME?</f>
        <v>0</v>
      </c>
      <c r="AA678" s="18" t="b">
        <f t="shared" si="38"/>
        <v>1</v>
      </c>
      <c r="AB678" s="26">
        <v>9</v>
      </c>
    </row>
    <row r="679">
      <c r="A679" s="21">
        <v>11017</v>
      </c>
      <c r="B679" s="22" t="s">
        <v>2790</v>
      </c>
      <c r="C679" s="22" t="s">
        <v>2791</v>
      </c>
      <c r="D679" s="22" t="s">
        <v>2555</v>
      </c>
      <c r="E679" s="22" t="s">
        <v>2792</v>
      </c>
      <c r="F679" s="22" t="s">
        <v>2793</v>
      </c>
      <c r="G679" s="22"/>
      <c r="H679" s="14">
        <v>0.040000000000000001</v>
      </c>
      <c r="I679" s="15" t="s">
        <v>64</v>
      </c>
      <c r="J679" s="22" t="s">
        <v>65</v>
      </c>
      <c r="K679" s="13">
        <v>90</v>
      </c>
      <c r="L679" s="23">
        <v>3</v>
      </c>
      <c r="M679" s="29">
        <f t="shared" si="39"/>
        <v>12</v>
      </c>
      <c r="N679" s="29">
        <f t="shared" si="40"/>
        <v>15</v>
      </c>
      <c r="O679" s="23"/>
      <c r="P679" s="23"/>
      <c r="Q679" s="23">
        <v>2</v>
      </c>
      <c r="R679" s="23">
        <v>5</v>
      </c>
      <c r="S679" s="22" t="s">
        <v>66</v>
      </c>
      <c r="T679" s="22">
        <v>98</v>
      </c>
      <c r="U679" s="22">
        <v>2500</v>
      </c>
      <c r="V679" s="22">
        <v>3800</v>
      </c>
      <c r="W679" s="22">
        <v>6600</v>
      </c>
      <c r="X679" s="24"/>
      <c r="Y679" s="25">
        <v>5</v>
      </c>
      <c r="Z679" s="18">
        <f>#NAME?</f>
        <v>5</v>
      </c>
      <c r="AA679" s="18" t="b">
        <f t="shared" si="38"/>
        <v>1</v>
      </c>
      <c r="AB679" s="26">
        <v>1</v>
      </c>
    </row>
    <row r="680">
      <c r="A680" s="21">
        <v>11018</v>
      </c>
      <c r="B680" s="22" t="s">
        <v>2794</v>
      </c>
      <c r="C680" s="22" t="s">
        <v>2795</v>
      </c>
      <c r="D680" s="22" t="s">
        <v>2555</v>
      </c>
      <c r="E680" s="22" t="s">
        <v>2796</v>
      </c>
      <c r="F680" s="22" t="s">
        <v>2785</v>
      </c>
      <c r="G680" s="22"/>
      <c r="H680" s="14">
        <v>0.040000000000000001</v>
      </c>
      <c r="I680" s="15" t="s">
        <v>64</v>
      </c>
      <c r="J680" s="22" t="s">
        <v>65</v>
      </c>
      <c r="K680" s="13">
        <v>90</v>
      </c>
      <c r="L680" s="23">
        <v>0</v>
      </c>
      <c r="M680" s="29">
        <f t="shared" si="39"/>
        <v>0</v>
      </c>
      <c r="N680" s="29">
        <f t="shared" si="40"/>
        <v>0</v>
      </c>
      <c r="O680" s="23"/>
      <c r="P680" s="23"/>
      <c r="Q680" s="23"/>
      <c r="R680" s="23"/>
      <c r="S680" s="22" t="s">
        <v>66</v>
      </c>
      <c r="T680" s="22">
        <v>5</v>
      </c>
      <c r="U680" s="22">
        <v>782</v>
      </c>
      <c r="V680" s="22">
        <v>1210</v>
      </c>
      <c r="W680" s="22">
        <v>1670</v>
      </c>
      <c r="X680" s="24"/>
      <c r="Y680" s="25"/>
      <c r="Z680" s="18">
        <f>#NAME?</f>
        <v>0</v>
      </c>
      <c r="AA680" s="18" t="b">
        <f t="shared" si="38"/>
        <v>1</v>
      </c>
      <c r="AB680" s="26"/>
    </row>
    <row r="681">
      <c r="A681" s="21">
        <v>11019</v>
      </c>
      <c r="B681" s="22" t="s">
        <v>2797</v>
      </c>
      <c r="C681" s="22" t="s">
        <v>2798</v>
      </c>
      <c r="D681" s="22" t="s">
        <v>2555</v>
      </c>
      <c r="E681" s="22" t="s">
        <v>2799</v>
      </c>
      <c r="F681" s="22" t="s">
        <v>2789</v>
      </c>
      <c r="G681" s="22"/>
      <c r="H681" s="14">
        <v>0.040000000000000001</v>
      </c>
      <c r="I681" s="15" t="s">
        <v>64</v>
      </c>
      <c r="J681" s="22" t="s">
        <v>65</v>
      </c>
      <c r="K681" s="13">
        <v>90</v>
      </c>
      <c r="L681" s="23">
        <v>0</v>
      </c>
      <c r="M681" s="29">
        <f t="shared" si="39"/>
        <v>0</v>
      </c>
      <c r="N681" s="29">
        <f t="shared" si="40"/>
        <v>0</v>
      </c>
      <c r="O681" s="23"/>
      <c r="P681" s="23"/>
      <c r="Q681" s="23"/>
      <c r="R681" s="23"/>
      <c r="S681" s="22" t="s">
        <v>66</v>
      </c>
      <c r="T681" s="22">
        <v>5</v>
      </c>
      <c r="U681" s="22">
        <v>782</v>
      </c>
      <c r="V681" s="22">
        <v>1210</v>
      </c>
      <c r="W681" s="22">
        <v>1670</v>
      </c>
      <c r="X681" s="24"/>
      <c r="Y681" s="25"/>
      <c r="Z681" s="18">
        <f>#NAME?</f>
        <v>0</v>
      </c>
      <c r="AA681" s="18" t="b">
        <f t="shared" si="38"/>
        <v>1</v>
      </c>
      <c r="AB681" s="26"/>
    </row>
    <row r="682">
      <c r="A682" s="21">
        <v>11020</v>
      </c>
      <c r="B682" s="22" t="s">
        <v>2800</v>
      </c>
      <c r="C682" s="22" t="s">
        <v>2801</v>
      </c>
      <c r="D682" s="22" t="s">
        <v>2555</v>
      </c>
      <c r="E682" s="22" t="s">
        <v>2802</v>
      </c>
      <c r="F682" s="22" t="s">
        <v>2803</v>
      </c>
      <c r="G682" s="22"/>
      <c r="H682" s="14">
        <v>0.040000000000000001</v>
      </c>
      <c r="I682" s="15" t="s">
        <v>64</v>
      </c>
      <c r="J682" s="22" t="s">
        <v>65</v>
      </c>
      <c r="K682" s="13">
        <v>90</v>
      </c>
      <c r="L682" s="23">
        <v>0</v>
      </c>
      <c r="M682" s="29">
        <f t="shared" si="39"/>
        <v>0</v>
      </c>
      <c r="N682" s="29">
        <f t="shared" si="40"/>
        <v>0</v>
      </c>
      <c r="O682" s="23"/>
      <c r="P682" s="23"/>
      <c r="Q682" s="23"/>
      <c r="R682" s="23"/>
      <c r="S682" s="22" t="s">
        <v>66</v>
      </c>
      <c r="T682" s="22">
        <v>10.48</v>
      </c>
      <c r="U682" s="22">
        <v>1638</v>
      </c>
      <c r="V682" s="22">
        <v>2540</v>
      </c>
      <c r="W682" s="22">
        <v>3500</v>
      </c>
      <c r="X682" s="24"/>
      <c r="Y682" s="25"/>
      <c r="Z682" s="18">
        <f>#NAME?</f>
        <v>0</v>
      </c>
      <c r="AA682" s="18" t="b">
        <f t="shared" si="38"/>
        <v>1</v>
      </c>
      <c r="AB682" s="26"/>
    </row>
    <row r="683">
      <c r="A683" s="21">
        <v>11021</v>
      </c>
      <c r="B683" s="22" t="s">
        <v>2804</v>
      </c>
      <c r="C683" s="22" t="s">
        <v>2805</v>
      </c>
      <c r="D683" s="22" t="s">
        <v>2555</v>
      </c>
      <c r="E683" s="22" t="s">
        <v>2806</v>
      </c>
      <c r="F683" s="22" t="s">
        <v>2807</v>
      </c>
      <c r="G683" s="22"/>
      <c r="H683" s="14">
        <v>0.040000000000000001</v>
      </c>
      <c r="I683" s="15" t="s">
        <v>64</v>
      </c>
      <c r="J683" s="22" t="s">
        <v>65</v>
      </c>
      <c r="K683" s="13">
        <v>90</v>
      </c>
      <c r="L683" s="23">
        <v>2</v>
      </c>
      <c r="M683" s="29">
        <f t="shared" si="39"/>
        <v>8</v>
      </c>
      <c r="N683" s="29">
        <f t="shared" si="40"/>
        <v>10</v>
      </c>
      <c r="O683" s="23"/>
      <c r="P683" s="23"/>
      <c r="Q683" s="23">
        <v>2</v>
      </c>
      <c r="R683" s="23">
        <v>5</v>
      </c>
      <c r="S683" s="22" t="s">
        <v>66</v>
      </c>
      <c r="T683" s="22">
        <v>60</v>
      </c>
      <c r="U683" s="22">
        <v>1395</v>
      </c>
      <c r="V683" s="22">
        <v>2090</v>
      </c>
      <c r="W683" s="22">
        <v>2880</v>
      </c>
      <c r="X683" s="24">
        <v>4</v>
      </c>
      <c r="Y683" s="25">
        <v>10</v>
      </c>
      <c r="Z683" s="18">
        <f>#NAME?</f>
        <v>10</v>
      </c>
      <c r="AA683" s="18" t="b">
        <f t="shared" si="38"/>
        <v>1</v>
      </c>
      <c r="AB683" s="26">
        <v>6</v>
      </c>
    </row>
    <row r="684">
      <c r="A684" s="21">
        <v>11022</v>
      </c>
      <c r="B684" s="22" t="s">
        <v>2808</v>
      </c>
      <c r="C684" s="22" t="s">
        <v>2809</v>
      </c>
      <c r="D684" s="22" t="s">
        <v>2555</v>
      </c>
      <c r="E684" s="22" t="s">
        <v>2810</v>
      </c>
      <c r="F684" s="22" t="s">
        <v>2811</v>
      </c>
      <c r="G684" s="22"/>
      <c r="H684" s="14">
        <v>0.040000000000000001</v>
      </c>
      <c r="I684" s="15" t="s">
        <v>64</v>
      </c>
      <c r="J684" s="22" t="s">
        <v>65</v>
      </c>
      <c r="K684" s="13">
        <v>90</v>
      </c>
      <c r="L684" s="23">
        <v>2</v>
      </c>
      <c r="M684" s="29">
        <f t="shared" si="39"/>
        <v>8</v>
      </c>
      <c r="N684" s="29">
        <f t="shared" si="40"/>
        <v>10</v>
      </c>
      <c r="O684" s="23"/>
      <c r="P684" s="23"/>
      <c r="Q684" s="23">
        <v>2</v>
      </c>
      <c r="R684" s="23">
        <v>5</v>
      </c>
      <c r="S684" s="22" t="s">
        <v>66</v>
      </c>
      <c r="T684" s="22">
        <v>60</v>
      </c>
      <c r="U684" s="22">
        <v>1395</v>
      </c>
      <c r="V684" s="22">
        <v>2090</v>
      </c>
      <c r="W684" s="22">
        <v>2880</v>
      </c>
      <c r="X684" s="24">
        <v>7</v>
      </c>
      <c r="Y684" s="25">
        <v>0</v>
      </c>
      <c r="Z684" s="18">
        <f>#NAME?</f>
        <v>0</v>
      </c>
      <c r="AA684" s="18" t="b">
        <f t="shared" si="38"/>
        <v>1</v>
      </c>
      <c r="AB684" s="26">
        <v>8</v>
      </c>
    </row>
    <row r="685">
      <c r="A685" s="21">
        <v>11023</v>
      </c>
      <c r="B685" s="22" t="s">
        <v>2812</v>
      </c>
      <c r="C685" s="22" t="s">
        <v>2813</v>
      </c>
      <c r="D685" s="22" t="s">
        <v>2555</v>
      </c>
      <c r="E685" s="22" t="s">
        <v>2814</v>
      </c>
      <c r="F685" s="22" t="s">
        <v>2815</v>
      </c>
      <c r="G685" s="22"/>
      <c r="H685" s="14">
        <v>0.040000000000000001</v>
      </c>
      <c r="I685" s="15" t="s">
        <v>64</v>
      </c>
      <c r="J685" s="22" t="s">
        <v>65</v>
      </c>
      <c r="K685" s="13">
        <v>90</v>
      </c>
      <c r="L685" s="23">
        <v>1</v>
      </c>
      <c r="M685" s="29">
        <f t="shared" si="39"/>
        <v>4</v>
      </c>
      <c r="N685" s="29">
        <f t="shared" si="40"/>
        <v>5</v>
      </c>
      <c r="O685" s="23"/>
      <c r="P685" s="23"/>
      <c r="Q685" s="23">
        <v>5</v>
      </c>
      <c r="R685" s="23">
        <v>20</v>
      </c>
      <c r="S685" s="22" t="s">
        <v>66</v>
      </c>
      <c r="T685" s="22">
        <v>22</v>
      </c>
      <c r="U685" s="22">
        <v>598</v>
      </c>
      <c r="V685" s="22">
        <v>900</v>
      </c>
      <c r="W685" s="22">
        <v>1200</v>
      </c>
      <c r="X685" s="24"/>
      <c r="Y685" s="25"/>
      <c r="Z685" s="18">
        <f>#NAME?</f>
        <v>0</v>
      </c>
      <c r="AA685" s="18" t="b">
        <f t="shared" si="38"/>
        <v>1</v>
      </c>
      <c r="AB685" s="26">
        <v>6</v>
      </c>
    </row>
    <row r="686">
      <c r="A686" s="21">
        <v>11198</v>
      </c>
      <c r="B686" s="22" t="s">
        <v>2816</v>
      </c>
      <c r="C686" s="22" t="s">
        <v>2817</v>
      </c>
      <c r="D686" s="22" t="s">
        <v>2555</v>
      </c>
      <c r="E686" s="22" t="s">
        <v>2818</v>
      </c>
      <c r="F686" s="22" t="s">
        <v>2819</v>
      </c>
      <c r="G686" s="22"/>
      <c r="H686" s="14">
        <v>0.040000000000000001</v>
      </c>
      <c r="I686" s="15" t="s">
        <v>64</v>
      </c>
      <c r="J686" s="22" t="s">
        <v>65</v>
      </c>
      <c r="K686" s="13">
        <v>90</v>
      </c>
      <c r="L686" s="23">
        <v>1</v>
      </c>
      <c r="M686" s="29">
        <f t="shared" si="39"/>
        <v>4</v>
      </c>
      <c r="N686" s="29">
        <f t="shared" si="40"/>
        <v>5</v>
      </c>
      <c r="O686" s="23"/>
      <c r="P686" s="23"/>
      <c r="Q686" s="23">
        <v>5</v>
      </c>
      <c r="R686" s="23">
        <v>20</v>
      </c>
      <c r="S686" s="22" t="s">
        <v>66</v>
      </c>
      <c r="T686" s="22">
        <v>4.3499999999999996</v>
      </c>
      <c r="U686" s="22">
        <v>680</v>
      </c>
      <c r="V686" s="22">
        <v>1050</v>
      </c>
      <c r="W686" s="22">
        <v>1450</v>
      </c>
      <c r="X686" s="24"/>
      <c r="Y686" s="25"/>
      <c r="Z686" s="18">
        <f>#NAME?</f>
        <v>0</v>
      </c>
      <c r="AA686" s="18" t="b">
        <f t="shared" si="38"/>
        <v>1</v>
      </c>
      <c r="AB686" s="26">
        <v>3</v>
      </c>
    </row>
    <row r="687">
      <c r="A687" s="21">
        <v>11027</v>
      </c>
      <c r="B687" s="22" t="s">
        <v>2820</v>
      </c>
      <c r="C687" s="22" t="s">
        <v>2821</v>
      </c>
      <c r="D687" s="22" t="s">
        <v>2555</v>
      </c>
      <c r="E687" s="22" t="s">
        <v>2822</v>
      </c>
      <c r="F687" s="22" t="s">
        <v>2823</v>
      </c>
      <c r="G687" s="22"/>
      <c r="H687" s="14">
        <v>0.040000000000000001</v>
      </c>
      <c r="I687" s="15" t="s">
        <v>64</v>
      </c>
      <c r="J687" s="22" t="s">
        <v>65</v>
      </c>
      <c r="K687" s="13">
        <v>90</v>
      </c>
      <c r="L687" s="23">
        <v>0</v>
      </c>
      <c r="M687" s="29">
        <f t="shared" si="39"/>
        <v>0</v>
      </c>
      <c r="N687" s="29">
        <f t="shared" si="40"/>
        <v>0</v>
      </c>
      <c r="O687" s="23">
        <v>3</v>
      </c>
      <c r="P687" s="23">
        <v>10</v>
      </c>
      <c r="Q687" s="23"/>
      <c r="R687" s="23"/>
      <c r="S687" s="22" t="s">
        <v>66</v>
      </c>
      <c r="T687" s="22">
        <v>0</v>
      </c>
      <c r="U687" s="22">
        <v>0</v>
      </c>
      <c r="V687" s="22">
        <v>0</v>
      </c>
      <c r="W687" s="22">
        <v>0</v>
      </c>
      <c r="X687" s="24"/>
      <c r="Y687" s="25">
        <v>0</v>
      </c>
      <c r="Z687" s="18">
        <f>#NAME?</f>
        <v>0</v>
      </c>
      <c r="AA687" s="18" t="b">
        <f t="shared" si="38"/>
        <v>1</v>
      </c>
      <c r="AB687" s="26"/>
    </row>
    <row r="688">
      <c r="A688" s="21">
        <v>11028</v>
      </c>
      <c r="B688" s="22" t="s">
        <v>2824</v>
      </c>
      <c r="C688" s="22" t="s">
        <v>2825</v>
      </c>
      <c r="D688" s="22" t="s">
        <v>2555</v>
      </c>
      <c r="E688" s="22" t="s">
        <v>2826</v>
      </c>
      <c r="F688" s="22" t="s">
        <v>2827</v>
      </c>
      <c r="G688" s="22"/>
      <c r="H688" s="14">
        <v>0.040000000000000001</v>
      </c>
      <c r="I688" s="15" t="s">
        <v>64</v>
      </c>
      <c r="J688" s="22" t="s">
        <v>65</v>
      </c>
      <c r="K688" s="13">
        <v>90</v>
      </c>
      <c r="L688" s="23">
        <v>4</v>
      </c>
      <c r="M688" s="29">
        <f t="shared" si="39"/>
        <v>16</v>
      </c>
      <c r="N688" s="29">
        <f t="shared" si="40"/>
        <v>20</v>
      </c>
      <c r="O688" s="23">
        <v>3</v>
      </c>
      <c r="P688" s="23">
        <v>10</v>
      </c>
      <c r="Q688" s="23"/>
      <c r="R688" s="23"/>
      <c r="S688" s="22" t="s">
        <v>66</v>
      </c>
      <c r="T688" s="22">
        <v>28</v>
      </c>
      <c r="U688" s="22">
        <v>651</v>
      </c>
      <c r="V688" s="22">
        <v>980</v>
      </c>
      <c r="W688" s="22">
        <v>1360</v>
      </c>
      <c r="X688" s="24">
        <v>8</v>
      </c>
      <c r="Y688" s="25">
        <v>58</v>
      </c>
      <c r="Z688" s="18">
        <f>#NAME?</f>
        <v>58</v>
      </c>
      <c r="AA688" s="18" t="b">
        <f t="shared" si="38"/>
        <v>1</v>
      </c>
      <c r="AB688" s="26">
        <v>2</v>
      </c>
    </row>
    <row r="689">
      <c r="A689" s="21">
        <v>11031</v>
      </c>
      <c r="B689" s="22" t="s">
        <v>2828</v>
      </c>
      <c r="C689" s="22" t="s">
        <v>2829</v>
      </c>
      <c r="D689" s="22" t="s">
        <v>2555</v>
      </c>
      <c r="E689" s="22" t="s">
        <v>2830</v>
      </c>
      <c r="F689" s="22" t="s">
        <v>2831</v>
      </c>
      <c r="G689" s="22"/>
      <c r="H689" s="14">
        <v>0.040000000000000001</v>
      </c>
      <c r="I689" s="15" t="s">
        <v>64</v>
      </c>
      <c r="J689" s="22" t="s">
        <v>65</v>
      </c>
      <c r="K689" s="13">
        <v>90</v>
      </c>
      <c r="L689" s="23">
        <v>13</v>
      </c>
      <c r="M689" s="29">
        <f t="shared" si="39"/>
        <v>52</v>
      </c>
      <c r="N689" s="29">
        <f t="shared" si="40"/>
        <v>65</v>
      </c>
      <c r="O689" s="23"/>
      <c r="P689" s="23"/>
      <c r="Q689" s="23">
        <v>2</v>
      </c>
      <c r="R689" s="23">
        <v>20</v>
      </c>
      <c r="S689" s="22" t="s">
        <v>66</v>
      </c>
      <c r="T689" s="22">
        <v>9</v>
      </c>
      <c r="U689" s="22">
        <v>118.42</v>
      </c>
      <c r="V689" s="22">
        <v>320</v>
      </c>
      <c r="W689" s="22">
        <v>430</v>
      </c>
      <c r="X689" s="24">
        <v>11</v>
      </c>
      <c r="Y689" s="25">
        <v>109</v>
      </c>
      <c r="Z689" s="18">
        <f>#NAME?</f>
        <v>109</v>
      </c>
      <c r="AA689" s="18" t="b">
        <f t="shared" si="38"/>
        <v>1</v>
      </c>
      <c r="AB689" s="26">
        <v>74</v>
      </c>
    </row>
    <row r="690">
      <c r="A690" s="21">
        <v>11032</v>
      </c>
      <c r="B690" s="22" t="s">
        <v>2832</v>
      </c>
      <c r="C690" s="22" t="s">
        <v>2833</v>
      </c>
      <c r="D690" s="22" t="s">
        <v>2555</v>
      </c>
      <c r="E690" s="22" t="s">
        <v>2834</v>
      </c>
      <c r="F690" s="22" t="s">
        <v>2835</v>
      </c>
      <c r="G690" s="22"/>
      <c r="H690" s="14">
        <v>0.040000000000000001</v>
      </c>
      <c r="I690" s="15" t="s">
        <v>64</v>
      </c>
      <c r="J690" s="22" t="s">
        <v>65</v>
      </c>
      <c r="K690" s="13">
        <v>90</v>
      </c>
      <c r="L690" s="23">
        <v>14</v>
      </c>
      <c r="M690" s="29">
        <f t="shared" si="39"/>
        <v>56</v>
      </c>
      <c r="N690" s="29">
        <f t="shared" si="40"/>
        <v>70</v>
      </c>
      <c r="O690" s="23"/>
      <c r="P690" s="23"/>
      <c r="Q690" s="23">
        <v>2</v>
      </c>
      <c r="R690" s="23">
        <v>20</v>
      </c>
      <c r="S690" s="22" t="s">
        <v>66</v>
      </c>
      <c r="T690" s="22">
        <v>9</v>
      </c>
      <c r="U690" s="22">
        <v>118.42</v>
      </c>
      <c r="V690" s="22">
        <v>320</v>
      </c>
      <c r="W690" s="22">
        <v>430</v>
      </c>
      <c r="X690" s="24">
        <v>5</v>
      </c>
      <c r="Y690" s="25">
        <v>43</v>
      </c>
      <c r="Z690" s="18">
        <f>#NAME?</f>
        <v>43</v>
      </c>
      <c r="AA690" s="18" t="b">
        <f t="shared" si="38"/>
        <v>1</v>
      </c>
      <c r="AB690" s="26">
        <v>0</v>
      </c>
    </row>
    <row r="691">
      <c r="A691" s="21">
        <v>11026</v>
      </c>
      <c r="B691" s="22" t="s">
        <v>2836</v>
      </c>
      <c r="C691" s="22" t="s">
        <v>2837</v>
      </c>
      <c r="D691" s="22" t="s">
        <v>2555</v>
      </c>
      <c r="E691" s="22" t="s">
        <v>2838</v>
      </c>
      <c r="F691" s="22" t="s">
        <v>2839</v>
      </c>
      <c r="G691" s="22"/>
      <c r="H691" s="14">
        <v>0.040000000000000001</v>
      </c>
      <c r="I691" s="15" t="s">
        <v>64</v>
      </c>
      <c r="J691" s="22" t="s">
        <v>65</v>
      </c>
      <c r="K691" s="13">
        <v>90</v>
      </c>
      <c r="L691" s="23">
        <v>1</v>
      </c>
      <c r="M691" s="29">
        <f t="shared" si="39"/>
        <v>4</v>
      </c>
      <c r="N691" s="29">
        <f t="shared" si="40"/>
        <v>5</v>
      </c>
      <c r="O691" s="23"/>
      <c r="P691" s="23"/>
      <c r="Q691" s="23">
        <v>2</v>
      </c>
      <c r="R691" s="23">
        <v>5</v>
      </c>
      <c r="S691" s="22" t="s">
        <v>66</v>
      </c>
      <c r="T691" s="22">
        <v>76</v>
      </c>
      <c r="U691" s="22">
        <v>2067</v>
      </c>
      <c r="V691" s="22">
        <v>3100</v>
      </c>
      <c r="W691" s="22">
        <v>4130</v>
      </c>
      <c r="X691" s="24"/>
      <c r="Y691" s="25"/>
      <c r="Z691" s="18">
        <f>#NAME?</f>
        <v>0</v>
      </c>
      <c r="AA691" s="18" t="b">
        <f t="shared" si="38"/>
        <v>1</v>
      </c>
      <c r="AB691" s="26">
        <v>1</v>
      </c>
    </row>
    <row r="692">
      <c r="A692" s="21">
        <v>11029</v>
      </c>
      <c r="B692" s="22" t="s">
        <v>2840</v>
      </c>
      <c r="C692" s="22" t="s">
        <v>2841</v>
      </c>
      <c r="D692" s="22" t="s">
        <v>2555</v>
      </c>
      <c r="E692" s="22" t="s">
        <v>2842</v>
      </c>
      <c r="F692" s="22" t="s">
        <v>2843</v>
      </c>
      <c r="G692" s="22"/>
      <c r="H692" s="14">
        <v>0.040000000000000001</v>
      </c>
      <c r="I692" s="15" t="s">
        <v>64</v>
      </c>
      <c r="J692" s="22" t="s">
        <v>65</v>
      </c>
      <c r="K692" s="13">
        <v>90</v>
      </c>
      <c r="L692" s="23">
        <v>6</v>
      </c>
      <c r="M692" s="29">
        <f t="shared" si="39"/>
        <v>24</v>
      </c>
      <c r="N692" s="29">
        <f t="shared" si="40"/>
        <v>30</v>
      </c>
      <c r="O692" s="23"/>
      <c r="P692" s="23"/>
      <c r="Q692" s="23">
        <v>3</v>
      </c>
      <c r="R692" s="23">
        <v>10</v>
      </c>
      <c r="S692" s="22" t="s">
        <v>66</v>
      </c>
      <c r="T692" s="22">
        <v>30</v>
      </c>
      <c r="U692" s="22">
        <v>765</v>
      </c>
      <c r="V692" s="22">
        <v>1150</v>
      </c>
      <c r="W692" s="22">
        <v>1530</v>
      </c>
      <c r="X692" s="24">
        <v>1</v>
      </c>
      <c r="Y692" s="25">
        <f>6+10</f>
        <v>16</v>
      </c>
      <c r="Z692" s="18">
        <f>#NAME?</f>
        <v>16</v>
      </c>
      <c r="AA692" s="18" t="b">
        <f t="shared" si="38"/>
        <v>1</v>
      </c>
      <c r="AB692" s="26">
        <v>4</v>
      </c>
    </row>
    <row r="693">
      <c r="A693" s="21">
        <v>11030</v>
      </c>
      <c r="B693" s="22" t="s">
        <v>2844</v>
      </c>
      <c r="C693" s="22" t="s">
        <v>2845</v>
      </c>
      <c r="D693" s="22" t="s">
        <v>2555</v>
      </c>
      <c r="E693" s="22" t="s">
        <v>2846</v>
      </c>
      <c r="F693" s="22" t="s">
        <v>2847</v>
      </c>
      <c r="G693" s="22"/>
      <c r="H693" s="14">
        <v>0.040000000000000001</v>
      </c>
      <c r="I693" s="15" t="s">
        <v>64</v>
      </c>
      <c r="J693" s="22" t="s">
        <v>65</v>
      </c>
      <c r="K693" s="13">
        <v>90</v>
      </c>
      <c r="L693" s="23">
        <v>5</v>
      </c>
      <c r="M693" s="29">
        <f t="shared" si="39"/>
        <v>20</v>
      </c>
      <c r="N693" s="29">
        <f t="shared" si="40"/>
        <v>25</v>
      </c>
      <c r="O693" s="23"/>
      <c r="P693" s="23"/>
      <c r="Q693" s="23">
        <v>3</v>
      </c>
      <c r="R693" s="23">
        <v>10</v>
      </c>
      <c r="S693" s="22" t="s">
        <v>66</v>
      </c>
      <c r="T693" s="22">
        <v>30</v>
      </c>
      <c r="U693" s="22">
        <v>765</v>
      </c>
      <c r="V693" s="22">
        <v>1150</v>
      </c>
      <c r="W693" s="22">
        <v>1530</v>
      </c>
      <c r="X693" s="24">
        <v>2</v>
      </c>
      <c r="Y693" s="25">
        <f>14+16</f>
        <v>30</v>
      </c>
      <c r="Z693" s="18">
        <f>#NAME?</f>
        <v>30</v>
      </c>
      <c r="AA693" s="18" t="b">
        <f t="shared" si="38"/>
        <v>1</v>
      </c>
      <c r="AB693" s="26">
        <v>1</v>
      </c>
    </row>
    <row r="694">
      <c r="A694" s="21">
        <v>11875</v>
      </c>
      <c r="B694" s="22" t="s">
        <v>2848</v>
      </c>
      <c r="C694" s="22" t="s">
        <v>2849</v>
      </c>
      <c r="D694" s="22" t="s">
        <v>2555</v>
      </c>
      <c r="E694" s="22" t="s">
        <v>2850</v>
      </c>
      <c r="F694" s="22" t="s">
        <v>2851</v>
      </c>
      <c r="G694" s="22"/>
      <c r="H694" s="14">
        <v>0.040000000000000001</v>
      </c>
      <c r="I694" s="15" t="s">
        <v>64</v>
      </c>
      <c r="J694" s="22" t="s">
        <v>65</v>
      </c>
      <c r="K694" s="13">
        <v>90</v>
      </c>
      <c r="L694" s="23">
        <v>12</v>
      </c>
      <c r="M694" s="29">
        <f t="shared" si="39"/>
        <v>48</v>
      </c>
      <c r="N694" s="29">
        <f t="shared" si="40"/>
        <v>60</v>
      </c>
      <c r="O694" s="23">
        <v>5</v>
      </c>
      <c r="P694" s="23">
        <v>20</v>
      </c>
      <c r="Q694" s="23"/>
      <c r="R694" s="23"/>
      <c r="S694" s="22" t="s">
        <v>66</v>
      </c>
      <c r="T694" s="22">
        <v>20</v>
      </c>
      <c r="U694" s="22">
        <v>513.38999999999999</v>
      </c>
      <c r="V694" s="22">
        <v>960</v>
      </c>
      <c r="W694" s="22">
        <v>1650</v>
      </c>
      <c r="X694" s="24">
        <v>27</v>
      </c>
      <c r="Y694" s="25">
        <v>17</v>
      </c>
      <c r="Z694" s="18">
        <f>#NAME?</f>
        <v>17</v>
      </c>
      <c r="AA694" s="18" t="b">
        <f t="shared" si="38"/>
        <v>1</v>
      </c>
      <c r="AB694" s="26">
        <v>2</v>
      </c>
    </row>
    <row r="695">
      <c r="A695" s="21">
        <v>11874</v>
      </c>
      <c r="B695" s="22" t="s">
        <v>2852</v>
      </c>
      <c r="C695" s="22" t="s">
        <v>2853</v>
      </c>
      <c r="D695" s="22" t="s">
        <v>2555</v>
      </c>
      <c r="E695" s="22" t="s">
        <v>2854</v>
      </c>
      <c r="F695" s="22" t="s">
        <v>2855</v>
      </c>
      <c r="G695" s="22"/>
      <c r="H695" s="14">
        <v>0.040000000000000001</v>
      </c>
      <c r="I695" s="15" t="s">
        <v>64</v>
      </c>
      <c r="J695" s="22" t="s">
        <v>65</v>
      </c>
      <c r="K695" s="13">
        <v>90</v>
      </c>
      <c r="L695" s="23">
        <v>12</v>
      </c>
      <c r="M695" s="29">
        <f t="shared" si="39"/>
        <v>48</v>
      </c>
      <c r="N695" s="29">
        <f t="shared" si="40"/>
        <v>60</v>
      </c>
      <c r="O695" s="23">
        <v>5</v>
      </c>
      <c r="P695" s="23">
        <v>20</v>
      </c>
      <c r="Q695" s="23"/>
      <c r="R695" s="23"/>
      <c r="S695" s="22" t="s">
        <v>66</v>
      </c>
      <c r="T695" s="22">
        <v>25</v>
      </c>
      <c r="U695" s="22">
        <v>635.70000000000005</v>
      </c>
      <c r="V695" s="22">
        <v>960</v>
      </c>
      <c r="W695" s="22">
        <v>1650</v>
      </c>
      <c r="X695" s="24">
        <v>14</v>
      </c>
      <c r="Y695" s="25">
        <v>38</v>
      </c>
      <c r="Z695" s="18">
        <f>#NAME?</f>
        <v>38</v>
      </c>
      <c r="AA695" s="18" t="b">
        <f t="shared" si="38"/>
        <v>1</v>
      </c>
      <c r="AB695" s="26">
        <v>2</v>
      </c>
    </row>
    <row r="696">
      <c r="A696" s="21">
        <v>12417</v>
      </c>
      <c r="B696" s="22" t="s">
        <v>2856</v>
      </c>
      <c r="C696" s="22" t="s">
        <v>2857</v>
      </c>
      <c r="D696" s="22" t="s">
        <v>2555</v>
      </c>
      <c r="E696" s="22" t="s">
        <v>2858</v>
      </c>
      <c r="F696" s="22" t="s">
        <v>2859</v>
      </c>
      <c r="G696" s="22"/>
      <c r="H696" s="14">
        <v>0.040000000000000001</v>
      </c>
      <c r="I696" s="15" t="s">
        <v>64</v>
      </c>
      <c r="J696" s="22" t="s">
        <v>65</v>
      </c>
      <c r="K696" s="13">
        <v>90</v>
      </c>
      <c r="L696" s="23">
        <v>26</v>
      </c>
      <c r="M696" s="29">
        <f t="shared" si="39"/>
        <v>104</v>
      </c>
      <c r="N696" s="29">
        <f t="shared" si="40"/>
        <v>130</v>
      </c>
      <c r="O696" s="23"/>
      <c r="P696" s="23"/>
      <c r="Q696" s="23">
        <v>3</v>
      </c>
      <c r="R696" s="23">
        <v>10</v>
      </c>
      <c r="S696" s="22" t="s">
        <v>66</v>
      </c>
      <c r="T696" s="22">
        <v>8</v>
      </c>
      <c r="U696" s="22">
        <v>204</v>
      </c>
      <c r="V696" s="22">
        <v>310</v>
      </c>
      <c r="W696" s="22">
        <v>410</v>
      </c>
      <c r="X696" s="24"/>
      <c r="Y696" s="25">
        <v>160</v>
      </c>
      <c r="Z696" s="18">
        <f>#NAME?</f>
        <v>160</v>
      </c>
      <c r="AA696" s="18" t="b">
        <f t="shared" si="38"/>
        <v>1</v>
      </c>
      <c r="AB696" s="26">
        <v>10</v>
      </c>
    </row>
    <row r="697">
      <c r="A697" s="21">
        <v>12416</v>
      </c>
      <c r="B697" s="22" t="s">
        <v>2860</v>
      </c>
      <c r="C697" s="22" t="s">
        <v>2861</v>
      </c>
      <c r="D697" s="22" t="s">
        <v>2555</v>
      </c>
      <c r="E697" s="22" t="s">
        <v>2862</v>
      </c>
      <c r="F697" s="22" t="s">
        <v>2863</v>
      </c>
      <c r="G697" s="22"/>
      <c r="H697" s="14">
        <v>0.040000000000000001</v>
      </c>
      <c r="I697" s="15" t="s">
        <v>64</v>
      </c>
      <c r="J697" s="22" t="s">
        <v>65</v>
      </c>
      <c r="K697" s="13">
        <v>90</v>
      </c>
      <c r="L697" s="23">
        <v>25</v>
      </c>
      <c r="M697" s="29">
        <f t="shared" si="39"/>
        <v>100</v>
      </c>
      <c r="N697" s="29">
        <f t="shared" si="40"/>
        <v>125</v>
      </c>
      <c r="O697" s="23"/>
      <c r="P697" s="23"/>
      <c r="Q697" s="23">
        <v>3</v>
      </c>
      <c r="R697" s="23">
        <v>10</v>
      </c>
      <c r="S697" s="22" t="s">
        <v>66</v>
      </c>
      <c r="T697" s="22">
        <v>8</v>
      </c>
      <c r="U697" s="22">
        <v>204</v>
      </c>
      <c r="V697" s="22">
        <v>310</v>
      </c>
      <c r="W697" s="22">
        <v>410</v>
      </c>
      <c r="X697" s="24"/>
      <c r="Y697" s="25">
        <v>160</v>
      </c>
      <c r="Z697" s="18">
        <f>#NAME?</f>
        <v>160</v>
      </c>
      <c r="AA697" s="18" t="b">
        <f t="shared" si="38"/>
        <v>1</v>
      </c>
      <c r="AB697" s="26">
        <v>20</v>
      </c>
    </row>
    <row r="698">
      <c r="A698" s="21">
        <v>11846</v>
      </c>
      <c r="B698" s="22" t="s">
        <v>2864</v>
      </c>
      <c r="C698" s="22" t="s">
        <v>2865</v>
      </c>
      <c r="D698" s="22" t="s">
        <v>2555</v>
      </c>
      <c r="E698" s="22" t="s">
        <v>2866</v>
      </c>
      <c r="F698" s="22" t="s">
        <v>2867</v>
      </c>
      <c r="G698" s="22"/>
      <c r="H698" s="14">
        <v>0.040000000000000001</v>
      </c>
      <c r="I698" s="15" t="s">
        <v>64</v>
      </c>
      <c r="J698" s="22" t="s">
        <v>65</v>
      </c>
      <c r="K698" s="13">
        <v>90</v>
      </c>
      <c r="L698" s="23">
        <v>3</v>
      </c>
      <c r="M698" s="29">
        <f t="shared" si="39"/>
        <v>12</v>
      </c>
      <c r="N698" s="29">
        <f t="shared" si="40"/>
        <v>15</v>
      </c>
      <c r="O698" s="23"/>
      <c r="P698" s="23"/>
      <c r="Q698" s="23">
        <v>2</v>
      </c>
      <c r="R698" s="23">
        <v>5</v>
      </c>
      <c r="S698" s="22" t="s">
        <v>66</v>
      </c>
      <c r="T698" s="22">
        <v>90</v>
      </c>
      <c r="U698" s="22">
        <v>2448</v>
      </c>
      <c r="V698" s="22">
        <v>3670</v>
      </c>
      <c r="W698" s="22">
        <v>4900</v>
      </c>
      <c r="X698" s="24"/>
      <c r="Y698" s="25">
        <v>22</v>
      </c>
      <c r="Z698" s="18">
        <f>#NAME?</f>
        <v>22</v>
      </c>
      <c r="AA698" s="18" t="b">
        <f t="shared" si="38"/>
        <v>1</v>
      </c>
      <c r="AB698" s="26"/>
    </row>
    <row r="699">
      <c r="A699" s="21">
        <v>12194</v>
      </c>
      <c r="B699" s="22" t="s">
        <v>2868</v>
      </c>
      <c r="C699" s="22" t="s">
        <v>2869</v>
      </c>
      <c r="D699" s="22" t="s">
        <v>2555</v>
      </c>
      <c r="E699" s="22" t="s">
        <v>2870</v>
      </c>
      <c r="F699" s="22" t="s">
        <v>2871</v>
      </c>
      <c r="G699" s="22"/>
      <c r="H699" s="14">
        <v>0.040000000000000001</v>
      </c>
      <c r="I699" s="15" t="s">
        <v>64</v>
      </c>
      <c r="J699" s="22" t="s">
        <v>65</v>
      </c>
      <c r="K699" s="13">
        <v>90</v>
      </c>
      <c r="L699" s="23">
        <v>0</v>
      </c>
      <c r="M699" s="29">
        <f t="shared" si="39"/>
        <v>0</v>
      </c>
      <c r="N699" s="29">
        <f t="shared" si="40"/>
        <v>0</v>
      </c>
      <c r="O699" s="23">
        <v>5</v>
      </c>
      <c r="P699" s="23">
        <v>20</v>
      </c>
      <c r="Q699" s="23"/>
      <c r="R699" s="23"/>
      <c r="S699" s="22" t="s">
        <v>66</v>
      </c>
      <c r="T699" s="22">
        <v>1.1000000000000001</v>
      </c>
      <c r="U699" s="22">
        <v>172</v>
      </c>
      <c r="V699" s="22">
        <v>270</v>
      </c>
      <c r="W699" s="22">
        <v>370</v>
      </c>
      <c r="X699" s="24">
        <v>1</v>
      </c>
      <c r="Y699" s="25"/>
      <c r="Z699" s="18">
        <f>#NAME?</f>
        <v>0</v>
      </c>
      <c r="AA699" s="18" t="b">
        <f t="shared" si="38"/>
        <v>1</v>
      </c>
      <c r="AB699" s="26"/>
    </row>
    <row r="700">
      <c r="A700" s="21">
        <v>12193</v>
      </c>
      <c r="B700" s="22" t="s">
        <v>2872</v>
      </c>
      <c r="C700" s="22" t="s">
        <v>2873</v>
      </c>
      <c r="D700" s="22" t="s">
        <v>2555</v>
      </c>
      <c r="E700" s="22" t="s">
        <v>2874</v>
      </c>
      <c r="F700" s="22" t="s">
        <v>2875</v>
      </c>
      <c r="G700" s="22"/>
      <c r="H700" s="14">
        <v>0.040000000000000001</v>
      </c>
      <c r="I700" s="15" t="s">
        <v>64</v>
      </c>
      <c r="J700" s="22" t="s">
        <v>65</v>
      </c>
      <c r="K700" s="13">
        <v>90</v>
      </c>
      <c r="L700" s="23">
        <v>0</v>
      </c>
      <c r="M700" s="29">
        <f t="shared" si="39"/>
        <v>0</v>
      </c>
      <c r="N700" s="29">
        <f t="shared" si="40"/>
        <v>0</v>
      </c>
      <c r="O700" s="23">
        <v>5</v>
      </c>
      <c r="P700" s="23">
        <v>20</v>
      </c>
      <c r="Q700" s="23"/>
      <c r="R700" s="23"/>
      <c r="S700" s="22" t="s">
        <v>66</v>
      </c>
      <c r="T700" s="22">
        <v>1.1000000000000001</v>
      </c>
      <c r="U700" s="22">
        <v>172</v>
      </c>
      <c r="V700" s="22">
        <v>270</v>
      </c>
      <c r="W700" s="22">
        <v>370</v>
      </c>
      <c r="X700" s="24">
        <v>1</v>
      </c>
      <c r="Y700" s="25"/>
      <c r="Z700" s="18">
        <f>#NAME?</f>
        <v>0</v>
      </c>
      <c r="AA700" s="18" t="b">
        <f t="shared" si="38"/>
        <v>1</v>
      </c>
      <c r="AB700" s="26"/>
    </row>
    <row r="701">
      <c r="A701" s="21">
        <v>11847</v>
      </c>
      <c r="B701" s="22" t="s">
        <v>2876</v>
      </c>
      <c r="C701" s="22" t="s">
        <v>2877</v>
      </c>
      <c r="D701" s="22" t="s">
        <v>2555</v>
      </c>
      <c r="E701" s="22" t="s">
        <v>2878</v>
      </c>
      <c r="F701" s="22" t="s">
        <v>2879</v>
      </c>
      <c r="G701" s="22"/>
      <c r="H701" s="14">
        <v>0.040000000000000001</v>
      </c>
      <c r="I701" s="15" t="s">
        <v>64</v>
      </c>
      <c r="J701" s="22" t="s">
        <v>65</v>
      </c>
      <c r="K701" s="13">
        <v>90</v>
      </c>
      <c r="L701" s="23">
        <v>1</v>
      </c>
      <c r="M701" s="29">
        <f t="shared" si="39"/>
        <v>4</v>
      </c>
      <c r="N701" s="29">
        <f t="shared" si="40"/>
        <v>5</v>
      </c>
      <c r="O701" s="23"/>
      <c r="P701" s="23"/>
      <c r="Q701" s="23">
        <v>3</v>
      </c>
      <c r="R701" s="23">
        <v>10</v>
      </c>
      <c r="S701" s="22" t="s">
        <v>66</v>
      </c>
      <c r="T701" s="22">
        <v>75</v>
      </c>
      <c r="U701" s="22">
        <v>1743.75</v>
      </c>
      <c r="V701" s="22">
        <v>2620</v>
      </c>
      <c r="W701" s="22">
        <v>3610</v>
      </c>
      <c r="X701" s="24"/>
      <c r="Y701" s="25">
        <v>9</v>
      </c>
      <c r="Z701" s="18">
        <f>#NAME?</f>
        <v>9</v>
      </c>
      <c r="AA701" s="18" t="b">
        <f t="shared" si="38"/>
        <v>1</v>
      </c>
      <c r="AB701" s="26">
        <v>6</v>
      </c>
    </row>
    <row r="702">
      <c r="A702" s="21">
        <v>12143</v>
      </c>
      <c r="B702" s="22" t="s">
        <v>2880</v>
      </c>
      <c r="C702" s="22" t="s">
        <v>2881</v>
      </c>
      <c r="D702" s="22" t="s">
        <v>2555</v>
      </c>
      <c r="E702" s="22" t="s">
        <v>2882</v>
      </c>
      <c r="F702" s="22" t="s">
        <v>2883</v>
      </c>
      <c r="G702" s="22"/>
      <c r="H702" s="14">
        <v>0.040000000000000001</v>
      </c>
      <c r="I702" s="15" t="s">
        <v>64</v>
      </c>
      <c r="J702" s="22" t="s">
        <v>65</v>
      </c>
      <c r="K702" s="13">
        <v>90</v>
      </c>
      <c r="L702" s="23">
        <v>3</v>
      </c>
      <c r="M702" s="29">
        <f t="shared" si="39"/>
        <v>12</v>
      </c>
      <c r="N702" s="29">
        <f t="shared" si="40"/>
        <v>15</v>
      </c>
      <c r="O702" s="23"/>
      <c r="P702" s="23"/>
      <c r="Q702" s="23">
        <v>3</v>
      </c>
      <c r="R702" s="23">
        <v>10</v>
      </c>
      <c r="S702" s="22" t="s">
        <v>66</v>
      </c>
      <c r="T702" s="22">
        <v>82</v>
      </c>
      <c r="U702" s="22">
        <v>2230</v>
      </c>
      <c r="V702" s="22">
        <v>3350</v>
      </c>
      <c r="W702" s="22">
        <v>4460</v>
      </c>
      <c r="X702" s="24">
        <v>2</v>
      </c>
      <c r="Y702" s="25">
        <v>24</v>
      </c>
      <c r="Z702" s="18">
        <f>#NAME?</f>
        <v>24</v>
      </c>
      <c r="AA702" s="18" t="b">
        <f t="shared" si="38"/>
        <v>1</v>
      </c>
      <c r="AB702" s="26">
        <v>3</v>
      </c>
    </row>
    <row r="703">
      <c r="A703" s="21">
        <v>12142</v>
      </c>
      <c r="B703" s="22" t="s">
        <v>2884</v>
      </c>
      <c r="C703" s="22" t="s">
        <v>2885</v>
      </c>
      <c r="D703" s="22" t="s">
        <v>2555</v>
      </c>
      <c r="E703" s="22" t="s">
        <v>2886</v>
      </c>
      <c r="F703" s="22" t="s">
        <v>2887</v>
      </c>
      <c r="G703" s="22"/>
      <c r="H703" s="14">
        <v>0.040000000000000001</v>
      </c>
      <c r="I703" s="15" t="s">
        <v>64</v>
      </c>
      <c r="J703" s="22" t="s">
        <v>65</v>
      </c>
      <c r="K703" s="13">
        <v>90</v>
      </c>
      <c r="L703" s="23">
        <v>3</v>
      </c>
      <c r="M703" s="29">
        <f t="shared" si="39"/>
        <v>12</v>
      </c>
      <c r="N703" s="29">
        <f t="shared" si="40"/>
        <v>15</v>
      </c>
      <c r="O703" s="23"/>
      <c r="P703" s="23"/>
      <c r="Q703" s="23">
        <v>3</v>
      </c>
      <c r="R703" s="23">
        <v>10</v>
      </c>
      <c r="S703" s="22" t="s">
        <v>66</v>
      </c>
      <c r="T703" s="22">
        <v>82</v>
      </c>
      <c r="U703" s="22">
        <v>2230</v>
      </c>
      <c r="V703" s="22">
        <v>3350</v>
      </c>
      <c r="W703" s="22">
        <v>4460</v>
      </c>
      <c r="X703" s="24">
        <v>1</v>
      </c>
      <c r="Y703" s="25">
        <v>25</v>
      </c>
      <c r="Z703" s="18">
        <f>#NAME?</f>
        <v>25</v>
      </c>
      <c r="AA703" s="18" t="b">
        <f t="shared" si="38"/>
        <v>1</v>
      </c>
      <c r="AB703" s="26">
        <v>4</v>
      </c>
    </row>
    <row r="704">
      <c r="A704" s="21">
        <v>12419</v>
      </c>
      <c r="B704" s="22" t="s">
        <v>2888</v>
      </c>
      <c r="C704" s="22" t="s">
        <v>2889</v>
      </c>
      <c r="D704" s="22" t="s">
        <v>2555</v>
      </c>
      <c r="E704" s="22" t="s">
        <v>2890</v>
      </c>
      <c r="F704" s="22" t="s">
        <v>2891</v>
      </c>
      <c r="G704" s="22"/>
      <c r="H704" s="14">
        <v>0.040000000000000001</v>
      </c>
      <c r="I704" s="15" t="s">
        <v>64</v>
      </c>
      <c r="J704" s="22" t="s">
        <v>65</v>
      </c>
      <c r="K704" s="13">
        <v>90</v>
      </c>
      <c r="L704" s="23">
        <v>2</v>
      </c>
      <c r="M704" s="29">
        <f t="shared" si="39"/>
        <v>8</v>
      </c>
      <c r="N704" s="29">
        <f t="shared" si="40"/>
        <v>10</v>
      </c>
      <c r="O704" s="23"/>
      <c r="P704" s="23"/>
      <c r="Q704" s="23">
        <v>3</v>
      </c>
      <c r="R704" s="23">
        <v>10</v>
      </c>
      <c r="S704" s="22" t="s">
        <v>66</v>
      </c>
      <c r="T704" s="22">
        <v>25</v>
      </c>
      <c r="U704" s="22">
        <v>638</v>
      </c>
      <c r="V704" s="22">
        <v>960</v>
      </c>
      <c r="W704" s="22">
        <v>1280</v>
      </c>
      <c r="X704" s="24"/>
      <c r="Y704" s="25">
        <v>80</v>
      </c>
      <c r="Z704" s="18">
        <f>#NAME?</f>
        <v>80</v>
      </c>
      <c r="AA704" s="18" t="b">
        <f t="shared" si="38"/>
        <v>1</v>
      </c>
      <c r="AB704" s="26">
        <v>8</v>
      </c>
    </row>
    <row r="705">
      <c r="A705" s="21">
        <v>12418</v>
      </c>
      <c r="B705" s="22" t="s">
        <v>2892</v>
      </c>
      <c r="C705" s="22" t="s">
        <v>2893</v>
      </c>
      <c r="D705" s="22" t="s">
        <v>2555</v>
      </c>
      <c r="E705" s="22" t="s">
        <v>2894</v>
      </c>
      <c r="F705" s="22" t="s">
        <v>2895</v>
      </c>
      <c r="G705" s="22"/>
      <c r="H705" s="14">
        <v>0.040000000000000001</v>
      </c>
      <c r="I705" s="15" t="s">
        <v>64</v>
      </c>
      <c r="J705" s="22" t="s">
        <v>65</v>
      </c>
      <c r="K705" s="13">
        <v>90</v>
      </c>
      <c r="L705" s="23">
        <v>1</v>
      </c>
      <c r="M705" s="29">
        <f t="shared" si="39"/>
        <v>4</v>
      </c>
      <c r="N705" s="29">
        <f t="shared" si="40"/>
        <v>5</v>
      </c>
      <c r="O705" s="23"/>
      <c r="P705" s="23"/>
      <c r="Q705" s="23">
        <v>3</v>
      </c>
      <c r="R705" s="23">
        <v>10</v>
      </c>
      <c r="S705" s="22" t="s">
        <v>66</v>
      </c>
      <c r="T705" s="22">
        <v>25</v>
      </c>
      <c r="U705" s="22">
        <v>638</v>
      </c>
      <c r="V705" s="22">
        <v>960</v>
      </c>
      <c r="W705" s="22">
        <v>1280</v>
      </c>
      <c r="X705" s="24"/>
      <c r="Y705" s="25">
        <v>76</v>
      </c>
      <c r="Z705" s="18">
        <f>#NAME?</f>
        <v>76</v>
      </c>
      <c r="AA705" s="18" t="b">
        <f t="shared" si="38"/>
        <v>1</v>
      </c>
      <c r="AB705" s="26">
        <v>13</v>
      </c>
    </row>
    <row r="706">
      <c r="A706" s="21">
        <v>11034</v>
      </c>
      <c r="B706" s="22" t="s">
        <v>2896</v>
      </c>
      <c r="C706" s="22" t="s">
        <v>2897</v>
      </c>
      <c r="D706" s="22" t="s">
        <v>2555</v>
      </c>
      <c r="E706" s="22" t="s">
        <v>2898</v>
      </c>
      <c r="F706" s="22" t="s">
        <v>2899</v>
      </c>
      <c r="G706" s="22"/>
      <c r="H706" s="14">
        <v>0.040000000000000001</v>
      </c>
      <c r="I706" s="15" t="s">
        <v>64</v>
      </c>
      <c r="J706" s="22" t="s">
        <v>65</v>
      </c>
      <c r="K706" s="13">
        <v>90</v>
      </c>
      <c r="L706" s="23">
        <v>0</v>
      </c>
      <c r="M706" s="29">
        <f t="shared" si="39"/>
        <v>0</v>
      </c>
      <c r="N706" s="29">
        <f t="shared" si="40"/>
        <v>0</v>
      </c>
      <c r="O706" s="23"/>
      <c r="P706" s="23"/>
      <c r="Q706" s="23">
        <v>1</v>
      </c>
      <c r="R706" s="23">
        <v>2</v>
      </c>
      <c r="S706" s="22" t="s">
        <v>66</v>
      </c>
      <c r="T706" s="22">
        <v>14.43</v>
      </c>
      <c r="U706" s="22">
        <v>2255</v>
      </c>
      <c r="V706" s="22">
        <v>3500</v>
      </c>
      <c r="W706" s="22">
        <v>4840</v>
      </c>
      <c r="X706" s="24"/>
      <c r="Y706" s="25">
        <v>3</v>
      </c>
      <c r="Z706" s="18">
        <f>#NAME?</f>
        <v>3</v>
      </c>
      <c r="AA706" s="18" t="b">
        <f t="shared" si="38"/>
        <v>1</v>
      </c>
      <c r="AB706" s="26">
        <v>1</v>
      </c>
    </row>
    <row r="707">
      <c r="A707" s="21">
        <v>11035</v>
      </c>
      <c r="B707" s="22" t="s">
        <v>2900</v>
      </c>
      <c r="C707" s="22" t="s">
        <v>2901</v>
      </c>
      <c r="D707" s="22" t="s">
        <v>2555</v>
      </c>
      <c r="E707" s="22" t="s">
        <v>2902</v>
      </c>
      <c r="F707" s="22" t="s">
        <v>2903</v>
      </c>
      <c r="G707" s="22"/>
      <c r="H707" s="14">
        <v>0.040000000000000001</v>
      </c>
      <c r="I707" s="15" t="s">
        <v>64</v>
      </c>
      <c r="J707" s="22" t="s">
        <v>65</v>
      </c>
      <c r="K707" s="13">
        <v>90</v>
      </c>
      <c r="L707" s="23">
        <v>0</v>
      </c>
      <c r="M707" s="29">
        <f t="shared" si="39"/>
        <v>0</v>
      </c>
      <c r="N707" s="29">
        <f t="shared" si="40"/>
        <v>0</v>
      </c>
      <c r="O707" s="23">
        <v>2</v>
      </c>
      <c r="P707" s="23">
        <v>5</v>
      </c>
      <c r="Q707" s="23"/>
      <c r="R707" s="23"/>
      <c r="S707" s="22" t="s">
        <v>66</v>
      </c>
      <c r="T707" s="22">
        <v>13</v>
      </c>
      <c r="U707" s="22">
        <v>2032</v>
      </c>
      <c r="V707" s="22">
        <v>3150</v>
      </c>
      <c r="W707" s="22">
        <v>4340</v>
      </c>
      <c r="X707" s="24">
        <v>1</v>
      </c>
      <c r="Y707" s="25"/>
      <c r="Z707" s="18">
        <f>#NAME?</f>
        <v>0</v>
      </c>
      <c r="AA707" s="18" t="b">
        <f t="shared" ref="AA707:AA770" si="41">Y707=Z707</f>
        <v>1</v>
      </c>
      <c r="AB707" s="26"/>
    </row>
    <row r="708">
      <c r="A708" s="21">
        <v>11036</v>
      </c>
      <c r="B708" s="22" t="s">
        <v>2904</v>
      </c>
      <c r="C708" s="22" t="s">
        <v>2905</v>
      </c>
      <c r="D708" s="22" t="s">
        <v>2555</v>
      </c>
      <c r="E708" s="22" t="s">
        <v>2906</v>
      </c>
      <c r="F708" s="22" t="s">
        <v>2907</v>
      </c>
      <c r="G708" s="22"/>
      <c r="H708" s="14">
        <v>0.040000000000000001</v>
      </c>
      <c r="I708" s="15" t="s">
        <v>64</v>
      </c>
      <c r="J708" s="22" t="s">
        <v>65</v>
      </c>
      <c r="K708" s="13">
        <v>90</v>
      </c>
      <c r="L708" s="23">
        <v>0</v>
      </c>
      <c r="M708" s="29">
        <f t="shared" si="39"/>
        <v>0</v>
      </c>
      <c r="N708" s="29">
        <f t="shared" si="40"/>
        <v>0</v>
      </c>
      <c r="O708" s="23">
        <v>2</v>
      </c>
      <c r="P708" s="23">
        <v>5</v>
      </c>
      <c r="Q708" s="23"/>
      <c r="R708" s="23"/>
      <c r="S708" s="22" t="s">
        <v>66</v>
      </c>
      <c r="T708" s="22">
        <v>13</v>
      </c>
      <c r="U708" s="22">
        <v>2032</v>
      </c>
      <c r="V708" s="22">
        <v>3150</v>
      </c>
      <c r="W708" s="22">
        <v>4340</v>
      </c>
      <c r="X708" s="24"/>
      <c r="Y708" s="25"/>
      <c r="Z708" s="18">
        <f>#NAME?</f>
        <v>0</v>
      </c>
      <c r="AA708" s="18" t="b">
        <f t="shared" si="41"/>
        <v>1</v>
      </c>
      <c r="AB708" s="26"/>
    </row>
    <row r="709">
      <c r="A709" s="21">
        <v>11037</v>
      </c>
      <c r="B709" s="22" t="s">
        <v>2908</v>
      </c>
      <c r="C709" s="22" t="s">
        <v>2909</v>
      </c>
      <c r="D709" s="22" t="s">
        <v>2555</v>
      </c>
      <c r="E709" s="22" t="s">
        <v>2910</v>
      </c>
      <c r="F709" s="22" t="s">
        <v>2911</v>
      </c>
      <c r="G709" s="22"/>
      <c r="H709" s="14">
        <v>0.040000000000000001</v>
      </c>
      <c r="I709" s="15" t="s">
        <v>64</v>
      </c>
      <c r="J709" s="22" t="s">
        <v>65</v>
      </c>
      <c r="K709" s="13">
        <v>90</v>
      </c>
      <c r="L709" s="23">
        <v>0</v>
      </c>
      <c r="M709" s="29">
        <f t="shared" si="39"/>
        <v>0</v>
      </c>
      <c r="N709" s="29">
        <f t="shared" si="40"/>
        <v>0</v>
      </c>
      <c r="O709" s="23">
        <v>2</v>
      </c>
      <c r="P709" s="23">
        <v>5</v>
      </c>
      <c r="Q709" s="23"/>
      <c r="R709" s="23"/>
      <c r="S709" s="22" t="s">
        <v>66</v>
      </c>
      <c r="T709" s="22">
        <v>14.17</v>
      </c>
      <c r="U709" s="22">
        <v>2215</v>
      </c>
      <c r="V709" s="22">
        <v>3430</v>
      </c>
      <c r="W709" s="22">
        <v>4730</v>
      </c>
      <c r="X709" s="24"/>
      <c r="Y709" s="25">
        <v>0</v>
      </c>
      <c r="Z709" s="18">
        <f>#NAME?</f>
        <v>0</v>
      </c>
      <c r="AA709" s="18" t="b">
        <f t="shared" si="41"/>
        <v>1</v>
      </c>
      <c r="AB709" s="26">
        <v>7</v>
      </c>
    </row>
    <row r="710">
      <c r="A710" s="21">
        <v>11038</v>
      </c>
      <c r="B710" s="22" t="s">
        <v>2912</v>
      </c>
      <c r="C710" s="22" t="s">
        <v>2913</v>
      </c>
      <c r="D710" s="22" t="s">
        <v>2555</v>
      </c>
      <c r="E710" s="22" t="s">
        <v>2914</v>
      </c>
      <c r="F710" s="22" t="s">
        <v>2915</v>
      </c>
      <c r="G710" s="22"/>
      <c r="H710" s="14">
        <v>0.040000000000000001</v>
      </c>
      <c r="I710" s="15" t="s">
        <v>64</v>
      </c>
      <c r="J710" s="22" t="s">
        <v>65</v>
      </c>
      <c r="K710" s="13">
        <v>90</v>
      </c>
      <c r="L710" s="23">
        <v>0</v>
      </c>
      <c r="M710" s="29">
        <f t="shared" si="39"/>
        <v>0</v>
      </c>
      <c r="N710" s="29">
        <f t="shared" si="40"/>
        <v>0</v>
      </c>
      <c r="O710" s="23">
        <v>2</v>
      </c>
      <c r="P710" s="23">
        <v>5</v>
      </c>
      <c r="Q710" s="23"/>
      <c r="R710" s="23"/>
      <c r="S710" s="22" t="s">
        <v>66</v>
      </c>
      <c r="T710" s="22">
        <v>14.17</v>
      </c>
      <c r="U710" s="22">
        <v>2215</v>
      </c>
      <c r="V710" s="22">
        <v>3430</v>
      </c>
      <c r="W710" s="22">
        <v>4730</v>
      </c>
      <c r="X710" s="24">
        <v>1</v>
      </c>
      <c r="Y710" s="25">
        <v>2</v>
      </c>
      <c r="Z710" s="18">
        <f>#NAME?</f>
        <v>2</v>
      </c>
      <c r="AA710" s="18" t="b">
        <f t="shared" si="41"/>
        <v>1</v>
      </c>
      <c r="AB710" s="26">
        <v>9</v>
      </c>
    </row>
    <row r="711">
      <c r="A711" s="21">
        <v>11039</v>
      </c>
      <c r="B711" s="22" t="s">
        <v>2916</v>
      </c>
      <c r="C711" s="22" t="s">
        <v>2917</v>
      </c>
      <c r="D711" s="22" t="s">
        <v>2555</v>
      </c>
      <c r="E711" s="22" t="s">
        <v>2918</v>
      </c>
      <c r="F711" s="22" t="s">
        <v>2919</v>
      </c>
      <c r="G711" s="22"/>
      <c r="H711" s="14">
        <v>0.040000000000000001</v>
      </c>
      <c r="I711" s="15" t="s">
        <v>64</v>
      </c>
      <c r="J711" s="22" t="s">
        <v>65</v>
      </c>
      <c r="K711" s="13">
        <v>90</v>
      </c>
      <c r="L711" s="23">
        <v>0</v>
      </c>
      <c r="M711" s="29">
        <f t="shared" si="39"/>
        <v>0</v>
      </c>
      <c r="N711" s="29">
        <f t="shared" si="40"/>
        <v>0</v>
      </c>
      <c r="O711" s="23">
        <v>3</v>
      </c>
      <c r="P711" s="23">
        <v>5</v>
      </c>
      <c r="Q711" s="23"/>
      <c r="R711" s="23"/>
      <c r="S711" s="22" t="s">
        <v>66</v>
      </c>
      <c r="T711" s="22">
        <v>5.7199999999999998</v>
      </c>
      <c r="U711" s="22">
        <v>894</v>
      </c>
      <c r="V711" s="22">
        <v>1390</v>
      </c>
      <c r="W711" s="22">
        <v>1920</v>
      </c>
      <c r="X711" s="24"/>
      <c r="Y711" s="25"/>
      <c r="Z711" s="18">
        <f>#NAME?</f>
        <v>0</v>
      </c>
      <c r="AA711" s="18" t="b">
        <f t="shared" si="41"/>
        <v>1</v>
      </c>
      <c r="AB711" s="26"/>
    </row>
    <row r="712">
      <c r="A712" s="21">
        <v>11040</v>
      </c>
      <c r="B712" s="22" t="s">
        <v>2920</v>
      </c>
      <c r="C712" s="22" t="s">
        <v>2921</v>
      </c>
      <c r="D712" s="22" t="s">
        <v>2555</v>
      </c>
      <c r="E712" s="22" t="s">
        <v>2922</v>
      </c>
      <c r="F712" s="22" t="s">
        <v>2923</v>
      </c>
      <c r="G712" s="22"/>
      <c r="H712" s="14">
        <v>0.040000000000000001</v>
      </c>
      <c r="I712" s="15" t="s">
        <v>64</v>
      </c>
      <c r="J712" s="22" t="s">
        <v>65</v>
      </c>
      <c r="K712" s="13">
        <v>90</v>
      </c>
      <c r="L712" s="23">
        <v>0</v>
      </c>
      <c r="M712" s="29">
        <f t="shared" si="39"/>
        <v>0</v>
      </c>
      <c r="N712" s="29">
        <f t="shared" si="40"/>
        <v>0</v>
      </c>
      <c r="O712" s="23"/>
      <c r="P712" s="23"/>
      <c r="Q712" s="23">
        <v>1</v>
      </c>
      <c r="R712" s="23">
        <v>2</v>
      </c>
      <c r="S712" s="22" t="s">
        <v>66</v>
      </c>
      <c r="T712" s="22">
        <v>5.7199999999999998</v>
      </c>
      <c r="U712" s="22">
        <v>894</v>
      </c>
      <c r="V712" s="22">
        <v>1390</v>
      </c>
      <c r="W712" s="22">
        <v>1920</v>
      </c>
      <c r="X712" s="24"/>
      <c r="Y712" s="25"/>
      <c r="Z712" s="18">
        <f>#NAME?</f>
        <v>0</v>
      </c>
      <c r="AA712" s="18" t="b">
        <f t="shared" si="41"/>
        <v>1</v>
      </c>
      <c r="AB712" s="26"/>
    </row>
    <row r="713">
      <c r="A713" s="21">
        <v>13001</v>
      </c>
      <c r="B713" s="22" t="s">
        <v>2924</v>
      </c>
      <c r="C713" s="22" t="s">
        <v>2925</v>
      </c>
      <c r="D713" s="22" t="s">
        <v>2555</v>
      </c>
      <c r="E713" s="22" t="s">
        <v>2926</v>
      </c>
      <c r="F713" s="22" t="s">
        <v>2927</v>
      </c>
      <c r="G713" s="22"/>
      <c r="H713" s="14">
        <v>0.040000000000000001</v>
      </c>
      <c r="I713" s="15" t="s">
        <v>64</v>
      </c>
      <c r="J713" s="22" t="s">
        <v>65</v>
      </c>
      <c r="K713" s="13">
        <v>90</v>
      </c>
      <c r="L713" s="23">
        <v>0</v>
      </c>
      <c r="M713" s="29">
        <f t="shared" si="39"/>
        <v>0</v>
      </c>
      <c r="N713" s="29">
        <f t="shared" si="40"/>
        <v>0</v>
      </c>
      <c r="O713" s="23">
        <v>3</v>
      </c>
      <c r="P713" s="23">
        <v>10</v>
      </c>
      <c r="Q713" s="23"/>
      <c r="R713" s="23"/>
      <c r="S713" s="22" t="s">
        <v>66</v>
      </c>
      <c r="T713" s="22">
        <v>1</v>
      </c>
      <c r="U713" s="22">
        <v>156</v>
      </c>
      <c r="V713" s="22">
        <v>240</v>
      </c>
      <c r="W713" s="22">
        <v>340</v>
      </c>
      <c r="X713" s="24">
        <v>2</v>
      </c>
      <c r="Y713" s="25"/>
      <c r="Z713" s="18">
        <f>#NAME?</f>
        <v>0</v>
      </c>
      <c r="AA713" s="18" t="b">
        <f t="shared" si="41"/>
        <v>1</v>
      </c>
      <c r="AB713" s="26">
        <v>8</v>
      </c>
    </row>
    <row r="714">
      <c r="A714" s="21">
        <v>13002</v>
      </c>
      <c r="B714" s="22" t="s">
        <v>2928</v>
      </c>
      <c r="C714" s="22" t="s">
        <v>2929</v>
      </c>
      <c r="D714" s="22" t="s">
        <v>2555</v>
      </c>
      <c r="E714" s="22" t="s">
        <v>2930</v>
      </c>
      <c r="F714" s="22" t="s">
        <v>2931</v>
      </c>
      <c r="G714" s="22"/>
      <c r="H714" s="14">
        <v>0.040000000000000001</v>
      </c>
      <c r="I714" s="15" t="s">
        <v>64</v>
      </c>
      <c r="J714" s="22" t="s">
        <v>65</v>
      </c>
      <c r="K714" s="13">
        <v>90</v>
      </c>
      <c r="L714" s="23">
        <v>0</v>
      </c>
      <c r="M714" s="29">
        <f t="shared" si="39"/>
        <v>0</v>
      </c>
      <c r="N714" s="29">
        <f t="shared" si="40"/>
        <v>0</v>
      </c>
      <c r="O714" s="23">
        <v>3</v>
      </c>
      <c r="P714" s="23">
        <v>10</v>
      </c>
      <c r="Q714" s="23"/>
      <c r="R714" s="23"/>
      <c r="S714" s="22" t="s">
        <v>66</v>
      </c>
      <c r="T714" s="22">
        <v>1</v>
      </c>
      <c r="U714" s="22">
        <v>156</v>
      </c>
      <c r="V714" s="22">
        <v>240</v>
      </c>
      <c r="W714" s="22">
        <v>340</v>
      </c>
      <c r="X714" s="24">
        <v>1</v>
      </c>
      <c r="Y714" s="25"/>
      <c r="Z714" s="18">
        <f>#NAME?</f>
        <v>0</v>
      </c>
      <c r="AA714" s="18" t="b">
        <f t="shared" si="41"/>
        <v>1</v>
      </c>
      <c r="AB714" s="26">
        <v>8</v>
      </c>
    </row>
    <row r="715">
      <c r="A715" s="21">
        <v>11041</v>
      </c>
      <c r="B715" s="22" t="s">
        <v>2932</v>
      </c>
      <c r="C715" s="22" t="s">
        <v>2933</v>
      </c>
      <c r="D715" s="22" t="s">
        <v>2555</v>
      </c>
      <c r="E715" s="22" t="s">
        <v>2934</v>
      </c>
      <c r="F715" s="22" t="s">
        <v>2935</v>
      </c>
      <c r="G715" s="22"/>
      <c r="H715" s="14">
        <v>0.040000000000000001</v>
      </c>
      <c r="I715" s="15" t="s">
        <v>64</v>
      </c>
      <c r="J715" s="22" t="s">
        <v>65</v>
      </c>
      <c r="K715" s="13">
        <v>90</v>
      </c>
      <c r="L715" s="23">
        <v>0</v>
      </c>
      <c r="M715" s="29">
        <f t="shared" si="39"/>
        <v>0</v>
      </c>
      <c r="N715" s="29">
        <f t="shared" si="40"/>
        <v>0</v>
      </c>
      <c r="O715" s="23"/>
      <c r="P715" s="23"/>
      <c r="Q715" s="23">
        <v>1</v>
      </c>
      <c r="R715" s="23">
        <v>2</v>
      </c>
      <c r="S715" s="22" t="s">
        <v>66</v>
      </c>
      <c r="T715" s="22">
        <v>23.079999999999998</v>
      </c>
      <c r="U715" s="22">
        <v>3607</v>
      </c>
      <c r="V715" s="22">
        <v>5590</v>
      </c>
      <c r="W715" s="22">
        <v>7720</v>
      </c>
      <c r="X715" s="24"/>
      <c r="Y715" s="25">
        <v>14</v>
      </c>
      <c r="Z715" s="18">
        <f>#NAME?</f>
        <v>14</v>
      </c>
      <c r="AA715" s="18" t="b">
        <f t="shared" si="41"/>
        <v>1</v>
      </c>
      <c r="AB715" s="26">
        <v>1</v>
      </c>
    </row>
    <row r="716">
      <c r="A716" s="21">
        <v>11042</v>
      </c>
      <c r="B716" s="22" t="s">
        <v>2936</v>
      </c>
      <c r="C716" s="22" t="s">
        <v>2937</v>
      </c>
      <c r="D716" s="22" t="s">
        <v>2555</v>
      </c>
      <c r="E716" s="22" t="s">
        <v>2938</v>
      </c>
      <c r="F716" s="22" t="s">
        <v>2939</v>
      </c>
      <c r="G716" s="22"/>
      <c r="H716" s="14">
        <v>0.040000000000000001</v>
      </c>
      <c r="I716" s="15" t="s">
        <v>64</v>
      </c>
      <c r="J716" s="22" t="s">
        <v>65</v>
      </c>
      <c r="K716" s="13">
        <v>90</v>
      </c>
      <c r="L716" s="23">
        <v>0</v>
      </c>
      <c r="M716" s="29">
        <f t="shared" si="39"/>
        <v>0</v>
      </c>
      <c r="N716" s="29">
        <f t="shared" si="40"/>
        <v>0</v>
      </c>
      <c r="O716" s="23"/>
      <c r="P716" s="23"/>
      <c r="Q716" s="23">
        <v>1</v>
      </c>
      <c r="R716" s="23">
        <v>2</v>
      </c>
      <c r="S716" s="22" t="s">
        <v>66</v>
      </c>
      <c r="T716" s="22">
        <v>23.079999999999998</v>
      </c>
      <c r="U716" s="22">
        <v>3607</v>
      </c>
      <c r="V716" s="22">
        <v>5590</v>
      </c>
      <c r="W716" s="22">
        <v>7720</v>
      </c>
      <c r="X716" s="24"/>
      <c r="Y716" s="25">
        <v>17</v>
      </c>
      <c r="Z716" s="18">
        <f>#NAME?</f>
        <v>17</v>
      </c>
      <c r="AA716" s="18" t="b">
        <f t="shared" si="41"/>
        <v>1</v>
      </c>
      <c r="AB716" s="26"/>
    </row>
    <row r="717">
      <c r="A717" s="21">
        <v>13823</v>
      </c>
      <c r="B717" s="22" t="s">
        <v>2940</v>
      </c>
      <c r="C717" s="22" t="s">
        <v>2941</v>
      </c>
      <c r="D717" s="22" t="s">
        <v>2555</v>
      </c>
      <c r="E717" s="22" t="s">
        <v>2942</v>
      </c>
      <c r="F717" s="22" t="s">
        <v>2935</v>
      </c>
      <c r="G717" s="22"/>
      <c r="H717" s="14">
        <v>0.040000000000000001</v>
      </c>
      <c r="I717" s="15" t="s">
        <v>64</v>
      </c>
      <c r="J717" s="22" t="s">
        <v>65</v>
      </c>
      <c r="K717" s="13">
        <v>90</v>
      </c>
      <c r="L717" s="23">
        <v>0</v>
      </c>
      <c r="M717" s="29">
        <f t="shared" si="39"/>
        <v>0</v>
      </c>
      <c r="N717" s="29">
        <f t="shared" si="40"/>
        <v>0</v>
      </c>
      <c r="O717" s="23"/>
      <c r="P717" s="23"/>
      <c r="Q717" s="23">
        <v>1</v>
      </c>
      <c r="R717" s="23">
        <v>2</v>
      </c>
      <c r="S717" s="22" t="s">
        <v>66</v>
      </c>
      <c r="T717" s="22">
        <v>23.079999999999998</v>
      </c>
      <c r="U717" s="22">
        <v>3607</v>
      </c>
      <c r="V717" s="22">
        <v>5590</v>
      </c>
      <c r="W717" s="22">
        <v>7720</v>
      </c>
      <c r="X717" s="24"/>
      <c r="Y717" s="25"/>
      <c r="Z717" s="18">
        <f>#NAME?</f>
        <v>0</v>
      </c>
      <c r="AA717" s="18" t="b">
        <f t="shared" si="41"/>
        <v>1</v>
      </c>
      <c r="AB717" s="26"/>
    </row>
    <row r="718">
      <c r="A718" s="21">
        <v>13824</v>
      </c>
      <c r="B718" s="22" t="s">
        <v>2943</v>
      </c>
      <c r="C718" s="22" t="s">
        <v>2944</v>
      </c>
      <c r="D718" s="22" t="s">
        <v>2555</v>
      </c>
      <c r="E718" s="22" t="s">
        <v>2945</v>
      </c>
      <c r="F718" s="22" t="s">
        <v>2939</v>
      </c>
      <c r="G718" s="22"/>
      <c r="H718" s="14">
        <v>0.040000000000000001</v>
      </c>
      <c r="I718" s="15" t="s">
        <v>64</v>
      </c>
      <c r="J718" s="22" t="s">
        <v>65</v>
      </c>
      <c r="K718" s="13">
        <v>90</v>
      </c>
      <c r="L718" s="23">
        <v>0</v>
      </c>
      <c r="M718" s="29">
        <f t="shared" si="39"/>
        <v>0</v>
      </c>
      <c r="N718" s="29">
        <f t="shared" si="40"/>
        <v>0</v>
      </c>
      <c r="O718" s="23"/>
      <c r="P718" s="23"/>
      <c r="Q718" s="23">
        <v>1</v>
      </c>
      <c r="R718" s="23">
        <v>2</v>
      </c>
      <c r="S718" s="22" t="s">
        <v>66</v>
      </c>
      <c r="T718" s="22">
        <v>23.079999999999998</v>
      </c>
      <c r="U718" s="22">
        <v>3607</v>
      </c>
      <c r="V718" s="22">
        <v>5590</v>
      </c>
      <c r="W718" s="22">
        <v>7720</v>
      </c>
      <c r="X718" s="24"/>
      <c r="Y718" s="25"/>
      <c r="Z718" s="18">
        <f>#NAME?</f>
        <v>0</v>
      </c>
      <c r="AA718" s="18" t="b">
        <f t="shared" si="41"/>
        <v>1</v>
      </c>
      <c r="AB718" s="26"/>
    </row>
    <row r="719">
      <c r="A719" s="21">
        <v>11043</v>
      </c>
      <c r="B719" s="22" t="s">
        <v>2946</v>
      </c>
      <c r="C719" s="22" t="s">
        <v>2947</v>
      </c>
      <c r="D719" s="22" t="s">
        <v>2555</v>
      </c>
      <c r="E719" s="22" t="s">
        <v>2948</v>
      </c>
      <c r="F719" s="22" t="s">
        <v>2949</v>
      </c>
      <c r="G719" s="22"/>
      <c r="H719" s="14">
        <v>0.040000000000000001</v>
      </c>
      <c r="I719" s="15" t="s">
        <v>64</v>
      </c>
      <c r="J719" s="22" t="s">
        <v>65</v>
      </c>
      <c r="K719" s="13">
        <v>90</v>
      </c>
      <c r="L719" s="23">
        <v>0</v>
      </c>
      <c r="M719" s="29">
        <f t="shared" ref="M719:M782" si="42">L719*4</f>
        <v>0</v>
      </c>
      <c r="N719" s="29">
        <f t="shared" ref="N719:N782" si="43">L719*5</f>
        <v>0</v>
      </c>
      <c r="O719" s="23"/>
      <c r="P719" s="23"/>
      <c r="Q719" s="23">
        <v>1</v>
      </c>
      <c r="R719" s="23">
        <v>2</v>
      </c>
      <c r="S719" s="22" t="s">
        <v>66</v>
      </c>
      <c r="T719" s="22">
        <v>5</v>
      </c>
      <c r="U719" s="22">
        <v>782</v>
      </c>
      <c r="V719" s="22">
        <v>1210</v>
      </c>
      <c r="W719" s="22">
        <v>1670</v>
      </c>
      <c r="X719" s="24"/>
      <c r="Y719" s="25"/>
      <c r="Z719" s="18">
        <f>#NAME?</f>
        <v>0</v>
      </c>
      <c r="AA719" s="18" t="b">
        <f t="shared" si="41"/>
        <v>1</v>
      </c>
      <c r="AB719" s="26">
        <v>3</v>
      </c>
    </row>
    <row r="720">
      <c r="A720" s="21">
        <v>11044</v>
      </c>
      <c r="B720" s="22" t="s">
        <v>2950</v>
      </c>
      <c r="C720" s="22" t="s">
        <v>2951</v>
      </c>
      <c r="D720" s="22" t="s">
        <v>2555</v>
      </c>
      <c r="E720" s="22" t="s">
        <v>2952</v>
      </c>
      <c r="F720" s="22" t="s">
        <v>2953</v>
      </c>
      <c r="G720" s="22"/>
      <c r="H720" s="14">
        <v>0.040000000000000001</v>
      </c>
      <c r="I720" s="15" t="s">
        <v>64</v>
      </c>
      <c r="J720" s="22" t="s">
        <v>65</v>
      </c>
      <c r="K720" s="13">
        <v>90</v>
      </c>
      <c r="L720" s="23">
        <v>0</v>
      </c>
      <c r="M720" s="29">
        <f t="shared" si="42"/>
        <v>0</v>
      </c>
      <c r="N720" s="29">
        <f t="shared" si="43"/>
        <v>0</v>
      </c>
      <c r="O720" s="23"/>
      <c r="P720" s="23"/>
      <c r="Q720" s="23">
        <v>1</v>
      </c>
      <c r="R720" s="23">
        <v>2</v>
      </c>
      <c r="S720" s="22" t="s">
        <v>66</v>
      </c>
      <c r="T720" s="22">
        <v>5</v>
      </c>
      <c r="U720" s="22">
        <v>782</v>
      </c>
      <c r="V720" s="22">
        <v>1210</v>
      </c>
      <c r="W720" s="22">
        <v>1670</v>
      </c>
      <c r="X720" s="24"/>
      <c r="Y720" s="25">
        <v>70</v>
      </c>
      <c r="Z720" s="18">
        <f>#NAME?</f>
        <v>70</v>
      </c>
      <c r="AA720" s="18" t="b">
        <f t="shared" si="41"/>
        <v>1</v>
      </c>
      <c r="AB720" s="26">
        <v>0</v>
      </c>
    </row>
    <row r="721">
      <c r="A721" s="21">
        <v>12168</v>
      </c>
      <c r="B721" s="22" t="s">
        <v>2954</v>
      </c>
      <c r="C721" s="22" t="s">
        <v>2955</v>
      </c>
      <c r="D721" s="22" t="s">
        <v>2555</v>
      </c>
      <c r="E721" s="22" t="s">
        <v>2956</v>
      </c>
      <c r="F721" s="22" t="s">
        <v>65</v>
      </c>
      <c r="G721" s="22"/>
      <c r="H721" s="14">
        <v>0.040000000000000001</v>
      </c>
      <c r="I721" s="15" t="s">
        <v>64</v>
      </c>
      <c r="J721" s="22" t="s">
        <v>65</v>
      </c>
      <c r="K721" s="13">
        <v>90</v>
      </c>
      <c r="L721" s="23">
        <v>0</v>
      </c>
      <c r="M721" s="29">
        <f t="shared" si="42"/>
        <v>0</v>
      </c>
      <c r="N721" s="29">
        <f t="shared" si="43"/>
        <v>0</v>
      </c>
      <c r="O721" s="23"/>
      <c r="P721" s="23"/>
      <c r="Q721" s="23">
        <v>2</v>
      </c>
      <c r="R721" s="23">
        <v>5</v>
      </c>
      <c r="S721" s="22" t="s">
        <v>66</v>
      </c>
      <c r="T721" s="22">
        <v>1.3400000000000001</v>
      </c>
      <c r="U721" s="22">
        <v>209</v>
      </c>
      <c r="V721" s="22">
        <v>320</v>
      </c>
      <c r="W721" s="22">
        <v>440</v>
      </c>
      <c r="X721" s="24">
        <v>1</v>
      </c>
      <c r="Y721" s="25"/>
      <c r="Z721" s="18">
        <f>#NAME?</f>
        <v>0</v>
      </c>
      <c r="AA721" s="18" t="b">
        <f t="shared" si="41"/>
        <v>1</v>
      </c>
      <c r="AB721" s="26"/>
    </row>
    <row r="722">
      <c r="A722" s="21">
        <v>12169</v>
      </c>
      <c r="B722" s="22" t="s">
        <v>2957</v>
      </c>
      <c r="C722" s="22" t="s">
        <v>2958</v>
      </c>
      <c r="D722" s="22" t="s">
        <v>2555</v>
      </c>
      <c r="E722" s="22" t="s">
        <v>2959</v>
      </c>
      <c r="F722" s="22" t="s">
        <v>65</v>
      </c>
      <c r="G722" s="22"/>
      <c r="H722" s="14">
        <v>0.040000000000000001</v>
      </c>
      <c r="I722" s="15" t="s">
        <v>64</v>
      </c>
      <c r="J722" s="22" t="s">
        <v>65</v>
      </c>
      <c r="K722" s="13">
        <v>90</v>
      </c>
      <c r="L722" s="23">
        <v>0</v>
      </c>
      <c r="M722" s="29">
        <f t="shared" si="42"/>
        <v>0</v>
      </c>
      <c r="N722" s="29">
        <f t="shared" si="43"/>
        <v>0</v>
      </c>
      <c r="O722" s="23"/>
      <c r="P722" s="23"/>
      <c r="Q722" s="23">
        <v>2</v>
      </c>
      <c r="R722" s="23">
        <v>5</v>
      </c>
      <c r="S722" s="22" t="s">
        <v>66</v>
      </c>
      <c r="T722" s="22">
        <v>1.3400000000000001</v>
      </c>
      <c r="U722" s="22">
        <v>209</v>
      </c>
      <c r="V722" s="22">
        <v>320</v>
      </c>
      <c r="W722" s="22">
        <v>440</v>
      </c>
      <c r="X722" s="24">
        <v>1</v>
      </c>
      <c r="Y722" s="25"/>
      <c r="Z722" s="18">
        <f>#NAME?</f>
        <v>0</v>
      </c>
      <c r="AA722" s="18" t="b">
        <f t="shared" si="41"/>
        <v>1</v>
      </c>
      <c r="AB722" s="26"/>
    </row>
    <row r="723">
      <c r="A723" s="21">
        <v>11046</v>
      </c>
      <c r="B723" s="22" t="s">
        <v>2960</v>
      </c>
      <c r="C723" s="22" t="s">
        <v>2961</v>
      </c>
      <c r="D723" s="22" t="s">
        <v>2555</v>
      </c>
      <c r="E723" s="22" t="s">
        <v>2962</v>
      </c>
      <c r="F723" s="22" t="s">
        <v>2963</v>
      </c>
      <c r="G723" s="22"/>
      <c r="H723" s="14">
        <v>0.040000000000000001</v>
      </c>
      <c r="I723" s="15" t="s">
        <v>64</v>
      </c>
      <c r="J723" s="22" t="s">
        <v>65</v>
      </c>
      <c r="K723" s="13">
        <v>90</v>
      </c>
      <c r="L723" s="23">
        <v>0</v>
      </c>
      <c r="M723" s="29">
        <f t="shared" si="42"/>
        <v>0</v>
      </c>
      <c r="N723" s="29">
        <f t="shared" si="43"/>
        <v>0</v>
      </c>
      <c r="O723" s="23"/>
      <c r="P723" s="23"/>
      <c r="Q723" s="23">
        <v>1</v>
      </c>
      <c r="R723" s="23">
        <v>2</v>
      </c>
      <c r="S723" s="22" t="s">
        <v>66</v>
      </c>
      <c r="T723" s="22">
        <v>10.85</v>
      </c>
      <c r="U723" s="22">
        <v>1696</v>
      </c>
      <c r="V723" s="22">
        <v>2630</v>
      </c>
      <c r="W723" s="22">
        <v>3620</v>
      </c>
      <c r="X723" s="24"/>
      <c r="Y723" s="25"/>
      <c r="Z723" s="18">
        <f>#NAME?</f>
        <v>0</v>
      </c>
      <c r="AA723" s="18" t="b">
        <f t="shared" si="41"/>
        <v>1</v>
      </c>
      <c r="AB723" s="26"/>
    </row>
    <row r="724">
      <c r="A724" s="21">
        <v>11045</v>
      </c>
      <c r="B724" s="22" t="s">
        <v>2964</v>
      </c>
      <c r="C724" s="22" t="s">
        <v>2965</v>
      </c>
      <c r="D724" s="22" t="s">
        <v>2555</v>
      </c>
      <c r="E724" s="22" t="s">
        <v>2966</v>
      </c>
      <c r="F724" s="22" t="s">
        <v>2967</v>
      </c>
      <c r="G724" s="22"/>
      <c r="H724" s="14">
        <v>0.040000000000000001</v>
      </c>
      <c r="I724" s="15" t="s">
        <v>64</v>
      </c>
      <c r="J724" s="22" t="s">
        <v>65</v>
      </c>
      <c r="K724" s="13">
        <v>90</v>
      </c>
      <c r="L724" s="23">
        <v>0</v>
      </c>
      <c r="M724" s="29">
        <f t="shared" si="42"/>
        <v>0</v>
      </c>
      <c r="N724" s="29">
        <f t="shared" si="43"/>
        <v>0</v>
      </c>
      <c r="O724" s="23"/>
      <c r="P724" s="23"/>
      <c r="Q724" s="23">
        <v>2</v>
      </c>
      <c r="R724" s="23">
        <v>3</v>
      </c>
      <c r="S724" s="22" t="s">
        <v>66</v>
      </c>
      <c r="T724" s="22">
        <v>12.98</v>
      </c>
      <c r="U724" s="22">
        <v>2029</v>
      </c>
      <c r="V724" s="22">
        <v>3140</v>
      </c>
      <c r="W724" s="22">
        <v>4330</v>
      </c>
      <c r="X724" s="24"/>
      <c r="Y724" s="25"/>
      <c r="Z724" s="18">
        <f>#NAME?</f>
        <v>0</v>
      </c>
      <c r="AA724" s="18" t="b">
        <f t="shared" si="41"/>
        <v>1</v>
      </c>
      <c r="AB724" s="26"/>
    </row>
    <row r="725">
      <c r="A725" s="21">
        <v>11047</v>
      </c>
      <c r="B725" s="22" t="s">
        <v>2968</v>
      </c>
      <c r="C725" s="22" t="s">
        <v>2969</v>
      </c>
      <c r="D725" s="22" t="s">
        <v>2555</v>
      </c>
      <c r="E725" s="22" t="s">
        <v>2970</v>
      </c>
      <c r="F725" s="22" t="s">
        <v>2971</v>
      </c>
      <c r="G725" s="22"/>
      <c r="H725" s="14">
        <v>0.040000000000000001</v>
      </c>
      <c r="I725" s="15" t="s">
        <v>64</v>
      </c>
      <c r="J725" s="22" t="s">
        <v>65</v>
      </c>
      <c r="K725" s="13">
        <v>90</v>
      </c>
      <c r="L725" s="23">
        <v>4</v>
      </c>
      <c r="M725" s="29">
        <f t="shared" si="42"/>
        <v>16</v>
      </c>
      <c r="N725" s="29">
        <f t="shared" si="43"/>
        <v>20</v>
      </c>
      <c r="O725" s="23"/>
      <c r="P725" s="23"/>
      <c r="Q725" s="23">
        <v>2</v>
      </c>
      <c r="R725" s="23">
        <v>5</v>
      </c>
      <c r="S725" s="22" t="s">
        <v>66</v>
      </c>
      <c r="T725" s="22">
        <v>90</v>
      </c>
      <c r="U725" s="22">
        <v>2295</v>
      </c>
      <c r="V725" s="22">
        <v>3440</v>
      </c>
      <c r="W725" s="22">
        <v>4590</v>
      </c>
      <c r="X725" s="24">
        <v>1</v>
      </c>
      <c r="Y725" s="25">
        <v>17</v>
      </c>
      <c r="Z725" s="18">
        <f>#NAME?</f>
        <v>17</v>
      </c>
      <c r="AA725" s="18" t="b">
        <f t="shared" si="41"/>
        <v>1</v>
      </c>
      <c r="AB725" s="26">
        <v>4</v>
      </c>
    </row>
    <row r="726">
      <c r="A726" s="21">
        <v>11048</v>
      </c>
      <c r="B726" s="22" t="s">
        <v>2972</v>
      </c>
      <c r="C726" s="22" t="s">
        <v>2973</v>
      </c>
      <c r="D726" s="22" t="s">
        <v>2555</v>
      </c>
      <c r="E726" s="22" t="s">
        <v>2974</v>
      </c>
      <c r="F726" s="22" t="s">
        <v>2975</v>
      </c>
      <c r="G726" s="22"/>
      <c r="H726" s="14">
        <v>0.040000000000000001</v>
      </c>
      <c r="I726" s="15" t="s">
        <v>64</v>
      </c>
      <c r="J726" s="22" t="s">
        <v>65</v>
      </c>
      <c r="K726" s="13">
        <v>90</v>
      </c>
      <c r="L726" s="23">
        <v>4</v>
      </c>
      <c r="M726" s="29">
        <f t="shared" si="42"/>
        <v>16</v>
      </c>
      <c r="N726" s="29">
        <f t="shared" si="43"/>
        <v>20</v>
      </c>
      <c r="O726" s="23"/>
      <c r="P726" s="23"/>
      <c r="Q726" s="23">
        <v>2</v>
      </c>
      <c r="R726" s="23">
        <v>5</v>
      </c>
      <c r="S726" s="22" t="s">
        <v>66</v>
      </c>
      <c r="T726" s="22">
        <v>90</v>
      </c>
      <c r="U726" s="22">
        <v>2295</v>
      </c>
      <c r="V726" s="22">
        <v>3440</v>
      </c>
      <c r="W726" s="22">
        <v>4590</v>
      </c>
      <c r="X726" s="24"/>
      <c r="Y726" s="25">
        <v>13</v>
      </c>
      <c r="Z726" s="18">
        <f>#NAME?</f>
        <v>13</v>
      </c>
      <c r="AA726" s="18" t="b">
        <f t="shared" si="41"/>
        <v>1</v>
      </c>
      <c r="AB726" s="26">
        <v>4</v>
      </c>
    </row>
    <row r="727">
      <c r="A727" s="21">
        <v>11049</v>
      </c>
      <c r="B727" s="22" t="s">
        <v>2976</v>
      </c>
      <c r="C727" s="22" t="s">
        <v>2977</v>
      </c>
      <c r="D727" s="22" t="s">
        <v>2555</v>
      </c>
      <c r="E727" s="22" t="s">
        <v>2978</v>
      </c>
      <c r="F727" s="22" t="s">
        <v>2979</v>
      </c>
      <c r="G727" s="22"/>
      <c r="H727" s="14">
        <v>0.040000000000000001</v>
      </c>
      <c r="I727" s="15" t="s">
        <v>64</v>
      </c>
      <c r="J727" s="22" t="s">
        <v>65</v>
      </c>
      <c r="K727" s="13">
        <v>90</v>
      </c>
      <c r="L727" s="23">
        <v>0</v>
      </c>
      <c r="M727" s="29">
        <f t="shared" si="42"/>
        <v>0</v>
      </c>
      <c r="N727" s="29">
        <f t="shared" si="43"/>
        <v>0</v>
      </c>
      <c r="O727" s="23"/>
      <c r="P727" s="23"/>
      <c r="Q727" s="23">
        <v>1</v>
      </c>
      <c r="R727" s="23">
        <v>2</v>
      </c>
      <c r="S727" s="22" t="s">
        <v>66</v>
      </c>
      <c r="T727" s="22">
        <v>53.850000000000001</v>
      </c>
      <c r="U727" s="22">
        <v>8417</v>
      </c>
      <c r="V727" s="22">
        <v>13050</v>
      </c>
      <c r="W727" s="22">
        <v>18010</v>
      </c>
      <c r="X727" s="24"/>
      <c r="Y727" s="25">
        <v>3</v>
      </c>
      <c r="Z727" s="18">
        <f>#NAME?</f>
        <v>3</v>
      </c>
      <c r="AA727" s="18" t="b">
        <f t="shared" si="41"/>
        <v>1</v>
      </c>
      <c r="AB727" s="26"/>
    </row>
    <row r="728">
      <c r="A728" s="21">
        <v>11052</v>
      </c>
      <c r="B728" s="22" t="s">
        <v>2980</v>
      </c>
      <c r="C728" s="22" t="s">
        <v>2981</v>
      </c>
      <c r="D728" s="22" t="s">
        <v>2555</v>
      </c>
      <c r="E728" s="22" t="s">
        <v>2982</v>
      </c>
      <c r="F728" s="22" t="s">
        <v>2983</v>
      </c>
      <c r="G728" s="22"/>
      <c r="H728" s="14">
        <v>0.040000000000000001</v>
      </c>
      <c r="I728" s="15" t="s">
        <v>64</v>
      </c>
      <c r="J728" s="22" t="s">
        <v>65</v>
      </c>
      <c r="K728" s="13">
        <v>90</v>
      </c>
      <c r="L728" s="23">
        <v>0</v>
      </c>
      <c r="M728" s="29">
        <f t="shared" si="42"/>
        <v>0</v>
      </c>
      <c r="N728" s="29">
        <f t="shared" si="43"/>
        <v>0</v>
      </c>
      <c r="O728" s="23"/>
      <c r="P728" s="23"/>
      <c r="Q728" s="23">
        <v>2</v>
      </c>
      <c r="R728" s="23">
        <v>5</v>
      </c>
      <c r="S728" s="22" t="s">
        <v>66</v>
      </c>
      <c r="T728" s="22">
        <v>36.670000000000002</v>
      </c>
      <c r="U728" s="22">
        <v>5732</v>
      </c>
      <c r="V728" s="22">
        <v>8880</v>
      </c>
      <c r="W728" s="22">
        <v>12250</v>
      </c>
      <c r="X728" s="24"/>
      <c r="Y728" s="25">
        <v>11</v>
      </c>
      <c r="Z728" s="30">
        <f>#NAME?</f>
        <v>8</v>
      </c>
      <c r="AA728" s="18" t="b">
        <f t="shared" si="41"/>
        <v>0</v>
      </c>
      <c r="AB728" s="26">
        <v>1</v>
      </c>
    </row>
    <row r="729">
      <c r="A729" s="21">
        <v>11053</v>
      </c>
      <c r="B729" s="22" t="s">
        <v>2984</v>
      </c>
      <c r="C729" s="22" t="s">
        <v>2985</v>
      </c>
      <c r="D729" s="22" t="s">
        <v>2555</v>
      </c>
      <c r="E729" s="22" t="s">
        <v>2986</v>
      </c>
      <c r="F729" s="22" t="s">
        <v>2949</v>
      </c>
      <c r="G729" s="22"/>
      <c r="H729" s="14">
        <v>0.040000000000000001</v>
      </c>
      <c r="I729" s="15" t="s">
        <v>64</v>
      </c>
      <c r="J729" s="22" t="s">
        <v>65</v>
      </c>
      <c r="K729" s="13">
        <v>90</v>
      </c>
      <c r="L729" s="23">
        <v>0</v>
      </c>
      <c r="M729" s="29">
        <f t="shared" si="42"/>
        <v>0</v>
      </c>
      <c r="N729" s="29">
        <f t="shared" si="43"/>
        <v>0</v>
      </c>
      <c r="O729" s="23"/>
      <c r="P729" s="23"/>
      <c r="Q729" s="23">
        <v>1</v>
      </c>
      <c r="R729" s="23">
        <v>2</v>
      </c>
      <c r="S729" s="22" t="s">
        <v>66</v>
      </c>
      <c r="T729" s="22">
        <v>4.1699999999999999</v>
      </c>
      <c r="U729" s="22">
        <v>652</v>
      </c>
      <c r="V729" s="22">
        <v>1010</v>
      </c>
      <c r="W729" s="22">
        <v>1390</v>
      </c>
      <c r="X729" s="24"/>
      <c r="Y729" s="25"/>
      <c r="Z729" s="18">
        <f>#NAME?</f>
        <v>0</v>
      </c>
      <c r="AA729" s="18" t="b">
        <f t="shared" si="41"/>
        <v>1</v>
      </c>
      <c r="AB729" s="26"/>
    </row>
    <row r="730">
      <c r="A730" s="21">
        <v>11054</v>
      </c>
      <c r="B730" s="22" t="s">
        <v>2987</v>
      </c>
      <c r="C730" s="22" t="s">
        <v>2988</v>
      </c>
      <c r="D730" s="22" t="s">
        <v>2555</v>
      </c>
      <c r="E730" s="22" t="s">
        <v>2989</v>
      </c>
      <c r="F730" s="22" t="s">
        <v>2953</v>
      </c>
      <c r="G730" s="22"/>
      <c r="H730" s="14">
        <v>0.040000000000000001</v>
      </c>
      <c r="I730" s="15" t="s">
        <v>64</v>
      </c>
      <c r="J730" s="22" t="s">
        <v>65</v>
      </c>
      <c r="K730" s="13">
        <v>90</v>
      </c>
      <c r="L730" s="23">
        <v>0</v>
      </c>
      <c r="M730" s="29">
        <f t="shared" si="42"/>
        <v>0</v>
      </c>
      <c r="N730" s="29">
        <f t="shared" si="43"/>
        <v>0</v>
      </c>
      <c r="O730" s="23"/>
      <c r="P730" s="23"/>
      <c r="Q730" s="23">
        <v>1</v>
      </c>
      <c r="R730" s="23">
        <v>2</v>
      </c>
      <c r="S730" s="22" t="s">
        <v>66</v>
      </c>
      <c r="T730" s="22">
        <v>4.1699999999999999</v>
      </c>
      <c r="U730" s="22">
        <v>652</v>
      </c>
      <c r="V730" s="22">
        <v>1010</v>
      </c>
      <c r="W730" s="22">
        <v>1390</v>
      </c>
      <c r="X730" s="24"/>
      <c r="Y730" s="25"/>
      <c r="Z730" s="18">
        <f>#NAME?</f>
        <v>0</v>
      </c>
      <c r="AA730" s="18" t="b">
        <f t="shared" si="41"/>
        <v>1</v>
      </c>
      <c r="AB730" s="26"/>
    </row>
    <row r="731">
      <c r="A731" s="21">
        <v>11050</v>
      </c>
      <c r="B731" s="22" t="s">
        <v>2990</v>
      </c>
      <c r="C731" s="22" t="s">
        <v>2991</v>
      </c>
      <c r="D731" s="22" t="s">
        <v>2555</v>
      </c>
      <c r="E731" s="22" t="s">
        <v>2992</v>
      </c>
      <c r="F731" s="22" t="s">
        <v>65</v>
      </c>
      <c r="G731" s="22"/>
      <c r="H731" s="14">
        <v>0.040000000000000001</v>
      </c>
      <c r="I731" s="15" t="s">
        <v>64</v>
      </c>
      <c r="J731" s="22" t="s">
        <v>65</v>
      </c>
      <c r="K731" s="13">
        <v>90</v>
      </c>
      <c r="L731" s="23">
        <v>0</v>
      </c>
      <c r="M731" s="29">
        <f t="shared" si="42"/>
        <v>0</v>
      </c>
      <c r="N731" s="29">
        <f t="shared" si="43"/>
        <v>0</v>
      </c>
      <c r="O731" s="23"/>
      <c r="P731" s="23"/>
      <c r="Q731" s="23">
        <v>2</v>
      </c>
      <c r="R731" s="23">
        <v>5</v>
      </c>
      <c r="S731" s="22" t="s">
        <v>66</v>
      </c>
      <c r="T731" s="22">
        <v>1.3400000000000001</v>
      </c>
      <c r="U731" s="22">
        <v>209</v>
      </c>
      <c r="V731" s="22">
        <v>320</v>
      </c>
      <c r="W731" s="22">
        <v>440</v>
      </c>
      <c r="X731" s="24"/>
      <c r="Y731" s="25"/>
      <c r="Z731" s="18">
        <f>#NAME?</f>
        <v>0</v>
      </c>
      <c r="AA731" s="18" t="b">
        <f t="shared" si="41"/>
        <v>1</v>
      </c>
      <c r="AB731" s="26"/>
    </row>
    <row r="732">
      <c r="A732" s="21">
        <v>11051</v>
      </c>
      <c r="B732" s="22" t="s">
        <v>2993</v>
      </c>
      <c r="C732" s="22" t="s">
        <v>2994</v>
      </c>
      <c r="D732" s="22" t="s">
        <v>2555</v>
      </c>
      <c r="E732" s="22" t="s">
        <v>2995</v>
      </c>
      <c r="F732" s="22" t="s">
        <v>65</v>
      </c>
      <c r="G732" s="22"/>
      <c r="H732" s="14">
        <v>0.040000000000000001</v>
      </c>
      <c r="I732" s="15" t="s">
        <v>64</v>
      </c>
      <c r="J732" s="22" t="s">
        <v>65</v>
      </c>
      <c r="K732" s="13">
        <v>90</v>
      </c>
      <c r="L732" s="23">
        <v>0</v>
      </c>
      <c r="M732" s="29">
        <f t="shared" si="42"/>
        <v>0</v>
      </c>
      <c r="N732" s="29">
        <f t="shared" si="43"/>
        <v>0</v>
      </c>
      <c r="O732" s="23"/>
      <c r="P732" s="23"/>
      <c r="Q732" s="23">
        <v>2</v>
      </c>
      <c r="R732" s="23">
        <v>5</v>
      </c>
      <c r="S732" s="22" t="s">
        <v>66</v>
      </c>
      <c r="T732" s="22">
        <v>1.3400000000000001</v>
      </c>
      <c r="U732" s="22">
        <v>209</v>
      </c>
      <c r="V732" s="22">
        <v>320</v>
      </c>
      <c r="W732" s="22">
        <v>440</v>
      </c>
      <c r="X732" s="24"/>
      <c r="Y732" s="25"/>
      <c r="Z732" s="18">
        <f>#NAME?</f>
        <v>0</v>
      </c>
      <c r="AA732" s="18" t="b">
        <f t="shared" si="41"/>
        <v>1</v>
      </c>
      <c r="AB732" s="26"/>
    </row>
    <row r="733">
      <c r="A733" s="21">
        <v>11055</v>
      </c>
      <c r="B733" s="22" t="s">
        <v>2996</v>
      </c>
      <c r="C733" s="22" t="s">
        <v>2997</v>
      </c>
      <c r="D733" s="22" t="s">
        <v>2555</v>
      </c>
      <c r="E733" s="22" t="s">
        <v>2998</v>
      </c>
      <c r="F733" s="22" t="s">
        <v>2999</v>
      </c>
      <c r="G733" s="22"/>
      <c r="H733" s="14">
        <v>0.040000000000000001</v>
      </c>
      <c r="I733" s="15" t="s">
        <v>64</v>
      </c>
      <c r="J733" s="22" t="s">
        <v>65</v>
      </c>
      <c r="K733" s="13">
        <v>90</v>
      </c>
      <c r="L733" s="23">
        <v>0</v>
      </c>
      <c r="M733" s="29">
        <f t="shared" si="42"/>
        <v>0</v>
      </c>
      <c r="N733" s="29">
        <f t="shared" si="43"/>
        <v>0</v>
      </c>
      <c r="O733" s="23">
        <v>5</v>
      </c>
      <c r="P733" s="23">
        <v>10</v>
      </c>
      <c r="Q733" s="23"/>
      <c r="R733" s="23"/>
      <c r="S733" s="22" t="s">
        <v>66</v>
      </c>
      <c r="T733" s="22">
        <v>1.0800000000000001</v>
      </c>
      <c r="U733" s="22">
        <v>169</v>
      </c>
      <c r="V733" s="22">
        <v>260</v>
      </c>
      <c r="W733" s="22">
        <v>360</v>
      </c>
      <c r="X733" s="24"/>
      <c r="Y733" s="25"/>
      <c r="Z733" s="18">
        <f>#NAME?</f>
        <v>0</v>
      </c>
      <c r="AA733" s="18" t="b">
        <f t="shared" si="41"/>
        <v>1</v>
      </c>
      <c r="AB733" s="26"/>
    </row>
    <row r="734">
      <c r="A734" s="21">
        <v>11056</v>
      </c>
      <c r="B734" s="22" t="s">
        <v>3000</v>
      </c>
      <c r="C734" s="22" t="s">
        <v>3001</v>
      </c>
      <c r="D734" s="22" t="s">
        <v>2555</v>
      </c>
      <c r="E734" s="22" t="s">
        <v>3002</v>
      </c>
      <c r="F734" s="22" t="s">
        <v>3003</v>
      </c>
      <c r="G734" s="22"/>
      <c r="H734" s="14">
        <v>0.040000000000000001</v>
      </c>
      <c r="I734" s="15" t="s">
        <v>64</v>
      </c>
      <c r="J734" s="22" t="s">
        <v>65</v>
      </c>
      <c r="K734" s="13">
        <v>90</v>
      </c>
      <c r="L734" s="23">
        <v>5</v>
      </c>
      <c r="M734" s="29">
        <f t="shared" si="42"/>
        <v>20</v>
      </c>
      <c r="N734" s="29">
        <f t="shared" si="43"/>
        <v>25</v>
      </c>
      <c r="O734" s="23">
        <v>5</v>
      </c>
      <c r="P734" s="23">
        <v>10</v>
      </c>
      <c r="Q734" s="23"/>
      <c r="R734" s="23"/>
      <c r="S734" s="22" t="s">
        <v>66</v>
      </c>
      <c r="T734" s="22">
        <v>30</v>
      </c>
      <c r="U734" s="22">
        <v>765</v>
      </c>
      <c r="V734" s="22">
        <v>1150</v>
      </c>
      <c r="W734" s="22">
        <v>1530</v>
      </c>
      <c r="X734" s="24">
        <v>5</v>
      </c>
      <c r="Y734" s="25">
        <v>1</v>
      </c>
      <c r="Z734" s="18">
        <f>#NAME?</f>
        <v>1</v>
      </c>
      <c r="AA734" s="18" t="b">
        <f t="shared" si="41"/>
        <v>1</v>
      </c>
      <c r="AB734" s="26">
        <v>10</v>
      </c>
    </row>
    <row r="735">
      <c r="A735" s="21">
        <v>11057</v>
      </c>
      <c r="B735" s="22" t="s">
        <v>3004</v>
      </c>
      <c r="C735" s="22" t="s">
        <v>3005</v>
      </c>
      <c r="D735" s="22" t="s">
        <v>2555</v>
      </c>
      <c r="E735" s="22" t="s">
        <v>3006</v>
      </c>
      <c r="F735" s="22" t="s">
        <v>3007</v>
      </c>
      <c r="G735" s="22"/>
      <c r="H735" s="14">
        <v>0.040000000000000001</v>
      </c>
      <c r="I735" s="15" t="s">
        <v>64</v>
      </c>
      <c r="J735" s="22" t="s">
        <v>65</v>
      </c>
      <c r="K735" s="13">
        <v>90</v>
      </c>
      <c r="L735" s="23">
        <v>5</v>
      </c>
      <c r="M735" s="29">
        <f t="shared" si="42"/>
        <v>20</v>
      </c>
      <c r="N735" s="29">
        <f t="shared" si="43"/>
        <v>25</v>
      </c>
      <c r="O735" s="23">
        <v>5</v>
      </c>
      <c r="P735" s="23">
        <v>10</v>
      </c>
      <c r="Q735" s="23"/>
      <c r="R735" s="23"/>
      <c r="S735" s="22" t="s">
        <v>66</v>
      </c>
      <c r="T735" s="22">
        <v>30</v>
      </c>
      <c r="U735" s="22">
        <v>765</v>
      </c>
      <c r="V735" s="22">
        <v>1150</v>
      </c>
      <c r="W735" s="22">
        <v>1530</v>
      </c>
      <c r="X735" s="24">
        <v>5</v>
      </c>
      <c r="Y735" s="25">
        <v>1</v>
      </c>
      <c r="Z735" s="18">
        <f>#NAME?</f>
        <v>1</v>
      </c>
      <c r="AA735" s="18" t="b">
        <f t="shared" si="41"/>
        <v>1</v>
      </c>
      <c r="AB735" s="26">
        <v>9</v>
      </c>
    </row>
    <row r="736">
      <c r="A736" s="21">
        <v>10965</v>
      </c>
      <c r="B736" s="22" t="s">
        <v>3008</v>
      </c>
      <c r="C736" s="22" t="s">
        <v>3009</v>
      </c>
      <c r="D736" s="22" t="s">
        <v>2555</v>
      </c>
      <c r="E736" s="22" t="s">
        <v>3010</v>
      </c>
      <c r="F736" s="22" t="s">
        <v>3011</v>
      </c>
      <c r="G736" s="22"/>
      <c r="H736" s="14">
        <v>0.040000000000000001</v>
      </c>
      <c r="I736" s="15" t="s">
        <v>64</v>
      </c>
      <c r="J736" s="22" t="s">
        <v>65</v>
      </c>
      <c r="K736" s="13">
        <v>90</v>
      </c>
      <c r="L736" s="23">
        <v>4</v>
      </c>
      <c r="M736" s="29">
        <f t="shared" si="42"/>
        <v>16</v>
      </c>
      <c r="N736" s="29">
        <f t="shared" si="43"/>
        <v>20</v>
      </c>
      <c r="O736" s="23"/>
      <c r="P736" s="23"/>
      <c r="Q736" s="23">
        <v>3</v>
      </c>
      <c r="R736" s="23">
        <v>10</v>
      </c>
      <c r="S736" s="22" t="s">
        <v>66</v>
      </c>
      <c r="T736" s="22">
        <v>12</v>
      </c>
      <c r="U736" s="22">
        <v>305.13999999999999</v>
      </c>
      <c r="V736" s="22">
        <v>460</v>
      </c>
      <c r="W736" s="22">
        <v>800</v>
      </c>
      <c r="X736" s="24"/>
      <c r="Y736" s="25"/>
      <c r="Z736" s="18">
        <f>#NAME?</f>
        <v>0</v>
      </c>
      <c r="AA736" s="18" t="b">
        <f t="shared" si="41"/>
        <v>1</v>
      </c>
      <c r="AB736" s="26"/>
    </row>
    <row r="737">
      <c r="A737" s="21">
        <v>10966</v>
      </c>
      <c r="B737" s="22" t="s">
        <v>3012</v>
      </c>
      <c r="C737" s="22" t="s">
        <v>3013</v>
      </c>
      <c r="D737" s="22" t="s">
        <v>2555</v>
      </c>
      <c r="E737" s="22" t="s">
        <v>3014</v>
      </c>
      <c r="F737" s="22" t="s">
        <v>3015</v>
      </c>
      <c r="G737" s="22"/>
      <c r="H737" s="14">
        <v>0.040000000000000001</v>
      </c>
      <c r="I737" s="15" t="s">
        <v>64</v>
      </c>
      <c r="J737" s="22" t="s">
        <v>65</v>
      </c>
      <c r="K737" s="13">
        <v>90</v>
      </c>
      <c r="L737" s="23">
        <v>4</v>
      </c>
      <c r="M737" s="29">
        <f t="shared" si="42"/>
        <v>16</v>
      </c>
      <c r="N737" s="29">
        <f t="shared" si="43"/>
        <v>20</v>
      </c>
      <c r="O737" s="23"/>
      <c r="P737" s="23"/>
      <c r="Q737" s="23">
        <v>3</v>
      </c>
      <c r="R737" s="23">
        <v>10</v>
      </c>
      <c r="S737" s="22" t="s">
        <v>66</v>
      </c>
      <c r="T737" s="22">
        <v>12</v>
      </c>
      <c r="U737" s="22">
        <v>305.13999999999999</v>
      </c>
      <c r="V737" s="22">
        <v>460</v>
      </c>
      <c r="W737" s="22">
        <v>800</v>
      </c>
      <c r="X737" s="24"/>
      <c r="Y737" s="25"/>
      <c r="Z737" s="18">
        <f>#NAME?</f>
        <v>0</v>
      </c>
      <c r="AA737" s="18" t="b">
        <f t="shared" si="41"/>
        <v>1</v>
      </c>
      <c r="AB737" s="26"/>
    </row>
    <row r="738">
      <c r="A738" s="31">
        <v>13985</v>
      </c>
      <c r="B738" s="32" t="s">
        <v>3016</v>
      </c>
      <c r="C738" s="33" t="s">
        <v>3017</v>
      </c>
      <c r="D738" s="33" t="s">
        <v>2555</v>
      </c>
      <c r="E738" s="33" t="s">
        <v>3018</v>
      </c>
      <c r="F738" s="33" t="s">
        <v>3019</v>
      </c>
      <c r="G738" s="33" t="s">
        <v>3020</v>
      </c>
      <c r="H738" s="35">
        <v>0.02</v>
      </c>
      <c r="I738" s="36" t="s">
        <v>32</v>
      </c>
      <c r="J738" s="33" t="s">
        <v>33</v>
      </c>
      <c r="K738" s="13">
        <v>90</v>
      </c>
      <c r="L738" s="16">
        <v>4</v>
      </c>
      <c r="M738" s="29">
        <f t="shared" si="42"/>
        <v>16</v>
      </c>
      <c r="N738" s="29">
        <f t="shared" si="43"/>
        <v>20</v>
      </c>
      <c r="O738" s="29"/>
      <c r="P738" s="29"/>
      <c r="Q738" s="16">
        <v>1</v>
      </c>
      <c r="R738" s="16">
        <v>3</v>
      </c>
      <c r="S738" s="47" t="s">
        <v>34</v>
      </c>
      <c r="T738" s="33">
        <v>16.120000000000001</v>
      </c>
      <c r="U738" s="33">
        <v>2888.6999999999998</v>
      </c>
      <c r="V738" s="33">
        <v>3800</v>
      </c>
      <c r="W738" s="33">
        <f t="shared" ref="W684:W747" si="44">ROUND(U738*2,-1)</f>
        <v>5780</v>
      </c>
      <c r="X738" s="24"/>
      <c r="Y738" s="29">
        <v>7</v>
      </c>
      <c r="Z738" s="18">
        <f>#NAME?</f>
        <v>7</v>
      </c>
      <c r="AA738" s="18" t="b">
        <f t="shared" si="41"/>
        <v>1</v>
      </c>
      <c r="AB738" s="26">
        <v>3</v>
      </c>
    </row>
    <row r="739">
      <c r="A739" s="31">
        <v>13990</v>
      </c>
      <c r="B739" s="32" t="s">
        <v>3021</v>
      </c>
      <c r="C739" s="33" t="s">
        <v>3022</v>
      </c>
      <c r="D739" s="33" t="s">
        <v>2555</v>
      </c>
      <c r="E739" s="33" t="s">
        <v>3023</v>
      </c>
      <c r="F739" s="33" t="s">
        <v>3024</v>
      </c>
      <c r="G739" s="33" t="s">
        <v>3020</v>
      </c>
      <c r="H739" s="35">
        <v>0.02</v>
      </c>
      <c r="I739" s="36" t="s">
        <v>32</v>
      </c>
      <c r="J739" s="33" t="s">
        <v>33</v>
      </c>
      <c r="K739" s="13">
        <v>90</v>
      </c>
      <c r="L739" s="16">
        <v>4</v>
      </c>
      <c r="M739" s="29">
        <f t="shared" si="42"/>
        <v>16</v>
      </c>
      <c r="N739" s="29">
        <f t="shared" si="43"/>
        <v>20</v>
      </c>
      <c r="O739" s="29"/>
      <c r="P739" s="29"/>
      <c r="Q739" s="16">
        <v>1</v>
      </c>
      <c r="R739" s="16">
        <v>3</v>
      </c>
      <c r="S739" s="47" t="s">
        <v>34</v>
      </c>
      <c r="T739" s="33">
        <v>15.08</v>
      </c>
      <c r="U739" s="33">
        <v>2702</v>
      </c>
      <c r="V739" s="33">
        <v>3500</v>
      </c>
      <c r="W739" s="33">
        <f t="shared" si="44"/>
        <v>5400</v>
      </c>
      <c r="X739" s="24"/>
      <c r="Y739" s="18">
        <v>15</v>
      </c>
      <c r="Z739" s="18">
        <f>#NAME?</f>
        <v>15</v>
      </c>
      <c r="AA739" s="18" t="b">
        <f t="shared" si="41"/>
        <v>1</v>
      </c>
      <c r="AB739" s="26"/>
    </row>
    <row r="740">
      <c r="A740" s="12">
        <v>13939</v>
      </c>
      <c r="B740" s="13" t="s">
        <v>3025</v>
      </c>
      <c r="C740" s="13" t="s">
        <v>3026</v>
      </c>
      <c r="D740" s="13" t="s">
        <v>2555</v>
      </c>
      <c r="E740" s="13" t="s">
        <v>3027</v>
      </c>
      <c r="F740" s="13" t="s">
        <v>3028</v>
      </c>
      <c r="G740" s="13" t="s">
        <v>3029</v>
      </c>
      <c r="H740" s="14">
        <v>0.02</v>
      </c>
      <c r="I740" s="15" t="s">
        <v>32</v>
      </c>
      <c r="J740" s="13" t="s">
        <v>33</v>
      </c>
      <c r="K740" s="13">
        <v>90</v>
      </c>
      <c r="L740" s="16">
        <v>4</v>
      </c>
      <c r="M740" s="29">
        <f t="shared" si="42"/>
        <v>16</v>
      </c>
      <c r="N740" s="29">
        <f t="shared" si="43"/>
        <v>20</v>
      </c>
      <c r="O740" s="16"/>
      <c r="P740" s="16"/>
      <c r="Q740" s="16">
        <v>1</v>
      </c>
      <c r="R740" s="16">
        <v>3</v>
      </c>
      <c r="S740" s="13" t="s">
        <v>34</v>
      </c>
      <c r="T740" s="13">
        <v>14.75</v>
      </c>
      <c r="U740" s="13">
        <v>2643.1999999999998</v>
      </c>
      <c r="V740" s="13">
        <v>3300</v>
      </c>
      <c r="W740" s="13">
        <v>5700</v>
      </c>
      <c r="X740" s="17"/>
      <c r="Y740" s="18">
        <v>20</v>
      </c>
      <c r="Z740" s="18">
        <f>#NAME?</f>
        <v>20</v>
      </c>
      <c r="AA740" s="18" t="b">
        <f t="shared" si="41"/>
        <v>1</v>
      </c>
      <c r="AB740" s="19">
        <v>3</v>
      </c>
    </row>
    <row r="741">
      <c r="A741" s="31">
        <v>12597</v>
      </c>
      <c r="B741" s="32" t="s">
        <v>3030</v>
      </c>
      <c r="C741" s="33" t="s">
        <v>3031</v>
      </c>
      <c r="D741" s="33" t="s">
        <v>2555</v>
      </c>
      <c r="E741" s="33" t="s">
        <v>3032</v>
      </c>
      <c r="F741" s="33" t="s">
        <v>3033</v>
      </c>
      <c r="G741" s="33" t="s">
        <v>2677</v>
      </c>
      <c r="H741" s="35">
        <v>0.040000000000000001</v>
      </c>
      <c r="I741" s="34" t="s">
        <v>64</v>
      </c>
      <c r="J741" s="33" t="s">
        <v>65</v>
      </c>
      <c r="K741" s="13">
        <v>90</v>
      </c>
      <c r="L741" s="29">
        <v>3</v>
      </c>
      <c r="M741" s="29">
        <f t="shared" si="42"/>
        <v>12</v>
      </c>
      <c r="N741" s="29">
        <f t="shared" si="43"/>
        <v>15</v>
      </c>
      <c r="O741" s="29"/>
      <c r="P741" s="29"/>
      <c r="Q741" s="23">
        <v>1</v>
      </c>
      <c r="R741" s="23">
        <v>2</v>
      </c>
      <c r="S741" s="33" t="s">
        <v>66</v>
      </c>
      <c r="T741" s="33">
        <v>87</v>
      </c>
      <c r="U741" s="33">
        <v>2101</v>
      </c>
      <c r="V741" s="33">
        <v>3150</v>
      </c>
      <c r="W741" s="33">
        <f t="shared" si="44"/>
        <v>4200</v>
      </c>
      <c r="X741" s="24">
        <v>2</v>
      </c>
      <c r="Y741" s="29">
        <v>8</v>
      </c>
      <c r="Z741" s="18">
        <f>#NAME?</f>
        <v>8</v>
      </c>
      <c r="AA741" s="18" t="b">
        <f t="shared" si="41"/>
        <v>1</v>
      </c>
      <c r="AB741" s="26">
        <v>5</v>
      </c>
    </row>
    <row r="742">
      <c r="A742" s="31">
        <v>12596</v>
      </c>
      <c r="B742" s="32" t="s">
        <v>3034</v>
      </c>
      <c r="C742" s="33" t="s">
        <v>3035</v>
      </c>
      <c r="D742" s="33" t="s">
        <v>2555</v>
      </c>
      <c r="E742" s="33" t="s">
        <v>3036</v>
      </c>
      <c r="F742" s="33" t="s">
        <v>3033</v>
      </c>
      <c r="G742" s="33" t="s">
        <v>3037</v>
      </c>
      <c r="H742" s="35">
        <v>0.040000000000000001</v>
      </c>
      <c r="I742" s="34" t="s">
        <v>64</v>
      </c>
      <c r="J742" s="33" t="s">
        <v>65</v>
      </c>
      <c r="K742" s="13">
        <v>90</v>
      </c>
      <c r="L742" s="29">
        <v>3</v>
      </c>
      <c r="M742" s="29">
        <f t="shared" si="42"/>
        <v>12</v>
      </c>
      <c r="N742" s="29">
        <f t="shared" si="43"/>
        <v>15</v>
      </c>
      <c r="O742" s="29"/>
      <c r="P742" s="29"/>
      <c r="Q742" s="23">
        <v>1</v>
      </c>
      <c r="R742" s="23">
        <v>2</v>
      </c>
      <c r="S742" s="33" t="s">
        <v>66</v>
      </c>
      <c r="T742" s="33">
        <v>87</v>
      </c>
      <c r="U742" s="33">
        <v>2101</v>
      </c>
      <c r="V742" s="33">
        <v>3150</v>
      </c>
      <c r="W742" s="33">
        <f t="shared" si="44"/>
        <v>4200</v>
      </c>
      <c r="X742" s="24">
        <v>2</v>
      </c>
      <c r="Y742" s="29">
        <v>5</v>
      </c>
      <c r="Z742" s="18">
        <f>#NAME?</f>
        <v>5</v>
      </c>
      <c r="AA742" s="18" t="b">
        <f t="shared" si="41"/>
        <v>1</v>
      </c>
      <c r="AB742" s="26">
        <v>4</v>
      </c>
    </row>
    <row r="743">
      <c r="A743" s="31">
        <v>12598</v>
      </c>
      <c r="B743" s="32" t="s">
        <v>3038</v>
      </c>
      <c r="C743" s="33" t="s">
        <v>3039</v>
      </c>
      <c r="D743" s="33" t="s">
        <v>2555</v>
      </c>
      <c r="E743" s="33" t="s">
        <v>3040</v>
      </c>
      <c r="F743" s="33" t="s">
        <v>3041</v>
      </c>
      <c r="G743" s="33" t="s">
        <v>3042</v>
      </c>
      <c r="H743" s="35">
        <v>0.040000000000000001</v>
      </c>
      <c r="I743" s="34" t="s">
        <v>64</v>
      </c>
      <c r="J743" s="33" t="s">
        <v>65</v>
      </c>
      <c r="K743" s="13">
        <v>90</v>
      </c>
      <c r="L743" s="29">
        <v>5</v>
      </c>
      <c r="M743" s="29">
        <f t="shared" si="42"/>
        <v>20</v>
      </c>
      <c r="N743" s="29">
        <f t="shared" si="43"/>
        <v>25</v>
      </c>
      <c r="O743" s="29"/>
      <c r="P743" s="29"/>
      <c r="Q743" s="29">
        <v>2</v>
      </c>
      <c r="R743" s="29">
        <v>4</v>
      </c>
      <c r="S743" s="33" t="s">
        <v>66</v>
      </c>
      <c r="T743" s="33">
        <v>45</v>
      </c>
      <c r="U743" s="33">
        <v>1148</v>
      </c>
      <c r="V743" s="33">
        <v>1720</v>
      </c>
      <c r="W743" s="33">
        <f t="shared" si="44"/>
        <v>2300</v>
      </c>
      <c r="X743" s="24">
        <v>2</v>
      </c>
      <c r="Y743" s="29">
        <v>6</v>
      </c>
      <c r="Z743" s="18">
        <f>#NAME?</f>
        <v>6</v>
      </c>
      <c r="AA743" s="18" t="b">
        <f t="shared" si="41"/>
        <v>1</v>
      </c>
      <c r="AB743" s="26"/>
    </row>
    <row r="744">
      <c r="A744" s="31">
        <v>12599</v>
      </c>
      <c r="B744" s="32" t="s">
        <v>3043</v>
      </c>
      <c r="C744" s="33" t="s">
        <v>3044</v>
      </c>
      <c r="D744" s="33" t="s">
        <v>2555</v>
      </c>
      <c r="E744" s="33" t="s">
        <v>3045</v>
      </c>
      <c r="F744" s="33" t="s">
        <v>3041</v>
      </c>
      <c r="G744" s="33" t="s">
        <v>3046</v>
      </c>
      <c r="H744" s="35">
        <v>0.040000000000000001</v>
      </c>
      <c r="I744" s="34" t="s">
        <v>64</v>
      </c>
      <c r="J744" s="33" t="s">
        <v>65</v>
      </c>
      <c r="K744" s="13">
        <v>90</v>
      </c>
      <c r="L744" s="29">
        <v>5</v>
      </c>
      <c r="M744" s="29">
        <f t="shared" si="42"/>
        <v>20</v>
      </c>
      <c r="N744" s="29">
        <f t="shared" si="43"/>
        <v>25</v>
      </c>
      <c r="O744" s="29"/>
      <c r="P744" s="29"/>
      <c r="Q744" s="29">
        <v>2</v>
      </c>
      <c r="R744" s="29">
        <v>4</v>
      </c>
      <c r="S744" s="33" t="s">
        <v>66</v>
      </c>
      <c r="T744" s="33">
        <v>45</v>
      </c>
      <c r="U744" s="33">
        <v>1148</v>
      </c>
      <c r="V744" s="33">
        <v>1720</v>
      </c>
      <c r="W744" s="33">
        <f t="shared" si="44"/>
        <v>2300</v>
      </c>
      <c r="X744" s="24">
        <v>1</v>
      </c>
      <c r="Y744" s="29">
        <v>5</v>
      </c>
      <c r="Z744" s="18">
        <f>#NAME?</f>
        <v>5</v>
      </c>
      <c r="AA744" s="18" t="b">
        <f t="shared" si="41"/>
        <v>1</v>
      </c>
      <c r="AB744" s="26"/>
    </row>
    <row r="745">
      <c r="A745" s="31">
        <v>13505</v>
      </c>
      <c r="B745" s="32" t="s">
        <v>3047</v>
      </c>
      <c r="C745" s="33" t="s">
        <v>3048</v>
      </c>
      <c r="D745" s="33" t="s">
        <v>2555</v>
      </c>
      <c r="E745" s="33" t="s">
        <v>3049</v>
      </c>
      <c r="F745" s="33" t="s">
        <v>3050</v>
      </c>
      <c r="G745" s="33" t="s">
        <v>3051</v>
      </c>
      <c r="H745" s="35">
        <v>0.02</v>
      </c>
      <c r="I745" s="36" t="s">
        <v>32</v>
      </c>
      <c r="J745" s="33" t="s">
        <v>33</v>
      </c>
      <c r="K745" s="13">
        <v>90</v>
      </c>
      <c r="L745" s="16">
        <v>5</v>
      </c>
      <c r="M745" s="29">
        <f t="shared" si="42"/>
        <v>20</v>
      </c>
      <c r="N745" s="29">
        <f t="shared" si="43"/>
        <v>25</v>
      </c>
      <c r="O745" s="29"/>
      <c r="P745" s="29"/>
      <c r="Q745" s="16">
        <v>1</v>
      </c>
      <c r="R745" s="16">
        <v>2</v>
      </c>
      <c r="S745" s="47" t="s">
        <v>34</v>
      </c>
      <c r="T745" s="48">
        <v>12</v>
      </c>
      <c r="U745" s="48">
        <f>T745*107.5*1.5</f>
        <v>1935</v>
      </c>
      <c r="V745" s="33">
        <v>2800</v>
      </c>
      <c r="W745" s="33">
        <f t="shared" si="44"/>
        <v>3870</v>
      </c>
      <c r="X745" s="24"/>
      <c r="Y745" s="29"/>
      <c r="Z745" s="18">
        <f>#NAME?</f>
        <v>0</v>
      </c>
      <c r="AA745" s="18" t="b">
        <f t="shared" si="41"/>
        <v>1</v>
      </c>
      <c r="AB745" s="26"/>
    </row>
    <row r="746">
      <c r="A746" s="31">
        <v>12785</v>
      </c>
      <c r="B746" s="32" t="s">
        <v>3052</v>
      </c>
      <c r="C746" s="33" t="s">
        <v>3053</v>
      </c>
      <c r="D746" s="33" t="s">
        <v>2555</v>
      </c>
      <c r="E746" s="33" t="s">
        <v>3054</v>
      </c>
      <c r="F746" s="33" t="s">
        <v>3055</v>
      </c>
      <c r="G746" s="34" t="s">
        <v>3056</v>
      </c>
      <c r="H746" s="35">
        <v>0.02</v>
      </c>
      <c r="I746" s="36" t="s">
        <v>32</v>
      </c>
      <c r="J746" s="33" t="s">
        <v>33</v>
      </c>
      <c r="K746" s="13">
        <v>90</v>
      </c>
      <c r="L746" s="16">
        <v>5</v>
      </c>
      <c r="M746" s="29">
        <f t="shared" si="42"/>
        <v>20</v>
      </c>
      <c r="N746" s="29">
        <f t="shared" si="43"/>
        <v>25</v>
      </c>
      <c r="O746" s="29"/>
      <c r="P746" s="29"/>
      <c r="Q746" s="16">
        <v>1</v>
      </c>
      <c r="R746" s="16">
        <v>3</v>
      </c>
      <c r="S746" s="47" t="s">
        <v>34</v>
      </c>
      <c r="T746" s="33">
        <v>12</v>
      </c>
      <c r="U746" s="33">
        <v>2150.4000000000001</v>
      </c>
      <c r="V746" s="33">
        <v>2800</v>
      </c>
      <c r="W746" s="33">
        <f t="shared" si="44"/>
        <v>4300</v>
      </c>
      <c r="X746" s="24"/>
      <c r="Y746" s="29"/>
      <c r="Z746" s="18">
        <f>#NAME?</f>
        <v>0</v>
      </c>
      <c r="AA746" s="18" t="b">
        <f t="shared" si="41"/>
        <v>1</v>
      </c>
      <c r="AB746" s="26"/>
    </row>
    <row r="747">
      <c r="A747" s="31">
        <v>13831</v>
      </c>
      <c r="B747" s="32" t="s">
        <v>3057</v>
      </c>
      <c r="C747" s="33" t="s">
        <v>3058</v>
      </c>
      <c r="D747" s="33" t="s">
        <v>2555</v>
      </c>
      <c r="E747" s="33" t="s">
        <v>3059</v>
      </c>
      <c r="F747" s="33" t="s">
        <v>3060</v>
      </c>
      <c r="G747" s="34" t="s">
        <v>3061</v>
      </c>
      <c r="H747" s="35">
        <v>0.02</v>
      </c>
      <c r="I747" s="36" t="s">
        <v>32</v>
      </c>
      <c r="J747" s="33" t="s">
        <v>33</v>
      </c>
      <c r="K747" s="13">
        <v>90</v>
      </c>
      <c r="L747" s="16">
        <v>10</v>
      </c>
      <c r="M747" s="29">
        <f t="shared" si="42"/>
        <v>40</v>
      </c>
      <c r="N747" s="29">
        <f t="shared" si="43"/>
        <v>50</v>
      </c>
      <c r="O747" s="29"/>
      <c r="P747" s="29"/>
      <c r="Q747" s="16">
        <v>1</v>
      </c>
      <c r="R747" s="16">
        <v>3</v>
      </c>
      <c r="S747" s="47" t="s">
        <v>34</v>
      </c>
      <c r="T747" s="33">
        <v>16.460000000000001</v>
      </c>
      <c r="U747" s="33">
        <v>2621.46</v>
      </c>
      <c r="V747" s="33">
        <v>3300</v>
      </c>
      <c r="W747" s="33">
        <f t="shared" si="44"/>
        <v>5240</v>
      </c>
      <c r="X747" s="24"/>
      <c r="Y747" s="29"/>
      <c r="Z747" s="18">
        <f>#NAME?</f>
        <v>0</v>
      </c>
      <c r="AA747" s="18" t="b">
        <f t="shared" si="41"/>
        <v>1</v>
      </c>
      <c r="AB747" s="26"/>
    </row>
    <row r="748">
      <c r="A748" s="31">
        <v>13576</v>
      </c>
      <c r="B748" s="32" t="s">
        <v>3062</v>
      </c>
      <c r="C748" s="33" t="s">
        <v>3063</v>
      </c>
      <c r="D748" s="33" t="s">
        <v>2555</v>
      </c>
      <c r="E748" s="33" t="s">
        <v>3064</v>
      </c>
      <c r="F748" s="33" t="s">
        <v>3065</v>
      </c>
      <c r="G748" s="34"/>
      <c r="H748" s="35">
        <v>0.040000000000000001</v>
      </c>
      <c r="I748" s="36" t="s">
        <v>64</v>
      </c>
      <c r="J748" s="33" t="s">
        <v>65</v>
      </c>
      <c r="K748" s="13">
        <v>90</v>
      </c>
      <c r="L748" s="29">
        <v>3</v>
      </c>
      <c r="M748" s="29">
        <f t="shared" si="42"/>
        <v>12</v>
      </c>
      <c r="N748" s="29">
        <f t="shared" si="43"/>
        <v>15</v>
      </c>
      <c r="O748" s="29">
        <v>1</v>
      </c>
      <c r="P748" s="29">
        <v>3</v>
      </c>
      <c r="Q748" s="29"/>
      <c r="R748" s="29"/>
      <c r="S748" s="33" t="s">
        <v>66</v>
      </c>
      <c r="T748" s="33">
        <v>100</v>
      </c>
      <c r="U748" s="33">
        <v>2720</v>
      </c>
      <c r="V748" s="33">
        <v>4080</v>
      </c>
      <c r="W748" s="33">
        <f t="shared" ref="W748:W811" si="45">ROUND(U748*2,-1)</f>
        <v>5440</v>
      </c>
      <c r="X748" s="24">
        <v>3</v>
      </c>
      <c r="Y748" s="29">
        <v>5</v>
      </c>
      <c r="Z748" s="18">
        <f>#NAME?</f>
        <v>5</v>
      </c>
      <c r="AA748" s="18" t="b">
        <f t="shared" si="41"/>
        <v>1</v>
      </c>
      <c r="AB748" s="26">
        <v>3</v>
      </c>
    </row>
    <row r="749">
      <c r="A749" s="31">
        <v>13575</v>
      </c>
      <c r="B749" s="32" t="s">
        <v>3066</v>
      </c>
      <c r="C749" s="33" t="s">
        <v>3067</v>
      </c>
      <c r="D749" s="33" t="s">
        <v>2555</v>
      </c>
      <c r="E749" s="33" t="s">
        <v>3068</v>
      </c>
      <c r="F749" s="33" t="s">
        <v>3069</v>
      </c>
      <c r="G749" s="34"/>
      <c r="H749" s="35">
        <v>0.040000000000000001</v>
      </c>
      <c r="I749" s="36" t="s">
        <v>64</v>
      </c>
      <c r="J749" s="33" t="s">
        <v>65</v>
      </c>
      <c r="K749" s="13">
        <v>90</v>
      </c>
      <c r="L749" s="29">
        <v>5</v>
      </c>
      <c r="M749" s="29">
        <f t="shared" si="42"/>
        <v>20</v>
      </c>
      <c r="N749" s="29">
        <f t="shared" si="43"/>
        <v>25</v>
      </c>
      <c r="O749" s="29">
        <v>1</v>
      </c>
      <c r="P749" s="29">
        <v>3</v>
      </c>
      <c r="Q749" s="29"/>
      <c r="R749" s="29"/>
      <c r="S749" s="33" t="s">
        <v>66</v>
      </c>
      <c r="T749" s="33">
        <v>100</v>
      </c>
      <c r="U749" s="33">
        <v>2720</v>
      </c>
      <c r="V749" s="33">
        <v>4080</v>
      </c>
      <c r="W749" s="33">
        <f t="shared" si="45"/>
        <v>5440</v>
      </c>
      <c r="X749" s="24">
        <v>3</v>
      </c>
      <c r="Y749" s="29">
        <v>2</v>
      </c>
      <c r="Z749" s="18">
        <f>#NAME?</f>
        <v>2</v>
      </c>
      <c r="AA749" s="18" t="b">
        <f t="shared" si="41"/>
        <v>1</v>
      </c>
      <c r="AB749" s="26">
        <v>4</v>
      </c>
    </row>
    <row r="750">
      <c r="A750" s="31">
        <v>13577</v>
      </c>
      <c r="B750" s="32" t="s">
        <v>3070</v>
      </c>
      <c r="C750" s="33" t="s">
        <v>3071</v>
      </c>
      <c r="D750" s="33" t="s">
        <v>2555</v>
      </c>
      <c r="E750" s="33" t="s">
        <v>3072</v>
      </c>
      <c r="F750" s="33" t="s">
        <v>3073</v>
      </c>
      <c r="G750" s="34"/>
      <c r="H750" s="35">
        <v>0.040000000000000001</v>
      </c>
      <c r="I750" s="34" t="s">
        <v>64</v>
      </c>
      <c r="J750" s="33" t="s">
        <v>65</v>
      </c>
      <c r="K750" s="13">
        <v>90</v>
      </c>
      <c r="L750" s="29">
        <v>5</v>
      </c>
      <c r="M750" s="29">
        <f t="shared" si="42"/>
        <v>20</v>
      </c>
      <c r="N750" s="29">
        <f t="shared" si="43"/>
        <v>25</v>
      </c>
      <c r="O750" s="29">
        <v>2</v>
      </c>
      <c r="P750" s="29">
        <v>3</v>
      </c>
      <c r="Q750" s="29"/>
      <c r="R750" s="29"/>
      <c r="S750" s="33" t="s">
        <v>66</v>
      </c>
      <c r="T750" s="33">
        <v>130</v>
      </c>
      <c r="U750" s="33">
        <v>3316</v>
      </c>
      <c r="V750" s="33">
        <v>5000</v>
      </c>
      <c r="W750" s="33">
        <f t="shared" si="45"/>
        <v>6630</v>
      </c>
      <c r="X750" s="24"/>
      <c r="Y750" s="29">
        <v>6</v>
      </c>
      <c r="Z750" s="18">
        <f>#NAME?</f>
        <v>6</v>
      </c>
      <c r="AA750" s="18" t="b">
        <f t="shared" si="41"/>
        <v>1</v>
      </c>
      <c r="AB750" s="26">
        <f t="shared" ref="AB750:AB751" si="46">2+2</f>
        <v>4</v>
      </c>
    </row>
    <row r="751">
      <c r="A751" s="31">
        <v>13578</v>
      </c>
      <c r="B751" s="32" t="s">
        <v>3074</v>
      </c>
      <c r="C751" s="33" t="s">
        <v>3075</v>
      </c>
      <c r="D751" s="33" t="s">
        <v>2555</v>
      </c>
      <c r="E751" s="33" t="s">
        <v>3076</v>
      </c>
      <c r="F751" s="33" t="s">
        <v>3077</v>
      </c>
      <c r="G751" s="34"/>
      <c r="H751" s="35">
        <v>0.040000000000000001</v>
      </c>
      <c r="I751" s="34" t="s">
        <v>64</v>
      </c>
      <c r="J751" s="33" t="s">
        <v>65</v>
      </c>
      <c r="K751" s="13">
        <v>90</v>
      </c>
      <c r="L751" s="29">
        <v>3</v>
      </c>
      <c r="M751" s="29">
        <f t="shared" si="42"/>
        <v>12</v>
      </c>
      <c r="N751" s="29">
        <f t="shared" si="43"/>
        <v>15</v>
      </c>
      <c r="O751" s="29">
        <v>2</v>
      </c>
      <c r="P751" s="29">
        <v>3</v>
      </c>
      <c r="Q751" s="29"/>
      <c r="R751" s="29"/>
      <c r="S751" s="33" t="s">
        <v>66</v>
      </c>
      <c r="T751" s="33">
        <v>115</v>
      </c>
      <c r="U751" s="33">
        <v>2933</v>
      </c>
      <c r="V751" s="33">
        <v>4400</v>
      </c>
      <c r="W751" s="33">
        <f t="shared" si="45"/>
        <v>5870</v>
      </c>
      <c r="X751" s="24"/>
      <c r="Y751" s="29">
        <v>10</v>
      </c>
      <c r="Z751" s="18">
        <f>#NAME?</f>
        <v>10</v>
      </c>
      <c r="AA751" s="18" t="b">
        <f t="shared" si="41"/>
        <v>1</v>
      </c>
      <c r="AB751" s="26">
        <f t="shared" si="46"/>
        <v>4</v>
      </c>
    </row>
    <row r="752">
      <c r="A752" s="31">
        <v>13579</v>
      </c>
      <c r="B752" s="32" t="s">
        <v>3078</v>
      </c>
      <c r="C752" s="33" t="s">
        <v>3079</v>
      </c>
      <c r="D752" s="33" t="s">
        <v>2555</v>
      </c>
      <c r="E752" s="33" t="s">
        <v>3080</v>
      </c>
      <c r="F752" s="33" t="s">
        <v>3081</v>
      </c>
      <c r="G752" s="34"/>
      <c r="H752" s="35">
        <v>0.040000000000000001</v>
      </c>
      <c r="I752" s="34" t="s">
        <v>64</v>
      </c>
      <c r="J752" s="33" t="s">
        <v>65</v>
      </c>
      <c r="K752" s="13">
        <v>90</v>
      </c>
      <c r="L752" s="29">
        <v>2</v>
      </c>
      <c r="M752" s="29">
        <f t="shared" si="42"/>
        <v>8</v>
      </c>
      <c r="N752" s="29">
        <f t="shared" si="43"/>
        <v>10</v>
      </c>
      <c r="O752" s="29">
        <v>1</v>
      </c>
      <c r="P752" s="29">
        <v>2</v>
      </c>
      <c r="Q752" s="29"/>
      <c r="R752" s="29"/>
      <c r="S752" s="33" t="s">
        <v>66</v>
      </c>
      <c r="T752" s="33">
        <v>90</v>
      </c>
      <c r="U752" s="33">
        <v>2448</v>
      </c>
      <c r="V752" s="33">
        <v>3670</v>
      </c>
      <c r="W752" s="33">
        <f t="shared" si="45"/>
        <v>4900</v>
      </c>
      <c r="X752" s="24"/>
      <c r="Y752" s="29">
        <v>3</v>
      </c>
      <c r="Z752" s="18">
        <f>#NAME?</f>
        <v>3</v>
      </c>
      <c r="AA752" s="18" t="b">
        <f t="shared" si="41"/>
        <v>1</v>
      </c>
      <c r="AB752" s="26"/>
    </row>
    <row r="753">
      <c r="A753" s="31">
        <v>13581</v>
      </c>
      <c r="B753" s="32" t="s">
        <v>3082</v>
      </c>
      <c r="C753" s="33" t="s">
        <v>3083</v>
      </c>
      <c r="D753" s="33" t="s">
        <v>2555</v>
      </c>
      <c r="E753" s="33" t="s">
        <v>3084</v>
      </c>
      <c r="F753" s="33" t="s">
        <v>3085</v>
      </c>
      <c r="G753" s="34"/>
      <c r="H753" s="35">
        <v>0.040000000000000001</v>
      </c>
      <c r="I753" s="34" t="s">
        <v>64</v>
      </c>
      <c r="J753" s="33" t="s">
        <v>65</v>
      </c>
      <c r="K753" s="13">
        <v>90</v>
      </c>
      <c r="L753" s="29">
        <v>15</v>
      </c>
      <c r="M753" s="29">
        <f t="shared" si="42"/>
        <v>60</v>
      </c>
      <c r="N753" s="29">
        <f t="shared" si="43"/>
        <v>75</v>
      </c>
      <c r="O753" s="29">
        <v>4</v>
      </c>
      <c r="P753" s="29">
        <v>6</v>
      </c>
      <c r="Q753" s="29"/>
      <c r="R753" s="29"/>
      <c r="S753" s="33" t="s">
        <v>66</v>
      </c>
      <c r="T753" s="33">
        <v>80</v>
      </c>
      <c r="U753" s="33">
        <v>2176</v>
      </c>
      <c r="V753" s="33">
        <v>3260</v>
      </c>
      <c r="W753" s="33">
        <f t="shared" si="45"/>
        <v>4350</v>
      </c>
      <c r="X753" s="24"/>
      <c r="Y753" s="29"/>
      <c r="Z753" s="18">
        <f>#NAME?</f>
        <v>0</v>
      </c>
      <c r="AA753" s="18" t="b">
        <f t="shared" si="41"/>
        <v>1</v>
      </c>
      <c r="AB753" s="26"/>
    </row>
    <row r="754">
      <c r="A754" s="31">
        <v>13580</v>
      </c>
      <c r="B754" s="32" t="s">
        <v>3086</v>
      </c>
      <c r="C754" s="33" t="s">
        <v>3087</v>
      </c>
      <c r="D754" s="33" t="s">
        <v>2555</v>
      </c>
      <c r="E754" s="33" t="s">
        <v>3088</v>
      </c>
      <c r="F754" s="33" t="s">
        <v>3089</v>
      </c>
      <c r="G754" s="34"/>
      <c r="H754" s="35">
        <v>0.040000000000000001</v>
      </c>
      <c r="I754" s="34" t="s">
        <v>64</v>
      </c>
      <c r="J754" s="33" t="s">
        <v>65</v>
      </c>
      <c r="K754" s="13">
        <v>90</v>
      </c>
      <c r="L754" s="29">
        <v>15</v>
      </c>
      <c r="M754" s="29">
        <f t="shared" si="42"/>
        <v>60</v>
      </c>
      <c r="N754" s="29">
        <f t="shared" si="43"/>
        <v>75</v>
      </c>
      <c r="O754" s="29">
        <v>4</v>
      </c>
      <c r="P754" s="29">
        <v>6</v>
      </c>
      <c r="Q754" s="29"/>
      <c r="R754" s="29"/>
      <c r="S754" s="33" t="s">
        <v>66</v>
      </c>
      <c r="T754" s="33">
        <v>80</v>
      </c>
      <c r="U754" s="33">
        <v>2176</v>
      </c>
      <c r="V754" s="33">
        <v>3260</v>
      </c>
      <c r="W754" s="33">
        <f t="shared" si="45"/>
        <v>4350</v>
      </c>
      <c r="X754" s="24"/>
      <c r="Y754" s="29"/>
      <c r="Z754" s="18">
        <f>#NAME?</f>
        <v>0</v>
      </c>
      <c r="AA754" s="18" t="b">
        <f t="shared" si="41"/>
        <v>1</v>
      </c>
      <c r="AB754" s="26"/>
    </row>
    <row r="755">
      <c r="A755" s="31">
        <v>13937</v>
      </c>
      <c r="B755" s="32" t="s">
        <v>3090</v>
      </c>
      <c r="C755" s="33" t="s">
        <v>3091</v>
      </c>
      <c r="D755" s="33" t="s">
        <v>2555</v>
      </c>
      <c r="E755" s="33" t="s">
        <v>3092</v>
      </c>
      <c r="F755" s="33" t="s">
        <v>3093</v>
      </c>
      <c r="G755" s="33" t="s">
        <v>3094</v>
      </c>
      <c r="H755" s="35">
        <v>0.02</v>
      </c>
      <c r="I755" s="36" t="s">
        <v>32</v>
      </c>
      <c r="J755" s="33" t="s">
        <v>33</v>
      </c>
      <c r="K755" s="13">
        <v>90</v>
      </c>
      <c r="L755" s="16">
        <v>5</v>
      </c>
      <c r="M755" s="29">
        <f t="shared" si="42"/>
        <v>20</v>
      </c>
      <c r="N755" s="29">
        <f t="shared" si="43"/>
        <v>25</v>
      </c>
      <c r="O755" s="29"/>
      <c r="P755" s="29"/>
      <c r="Q755" s="16">
        <v>1</v>
      </c>
      <c r="R755" s="16">
        <v>2</v>
      </c>
      <c r="S755" s="47" t="s">
        <v>34</v>
      </c>
      <c r="T755" s="33">
        <v>12.33</v>
      </c>
      <c r="U755" s="33">
        <v>2209.54</v>
      </c>
      <c r="V755" s="33">
        <v>2900</v>
      </c>
      <c r="W755" s="33">
        <f t="shared" si="45"/>
        <v>4420</v>
      </c>
      <c r="X755" s="24"/>
      <c r="Y755" s="29">
        <v>10</v>
      </c>
      <c r="Z755" s="18">
        <f>#NAME?</f>
        <v>10</v>
      </c>
      <c r="AA755" s="18" t="b">
        <f t="shared" si="41"/>
        <v>1</v>
      </c>
      <c r="AB755" s="26"/>
    </row>
    <row r="756">
      <c r="A756" s="31">
        <v>13991</v>
      </c>
      <c r="B756" s="32" t="s">
        <v>3095</v>
      </c>
      <c r="C756" s="33" t="s">
        <v>3096</v>
      </c>
      <c r="D756" s="33" t="s">
        <v>2555</v>
      </c>
      <c r="E756" s="33" t="s">
        <v>3097</v>
      </c>
      <c r="F756" s="33" t="s">
        <v>3098</v>
      </c>
      <c r="G756" s="33" t="s">
        <v>3099</v>
      </c>
      <c r="H756" s="35">
        <v>0.02</v>
      </c>
      <c r="I756" s="36" t="s">
        <v>32</v>
      </c>
      <c r="J756" s="33" t="s">
        <v>33</v>
      </c>
      <c r="K756" s="13">
        <v>90</v>
      </c>
      <c r="L756" s="16">
        <v>3</v>
      </c>
      <c r="M756" s="29">
        <f t="shared" si="42"/>
        <v>12</v>
      </c>
      <c r="N756" s="29">
        <f t="shared" si="43"/>
        <v>15</v>
      </c>
      <c r="O756" s="29"/>
      <c r="P756" s="29"/>
      <c r="Q756" s="16">
        <v>1</v>
      </c>
      <c r="R756" s="16">
        <v>3</v>
      </c>
      <c r="S756" s="47" t="s">
        <v>34</v>
      </c>
      <c r="T756" s="33">
        <v>17.030000000000001</v>
      </c>
      <c r="U756" s="33">
        <v>3051.7800000000002</v>
      </c>
      <c r="V756" s="33">
        <v>4000</v>
      </c>
      <c r="W756" s="33">
        <f t="shared" si="45"/>
        <v>6100</v>
      </c>
      <c r="X756" s="24"/>
      <c r="Y756" s="29">
        <v>19</v>
      </c>
      <c r="Z756" s="18">
        <f>#NAME?</f>
        <v>19</v>
      </c>
      <c r="AA756" s="18" t="b">
        <f t="shared" si="41"/>
        <v>1</v>
      </c>
      <c r="AB756" s="26"/>
    </row>
    <row r="757">
      <c r="A757" s="31">
        <v>13507</v>
      </c>
      <c r="B757" s="32" t="s">
        <v>3100</v>
      </c>
      <c r="C757" s="33" t="s">
        <v>3101</v>
      </c>
      <c r="D757" s="33" t="s">
        <v>2555</v>
      </c>
      <c r="E757" s="33" t="s">
        <v>3102</v>
      </c>
      <c r="F757" s="33" t="s">
        <v>3103</v>
      </c>
      <c r="G757" s="33" t="s">
        <v>3104</v>
      </c>
      <c r="H757" s="35">
        <v>0.02</v>
      </c>
      <c r="I757" s="36" t="s">
        <v>32</v>
      </c>
      <c r="J757" s="33" t="s">
        <v>33</v>
      </c>
      <c r="K757" s="13">
        <v>90</v>
      </c>
      <c r="L757" s="16">
        <v>2</v>
      </c>
      <c r="M757" s="29">
        <f t="shared" si="42"/>
        <v>8</v>
      </c>
      <c r="N757" s="29">
        <f t="shared" si="43"/>
        <v>10</v>
      </c>
      <c r="O757" s="29"/>
      <c r="P757" s="29"/>
      <c r="Q757" s="16">
        <v>1</v>
      </c>
      <c r="R757" s="16">
        <v>3</v>
      </c>
      <c r="S757" s="47" t="s">
        <v>34</v>
      </c>
      <c r="T757" s="33">
        <v>16.780000000000001</v>
      </c>
      <c r="U757" s="33">
        <v>3006.98</v>
      </c>
      <c r="V757" s="33">
        <v>3900</v>
      </c>
      <c r="W757" s="33">
        <f t="shared" si="45"/>
        <v>6010</v>
      </c>
      <c r="X757" s="24"/>
      <c r="Y757" s="29">
        <v>16</v>
      </c>
      <c r="Z757" s="18">
        <f>#NAME?</f>
        <v>16</v>
      </c>
      <c r="AA757" s="18" t="b">
        <f t="shared" si="41"/>
        <v>1</v>
      </c>
      <c r="AB757" s="26">
        <v>3</v>
      </c>
    </row>
    <row r="758">
      <c r="A758" s="21">
        <v>11065</v>
      </c>
      <c r="B758" s="22" t="s">
        <v>3105</v>
      </c>
      <c r="C758" s="22" t="s">
        <v>3106</v>
      </c>
      <c r="D758" s="22" t="s">
        <v>2555</v>
      </c>
      <c r="E758" s="22" t="s">
        <v>3107</v>
      </c>
      <c r="F758" s="22" t="s">
        <v>3108</v>
      </c>
      <c r="G758" s="22"/>
      <c r="H758" s="14">
        <v>0.040000000000000001</v>
      </c>
      <c r="I758" s="15" t="s">
        <v>64</v>
      </c>
      <c r="J758" s="22" t="s">
        <v>65</v>
      </c>
      <c r="K758" s="13">
        <v>90</v>
      </c>
      <c r="L758" s="23">
        <v>4</v>
      </c>
      <c r="M758" s="29">
        <f t="shared" si="42"/>
        <v>16</v>
      </c>
      <c r="N758" s="29">
        <f t="shared" si="43"/>
        <v>20</v>
      </c>
      <c r="O758" s="23">
        <v>5</v>
      </c>
      <c r="P758" s="23">
        <v>20</v>
      </c>
      <c r="Q758" s="23"/>
      <c r="R758" s="23"/>
      <c r="S758" s="22" t="s">
        <v>66</v>
      </c>
      <c r="T758" s="22">
        <v>7</v>
      </c>
      <c r="U758" s="22">
        <v>178</v>
      </c>
      <c r="V758" s="22">
        <v>270</v>
      </c>
      <c r="W758" s="22">
        <v>470</v>
      </c>
      <c r="X758" s="24">
        <v>12</v>
      </c>
      <c r="Y758" s="25"/>
      <c r="Z758" s="18">
        <f>#NAME?</f>
        <v>0</v>
      </c>
      <c r="AA758" s="18" t="b">
        <f t="shared" si="41"/>
        <v>1</v>
      </c>
      <c r="AB758" s="26">
        <v>7</v>
      </c>
    </row>
    <row r="759">
      <c r="A759" s="21">
        <v>11066</v>
      </c>
      <c r="B759" s="22" t="s">
        <v>3109</v>
      </c>
      <c r="C759" s="22" t="s">
        <v>3110</v>
      </c>
      <c r="D759" s="22" t="s">
        <v>2555</v>
      </c>
      <c r="E759" s="22" t="s">
        <v>3111</v>
      </c>
      <c r="F759" s="22" t="s">
        <v>3112</v>
      </c>
      <c r="G759" s="22"/>
      <c r="H759" s="14">
        <v>0.040000000000000001</v>
      </c>
      <c r="I759" s="15" t="s">
        <v>64</v>
      </c>
      <c r="J759" s="22" t="s">
        <v>65</v>
      </c>
      <c r="K759" s="13">
        <v>90</v>
      </c>
      <c r="L759" s="23">
        <v>4</v>
      </c>
      <c r="M759" s="29">
        <f t="shared" si="42"/>
        <v>16</v>
      </c>
      <c r="N759" s="29">
        <f t="shared" si="43"/>
        <v>20</v>
      </c>
      <c r="O759" s="23">
        <v>5</v>
      </c>
      <c r="P759" s="23">
        <v>20</v>
      </c>
      <c r="Q759" s="23"/>
      <c r="R759" s="23"/>
      <c r="S759" s="22" t="s">
        <v>66</v>
      </c>
      <c r="T759" s="22">
        <v>7</v>
      </c>
      <c r="U759" s="22">
        <v>178</v>
      </c>
      <c r="V759" s="22">
        <v>270</v>
      </c>
      <c r="W759" s="22">
        <v>470</v>
      </c>
      <c r="X759" s="24">
        <v>12</v>
      </c>
      <c r="Y759" s="25"/>
      <c r="Z759" s="18">
        <f>#NAME?</f>
        <v>0</v>
      </c>
      <c r="AA759" s="18" t="b">
        <f t="shared" si="41"/>
        <v>1</v>
      </c>
      <c r="AB759" s="26">
        <v>7</v>
      </c>
    </row>
    <row r="760">
      <c r="A760" s="21">
        <v>11809</v>
      </c>
      <c r="B760" s="22" t="s">
        <v>3113</v>
      </c>
      <c r="C760" s="22" t="s">
        <v>3114</v>
      </c>
      <c r="D760" s="22" t="s">
        <v>2555</v>
      </c>
      <c r="E760" s="22" t="s">
        <v>3115</v>
      </c>
      <c r="F760" s="22" t="s">
        <v>3116</v>
      </c>
      <c r="G760" s="22"/>
      <c r="H760" s="14">
        <v>0.040000000000000001</v>
      </c>
      <c r="I760" s="15" t="s">
        <v>64</v>
      </c>
      <c r="J760" s="22" t="s">
        <v>65</v>
      </c>
      <c r="K760" s="13">
        <v>90</v>
      </c>
      <c r="L760" s="23">
        <v>5</v>
      </c>
      <c r="M760" s="29">
        <f t="shared" si="42"/>
        <v>20</v>
      </c>
      <c r="N760" s="29">
        <f t="shared" si="43"/>
        <v>25</v>
      </c>
      <c r="O760" s="23"/>
      <c r="P760" s="23"/>
      <c r="Q760" s="23">
        <v>5</v>
      </c>
      <c r="R760" s="23">
        <v>20</v>
      </c>
      <c r="S760" s="22" t="s">
        <v>66</v>
      </c>
      <c r="T760" s="22">
        <v>0.33000000000000002</v>
      </c>
      <c r="U760" s="22">
        <v>52</v>
      </c>
      <c r="V760" s="22">
        <v>80</v>
      </c>
      <c r="W760" s="22">
        <v>110</v>
      </c>
      <c r="X760" s="24">
        <v>5</v>
      </c>
      <c r="Y760" s="25"/>
      <c r="Z760" s="18">
        <f>#NAME?</f>
        <v>0</v>
      </c>
      <c r="AA760" s="18" t="b">
        <f t="shared" si="41"/>
        <v>1</v>
      </c>
      <c r="AB760" s="26">
        <v>70</v>
      </c>
    </row>
    <row r="761">
      <c r="A761" s="21">
        <v>11808</v>
      </c>
      <c r="B761" s="22" t="s">
        <v>3117</v>
      </c>
      <c r="C761" s="22" t="s">
        <v>3118</v>
      </c>
      <c r="D761" s="22" t="s">
        <v>2555</v>
      </c>
      <c r="E761" s="22" t="s">
        <v>3119</v>
      </c>
      <c r="F761" s="22" t="s">
        <v>3120</v>
      </c>
      <c r="G761" s="22"/>
      <c r="H761" s="14">
        <v>0.040000000000000001</v>
      </c>
      <c r="I761" s="15" t="s">
        <v>64</v>
      </c>
      <c r="J761" s="22" t="s">
        <v>65</v>
      </c>
      <c r="K761" s="13">
        <v>90</v>
      </c>
      <c r="L761" s="23">
        <v>5</v>
      </c>
      <c r="M761" s="29">
        <f t="shared" si="42"/>
        <v>20</v>
      </c>
      <c r="N761" s="29">
        <f t="shared" si="43"/>
        <v>25</v>
      </c>
      <c r="O761" s="23"/>
      <c r="P761" s="23"/>
      <c r="Q761" s="23">
        <v>5</v>
      </c>
      <c r="R761" s="23">
        <v>20</v>
      </c>
      <c r="S761" s="22" t="s">
        <v>66</v>
      </c>
      <c r="T761" s="22">
        <v>0.33000000000000002</v>
      </c>
      <c r="U761" s="22">
        <v>52</v>
      </c>
      <c r="V761" s="22">
        <v>80</v>
      </c>
      <c r="W761" s="22">
        <v>110</v>
      </c>
      <c r="X761" s="24"/>
      <c r="Y761" s="25"/>
      <c r="Z761" s="18">
        <f>#NAME?</f>
        <v>0</v>
      </c>
      <c r="AA761" s="18" t="b">
        <f t="shared" si="41"/>
        <v>1</v>
      </c>
      <c r="AB761" s="26">
        <v>41</v>
      </c>
    </row>
    <row r="762">
      <c r="A762" s="31">
        <v>11067</v>
      </c>
      <c r="B762" s="32" t="s">
        <v>3121</v>
      </c>
      <c r="C762" s="33" t="s">
        <v>3122</v>
      </c>
      <c r="D762" s="33" t="s">
        <v>2555</v>
      </c>
      <c r="E762" s="33" t="s">
        <v>3123</v>
      </c>
      <c r="F762" s="33" t="s">
        <v>3124</v>
      </c>
      <c r="G762" s="34"/>
      <c r="H762" s="35">
        <v>0.040000000000000001</v>
      </c>
      <c r="I762" s="34" t="s">
        <v>64</v>
      </c>
      <c r="J762" s="33" t="s">
        <v>65</v>
      </c>
      <c r="K762" s="13">
        <v>90</v>
      </c>
      <c r="L762" s="29"/>
      <c r="M762" s="29">
        <f t="shared" si="42"/>
        <v>0</v>
      </c>
      <c r="N762" s="29">
        <f t="shared" si="43"/>
        <v>0</v>
      </c>
      <c r="O762" s="29"/>
      <c r="P762" s="29"/>
      <c r="Q762" s="29"/>
      <c r="R762" s="29"/>
      <c r="S762" s="33" t="s">
        <v>66</v>
      </c>
      <c r="T762" s="33">
        <f>0.93*6.2</f>
        <v>5.7660000000000009</v>
      </c>
      <c r="U762" s="33">
        <v>145</v>
      </c>
      <c r="V762" s="33">
        <v>230</v>
      </c>
      <c r="W762" s="33">
        <f t="shared" si="45"/>
        <v>290</v>
      </c>
      <c r="X762" s="24">
        <v>21</v>
      </c>
      <c r="Y762" s="29">
        <v>87</v>
      </c>
      <c r="Z762" s="18">
        <f>#NAME?</f>
        <v>87</v>
      </c>
      <c r="AA762" s="18" t="b">
        <f t="shared" si="41"/>
        <v>1</v>
      </c>
      <c r="AB762" s="26">
        <v>25</v>
      </c>
    </row>
    <row r="763">
      <c r="A763" s="21">
        <v>11068</v>
      </c>
      <c r="B763" s="22" t="s">
        <v>3125</v>
      </c>
      <c r="C763" s="22" t="s">
        <v>3126</v>
      </c>
      <c r="D763" s="22" t="s">
        <v>2555</v>
      </c>
      <c r="E763" s="22" t="s">
        <v>3127</v>
      </c>
      <c r="F763" s="22" t="s">
        <v>3128</v>
      </c>
      <c r="G763" s="22"/>
      <c r="H763" s="14">
        <v>0.040000000000000001</v>
      </c>
      <c r="I763" s="15" t="s">
        <v>64</v>
      </c>
      <c r="J763" s="22" t="s">
        <v>65</v>
      </c>
      <c r="K763" s="13">
        <v>90</v>
      </c>
      <c r="L763" s="23">
        <v>5</v>
      </c>
      <c r="M763" s="29">
        <f t="shared" si="42"/>
        <v>20</v>
      </c>
      <c r="N763" s="29">
        <f t="shared" si="43"/>
        <v>25</v>
      </c>
      <c r="O763" s="23">
        <v>5</v>
      </c>
      <c r="P763" s="23">
        <v>20</v>
      </c>
      <c r="Q763" s="23"/>
      <c r="R763" s="23"/>
      <c r="S763" s="22" t="s">
        <v>66</v>
      </c>
      <c r="T763" s="22">
        <v>0.93000000000000005</v>
      </c>
      <c r="U763" s="22">
        <v>145</v>
      </c>
      <c r="V763" s="22">
        <v>230</v>
      </c>
      <c r="W763" s="22">
        <v>310</v>
      </c>
      <c r="X763" s="24">
        <v>6</v>
      </c>
      <c r="Y763" s="25">
        <v>97</v>
      </c>
      <c r="Z763" s="18">
        <f>#NAME?</f>
        <v>97</v>
      </c>
      <c r="AA763" s="18" t="b">
        <f t="shared" si="41"/>
        <v>1</v>
      </c>
      <c r="AB763" s="26">
        <v>7</v>
      </c>
    </row>
    <row r="764">
      <c r="A764" s="21">
        <v>12513</v>
      </c>
      <c r="B764" s="22" t="s">
        <v>3129</v>
      </c>
      <c r="C764" s="22" t="s">
        <v>3130</v>
      </c>
      <c r="D764" s="22" t="s">
        <v>2555</v>
      </c>
      <c r="E764" s="22" t="s">
        <v>3131</v>
      </c>
      <c r="F764" s="22" t="s">
        <v>3132</v>
      </c>
      <c r="G764" s="22"/>
      <c r="H764" s="14">
        <v>0.040000000000000001</v>
      </c>
      <c r="I764" s="15" t="s">
        <v>64</v>
      </c>
      <c r="J764" s="22" t="s">
        <v>65</v>
      </c>
      <c r="K764" s="13">
        <v>90</v>
      </c>
      <c r="L764" s="23">
        <v>0</v>
      </c>
      <c r="M764" s="29">
        <f t="shared" si="42"/>
        <v>0</v>
      </c>
      <c r="N764" s="29">
        <f t="shared" si="43"/>
        <v>0</v>
      </c>
      <c r="O764" s="23">
        <v>5</v>
      </c>
      <c r="P764" s="23">
        <v>20</v>
      </c>
      <c r="Q764" s="23"/>
      <c r="R764" s="23"/>
      <c r="S764" s="22" t="s">
        <v>66</v>
      </c>
      <c r="T764" s="22">
        <v>0</v>
      </c>
      <c r="U764" s="22">
        <v>0</v>
      </c>
      <c r="V764" s="22">
        <v>150</v>
      </c>
      <c r="W764" s="22">
        <v>200</v>
      </c>
      <c r="X764" s="24">
        <v>13</v>
      </c>
      <c r="Y764" s="25">
        <v>0</v>
      </c>
      <c r="Z764" s="18">
        <f>#NAME?</f>
        <v>0</v>
      </c>
      <c r="AA764" s="18" t="b">
        <f t="shared" si="41"/>
        <v>1</v>
      </c>
      <c r="AB764" s="26">
        <v>6</v>
      </c>
    </row>
    <row r="765">
      <c r="A765" s="21">
        <v>11643</v>
      </c>
      <c r="B765" s="22" t="s">
        <v>3133</v>
      </c>
      <c r="C765" s="22" t="s">
        <v>3134</v>
      </c>
      <c r="D765" s="22" t="s">
        <v>2555</v>
      </c>
      <c r="E765" s="22" t="s">
        <v>3135</v>
      </c>
      <c r="F765" s="22" t="s">
        <v>3136</v>
      </c>
      <c r="G765" s="22"/>
      <c r="H765" s="14">
        <v>0.040000000000000001</v>
      </c>
      <c r="I765" s="15" t="s">
        <v>64</v>
      </c>
      <c r="J765" s="22" t="s">
        <v>65</v>
      </c>
      <c r="K765" s="13">
        <v>90</v>
      </c>
      <c r="L765" s="23">
        <v>0</v>
      </c>
      <c r="M765" s="29">
        <f t="shared" si="42"/>
        <v>0</v>
      </c>
      <c r="N765" s="29">
        <f t="shared" si="43"/>
        <v>0</v>
      </c>
      <c r="O765" s="23">
        <v>5</v>
      </c>
      <c r="P765" s="23">
        <v>20</v>
      </c>
      <c r="Q765" s="23"/>
      <c r="R765" s="23"/>
      <c r="S765" s="22" t="s">
        <v>66</v>
      </c>
      <c r="T765" s="22">
        <v>1.1100000000000001</v>
      </c>
      <c r="U765" s="22">
        <v>173</v>
      </c>
      <c r="V765" s="22">
        <v>270</v>
      </c>
      <c r="W765" s="22">
        <v>370</v>
      </c>
      <c r="X765" s="24">
        <v>24</v>
      </c>
      <c r="Y765" s="25">
        <v>55</v>
      </c>
      <c r="Z765" s="18">
        <f>#NAME?</f>
        <v>55</v>
      </c>
      <c r="AA765" s="18" t="b">
        <f t="shared" si="41"/>
        <v>1</v>
      </c>
      <c r="AB765" s="26">
        <v>44</v>
      </c>
    </row>
    <row r="766">
      <c r="A766" s="21">
        <v>11069</v>
      </c>
      <c r="B766" s="22" t="s">
        <v>3137</v>
      </c>
      <c r="C766" s="22" t="s">
        <v>3138</v>
      </c>
      <c r="D766" s="22" t="s">
        <v>2555</v>
      </c>
      <c r="E766" s="22" t="s">
        <v>3139</v>
      </c>
      <c r="F766" s="22" t="s">
        <v>3140</v>
      </c>
      <c r="G766" s="22"/>
      <c r="H766" s="14">
        <v>0.040000000000000001</v>
      </c>
      <c r="I766" s="15" t="s">
        <v>64</v>
      </c>
      <c r="J766" s="22" t="s">
        <v>65</v>
      </c>
      <c r="K766" s="13">
        <v>90</v>
      </c>
      <c r="L766" s="23">
        <v>1</v>
      </c>
      <c r="M766" s="29">
        <f t="shared" si="42"/>
        <v>4</v>
      </c>
      <c r="N766" s="29">
        <f t="shared" si="43"/>
        <v>5</v>
      </c>
      <c r="O766" s="23"/>
      <c r="P766" s="23"/>
      <c r="Q766" s="23">
        <v>5</v>
      </c>
      <c r="R766" s="23">
        <v>20</v>
      </c>
      <c r="S766" s="22" t="s">
        <v>66</v>
      </c>
      <c r="T766" s="22">
        <v>0.28000000000000003</v>
      </c>
      <c r="U766" s="22">
        <v>44</v>
      </c>
      <c r="V766" s="22">
        <v>70</v>
      </c>
      <c r="W766" s="22">
        <v>100</v>
      </c>
      <c r="X766" s="24">
        <v>10</v>
      </c>
      <c r="Y766" s="25"/>
      <c r="Z766" s="18">
        <f>#NAME?</f>
        <v>0</v>
      </c>
      <c r="AA766" s="18" t="b">
        <f t="shared" si="41"/>
        <v>1</v>
      </c>
      <c r="AB766" s="26">
        <v>183</v>
      </c>
    </row>
    <row r="767">
      <c r="A767" s="21">
        <v>11070</v>
      </c>
      <c r="B767" s="22" t="s">
        <v>3141</v>
      </c>
      <c r="C767" s="22" t="s">
        <v>3142</v>
      </c>
      <c r="D767" s="22" t="s">
        <v>2555</v>
      </c>
      <c r="E767" s="22" t="s">
        <v>3143</v>
      </c>
      <c r="F767" s="22" t="s">
        <v>3144</v>
      </c>
      <c r="G767" s="22"/>
      <c r="H767" s="14">
        <v>0.040000000000000001</v>
      </c>
      <c r="I767" s="15" t="s">
        <v>64</v>
      </c>
      <c r="J767" s="22" t="s">
        <v>65</v>
      </c>
      <c r="K767" s="13">
        <v>90</v>
      </c>
      <c r="L767" s="23">
        <v>0</v>
      </c>
      <c r="M767" s="29">
        <f t="shared" si="42"/>
        <v>0</v>
      </c>
      <c r="N767" s="29">
        <f t="shared" si="43"/>
        <v>0</v>
      </c>
      <c r="O767" s="23"/>
      <c r="P767" s="23"/>
      <c r="Q767" s="23">
        <v>5</v>
      </c>
      <c r="R767" s="23">
        <v>20</v>
      </c>
      <c r="S767" s="22" t="s">
        <v>66</v>
      </c>
      <c r="T767" s="22">
        <v>0.28000000000000003</v>
      </c>
      <c r="U767" s="22">
        <v>44</v>
      </c>
      <c r="V767" s="22">
        <v>70</v>
      </c>
      <c r="W767" s="22">
        <v>100</v>
      </c>
      <c r="X767" s="24">
        <v>10</v>
      </c>
      <c r="Y767" s="25"/>
      <c r="Z767" s="18">
        <f>#NAME?</f>
        <v>0</v>
      </c>
      <c r="AA767" s="18" t="b">
        <f t="shared" si="41"/>
        <v>1</v>
      </c>
      <c r="AB767" s="26">
        <v>179</v>
      </c>
    </row>
    <row r="768">
      <c r="A768" s="21">
        <v>12075</v>
      </c>
      <c r="B768" s="22" t="s">
        <v>3145</v>
      </c>
      <c r="C768" s="22" t="s">
        <v>3146</v>
      </c>
      <c r="D768" s="22" t="s">
        <v>2555</v>
      </c>
      <c r="E768" s="22" t="s">
        <v>3147</v>
      </c>
      <c r="F768" s="22" t="s">
        <v>3148</v>
      </c>
      <c r="G768" s="22"/>
      <c r="H768" s="14">
        <v>0.040000000000000001</v>
      </c>
      <c r="I768" s="15" t="s">
        <v>3149</v>
      </c>
      <c r="J768" s="15" t="s">
        <v>3150</v>
      </c>
      <c r="K768" s="13">
        <v>90</v>
      </c>
      <c r="L768" s="23">
        <v>13</v>
      </c>
      <c r="M768" s="29">
        <f t="shared" si="42"/>
        <v>52</v>
      </c>
      <c r="N768" s="29">
        <f t="shared" si="43"/>
        <v>65</v>
      </c>
      <c r="O768" s="23">
        <v>5</v>
      </c>
      <c r="P768" s="23">
        <v>20</v>
      </c>
      <c r="Q768" s="23"/>
      <c r="R768" s="23"/>
      <c r="S768" s="22" t="s">
        <v>66</v>
      </c>
      <c r="T768" s="22">
        <v>0.92000000000000004</v>
      </c>
      <c r="U768" s="22">
        <v>154.56</v>
      </c>
      <c r="V768" s="22">
        <v>210</v>
      </c>
      <c r="W768" s="22">
        <v>290</v>
      </c>
      <c r="X768" s="24"/>
      <c r="Y768" s="25">
        <v>31</v>
      </c>
      <c r="Z768" s="18">
        <f>#NAME?</f>
        <v>31</v>
      </c>
      <c r="AA768" s="18" t="b">
        <f t="shared" si="41"/>
        <v>1</v>
      </c>
      <c r="AB768" s="26">
        <v>6</v>
      </c>
    </row>
    <row r="769">
      <c r="A769" s="21">
        <v>12074</v>
      </c>
      <c r="B769" s="22" t="s">
        <v>3151</v>
      </c>
      <c r="C769" s="22" t="s">
        <v>3152</v>
      </c>
      <c r="D769" s="22" t="s">
        <v>2555</v>
      </c>
      <c r="E769" s="22" t="s">
        <v>3153</v>
      </c>
      <c r="F769" s="22" t="s">
        <v>3154</v>
      </c>
      <c r="G769" s="22"/>
      <c r="H769" s="14">
        <v>0.040000000000000001</v>
      </c>
      <c r="I769" s="15" t="s">
        <v>3149</v>
      </c>
      <c r="J769" s="15" t="s">
        <v>3150</v>
      </c>
      <c r="K769" s="13">
        <v>90</v>
      </c>
      <c r="L769" s="23">
        <v>14</v>
      </c>
      <c r="M769" s="29">
        <f t="shared" si="42"/>
        <v>56</v>
      </c>
      <c r="N769" s="29">
        <f t="shared" si="43"/>
        <v>70</v>
      </c>
      <c r="O769" s="23">
        <v>5</v>
      </c>
      <c r="P769" s="23">
        <v>20</v>
      </c>
      <c r="Q769" s="23"/>
      <c r="R769" s="23"/>
      <c r="S769" s="22" t="s">
        <v>66</v>
      </c>
      <c r="T769" s="22">
        <v>0.92000000000000004</v>
      </c>
      <c r="U769" s="22">
        <v>154.56</v>
      </c>
      <c r="V769" s="22">
        <v>210</v>
      </c>
      <c r="W769" s="22">
        <v>290</v>
      </c>
      <c r="X769" s="24"/>
      <c r="Y769" s="25">
        <v>31</v>
      </c>
      <c r="Z769" s="18">
        <f>#NAME?</f>
        <v>31</v>
      </c>
      <c r="AA769" s="18" t="b">
        <f t="shared" si="41"/>
        <v>1</v>
      </c>
      <c r="AB769" s="26">
        <v>4</v>
      </c>
    </row>
    <row r="770">
      <c r="A770" s="21">
        <v>12073</v>
      </c>
      <c r="B770" s="22" t="s">
        <v>3155</v>
      </c>
      <c r="C770" s="22" t="s">
        <v>3156</v>
      </c>
      <c r="D770" s="22" t="s">
        <v>2555</v>
      </c>
      <c r="E770" s="22" t="s">
        <v>3157</v>
      </c>
      <c r="F770" s="22" t="s">
        <v>3158</v>
      </c>
      <c r="G770" s="22"/>
      <c r="H770" s="14">
        <v>0.040000000000000001</v>
      </c>
      <c r="I770" s="15" t="s">
        <v>3149</v>
      </c>
      <c r="J770" s="15" t="s">
        <v>3150</v>
      </c>
      <c r="K770" s="13">
        <v>90</v>
      </c>
      <c r="L770" s="23">
        <v>10</v>
      </c>
      <c r="M770" s="29">
        <f t="shared" si="42"/>
        <v>40</v>
      </c>
      <c r="N770" s="29">
        <f t="shared" si="43"/>
        <v>50</v>
      </c>
      <c r="O770" s="23">
        <v>5</v>
      </c>
      <c r="P770" s="23">
        <v>20</v>
      </c>
      <c r="Q770" s="23"/>
      <c r="R770" s="23"/>
      <c r="S770" s="22" t="s">
        <v>66</v>
      </c>
      <c r="T770" s="22">
        <v>8.0600000000000005</v>
      </c>
      <c r="U770" s="22">
        <v>158.77000000000001</v>
      </c>
      <c r="V770" s="22">
        <v>280</v>
      </c>
      <c r="W770" s="22">
        <v>380</v>
      </c>
      <c r="X770" s="24"/>
      <c r="Y770" s="25">
        <v>62</v>
      </c>
      <c r="Z770" s="18">
        <f>#NAME?</f>
        <v>62</v>
      </c>
      <c r="AA770" s="18" t="b">
        <f t="shared" si="41"/>
        <v>1</v>
      </c>
      <c r="AB770" s="26">
        <v>2</v>
      </c>
    </row>
    <row r="771">
      <c r="A771" s="21">
        <v>12072</v>
      </c>
      <c r="B771" s="22" t="s">
        <v>3159</v>
      </c>
      <c r="C771" s="22" t="s">
        <v>3160</v>
      </c>
      <c r="D771" s="22" t="s">
        <v>2555</v>
      </c>
      <c r="E771" s="22" t="s">
        <v>3161</v>
      </c>
      <c r="F771" s="22" t="s">
        <v>3162</v>
      </c>
      <c r="G771" s="22"/>
      <c r="H771" s="14">
        <v>0.040000000000000001</v>
      </c>
      <c r="I771" s="15" t="s">
        <v>3149</v>
      </c>
      <c r="J771" s="15" t="s">
        <v>3150</v>
      </c>
      <c r="K771" s="13">
        <v>90</v>
      </c>
      <c r="L771" s="23">
        <v>11</v>
      </c>
      <c r="M771" s="29">
        <f t="shared" si="42"/>
        <v>44</v>
      </c>
      <c r="N771" s="29">
        <f t="shared" si="43"/>
        <v>55</v>
      </c>
      <c r="O771" s="23">
        <v>5</v>
      </c>
      <c r="P771" s="23">
        <v>20</v>
      </c>
      <c r="Q771" s="23"/>
      <c r="R771" s="23"/>
      <c r="S771" s="22" t="s">
        <v>66</v>
      </c>
      <c r="T771" s="22">
        <v>8.0600000000000005</v>
      </c>
      <c r="U771" s="22">
        <v>158.77000000000001</v>
      </c>
      <c r="V771" s="22">
        <v>280</v>
      </c>
      <c r="W771" s="22">
        <v>380</v>
      </c>
      <c r="X771" s="24">
        <v>4</v>
      </c>
      <c r="Y771" s="25">
        <v>40</v>
      </c>
      <c r="Z771" s="18">
        <f>#NAME?</f>
        <v>40</v>
      </c>
      <c r="AA771" s="18" t="b">
        <f t="shared" ref="AA771:AA834" si="47">Y771=Z771</f>
        <v>1</v>
      </c>
      <c r="AB771" s="26">
        <v>1</v>
      </c>
    </row>
    <row r="772">
      <c r="A772" s="21">
        <v>11071</v>
      </c>
      <c r="B772" s="22" t="s">
        <v>3163</v>
      </c>
      <c r="C772" s="22" t="s">
        <v>3164</v>
      </c>
      <c r="D772" s="22" t="s">
        <v>2555</v>
      </c>
      <c r="E772" s="22" t="s">
        <v>3165</v>
      </c>
      <c r="F772" s="22" t="s">
        <v>3166</v>
      </c>
      <c r="G772" s="22"/>
      <c r="H772" s="14">
        <v>0.040000000000000001</v>
      </c>
      <c r="I772" s="15" t="s">
        <v>64</v>
      </c>
      <c r="J772" s="22" t="s">
        <v>65</v>
      </c>
      <c r="K772" s="13">
        <v>90</v>
      </c>
      <c r="L772" s="23">
        <v>4</v>
      </c>
      <c r="M772" s="29">
        <f t="shared" si="42"/>
        <v>16</v>
      </c>
      <c r="N772" s="29">
        <f t="shared" si="43"/>
        <v>20</v>
      </c>
      <c r="O772" s="23">
        <v>5</v>
      </c>
      <c r="P772" s="23">
        <v>20</v>
      </c>
      <c r="Q772" s="23"/>
      <c r="R772" s="23"/>
      <c r="S772" s="22" t="s">
        <v>66</v>
      </c>
      <c r="T772" s="22">
        <v>12</v>
      </c>
      <c r="U772" s="22">
        <v>306</v>
      </c>
      <c r="V772" s="22">
        <v>460</v>
      </c>
      <c r="W772" s="22">
        <v>610</v>
      </c>
      <c r="X772" s="24">
        <v>25</v>
      </c>
      <c r="Y772" s="25">
        <v>42</v>
      </c>
      <c r="Z772" s="18">
        <f>#NAME?</f>
        <v>42</v>
      </c>
      <c r="AA772" s="18" t="b">
        <f t="shared" si="47"/>
        <v>1</v>
      </c>
      <c r="AB772" s="26">
        <v>11</v>
      </c>
    </row>
    <row r="773">
      <c r="A773" s="21">
        <v>11072</v>
      </c>
      <c r="B773" s="22" t="s">
        <v>3167</v>
      </c>
      <c r="C773" s="22" t="s">
        <v>3168</v>
      </c>
      <c r="D773" s="22" t="s">
        <v>2555</v>
      </c>
      <c r="E773" s="22" t="s">
        <v>3169</v>
      </c>
      <c r="F773" s="22" t="s">
        <v>3170</v>
      </c>
      <c r="G773" s="22"/>
      <c r="H773" s="14">
        <v>0.040000000000000001</v>
      </c>
      <c r="I773" s="15" t="s">
        <v>64</v>
      </c>
      <c r="J773" s="22" t="s">
        <v>65</v>
      </c>
      <c r="K773" s="13">
        <v>90</v>
      </c>
      <c r="L773" s="23">
        <v>4</v>
      </c>
      <c r="M773" s="29">
        <f t="shared" si="42"/>
        <v>16</v>
      </c>
      <c r="N773" s="29">
        <f t="shared" si="43"/>
        <v>20</v>
      </c>
      <c r="O773" s="23">
        <v>5</v>
      </c>
      <c r="P773" s="23">
        <v>20</v>
      </c>
      <c r="Q773" s="23"/>
      <c r="R773" s="23"/>
      <c r="S773" s="22" t="s">
        <v>66</v>
      </c>
      <c r="T773" s="22">
        <v>12</v>
      </c>
      <c r="U773" s="22">
        <v>306</v>
      </c>
      <c r="V773" s="22">
        <v>460</v>
      </c>
      <c r="W773" s="22">
        <v>610</v>
      </c>
      <c r="X773" s="24">
        <v>22</v>
      </c>
      <c r="Y773" s="25">
        <v>36</v>
      </c>
      <c r="Z773" s="18">
        <f>#NAME?</f>
        <v>36</v>
      </c>
      <c r="AA773" s="18" t="b">
        <f t="shared" si="47"/>
        <v>1</v>
      </c>
      <c r="AB773" s="26">
        <v>8</v>
      </c>
    </row>
    <row r="774">
      <c r="A774" s="21">
        <v>11073</v>
      </c>
      <c r="B774" s="22" t="s">
        <v>3171</v>
      </c>
      <c r="C774" s="22" t="s">
        <v>3172</v>
      </c>
      <c r="D774" s="22" t="s">
        <v>2555</v>
      </c>
      <c r="E774" s="22" t="s">
        <v>3173</v>
      </c>
      <c r="F774" s="22" t="s">
        <v>3174</v>
      </c>
      <c r="G774" s="22"/>
      <c r="H774" s="14">
        <v>0.040000000000000001</v>
      </c>
      <c r="I774" s="15" t="s">
        <v>64</v>
      </c>
      <c r="J774" s="22" t="s">
        <v>65</v>
      </c>
      <c r="K774" s="13">
        <v>90</v>
      </c>
      <c r="L774" s="23">
        <v>0</v>
      </c>
      <c r="M774" s="29">
        <f t="shared" si="42"/>
        <v>0</v>
      </c>
      <c r="N774" s="29">
        <f t="shared" si="43"/>
        <v>0</v>
      </c>
      <c r="O774" s="23">
        <v>5</v>
      </c>
      <c r="P774" s="23">
        <v>20</v>
      </c>
      <c r="Q774" s="23"/>
      <c r="R774" s="23"/>
      <c r="S774" s="22" t="s">
        <v>66</v>
      </c>
      <c r="T774" s="22">
        <v>1.1100000000000001</v>
      </c>
      <c r="U774" s="22">
        <v>173</v>
      </c>
      <c r="V774" s="22">
        <v>270</v>
      </c>
      <c r="W774" s="22">
        <v>370</v>
      </c>
      <c r="X774" s="24">
        <v>7</v>
      </c>
      <c r="Y774" s="25"/>
      <c r="Z774" s="18">
        <f>#NAME?</f>
        <v>0</v>
      </c>
      <c r="AA774" s="18" t="b">
        <f t="shared" si="47"/>
        <v>1</v>
      </c>
      <c r="AB774" s="26">
        <v>0</v>
      </c>
    </row>
    <row r="775">
      <c r="A775" s="21">
        <v>11074</v>
      </c>
      <c r="B775" s="22" t="s">
        <v>3175</v>
      </c>
      <c r="C775" s="22" t="s">
        <v>3176</v>
      </c>
      <c r="D775" s="22" t="s">
        <v>2555</v>
      </c>
      <c r="E775" s="22" t="s">
        <v>3177</v>
      </c>
      <c r="F775" s="22" t="s">
        <v>3178</v>
      </c>
      <c r="G775" s="22"/>
      <c r="H775" s="14">
        <v>0.040000000000000001</v>
      </c>
      <c r="I775" s="15" t="s">
        <v>64</v>
      </c>
      <c r="J775" s="22" t="s">
        <v>65</v>
      </c>
      <c r="K775" s="13">
        <v>90</v>
      </c>
      <c r="L775" s="23">
        <v>0</v>
      </c>
      <c r="M775" s="29">
        <f t="shared" si="42"/>
        <v>0</v>
      </c>
      <c r="N775" s="29">
        <f t="shared" si="43"/>
        <v>0</v>
      </c>
      <c r="O775" s="23">
        <v>5</v>
      </c>
      <c r="P775" s="23">
        <v>20</v>
      </c>
      <c r="Q775" s="23"/>
      <c r="R775" s="23"/>
      <c r="S775" s="22" t="s">
        <v>66</v>
      </c>
      <c r="T775" s="22">
        <v>1.1100000000000001</v>
      </c>
      <c r="U775" s="22">
        <v>173</v>
      </c>
      <c r="V775" s="22">
        <v>270</v>
      </c>
      <c r="W775" s="22">
        <v>370</v>
      </c>
      <c r="X775" s="24">
        <v>7</v>
      </c>
      <c r="Y775" s="25"/>
      <c r="Z775" s="18">
        <f>#NAME?</f>
        <v>0</v>
      </c>
      <c r="AA775" s="18" t="b">
        <f t="shared" si="47"/>
        <v>1</v>
      </c>
      <c r="AB775" s="26">
        <v>21</v>
      </c>
    </row>
    <row r="776">
      <c r="A776" s="21">
        <v>11646</v>
      </c>
      <c r="B776" s="22" t="s">
        <v>3179</v>
      </c>
      <c r="C776" s="22" t="s">
        <v>3180</v>
      </c>
      <c r="D776" s="22" t="s">
        <v>2555</v>
      </c>
      <c r="E776" s="22" t="s">
        <v>3181</v>
      </c>
      <c r="F776" s="22" t="s">
        <v>3182</v>
      </c>
      <c r="G776" s="22"/>
      <c r="H776" s="14">
        <v>0.040000000000000001</v>
      </c>
      <c r="I776" s="15" t="s">
        <v>64</v>
      </c>
      <c r="J776" s="22" t="s">
        <v>65</v>
      </c>
      <c r="K776" s="13">
        <v>90</v>
      </c>
      <c r="L776" s="23">
        <v>0</v>
      </c>
      <c r="M776" s="29">
        <f t="shared" si="42"/>
        <v>0</v>
      </c>
      <c r="N776" s="29">
        <f t="shared" si="43"/>
        <v>0</v>
      </c>
      <c r="O776" s="23"/>
      <c r="P776" s="23"/>
      <c r="Q776" s="23">
        <v>5</v>
      </c>
      <c r="R776" s="23">
        <v>20</v>
      </c>
      <c r="S776" s="22" t="s">
        <v>66</v>
      </c>
      <c r="T776" s="22">
        <v>0.33000000000000002</v>
      </c>
      <c r="U776" s="22">
        <v>52</v>
      </c>
      <c r="V776" s="22">
        <v>80</v>
      </c>
      <c r="W776" s="22">
        <v>110</v>
      </c>
      <c r="X776" s="24">
        <v>27</v>
      </c>
      <c r="Y776" s="25"/>
      <c r="Z776" s="18">
        <f>#NAME?</f>
        <v>0</v>
      </c>
      <c r="AA776" s="18" t="b">
        <f t="shared" si="47"/>
        <v>1</v>
      </c>
      <c r="AB776" s="26">
        <v>110</v>
      </c>
    </row>
    <row r="777">
      <c r="A777" s="21">
        <v>11647</v>
      </c>
      <c r="B777" s="22" t="s">
        <v>3183</v>
      </c>
      <c r="C777" s="22" t="s">
        <v>3184</v>
      </c>
      <c r="D777" s="22" t="s">
        <v>2555</v>
      </c>
      <c r="E777" s="22" t="s">
        <v>3185</v>
      </c>
      <c r="F777" s="22" t="s">
        <v>3182</v>
      </c>
      <c r="G777" s="22"/>
      <c r="H777" s="14">
        <v>0.040000000000000001</v>
      </c>
      <c r="I777" s="15" t="s">
        <v>64</v>
      </c>
      <c r="J777" s="22" t="s">
        <v>65</v>
      </c>
      <c r="K777" s="13">
        <v>90</v>
      </c>
      <c r="L777" s="23">
        <v>0</v>
      </c>
      <c r="M777" s="29">
        <f t="shared" si="42"/>
        <v>0</v>
      </c>
      <c r="N777" s="29">
        <f t="shared" si="43"/>
        <v>0</v>
      </c>
      <c r="O777" s="23"/>
      <c r="P777" s="23"/>
      <c r="Q777" s="23">
        <v>5</v>
      </c>
      <c r="R777" s="23">
        <v>20</v>
      </c>
      <c r="S777" s="22" t="s">
        <v>66</v>
      </c>
      <c r="T777" s="22">
        <v>0.33000000000000002</v>
      </c>
      <c r="U777" s="22">
        <v>52</v>
      </c>
      <c r="V777" s="22">
        <v>80</v>
      </c>
      <c r="W777" s="22">
        <v>110</v>
      </c>
      <c r="X777" s="24">
        <v>28</v>
      </c>
      <c r="Y777" s="25"/>
      <c r="Z777" s="18">
        <f>#NAME?</f>
        <v>0</v>
      </c>
      <c r="AA777" s="18" t="b">
        <f t="shared" si="47"/>
        <v>1</v>
      </c>
      <c r="AB777" s="26">
        <v>100</v>
      </c>
    </row>
    <row r="778">
      <c r="A778" s="21">
        <v>11076</v>
      </c>
      <c r="B778" s="22" t="s">
        <v>3186</v>
      </c>
      <c r="C778" s="22" t="s">
        <v>3187</v>
      </c>
      <c r="D778" s="22" t="s">
        <v>2555</v>
      </c>
      <c r="E778" s="22" t="s">
        <v>3188</v>
      </c>
      <c r="F778" s="22" t="s">
        <v>3189</v>
      </c>
      <c r="G778" s="22"/>
      <c r="H778" s="14">
        <v>0.040000000000000001</v>
      </c>
      <c r="I778" s="15" t="s">
        <v>64</v>
      </c>
      <c r="J778" s="22" t="s">
        <v>65</v>
      </c>
      <c r="K778" s="13">
        <v>90</v>
      </c>
      <c r="L778" s="23">
        <v>1</v>
      </c>
      <c r="M778" s="29">
        <f t="shared" si="42"/>
        <v>4</v>
      </c>
      <c r="N778" s="29">
        <f t="shared" si="43"/>
        <v>5</v>
      </c>
      <c r="O778" s="23"/>
      <c r="P778" s="23"/>
      <c r="Q778" s="23">
        <v>5</v>
      </c>
      <c r="R778" s="23">
        <v>20</v>
      </c>
      <c r="S778" s="22" t="s">
        <v>66</v>
      </c>
      <c r="T778" s="22">
        <v>14</v>
      </c>
      <c r="U778" s="22">
        <v>357</v>
      </c>
      <c r="V778" s="22">
        <v>540</v>
      </c>
      <c r="W778" s="22">
        <v>710</v>
      </c>
      <c r="X778" s="24">
        <v>18</v>
      </c>
      <c r="Y778" s="25">
        <v>0</v>
      </c>
      <c r="Z778" s="18">
        <f>#NAME?</f>
        <v>0</v>
      </c>
      <c r="AA778" s="18" t="b">
        <f t="shared" si="47"/>
        <v>1</v>
      </c>
      <c r="AB778" s="26">
        <v>10</v>
      </c>
    </row>
    <row r="779">
      <c r="A779" s="21">
        <v>11075</v>
      </c>
      <c r="B779" s="22" t="s">
        <v>3190</v>
      </c>
      <c r="C779" s="22" t="s">
        <v>3191</v>
      </c>
      <c r="D779" s="22" t="s">
        <v>2555</v>
      </c>
      <c r="E779" s="22" t="s">
        <v>3192</v>
      </c>
      <c r="F779" s="22" t="s">
        <v>3193</v>
      </c>
      <c r="G779" s="22"/>
      <c r="H779" s="14">
        <v>0.040000000000000001</v>
      </c>
      <c r="I779" s="15" t="s">
        <v>64</v>
      </c>
      <c r="J779" s="22" t="s">
        <v>65</v>
      </c>
      <c r="K779" s="13">
        <v>90</v>
      </c>
      <c r="L779" s="23">
        <v>1</v>
      </c>
      <c r="M779" s="29">
        <f t="shared" si="42"/>
        <v>4</v>
      </c>
      <c r="N779" s="29">
        <f t="shared" si="43"/>
        <v>5</v>
      </c>
      <c r="O779" s="23"/>
      <c r="P779" s="23"/>
      <c r="Q779" s="23">
        <v>5</v>
      </c>
      <c r="R779" s="23">
        <v>20</v>
      </c>
      <c r="S779" s="22" t="s">
        <v>66</v>
      </c>
      <c r="T779" s="22">
        <v>14</v>
      </c>
      <c r="U779" s="22">
        <v>357</v>
      </c>
      <c r="V779" s="22">
        <v>540</v>
      </c>
      <c r="W779" s="22">
        <v>710</v>
      </c>
      <c r="X779" s="24">
        <v>7</v>
      </c>
      <c r="Y779" s="25">
        <v>12</v>
      </c>
      <c r="Z779" s="18">
        <f>#NAME?</f>
        <v>12</v>
      </c>
      <c r="AA779" s="18" t="b">
        <f t="shared" si="47"/>
        <v>1</v>
      </c>
      <c r="AB779" s="26">
        <v>10</v>
      </c>
    </row>
    <row r="780">
      <c r="A780" s="21">
        <v>11078</v>
      </c>
      <c r="B780" s="22" t="s">
        <v>3194</v>
      </c>
      <c r="C780" s="22" t="s">
        <v>3195</v>
      </c>
      <c r="D780" s="22" t="s">
        <v>2555</v>
      </c>
      <c r="E780" s="22" t="s">
        <v>3196</v>
      </c>
      <c r="F780" s="22" t="s">
        <v>3197</v>
      </c>
      <c r="G780" s="22"/>
      <c r="H780" s="14">
        <v>0.040000000000000001</v>
      </c>
      <c r="I780" s="15" t="s">
        <v>64</v>
      </c>
      <c r="J780" s="22" t="s">
        <v>65</v>
      </c>
      <c r="K780" s="13">
        <v>90</v>
      </c>
      <c r="L780" s="23">
        <v>0</v>
      </c>
      <c r="M780" s="29">
        <f t="shared" si="42"/>
        <v>0</v>
      </c>
      <c r="N780" s="29">
        <f t="shared" si="43"/>
        <v>0</v>
      </c>
      <c r="O780" s="23"/>
      <c r="P780" s="23"/>
      <c r="Q780" s="23">
        <v>5</v>
      </c>
      <c r="R780" s="23">
        <v>20</v>
      </c>
      <c r="S780" s="22" t="s">
        <v>66</v>
      </c>
      <c r="T780" s="22">
        <v>16</v>
      </c>
      <c r="U780" s="22">
        <v>408</v>
      </c>
      <c r="V780" s="22">
        <v>610</v>
      </c>
      <c r="W780" s="22">
        <v>820</v>
      </c>
      <c r="X780" s="24"/>
      <c r="Y780" s="25">
        <v>20</v>
      </c>
      <c r="Z780" s="18">
        <f>#NAME?</f>
        <v>20</v>
      </c>
      <c r="AA780" s="18" t="b">
        <f t="shared" si="47"/>
        <v>1</v>
      </c>
      <c r="AB780" s="26">
        <v>10</v>
      </c>
    </row>
    <row r="781">
      <c r="A781" s="21">
        <v>11077</v>
      </c>
      <c r="B781" s="22" t="s">
        <v>3198</v>
      </c>
      <c r="C781" s="22" t="s">
        <v>3199</v>
      </c>
      <c r="D781" s="22" t="s">
        <v>2555</v>
      </c>
      <c r="E781" s="22" t="s">
        <v>3200</v>
      </c>
      <c r="F781" s="22" t="s">
        <v>3201</v>
      </c>
      <c r="G781" s="22"/>
      <c r="H781" s="14">
        <v>0.040000000000000001</v>
      </c>
      <c r="I781" s="15" t="s">
        <v>64</v>
      </c>
      <c r="J781" s="22" t="s">
        <v>65</v>
      </c>
      <c r="K781" s="13">
        <v>90</v>
      </c>
      <c r="L781" s="23">
        <v>0</v>
      </c>
      <c r="M781" s="29">
        <f t="shared" si="42"/>
        <v>0</v>
      </c>
      <c r="N781" s="29">
        <f t="shared" si="43"/>
        <v>0</v>
      </c>
      <c r="O781" s="23"/>
      <c r="P781" s="23"/>
      <c r="Q781" s="23">
        <v>5</v>
      </c>
      <c r="R781" s="23">
        <v>20</v>
      </c>
      <c r="S781" s="22" t="s">
        <v>66</v>
      </c>
      <c r="T781" s="22">
        <v>16</v>
      </c>
      <c r="U781" s="22">
        <v>408</v>
      </c>
      <c r="V781" s="22">
        <v>610</v>
      </c>
      <c r="W781" s="22">
        <v>820</v>
      </c>
      <c r="X781" s="24">
        <v>17</v>
      </c>
      <c r="Y781" s="25">
        <v>10</v>
      </c>
      <c r="Z781" s="18">
        <f>#NAME?</f>
        <v>10</v>
      </c>
      <c r="AA781" s="18" t="b">
        <f t="shared" si="47"/>
        <v>1</v>
      </c>
      <c r="AB781" s="26">
        <v>5</v>
      </c>
    </row>
    <row r="782">
      <c r="A782" s="21">
        <v>11079</v>
      </c>
      <c r="B782" s="22" t="s">
        <v>3202</v>
      </c>
      <c r="C782" s="22" t="s">
        <v>3203</v>
      </c>
      <c r="D782" s="22" t="s">
        <v>2555</v>
      </c>
      <c r="E782" s="22" t="s">
        <v>3204</v>
      </c>
      <c r="F782" s="22" t="s">
        <v>3205</v>
      </c>
      <c r="G782" s="22"/>
      <c r="H782" s="14">
        <v>0.040000000000000001</v>
      </c>
      <c r="I782" s="15" t="s">
        <v>64</v>
      </c>
      <c r="J782" s="22" t="s">
        <v>65</v>
      </c>
      <c r="K782" s="13">
        <v>90</v>
      </c>
      <c r="L782" s="23">
        <v>2</v>
      </c>
      <c r="M782" s="29">
        <f t="shared" si="42"/>
        <v>8</v>
      </c>
      <c r="N782" s="29">
        <f t="shared" si="43"/>
        <v>10</v>
      </c>
      <c r="O782" s="23"/>
      <c r="P782" s="23"/>
      <c r="Q782" s="23">
        <v>5</v>
      </c>
      <c r="R782" s="23">
        <v>20</v>
      </c>
      <c r="S782" s="22" t="s">
        <v>66</v>
      </c>
      <c r="T782" s="22">
        <v>0.65000000000000002</v>
      </c>
      <c r="U782" s="22">
        <v>102</v>
      </c>
      <c r="V782" s="22">
        <v>160</v>
      </c>
      <c r="W782" s="22">
        <v>220</v>
      </c>
      <c r="X782" s="24">
        <v>14</v>
      </c>
      <c r="Y782" s="25">
        <v>45</v>
      </c>
      <c r="Z782" s="18">
        <f>#NAME?</f>
        <v>45</v>
      </c>
      <c r="AA782" s="18" t="b">
        <f t="shared" si="47"/>
        <v>1</v>
      </c>
      <c r="AB782" s="26">
        <v>6</v>
      </c>
    </row>
    <row r="783">
      <c r="A783" s="21">
        <v>11080</v>
      </c>
      <c r="B783" s="22" t="s">
        <v>3206</v>
      </c>
      <c r="C783" s="22" t="s">
        <v>3207</v>
      </c>
      <c r="D783" s="22" t="s">
        <v>2555</v>
      </c>
      <c r="E783" s="22" t="s">
        <v>3208</v>
      </c>
      <c r="F783" s="22" t="s">
        <v>3209</v>
      </c>
      <c r="G783" s="22"/>
      <c r="H783" s="14">
        <v>0.040000000000000001</v>
      </c>
      <c r="I783" s="15" t="s">
        <v>64</v>
      </c>
      <c r="J783" s="22" t="s">
        <v>65</v>
      </c>
      <c r="K783" s="13">
        <v>90</v>
      </c>
      <c r="L783" s="23">
        <v>3</v>
      </c>
      <c r="M783" s="29">
        <f t="shared" ref="M783:M846" si="48">L783*4</f>
        <v>12</v>
      </c>
      <c r="N783" s="29">
        <f t="shared" ref="N783:N846" si="49">L783*5</f>
        <v>15</v>
      </c>
      <c r="O783" s="23"/>
      <c r="P783" s="23"/>
      <c r="Q783" s="23">
        <v>5</v>
      </c>
      <c r="R783" s="23">
        <v>20</v>
      </c>
      <c r="S783" s="22" t="s">
        <v>66</v>
      </c>
      <c r="T783" s="22">
        <v>0.65000000000000002</v>
      </c>
      <c r="U783" s="22">
        <v>102</v>
      </c>
      <c r="V783" s="22">
        <v>160</v>
      </c>
      <c r="W783" s="22">
        <v>220</v>
      </c>
      <c r="X783" s="24">
        <v>16</v>
      </c>
      <c r="Y783" s="25">
        <v>38</v>
      </c>
      <c r="Z783" s="18">
        <f>#NAME?</f>
        <v>38</v>
      </c>
      <c r="AA783" s="18" t="b">
        <f t="shared" si="47"/>
        <v>1</v>
      </c>
      <c r="AB783" s="26">
        <v>1</v>
      </c>
    </row>
    <row r="784">
      <c r="A784" s="21">
        <v>11095</v>
      </c>
      <c r="B784" s="22" t="s">
        <v>3210</v>
      </c>
      <c r="C784" s="22" t="s">
        <v>3211</v>
      </c>
      <c r="D784" s="22" t="s">
        <v>2555</v>
      </c>
      <c r="E784" s="22" t="s">
        <v>3212</v>
      </c>
      <c r="F784" s="22" t="s">
        <v>3213</v>
      </c>
      <c r="G784" s="22"/>
      <c r="H784" s="14">
        <v>0.040000000000000001</v>
      </c>
      <c r="I784" s="15" t="s">
        <v>64</v>
      </c>
      <c r="J784" s="22" t="s">
        <v>65</v>
      </c>
      <c r="K784" s="13">
        <v>90</v>
      </c>
      <c r="L784" s="23">
        <v>8</v>
      </c>
      <c r="M784" s="29">
        <f t="shared" si="48"/>
        <v>32</v>
      </c>
      <c r="N784" s="29">
        <f t="shared" si="49"/>
        <v>40</v>
      </c>
      <c r="O784" s="23">
        <v>5</v>
      </c>
      <c r="P784" s="23">
        <v>20</v>
      </c>
      <c r="Q784" s="23"/>
      <c r="R784" s="23"/>
      <c r="S784" s="22" t="s">
        <v>66</v>
      </c>
      <c r="T784" s="22">
        <v>12</v>
      </c>
      <c r="U784" s="22">
        <v>306</v>
      </c>
      <c r="V784" s="22">
        <v>460</v>
      </c>
      <c r="W784" s="22">
        <v>610</v>
      </c>
      <c r="X784" s="24"/>
      <c r="Y784" s="25">
        <v>7</v>
      </c>
      <c r="Z784" s="18">
        <f>#NAME?</f>
        <v>7</v>
      </c>
      <c r="AA784" s="18" t="b">
        <f t="shared" si="47"/>
        <v>1</v>
      </c>
      <c r="AB784" s="26">
        <v>6</v>
      </c>
    </row>
    <row r="785">
      <c r="A785" s="21">
        <v>11096</v>
      </c>
      <c r="B785" s="22" t="s">
        <v>3214</v>
      </c>
      <c r="C785" s="22" t="s">
        <v>3215</v>
      </c>
      <c r="D785" s="22" t="s">
        <v>2555</v>
      </c>
      <c r="E785" s="22" t="s">
        <v>3216</v>
      </c>
      <c r="F785" s="22" t="s">
        <v>3217</v>
      </c>
      <c r="G785" s="22"/>
      <c r="H785" s="14">
        <v>0.040000000000000001</v>
      </c>
      <c r="I785" s="15" t="s">
        <v>64</v>
      </c>
      <c r="J785" s="22" t="s">
        <v>65</v>
      </c>
      <c r="K785" s="13">
        <v>90</v>
      </c>
      <c r="L785" s="23">
        <v>8</v>
      </c>
      <c r="M785" s="29">
        <f t="shared" si="48"/>
        <v>32</v>
      </c>
      <c r="N785" s="29">
        <f t="shared" si="49"/>
        <v>40</v>
      </c>
      <c r="O785" s="23">
        <v>5</v>
      </c>
      <c r="P785" s="23">
        <v>20</v>
      </c>
      <c r="Q785" s="23"/>
      <c r="R785" s="23"/>
      <c r="S785" s="22" t="s">
        <v>66</v>
      </c>
      <c r="T785" s="22">
        <v>12</v>
      </c>
      <c r="U785" s="22">
        <v>306</v>
      </c>
      <c r="V785" s="22">
        <v>460</v>
      </c>
      <c r="W785" s="22">
        <v>610</v>
      </c>
      <c r="X785" s="24">
        <v>2</v>
      </c>
      <c r="Y785" s="25">
        <v>3</v>
      </c>
      <c r="Z785" s="18">
        <f>#NAME?</f>
        <v>3</v>
      </c>
      <c r="AA785" s="18" t="b">
        <f t="shared" si="47"/>
        <v>1</v>
      </c>
      <c r="AB785" s="26">
        <v>7</v>
      </c>
    </row>
    <row r="786">
      <c r="A786" s="21">
        <v>11097</v>
      </c>
      <c r="B786" s="22" t="s">
        <v>3218</v>
      </c>
      <c r="C786" s="22" t="s">
        <v>3219</v>
      </c>
      <c r="D786" s="22" t="s">
        <v>2555</v>
      </c>
      <c r="E786" s="22" t="s">
        <v>3220</v>
      </c>
      <c r="F786" s="22" t="s">
        <v>3221</v>
      </c>
      <c r="G786" s="22"/>
      <c r="H786" s="14">
        <v>0.040000000000000001</v>
      </c>
      <c r="I786" s="15" t="s">
        <v>64</v>
      </c>
      <c r="J786" s="22" t="s">
        <v>65</v>
      </c>
      <c r="K786" s="13">
        <v>90</v>
      </c>
      <c r="L786" s="23">
        <v>4</v>
      </c>
      <c r="M786" s="29">
        <f t="shared" si="48"/>
        <v>16</v>
      </c>
      <c r="N786" s="29">
        <f t="shared" si="49"/>
        <v>20</v>
      </c>
      <c r="O786" s="23">
        <v>5</v>
      </c>
      <c r="P786" s="23">
        <v>20</v>
      </c>
      <c r="Q786" s="23"/>
      <c r="R786" s="23"/>
      <c r="S786" s="22" t="s">
        <v>66</v>
      </c>
      <c r="T786" s="22">
        <v>13</v>
      </c>
      <c r="U786" s="22">
        <v>330.56</v>
      </c>
      <c r="V786" s="22">
        <v>500</v>
      </c>
      <c r="W786" s="22">
        <v>870</v>
      </c>
      <c r="X786" s="24">
        <v>1</v>
      </c>
      <c r="Y786" s="25"/>
      <c r="Z786" s="18">
        <f>#NAME?</f>
        <v>0</v>
      </c>
      <c r="AA786" s="18" t="b">
        <f t="shared" si="47"/>
        <v>1</v>
      </c>
      <c r="AB786" s="26">
        <v>0</v>
      </c>
    </row>
    <row r="787">
      <c r="A787" s="21">
        <v>11098</v>
      </c>
      <c r="B787" s="22" t="s">
        <v>3222</v>
      </c>
      <c r="C787" s="22" t="s">
        <v>3223</v>
      </c>
      <c r="D787" s="22" t="s">
        <v>2555</v>
      </c>
      <c r="E787" s="22" t="s">
        <v>3224</v>
      </c>
      <c r="F787" s="22" t="s">
        <v>3225</v>
      </c>
      <c r="G787" s="22"/>
      <c r="H787" s="14">
        <v>0.040000000000000001</v>
      </c>
      <c r="I787" s="15" t="s">
        <v>64</v>
      </c>
      <c r="J787" s="22" t="s">
        <v>65</v>
      </c>
      <c r="K787" s="13">
        <v>90</v>
      </c>
      <c r="L787" s="23">
        <v>4</v>
      </c>
      <c r="M787" s="29">
        <f t="shared" si="48"/>
        <v>16</v>
      </c>
      <c r="N787" s="29">
        <f t="shared" si="49"/>
        <v>20</v>
      </c>
      <c r="O787" s="23">
        <v>5</v>
      </c>
      <c r="P787" s="23">
        <v>20</v>
      </c>
      <c r="Q787" s="23"/>
      <c r="R787" s="23"/>
      <c r="S787" s="22" t="s">
        <v>66</v>
      </c>
      <c r="T787" s="22">
        <v>13</v>
      </c>
      <c r="U787" s="22">
        <v>330.56</v>
      </c>
      <c r="V787" s="22">
        <v>500</v>
      </c>
      <c r="W787" s="22">
        <v>870</v>
      </c>
      <c r="X787" s="24">
        <v>9</v>
      </c>
      <c r="Y787" s="25"/>
      <c r="Z787" s="18">
        <f>#NAME?</f>
        <v>0</v>
      </c>
      <c r="AA787" s="18" t="b">
        <f t="shared" si="47"/>
        <v>1</v>
      </c>
      <c r="AB787" s="26">
        <v>9</v>
      </c>
    </row>
    <row r="788">
      <c r="A788" s="21">
        <v>11099</v>
      </c>
      <c r="B788" s="22" t="s">
        <v>3226</v>
      </c>
      <c r="C788" s="22" t="s">
        <v>3227</v>
      </c>
      <c r="D788" s="22" t="s">
        <v>2555</v>
      </c>
      <c r="E788" s="22" t="s">
        <v>3228</v>
      </c>
      <c r="F788" s="22" t="s">
        <v>3229</v>
      </c>
      <c r="G788" s="22"/>
      <c r="H788" s="14">
        <v>0.040000000000000001</v>
      </c>
      <c r="I788" s="15" t="s">
        <v>64</v>
      </c>
      <c r="J788" s="22" t="s">
        <v>65</v>
      </c>
      <c r="K788" s="13">
        <v>90</v>
      </c>
      <c r="L788" s="23">
        <v>0</v>
      </c>
      <c r="M788" s="29">
        <f t="shared" si="48"/>
        <v>0</v>
      </c>
      <c r="N788" s="29">
        <f t="shared" si="49"/>
        <v>0</v>
      </c>
      <c r="O788" s="23"/>
      <c r="P788" s="23"/>
      <c r="Q788" s="23">
        <v>5</v>
      </c>
      <c r="R788" s="23">
        <v>20</v>
      </c>
      <c r="S788" s="22" t="s">
        <v>66</v>
      </c>
      <c r="T788" s="22">
        <v>0.46000000000000002</v>
      </c>
      <c r="U788" s="22">
        <v>72</v>
      </c>
      <c r="V788" s="22">
        <v>110</v>
      </c>
      <c r="W788" s="22">
        <v>160</v>
      </c>
      <c r="X788" s="24"/>
      <c r="Y788" s="25"/>
      <c r="Z788" s="18">
        <f>#NAME?</f>
        <v>0</v>
      </c>
      <c r="AA788" s="18" t="b">
        <f t="shared" si="47"/>
        <v>1</v>
      </c>
      <c r="AB788" s="26"/>
    </row>
    <row r="789">
      <c r="A789" s="21">
        <v>11100</v>
      </c>
      <c r="B789" s="22" t="s">
        <v>3230</v>
      </c>
      <c r="C789" s="22" t="s">
        <v>3231</v>
      </c>
      <c r="D789" s="22" t="s">
        <v>2555</v>
      </c>
      <c r="E789" s="22" t="s">
        <v>3232</v>
      </c>
      <c r="F789" s="22" t="s">
        <v>3233</v>
      </c>
      <c r="G789" s="22"/>
      <c r="H789" s="14">
        <v>0.040000000000000001</v>
      </c>
      <c r="I789" s="15" t="s">
        <v>64</v>
      </c>
      <c r="J789" s="22" t="s">
        <v>65</v>
      </c>
      <c r="K789" s="13">
        <v>90</v>
      </c>
      <c r="L789" s="23">
        <v>0</v>
      </c>
      <c r="M789" s="29">
        <f t="shared" si="48"/>
        <v>0</v>
      </c>
      <c r="N789" s="29">
        <f t="shared" si="49"/>
        <v>0</v>
      </c>
      <c r="O789" s="23"/>
      <c r="P789" s="23"/>
      <c r="Q789" s="23">
        <v>5</v>
      </c>
      <c r="R789" s="23">
        <v>20</v>
      </c>
      <c r="S789" s="22" t="s">
        <v>66</v>
      </c>
      <c r="T789" s="22">
        <v>18</v>
      </c>
      <c r="U789" s="22">
        <v>60</v>
      </c>
      <c r="V789" s="22">
        <v>110</v>
      </c>
      <c r="W789" s="22">
        <v>300</v>
      </c>
      <c r="X789" s="24"/>
      <c r="Y789" s="25"/>
      <c r="Z789" s="18">
        <f>#NAME?</f>
        <v>0</v>
      </c>
      <c r="AA789" s="18" t="b">
        <f t="shared" si="47"/>
        <v>1</v>
      </c>
      <c r="AB789" s="26"/>
    </row>
    <row r="790">
      <c r="A790" s="21">
        <v>11101</v>
      </c>
      <c r="B790" s="22" t="s">
        <v>3234</v>
      </c>
      <c r="C790" s="22" t="s">
        <v>3235</v>
      </c>
      <c r="D790" s="22" t="s">
        <v>2555</v>
      </c>
      <c r="E790" s="22" t="s">
        <v>3236</v>
      </c>
      <c r="F790" s="22" t="s">
        <v>3237</v>
      </c>
      <c r="G790" s="22"/>
      <c r="H790" s="14">
        <v>0.040000000000000001</v>
      </c>
      <c r="I790" s="15" t="s">
        <v>64</v>
      </c>
      <c r="J790" s="22" t="s">
        <v>65</v>
      </c>
      <c r="K790" s="13">
        <v>90</v>
      </c>
      <c r="L790" s="23">
        <v>9</v>
      </c>
      <c r="M790" s="29">
        <f t="shared" si="48"/>
        <v>36</v>
      </c>
      <c r="N790" s="29">
        <f t="shared" si="49"/>
        <v>45</v>
      </c>
      <c r="O790" s="23"/>
      <c r="P790" s="23"/>
      <c r="Q790" s="23">
        <v>5</v>
      </c>
      <c r="R790" s="23">
        <v>20</v>
      </c>
      <c r="S790" s="22" t="s">
        <v>66</v>
      </c>
      <c r="T790" s="22">
        <v>18</v>
      </c>
      <c r="U790" s="22">
        <v>457.69999999999999</v>
      </c>
      <c r="V790" s="22">
        <v>690</v>
      </c>
      <c r="W790" s="22">
        <v>1190</v>
      </c>
      <c r="X790" s="24">
        <v>5</v>
      </c>
      <c r="Y790" s="25">
        <v>3</v>
      </c>
      <c r="Z790" s="18">
        <f>#NAME?</f>
        <v>3</v>
      </c>
      <c r="AA790" s="18" t="b">
        <f t="shared" si="47"/>
        <v>1</v>
      </c>
      <c r="AB790" s="26">
        <v>3</v>
      </c>
    </row>
    <row r="791">
      <c r="A791" s="21">
        <v>11102</v>
      </c>
      <c r="B791" s="22" t="s">
        <v>3238</v>
      </c>
      <c r="C791" s="22" t="s">
        <v>3239</v>
      </c>
      <c r="D791" s="22" t="s">
        <v>2555</v>
      </c>
      <c r="E791" s="22" t="s">
        <v>3240</v>
      </c>
      <c r="F791" s="22" t="s">
        <v>3241</v>
      </c>
      <c r="G791" s="22"/>
      <c r="H791" s="14">
        <v>0.040000000000000001</v>
      </c>
      <c r="I791" s="15" t="s">
        <v>64</v>
      </c>
      <c r="J791" s="22" t="s">
        <v>65</v>
      </c>
      <c r="K791" s="13">
        <v>90</v>
      </c>
      <c r="L791" s="23">
        <v>11</v>
      </c>
      <c r="M791" s="29">
        <f t="shared" si="48"/>
        <v>44</v>
      </c>
      <c r="N791" s="29">
        <f t="shared" si="49"/>
        <v>55</v>
      </c>
      <c r="O791" s="23"/>
      <c r="P791" s="23"/>
      <c r="Q791" s="23">
        <v>5</v>
      </c>
      <c r="R791" s="23">
        <v>20</v>
      </c>
      <c r="S791" s="22" t="s">
        <v>66</v>
      </c>
      <c r="T791" s="22">
        <v>18</v>
      </c>
      <c r="U791" s="22">
        <v>457.69999999999999</v>
      </c>
      <c r="V791" s="22">
        <v>690</v>
      </c>
      <c r="W791" s="22">
        <v>1190</v>
      </c>
      <c r="X791" s="24">
        <v>5</v>
      </c>
      <c r="Y791" s="25">
        <v>3</v>
      </c>
      <c r="Z791" s="18">
        <f>#NAME?</f>
        <v>3</v>
      </c>
      <c r="AA791" s="18" t="b">
        <f t="shared" si="47"/>
        <v>1</v>
      </c>
      <c r="AB791" s="26">
        <v>4</v>
      </c>
    </row>
    <row r="792">
      <c r="A792" s="21">
        <v>11103</v>
      </c>
      <c r="B792" s="22" t="s">
        <v>3242</v>
      </c>
      <c r="C792" s="22" t="s">
        <v>3243</v>
      </c>
      <c r="D792" s="22" t="s">
        <v>2555</v>
      </c>
      <c r="E792" s="22" t="s">
        <v>3244</v>
      </c>
      <c r="F792" s="22" t="s">
        <v>3245</v>
      </c>
      <c r="G792" s="22"/>
      <c r="H792" s="14">
        <v>0.040000000000000001</v>
      </c>
      <c r="I792" s="15" t="s">
        <v>64</v>
      </c>
      <c r="J792" s="22" t="s">
        <v>65</v>
      </c>
      <c r="K792" s="13">
        <v>90</v>
      </c>
      <c r="L792" s="23">
        <v>9</v>
      </c>
      <c r="M792" s="29">
        <f t="shared" si="48"/>
        <v>36</v>
      </c>
      <c r="N792" s="29">
        <f t="shared" si="49"/>
        <v>45</v>
      </c>
      <c r="O792" s="23"/>
      <c r="P792" s="23"/>
      <c r="Q792" s="23">
        <v>5</v>
      </c>
      <c r="R792" s="23">
        <v>20</v>
      </c>
      <c r="S792" s="22" t="s">
        <v>66</v>
      </c>
      <c r="T792" s="22">
        <v>8</v>
      </c>
      <c r="U792" s="22">
        <v>193</v>
      </c>
      <c r="V792" s="22">
        <v>290</v>
      </c>
      <c r="W792" s="22">
        <v>400</v>
      </c>
      <c r="X792" s="24"/>
      <c r="Y792" s="25"/>
      <c r="Z792" s="18">
        <f>#NAME?</f>
        <v>0</v>
      </c>
      <c r="AA792" s="18" t="b">
        <f t="shared" si="47"/>
        <v>1</v>
      </c>
      <c r="AB792" s="26"/>
    </row>
    <row r="793">
      <c r="A793" s="21">
        <v>11104</v>
      </c>
      <c r="B793" s="22" t="s">
        <v>3246</v>
      </c>
      <c r="C793" s="22" t="s">
        <v>3247</v>
      </c>
      <c r="D793" s="22" t="s">
        <v>2555</v>
      </c>
      <c r="E793" s="22" t="s">
        <v>3248</v>
      </c>
      <c r="F793" s="22" t="s">
        <v>3249</v>
      </c>
      <c r="G793" s="22"/>
      <c r="H793" s="14">
        <v>0.040000000000000001</v>
      </c>
      <c r="I793" s="15" t="s">
        <v>64</v>
      </c>
      <c r="J793" s="22" t="s">
        <v>65</v>
      </c>
      <c r="K793" s="13">
        <v>90</v>
      </c>
      <c r="L793" s="23">
        <v>9</v>
      </c>
      <c r="M793" s="29">
        <f t="shared" si="48"/>
        <v>36</v>
      </c>
      <c r="N793" s="29">
        <f t="shared" si="49"/>
        <v>45</v>
      </c>
      <c r="O793" s="23"/>
      <c r="P793" s="23"/>
      <c r="Q793" s="23">
        <v>5</v>
      </c>
      <c r="R793" s="23">
        <v>20</v>
      </c>
      <c r="S793" s="22" t="s">
        <v>66</v>
      </c>
      <c r="T793" s="22">
        <v>8</v>
      </c>
      <c r="U793" s="22">
        <v>193</v>
      </c>
      <c r="V793" s="22">
        <v>290</v>
      </c>
      <c r="W793" s="22">
        <v>400</v>
      </c>
      <c r="X793" s="24"/>
      <c r="Y793" s="25"/>
      <c r="Z793" s="18">
        <f>#NAME?</f>
        <v>0</v>
      </c>
      <c r="AA793" s="18" t="b">
        <f t="shared" si="47"/>
        <v>1</v>
      </c>
      <c r="AB793" s="26"/>
    </row>
    <row r="794">
      <c r="A794" s="21">
        <v>11105</v>
      </c>
      <c r="B794" s="22" t="s">
        <v>3250</v>
      </c>
      <c r="C794" s="22" t="s">
        <v>3251</v>
      </c>
      <c r="D794" s="22" t="s">
        <v>2555</v>
      </c>
      <c r="E794" s="22" t="s">
        <v>3252</v>
      </c>
      <c r="F794" s="22" t="s">
        <v>3253</v>
      </c>
      <c r="G794" s="22"/>
      <c r="H794" s="14">
        <v>0.040000000000000001</v>
      </c>
      <c r="I794" s="15" t="s">
        <v>64</v>
      </c>
      <c r="J794" s="22" t="s">
        <v>65</v>
      </c>
      <c r="K794" s="13">
        <v>90</v>
      </c>
      <c r="L794" s="23">
        <v>0</v>
      </c>
      <c r="M794" s="29">
        <f t="shared" si="48"/>
        <v>0</v>
      </c>
      <c r="N794" s="29">
        <f t="shared" si="49"/>
        <v>0</v>
      </c>
      <c r="O794" s="23"/>
      <c r="P794" s="23"/>
      <c r="Q794" s="23"/>
      <c r="R794" s="23"/>
      <c r="S794" s="22" t="s">
        <v>66</v>
      </c>
      <c r="T794" s="22">
        <v>20.5</v>
      </c>
      <c r="U794" s="22">
        <v>3204</v>
      </c>
      <c r="V794" s="22">
        <v>4970</v>
      </c>
      <c r="W794" s="22">
        <v>6860</v>
      </c>
      <c r="X794" s="24"/>
      <c r="Y794" s="25"/>
      <c r="Z794" s="18">
        <f>#NAME?</f>
        <v>0</v>
      </c>
      <c r="AA794" s="18" t="b">
        <f t="shared" si="47"/>
        <v>1</v>
      </c>
      <c r="AB794" s="26"/>
    </row>
    <row r="795">
      <c r="A795" s="21">
        <v>11106</v>
      </c>
      <c r="B795" s="22" t="s">
        <v>3254</v>
      </c>
      <c r="C795" s="22" t="s">
        <v>3255</v>
      </c>
      <c r="D795" s="22" t="s">
        <v>2555</v>
      </c>
      <c r="E795" s="22" t="s">
        <v>3256</v>
      </c>
      <c r="F795" s="22" t="s">
        <v>3257</v>
      </c>
      <c r="G795" s="22"/>
      <c r="H795" s="14">
        <v>0.040000000000000001</v>
      </c>
      <c r="I795" s="15" t="s">
        <v>64</v>
      </c>
      <c r="J795" s="22" t="s">
        <v>65</v>
      </c>
      <c r="K795" s="13">
        <v>90</v>
      </c>
      <c r="L795" s="23">
        <v>12</v>
      </c>
      <c r="M795" s="29">
        <f t="shared" si="48"/>
        <v>48</v>
      </c>
      <c r="N795" s="29">
        <f t="shared" si="49"/>
        <v>60</v>
      </c>
      <c r="O795" s="23">
        <v>5</v>
      </c>
      <c r="P795" s="23">
        <v>20</v>
      </c>
      <c r="Q795" s="23"/>
      <c r="R795" s="23"/>
      <c r="S795" s="22" t="s">
        <v>66</v>
      </c>
      <c r="T795" s="22">
        <v>5</v>
      </c>
      <c r="U795" s="22">
        <v>127.14</v>
      </c>
      <c r="V795" s="22">
        <v>190</v>
      </c>
      <c r="W795" s="22">
        <v>330</v>
      </c>
      <c r="X795" s="24"/>
      <c r="Y795" s="25"/>
      <c r="Z795" s="18">
        <f>#NAME?</f>
        <v>0</v>
      </c>
      <c r="AA795" s="18" t="b">
        <f t="shared" si="47"/>
        <v>1</v>
      </c>
      <c r="AB795" s="26">
        <v>1</v>
      </c>
    </row>
    <row r="796">
      <c r="A796" s="21">
        <v>11107</v>
      </c>
      <c r="B796" s="22" t="s">
        <v>3258</v>
      </c>
      <c r="C796" s="22" t="s">
        <v>3259</v>
      </c>
      <c r="D796" s="22" t="s">
        <v>2555</v>
      </c>
      <c r="E796" s="22" t="s">
        <v>3260</v>
      </c>
      <c r="F796" s="22" t="s">
        <v>3261</v>
      </c>
      <c r="G796" s="22"/>
      <c r="H796" s="14">
        <v>0.040000000000000001</v>
      </c>
      <c r="I796" s="15" t="s">
        <v>64</v>
      </c>
      <c r="J796" s="22" t="s">
        <v>65</v>
      </c>
      <c r="K796" s="13">
        <v>90</v>
      </c>
      <c r="L796" s="23">
        <v>12</v>
      </c>
      <c r="M796" s="29">
        <f t="shared" si="48"/>
        <v>48</v>
      </c>
      <c r="N796" s="29">
        <f t="shared" si="49"/>
        <v>60</v>
      </c>
      <c r="O796" s="23">
        <v>5</v>
      </c>
      <c r="P796" s="23">
        <v>20</v>
      </c>
      <c r="Q796" s="23"/>
      <c r="R796" s="23"/>
      <c r="S796" s="22" t="s">
        <v>66</v>
      </c>
      <c r="T796" s="22">
        <v>5</v>
      </c>
      <c r="U796" s="22">
        <v>127.14</v>
      </c>
      <c r="V796" s="22">
        <v>190</v>
      </c>
      <c r="W796" s="22">
        <v>330</v>
      </c>
      <c r="X796" s="24"/>
      <c r="Y796" s="25"/>
      <c r="Z796" s="18">
        <f>#NAME?</f>
        <v>0</v>
      </c>
      <c r="AA796" s="18" t="b">
        <f t="shared" si="47"/>
        <v>1</v>
      </c>
      <c r="AB796" s="26">
        <v>0</v>
      </c>
    </row>
    <row r="797">
      <c r="A797" s="21">
        <v>11108</v>
      </c>
      <c r="B797" s="22" t="s">
        <v>3262</v>
      </c>
      <c r="C797" s="22" t="s">
        <v>3263</v>
      </c>
      <c r="D797" s="22" t="s">
        <v>2555</v>
      </c>
      <c r="E797" s="22" t="s">
        <v>3264</v>
      </c>
      <c r="F797" s="22" t="s">
        <v>3265</v>
      </c>
      <c r="G797" s="22"/>
      <c r="H797" s="14">
        <v>0.040000000000000001</v>
      </c>
      <c r="I797" s="15" t="s">
        <v>64</v>
      </c>
      <c r="J797" s="22" t="s">
        <v>65</v>
      </c>
      <c r="K797" s="13">
        <v>90</v>
      </c>
      <c r="L797" s="23">
        <v>4</v>
      </c>
      <c r="M797" s="29">
        <f t="shared" si="48"/>
        <v>16</v>
      </c>
      <c r="N797" s="29">
        <f t="shared" si="49"/>
        <v>20</v>
      </c>
      <c r="O797" s="23">
        <v>5</v>
      </c>
      <c r="P797" s="23">
        <v>20</v>
      </c>
      <c r="Q797" s="23"/>
      <c r="R797" s="23"/>
      <c r="S797" s="22" t="s">
        <v>66</v>
      </c>
      <c r="T797" s="22">
        <v>12</v>
      </c>
      <c r="U797" s="22">
        <v>306</v>
      </c>
      <c r="V797" s="22">
        <v>460</v>
      </c>
      <c r="W797" s="22">
        <v>610</v>
      </c>
      <c r="X797" s="24">
        <v>10</v>
      </c>
      <c r="Y797" s="25"/>
      <c r="Z797" s="18">
        <f>#NAME?</f>
        <v>0</v>
      </c>
      <c r="AA797" s="18" t="b">
        <f t="shared" si="47"/>
        <v>1</v>
      </c>
      <c r="AB797" s="26">
        <v>7</v>
      </c>
    </row>
    <row r="798">
      <c r="A798" s="21">
        <v>11109</v>
      </c>
      <c r="B798" s="22" t="s">
        <v>3266</v>
      </c>
      <c r="C798" s="22" t="s">
        <v>3267</v>
      </c>
      <c r="D798" s="22" t="s">
        <v>2555</v>
      </c>
      <c r="E798" s="22" t="s">
        <v>3268</v>
      </c>
      <c r="F798" s="22" t="s">
        <v>3269</v>
      </c>
      <c r="G798" s="22"/>
      <c r="H798" s="14">
        <v>0.040000000000000001</v>
      </c>
      <c r="I798" s="15" t="s">
        <v>64</v>
      </c>
      <c r="J798" s="22" t="s">
        <v>65</v>
      </c>
      <c r="K798" s="13">
        <v>90</v>
      </c>
      <c r="L798" s="23">
        <v>3</v>
      </c>
      <c r="M798" s="29">
        <f t="shared" si="48"/>
        <v>12</v>
      </c>
      <c r="N798" s="29">
        <f t="shared" si="49"/>
        <v>15</v>
      </c>
      <c r="O798" s="23">
        <v>5</v>
      </c>
      <c r="P798" s="23">
        <v>20</v>
      </c>
      <c r="Q798" s="23"/>
      <c r="R798" s="23"/>
      <c r="S798" s="22" t="s">
        <v>66</v>
      </c>
      <c r="T798" s="22">
        <v>12</v>
      </c>
      <c r="U798" s="22">
        <v>306</v>
      </c>
      <c r="V798" s="22">
        <v>460</v>
      </c>
      <c r="W798" s="22">
        <v>610</v>
      </c>
      <c r="X798" s="24">
        <v>10</v>
      </c>
      <c r="Y798" s="25"/>
      <c r="Z798" s="18">
        <f>#NAME?</f>
        <v>0</v>
      </c>
      <c r="AA798" s="18" t="b">
        <f t="shared" si="47"/>
        <v>1</v>
      </c>
      <c r="AB798" s="26">
        <v>7</v>
      </c>
    </row>
    <row r="799">
      <c r="A799" s="21">
        <v>11110</v>
      </c>
      <c r="B799" s="22" t="s">
        <v>3270</v>
      </c>
      <c r="C799" s="22" t="s">
        <v>3271</v>
      </c>
      <c r="D799" s="22" t="s">
        <v>2555</v>
      </c>
      <c r="E799" s="22" t="s">
        <v>3272</v>
      </c>
      <c r="F799" s="22" t="s">
        <v>3273</v>
      </c>
      <c r="G799" s="22"/>
      <c r="H799" s="14">
        <v>0.040000000000000001</v>
      </c>
      <c r="I799" s="15" t="s">
        <v>64</v>
      </c>
      <c r="J799" s="22" t="s">
        <v>65</v>
      </c>
      <c r="K799" s="13">
        <v>90</v>
      </c>
      <c r="L799" s="23">
        <v>3</v>
      </c>
      <c r="M799" s="29">
        <f t="shared" si="48"/>
        <v>12</v>
      </c>
      <c r="N799" s="29">
        <f t="shared" si="49"/>
        <v>15</v>
      </c>
      <c r="O799" s="23">
        <v>5</v>
      </c>
      <c r="P799" s="23">
        <v>20</v>
      </c>
      <c r="Q799" s="23"/>
      <c r="R799" s="23"/>
      <c r="S799" s="22" t="s">
        <v>66</v>
      </c>
      <c r="T799" s="22">
        <v>9</v>
      </c>
      <c r="U799" s="22">
        <v>228.84999999999999</v>
      </c>
      <c r="V799" s="22">
        <v>350</v>
      </c>
      <c r="W799" s="22">
        <v>600</v>
      </c>
      <c r="X799" s="24">
        <v>2</v>
      </c>
      <c r="Y799" s="25"/>
      <c r="Z799" s="18">
        <f>#NAME?</f>
        <v>0</v>
      </c>
      <c r="AA799" s="18" t="b">
        <f t="shared" si="47"/>
        <v>1</v>
      </c>
      <c r="AB799" s="26">
        <v>5</v>
      </c>
    </row>
    <row r="800">
      <c r="A800" s="21">
        <v>11111</v>
      </c>
      <c r="B800" s="22" t="s">
        <v>3274</v>
      </c>
      <c r="C800" s="22" t="s">
        <v>3275</v>
      </c>
      <c r="D800" s="22" t="s">
        <v>2555</v>
      </c>
      <c r="E800" s="22" t="s">
        <v>3276</v>
      </c>
      <c r="F800" s="22" t="s">
        <v>3273</v>
      </c>
      <c r="G800" s="22"/>
      <c r="H800" s="14">
        <v>0.040000000000000001</v>
      </c>
      <c r="I800" s="15" t="s">
        <v>64</v>
      </c>
      <c r="J800" s="22" t="s">
        <v>65</v>
      </c>
      <c r="K800" s="13">
        <v>90</v>
      </c>
      <c r="L800" s="23">
        <v>4</v>
      </c>
      <c r="M800" s="29">
        <f t="shared" si="48"/>
        <v>16</v>
      </c>
      <c r="N800" s="29">
        <f t="shared" si="49"/>
        <v>20</v>
      </c>
      <c r="O800" s="23">
        <v>5</v>
      </c>
      <c r="P800" s="23">
        <v>20</v>
      </c>
      <c r="Q800" s="23"/>
      <c r="R800" s="23"/>
      <c r="S800" s="22" t="s">
        <v>66</v>
      </c>
      <c r="T800" s="22">
        <v>9</v>
      </c>
      <c r="U800" s="22">
        <v>228.84999999999999</v>
      </c>
      <c r="V800" s="22">
        <v>350</v>
      </c>
      <c r="W800" s="22">
        <v>600</v>
      </c>
      <c r="X800" s="24">
        <v>3</v>
      </c>
      <c r="Y800" s="25"/>
      <c r="Z800" s="18">
        <f>#NAME?</f>
        <v>0</v>
      </c>
      <c r="AA800" s="18" t="b">
        <f t="shared" si="47"/>
        <v>1</v>
      </c>
      <c r="AB800" s="26">
        <v>4</v>
      </c>
    </row>
    <row r="801">
      <c r="A801" s="21">
        <v>11112</v>
      </c>
      <c r="B801" s="22" t="s">
        <v>3277</v>
      </c>
      <c r="C801" s="22" t="s">
        <v>3278</v>
      </c>
      <c r="D801" s="22" t="s">
        <v>2555</v>
      </c>
      <c r="E801" s="22" t="s">
        <v>3279</v>
      </c>
      <c r="F801" s="22" t="s">
        <v>3280</v>
      </c>
      <c r="G801" s="22"/>
      <c r="H801" s="14">
        <v>0.040000000000000001</v>
      </c>
      <c r="I801" s="15" t="s">
        <v>64</v>
      </c>
      <c r="J801" s="22" t="s">
        <v>65</v>
      </c>
      <c r="K801" s="13">
        <v>90</v>
      </c>
      <c r="L801" s="23">
        <v>0</v>
      </c>
      <c r="M801" s="29">
        <f t="shared" si="48"/>
        <v>0</v>
      </c>
      <c r="N801" s="29">
        <f t="shared" si="49"/>
        <v>0</v>
      </c>
      <c r="O801" s="23"/>
      <c r="P801" s="23"/>
      <c r="Q801" s="23">
        <v>2</v>
      </c>
      <c r="R801" s="23">
        <v>3</v>
      </c>
      <c r="S801" s="22" t="s">
        <v>66</v>
      </c>
      <c r="T801" s="22">
        <v>17.199999999999999</v>
      </c>
      <c r="U801" s="22">
        <v>2688</v>
      </c>
      <c r="V801" s="22">
        <v>4170</v>
      </c>
      <c r="W801" s="22">
        <v>5760</v>
      </c>
      <c r="X801" s="24"/>
      <c r="Y801" s="25"/>
      <c r="Z801" s="18">
        <f>#NAME?</f>
        <v>0</v>
      </c>
      <c r="AA801" s="18" t="b">
        <f t="shared" si="47"/>
        <v>1</v>
      </c>
      <c r="AB801" s="26"/>
    </row>
    <row r="802">
      <c r="A802" s="21">
        <v>11113</v>
      </c>
      <c r="B802" s="22" t="s">
        <v>3281</v>
      </c>
      <c r="C802" s="22" t="s">
        <v>3282</v>
      </c>
      <c r="D802" s="22" t="s">
        <v>2555</v>
      </c>
      <c r="E802" s="22" t="s">
        <v>3283</v>
      </c>
      <c r="F802" s="22" t="s">
        <v>3284</v>
      </c>
      <c r="G802" s="22"/>
      <c r="H802" s="14">
        <v>0.040000000000000001</v>
      </c>
      <c r="I802" s="15" t="s">
        <v>64</v>
      </c>
      <c r="J802" s="22" t="s">
        <v>65</v>
      </c>
      <c r="K802" s="13">
        <v>90</v>
      </c>
      <c r="L802" s="23">
        <v>0</v>
      </c>
      <c r="M802" s="29">
        <f t="shared" si="48"/>
        <v>0</v>
      </c>
      <c r="N802" s="29">
        <f t="shared" si="49"/>
        <v>0</v>
      </c>
      <c r="O802" s="23"/>
      <c r="P802" s="23"/>
      <c r="Q802" s="23">
        <v>2</v>
      </c>
      <c r="R802" s="23">
        <v>3</v>
      </c>
      <c r="S802" s="22" t="s">
        <v>66</v>
      </c>
      <c r="T802" s="22">
        <v>9</v>
      </c>
      <c r="U802" s="22">
        <v>1407</v>
      </c>
      <c r="V802" s="22">
        <v>2180</v>
      </c>
      <c r="W802" s="22">
        <v>3010</v>
      </c>
      <c r="X802" s="24"/>
      <c r="Y802" s="25"/>
      <c r="Z802" s="18">
        <f>#NAME?</f>
        <v>0</v>
      </c>
      <c r="AA802" s="18" t="b">
        <f t="shared" si="47"/>
        <v>1</v>
      </c>
      <c r="AB802" s="26"/>
    </row>
    <row r="803">
      <c r="A803" s="21">
        <v>11114</v>
      </c>
      <c r="B803" s="22" t="s">
        <v>3285</v>
      </c>
      <c r="C803" s="22" t="s">
        <v>3286</v>
      </c>
      <c r="D803" s="22" t="s">
        <v>2555</v>
      </c>
      <c r="E803" s="22" t="s">
        <v>3287</v>
      </c>
      <c r="F803" s="22"/>
      <c r="G803" s="22"/>
      <c r="H803" s="14">
        <v>0.040000000000000001</v>
      </c>
      <c r="I803" s="22"/>
      <c r="J803" s="22"/>
      <c r="K803" s="22"/>
      <c r="L803" s="23">
        <v>0</v>
      </c>
      <c r="M803" s="29">
        <f t="shared" si="48"/>
        <v>0</v>
      </c>
      <c r="N803" s="29">
        <f t="shared" si="49"/>
        <v>0</v>
      </c>
      <c r="O803" s="23"/>
      <c r="P803" s="23"/>
      <c r="Q803" s="23">
        <v>3</v>
      </c>
      <c r="R803" s="23">
        <v>10</v>
      </c>
      <c r="S803" s="22" t="s">
        <v>66</v>
      </c>
      <c r="T803" s="22">
        <v>3.6699999999999999</v>
      </c>
      <c r="U803" s="22">
        <v>574</v>
      </c>
      <c r="V803" s="22">
        <v>600</v>
      </c>
      <c r="W803" s="22">
        <v>820</v>
      </c>
      <c r="X803" s="24"/>
      <c r="Y803" s="25">
        <v>124</v>
      </c>
      <c r="Z803" s="18">
        <f>#NAME?</f>
        <v>124</v>
      </c>
      <c r="AA803" s="18" t="b">
        <f t="shared" si="47"/>
        <v>1</v>
      </c>
      <c r="AB803" s="26"/>
    </row>
    <row r="804">
      <c r="A804" s="21">
        <v>11115</v>
      </c>
      <c r="B804" s="22" t="s">
        <v>3288</v>
      </c>
      <c r="C804" s="22" t="s">
        <v>3289</v>
      </c>
      <c r="D804" s="22" t="s">
        <v>2555</v>
      </c>
      <c r="E804" s="22" t="s">
        <v>3290</v>
      </c>
      <c r="F804" s="22"/>
      <c r="G804" s="22"/>
      <c r="H804" s="14">
        <v>0.040000000000000001</v>
      </c>
      <c r="I804" s="22"/>
      <c r="J804" s="22"/>
      <c r="K804" s="22"/>
      <c r="L804" s="23">
        <v>0</v>
      </c>
      <c r="M804" s="29">
        <f t="shared" si="48"/>
        <v>0</v>
      </c>
      <c r="N804" s="29">
        <f t="shared" si="49"/>
        <v>0</v>
      </c>
      <c r="O804" s="23"/>
      <c r="P804" s="23"/>
      <c r="Q804" s="23">
        <v>3</v>
      </c>
      <c r="R804" s="23">
        <v>10</v>
      </c>
      <c r="S804" s="22" t="s">
        <v>66</v>
      </c>
      <c r="T804" s="22">
        <v>3.6699999999999999</v>
      </c>
      <c r="U804" s="22">
        <v>574</v>
      </c>
      <c r="V804" s="22">
        <v>600</v>
      </c>
      <c r="W804" s="22">
        <v>820</v>
      </c>
      <c r="X804" s="24"/>
      <c r="Y804" s="25">
        <v>124</v>
      </c>
      <c r="Z804" s="18">
        <f>#NAME?</f>
        <v>124</v>
      </c>
      <c r="AA804" s="18" t="b">
        <f t="shared" si="47"/>
        <v>1</v>
      </c>
      <c r="AB804" s="26"/>
    </row>
    <row r="805">
      <c r="A805" s="21">
        <v>11116</v>
      </c>
      <c r="B805" s="22" t="s">
        <v>3291</v>
      </c>
      <c r="C805" s="22" t="s">
        <v>3292</v>
      </c>
      <c r="D805" s="22" t="s">
        <v>2555</v>
      </c>
      <c r="E805" s="22" t="s">
        <v>3293</v>
      </c>
      <c r="F805" s="22" t="s">
        <v>3294</v>
      </c>
      <c r="G805" s="22"/>
      <c r="H805" s="14">
        <v>0.040000000000000001</v>
      </c>
      <c r="I805" s="15" t="s">
        <v>64</v>
      </c>
      <c r="J805" s="22" t="s">
        <v>65</v>
      </c>
      <c r="K805" s="13">
        <v>90</v>
      </c>
      <c r="L805" s="23">
        <v>0</v>
      </c>
      <c r="M805" s="29">
        <f t="shared" si="48"/>
        <v>0</v>
      </c>
      <c r="N805" s="29">
        <f t="shared" si="49"/>
        <v>0</v>
      </c>
      <c r="O805" s="23"/>
      <c r="P805" s="23"/>
      <c r="Q805" s="23">
        <v>3</v>
      </c>
      <c r="R805" s="23">
        <v>10</v>
      </c>
      <c r="S805" s="22" t="s">
        <v>66</v>
      </c>
      <c r="T805" s="22">
        <v>1.1000000000000001</v>
      </c>
      <c r="U805" s="22">
        <v>172</v>
      </c>
      <c r="V805" s="22">
        <v>270</v>
      </c>
      <c r="W805" s="22">
        <v>370</v>
      </c>
      <c r="X805" s="24"/>
      <c r="Y805" s="25"/>
      <c r="Z805" s="18">
        <f>#NAME?</f>
        <v>0</v>
      </c>
      <c r="AA805" s="18" t="b">
        <f t="shared" si="47"/>
        <v>1</v>
      </c>
      <c r="AB805" s="26">
        <v>2</v>
      </c>
    </row>
    <row r="806">
      <c r="A806" s="21">
        <v>11117</v>
      </c>
      <c r="B806" s="22" t="s">
        <v>3295</v>
      </c>
      <c r="C806" s="22" t="s">
        <v>3296</v>
      </c>
      <c r="D806" s="22" t="s">
        <v>2555</v>
      </c>
      <c r="E806" s="22" t="s">
        <v>3297</v>
      </c>
      <c r="F806" s="22" t="s">
        <v>3298</v>
      </c>
      <c r="G806" s="22"/>
      <c r="H806" s="14">
        <v>0.040000000000000001</v>
      </c>
      <c r="I806" s="15" t="s">
        <v>64</v>
      </c>
      <c r="J806" s="22" t="s">
        <v>65</v>
      </c>
      <c r="K806" s="13">
        <v>90</v>
      </c>
      <c r="L806" s="23">
        <v>0</v>
      </c>
      <c r="M806" s="29">
        <f t="shared" si="48"/>
        <v>0</v>
      </c>
      <c r="N806" s="29">
        <f t="shared" si="49"/>
        <v>0</v>
      </c>
      <c r="O806" s="23"/>
      <c r="P806" s="23"/>
      <c r="Q806" s="23">
        <v>3</v>
      </c>
      <c r="R806" s="23">
        <v>10</v>
      </c>
      <c r="S806" s="22" t="s">
        <v>66</v>
      </c>
      <c r="T806" s="22">
        <v>1.1000000000000001</v>
      </c>
      <c r="U806" s="22">
        <v>172</v>
      </c>
      <c r="V806" s="22">
        <v>270</v>
      </c>
      <c r="W806" s="22">
        <v>370</v>
      </c>
      <c r="X806" s="24"/>
      <c r="Y806" s="25"/>
      <c r="Z806" s="18">
        <f>#NAME?</f>
        <v>0</v>
      </c>
      <c r="AA806" s="18" t="b">
        <f t="shared" si="47"/>
        <v>1</v>
      </c>
      <c r="AB806" s="26">
        <v>0</v>
      </c>
    </row>
    <row r="807">
      <c r="A807" s="21">
        <v>11118</v>
      </c>
      <c r="B807" s="22" t="s">
        <v>3299</v>
      </c>
      <c r="C807" s="22" t="s">
        <v>3300</v>
      </c>
      <c r="D807" s="22" t="s">
        <v>2555</v>
      </c>
      <c r="E807" s="22" t="s">
        <v>3301</v>
      </c>
      <c r="F807" s="22" t="s">
        <v>3302</v>
      </c>
      <c r="G807" s="22"/>
      <c r="H807" s="14">
        <v>0.040000000000000001</v>
      </c>
      <c r="I807" s="15" t="s">
        <v>3149</v>
      </c>
      <c r="J807" s="15" t="s">
        <v>3150</v>
      </c>
      <c r="K807" s="13">
        <v>90</v>
      </c>
      <c r="L807" s="23">
        <v>22</v>
      </c>
      <c r="M807" s="29">
        <f t="shared" si="48"/>
        <v>88</v>
      </c>
      <c r="N807" s="29">
        <f t="shared" si="49"/>
        <v>110</v>
      </c>
      <c r="O807" s="23">
        <v>5</v>
      </c>
      <c r="P807" s="23">
        <v>20</v>
      </c>
      <c r="Q807" s="23"/>
      <c r="R807" s="23"/>
      <c r="S807" s="22" t="s">
        <v>66</v>
      </c>
      <c r="T807" s="22">
        <v>1.6899999999999999</v>
      </c>
      <c r="U807" s="22">
        <v>283.92000000000002</v>
      </c>
      <c r="V807" s="22">
        <v>390</v>
      </c>
      <c r="W807" s="22">
        <v>540</v>
      </c>
      <c r="X807" s="24">
        <v>8</v>
      </c>
      <c r="Y807" s="25">
        <v>24</v>
      </c>
      <c r="Z807" s="18">
        <f>#NAME?</f>
        <v>24</v>
      </c>
      <c r="AA807" s="18" t="b">
        <f t="shared" si="47"/>
        <v>1</v>
      </c>
      <c r="AB807" s="26"/>
    </row>
    <row r="808">
      <c r="A808" s="21">
        <v>11119</v>
      </c>
      <c r="B808" s="22" t="s">
        <v>3303</v>
      </c>
      <c r="C808" s="22" t="s">
        <v>3304</v>
      </c>
      <c r="D808" s="22" t="s">
        <v>2555</v>
      </c>
      <c r="E808" s="22" t="s">
        <v>3305</v>
      </c>
      <c r="F808" s="22" t="s">
        <v>3306</v>
      </c>
      <c r="G808" s="22"/>
      <c r="H808" s="14">
        <v>0.040000000000000001</v>
      </c>
      <c r="I808" s="15" t="s">
        <v>3149</v>
      </c>
      <c r="J808" s="15" t="s">
        <v>3150</v>
      </c>
      <c r="K808" s="13">
        <v>90</v>
      </c>
      <c r="L808" s="23">
        <v>20</v>
      </c>
      <c r="M808" s="29">
        <f t="shared" si="48"/>
        <v>80</v>
      </c>
      <c r="N808" s="29">
        <f t="shared" si="49"/>
        <v>100</v>
      </c>
      <c r="O808" s="23">
        <v>5</v>
      </c>
      <c r="P808" s="23">
        <v>20</v>
      </c>
      <c r="Q808" s="23"/>
      <c r="R808" s="23"/>
      <c r="S808" s="22" t="s">
        <v>66</v>
      </c>
      <c r="T808" s="22">
        <v>1.6899999999999999</v>
      </c>
      <c r="U808" s="22">
        <v>283.92000000000002</v>
      </c>
      <c r="V808" s="22">
        <v>390</v>
      </c>
      <c r="W808" s="22">
        <v>540</v>
      </c>
      <c r="X808" s="24">
        <v>2</v>
      </c>
      <c r="Y808" s="25">
        <v>28</v>
      </c>
      <c r="Z808" s="18">
        <f>#NAME?</f>
        <v>28</v>
      </c>
      <c r="AA808" s="18" t="b">
        <f t="shared" si="47"/>
        <v>1</v>
      </c>
      <c r="AB808" s="26"/>
    </row>
    <row r="809">
      <c r="A809" s="21">
        <v>11202</v>
      </c>
      <c r="B809" s="22" t="s">
        <v>3307</v>
      </c>
      <c r="C809" s="22" t="s">
        <v>3308</v>
      </c>
      <c r="D809" s="22" t="s">
        <v>2555</v>
      </c>
      <c r="E809" s="22" t="s">
        <v>3309</v>
      </c>
      <c r="F809" s="22" t="s">
        <v>3310</v>
      </c>
      <c r="G809" s="22"/>
      <c r="H809" s="14">
        <v>0.040000000000000001</v>
      </c>
      <c r="I809" s="15" t="s">
        <v>64</v>
      </c>
      <c r="J809" s="22" t="s">
        <v>65</v>
      </c>
      <c r="K809" s="13">
        <v>90</v>
      </c>
      <c r="L809" s="23">
        <v>3</v>
      </c>
      <c r="M809" s="29">
        <f t="shared" si="48"/>
        <v>12</v>
      </c>
      <c r="N809" s="29">
        <f t="shared" si="49"/>
        <v>15</v>
      </c>
      <c r="O809" s="23">
        <v>5</v>
      </c>
      <c r="P809" s="23">
        <v>20</v>
      </c>
      <c r="Q809" s="23"/>
      <c r="R809" s="23"/>
      <c r="S809" s="22" t="s">
        <v>66</v>
      </c>
      <c r="T809" s="22">
        <v>15</v>
      </c>
      <c r="U809" s="22">
        <v>383</v>
      </c>
      <c r="V809" s="22">
        <v>570</v>
      </c>
      <c r="W809" s="22">
        <v>770</v>
      </c>
      <c r="X809" s="24">
        <v>9</v>
      </c>
      <c r="Y809" s="25">
        <v>0</v>
      </c>
      <c r="Z809" s="18">
        <f>#NAME?</f>
        <v>0</v>
      </c>
      <c r="AA809" s="18" t="b">
        <f t="shared" si="47"/>
        <v>1</v>
      </c>
      <c r="AB809" s="26">
        <v>8</v>
      </c>
    </row>
    <row r="810">
      <c r="A810" s="21">
        <v>10958</v>
      </c>
      <c r="B810" s="22" t="s">
        <v>3311</v>
      </c>
      <c r="C810" s="22" t="s">
        <v>3312</v>
      </c>
      <c r="D810" s="22" t="s">
        <v>2555</v>
      </c>
      <c r="E810" s="22" t="s">
        <v>3313</v>
      </c>
      <c r="F810" s="22" t="s">
        <v>3314</v>
      </c>
      <c r="G810" s="22"/>
      <c r="H810" s="14">
        <v>0.040000000000000001</v>
      </c>
      <c r="I810" s="15" t="s">
        <v>64</v>
      </c>
      <c r="J810" s="22" t="s">
        <v>65</v>
      </c>
      <c r="K810" s="13">
        <v>90</v>
      </c>
      <c r="L810" s="23">
        <v>3</v>
      </c>
      <c r="M810" s="29">
        <f t="shared" si="48"/>
        <v>12</v>
      </c>
      <c r="N810" s="29">
        <f t="shared" si="49"/>
        <v>15</v>
      </c>
      <c r="O810" s="23">
        <v>5</v>
      </c>
      <c r="P810" s="23">
        <v>20</v>
      </c>
      <c r="Q810" s="23"/>
      <c r="R810" s="23"/>
      <c r="S810" s="22" t="s">
        <v>66</v>
      </c>
      <c r="T810" s="22">
        <v>15</v>
      </c>
      <c r="U810" s="22">
        <v>383</v>
      </c>
      <c r="V810" s="22">
        <v>570</v>
      </c>
      <c r="W810" s="22">
        <v>770</v>
      </c>
      <c r="X810" s="24">
        <v>10</v>
      </c>
      <c r="Y810" s="25">
        <v>1</v>
      </c>
      <c r="Z810" s="18">
        <f>#NAME?</f>
        <v>1</v>
      </c>
      <c r="AA810" s="18" t="b">
        <f t="shared" si="47"/>
        <v>1</v>
      </c>
      <c r="AB810" s="26">
        <v>3</v>
      </c>
    </row>
    <row r="811">
      <c r="A811" s="21">
        <v>10959</v>
      </c>
      <c r="B811" s="22" t="s">
        <v>3315</v>
      </c>
      <c r="C811" s="22" t="s">
        <v>3316</v>
      </c>
      <c r="D811" s="22" t="s">
        <v>2555</v>
      </c>
      <c r="E811" s="22" t="s">
        <v>3317</v>
      </c>
      <c r="F811" s="22" t="s">
        <v>3318</v>
      </c>
      <c r="G811" s="22"/>
      <c r="H811" s="14">
        <v>0.040000000000000001</v>
      </c>
      <c r="I811" s="15" t="s">
        <v>64</v>
      </c>
      <c r="J811" s="22" t="s">
        <v>65</v>
      </c>
      <c r="K811" s="13">
        <v>90</v>
      </c>
      <c r="L811" s="23">
        <v>1</v>
      </c>
      <c r="M811" s="29">
        <f t="shared" si="48"/>
        <v>4</v>
      </c>
      <c r="N811" s="29">
        <f t="shared" si="49"/>
        <v>5</v>
      </c>
      <c r="O811" s="23"/>
      <c r="P811" s="23"/>
      <c r="Q811" s="23">
        <v>2</v>
      </c>
      <c r="R811" s="23">
        <v>3</v>
      </c>
      <c r="S811" s="22" t="s">
        <v>66</v>
      </c>
      <c r="T811" s="22">
        <v>10</v>
      </c>
      <c r="U811" s="22">
        <v>1563</v>
      </c>
      <c r="V811" s="22">
        <v>2420</v>
      </c>
      <c r="W811" s="22">
        <v>3340</v>
      </c>
      <c r="X811" s="24"/>
      <c r="Y811" s="25">
        <v>3</v>
      </c>
      <c r="Z811" s="18">
        <f>#NAME?</f>
        <v>3</v>
      </c>
      <c r="AA811" s="18" t="b">
        <f t="shared" si="47"/>
        <v>1</v>
      </c>
      <c r="AB811" s="26">
        <v>2</v>
      </c>
    </row>
    <row r="812">
      <c r="A812" s="21">
        <v>10960</v>
      </c>
      <c r="B812" s="22" t="s">
        <v>3319</v>
      </c>
      <c r="C812" s="22" t="s">
        <v>3320</v>
      </c>
      <c r="D812" s="22" t="s">
        <v>2555</v>
      </c>
      <c r="E812" s="22" t="s">
        <v>3321</v>
      </c>
      <c r="F812" s="22" t="s">
        <v>3322</v>
      </c>
      <c r="G812" s="22"/>
      <c r="H812" s="14">
        <v>0.040000000000000001</v>
      </c>
      <c r="I812" s="15" t="s">
        <v>64</v>
      </c>
      <c r="J812" s="22" t="s">
        <v>65</v>
      </c>
      <c r="K812" s="13">
        <v>90</v>
      </c>
      <c r="L812" s="23">
        <v>1</v>
      </c>
      <c r="M812" s="29">
        <f t="shared" si="48"/>
        <v>4</v>
      </c>
      <c r="N812" s="29">
        <f t="shared" si="49"/>
        <v>5</v>
      </c>
      <c r="O812" s="23"/>
      <c r="P812" s="23"/>
      <c r="Q812" s="23">
        <v>2</v>
      </c>
      <c r="R812" s="23">
        <v>3</v>
      </c>
      <c r="S812" s="22" t="s">
        <v>66</v>
      </c>
      <c r="T812" s="22">
        <v>11.67</v>
      </c>
      <c r="U812" s="22">
        <v>1824</v>
      </c>
      <c r="V812" s="22">
        <v>2830</v>
      </c>
      <c r="W812" s="22">
        <v>3900</v>
      </c>
      <c r="X812" s="24"/>
      <c r="Y812" s="25"/>
      <c r="Z812" s="18">
        <f>#NAME?</f>
        <v>0</v>
      </c>
      <c r="AA812" s="18" t="b">
        <f t="shared" si="47"/>
        <v>1</v>
      </c>
      <c r="AB812" s="26"/>
    </row>
    <row r="813">
      <c r="A813" s="21">
        <v>10961</v>
      </c>
      <c r="B813" s="22" t="s">
        <v>3323</v>
      </c>
      <c r="C813" s="22" t="s">
        <v>3324</v>
      </c>
      <c r="D813" s="22" t="s">
        <v>2555</v>
      </c>
      <c r="E813" s="22" t="s">
        <v>3325</v>
      </c>
      <c r="F813" s="22" t="s">
        <v>3326</v>
      </c>
      <c r="G813" s="22"/>
      <c r="H813" s="14">
        <v>0.040000000000000001</v>
      </c>
      <c r="I813" s="15" t="s">
        <v>64</v>
      </c>
      <c r="J813" s="22" t="s">
        <v>65</v>
      </c>
      <c r="K813" s="13">
        <v>90</v>
      </c>
      <c r="L813" s="23">
        <v>2</v>
      </c>
      <c r="M813" s="29">
        <f t="shared" si="48"/>
        <v>8</v>
      </c>
      <c r="N813" s="29">
        <f t="shared" si="49"/>
        <v>10</v>
      </c>
      <c r="O813" s="23"/>
      <c r="P813" s="23"/>
      <c r="Q813" s="23">
        <v>2</v>
      </c>
      <c r="R813" s="23">
        <v>4</v>
      </c>
      <c r="S813" s="22" t="s">
        <v>66</v>
      </c>
      <c r="T813" s="22">
        <v>9.5</v>
      </c>
      <c r="U813" s="22">
        <v>1485</v>
      </c>
      <c r="V813" s="22">
        <v>2300</v>
      </c>
      <c r="W813" s="22">
        <v>3180</v>
      </c>
      <c r="X813" s="24"/>
      <c r="Y813" s="25"/>
      <c r="Z813" s="18">
        <f>#NAME?</f>
        <v>0</v>
      </c>
      <c r="AA813" s="18" t="b">
        <f t="shared" si="47"/>
        <v>1</v>
      </c>
      <c r="AB813" s="26"/>
    </row>
    <row r="814">
      <c r="A814" s="21">
        <v>10962</v>
      </c>
      <c r="B814" s="22" t="s">
        <v>3327</v>
      </c>
      <c r="C814" s="22" t="s">
        <v>3328</v>
      </c>
      <c r="D814" s="22" t="s">
        <v>2555</v>
      </c>
      <c r="E814" s="22" t="s">
        <v>3329</v>
      </c>
      <c r="F814" s="22" t="s">
        <v>3330</v>
      </c>
      <c r="G814" s="22"/>
      <c r="H814" s="14">
        <v>0.040000000000000001</v>
      </c>
      <c r="I814" s="15" t="s">
        <v>64</v>
      </c>
      <c r="J814" s="22" t="s">
        <v>65</v>
      </c>
      <c r="K814" s="13">
        <v>90</v>
      </c>
      <c r="L814" s="23">
        <v>2</v>
      </c>
      <c r="M814" s="29">
        <f t="shared" si="48"/>
        <v>8</v>
      </c>
      <c r="N814" s="29">
        <f t="shared" si="49"/>
        <v>10</v>
      </c>
      <c r="O814" s="23"/>
      <c r="P814" s="23"/>
      <c r="Q814" s="23">
        <v>2</v>
      </c>
      <c r="R814" s="23">
        <v>4</v>
      </c>
      <c r="S814" s="22" t="s">
        <v>66</v>
      </c>
      <c r="T814" s="22">
        <v>9.5</v>
      </c>
      <c r="U814" s="22">
        <v>1485</v>
      </c>
      <c r="V814" s="22">
        <v>2300</v>
      </c>
      <c r="W814" s="22">
        <v>3180</v>
      </c>
      <c r="X814" s="24">
        <v>2</v>
      </c>
      <c r="Y814" s="25"/>
      <c r="Z814" s="18">
        <f>#NAME?</f>
        <v>0</v>
      </c>
      <c r="AA814" s="18" t="b">
        <f t="shared" si="47"/>
        <v>1</v>
      </c>
      <c r="AB814" s="26"/>
    </row>
    <row r="815">
      <c r="A815" s="21">
        <v>10963</v>
      </c>
      <c r="B815" s="22" t="s">
        <v>3331</v>
      </c>
      <c r="C815" s="22" t="s">
        <v>3332</v>
      </c>
      <c r="D815" s="22" t="s">
        <v>2555</v>
      </c>
      <c r="E815" s="22" t="s">
        <v>3333</v>
      </c>
      <c r="F815" s="22" t="s">
        <v>3334</v>
      </c>
      <c r="G815" s="22"/>
      <c r="H815" s="14">
        <v>0.040000000000000001</v>
      </c>
      <c r="I815" s="15" t="s">
        <v>64</v>
      </c>
      <c r="J815" s="22" t="s">
        <v>65</v>
      </c>
      <c r="K815" s="13">
        <v>90</v>
      </c>
      <c r="L815" s="23">
        <v>3</v>
      </c>
      <c r="M815" s="29">
        <f t="shared" si="48"/>
        <v>12</v>
      </c>
      <c r="N815" s="29">
        <f t="shared" si="49"/>
        <v>15</v>
      </c>
      <c r="O815" s="23"/>
      <c r="P815" s="23"/>
      <c r="Q815" s="23">
        <v>5</v>
      </c>
      <c r="R815" s="23">
        <v>10</v>
      </c>
      <c r="S815" s="22" t="s">
        <v>66</v>
      </c>
      <c r="T815" s="22">
        <v>32</v>
      </c>
      <c r="U815" s="22">
        <v>816</v>
      </c>
      <c r="V815" s="22">
        <v>1220</v>
      </c>
      <c r="W815" s="22">
        <v>1630</v>
      </c>
      <c r="X815" s="24">
        <v>5</v>
      </c>
      <c r="Y815" s="25">
        <v>18</v>
      </c>
      <c r="Z815" s="18">
        <f>#NAME?</f>
        <v>18</v>
      </c>
      <c r="AA815" s="18" t="b">
        <f t="shared" si="47"/>
        <v>1</v>
      </c>
      <c r="AB815" s="26">
        <v>8</v>
      </c>
    </row>
    <row r="816">
      <c r="A816" s="21">
        <v>10964</v>
      </c>
      <c r="B816" s="22" t="s">
        <v>3335</v>
      </c>
      <c r="C816" s="22" t="s">
        <v>3336</v>
      </c>
      <c r="D816" s="22" t="s">
        <v>2555</v>
      </c>
      <c r="E816" s="22" t="s">
        <v>3337</v>
      </c>
      <c r="F816" s="22" t="s">
        <v>3338</v>
      </c>
      <c r="G816" s="22"/>
      <c r="H816" s="14">
        <v>0.040000000000000001</v>
      </c>
      <c r="I816" s="15" t="s">
        <v>64</v>
      </c>
      <c r="J816" s="22" t="s">
        <v>65</v>
      </c>
      <c r="K816" s="13">
        <v>90</v>
      </c>
      <c r="L816" s="23">
        <v>3</v>
      </c>
      <c r="M816" s="29">
        <f t="shared" si="48"/>
        <v>12</v>
      </c>
      <c r="N816" s="29">
        <f t="shared" si="49"/>
        <v>15</v>
      </c>
      <c r="O816" s="23"/>
      <c r="P816" s="23"/>
      <c r="Q816" s="23">
        <v>5</v>
      </c>
      <c r="R816" s="23">
        <v>10</v>
      </c>
      <c r="S816" s="22" t="s">
        <v>66</v>
      </c>
      <c r="T816" s="22">
        <v>32</v>
      </c>
      <c r="U816" s="22">
        <v>816</v>
      </c>
      <c r="V816" s="22">
        <v>1220</v>
      </c>
      <c r="W816" s="22">
        <v>1630</v>
      </c>
      <c r="X816" s="24">
        <v>5</v>
      </c>
      <c r="Y816" s="25">
        <v>18</v>
      </c>
      <c r="Z816" s="18">
        <f>#NAME?</f>
        <v>18</v>
      </c>
      <c r="AA816" s="18" t="b">
        <f t="shared" si="47"/>
        <v>1</v>
      </c>
      <c r="AB816" s="26">
        <v>10</v>
      </c>
    </row>
    <row r="817">
      <c r="A817" s="21">
        <v>12161</v>
      </c>
      <c r="B817" s="22" t="s">
        <v>3339</v>
      </c>
      <c r="C817" s="22" t="s">
        <v>3340</v>
      </c>
      <c r="D817" s="22" t="s">
        <v>2555</v>
      </c>
      <c r="E817" s="22" t="s">
        <v>3341</v>
      </c>
      <c r="F817" s="22" t="s">
        <v>3342</v>
      </c>
      <c r="G817" s="22"/>
      <c r="H817" s="14">
        <v>0.040000000000000001</v>
      </c>
      <c r="I817" s="15" t="s">
        <v>64</v>
      </c>
      <c r="J817" s="22" t="s">
        <v>65</v>
      </c>
      <c r="K817" s="13">
        <v>90</v>
      </c>
      <c r="L817" s="23">
        <v>3</v>
      </c>
      <c r="M817" s="29">
        <f t="shared" si="48"/>
        <v>12</v>
      </c>
      <c r="N817" s="29">
        <f t="shared" si="49"/>
        <v>15</v>
      </c>
      <c r="O817" s="23"/>
      <c r="P817" s="23"/>
      <c r="Q817" s="23">
        <v>5</v>
      </c>
      <c r="R817" s="23">
        <v>20</v>
      </c>
      <c r="S817" s="22" t="s">
        <v>66</v>
      </c>
      <c r="T817" s="22">
        <v>12</v>
      </c>
      <c r="U817" s="22">
        <v>270</v>
      </c>
      <c r="V817" s="22">
        <v>280</v>
      </c>
      <c r="W817" s="22">
        <v>390</v>
      </c>
      <c r="X817" s="24"/>
      <c r="Y817" s="25"/>
      <c r="Z817" s="18">
        <f>#NAME?</f>
        <v>0</v>
      </c>
      <c r="AA817" s="18" t="b">
        <f t="shared" si="47"/>
        <v>1</v>
      </c>
      <c r="AB817" s="26"/>
    </row>
    <row r="818">
      <c r="A818" s="21">
        <v>12160</v>
      </c>
      <c r="B818" s="22" t="s">
        <v>3343</v>
      </c>
      <c r="C818" s="22" t="s">
        <v>3344</v>
      </c>
      <c r="D818" s="22" t="s">
        <v>2555</v>
      </c>
      <c r="E818" s="22" t="s">
        <v>3345</v>
      </c>
      <c r="F818" s="22" t="s">
        <v>3346</v>
      </c>
      <c r="G818" s="22"/>
      <c r="H818" s="14">
        <v>0.040000000000000001</v>
      </c>
      <c r="I818" s="15" t="s">
        <v>64</v>
      </c>
      <c r="J818" s="22" t="s">
        <v>65</v>
      </c>
      <c r="K818" s="13">
        <v>90</v>
      </c>
      <c r="L818" s="23">
        <v>2</v>
      </c>
      <c r="M818" s="29">
        <f t="shared" si="48"/>
        <v>8</v>
      </c>
      <c r="N818" s="29">
        <f t="shared" si="49"/>
        <v>10</v>
      </c>
      <c r="O818" s="23"/>
      <c r="P818" s="23"/>
      <c r="Q818" s="23">
        <v>5</v>
      </c>
      <c r="R818" s="23">
        <v>20</v>
      </c>
      <c r="S818" s="22" t="s">
        <v>66</v>
      </c>
      <c r="T818" s="22">
        <v>12</v>
      </c>
      <c r="U818" s="22">
        <v>270</v>
      </c>
      <c r="V818" s="22">
        <v>280</v>
      </c>
      <c r="W818" s="22">
        <v>390</v>
      </c>
      <c r="X818" s="24"/>
      <c r="Y818" s="25"/>
      <c r="Z818" s="18">
        <f>#NAME?</f>
        <v>0</v>
      </c>
      <c r="AA818" s="18" t="b">
        <f t="shared" si="47"/>
        <v>1</v>
      </c>
      <c r="AB818" s="26"/>
    </row>
    <row r="819">
      <c r="A819" s="21">
        <v>10967</v>
      </c>
      <c r="B819" s="22" t="s">
        <v>3347</v>
      </c>
      <c r="C819" s="22" t="s">
        <v>3348</v>
      </c>
      <c r="D819" s="22" t="s">
        <v>2555</v>
      </c>
      <c r="E819" s="22" t="s">
        <v>3349</v>
      </c>
      <c r="F819" s="22" t="s">
        <v>3350</v>
      </c>
      <c r="G819" s="22"/>
      <c r="H819" s="14">
        <v>0.040000000000000001</v>
      </c>
      <c r="I819" s="15" t="s">
        <v>64</v>
      </c>
      <c r="J819" s="22" t="s">
        <v>65</v>
      </c>
      <c r="K819" s="13">
        <v>90</v>
      </c>
      <c r="L819" s="23">
        <v>0</v>
      </c>
      <c r="M819" s="29">
        <f t="shared" si="48"/>
        <v>0</v>
      </c>
      <c r="N819" s="29">
        <f t="shared" si="49"/>
        <v>0</v>
      </c>
      <c r="O819" s="23"/>
      <c r="P819" s="23"/>
      <c r="Q819" s="23">
        <v>2</v>
      </c>
      <c r="R819" s="23">
        <v>3</v>
      </c>
      <c r="S819" s="22" t="s">
        <v>66</v>
      </c>
      <c r="T819" s="22">
        <v>7.5</v>
      </c>
      <c r="U819" s="22">
        <v>1172</v>
      </c>
      <c r="V819" s="22">
        <v>1820</v>
      </c>
      <c r="W819" s="22">
        <v>2510</v>
      </c>
      <c r="X819" s="24"/>
      <c r="Y819" s="25">
        <v>24</v>
      </c>
      <c r="Z819" s="18">
        <f>#NAME?</f>
        <v>24</v>
      </c>
      <c r="AA819" s="18" t="b">
        <f t="shared" si="47"/>
        <v>1</v>
      </c>
      <c r="AB819" s="26">
        <v>2</v>
      </c>
    </row>
    <row r="820">
      <c r="A820" s="21">
        <v>10968</v>
      </c>
      <c r="B820" s="22" t="s">
        <v>3351</v>
      </c>
      <c r="C820" s="22" t="s">
        <v>3352</v>
      </c>
      <c r="D820" s="22" t="s">
        <v>2555</v>
      </c>
      <c r="E820" s="22" t="s">
        <v>3353</v>
      </c>
      <c r="F820" s="22" t="s">
        <v>3354</v>
      </c>
      <c r="G820" s="22"/>
      <c r="H820" s="14">
        <v>0.040000000000000001</v>
      </c>
      <c r="I820" s="15" t="s">
        <v>64</v>
      </c>
      <c r="J820" s="22" t="s">
        <v>65</v>
      </c>
      <c r="K820" s="13">
        <v>90</v>
      </c>
      <c r="L820" s="23">
        <v>7</v>
      </c>
      <c r="M820" s="29">
        <f t="shared" si="48"/>
        <v>28</v>
      </c>
      <c r="N820" s="29">
        <f t="shared" si="49"/>
        <v>35</v>
      </c>
      <c r="O820" s="23">
        <v>3</v>
      </c>
      <c r="P820" s="23">
        <v>10</v>
      </c>
      <c r="Q820" s="23"/>
      <c r="R820" s="23"/>
      <c r="S820" s="22" t="s">
        <v>66</v>
      </c>
      <c r="T820" s="22">
        <v>14</v>
      </c>
      <c r="U820" s="22">
        <v>355.99000000000001</v>
      </c>
      <c r="V820" s="22">
        <v>540</v>
      </c>
      <c r="W820" s="22">
        <v>930</v>
      </c>
      <c r="X820" s="24">
        <v>2</v>
      </c>
      <c r="Y820" s="25"/>
      <c r="Z820" s="18">
        <f>#NAME?</f>
        <v>0</v>
      </c>
      <c r="AA820" s="18" t="b">
        <f t="shared" si="47"/>
        <v>1</v>
      </c>
      <c r="AB820" s="26">
        <v>5</v>
      </c>
    </row>
    <row r="821">
      <c r="A821" s="21">
        <v>10969</v>
      </c>
      <c r="B821" s="22" t="s">
        <v>3355</v>
      </c>
      <c r="C821" s="22" t="s">
        <v>3356</v>
      </c>
      <c r="D821" s="22" t="s">
        <v>2555</v>
      </c>
      <c r="E821" s="22" t="s">
        <v>3357</v>
      </c>
      <c r="F821" s="22" t="s">
        <v>3358</v>
      </c>
      <c r="G821" s="22"/>
      <c r="H821" s="14">
        <v>0.040000000000000001</v>
      </c>
      <c r="I821" s="15" t="s">
        <v>64</v>
      </c>
      <c r="J821" s="22" t="s">
        <v>65</v>
      </c>
      <c r="K821" s="13">
        <v>90</v>
      </c>
      <c r="L821" s="23">
        <v>5</v>
      </c>
      <c r="M821" s="29">
        <f t="shared" si="48"/>
        <v>20</v>
      </c>
      <c r="N821" s="29">
        <f t="shared" si="49"/>
        <v>25</v>
      </c>
      <c r="O821" s="23">
        <v>3</v>
      </c>
      <c r="P821" s="23">
        <v>10</v>
      </c>
      <c r="Q821" s="23"/>
      <c r="R821" s="23"/>
      <c r="S821" s="22" t="s">
        <v>66</v>
      </c>
      <c r="T821" s="22">
        <v>14</v>
      </c>
      <c r="U821" s="22">
        <v>355.99000000000001</v>
      </c>
      <c r="V821" s="22">
        <v>540</v>
      </c>
      <c r="W821" s="22">
        <v>930</v>
      </c>
      <c r="X821" s="24">
        <v>6</v>
      </c>
      <c r="Y821" s="25"/>
      <c r="Z821" s="18">
        <f>#NAME?</f>
        <v>0</v>
      </c>
      <c r="AA821" s="18" t="b">
        <f t="shared" si="47"/>
        <v>1</v>
      </c>
      <c r="AB821" s="26">
        <v>22</v>
      </c>
    </row>
    <row r="822">
      <c r="A822" s="21">
        <v>11060</v>
      </c>
      <c r="B822" s="22" t="s">
        <v>3359</v>
      </c>
      <c r="C822" s="22" t="s">
        <v>3360</v>
      </c>
      <c r="D822" s="22" t="s">
        <v>2555</v>
      </c>
      <c r="E822" s="22" t="s">
        <v>3361</v>
      </c>
      <c r="F822" s="22" t="s">
        <v>3362</v>
      </c>
      <c r="G822" s="22"/>
      <c r="H822" s="14">
        <v>0.040000000000000001</v>
      </c>
      <c r="I822" s="15" t="s">
        <v>64</v>
      </c>
      <c r="J822" s="22" t="s">
        <v>65</v>
      </c>
      <c r="K822" s="13">
        <v>90</v>
      </c>
      <c r="L822" s="23">
        <v>0</v>
      </c>
      <c r="M822" s="29">
        <f t="shared" si="48"/>
        <v>0</v>
      </c>
      <c r="N822" s="29">
        <f t="shared" si="49"/>
        <v>0</v>
      </c>
      <c r="O822" s="23"/>
      <c r="P822" s="23"/>
      <c r="Q822" s="23">
        <v>2</v>
      </c>
      <c r="R822" s="23">
        <v>3</v>
      </c>
      <c r="S822" s="22" t="s">
        <v>66</v>
      </c>
      <c r="T822" s="22">
        <v>20.5</v>
      </c>
      <c r="U822" s="22">
        <v>3204</v>
      </c>
      <c r="V822" s="22">
        <v>4970</v>
      </c>
      <c r="W822" s="22">
        <v>6860</v>
      </c>
      <c r="X822" s="24"/>
      <c r="Y822" s="25">
        <v>24</v>
      </c>
      <c r="Z822" s="30">
        <f>#NAME?</f>
        <v>37</v>
      </c>
      <c r="AA822" s="18" t="b">
        <f t="shared" si="47"/>
        <v>0</v>
      </c>
      <c r="AB822" s="26"/>
    </row>
    <row r="823">
      <c r="A823" s="21">
        <v>11061</v>
      </c>
      <c r="B823" s="22" t="s">
        <v>3363</v>
      </c>
      <c r="C823" s="22" t="s">
        <v>3364</v>
      </c>
      <c r="D823" s="22" t="s">
        <v>2555</v>
      </c>
      <c r="E823" s="22" t="s">
        <v>3365</v>
      </c>
      <c r="F823" s="22" t="s">
        <v>3366</v>
      </c>
      <c r="G823" s="22"/>
      <c r="H823" s="14">
        <v>0.040000000000000001</v>
      </c>
      <c r="I823" s="15" t="s">
        <v>64</v>
      </c>
      <c r="J823" s="22" t="s">
        <v>65</v>
      </c>
      <c r="K823" s="13">
        <v>90</v>
      </c>
      <c r="L823" s="23">
        <v>0</v>
      </c>
      <c r="M823" s="29">
        <f t="shared" si="48"/>
        <v>0</v>
      </c>
      <c r="N823" s="29">
        <f t="shared" si="49"/>
        <v>0</v>
      </c>
      <c r="O823" s="23"/>
      <c r="P823" s="23"/>
      <c r="Q823" s="23">
        <v>2</v>
      </c>
      <c r="R823" s="23">
        <v>3</v>
      </c>
      <c r="S823" s="22" t="s">
        <v>66</v>
      </c>
      <c r="T823" s="22">
        <v>5</v>
      </c>
      <c r="U823" s="22">
        <v>782</v>
      </c>
      <c r="V823" s="22">
        <v>1210</v>
      </c>
      <c r="W823" s="22">
        <v>1670</v>
      </c>
      <c r="X823" s="24"/>
      <c r="Y823" s="25"/>
      <c r="Z823" s="30">
        <f>#NAME?</f>
        <v>37</v>
      </c>
      <c r="AA823" s="18" t="b">
        <f t="shared" si="47"/>
        <v>0</v>
      </c>
      <c r="AB823" s="26">
        <v>3</v>
      </c>
    </row>
    <row r="824">
      <c r="A824" s="21">
        <v>11062</v>
      </c>
      <c r="B824" s="22" t="s">
        <v>3367</v>
      </c>
      <c r="C824" s="22" t="s">
        <v>3368</v>
      </c>
      <c r="D824" s="22" t="s">
        <v>2555</v>
      </c>
      <c r="E824" s="22" t="s">
        <v>3369</v>
      </c>
      <c r="F824" s="22" t="s">
        <v>3370</v>
      </c>
      <c r="G824" s="22"/>
      <c r="H824" s="14">
        <v>0.040000000000000001</v>
      </c>
      <c r="I824" s="15" t="s">
        <v>64</v>
      </c>
      <c r="J824" s="22" t="s">
        <v>65</v>
      </c>
      <c r="K824" s="13">
        <v>90</v>
      </c>
      <c r="L824" s="23">
        <v>0</v>
      </c>
      <c r="M824" s="29">
        <f t="shared" si="48"/>
        <v>0</v>
      </c>
      <c r="N824" s="29">
        <f t="shared" si="49"/>
        <v>0</v>
      </c>
      <c r="O824" s="23"/>
      <c r="P824" s="23"/>
      <c r="Q824" s="23">
        <v>2</v>
      </c>
      <c r="R824" s="23">
        <v>3</v>
      </c>
      <c r="S824" s="22" t="s">
        <v>66</v>
      </c>
      <c r="T824" s="22">
        <v>5</v>
      </c>
      <c r="U824" s="22">
        <v>782</v>
      </c>
      <c r="V824" s="22">
        <v>1210</v>
      </c>
      <c r="W824" s="22">
        <v>1670</v>
      </c>
      <c r="X824" s="24"/>
      <c r="Y824" s="25"/>
      <c r="Z824" s="30">
        <f>#NAME?</f>
        <v>37</v>
      </c>
      <c r="AA824" s="18" t="b">
        <f t="shared" si="47"/>
        <v>0</v>
      </c>
      <c r="AB824" s="26">
        <v>2</v>
      </c>
    </row>
    <row r="825">
      <c r="A825" s="12">
        <v>11971</v>
      </c>
      <c r="B825" s="13" t="s">
        <v>3371</v>
      </c>
      <c r="C825" s="13" t="s">
        <v>3372</v>
      </c>
      <c r="D825" s="13" t="s">
        <v>2555</v>
      </c>
      <c r="E825" s="13" t="s">
        <v>3373</v>
      </c>
      <c r="F825" s="13" t="s">
        <v>3374</v>
      </c>
      <c r="G825" s="13" t="s">
        <v>3375</v>
      </c>
      <c r="H825" s="14">
        <v>0.02</v>
      </c>
      <c r="I825" s="15" t="s">
        <v>32</v>
      </c>
      <c r="J825" s="13" t="s">
        <v>33</v>
      </c>
      <c r="K825" s="20">
        <v>90</v>
      </c>
      <c r="L825" s="16">
        <v>2</v>
      </c>
      <c r="M825" s="29">
        <f t="shared" si="48"/>
        <v>8</v>
      </c>
      <c r="N825" s="29">
        <f t="shared" si="49"/>
        <v>10</v>
      </c>
      <c r="O825" s="16"/>
      <c r="P825" s="16"/>
      <c r="Q825" s="16">
        <v>1</v>
      </c>
      <c r="R825" s="16">
        <v>2</v>
      </c>
      <c r="S825" s="13" t="s">
        <v>34</v>
      </c>
      <c r="T825" s="13">
        <v>2.96</v>
      </c>
      <c r="U825" s="13">
        <v>459.54000000000002</v>
      </c>
      <c r="V825" s="13">
        <v>600</v>
      </c>
      <c r="W825" s="13">
        <v>830</v>
      </c>
      <c r="X825" s="17"/>
      <c r="Y825" s="18"/>
      <c r="Z825" s="18">
        <f>#NAME?</f>
        <v>0</v>
      </c>
      <c r="AA825" s="18" t="b">
        <f t="shared" si="47"/>
        <v>1</v>
      </c>
      <c r="AB825" s="19"/>
    </row>
    <row r="826">
      <c r="A826" s="21">
        <v>10970</v>
      </c>
      <c r="B826" s="22" t="s">
        <v>3376</v>
      </c>
      <c r="C826" s="22" t="s">
        <v>3377</v>
      </c>
      <c r="D826" s="22" t="s">
        <v>2555</v>
      </c>
      <c r="E826" s="22" t="s">
        <v>3378</v>
      </c>
      <c r="F826" s="22" t="s">
        <v>3379</v>
      </c>
      <c r="G826" s="22"/>
      <c r="H826" s="14">
        <v>0.040000000000000001</v>
      </c>
      <c r="I826" s="15" t="s">
        <v>64</v>
      </c>
      <c r="J826" s="22" t="s">
        <v>65</v>
      </c>
      <c r="K826" s="13">
        <v>90</v>
      </c>
      <c r="L826" s="23">
        <v>1</v>
      </c>
      <c r="M826" s="29">
        <f t="shared" si="48"/>
        <v>4</v>
      </c>
      <c r="N826" s="29">
        <f t="shared" si="49"/>
        <v>5</v>
      </c>
      <c r="O826" s="23"/>
      <c r="P826" s="23"/>
      <c r="Q826" s="23">
        <v>1</v>
      </c>
      <c r="R826" s="23">
        <v>3</v>
      </c>
      <c r="S826" s="22" t="s">
        <v>66</v>
      </c>
      <c r="T826" s="22">
        <v>15</v>
      </c>
      <c r="U826" s="22">
        <v>2345</v>
      </c>
      <c r="V826" s="22">
        <v>3630</v>
      </c>
      <c r="W826" s="22">
        <v>5000</v>
      </c>
      <c r="X826" s="24"/>
      <c r="Y826" s="25"/>
      <c r="Z826" s="18">
        <f>#NAME?</f>
        <v>0</v>
      </c>
      <c r="AA826" s="18" t="b">
        <f t="shared" si="47"/>
        <v>1</v>
      </c>
      <c r="AB826" s="26"/>
    </row>
    <row r="827">
      <c r="A827" s="21">
        <v>10971</v>
      </c>
      <c r="B827" s="22" t="s">
        <v>3380</v>
      </c>
      <c r="C827" s="22" t="s">
        <v>3381</v>
      </c>
      <c r="D827" s="22" t="s">
        <v>2555</v>
      </c>
      <c r="E827" s="22" t="s">
        <v>3382</v>
      </c>
      <c r="F827" s="22" t="s">
        <v>3383</v>
      </c>
      <c r="G827" s="22"/>
      <c r="H827" s="14">
        <v>0.040000000000000001</v>
      </c>
      <c r="I827" s="15" t="s">
        <v>64</v>
      </c>
      <c r="J827" s="22" t="s">
        <v>65</v>
      </c>
      <c r="K827" s="13">
        <v>90</v>
      </c>
      <c r="L827" s="23">
        <v>1</v>
      </c>
      <c r="M827" s="29">
        <f t="shared" si="48"/>
        <v>4</v>
      </c>
      <c r="N827" s="29">
        <f t="shared" si="49"/>
        <v>5</v>
      </c>
      <c r="O827" s="23"/>
      <c r="P827" s="23"/>
      <c r="Q827" s="23">
        <v>2</v>
      </c>
      <c r="R827" s="23">
        <v>4</v>
      </c>
      <c r="S827" s="22" t="s">
        <v>66</v>
      </c>
      <c r="T827" s="22">
        <v>48.200000000000003</v>
      </c>
      <c r="U827" s="22">
        <v>1225.6300000000001</v>
      </c>
      <c r="V827" s="22">
        <v>1800</v>
      </c>
      <c r="W827" s="22">
        <v>3200</v>
      </c>
      <c r="X827" s="24">
        <v>2</v>
      </c>
      <c r="Y827" s="25">
        <v>6</v>
      </c>
      <c r="Z827" s="18">
        <f>#NAME?</f>
        <v>6</v>
      </c>
      <c r="AA827" s="18" t="b">
        <f t="shared" si="47"/>
        <v>1</v>
      </c>
      <c r="AB827" s="26"/>
    </row>
    <row r="828">
      <c r="A828" s="21">
        <v>10972</v>
      </c>
      <c r="B828" s="22" t="s">
        <v>3384</v>
      </c>
      <c r="C828" s="22" t="s">
        <v>3385</v>
      </c>
      <c r="D828" s="22" t="s">
        <v>2555</v>
      </c>
      <c r="E828" s="22" t="s">
        <v>3386</v>
      </c>
      <c r="F828" s="22" t="s">
        <v>3387</v>
      </c>
      <c r="G828" s="22"/>
      <c r="H828" s="14">
        <v>0.040000000000000001</v>
      </c>
      <c r="I828" s="15" t="s">
        <v>64</v>
      </c>
      <c r="J828" s="22" t="s">
        <v>65</v>
      </c>
      <c r="K828" s="13">
        <v>90</v>
      </c>
      <c r="L828" s="23">
        <v>1</v>
      </c>
      <c r="M828" s="29">
        <f t="shared" si="48"/>
        <v>4</v>
      </c>
      <c r="N828" s="29">
        <f t="shared" si="49"/>
        <v>5</v>
      </c>
      <c r="O828" s="23"/>
      <c r="P828" s="23"/>
      <c r="Q828" s="23">
        <v>2</v>
      </c>
      <c r="R828" s="23">
        <v>4</v>
      </c>
      <c r="S828" s="22" t="s">
        <v>66</v>
      </c>
      <c r="T828" s="22">
        <v>48.200000000000003</v>
      </c>
      <c r="U828" s="22">
        <v>1225.6300000000001</v>
      </c>
      <c r="V828" s="22">
        <v>1800</v>
      </c>
      <c r="W828" s="22">
        <v>3200</v>
      </c>
      <c r="X828" s="24"/>
      <c r="Y828" s="25">
        <v>9</v>
      </c>
      <c r="Z828" s="18">
        <f>#NAME?</f>
        <v>9</v>
      </c>
      <c r="AA828" s="18" t="b">
        <f t="shared" si="47"/>
        <v>1</v>
      </c>
      <c r="AB828" s="26">
        <v>2</v>
      </c>
    </row>
    <row r="829">
      <c r="A829" s="12">
        <v>11890</v>
      </c>
      <c r="B829" s="13" t="s">
        <v>3388</v>
      </c>
      <c r="C829" s="13" t="s">
        <v>3389</v>
      </c>
      <c r="D829" s="13" t="s">
        <v>2555</v>
      </c>
      <c r="E829" s="13" t="s">
        <v>3390</v>
      </c>
      <c r="F829" s="13" t="s">
        <v>3391</v>
      </c>
      <c r="G829" s="13" t="s">
        <v>2672</v>
      </c>
      <c r="H829" s="14">
        <v>0.02</v>
      </c>
      <c r="I829" s="15" t="s">
        <v>32</v>
      </c>
      <c r="J829" s="13" t="s">
        <v>33</v>
      </c>
      <c r="K829" s="13">
        <v>90</v>
      </c>
      <c r="L829" s="16">
        <f>#NAME?</f>
        <v>6</v>
      </c>
      <c r="M829" s="29">
        <f t="shared" si="48"/>
        <v>24</v>
      </c>
      <c r="N829" s="29">
        <f t="shared" si="49"/>
        <v>30</v>
      </c>
      <c r="O829" s="16"/>
      <c r="P829" s="16"/>
      <c r="Q829" s="16">
        <v>1</v>
      </c>
      <c r="R829" s="16">
        <v>3</v>
      </c>
      <c r="S829" s="13" t="s">
        <v>34</v>
      </c>
      <c r="T829" s="13">
        <v>13.17</v>
      </c>
      <c r="U829" s="13">
        <v>2055</v>
      </c>
      <c r="V829" s="13">
        <v>2770</v>
      </c>
      <c r="W829" s="13">
        <v>3830</v>
      </c>
      <c r="X829" s="17"/>
      <c r="Y829" s="18"/>
      <c r="Z829" s="18">
        <f>#NAME?</f>
        <v>0</v>
      </c>
      <c r="AA829" s="18" t="b">
        <f t="shared" si="47"/>
        <v>1</v>
      </c>
      <c r="AB829" s="19"/>
    </row>
    <row r="830">
      <c r="A830" s="21">
        <v>10973</v>
      </c>
      <c r="B830" s="22" t="s">
        <v>3392</v>
      </c>
      <c r="C830" s="22" t="s">
        <v>3393</v>
      </c>
      <c r="D830" s="22" t="s">
        <v>2555</v>
      </c>
      <c r="E830" s="22" t="s">
        <v>3394</v>
      </c>
      <c r="F830" s="22" t="s">
        <v>3395</v>
      </c>
      <c r="G830" s="22"/>
      <c r="H830" s="14">
        <v>0.040000000000000001</v>
      </c>
      <c r="I830" s="15" t="s">
        <v>64</v>
      </c>
      <c r="J830" s="22" t="s">
        <v>65</v>
      </c>
      <c r="K830" s="13">
        <v>90</v>
      </c>
      <c r="L830" s="23">
        <v>3</v>
      </c>
      <c r="M830" s="29">
        <f t="shared" si="48"/>
        <v>12</v>
      </c>
      <c r="N830" s="29">
        <f t="shared" si="49"/>
        <v>15</v>
      </c>
      <c r="O830" s="23"/>
      <c r="P830" s="23"/>
      <c r="Q830" s="23">
        <v>5</v>
      </c>
      <c r="R830" s="23">
        <v>20</v>
      </c>
      <c r="S830" s="22" t="s">
        <v>66</v>
      </c>
      <c r="T830" s="22">
        <v>20</v>
      </c>
      <c r="U830" s="22">
        <v>508.56</v>
      </c>
      <c r="V830" s="22">
        <v>770</v>
      </c>
      <c r="W830" s="22">
        <v>1340</v>
      </c>
      <c r="X830" s="24"/>
      <c r="Y830" s="25"/>
      <c r="Z830" s="18">
        <f>#NAME?</f>
        <v>0</v>
      </c>
      <c r="AA830" s="18" t="b">
        <f t="shared" si="47"/>
        <v>1</v>
      </c>
      <c r="AB830" s="26">
        <v>3</v>
      </c>
    </row>
    <row r="831">
      <c r="A831" s="21">
        <v>10974</v>
      </c>
      <c r="B831" s="22" t="s">
        <v>3396</v>
      </c>
      <c r="C831" s="22" t="s">
        <v>3397</v>
      </c>
      <c r="D831" s="22" t="s">
        <v>2555</v>
      </c>
      <c r="E831" s="22" t="s">
        <v>3398</v>
      </c>
      <c r="F831" s="22" t="s">
        <v>3399</v>
      </c>
      <c r="G831" s="22"/>
      <c r="H831" s="14">
        <v>0.040000000000000001</v>
      </c>
      <c r="I831" s="15" t="s">
        <v>64</v>
      </c>
      <c r="J831" s="22" t="s">
        <v>65</v>
      </c>
      <c r="K831" s="13">
        <v>90</v>
      </c>
      <c r="L831" s="23">
        <v>4</v>
      </c>
      <c r="M831" s="29">
        <f t="shared" si="48"/>
        <v>16</v>
      </c>
      <c r="N831" s="29">
        <f t="shared" si="49"/>
        <v>20</v>
      </c>
      <c r="O831" s="23"/>
      <c r="P831" s="23"/>
      <c r="Q831" s="23">
        <v>5</v>
      </c>
      <c r="R831" s="23">
        <v>20</v>
      </c>
      <c r="S831" s="22" t="s">
        <v>66</v>
      </c>
      <c r="T831" s="22">
        <v>20</v>
      </c>
      <c r="U831" s="22">
        <v>508.56</v>
      </c>
      <c r="V831" s="22">
        <v>770</v>
      </c>
      <c r="W831" s="22">
        <v>1340</v>
      </c>
      <c r="X831" s="24"/>
      <c r="Y831" s="25"/>
      <c r="Z831" s="18">
        <f>#NAME?</f>
        <v>0</v>
      </c>
      <c r="AA831" s="18" t="b">
        <f t="shared" si="47"/>
        <v>1</v>
      </c>
      <c r="AB831" s="26">
        <v>0</v>
      </c>
    </row>
    <row r="832">
      <c r="A832" s="21">
        <v>10975</v>
      </c>
      <c r="B832" s="22" t="s">
        <v>3400</v>
      </c>
      <c r="C832" s="22" t="s">
        <v>3401</v>
      </c>
      <c r="D832" s="22" t="s">
        <v>2555</v>
      </c>
      <c r="E832" s="22" t="s">
        <v>3402</v>
      </c>
      <c r="F832" s="22" t="s">
        <v>3403</v>
      </c>
      <c r="G832" s="22"/>
      <c r="H832" s="14">
        <v>0.040000000000000001</v>
      </c>
      <c r="I832" s="15" t="s">
        <v>64</v>
      </c>
      <c r="J832" s="22" t="s">
        <v>65</v>
      </c>
      <c r="K832" s="13">
        <v>90</v>
      </c>
      <c r="L832" s="23">
        <v>2</v>
      </c>
      <c r="M832" s="29">
        <f t="shared" si="48"/>
        <v>8</v>
      </c>
      <c r="N832" s="29">
        <f t="shared" si="49"/>
        <v>10</v>
      </c>
      <c r="O832" s="23"/>
      <c r="P832" s="23"/>
      <c r="Q832" s="23">
        <v>5</v>
      </c>
      <c r="R832" s="23">
        <v>20</v>
      </c>
      <c r="S832" s="22" t="s">
        <v>66</v>
      </c>
      <c r="T832" s="22">
        <v>0.81000000000000005</v>
      </c>
      <c r="U832" s="22">
        <v>127</v>
      </c>
      <c r="V832" s="22">
        <v>200</v>
      </c>
      <c r="W832" s="22">
        <v>280</v>
      </c>
      <c r="X832" s="24"/>
      <c r="Y832" s="25"/>
      <c r="Z832" s="18">
        <f>#NAME?</f>
        <v>0</v>
      </c>
      <c r="AA832" s="18" t="b">
        <f t="shared" si="47"/>
        <v>1</v>
      </c>
      <c r="AB832" s="26"/>
    </row>
    <row r="833">
      <c r="A833" s="21">
        <v>10976</v>
      </c>
      <c r="B833" s="22" t="s">
        <v>3404</v>
      </c>
      <c r="C833" s="22" t="s">
        <v>3405</v>
      </c>
      <c r="D833" s="22" t="s">
        <v>2555</v>
      </c>
      <c r="E833" s="22" t="s">
        <v>3406</v>
      </c>
      <c r="F833" s="22" t="s">
        <v>3407</v>
      </c>
      <c r="G833" s="22"/>
      <c r="H833" s="14">
        <v>0.040000000000000001</v>
      </c>
      <c r="I833" s="15" t="s">
        <v>64</v>
      </c>
      <c r="J833" s="22" t="s">
        <v>65</v>
      </c>
      <c r="K833" s="13">
        <v>90</v>
      </c>
      <c r="L833" s="23">
        <v>2</v>
      </c>
      <c r="M833" s="29">
        <f t="shared" si="48"/>
        <v>8</v>
      </c>
      <c r="N833" s="29">
        <f t="shared" si="49"/>
        <v>10</v>
      </c>
      <c r="O833" s="23"/>
      <c r="P833" s="23"/>
      <c r="Q833" s="23">
        <v>5</v>
      </c>
      <c r="R833" s="23">
        <v>20</v>
      </c>
      <c r="S833" s="22" t="s">
        <v>66</v>
      </c>
      <c r="T833" s="22">
        <v>0.81000000000000005</v>
      </c>
      <c r="U833" s="22">
        <v>127</v>
      </c>
      <c r="V833" s="22">
        <v>200</v>
      </c>
      <c r="W833" s="22">
        <v>280</v>
      </c>
      <c r="X833" s="24"/>
      <c r="Y833" s="25"/>
      <c r="Z833" s="18">
        <f>#NAME?</f>
        <v>0</v>
      </c>
      <c r="AA833" s="18" t="b">
        <f t="shared" si="47"/>
        <v>1</v>
      </c>
      <c r="AB833" s="26"/>
    </row>
    <row r="834">
      <c r="A834" s="31">
        <v>11549</v>
      </c>
      <c r="B834" s="32" t="s">
        <v>3408</v>
      </c>
      <c r="C834" s="33" t="s">
        <v>3409</v>
      </c>
      <c r="D834" s="33" t="s">
        <v>2555</v>
      </c>
      <c r="E834" s="33" t="s">
        <v>3410</v>
      </c>
      <c r="F834" s="33" t="s">
        <v>3411</v>
      </c>
      <c r="G834" s="34"/>
      <c r="H834" s="35">
        <v>0.040000000000000001</v>
      </c>
      <c r="I834" s="34" t="s">
        <v>64</v>
      </c>
      <c r="J834" s="33" t="s">
        <v>65</v>
      </c>
      <c r="K834" s="13">
        <v>90</v>
      </c>
      <c r="L834" s="29">
        <v>0</v>
      </c>
      <c r="M834" s="29">
        <f t="shared" si="48"/>
        <v>0</v>
      </c>
      <c r="N834" s="29">
        <f t="shared" si="49"/>
        <v>0</v>
      </c>
      <c r="O834" s="29"/>
      <c r="P834" s="29"/>
      <c r="Q834" s="29">
        <v>0</v>
      </c>
      <c r="R834" s="29">
        <v>1</v>
      </c>
      <c r="S834" s="33" t="s">
        <v>66</v>
      </c>
      <c r="T834" s="33">
        <v>160</v>
      </c>
      <c r="U834" s="33">
        <v>4034</v>
      </c>
      <c r="V834" s="33">
        <v>6250</v>
      </c>
      <c r="W834" s="33">
        <f t="shared" ref="W812:W875" si="50">ROUND(U834*2,-1)</f>
        <v>8070</v>
      </c>
      <c r="X834" s="24">
        <v>1</v>
      </c>
      <c r="Y834" s="29">
        <v>39</v>
      </c>
      <c r="Z834" s="18">
        <f>#NAME?</f>
        <v>39</v>
      </c>
      <c r="AA834" s="18" t="b">
        <f t="shared" si="47"/>
        <v>1</v>
      </c>
      <c r="AB834" s="26">
        <v>1</v>
      </c>
    </row>
    <row r="835">
      <c r="A835" s="31">
        <v>11550</v>
      </c>
      <c r="B835" s="32" t="s">
        <v>3412</v>
      </c>
      <c r="C835" s="33" t="s">
        <v>3413</v>
      </c>
      <c r="D835" s="33" t="s">
        <v>2555</v>
      </c>
      <c r="E835" s="33" t="s">
        <v>3414</v>
      </c>
      <c r="F835" s="33" t="s">
        <v>3415</v>
      </c>
      <c r="G835" s="34"/>
      <c r="H835" s="35">
        <v>0.040000000000000001</v>
      </c>
      <c r="I835" s="34" t="s">
        <v>64</v>
      </c>
      <c r="J835" s="33" t="s">
        <v>65</v>
      </c>
      <c r="K835" s="13">
        <v>90</v>
      </c>
      <c r="L835" s="29">
        <v>0</v>
      </c>
      <c r="M835" s="29">
        <f t="shared" si="48"/>
        <v>0</v>
      </c>
      <c r="N835" s="29">
        <f t="shared" si="49"/>
        <v>0</v>
      </c>
      <c r="O835" s="29"/>
      <c r="P835" s="29"/>
      <c r="Q835" s="29">
        <v>0</v>
      </c>
      <c r="R835" s="29">
        <v>1</v>
      </c>
      <c r="S835" s="33" t="s">
        <v>66</v>
      </c>
      <c r="T835" s="33">
        <v>160</v>
      </c>
      <c r="U835" s="33">
        <v>4034</v>
      </c>
      <c r="V835" s="33">
        <v>6250</v>
      </c>
      <c r="W835" s="33">
        <f t="shared" si="50"/>
        <v>8070</v>
      </c>
      <c r="X835" s="24"/>
      <c r="Y835" s="29">
        <v>39</v>
      </c>
      <c r="Z835" s="18">
        <f>#NAME?</f>
        <v>39</v>
      </c>
      <c r="AA835" s="18" t="b">
        <f t="shared" ref="AA835:AA898" si="51">Y835=Z835</f>
        <v>1</v>
      </c>
      <c r="AB835" s="26">
        <v>2</v>
      </c>
    </row>
    <row r="836">
      <c r="A836" s="31">
        <v>13618</v>
      </c>
      <c r="B836" s="32" t="s">
        <v>3416</v>
      </c>
      <c r="C836" s="33" t="s">
        <v>3417</v>
      </c>
      <c r="D836" s="33" t="s">
        <v>2555</v>
      </c>
      <c r="E836" s="33" t="s">
        <v>3418</v>
      </c>
      <c r="F836" s="33" t="s">
        <v>3419</v>
      </c>
      <c r="G836" s="34"/>
      <c r="H836" s="35">
        <v>0.040000000000000001</v>
      </c>
      <c r="I836" s="34" t="s">
        <v>64</v>
      </c>
      <c r="J836" s="33" t="s">
        <v>65</v>
      </c>
      <c r="K836" s="13">
        <v>90</v>
      </c>
      <c r="L836" s="29">
        <v>1</v>
      </c>
      <c r="M836" s="29">
        <f t="shared" si="48"/>
        <v>4</v>
      </c>
      <c r="N836" s="29">
        <f t="shared" si="49"/>
        <v>5</v>
      </c>
      <c r="O836" s="29"/>
      <c r="P836" s="29"/>
      <c r="Q836" s="29">
        <v>0</v>
      </c>
      <c r="R836" s="29">
        <v>1</v>
      </c>
      <c r="S836" s="33" t="s">
        <v>66</v>
      </c>
      <c r="T836" s="33">
        <v>50</v>
      </c>
      <c r="U836" s="33">
        <v>1275</v>
      </c>
      <c r="V836" s="33">
        <v>1900</v>
      </c>
      <c r="W836" s="33">
        <f t="shared" si="50"/>
        <v>2550</v>
      </c>
      <c r="X836" s="24">
        <v>4</v>
      </c>
      <c r="Y836" s="29"/>
      <c r="Z836" s="18">
        <f>#NAME?</f>
        <v>0</v>
      </c>
      <c r="AA836" s="18" t="b">
        <f t="shared" si="51"/>
        <v>1</v>
      </c>
      <c r="AB836" s="26">
        <v>5</v>
      </c>
    </row>
    <row r="837">
      <c r="A837" s="31">
        <v>13617</v>
      </c>
      <c r="B837" s="32" t="s">
        <v>3420</v>
      </c>
      <c r="C837" s="33" t="s">
        <v>3421</v>
      </c>
      <c r="D837" s="33" t="s">
        <v>2555</v>
      </c>
      <c r="E837" s="33" t="s">
        <v>3422</v>
      </c>
      <c r="F837" s="33" t="s">
        <v>3423</v>
      </c>
      <c r="G837" s="34"/>
      <c r="H837" s="35">
        <v>0.040000000000000001</v>
      </c>
      <c r="I837" s="34" t="s">
        <v>64</v>
      </c>
      <c r="J837" s="33" t="s">
        <v>65</v>
      </c>
      <c r="K837" s="13">
        <v>90</v>
      </c>
      <c r="L837" s="29">
        <v>1</v>
      </c>
      <c r="M837" s="29">
        <f t="shared" si="48"/>
        <v>4</v>
      </c>
      <c r="N837" s="29">
        <f t="shared" si="49"/>
        <v>5</v>
      </c>
      <c r="O837" s="29"/>
      <c r="P837" s="29"/>
      <c r="Q837" s="29">
        <v>0</v>
      </c>
      <c r="R837" s="29">
        <v>1</v>
      </c>
      <c r="S837" s="33" t="s">
        <v>66</v>
      </c>
      <c r="T837" s="33">
        <v>50</v>
      </c>
      <c r="U837" s="33">
        <v>1125</v>
      </c>
      <c r="V837" s="33">
        <v>1740</v>
      </c>
      <c r="W837" s="33">
        <f t="shared" si="50"/>
        <v>2250</v>
      </c>
      <c r="X837" s="24"/>
      <c r="Y837" s="29"/>
      <c r="Z837" s="18">
        <f>#NAME?</f>
        <v>0</v>
      </c>
      <c r="AA837" s="18" t="b">
        <f t="shared" si="51"/>
        <v>1</v>
      </c>
      <c r="AB837" s="26">
        <v>1</v>
      </c>
    </row>
    <row r="838">
      <c r="A838" s="31">
        <v>13620</v>
      </c>
      <c r="B838" s="32" t="s">
        <v>3424</v>
      </c>
      <c r="C838" s="33" t="s">
        <v>3425</v>
      </c>
      <c r="D838" s="33" t="s">
        <v>2555</v>
      </c>
      <c r="E838" s="33" t="s">
        <v>3426</v>
      </c>
      <c r="F838" s="33" t="s">
        <v>3427</v>
      </c>
      <c r="G838" s="34"/>
      <c r="H838" s="35">
        <v>0.040000000000000001</v>
      </c>
      <c r="I838" s="34" t="s">
        <v>64</v>
      </c>
      <c r="J838" s="33" t="s">
        <v>65</v>
      </c>
      <c r="K838" s="13">
        <v>90</v>
      </c>
      <c r="L838" s="29">
        <v>1</v>
      </c>
      <c r="M838" s="29">
        <f t="shared" si="48"/>
        <v>4</v>
      </c>
      <c r="N838" s="29">
        <f t="shared" si="49"/>
        <v>5</v>
      </c>
      <c r="O838" s="29"/>
      <c r="P838" s="29"/>
      <c r="Q838" s="29">
        <v>0</v>
      </c>
      <c r="R838" s="29">
        <v>1</v>
      </c>
      <c r="S838" s="33" t="s">
        <v>66</v>
      </c>
      <c r="T838" s="33">
        <v>180</v>
      </c>
      <c r="U838" s="33">
        <v>4591</v>
      </c>
      <c r="V838" s="33">
        <v>6900</v>
      </c>
      <c r="W838" s="33">
        <f t="shared" si="50"/>
        <v>9180</v>
      </c>
      <c r="X838" s="24">
        <v>1</v>
      </c>
      <c r="Y838" s="29">
        <v>5</v>
      </c>
      <c r="Z838" s="18">
        <f>#NAME?</f>
        <v>5</v>
      </c>
      <c r="AA838" s="18" t="b">
        <f t="shared" si="51"/>
        <v>1</v>
      </c>
      <c r="AB838" s="26">
        <v>2</v>
      </c>
    </row>
    <row r="839">
      <c r="A839" s="31">
        <v>13619</v>
      </c>
      <c r="B839" s="32" t="s">
        <v>3428</v>
      </c>
      <c r="C839" s="33" t="s">
        <v>3429</v>
      </c>
      <c r="D839" s="33" t="s">
        <v>2555</v>
      </c>
      <c r="E839" s="33" t="s">
        <v>3430</v>
      </c>
      <c r="F839" s="33" t="s">
        <v>3431</v>
      </c>
      <c r="G839" s="34"/>
      <c r="H839" s="35">
        <v>0.040000000000000001</v>
      </c>
      <c r="I839" s="34" t="s">
        <v>64</v>
      </c>
      <c r="J839" s="33" t="s">
        <v>65</v>
      </c>
      <c r="K839" s="13">
        <v>90</v>
      </c>
      <c r="L839" s="29">
        <v>1</v>
      </c>
      <c r="M839" s="29">
        <f t="shared" si="48"/>
        <v>4</v>
      </c>
      <c r="N839" s="29">
        <f t="shared" si="49"/>
        <v>5</v>
      </c>
      <c r="O839" s="29"/>
      <c r="P839" s="29"/>
      <c r="Q839" s="29">
        <v>0</v>
      </c>
      <c r="R839" s="29">
        <v>1</v>
      </c>
      <c r="S839" s="33" t="s">
        <v>66</v>
      </c>
      <c r="T839" s="33">
        <v>180</v>
      </c>
      <c r="U839" s="33">
        <v>4591</v>
      </c>
      <c r="V839" s="33">
        <v>6900</v>
      </c>
      <c r="W839" s="33">
        <f t="shared" si="50"/>
        <v>9180</v>
      </c>
      <c r="X839" s="24">
        <v>1</v>
      </c>
      <c r="Y839" s="29">
        <v>5</v>
      </c>
      <c r="Z839" s="18">
        <f>#NAME?</f>
        <v>5</v>
      </c>
      <c r="AA839" s="18" t="b">
        <f t="shared" si="51"/>
        <v>1</v>
      </c>
      <c r="AB839" s="26">
        <v>1</v>
      </c>
    </row>
    <row r="840">
      <c r="A840" s="31">
        <v>13622</v>
      </c>
      <c r="B840" s="32" t="s">
        <v>3432</v>
      </c>
      <c r="C840" s="33" t="s">
        <v>3433</v>
      </c>
      <c r="D840" s="33" t="s">
        <v>2555</v>
      </c>
      <c r="E840" s="33" t="s">
        <v>3434</v>
      </c>
      <c r="F840" s="33" t="s">
        <v>3435</v>
      </c>
      <c r="G840" s="34"/>
      <c r="H840" s="35">
        <v>0.040000000000000001</v>
      </c>
      <c r="I840" s="34" t="s">
        <v>64</v>
      </c>
      <c r="J840" s="33" t="s">
        <v>65</v>
      </c>
      <c r="K840" s="13">
        <v>90</v>
      </c>
      <c r="L840" s="29">
        <v>1</v>
      </c>
      <c r="M840" s="29">
        <f t="shared" si="48"/>
        <v>4</v>
      </c>
      <c r="N840" s="29">
        <f t="shared" si="49"/>
        <v>5</v>
      </c>
      <c r="O840" s="29"/>
      <c r="P840" s="29"/>
      <c r="Q840" s="29">
        <v>0</v>
      </c>
      <c r="R840" s="29">
        <v>1</v>
      </c>
      <c r="S840" s="33" t="s">
        <v>66</v>
      </c>
      <c r="T840" s="33">
        <v>70</v>
      </c>
      <c r="U840" s="33">
        <v>1575</v>
      </c>
      <c r="V840" s="33">
        <v>2440</v>
      </c>
      <c r="W840" s="33">
        <f t="shared" si="50"/>
        <v>3150</v>
      </c>
      <c r="X840" s="24"/>
      <c r="Y840" s="29"/>
      <c r="Z840" s="18">
        <f>#NAME?</f>
        <v>0</v>
      </c>
      <c r="AA840" s="18" t="b">
        <f t="shared" si="51"/>
        <v>1</v>
      </c>
      <c r="AB840" s="26">
        <v>0</v>
      </c>
    </row>
    <row r="841">
      <c r="A841" s="31">
        <v>13621</v>
      </c>
      <c r="B841" s="32" t="s">
        <v>3436</v>
      </c>
      <c r="C841" s="33" t="s">
        <v>3437</v>
      </c>
      <c r="D841" s="33" t="s">
        <v>2555</v>
      </c>
      <c r="E841" s="33" t="s">
        <v>3438</v>
      </c>
      <c r="F841" s="33" t="s">
        <v>3439</v>
      </c>
      <c r="G841" s="34"/>
      <c r="H841" s="35">
        <v>0.040000000000000001</v>
      </c>
      <c r="I841" s="34" t="s">
        <v>64</v>
      </c>
      <c r="J841" s="33" t="s">
        <v>65</v>
      </c>
      <c r="K841" s="13">
        <v>90</v>
      </c>
      <c r="L841" s="29">
        <v>1</v>
      </c>
      <c r="M841" s="29">
        <f t="shared" si="48"/>
        <v>4</v>
      </c>
      <c r="N841" s="29">
        <f t="shared" si="49"/>
        <v>5</v>
      </c>
      <c r="O841" s="29"/>
      <c r="P841" s="29"/>
      <c r="Q841" s="29">
        <v>0</v>
      </c>
      <c r="R841" s="29">
        <v>1</v>
      </c>
      <c r="S841" s="33" t="s">
        <v>66</v>
      </c>
      <c r="T841" s="33">
        <v>70</v>
      </c>
      <c r="U841" s="33">
        <v>1575</v>
      </c>
      <c r="V841" s="33">
        <v>2440</v>
      </c>
      <c r="W841" s="33">
        <f t="shared" si="50"/>
        <v>3150</v>
      </c>
      <c r="X841" s="24">
        <v>1</v>
      </c>
      <c r="Y841" s="29"/>
      <c r="Z841" s="18">
        <f>#NAME?</f>
        <v>0</v>
      </c>
      <c r="AA841" s="18" t="b">
        <f t="shared" si="51"/>
        <v>1</v>
      </c>
      <c r="AB841" s="26">
        <v>2</v>
      </c>
    </row>
    <row r="842">
      <c r="A842" s="31">
        <v>13624</v>
      </c>
      <c r="B842" s="32" t="s">
        <v>3440</v>
      </c>
      <c r="C842" s="33" t="s">
        <v>3441</v>
      </c>
      <c r="D842" s="33" t="s">
        <v>2555</v>
      </c>
      <c r="E842" s="33" t="s">
        <v>3442</v>
      </c>
      <c r="F842" s="33" t="s">
        <v>3443</v>
      </c>
      <c r="G842" s="34"/>
      <c r="H842" s="35">
        <v>0.040000000000000001</v>
      </c>
      <c r="I842" s="34" t="s">
        <v>64</v>
      </c>
      <c r="J842" s="33" t="s">
        <v>65</v>
      </c>
      <c r="K842" s="13">
        <v>90</v>
      </c>
      <c r="L842" s="29">
        <v>1</v>
      </c>
      <c r="M842" s="29">
        <f t="shared" si="48"/>
        <v>4</v>
      </c>
      <c r="N842" s="29">
        <f t="shared" si="49"/>
        <v>5</v>
      </c>
      <c r="O842" s="29"/>
      <c r="P842" s="29"/>
      <c r="Q842" s="29">
        <v>0</v>
      </c>
      <c r="R842" s="29">
        <v>1</v>
      </c>
      <c r="S842" s="33" t="s">
        <v>66</v>
      </c>
      <c r="T842" s="33">
        <v>18</v>
      </c>
      <c r="U842" s="33">
        <v>459</v>
      </c>
      <c r="V842" s="33">
        <v>700</v>
      </c>
      <c r="W842" s="33">
        <f t="shared" si="50"/>
        <v>920</v>
      </c>
      <c r="X842" s="24">
        <v>4</v>
      </c>
      <c r="Y842" s="29">
        <v>8</v>
      </c>
      <c r="Z842" s="18">
        <f>#NAME?</f>
        <v>8</v>
      </c>
      <c r="AA842" s="18" t="b">
        <f t="shared" si="51"/>
        <v>1</v>
      </c>
      <c r="AB842" s="26">
        <v>4</v>
      </c>
    </row>
    <row r="843">
      <c r="A843" s="31">
        <v>13623</v>
      </c>
      <c r="B843" s="32" t="s">
        <v>3444</v>
      </c>
      <c r="C843" s="33" t="s">
        <v>3445</v>
      </c>
      <c r="D843" s="33" t="s">
        <v>2555</v>
      </c>
      <c r="E843" s="33" t="s">
        <v>3446</v>
      </c>
      <c r="F843" s="33" t="s">
        <v>3447</v>
      </c>
      <c r="G843" s="34"/>
      <c r="H843" s="35">
        <v>0.040000000000000001</v>
      </c>
      <c r="I843" s="34" t="s">
        <v>64</v>
      </c>
      <c r="J843" s="33" t="s">
        <v>65</v>
      </c>
      <c r="K843" s="13">
        <v>90</v>
      </c>
      <c r="L843" s="29">
        <v>1</v>
      </c>
      <c r="M843" s="29">
        <f t="shared" si="48"/>
        <v>4</v>
      </c>
      <c r="N843" s="29">
        <f t="shared" si="49"/>
        <v>5</v>
      </c>
      <c r="O843" s="29"/>
      <c r="P843" s="29"/>
      <c r="Q843" s="29">
        <v>0</v>
      </c>
      <c r="R843" s="29">
        <v>1</v>
      </c>
      <c r="S843" s="33" t="s">
        <v>66</v>
      </c>
      <c r="T843" s="33">
        <v>18</v>
      </c>
      <c r="U843" s="33">
        <v>459</v>
      </c>
      <c r="V843" s="33">
        <v>700</v>
      </c>
      <c r="W843" s="33">
        <f t="shared" si="50"/>
        <v>920</v>
      </c>
      <c r="X843" s="24">
        <v>4</v>
      </c>
      <c r="Y843" s="29">
        <v>8</v>
      </c>
      <c r="Z843" s="18">
        <f>#NAME?</f>
        <v>8</v>
      </c>
      <c r="AA843" s="18" t="b">
        <f t="shared" si="51"/>
        <v>1</v>
      </c>
      <c r="AB843" s="26">
        <v>4</v>
      </c>
    </row>
    <row r="844">
      <c r="A844" s="31">
        <v>13627</v>
      </c>
      <c r="B844" s="32" t="s">
        <v>3448</v>
      </c>
      <c r="C844" s="33" t="s">
        <v>3449</v>
      </c>
      <c r="D844" s="33" t="s">
        <v>2555</v>
      </c>
      <c r="E844" s="33" t="s">
        <v>3450</v>
      </c>
      <c r="F844" s="33" t="s">
        <v>3451</v>
      </c>
      <c r="G844" s="34"/>
      <c r="H844" s="35">
        <v>0.040000000000000001</v>
      </c>
      <c r="I844" s="34" t="s">
        <v>64</v>
      </c>
      <c r="J844" s="33" t="s">
        <v>65</v>
      </c>
      <c r="K844" s="13">
        <v>90</v>
      </c>
      <c r="L844" s="29">
        <v>2</v>
      </c>
      <c r="M844" s="29">
        <f t="shared" si="48"/>
        <v>8</v>
      </c>
      <c r="N844" s="29">
        <f t="shared" si="49"/>
        <v>10</v>
      </c>
      <c r="O844" s="29"/>
      <c r="P844" s="29"/>
      <c r="Q844" s="29">
        <v>0</v>
      </c>
      <c r="R844" s="29">
        <v>1</v>
      </c>
      <c r="S844" s="33" t="s">
        <v>66</v>
      </c>
      <c r="T844" s="33">
        <v>10</v>
      </c>
      <c r="U844" s="33">
        <v>225</v>
      </c>
      <c r="V844" s="33">
        <v>350</v>
      </c>
      <c r="W844" s="33">
        <f t="shared" si="50"/>
        <v>450</v>
      </c>
      <c r="X844" s="24">
        <v>10</v>
      </c>
      <c r="Y844" s="29"/>
      <c r="Z844" s="18">
        <f>#NAME?</f>
        <v>0</v>
      </c>
      <c r="AA844" s="18" t="b">
        <f t="shared" si="51"/>
        <v>1</v>
      </c>
      <c r="AB844" s="26"/>
    </row>
    <row r="845">
      <c r="A845" s="21">
        <v>13783</v>
      </c>
      <c r="B845" s="22" t="s">
        <v>3452</v>
      </c>
      <c r="C845" s="22" t="s">
        <v>3453</v>
      </c>
      <c r="D845" s="22" t="s">
        <v>2555</v>
      </c>
      <c r="E845" s="22" t="s">
        <v>3454</v>
      </c>
      <c r="F845" s="22" t="s">
        <v>3455</v>
      </c>
      <c r="G845" s="22"/>
      <c r="H845" s="14">
        <v>0.040000000000000001</v>
      </c>
      <c r="I845" s="15" t="s">
        <v>64</v>
      </c>
      <c r="J845" s="22" t="s">
        <v>65</v>
      </c>
      <c r="K845" s="13">
        <v>90</v>
      </c>
      <c r="L845" s="23">
        <v>12</v>
      </c>
      <c r="M845" s="29">
        <f t="shared" si="48"/>
        <v>48</v>
      </c>
      <c r="N845" s="29">
        <f t="shared" si="49"/>
        <v>60</v>
      </c>
      <c r="O845" s="23">
        <v>3</v>
      </c>
      <c r="P845" s="23">
        <v>10</v>
      </c>
      <c r="Q845" s="23"/>
      <c r="R845" s="23"/>
      <c r="S845" s="22" t="s">
        <v>66</v>
      </c>
      <c r="T845" s="22">
        <v>1.1000000000000001</v>
      </c>
      <c r="U845" s="22">
        <v>172</v>
      </c>
      <c r="V845" s="22">
        <v>250</v>
      </c>
      <c r="W845" s="22">
        <v>300</v>
      </c>
      <c r="X845" s="24">
        <v>31</v>
      </c>
      <c r="Y845" s="25">
        <v>118</v>
      </c>
      <c r="Z845" s="18">
        <f>#NAME?</f>
        <v>118</v>
      </c>
      <c r="AA845" s="18" t="b">
        <f t="shared" si="51"/>
        <v>1</v>
      </c>
      <c r="AB845" s="26">
        <v>38</v>
      </c>
    </row>
    <row r="846">
      <c r="A846" s="21">
        <v>13782</v>
      </c>
      <c r="B846" s="22" t="s">
        <v>3456</v>
      </c>
      <c r="C846" s="22" t="s">
        <v>3457</v>
      </c>
      <c r="D846" s="22" t="s">
        <v>2555</v>
      </c>
      <c r="E846" s="22" t="s">
        <v>3458</v>
      </c>
      <c r="F846" s="22" t="s">
        <v>3455</v>
      </c>
      <c r="G846" s="22"/>
      <c r="H846" s="14">
        <v>0.040000000000000001</v>
      </c>
      <c r="I846" s="15" t="s">
        <v>64</v>
      </c>
      <c r="J846" s="22" t="s">
        <v>65</v>
      </c>
      <c r="K846" s="13">
        <v>90</v>
      </c>
      <c r="L846" s="23">
        <v>15</v>
      </c>
      <c r="M846" s="29">
        <f t="shared" si="48"/>
        <v>60</v>
      </c>
      <c r="N846" s="29">
        <f t="shared" si="49"/>
        <v>75</v>
      </c>
      <c r="O846" s="23">
        <v>3</v>
      </c>
      <c r="P846" s="23">
        <v>10</v>
      </c>
      <c r="Q846" s="23"/>
      <c r="R846" s="23"/>
      <c r="S846" s="22" t="s">
        <v>66</v>
      </c>
      <c r="T846" s="22">
        <v>1.1000000000000001</v>
      </c>
      <c r="U846" s="22">
        <v>172</v>
      </c>
      <c r="V846" s="22">
        <v>250</v>
      </c>
      <c r="W846" s="22">
        <v>300</v>
      </c>
      <c r="X846" s="24">
        <v>13</v>
      </c>
      <c r="Y846" s="25">
        <v>115</v>
      </c>
      <c r="Z846" s="18">
        <f>#NAME?</f>
        <v>115</v>
      </c>
      <c r="AA846" s="18" t="b">
        <f t="shared" si="51"/>
        <v>1</v>
      </c>
      <c r="AB846" s="26">
        <v>25</v>
      </c>
    </row>
    <row r="847">
      <c r="A847" s="31">
        <v>13709</v>
      </c>
      <c r="B847" s="32" t="s">
        <v>3459</v>
      </c>
      <c r="C847" s="33" t="s">
        <v>3460</v>
      </c>
      <c r="D847" s="33" t="s">
        <v>2555</v>
      </c>
      <c r="E847" s="33" t="s">
        <v>3461</v>
      </c>
      <c r="F847" s="33" t="s">
        <v>3462</v>
      </c>
      <c r="G847" s="33" t="s">
        <v>3463</v>
      </c>
      <c r="H847" s="35">
        <v>0.02</v>
      </c>
      <c r="I847" s="36" t="s">
        <v>32</v>
      </c>
      <c r="J847" s="33" t="s">
        <v>33</v>
      </c>
      <c r="K847" s="13">
        <v>90</v>
      </c>
      <c r="L847" s="16">
        <v>5</v>
      </c>
      <c r="M847" s="29">
        <f t="shared" ref="M847:M910" si="52">L847*4</f>
        <v>20</v>
      </c>
      <c r="N847" s="29">
        <f t="shared" ref="N847:N910" si="53">L847*5</f>
        <v>25</v>
      </c>
      <c r="O847" s="29"/>
      <c r="P847" s="29"/>
      <c r="Q847" s="16">
        <v>1</v>
      </c>
      <c r="R847" s="16">
        <v>3</v>
      </c>
      <c r="S847" s="47" t="s">
        <v>34</v>
      </c>
      <c r="T847" s="33">
        <v>13.880000000000001</v>
      </c>
      <c r="U847" s="33">
        <v>2487.3000000000002</v>
      </c>
      <c r="V847" s="33">
        <v>3200</v>
      </c>
      <c r="W847" s="33">
        <f t="shared" si="50"/>
        <v>4970</v>
      </c>
      <c r="X847" s="24"/>
      <c r="Y847" s="29">
        <v>33</v>
      </c>
      <c r="Z847" s="18">
        <f>#NAME?</f>
        <v>33</v>
      </c>
      <c r="AA847" s="18" t="b">
        <f t="shared" si="51"/>
        <v>1</v>
      </c>
      <c r="AB847" s="26">
        <v>1</v>
      </c>
    </row>
    <row r="848">
      <c r="A848" s="31">
        <v>12410</v>
      </c>
      <c r="B848" s="32" t="s">
        <v>3464</v>
      </c>
      <c r="C848" s="33" t="s">
        <v>3465</v>
      </c>
      <c r="D848" s="33" t="s">
        <v>2555</v>
      </c>
      <c r="E848" s="33" t="s">
        <v>3466</v>
      </c>
      <c r="F848" s="33" t="s">
        <v>3467</v>
      </c>
      <c r="G848" s="34"/>
      <c r="H848" s="35">
        <v>0.040000000000000001</v>
      </c>
      <c r="I848" s="34" t="s">
        <v>64</v>
      </c>
      <c r="J848" s="33" t="s">
        <v>65</v>
      </c>
      <c r="K848" s="13">
        <v>90</v>
      </c>
      <c r="L848" s="29"/>
      <c r="M848" s="29">
        <f t="shared" si="52"/>
        <v>0</v>
      </c>
      <c r="N848" s="29">
        <f t="shared" si="53"/>
        <v>0</v>
      </c>
      <c r="O848" s="29">
        <v>1</v>
      </c>
      <c r="P848" s="29">
        <v>2</v>
      </c>
      <c r="Q848" s="29"/>
      <c r="R848" s="29"/>
      <c r="S848" s="33" t="s">
        <v>66</v>
      </c>
      <c r="T848" s="48">
        <f t="shared" ref="T848:T849" si="54">0.82*6.2</f>
        <v>5.0839999999999996</v>
      </c>
      <c r="U848" s="33">
        <v>128</v>
      </c>
      <c r="V848" s="33">
        <v>200</v>
      </c>
      <c r="W848" s="33">
        <f t="shared" si="50"/>
        <v>260</v>
      </c>
      <c r="X848" s="24">
        <v>26</v>
      </c>
      <c r="Y848" s="29">
        <v>30</v>
      </c>
      <c r="Z848" s="18">
        <f>#NAME?</f>
        <v>30</v>
      </c>
      <c r="AA848" s="18" t="b">
        <f t="shared" si="51"/>
        <v>1</v>
      </c>
      <c r="AB848" s="26">
        <v>9</v>
      </c>
    </row>
    <row r="849">
      <c r="A849" s="31">
        <v>12409</v>
      </c>
      <c r="B849" s="32" t="s">
        <v>3468</v>
      </c>
      <c r="C849" s="33" t="s">
        <v>3469</v>
      </c>
      <c r="D849" s="33" t="s">
        <v>2555</v>
      </c>
      <c r="E849" s="33" t="s">
        <v>3470</v>
      </c>
      <c r="F849" s="33" t="s">
        <v>3471</v>
      </c>
      <c r="G849" s="34"/>
      <c r="H849" s="35">
        <v>0.040000000000000001</v>
      </c>
      <c r="I849" s="34" t="s">
        <v>64</v>
      </c>
      <c r="J849" s="33" t="s">
        <v>65</v>
      </c>
      <c r="K849" s="13">
        <v>90</v>
      </c>
      <c r="L849" s="29"/>
      <c r="M849" s="29">
        <f t="shared" si="52"/>
        <v>0</v>
      </c>
      <c r="N849" s="29">
        <f t="shared" si="53"/>
        <v>0</v>
      </c>
      <c r="O849" s="29">
        <v>1</v>
      </c>
      <c r="P849" s="29">
        <v>2</v>
      </c>
      <c r="Q849" s="29"/>
      <c r="R849" s="29"/>
      <c r="S849" s="33" t="s">
        <v>66</v>
      </c>
      <c r="T849" s="48">
        <f t="shared" si="54"/>
        <v>5.0839999999999996</v>
      </c>
      <c r="U849" s="33">
        <v>128</v>
      </c>
      <c r="V849" s="33">
        <v>200</v>
      </c>
      <c r="W849" s="33">
        <f t="shared" si="50"/>
        <v>260</v>
      </c>
      <c r="X849" s="24">
        <v>32</v>
      </c>
      <c r="Y849" s="29">
        <v>30</v>
      </c>
      <c r="Z849" s="18">
        <f>#NAME?</f>
        <v>30</v>
      </c>
      <c r="AA849" s="18" t="b">
        <f t="shared" si="51"/>
        <v>1</v>
      </c>
      <c r="AB849" s="26">
        <v>11</v>
      </c>
    </row>
    <row r="850">
      <c r="A850" s="12">
        <v>12905</v>
      </c>
      <c r="B850" s="13" t="s">
        <v>3472</v>
      </c>
      <c r="C850" s="13" t="s">
        <v>3473</v>
      </c>
      <c r="D850" s="13" t="s">
        <v>2555</v>
      </c>
      <c r="E850" s="13" t="s">
        <v>3474</v>
      </c>
      <c r="F850" s="13" t="s">
        <v>3474</v>
      </c>
      <c r="G850" s="13" t="s">
        <v>3475</v>
      </c>
      <c r="H850" s="14">
        <v>0.02</v>
      </c>
      <c r="I850" s="15" t="s">
        <v>32</v>
      </c>
      <c r="J850" s="13" t="s">
        <v>33</v>
      </c>
      <c r="K850" s="13">
        <v>90</v>
      </c>
      <c r="L850" s="16">
        <f>#NAME?</f>
        <v>5</v>
      </c>
      <c r="M850" s="29">
        <f t="shared" si="52"/>
        <v>20</v>
      </c>
      <c r="N850" s="29">
        <f t="shared" si="53"/>
        <v>25</v>
      </c>
      <c r="O850" s="16"/>
      <c r="P850" s="16"/>
      <c r="Q850" s="16">
        <v>1</v>
      </c>
      <c r="R850" s="16">
        <v>3</v>
      </c>
      <c r="S850" s="13" t="s">
        <v>34</v>
      </c>
      <c r="T850" s="13">
        <v>10</v>
      </c>
      <c r="U850" s="13">
        <v>1792</v>
      </c>
      <c r="V850" s="13">
        <v>2300</v>
      </c>
      <c r="W850" s="13">
        <v>2900</v>
      </c>
      <c r="X850" s="17"/>
      <c r="Y850" s="18">
        <v>27</v>
      </c>
      <c r="Z850" s="18">
        <f>#NAME?</f>
        <v>27</v>
      </c>
      <c r="AA850" s="18" t="b">
        <f t="shared" si="51"/>
        <v>1</v>
      </c>
      <c r="AB850" s="49">
        <v>4</v>
      </c>
    </row>
    <row r="851">
      <c r="A851" s="31">
        <v>11284</v>
      </c>
      <c r="B851" s="32" t="s">
        <v>3476</v>
      </c>
      <c r="C851" s="33" t="s">
        <v>3477</v>
      </c>
      <c r="D851" s="33" t="s">
        <v>2555</v>
      </c>
      <c r="E851" s="33" t="s">
        <v>3478</v>
      </c>
      <c r="F851" s="33" t="s">
        <v>3479</v>
      </c>
      <c r="G851" s="34"/>
      <c r="H851" s="35">
        <v>0.040000000000000001</v>
      </c>
      <c r="I851" s="34" t="s">
        <v>64</v>
      </c>
      <c r="J851" s="33" t="s">
        <v>65</v>
      </c>
      <c r="K851" s="13">
        <v>90</v>
      </c>
      <c r="L851" s="29">
        <v>3</v>
      </c>
      <c r="M851" s="29">
        <f t="shared" si="52"/>
        <v>12</v>
      </c>
      <c r="N851" s="29">
        <f t="shared" si="53"/>
        <v>15</v>
      </c>
      <c r="O851" s="29">
        <v>2</v>
      </c>
      <c r="P851" s="29">
        <v>3</v>
      </c>
      <c r="Q851" s="29"/>
      <c r="R851" s="29"/>
      <c r="S851" s="33" t="s">
        <v>66</v>
      </c>
      <c r="T851" s="33">
        <v>12</v>
      </c>
      <c r="U851" s="33">
        <v>305.13999999999999</v>
      </c>
      <c r="V851" s="33">
        <v>460</v>
      </c>
      <c r="W851" s="33">
        <f t="shared" si="50"/>
        <v>610</v>
      </c>
      <c r="X851" s="24">
        <v>8</v>
      </c>
      <c r="Y851" s="29">
        <v>26</v>
      </c>
      <c r="Z851" s="18">
        <f>#NAME?</f>
        <v>26</v>
      </c>
      <c r="AA851" s="18" t="b">
        <f t="shared" si="51"/>
        <v>1</v>
      </c>
      <c r="AB851" s="26">
        <v>4</v>
      </c>
    </row>
    <row r="852">
      <c r="A852" s="31">
        <v>11285</v>
      </c>
      <c r="B852" s="32" t="s">
        <v>3480</v>
      </c>
      <c r="C852" s="33" t="s">
        <v>3481</v>
      </c>
      <c r="D852" s="33" t="s">
        <v>2555</v>
      </c>
      <c r="E852" s="33" t="s">
        <v>3482</v>
      </c>
      <c r="F852" s="33" t="s">
        <v>3483</v>
      </c>
      <c r="G852" s="34"/>
      <c r="H852" s="35">
        <v>0.040000000000000001</v>
      </c>
      <c r="I852" s="34" t="s">
        <v>64</v>
      </c>
      <c r="J852" s="33" t="s">
        <v>65</v>
      </c>
      <c r="K852" s="13">
        <v>90</v>
      </c>
      <c r="L852" s="29">
        <v>3</v>
      </c>
      <c r="M852" s="29">
        <f t="shared" si="52"/>
        <v>12</v>
      </c>
      <c r="N852" s="29">
        <f t="shared" si="53"/>
        <v>15</v>
      </c>
      <c r="O852" s="29">
        <v>2</v>
      </c>
      <c r="P852" s="29">
        <v>3</v>
      </c>
      <c r="Q852" s="29"/>
      <c r="R852" s="29"/>
      <c r="S852" s="33" t="s">
        <v>66</v>
      </c>
      <c r="T852" s="33">
        <v>12</v>
      </c>
      <c r="U852" s="33">
        <v>305.13999999999999</v>
      </c>
      <c r="V852" s="33">
        <v>460</v>
      </c>
      <c r="W852" s="33">
        <f t="shared" si="50"/>
        <v>610</v>
      </c>
      <c r="X852" s="24">
        <v>6</v>
      </c>
      <c r="Y852" s="29">
        <v>35</v>
      </c>
      <c r="Z852" s="18">
        <f>#NAME?</f>
        <v>35</v>
      </c>
      <c r="AA852" s="18" t="b">
        <f t="shared" si="51"/>
        <v>1</v>
      </c>
      <c r="AB852" s="26">
        <v>2</v>
      </c>
    </row>
    <row r="853">
      <c r="A853" s="31">
        <v>11640</v>
      </c>
      <c r="B853" s="32" t="s">
        <v>3476</v>
      </c>
      <c r="C853" s="33" t="s">
        <v>3484</v>
      </c>
      <c r="D853" s="33" t="s">
        <v>2555</v>
      </c>
      <c r="E853" s="33" t="s">
        <v>3485</v>
      </c>
      <c r="F853" s="33" t="s">
        <v>3486</v>
      </c>
      <c r="G853" s="34"/>
      <c r="H853" s="35">
        <v>0.040000000000000001</v>
      </c>
      <c r="I853" s="34" t="s">
        <v>64</v>
      </c>
      <c r="J853" s="33" t="s">
        <v>65</v>
      </c>
      <c r="K853" s="13">
        <v>90</v>
      </c>
      <c r="L853" s="29">
        <v>0</v>
      </c>
      <c r="M853" s="29">
        <f t="shared" si="52"/>
        <v>0</v>
      </c>
      <c r="N853" s="29">
        <f t="shared" si="53"/>
        <v>0</v>
      </c>
      <c r="O853" s="29">
        <v>0</v>
      </c>
      <c r="P853" s="29">
        <v>0</v>
      </c>
      <c r="Q853" s="29"/>
      <c r="R853" s="29"/>
      <c r="S853" s="33" t="s">
        <v>66</v>
      </c>
      <c r="T853" s="33">
        <v>2.5</v>
      </c>
      <c r="U853" s="33">
        <v>56</v>
      </c>
      <c r="V853" s="33">
        <v>90</v>
      </c>
      <c r="W853" s="33">
        <f t="shared" si="50"/>
        <v>110</v>
      </c>
      <c r="X853" s="24"/>
      <c r="Y853" s="29"/>
      <c r="Z853" s="18">
        <f>#NAME?</f>
        <v>0</v>
      </c>
      <c r="AA853" s="18" t="b">
        <f t="shared" si="51"/>
        <v>1</v>
      </c>
      <c r="AB853" s="26"/>
    </row>
    <row r="854">
      <c r="A854" s="31">
        <v>11289</v>
      </c>
      <c r="B854" s="32" t="s">
        <v>3487</v>
      </c>
      <c r="C854" s="33" t="s">
        <v>3488</v>
      </c>
      <c r="D854" s="33" t="s">
        <v>2555</v>
      </c>
      <c r="E854" s="33" t="s">
        <v>3489</v>
      </c>
      <c r="F854" s="33" t="s">
        <v>3490</v>
      </c>
      <c r="G854" s="34"/>
      <c r="H854" s="35">
        <v>0.040000000000000001</v>
      </c>
      <c r="I854" s="34" t="s">
        <v>64</v>
      </c>
      <c r="J854" s="33" t="s">
        <v>65</v>
      </c>
      <c r="K854" s="13">
        <v>90</v>
      </c>
      <c r="L854" s="29">
        <v>3</v>
      </c>
      <c r="M854" s="29">
        <f t="shared" si="52"/>
        <v>12</v>
      </c>
      <c r="N854" s="29">
        <f t="shared" si="53"/>
        <v>15</v>
      </c>
      <c r="O854" s="50"/>
      <c r="P854" s="50"/>
      <c r="Q854" s="29">
        <v>0</v>
      </c>
      <c r="R854" s="29">
        <v>1</v>
      </c>
      <c r="S854" s="33" t="s">
        <v>66</v>
      </c>
      <c r="T854" s="33">
        <v>35</v>
      </c>
      <c r="U854" s="33">
        <v>889.98000000000002</v>
      </c>
      <c r="V854" s="33">
        <v>1340</v>
      </c>
      <c r="W854" s="33">
        <f t="shared" si="50"/>
        <v>1780</v>
      </c>
      <c r="X854" s="24">
        <v>2</v>
      </c>
      <c r="Y854" s="29"/>
      <c r="Z854" s="18">
        <f>#NAME?</f>
        <v>0</v>
      </c>
      <c r="AA854" s="18" t="b">
        <f t="shared" si="51"/>
        <v>1</v>
      </c>
      <c r="AB854" s="26">
        <v>1</v>
      </c>
    </row>
    <row r="855">
      <c r="A855" s="31">
        <v>11291</v>
      </c>
      <c r="B855" s="32" t="s">
        <v>3491</v>
      </c>
      <c r="C855" s="33" t="s">
        <v>3492</v>
      </c>
      <c r="D855" s="33" t="s">
        <v>2555</v>
      </c>
      <c r="E855" s="33" t="s">
        <v>3493</v>
      </c>
      <c r="F855" s="33"/>
      <c r="G855" s="34"/>
      <c r="H855" s="35">
        <v>0.040000000000000001</v>
      </c>
      <c r="I855" s="34" t="s">
        <v>64</v>
      </c>
      <c r="J855" s="33" t="s">
        <v>3494</v>
      </c>
      <c r="K855" s="33">
        <v>1</v>
      </c>
      <c r="L855" s="29">
        <v>0</v>
      </c>
      <c r="M855" s="29">
        <f t="shared" si="52"/>
        <v>0</v>
      </c>
      <c r="N855" s="29">
        <f t="shared" si="53"/>
        <v>0</v>
      </c>
      <c r="O855" s="29">
        <v>0</v>
      </c>
      <c r="P855" s="29">
        <v>1</v>
      </c>
      <c r="Q855" s="29"/>
      <c r="R855" s="29"/>
      <c r="S855" s="33"/>
      <c r="T855" s="33">
        <v>0</v>
      </c>
      <c r="U855" s="33">
        <v>0</v>
      </c>
      <c r="V855" s="33">
        <v>1200</v>
      </c>
      <c r="W855" s="33">
        <v>1700</v>
      </c>
      <c r="X855" s="24"/>
      <c r="Y855" s="29"/>
      <c r="Z855" s="18">
        <f>#NAME?</f>
        <v>0</v>
      </c>
      <c r="AA855" s="18" t="b">
        <f t="shared" si="51"/>
        <v>1</v>
      </c>
      <c r="AB855" s="26">
        <v>1</v>
      </c>
    </row>
    <row r="856">
      <c r="A856" s="31">
        <v>13737</v>
      </c>
      <c r="B856" s="32" t="s">
        <v>3495</v>
      </c>
      <c r="C856" s="33" t="s">
        <v>3496</v>
      </c>
      <c r="D856" s="33" t="s">
        <v>3497</v>
      </c>
      <c r="E856" s="33" t="s">
        <v>3498</v>
      </c>
      <c r="F856" s="33" t="s">
        <v>3499</v>
      </c>
      <c r="G856" s="34"/>
      <c r="H856" s="35">
        <v>0.040000000000000001</v>
      </c>
      <c r="I856" s="36" t="s">
        <v>1543</v>
      </c>
      <c r="J856" s="33" t="s">
        <v>1544</v>
      </c>
      <c r="K856" s="13">
        <v>90</v>
      </c>
      <c r="L856" s="29">
        <v>0</v>
      </c>
      <c r="M856" s="29">
        <f t="shared" si="52"/>
        <v>0</v>
      </c>
      <c r="N856" s="29">
        <f t="shared" si="53"/>
        <v>0</v>
      </c>
      <c r="O856" s="29">
        <v>0</v>
      </c>
      <c r="P856" s="29">
        <v>0</v>
      </c>
      <c r="Q856" s="29"/>
      <c r="R856" s="29"/>
      <c r="S856" s="33" t="s">
        <v>863</v>
      </c>
      <c r="T856" s="33">
        <v>1.2</v>
      </c>
      <c r="U856" s="33">
        <v>188</v>
      </c>
      <c r="V856" s="33">
        <v>290</v>
      </c>
      <c r="W856" s="33">
        <v>400</v>
      </c>
      <c r="X856" s="24">
        <v>7</v>
      </c>
      <c r="Y856" s="29">
        <v>61</v>
      </c>
      <c r="Z856" s="18">
        <f>#NAME?</f>
        <v>61</v>
      </c>
      <c r="AA856" s="18" t="b">
        <f t="shared" si="51"/>
        <v>1</v>
      </c>
      <c r="AB856" s="26">
        <v>9</v>
      </c>
    </row>
    <row r="857">
      <c r="A857" s="31">
        <v>13736</v>
      </c>
      <c r="B857" s="32" t="s">
        <v>3500</v>
      </c>
      <c r="C857" s="33" t="s">
        <v>3501</v>
      </c>
      <c r="D857" s="33" t="s">
        <v>3497</v>
      </c>
      <c r="E857" s="33" t="s">
        <v>3502</v>
      </c>
      <c r="F857" s="33" t="s">
        <v>3503</v>
      </c>
      <c r="G857" s="34"/>
      <c r="H857" s="35">
        <v>0.040000000000000001</v>
      </c>
      <c r="I857" s="36" t="s">
        <v>1543</v>
      </c>
      <c r="J857" s="33" t="s">
        <v>1544</v>
      </c>
      <c r="K857" s="13">
        <v>90</v>
      </c>
      <c r="L857" s="29">
        <v>0</v>
      </c>
      <c r="M857" s="29">
        <f t="shared" si="52"/>
        <v>0</v>
      </c>
      <c r="N857" s="29">
        <f t="shared" si="53"/>
        <v>0</v>
      </c>
      <c r="O857" s="29"/>
      <c r="P857" s="29"/>
      <c r="Q857" s="29"/>
      <c r="R857" s="29"/>
      <c r="S857" s="33" t="s">
        <v>863</v>
      </c>
      <c r="T857" s="33">
        <v>1.2</v>
      </c>
      <c r="U857" s="33">
        <v>188</v>
      </c>
      <c r="V857" s="33">
        <v>290</v>
      </c>
      <c r="W857" s="33">
        <v>400</v>
      </c>
      <c r="X857" s="24">
        <v>13</v>
      </c>
      <c r="Y857" s="29">
        <v>59</v>
      </c>
      <c r="Z857" s="18">
        <f>#NAME?</f>
        <v>59</v>
      </c>
      <c r="AA857" s="18" t="b">
        <f t="shared" si="51"/>
        <v>1</v>
      </c>
      <c r="AB857" s="26">
        <v>11</v>
      </c>
    </row>
    <row r="858">
      <c r="A858" s="31">
        <v>12727</v>
      </c>
      <c r="B858" s="32" t="s">
        <v>3504</v>
      </c>
      <c r="C858" s="33" t="s">
        <v>3505</v>
      </c>
      <c r="D858" s="33" t="s">
        <v>2555</v>
      </c>
      <c r="E858" s="33" t="s">
        <v>3506</v>
      </c>
      <c r="F858" s="33" t="s">
        <v>3507</v>
      </c>
      <c r="G858" s="34"/>
      <c r="H858" s="35">
        <v>0.040000000000000001</v>
      </c>
      <c r="I858" s="34" t="s">
        <v>64</v>
      </c>
      <c r="J858" s="33" t="s">
        <v>65</v>
      </c>
      <c r="K858" s="13">
        <v>90</v>
      </c>
      <c r="L858" s="29">
        <v>1</v>
      </c>
      <c r="M858" s="29">
        <f t="shared" si="52"/>
        <v>4</v>
      </c>
      <c r="N858" s="29">
        <f t="shared" si="53"/>
        <v>5</v>
      </c>
      <c r="O858" s="29">
        <v>1</v>
      </c>
      <c r="P858" s="29">
        <v>2</v>
      </c>
      <c r="Q858" s="29"/>
      <c r="R858" s="29"/>
      <c r="S858" s="33" t="s">
        <v>66</v>
      </c>
      <c r="T858" s="33">
        <v>11</v>
      </c>
      <c r="U858" s="33">
        <v>255.75</v>
      </c>
      <c r="V858" s="33">
        <v>380</v>
      </c>
      <c r="W858" s="33">
        <f t="shared" si="50"/>
        <v>510</v>
      </c>
      <c r="X858" s="24">
        <v>8</v>
      </c>
      <c r="Y858" s="29">
        <v>4</v>
      </c>
      <c r="Z858" s="18">
        <f>#NAME?</f>
        <v>4</v>
      </c>
      <c r="AA858" s="18" t="b">
        <f t="shared" si="51"/>
        <v>1</v>
      </c>
      <c r="AB858" s="26">
        <v>0</v>
      </c>
    </row>
    <row r="859">
      <c r="A859" s="31">
        <v>12728</v>
      </c>
      <c r="B859" s="32" t="s">
        <v>3508</v>
      </c>
      <c r="C859" s="33" t="s">
        <v>3509</v>
      </c>
      <c r="D859" s="33" t="s">
        <v>2555</v>
      </c>
      <c r="E859" s="33" t="s">
        <v>3510</v>
      </c>
      <c r="F859" s="33" t="s">
        <v>3511</v>
      </c>
      <c r="G859" s="34"/>
      <c r="H859" s="35">
        <v>0.040000000000000001</v>
      </c>
      <c r="I859" s="34" t="s">
        <v>64</v>
      </c>
      <c r="J859" s="33" t="s">
        <v>65</v>
      </c>
      <c r="K859" s="13">
        <v>90</v>
      </c>
      <c r="L859" s="29">
        <v>1</v>
      </c>
      <c r="M859" s="29">
        <f t="shared" si="52"/>
        <v>4</v>
      </c>
      <c r="N859" s="29">
        <f t="shared" si="53"/>
        <v>5</v>
      </c>
      <c r="O859" s="29">
        <v>1</v>
      </c>
      <c r="P859" s="29">
        <v>2</v>
      </c>
      <c r="Q859" s="29"/>
      <c r="R859" s="29"/>
      <c r="S859" s="33" t="s">
        <v>66</v>
      </c>
      <c r="T859" s="33">
        <v>11</v>
      </c>
      <c r="U859" s="33">
        <v>255.75</v>
      </c>
      <c r="V859" s="33">
        <v>380</v>
      </c>
      <c r="W859" s="33">
        <f t="shared" si="50"/>
        <v>510</v>
      </c>
      <c r="X859" s="24">
        <v>12</v>
      </c>
      <c r="Y859" s="29">
        <v>4</v>
      </c>
      <c r="Z859" s="18">
        <f>#NAME?</f>
        <v>4</v>
      </c>
      <c r="AA859" s="18" t="b">
        <f t="shared" si="51"/>
        <v>1</v>
      </c>
      <c r="AB859" s="26">
        <v>4</v>
      </c>
    </row>
    <row r="860">
      <c r="A860" s="31">
        <v>11528</v>
      </c>
      <c r="B860" s="32" t="s">
        <v>3512</v>
      </c>
      <c r="C860" s="33" t="s">
        <v>3513</v>
      </c>
      <c r="D860" s="33" t="s">
        <v>2555</v>
      </c>
      <c r="E860" s="33" t="s">
        <v>3514</v>
      </c>
      <c r="F860" s="33" t="s">
        <v>3515</v>
      </c>
      <c r="G860" s="34"/>
      <c r="H860" s="35">
        <v>0.040000000000000001</v>
      </c>
      <c r="I860" s="34" t="s">
        <v>64</v>
      </c>
      <c r="J860" s="33" t="s">
        <v>65</v>
      </c>
      <c r="K860" s="13">
        <v>90</v>
      </c>
      <c r="L860" s="29">
        <v>5</v>
      </c>
      <c r="M860" s="29">
        <f t="shared" si="52"/>
        <v>20</v>
      </c>
      <c r="N860" s="29">
        <f t="shared" si="53"/>
        <v>25</v>
      </c>
      <c r="O860" s="29">
        <v>5</v>
      </c>
      <c r="P860" s="29">
        <v>8</v>
      </c>
      <c r="Q860" s="29"/>
      <c r="R860" s="29"/>
      <c r="S860" s="33" t="s">
        <v>66</v>
      </c>
      <c r="T860" s="33">
        <v>14</v>
      </c>
      <c r="U860" s="33">
        <v>357</v>
      </c>
      <c r="V860" s="33">
        <v>540</v>
      </c>
      <c r="W860" s="33">
        <f t="shared" si="50"/>
        <v>710</v>
      </c>
      <c r="X860" s="24">
        <v>8</v>
      </c>
      <c r="Y860" s="29"/>
      <c r="Z860" s="18">
        <f>#NAME?</f>
        <v>0</v>
      </c>
      <c r="AA860" s="18" t="b">
        <f t="shared" si="51"/>
        <v>1</v>
      </c>
      <c r="AB860" s="26">
        <v>4</v>
      </c>
    </row>
    <row r="861">
      <c r="A861" s="31">
        <v>11529</v>
      </c>
      <c r="B861" s="32" t="s">
        <v>3516</v>
      </c>
      <c r="C861" s="33" t="s">
        <v>3517</v>
      </c>
      <c r="D861" s="33" t="s">
        <v>2555</v>
      </c>
      <c r="E861" s="33" t="s">
        <v>3518</v>
      </c>
      <c r="F861" s="33" t="s">
        <v>3519</v>
      </c>
      <c r="G861" s="34"/>
      <c r="H861" s="35">
        <v>0.040000000000000001</v>
      </c>
      <c r="I861" s="34" t="s">
        <v>64</v>
      </c>
      <c r="J861" s="33" t="s">
        <v>65</v>
      </c>
      <c r="K861" s="13">
        <v>90</v>
      </c>
      <c r="L861" s="29">
        <v>5</v>
      </c>
      <c r="M861" s="29">
        <f t="shared" si="52"/>
        <v>20</v>
      </c>
      <c r="N861" s="29">
        <f t="shared" si="53"/>
        <v>25</v>
      </c>
      <c r="O861" s="29">
        <v>5</v>
      </c>
      <c r="P861" s="29">
        <v>8</v>
      </c>
      <c r="Q861" s="29"/>
      <c r="R861" s="29"/>
      <c r="S861" s="33" t="s">
        <v>66</v>
      </c>
      <c r="T861" s="33">
        <v>14</v>
      </c>
      <c r="U861" s="33">
        <v>357</v>
      </c>
      <c r="V861" s="33">
        <v>540</v>
      </c>
      <c r="W861" s="33">
        <f t="shared" si="50"/>
        <v>710</v>
      </c>
      <c r="X861" s="24">
        <v>6</v>
      </c>
      <c r="Y861" s="29"/>
      <c r="Z861" s="18">
        <f>#NAME?</f>
        <v>0</v>
      </c>
      <c r="AA861" s="18" t="b">
        <f t="shared" si="51"/>
        <v>1</v>
      </c>
      <c r="AB861" s="26">
        <v>6</v>
      </c>
    </row>
    <row r="862">
      <c r="A862" s="31">
        <v>11530</v>
      </c>
      <c r="B862" s="32" t="s">
        <v>3520</v>
      </c>
      <c r="C862" s="33" t="s">
        <v>3521</v>
      </c>
      <c r="D862" s="33" t="s">
        <v>2555</v>
      </c>
      <c r="E862" s="33" t="s">
        <v>3522</v>
      </c>
      <c r="F862" s="33" t="s">
        <v>3523</v>
      </c>
      <c r="G862" s="34"/>
      <c r="H862" s="35">
        <v>0.040000000000000001</v>
      </c>
      <c r="I862" s="34" t="s">
        <v>64</v>
      </c>
      <c r="J862" s="33" t="s">
        <v>65</v>
      </c>
      <c r="K862" s="13">
        <v>90</v>
      </c>
      <c r="L862" s="29">
        <v>4</v>
      </c>
      <c r="M862" s="29">
        <f t="shared" si="52"/>
        <v>16</v>
      </c>
      <c r="N862" s="29">
        <f t="shared" si="53"/>
        <v>20</v>
      </c>
      <c r="O862" s="29">
        <v>3</v>
      </c>
      <c r="P862" s="29">
        <v>5</v>
      </c>
      <c r="Q862" s="29"/>
      <c r="R862" s="29"/>
      <c r="S862" s="33" t="s">
        <v>66</v>
      </c>
      <c r="T862" s="33">
        <v>58</v>
      </c>
      <c r="U862" s="33">
        <v>1479</v>
      </c>
      <c r="V862" s="33">
        <v>2220</v>
      </c>
      <c r="W862" s="33">
        <f t="shared" si="50"/>
        <v>2960</v>
      </c>
      <c r="X862" s="24">
        <v>3</v>
      </c>
      <c r="Y862" s="29">
        <v>14</v>
      </c>
      <c r="Z862" s="18">
        <f>#NAME?</f>
        <v>14</v>
      </c>
      <c r="AA862" s="18" t="b">
        <f t="shared" si="51"/>
        <v>1</v>
      </c>
      <c r="AB862" s="26">
        <v>6</v>
      </c>
    </row>
    <row r="863">
      <c r="A863" s="31">
        <v>11531</v>
      </c>
      <c r="B863" s="32" t="s">
        <v>3524</v>
      </c>
      <c r="C863" s="33" t="s">
        <v>3525</v>
      </c>
      <c r="D863" s="33" t="s">
        <v>2555</v>
      </c>
      <c r="E863" s="33" t="s">
        <v>3526</v>
      </c>
      <c r="F863" s="33" t="s">
        <v>3527</v>
      </c>
      <c r="G863" s="34"/>
      <c r="H863" s="35">
        <v>0.040000000000000001</v>
      </c>
      <c r="I863" s="34" t="s">
        <v>64</v>
      </c>
      <c r="J863" s="33" t="s">
        <v>65</v>
      </c>
      <c r="K863" s="13">
        <v>90</v>
      </c>
      <c r="L863" s="29">
        <v>4</v>
      </c>
      <c r="M863" s="29">
        <f t="shared" si="52"/>
        <v>16</v>
      </c>
      <c r="N863" s="29">
        <f t="shared" si="53"/>
        <v>20</v>
      </c>
      <c r="O863" s="29">
        <v>3</v>
      </c>
      <c r="P863" s="29">
        <v>5</v>
      </c>
      <c r="Q863" s="29"/>
      <c r="R863" s="29"/>
      <c r="S863" s="33" t="s">
        <v>66</v>
      </c>
      <c r="T863" s="33">
        <v>58</v>
      </c>
      <c r="U863" s="33">
        <v>1479</v>
      </c>
      <c r="V863" s="33">
        <v>2220</v>
      </c>
      <c r="W863" s="33">
        <f t="shared" si="50"/>
        <v>2960</v>
      </c>
      <c r="X863" s="24">
        <v>2</v>
      </c>
      <c r="Y863" s="29">
        <v>28</v>
      </c>
      <c r="Z863" s="18">
        <f>#NAME?</f>
        <v>28</v>
      </c>
      <c r="AA863" s="18" t="b">
        <f t="shared" si="51"/>
        <v>1</v>
      </c>
      <c r="AB863" s="26">
        <v>1</v>
      </c>
    </row>
    <row r="864">
      <c r="A864" s="31">
        <v>11892</v>
      </c>
      <c r="B864" s="32" t="s">
        <v>3528</v>
      </c>
      <c r="C864" s="33" t="s">
        <v>3529</v>
      </c>
      <c r="D864" s="33" t="s">
        <v>2555</v>
      </c>
      <c r="E864" s="33" t="s">
        <v>3530</v>
      </c>
      <c r="F864" s="33" t="s">
        <v>3531</v>
      </c>
      <c r="G864" s="34" t="s">
        <v>3532</v>
      </c>
      <c r="H864" s="35">
        <v>0.02</v>
      </c>
      <c r="I864" s="36" t="s">
        <v>32</v>
      </c>
      <c r="J864" s="33" t="s">
        <v>33</v>
      </c>
      <c r="K864" s="13">
        <v>90</v>
      </c>
      <c r="L864" s="16">
        <v>6</v>
      </c>
      <c r="M864" s="29">
        <f t="shared" si="52"/>
        <v>24</v>
      </c>
      <c r="N864" s="29">
        <f t="shared" si="53"/>
        <v>30</v>
      </c>
      <c r="O864" s="29"/>
      <c r="P864" s="29"/>
      <c r="Q864" s="16">
        <v>1</v>
      </c>
      <c r="R864" s="16">
        <v>3</v>
      </c>
      <c r="S864" s="47" t="s">
        <v>34</v>
      </c>
      <c r="T864" s="33">
        <v>15.699999999999999</v>
      </c>
      <c r="U864" s="33">
        <v>2161.8899999999999</v>
      </c>
      <c r="V864" s="33">
        <v>3400</v>
      </c>
      <c r="W864" s="33">
        <f t="shared" si="50"/>
        <v>4320</v>
      </c>
      <c r="X864" s="24"/>
      <c r="Y864" s="29">
        <v>11</v>
      </c>
      <c r="Z864" s="18">
        <f>#NAME?</f>
        <v>11</v>
      </c>
      <c r="AA864" s="18" t="b">
        <f t="shared" si="51"/>
        <v>1</v>
      </c>
      <c r="AB864" s="26">
        <v>4</v>
      </c>
    </row>
    <row r="865">
      <c r="A865" s="31">
        <v>13948</v>
      </c>
      <c r="B865" s="32" t="s">
        <v>3533</v>
      </c>
      <c r="C865" s="33" t="s">
        <v>3534</v>
      </c>
      <c r="D865" s="33" t="s">
        <v>2555</v>
      </c>
      <c r="E865" s="33" t="s">
        <v>3535</v>
      </c>
      <c r="F865" s="33" t="s">
        <v>3536</v>
      </c>
      <c r="G865" s="33" t="s">
        <v>3537</v>
      </c>
      <c r="H865" s="35">
        <v>0.02</v>
      </c>
      <c r="I865" s="36" t="s">
        <v>32</v>
      </c>
      <c r="J865" s="33" t="s">
        <v>33</v>
      </c>
      <c r="K865" s="20">
        <v>90</v>
      </c>
      <c r="L865" s="16">
        <v>2</v>
      </c>
      <c r="M865" s="29">
        <f t="shared" si="52"/>
        <v>8</v>
      </c>
      <c r="N865" s="29">
        <f t="shared" si="53"/>
        <v>10</v>
      </c>
      <c r="O865" s="29"/>
      <c r="P865" s="29"/>
      <c r="Q865" s="29">
        <v>1</v>
      </c>
      <c r="R865" s="29">
        <v>2</v>
      </c>
      <c r="S865" s="47" t="s">
        <v>34</v>
      </c>
      <c r="T865" s="33">
        <v>1.5</v>
      </c>
      <c r="U865" s="33">
        <v>268.80000000000001</v>
      </c>
      <c r="V865" s="33">
        <v>350</v>
      </c>
      <c r="W865" s="33">
        <f t="shared" si="50"/>
        <v>540</v>
      </c>
      <c r="X865" s="24"/>
      <c r="Y865" s="29">
        <v>30</v>
      </c>
      <c r="Z865" s="18">
        <f>#NAME?</f>
        <v>30</v>
      </c>
      <c r="AA865" s="18" t="b">
        <f t="shared" si="51"/>
        <v>1</v>
      </c>
      <c r="AB865" s="26"/>
    </row>
    <row r="866">
      <c r="A866" s="31">
        <v>13949</v>
      </c>
      <c r="B866" s="32" t="s">
        <v>3538</v>
      </c>
      <c r="C866" s="33" t="s">
        <v>3539</v>
      </c>
      <c r="D866" s="33" t="s">
        <v>2555</v>
      </c>
      <c r="E866" s="33" t="s">
        <v>3540</v>
      </c>
      <c r="F866" s="33" t="s">
        <v>3541</v>
      </c>
      <c r="G866" s="33" t="s">
        <v>3542</v>
      </c>
      <c r="H866" s="35">
        <v>0.02</v>
      </c>
      <c r="I866" s="36" t="s">
        <v>32</v>
      </c>
      <c r="J866" s="33" t="s">
        <v>33</v>
      </c>
      <c r="K866" s="20">
        <v>90</v>
      </c>
      <c r="L866" s="16">
        <v>2</v>
      </c>
      <c r="M866" s="29">
        <f t="shared" si="52"/>
        <v>8</v>
      </c>
      <c r="N866" s="29">
        <f t="shared" si="53"/>
        <v>10</v>
      </c>
      <c r="O866" s="29"/>
      <c r="P866" s="29"/>
      <c r="Q866" s="29">
        <v>1</v>
      </c>
      <c r="R866" s="29">
        <v>2</v>
      </c>
      <c r="S866" s="47" t="s">
        <v>34</v>
      </c>
      <c r="T866" s="33">
        <v>1.5</v>
      </c>
      <c r="U866" s="33">
        <v>268.80000000000001</v>
      </c>
      <c r="V866" s="33">
        <v>350</v>
      </c>
      <c r="W866" s="33">
        <f t="shared" si="50"/>
        <v>540</v>
      </c>
      <c r="X866" s="24"/>
      <c r="Y866" s="29">
        <v>30</v>
      </c>
      <c r="Z866" s="18">
        <f>#NAME?</f>
        <v>30</v>
      </c>
      <c r="AA866" s="18" t="b">
        <f t="shared" si="51"/>
        <v>1</v>
      </c>
      <c r="AB866" s="26"/>
    </row>
    <row r="867">
      <c r="A867" s="31">
        <v>11893</v>
      </c>
      <c r="B867" s="32" t="s">
        <v>3543</v>
      </c>
      <c r="C867" s="33" t="s">
        <v>3544</v>
      </c>
      <c r="D867" s="33" t="s">
        <v>2555</v>
      </c>
      <c r="E867" s="33" t="s">
        <v>3545</v>
      </c>
      <c r="F867" s="33" t="s">
        <v>3546</v>
      </c>
      <c r="G867" s="33" t="s">
        <v>3547</v>
      </c>
      <c r="H867" s="35">
        <v>0.02</v>
      </c>
      <c r="I867" s="36" t="s">
        <v>32</v>
      </c>
      <c r="J867" s="33" t="s">
        <v>33</v>
      </c>
      <c r="K867" s="13">
        <v>90</v>
      </c>
      <c r="L867" s="16">
        <v>2</v>
      </c>
      <c r="M867" s="29">
        <f t="shared" si="52"/>
        <v>8</v>
      </c>
      <c r="N867" s="29">
        <f t="shared" si="53"/>
        <v>10</v>
      </c>
      <c r="O867" s="29"/>
      <c r="P867" s="29"/>
      <c r="Q867" s="16">
        <v>1</v>
      </c>
      <c r="R867" s="16">
        <v>2</v>
      </c>
      <c r="S867" s="47" t="s">
        <v>34</v>
      </c>
      <c r="T867" s="33">
        <v>14.76</v>
      </c>
      <c r="U867" s="33">
        <v>2644.9899999999998</v>
      </c>
      <c r="V867" s="33">
        <v>3400</v>
      </c>
      <c r="W867" s="33">
        <f t="shared" si="50"/>
        <v>5290</v>
      </c>
      <c r="X867" s="24"/>
      <c r="Y867" s="29">
        <v>17</v>
      </c>
      <c r="Z867" s="18">
        <f>#NAME?</f>
        <v>17</v>
      </c>
      <c r="AA867" s="18" t="b">
        <f t="shared" si="51"/>
        <v>1</v>
      </c>
      <c r="AB867" s="26">
        <v>3</v>
      </c>
    </row>
    <row r="868">
      <c r="A868" s="31">
        <v>11995</v>
      </c>
      <c r="B868" s="32" t="s">
        <v>3548</v>
      </c>
      <c r="C868" s="33" t="s">
        <v>3549</v>
      </c>
      <c r="D868" s="33" t="s">
        <v>2555</v>
      </c>
      <c r="E868" s="33" t="s">
        <v>3550</v>
      </c>
      <c r="F868" s="33" t="s">
        <v>3551</v>
      </c>
      <c r="G868" s="34" t="s">
        <v>3552</v>
      </c>
      <c r="H868" s="35">
        <v>0.02</v>
      </c>
      <c r="I868" s="36" t="s">
        <v>32</v>
      </c>
      <c r="J868" s="33" t="s">
        <v>33</v>
      </c>
      <c r="K868" s="13">
        <v>90</v>
      </c>
      <c r="L868" s="16">
        <v>2</v>
      </c>
      <c r="M868" s="29">
        <f t="shared" si="52"/>
        <v>8</v>
      </c>
      <c r="N868" s="29">
        <f t="shared" si="53"/>
        <v>10</v>
      </c>
      <c r="O868" s="29"/>
      <c r="P868" s="29"/>
      <c r="Q868" s="16">
        <v>1</v>
      </c>
      <c r="R868" s="16">
        <v>2</v>
      </c>
      <c r="S868" s="47" t="s">
        <v>34</v>
      </c>
      <c r="T868" s="33">
        <v>15.960000000000001</v>
      </c>
      <c r="U868" s="33">
        <f>T868*102.5*1.5</f>
        <v>2453.8500000000004</v>
      </c>
      <c r="V868" s="33">
        <v>3200</v>
      </c>
      <c r="W868" s="33">
        <f t="shared" si="50"/>
        <v>4910</v>
      </c>
      <c r="X868" s="24"/>
      <c r="Y868" s="29"/>
      <c r="Z868" s="18">
        <f>#NAME?</f>
        <v>0</v>
      </c>
      <c r="AA868" s="18" t="b">
        <f t="shared" si="51"/>
        <v>1</v>
      </c>
      <c r="AB868" s="26">
        <v>3</v>
      </c>
    </row>
    <row r="869">
      <c r="A869" s="21">
        <v>11532</v>
      </c>
      <c r="B869" s="22" t="s">
        <v>3553</v>
      </c>
      <c r="C869" s="22" t="s">
        <v>3554</v>
      </c>
      <c r="D869" s="22" t="s">
        <v>2555</v>
      </c>
      <c r="E869" s="22" t="s">
        <v>3555</v>
      </c>
      <c r="F869" s="22" t="s">
        <v>65</v>
      </c>
      <c r="G869" s="22"/>
      <c r="H869" s="14">
        <v>0.040000000000000001</v>
      </c>
      <c r="I869" s="15" t="s">
        <v>64</v>
      </c>
      <c r="J869" s="22" t="s">
        <v>65</v>
      </c>
      <c r="K869" s="13">
        <v>90</v>
      </c>
      <c r="L869" s="23">
        <v>5</v>
      </c>
      <c r="M869" s="29">
        <f t="shared" si="52"/>
        <v>20</v>
      </c>
      <c r="N869" s="29">
        <f t="shared" si="53"/>
        <v>25</v>
      </c>
      <c r="O869" s="23"/>
      <c r="P869" s="23"/>
      <c r="Q869" s="23">
        <v>3</v>
      </c>
      <c r="R869" s="23">
        <v>10</v>
      </c>
      <c r="S869" s="22" t="s">
        <v>66</v>
      </c>
      <c r="T869" s="22">
        <v>16</v>
      </c>
      <c r="U869" s="22">
        <v>372</v>
      </c>
      <c r="V869" s="22">
        <v>630</v>
      </c>
      <c r="W869" s="22">
        <v>860</v>
      </c>
      <c r="X869" s="24"/>
      <c r="Y869" s="25">
        <v>9</v>
      </c>
      <c r="Z869" s="18">
        <f>#NAME?</f>
        <v>9</v>
      </c>
      <c r="AA869" s="18" t="b">
        <f t="shared" si="51"/>
        <v>1</v>
      </c>
      <c r="AB869" s="26"/>
    </row>
    <row r="870">
      <c r="A870" s="21">
        <v>11533</v>
      </c>
      <c r="B870" s="22" t="s">
        <v>3556</v>
      </c>
      <c r="C870" s="22" t="s">
        <v>3557</v>
      </c>
      <c r="D870" s="22" t="s">
        <v>2555</v>
      </c>
      <c r="E870" s="22" t="s">
        <v>3558</v>
      </c>
      <c r="F870" s="22" t="s">
        <v>65</v>
      </c>
      <c r="G870" s="22"/>
      <c r="H870" s="14">
        <v>0.040000000000000001</v>
      </c>
      <c r="I870" s="15" t="s">
        <v>64</v>
      </c>
      <c r="J870" s="22" t="s">
        <v>65</v>
      </c>
      <c r="K870" s="13">
        <v>90</v>
      </c>
      <c r="L870" s="23">
        <v>4</v>
      </c>
      <c r="M870" s="29">
        <f t="shared" si="52"/>
        <v>16</v>
      </c>
      <c r="N870" s="29">
        <f t="shared" si="53"/>
        <v>20</v>
      </c>
      <c r="O870" s="23"/>
      <c r="P870" s="23"/>
      <c r="Q870" s="23">
        <v>3</v>
      </c>
      <c r="R870" s="23">
        <v>10</v>
      </c>
      <c r="S870" s="22" t="s">
        <v>66</v>
      </c>
      <c r="T870" s="22">
        <v>16</v>
      </c>
      <c r="U870" s="22">
        <v>372</v>
      </c>
      <c r="V870" s="22">
        <v>630</v>
      </c>
      <c r="W870" s="22">
        <v>860</v>
      </c>
      <c r="X870" s="24"/>
      <c r="Y870" s="25">
        <v>15</v>
      </c>
      <c r="Z870" s="18">
        <f>#NAME?</f>
        <v>15</v>
      </c>
      <c r="AA870" s="18" t="b">
        <f t="shared" si="51"/>
        <v>1</v>
      </c>
      <c r="AB870" s="26"/>
    </row>
    <row r="871">
      <c r="A871" s="21">
        <v>11535</v>
      </c>
      <c r="B871" s="22" t="s">
        <v>3559</v>
      </c>
      <c r="C871" s="22" t="s">
        <v>3560</v>
      </c>
      <c r="D871" s="22" t="s">
        <v>2555</v>
      </c>
      <c r="E871" s="22" t="s">
        <v>3561</v>
      </c>
      <c r="F871" s="22" t="s">
        <v>3562</v>
      </c>
      <c r="G871" s="22"/>
      <c r="H871" s="14">
        <v>0.040000000000000001</v>
      </c>
      <c r="I871" s="15" t="s">
        <v>64</v>
      </c>
      <c r="J871" s="22" t="s">
        <v>65</v>
      </c>
      <c r="K871" s="13">
        <v>90</v>
      </c>
      <c r="L871" s="23">
        <v>0</v>
      </c>
      <c r="M871" s="29">
        <f t="shared" si="52"/>
        <v>0</v>
      </c>
      <c r="N871" s="29">
        <f t="shared" si="53"/>
        <v>0</v>
      </c>
      <c r="O871" s="23">
        <v>1</v>
      </c>
      <c r="P871" s="23">
        <v>2</v>
      </c>
      <c r="Q871" s="23"/>
      <c r="R871" s="23"/>
      <c r="S871" s="22" t="s">
        <v>66</v>
      </c>
      <c r="T871" s="22">
        <v>5.8300000000000001</v>
      </c>
      <c r="U871" s="22">
        <v>911</v>
      </c>
      <c r="V871" s="22">
        <v>1410</v>
      </c>
      <c r="W871" s="22">
        <v>1940</v>
      </c>
      <c r="X871" s="24">
        <v>2</v>
      </c>
      <c r="Y871" s="25"/>
      <c r="Z871" s="18">
        <f>#NAME?</f>
        <v>0</v>
      </c>
      <c r="AA871" s="18" t="b">
        <f t="shared" si="51"/>
        <v>1</v>
      </c>
      <c r="AB871" s="26"/>
    </row>
    <row r="872">
      <c r="A872" s="21">
        <v>11536</v>
      </c>
      <c r="B872" s="22" t="s">
        <v>3563</v>
      </c>
      <c r="C872" s="22" t="s">
        <v>3564</v>
      </c>
      <c r="D872" s="22" t="s">
        <v>2555</v>
      </c>
      <c r="E872" s="22" t="s">
        <v>3565</v>
      </c>
      <c r="F872" s="22" t="s">
        <v>3566</v>
      </c>
      <c r="G872" s="22"/>
      <c r="H872" s="14">
        <v>0.040000000000000001</v>
      </c>
      <c r="I872" s="15" t="s">
        <v>64</v>
      </c>
      <c r="J872" s="22" t="s">
        <v>65</v>
      </c>
      <c r="K872" s="13">
        <v>90</v>
      </c>
      <c r="L872" s="23">
        <v>0</v>
      </c>
      <c r="M872" s="29">
        <f t="shared" si="52"/>
        <v>0</v>
      </c>
      <c r="N872" s="29">
        <f t="shared" si="53"/>
        <v>0</v>
      </c>
      <c r="O872" s="23">
        <v>1</v>
      </c>
      <c r="P872" s="23">
        <v>2</v>
      </c>
      <c r="Q872" s="23"/>
      <c r="R872" s="23"/>
      <c r="S872" s="22" t="s">
        <v>66</v>
      </c>
      <c r="T872" s="22">
        <v>5.8300000000000001</v>
      </c>
      <c r="U872" s="22">
        <v>911</v>
      </c>
      <c r="V872" s="22">
        <v>1410</v>
      </c>
      <c r="W872" s="22">
        <v>1940</v>
      </c>
      <c r="X872" s="24">
        <v>2</v>
      </c>
      <c r="Y872" s="25"/>
      <c r="Z872" s="18">
        <f>#NAME?</f>
        <v>0</v>
      </c>
      <c r="AA872" s="18" t="b">
        <f t="shared" si="51"/>
        <v>1</v>
      </c>
      <c r="AB872" s="26"/>
    </row>
    <row r="873">
      <c r="A873" s="21">
        <v>11806</v>
      </c>
      <c r="B873" s="22" t="s">
        <v>3567</v>
      </c>
      <c r="C873" s="22" t="s">
        <v>3568</v>
      </c>
      <c r="D873" s="22" t="s">
        <v>2555</v>
      </c>
      <c r="E873" s="22" t="s">
        <v>3569</v>
      </c>
      <c r="F873" s="22" t="s">
        <v>3570</v>
      </c>
      <c r="G873" s="22"/>
      <c r="H873" s="14">
        <v>0.040000000000000001</v>
      </c>
      <c r="I873" s="15" t="s">
        <v>64</v>
      </c>
      <c r="J873" s="22" t="s">
        <v>65</v>
      </c>
      <c r="K873" s="13">
        <v>90</v>
      </c>
      <c r="L873" s="23">
        <v>1</v>
      </c>
      <c r="M873" s="29">
        <f t="shared" si="52"/>
        <v>4</v>
      </c>
      <c r="N873" s="29">
        <f t="shared" si="53"/>
        <v>5</v>
      </c>
      <c r="O873" s="23">
        <v>1</v>
      </c>
      <c r="P873" s="23">
        <v>2</v>
      </c>
      <c r="Q873" s="23"/>
      <c r="R873" s="23"/>
      <c r="S873" s="22" t="s">
        <v>66</v>
      </c>
      <c r="T873" s="22">
        <v>15</v>
      </c>
      <c r="U873" s="22">
        <v>383</v>
      </c>
      <c r="V873" s="22">
        <v>570</v>
      </c>
      <c r="W873" s="22">
        <v>770</v>
      </c>
      <c r="X873" s="24"/>
      <c r="Y873" s="25">
        <v>15</v>
      </c>
      <c r="Z873" s="18">
        <f>#NAME?</f>
        <v>15</v>
      </c>
      <c r="AA873" s="18" t="b">
        <f t="shared" si="51"/>
        <v>1</v>
      </c>
      <c r="AB873" s="26"/>
    </row>
    <row r="874">
      <c r="A874" s="21">
        <v>11807</v>
      </c>
      <c r="B874" s="22" t="s">
        <v>3571</v>
      </c>
      <c r="C874" s="22" t="s">
        <v>3572</v>
      </c>
      <c r="D874" s="22" t="s">
        <v>2555</v>
      </c>
      <c r="E874" s="22" t="s">
        <v>3573</v>
      </c>
      <c r="F874" s="22" t="s">
        <v>3574</v>
      </c>
      <c r="G874" s="22"/>
      <c r="H874" s="14">
        <v>0.040000000000000001</v>
      </c>
      <c r="I874" s="15" t="s">
        <v>64</v>
      </c>
      <c r="J874" s="22" t="s">
        <v>65</v>
      </c>
      <c r="K874" s="13">
        <v>90</v>
      </c>
      <c r="L874" s="23">
        <v>1</v>
      </c>
      <c r="M874" s="29">
        <f t="shared" si="52"/>
        <v>4</v>
      </c>
      <c r="N874" s="29">
        <f t="shared" si="53"/>
        <v>5</v>
      </c>
      <c r="O874" s="23">
        <v>1</v>
      </c>
      <c r="P874" s="23">
        <v>2</v>
      </c>
      <c r="Q874" s="23"/>
      <c r="R874" s="23"/>
      <c r="S874" s="22" t="s">
        <v>66</v>
      </c>
      <c r="T874" s="22">
        <v>15</v>
      </c>
      <c r="U874" s="22">
        <v>383</v>
      </c>
      <c r="V874" s="22">
        <v>570</v>
      </c>
      <c r="W874" s="22">
        <v>770</v>
      </c>
      <c r="X874" s="24"/>
      <c r="Y874" s="25">
        <v>15</v>
      </c>
      <c r="Z874" s="18">
        <f>#NAME?</f>
        <v>15</v>
      </c>
      <c r="AA874" s="18" t="b">
        <f t="shared" si="51"/>
        <v>1</v>
      </c>
      <c r="AB874" s="26"/>
    </row>
    <row r="875">
      <c r="A875" s="31">
        <v>11614</v>
      </c>
      <c r="B875" s="32" t="s">
        <v>3575</v>
      </c>
      <c r="C875" s="33" t="s">
        <v>3576</v>
      </c>
      <c r="D875" s="33" t="s">
        <v>2555</v>
      </c>
      <c r="E875" s="33" t="s">
        <v>3577</v>
      </c>
      <c r="F875" s="33" t="s">
        <v>3578</v>
      </c>
      <c r="G875" s="34"/>
      <c r="H875" s="35">
        <v>0.040000000000000001</v>
      </c>
      <c r="I875" s="34" t="s">
        <v>64</v>
      </c>
      <c r="J875" s="33" t="s">
        <v>65</v>
      </c>
      <c r="K875" s="13">
        <v>90</v>
      </c>
      <c r="L875" s="23">
        <v>2</v>
      </c>
      <c r="M875" s="29">
        <f t="shared" si="52"/>
        <v>8</v>
      </c>
      <c r="N875" s="29">
        <f t="shared" si="53"/>
        <v>10</v>
      </c>
      <c r="O875" s="23">
        <v>1</v>
      </c>
      <c r="P875" s="23">
        <v>2</v>
      </c>
      <c r="Q875" s="23"/>
      <c r="R875" s="23"/>
      <c r="S875" s="33" t="s">
        <v>66</v>
      </c>
      <c r="T875" s="33">
        <v>36</v>
      </c>
      <c r="U875" s="33">
        <v>979</v>
      </c>
      <c r="V875" s="33">
        <v>1470</v>
      </c>
      <c r="W875" s="33">
        <f t="shared" si="50"/>
        <v>1960</v>
      </c>
      <c r="X875" s="24">
        <v>3</v>
      </c>
      <c r="Y875" s="29"/>
      <c r="Z875" s="18">
        <f>#NAME?</f>
        <v>0</v>
      </c>
      <c r="AA875" s="18" t="b">
        <f t="shared" si="51"/>
        <v>1</v>
      </c>
      <c r="AB875" s="26">
        <v>1</v>
      </c>
    </row>
    <row r="876">
      <c r="A876" s="21">
        <v>11615</v>
      </c>
      <c r="B876" s="22" t="s">
        <v>3579</v>
      </c>
      <c r="C876" s="22" t="s">
        <v>3580</v>
      </c>
      <c r="D876" s="22" t="s">
        <v>2555</v>
      </c>
      <c r="E876" s="22" t="s">
        <v>3581</v>
      </c>
      <c r="F876" s="22" t="s">
        <v>3582</v>
      </c>
      <c r="G876" s="22"/>
      <c r="H876" s="14">
        <v>0.040000000000000001</v>
      </c>
      <c r="I876" s="15" t="s">
        <v>64</v>
      </c>
      <c r="J876" s="22" t="s">
        <v>65</v>
      </c>
      <c r="K876" s="13">
        <v>90</v>
      </c>
      <c r="L876" s="23">
        <v>2</v>
      </c>
      <c r="M876" s="29">
        <f t="shared" si="52"/>
        <v>8</v>
      </c>
      <c r="N876" s="29">
        <f t="shared" si="53"/>
        <v>10</v>
      </c>
      <c r="O876" s="23">
        <v>1</v>
      </c>
      <c r="P876" s="23">
        <v>2</v>
      </c>
      <c r="Q876" s="23"/>
      <c r="R876" s="23"/>
      <c r="S876" s="22" t="s">
        <v>66</v>
      </c>
      <c r="T876" s="22">
        <v>36</v>
      </c>
      <c r="U876" s="22">
        <v>979</v>
      </c>
      <c r="V876" s="22">
        <v>1470</v>
      </c>
      <c r="W876" s="22">
        <v>1960</v>
      </c>
      <c r="X876" s="24">
        <v>4</v>
      </c>
      <c r="Y876" s="25"/>
      <c r="Z876" s="18">
        <f>#NAME?</f>
        <v>0</v>
      </c>
      <c r="AA876" s="18" t="b">
        <f t="shared" si="51"/>
        <v>1</v>
      </c>
      <c r="AB876" s="26">
        <v>1</v>
      </c>
    </row>
    <row r="877">
      <c r="A877" s="21">
        <v>11537</v>
      </c>
      <c r="B877" s="22" t="s">
        <v>3583</v>
      </c>
      <c r="C877" s="22" t="s">
        <v>3584</v>
      </c>
      <c r="D877" s="22" t="s">
        <v>2555</v>
      </c>
      <c r="E877" s="22" t="s">
        <v>3585</v>
      </c>
      <c r="F877" s="22" t="s">
        <v>3586</v>
      </c>
      <c r="G877" s="22"/>
      <c r="H877" s="14">
        <v>0.040000000000000001</v>
      </c>
      <c r="I877" s="15" t="s">
        <v>64</v>
      </c>
      <c r="J877" s="22" t="s">
        <v>65</v>
      </c>
      <c r="K877" s="13">
        <v>90</v>
      </c>
      <c r="L877" s="23">
        <v>0</v>
      </c>
      <c r="M877" s="29">
        <f t="shared" si="52"/>
        <v>0</v>
      </c>
      <c r="N877" s="29">
        <f t="shared" si="53"/>
        <v>0</v>
      </c>
      <c r="O877" s="23"/>
      <c r="P877" s="23"/>
      <c r="Q877" s="23">
        <v>0</v>
      </c>
      <c r="R877" s="23">
        <v>1</v>
      </c>
      <c r="S877" s="22" t="s">
        <v>66</v>
      </c>
      <c r="T877" s="22">
        <v>16.670000000000002</v>
      </c>
      <c r="U877" s="22">
        <v>2606</v>
      </c>
      <c r="V877" s="22">
        <v>4040</v>
      </c>
      <c r="W877" s="22">
        <v>5580</v>
      </c>
      <c r="X877" s="24"/>
      <c r="Y877" s="25"/>
      <c r="Z877" s="18">
        <f>#NAME?</f>
        <v>0</v>
      </c>
      <c r="AA877" s="18" t="b">
        <f t="shared" si="51"/>
        <v>1</v>
      </c>
      <c r="AB877" s="26"/>
    </row>
    <row r="878">
      <c r="A878" s="21">
        <v>11538</v>
      </c>
      <c r="B878" s="22" t="s">
        <v>3587</v>
      </c>
      <c r="C878" s="22" t="s">
        <v>3588</v>
      </c>
      <c r="D878" s="22" t="s">
        <v>2555</v>
      </c>
      <c r="E878" s="22" t="s">
        <v>3589</v>
      </c>
      <c r="F878" s="22" t="s">
        <v>3590</v>
      </c>
      <c r="G878" s="22"/>
      <c r="H878" s="14">
        <v>0.040000000000000001</v>
      </c>
      <c r="I878" s="15" t="s">
        <v>64</v>
      </c>
      <c r="J878" s="22" t="s">
        <v>65</v>
      </c>
      <c r="K878" s="13">
        <v>90</v>
      </c>
      <c r="L878" s="23">
        <v>0</v>
      </c>
      <c r="M878" s="29">
        <f t="shared" si="52"/>
        <v>0</v>
      </c>
      <c r="N878" s="29">
        <f t="shared" si="53"/>
        <v>0</v>
      </c>
      <c r="O878" s="23"/>
      <c r="P878" s="23"/>
      <c r="Q878" s="23">
        <v>0</v>
      </c>
      <c r="R878" s="23">
        <v>1</v>
      </c>
      <c r="S878" s="22" t="s">
        <v>66</v>
      </c>
      <c r="T878" s="22">
        <v>10</v>
      </c>
      <c r="U878" s="22">
        <v>1563</v>
      </c>
      <c r="V878" s="22">
        <v>2420</v>
      </c>
      <c r="W878" s="22">
        <v>3340</v>
      </c>
      <c r="X878" s="24"/>
      <c r="Y878" s="25">
        <v>7</v>
      </c>
      <c r="Z878" s="18">
        <f>#NAME?</f>
        <v>7</v>
      </c>
      <c r="AA878" s="18" t="b">
        <f t="shared" si="51"/>
        <v>1</v>
      </c>
      <c r="AB878" s="26">
        <v>1</v>
      </c>
    </row>
    <row r="879">
      <c r="A879" s="21">
        <v>11539</v>
      </c>
      <c r="B879" s="22" t="s">
        <v>3591</v>
      </c>
      <c r="C879" s="22" t="s">
        <v>3592</v>
      </c>
      <c r="D879" s="22" t="s">
        <v>2555</v>
      </c>
      <c r="E879" s="22" t="s">
        <v>3593</v>
      </c>
      <c r="F879" s="22" t="s">
        <v>3594</v>
      </c>
      <c r="G879" s="22"/>
      <c r="H879" s="14">
        <v>0.040000000000000001</v>
      </c>
      <c r="I879" s="15" t="s">
        <v>64</v>
      </c>
      <c r="J879" s="22" t="s">
        <v>65</v>
      </c>
      <c r="K879" s="13">
        <v>90</v>
      </c>
      <c r="L879" s="23">
        <v>0</v>
      </c>
      <c r="M879" s="29">
        <f t="shared" si="52"/>
        <v>0</v>
      </c>
      <c r="N879" s="29">
        <f t="shared" si="53"/>
        <v>0</v>
      </c>
      <c r="O879" s="23"/>
      <c r="P879" s="23"/>
      <c r="Q879" s="23">
        <v>0</v>
      </c>
      <c r="R879" s="23">
        <v>1</v>
      </c>
      <c r="S879" s="22" t="s">
        <v>66</v>
      </c>
      <c r="T879" s="22">
        <v>16.5</v>
      </c>
      <c r="U879" s="22">
        <v>2579</v>
      </c>
      <c r="V879" s="22">
        <v>4000</v>
      </c>
      <c r="W879" s="22">
        <v>5520</v>
      </c>
      <c r="X879" s="24">
        <v>13</v>
      </c>
      <c r="Y879" s="25">
        <v>6</v>
      </c>
      <c r="Z879" s="18">
        <f>#NAME?</f>
        <v>6</v>
      </c>
      <c r="AA879" s="18" t="b">
        <f t="shared" si="51"/>
        <v>1</v>
      </c>
      <c r="AB879" s="26">
        <v>3</v>
      </c>
    </row>
    <row r="880">
      <c r="A880" s="21">
        <v>11540</v>
      </c>
      <c r="B880" s="22" t="s">
        <v>3595</v>
      </c>
      <c r="C880" s="22" t="s">
        <v>3596</v>
      </c>
      <c r="D880" s="22" t="s">
        <v>2555</v>
      </c>
      <c r="E880" s="22" t="s">
        <v>3597</v>
      </c>
      <c r="F880" s="22" t="s">
        <v>3598</v>
      </c>
      <c r="G880" s="22"/>
      <c r="H880" s="14">
        <v>0.040000000000000001</v>
      </c>
      <c r="I880" s="15" t="s">
        <v>64</v>
      </c>
      <c r="J880" s="22" t="s">
        <v>65</v>
      </c>
      <c r="K880" s="13">
        <v>90</v>
      </c>
      <c r="L880" s="23">
        <v>0</v>
      </c>
      <c r="M880" s="29">
        <f t="shared" si="52"/>
        <v>0</v>
      </c>
      <c r="N880" s="29">
        <f t="shared" si="53"/>
        <v>0</v>
      </c>
      <c r="O880" s="23"/>
      <c r="P880" s="23"/>
      <c r="Q880" s="23">
        <v>0</v>
      </c>
      <c r="R880" s="23">
        <v>1</v>
      </c>
      <c r="S880" s="22" t="s">
        <v>66</v>
      </c>
      <c r="T880" s="22">
        <v>16.5</v>
      </c>
      <c r="U880" s="22">
        <v>2579</v>
      </c>
      <c r="V880" s="22">
        <v>4000</v>
      </c>
      <c r="W880" s="22">
        <v>5520</v>
      </c>
      <c r="X880" s="24">
        <v>11</v>
      </c>
      <c r="Y880" s="25">
        <v>7</v>
      </c>
      <c r="Z880" s="18">
        <f>#NAME?</f>
        <v>7</v>
      </c>
      <c r="AA880" s="18" t="b">
        <f t="shared" si="51"/>
        <v>1</v>
      </c>
      <c r="AB880" s="26">
        <v>3</v>
      </c>
    </row>
    <row r="881">
      <c r="A881" s="21">
        <v>11541</v>
      </c>
      <c r="B881" s="22" t="s">
        <v>3599</v>
      </c>
      <c r="C881" s="22" t="s">
        <v>3600</v>
      </c>
      <c r="D881" s="22" t="s">
        <v>2555</v>
      </c>
      <c r="E881" s="22" t="s">
        <v>3601</v>
      </c>
      <c r="F881" s="22" t="s">
        <v>3602</v>
      </c>
      <c r="G881" s="22"/>
      <c r="H881" s="14">
        <v>0.040000000000000001</v>
      </c>
      <c r="I881" s="15" t="s">
        <v>64</v>
      </c>
      <c r="J881" s="22" t="s">
        <v>65</v>
      </c>
      <c r="K881" s="13">
        <v>90</v>
      </c>
      <c r="L881" s="23">
        <v>0</v>
      </c>
      <c r="M881" s="29">
        <f t="shared" si="52"/>
        <v>0</v>
      </c>
      <c r="N881" s="29">
        <f t="shared" si="53"/>
        <v>0</v>
      </c>
      <c r="O881" s="23"/>
      <c r="P881" s="23"/>
      <c r="Q881" s="23">
        <v>0</v>
      </c>
      <c r="R881" s="23">
        <v>1</v>
      </c>
      <c r="S881" s="22" t="s">
        <v>66</v>
      </c>
      <c r="T881" s="22">
        <v>17</v>
      </c>
      <c r="U881" s="22">
        <v>2657</v>
      </c>
      <c r="V881" s="22">
        <v>4120</v>
      </c>
      <c r="W881" s="22">
        <v>5690</v>
      </c>
      <c r="X881" s="24"/>
      <c r="Y881" s="25"/>
      <c r="Z881" s="18">
        <f>#NAME?</f>
        <v>0</v>
      </c>
      <c r="AA881" s="18" t="b">
        <f t="shared" si="51"/>
        <v>1</v>
      </c>
      <c r="AB881" s="26">
        <v>1</v>
      </c>
    </row>
    <row r="882">
      <c r="A882" s="21">
        <v>11542</v>
      </c>
      <c r="B882" s="22" t="s">
        <v>3603</v>
      </c>
      <c r="C882" s="22" t="s">
        <v>3604</v>
      </c>
      <c r="D882" s="22" t="s">
        <v>2555</v>
      </c>
      <c r="E882" s="22" t="s">
        <v>3605</v>
      </c>
      <c r="F882" s="22" t="s">
        <v>3606</v>
      </c>
      <c r="G882" s="22"/>
      <c r="H882" s="14">
        <v>0.040000000000000001</v>
      </c>
      <c r="I882" s="15" t="s">
        <v>64</v>
      </c>
      <c r="J882" s="22" t="s">
        <v>65</v>
      </c>
      <c r="K882" s="13">
        <v>90</v>
      </c>
      <c r="L882" s="23">
        <v>0</v>
      </c>
      <c r="M882" s="29">
        <f t="shared" si="52"/>
        <v>0</v>
      </c>
      <c r="N882" s="29">
        <f t="shared" si="53"/>
        <v>0</v>
      </c>
      <c r="O882" s="23"/>
      <c r="P882" s="23"/>
      <c r="Q882" s="23">
        <v>0</v>
      </c>
      <c r="R882" s="23">
        <v>1</v>
      </c>
      <c r="S882" s="22" t="s">
        <v>66</v>
      </c>
      <c r="T882" s="22">
        <v>7.5</v>
      </c>
      <c r="U882" s="22">
        <v>1172</v>
      </c>
      <c r="V882" s="22">
        <v>1820</v>
      </c>
      <c r="W882" s="22">
        <v>2510</v>
      </c>
      <c r="X882" s="24"/>
      <c r="Y882" s="25"/>
      <c r="Z882" s="18">
        <f>#NAME?</f>
        <v>0</v>
      </c>
      <c r="AA882" s="18" t="b">
        <f t="shared" si="51"/>
        <v>1</v>
      </c>
      <c r="AB882" s="26"/>
    </row>
    <row r="883">
      <c r="A883" s="21">
        <v>11543</v>
      </c>
      <c r="B883" s="22" t="s">
        <v>3607</v>
      </c>
      <c r="C883" s="22" t="s">
        <v>3608</v>
      </c>
      <c r="D883" s="22" t="s">
        <v>2555</v>
      </c>
      <c r="E883" s="22" t="s">
        <v>3609</v>
      </c>
      <c r="F883" s="22" t="s">
        <v>3610</v>
      </c>
      <c r="G883" s="22"/>
      <c r="H883" s="14">
        <v>0.040000000000000001</v>
      </c>
      <c r="I883" s="15" t="s">
        <v>64</v>
      </c>
      <c r="J883" s="22" t="s">
        <v>65</v>
      </c>
      <c r="K883" s="13">
        <v>90</v>
      </c>
      <c r="L883" s="23">
        <v>0</v>
      </c>
      <c r="M883" s="29">
        <f t="shared" si="52"/>
        <v>0</v>
      </c>
      <c r="N883" s="29">
        <f t="shared" si="53"/>
        <v>0</v>
      </c>
      <c r="O883" s="23"/>
      <c r="P883" s="23"/>
      <c r="Q883" s="23">
        <v>0</v>
      </c>
      <c r="R883" s="23">
        <v>1</v>
      </c>
      <c r="S883" s="22" t="s">
        <v>66</v>
      </c>
      <c r="T883" s="22">
        <v>7.5</v>
      </c>
      <c r="U883" s="22">
        <v>1172</v>
      </c>
      <c r="V883" s="22">
        <v>1820</v>
      </c>
      <c r="W883" s="22">
        <v>2510</v>
      </c>
      <c r="X883" s="24"/>
      <c r="Y883" s="25"/>
      <c r="Z883" s="18">
        <f>#NAME?</f>
        <v>0</v>
      </c>
      <c r="AA883" s="18" t="b">
        <f t="shared" si="51"/>
        <v>1</v>
      </c>
      <c r="AB883" s="26"/>
    </row>
    <row r="884">
      <c r="A884" s="21">
        <v>12463</v>
      </c>
      <c r="B884" s="22" t="s">
        <v>3611</v>
      </c>
      <c r="C884" s="22" t="s">
        <v>3612</v>
      </c>
      <c r="D884" s="22" t="s">
        <v>2555</v>
      </c>
      <c r="E884" s="22" t="s">
        <v>3613</v>
      </c>
      <c r="F884" s="22" t="s">
        <v>3614</v>
      </c>
      <c r="G884" s="22"/>
      <c r="H884" s="14">
        <v>0.040000000000000001</v>
      </c>
      <c r="I884" s="15" t="s">
        <v>64</v>
      </c>
      <c r="J884" s="22" t="s">
        <v>65</v>
      </c>
      <c r="K884" s="13">
        <v>90</v>
      </c>
      <c r="L884" s="23">
        <v>0</v>
      </c>
      <c r="M884" s="29">
        <f t="shared" si="52"/>
        <v>0</v>
      </c>
      <c r="N884" s="29">
        <f t="shared" si="53"/>
        <v>0</v>
      </c>
      <c r="O884" s="23">
        <v>0</v>
      </c>
      <c r="P884" s="23">
        <v>0</v>
      </c>
      <c r="Q884" s="23"/>
      <c r="R884" s="23"/>
      <c r="S884" s="22" t="s">
        <v>66</v>
      </c>
      <c r="T884" s="22">
        <v>1</v>
      </c>
      <c r="U884" s="22">
        <v>156</v>
      </c>
      <c r="V884" s="22">
        <v>240</v>
      </c>
      <c r="W884" s="22">
        <v>340</v>
      </c>
      <c r="X884" s="24"/>
      <c r="Y884" s="25"/>
      <c r="Z884" s="18">
        <f>#NAME?</f>
        <v>0</v>
      </c>
      <c r="AA884" s="18" t="b">
        <f t="shared" si="51"/>
        <v>1</v>
      </c>
      <c r="AB884" s="26"/>
    </row>
    <row r="885">
      <c r="A885" s="21">
        <v>12197</v>
      </c>
      <c r="B885" s="22" t="s">
        <v>3615</v>
      </c>
      <c r="C885" s="22" t="s">
        <v>3616</v>
      </c>
      <c r="D885" s="22" t="s">
        <v>2555</v>
      </c>
      <c r="E885" s="22" t="s">
        <v>3617</v>
      </c>
      <c r="F885" s="22" t="s">
        <v>3618</v>
      </c>
      <c r="G885" s="22"/>
      <c r="H885" s="14">
        <v>0.040000000000000001</v>
      </c>
      <c r="I885" s="15" t="s">
        <v>64</v>
      </c>
      <c r="J885" s="22" t="s">
        <v>65</v>
      </c>
      <c r="K885" s="13">
        <v>90</v>
      </c>
      <c r="L885" s="23">
        <v>0</v>
      </c>
      <c r="M885" s="29">
        <f t="shared" si="52"/>
        <v>0</v>
      </c>
      <c r="N885" s="29">
        <f t="shared" si="53"/>
        <v>0</v>
      </c>
      <c r="O885" s="23"/>
      <c r="P885" s="23"/>
      <c r="Q885" s="23">
        <v>2</v>
      </c>
      <c r="R885" s="23">
        <v>5</v>
      </c>
      <c r="S885" s="22" t="s">
        <v>66</v>
      </c>
      <c r="T885" s="22">
        <v>2.7999999999999998</v>
      </c>
      <c r="U885" s="22">
        <v>438</v>
      </c>
      <c r="V885" s="22">
        <v>680</v>
      </c>
      <c r="W885" s="22">
        <v>940</v>
      </c>
      <c r="X885" s="24"/>
      <c r="Y885" s="25"/>
      <c r="Z885" s="18">
        <f>#NAME?</f>
        <v>0</v>
      </c>
      <c r="AA885" s="18" t="b">
        <f t="shared" si="51"/>
        <v>1</v>
      </c>
      <c r="AB885" s="26"/>
    </row>
    <row r="886">
      <c r="A886" s="21">
        <v>12196</v>
      </c>
      <c r="B886" s="22" t="s">
        <v>3619</v>
      </c>
      <c r="C886" s="22" t="s">
        <v>3620</v>
      </c>
      <c r="D886" s="22" t="s">
        <v>2555</v>
      </c>
      <c r="E886" s="22" t="s">
        <v>3621</v>
      </c>
      <c r="F886" s="22" t="s">
        <v>3622</v>
      </c>
      <c r="G886" s="22"/>
      <c r="H886" s="14">
        <v>0.040000000000000001</v>
      </c>
      <c r="I886" s="15" t="s">
        <v>64</v>
      </c>
      <c r="J886" s="22" t="s">
        <v>65</v>
      </c>
      <c r="K886" s="13">
        <v>90</v>
      </c>
      <c r="L886" s="23">
        <v>0</v>
      </c>
      <c r="M886" s="29">
        <f t="shared" si="52"/>
        <v>0</v>
      </c>
      <c r="N886" s="29">
        <f t="shared" si="53"/>
        <v>0</v>
      </c>
      <c r="O886" s="23"/>
      <c r="P886" s="23"/>
      <c r="Q886" s="23">
        <v>2</v>
      </c>
      <c r="R886" s="23">
        <v>5</v>
      </c>
      <c r="S886" s="22" t="s">
        <v>66</v>
      </c>
      <c r="T886" s="22">
        <v>2.7999999999999998</v>
      </c>
      <c r="U886" s="22">
        <v>438</v>
      </c>
      <c r="V886" s="22">
        <v>680</v>
      </c>
      <c r="W886" s="22">
        <v>940</v>
      </c>
      <c r="X886" s="24"/>
      <c r="Y886" s="25"/>
      <c r="Z886" s="18">
        <f>#NAME?</f>
        <v>0</v>
      </c>
      <c r="AA886" s="18" t="b">
        <f t="shared" si="51"/>
        <v>1</v>
      </c>
      <c r="AB886" s="26"/>
    </row>
    <row r="887">
      <c r="A887" s="21">
        <v>11544</v>
      </c>
      <c r="B887" s="22" t="s">
        <v>3623</v>
      </c>
      <c r="C887" s="22" t="s">
        <v>3624</v>
      </c>
      <c r="D887" s="22" t="s">
        <v>2555</v>
      </c>
      <c r="E887" s="22" t="s">
        <v>3625</v>
      </c>
      <c r="F887" s="22" t="s">
        <v>3626</v>
      </c>
      <c r="G887" s="22"/>
      <c r="H887" s="14">
        <v>0.040000000000000001</v>
      </c>
      <c r="I887" s="15" t="s">
        <v>64</v>
      </c>
      <c r="J887" s="22" t="s">
        <v>65</v>
      </c>
      <c r="K887" s="13">
        <v>90</v>
      </c>
      <c r="L887" s="23">
        <v>0</v>
      </c>
      <c r="M887" s="29">
        <f t="shared" si="52"/>
        <v>0</v>
      </c>
      <c r="N887" s="29">
        <f t="shared" si="53"/>
        <v>0</v>
      </c>
      <c r="O887" s="23"/>
      <c r="P887" s="23"/>
      <c r="Q887" s="23">
        <v>0</v>
      </c>
      <c r="R887" s="23">
        <v>1</v>
      </c>
      <c r="S887" s="22" t="s">
        <v>66</v>
      </c>
      <c r="T887" s="22">
        <v>120</v>
      </c>
      <c r="U887" s="22">
        <v>3264</v>
      </c>
      <c r="V887" s="22">
        <v>4900</v>
      </c>
      <c r="W887" s="22">
        <v>6530</v>
      </c>
      <c r="X887" s="24">
        <v>2</v>
      </c>
      <c r="Y887" s="25">
        <v>10</v>
      </c>
      <c r="Z887" s="18">
        <f>#NAME?</f>
        <v>10</v>
      </c>
      <c r="AA887" s="18" t="b">
        <f t="shared" si="51"/>
        <v>1</v>
      </c>
      <c r="AB887" s="26">
        <v>3</v>
      </c>
    </row>
    <row r="888">
      <c r="A888" s="21">
        <v>11545</v>
      </c>
      <c r="B888" s="22" t="s">
        <v>3627</v>
      </c>
      <c r="C888" s="22" t="s">
        <v>3628</v>
      </c>
      <c r="D888" s="22" t="s">
        <v>2555</v>
      </c>
      <c r="E888" s="22" t="s">
        <v>3629</v>
      </c>
      <c r="F888" s="22" t="s">
        <v>3630</v>
      </c>
      <c r="G888" s="22"/>
      <c r="H888" s="14">
        <v>0.040000000000000001</v>
      </c>
      <c r="I888" s="15" t="s">
        <v>64</v>
      </c>
      <c r="J888" s="22" t="s">
        <v>65</v>
      </c>
      <c r="K888" s="13">
        <v>90</v>
      </c>
      <c r="L888" s="23">
        <v>0</v>
      </c>
      <c r="M888" s="29">
        <f t="shared" si="52"/>
        <v>0</v>
      </c>
      <c r="N888" s="29">
        <f t="shared" si="53"/>
        <v>0</v>
      </c>
      <c r="O888" s="23"/>
      <c r="P888" s="23"/>
      <c r="Q888" s="23">
        <v>0</v>
      </c>
      <c r="R888" s="23">
        <v>1</v>
      </c>
      <c r="S888" s="22" t="s">
        <v>66</v>
      </c>
      <c r="T888" s="22">
        <v>120</v>
      </c>
      <c r="U888" s="22">
        <v>3264</v>
      </c>
      <c r="V888" s="22">
        <v>4900</v>
      </c>
      <c r="W888" s="22">
        <v>6530</v>
      </c>
      <c r="X888" s="24">
        <v>1</v>
      </c>
      <c r="Y888" s="25">
        <v>10</v>
      </c>
      <c r="Z888" s="18">
        <f>#NAME?</f>
        <v>10</v>
      </c>
      <c r="AA888" s="18" t="b">
        <f t="shared" si="51"/>
        <v>1</v>
      </c>
      <c r="AB888" s="26">
        <v>5</v>
      </c>
    </row>
    <row r="889">
      <c r="A889" s="21">
        <v>13664</v>
      </c>
      <c r="B889" s="22" t="s">
        <v>3631</v>
      </c>
      <c r="C889" s="22" t="s">
        <v>3632</v>
      </c>
      <c r="D889" s="22" t="s">
        <v>2555</v>
      </c>
      <c r="E889" s="22" t="s">
        <v>3633</v>
      </c>
      <c r="F889" s="22" t="s">
        <v>3634</v>
      </c>
      <c r="G889" s="22"/>
      <c r="H889" s="14">
        <v>0.040000000000000001</v>
      </c>
      <c r="I889" s="15" t="s">
        <v>3149</v>
      </c>
      <c r="J889" s="15" t="s">
        <v>3150</v>
      </c>
      <c r="K889" s="13">
        <v>90</v>
      </c>
      <c r="L889" s="23">
        <v>0</v>
      </c>
      <c r="M889" s="29">
        <f t="shared" si="52"/>
        <v>0</v>
      </c>
      <c r="N889" s="29">
        <f t="shared" si="53"/>
        <v>0</v>
      </c>
      <c r="O889" s="23">
        <v>0</v>
      </c>
      <c r="P889" s="23">
        <v>1</v>
      </c>
      <c r="Q889" s="23"/>
      <c r="R889" s="23"/>
      <c r="S889" s="22" t="s">
        <v>66</v>
      </c>
      <c r="T889" s="22">
        <v>7.0700000000000003</v>
      </c>
      <c r="U889" s="22">
        <v>1105</v>
      </c>
      <c r="V889" s="22">
        <v>1710</v>
      </c>
      <c r="W889" s="22">
        <v>2360</v>
      </c>
      <c r="X889" s="24">
        <v>5</v>
      </c>
      <c r="Y889" s="25">
        <v>18</v>
      </c>
      <c r="Z889" s="18">
        <f>#NAME?</f>
        <v>18</v>
      </c>
      <c r="AA889" s="18" t="b">
        <f t="shared" si="51"/>
        <v>1</v>
      </c>
      <c r="AB889" s="26">
        <v>3</v>
      </c>
    </row>
    <row r="890">
      <c r="A890" s="21">
        <v>13663</v>
      </c>
      <c r="B890" s="22" t="s">
        <v>3635</v>
      </c>
      <c r="C890" s="22" t="s">
        <v>3636</v>
      </c>
      <c r="D890" s="22" t="s">
        <v>2555</v>
      </c>
      <c r="E890" s="22" t="s">
        <v>3637</v>
      </c>
      <c r="F890" s="22" t="s">
        <v>3638</v>
      </c>
      <c r="G890" s="22"/>
      <c r="H890" s="14">
        <v>0.040000000000000001</v>
      </c>
      <c r="I890" s="15" t="s">
        <v>3149</v>
      </c>
      <c r="J890" s="15" t="s">
        <v>3150</v>
      </c>
      <c r="K890" s="13">
        <v>90</v>
      </c>
      <c r="L890" s="23">
        <v>0</v>
      </c>
      <c r="M890" s="29">
        <f t="shared" si="52"/>
        <v>0</v>
      </c>
      <c r="N890" s="29">
        <f t="shared" si="53"/>
        <v>0</v>
      </c>
      <c r="O890" s="23">
        <v>0</v>
      </c>
      <c r="P890" s="23">
        <v>1</v>
      </c>
      <c r="Q890" s="23"/>
      <c r="R890" s="23"/>
      <c r="S890" s="22" t="s">
        <v>66</v>
      </c>
      <c r="T890" s="22">
        <v>7.0700000000000003</v>
      </c>
      <c r="U890" s="22">
        <v>1105</v>
      </c>
      <c r="V890" s="22">
        <v>1710</v>
      </c>
      <c r="W890" s="22">
        <v>2360</v>
      </c>
      <c r="X890" s="24">
        <v>5</v>
      </c>
      <c r="Y890" s="25">
        <v>18</v>
      </c>
      <c r="Z890" s="18">
        <f>#NAME?</f>
        <v>18</v>
      </c>
      <c r="AA890" s="18" t="b">
        <f t="shared" si="51"/>
        <v>1</v>
      </c>
      <c r="AB890" s="26">
        <v>3</v>
      </c>
    </row>
    <row r="891">
      <c r="A891" s="21">
        <v>11546</v>
      </c>
      <c r="B891" s="22" t="s">
        <v>3639</v>
      </c>
      <c r="C891" s="22" t="s">
        <v>3640</v>
      </c>
      <c r="D891" s="22" t="s">
        <v>2555</v>
      </c>
      <c r="E891" s="22" t="s">
        <v>3641</v>
      </c>
      <c r="F891" s="22" t="s">
        <v>3642</v>
      </c>
      <c r="G891" s="22"/>
      <c r="H891" s="14">
        <v>0.040000000000000001</v>
      </c>
      <c r="I891" s="15" t="s">
        <v>64</v>
      </c>
      <c r="J891" s="22" t="s">
        <v>65</v>
      </c>
      <c r="K891" s="13">
        <v>90</v>
      </c>
      <c r="L891" s="23">
        <v>0</v>
      </c>
      <c r="M891" s="29">
        <f t="shared" si="52"/>
        <v>0</v>
      </c>
      <c r="N891" s="29">
        <f t="shared" si="53"/>
        <v>0</v>
      </c>
      <c r="O891" s="23"/>
      <c r="P891" s="23"/>
      <c r="Q891" s="23">
        <v>0</v>
      </c>
      <c r="R891" s="23">
        <v>1</v>
      </c>
      <c r="S891" s="22" t="s">
        <v>66</v>
      </c>
      <c r="T891" s="22">
        <v>75</v>
      </c>
      <c r="U891" s="22">
        <v>2040</v>
      </c>
      <c r="V891" s="22">
        <v>3060</v>
      </c>
      <c r="W891" s="22">
        <v>4080</v>
      </c>
      <c r="X891" s="24">
        <v>2</v>
      </c>
      <c r="Y891" s="25">
        <v>5</v>
      </c>
      <c r="Z891" s="18">
        <f>#NAME?</f>
        <v>5</v>
      </c>
      <c r="AA891" s="18" t="b">
        <f t="shared" si="51"/>
        <v>1</v>
      </c>
      <c r="AB891" s="26">
        <v>2</v>
      </c>
    </row>
    <row r="892">
      <c r="A892" s="21">
        <v>11547</v>
      </c>
      <c r="B892" s="22" t="s">
        <v>3643</v>
      </c>
      <c r="C892" s="22" t="s">
        <v>3644</v>
      </c>
      <c r="D892" s="22" t="s">
        <v>2555</v>
      </c>
      <c r="E892" s="22" t="s">
        <v>3645</v>
      </c>
      <c r="F892" s="22" t="s">
        <v>3646</v>
      </c>
      <c r="G892" s="22"/>
      <c r="H892" s="14">
        <v>0.040000000000000001</v>
      </c>
      <c r="I892" s="15" t="s">
        <v>64</v>
      </c>
      <c r="J892" s="22" t="s">
        <v>65</v>
      </c>
      <c r="K892" s="13">
        <v>90</v>
      </c>
      <c r="L892" s="23">
        <v>0</v>
      </c>
      <c r="M892" s="29">
        <f t="shared" si="52"/>
        <v>0</v>
      </c>
      <c r="N892" s="29">
        <f t="shared" si="53"/>
        <v>0</v>
      </c>
      <c r="O892" s="23"/>
      <c r="P892" s="23"/>
      <c r="Q892" s="23">
        <v>0</v>
      </c>
      <c r="R892" s="23">
        <v>1</v>
      </c>
      <c r="S892" s="22" t="s">
        <v>66</v>
      </c>
      <c r="T892" s="22">
        <v>75</v>
      </c>
      <c r="U892" s="22">
        <v>2040</v>
      </c>
      <c r="V892" s="22">
        <v>3060</v>
      </c>
      <c r="W892" s="22">
        <v>4080</v>
      </c>
      <c r="X892" s="24">
        <v>1</v>
      </c>
      <c r="Y892" s="25">
        <v>4</v>
      </c>
      <c r="Z892" s="18">
        <f>#NAME?</f>
        <v>4</v>
      </c>
      <c r="AA892" s="18" t="b">
        <f t="shared" si="51"/>
        <v>1</v>
      </c>
      <c r="AB892" s="26">
        <v>1</v>
      </c>
    </row>
    <row r="893">
      <c r="A893" s="21">
        <v>11081</v>
      </c>
      <c r="B893" s="22" t="s">
        <v>3647</v>
      </c>
      <c r="C893" s="22" t="s">
        <v>3648</v>
      </c>
      <c r="D893" s="22" t="s">
        <v>2555</v>
      </c>
      <c r="E893" s="22" t="s">
        <v>3649</v>
      </c>
      <c r="F893" s="22" t="s">
        <v>3650</v>
      </c>
      <c r="G893" s="22"/>
      <c r="H893" s="14">
        <v>0.040000000000000001</v>
      </c>
      <c r="I893" s="15" t="s">
        <v>64</v>
      </c>
      <c r="J893" s="22" t="s">
        <v>65</v>
      </c>
      <c r="K893" s="13">
        <v>90</v>
      </c>
      <c r="L893" s="23">
        <v>0</v>
      </c>
      <c r="M893" s="29">
        <f t="shared" si="52"/>
        <v>0</v>
      </c>
      <c r="N893" s="29">
        <f t="shared" si="53"/>
        <v>0</v>
      </c>
      <c r="O893" s="23"/>
      <c r="P893" s="23"/>
      <c r="Q893" s="23">
        <v>1</v>
      </c>
      <c r="R893" s="23">
        <v>2</v>
      </c>
      <c r="S893" s="22" t="s">
        <v>66</v>
      </c>
      <c r="T893" s="22">
        <v>6.8099999999999996</v>
      </c>
      <c r="U893" s="22">
        <v>1064</v>
      </c>
      <c r="V893" s="22">
        <v>1650</v>
      </c>
      <c r="W893" s="22">
        <v>2280</v>
      </c>
      <c r="X893" s="24"/>
      <c r="Y893" s="25"/>
      <c r="Z893" s="18">
        <f>#NAME?</f>
        <v>0</v>
      </c>
      <c r="AA893" s="18" t="b">
        <f t="shared" si="51"/>
        <v>1</v>
      </c>
      <c r="AB893" s="26"/>
    </row>
    <row r="894">
      <c r="A894" s="21">
        <v>11082</v>
      </c>
      <c r="B894" s="22" t="s">
        <v>3651</v>
      </c>
      <c r="C894" s="22" t="s">
        <v>3652</v>
      </c>
      <c r="D894" s="22" t="s">
        <v>2555</v>
      </c>
      <c r="E894" s="22" t="s">
        <v>3653</v>
      </c>
      <c r="F894" s="22" t="s">
        <v>3654</v>
      </c>
      <c r="G894" s="22"/>
      <c r="H894" s="14">
        <v>0.040000000000000001</v>
      </c>
      <c r="I894" s="15" t="s">
        <v>64</v>
      </c>
      <c r="J894" s="22" t="s">
        <v>65</v>
      </c>
      <c r="K894" s="13">
        <v>90</v>
      </c>
      <c r="L894" s="23">
        <v>0</v>
      </c>
      <c r="M894" s="29">
        <f t="shared" si="52"/>
        <v>0</v>
      </c>
      <c r="N894" s="29">
        <f t="shared" si="53"/>
        <v>0</v>
      </c>
      <c r="O894" s="23"/>
      <c r="P894" s="23"/>
      <c r="Q894" s="23">
        <v>1</v>
      </c>
      <c r="R894" s="23">
        <v>2</v>
      </c>
      <c r="S894" s="22" t="s">
        <v>66</v>
      </c>
      <c r="T894" s="22">
        <v>6.8099999999999996</v>
      </c>
      <c r="U894" s="22">
        <v>1064</v>
      </c>
      <c r="V894" s="22">
        <v>1650</v>
      </c>
      <c r="W894" s="22">
        <v>2280</v>
      </c>
      <c r="X894" s="24"/>
      <c r="Y894" s="25"/>
      <c r="Z894" s="18">
        <f>#NAME?</f>
        <v>0</v>
      </c>
      <c r="AA894" s="18" t="b">
        <f t="shared" si="51"/>
        <v>1</v>
      </c>
      <c r="AB894" s="26"/>
    </row>
    <row r="895">
      <c r="A895" s="21">
        <v>12200</v>
      </c>
      <c r="B895" s="22" t="s">
        <v>3655</v>
      </c>
      <c r="C895" s="22" t="s">
        <v>3656</v>
      </c>
      <c r="D895" s="22" t="s">
        <v>2555</v>
      </c>
      <c r="E895" s="22" t="s">
        <v>3657</v>
      </c>
      <c r="F895" s="22" t="s">
        <v>3658</v>
      </c>
      <c r="G895" s="22"/>
      <c r="H895" s="14">
        <v>0.040000000000000001</v>
      </c>
      <c r="I895" s="15" t="s">
        <v>64</v>
      </c>
      <c r="J895" s="22" t="s">
        <v>65</v>
      </c>
      <c r="K895" s="13">
        <v>90</v>
      </c>
      <c r="L895" s="23">
        <v>0</v>
      </c>
      <c r="M895" s="29">
        <f t="shared" si="52"/>
        <v>0</v>
      </c>
      <c r="N895" s="29">
        <f t="shared" si="53"/>
        <v>0</v>
      </c>
      <c r="O895" s="23"/>
      <c r="P895" s="23"/>
      <c r="Q895" s="23">
        <v>1</v>
      </c>
      <c r="R895" s="23">
        <v>2</v>
      </c>
      <c r="S895" s="22" t="s">
        <v>66</v>
      </c>
      <c r="T895" s="22">
        <v>3.7799999999999998</v>
      </c>
      <c r="U895" s="22">
        <v>591</v>
      </c>
      <c r="V895" s="22">
        <v>920</v>
      </c>
      <c r="W895" s="22">
        <v>1270</v>
      </c>
      <c r="X895" s="24"/>
      <c r="Y895" s="25">
        <v>10</v>
      </c>
      <c r="Z895" s="18">
        <f>#NAME?</f>
        <v>10</v>
      </c>
      <c r="AA895" s="18" t="b">
        <f t="shared" si="51"/>
        <v>1</v>
      </c>
      <c r="AB895" s="26">
        <v>27</v>
      </c>
    </row>
    <row r="896">
      <c r="A896" s="21">
        <v>12441</v>
      </c>
      <c r="B896" s="22" t="s">
        <v>3659</v>
      </c>
      <c r="C896" s="22" t="s">
        <v>3660</v>
      </c>
      <c r="D896" s="22" t="s">
        <v>2555</v>
      </c>
      <c r="E896" s="22" t="s">
        <v>3661</v>
      </c>
      <c r="F896" s="22" t="s">
        <v>3662</v>
      </c>
      <c r="G896" s="22"/>
      <c r="H896" s="14">
        <v>0.040000000000000001</v>
      </c>
      <c r="I896" s="15" t="s">
        <v>64</v>
      </c>
      <c r="J896" s="22" t="s">
        <v>65</v>
      </c>
      <c r="K896" s="13">
        <v>90</v>
      </c>
      <c r="L896" s="23">
        <v>0</v>
      </c>
      <c r="M896" s="29">
        <f t="shared" si="52"/>
        <v>0</v>
      </c>
      <c r="N896" s="29">
        <f t="shared" si="53"/>
        <v>0</v>
      </c>
      <c r="O896" s="23">
        <v>1</v>
      </c>
      <c r="P896" s="23">
        <v>2</v>
      </c>
      <c r="Q896" s="23"/>
      <c r="R896" s="23"/>
      <c r="S896" s="22" t="s">
        <v>66</v>
      </c>
      <c r="T896" s="22">
        <v>18.010000000000002</v>
      </c>
      <c r="U896" s="22">
        <v>2815</v>
      </c>
      <c r="V896" s="22">
        <v>4360</v>
      </c>
      <c r="W896" s="22">
        <v>6010</v>
      </c>
      <c r="X896" s="24">
        <v>4</v>
      </c>
      <c r="Y896" s="25">
        <v>8</v>
      </c>
      <c r="Z896" s="18">
        <f>#NAME?</f>
        <v>8</v>
      </c>
      <c r="AA896" s="18" t="b">
        <f t="shared" si="51"/>
        <v>1</v>
      </c>
      <c r="AB896" s="26">
        <v>7</v>
      </c>
    </row>
    <row r="897">
      <c r="A897" s="21">
        <v>12440</v>
      </c>
      <c r="B897" s="22" t="s">
        <v>3663</v>
      </c>
      <c r="C897" s="22" t="s">
        <v>3664</v>
      </c>
      <c r="D897" s="22" t="s">
        <v>2555</v>
      </c>
      <c r="E897" s="22" t="s">
        <v>3665</v>
      </c>
      <c r="F897" s="22" t="s">
        <v>3666</v>
      </c>
      <c r="G897" s="22"/>
      <c r="H897" s="14">
        <v>0.040000000000000001</v>
      </c>
      <c r="I897" s="15" t="s">
        <v>64</v>
      </c>
      <c r="J897" s="22" t="s">
        <v>65</v>
      </c>
      <c r="K897" s="13">
        <v>90</v>
      </c>
      <c r="L897" s="23">
        <v>0</v>
      </c>
      <c r="M897" s="29">
        <f t="shared" si="52"/>
        <v>0</v>
      </c>
      <c r="N897" s="29">
        <f t="shared" si="53"/>
        <v>0</v>
      </c>
      <c r="O897" s="23">
        <v>1</v>
      </c>
      <c r="P897" s="23">
        <v>2</v>
      </c>
      <c r="Q897" s="23"/>
      <c r="R897" s="23"/>
      <c r="S897" s="22" t="s">
        <v>66</v>
      </c>
      <c r="T897" s="22">
        <v>18.010000000000002</v>
      </c>
      <c r="U897" s="22">
        <v>2815</v>
      </c>
      <c r="V897" s="22">
        <v>4360</v>
      </c>
      <c r="W897" s="22">
        <v>6010</v>
      </c>
      <c r="X897" s="24">
        <v>6</v>
      </c>
      <c r="Y897" s="25">
        <v>9</v>
      </c>
      <c r="Z897" s="18">
        <f>#NAME?</f>
        <v>9</v>
      </c>
      <c r="AA897" s="18" t="b">
        <f t="shared" si="51"/>
        <v>1</v>
      </c>
      <c r="AB897" s="26">
        <v>6</v>
      </c>
    </row>
    <row r="898">
      <c r="A898" s="21">
        <v>11083</v>
      </c>
      <c r="B898" s="22" t="s">
        <v>3667</v>
      </c>
      <c r="C898" s="22" t="s">
        <v>3668</v>
      </c>
      <c r="D898" s="22" t="s">
        <v>2555</v>
      </c>
      <c r="E898" s="22" t="s">
        <v>3669</v>
      </c>
      <c r="F898" s="22" t="s">
        <v>3670</v>
      </c>
      <c r="G898" s="22"/>
      <c r="H898" s="14">
        <v>0.040000000000000001</v>
      </c>
      <c r="I898" s="15" t="s">
        <v>64</v>
      </c>
      <c r="J898" s="22" t="s">
        <v>65</v>
      </c>
      <c r="K898" s="13">
        <v>90</v>
      </c>
      <c r="L898" s="23">
        <v>0</v>
      </c>
      <c r="M898" s="29">
        <f t="shared" si="52"/>
        <v>0</v>
      </c>
      <c r="N898" s="29">
        <f t="shared" si="53"/>
        <v>0</v>
      </c>
      <c r="O898" s="23">
        <v>2</v>
      </c>
      <c r="P898" s="23">
        <v>5</v>
      </c>
      <c r="Q898" s="23"/>
      <c r="R898" s="23"/>
      <c r="S898" s="22" t="s">
        <v>66</v>
      </c>
      <c r="T898" s="22">
        <v>30</v>
      </c>
      <c r="U898" s="22">
        <v>816</v>
      </c>
      <c r="V898" s="22">
        <v>1220</v>
      </c>
      <c r="W898" s="22">
        <v>1630</v>
      </c>
      <c r="X898" s="24">
        <v>7</v>
      </c>
      <c r="Y898" s="25">
        <v>57</v>
      </c>
      <c r="Z898" s="18">
        <f>#NAME?</f>
        <v>57</v>
      </c>
      <c r="AA898" s="18" t="b">
        <f t="shared" si="51"/>
        <v>1</v>
      </c>
      <c r="AB898" s="26">
        <v>10</v>
      </c>
    </row>
    <row r="899">
      <c r="A899" s="21">
        <v>11084</v>
      </c>
      <c r="B899" s="22" t="s">
        <v>3671</v>
      </c>
      <c r="C899" s="22" t="s">
        <v>3672</v>
      </c>
      <c r="D899" s="22" t="s">
        <v>2555</v>
      </c>
      <c r="E899" s="22" t="s">
        <v>3673</v>
      </c>
      <c r="F899" s="22" t="s">
        <v>3674</v>
      </c>
      <c r="G899" s="22"/>
      <c r="H899" s="14">
        <v>0.040000000000000001</v>
      </c>
      <c r="I899" s="15" t="s">
        <v>64</v>
      </c>
      <c r="J899" s="22" t="s">
        <v>65</v>
      </c>
      <c r="K899" s="13">
        <v>90</v>
      </c>
      <c r="L899" s="23">
        <v>0</v>
      </c>
      <c r="M899" s="29">
        <f t="shared" si="52"/>
        <v>0</v>
      </c>
      <c r="N899" s="29">
        <f t="shared" si="53"/>
        <v>0</v>
      </c>
      <c r="O899" s="23">
        <v>2</v>
      </c>
      <c r="P899" s="23">
        <v>5</v>
      </c>
      <c r="Q899" s="23"/>
      <c r="R899" s="23"/>
      <c r="S899" s="22" t="s">
        <v>66</v>
      </c>
      <c r="T899" s="22">
        <v>30</v>
      </c>
      <c r="U899" s="22">
        <v>816</v>
      </c>
      <c r="V899" s="22">
        <v>1220</v>
      </c>
      <c r="W899" s="22">
        <v>1630</v>
      </c>
      <c r="X899" s="24">
        <v>3</v>
      </c>
      <c r="Y899" s="25">
        <v>57</v>
      </c>
      <c r="Z899" s="18">
        <f>#NAME?</f>
        <v>57</v>
      </c>
      <c r="AA899" s="18" t="b">
        <f t="shared" ref="AA899:AA962" si="55">Y899=Z899</f>
        <v>1</v>
      </c>
      <c r="AB899" s="26">
        <v>10</v>
      </c>
    </row>
    <row r="900">
      <c r="A900" s="21">
        <v>11085</v>
      </c>
      <c r="B900" s="22" t="s">
        <v>3675</v>
      </c>
      <c r="C900" s="22" t="s">
        <v>3676</v>
      </c>
      <c r="D900" s="22" t="s">
        <v>2555</v>
      </c>
      <c r="E900" s="22" t="s">
        <v>3677</v>
      </c>
      <c r="F900" s="22" t="s">
        <v>3678</v>
      </c>
      <c r="G900" s="22"/>
      <c r="H900" s="14">
        <v>0.040000000000000001</v>
      </c>
      <c r="I900" s="15" t="s">
        <v>64</v>
      </c>
      <c r="J900" s="22" t="s">
        <v>65</v>
      </c>
      <c r="K900" s="13">
        <v>90</v>
      </c>
      <c r="L900" s="23">
        <v>0</v>
      </c>
      <c r="M900" s="29">
        <f t="shared" si="52"/>
        <v>0</v>
      </c>
      <c r="N900" s="29">
        <f t="shared" si="53"/>
        <v>0</v>
      </c>
      <c r="O900" s="23">
        <v>2</v>
      </c>
      <c r="P900" s="23">
        <v>5</v>
      </c>
      <c r="Q900" s="23"/>
      <c r="R900" s="23"/>
      <c r="S900" s="22" t="s">
        <v>66</v>
      </c>
      <c r="T900" s="22">
        <v>0.81000000000000005</v>
      </c>
      <c r="U900" s="22">
        <v>127</v>
      </c>
      <c r="V900" s="22">
        <v>200</v>
      </c>
      <c r="W900" s="22">
        <v>280</v>
      </c>
      <c r="X900" s="24"/>
      <c r="Y900" s="25"/>
      <c r="Z900" s="18">
        <f>#NAME?</f>
        <v>0</v>
      </c>
      <c r="AA900" s="18" t="b">
        <f t="shared" si="55"/>
        <v>1</v>
      </c>
      <c r="AB900" s="26">
        <v>4</v>
      </c>
    </row>
    <row r="901">
      <c r="A901" s="21">
        <v>11086</v>
      </c>
      <c r="B901" s="22" t="s">
        <v>3679</v>
      </c>
      <c r="C901" s="22" t="s">
        <v>3680</v>
      </c>
      <c r="D901" s="22" t="s">
        <v>2555</v>
      </c>
      <c r="E901" s="22" t="s">
        <v>3681</v>
      </c>
      <c r="F901" s="22" t="s">
        <v>3682</v>
      </c>
      <c r="G901" s="22"/>
      <c r="H901" s="14">
        <v>0.040000000000000001</v>
      </c>
      <c r="I901" s="15" t="s">
        <v>64</v>
      </c>
      <c r="J901" s="22" t="s">
        <v>65</v>
      </c>
      <c r="K901" s="13">
        <v>90</v>
      </c>
      <c r="L901" s="23">
        <v>0</v>
      </c>
      <c r="M901" s="29">
        <f t="shared" si="52"/>
        <v>0</v>
      </c>
      <c r="N901" s="29">
        <f t="shared" si="53"/>
        <v>0</v>
      </c>
      <c r="O901" s="23">
        <v>2</v>
      </c>
      <c r="P901" s="23">
        <v>5</v>
      </c>
      <c r="Q901" s="23"/>
      <c r="R901" s="23"/>
      <c r="S901" s="22" t="s">
        <v>66</v>
      </c>
      <c r="T901" s="22">
        <v>0.81000000000000005</v>
      </c>
      <c r="U901" s="22">
        <v>127</v>
      </c>
      <c r="V901" s="22">
        <v>200</v>
      </c>
      <c r="W901" s="22">
        <v>280</v>
      </c>
      <c r="X901" s="24"/>
      <c r="Y901" s="25"/>
      <c r="Z901" s="18">
        <f>#NAME?</f>
        <v>0</v>
      </c>
      <c r="AA901" s="18" t="b">
        <f t="shared" si="55"/>
        <v>1</v>
      </c>
      <c r="AB901" s="26">
        <v>3</v>
      </c>
    </row>
    <row r="902">
      <c r="A902" s="21">
        <v>11612</v>
      </c>
      <c r="B902" s="22" t="s">
        <v>3683</v>
      </c>
      <c r="C902" s="22" t="s">
        <v>3684</v>
      </c>
      <c r="D902" s="22" t="s">
        <v>2555</v>
      </c>
      <c r="E902" s="22" t="s">
        <v>3685</v>
      </c>
      <c r="F902" s="22" t="s">
        <v>3686</v>
      </c>
      <c r="G902" s="22"/>
      <c r="H902" s="14">
        <v>0.040000000000000001</v>
      </c>
      <c r="I902" s="15" t="s">
        <v>64</v>
      </c>
      <c r="J902" s="22" t="s">
        <v>65</v>
      </c>
      <c r="K902" s="13">
        <v>90</v>
      </c>
      <c r="L902" s="23">
        <v>1</v>
      </c>
      <c r="M902" s="29">
        <f t="shared" si="52"/>
        <v>4</v>
      </c>
      <c r="N902" s="29">
        <f t="shared" si="53"/>
        <v>5</v>
      </c>
      <c r="O902" s="23"/>
      <c r="P902" s="23"/>
      <c r="Q902" s="23">
        <v>1</v>
      </c>
      <c r="R902" s="23">
        <v>2</v>
      </c>
      <c r="S902" s="22" t="s">
        <v>66</v>
      </c>
      <c r="T902" s="22">
        <v>100</v>
      </c>
      <c r="U902" s="22">
        <v>2551</v>
      </c>
      <c r="V902" s="22">
        <v>3800</v>
      </c>
      <c r="W902" s="22">
        <v>6600</v>
      </c>
      <c r="X902" s="24"/>
      <c r="Y902" s="25">
        <v>2</v>
      </c>
      <c r="Z902" s="18">
        <f>#NAME?</f>
        <v>2</v>
      </c>
      <c r="AA902" s="18" t="b">
        <f t="shared" si="55"/>
        <v>1</v>
      </c>
      <c r="AB902" s="26">
        <v>1</v>
      </c>
    </row>
    <row r="903">
      <c r="A903" s="21">
        <v>12467</v>
      </c>
      <c r="B903" s="22" t="s">
        <v>3687</v>
      </c>
      <c r="C903" s="22" t="s">
        <v>3688</v>
      </c>
      <c r="D903" s="22" t="s">
        <v>2555</v>
      </c>
      <c r="E903" s="22" t="s">
        <v>3689</v>
      </c>
      <c r="F903" s="22" t="s">
        <v>3690</v>
      </c>
      <c r="G903" s="22"/>
      <c r="H903" s="14">
        <v>0.040000000000000001</v>
      </c>
      <c r="I903" s="15" t="s">
        <v>64</v>
      </c>
      <c r="J903" s="22" t="s">
        <v>65</v>
      </c>
      <c r="K903" s="13">
        <v>90</v>
      </c>
      <c r="L903" s="23">
        <v>0</v>
      </c>
      <c r="M903" s="29">
        <f t="shared" si="52"/>
        <v>0</v>
      </c>
      <c r="N903" s="29">
        <f t="shared" si="53"/>
        <v>0</v>
      </c>
      <c r="O903" s="23"/>
      <c r="P903" s="23"/>
      <c r="Q903" s="23">
        <v>1</v>
      </c>
      <c r="R903" s="23">
        <v>2</v>
      </c>
      <c r="S903" s="22" t="s">
        <v>66</v>
      </c>
      <c r="T903" s="22">
        <v>115</v>
      </c>
      <c r="U903" s="22">
        <v>2933</v>
      </c>
      <c r="V903" s="22">
        <v>4400</v>
      </c>
      <c r="W903" s="22">
        <v>7700</v>
      </c>
      <c r="X903" s="24"/>
      <c r="Y903" s="25">
        <v>7</v>
      </c>
      <c r="Z903" s="18">
        <f>#NAME?</f>
        <v>7</v>
      </c>
      <c r="AA903" s="18" t="b">
        <f t="shared" si="55"/>
        <v>1</v>
      </c>
      <c r="AB903" s="26">
        <v>2</v>
      </c>
    </row>
    <row r="904">
      <c r="A904" s="21">
        <v>11089</v>
      </c>
      <c r="B904" s="22" t="s">
        <v>3691</v>
      </c>
      <c r="C904" s="22" t="s">
        <v>3692</v>
      </c>
      <c r="D904" s="22" t="s">
        <v>2555</v>
      </c>
      <c r="E904" s="22" t="s">
        <v>3693</v>
      </c>
      <c r="F904" s="22" t="s">
        <v>3694</v>
      </c>
      <c r="G904" s="22"/>
      <c r="H904" s="14">
        <v>0.040000000000000001</v>
      </c>
      <c r="I904" s="15" t="s">
        <v>64</v>
      </c>
      <c r="J904" s="22" t="s">
        <v>65</v>
      </c>
      <c r="K904" s="13">
        <v>90</v>
      </c>
      <c r="L904" s="23">
        <v>0</v>
      </c>
      <c r="M904" s="29">
        <f t="shared" si="52"/>
        <v>0</v>
      </c>
      <c r="N904" s="29">
        <f t="shared" si="53"/>
        <v>0</v>
      </c>
      <c r="O904" s="23"/>
      <c r="P904" s="23"/>
      <c r="Q904" s="23">
        <v>2</v>
      </c>
      <c r="R904" s="23">
        <v>4</v>
      </c>
      <c r="S904" s="22" t="s">
        <v>66</v>
      </c>
      <c r="T904" s="22">
        <v>170</v>
      </c>
      <c r="U904" s="22">
        <v>3952.5</v>
      </c>
      <c r="V904" s="22">
        <v>6490</v>
      </c>
      <c r="W904" s="22">
        <v>8950</v>
      </c>
      <c r="X904" s="24"/>
      <c r="Y904" s="25">
        <v>4</v>
      </c>
      <c r="Z904" s="18">
        <f>#NAME?</f>
        <v>4</v>
      </c>
      <c r="AA904" s="18" t="b">
        <f t="shared" si="55"/>
        <v>1</v>
      </c>
      <c r="AB904" s="26">
        <v>2</v>
      </c>
    </row>
    <row r="905">
      <c r="A905" s="21">
        <v>11090</v>
      </c>
      <c r="B905" s="22" t="s">
        <v>3695</v>
      </c>
      <c r="C905" s="22" t="s">
        <v>3696</v>
      </c>
      <c r="D905" s="22" t="s">
        <v>2555</v>
      </c>
      <c r="E905" s="22" t="s">
        <v>3697</v>
      </c>
      <c r="F905" s="22" t="s">
        <v>3698</v>
      </c>
      <c r="G905" s="22"/>
      <c r="H905" s="14">
        <v>0.040000000000000001</v>
      </c>
      <c r="I905" s="15" t="s">
        <v>64</v>
      </c>
      <c r="J905" s="22" t="s">
        <v>65</v>
      </c>
      <c r="K905" s="13">
        <v>90</v>
      </c>
      <c r="L905" s="23">
        <v>1</v>
      </c>
      <c r="M905" s="29">
        <f t="shared" si="52"/>
        <v>4</v>
      </c>
      <c r="N905" s="29">
        <f t="shared" si="53"/>
        <v>5</v>
      </c>
      <c r="O905" s="23"/>
      <c r="P905" s="23"/>
      <c r="Q905" s="23">
        <v>2</v>
      </c>
      <c r="R905" s="23">
        <v>4</v>
      </c>
      <c r="S905" s="22" t="s">
        <v>66</v>
      </c>
      <c r="T905" s="22">
        <v>26.77</v>
      </c>
      <c r="U905" s="22">
        <v>4184</v>
      </c>
      <c r="V905" s="22">
        <v>6490</v>
      </c>
      <c r="W905" s="22">
        <v>8950</v>
      </c>
      <c r="X905" s="24"/>
      <c r="Y905" s="25">
        <v>0</v>
      </c>
      <c r="Z905" s="18">
        <f>#NAME?</f>
        <v>0</v>
      </c>
      <c r="AA905" s="18" t="b">
        <f t="shared" si="55"/>
        <v>1</v>
      </c>
      <c r="AB905" s="26">
        <v>1</v>
      </c>
    </row>
    <row r="906">
      <c r="A906" s="21">
        <v>12452</v>
      </c>
      <c r="B906" s="22" t="s">
        <v>3699</v>
      </c>
      <c r="C906" s="22" t="s">
        <v>3700</v>
      </c>
      <c r="D906" s="22" t="s">
        <v>2555</v>
      </c>
      <c r="E906" s="22" t="s">
        <v>3701</v>
      </c>
      <c r="F906" s="22" t="s">
        <v>3702</v>
      </c>
      <c r="G906" s="22"/>
      <c r="H906" s="14">
        <v>0.040000000000000001</v>
      </c>
      <c r="I906" s="15" t="s">
        <v>64</v>
      </c>
      <c r="J906" s="22" t="s">
        <v>65</v>
      </c>
      <c r="K906" s="13">
        <v>90</v>
      </c>
      <c r="L906" s="23">
        <v>0</v>
      </c>
      <c r="M906" s="29">
        <f t="shared" si="52"/>
        <v>0</v>
      </c>
      <c r="N906" s="29">
        <f t="shared" si="53"/>
        <v>0</v>
      </c>
      <c r="O906" s="23"/>
      <c r="P906" s="23"/>
      <c r="Q906" s="23">
        <v>2</v>
      </c>
      <c r="R906" s="23">
        <v>5</v>
      </c>
      <c r="S906" s="22" t="s">
        <v>66</v>
      </c>
      <c r="T906" s="22">
        <v>3.8900000000000001</v>
      </c>
      <c r="U906" s="22">
        <v>608</v>
      </c>
      <c r="V906" s="22">
        <v>940</v>
      </c>
      <c r="W906" s="22">
        <v>1300</v>
      </c>
      <c r="X906" s="24"/>
      <c r="Y906" s="25"/>
      <c r="Z906" s="18">
        <f>#NAME?</f>
        <v>0</v>
      </c>
      <c r="AA906" s="18" t="b">
        <f t="shared" si="55"/>
        <v>1</v>
      </c>
      <c r="AB906" s="26">
        <v>6</v>
      </c>
    </row>
    <row r="907">
      <c r="A907" s="21">
        <v>11613</v>
      </c>
      <c r="B907" s="22" t="s">
        <v>3703</v>
      </c>
      <c r="C907" s="22" t="s">
        <v>3704</v>
      </c>
      <c r="D907" s="22" t="s">
        <v>2555</v>
      </c>
      <c r="E907" s="22" t="s">
        <v>3705</v>
      </c>
      <c r="F907" s="22" t="s">
        <v>3706</v>
      </c>
      <c r="G907" s="22"/>
      <c r="H907" s="14">
        <v>0.040000000000000001</v>
      </c>
      <c r="I907" s="15" t="s">
        <v>64</v>
      </c>
      <c r="J907" s="22" t="s">
        <v>65</v>
      </c>
      <c r="K907" s="13">
        <v>90</v>
      </c>
      <c r="L907" s="23">
        <v>0</v>
      </c>
      <c r="M907" s="29">
        <f t="shared" si="52"/>
        <v>0</v>
      </c>
      <c r="N907" s="29">
        <f t="shared" si="53"/>
        <v>0</v>
      </c>
      <c r="O907" s="23"/>
      <c r="P907" s="23"/>
      <c r="Q907" s="23">
        <v>1</v>
      </c>
      <c r="R907" s="23">
        <v>2</v>
      </c>
      <c r="S907" s="22" t="s">
        <v>66</v>
      </c>
      <c r="T907" s="22">
        <v>108</v>
      </c>
      <c r="U907" s="22">
        <v>2430</v>
      </c>
      <c r="V907" s="22">
        <v>3770</v>
      </c>
      <c r="W907" s="22">
        <v>5210</v>
      </c>
      <c r="X907" s="24"/>
      <c r="Y907" s="25">
        <v>5</v>
      </c>
      <c r="Z907" s="18">
        <f>#NAME?</f>
        <v>5</v>
      </c>
      <c r="AA907" s="18" t="b">
        <f t="shared" si="55"/>
        <v>1</v>
      </c>
      <c r="AB907" s="26"/>
    </row>
    <row r="908">
      <c r="A908" s="21">
        <v>12468</v>
      </c>
      <c r="B908" s="22" t="s">
        <v>3707</v>
      </c>
      <c r="C908" s="22" t="s">
        <v>3708</v>
      </c>
      <c r="D908" s="22" t="s">
        <v>2555</v>
      </c>
      <c r="E908" s="22" t="s">
        <v>3709</v>
      </c>
      <c r="F908" s="22" t="s">
        <v>3710</v>
      </c>
      <c r="G908" s="22"/>
      <c r="H908" s="14">
        <v>0.040000000000000001</v>
      </c>
      <c r="I908" s="15" t="s">
        <v>64</v>
      </c>
      <c r="J908" s="22" t="s">
        <v>65</v>
      </c>
      <c r="K908" s="13">
        <v>90</v>
      </c>
      <c r="L908" s="23">
        <v>8</v>
      </c>
      <c r="M908" s="29">
        <f t="shared" si="52"/>
        <v>32</v>
      </c>
      <c r="N908" s="29">
        <f t="shared" si="53"/>
        <v>40</v>
      </c>
      <c r="O908" s="23">
        <v>2</v>
      </c>
      <c r="P908" s="23">
        <v>5</v>
      </c>
      <c r="Q908" s="23"/>
      <c r="R908" s="23"/>
      <c r="S908" s="22" t="s">
        <v>66</v>
      </c>
      <c r="T908" s="22">
        <v>1</v>
      </c>
      <c r="U908" s="22">
        <v>156</v>
      </c>
      <c r="V908" s="22">
        <v>240</v>
      </c>
      <c r="W908" s="22">
        <v>340</v>
      </c>
      <c r="X908" s="24">
        <v>27</v>
      </c>
      <c r="Y908" s="25"/>
      <c r="Z908" s="18">
        <f>#NAME?</f>
        <v>0</v>
      </c>
      <c r="AA908" s="18" t="b">
        <f t="shared" si="55"/>
        <v>1</v>
      </c>
      <c r="AB908" s="26">
        <v>1</v>
      </c>
    </row>
    <row r="909">
      <c r="A909" s="21">
        <v>11091</v>
      </c>
      <c r="B909" s="22" t="s">
        <v>3711</v>
      </c>
      <c r="C909" s="22" t="s">
        <v>3712</v>
      </c>
      <c r="D909" s="22" t="s">
        <v>2555</v>
      </c>
      <c r="E909" s="22" t="s">
        <v>3713</v>
      </c>
      <c r="F909" s="22" t="s">
        <v>3714</v>
      </c>
      <c r="G909" s="22"/>
      <c r="H909" s="14">
        <v>0.040000000000000001</v>
      </c>
      <c r="I909" s="15" t="s">
        <v>64</v>
      </c>
      <c r="J909" s="22" t="s">
        <v>65</v>
      </c>
      <c r="K909" s="13">
        <v>90</v>
      </c>
      <c r="L909" s="23">
        <v>0</v>
      </c>
      <c r="M909" s="29">
        <f t="shared" si="52"/>
        <v>0</v>
      </c>
      <c r="N909" s="29">
        <f t="shared" si="53"/>
        <v>0</v>
      </c>
      <c r="O909" s="23"/>
      <c r="P909" s="23"/>
      <c r="Q909" s="23">
        <v>2</v>
      </c>
      <c r="R909" s="23">
        <v>5</v>
      </c>
      <c r="S909" s="22" t="s">
        <v>66</v>
      </c>
      <c r="T909" s="22">
        <v>70</v>
      </c>
      <c r="U909" s="22">
        <v>1904</v>
      </c>
      <c r="V909" s="22">
        <v>2860</v>
      </c>
      <c r="W909" s="22">
        <v>3810</v>
      </c>
      <c r="X909" s="24">
        <v>5</v>
      </c>
      <c r="Y909" s="25">
        <v>13</v>
      </c>
      <c r="Z909" s="18">
        <f>#NAME?</f>
        <v>13</v>
      </c>
      <c r="AA909" s="18" t="b">
        <f t="shared" si="55"/>
        <v>1</v>
      </c>
      <c r="AB909" s="26">
        <v>4</v>
      </c>
    </row>
    <row r="910">
      <c r="A910" s="21">
        <v>11092</v>
      </c>
      <c r="B910" s="22" t="s">
        <v>3715</v>
      </c>
      <c r="C910" s="22" t="s">
        <v>3716</v>
      </c>
      <c r="D910" s="22" t="s">
        <v>2555</v>
      </c>
      <c r="E910" s="22" t="s">
        <v>3717</v>
      </c>
      <c r="F910" s="22" t="s">
        <v>3718</v>
      </c>
      <c r="G910" s="22"/>
      <c r="H910" s="14">
        <v>0.040000000000000001</v>
      </c>
      <c r="I910" s="15" t="s">
        <v>64</v>
      </c>
      <c r="J910" s="22" t="s">
        <v>65</v>
      </c>
      <c r="K910" s="13">
        <v>90</v>
      </c>
      <c r="L910" s="23">
        <v>0</v>
      </c>
      <c r="M910" s="29">
        <f t="shared" si="52"/>
        <v>0</v>
      </c>
      <c r="N910" s="29">
        <f t="shared" si="53"/>
        <v>0</v>
      </c>
      <c r="O910" s="23"/>
      <c r="P910" s="23"/>
      <c r="Q910" s="23">
        <v>2</v>
      </c>
      <c r="R910" s="23">
        <v>5</v>
      </c>
      <c r="S910" s="22" t="s">
        <v>66</v>
      </c>
      <c r="T910" s="22">
        <v>70</v>
      </c>
      <c r="U910" s="22">
        <v>1904</v>
      </c>
      <c r="V910" s="22">
        <v>2860</v>
      </c>
      <c r="W910" s="22">
        <v>3810</v>
      </c>
      <c r="X910" s="24">
        <v>2</v>
      </c>
      <c r="Y910" s="25">
        <v>14</v>
      </c>
      <c r="Z910" s="18">
        <f>#NAME?</f>
        <v>14</v>
      </c>
      <c r="AA910" s="18" t="b">
        <f t="shared" si="55"/>
        <v>1</v>
      </c>
      <c r="AB910" s="26">
        <v>4</v>
      </c>
    </row>
    <row r="911">
      <c r="A911" s="21">
        <v>12199</v>
      </c>
      <c r="B911" s="22" t="s">
        <v>3719</v>
      </c>
      <c r="C911" s="22" t="s">
        <v>3720</v>
      </c>
      <c r="D911" s="22" t="s">
        <v>2555</v>
      </c>
      <c r="E911" s="22" t="s">
        <v>3721</v>
      </c>
      <c r="F911" s="22" t="s">
        <v>3722</v>
      </c>
      <c r="G911" s="22"/>
      <c r="H911" s="14">
        <v>0.040000000000000001</v>
      </c>
      <c r="I911" s="15" t="s">
        <v>64</v>
      </c>
      <c r="J911" s="22" t="s">
        <v>65</v>
      </c>
      <c r="K911" s="13">
        <v>90</v>
      </c>
      <c r="L911" s="23">
        <v>27</v>
      </c>
      <c r="M911" s="29">
        <f t="shared" ref="M911:M974" si="56">L911*4</f>
        <v>108</v>
      </c>
      <c r="N911" s="29">
        <f t="shared" ref="N911:N974" si="57">L911*5</f>
        <v>135</v>
      </c>
      <c r="O911" s="23"/>
      <c r="P911" s="23"/>
      <c r="Q911" s="23">
        <v>3</v>
      </c>
      <c r="R911" s="23">
        <v>5</v>
      </c>
      <c r="S911" s="22" t="s">
        <v>66</v>
      </c>
      <c r="T911" s="22">
        <v>20</v>
      </c>
      <c r="U911" s="22">
        <v>510</v>
      </c>
      <c r="V911" s="22">
        <v>770</v>
      </c>
      <c r="W911" s="22">
        <v>1400</v>
      </c>
      <c r="X911" s="24"/>
      <c r="Y911" s="25"/>
      <c r="Z911" s="18">
        <f>#NAME?</f>
        <v>0</v>
      </c>
      <c r="AA911" s="18" t="b">
        <f t="shared" si="55"/>
        <v>1</v>
      </c>
      <c r="AB911" s="26">
        <v>10</v>
      </c>
    </row>
    <row r="912">
      <c r="A912" s="21">
        <v>12198</v>
      </c>
      <c r="B912" s="22" t="s">
        <v>3723</v>
      </c>
      <c r="C912" s="22" t="s">
        <v>3724</v>
      </c>
      <c r="D912" s="22" t="s">
        <v>2555</v>
      </c>
      <c r="E912" s="22" t="s">
        <v>3725</v>
      </c>
      <c r="F912" s="22" t="s">
        <v>3726</v>
      </c>
      <c r="G912" s="22"/>
      <c r="H912" s="14">
        <v>0.040000000000000001</v>
      </c>
      <c r="I912" s="15" t="s">
        <v>64</v>
      </c>
      <c r="J912" s="22" t="s">
        <v>65</v>
      </c>
      <c r="K912" s="13">
        <v>90</v>
      </c>
      <c r="L912" s="23">
        <v>26</v>
      </c>
      <c r="M912" s="29">
        <f t="shared" si="56"/>
        <v>104</v>
      </c>
      <c r="N912" s="29">
        <f t="shared" si="57"/>
        <v>130</v>
      </c>
      <c r="O912" s="23"/>
      <c r="P912" s="23"/>
      <c r="Q912" s="23">
        <v>3</v>
      </c>
      <c r="R912" s="23">
        <v>5</v>
      </c>
      <c r="S912" s="22" t="s">
        <v>66</v>
      </c>
      <c r="T912" s="22">
        <v>20</v>
      </c>
      <c r="U912" s="22">
        <v>510</v>
      </c>
      <c r="V912" s="22">
        <v>770</v>
      </c>
      <c r="W912" s="22">
        <v>1400</v>
      </c>
      <c r="X912" s="24"/>
      <c r="Y912" s="25"/>
      <c r="Z912" s="18">
        <f>#NAME?</f>
        <v>0</v>
      </c>
      <c r="AA912" s="18" t="b">
        <f t="shared" si="55"/>
        <v>1</v>
      </c>
      <c r="AB912" s="26">
        <v>12</v>
      </c>
    </row>
    <row r="913">
      <c r="A913" s="12">
        <v>13986</v>
      </c>
      <c r="B913" s="13" t="s">
        <v>3727</v>
      </c>
      <c r="C913" s="13" t="s">
        <v>3728</v>
      </c>
      <c r="D913" s="13" t="s">
        <v>2555</v>
      </c>
      <c r="E913" s="13" t="s">
        <v>3729</v>
      </c>
      <c r="F913" s="13" t="s">
        <v>3730</v>
      </c>
      <c r="G913" s="13" t="s">
        <v>3731</v>
      </c>
      <c r="H913" s="14">
        <v>0.02</v>
      </c>
      <c r="I913" s="15" t="s">
        <v>32</v>
      </c>
      <c r="J913" s="13" t="s">
        <v>33</v>
      </c>
      <c r="K913" s="13">
        <v>90</v>
      </c>
      <c r="L913" s="16">
        <f>#NAME?</f>
        <v>0</v>
      </c>
      <c r="M913" s="29">
        <f t="shared" si="56"/>
        <v>0</v>
      </c>
      <c r="N913" s="29">
        <f t="shared" si="57"/>
        <v>0</v>
      </c>
      <c r="O913" s="16"/>
      <c r="P913" s="16"/>
      <c r="Q913" s="16">
        <v>1</v>
      </c>
      <c r="R913" s="16">
        <v>3</v>
      </c>
      <c r="S913" s="13" t="s">
        <v>34</v>
      </c>
      <c r="T913" s="13">
        <v>19.02</v>
      </c>
      <c r="U913" s="13">
        <v>3408.3800000000001</v>
      </c>
      <c r="V913" s="13">
        <v>4400</v>
      </c>
      <c r="W913" s="13">
        <v>5500</v>
      </c>
      <c r="X913" s="17"/>
      <c r="Y913" s="18">
        <v>7</v>
      </c>
      <c r="Z913" s="18">
        <f>#NAME?</f>
        <v>7</v>
      </c>
      <c r="AA913" s="18" t="b">
        <f t="shared" si="55"/>
        <v>1</v>
      </c>
      <c r="AB913" s="19">
        <v>3</v>
      </c>
    </row>
    <row r="914">
      <c r="A914" s="12">
        <v>12135</v>
      </c>
      <c r="B914" s="13" t="s">
        <v>3732</v>
      </c>
      <c r="C914" s="13" t="s">
        <v>3733</v>
      </c>
      <c r="D914" s="13" t="s">
        <v>2555</v>
      </c>
      <c r="E914" s="13" t="s">
        <v>3734</v>
      </c>
      <c r="F914" s="13" t="s">
        <v>3735</v>
      </c>
      <c r="G914" s="13" t="s">
        <v>3736</v>
      </c>
      <c r="H914" s="14">
        <v>0.02</v>
      </c>
      <c r="I914" s="15" t="s">
        <v>32</v>
      </c>
      <c r="J914" s="13" t="s">
        <v>33</v>
      </c>
      <c r="K914" s="13">
        <v>90</v>
      </c>
      <c r="L914" s="16">
        <f>#NAME?</f>
        <v>9</v>
      </c>
      <c r="M914" s="29">
        <f t="shared" si="56"/>
        <v>36</v>
      </c>
      <c r="N914" s="29">
        <f t="shared" si="57"/>
        <v>45</v>
      </c>
      <c r="O914" s="16"/>
      <c r="P914" s="16"/>
      <c r="Q914" s="16">
        <v>1</v>
      </c>
      <c r="R914" s="16">
        <v>3</v>
      </c>
      <c r="S914" s="13" t="s">
        <v>34</v>
      </c>
      <c r="T914" s="13">
        <v>17.02</v>
      </c>
      <c r="U914" s="13">
        <v>2835.96</v>
      </c>
      <c r="V914" s="13">
        <v>3400</v>
      </c>
      <c r="W914" s="13">
        <v>5500</v>
      </c>
      <c r="X914" s="17"/>
      <c r="Y914" s="18"/>
      <c r="Z914" s="18">
        <f>#NAME?</f>
        <v>0</v>
      </c>
      <c r="AA914" s="18" t="b">
        <f t="shared" si="55"/>
        <v>1</v>
      </c>
      <c r="AB914" s="19"/>
    </row>
    <row r="915">
      <c r="A915" s="12">
        <v>13506</v>
      </c>
      <c r="B915" s="13" t="s">
        <v>3737</v>
      </c>
      <c r="C915" s="13" t="s">
        <v>3738</v>
      </c>
      <c r="D915" s="13" t="s">
        <v>2555</v>
      </c>
      <c r="E915" s="13" t="s">
        <v>3739</v>
      </c>
      <c r="F915" s="13" t="s">
        <v>3740</v>
      </c>
      <c r="G915" s="13" t="s">
        <v>3741</v>
      </c>
      <c r="H915" s="14">
        <v>0.02</v>
      </c>
      <c r="I915" s="15" t="s">
        <v>32</v>
      </c>
      <c r="J915" s="13" t="s">
        <v>33</v>
      </c>
      <c r="K915" s="13">
        <v>90</v>
      </c>
      <c r="L915" s="16">
        <f>#NAME?</f>
        <v>0</v>
      </c>
      <c r="M915" s="29">
        <f t="shared" si="56"/>
        <v>0</v>
      </c>
      <c r="N915" s="29">
        <f t="shared" si="57"/>
        <v>0</v>
      </c>
      <c r="O915" s="16"/>
      <c r="P915" s="16"/>
      <c r="Q915" s="16">
        <v>1</v>
      </c>
      <c r="R915" s="16">
        <v>2</v>
      </c>
      <c r="S915" s="13" t="s">
        <v>34</v>
      </c>
      <c r="T915" s="13">
        <v>12.119999999999999</v>
      </c>
      <c r="U915" s="13">
        <v>1</v>
      </c>
      <c r="V915" s="13">
        <v>2400</v>
      </c>
      <c r="W915" s="13">
        <v>3310</v>
      </c>
      <c r="X915" s="17"/>
      <c r="Y915" s="18"/>
      <c r="Z915" s="18">
        <f>#NAME?</f>
        <v>0</v>
      </c>
      <c r="AA915" s="18" t="b">
        <f t="shared" si="55"/>
        <v>1</v>
      </c>
      <c r="AB915" s="19"/>
    </row>
    <row r="916">
      <c r="A916" s="21">
        <v>13701</v>
      </c>
      <c r="B916" s="22" t="s">
        <v>3742</v>
      </c>
      <c r="C916" s="22" t="s">
        <v>3743</v>
      </c>
      <c r="D916" s="22" t="s">
        <v>2555</v>
      </c>
      <c r="E916" s="22" t="s">
        <v>3744</v>
      </c>
      <c r="F916" s="22" t="s">
        <v>3745</v>
      </c>
      <c r="G916" s="22"/>
      <c r="H916" s="14">
        <v>0.040000000000000001</v>
      </c>
      <c r="I916" s="15" t="s">
        <v>175</v>
      </c>
      <c r="J916" s="22" t="s">
        <v>176</v>
      </c>
      <c r="K916" s="13">
        <v>90</v>
      </c>
      <c r="L916" s="23">
        <v>0</v>
      </c>
      <c r="M916" s="29">
        <f t="shared" si="56"/>
        <v>0</v>
      </c>
      <c r="N916" s="29">
        <f t="shared" si="57"/>
        <v>0</v>
      </c>
      <c r="O916" s="23"/>
      <c r="P916" s="23"/>
      <c r="Q916" s="23">
        <v>1</v>
      </c>
      <c r="R916" s="23">
        <v>2</v>
      </c>
      <c r="S916" s="22" t="s">
        <v>66</v>
      </c>
      <c r="T916" s="22">
        <v>8.5999999999999996</v>
      </c>
      <c r="U916" s="22">
        <v>194</v>
      </c>
      <c r="V916" s="22">
        <v>300</v>
      </c>
      <c r="W916" s="22">
        <v>420</v>
      </c>
      <c r="X916" s="24"/>
      <c r="Y916" s="25">
        <v>50</v>
      </c>
      <c r="Z916" s="18">
        <f>#NAME?</f>
        <v>50</v>
      </c>
      <c r="AA916" s="18" t="b">
        <f t="shared" si="55"/>
        <v>1</v>
      </c>
      <c r="AB916" s="26"/>
    </row>
    <row r="917">
      <c r="A917" s="21">
        <v>13700</v>
      </c>
      <c r="B917" s="22" t="s">
        <v>3746</v>
      </c>
      <c r="C917" s="22" t="s">
        <v>3747</v>
      </c>
      <c r="D917" s="22" t="s">
        <v>2555</v>
      </c>
      <c r="E917" s="22" t="s">
        <v>3748</v>
      </c>
      <c r="F917" s="22" t="s">
        <v>3745</v>
      </c>
      <c r="G917" s="22"/>
      <c r="H917" s="14">
        <v>0.040000000000000001</v>
      </c>
      <c r="I917" s="15" t="s">
        <v>175</v>
      </c>
      <c r="J917" s="22" t="s">
        <v>176</v>
      </c>
      <c r="K917" s="13">
        <v>90</v>
      </c>
      <c r="L917" s="23"/>
      <c r="M917" s="29">
        <f t="shared" si="56"/>
        <v>0</v>
      </c>
      <c r="N917" s="29">
        <f t="shared" si="57"/>
        <v>0</v>
      </c>
      <c r="O917" s="23">
        <v>2</v>
      </c>
      <c r="P917" s="23">
        <v>10</v>
      </c>
      <c r="Q917" s="23"/>
      <c r="R917" s="23"/>
      <c r="S917" s="22" t="s">
        <v>66</v>
      </c>
      <c r="T917" s="22">
        <v>8.5999999999999996</v>
      </c>
      <c r="U917" s="22">
        <v>194</v>
      </c>
      <c r="V917" s="22">
        <v>300</v>
      </c>
      <c r="W917" s="22">
        <v>420</v>
      </c>
      <c r="X917" s="24"/>
      <c r="Y917" s="25">
        <v>14</v>
      </c>
      <c r="Z917" s="18">
        <f>#NAME?</f>
        <v>14</v>
      </c>
      <c r="AA917" s="18" t="b">
        <f t="shared" si="55"/>
        <v>1</v>
      </c>
      <c r="AB917" s="26"/>
    </row>
    <row r="918">
      <c r="A918" s="21">
        <v>11548</v>
      </c>
      <c r="B918" s="22" t="s">
        <v>3749</v>
      </c>
      <c r="C918" s="22" t="s">
        <v>3750</v>
      </c>
      <c r="D918" s="22" t="s">
        <v>2555</v>
      </c>
      <c r="E918" s="22" t="s">
        <v>3751</v>
      </c>
      <c r="F918" s="22" t="s">
        <v>3745</v>
      </c>
      <c r="G918" s="22"/>
      <c r="H918" s="14">
        <v>0.040000000000000001</v>
      </c>
      <c r="I918" s="15" t="s">
        <v>175</v>
      </c>
      <c r="J918" s="22" t="s">
        <v>176</v>
      </c>
      <c r="K918" s="13">
        <v>90</v>
      </c>
      <c r="L918" s="23">
        <v>23</v>
      </c>
      <c r="M918" s="29">
        <f t="shared" si="56"/>
        <v>92</v>
      </c>
      <c r="N918" s="29">
        <f t="shared" si="57"/>
        <v>115</v>
      </c>
      <c r="O918" s="23">
        <v>5</v>
      </c>
      <c r="P918" s="23">
        <v>20</v>
      </c>
      <c r="Q918" s="23"/>
      <c r="R918" s="23"/>
      <c r="S918" s="22" t="s">
        <v>66</v>
      </c>
      <c r="T918" s="22">
        <v>8.5999999999999996</v>
      </c>
      <c r="U918" s="22">
        <v>219.30000000000001</v>
      </c>
      <c r="V918" s="22">
        <v>300</v>
      </c>
      <c r="W918" s="22">
        <v>440</v>
      </c>
      <c r="X918" s="24">
        <v>8</v>
      </c>
      <c r="Y918" s="25">
        <v>662</v>
      </c>
      <c r="Z918" s="18">
        <f>#NAME?</f>
        <v>662</v>
      </c>
      <c r="AA918" s="18" t="b">
        <f t="shared" si="55"/>
        <v>1</v>
      </c>
      <c r="AB918" s="26"/>
    </row>
    <row r="919">
      <c r="A919" s="31">
        <v>12421</v>
      </c>
      <c r="B919" s="32" t="s">
        <v>3752</v>
      </c>
      <c r="C919" s="33" t="s">
        <v>3753</v>
      </c>
      <c r="D919" s="33" t="s">
        <v>2555</v>
      </c>
      <c r="E919" s="33" t="s">
        <v>3754</v>
      </c>
      <c r="F919" s="33" t="s">
        <v>3755</v>
      </c>
      <c r="G919" s="34"/>
      <c r="H919" s="35">
        <v>0.040000000000000001</v>
      </c>
      <c r="I919" s="34" t="s">
        <v>64</v>
      </c>
      <c r="J919" s="33" t="s">
        <v>65</v>
      </c>
      <c r="K919" s="13">
        <v>90</v>
      </c>
      <c r="L919" s="29">
        <v>5</v>
      </c>
      <c r="M919" s="29">
        <f t="shared" si="56"/>
        <v>20</v>
      </c>
      <c r="N919" s="29">
        <f t="shared" si="57"/>
        <v>25</v>
      </c>
      <c r="O919" s="29"/>
      <c r="P919" s="29"/>
      <c r="Q919" s="29"/>
      <c r="R919" s="29"/>
      <c r="S919" s="33" t="s">
        <v>66</v>
      </c>
      <c r="T919" s="33">
        <v>14</v>
      </c>
      <c r="U919" s="33">
        <v>381</v>
      </c>
      <c r="V919" s="33">
        <v>570</v>
      </c>
      <c r="W919" s="33">
        <f t="shared" ref="W876:W939" si="58">ROUND(U919*2,-1)</f>
        <v>760</v>
      </c>
      <c r="X919" s="24">
        <v>4</v>
      </c>
      <c r="Y919" s="29"/>
      <c r="Z919" s="18">
        <f>#NAME?</f>
        <v>0</v>
      </c>
      <c r="AA919" s="18" t="b">
        <f t="shared" si="55"/>
        <v>1</v>
      </c>
      <c r="AB919" s="26">
        <v>0</v>
      </c>
    </row>
    <row r="920">
      <c r="A920" s="31">
        <v>12420</v>
      </c>
      <c r="B920" s="32" t="s">
        <v>3756</v>
      </c>
      <c r="C920" s="33" t="s">
        <v>3757</v>
      </c>
      <c r="D920" s="33" t="s">
        <v>2555</v>
      </c>
      <c r="E920" s="33" t="s">
        <v>3758</v>
      </c>
      <c r="F920" s="33" t="s">
        <v>3759</v>
      </c>
      <c r="G920" s="34"/>
      <c r="H920" s="35">
        <v>0.040000000000000001</v>
      </c>
      <c r="I920" s="34" t="s">
        <v>64</v>
      </c>
      <c r="J920" s="33" t="s">
        <v>65</v>
      </c>
      <c r="K920" s="13">
        <v>90</v>
      </c>
      <c r="L920" s="29">
        <v>5</v>
      </c>
      <c r="M920" s="29">
        <f t="shared" si="56"/>
        <v>20</v>
      </c>
      <c r="N920" s="29">
        <f t="shared" si="57"/>
        <v>25</v>
      </c>
      <c r="O920" s="29"/>
      <c r="P920" s="29"/>
      <c r="Q920" s="29"/>
      <c r="R920" s="29"/>
      <c r="S920" s="33" t="s">
        <v>66</v>
      </c>
      <c r="T920" s="33">
        <v>14</v>
      </c>
      <c r="U920" s="33">
        <v>381</v>
      </c>
      <c r="V920" s="33">
        <v>570</v>
      </c>
      <c r="W920" s="33">
        <f t="shared" si="58"/>
        <v>760</v>
      </c>
      <c r="X920" s="24">
        <v>2</v>
      </c>
      <c r="Y920" s="29"/>
      <c r="Z920" s="18">
        <f>#NAME?</f>
        <v>0</v>
      </c>
      <c r="AA920" s="18" t="b">
        <f t="shared" si="55"/>
        <v>1</v>
      </c>
      <c r="AB920" s="26">
        <v>2</v>
      </c>
    </row>
    <row r="921">
      <c r="A921" s="31">
        <v>12423</v>
      </c>
      <c r="B921" s="32" t="s">
        <v>3760</v>
      </c>
      <c r="C921" s="33" t="s">
        <v>3761</v>
      </c>
      <c r="D921" s="33" t="s">
        <v>2555</v>
      </c>
      <c r="E921" s="33" t="s">
        <v>3762</v>
      </c>
      <c r="F921" s="33" t="s">
        <v>3763</v>
      </c>
      <c r="G921" s="34"/>
      <c r="H921" s="35">
        <v>0.040000000000000001</v>
      </c>
      <c r="I921" s="34" t="s">
        <v>64</v>
      </c>
      <c r="J921" s="33" t="s">
        <v>65</v>
      </c>
      <c r="K921" s="13">
        <v>90</v>
      </c>
      <c r="L921" s="29">
        <v>2</v>
      </c>
      <c r="M921" s="29">
        <f t="shared" si="56"/>
        <v>8</v>
      </c>
      <c r="N921" s="29">
        <f t="shared" si="57"/>
        <v>10</v>
      </c>
      <c r="O921" s="29"/>
      <c r="P921" s="29"/>
      <c r="Q921" s="29"/>
      <c r="R921" s="29"/>
      <c r="S921" s="33" t="s">
        <v>66</v>
      </c>
      <c r="T921" s="33">
        <v>12</v>
      </c>
      <c r="U921" s="33">
        <v>306</v>
      </c>
      <c r="V921" s="33">
        <v>460</v>
      </c>
      <c r="W921" s="33">
        <f t="shared" si="58"/>
        <v>610</v>
      </c>
      <c r="X921" s="24">
        <v>2</v>
      </c>
      <c r="Y921" s="29">
        <v>10</v>
      </c>
      <c r="Z921" s="18">
        <f>#NAME?</f>
        <v>10</v>
      </c>
      <c r="AA921" s="18" t="b">
        <f t="shared" si="55"/>
        <v>1</v>
      </c>
      <c r="AB921" s="26">
        <v>8</v>
      </c>
    </row>
    <row r="922">
      <c r="A922" s="31">
        <v>12422</v>
      </c>
      <c r="B922" s="32" t="s">
        <v>3764</v>
      </c>
      <c r="C922" s="33" t="s">
        <v>3765</v>
      </c>
      <c r="D922" s="33" t="s">
        <v>2555</v>
      </c>
      <c r="E922" s="33" t="s">
        <v>3766</v>
      </c>
      <c r="F922" s="33" t="s">
        <v>3767</v>
      </c>
      <c r="G922" s="34"/>
      <c r="H922" s="35">
        <v>0.040000000000000001</v>
      </c>
      <c r="I922" s="34" t="s">
        <v>64</v>
      </c>
      <c r="J922" s="33" t="s">
        <v>65</v>
      </c>
      <c r="K922" s="13">
        <v>90</v>
      </c>
      <c r="L922" s="29">
        <v>2</v>
      </c>
      <c r="M922" s="29">
        <f t="shared" si="56"/>
        <v>8</v>
      </c>
      <c r="N922" s="29">
        <f t="shared" si="57"/>
        <v>10</v>
      </c>
      <c r="O922" s="29"/>
      <c r="P922" s="29"/>
      <c r="Q922" s="29"/>
      <c r="R922" s="29"/>
      <c r="S922" s="33" t="s">
        <v>66</v>
      </c>
      <c r="T922" s="33">
        <v>12</v>
      </c>
      <c r="U922" s="33">
        <v>306</v>
      </c>
      <c r="V922" s="33">
        <v>460</v>
      </c>
      <c r="W922" s="33">
        <f t="shared" si="58"/>
        <v>610</v>
      </c>
      <c r="X922" s="24">
        <v>4</v>
      </c>
      <c r="Y922" s="29">
        <v>10</v>
      </c>
      <c r="Z922" s="18">
        <f>#NAME?</f>
        <v>10</v>
      </c>
      <c r="AA922" s="18" t="b">
        <f t="shared" si="55"/>
        <v>1</v>
      </c>
      <c r="AB922" s="26">
        <v>8</v>
      </c>
    </row>
    <row r="923">
      <c r="A923" s="31">
        <v>12465</v>
      </c>
      <c r="B923" s="32" t="s">
        <v>3768</v>
      </c>
      <c r="C923" s="33" t="s">
        <v>3769</v>
      </c>
      <c r="D923" s="33" t="s">
        <v>2555</v>
      </c>
      <c r="E923" s="33" t="s">
        <v>3770</v>
      </c>
      <c r="F923" s="33" t="s">
        <v>3771</v>
      </c>
      <c r="G923" s="34"/>
      <c r="H923" s="35">
        <v>0.040000000000000001</v>
      </c>
      <c r="I923" s="34" t="s">
        <v>64</v>
      </c>
      <c r="J923" s="33" t="s">
        <v>65</v>
      </c>
      <c r="K923" s="13">
        <v>90</v>
      </c>
      <c r="L923" s="29">
        <v>5</v>
      </c>
      <c r="M923" s="29">
        <f t="shared" si="56"/>
        <v>20</v>
      </c>
      <c r="N923" s="29">
        <f t="shared" si="57"/>
        <v>25</v>
      </c>
      <c r="O923" s="29"/>
      <c r="P923" s="29"/>
      <c r="Q923" s="29"/>
      <c r="R923" s="29"/>
      <c r="S923" s="33" t="s">
        <v>66</v>
      </c>
      <c r="T923" s="33">
        <v>90.5</v>
      </c>
      <c r="U923" s="33">
        <v>2462</v>
      </c>
      <c r="V923" s="33">
        <v>3690</v>
      </c>
      <c r="W923" s="33">
        <f t="shared" si="58"/>
        <v>4920</v>
      </c>
      <c r="X923" s="24"/>
      <c r="Y923" s="29">
        <v>2</v>
      </c>
      <c r="Z923" s="18">
        <f>#NAME?</f>
        <v>2</v>
      </c>
      <c r="AA923" s="18" t="b">
        <f t="shared" si="55"/>
        <v>1</v>
      </c>
      <c r="AB923" s="26"/>
    </row>
    <row r="924">
      <c r="A924" s="31">
        <v>12464</v>
      </c>
      <c r="B924" s="32" t="s">
        <v>3772</v>
      </c>
      <c r="C924" s="33" t="s">
        <v>3773</v>
      </c>
      <c r="D924" s="33" t="s">
        <v>2555</v>
      </c>
      <c r="E924" s="33" t="s">
        <v>3774</v>
      </c>
      <c r="F924" s="33" t="s">
        <v>3775</v>
      </c>
      <c r="G924" s="34"/>
      <c r="H924" s="35">
        <v>0.040000000000000001</v>
      </c>
      <c r="I924" s="34" t="s">
        <v>64</v>
      </c>
      <c r="J924" s="33" t="s">
        <v>65</v>
      </c>
      <c r="K924" s="13">
        <v>90</v>
      </c>
      <c r="L924" s="29">
        <v>5</v>
      </c>
      <c r="M924" s="29">
        <f t="shared" si="56"/>
        <v>20</v>
      </c>
      <c r="N924" s="29">
        <f t="shared" si="57"/>
        <v>25</v>
      </c>
      <c r="O924" s="29"/>
      <c r="P924" s="29"/>
      <c r="Q924" s="29"/>
      <c r="R924" s="29"/>
      <c r="S924" s="33" t="s">
        <v>66</v>
      </c>
      <c r="T924" s="33">
        <v>90.5</v>
      </c>
      <c r="U924" s="33">
        <v>2462</v>
      </c>
      <c r="V924" s="33">
        <v>3690</v>
      </c>
      <c r="W924" s="33">
        <f t="shared" si="58"/>
        <v>4920</v>
      </c>
      <c r="X924" s="24"/>
      <c r="Y924" s="29">
        <v>3</v>
      </c>
      <c r="Z924" s="18">
        <f>#NAME?</f>
        <v>3</v>
      </c>
      <c r="AA924" s="18" t="b">
        <f t="shared" si="55"/>
        <v>1</v>
      </c>
      <c r="AB924" s="26"/>
    </row>
    <row r="925">
      <c r="A925" s="21">
        <v>12624</v>
      </c>
      <c r="B925" s="22" t="s">
        <v>3776</v>
      </c>
      <c r="C925" s="22" t="s">
        <v>3777</v>
      </c>
      <c r="D925" s="22" t="s">
        <v>2555</v>
      </c>
      <c r="E925" s="22" t="s">
        <v>3778</v>
      </c>
      <c r="F925" s="22" t="s">
        <v>3779</v>
      </c>
      <c r="G925" s="22"/>
      <c r="H925" s="14">
        <v>0.040000000000000001</v>
      </c>
      <c r="I925" s="15" t="s">
        <v>64</v>
      </c>
      <c r="J925" s="22" t="s">
        <v>65</v>
      </c>
      <c r="K925" s="13">
        <v>90</v>
      </c>
      <c r="L925" s="23">
        <v>0</v>
      </c>
      <c r="M925" s="29">
        <f t="shared" si="56"/>
        <v>0</v>
      </c>
      <c r="N925" s="29">
        <f t="shared" si="57"/>
        <v>0</v>
      </c>
      <c r="O925" s="23">
        <v>5</v>
      </c>
      <c r="P925" s="23">
        <v>20</v>
      </c>
      <c r="Q925" s="23"/>
      <c r="R925" s="23"/>
      <c r="S925" s="22" t="s">
        <v>66</v>
      </c>
      <c r="T925" s="22">
        <v>25</v>
      </c>
      <c r="U925" s="22">
        <v>680</v>
      </c>
      <c r="V925" s="22">
        <v>1020</v>
      </c>
      <c r="W925" s="22">
        <v>1360</v>
      </c>
      <c r="X925" s="24">
        <v>7</v>
      </c>
      <c r="Y925" s="25">
        <v>30</v>
      </c>
      <c r="Z925" s="18">
        <f>#NAME?</f>
        <v>30</v>
      </c>
      <c r="AA925" s="18" t="b">
        <f t="shared" si="55"/>
        <v>1</v>
      </c>
      <c r="AB925" s="26">
        <v>11</v>
      </c>
    </row>
    <row r="926">
      <c r="A926" s="21">
        <v>12623</v>
      </c>
      <c r="B926" s="22" t="s">
        <v>3780</v>
      </c>
      <c r="C926" s="22" t="s">
        <v>3781</v>
      </c>
      <c r="D926" s="22" t="s">
        <v>2555</v>
      </c>
      <c r="E926" s="22" t="s">
        <v>3782</v>
      </c>
      <c r="F926" s="22" t="s">
        <v>3783</v>
      </c>
      <c r="G926" s="22"/>
      <c r="H926" s="14">
        <v>0.040000000000000001</v>
      </c>
      <c r="I926" s="15" t="s">
        <v>64</v>
      </c>
      <c r="J926" s="22" t="s">
        <v>65</v>
      </c>
      <c r="K926" s="13">
        <v>90</v>
      </c>
      <c r="L926" s="23">
        <v>0</v>
      </c>
      <c r="M926" s="29">
        <f t="shared" si="56"/>
        <v>0</v>
      </c>
      <c r="N926" s="29">
        <f t="shared" si="57"/>
        <v>0</v>
      </c>
      <c r="O926" s="23">
        <v>5</v>
      </c>
      <c r="P926" s="23">
        <v>20</v>
      </c>
      <c r="Q926" s="23"/>
      <c r="R926" s="23"/>
      <c r="S926" s="22" t="s">
        <v>66</v>
      </c>
      <c r="T926" s="22">
        <v>25</v>
      </c>
      <c r="U926" s="22">
        <v>680</v>
      </c>
      <c r="V926" s="22">
        <v>1020</v>
      </c>
      <c r="W926" s="22">
        <v>1360</v>
      </c>
      <c r="X926" s="24">
        <v>3</v>
      </c>
      <c r="Y926" s="25">
        <v>30</v>
      </c>
      <c r="Z926" s="18">
        <f>#NAME?</f>
        <v>30</v>
      </c>
      <c r="AA926" s="18" t="b">
        <f t="shared" si="55"/>
        <v>1</v>
      </c>
      <c r="AB926" s="26">
        <v>13</v>
      </c>
    </row>
    <row r="927">
      <c r="A927" s="21">
        <v>12622</v>
      </c>
      <c r="B927" s="22" t="s">
        <v>3784</v>
      </c>
      <c r="C927" s="22" t="s">
        <v>3785</v>
      </c>
      <c r="D927" s="22" t="s">
        <v>2555</v>
      </c>
      <c r="E927" s="22" t="s">
        <v>3786</v>
      </c>
      <c r="F927" s="22" t="s">
        <v>3787</v>
      </c>
      <c r="G927" s="22"/>
      <c r="H927" s="14">
        <v>0.040000000000000001</v>
      </c>
      <c r="I927" s="15" t="s">
        <v>64</v>
      </c>
      <c r="J927" s="22" t="s">
        <v>65</v>
      </c>
      <c r="K927" s="13">
        <v>90</v>
      </c>
      <c r="L927" s="23">
        <v>5</v>
      </c>
      <c r="M927" s="29">
        <f t="shared" si="56"/>
        <v>20</v>
      </c>
      <c r="N927" s="29">
        <f t="shared" si="57"/>
        <v>25</v>
      </c>
      <c r="O927" s="51"/>
      <c r="P927" s="51"/>
      <c r="Q927" s="23">
        <v>5</v>
      </c>
      <c r="R927" s="23">
        <v>20</v>
      </c>
      <c r="S927" s="22" t="s">
        <v>66</v>
      </c>
      <c r="T927" s="22">
        <v>90</v>
      </c>
      <c r="U927" s="22">
        <v>2448</v>
      </c>
      <c r="V927" s="22">
        <v>3670</v>
      </c>
      <c r="W927" s="22">
        <v>4900</v>
      </c>
      <c r="X927" s="24">
        <v>1</v>
      </c>
      <c r="Y927" s="25"/>
      <c r="Z927" s="18">
        <f>#NAME?</f>
        <v>0</v>
      </c>
      <c r="AA927" s="18" t="b">
        <f t="shared" si="55"/>
        <v>1</v>
      </c>
      <c r="AB927" s="26"/>
    </row>
    <row r="928">
      <c r="A928" s="21">
        <v>12621</v>
      </c>
      <c r="B928" s="22" t="s">
        <v>3788</v>
      </c>
      <c r="C928" s="22" t="s">
        <v>3789</v>
      </c>
      <c r="D928" s="22" t="s">
        <v>2555</v>
      </c>
      <c r="E928" s="22" t="s">
        <v>3790</v>
      </c>
      <c r="F928" s="22" t="s">
        <v>3791</v>
      </c>
      <c r="G928" s="22"/>
      <c r="H928" s="14">
        <v>0.040000000000000001</v>
      </c>
      <c r="I928" s="15" t="s">
        <v>64</v>
      </c>
      <c r="J928" s="22" t="s">
        <v>65</v>
      </c>
      <c r="K928" s="13">
        <v>90</v>
      </c>
      <c r="L928" s="23">
        <v>5</v>
      </c>
      <c r="M928" s="29">
        <f t="shared" si="56"/>
        <v>20</v>
      </c>
      <c r="N928" s="29">
        <f t="shared" si="57"/>
        <v>25</v>
      </c>
      <c r="O928" s="51"/>
      <c r="P928" s="51"/>
      <c r="Q928" s="23">
        <v>5</v>
      </c>
      <c r="R928" s="23">
        <v>20</v>
      </c>
      <c r="S928" s="22" t="s">
        <v>66</v>
      </c>
      <c r="T928" s="22">
        <v>90</v>
      </c>
      <c r="U928" s="22">
        <v>2448</v>
      </c>
      <c r="V928" s="22">
        <v>3670</v>
      </c>
      <c r="W928" s="22">
        <v>4900</v>
      </c>
      <c r="X928" s="24"/>
      <c r="Y928" s="25"/>
      <c r="Z928" s="18">
        <f>#NAME?</f>
        <v>0</v>
      </c>
      <c r="AA928" s="18" t="b">
        <f t="shared" si="55"/>
        <v>1</v>
      </c>
      <c r="AB928" s="26"/>
    </row>
    <row r="929">
      <c r="A929" s="21">
        <v>12625</v>
      </c>
      <c r="B929" s="22" t="s">
        <v>3792</v>
      </c>
      <c r="C929" s="22" t="s">
        <v>3793</v>
      </c>
      <c r="D929" s="22" t="s">
        <v>2555</v>
      </c>
      <c r="E929" s="22" t="s">
        <v>3794</v>
      </c>
      <c r="F929" s="22" t="s">
        <v>3795</v>
      </c>
      <c r="G929" s="22"/>
      <c r="H929" s="14">
        <v>0.040000000000000001</v>
      </c>
      <c r="I929" s="15" t="s">
        <v>64</v>
      </c>
      <c r="J929" s="22" t="s">
        <v>65</v>
      </c>
      <c r="K929" s="13">
        <v>90</v>
      </c>
      <c r="L929" s="23">
        <v>0</v>
      </c>
      <c r="M929" s="29">
        <f t="shared" si="56"/>
        <v>0</v>
      </c>
      <c r="N929" s="29">
        <f t="shared" si="57"/>
        <v>0</v>
      </c>
      <c r="O929" s="23">
        <v>5</v>
      </c>
      <c r="P929" s="23">
        <v>20</v>
      </c>
      <c r="Q929" s="23"/>
      <c r="R929" s="23"/>
      <c r="S929" s="22" t="s">
        <v>66</v>
      </c>
      <c r="T929" s="22">
        <v>8</v>
      </c>
      <c r="U929" s="22">
        <v>218</v>
      </c>
      <c r="V929" s="22">
        <v>300</v>
      </c>
      <c r="W929" s="22">
        <v>400</v>
      </c>
      <c r="X929" s="24"/>
      <c r="Y929" s="25"/>
      <c r="Z929" s="18">
        <f>#NAME?</f>
        <v>0</v>
      </c>
      <c r="AA929" s="18" t="b">
        <f t="shared" si="55"/>
        <v>1</v>
      </c>
      <c r="AB929" s="26"/>
    </row>
    <row r="930">
      <c r="A930" s="21">
        <v>13856</v>
      </c>
      <c r="B930" s="22" t="s">
        <v>3796</v>
      </c>
      <c r="C930" s="22" t="s">
        <v>3797</v>
      </c>
      <c r="D930" s="22" t="s">
        <v>2555</v>
      </c>
      <c r="E930" s="22" t="s">
        <v>3798</v>
      </c>
      <c r="F930" s="22" t="s">
        <v>3798</v>
      </c>
      <c r="G930" s="22" t="s">
        <v>3799</v>
      </c>
      <c r="H930" s="14">
        <v>0.040000000000000001</v>
      </c>
      <c r="I930" s="15" t="s">
        <v>3800</v>
      </c>
      <c r="J930" s="15" t="s">
        <v>3801</v>
      </c>
      <c r="K930" s="13">
        <v>90</v>
      </c>
      <c r="L930" s="16">
        <v>2</v>
      </c>
      <c r="M930" s="29">
        <f t="shared" si="56"/>
        <v>8</v>
      </c>
      <c r="N930" s="29">
        <f t="shared" si="57"/>
        <v>10</v>
      </c>
      <c r="O930" s="23"/>
      <c r="P930" s="23"/>
      <c r="Q930" s="23">
        <v>2</v>
      </c>
      <c r="R930" s="23">
        <v>5</v>
      </c>
      <c r="S930" s="22" t="s">
        <v>66</v>
      </c>
      <c r="T930" s="22">
        <v>83</v>
      </c>
      <c r="U930" s="22">
        <v>1930</v>
      </c>
      <c r="V930" s="22">
        <v>2500</v>
      </c>
      <c r="W930" s="22">
        <v>3500</v>
      </c>
      <c r="X930" s="24"/>
      <c r="Y930" s="25">
        <v>9</v>
      </c>
      <c r="Z930" s="18">
        <f>#NAME?</f>
        <v>9</v>
      </c>
      <c r="AA930" s="18" t="b">
        <f t="shared" si="55"/>
        <v>1</v>
      </c>
      <c r="AB930" s="26">
        <v>3</v>
      </c>
    </row>
    <row r="931">
      <c r="A931" s="21">
        <v>13855</v>
      </c>
      <c r="B931" s="22" t="s">
        <v>3802</v>
      </c>
      <c r="C931" s="22" t="s">
        <v>3803</v>
      </c>
      <c r="D931" s="22" t="s">
        <v>2555</v>
      </c>
      <c r="E931" s="22" t="s">
        <v>3804</v>
      </c>
      <c r="F931" s="22" t="s">
        <v>3804</v>
      </c>
      <c r="G931" s="22" t="s">
        <v>3799</v>
      </c>
      <c r="H931" s="14">
        <v>0.040000000000000001</v>
      </c>
      <c r="I931" s="15" t="s">
        <v>3800</v>
      </c>
      <c r="J931" s="15" t="s">
        <v>3801</v>
      </c>
      <c r="K931" s="13">
        <v>90</v>
      </c>
      <c r="L931" s="16">
        <v>2</v>
      </c>
      <c r="M931" s="29">
        <f t="shared" si="56"/>
        <v>8</v>
      </c>
      <c r="N931" s="29">
        <f t="shared" si="57"/>
        <v>10</v>
      </c>
      <c r="O931" s="23"/>
      <c r="P931" s="23"/>
      <c r="Q931" s="23">
        <v>2</v>
      </c>
      <c r="R931" s="23">
        <v>5</v>
      </c>
      <c r="S931" s="22" t="s">
        <v>66</v>
      </c>
      <c r="T931" s="22">
        <v>83</v>
      </c>
      <c r="U931" s="22">
        <v>1930</v>
      </c>
      <c r="V931" s="22">
        <v>2500</v>
      </c>
      <c r="W931" s="22">
        <v>3500</v>
      </c>
      <c r="X931" s="24"/>
      <c r="Y931" s="25">
        <v>6</v>
      </c>
      <c r="Z931" s="18">
        <f>#NAME?</f>
        <v>6</v>
      </c>
      <c r="AA931" s="18" t="b">
        <f t="shared" si="55"/>
        <v>1</v>
      </c>
      <c r="AB931" s="26">
        <v>3</v>
      </c>
    </row>
    <row r="932">
      <c r="A932" s="12">
        <v>11999</v>
      </c>
      <c r="B932" s="13" t="s">
        <v>3805</v>
      </c>
      <c r="C932" s="13" t="s">
        <v>3806</v>
      </c>
      <c r="D932" s="13" t="s">
        <v>2555</v>
      </c>
      <c r="E932" s="13" t="s">
        <v>3807</v>
      </c>
      <c r="F932" s="13" t="s">
        <v>3808</v>
      </c>
      <c r="G932" s="13" t="s">
        <v>3809</v>
      </c>
      <c r="H932" s="14">
        <v>0.02</v>
      </c>
      <c r="I932" s="15" t="s">
        <v>32</v>
      </c>
      <c r="J932" s="13" t="s">
        <v>33</v>
      </c>
      <c r="K932" s="20">
        <v>90</v>
      </c>
      <c r="L932" s="16">
        <v>5</v>
      </c>
      <c r="M932" s="29">
        <f t="shared" si="56"/>
        <v>20</v>
      </c>
      <c r="N932" s="29">
        <f t="shared" si="57"/>
        <v>25</v>
      </c>
      <c r="O932" s="16"/>
      <c r="P932" s="16"/>
      <c r="Q932" s="16">
        <v>1</v>
      </c>
      <c r="R932" s="16">
        <v>2</v>
      </c>
      <c r="S932" s="13" t="s">
        <v>34</v>
      </c>
      <c r="T932" s="13">
        <v>3.29</v>
      </c>
      <c r="U932" s="13">
        <v>510.76999999999998</v>
      </c>
      <c r="V932" s="13">
        <v>700</v>
      </c>
      <c r="W932" s="13">
        <v>970</v>
      </c>
      <c r="X932" s="17"/>
      <c r="Y932" s="18"/>
      <c r="Z932" s="18">
        <f>#NAME?</f>
        <v>0</v>
      </c>
      <c r="AA932" s="18" t="b">
        <f t="shared" si="55"/>
        <v>1</v>
      </c>
      <c r="AB932" s="19"/>
    </row>
    <row r="933">
      <c r="A933" s="12">
        <v>12000</v>
      </c>
      <c r="B933" s="13" t="s">
        <v>3810</v>
      </c>
      <c r="C933" s="13" t="s">
        <v>3811</v>
      </c>
      <c r="D933" s="13" t="s">
        <v>2555</v>
      </c>
      <c r="E933" s="13" t="s">
        <v>3812</v>
      </c>
      <c r="F933" s="13" t="s">
        <v>3813</v>
      </c>
      <c r="G933" s="13" t="s">
        <v>3809</v>
      </c>
      <c r="H933" s="14">
        <v>0.02</v>
      </c>
      <c r="I933" s="15" t="s">
        <v>32</v>
      </c>
      <c r="J933" s="13" t="s">
        <v>33</v>
      </c>
      <c r="K933" s="20">
        <v>90</v>
      </c>
      <c r="L933" s="16">
        <v>5</v>
      </c>
      <c r="M933" s="29">
        <f t="shared" si="56"/>
        <v>20</v>
      </c>
      <c r="N933" s="29">
        <f t="shared" si="57"/>
        <v>25</v>
      </c>
      <c r="O933" s="16"/>
      <c r="P933" s="16"/>
      <c r="Q933" s="16">
        <v>1</v>
      </c>
      <c r="R933" s="16">
        <v>2</v>
      </c>
      <c r="S933" s="13" t="s">
        <v>34</v>
      </c>
      <c r="T933" s="13">
        <v>3.29</v>
      </c>
      <c r="U933" s="13">
        <v>510.76999999999998</v>
      </c>
      <c r="V933" s="13">
        <v>700</v>
      </c>
      <c r="W933" s="13">
        <v>970</v>
      </c>
      <c r="X933" s="17"/>
      <c r="Y933" s="18"/>
      <c r="Z933" s="18">
        <f>#NAME?</f>
        <v>0</v>
      </c>
      <c r="AA933" s="18" t="b">
        <f t="shared" si="55"/>
        <v>1</v>
      </c>
      <c r="AB933" s="19"/>
    </row>
    <row r="934">
      <c r="A934" s="21">
        <v>13527</v>
      </c>
      <c r="B934" s="22" t="s">
        <v>3814</v>
      </c>
      <c r="C934" s="22" t="s">
        <v>3815</v>
      </c>
      <c r="D934" s="22" t="s">
        <v>2555</v>
      </c>
      <c r="E934" s="22" t="s">
        <v>3816</v>
      </c>
      <c r="F934" s="22" t="s">
        <v>3816</v>
      </c>
      <c r="G934" s="22" t="s">
        <v>3817</v>
      </c>
      <c r="H934" s="14">
        <v>0.040000000000000001</v>
      </c>
      <c r="I934" s="15" t="s">
        <v>3800</v>
      </c>
      <c r="J934" s="15" t="s">
        <v>3801</v>
      </c>
      <c r="K934" s="13">
        <v>90</v>
      </c>
      <c r="L934" s="16">
        <v>5</v>
      </c>
      <c r="M934" s="29">
        <f t="shared" si="56"/>
        <v>20</v>
      </c>
      <c r="N934" s="29">
        <f t="shared" si="57"/>
        <v>25</v>
      </c>
      <c r="O934" s="23"/>
      <c r="P934" s="23"/>
      <c r="Q934" s="23">
        <v>2</v>
      </c>
      <c r="R934" s="23">
        <v>5</v>
      </c>
      <c r="S934" s="22" t="s">
        <v>66</v>
      </c>
      <c r="T934" s="22">
        <v>83</v>
      </c>
      <c r="U934" s="22">
        <v>1930</v>
      </c>
      <c r="V934" s="22">
        <v>2500</v>
      </c>
      <c r="W934" s="22">
        <v>3500</v>
      </c>
      <c r="X934" s="24"/>
      <c r="Y934" s="25">
        <v>29</v>
      </c>
      <c r="Z934" s="18">
        <f>#NAME?</f>
        <v>29</v>
      </c>
      <c r="AA934" s="18" t="b">
        <f t="shared" si="55"/>
        <v>1</v>
      </c>
      <c r="AB934" s="26">
        <v>0</v>
      </c>
    </row>
    <row r="935">
      <c r="A935" s="12">
        <v>13528</v>
      </c>
      <c r="B935" s="13" t="s">
        <v>3818</v>
      </c>
      <c r="C935" s="13" t="s">
        <v>3819</v>
      </c>
      <c r="D935" s="13" t="s">
        <v>2555</v>
      </c>
      <c r="E935" s="13" t="s">
        <v>3820</v>
      </c>
      <c r="F935" s="13" t="s">
        <v>3820</v>
      </c>
      <c r="G935" s="13" t="s">
        <v>3817</v>
      </c>
      <c r="H935" s="14">
        <v>0.02</v>
      </c>
      <c r="I935" s="15" t="s">
        <v>32</v>
      </c>
      <c r="J935" s="13" t="s">
        <v>33</v>
      </c>
      <c r="K935" s="20">
        <v>90</v>
      </c>
      <c r="L935" s="16">
        <f>#NAME?</f>
        <v>3</v>
      </c>
      <c r="M935" s="29">
        <f t="shared" si="56"/>
        <v>12</v>
      </c>
      <c r="N935" s="29">
        <f t="shared" si="57"/>
        <v>15</v>
      </c>
      <c r="O935" s="16"/>
      <c r="P935" s="16"/>
      <c r="Q935" s="16">
        <v>1</v>
      </c>
      <c r="R935" s="16">
        <v>2</v>
      </c>
      <c r="S935" s="13" t="s">
        <v>66</v>
      </c>
      <c r="T935" s="13">
        <v>83</v>
      </c>
      <c r="U935" s="13">
        <v>1930</v>
      </c>
      <c r="V935" s="13">
        <v>2500</v>
      </c>
      <c r="W935" s="13">
        <v>3500</v>
      </c>
      <c r="X935" s="17"/>
      <c r="Y935" s="25">
        <v>19</v>
      </c>
      <c r="Z935" s="18">
        <f>#NAME?</f>
        <v>19</v>
      </c>
      <c r="AA935" s="18" t="b">
        <f t="shared" si="55"/>
        <v>1</v>
      </c>
      <c r="AB935" s="19">
        <v>1</v>
      </c>
    </row>
    <row r="936">
      <c r="A936" s="12">
        <v>13529</v>
      </c>
      <c r="B936" s="13" t="s">
        <v>3821</v>
      </c>
      <c r="C936" s="13" t="s">
        <v>3822</v>
      </c>
      <c r="D936" s="13" t="s">
        <v>2555</v>
      </c>
      <c r="E936" s="13" t="s">
        <v>3823</v>
      </c>
      <c r="F936" s="13" t="s">
        <v>3823</v>
      </c>
      <c r="G936" s="13" t="s">
        <v>3824</v>
      </c>
      <c r="H936" s="14">
        <v>0.02</v>
      </c>
      <c r="I936" s="15" t="s">
        <v>32</v>
      </c>
      <c r="J936" s="13" t="s">
        <v>33</v>
      </c>
      <c r="K936" s="20">
        <v>90</v>
      </c>
      <c r="L936" s="16">
        <f>#NAME?</f>
        <v>4</v>
      </c>
      <c r="M936" s="29">
        <f t="shared" si="56"/>
        <v>16</v>
      </c>
      <c r="N936" s="29">
        <f t="shared" si="57"/>
        <v>20</v>
      </c>
      <c r="O936" s="16"/>
      <c r="P936" s="16"/>
      <c r="Q936" s="16">
        <v>1</v>
      </c>
      <c r="R936" s="16">
        <v>2</v>
      </c>
      <c r="S936" s="13" t="s">
        <v>66</v>
      </c>
      <c r="T936" s="13">
        <v>83</v>
      </c>
      <c r="U936" s="13">
        <v>1930</v>
      </c>
      <c r="V936" s="13">
        <v>2500</v>
      </c>
      <c r="W936" s="13">
        <v>3500</v>
      </c>
      <c r="X936" s="17"/>
      <c r="Y936" s="18">
        <v>3</v>
      </c>
      <c r="Z936" s="18">
        <f>#NAME?</f>
        <v>3</v>
      </c>
      <c r="AA936" s="18" t="b">
        <f t="shared" si="55"/>
        <v>1</v>
      </c>
      <c r="AB936" s="19"/>
    </row>
    <row r="937">
      <c r="A937" s="12">
        <v>13530</v>
      </c>
      <c r="B937" s="13" t="s">
        <v>3825</v>
      </c>
      <c r="C937" s="13" t="s">
        <v>3826</v>
      </c>
      <c r="D937" s="13" t="s">
        <v>2555</v>
      </c>
      <c r="E937" s="13" t="s">
        <v>3827</v>
      </c>
      <c r="F937" s="13" t="s">
        <v>3827</v>
      </c>
      <c r="G937" s="13" t="s">
        <v>3824</v>
      </c>
      <c r="H937" s="14">
        <v>0.02</v>
      </c>
      <c r="I937" s="15" t="s">
        <v>32</v>
      </c>
      <c r="J937" s="13" t="s">
        <v>33</v>
      </c>
      <c r="K937" s="20">
        <v>90</v>
      </c>
      <c r="L937" s="16">
        <f>#NAME?</f>
        <v>4</v>
      </c>
      <c r="M937" s="29">
        <f t="shared" si="56"/>
        <v>16</v>
      </c>
      <c r="N937" s="29">
        <f t="shared" si="57"/>
        <v>20</v>
      </c>
      <c r="O937" s="16"/>
      <c r="P937" s="16"/>
      <c r="Q937" s="16">
        <v>1</v>
      </c>
      <c r="R937" s="16">
        <v>2</v>
      </c>
      <c r="S937" s="13" t="s">
        <v>66</v>
      </c>
      <c r="T937" s="13">
        <v>83</v>
      </c>
      <c r="U937" s="13">
        <v>1930</v>
      </c>
      <c r="V937" s="13">
        <v>2500</v>
      </c>
      <c r="W937" s="13">
        <v>3500</v>
      </c>
      <c r="X937" s="17"/>
      <c r="Y937" s="52">
        <v>0</v>
      </c>
      <c r="Z937" s="18">
        <f>#NAME?</f>
        <v>0</v>
      </c>
      <c r="AA937" s="18" t="b">
        <f t="shared" si="55"/>
        <v>1</v>
      </c>
      <c r="AB937" s="19"/>
    </row>
    <row r="938">
      <c r="A938" s="12">
        <v>12854</v>
      </c>
      <c r="B938" s="13" t="s">
        <v>3828</v>
      </c>
      <c r="C938" s="13" t="s">
        <v>3829</v>
      </c>
      <c r="D938" s="13" t="s">
        <v>2555</v>
      </c>
      <c r="E938" s="13" t="s">
        <v>3830</v>
      </c>
      <c r="F938" s="13" t="s">
        <v>3831</v>
      </c>
      <c r="G938" s="13" t="s">
        <v>3832</v>
      </c>
      <c r="H938" s="14">
        <v>0.02</v>
      </c>
      <c r="I938" s="15" t="s">
        <v>32</v>
      </c>
      <c r="J938" s="13" t="s">
        <v>33</v>
      </c>
      <c r="K938" s="13">
        <v>90</v>
      </c>
      <c r="L938" s="16">
        <f>#NAME?</f>
        <v>1</v>
      </c>
      <c r="M938" s="29">
        <f t="shared" si="56"/>
        <v>4</v>
      </c>
      <c r="N938" s="29">
        <f t="shared" si="57"/>
        <v>5</v>
      </c>
      <c r="O938" s="16"/>
      <c r="P938" s="16"/>
      <c r="Q938" s="16">
        <v>1</v>
      </c>
      <c r="R938" s="16">
        <v>2</v>
      </c>
      <c r="S938" s="13" t="s">
        <v>34</v>
      </c>
      <c r="T938" s="13">
        <v>12.18</v>
      </c>
      <c r="U938" s="13">
        <v>2029.49</v>
      </c>
      <c r="V938" s="13">
        <v>2700</v>
      </c>
      <c r="W938" s="13">
        <v>3730</v>
      </c>
      <c r="X938" s="17"/>
      <c r="Y938" s="25">
        <v>38</v>
      </c>
      <c r="Z938" s="18">
        <f>#NAME?</f>
        <v>38</v>
      </c>
      <c r="AA938" s="18" t="b">
        <f t="shared" si="55"/>
        <v>1</v>
      </c>
      <c r="AB938" s="19"/>
    </row>
    <row r="939">
      <c r="A939" s="31">
        <v>11120</v>
      </c>
      <c r="B939" s="32" t="s">
        <v>3833</v>
      </c>
      <c r="C939" s="33" t="s">
        <v>3834</v>
      </c>
      <c r="D939" s="33" t="s">
        <v>2555</v>
      </c>
      <c r="E939" s="33" t="s">
        <v>3835</v>
      </c>
      <c r="F939" s="33" t="s">
        <v>3836</v>
      </c>
      <c r="G939" s="34"/>
      <c r="H939" s="35">
        <v>0.040000000000000001</v>
      </c>
      <c r="I939" s="34" t="s">
        <v>64</v>
      </c>
      <c r="J939" s="33" t="s">
        <v>65</v>
      </c>
      <c r="K939" s="13">
        <v>90</v>
      </c>
      <c r="L939" s="29">
        <v>30</v>
      </c>
      <c r="M939" s="29">
        <f t="shared" si="56"/>
        <v>120</v>
      </c>
      <c r="N939" s="29">
        <f t="shared" si="57"/>
        <v>150</v>
      </c>
      <c r="O939" s="29">
        <v>10</v>
      </c>
      <c r="P939" s="29">
        <v>20</v>
      </c>
      <c r="Q939" s="29"/>
      <c r="R939" s="29"/>
      <c r="S939" s="33" t="s">
        <v>66</v>
      </c>
      <c r="T939" s="33">
        <v>9</v>
      </c>
      <c r="U939" s="33">
        <v>230</v>
      </c>
      <c r="V939" s="33">
        <v>340</v>
      </c>
      <c r="W939" s="33">
        <f t="shared" si="58"/>
        <v>460</v>
      </c>
      <c r="X939" s="24"/>
      <c r="Y939" s="29">
        <v>20</v>
      </c>
      <c r="Z939" s="18">
        <f>#NAME?</f>
        <v>20</v>
      </c>
      <c r="AA939" s="18" t="b">
        <f t="shared" si="55"/>
        <v>1</v>
      </c>
      <c r="AB939" s="26">
        <v>0</v>
      </c>
    </row>
    <row r="940">
      <c r="A940" s="31">
        <v>11156</v>
      </c>
      <c r="B940" s="32" t="s">
        <v>3837</v>
      </c>
      <c r="C940" s="33" t="s">
        <v>3838</v>
      </c>
      <c r="D940" s="33" t="s">
        <v>2555</v>
      </c>
      <c r="E940" s="33" t="s">
        <v>3839</v>
      </c>
      <c r="F940" s="33" t="s">
        <v>3840</v>
      </c>
      <c r="G940" s="34"/>
      <c r="H940" s="35">
        <v>0.040000000000000001</v>
      </c>
      <c r="I940" s="34" t="s">
        <v>64</v>
      </c>
      <c r="J940" s="33" t="s">
        <v>65</v>
      </c>
      <c r="K940" s="13">
        <v>90</v>
      </c>
      <c r="L940" s="29">
        <v>30</v>
      </c>
      <c r="M940" s="29">
        <f t="shared" si="56"/>
        <v>120</v>
      </c>
      <c r="N940" s="29">
        <f t="shared" si="57"/>
        <v>150</v>
      </c>
      <c r="O940" s="29">
        <v>10</v>
      </c>
      <c r="P940" s="29">
        <v>20</v>
      </c>
      <c r="Q940" s="29"/>
      <c r="R940" s="29"/>
      <c r="S940" s="33" t="s">
        <v>66</v>
      </c>
      <c r="T940" s="33">
        <v>9</v>
      </c>
      <c r="U940" s="33">
        <v>230</v>
      </c>
      <c r="V940" s="33">
        <v>340</v>
      </c>
      <c r="W940" s="33">
        <f t="shared" ref="W940:W984" si="59">ROUND(U940*2,-1)</f>
        <v>460</v>
      </c>
      <c r="X940" s="24">
        <v>10</v>
      </c>
      <c r="Y940" s="29">
        <v>7</v>
      </c>
      <c r="Z940" s="18">
        <f>#NAME?</f>
        <v>7</v>
      </c>
      <c r="AA940" s="18" t="b">
        <f t="shared" si="55"/>
        <v>1</v>
      </c>
      <c r="AB940" s="26">
        <v>21</v>
      </c>
    </row>
    <row r="941">
      <c r="A941" s="31">
        <v>11159</v>
      </c>
      <c r="B941" s="32" t="s">
        <v>3841</v>
      </c>
      <c r="C941" s="33" t="s">
        <v>3842</v>
      </c>
      <c r="D941" s="33" t="s">
        <v>2555</v>
      </c>
      <c r="E941" s="33" t="s">
        <v>3843</v>
      </c>
      <c r="F941" s="33" t="s">
        <v>3844</v>
      </c>
      <c r="G941" s="34"/>
      <c r="H941" s="35">
        <v>0.040000000000000001</v>
      </c>
      <c r="I941" s="34" t="s">
        <v>64</v>
      </c>
      <c r="J941" s="33" t="s">
        <v>65</v>
      </c>
      <c r="K941" s="13">
        <v>90</v>
      </c>
      <c r="L941" s="29">
        <v>50</v>
      </c>
      <c r="M941" s="29">
        <f t="shared" si="56"/>
        <v>200</v>
      </c>
      <c r="N941" s="29">
        <f t="shared" si="57"/>
        <v>250</v>
      </c>
      <c r="O941" s="29"/>
      <c r="P941" s="29"/>
      <c r="Q941" s="29">
        <v>3</v>
      </c>
      <c r="R941" s="29">
        <v>5</v>
      </c>
      <c r="S941" s="33" t="s">
        <v>66</v>
      </c>
      <c r="T941" s="33">
        <v>68</v>
      </c>
      <c r="U941" s="33">
        <v>1734</v>
      </c>
      <c r="V941" s="33">
        <v>2250</v>
      </c>
      <c r="W941" s="33">
        <f t="shared" si="59"/>
        <v>3470</v>
      </c>
      <c r="X941" s="24"/>
      <c r="Y941" s="29">
        <v>141</v>
      </c>
      <c r="Z941" s="18">
        <f>#NAME?</f>
        <v>141</v>
      </c>
      <c r="AA941" s="18" t="b">
        <f t="shared" si="55"/>
        <v>1</v>
      </c>
      <c r="AB941" s="26">
        <v>4</v>
      </c>
    </row>
    <row r="942">
      <c r="A942" s="31">
        <v>11165</v>
      </c>
      <c r="B942" s="32" t="s">
        <v>3845</v>
      </c>
      <c r="C942" s="33" t="s">
        <v>3846</v>
      </c>
      <c r="D942" s="33" t="s">
        <v>2555</v>
      </c>
      <c r="E942" s="33" t="s">
        <v>3847</v>
      </c>
      <c r="F942" s="33" t="s">
        <v>3848</v>
      </c>
      <c r="G942" s="34"/>
      <c r="H942" s="35">
        <v>0.040000000000000001</v>
      </c>
      <c r="I942" s="34" t="s">
        <v>64</v>
      </c>
      <c r="J942" s="33" t="s">
        <v>65</v>
      </c>
      <c r="K942" s="13">
        <v>90</v>
      </c>
      <c r="L942" s="29">
        <v>10</v>
      </c>
      <c r="M942" s="29">
        <f t="shared" si="56"/>
        <v>40</v>
      </c>
      <c r="N942" s="29">
        <f t="shared" si="57"/>
        <v>50</v>
      </c>
      <c r="O942" s="29"/>
      <c r="P942" s="29"/>
      <c r="Q942" s="29">
        <v>2</v>
      </c>
      <c r="R942" s="29">
        <v>3</v>
      </c>
      <c r="S942" s="33" t="s">
        <v>66</v>
      </c>
      <c r="T942" s="33">
        <v>23</v>
      </c>
      <c r="U942" s="33">
        <v>587</v>
      </c>
      <c r="V942" s="33">
        <v>880</v>
      </c>
      <c r="W942" s="33">
        <f t="shared" si="59"/>
        <v>1170</v>
      </c>
      <c r="X942" s="24"/>
      <c r="Y942" s="29">
        <v>27</v>
      </c>
      <c r="Z942" s="18">
        <f>#NAME?</f>
        <v>27</v>
      </c>
      <c r="AA942" s="18" t="b">
        <f t="shared" si="55"/>
        <v>1</v>
      </c>
      <c r="AB942" s="26">
        <v>5</v>
      </c>
    </row>
    <row r="943">
      <c r="A943" s="31">
        <v>11185</v>
      </c>
      <c r="B943" s="32" t="s">
        <v>3849</v>
      </c>
      <c r="C943" s="32" t="s">
        <v>3850</v>
      </c>
      <c r="D943" s="33" t="s">
        <v>3497</v>
      </c>
      <c r="E943" s="33" t="s">
        <v>3851</v>
      </c>
      <c r="F943" s="33" t="s">
        <v>3852</v>
      </c>
      <c r="G943" s="34"/>
      <c r="H943" s="29"/>
      <c r="I943" s="36" t="s">
        <v>1543</v>
      </c>
      <c r="J943" s="33" t="s">
        <v>65</v>
      </c>
      <c r="K943" s="13">
        <v>90</v>
      </c>
      <c r="L943" s="29">
        <v>15</v>
      </c>
      <c r="M943" s="29">
        <f t="shared" si="56"/>
        <v>60</v>
      </c>
      <c r="N943" s="29">
        <f t="shared" si="57"/>
        <v>75</v>
      </c>
      <c r="O943" s="29">
        <v>10</v>
      </c>
      <c r="P943" s="29">
        <v>20</v>
      </c>
      <c r="Q943" s="29"/>
      <c r="R943" s="29"/>
      <c r="S943" s="33" t="s">
        <v>66</v>
      </c>
      <c r="T943" s="33">
        <v>8</v>
      </c>
      <c r="U943" s="33">
        <v>186</v>
      </c>
      <c r="V943" s="33">
        <v>290</v>
      </c>
      <c r="W943" s="33">
        <v>370</v>
      </c>
      <c r="X943" s="24">
        <v>23</v>
      </c>
      <c r="Y943" s="29">
        <v>110</v>
      </c>
      <c r="Z943" s="18">
        <f>#NAME?</f>
        <v>110</v>
      </c>
      <c r="AA943" s="18" t="b">
        <f t="shared" si="55"/>
        <v>1</v>
      </c>
      <c r="AB943" s="26">
        <v>1</v>
      </c>
    </row>
    <row r="944">
      <c r="A944" s="31">
        <v>11186</v>
      </c>
      <c r="B944" s="32" t="s">
        <v>3853</v>
      </c>
      <c r="C944" s="32" t="s">
        <v>3854</v>
      </c>
      <c r="D944" s="33" t="s">
        <v>3497</v>
      </c>
      <c r="E944" s="33" t="s">
        <v>3855</v>
      </c>
      <c r="F944" s="33" t="s">
        <v>3856</v>
      </c>
      <c r="G944" s="34"/>
      <c r="H944" s="29"/>
      <c r="I944" s="36" t="s">
        <v>1543</v>
      </c>
      <c r="J944" s="33" t="s">
        <v>65</v>
      </c>
      <c r="K944" s="13">
        <v>90</v>
      </c>
      <c r="L944" s="29">
        <v>15</v>
      </c>
      <c r="M944" s="29">
        <f t="shared" si="56"/>
        <v>60</v>
      </c>
      <c r="N944" s="29">
        <f t="shared" si="57"/>
        <v>75</v>
      </c>
      <c r="O944" s="29">
        <v>10</v>
      </c>
      <c r="P944" s="29">
        <v>20</v>
      </c>
      <c r="Q944" s="29"/>
      <c r="R944" s="29"/>
      <c r="S944" s="33" t="s">
        <v>66</v>
      </c>
      <c r="T944" s="33">
        <v>8</v>
      </c>
      <c r="U944" s="33">
        <v>186</v>
      </c>
      <c r="V944" s="33">
        <v>290</v>
      </c>
      <c r="W944" s="33">
        <v>370</v>
      </c>
      <c r="X944" s="24">
        <v>22</v>
      </c>
      <c r="Y944" s="29">
        <v>130</v>
      </c>
      <c r="Z944" s="18">
        <f>#NAME?</f>
        <v>130</v>
      </c>
      <c r="AA944" s="18" t="b">
        <f t="shared" si="55"/>
        <v>1</v>
      </c>
      <c r="AB944" s="26">
        <v>0</v>
      </c>
    </row>
    <row r="945">
      <c r="A945" s="31">
        <v>11203</v>
      </c>
      <c r="B945" s="32" t="s">
        <v>3857</v>
      </c>
      <c r="C945" s="33" t="s">
        <v>3858</v>
      </c>
      <c r="D945" s="33" t="s">
        <v>2555</v>
      </c>
      <c r="E945" s="33" t="s">
        <v>3859</v>
      </c>
      <c r="F945" s="33" t="s">
        <v>3860</v>
      </c>
      <c r="G945" s="34"/>
      <c r="H945" s="35">
        <v>0.040000000000000001</v>
      </c>
      <c r="I945" s="34" t="s">
        <v>64</v>
      </c>
      <c r="J945" s="33" t="s">
        <v>65</v>
      </c>
      <c r="K945" s="13">
        <v>90</v>
      </c>
      <c r="L945" s="29">
        <v>20</v>
      </c>
      <c r="M945" s="29">
        <f t="shared" si="56"/>
        <v>80</v>
      </c>
      <c r="N945" s="29">
        <f t="shared" si="57"/>
        <v>100</v>
      </c>
      <c r="O945" s="29"/>
      <c r="P945" s="29"/>
      <c r="Q945" s="29">
        <v>3</v>
      </c>
      <c r="R945" s="29">
        <v>5</v>
      </c>
      <c r="S945" s="33" t="s">
        <v>66</v>
      </c>
      <c r="T945" s="33">
        <v>38</v>
      </c>
      <c r="U945" s="33">
        <v>969</v>
      </c>
      <c r="V945" s="33">
        <v>1450</v>
      </c>
      <c r="W945" s="33">
        <f t="shared" si="59"/>
        <v>1940</v>
      </c>
      <c r="X945" s="24"/>
      <c r="Y945" s="29">
        <v>9</v>
      </c>
      <c r="Z945" s="18">
        <f>#NAME?</f>
        <v>9</v>
      </c>
      <c r="AA945" s="18" t="b">
        <f t="shared" si="55"/>
        <v>1</v>
      </c>
      <c r="AB945" s="26">
        <v>7</v>
      </c>
    </row>
    <row r="946">
      <c r="A946" s="31">
        <v>11207</v>
      </c>
      <c r="B946" s="32" t="s">
        <v>3861</v>
      </c>
      <c r="C946" s="33" t="s">
        <v>3862</v>
      </c>
      <c r="D946" s="33" t="s">
        <v>2555</v>
      </c>
      <c r="E946" s="33" t="s">
        <v>3863</v>
      </c>
      <c r="F946" s="33" t="s">
        <v>3864</v>
      </c>
      <c r="G946" s="34"/>
      <c r="H946" s="35">
        <v>0.040000000000000001</v>
      </c>
      <c r="I946" s="34" t="s">
        <v>64</v>
      </c>
      <c r="J946" s="33" t="s">
        <v>65</v>
      </c>
      <c r="K946" s="13">
        <v>90</v>
      </c>
      <c r="L946" s="29">
        <v>20</v>
      </c>
      <c r="M946" s="29">
        <f t="shared" si="56"/>
        <v>80</v>
      </c>
      <c r="N946" s="29">
        <f t="shared" si="57"/>
        <v>100</v>
      </c>
      <c r="O946" s="29"/>
      <c r="P946" s="29"/>
      <c r="Q946" s="29">
        <v>3</v>
      </c>
      <c r="R946" s="29">
        <v>5</v>
      </c>
      <c r="S946" s="33" t="s">
        <v>66</v>
      </c>
      <c r="T946" s="33">
        <v>38</v>
      </c>
      <c r="U946" s="33">
        <v>969</v>
      </c>
      <c r="V946" s="33">
        <v>1450</v>
      </c>
      <c r="W946" s="33">
        <f t="shared" si="59"/>
        <v>1940</v>
      </c>
      <c r="X946" s="24"/>
      <c r="Y946" s="29">
        <v>15</v>
      </c>
      <c r="Z946" s="18">
        <f>#NAME?</f>
        <v>15</v>
      </c>
      <c r="AA946" s="18" t="b">
        <f t="shared" si="55"/>
        <v>1</v>
      </c>
      <c r="AB946" s="26">
        <v>8</v>
      </c>
    </row>
    <row r="947">
      <c r="A947" s="31">
        <v>11208</v>
      </c>
      <c r="B947" s="32" t="s">
        <v>3865</v>
      </c>
      <c r="C947" s="33" t="s">
        <v>3866</v>
      </c>
      <c r="D947" s="33" t="s">
        <v>2555</v>
      </c>
      <c r="E947" s="33" t="s">
        <v>3867</v>
      </c>
      <c r="F947" s="33" t="s">
        <v>3868</v>
      </c>
      <c r="G947" s="34"/>
      <c r="H947" s="35">
        <v>0.040000000000000001</v>
      </c>
      <c r="I947" s="34" t="s">
        <v>64</v>
      </c>
      <c r="J947" s="33" t="s">
        <v>65</v>
      </c>
      <c r="K947" s="13">
        <v>90</v>
      </c>
      <c r="L947" s="29">
        <v>10</v>
      </c>
      <c r="M947" s="29">
        <f t="shared" si="56"/>
        <v>40</v>
      </c>
      <c r="N947" s="29">
        <f t="shared" si="57"/>
        <v>50</v>
      </c>
      <c r="O947" s="29"/>
      <c r="P947" s="29"/>
      <c r="Q947" s="29">
        <v>5</v>
      </c>
      <c r="R947" s="29">
        <v>8</v>
      </c>
      <c r="S947" s="33" t="s">
        <v>66</v>
      </c>
      <c r="T947" s="33">
        <v>8</v>
      </c>
      <c r="U947" s="33">
        <v>203.41999999999999</v>
      </c>
      <c r="V947" s="33">
        <v>280</v>
      </c>
      <c r="W947" s="33">
        <f t="shared" si="59"/>
        <v>410</v>
      </c>
      <c r="X947" s="24"/>
      <c r="Y947" s="29">
        <v>107</v>
      </c>
      <c r="Z947" s="18">
        <f>#NAME?</f>
        <v>107</v>
      </c>
      <c r="AA947" s="18" t="b">
        <f t="shared" si="55"/>
        <v>1</v>
      </c>
      <c r="AB947" s="26">
        <v>7</v>
      </c>
    </row>
    <row r="948">
      <c r="A948" s="31">
        <v>11209</v>
      </c>
      <c r="B948" s="32" t="s">
        <v>3869</v>
      </c>
      <c r="C948" s="33" t="s">
        <v>3870</v>
      </c>
      <c r="D948" s="33" t="s">
        <v>2555</v>
      </c>
      <c r="E948" s="33" t="s">
        <v>3871</v>
      </c>
      <c r="F948" s="33" t="s">
        <v>3868</v>
      </c>
      <c r="G948" s="34"/>
      <c r="H948" s="35">
        <v>0.040000000000000001</v>
      </c>
      <c r="I948" s="34" t="s">
        <v>64</v>
      </c>
      <c r="J948" s="33" t="s">
        <v>65</v>
      </c>
      <c r="K948" s="13">
        <v>90</v>
      </c>
      <c r="L948" s="29">
        <v>10</v>
      </c>
      <c r="M948" s="29">
        <f t="shared" si="56"/>
        <v>40</v>
      </c>
      <c r="N948" s="29">
        <f t="shared" si="57"/>
        <v>50</v>
      </c>
      <c r="O948" s="29"/>
      <c r="P948" s="29"/>
      <c r="Q948" s="29">
        <v>5</v>
      </c>
      <c r="R948" s="29">
        <v>8</v>
      </c>
      <c r="S948" s="33" t="s">
        <v>66</v>
      </c>
      <c r="T948" s="33">
        <v>8</v>
      </c>
      <c r="U948" s="33">
        <v>203.41999999999999</v>
      </c>
      <c r="V948" s="33">
        <v>280</v>
      </c>
      <c r="W948" s="33">
        <f t="shared" si="59"/>
        <v>410</v>
      </c>
      <c r="X948" s="24"/>
      <c r="Y948" s="29">
        <v>108</v>
      </c>
      <c r="Z948" s="18">
        <f>#NAME?</f>
        <v>108</v>
      </c>
      <c r="AA948" s="18" t="b">
        <f t="shared" si="55"/>
        <v>1</v>
      </c>
      <c r="AB948" s="53">
        <v>10</v>
      </c>
    </row>
    <row r="949">
      <c r="A949" s="31">
        <v>12113</v>
      </c>
      <c r="B949" s="32" t="s">
        <v>3872</v>
      </c>
      <c r="C949" s="33" t="s">
        <v>3873</v>
      </c>
      <c r="D949" s="33" t="s">
        <v>2555</v>
      </c>
      <c r="E949" s="33" t="s">
        <v>3874</v>
      </c>
      <c r="F949" s="33" t="s">
        <v>3875</v>
      </c>
      <c r="G949" s="34"/>
      <c r="H949" s="35">
        <v>0.040000000000000001</v>
      </c>
      <c r="I949" s="34" t="s">
        <v>64</v>
      </c>
      <c r="J949" s="33" t="s">
        <v>65</v>
      </c>
      <c r="K949" s="13">
        <v>90</v>
      </c>
      <c r="L949" s="29">
        <v>4</v>
      </c>
      <c r="M949" s="29">
        <f t="shared" si="56"/>
        <v>16</v>
      </c>
      <c r="N949" s="29">
        <f t="shared" si="57"/>
        <v>20</v>
      </c>
      <c r="O949" s="29"/>
      <c r="P949" s="29"/>
      <c r="Q949" s="29">
        <v>2</v>
      </c>
      <c r="R949" s="29">
        <v>3</v>
      </c>
      <c r="S949" s="33" t="s">
        <v>66</v>
      </c>
      <c r="T949" s="33">
        <v>11</v>
      </c>
      <c r="U949" s="33">
        <v>248</v>
      </c>
      <c r="V949" s="33">
        <v>400</v>
      </c>
      <c r="W949" s="33">
        <f t="shared" si="59"/>
        <v>500</v>
      </c>
      <c r="X949" s="24">
        <v>20</v>
      </c>
      <c r="Y949" s="29">
        <v>19</v>
      </c>
      <c r="Z949" s="18">
        <f>#NAME?</f>
        <v>19</v>
      </c>
      <c r="AA949" s="18" t="b">
        <f t="shared" si="55"/>
        <v>1</v>
      </c>
      <c r="AB949" s="53">
        <v>30</v>
      </c>
    </row>
    <row r="950">
      <c r="A950" s="31">
        <v>12112</v>
      </c>
      <c r="B950" s="32" t="s">
        <v>3876</v>
      </c>
      <c r="C950" s="33" t="s">
        <v>3877</v>
      </c>
      <c r="D950" s="33" t="s">
        <v>2555</v>
      </c>
      <c r="E950" s="33" t="s">
        <v>3878</v>
      </c>
      <c r="F950" s="33" t="s">
        <v>3879</v>
      </c>
      <c r="G950" s="34"/>
      <c r="H950" s="35">
        <v>0.040000000000000001</v>
      </c>
      <c r="I950" s="34" t="s">
        <v>64</v>
      </c>
      <c r="J950" s="33" t="s">
        <v>65</v>
      </c>
      <c r="K950" s="13">
        <v>90</v>
      </c>
      <c r="L950" s="29">
        <v>4</v>
      </c>
      <c r="M950" s="29">
        <f t="shared" si="56"/>
        <v>16</v>
      </c>
      <c r="N950" s="29">
        <f t="shared" si="57"/>
        <v>20</v>
      </c>
      <c r="O950" s="29"/>
      <c r="P950" s="29"/>
      <c r="Q950" s="29">
        <v>2</v>
      </c>
      <c r="R950" s="29">
        <v>3</v>
      </c>
      <c r="S950" s="33" t="s">
        <v>66</v>
      </c>
      <c r="T950" s="33">
        <v>11</v>
      </c>
      <c r="U950" s="33">
        <v>281</v>
      </c>
      <c r="V950" s="33">
        <v>420</v>
      </c>
      <c r="W950" s="33">
        <f t="shared" si="59"/>
        <v>560</v>
      </c>
      <c r="X950" s="24">
        <v>10</v>
      </c>
      <c r="Y950" s="29">
        <v>0</v>
      </c>
      <c r="Z950" s="18">
        <f>#NAME?</f>
        <v>0</v>
      </c>
      <c r="AA950" s="18" t="b">
        <f t="shared" si="55"/>
        <v>1</v>
      </c>
      <c r="AB950" s="53">
        <v>1</v>
      </c>
    </row>
    <row r="951">
      <c r="A951" s="31">
        <v>11210</v>
      </c>
      <c r="B951" s="32" t="s">
        <v>3880</v>
      </c>
      <c r="C951" s="33" t="s">
        <v>3881</v>
      </c>
      <c r="D951" s="33" t="s">
        <v>2555</v>
      </c>
      <c r="E951" s="33" t="s">
        <v>3882</v>
      </c>
      <c r="F951" s="33" t="s">
        <v>3883</v>
      </c>
      <c r="G951" s="34"/>
      <c r="H951" s="35">
        <v>0.040000000000000001</v>
      </c>
      <c r="I951" s="34" t="s">
        <v>64</v>
      </c>
      <c r="J951" s="33" t="s">
        <v>65</v>
      </c>
      <c r="K951" s="13">
        <v>90</v>
      </c>
      <c r="L951" s="29">
        <v>20</v>
      </c>
      <c r="M951" s="29">
        <f t="shared" si="56"/>
        <v>80</v>
      </c>
      <c r="N951" s="29">
        <f t="shared" si="57"/>
        <v>100</v>
      </c>
      <c r="O951" s="29"/>
      <c r="P951" s="29"/>
      <c r="Q951" s="29">
        <v>2</v>
      </c>
      <c r="R951" s="29">
        <v>3</v>
      </c>
      <c r="S951" s="33" t="s">
        <v>66</v>
      </c>
      <c r="T951" s="33">
        <v>49</v>
      </c>
      <c r="U951" s="33">
        <v>1139.25</v>
      </c>
      <c r="V951" s="33">
        <v>1950</v>
      </c>
      <c r="W951" s="33">
        <f t="shared" si="59"/>
        <v>2280</v>
      </c>
      <c r="X951" s="24"/>
      <c r="Y951" s="29">
        <v>24</v>
      </c>
      <c r="Z951" s="18">
        <f>#NAME?</f>
        <v>24</v>
      </c>
      <c r="AA951" s="18" t="b">
        <f t="shared" si="55"/>
        <v>1</v>
      </c>
      <c r="AB951" s="53"/>
    </row>
    <row r="952">
      <c r="A952" s="21">
        <v>14222</v>
      </c>
      <c r="B952" s="22" t="s">
        <v>3884</v>
      </c>
      <c r="C952" s="22" t="s">
        <v>3885</v>
      </c>
      <c r="D952" s="22" t="s">
        <v>2555</v>
      </c>
      <c r="E952" s="22" t="s">
        <v>3886</v>
      </c>
      <c r="F952" s="22" t="s">
        <v>3887</v>
      </c>
      <c r="G952" s="22"/>
      <c r="H952" s="14">
        <v>0.040000000000000001</v>
      </c>
      <c r="I952" s="15" t="s">
        <v>3888</v>
      </c>
      <c r="J952" s="15" t="s">
        <v>3889</v>
      </c>
      <c r="K952" s="33">
        <v>1</v>
      </c>
      <c r="L952" s="23">
        <v>0</v>
      </c>
      <c r="M952" s="29">
        <f t="shared" si="56"/>
        <v>0</v>
      </c>
      <c r="N952" s="29">
        <f t="shared" si="57"/>
        <v>0</v>
      </c>
      <c r="O952" s="23"/>
      <c r="P952" s="23"/>
      <c r="Q952" s="23">
        <v>3</v>
      </c>
      <c r="R952" s="23">
        <v>10</v>
      </c>
      <c r="S952" s="22" t="s">
        <v>2313</v>
      </c>
      <c r="T952" s="22">
        <v>0</v>
      </c>
      <c r="U952" s="22">
        <v>4200</v>
      </c>
      <c r="V952" s="22">
        <v>4200</v>
      </c>
      <c r="W952" s="22">
        <v>5900</v>
      </c>
      <c r="X952" s="24"/>
      <c r="Y952" s="25"/>
      <c r="Z952" s="18">
        <f>#NAME?</f>
        <v>0</v>
      </c>
      <c r="AA952" s="18" t="b">
        <f t="shared" si="55"/>
        <v>1</v>
      </c>
      <c r="AB952" s="53"/>
    </row>
    <row r="953">
      <c r="A953" s="12">
        <v>12783</v>
      </c>
      <c r="B953" s="13" t="s">
        <v>3890</v>
      </c>
      <c r="C953" s="13" t="s">
        <v>3891</v>
      </c>
      <c r="D953" s="13" t="s">
        <v>2555</v>
      </c>
      <c r="E953" s="13" t="s">
        <v>3892</v>
      </c>
      <c r="F953" s="13" t="s">
        <v>3893</v>
      </c>
      <c r="G953" s="13" t="s">
        <v>3894</v>
      </c>
      <c r="H953" s="14">
        <v>0.02</v>
      </c>
      <c r="I953" s="15" t="s">
        <v>32</v>
      </c>
      <c r="J953" s="13" t="s">
        <v>33</v>
      </c>
      <c r="K953" s="13">
        <v>90</v>
      </c>
      <c r="L953" s="16">
        <f>#NAME?</f>
        <v>11</v>
      </c>
      <c r="M953" s="29">
        <f t="shared" si="56"/>
        <v>44</v>
      </c>
      <c r="N953" s="29">
        <f t="shared" si="57"/>
        <v>55</v>
      </c>
      <c r="O953" s="16"/>
      <c r="P953" s="16"/>
      <c r="Q953" s="16">
        <v>1</v>
      </c>
      <c r="R953" s="16">
        <v>3</v>
      </c>
      <c r="S953" s="13" t="s">
        <v>34</v>
      </c>
      <c r="T953" s="13">
        <v>12.85</v>
      </c>
      <c r="U953" s="13">
        <v>2046.52</v>
      </c>
      <c r="V953" s="13">
        <v>2600</v>
      </c>
      <c r="W953" s="13">
        <v>3600</v>
      </c>
      <c r="X953" s="17"/>
      <c r="Y953" s="18"/>
      <c r="Z953" s="18">
        <f>#NAME?</f>
        <v>0</v>
      </c>
      <c r="AA953" s="18" t="b">
        <f t="shared" si="55"/>
        <v>1</v>
      </c>
      <c r="AB953" s="54"/>
    </row>
    <row r="954">
      <c r="A954" s="12">
        <v>13532</v>
      </c>
      <c r="B954" s="13" t="s">
        <v>3895</v>
      </c>
      <c r="C954" s="13" t="s">
        <v>3896</v>
      </c>
      <c r="D954" s="13" t="s">
        <v>2555</v>
      </c>
      <c r="E954" s="13" t="s">
        <v>3897</v>
      </c>
      <c r="F954" s="13" t="s">
        <v>3898</v>
      </c>
      <c r="G954" s="13" t="s">
        <v>3899</v>
      </c>
      <c r="H954" s="14">
        <v>0.02</v>
      </c>
      <c r="I954" s="15" t="s">
        <v>32</v>
      </c>
      <c r="J954" s="13" t="s">
        <v>33</v>
      </c>
      <c r="K954" s="13">
        <v>90</v>
      </c>
      <c r="L954" s="16">
        <f>#NAME?</f>
        <v>4</v>
      </c>
      <c r="M954" s="29">
        <f t="shared" si="56"/>
        <v>16</v>
      </c>
      <c r="N954" s="29">
        <f t="shared" si="57"/>
        <v>20</v>
      </c>
      <c r="O954" s="16"/>
      <c r="P954" s="16"/>
      <c r="Q954" s="16">
        <v>1</v>
      </c>
      <c r="R954" s="16">
        <v>2</v>
      </c>
      <c r="S954" s="13" t="s">
        <v>34</v>
      </c>
      <c r="T954" s="13">
        <v>11.960000000000001</v>
      </c>
      <c r="U954" s="13">
        <v>1</v>
      </c>
      <c r="V954" s="13">
        <v>2400</v>
      </c>
      <c r="W954" s="13">
        <v>3310</v>
      </c>
      <c r="X954" s="17"/>
      <c r="Y954" s="18">
        <v>0</v>
      </c>
      <c r="Z954" s="18">
        <f>#NAME?</f>
        <v>0</v>
      </c>
      <c r="AA954" s="18" t="b">
        <f t="shared" si="55"/>
        <v>1</v>
      </c>
      <c r="AB954" s="54">
        <v>1</v>
      </c>
    </row>
    <row r="955">
      <c r="A955" s="21">
        <v>13861</v>
      </c>
      <c r="B955" s="22" t="s">
        <v>3900</v>
      </c>
      <c r="C955" s="22" t="s">
        <v>3901</v>
      </c>
      <c r="D955" s="22" t="s">
        <v>2555</v>
      </c>
      <c r="E955" s="22" t="s">
        <v>3902</v>
      </c>
      <c r="F955" s="22" t="s">
        <v>3903</v>
      </c>
      <c r="G955" s="22" t="s">
        <v>3904</v>
      </c>
      <c r="H955" s="14">
        <v>0.040000000000000001</v>
      </c>
      <c r="I955" s="15" t="s">
        <v>3800</v>
      </c>
      <c r="J955" s="15" t="s">
        <v>3801</v>
      </c>
      <c r="K955" s="13">
        <v>90</v>
      </c>
      <c r="L955" s="16">
        <v>0</v>
      </c>
      <c r="M955" s="29">
        <f t="shared" si="56"/>
        <v>0</v>
      </c>
      <c r="N955" s="29">
        <f t="shared" si="57"/>
        <v>0</v>
      </c>
      <c r="O955" s="23"/>
      <c r="P955" s="23"/>
      <c r="Q955" s="23">
        <v>3</v>
      </c>
      <c r="R955" s="23">
        <v>10</v>
      </c>
      <c r="S955" s="22" t="s">
        <v>66</v>
      </c>
      <c r="T955" s="22">
        <v>83</v>
      </c>
      <c r="U955" s="22">
        <v>1930</v>
      </c>
      <c r="V955" s="22">
        <v>2500</v>
      </c>
      <c r="W955" s="22">
        <v>3500</v>
      </c>
      <c r="X955" s="24"/>
      <c r="Y955" s="25">
        <v>40</v>
      </c>
      <c r="Z955" s="18">
        <f>#NAME?</f>
        <v>40</v>
      </c>
      <c r="AA955" s="18" t="b">
        <f t="shared" si="55"/>
        <v>1</v>
      </c>
      <c r="AB955" s="53">
        <v>9</v>
      </c>
    </row>
    <row r="956">
      <c r="A956" s="21">
        <v>13860</v>
      </c>
      <c r="B956" s="22" t="s">
        <v>3905</v>
      </c>
      <c r="C956" s="22" t="s">
        <v>3906</v>
      </c>
      <c r="D956" s="22" t="s">
        <v>2555</v>
      </c>
      <c r="E956" s="22" t="s">
        <v>3907</v>
      </c>
      <c r="F956" s="22" t="s">
        <v>3908</v>
      </c>
      <c r="G956" s="22" t="s">
        <v>3904</v>
      </c>
      <c r="H956" s="14">
        <v>0.040000000000000001</v>
      </c>
      <c r="I956" s="15" t="s">
        <v>3800</v>
      </c>
      <c r="J956" s="15" t="s">
        <v>3801</v>
      </c>
      <c r="K956" s="13">
        <v>90</v>
      </c>
      <c r="L956" s="16">
        <v>0</v>
      </c>
      <c r="M956" s="29">
        <f t="shared" si="56"/>
        <v>0</v>
      </c>
      <c r="N956" s="29">
        <f t="shared" si="57"/>
        <v>0</v>
      </c>
      <c r="O956" s="23"/>
      <c r="P956" s="23"/>
      <c r="Q956" s="23">
        <v>3</v>
      </c>
      <c r="R956" s="23">
        <v>10</v>
      </c>
      <c r="S956" s="22" t="s">
        <v>66</v>
      </c>
      <c r="T956" s="22">
        <v>83</v>
      </c>
      <c r="U956" s="22">
        <v>1930</v>
      </c>
      <c r="V956" s="22">
        <v>2500</v>
      </c>
      <c r="W956" s="22">
        <v>3500</v>
      </c>
      <c r="X956" s="24"/>
      <c r="Y956" s="25">
        <v>40</v>
      </c>
      <c r="Z956" s="18">
        <f>#NAME?</f>
        <v>40</v>
      </c>
      <c r="AA956" s="18" t="b">
        <f t="shared" si="55"/>
        <v>1</v>
      </c>
      <c r="AB956" s="53">
        <v>9</v>
      </c>
    </row>
    <row r="957">
      <c r="A957" s="31">
        <v>13945</v>
      </c>
      <c r="B957" s="32" t="s">
        <v>3909</v>
      </c>
      <c r="C957" s="33" t="s">
        <v>3910</v>
      </c>
      <c r="D957" s="33" t="s">
        <v>2555</v>
      </c>
      <c r="E957" s="33" t="s">
        <v>3911</v>
      </c>
      <c r="F957" s="33" t="s">
        <v>3912</v>
      </c>
      <c r="G957" s="33" t="s">
        <v>3537</v>
      </c>
      <c r="H957" s="35">
        <v>0.02</v>
      </c>
      <c r="I957" s="36" t="s">
        <v>32</v>
      </c>
      <c r="J957" s="33" t="s">
        <v>33</v>
      </c>
      <c r="K957" s="13">
        <v>90</v>
      </c>
      <c r="L957" s="16" t="e">
        <f>#NAME?</f>
        <v>#N/A</v>
      </c>
      <c r="M957" s="29" t="e">
        <f t="shared" si="56"/>
        <v>#N/A</v>
      </c>
      <c r="N957" s="29" t="e">
        <f t="shared" si="57"/>
        <v>#N/A</v>
      </c>
      <c r="O957" s="29"/>
      <c r="P957" s="29"/>
      <c r="Q957" s="16">
        <v>1</v>
      </c>
      <c r="R957" s="16">
        <v>3</v>
      </c>
      <c r="S957" s="47" t="s">
        <v>34</v>
      </c>
      <c r="T957" s="33">
        <v>17.629999999999999</v>
      </c>
      <c r="U957" s="33">
        <v>3159.3000000000002</v>
      </c>
      <c r="V957" s="33">
        <v>4100</v>
      </c>
      <c r="W957" s="33">
        <f t="shared" si="59"/>
        <v>6320</v>
      </c>
      <c r="X957" s="24"/>
      <c r="Y957" s="29"/>
      <c r="Z957" s="18">
        <f>#NAME?</f>
        <v>0</v>
      </c>
      <c r="AA957" s="18" t="b">
        <f t="shared" si="55"/>
        <v>1</v>
      </c>
      <c r="AB957" s="53"/>
    </row>
    <row r="958">
      <c r="A958" s="21">
        <v>11555</v>
      </c>
      <c r="B958" s="22" t="s">
        <v>3913</v>
      </c>
      <c r="C958" s="22" t="s">
        <v>3914</v>
      </c>
      <c r="D958" s="22" t="s">
        <v>2555</v>
      </c>
      <c r="E958" s="22" t="s">
        <v>3915</v>
      </c>
      <c r="F958" s="22" t="s">
        <v>3916</v>
      </c>
      <c r="G958" s="22"/>
      <c r="H958" s="14">
        <v>0.040000000000000001</v>
      </c>
      <c r="I958" s="15" t="s">
        <v>64</v>
      </c>
      <c r="J958" s="22" t="s">
        <v>65</v>
      </c>
      <c r="K958" s="13">
        <v>90</v>
      </c>
      <c r="L958" s="23">
        <v>1</v>
      </c>
      <c r="M958" s="29">
        <f t="shared" si="56"/>
        <v>4</v>
      </c>
      <c r="N958" s="29">
        <f t="shared" si="57"/>
        <v>5</v>
      </c>
      <c r="O958" s="23">
        <v>3</v>
      </c>
      <c r="P958" s="23">
        <v>10</v>
      </c>
      <c r="Q958" s="23"/>
      <c r="R958" s="23"/>
      <c r="S958" s="22" t="s">
        <v>66</v>
      </c>
      <c r="T958" s="22">
        <v>4.8399999999999999</v>
      </c>
      <c r="U958" s="22">
        <v>756</v>
      </c>
      <c r="V958" s="22">
        <v>1170</v>
      </c>
      <c r="W958" s="22">
        <v>1620</v>
      </c>
      <c r="X958" s="24">
        <v>4</v>
      </c>
      <c r="Y958" s="25">
        <v>4</v>
      </c>
      <c r="Z958" s="18">
        <f>#NAME?</f>
        <v>4</v>
      </c>
      <c r="AA958" s="18" t="b">
        <f t="shared" si="55"/>
        <v>1</v>
      </c>
      <c r="AB958" s="26">
        <v>6</v>
      </c>
    </row>
    <row r="959">
      <c r="A959" s="21">
        <v>11556</v>
      </c>
      <c r="B959" s="22" t="s">
        <v>3917</v>
      </c>
      <c r="C959" s="22" t="s">
        <v>3918</v>
      </c>
      <c r="D959" s="22" t="s">
        <v>2555</v>
      </c>
      <c r="E959" s="22" t="s">
        <v>3919</v>
      </c>
      <c r="F959" s="22" t="s">
        <v>3916</v>
      </c>
      <c r="G959" s="22"/>
      <c r="H959" s="14">
        <v>0.040000000000000001</v>
      </c>
      <c r="I959" s="15" t="s">
        <v>64</v>
      </c>
      <c r="J959" s="22" t="s">
        <v>65</v>
      </c>
      <c r="K959" s="13">
        <v>90</v>
      </c>
      <c r="L959" s="23">
        <v>1</v>
      </c>
      <c r="M959" s="29">
        <f t="shared" si="56"/>
        <v>4</v>
      </c>
      <c r="N959" s="29">
        <f t="shared" si="57"/>
        <v>5</v>
      </c>
      <c r="O959" s="23">
        <v>3</v>
      </c>
      <c r="P959" s="23">
        <v>10</v>
      </c>
      <c r="Q959" s="23"/>
      <c r="R959" s="23"/>
      <c r="S959" s="22" t="s">
        <v>66</v>
      </c>
      <c r="T959" s="22">
        <v>4.8399999999999999</v>
      </c>
      <c r="U959" s="22">
        <v>756</v>
      </c>
      <c r="V959" s="22">
        <v>1170</v>
      </c>
      <c r="W959" s="22">
        <v>1620</v>
      </c>
      <c r="X959" s="24">
        <v>3</v>
      </c>
      <c r="Y959" s="25">
        <v>8</v>
      </c>
      <c r="Z959" s="18">
        <f>#NAME?</f>
        <v>8</v>
      </c>
      <c r="AA959" s="18" t="b">
        <f t="shared" si="55"/>
        <v>1</v>
      </c>
      <c r="AB959" s="26">
        <v>7</v>
      </c>
    </row>
    <row r="960">
      <c r="A960" s="21">
        <v>11551</v>
      </c>
      <c r="B960" s="22" t="s">
        <v>3920</v>
      </c>
      <c r="C960" s="22" t="s">
        <v>3921</v>
      </c>
      <c r="D960" s="22" t="s">
        <v>2555</v>
      </c>
      <c r="E960" s="22" t="s">
        <v>3922</v>
      </c>
      <c r="F960" s="22" t="s">
        <v>3923</v>
      </c>
      <c r="G960" s="22"/>
      <c r="H960" s="14">
        <v>0.040000000000000001</v>
      </c>
      <c r="I960" s="15" t="s">
        <v>64</v>
      </c>
      <c r="J960" s="22" t="s">
        <v>65</v>
      </c>
      <c r="K960" s="13">
        <v>90</v>
      </c>
      <c r="L960" s="23">
        <v>10</v>
      </c>
      <c r="M960" s="29">
        <f t="shared" si="56"/>
        <v>40</v>
      </c>
      <c r="N960" s="29">
        <f t="shared" si="57"/>
        <v>50</v>
      </c>
      <c r="O960" s="23">
        <v>5</v>
      </c>
      <c r="P960" s="23">
        <v>10</v>
      </c>
      <c r="Q960" s="23"/>
      <c r="R960" s="23"/>
      <c r="S960" s="22" t="s">
        <v>66</v>
      </c>
      <c r="T960" s="22">
        <v>13</v>
      </c>
      <c r="U960" s="22">
        <v>330.56</v>
      </c>
      <c r="V960" s="22">
        <v>500</v>
      </c>
      <c r="W960" s="22">
        <v>870</v>
      </c>
      <c r="X960" s="24">
        <v>2</v>
      </c>
      <c r="Y960" s="25">
        <v>5</v>
      </c>
      <c r="Z960" s="18">
        <f>#NAME?</f>
        <v>5</v>
      </c>
      <c r="AA960" s="18" t="b">
        <f t="shared" si="55"/>
        <v>1</v>
      </c>
      <c r="AB960" s="26">
        <v>2</v>
      </c>
    </row>
    <row r="961">
      <c r="A961" s="21">
        <v>11552</v>
      </c>
      <c r="B961" s="22" t="s">
        <v>3924</v>
      </c>
      <c r="C961" s="22" t="s">
        <v>3925</v>
      </c>
      <c r="D961" s="22" t="s">
        <v>2555</v>
      </c>
      <c r="E961" s="22" t="s">
        <v>3926</v>
      </c>
      <c r="F961" s="22" t="s">
        <v>3927</v>
      </c>
      <c r="G961" s="22"/>
      <c r="H961" s="14">
        <v>0.040000000000000001</v>
      </c>
      <c r="I961" s="15" t="s">
        <v>64</v>
      </c>
      <c r="J961" s="22" t="s">
        <v>65</v>
      </c>
      <c r="K961" s="13">
        <v>90</v>
      </c>
      <c r="L961" s="23">
        <v>9</v>
      </c>
      <c r="M961" s="29">
        <f t="shared" si="56"/>
        <v>36</v>
      </c>
      <c r="N961" s="29">
        <f t="shared" si="57"/>
        <v>45</v>
      </c>
      <c r="O961" s="23">
        <v>5</v>
      </c>
      <c r="P961" s="23">
        <v>10</v>
      </c>
      <c r="Q961" s="23"/>
      <c r="R961" s="23"/>
      <c r="S961" s="22" t="s">
        <v>66</v>
      </c>
      <c r="T961" s="22">
        <v>13</v>
      </c>
      <c r="U961" s="22">
        <v>330.56</v>
      </c>
      <c r="V961" s="22">
        <v>500</v>
      </c>
      <c r="W961" s="22">
        <v>870</v>
      </c>
      <c r="X961" s="24">
        <v>8</v>
      </c>
      <c r="Y961" s="25">
        <v>1</v>
      </c>
      <c r="Z961" s="18">
        <f>#NAME?</f>
        <v>1</v>
      </c>
      <c r="AA961" s="18" t="b">
        <f t="shared" si="55"/>
        <v>1</v>
      </c>
      <c r="AB961" s="26">
        <v>9</v>
      </c>
    </row>
    <row r="962">
      <c r="A962" s="21">
        <v>11553</v>
      </c>
      <c r="B962" s="22" t="s">
        <v>3928</v>
      </c>
      <c r="C962" s="22" t="s">
        <v>3929</v>
      </c>
      <c r="D962" s="22" t="s">
        <v>2555</v>
      </c>
      <c r="E962" s="22" t="s">
        <v>3930</v>
      </c>
      <c r="F962" s="22" t="s">
        <v>3931</v>
      </c>
      <c r="G962" s="22"/>
      <c r="H962" s="14">
        <v>0.040000000000000001</v>
      </c>
      <c r="I962" s="15" t="s">
        <v>64</v>
      </c>
      <c r="J962" s="22" t="s">
        <v>65</v>
      </c>
      <c r="K962" s="13">
        <v>90</v>
      </c>
      <c r="L962" s="23">
        <v>4</v>
      </c>
      <c r="M962" s="29">
        <f t="shared" si="56"/>
        <v>16</v>
      </c>
      <c r="N962" s="29">
        <f t="shared" si="57"/>
        <v>20</v>
      </c>
      <c r="O962" s="23">
        <v>5</v>
      </c>
      <c r="P962" s="23">
        <v>10</v>
      </c>
      <c r="Q962" s="23"/>
      <c r="R962" s="23"/>
      <c r="S962" s="22" t="s">
        <v>66</v>
      </c>
      <c r="T962" s="22">
        <v>13</v>
      </c>
      <c r="U962" s="22">
        <v>332</v>
      </c>
      <c r="V962" s="22">
        <v>500</v>
      </c>
      <c r="W962" s="22">
        <v>660</v>
      </c>
      <c r="X962" s="24"/>
      <c r="Y962" s="25"/>
      <c r="Z962" s="18">
        <f>#NAME?</f>
        <v>0</v>
      </c>
      <c r="AA962" s="18" t="b">
        <f t="shared" si="55"/>
        <v>1</v>
      </c>
      <c r="AB962" s="26">
        <v>12</v>
      </c>
    </row>
    <row r="963">
      <c r="A963" s="21">
        <v>11554</v>
      </c>
      <c r="B963" s="22" t="s">
        <v>3932</v>
      </c>
      <c r="C963" s="22" t="s">
        <v>3933</v>
      </c>
      <c r="D963" s="22" t="s">
        <v>2555</v>
      </c>
      <c r="E963" s="22" t="s">
        <v>3934</v>
      </c>
      <c r="F963" s="22" t="s">
        <v>3935</v>
      </c>
      <c r="G963" s="22"/>
      <c r="H963" s="14">
        <v>0.040000000000000001</v>
      </c>
      <c r="I963" s="15" t="s">
        <v>64</v>
      </c>
      <c r="J963" s="22" t="s">
        <v>65</v>
      </c>
      <c r="K963" s="13">
        <v>90</v>
      </c>
      <c r="L963" s="23">
        <v>3</v>
      </c>
      <c r="M963" s="29">
        <f t="shared" si="56"/>
        <v>12</v>
      </c>
      <c r="N963" s="29">
        <f t="shared" si="57"/>
        <v>15</v>
      </c>
      <c r="O963" s="23">
        <v>5</v>
      </c>
      <c r="P963" s="23">
        <v>10</v>
      </c>
      <c r="Q963" s="23"/>
      <c r="R963" s="23"/>
      <c r="S963" s="22" t="s">
        <v>66</v>
      </c>
      <c r="T963" s="22">
        <v>13</v>
      </c>
      <c r="U963" s="22">
        <v>332</v>
      </c>
      <c r="V963" s="22">
        <v>500</v>
      </c>
      <c r="W963" s="22">
        <v>660</v>
      </c>
      <c r="X963" s="24">
        <v>5</v>
      </c>
      <c r="Y963" s="25"/>
      <c r="Z963" s="18">
        <f>#NAME?</f>
        <v>0</v>
      </c>
      <c r="AA963" s="18" t="b">
        <f t="shared" ref="AA963:AA1026" si="60">Y963=Z963</f>
        <v>1</v>
      </c>
      <c r="AB963" s="26">
        <v>12</v>
      </c>
    </row>
    <row r="964">
      <c r="A964" s="21">
        <v>13818</v>
      </c>
      <c r="B964" s="22" t="s">
        <v>3936</v>
      </c>
      <c r="C964" s="22" t="s">
        <v>3937</v>
      </c>
      <c r="D964" s="22" t="s">
        <v>2555</v>
      </c>
      <c r="E964" s="22" t="s">
        <v>3938</v>
      </c>
      <c r="F964" s="22" t="s">
        <v>3939</v>
      </c>
      <c r="G964" s="22"/>
      <c r="H964" s="14">
        <v>0.040000000000000001</v>
      </c>
      <c r="I964" s="15" t="s">
        <v>64</v>
      </c>
      <c r="J964" s="22" t="s">
        <v>65</v>
      </c>
      <c r="K964" s="13">
        <v>90</v>
      </c>
      <c r="L964" s="23">
        <v>0</v>
      </c>
      <c r="M964" s="29">
        <f t="shared" si="56"/>
        <v>0</v>
      </c>
      <c r="N964" s="29">
        <f t="shared" si="57"/>
        <v>0</v>
      </c>
      <c r="O964" s="23">
        <v>5</v>
      </c>
      <c r="P964" s="23">
        <v>20</v>
      </c>
      <c r="Q964" s="23"/>
      <c r="R964" s="23"/>
      <c r="S964" s="22" t="s">
        <v>66</v>
      </c>
      <c r="T964" s="22">
        <v>4.8399999999999999</v>
      </c>
      <c r="U964" s="22">
        <v>756</v>
      </c>
      <c r="V964" s="22">
        <v>1170</v>
      </c>
      <c r="W964" s="22">
        <v>1620</v>
      </c>
      <c r="X964" s="24"/>
      <c r="Y964" s="25"/>
      <c r="Z964" s="18">
        <f>#NAME?</f>
        <v>0</v>
      </c>
      <c r="AA964" s="18" t="b">
        <f t="shared" si="60"/>
        <v>1</v>
      </c>
      <c r="AB964" s="26">
        <v>8</v>
      </c>
    </row>
    <row r="965">
      <c r="A965" s="21">
        <v>13817</v>
      </c>
      <c r="B965" s="22" t="s">
        <v>3940</v>
      </c>
      <c r="C965" s="22" t="s">
        <v>3941</v>
      </c>
      <c r="D965" s="22" t="s">
        <v>2555</v>
      </c>
      <c r="E965" s="22" t="s">
        <v>3942</v>
      </c>
      <c r="F965" s="22" t="s">
        <v>3943</v>
      </c>
      <c r="G965" s="22"/>
      <c r="H965" s="14">
        <v>0.040000000000000001</v>
      </c>
      <c r="I965" s="15" t="s">
        <v>64</v>
      </c>
      <c r="J965" s="22" t="s">
        <v>65</v>
      </c>
      <c r="K965" s="13">
        <v>90</v>
      </c>
      <c r="L965" s="23">
        <v>0</v>
      </c>
      <c r="M965" s="29">
        <f t="shared" si="56"/>
        <v>0</v>
      </c>
      <c r="N965" s="29">
        <f t="shared" si="57"/>
        <v>0</v>
      </c>
      <c r="O965" s="23">
        <v>5</v>
      </c>
      <c r="P965" s="23">
        <v>20</v>
      </c>
      <c r="Q965" s="23"/>
      <c r="R965" s="23"/>
      <c r="S965" s="22" t="s">
        <v>66</v>
      </c>
      <c r="T965" s="22">
        <v>4.8399999999999999</v>
      </c>
      <c r="U965" s="22">
        <v>756</v>
      </c>
      <c r="V965" s="22">
        <v>1170</v>
      </c>
      <c r="W965" s="22">
        <v>1620</v>
      </c>
      <c r="X965" s="24"/>
      <c r="Y965" s="25"/>
      <c r="Z965" s="18">
        <f>#NAME?</f>
        <v>0</v>
      </c>
      <c r="AA965" s="18" t="b">
        <f t="shared" si="60"/>
        <v>1</v>
      </c>
      <c r="AB965" s="26">
        <v>0</v>
      </c>
    </row>
    <row r="966">
      <c r="A966" s="21">
        <v>11559</v>
      </c>
      <c r="B966" s="22" t="s">
        <v>3944</v>
      </c>
      <c r="C966" s="22" t="s">
        <v>3945</v>
      </c>
      <c r="D966" s="22" t="s">
        <v>2555</v>
      </c>
      <c r="E966" s="22" t="s">
        <v>3946</v>
      </c>
      <c r="F966" s="22" t="s">
        <v>3947</v>
      </c>
      <c r="G966" s="22"/>
      <c r="H966" s="14">
        <v>0.040000000000000001</v>
      </c>
      <c r="I966" s="15" t="s">
        <v>64</v>
      </c>
      <c r="J966" s="22" t="s">
        <v>65</v>
      </c>
      <c r="K966" s="13">
        <v>90</v>
      </c>
      <c r="L966" s="23">
        <v>2</v>
      </c>
      <c r="M966" s="29">
        <f t="shared" si="56"/>
        <v>8</v>
      </c>
      <c r="N966" s="29">
        <f t="shared" si="57"/>
        <v>10</v>
      </c>
      <c r="O966" s="23"/>
      <c r="P966" s="23"/>
      <c r="Q966" s="23">
        <v>2</v>
      </c>
      <c r="R966" s="23">
        <v>5</v>
      </c>
      <c r="S966" s="22" t="s">
        <v>66</v>
      </c>
      <c r="T966" s="22">
        <v>70</v>
      </c>
      <c r="U966" s="22">
        <v>1785</v>
      </c>
      <c r="V966" s="22">
        <v>2680</v>
      </c>
      <c r="W966" s="22">
        <v>3570</v>
      </c>
      <c r="X966" s="24"/>
      <c r="Y966" s="25">
        <v>7</v>
      </c>
      <c r="Z966" s="18">
        <f>#NAME?</f>
        <v>7</v>
      </c>
      <c r="AA966" s="18" t="b">
        <f t="shared" si="60"/>
        <v>1</v>
      </c>
      <c r="AB966" s="26">
        <v>1</v>
      </c>
    </row>
    <row r="967">
      <c r="A967" s="21">
        <v>11560</v>
      </c>
      <c r="B967" s="22" t="s">
        <v>3948</v>
      </c>
      <c r="C967" s="22" t="s">
        <v>3949</v>
      </c>
      <c r="D967" s="22" t="s">
        <v>2555</v>
      </c>
      <c r="E967" s="22" t="s">
        <v>3950</v>
      </c>
      <c r="F967" s="22" t="s">
        <v>3951</v>
      </c>
      <c r="G967" s="22"/>
      <c r="H967" s="14">
        <v>0.040000000000000001</v>
      </c>
      <c r="I967" s="15" t="s">
        <v>64</v>
      </c>
      <c r="J967" s="22" t="s">
        <v>65</v>
      </c>
      <c r="K967" s="13">
        <v>90</v>
      </c>
      <c r="L967" s="23">
        <v>1</v>
      </c>
      <c r="M967" s="29">
        <f t="shared" si="56"/>
        <v>4</v>
      </c>
      <c r="N967" s="29">
        <f t="shared" si="57"/>
        <v>5</v>
      </c>
      <c r="O967" s="23"/>
      <c r="P967" s="23"/>
      <c r="Q967" s="23">
        <v>1</v>
      </c>
      <c r="R967" s="23">
        <v>2</v>
      </c>
      <c r="S967" s="22" t="s">
        <v>66</v>
      </c>
      <c r="T967" s="22">
        <v>35</v>
      </c>
      <c r="U967" s="22">
        <v>893</v>
      </c>
      <c r="V967" s="22">
        <v>1340</v>
      </c>
      <c r="W967" s="22">
        <v>1790</v>
      </c>
      <c r="X967" s="24"/>
      <c r="Y967" s="25">
        <v>6</v>
      </c>
      <c r="Z967" s="18">
        <f>#NAME?</f>
        <v>6</v>
      </c>
      <c r="AA967" s="18" t="b">
        <f t="shared" si="60"/>
        <v>1</v>
      </c>
      <c r="AB967" s="26">
        <v>2</v>
      </c>
    </row>
    <row r="968">
      <c r="A968" s="21">
        <v>11563</v>
      </c>
      <c r="B968" s="22" t="s">
        <v>3952</v>
      </c>
      <c r="C968" s="22" t="s">
        <v>3953</v>
      </c>
      <c r="D968" s="22" t="s">
        <v>2555</v>
      </c>
      <c r="E968" s="22" t="s">
        <v>3954</v>
      </c>
      <c r="F968" s="22" t="s">
        <v>3955</v>
      </c>
      <c r="G968" s="22"/>
      <c r="H968" s="14">
        <v>0.040000000000000001</v>
      </c>
      <c r="I968" s="15" t="s">
        <v>64</v>
      </c>
      <c r="J968" s="22" t="s">
        <v>65</v>
      </c>
      <c r="K968" s="13">
        <v>90</v>
      </c>
      <c r="L968" s="23">
        <v>2</v>
      </c>
      <c r="M968" s="29">
        <f t="shared" si="56"/>
        <v>8</v>
      </c>
      <c r="N968" s="29">
        <f t="shared" si="57"/>
        <v>10</v>
      </c>
      <c r="O968" s="23"/>
      <c r="P968" s="23"/>
      <c r="Q968" s="23">
        <v>2</v>
      </c>
      <c r="R968" s="23">
        <v>5</v>
      </c>
      <c r="S968" s="22" t="s">
        <v>66</v>
      </c>
      <c r="T968" s="22">
        <v>50</v>
      </c>
      <c r="U968" s="22">
        <v>1162.5</v>
      </c>
      <c r="V968" s="22">
        <v>1740</v>
      </c>
      <c r="W968" s="22">
        <v>2400</v>
      </c>
      <c r="X968" s="24"/>
      <c r="Y968" s="25"/>
      <c r="Z968" s="18">
        <f>#NAME?</f>
        <v>0</v>
      </c>
      <c r="AA968" s="18" t="b">
        <f t="shared" si="60"/>
        <v>1</v>
      </c>
      <c r="AB968" s="26">
        <v>0</v>
      </c>
    </row>
    <row r="969">
      <c r="A969" s="21">
        <v>11564</v>
      </c>
      <c r="B969" s="22" t="s">
        <v>3956</v>
      </c>
      <c r="C969" s="22" t="s">
        <v>3957</v>
      </c>
      <c r="D969" s="22" t="s">
        <v>2555</v>
      </c>
      <c r="E969" s="22" t="s">
        <v>3958</v>
      </c>
      <c r="F969" s="22" t="s">
        <v>3959</v>
      </c>
      <c r="G969" s="22"/>
      <c r="H969" s="14">
        <v>0.040000000000000001</v>
      </c>
      <c r="I969" s="15" t="s">
        <v>64</v>
      </c>
      <c r="J969" s="22" t="s">
        <v>65</v>
      </c>
      <c r="K969" s="13">
        <v>90</v>
      </c>
      <c r="L969" s="23">
        <v>2</v>
      </c>
      <c r="M969" s="29">
        <f t="shared" si="56"/>
        <v>8</v>
      </c>
      <c r="N969" s="29">
        <f t="shared" si="57"/>
        <v>10</v>
      </c>
      <c r="O969" s="23"/>
      <c r="P969" s="23"/>
      <c r="Q969" s="23">
        <v>2</v>
      </c>
      <c r="R969" s="23">
        <v>5</v>
      </c>
      <c r="S969" s="22" t="s">
        <v>66</v>
      </c>
      <c r="T969" s="22">
        <v>50</v>
      </c>
      <c r="U969" s="22">
        <v>1162.5</v>
      </c>
      <c r="V969" s="22">
        <v>1740</v>
      </c>
      <c r="W969" s="22">
        <v>2400</v>
      </c>
      <c r="X969" s="24">
        <v>3</v>
      </c>
      <c r="Y969" s="25"/>
      <c r="Z969" s="18">
        <f>#NAME?</f>
        <v>0</v>
      </c>
      <c r="AA969" s="18" t="b">
        <f t="shared" si="60"/>
        <v>1</v>
      </c>
      <c r="AB969" s="26">
        <v>1</v>
      </c>
    </row>
    <row r="970">
      <c r="A970" s="21">
        <v>12600</v>
      </c>
      <c r="B970" s="22" t="s">
        <v>3960</v>
      </c>
      <c r="C970" s="22" t="s">
        <v>3961</v>
      </c>
      <c r="D970" s="22" t="s">
        <v>2555</v>
      </c>
      <c r="E970" s="22" t="s">
        <v>3962</v>
      </c>
      <c r="F970" s="22" t="s">
        <v>3963</v>
      </c>
      <c r="G970" s="22"/>
      <c r="H970" s="14">
        <v>0.040000000000000001</v>
      </c>
      <c r="I970" s="15" t="s">
        <v>64</v>
      </c>
      <c r="J970" s="22" t="s">
        <v>65</v>
      </c>
      <c r="K970" s="13">
        <v>90</v>
      </c>
      <c r="L970" s="23">
        <v>0</v>
      </c>
      <c r="M970" s="29">
        <f t="shared" si="56"/>
        <v>0</v>
      </c>
      <c r="N970" s="29">
        <f t="shared" si="57"/>
        <v>0</v>
      </c>
      <c r="O970" s="23"/>
      <c r="P970" s="23"/>
      <c r="Q970" s="23">
        <v>2</v>
      </c>
      <c r="R970" s="23">
        <v>5</v>
      </c>
      <c r="S970" s="22" t="s">
        <v>66</v>
      </c>
      <c r="T970" s="22">
        <v>100</v>
      </c>
      <c r="U970" s="22">
        <v>2250</v>
      </c>
      <c r="V970" s="22">
        <v>3490</v>
      </c>
      <c r="W970" s="22">
        <v>4810</v>
      </c>
      <c r="X970" s="24"/>
      <c r="Y970" s="25"/>
      <c r="Z970" s="18">
        <f>#NAME?</f>
        <v>0</v>
      </c>
      <c r="AA970" s="18" t="b">
        <f t="shared" si="60"/>
        <v>1</v>
      </c>
      <c r="AB970" s="26"/>
    </row>
    <row r="971">
      <c r="A971" s="21">
        <v>11566</v>
      </c>
      <c r="B971" s="22" t="s">
        <v>3964</v>
      </c>
      <c r="C971" s="22" t="s">
        <v>3965</v>
      </c>
      <c r="D971" s="22" t="s">
        <v>2555</v>
      </c>
      <c r="E971" s="22" t="s">
        <v>3966</v>
      </c>
      <c r="F971" s="22" t="s">
        <v>3967</v>
      </c>
      <c r="G971" s="22"/>
      <c r="H971" s="14">
        <v>0.040000000000000001</v>
      </c>
      <c r="I971" s="15" t="s">
        <v>64</v>
      </c>
      <c r="J971" s="22" t="s">
        <v>65</v>
      </c>
      <c r="K971" s="13">
        <v>90</v>
      </c>
      <c r="L971" s="23">
        <v>0</v>
      </c>
      <c r="M971" s="29">
        <f t="shared" si="56"/>
        <v>0</v>
      </c>
      <c r="N971" s="29">
        <f t="shared" si="57"/>
        <v>0</v>
      </c>
      <c r="O971" s="23">
        <v>3</v>
      </c>
      <c r="P971" s="23">
        <v>10</v>
      </c>
      <c r="Q971" s="23"/>
      <c r="R971" s="23"/>
      <c r="S971" s="22" t="s">
        <v>66</v>
      </c>
      <c r="T971" s="22">
        <v>50</v>
      </c>
      <c r="U971" s="22">
        <v>1125</v>
      </c>
      <c r="V971" s="22">
        <v>1740</v>
      </c>
      <c r="W971" s="22">
        <v>2400</v>
      </c>
      <c r="X971" s="24"/>
      <c r="Y971" s="25"/>
      <c r="Z971" s="18">
        <f>#NAME?</f>
        <v>0</v>
      </c>
      <c r="AA971" s="18" t="b">
        <f t="shared" si="60"/>
        <v>1</v>
      </c>
      <c r="AB971" s="26"/>
    </row>
    <row r="972">
      <c r="A972" s="21">
        <v>11562</v>
      </c>
      <c r="B972" s="22" t="s">
        <v>3968</v>
      </c>
      <c r="C972" s="22" t="s">
        <v>3969</v>
      </c>
      <c r="D972" s="22" t="s">
        <v>2555</v>
      </c>
      <c r="E972" s="22" t="s">
        <v>3970</v>
      </c>
      <c r="F972" s="22" t="s">
        <v>3971</v>
      </c>
      <c r="G972" s="22"/>
      <c r="H972" s="14">
        <v>0.040000000000000001</v>
      </c>
      <c r="I972" s="15" t="s">
        <v>64</v>
      </c>
      <c r="J972" s="22" t="s">
        <v>65</v>
      </c>
      <c r="K972" s="13">
        <v>90</v>
      </c>
      <c r="L972" s="23">
        <v>0</v>
      </c>
      <c r="M972" s="29">
        <f t="shared" si="56"/>
        <v>0</v>
      </c>
      <c r="N972" s="29">
        <f t="shared" si="57"/>
        <v>0</v>
      </c>
      <c r="O972" s="23"/>
      <c r="P972" s="23"/>
      <c r="Q972" s="23">
        <v>2</v>
      </c>
      <c r="R972" s="23">
        <v>5</v>
      </c>
      <c r="S972" s="22" t="s">
        <v>66</v>
      </c>
      <c r="T972" s="22">
        <v>8.5</v>
      </c>
      <c r="U972" s="22">
        <v>1329</v>
      </c>
      <c r="V972" s="22">
        <v>2060</v>
      </c>
      <c r="W972" s="22">
        <v>2840</v>
      </c>
      <c r="X972" s="24"/>
      <c r="Y972" s="25"/>
      <c r="Z972" s="18">
        <f>#NAME?</f>
        <v>0</v>
      </c>
      <c r="AA972" s="18" t="b">
        <f t="shared" si="60"/>
        <v>1</v>
      </c>
      <c r="AB972" s="26"/>
    </row>
    <row r="973">
      <c r="A973" s="21">
        <v>11561</v>
      </c>
      <c r="B973" s="22" t="s">
        <v>3972</v>
      </c>
      <c r="C973" s="22" t="s">
        <v>3973</v>
      </c>
      <c r="D973" s="22" t="s">
        <v>2555</v>
      </c>
      <c r="E973" s="22" t="s">
        <v>3966</v>
      </c>
      <c r="F973" s="22" t="s">
        <v>3974</v>
      </c>
      <c r="G973" s="22"/>
      <c r="H973" s="14">
        <v>0.040000000000000001</v>
      </c>
      <c r="I973" s="15" t="s">
        <v>64</v>
      </c>
      <c r="J973" s="22" t="s">
        <v>65</v>
      </c>
      <c r="K973" s="13">
        <v>90</v>
      </c>
      <c r="L973" s="23">
        <v>0</v>
      </c>
      <c r="M973" s="29">
        <f t="shared" si="56"/>
        <v>0</v>
      </c>
      <c r="N973" s="29">
        <f t="shared" si="57"/>
        <v>0</v>
      </c>
      <c r="O973" s="23"/>
      <c r="P973" s="23"/>
      <c r="Q973" s="23">
        <v>2</v>
      </c>
      <c r="R973" s="23">
        <v>5</v>
      </c>
      <c r="S973" s="22" t="s">
        <v>66</v>
      </c>
      <c r="T973" s="22">
        <v>8.5</v>
      </c>
      <c r="U973" s="22">
        <v>1329</v>
      </c>
      <c r="V973" s="22">
        <v>2060</v>
      </c>
      <c r="W973" s="22">
        <v>2840</v>
      </c>
      <c r="X973" s="24">
        <v>1</v>
      </c>
      <c r="Y973" s="25"/>
      <c r="Z973" s="18">
        <f>#NAME?</f>
        <v>0</v>
      </c>
      <c r="AA973" s="18" t="b">
        <f t="shared" si="60"/>
        <v>1</v>
      </c>
      <c r="AB973" s="26"/>
    </row>
    <row r="974">
      <c r="A974" s="21">
        <v>11575</v>
      </c>
      <c r="B974" s="22" t="s">
        <v>3975</v>
      </c>
      <c r="C974" s="22" t="s">
        <v>3976</v>
      </c>
      <c r="D974" s="22" t="s">
        <v>2555</v>
      </c>
      <c r="E974" s="22" t="s">
        <v>3977</v>
      </c>
      <c r="F974" s="22" t="s">
        <v>3978</v>
      </c>
      <c r="G974" s="22"/>
      <c r="H974" s="14">
        <v>0.040000000000000001</v>
      </c>
      <c r="I974" s="15" t="s">
        <v>64</v>
      </c>
      <c r="J974" s="22" t="s">
        <v>65</v>
      </c>
      <c r="K974" s="13">
        <v>90</v>
      </c>
      <c r="L974" s="23">
        <v>0</v>
      </c>
      <c r="M974" s="29">
        <f t="shared" si="56"/>
        <v>0</v>
      </c>
      <c r="N974" s="29">
        <f t="shared" si="57"/>
        <v>0</v>
      </c>
      <c r="O974" s="23"/>
      <c r="P974" s="23"/>
      <c r="Q974" s="23">
        <v>5</v>
      </c>
      <c r="R974" s="23">
        <v>20</v>
      </c>
      <c r="S974" s="22" t="s">
        <v>66</v>
      </c>
      <c r="T974" s="22">
        <v>20</v>
      </c>
      <c r="U974" s="22">
        <v>510</v>
      </c>
      <c r="V974" s="22">
        <v>770</v>
      </c>
      <c r="W974" s="22">
        <v>1400</v>
      </c>
      <c r="X974" s="24"/>
      <c r="Y974" s="25">
        <v>10</v>
      </c>
      <c r="Z974" s="18">
        <f>#NAME?</f>
        <v>10</v>
      </c>
      <c r="AA974" s="18" t="b">
        <f t="shared" si="60"/>
        <v>1</v>
      </c>
      <c r="AB974" s="26">
        <v>9</v>
      </c>
    </row>
    <row r="975">
      <c r="A975" s="21">
        <v>11576</v>
      </c>
      <c r="B975" s="22" t="s">
        <v>3979</v>
      </c>
      <c r="C975" s="22" t="s">
        <v>3980</v>
      </c>
      <c r="D975" s="22" t="s">
        <v>2555</v>
      </c>
      <c r="E975" s="22" t="s">
        <v>3981</v>
      </c>
      <c r="F975" s="22" t="s">
        <v>3982</v>
      </c>
      <c r="G975" s="22"/>
      <c r="H975" s="14">
        <v>0.040000000000000001</v>
      </c>
      <c r="I975" s="15" t="s">
        <v>64</v>
      </c>
      <c r="J975" s="22" t="s">
        <v>65</v>
      </c>
      <c r="K975" s="13">
        <v>90</v>
      </c>
      <c r="L975" s="23">
        <v>0</v>
      </c>
      <c r="M975" s="29">
        <f t="shared" ref="M975:M1038" si="61">L975*4</f>
        <v>0</v>
      </c>
      <c r="N975" s="29">
        <f t="shared" ref="N975:N1038" si="62">L975*5</f>
        <v>0</v>
      </c>
      <c r="O975" s="23"/>
      <c r="P975" s="23"/>
      <c r="Q975" s="23">
        <v>5</v>
      </c>
      <c r="R975" s="23">
        <v>20</v>
      </c>
      <c r="S975" s="22" t="s">
        <v>66</v>
      </c>
      <c r="T975" s="22">
        <v>20</v>
      </c>
      <c r="U975" s="22">
        <v>510</v>
      </c>
      <c r="V975" s="22">
        <v>770</v>
      </c>
      <c r="W975" s="22">
        <v>1400</v>
      </c>
      <c r="X975" s="24"/>
      <c r="Y975" s="25">
        <v>5</v>
      </c>
      <c r="Z975" s="18">
        <f>#NAME?</f>
        <v>5</v>
      </c>
      <c r="AA975" s="18" t="b">
        <f t="shared" si="60"/>
        <v>1</v>
      </c>
      <c r="AB975" s="26">
        <v>19</v>
      </c>
    </row>
    <row r="976">
      <c r="A976" s="12">
        <v>11896</v>
      </c>
      <c r="B976" s="13" t="s">
        <v>3983</v>
      </c>
      <c r="C976" s="13" t="s">
        <v>3984</v>
      </c>
      <c r="D976" s="13" t="s">
        <v>2555</v>
      </c>
      <c r="E976" s="13" t="s">
        <v>3985</v>
      </c>
      <c r="F976" s="13" t="s">
        <v>3986</v>
      </c>
      <c r="G976" s="13" t="s">
        <v>3987</v>
      </c>
      <c r="H976" s="14">
        <v>0.02</v>
      </c>
      <c r="I976" s="15" t="s">
        <v>32</v>
      </c>
      <c r="J976" s="13" t="s">
        <v>33</v>
      </c>
      <c r="K976" s="13">
        <v>90</v>
      </c>
      <c r="L976" s="16">
        <f>#NAME?</f>
        <v>7</v>
      </c>
      <c r="M976" s="29">
        <f t="shared" si="61"/>
        <v>28</v>
      </c>
      <c r="N976" s="29">
        <f t="shared" si="62"/>
        <v>35</v>
      </c>
      <c r="O976" s="16"/>
      <c r="P976" s="16"/>
      <c r="Q976" s="16">
        <v>1</v>
      </c>
      <c r="R976" s="16">
        <v>3</v>
      </c>
      <c r="S976" s="13" t="s">
        <v>34</v>
      </c>
      <c r="T976" s="13">
        <v>16.219999999999999</v>
      </c>
      <c r="U976" s="13">
        <v>2233.4899999999998</v>
      </c>
      <c r="V976" s="13">
        <v>3500</v>
      </c>
      <c r="W976" s="13">
        <v>4840</v>
      </c>
      <c r="X976" s="17"/>
      <c r="Y976" s="18">
        <v>12</v>
      </c>
      <c r="Z976" s="18">
        <f>#NAME?</f>
        <v>12</v>
      </c>
      <c r="AA976" s="18" t="b">
        <f t="shared" si="60"/>
        <v>1</v>
      </c>
      <c r="AB976" s="19">
        <v>2</v>
      </c>
    </row>
    <row r="977">
      <c r="A977" s="21">
        <v>12472</v>
      </c>
      <c r="B977" s="22" t="s">
        <v>3988</v>
      </c>
      <c r="C977" s="22" t="s">
        <v>3989</v>
      </c>
      <c r="D977" s="22" t="s">
        <v>2555</v>
      </c>
      <c r="E977" s="22" t="s">
        <v>3990</v>
      </c>
      <c r="F977" s="22" t="s">
        <v>3991</v>
      </c>
      <c r="G977" s="22"/>
      <c r="H977" s="14">
        <v>0.040000000000000001</v>
      </c>
      <c r="I977" s="15" t="s">
        <v>64</v>
      </c>
      <c r="J977" s="22" t="s">
        <v>65</v>
      </c>
      <c r="K977" s="13">
        <v>90</v>
      </c>
      <c r="L977" s="23">
        <v>0</v>
      </c>
      <c r="M977" s="29">
        <f t="shared" si="61"/>
        <v>0</v>
      </c>
      <c r="N977" s="29">
        <f t="shared" si="62"/>
        <v>0</v>
      </c>
      <c r="O977" s="23"/>
      <c r="P977" s="23"/>
      <c r="Q977" s="23">
        <v>2</v>
      </c>
      <c r="R977" s="23">
        <v>5</v>
      </c>
      <c r="S977" s="22" t="s">
        <v>66</v>
      </c>
      <c r="T977" s="22">
        <v>7.4400000000000004</v>
      </c>
      <c r="U977" s="22">
        <v>202</v>
      </c>
      <c r="V977" s="22">
        <v>300</v>
      </c>
      <c r="W977" s="22">
        <v>400</v>
      </c>
      <c r="X977" s="24"/>
      <c r="Y977" s="25"/>
      <c r="Z977" s="18">
        <f>#NAME?</f>
        <v>0</v>
      </c>
      <c r="AA977" s="18" t="b">
        <f t="shared" si="60"/>
        <v>1</v>
      </c>
      <c r="AB977" s="26">
        <v>12</v>
      </c>
    </row>
    <row r="978">
      <c r="A978" s="21">
        <v>12471</v>
      </c>
      <c r="B978" s="22" t="s">
        <v>3992</v>
      </c>
      <c r="C978" s="22" t="s">
        <v>3993</v>
      </c>
      <c r="D978" s="22" t="s">
        <v>2555</v>
      </c>
      <c r="E978" s="22" t="s">
        <v>3994</v>
      </c>
      <c r="F978" s="22" t="s">
        <v>3995</v>
      </c>
      <c r="G978" s="22"/>
      <c r="H978" s="14">
        <v>0.040000000000000001</v>
      </c>
      <c r="I978" s="15" t="s">
        <v>64</v>
      </c>
      <c r="J978" s="22" t="s">
        <v>65</v>
      </c>
      <c r="K978" s="13">
        <v>90</v>
      </c>
      <c r="L978" s="23">
        <v>0</v>
      </c>
      <c r="M978" s="29">
        <f t="shared" si="61"/>
        <v>0</v>
      </c>
      <c r="N978" s="29">
        <f t="shared" si="62"/>
        <v>0</v>
      </c>
      <c r="O978" s="23"/>
      <c r="P978" s="23"/>
      <c r="Q978" s="23">
        <v>2</v>
      </c>
      <c r="R978" s="23">
        <v>5</v>
      </c>
      <c r="S978" s="22" t="s">
        <v>66</v>
      </c>
      <c r="T978" s="22">
        <v>7.4400000000000004</v>
      </c>
      <c r="U978" s="22">
        <v>202</v>
      </c>
      <c r="V978" s="22">
        <v>300</v>
      </c>
      <c r="W978" s="22">
        <v>400</v>
      </c>
      <c r="X978" s="24"/>
      <c r="Y978" s="25"/>
      <c r="Z978" s="18">
        <f>#NAME?</f>
        <v>0</v>
      </c>
      <c r="AA978" s="18" t="b">
        <f t="shared" si="60"/>
        <v>1</v>
      </c>
      <c r="AB978" s="26">
        <v>6</v>
      </c>
    </row>
    <row r="979">
      <c r="A979" s="12">
        <v>11998</v>
      </c>
      <c r="B979" s="13" t="s">
        <v>3996</v>
      </c>
      <c r="C979" s="13" t="s">
        <v>3997</v>
      </c>
      <c r="D979" s="13" t="s">
        <v>2555</v>
      </c>
      <c r="E979" s="13" t="s">
        <v>3998</v>
      </c>
      <c r="F979" s="13" t="s">
        <v>3999</v>
      </c>
      <c r="G979" s="13" t="s">
        <v>4000</v>
      </c>
      <c r="H979" s="14">
        <v>0.02</v>
      </c>
      <c r="I979" s="15" t="s">
        <v>32</v>
      </c>
      <c r="J979" s="13" t="s">
        <v>33</v>
      </c>
      <c r="K979" s="13">
        <v>90</v>
      </c>
      <c r="L979" s="16">
        <f>#NAME?</f>
        <v>3</v>
      </c>
      <c r="M979" s="29">
        <f t="shared" si="61"/>
        <v>12</v>
      </c>
      <c r="N979" s="29">
        <f t="shared" si="62"/>
        <v>15</v>
      </c>
      <c r="O979" s="16"/>
      <c r="P979" s="16"/>
      <c r="Q979" s="16">
        <v>1</v>
      </c>
      <c r="R979" s="16">
        <v>2</v>
      </c>
      <c r="S979" s="13" t="s">
        <v>34</v>
      </c>
      <c r="T979" s="13">
        <v>10.289999999999999</v>
      </c>
      <c r="U979" s="13">
        <v>1638.8099999999999</v>
      </c>
      <c r="V979" s="13">
        <v>2100</v>
      </c>
      <c r="W979" s="13">
        <v>2900</v>
      </c>
      <c r="X979" s="17"/>
      <c r="Y979" s="18">
        <v>66</v>
      </c>
      <c r="Z979" s="18">
        <f>#NAME?</f>
        <v>66</v>
      </c>
      <c r="AA979" s="18" t="b">
        <f t="shared" si="60"/>
        <v>1</v>
      </c>
      <c r="AB979" s="19">
        <v>2</v>
      </c>
    </row>
    <row r="980">
      <c r="A980" s="21">
        <v>11567</v>
      </c>
      <c r="B980" s="22" t="s">
        <v>4001</v>
      </c>
      <c r="C980" s="22" t="s">
        <v>4002</v>
      </c>
      <c r="D980" s="22" t="s">
        <v>2555</v>
      </c>
      <c r="E980" s="22" t="s">
        <v>4003</v>
      </c>
      <c r="F980" s="22" t="s">
        <v>4004</v>
      </c>
      <c r="G980" s="22"/>
      <c r="H980" s="14">
        <v>0.040000000000000001</v>
      </c>
      <c r="I980" s="15" t="s">
        <v>64</v>
      </c>
      <c r="J980" s="22" t="s">
        <v>65</v>
      </c>
      <c r="K980" s="13">
        <v>90</v>
      </c>
      <c r="L980" s="23">
        <v>0</v>
      </c>
      <c r="M980" s="29">
        <f t="shared" si="61"/>
        <v>0</v>
      </c>
      <c r="N980" s="29">
        <f t="shared" si="62"/>
        <v>0</v>
      </c>
      <c r="O980" s="23">
        <v>2</v>
      </c>
      <c r="P980" s="23">
        <v>5</v>
      </c>
      <c r="Q980" s="23"/>
      <c r="R980" s="23"/>
      <c r="S980" s="22" t="s">
        <v>66</v>
      </c>
      <c r="T980" s="22">
        <v>12.9</v>
      </c>
      <c r="U980" s="22">
        <v>2016</v>
      </c>
      <c r="V980" s="22">
        <v>3130</v>
      </c>
      <c r="W980" s="22">
        <v>4320</v>
      </c>
      <c r="X980" s="24">
        <v>5</v>
      </c>
      <c r="Y980" s="25">
        <v>133</v>
      </c>
      <c r="Z980" s="18">
        <f>#NAME?</f>
        <v>133</v>
      </c>
      <c r="AA980" s="18" t="b">
        <f t="shared" si="60"/>
        <v>1</v>
      </c>
      <c r="AB980" s="26">
        <v>8</v>
      </c>
    </row>
    <row r="981">
      <c r="A981" s="21">
        <v>11568</v>
      </c>
      <c r="B981" s="22" t="s">
        <v>4005</v>
      </c>
      <c r="C981" s="22" t="s">
        <v>4006</v>
      </c>
      <c r="D981" s="22" t="s">
        <v>2555</v>
      </c>
      <c r="E981" s="22" t="s">
        <v>4007</v>
      </c>
      <c r="F981" s="22" t="s">
        <v>4008</v>
      </c>
      <c r="G981" s="22"/>
      <c r="H981" s="14">
        <v>0.040000000000000001</v>
      </c>
      <c r="I981" s="15" t="s">
        <v>64</v>
      </c>
      <c r="J981" s="22" t="s">
        <v>65</v>
      </c>
      <c r="K981" s="13">
        <v>90</v>
      </c>
      <c r="L981" s="23">
        <v>0</v>
      </c>
      <c r="M981" s="29">
        <f t="shared" si="61"/>
        <v>0</v>
      </c>
      <c r="N981" s="29">
        <f t="shared" si="62"/>
        <v>0</v>
      </c>
      <c r="O981" s="23">
        <v>2</v>
      </c>
      <c r="P981" s="23">
        <v>5</v>
      </c>
      <c r="Q981" s="23"/>
      <c r="R981" s="23"/>
      <c r="S981" s="22" t="s">
        <v>66</v>
      </c>
      <c r="T981" s="22">
        <v>12.9</v>
      </c>
      <c r="U981" s="22">
        <v>2016</v>
      </c>
      <c r="V981" s="22">
        <v>3130</v>
      </c>
      <c r="W981" s="22">
        <v>4320</v>
      </c>
      <c r="X981" s="24">
        <v>5</v>
      </c>
      <c r="Y981" s="25">
        <v>119</v>
      </c>
      <c r="Z981" s="18">
        <f>#NAME?</f>
        <v>119</v>
      </c>
      <c r="AA981" s="18" t="b">
        <f t="shared" si="60"/>
        <v>1</v>
      </c>
      <c r="AB981" s="26">
        <v>3</v>
      </c>
    </row>
    <row r="982">
      <c r="A982" s="21">
        <v>11569</v>
      </c>
      <c r="B982" s="22" t="s">
        <v>4009</v>
      </c>
      <c r="C982" s="22" t="s">
        <v>4010</v>
      </c>
      <c r="D982" s="22" t="s">
        <v>2555</v>
      </c>
      <c r="E982" s="22" t="s">
        <v>4011</v>
      </c>
      <c r="F982" s="22" t="s">
        <v>4012</v>
      </c>
      <c r="G982" s="22"/>
      <c r="H982" s="14">
        <v>0.040000000000000001</v>
      </c>
      <c r="I982" s="15" t="s">
        <v>64</v>
      </c>
      <c r="J982" s="22" t="s">
        <v>65</v>
      </c>
      <c r="K982" s="13">
        <v>90</v>
      </c>
      <c r="L982" s="23">
        <v>0</v>
      </c>
      <c r="M982" s="29">
        <f t="shared" si="61"/>
        <v>0</v>
      </c>
      <c r="N982" s="29">
        <f t="shared" si="62"/>
        <v>0</v>
      </c>
      <c r="O982" s="23">
        <v>2</v>
      </c>
      <c r="P982" s="23">
        <v>5</v>
      </c>
      <c r="Q982" s="23"/>
      <c r="R982" s="23"/>
      <c r="S982" s="22" t="s">
        <v>66</v>
      </c>
      <c r="T982" s="22">
        <v>11.289999999999999</v>
      </c>
      <c r="U982" s="22">
        <v>1765</v>
      </c>
      <c r="V982" s="22">
        <v>2740</v>
      </c>
      <c r="W982" s="22">
        <v>3780</v>
      </c>
      <c r="X982" s="24">
        <v>1</v>
      </c>
      <c r="Y982" s="25">
        <v>120</v>
      </c>
      <c r="Z982" s="18">
        <f>#NAME?</f>
        <v>120</v>
      </c>
      <c r="AA982" s="18" t="b">
        <f t="shared" si="60"/>
        <v>1</v>
      </c>
      <c r="AB982" s="26">
        <v>3</v>
      </c>
    </row>
    <row r="983">
      <c r="A983" s="21">
        <v>11570</v>
      </c>
      <c r="B983" s="22" t="s">
        <v>4013</v>
      </c>
      <c r="C983" s="22" t="s">
        <v>4014</v>
      </c>
      <c r="D983" s="22" t="s">
        <v>2555</v>
      </c>
      <c r="E983" s="22" t="s">
        <v>4015</v>
      </c>
      <c r="F983" s="22" t="s">
        <v>4016</v>
      </c>
      <c r="G983" s="22"/>
      <c r="H983" s="14">
        <v>0.040000000000000001</v>
      </c>
      <c r="I983" s="15" t="s">
        <v>64</v>
      </c>
      <c r="J983" s="22" t="s">
        <v>65</v>
      </c>
      <c r="K983" s="13">
        <v>90</v>
      </c>
      <c r="L983" s="23">
        <v>1</v>
      </c>
      <c r="M983" s="29">
        <f t="shared" si="61"/>
        <v>4</v>
      </c>
      <c r="N983" s="29">
        <f t="shared" si="62"/>
        <v>5</v>
      </c>
      <c r="O983" s="23">
        <v>2</v>
      </c>
      <c r="P983" s="23">
        <v>5</v>
      </c>
      <c r="Q983" s="23"/>
      <c r="R983" s="23"/>
      <c r="S983" s="22" t="s">
        <v>66</v>
      </c>
      <c r="T983" s="22">
        <v>11.289999999999999</v>
      </c>
      <c r="U983" s="22">
        <v>1765</v>
      </c>
      <c r="V983" s="22">
        <v>2740</v>
      </c>
      <c r="W983" s="22">
        <v>3780</v>
      </c>
      <c r="X983" s="24">
        <v>2</v>
      </c>
      <c r="Y983" s="25">
        <v>73</v>
      </c>
      <c r="Z983" s="18">
        <f>#NAME?</f>
        <v>73</v>
      </c>
      <c r="AA983" s="18" t="b">
        <f t="shared" si="60"/>
        <v>1</v>
      </c>
      <c r="AB983" s="26">
        <v>1</v>
      </c>
    </row>
    <row r="984">
      <c r="A984" s="31">
        <v>11571</v>
      </c>
      <c r="B984" s="32" t="s">
        <v>4017</v>
      </c>
      <c r="C984" s="33" t="s">
        <v>4018</v>
      </c>
      <c r="D984" s="33" t="s">
        <v>2555</v>
      </c>
      <c r="E984" s="33" t="s">
        <v>4019</v>
      </c>
      <c r="F984" s="33" t="s">
        <v>4020</v>
      </c>
      <c r="G984" s="34"/>
      <c r="H984" s="35">
        <v>0.040000000000000001</v>
      </c>
      <c r="I984" s="34" t="s">
        <v>64</v>
      </c>
      <c r="J984" s="33" t="s">
        <v>65</v>
      </c>
      <c r="K984" s="13">
        <v>90</v>
      </c>
      <c r="L984" s="29"/>
      <c r="M984" s="29">
        <f t="shared" si="61"/>
        <v>0</v>
      </c>
      <c r="N984" s="29">
        <f t="shared" si="62"/>
        <v>0</v>
      </c>
      <c r="O984" s="29"/>
      <c r="P984" s="29"/>
      <c r="Q984" s="29"/>
      <c r="R984" s="29"/>
      <c r="S984" s="33" t="s">
        <v>66</v>
      </c>
      <c r="T984" s="33">
        <f>5.65*6.2</f>
        <v>35.030000000000001</v>
      </c>
      <c r="U984" s="33">
        <v>883</v>
      </c>
      <c r="V984" s="33">
        <v>1370</v>
      </c>
      <c r="W984" s="33">
        <f t="shared" si="59"/>
        <v>1770</v>
      </c>
      <c r="X984" s="24">
        <v>7</v>
      </c>
      <c r="Y984" s="29">
        <v>35</v>
      </c>
      <c r="Z984" s="18">
        <f>#NAME?</f>
        <v>35</v>
      </c>
      <c r="AA984" s="18" t="b">
        <f t="shared" si="60"/>
        <v>1</v>
      </c>
      <c r="AB984" s="26">
        <v>1</v>
      </c>
    </row>
    <row r="985">
      <c r="A985" s="21">
        <v>11572</v>
      </c>
      <c r="B985" s="22" t="s">
        <v>4021</v>
      </c>
      <c r="C985" s="22" t="s">
        <v>4022</v>
      </c>
      <c r="D985" s="22" t="s">
        <v>2555</v>
      </c>
      <c r="E985" s="22" t="s">
        <v>4023</v>
      </c>
      <c r="F985" s="22" t="s">
        <v>4024</v>
      </c>
      <c r="G985" s="22"/>
      <c r="H985" s="14">
        <v>0.040000000000000001</v>
      </c>
      <c r="I985" s="15" t="s">
        <v>64</v>
      </c>
      <c r="J985" s="22" t="s">
        <v>65</v>
      </c>
      <c r="K985" s="13">
        <v>90</v>
      </c>
      <c r="L985" s="23">
        <v>2</v>
      </c>
      <c r="M985" s="29">
        <f t="shared" si="61"/>
        <v>8</v>
      </c>
      <c r="N985" s="29">
        <f t="shared" si="62"/>
        <v>10</v>
      </c>
      <c r="O985" s="23"/>
      <c r="P985" s="23"/>
      <c r="Q985" s="23">
        <v>3</v>
      </c>
      <c r="R985" s="23">
        <v>8</v>
      </c>
      <c r="S985" s="22" t="s">
        <v>66</v>
      </c>
      <c r="T985" s="22">
        <v>5.6500000000000004</v>
      </c>
      <c r="U985" s="22">
        <v>883</v>
      </c>
      <c r="V985" s="22">
        <v>1370</v>
      </c>
      <c r="W985" s="22">
        <v>1900</v>
      </c>
      <c r="X985" s="24">
        <v>8</v>
      </c>
      <c r="Y985" s="25">
        <v>60</v>
      </c>
      <c r="Z985" s="18">
        <f>#NAME?</f>
        <v>60</v>
      </c>
      <c r="AA985" s="18" t="b">
        <f t="shared" si="60"/>
        <v>1</v>
      </c>
      <c r="AB985" s="26">
        <v>0</v>
      </c>
    </row>
    <row r="986">
      <c r="A986" s="21">
        <v>11573</v>
      </c>
      <c r="B986" s="22" t="s">
        <v>4025</v>
      </c>
      <c r="C986" s="22" t="s">
        <v>4026</v>
      </c>
      <c r="D986" s="22" t="s">
        <v>2555</v>
      </c>
      <c r="E986" s="22" t="s">
        <v>4027</v>
      </c>
      <c r="F986" s="22" t="s">
        <v>4028</v>
      </c>
      <c r="G986" s="22"/>
      <c r="H986" s="14">
        <v>0.040000000000000001</v>
      </c>
      <c r="I986" s="15" t="s">
        <v>64</v>
      </c>
      <c r="J986" s="22" t="s">
        <v>65</v>
      </c>
      <c r="K986" s="13">
        <v>90</v>
      </c>
      <c r="L986" s="23">
        <v>2</v>
      </c>
      <c r="M986" s="29">
        <f t="shared" si="61"/>
        <v>8</v>
      </c>
      <c r="N986" s="29">
        <f t="shared" si="62"/>
        <v>10</v>
      </c>
      <c r="O986" s="23"/>
      <c r="P986" s="23"/>
      <c r="Q986" s="23">
        <v>3</v>
      </c>
      <c r="R986" s="23">
        <v>8</v>
      </c>
      <c r="S986" s="22" t="s">
        <v>66</v>
      </c>
      <c r="T986" s="22">
        <v>5.6500000000000004</v>
      </c>
      <c r="U986" s="22">
        <v>883</v>
      </c>
      <c r="V986" s="22">
        <v>1370</v>
      </c>
      <c r="W986" s="22">
        <v>1900</v>
      </c>
      <c r="X986" s="24">
        <v>15</v>
      </c>
      <c r="Y986" s="25">
        <v>40</v>
      </c>
      <c r="Z986" s="18">
        <f>#NAME?</f>
        <v>40</v>
      </c>
      <c r="AA986" s="18" t="b">
        <f t="shared" si="60"/>
        <v>1</v>
      </c>
      <c r="AB986" s="26">
        <v>1</v>
      </c>
    </row>
    <row r="987">
      <c r="A987" s="21">
        <v>11574</v>
      </c>
      <c r="B987" s="22" t="s">
        <v>4029</v>
      </c>
      <c r="C987" s="22" t="s">
        <v>4030</v>
      </c>
      <c r="D987" s="22" t="s">
        <v>2555</v>
      </c>
      <c r="E987" s="22" t="s">
        <v>4031</v>
      </c>
      <c r="F987" s="22" t="s">
        <v>4032</v>
      </c>
      <c r="G987" s="22"/>
      <c r="H987" s="14">
        <v>0.040000000000000001</v>
      </c>
      <c r="I987" s="15" t="s">
        <v>64</v>
      </c>
      <c r="J987" s="22" t="s">
        <v>65</v>
      </c>
      <c r="K987" s="13">
        <v>90</v>
      </c>
      <c r="L987" s="23">
        <v>4</v>
      </c>
      <c r="M987" s="29">
        <f t="shared" si="61"/>
        <v>16</v>
      </c>
      <c r="N987" s="29">
        <f t="shared" si="62"/>
        <v>20</v>
      </c>
      <c r="O987" s="23"/>
      <c r="P987" s="23"/>
      <c r="Q987" s="23">
        <v>3</v>
      </c>
      <c r="R987" s="23">
        <v>8</v>
      </c>
      <c r="S987" s="22" t="s">
        <v>66</v>
      </c>
      <c r="T987" s="22">
        <v>40</v>
      </c>
      <c r="U987" s="22">
        <v>1020</v>
      </c>
      <c r="V987" s="22">
        <v>1530</v>
      </c>
      <c r="W987" s="22">
        <v>2040</v>
      </c>
      <c r="X987" s="24"/>
      <c r="Y987" s="25">
        <v>32</v>
      </c>
      <c r="Z987" s="18">
        <f>#NAME?</f>
        <v>32</v>
      </c>
      <c r="AA987" s="18" t="b">
        <f t="shared" si="60"/>
        <v>1</v>
      </c>
      <c r="AB987" s="26">
        <v>4</v>
      </c>
    </row>
    <row r="988">
      <c r="A988" s="12">
        <v>12790</v>
      </c>
      <c r="B988" s="13" t="s">
        <v>4033</v>
      </c>
      <c r="C988" s="13" t="s">
        <v>4034</v>
      </c>
      <c r="D988" s="13" t="s">
        <v>2555</v>
      </c>
      <c r="E988" s="13" t="s">
        <v>4035</v>
      </c>
      <c r="F988" s="13" t="s">
        <v>4036</v>
      </c>
      <c r="G988" s="13" t="s">
        <v>4037</v>
      </c>
      <c r="H988" s="14">
        <v>0.02</v>
      </c>
      <c r="I988" s="15" t="s">
        <v>32</v>
      </c>
      <c r="J988" s="13" t="s">
        <v>33</v>
      </c>
      <c r="K988" s="13">
        <v>90</v>
      </c>
      <c r="L988" s="16">
        <f>#NAME?</f>
        <v>6</v>
      </c>
      <c r="M988" s="29">
        <f t="shared" si="61"/>
        <v>24</v>
      </c>
      <c r="N988" s="29">
        <f t="shared" si="62"/>
        <v>30</v>
      </c>
      <c r="O988" s="16"/>
      <c r="P988" s="16"/>
      <c r="Q988" s="16">
        <v>1</v>
      </c>
      <c r="R988" s="16">
        <v>3</v>
      </c>
      <c r="S988" s="13" t="s">
        <v>34</v>
      </c>
      <c r="T988" s="13">
        <v>16.390000000000001</v>
      </c>
      <c r="U988" s="13">
        <v>2557</v>
      </c>
      <c r="V988" s="13">
        <v>3200</v>
      </c>
      <c r="W988" s="13">
        <v>4760</v>
      </c>
      <c r="X988" s="17"/>
      <c r="Y988" s="18"/>
      <c r="Z988" s="18">
        <f>#NAME?</f>
        <v>0</v>
      </c>
      <c r="AA988" s="18" t="b">
        <f t="shared" si="60"/>
        <v>1</v>
      </c>
      <c r="AB988" s="19"/>
    </row>
    <row r="989">
      <c r="A989" s="12">
        <v>12789</v>
      </c>
      <c r="B989" s="13" t="s">
        <v>4038</v>
      </c>
      <c r="C989" s="13" t="s">
        <v>4039</v>
      </c>
      <c r="D989" s="13" t="s">
        <v>2555</v>
      </c>
      <c r="E989" s="13" t="s">
        <v>4040</v>
      </c>
      <c r="F989" s="13" t="s">
        <v>4041</v>
      </c>
      <c r="G989" s="13" t="s">
        <v>4042</v>
      </c>
      <c r="H989" s="14">
        <v>0.02</v>
      </c>
      <c r="I989" s="15" t="s">
        <v>32</v>
      </c>
      <c r="J989" s="13" t="s">
        <v>33</v>
      </c>
      <c r="K989" s="13">
        <v>90</v>
      </c>
      <c r="L989" s="16">
        <v>3</v>
      </c>
      <c r="M989" s="29">
        <f t="shared" si="61"/>
        <v>12</v>
      </c>
      <c r="N989" s="29">
        <f t="shared" si="62"/>
        <v>15</v>
      </c>
      <c r="O989" s="16"/>
      <c r="P989" s="16"/>
      <c r="Q989" s="16">
        <v>1</v>
      </c>
      <c r="R989" s="16">
        <v>2</v>
      </c>
      <c r="S989" s="13" t="s">
        <v>34</v>
      </c>
      <c r="T989" s="13">
        <v>12</v>
      </c>
      <c r="U989" s="13">
        <v>2150.4000000000001</v>
      </c>
      <c r="V989" s="13">
        <v>2800</v>
      </c>
      <c r="W989" s="13">
        <v>3500</v>
      </c>
      <c r="X989" s="17"/>
      <c r="Y989" s="18">
        <v>2</v>
      </c>
      <c r="Z989" s="18">
        <f>#NAME?</f>
        <v>2</v>
      </c>
      <c r="AA989" s="18" t="b">
        <f t="shared" si="60"/>
        <v>1</v>
      </c>
      <c r="AB989" s="19">
        <v>2</v>
      </c>
    </row>
    <row r="990">
      <c r="A990" s="21">
        <v>11798</v>
      </c>
      <c r="B990" s="22" t="s">
        <v>4043</v>
      </c>
      <c r="C990" s="22" t="s">
        <v>4044</v>
      </c>
      <c r="D990" s="22" t="s">
        <v>2555</v>
      </c>
      <c r="E990" s="22" t="s">
        <v>4045</v>
      </c>
      <c r="F990" s="22" t="s">
        <v>4046</v>
      </c>
      <c r="G990" s="22"/>
      <c r="H990" s="14">
        <v>0.040000000000000001</v>
      </c>
      <c r="I990" s="15" t="s">
        <v>64</v>
      </c>
      <c r="J990" s="22" t="s">
        <v>65</v>
      </c>
      <c r="K990" s="13">
        <v>90</v>
      </c>
      <c r="L990" s="23">
        <v>2</v>
      </c>
      <c r="M990" s="29">
        <f t="shared" si="61"/>
        <v>8</v>
      </c>
      <c r="N990" s="29">
        <f t="shared" si="62"/>
        <v>10</v>
      </c>
      <c r="O990" s="23"/>
      <c r="P990" s="23"/>
      <c r="Q990" s="23">
        <v>2</v>
      </c>
      <c r="R990" s="23">
        <v>4</v>
      </c>
      <c r="S990" s="22" t="s">
        <v>66</v>
      </c>
      <c r="T990" s="22">
        <v>65</v>
      </c>
      <c r="U990" s="22">
        <v>1463</v>
      </c>
      <c r="V990" s="22">
        <v>3900</v>
      </c>
      <c r="W990" s="22">
        <v>5390</v>
      </c>
      <c r="X990" s="24"/>
      <c r="Y990" s="25">
        <v>37</v>
      </c>
      <c r="Z990" s="18">
        <f>#NAME?</f>
        <v>37</v>
      </c>
      <c r="AA990" s="18" t="b">
        <f t="shared" si="60"/>
        <v>1</v>
      </c>
      <c r="AB990" s="26">
        <v>2</v>
      </c>
    </row>
    <row r="991">
      <c r="A991" s="21">
        <v>11771</v>
      </c>
      <c r="B991" s="22" t="s">
        <v>4047</v>
      </c>
      <c r="C991" s="22" t="s">
        <v>4048</v>
      </c>
      <c r="D991" s="22" t="s">
        <v>2555</v>
      </c>
      <c r="E991" s="22" t="s">
        <v>4049</v>
      </c>
      <c r="F991" s="22" t="s">
        <v>4050</v>
      </c>
      <c r="G991" s="22"/>
      <c r="H991" s="14">
        <v>0.040000000000000001</v>
      </c>
      <c r="I991" s="15" t="s">
        <v>64</v>
      </c>
      <c r="J991" s="22" t="s">
        <v>65</v>
      </c>
      <c r="K991" s="13">
        <v>90</v>
      </c>
      <c r="L991" s="23">
        <v>1</v>
      </c>
      <c r="M991" s="29">
        <f t="shared" si="61"/>
        <v>4</v>
      </c>
      <c r="N991" s="29">
        <f t="shared" si="62"/>
        <v>5</v>
      </c>
      <c r="O991" s="23"/>
      <c r="P991" s="23"/>
      <c r="Q991" s="23">
        <v>2</v>
      </c>
      <c r="R991" s="23">
        <v>4</v>
      </c>
      <c r="S991" s="22" t="s">
        <v>66</v>
      </c>
      <c r="T991" s="22">
        <v>190</v>
      </c>
      <c r="U991" s="22">
        <v>4845</v>
      </c>
      <c r="V991" s="22">
        <v>7270</v>
      </c>
      <c r="W991" s="22">
        <v>9690</v>
      </c>
      <c r="X991" s="24"/>
      <c r="Y991" s="25">
        <v>18</v>
      </c>
      <c r="Z991" s="18">
        <f>#NAME?</f>
        <v>18</v>
      </c>
      <c r="AA991" s="18" t="b">
        <f t="shared" si="60"/>
        <v>1</v>
      </c>
      <c r="AB991" s="26">
        <v>2</v>
      </c>
    </row>
    <row r="992">
      <c r="A992" s="21">
        <v>11770</v>
      </c>
      <c r="B992" s="22" t="s">
        <v>4051</v>
      </c>
      <c r="C992" s="22" t="s">
        <v>4052</v>
      </c>
      <c r="D992" s="22" t="s">
        <v>2555</v>
      </c>
      <c r="E992" s="22" t="s">
        <v>4053</v>
      </c>
      <c r="F992" s="22" t="s">
        <v>4054</v>
      </c>
      <c r="G992" s="22"/>
      <c r="H992" s="14">
        <v>0.040000000000000001</v>
      </c>
      <c r="I992" s="15" t="s">
        <v>64</v>
      </c>
      <c r="J992" s="22" t="s">
        <v>65</v>
      </c>
      <c r="K992" s="13">
        <v>90</v>
      </c>
      <c r="L992" s="23">
        <v>1</v>
      </c>
      <c r="M992" s="29">
        <f t="shared" si="61"/>
        <v>4</v>
      </c>
      <c r="N992" s="29">
        <f t="shared" si="62"/>
        <v>5</v>
      </c>
      <c r="O992" s="23"/>
      <c r="P992" s="23"/>
      <c r="Q992" s="23">
        <v>2</v>
      </c>
      <c r="R992" s="23">
        <v>4</v>
      </c>
      <c r="S992" s="22" t="s">
        <v>66</v>
      </c>
      <c r="T992" s="22">
        <v>190</v>
      </c>
      <c r="U992" s="22">
        <v>4845</v>
      </c>
      <c r="V992" s="22">
        <v>7270</v>
      </c>
      <c r="W992" s="22">
        <v>9690</v>
      </c>
      <c r="X992" s="24"/>
      <c r="Y992" s="25">
        <v>17</v>
      </c>
      <c r="Z992" s="18">
        <f>#NAME?</f>
        <v>17</v>
      </c>
      <c r="AA992" s="18" t="b">
        <f t="shared" si="60"/>
        <v>1</v>
      </c>
      <c r="AB992" s="26">
        <v>2</v>
      </c>
    </row>
    <row r="993">
      <c r="A993" s="21">
        <v>11577</v>
      </c>
      <c r="B993" s="22" t="s">
        <v>4055</v>
      </c>
      <c r="C993" s="22" t="s">
        <v>4056</v>
      </c>
      <c r="D993" s="22" t="s">
        <v>2555</v>
      </c>
      <c r="E993" s="22" t="s">
        <v>4057</v>
      </c>
      <c r="F993" s="22" t="s">
        <v>4058</v>
      </c>
      <c r="G993" s="22"/>
      <c r="H993" s="14">
        <v>0.040000000000000001</v>
      </c>
      <c r="I993" s="15" t="s">
        <v>64</v>
      </c>
      <c r="J993" s="22" t="s">
        <v>65</v>
      </c>
      <c r="K993" s="13">
        <v>90</v>
      </c>
      <c r="L993" s="23"/>
      <c r="M993" s="29">
        <f t="shared" si="61"/>
        <v>0</v>
      </c>
      <c r="N993" s="29">
        <f t="shared" si="62"/>
        <v>0</v>
      </c>
      <c r="O993" s="23">
        <v>5</v>
      </c>
      <c r="P993" s="23">
        <v>10</v>
      </c>
      <c r="Q993" s="23"/>
      <c r="R993" s="23"/>
      <c r="S993" s="22" t="s">
        <v>66</v>
      </c>
      <c r="T993" s="22">
        <v>5.2999999999999998</v>
      </c>
      <c r="U993" s="22">
        <v>828</v>
      </c>
      <c r="V993" s="22">
        <v>1280</v>
      </c>
      <c r="W993" s="22">
        <v>1760</v>
      </c>
      <c r="X993" s="24"/>
      <c r="Y993" s="25"/>
      <c r="Z993" s="18">
        <f>#NAME?</f>
        <v>0</v>
      </c>
      <c r="AA993" s="18" t="b">
        <f t="shared" si="60"/>
        <v>1</v>
      </c>
      <c r="AB993" s="26"/>
    </row>
    <row r="994">
      <c r="A994" s="21">
        <v>11578</v>
      </c>
      <c r="B994" s="22" t="s">
        <v>4059</v>
      </c>
      <c r="C994" s="22" t="s">
        <v>4060</v>
      </c>
      <c r="D994" s="22" t="s">
        <v>2555</v>
      </c>
      <c r="E994" s="22" t="s">
        <v>4061</v>
      </c>
      <c r="F994" s="22" t="s">
        <v>4062</v>
      </c>
      <c r="G994" s="22"/>
      <c r="H994" s="14">
        <v>0.040000000000000001</v>
      </c>
      <c r="I994" s="15" t="s">
        <v>64</v>
      </c>
      <c r="J994" s="22" t="s">
        <v>65</v>
      </c>
      <c r="K994" s="13">
        <v>90</v>
      </c>
      <c r="L994" s="23"/>
      <c r="M994" s="29">
        <f t="shared" si="61"/>
        <v>0</v>
      </c>
      <c r="N994" s="29">
        <f t="shared" si="62"/>
        <v>0</v>
      </c>
      <c r="O994" s="23">
        <v>5</v>
      </c>
      <c r="P994" s="23">
        <v>10</v>
      </c>
      <c r="Q994" s="23"/>
      <c r="R994" s="23"/>
      <c r="S994" s="22" t="s">
        <v>66</v>
      </c>
      <c r="T994" s="22">
        <v>5.2999999999999998</v>
      </c>
      <c r="U994" s="22">
        <v>828</v>
      </c>
      <c r="V994" s="22">
        <v>1280</v>
      </c>
      <c r="W994" s="22">
        <v>1760</v>
      </c>
      <c r="X994" s="24"/>
      <c r="Y994" s="25"/>
      <c r="Z994" s="18">
        <f>#NAME?</f>
        <v>0</v>
      </c>
      <c r="AA994" s="18" t="b">
        <f t="shared" si="60"/>
        <v>1</v>
      </c>
      <c r="AB994" s="26"/>
    </row>
    <row r="995">
      <c r="A995" s="21">
        <v>11579</v>
      </c>
      <c r="B995" s="22" t="s">
        <v>4063</v>
      </c>
      <c r="C995" s="22" t="s">
        <v>4064</v>
      </c>
      <c r="D995" s="22" t="s">
        <v>2555</v>
      </c>
      <c r="E995" s="22" t="s">
        <v>4065</v>
      </c>
      <c r="F995" s="22" t="s">
        <v>4066</v>
      </c>
      <c r="G995" s="22"/>
      <c r="H995" s="14">
        <v>0.040000000000000001</v>
      </c>
      <c r="I995" s="15" t="s">
        <v>64</v>
      </c>
      <c r="J995" s="22" t="s">
        <v>65</v>
      </c>
      <c r="K995" s="13">
        <v>90</v>
      </c>
      <c r="L995" s="23">
        <v>0</v>
      </c>
      <c r="M995" s="29">
        <f t="shared" si="61"/>
        <v>0</v>
      </c>
      <c r="N995" s="29">
        <f t="shared" si="62"/>
        <v>0</v>
      </c>
      <c r="O995" s="23">
        <v>5</v>
      </c>
      <c r="P995" s="23">
        <v>10</v>
      </c>
      <c r="Q995" s="23"/>
      <c r="R995" s="23"/>
      <c r="S995" s="22" t="s">
        <v>66</v>
      </c>
      <c r="T995" s="22">
        <v>15</v>
      </c>
      <c r="U995" s="22">
        <v>408</v>
      </c>
      <c r="V995" s="22">
        <v>610</v>
      </c>
      <c r="W995" s="22">
        <v>820</v>
      </c>
      <c r="X995" s="24">
        <v>5</v>
      </c>
      <c r="Y995" s="25">
        <v>14</v>
      </c>
      <c r="Z995" s="18">
        <f>#NAME?</f>
        <v>14</v>
      </c>
      <c r="AA995" s="18" t="b">
        <f t="shared" si="60"/>
        <v>1</v>
      </c>
      <c r="AB995" s="26">
        <v>9</v>
      </c>
    </row>
    <row r="996">
      <c r="A996" s="21">
        <v>11580</v>
      </c>
      <c r="B996" s="22" t="s">
        <v>4067</v>
      </c>
      <c r="C996" s="22" t="s">
        <v>4068</v>
      </c>
      <c r="D996" s="22" t="s">
        <v>2555</v>
      </c>
      <c r="E996" s="22" t="s">
        <v>4069</v>
      </c>
      <c r="F996" s="22" t="s">
        <v>4070</v>
      </c>
      <c r="G996" s="22"/>
      <c r="H996" s="14">
        <v>0.040000000000000001</v>
      </c>
      <c r="I996" s="15" t="s">
        <v>64</v>
      </c>
      <c r="J996" s="22" t="s">
        <v>65</v>
      </c>
      <c r="K996" s="13">
        <v>90</v>
      </c>
      <c r="L996" s="23">
        <v>0</v>
      </c>
      <c r="M996" s="29">
        <f t="shared" si="61"/>
        <v>0</v>
      </c>
      <c r="N996" s="29">
        <f t="shared" si="62"/>
        <v>0</v>
      </c>
      <c r="O996" s="23">
        <v>5</v>
      </c>
      <c r="P996" s="23">
        <v>10</v>
      </c>
      <c r="Q996" s="23"/>
      <c r="R996" s="23"/>
      <c r="S996" s="22" t="s">
        <v>66</v>
      </c>
      <c r="T996" s="22">
        <v>15</v>
      </c>
      <c r="U996" s="22">
        <v>408</v>
      </c>
      <c r="V996" s="22">
        <v>610</v>
      </c>
      <c r="W996" s="22">
        <v>820</v>
      </c>
      <c r="X996" s="24">
        <v>5</v>
      </c>
      <c r="Y996" s="25">
        <v>14</v>
      </c>
      <c r="Z996" s="18">
        <f>#NAME?</f>
        <v>14</v>
      </c>
      <c r="AA996" s="18" t="b">
        <f t="shared" si="60"/>
        <v>1</v>
      </c>
      <c r="AB996" s="26">
        <v>10</v>
      </c>
    </row>
    <row r="997">
      <c r="A997" s="21">
        <v>11581</v>
      </c>
      <c r="B997" s="22" t="s">
        <v>4071</v>
      </c>
      <c r="C997" s="22" t="s">
        <v>4072</v>
      </c>
      <c r="D997" s="22" t="s">
        <v>2555</v>
      </c>
      <c r="E997" s="22" t="s">
        <v>4073</v>
      </c>
      <c r="F997" s="22" t="s">
        <v>4074</v>
      </c>
      <c r="G997" s="22"/>
      <c r="H997" s="14">
        <v>0.040000000000000001</v>
      </c>
      <c r="I997" s="15" t="s">
        <v>64</v>
      </c>
      <c r="J997" s="22" t="s">
        <v>65</v>
      </c>
      <c r="K997" s="13">
        <v>90</v>
      </c>
      <c r="L997" s="23">
        <v>0</v>
      </c>
      <c r="M997" s="29">
        <f t="shared" si="61"/>
        <v>0</v>
      </c>
      <c r="N997" s="29">
        <f t="shared" si="62"/>
        <v>0</v>
      </c>
      <c r="O997" s="23">
        <v>5</v>
      </c>
      <c r="P997" s="23">
        <v>10</v>
      </c>
      <c r="Q997" s="23"/>
      <c r="R997" s="23"/>
      <c r="S997" s="22" t="s">
        <v>66</v>
      </c>
      <c r="T997" s="22">
        <v>8</v>
      </c>
      <c r="U997" s="22">
        <v>218</v>
      </c>
      <c r="V997" s="22">
        <v>330</v>
      </c>
      <c r="W997" s="22">
        <v>440</v>
      </c>
      <c r="X997" s="24">
        <v>8</v>
      </c>
      <c r="Y997" s="25">
        <v>14</v>
      </c>
      <c r="Z997" s="18">
        <f>#NAME?</f>
        <v>14</v>
      </c>
      <c r="AA997" s="18" t="b">
        <f t="shared" si="60"/>
        <v>1</v>
      </c>
      <c r="AB997" s="26">
        <v>90</v>
      </c>
    </row>
    <row r="998">
      <c r="A998" s="21">
        <v>11582</v>
      </c>
      <c r="B998" s="22" t="s">
        <v>4075</v>
      </c>
      <c r="C998" s="22" t="s">
        <v>4076</v>
      </c>
      <c r="D998" s="22" t="s">
        <v>2555</v>
      </c>
      <c r="E998" s="22" t="s">
        <v>4077</v>
      </c>
      <c r="F998" s="22" t="s">
        <v>4078</v>
      </c>
      <c r="G998" s="22"/>
      <c r="H998" s="14">
        <v>0.040000000000000001</v>
      </c>
      <c r="I998" s="15" t="s">
        <v>64</v>
      </c>
      <c r="J998" s="22" t="s">
        <v>65</v>
      </c>
      <c r="K998" s="13">
        <v>90</v>
      </c>
      <c r="L998" s="23">
        <v>0</v>
      </c>
      <c r="M998" s="29">
        <f t="shared" si="61"/>
        <v>0</v>
      </c>
      <c r="N998" s="29">
        <f t="shared" si="62"/>
        <v>0</v>
      </c>
      <c r="O998" s="23">
        <v>5</v>
      </c>
      <c r="P998" s="23">
        <v>10</v>
      </c>
      <c r="Q998" s="23"/>
      <c r="R998" s="23"/>
      <c r="S998" s="22" t="s">
        <v>66</v>
      </c>
      <c r="T998" s="22">
        <v>8</v>
      </c>
      <c r="U998" s="22">
        <v>218</v>
      </c>
      <c r="V998" s="22">
        <v>330</v>
      </c>
      <c r="W998" s="22">
        <v>440</v>
      </c>
      <c r="X998" s="24">
        <v>15</v>
      </c>
      <c r="Y998" s="25">
        <v>14</v>
      </c>
      <c r="Z998" s="18">
        <f>#NAME?</f>
        <v>14</v>
      </c>
      <c r="AA998" s="18" t="b">
        <f t="shared" si="60"/>
        <v>1</v>
      </c>
      <c r="AB998" s="26">
        <v>94</v>
      </c>
    </row>
    <row r="999">
      <c r="A999" s="21">
        <v>12735</v>
      </c>
      <c r="B999" s="22" t="s">
        <v>4079</v>
      </c>
      <c r="C999" s="22" t="s">
        <v>4080</v>
      </c>
      <c r="D999" s="22" t="s">
        <v>2555</v>
      </c>
      <c r="E999" s="22" t="s">
        <v>4081</v>
      </c>
      <c r="F999" s="22" t="s">
        <v>4082</v>
      </c>
      <c r="G999" s="22"/>
      <c r="H999" s="14">
        <v>0.040000000000000001</v>
      </c>
      <c r="I999" s="15" t="s">
        <v>64</v>
      </c>
      <c r="J999" s="22" t="s">
        <v>65</v>
      </c>
      <c r="K999" s="13">
        <v>90</v>
      </c>
      <c r="L999" s="23">
        <v>2</v>
      </c>
      <c r="M999" s="29">
        <f t="shared" si="61"/>
        <v>8</v>
      </c>
      <c r="N999" s="29">
        <f t="shared" si="62"/>
        <v>10</v>
      </c>
      <c r="O999" s="23"/>
      <c r="P999" s="23"/>
      <c r="Q999" s="23">
        <v>2</v>
      </c>
      <c r="R999" s="23">
        <v>4</v>
      </c>
      <c r="S999" s="22" t="s">
        <v>66</v>
      </c>
      <c r="T999" s="22">
        <v>120</v>
      </c>
      <c r="U999" s="22">
        <v>3051.3600000000001</v>
      </c>
      <c r="V999" s="22">
        <v>4600</v>
      </c>
      <c r="W999" s="22">
        <v>8000</v>
      </c>
      <c r="X999" s="24"/>
      <c r="Y999" s="25">
        <v>9</v>
      </c>
      <c r="Z999" s="18">
        <f>#NAME?</f>
        <v>9</v>
      </c>
      <c r="AA999" s="18" t="b">
        <f t="shared" si="60"/>
        <v>1</v>
      </c>
      <c r="AB999" s="26">
        <v>1</v>
      </c>
    </row>
    <row r="1000">
      <c r="A1000" s="21">
        <v>11583</v>
      </c>
      <c r="B1000" s="22" t="s">
        <v>4083</v>
      </c>
      <c r="C1000" s="22" t="s">
        <v>4084</v>
      </c>
      <c r="D1000" s="22" t="s">
        <v>2555</v>
      </c>
      <c r="E1000" s="22" t="s">
        <v>4085</v>
      </c>
      <c r="F1000" s="22" t="s">
        <v>4086</v>
      </c>
      <c r="G1000" s="22"/>
      <c r="H1000" s="14">
        <v>0.040000000000000001</v>
      </c>
      <c r="I1000" s="15" t="s">
        <v>64</v>
      </c>
      <c r="J1000" s="22" t="s">
        <v>65</v>
      </c>
      <c r="K1000" s="13">
        <v>90</v>
      </c>
      <c r="L1000" s="23">
        <v>2</v>
      </c>
      <c r="M1000" s="29">
        <f t="shared" si="61"/>
        <v>8</v>
      </c>
      <c r="N1000" s="29">
        <f t="shared" si="62"/>
        <v>10</v>
      </c>
      <c r="O1000" s="23"/>
      <c r="P1000" s="23"/>
      <c r="Q1000" s="23">
        <v>2</v>
      </c>
      <c r="R1000" s="23">
        <v>5</v>
      </c>
      <c r="S1000" s="22" t="s">
        <v>66</v>
      </c>
      <c r="T1000" s="22">
        <v>130</v>
      </c>
      <c r="U1000" s="22">
        <v>3305.6399999999999</v>
      </c>
      <c r="V1000" s="22">
        <v>5000</v>
      </c>
      <c r="W1000" s="22">
        <v>8700</v>
      </c>
      <c r="X1000" s="24"/>
      <c r="Y1000" s="25">
        <v>5</v>
      </c>
      <c r="Z1000" s="18">
        <f>VLOOKUP(A1000,[2]GODOWN!$A$2:$AB$2821,26,FALSE)</f>
        <v>5</v>
      </c>
      <c r="AA1000" s="18" t="b">
        <f t="shared" si="60"/>
        <v>1</v>
      </c>
      <c r="AB1000" s="26">
        <v>2</v>
      </c>
    </row>
    <row r="1001">
      <c r="A1001" s="21">
        <v>11584</v>
      </c>
      <c r="B1001" s="22" t="s">
        <v>4087</v>
      </c>
      <c r="C1001" s="22" t="s">
        <v>4088</v>
      </c>
      <c r="D1001" s="22" t="s">
        <v>2555</v>
      </c>
      <c r="E1001" s="22" t="s">
        <v>4089</v>
      </c>
      <c r="F1001" s="22" t="s">
        <v>4090</v>
      </c>
      <c r="G1001" s="22"/>
      <c r="H1001" s="14">
        <v>0.040000000000000001</v>
      </c>
      <c r="I1001" s="15" t="s">
        <v>64</v>
      </c>
      <c r="J1001" s="22" t="s">
        <v>65</v>
      </c>
      <c r="K1001" s="13">
        <v>90</v>
      </c>
      <c r="L1001" s="23">
        <v>2</v>
      </c>
      <c r="M1001" s="29">
        <f t="shared" si="61"/>
        <v>8</v>
      </c>
      <c r="N1001" s="29">
        <f t="shared" si="62"/>
        <v>10</v>
      </c>
      <c r="O1001" s="23"/>
      <c r="P1001" s="23"/>
      <c r="Q1001" s="23">
        <v>2</v>
      </c>
      <c r="R1001" s="23">
        <v>5</v>
      </c>
      <c r="S1001" s="22" t="s">
        <v>66</v>
      </c>
      <c r="T1001" s="22">
        <v>130</v>
      </c>
      <c r="U1001" s="22">
        <v>3305.6399999999999</v>
      </c>
      <c r="V1001" s="22">
        <v>5000</v>
      </c>
      <c r="W1001" s="22">
        <v>8700</v>
      </c>
      <c r="X1001" s="24"/>
      <c r="Y1001" s="25">
        <v>8</v>
      </c>
      <c r="Z1001" s="18">
        <f>#NAME?</f>
        <v>8</v>
      </c>
      <c r="AA1001" s="18" t="b">
        <f t="shared" si="60"/>
        <v>1</v>
      </c>
      <c r="AB1001" s="26">
        <v>4</v>
      </c>
    </row>
    <row r="1002">
      <c r="A1002" s="21">
        <v>13643</v>
      </c>
      <c r="B1002" s="22" t="s">
        <v>4091</v>
      </c>
      <c r="C1002" s="22" t="s">
        <v>4092</v>
      </c>
      <c r="D1002" s="22" t="s">
        <v>2555</v>
      </c>
      <c r="E1002" s="22" t="s">
        <v>4093</v>
      </c>
      <c r="F1002" s="22" t="s">
        <v>4094</v>
      </c>
      <c r="G1002" s="22"/>
      <c r="H1002" s="14">
        <v>0.040000000000000001</v>
      </c>
      <c r="I1002" s="15" t="s">
        <v>64</v>
      </c>
      <c r="J1002" s="22" t="s">
        <v>65</v>
      </c>
      <c r="K1002" s="13">
        <v>90</v>
      </c>
      <c r="L1002" s="23"/>
      <c r="M1002" s="29">
        <f t="shared" si="61"/>
        <v>0</v>
      </c>
      <c r="N1002" s="29">
        <f t="shared" si="62"/>
        <v>0</v>
      </c>
      <c r="O1002" s="23">
        <v>3</v>
      </c>
      <c r="P1002" s="23">
        <v>5</v>
      </c>
      <c r="Q1002" s="23"/>
      <c r="R1002" s="23"/>
      <c r="S1002" s="22" t="s">
        <v>66</v>
      </c>
      <c r="T1002" s="22">
        <v>20</v>
      </c>
      <c r="U1002" s="22">
        <v>450</v>
      </c>
      <c r="V1002" s="22">
        <v>700</v>
      </c>
      <c r="W1002" s="22">
        <v>970</v>
      </c>
      <c r="X1002" s="24"/>
      <c r="Y1002" s="25"/>
      <c r="Z1002" s="18">
        <f>#NAME?</f>
        <v>0</v>
      </c>
      <c r="AA1002" s="18" t="b">
        <f t="shared" si="60"/>
        <v>1</v>
      </c>
      <c r="AB1002" s="26"/>
    </row>
    <row r="1003">
      <c r="A1003" s="21">
        <v>11585</v>
      </c>
      <c r="B1003" s="22" t="s">
        <v>4095</v>
      </c>
      <c r="C1003" s="22" t="s">
        <v>4096</v>
      </c>
      <c r="D1003" s="22" t="s">
        <v>2555</v>
      </c>
      <c r="E1003" s="22" t="s">
        <v>4097</v>
      </c>
      <c r="F1003" s="22" t="s">
        <v>4098</v>
      </c>
      <c r="G1003" s="22"/>
      <c r="H1003" s="14">
        <v>0.040000000000000001</v>
      </c>
      <c r="I1003" s="15" t="s">
        <v>64</v>
      </c>
      <c r="J1003" s="22" t="s">
        <v>65</v>
      </c>
      <c r="K1003" s="13">
        <v>90</v>
      </c>
      <c r="L1003" s="23">
        <v>5</v>
      </c>
      <c r="M1003" s="29">
        <f t="shared" si="61"/>
        <v>20</v>
      </c>
      <c r="N1003" s="29">
        <f t="shared" si="62"/>
        <v>25</v>
      </c>
      <c r="O1003" s="23"/>
      <c r="P1003" s="23"/>
      <c r="Q1003" s="23">
        <v>2</v>
      </c>
      <c r="R1003" s="23">
        <v>5</v>
      </c>
      <c r="S1003" s="22" t="s">
        <v>66</v>
      </c>
      <c r="T1003" s="22">
        <v>65</v>
      </c>
      <c r="U1003" s="22">
        <v>1658</v>
      </c>
      <c r="V1003" s="22">
        <v>2490</v>
      </c>
      <c r="W1003" s="22">
        <v>3320</v>
      </c>
      <c r="X1003" s="24">
        <v>3</v>
      </c>
      <c r="Y1003" s="25">
        <v>15</v>
      </c>
      <c r="Z1003" s="18">
        <f>#NAME?</f>
        <v>15</v>
      </c>
      <c r="AA1003" s="18" t="b">
        <f t="shared" si="60"/>
        <v>1</v>
      </c>
      <c r="AB1003" s="26">
        <v>5</v>
      </c>
    </row>
    <row r="1004">
      <c r="A1004" s="21">
        <v>11586</v>
      </c>
      <c r="B1004" s="22" t="s">
        <v>4099</v>
      </c>
      <c r="C1004" s="22" t="s">
        <v>4100</v>
      </c>
      <c r="D1004" s="22" t="s">
        <v>2555</v>
      </c>
      <c r="E1004" s="22" t="s">
        <v>4101</v>
      </c>
      <c r="F1004" s="22" t="s">
        <v>4102</v>
      </c>
      <c r="G1004" s="22"/>
      <c r="H1004" s="14">
        <v>0.040000000000000001</v>
      </c>
      <c r="I1004" s="15" t="s">
        <v>64</v>
      </c>
      <c r="J1004" s="22" t="s">
        <v>65</v>
      </c>
      <c r="K1004" s="13">
        <v>90</v>
      </c>
      <c r="L1004" s="23">
        <v>4</v>
      </c>
      <c r="M1004" s="29">
        <f t="shared" si="61"/>
        <v>16</v>
      </c>
      <c r="N1004" s="29">
        <f t="shared" si="62"/>
        <v>20</v>
      </c>
      <c r="O1004" s="23"/>
      <c r="P1004" s="23"/>
      <c r="Q1004" s="23">
        <v>2</v>
      </c>
      <c r="R1004" s="23">
        <v>5</v>
      </c>
      <c r="S1004" s="22" t="s">
        <v>66</v>
      </c>
      <c r="T1004" s="22">
        <v>65</v>
      </c>
      <c r="U1004" s="22">
        <v>1658</v>
      </c>
      <c r="V1004" s="22">
        <v>2490</v>
      </c>
      <c r="W1004" s="22">
        <v>3320</v>
      </c>
      <c r="X1004" s="24">
        <v>6</v>
      </c>
      <c r="Y1004" s="25">
        <v>15</v>
      </c>
      <c r="Z1004" s="18">
        <f>#NAME?</f>
        <v>15</v>
      </c>
      <c r="AA1004" s="18" t="b">
        <f t="shared" si="60"/>
        <v>1</v>
      </c>
      <c r="AB1004" s="26">
        <v>1</v>
      </c>
    </row>
    <row r="1005">
      <c r="A1005" s="21">
        <v>13802</v>
      </c>
      <c r="B1005" s="22" t="s">
        <v>4103</v>
      </c>
      <c r="C1005" s="22" t="s">
        <v>4104</v>
      </c>
      <c r="D1005" s="22" t="s">
        <v>2555</v>
      </c>
      <c r="E1005" s="22" t="s">
        <v>4105</v>
      </c>
      <c r="F1005" s="22" t="s">
        <v>4106</v>
      </c>
      <c r="G1005" s="22"/>
      <c r="H1005" s="14">
        <v>0.040000000000000001</v>
      </c>
      <c r="I1005" s="15" t="s">
        <v>64</v>
      </c>
      <c r="J1005" s="22" t="s">
        <v>65</v>
      </c>
      <c r="K1005" s="13">
        <v>90</v>
      </c>
      <c r="L1005" s="23">
        <v>6</v>
      </c>
      <c r="M1005" s="29">
        <f t="shared" si="61"/>
        <v>24</v>
      </c>
      <c r="N1005" s="29">
        <f t="shared" si="62"/>
        <v>30</v>
      </c>
      <c r="O1005" s="23"/>
      <c r="P1005" s="23"/>
      <c r="Q1005" s="23">
        <v>5</v>
      </c>
      <c r="R1005" s="23">
        <v>10</v>
      </c>
      <c r="S1005" s="22" t="s">
        <v>66</v>
      </c>
      <c r="T1005" s="22">
        <v>25</v>
      </c>
      <c r="U1005" s="22">
        <v>604</v>
      </c>
      <c r="V1005" s="22">
        <v>910</v>
      </c>
      <c r="W1005" s="22">
        <v>1260</v>
      </c>
      <c r="X1005" s="24">
        <v>8</v>
      </c>
      <c r="Y1005" s="25"/>
      <c r="Z1005" s="18">
        <f>#NAME?</f>
        <v>0</v>
      </c>
      <c r="AA1005" s="18" t="b">
        <f t="shared" si="60"/>
        <v>1</v>
      </c>
      <c r="AB1005" s="26"/>
    </row>
    <row r="1006">
      <c r="A1006" s="21">
        <v>13803</v>
      </c>
      <c r="B1006" s="22" t="s">
        <v>4107</v>
      </c>
      <c r="C1006" s="22" t="s">
        <v>4108</v>
      </c>
      <c r="D1006" s="22" t="s">
        <v>2555</v>
      </c>
      <c r="E1006" s="22" t="s">
        <v>4109</v>
      </c>
      <c r="F1006" s="22" t="s">
        <v>4110</v>
      </c>
      <c r="G1006" s="22"/>
      <c r="H1006" s="14">
        <v>0.040000000000000001</v>
      </c>
      <c r="I1006" s="15" t="s">
        <v>64</v>
      </c>
      <c r="J1006" s="22" t="s">
        <v>65</v>
      </c>
      <c r="K1006" s="13">
        <v>90</v>
      </c>
      <c r="L1006" s="23">
        <v>7</v>
      </c>
      <c r="M1006" s="29">
        <f t="shared" si="61"/>
        <v>28</v>
      </c>
      <c r="N1006" s="29">
        <f t="shared" si="62"/>
        <v>35</v>
      </c>
      <c r="O1006" s="23"/>
      <c r="P1006" s="23"/>
      <c r="Q1006" s="23">
        <v>5</v>
      </c>
      <c r="R1006" s="23">
        <v>10</v>
      </c>
      <c r="S1006" s="22" t="s">
        <v>66</v>
      </c>
      <c r="T1006" s="22">
        <v>25</v>
      </c>
      <c r="U1006" s="22">
        <v>604</v>
      </c>
      <c r="V1006" s="22">
        <v>910</v>
      </c>
      <c r="W1006" s="22">
        <v>1260</v>
      </c>
      <c r="X1006" s="24">
        <v>1</v>
      </c>
      <c r="Y1006" s="25"/>
      <c r="Z1006" s="18">
        <f>#NAME?</f>
        <v>0</v>
      </c>
      <c r="AA1006" s="18" t="b">
        <f t="shared" si="60"/>
        <v>1</v>
      </c>
      <c r="AB1006" s="26"/>
    </row>
    <row r="1007">
      <c r="A1007" s="21">
        <v>11719</v>
      </c>
      <c r="B1007" s="22" t="s">
        <v>4111</v>
      </c>
      <c r="C1007" s="22" t="s">
        <v>4112</v>
      </c>
      <c r="D1007" s="22" t="s">
        <v>2555</v>
      </c>
      <c r="E1007" s="22" t="s">
        <v>4113</v>
      </c>
      <c r="F1007" s="22" t="s">
        <v>4114</v>
      </c>
      <c r="G1007" s="22"/>
      <c r="H1007" s="14">
        <v>0.040000000000000001</v>
      </c>
      <c r="I1007" s="15" t="s">
        <v>64</v>
      </c>
      <c r="J1007" s="22" t="s">
        <v>65</v>
      </c>
      <c r="K1007" s="13">
        <v>90</v>
      </c>
      <c r="L1007" s="23">
        <v>8</v>
      </c>
      <c r="M1007" s="29">
        <f t="shared" si="61"/>
        <v>32</v>
      </c>
      <c r="N1007" s="29">
        <f t="shared" si="62"/>
        <v>40</v>
      </c>
      <c r="O1007" s="23">
        <v>5</v>
      </c>
      <c r="P1007" s="23">
        <v>10</v>
      </c>
      <c r="Q1007" s="23"/>
      <c r="R1007" s="23"/>
      <c r="S1007" s="22" t="s">
        <v>66</v>
      </c>
      <c r="T1007" s="22">
        <v>18</v>
      </c>
      <c r="U1007" s="22">
        <v>459</v>
      </c>
      <c r="V1007" s="22">
        <v>690</v>
      </c>
      <c r="W1007" s="22">
        <v>920</v>
      </c>
      <c r="X1007" s="24"/>
      <c r="Y1007" s="25">
        <v>8</v>
      </c>
      <c r="Z1007" s="18">
        <f>#NAME?</f>
        <v>8</v>
      </c>
      <c r="AA1007" s="18" t="b">
        <f t="shared" si="60"/>
        <v>1</v>
      </c>
      <c r="AB1007" s="26">
        <v>11</v>
      </c>
    </row>
    <row r="1008">
      <c r="A1008" s="21">
        <v>11718</v>
      </c>
      <c r="B1008" s="22" t="s">
        <v>4115</v>
      </c>
      <c r="C1008" s="22" t="s">
        <v>4116</v>
      </c>
      <c r="D1008" s="22" t="s">
        <v>2555</v>
      </c>
      <c r="E1008" s="22" t="s">
        <v>4117</v>
      </c>
      <c r="F1008" s="22" t="s">
        <v>4118</v>
      </c>
      <c r="G1008" s="22"/>
      <c r="H1008" s="14">
        <v>0.040000000000000001</v>
      </c>
      <c r="I1008" s="15" t="s">
        <v>64</v>
      </c>
      <c r="J1008" s="22" t="s">
        <v>65</v>
      </c>
      <c r="K1008" s="13">
        <v>90</v>
      </c>
      <c r="L1008" s="23">
        <v>6</v>
      </c>
      <c r="M1008" s="29">
        <f t="shared" si="61"/>
        <v>24</v>
      </c>
      <c r="N1008" s="29">
        <f t="shared" si="62"/>
        <v>30</v>
      </c>
      <c r="O1008" s="23">
        <v>5</v>
      </c>
      <c r="P1008" s="23">
        <v>10</v>
      </c>
      <c r="Q1008" s="23"/>
      <c r="R1008" s="23"/>
      <c r="S1008" s="22" t="s">
        <v>66</v>
      </c>
      <c r="T1008" s="22">
        <v>18</v>
      </c>
      <c r="U1008" s="22">
        <v>459</v>
      </c>
      <c r="V1008" s="22">
        <v>690</v>
      </c>
      <c r="W1008" s="22">
        <v>920</v>
      </c>
      <c r="X1008" s="24">
        <v>2</v>
      </c>
      <c r="Y1008" s="25">
        <v>9</v>
      </c>
      <c r="Z1008" s="18">
        <f>#NAME?</f>
        <v>9</v>
      </c>
      <c r="AA1008" s="18" t="b">
        <f t="shared" si="60"/>
        <v>1</v>
      </c>
      <c r="AB1008" s="26">
        <v>10</v>
      </c>
    </row>
    <row r="1009">
      <c r="A1009" s="21">
        <v>11094</v>
      </c>
      <c r="B1009" s="22" t="s">
        <v>4119</v>
      </c>
      <c r="C1009" s="22" t="s">
        <v>4120</v>
      </c>
      <c r="D1009" s="22" t="s">
        <v>2555</v>
      </c>
      <c r="E1009" s="22" t="s">
        <v>4121</v>
      </c>
      <c r="F1009" s="22" t="s">
        <v>4122</v>
      </c>
      <c r="G1009" s="22"/>
      <c r="H1009" s="14">
        <v>0.040000000000000001</v>
      </c>
      <c r="I1009" s="15" t="s">
        <v>64</v>
      </c>
      <c r="J1009" s="22" t="s">
        <v>65</v>
      </c>
      <c r="K1009" s="13">
        <v>90</v>
      </c>
      <c r="L1009" s="23">
        <v>1</v>
      </c>
      <c r="M1009" s="29">
        <f t="shared" si="61"/>
        <v>4</v>
      </c>
      <c r="N1009" s="29">
        <f t="shared" si="62"/>
        <v>5</v>
      </c>
      <c r="O1009" s="23"/>
      <c r="P1009" s="23"/>
      <c r="Q1009" s="23">
        <v>2</v>
      </c>
      <c r="R1009" s="23">
        <v>5</v>
      </c>
      <c r="S1009" s="22" t="s">
        <v>66</v>
      </c>
      <c r="T1009" s="22">
        <v>105</v>
      </c>
      <c r="U1009" s="22">
        <v>2678</v>
      </c>
      <c r="V1009" s="22">
        <v>4020</v>
      </c>
      <c r="W1009" s="22">
        <v>5360</v>
      </c>
      <c r="X1009" s="24">
        <v>2</v>
      </c>
      <c r="Y1009" s="25"/>
      <c r="Z1009" s="18">
        <f>#NAME?</f>
        <v>0</v>
      </c>
      <c r="AA1009" s="18" t="b">
        <f t="shared" si="60"/>
        <v>1</v>
      </c>
      <c r="AB1009" s="26"/>
    </row>
    <row r="1010">
      <c r="A1010" s="21">
        <v>11093</v>
      </c>
      <c r="B1010" s="22" t="s">
        <v>4123</v>
      </c>
      <c r="C1010" s="22" t="s">
        <v>4124</v>
      </c>
      <c r="D1010" s="22" t="s">
        <v>2555</v>
      </c>
      <c r="E1010" s="22" t="s">
        <v>4125</v>
      </c>
      <c r="F1010" s="22" t="s">
        <v>4126</v>
      </c>
      <c r="G1010" s="22"/>
      <c r="H1010" s="14">
        <v>0.040000000000000001</v>
      </c>
      <c r="I1010" s="15" t="s">
        <v>64</v>
      </c>
      <c r="J1010" s="22" t="s">
        <v>65</v>
      </c>
      <c r="K1010" s="13">
        <v>90</v>
      </c>
      <c r="L1010" s="23">
        <v>1</v>
      </c>
      <c r="M1010" s="29">
        <f t="shared" si="61"/>
        <v>4</v>
      </c>
      <c r="N1010" s="29">
        <f t="shared" si="62"/>
        <v>5</v>
      </c>
      <c r="O1010" s="23"/>
      <c r="P1010" s="23"/>
      <c r="Q1010" s="23">
        <v>2</v>
      </c>
      <c r="R1010" s="23">
        <v>5</v>
      </c>
      <c r="S1010" s="22" t="s">
        <v>66</v>
      </c>
      <c r="T1010" s="22">
        <v>105</v>
      </c>
      <c r="U1010" s="22">
        <v>2678</v>
      </c>
      <c r="V1010" s="22">
        <v>4020</v>
      </c>
      <c r="W1010" s="22">
        <v>5360</v>
      </c>
      <c r="X1010" s="24">
        <v>2</v>
      </c>
      <c r="Y1010" s="25"/>
      <c r="Z1010" s="18">
        <f>#NAME?</f>
        <v>0</v>
      </c>
      <c r="AA1010" s="18" t="b">
        <f t="shared" si="60"/>
        <v>1</v>
      </c>
      <c r="AB1010" s="26"/>
    </row>
    <row r="1011">
      <c r="A1011" s="12">
        <v>12375</v>
      </c>
      <c r="B1011" s="13" t="s">
        <v>4127</v>
      </c>
      <c r="C1011" s="13" t="s">
        <v>4128</v>
      </c>
      <c r="D1011" s="13" t="s">
        <v>2555</v>
      </c>
      <c r="E1011" s="13" t="s">
        <v>4129</v>
      </c>
      <c r="F1011" s="13" t="s">
        <v>4130</v>
      </c>
      <c r="G1011" s="13" t="s">
        <v>4131</v>
      </c>
      <c r="H1011" s="14">
        <v>0.02</v>
      </c>
      <c r="I1011" s="15" t="s">
        <v>32</v>
      </c>
      <c r="J1011" s="13" t="s">
        <v>33</v>
      </c>
      <c r="K1011" s="13">
        <v>90</v>
      </c>
      <c r="L1011" s="16">
        <f>VLOOKUP(A1011,'[1]WINDSCREEN REORDER LEVELS'!$B$3:$I$428,8,0)</f>
        <v>0</v>
      </c>
      <c r="M1011" s="29">
        <f t="shared" si="61"/>
        <v>0</v>
      </c>
      <c r="N1011" s="29">
        <f t="shared" si="62"/>
        <v>0</v>
      </c>
      <c r="O1011" s="16"/>
      <c r="P1011" s="16"/>
      <c r="Q1011" s="16">
        <v>1</v>
      </c>
      <c r="R1011" s="16">
        <v>3</v>
      </c>
      <c r="S1011" s="13" t="s">
        <v>34</v>
      </c>
      <c r="T1011" s="13">
        <v>19.57</v>
      </c>
      <c r="U1011" s="13">
        <v>2923</v>
      </c>
      <c r="V1011" s="13">
        <v>4530</v>
      </c>
      <c r="W1011" s="13">
        <v>6250</v>
      </c>
      <c r="X1011" s="17"/>
      <c r="Y1011" s="18">
        <v>29</v>
      </c>
      <c r="Z1011" s="18">
        <f>#NAME?</f>
        <v>29</v>
      </c>
      <c r="AA1011" s="18" t="b">
        <f t="shared" si="60"/>
        <v>1</v>
      </c>
      <c r="AB1011" s="19">
        <v>3</v>
      </c>
    </row>
    <row r="1012">
      <c r="A1012" s="12">
        <v>13526</v>
      </c>
      <c r="B1012" s="13" t="s">
        <v>4132</v>
      </c>
      <c r="C1012" s="13" t="s">
        <v>4133</v>
      </c>
      <c r="D1012" s="13" t="s">
        <v>2555</v>
      </c>
      <c r="E1012" s="13" t="s">
        <v>4134</v>
      </c>
      <c r="F1012" s="13" t="s">
        <v>4135</v>
      </c>
      <c r="G1012" s="13" t="s">
        <v>4136</v>
      </c>
      <c r="H1012" s="14">
        <v>0.02</v>
      </c>
      <c r="I1012" s="15" t="s">
        <v>32</v>
      </c>
      <c r="J1012" s="13" t="s">
        <v>33</v>
      </c>
      <c r="K1012" s="13">
        <v>90</v>
      </c>
      <c r="L1012" s="16">
        <v>5</v>
      </c>
      <c r="M1012" s="29">
        <f t="shared" si="61"/>
        <v>20</v>
      </c>
      <c r="N1012" s="29">
        <f t="shared" si="62"/>
        <v>25</v>
      </c>
      <c r="O1012" s="16"/>
      <c r="P1012" s="16"/>
      <c r="Q1012" s="16">
        <v>1</v>
      </c>
      <c r="R1012" s="16">
        <v>2</v>
      </c>
      <c r="S1012" s="13" t="s">
        <v>34</v>
      </c>
      <c r="T1012" s="13">
        <v>12.49</v>
      </c>
      <c r="U1012" s="13">
        <v>1</v>
      </c>
      <c r="V1012" s="13">
        <v>2500</v>
      </c>
      <c r="W1012" s="13">
        <v>3460</v>
      </c>
      <c r="X1012" s="17"/>
      <c r="Y1012" s="18"/>
      <c r="Z1012" s="18">
        <f>#NAME?</f>
        <v>0</v>
      </c>
      <c r="AA1012" s="18" t="b">
        <f t="shared" si="60"/>
        <v>1</v>
      </c>
      <c r="AB1012" s="19"/>
    </row>
    <row r="1013">
      <c r="A1013" s="12">
        <v>11894</v>
      </c>
      <c r="B1013" s="13" t="s">
        <v>4137</v>
      </c>
      <c r="C1013" s="13" t="s">
        <v>4138</v>
      </c>
      <c r="D1013" s="13" t="s">
        <v>2555</v>
      </c>
      <c r="E1013" s="13" t="s">
        <v>4139</v>
      </c>
      <c r="F1013" s="13" t="s">
        <v>4140</v>
      </c>
      <c r="G1013" s="13" t="s">
        <v>4131</v>
      </c>
      <c r="H1013" s="14">
        <v>0.02</v>
      </c>
      <c r="I1013" s="15" t="s">
        <v>32</v>
      </c>
      <c r="J1013" s="13" t="s">
        <v>33</v>
      </c>
      <c r="K1013" s="13">
        <v>90</v>
      </c>
      <c r="L1013" s="16">
        <f>VLOOKUP(A1013,'[1]WINDSCREEN REORDER LEVELS'!$B$3:$I$428,8,0)</f>
        <v>5</v>
      </c>
      <c r="M1013" s="29">
        <f t="shared" si="61"/>
        <v>20</v>
      </c>
      <c r="N1013" s="29">
        <f t="shared" si="62"/>
        <v>25</v>
      </c>
      <c r="O1013" s="16"/>
      <c r="P1013" s="16"/>
      <c r="Q1013" s="16">
        <v>1</v>
      </c>
      <c r="R1013" s="16">
        <v>3</v>
      </c>
      <c r="S1013" s="13" t="s">
        <v>34</v>
      </c>
      <c r="T1013" s="13">
        <v>18.239999999999998</v>
      </c>
      <c r="U1013" s="13">
        <v>3039.2399999999998</v>
      </c>
      <c r="V1013" s="13">
        <v>3700</v>
      </c>
      <c r="W1013" s="13">
        <v>6000</v>
      </c>
      <c r="X1013" s="17"/>
      <c r="Y1013" s="18">
        <f>12+10</f>
        <v>22</v>
      </c>
      <c r="Z1013" s="18">
        <f>#NAME?</f>
        <v>22</v>
      </c>
      <c r="AA1013" s="18" t="b">
        <f t="shared" si="60"/>
        <v>1</v>
      </c>
      <c r="AB1013" s="19">
        <v>4</v>
      </c>
    </row>
    <row r="1014">
      <c r="A1014" s="21">
        <v>12188</v>
      </c>
      <c r="B1014" s="22" t="s">
        <v>4141</v>
      </c>
      <c r="C1014" s="22" t="s">
        <v>4142</v>
      </c>
      <c r="D1014" s="22" t="s">
        <v>2555</v>
      </c>
      <c r="E1014" s="22" t="s">
        <v>4143</v>
      </c>
      <c r="F1014" s="22" t="s">
        <v>4144</v>
      </c>
      <c r="G1014" s="22"/>
      <c r="H1014" s="14">
        <v>0.040000000000000001</v>
      </c>
      <c r="I1014" s="15" t="s">
        <v>64</v>
      </c>
      <c r="J1014" s="22" t="s">
        <v>65</v>
      </c>
      <c r="K1014" s="13">
        <v>90</v>
      </c>
      <c r="L1014" s="23">
        <v>0</v>
      </c>
      <c r="M1014" s="29">
        <f t="shared" si="61"/>
        <v>0</v>
      </c>
      <c r="N1014" s="29">
        <f t="shared" si="62"/>
        <v>0</v>
      </c>
      <c r="O1014" s="23"/>
      <c r="P1014" s="23"/>
      <c r="Q1014" s="23">
        <v>2</v>
      </c>
      <c r="R1014" s="23">
        <v>3</v>
      </c>
      <c r="S1014" s="22" t="s">
        <v>66</v>
      </c>
      <c r="T1014" s="22">
        <v>120.5</v>
      </c>
      <c r="U1014" s="22">
        <v>3073</v>
      </c>
      <c r="V1014" s="22">
        <v>4600</v>
      </c>
      <c r="W1014" s="22">
        <v>8000</v>
      </c>
      <c r="X1014" s="24"/>
      <c r="Y1014" s="25">
        <v>9</v>
      </c>
      <c r="Z1014" s="18">
        <f>#NAME?</f>
        <v>9</v>
      </c>
      <c r="AA1014" s="18" t="b">
        <f t="shared" si="60"/>
        <v>1</v>
      </c>
      <c r="AB1014" s="26">
        <v>1</v>
      </c>
    </row>
    <row r="1015">
      <c r="A1015" s="12">
        <v>12002</v>
      </c>
      <c r="B1015" s="13" t="s">
        <v>4145</v>
      </c>
      <c r="C1015" s="13" t="s">
        <v>4146</v>
      </c>
      <c r="D1015" s="13" t="s">
        <v>2555</v>
      </c>
      <c r="E1015" s="13" t="s">
        <v>4147</v>
      </c>
      <c r="F1015" s="13" t="s">
        <v>4148</v>
      </c>
      <c r="G1015" s="13" t="s">
        <v>4149</v>
      </c>
      <c r="H1015" s="14">
        <v>0.02</v>
      </c>
      <c r="I1015" s="15" t="s">
        <v>32</v>
      </c>
      <c r="J1015" s="13" t="s">
        <v>33</v>
      </c>
      <c r="K1015" s="20">
        <v>90</v>
      </c>
      <c r="L1015" s="16">
        <v>3</v>
      </c>
      <c r="M1015" s="29">
        <f t="shared" si="61"/>
        <v>12</v>
      </c>
      <c r="N1015" s="29">
        <f t="shared" si="62"/>
        <v>15</v>
      </c>
      <c r="O1015" s="16"/>
      <c r="P1015" s="16"/>
      <c r="Q1015" s="16">
        <v>0</v>
      </c>
      <c r="R1015" s="16">
        <v>1</v>
      </c>
      <c r="S1015" s="13" t="s">
        <v>34</v>
      </c>
      <c r="T1015" s="13">
        <v>3.54</v>
      </c>
      <c r="U1015" s="13">
        <v>549.59000000000003</v>
      </c>
      <c r="V1015" s="13">
        <v>700</v>
      </c>
      <c r="W1015" s="13">
        <v>970</v>
      </c>
      <c r="X1015" s="17"/>
      <c r="Y1015" s="18"/>
      <c r="Z1015" s="18">
        <f>#NAME?</f>
        <v>0</v>
      </c>
      <c r="AA1015" s="18" t="b">
        <f t="shared" si="60"/>
        <v>1</v>
      </c>
      <c r="AB1015" s="19"/>
    </row>
    <row r="1016">
      <c r="A1016" s="12">
        <v>12003</v>
      </c>
      <c r="B1016" s="13" t="s">
        <v>4150</v>
      </c>
      <c r="C1016" s="13" t="s">
        <v>4151</v>
      </c>
      <c r="D1016" s="13" t="s">
        <v>2555</v>
      </c>
      <c r="E1016" s="13" t="s">
        <v>4152</v>
      </c>
      <c r="F1016" s="13" t="s">
        <v>4153</v>
      </c>
      <c r="G1016" s="13" t="s">
        <v>4149</v>
      </c>
      <c r="H1016" s="14">
        <v>0.02</v>
      </c>
      <c r="I1016" s="15" t="s">
        <v>32</v>
      </c>
      <c r="J1016" s="13" t="s">
        <v>33</v>
      </c>
      <c r="K1016" s="20">
        <v>90</v>
      </c>
      <c r="L1016" s="16">
        <v>3</v>
      </c>
      <c r="M1016" s="29">
        <f t="shared" si="61"/>
        <v>12</v>
      </c>
      <c r="N1016" s="29">
        <f t="shared" si="62"/>
        <v>15</v>
      </c>
      <c r="O1016" s="16"/>
      <c r="P1016" s="16"/>
      <c r="Q1016" s="16">
        <v>0</v>
      </c>
      <c r="R1016" s="16">
        <v>1</v>
      </c>
      <c r="S1016" s="13" t="s">
        <v>34</v>
      </c>
      <c r="T1016" s="13">
        <v>3.54</v>
      </c>
      <c r="U1016" s="13">
        <v>549.59000000000003</v>
      </c>
      <c r="V1016" s="13">
        <v>700</v>
      </c>
      <c r="W1016" s="13">
        <v>970</v>
      </c>
      <c r="X1016" s="17"/>
      <c r="Y1016" s="18"/>
      <c r="Z1016" s="18">
        <f>#NAME?</f>
        <v>0</v>
      </c>
      <c r="AA1016" s="18" t="b">
        <f t="shared" si="60"/>
        <v>1</v>
      </c>
      <c r="AB1016" s="19"/>
    </row>
    <row r="1017">
      <c r="A1017" s="21">
        <v>12189</v>
      </c>
      <c r="B1017" s="22" t="s">
        <v>4154</v>
      </c>
      <c r="C1017" s="22" t="s">
        <v>4155</v>
      </c>
      <c r="D1017" s="22" t="s">
        <v>2555</v>
      </c>
      <c r="E1017" s="22" t="s">
        <v>4156</v>
      </c>
      <c r="F1017" s="22" t="s">
        <v>4157</v>
      </c>
      <c r="G1017" s="22"/>
      <c r="H1017" s="14">
        <v>0.040000000000000001</v>
      </c>
      <c r="I1017" s="15" t="s">
        <v>64</v>
      </c>
      <c r="J1017" s="22" t="s">
        <v>65</v>
      </c>
      <c r="K1017" s="13">
        <v>90</v>
      </c>
      <c r="L1017" s="23">
        <v>0</v>
      </c>
      <c r="M1017" s="29">
        <f t="shared" si="61"/>
        <v>0</v>
      </c>
      <c r="N1017" s="29">
        <f t="shared" si="62"/>
        <v>0</v>
      </c>
      <c r="O1017" s="23"/>
      <c r="P1017" s="23"/>
      <c r="Q1017" s="23">
        <v>2</v>
      </c>
      <c r="R1017" s="23">
        <v>3</v>
      </c>
      <c r="S1017" s="22" t="s">
        <v>66</v>
      </c>
      <c r="T1017" s="22">
        <v>125</v>
      </c>
      <c r="U1017" s="22">
        <v>3188</v>
      </c>
      <c r="V1017" s="22">
        <v>4800</v>
      </c>
      <c r="W1017" s="22">
        <v>8300</v>
      </c>
      <c r="X1017" s="24"/>
      <c r="Y1017" s="25">
        <v>9</v>
      </c>
      <c r="Z1017" s="18">
        <f>#NAME?</f>
        <v>9</v>
      </c>
      <c r="AA1017" s="18" t="b">
        <f t="shared" si="60"/>
        <v>1</v>
      </c>
      <c r="AB1017" s="26">
        <v>1</v>
      </c>
    </row>
    <row r="1018">
      <c r="A1018" s="21">
        <v>12451</v>
      </c>
      <c r="B1018" s="22" t="s">
        <v>4158</v>
      </c>
      <c r="C1018" s="22" t="s">
        <v>4159</v>
      </c>
      <c r="D1018" s="22" t="s">
        <v>2555</v>
      </c>
      <c r="E1018" s="22" t="s">
        <v>4160</v>
      </c>
      <c r="F1018" s="22" t="s">
        <v>4161</v>
      </c>
      <c r="G1018" s="22"/>
      <c r="H1018" s="14">
        <v>0.040000000000000001</v>
      </c>
      <c r="I1018" s="15" t="s">
        <v>64</v>
      </c>
      <c r="J1018" s="22" t="s">
        <v>65</v>
      </c>
      <c r="K1018" s="13">
        <v>90</v>
      </c>
      <c r="L1018" s="23">
        <v>1</v>
      </c>
      <c r="M1018" s="29">
        <f t="shared" si="61"/>
        <v>4</v>
      </c>
      <c r="N1018" s="29">
        <f t="shared" si="62"/>
        <v>5</v>
      </c>
      <c r="O1018" s="23"/>
      <c r="P1018" s="23"/>
      <c r="Q1018" s="23">
        <v>2</v>
      </c>
      <c r="R1018" s="23">
        <v>5</v>
      </c>
      <c r="S1018" s="22" t="s">
        <v>66</v>
      </c>
      <c r="T1018" s="22">
        <v>205</v>
      </c>
      <c r="U1018" s="22">
        <v>5576</v>
      </c>
      <c r="V1018" s="22">
        <v>8360</v>
      </c>
      <c r="W1018" s="22">
        <v>11150</v>
      </c>
      <c r="X1018" s="24">
        <v>3</v>
      </c>
      <c r="Y1018" s="25">
        <f>4+6</f>
        <v>10</v>
      </c>
      <c r="Z1018" s="18">
        <f>#NAME?</f>
        <v>10</v>
      </c>
      <c r="AA1018" s="18" t="b">
        <f t="shared" si="60"/>
        <v>1</v>
      </c>
      <c r="AB1018" s="26">
        <v>1</v>
      </c>
    </row>
    <row r="1019">
      <c r="A1019" s="21">
        <v>12450</v>
      </c>
      <c r="B1019" s="22" t="s">
        <v>4162</v>
      </c>
      <c r="C1019" s="22" t="s">
        <v>4163</v>
      </c>
      <c r="D1019" s="22" t="s">
        <v>2555</v>
      </c>
      <c r="E1019" s="22" t="s">
        <v>4164</v>
      </c>
      <c r="F1019" s="22" t="s">
        <v>4165</v>
      </c>
      <c r="G1019" s="22"/>
      <c r="H1019" s="14">
        <v>0.040000000000000001</v>
      </c>
      <c r="I1019" s="15" t="s">
        <v>64</v>
      </c>
      <c r="J1019" s="22" t="s">
        <v>65</v>
      </c>
      <c r="K1019" s="13">
        <v>90</v>
      </c>
      <c r="L1019" s="23">
        <v>1</v>
      </c>
      <c r="M1019" s="29">
        <f t="shared" si="61"/>
        <v>4</v>
      </c>
      <c r="N1019" s="29">
        <f t="shared" si="62"/>
        <v>5</v>
      </c>
      <c r="O1019" s="23"/>
      <c r="P1019" s="23"/>
      <c r="Q1019" s="23">
        <v>2</v>
      </c>
      <c r="R1019" s="23">
        <v>5</v>
      </c>
      <c r="S1019" s="22" t="s">
        <v>66</v>
      </c>
      <c r="T1019" s="22">
        <v>205</v>
      </c>
      <c r="U1019" s="22">
        <v>5576</v>
      </c>
      <c r="V1019" s="22">
        <v>8360</v>
      </c>
      <c r="W1019" s="22">
        <v>11150</v>
      </c>
      <c r="X1019" s="24">
        <v>2</v>
      </c>
      <c r="Y1019" s="25">
        <f>4+6+3</f>
        <v>13</v>
      </c>
      <c r="Z1019" s="18">
        <f>#NAME?</f>
        <v>13</v>
      </c>
      <c r="AA1019" s="18" t="b">
        <f t="shared" si="60"/>
        <v>1</v>
      </c>
      <c r="AB1019" s="26">
        <v>2</v>
      </c>
    </row>
    <row r="1020">
      <c r="A1020" s="21">
        <v>12192</v>
      </c>
      <c r="B1020" s="22" t="s">
        <v>4166</v>
      </c>
      <c r="C1020" s="22" t="s">
        <v>4167</v>
      </c>
      <c r="D1020" s="22" t="s">
        <v>2555</v>
      </c>
      <c r="E1020" s="22" t="s">
        <v>4168</v>
      </c>
      <c r="F1020" s="22" t="s">
        <v>4169</v>
      </c>
      <c r="G1020" s="22"/>
      <c r="H1020" s="14">
        <v>0.040000000000000001</v>
      </c>
      <c r="I1020" s="15" t="s">
        <v>64</v>
      </c>
      <c r="J1020" s="22" t="s">
        <v>65</v>
      </c>
      <c r="K1020" s="13">
        <v>90</v>
      </c>
      <c r="L1020" s="23">
        <v>1</v>
      </c>
      <c r="M1020" s="29">
        <f t="shared" si="61"/>
        <v>4</v>
      </c>
      <c r="N1020" s="29">
        <f t="shared" si="62"/>
        <v>5</v>
      </c>
      <c r="O1020" s="23"/>
      <c r="P1020" s="23"/>
      <c r="Q1020" s="23">
        <v>3</v>
      </c>
      <c r="R1020" s="23">
        <v>10</v>
      </c>
      <c r="S1020" s="22" t="s">
        <v>66</v>
      </c>
      <c r="T1020" s="22">
        <v>3.4900000000000002</v>
      </c>
      <c r="U1020" s="22">
        <v>545</v>
      </c>
      <c r="V1020" s="22">
        <v>850</v>
      </c>
      <c r="W1020" s="22">
        <v>1180</v>
      </c>
      <c r="X1020" s="24"/>
      <c r="Y1020" s="25">
        <v>0</v>
      </c>
      <c r="Z1020" s="18">
        <f>#NAME?</f>
        <v>0</v>
      </c>
      <c r="AA1020" s="18" t="b">
        <f t="shared" si="60"/>
        <v>1</v>
      </c>
      <c r="AB1020" s="26">
        <v>0</v>
      </c>
    </row>
    <row r="1021">
      <c r="A1021" s="21">
        <v>12191</v>
      </c>
      <c r="B1021" s="22" t="s">
        <v>4170</v>
      </c>
      <c r="C1021" s="22" t="s">
        <v>4171</v>
      </c>
      <c r="D1021" s="22" t="s">
        <v>2555</v>
      </c>
      <c r="E1021" s="22" t="s">
        <v>4172</v>
      </c>
      <c r="F1021" s="22" t="s">
        <v>4173</v>
      </c>
      <c r="G1021" s="22"/>
      <c r="H1021" s="14">
        <v>0.040000000000000001</v>
      </c>
      <c r="I1021" s="15" t="s">
        <v>64</v>
      </c>
      <c r="J1021" s="22" t="s">
        <v>65</v>
      </c>
      <c r="K1021" s="13">
        <v>90</v>
      </c>
      <c r="L1021" s="23">
        <v>1</v>
      </c>
      <c r="M1021" s="29">
        <f t="shared" si="61"/>
        <v>4</v>
      </c>
      <c r="N1021" s="29">
        <f t="shared" si="62"/>
        <v>5</v>
      </c>
      <c r="O1021" s="23"/>
      <c r="P1021" s="23"/>
      <c r="Q1021" s="23">
        <v>3</v>
      </c>
      <c r="R1021" s="23">
        <v>10</v>
      </c>
      <c r="S1021" s="22" t="s">
        <v>66</v>
      </c>
      <c r="T1021" s="22">
        <v>3.4900000000000002</v>
      </c>
      <c r="U1021" s="22">
        <v>545</v>
      </c>
      <c r="V1021" s="22">
        <v>850</v>
      </c>
      <c r="W1021" s="22">
        <v>1180</v>
      </c>
      <c r="X1021" s="24"/>
      <c r="Y1021" s="25">
        <v>1</v>
      </c>
      <c r="Z1021" s="18">
        <f>#NAME?</f>
        <v>1</v>
      </c>
      <c r="AA1021" s="18" t="b">
        <f t="shared" si="60"/>
        <v>1</v>
      </c>
      <c r="AB1021" s="26">
        <v>9</v>
      </c>
    </row>
    <row r="1022">
      <c r="A1022" s="21">
        <v>12187</v>
      </c>
      <c r="B1022" s="22" t="s">
        <v>4174</v>
      </c>
      <c r="C1022" s="22" t="s">
        <v>4175</v>
      </c>
      <c r="D1022" s="22" t="s">
        <v>2555</v>
      </c>
      <c r="E1022" s="22" t="s">
        <v>4176</v>
      </c>
      <c r="F1022" s="22" t="s">
        <v>4177</v>
      </c>
      <c r="G1022" s="22"/>
      <c r="H1022" s="14">
        <v>0.040000000000000001</v>
      </c>
      <c r="I1022" s="15" t="s">
        <v>64</v>
      </c>
      <c r="J1022" s="22" t="s">
        <v>65</v>
      </c>
      <c r="K1022" s="13">
        <v>90</v>
      </c>
      <c r="L1022" s="23">
        <v>0</v>
      </c>
      <c r="M1022" s="29">
        <f t="shared" si="61"/>
        <v>0</v>
      </c>
      <c r="N1022" s="29">
        <f t="shared" si="62"/>
        <v>0</v>
      </c>
      <c r="O1022" s="23"/>
      <c r="P1022" s="23"/>
      <c r="Q1022" s="23">
        <v>1</v>
      </c>
      <c r="R1022" s="23">
        <v>2</v>
      </c>
      <c r="S1022" s="22" t="s">
        <v>66</v>
      </c>
      <c r="T1022" s="22">
        <v>130.5</v>
      </c>
      <c r="U1022" s="22">
        <v>2936</v>
      </c>
      <c r="V1022" s="22">
        <v>4550</v>
      </c>
      <c r="W1022" s="22">
        <v>6280</v>
      </c>
      <c r="X1022" s="24"/>
      <c r="Y1022" s="25">
        <v>3</v>
      </c>
      <c r="Z1022" s="18">
        <f>#NAME?</f>
        <v>3</v>
      </c>
      <c r="AA1022" s="18" t="b">
        <f t="shared" si="60"/>
        <v>1</v>
      </c>
      <c r="AB1022" s="26">
        <v>1</v>
      </c>
    </row>
    <row r="1023">
      <c r="A1023" s="21">
        <v>12225</v>
      </c>
      <c r="B1023" s="22" t="s">
        <v>4178</v>
      </c>
      <c r="C1023" s="22" t="s">
        <v>4179</v>
      </c>
      <c r="D1023" s="22" t="s">
        <v>2555</v>
      </c>
      <c r="E1023" s="22" t="s">
        <v>4180</v>
      </c>
      <c r="F1023" s="22" t="s">
        <v>4181</v>
      </c>
      <c r="G1023" s="22"/>
      <c r="H1023" s="14">
        <v>0.040000000000000001</v>
      </c>
      <c r="I1023" s="15" t="s">
        <v>64</v>
      </c>
      <c r="J1023" s="22" t="s">
        <v>65</v>
      </c>
      <c r="K1023" s="13">
        <v>90</v>
      </c>
      <c r="L1023" s="23"/>
      <c r="M1023" s="29">
        <f t="shared" si="61"/>
        <v>0</v>
      </c>
      <c r="N1023" s="29">
        <f t="shared" si="62"/>
        <v>0</v>
      </c>
      <c r="O1023" s="23"/>
      <c r="P1023" s="23"/>
      <c r="Q1023" s="23">
        <v>2</v>
      </c>
      <c r="R1023" s="23">
        <v>3</v>
      </c>
      <c r="S1023" s="22" t="s">
        <v>66</v>
      </c>
      <c r="T1023" s="22">
        <v>3.3199999999999998</v>
      </c>
      <c r="U1023" s="22">
        <v>519</v>
      </c>
      <c r="V1023" s="22">
        <v>800</v>
      </c>
      <c r="W1023" s="22">
        <v>1100</v>
      </c>
      <c r="X1023" s="24"/>
      <c r="Y1023" s="25"/>
      <c r="Z1023" s="18">
        <f>#NAME?</f>
        <v>0</v>
      </c>
      <c r="AA1023" s="18" t="b">
        <f t="shared" si="60"/>
        <v>1</v>
      </c>
      <c r="AB1023" s="26">
        <v>8</v>
      </c>
    </row>
    <row r="1024">
      <c r="A1024" s="21">
        <v>12190</v>
      </c>
      <c r="B1024" s="22" t="s">
        <v>4182</v>
      </c>
      <c r="C1024" s="22" t="s">
        <v>4183</v>
      </c>
      <c r="D1024" s="22" t="s">
        <v>2555</v>
      </c>
      <c r="E1024" s="22" t="s">
        <v>4184</v>
      </c>
      <c r="F1024" s="22" t="s">
        <v>4185</v>
      </c>
      <c r="G1024" s="22"/>
      <c r="H1024" s="14">
        <v>0.040000000000000001</v>
      </c>
      <c r="I1024" s="15" t="s">
        <v>64</v>
      </c>
      <c r="J1024" s="22" t="s">
        <v>65</v>
      </c>
      <c r="K1024" s="13">
        <v>90</v>
      </c>
      <c r="L1024" s="23"/>
      <c r="M1024" s="29">
        <f t="shared" si="61"/>
        <v>0</v>
      </c>
      <c r="N1024" s="29">
        <f t="shared" si="62"/>
        <v>0</v>
      </c>
      <c r="O1024" s="23"/>
      <c r="P1024" s="23"/>
      <c r="Q1024" s="23">
        <v>2</v>
      </c>
      <c r="R1024" s="23">
        <v>3</v>
      </c>
      <c r="S1024" s="22" t="s">
        <v>66</v>
      </c>
      <c r="T1024" s="22">
        <v>3.3199999999999998</v>
      </c>
      <c r="U1024" s="22">
        <v>519</v>
      </c>
      <c r="V1024" s="22">
        <v>800</v>
      </c>
      <c r="W1024" s="22">
        <v>1100</v>
      </c>
      <c r="X1024" s="24"/>
      <c r="Y1024" s="25"/>
      <c r="Z1024" s="18">
        <f>#NAME?</f>
        <v>0</v>
      </c>
      <c r="AA1024" s="18" t="b">
        <f t="shared" si="60"/>
        <v>1</v>
      </c>
      <c r="AB1024" s="26">
        <v>11</v>
      </c>
    </row>
    <row r="1025">
      <c r="A1025" s="12">
        <v>11895</v>
      </c>
      <c r="B1025" s="13" t="s">
        <v>4186</v>
      </c>
      <c r="C1025" s="13" t="s">
        <v>4187</v>
      </c>
      <c r="D1025" s="13" t="s">
        <v>2555</v>
      </c>
      <c r="E1025" s="13" t="s">
        <v>4188</v>
      </c>
      <c r="F1025" s="13" t="s">
        <v>4189</v>
      </c>
      <c r="G1025" s="13" t="s">
        <v>4190</v>
      </c>
      <c r="H1025" s="14">
        <v>0.02</v>
      </c>
      <c r="I1025" s="15" t="s">
        <v>32</v>
      </c>
      <c r="J1025" s="13" t="s">
        <v>33</v>
      </c>
      <c r="K1025" s="13">
        <v>90</v>
      </c>
      <c r="L1025" s="16">
        <f>VLOOKUP(A1025,'[1]WINDSCREEN REORDER LEVELS'!$B$3:$I$428,8,0)</f>
        <v>6</v>
      </c>
      <c r="M1025" s="29">
        <f t="shared" si="61"/>
        <v>24</v>
      </c>
      <c r="N1025" s="29">
        <f t="shared" si="62"/>
        <v>30</v>
      </c>
      <c r="O1025" s="16"/>
      <c r="P1025" s="16"/>
      <c r="Q1025" s="16">
        <v>1</v>
      </c>
      <c r="R1025" s="16">
        <v>3</v>
      </c>
      <c r="S1025" s="13" t="s">
        <v>34</v>
      </c>
      <c r="T1025" s="13">
        <v>17.530000000000001</v>
      </c>
      <c r="U1025" s="13">
        <v>2920.9400000000001</v>
      </c>
      <c r="V1025" s="13">
        <v>3700</v>
      </c>
      <c r="W1025" s="13">
        <v>6000</v>
      </c>
      <c r="X1025" s="17"/>
      <c r="Y1025" s="18"/>
      <c r="Z1025" s="18">
        <f>#NAME?</f>
        <v>0</v>
      </c>
      <c r="AA1025" s="18" t="b">
        <f t="shared" si="60"/>
        <v>1</v>
      </c>
      <c r="AB1025" s="19"/>
    </row>
    <row r="1026">
      <c r="A1026" s="12">
        <v>12001</v>
      </c>
      <c r="B1026" s="13" t="s">
        <v>4191</v>
      </c>
      <c r="C1026" s="13" t="s">
        <v>4192</v>
      </c>
      <c r="D1026" s="13" t="s">
        <v>2555</v>
      </c>
      <c r="E1026" s="13" t="s">
        <v>4193</v>
      </c>
      <c r="F1026" s="13" t="s">
        <v>4194</v>
      </c>
      <c r="G1026" s="13" t="s">
        <v>4195</v>
      </c>
      <c r="H1026" s="14">
        <v>0.02</v>
      </c>
      <c r="I1026" s="15" t="s">
        <v>32</v>
      </c>
      <c r="J1026" s="13" t="s">
        <v>33</v>
      </c>
      <c r="K1026" s="13">
        <v>90</v>
      </c>
      <c r="L1026" s="16">
        <f>#NAME?</f>
        <v>2</v>
      </c>
      <c r="M1026" s="29">
        <f t="shared" si="61"/>
        <v>8</v>
      </c>
      <c r="N1026" s="29">
        <f t="shared" si="62"/>
        <v>10</v>
      </c>
      <c r="O1026" s="16"/>
      <c r="P1026" s="16"/>
      <c r="Q1026" s="16">
        <v>1</v>
      </c>
      <c r="R1026" s="16">
        <v>2</v>
      </c>
      <c r="S1026" s="13" t="s">
        <v>34</v>
      </c>
      <c r="T1026" s="13">
        <v>12</v>
      </c>
      <c r="U1026" s="13">
        <v>1999.5</v>
      </c>
      <c r="V1026" s="13">
        <v>2500</v>
      </c>
      <c r="W1026" s="13">
        <v>4100</v>
      </c>
      <c r="X1026" s="17"/>
      <c r="Y1026" s="18">
        <v>21</v>
      </c>
      <c r="Z1026" s="18">
        <f>#NAME?</f>
        <v>21</v>
      </c>
      <c r="AA1026" s="18" t="b">
        <f t="shared" si="60"/>
        <v>1</v>
      </c>
      <c r="AB1026" s="19">
        <v>2</v>
      </c>
    </row>
    <row r="1027">
      <c r="A1027" s="21">
        <v>13913</v>
      </c>
      <c r="B1027" s="22" t="s">
        <v>4196</v>
      </c>
      <c r="C1027" s="22" t="s">
        <v>4197</v>
      </c>
      <c r="D1027" s="22" t="s">
        <v>2555</v>
      </c>
      <c r="E1027" s="22" t="s">
        <v>4198</v>
      </c>
      <c r="F1027" s="22" t="s">
        <v>4199</v>
      </c>
      <c r="G1027" s="22"/>
      <c r="H1027" s="14">
        <v>0.040000000000000001</v>
      </c>
      <c r="I1027" s="15" t="s">
        <v>64</v>
      </c>
      <c r="J1027" s="22" t="s">
        <v>65</v>
      </c>
      <c r="K1027" s="13">
        <v>90</v>
      </c>
      <c r="L1027" s="23"/>
      <c r="M1027" s="29">
        <f t="shared" si="61"/>
        <v>0</v>
      </c>
      <c r="N1027" s="29">
        <f t="shared" si="62"/>
        <v>0</v>
      </c>
      <c r="O1027" s="23"/>
      <c r="P1027" s="23"/>
      <c r="Q1027" s="23">
        <v>2</v>
      </c>
      <c r="R1027" s="23">
        <v>5</v>
      </c>
      <c r="S1027" s="22" t="s">
        <v>66</v>
      </c>
      <c r="T1027" s="22">
        <v>140</v>
      </c>
      <c r="U1027" s="22">
        <v>3571</v>
      </c>
      <c r="V1027" s="22">
        <v>5400</v>
      </c>
      <c r="W1027" s="22">
        <v>9300</v>
      </c>
      <c r="X1027" s="24">
        <v>3</v>
      </c>
      <c r="Y1027" s="25"/>
      <c r="Z1027" s="18">
        <f>#NAME?</f>
        <v>0</v>
      </c>
      <c r="AA1027" s="18" t="b">
        <f t="shared" ref="AA1027:AA1090" si="63">Y1027=Z1027</f>
        <v>1</v>
      </c>
      <c r="AB1027" s="26">
        <v>2</v>
      </c>
    </row>
    <row r="1028">
      <c r="A1028" s="21">
        <v>13914</v>
      </c>
      <c r="B1028" s="22" t="s">
        <v>4200</v>
      </c>
      <c r="C1028" s="22" t="s">
        <v>4201</v>
      </c>
      <c r="D1028" s="22" t="s">
        <v>2555</v>
      </c>
      <c r="E1028" s="22" t="s">
        <v>4202</v>
      </c>
      <c r="F1028" s="22" t="s">
        <v>4203</v>
      </c>
      <c r="G1028" s="22"/>
      <c r="H1028" s="14">
        <v>0.040000000000000001</v>
      </c>
      <c r="I1028" s="15" t="s">
        <v>64</v>
      </c>
      <c r="J1028" s="22" t="s">
        <v>65</v>
      </c>
      <c r="K1028" s="13">
        <v>90</v>
      </c>
      <c r="L1028" s="23">
        <v>0</v>
      </c>
      <c r="M1028" s="29">
        <f t="shared" si="61"/>
        <v>0</v>
      </c>
      <c r="N1028" s="29">
        <f t="shared" si="62"/>
        <v>0</v>
      </c>
      <c r="O1028" s="23"/>
      <c r="P1028" s="23"/>
      <c r="Q1028" s="23">
        <v>2</v>
      </c>
      <c r="R1028" s="23">
        <v>5</v>
      </c>
      <c r="S1028" s="22" t="s">
        <v>66</v>
      </c>
      <c r="T1028" s="22">
        <v>140</v>
      </c>
      <c r="U1028" s="22">
        <v>3571</v>
      </c>
      <c r="V1028" s="22">
        <v>5400</v>
      </c>
      <c r="W1028" s="22">
        <v>9300</v>
      </c>
      <c r="X1028" s="24">
        <v>1</v>
      </c>
      <c r="Y1028" s="25"/>
      <c r="Z1028" s="18">
        <f>#NAME?</f>
        <v>0</v>
      </c>
      <c r="AA1028" s="18" t="b">
        <f t="shared" si="63"/>
        <v>1</v>
      </c>
      <c r="AB1028" s="26">
        <v>3</v>
      </c>
    </row>
    <row r="1029">
      <c r="A1029" s="21">
        <v>13916</v>
      </c>
      <c r="B1029" s="22" t="s">
        <v>4204</v>
      </c>
      <c r="C1029" s="22" t="s">
        <v>4205</v>
      </c>
      <c r="D1029" s="22" t="s">
        <v>2555</v>
      </c>
      <c r="E1029" s="22" t="s">
        <v>4206</v>
      </c>
      <c r="F1029" s="22" t="s">
        <v>4207</v>
      </c>
      <c r="G1029" s="22"/>
      <c r="H1029" s="14">
        <v>0.040000000000000001</v>
      </c>
      <c r="I1029" s="15" t="s">
        <v>64</v>
      </c>
      <c r="J1029" s="22" t="s">
        <v>65</v>
      </c>
      <c r="K1029" s="13">
        <v>90</v>
      </c>
      <c r="L1029" s="23"/>
      <c r="M1029" s="29">
        <f t="shared" si="61"/>
        <v>0</v>
      </c>
      <c r="N1029" s="29">
        <f t="shared" si="62"/>
        <v>0</v>
      </c>
      <c r="O1029" s="23"/>
      <c r="P1029" s="23"/>
      <c r="Q1029" s="23">
        <v>2</v>
      </c>
      <c r="R1029" s="23">
        <v>5</v>
      </c>
      <c r="S1029" s="22" t="s">
        <v>66</v>
      </c>
      <c r="T1029" s="22">
        <v>90</v>
      </c>
      <c r="U1029" s="22">
        <v>2296</v>
      </c>
      <c r="V1029" s="22">
        <v>3400</v>
      </c>
      <c r="W1029" s="22">
        <v>5900</v>
      </c>
      <c r="X1029" s="24">
        <v>2</v>
      </c>
      <c r="Y1029" s="25">
        <v>6</v>
      </c>
      <c r="Z1029" s="18">
        <f>#NAME?</f>
        <v>6</v>
      </c>
      <c r="AA1029" s="18" t="b">
        <f t="shared" si="63"/>
        <v>1</v>
      </c>
      <c r="AB1029" s="26">
        <v>2</v>
      </c>
    </row>
    <row r="1030">
      <c r="A1030" s="21">
        <v>13915</v>
      </c>
      <c r="B1030" s="22" t="s">
        <v>4208</v>
      </c>
      <c r="C1030" s="22" t="s">
        <v>4209</v>
      </c>
      <c r="D1030" s="22" t="s">
        <v>2555</v>
      </c>
      <c r="E1030" s="22" t="s">
        <v>4210</v>
      </c>
      <c r="F1030" s="22" t="s">
        <v>4211</v>
      </c>
      <c r="G1030" s="22"/>
      <c r="H1030" s="14">
        <v>0.040000000000000001</v>
      </c>
      <c r="I1030" s="15" t="s">
        <v>64</v>
      </c>
      <c r="J1030" s="22" t="s">
        <v>65</v>
      </c>
      <c r="K1030" s="13">
        <v>90</v>
      </c>
      <c r="L1030" s="23">
        <v>0</v>
      </c>
      <c r="M1030" s="29">
        <f t="shared" si="61"/>
        <v>0</v>
      </c>
      <c r="N1030" s="29">
        <f t="shared" si="62"/>
        <v>0</v>
      </c>
      <c r="O1030" s="23"/>
      <c r="P1030" s="23"/>
      <c r="Q1030" s="23">
        <v>2</v>
      </c>
      <c r="R1030" s="23">
        <v>5</v>
      </c>
      <c r="S1030" s="22" t="s">
        <v>66</v>
      </c>
      <c r="T1030" s="22">
        <v>90</v>
      </c>
      <c r="U1030" s="22">
        <v>2296</v>
      </c>
      <c r="V1030" s="22">
        <v>3400</v>
      </c>
      <c r="W1030" s="22">
        <v>5900</v>
      </c>
      <c r="X1030" s="24">
        <v>2</v>
      </c>
      <c r="Y1030" s="25">
        <v>5</v>
      </c>
      <c r="Z1030" s="18">
        <f>#NAME?</f>
        <v>5</v>
      </c>
      <c r="AA1030" s="18" t="b">
        <f t="shared" si="63"/>
        <v>1</v>
      </c>
      <c r="AB1030" s="26">
        <v>1</v>
      </c>
    </row>
    <row r="1031">
      <c r="A1031" s="21">
        <v>12655</v>
      </c>
      <c r="B1031" s="22" t="s">
        <v>4212</v>
      </c>
      <c r="C1031" s="22" t="s">
        <v>4213</v>
      </c>
      <c r="D1031" s="22" t="s">
        <v>2555</v>
      </c>
      <c r="E1031" s="22" t="s">
        <v>4214</v>
      </c>
      <c r="F1031" s="22" t="s">
        <v>4215</v>
      </c>
      <c r="G1031" s="22"/>
      <c r="H1031" s="14">
        <v>0.040000000000000001</v>
      </c>
      <c r="I1031" s="15" t="s">
        <v>3888</v>
      </c>
      <c r="J1031" s="15" t="s">
        <v>3889</v>
      </c>
      <c r="K1031" s="33">
        <v>1</v>
      </c>
      <c r="L1031" s="23">
        <v>0</v>
      </c>
      <c r="M1031" s="29">
        <f t="shared" si="61"/>
        <v>0</v>
      </c>
      <c r="N1031" s="29">
        <f t="shared" si="62"/>
        <v>0</v>
      </c>
      <c r="O1031" s="23"/>
      <c r="P1031" s="23"/>
      <c r="Q1031" s="23">
        <v>2</v>
      </c>
      <c r="R1031" s="23">
        <v>5</v>
      </c>
      <c r="S1031" s="22" t="s">
        <v>66</v>
      </c>
      <c r="T1031" s="22">
        <v>140</v>
      </c>
      <c r="U1031" s="22">
        <v>3150</v>
      </c>
      <c r="V1031" s="22">
        <v>4880</v>
      </c>
      <c r="W1031" s="22">
        <v>6730</v>
      </c>
      <c r="X1031" s="24"/>
      <c r="Y1031" s="25">
        <v>0</v>
      </c>
      <c r="Z1031" s="18">
        <f>#NAME?</f>
        <v>0</v>
      </c>
      <c r="AA1031" s="18" t="b">
        <f t="shared" si="63"/>
        <v>1</v>
      </c>
      <c r="AB1031" s="26">
        <v>2</v>
      </c>
    </row>
    <row r="1032">
      <c r="A1032" s="21">
        <v>12654</v>
      </c>
      <c r="B1032" s="22" t="s">
        <v>4216</v>
      </c>
      <c r="C1032" s="22" t="s">
        <v>4217</v>
      </c>
      <c r="D1032" s="22" t="s">
        <v>2555</v>
      </c>
      <c r="E1032" s="22" t="s">
        <v>4218</v>
      </c>
      <c r="F1032" s="22" t="s">
        <v>4219</v>
      </c>
      <c r="G1032" s="22"/>
      <c r="H1032" s="14">
        <v>0.040000000000000001</v>
      </c>
      <c r="I1032" s="15" t="s">
        <v>3888</v>
      </c>
      <c r="J1032" s="15" t="s">
        <v>3889</v>
      </c>
      <c r="K1032" s="33">
        <v>1</v>
      </c>
      <c r="L1032" s="23">
        <v>0</v>
      </c>
      <c r="M1032" s="29">
        <f t="shared" si="61"/>
        <v>0</v>
      </c>
      <c r="N1032" s="29">
        <f t="shared" si="62"/>
        <v>0</v>
      </c>
      <c r="O1032" s="23"/>
      <c r="P1032" s="23"/>
      <c r="Q1032" s="23">
        <v>2</v>
      </c>
      <c r="R1032" s="23">
        <v>5</v>
      </c>
      <c r="S1032" s="22" t="s">
        <v>66</v>
      </c>
      <c r="T1032" s="22">
        <v>140</v>
      </c>
      <c r="U1032" s="22">
        <v>3571</v>
      </c>
      <c r="V1032" s="22">
        <v>5400</v>
      </c>
      <c r="W1032" s="22">
        <v>9300</v>
      </c>
      <c r="X1032" s="24">
        <v>2</v>
      </c>
      <c r="Y1032" s="25">
        <v>5</v>
      </c>
      <c r="Z1032" s="18">
        <f>#NAME?</f>
        <v>5</v>
      </c>
      <c r="AA1032" s="18" t="b">
        <f t="shared" si="63"/>
        <v>1</v>
      </c>
      <c r="AB1032" s="26">
        <v>2</v>
      </c>
    </row>
    <row r="1033">
      <c r="A1033" s="21">
        <v>11880</v>
      </c>
      <c r="B1033" s="22" t="s">
        <v>4220</v>
      </c>
      <c r="C1033" s="22" t="s">
        <v>4221</v>
      </c>
      <c r="D1033" s="22" t="s">
        <v>2555</v>
      </c>
      <c r="E1033" s="22" t="s">
        <v>4222</v>
      </c>
      <c r="F1033" s="22" t="s">
        <v>4223</v>
      </c>
      <c r="G1033" s="22"/>
      <c r="H1033" s="14">
        <v>0.040000000000000001</v>
      </c>
      <c r="I1033" s="15" t="s">
        <v>3888</v>
      </c>
      <c r="J1033" s="15" t="s">
        <v>3889</v>
      </c>
      <c r="K1033" s="33">
        <v>1</v>
      </c>
      <c r="L1033" s="23">
        <v>0</v>
      </c>
      <c r="M1033" s="29">
        <f t="shared" si="61"/>
        <v>0</v>
      </c>
      <c r="N1033" s="29">
        <f t="shared" si="62"/>
        <v>0</v>
      </c>
      <c r="O1033" s="23"/>
      <c r="P1033" s="23"/>
      <c r="Q1033" s="23">
        <v>2</v>
      </c>
      <c r="R1033" s="23">
        <v>5</v>
      </c>
      <c r="S1033" s="22" t="s">
        <v>66</v>
      </c>
      <c r="T1033" s="22">
        <v>116</v>
      </c>
      <c r="U1033" s="22">
        <v>2610</v>
      </c>
      <c r="V1033" s="22">
        <v>4050</v>
      </c>
      <c r="W1033" s="22">
        <v>5590</v>
      </c>
      <c r="X1033" s="24">
        <v>3</v>
      </c>
      <c r="Y1033" s="25">
        <v>3</v>
      </c>
      <c r="Z1033" s="18">
        <f>#NAME?</f>
        <v>3</v>
      </c>
      <c r="AA1033" s="18" t="b">
        <f t="shared" si="63"/>
        <v>1</v>
      </c>
      <c r="AB1033" s="26">
        <v>3</v>
      </c>
    </row>
    <row r="1034">
      <c r="A1034" s="21">
        <v>12653</v>
      </c>
      <c r="B1034" s="22" t="s">
        <v>4224</v>
      </c>
      <c r="C1034" s="22" t="s">
        <v>4225</v>
      </c>
      <c r="D1034" s="22" t="s">
        <v>2555</v>
      </c>
      <c r="E1034" s="22" t="s">
        <v>4226</v>
      </c>
      <c r="F1034" s="22" t="s">
        <v>4227</v>
      </c>
      <c r="G1034" s="22"/>
      <c r="H1034" s="14">
        <v>0.040000000000000001</v>
      </c>
      <c r="I1034" s="15" t="s">
        <v>3888</v>
      </c>
      <c r="J1034" s="15" t="s">
        <v>3889</v>
      </c>
      <c r="K1034" s="33">
        <v>1</v>
      </c>
      <c r="L1034" s="23">
        <v>0</v>
      </c>
      <c r="M1034" s="29">
        <f t="shared" si="61"/>
        <v>0</v>
      </c>
      <c r="N1034" s="29">
        <f t="shared" si="62"/>
        <v>0</v>
      </c>
      <c r="O1034" s="23"/>
      <c r="P1034" s="23"/>
      <c r="Q1034" s="23">
        <v>2</v>
      </c>
      <c r="R1034" s="23">
        <v>5</v>
      </c>
      <c r="S1034" s="22" t="s">
        <v>66</v>
      </c>
      <c r="T1034" s="22">
        <v>116</v>
      </c>
      <c r="U1034" s="22">
        <v>2610</v>
      </c>
      <c r="V1034" s="22">
        <v>4050</v>
      </c>
      <c r="W1034" s="22">
        <v>5590</v>
      </c>
      <c r="X1034" s="24">
        <v>3</v>
      </c>
      <c r="Y1034" s="25">
        <v>0</v>
      </c>
      <c r="Z1034" s="18">
        <f>#NAME?</f>
        <v>0</v>
      </c>
      <c r="AA1034" s="18" t="b">
        <f t="shared" si="63"/>
        <v>1</v>
      </c>
      <c r="AB1034" s="26">
        <v>2</v>
      </c>
    </row>
    <row r="1035">
      <c r="A1035" s="21">
        <v>12657</v>
      </c>
      <c r="B1035" s="22" t="s">
        <v>4228</v>
      </c>
      <c r="C1035" s="22" t="s">
        <v>4229</v>
      </c>
      <c r="D1035" s="22" t="s">
        <v>2555</v>
      </c>
      <c r="E1035" s="22" t="s">
        <v>4230</v>
      </c>
      <c r="F1035" s="22" t="s">
        <v>4231</v>
      </c>
      <c r="G1035" s="22"/>
      <c r="H1035" s="14">
        <v>0.040000000000000001</v>
      </c>
      <c r="I1035" s="15" t="s">
        <v>3888</v>
      </c>
      <c r="J1035" s="15" t="s">
        <v>3889</v>
      </c>
      <c r="K1035" s="33">
        <v>1</v>
      </c>
      <c r="L1035" s="23">
        <v>1</v>
      </c>
      <c r="M1035" s="29">
        <f t="shared" si="61"/>
        <v>4</v>
      </c>
      <c r="N1035" s="29">
        <f t="shared" si="62"/>
        <v>5</v>
      </c>
      <c r="O1035" s="23"/>
      <c r="P1035" s="23"/>
      <c r="Q1035" s="23">
        <v>2</v>
      </c>
      <c r="R1035" s="23">
        <v>5</v>
      </c>
      <c r="S1035" s="22" t="s">
        <v>66</v>
      </c>
      <c r="T1035" s="22">
        <v>70</v>
      </c>
      <c r="U1035" s="22">
        <v>1785</v>
      </c>
      <c r="V1035" s="22">
        <v>2700</v>
      </c>
      <c r="W1035" s="22">
        <v>4700</v>
      </c>
      <c r="X1035" s="24">
        <v>1</v>
      </c>
      <c r="Y1035" s="25">
        <v>4</v>
      </c>
      <c r="Z1035" s="18">
        <f>#NAME?</f>
        <v>4</v>
      </c>
      <c r="AA1035" s="18" t="b">
        <f t="shared" si="63"/>
        <v>1</v>
      </c>
      <c r="AB1035" s="26">
        <v>2</v>
      </c>
    </row>
    <row r="1036">
      <c r="A1036" s="21">
        <v>12656</v>
      </c>
      <c r="B1036" s="22" t="s">
        <v>4232</v>
      </c>
      <c r="C1036" s="22" t="s">
        <v>4233</v>
      </c>
      <c r="D1036" s="22" t="s">
        <v>2555</v>
      </c>
      <c r="E1036" s="22" t="s">
        <v>4234</v>
      </c>
      <c r="F1036" s="22" t="s">
        <v>4235</v>
      </c>
      <c r="G1036" s="22"/>
      <c r="H1036" s="14">
        <v>0.040000000000000001</v>
      </c>
      <c r="I1036" s="15" t="s">
        <v>3888</v>
      </c>
      <c r="J1036" s="15" t="s">
        <v>3889</v>
      </c>
      <c r="K1036" s="33">
        <v>1</v>
      </c>
      <c r="L1036" s="23">
        <v>2</v>
      </c>
      <c r="M1036" s="29">
        <f t="shared" si="61"/>
        <v>8</v>
      </c>
      <c r="N1036" s="29">
        <f t="shared" si="62"/>
        <v>10</v>
      </c>
      <c r="O1036" s="23"/>
      <c r="P1036" s="23"/>
      <c r="Q1036" s="23">
        <v>2</v>
      </c>
      <c r="R1036" s="23">
        <v>5</v>
      </c>
      <c r="S1036" s="22" t="s">
        <v>66</v>
      </c>
      <c r="T1036" s="22">
        <v>70</v>
      </c>
      <c r="U1036" s="22">
        <v>1785</v>
      </c>
      <c r="V1036" s="22">
        <v>2700</v>
      </c>
      <c r="W1036" s="22">
        <v>4700</v>
      </c>
      <c r="X1036" s="24"/>
      <c r="Y1036" s="25">
        <v>0</v>
      </c>
      <c r="Z1036" s="18">
        <f>#NAME?</f>
        <v>0</v>
      </c>
      <c r="AA1036" s="18" t="b">
        <f t="shared" si="63"/>
        <v>1</v>
      </c>
      <c r="AB1036" s="26">
        <v>1</v>
      </c>
    </row>
    <row r="1037">
      <c r="A1037" s="21">
        <v>12659</v>
      </c>
      <c r="B1037" s="22" t="s">
        <v>4236</v>
      </c>
      <c r="C1037" s="22" t="s">
        <v>4237</v>
      </c>
      <c r="D1037" s="22" t="s">
        <v>2555</v>
      </c>
      <c r="E1037" s="22" t="s">
        <v>4238</v>
      </c>
      <c r="F1037" s="22" t="s">
        <v>4239</v>
      </c>
      <c r="G1037" s="22"/>
      <c r="H1037" s="14">
        <v>0.040000000000000001</v>
      </c>
      <c r="I1037" s="15" t="s">
        <v>3888</v>
      </c>
      <c r="J1037" s="15" t="s">
        <v>3889</v>
      </c>
      <c r="K1037" s="33">
        <v>1</v>
      </c>
      <c r="L1037" s="23">
        <v>0</v>
      </c>
      <c r="M1037" s="29">
        <f t="shared" si="61"/>
        <v>0</v>
      </c>
      <c r="N1037" s="29">
        <f t="shared" si="62"/>
        <v>0</v>
      </c>
      <c r="O1037" s="23"/>
      <c r="P1037" s="23"/>
      <c r="Q1037" s="23">
        <v>2</v>
      </c>
      <c r="R1037" s="23">
        <v>5</v>
      </c>
      <c r="S1037" s="22" t="s">
        <v>66</v>
      </c>
      <c r="T1037" s="22">
        <v>3.1299999999999999</v>
      </c>
      <c r="U1037" s="22">
        <v>489</v>
      </c>
      <c r="V1037" s="22">
        <v>760</v>
      </c>
      <c r="W1037" s="22">
        <v>1040</v>
      </c>
      <c r="X1037" s="24"/>
      <c r="Y1037" s="25"/>
      <c r="Z1037" s="18">
        <f>#NAME?</f>
        <v>0</v>
      </c>
      <c r="AA1037" s="18" t="b">
        <f t="shared" si="63"/>
        <v>1</v>
      </c>
      <c r="AB1037" s="26"/>
    </row>
    <row r="1038">
      <c r="A1038" s="21">
        <v>12658</v>
      </c>
      <c r="B1038" s="22" t="s">
        <v>4240</v>
      </c>
      <c r="C1038" s="22" t="s">
        <v>4241</v>
      </c>
      <c r="D1038" s="22" t="s">
        <v>2555</v>
      </c>
      <c r="E1038" s="22" t="s">
        <v>4242</v>
      </c>
      <c r="F1038" s="22" t="s">
        <v>4243</v>
      </c>
      <c r="G1038" s="22"/>
      <c r="H1038" s="14">
        <v>0.040000000000000001</v>
      </c>
      <c r="I1038" s="15" t="s">
        <v>3888</v>
      </c>
      <c r="J1038" s="15" t="s">
        <v>3889</v>
      </c>
      <c r="K1038" s="33">
        <v>1</v>
      </c>
      <c r="L1038" s="23">
        <v>0</v>
      </c>
      <c r="M1038" s="29">
        <f t="shared" si="61"/>
        <v>0</v>
      </c>
      <c r="N1038" s="29">
        <f t="shared" si="62"/>
        <v>0</v>
      </c>
      <c r="O1038" s="23"/>
      <c r="P1038" s="23"/>
      <c r="Q1038" s="23">
        <v>2</v>
      </c>
      <c r="R1038" s="23">
        <v>5</v>
      </c>
      <c r="S1038" s="22" t="s">
        <v>66</v>
      </c>
      <c r="T1038" s="22">
        <v>3.1299999999999999</v>
      </c>
      <c r="U1038" s="22">
        <v>489</v>
      </c>
      <c r="V1038" s="22">
        <v>760</v>
      </c>
      <c r="W1038" s="22">
        <v>1040</v>
      </c>
      <c r="X1038" s="24"/>
      <c r="Y1038" s="25"/>
      <c r="Z1038" s="18">
        <f>#NAME?</f>
        <v>0</v>
      </c>
      <c r="AA1038" s="18" t="b">
        <f t="shared" si="63"/>
        <v>1</v>
      </c>
      <c r="AB1038" s="26"/>
    </row>
    <row r="1039">
      <c r="A1039" s="12">
        <v>13901</v>
      </c>
      <c r="B1039" s="13" t="s">
        <v>4244</v>
      </c>
      <c r="C1039" s="13" t="s">
        <v>4245</v>
      </c>
      <c r="D1039" s="13" t="s">
        <v>4246</v>
      </c>
      <c r="E1039" s="13" t="s">
        <v>4247</v>
      </c>
      <c r="F1039" s="13" t="s">
        <v>4248</v>
      </c>
      <c r="G1039" s="13" t="s">
        <v>4249</v>
      </c>
      <c r="H1039" s="14">
        <v>0.02</v>
      </c>
      <c r="I1039" s="15" t="s">
        <v>32</v>
      </c>
      <c r="J1039" s="13" t="s">
        <v>33</v>
      </c>
      <c r="K1039" s="13">
        <v>90</v>
      </c>
      <c r="L1039" s="16">
        <f>#NAME?</f>
        <v>1</v>
      </c>
      <c r="M1039" s="29">
        <f t="shared" ref="M1039:M1102" si="64">L1039*4</f>
        <v>4</v>
      </c>
      <c r="N1039" s="29">
        <f t="shared" ref="N1039:N1102" si="65">L1039*5</f>
        <v>5</v>
      </c>
      <c r="O1039" s="16"/>
      <c r="P1039" s="16"/>
      <c r="Q1039" s="16">
        <v>1</v>
      </c>
      <c r="R1039" s="16">
        <v>3</v>
      </c>
      <c r="S1039" s="13" t="s">
        <v>34</v>
      </c>
      <c r="T1039" s="13">
        <v>16.620000000000001</v>
      </c>
      <c r="U1039" s="13">
        <v>2769.3099999999999</v>
      </c>
      <c r="V1039" s="13">
        <v>3670</v>
      </c>
      <c r="W1039" s="13">
        <v>5000</v>
      </c>
      <c r="X1039" s="17"/>
      <c r="Y1039" s="18"/>
      <c r="Z1039" s="18">
        <f>#NAME?</f>
        <v>0</v>
      </c>
      <c r="AA1039" s="18" t="b">
        <f t="shared" si="63"/>
        <v>1</v>
      </c>
      <c r="AB1039" s="19">
        <v>1</v>
      </c>
    </row>
    <row r="1040">
      <c r="A1040" s="12">
        <v>12866</v>
      </c>
      <c r="B1040" s="13" t="s">
        <v>4250</v>
      </c>
      <c r="C1040" s="13" t="s">
        <v>4251</v>
      </c>
      <c r="D1040" s="13" t="s">
        <v>4246</v>
      </c>
      <c r="E1040" s="13" t="s">
        <v>4252</v>
      </c>
      <c r="F1040" s="13" t="s">
        <v>4253</v>
      </c>
      <c r="G1040" s="13" t="s">
        <v>4254</v>
      </c>
      <c r="H1040" s="14">
        <v>0.02</v>
      </c>
      <c r="I1040" s="15" t="s">
        <v>32</v>
      </c>
      <c r="J1040" s="13" t="s">
        <v>33</v>
      </c>
      <c r="K1040" s="13">
        <v>90</v>
      </c>
      <c r="L1040" s="16">
        <f>#NAME?</f>
        <v>3</v>
      </c>
      <c r="M1040" s="29">
        <f t="shared" si="64"/>
        <v>12</v>
      </c>
      <c r="N1040" s="29">
        <f t="shared" si="65"/>
        <v>15</v>
      </c>
      <c r="O1040" s="16"/>
      <c r="P1040" s="16"/>
      <c r="Q1040" s="16">
        <v>1</v>
      </c>
      <c r="R1040" s="16">
        <v>3</v>
      </c>
      <c r="S1040" s="13" t="s">
        <v>34</v>
      </c>
      <c r="T1040" s="13">
        <v>11.4</v>
      </c>
      <c r="U1040" s="13">
        <v>1899.53</v>
      </c>
      <c r="V1040" s="13">
        <v>2400</v>
      </c>
      <c r="W1040" s="13">
        <v>3900</v>
      </c>
      <c r="X1040" s="17"/>
      <c r="Y1040" s="18"/>
      <c r="Z1040" s="18">
        <f>#NAME?</f>
        <v>0</v>
      </c>
      <c r="AA1040" s="18" t="b">
        <f t="shared" si="63"/>
        <v>1</v>
      </c>
      <c r="AB1040" s="19"/>
    </row>
    <row r="1041">
      <c r="A1041" s="12">
        <v>12779</v>
      </c>
      <c r="B1041" s="13" t="s">
        <v>4255</v>
      </c>
      <c r="C1041" s="13" t="s">
        <v>4256</v>
      </c>
      <c r="D1041" s="13" t="s">
        <v>4257</v>
      </c>
      <c r="E1041" s="13" t="s">
        <v>4258</v>
      </c>
      <c r="F1041" s="13" t="s">
        <v>4259</v>
      </c>
      <c r="G1041" s="13"/>
      <c r="H1041" s="14">
        <v>0.02</v>
      </c>
      <c r="I1041" s="15" t="s">
        <v>32</v>
      </c>
      <c r="J1041" s="13" t="s">
        <v>33</v>
      </c>
      <c r="K1041" s="13">
        <v>90</v>
      </c>
      <c r="L1041" s="16">
        <f>#NAME?</f>
        <v>0</v>
      </c>
      <c r="M1041" s="29">
        <f t="shared" si="64"/>
        <v>0</v>
      </c>
      <c r="N1041" s="29">
        <f t="shared" si="65"/>
        <v>0</v>
      </c>
      <c r="O1041" s="16"/>
      <c r="P1041" s="16"/>
      <c r="Q1041" s="16">
        <v>1</v>
      </c>
      <c r="R1041" s="16">
        <v>3</v>
      </c>
      <c r="S1041" s="13" t="s">
        <v>34</v>
      </c>
      <c r="T1041" s="13">
        <v>23.870000000000001</v>
      </c>
      <c r="U1041" s="13">
        <v>3</v>
      </c>
      <c r="V1041" s="13">
        <v>4800</v>
      </c>
      <c r="W1041" s="13">
        <v>6620</v>
      </c>
      <c r="X1041" s="17"/>
      <c r="Y1041" s="18"/>
      <c r="Z1041" s="18">
        <f>#NAME?</f>
        <v>0</v>
      </c>
      <c r="AA1041" s="18" t="b">
        <f t="shared" si="63"/>
        <v>1</v>
      </c>
      <c r="AB1041" s="19"/>
    </row>
    <row r="1042">
      <c r="A1042" s="12">
        <v>13516</v>
      </c>
      <c r="B1042" s="13" t="s">
        <v>4260</v>
      </c>
      <c r="C1042" s="13" t="s">
        <v>4261</v>
      </c>
      <c r="D1042" s="13" t="s">
        <v>4262</v>
      </c>
      <c r="E1042" s="13" t="s">
        <v>4263</v>
      </c>
      <c r="F1042" s="13" t="s">
        <v>4264</v>
      </c>
      <c r="G1042" s="13" t="s">
        <v>4265</v>
      </c>
      <c r="H1042" s="14">
        <v>0.02</v>
      </c>
      <c r="I1042" s="15" t="s">
        <v>32</v>
      </c>
      <c r="J1042" s="13" t="s">
        <v>33</v>
      </c>
      <c r="K1042" s="13">
        <v>90</v>
      </c>
      <c r="L1042" s="16">
        <f>#NAME?</f>
        <v>3</v>
      </c>
      <c r="M1042" s="29">
        <f t="shared" si="64"/>
        <v>12</v>
      </c>
      <c r="N1042" s="29">
        <f t="shared" si="65"/>
        <v>15</v>
      </c>
      <c r="O1042" s="16"/>
      <c r="P1042" s="16"/>
      <c r="Q1042" s="16">
        <v>1</v>
      </c>
      <c r="R1042" s="16">
        <v>3</v>
      </c>
      <c r="S1042" s="13" t="s">
        <v>34</v>
      </c>
      <c r="T1042" s="13">
        <v>17.559999999999999</v>
      </c>
      <c r="U1042" s="13">
        <v>2925.9400000000001</v>
      </c>
      <c r="V1042" s="13">
        <v>3700</v>
      </c>
      <c r="W1042" s="13">
        <v>6000</v>
      </c>
      <c r="X1042" s="17"/>
      <c r="Y1042" s="18"/>
      <c r="Z1042" s="18">
        <f>#NAME?</f>
        <v>0</v>
      </c>
      <c r="AA1042" s="18" t="b">
        <f t="shared" si="63"/>
        <v>1</v>
      </c>
      <c r="AB1042" s="19"/>
    </row>
    <row r="1043">
      <c r="A1043" s="12">
        <v>13517</v>
      </c>
      <c r="B1043" s="13" t="s">
        <v>4266</v>
      </c>
      <c r="C1043" s="13" t="s">
        <v>4267</v>
      </c>
      <c r="D1043" s="13" t="s">
        <v>4262</v>
      </c>
      <c r="E1043" s="13" t="s">
        <v>4268</v>
      </c>
      <c r="F1043" s="13" t="s">
        <v>4269</v>
      </c>
      <c r="G1043" s="13" t="s">
        <v>4270</v>
      </c>
      <c r="H1043" s="14">
        <v>0.02</v>
      </c>
      <c r="I1043" s="15" t="s">
        <v>32</v>
      </c>
      <c r="J1043" s="13" t="s">
        <v>33</v>
      </c>
      <c r="K1043" s="13">
        <v>90</v>
      </c>
      <c r="L1043" s="16">
        <f>#NAME?</f>
        <v>7</v>
      </c>
      <c r="M1043" s="29">
        <f t="shared" si="64"/>
        <v>28</v>
      </c>
      <c r="N1043" s="29">
        <f t="shared" si="65"/>
        <v>35</v>
      </c>
      <c r="O1043" s="16"/>
      <c r="P1043" s="16"/>
      <c r="Q1043" s="16">
        <v>1</v>
      </c>
      <c r="R1043" s="16">
        <v>3</v>
      </c>
      <c r="S1043" s="13" t="s">
        <v>34</v>
      </c>
      <c r="T1043" s="13">
        <v>15.789999999999999</v>
      </c>
      <c r="U1043" s="13">
        <v>2631.0100000000002</v>
      </c>
      <c r="V1043" s="13">
        <v>3200</v>
      </c>
      <c r="W1043" s="13">
        <v>4400</v>
      </c>
      <c r="X1043" s="17"/>
      <c r="Y1043" s="18">
        <f>10+19</f>
        <v>29</v>
      </c>
      <c r="Z1043" s="18">
        <f>#NAME?</f>
        <v>29</v>
      </c>
      <c r="AA1043" s="18" t="b">
        <f t="shared" si="63"/>
        <v>1</v>
      </c>
      <c r="AB1043" s="19">
        <v>2</v>
      </c>
    </row>
    <row r="1044">
      <c r="A1044" s="12">
        <v>13762</v>
      </c>
      <c r="B1044" s="13" t="s">
        <v>4271</v>
      </c>
      <c r="C1044" s="13" t="s">
        <v>4272</v>
      </c>
      <c r="D1044" s="13" t="s">
        <v>4262</v>
      </c>
      <c r="E1044" s="13" t="s">
        <v>4273</v>
      </c>
      <c r="F1044" s="13" t="s">
        <v>4274</v>
      </c>
      <c r="G1044" s="13" t="s">
        <v>4275</v>
      </c>
      <c r="H1044" s="14">
        <v>0.02</v>
      </c>
      <c r="I1044" s="15" t="s">
        <v>32</v>
      </c>
      <c r="J1044" s="13" t="s">
        <v>33</v>
      </c>
      <c r="K1044" s="13">
        <v>90</v>
      </c>
      <c r="L1044" s="16">
        <f>#NAME?</f>
        <v>2</v>
      </c>
      <c r="M1044" s="29">
        <f t="shared" si="64"/>
        <v>8</v>
      </c>
      <c r="N1044" s="29">
        <f t="shared" si="65"/>
        <v>10</v>
      </c>
      <c r="O1044" s="16"/>
      <c r="P1044" s="16"/>
      <c r="Q1044" s="16">
        <v>1</v>
      </c>
      <c r="R1044" s="16">
        <v>3</v>
      </c>
      <c r="S1044" s="13" t="s">
        <v>34</v>
      </c>
      <c r="T1044" s="13">
        <v>17.359999999999999</v>
      </c>
      <c r="U1044" s="13">
        <v>2892.6100000000001</v>
      </c>
      <c r="V1044" s="13">
        <v>4000</v>
      </c>
      <c r="W1044" s="13">
        <v>6400</v>
      </c>
      <c r="X1044" s="17"/>
      <c r="Y1044" s="18">
        <v>2</v>
      </c>
      <c r="Z1044" s="18">
        <f>#NAME?</f>
        <v>2</v>
      </c>
      <c r="AA1044" s="18" t="b">
        <f t="shared" si="63"/>
        <v>1</v>
      </c>
      <c r="AB1044" s="19">
        <v>1</v>
      </c>
    </row>
    <row r="1045">
      <c r="A1045" s="12">
        <v>12004</v>
      </c>
      <c r="B1045" s="13" t="s">
        <v>4276</v>
      </c>
      <c r="C1045" s="13" t="s">
        <v>4277</v>
      </c>
      <c r="D1045" s="13" t="s">
        <v>4262</v>
      </c>
      <c r="E1045" s="13" t="s">
        <v>4278</v>
      </c>
      <c r="F1045" s="13" t="s">
        <v>4279</v>
      </c>
      <c r="G1045" s="13" t="s">
        <v>4280</v>
      </c>
      <c r="H1045" s="14">
        <v>0.02</v>
      </c>
      <c r="I1045" s="15" t="s">
        <v>32</v>
      </c>
      <c r="J1045" s="13" t="s">
        <v>33</v>
      </c>
      <c r="K1045" s="13">
        <v>90</v>
      </c>
      <c r="L1045" s="16">
        <f>#NAME?</f>
        <v>2</v>
      </c>
      <c r="M1045" s="29">
        <f t="shared" si="64"/>
        <v>8</v>
      </c>
      <c r="N1045" s="29">
        <f t="shared" si="65"/>
        <v>10</v>
      </c>
      <c r="O1045" s="16"/>
      <c r="P1045" s="16"/>
      <c r="Q1045" s="16">
        <v>1</v>
      </c>
      <c r="R1045" s="16">
        <v>3</v>
      </c>
      <c r="S1045" s="13" t="s">
        <v>34</v>
      </c>
      <c r="T1045" s="13">
        <v>17.359999999999999</v>
      </c>
      <c r="U1045" s="13">
        <v>2892.6100000000001</v>
      </c>
      <c r="V1045" s="13">
        <v>3600</v>
      </c>
      <c r="W1045" s="13">
        <v>5700</v>
      </c>
      <c r="X1045" s="17"/>
      <c r="Y1045" s="18"/>
      <c r="Z1045" s="18">
        <f>#NAME?</f>
        <v>0</v>
      </c>
      <c r="AA1045" s="18" t="b">
        <f t="shared" si="63"/>
        <v>1</v>
      </c>
      <c r="AB1045" s="19">
        <v>2</v>
      </c>
    </row>
    <row r="1046">
      <c r="A1046" s="12">
        <v>13756</v>
      </c>
      <c r="B1046" s="13" t="s">
        <v>4281</v>
      </c>
      <c r="C1046" s="13" t="s">
        <v>4282</v>
      </c>
      <c r="D1046" s="13" t="s">
        <v>4262</v>
      </c>
      <c r="E1046" s="13" t="s">
        <v>4283</v>
      </c>
      <c r="F1046" s="13" t="s">
        <v>4284</v>
      </c>
      <c r="G1046" s="13" t="s">
        <v>4285</v>
      </c>
      <c r="H1046" s="14">
        <v>0.02</v>
      </c>
      <c r="I1046" s="15" t="s">
        <v>32</v>
      </c>
      <c r="J1046" s="13" t="s">
        <v>33</v>
      </c>
      <c r="K1046" s="13">
        <v>90</v>
      </c>
      <c r="L1046" s="16">
        <f>#NAME?</f>
        <v>5</v>
      </c>
      <c r="M1046" s="29">
        <f t="shared" si="64"/>
        <v>20</v>
      </c>
      <c r="N1046" s="29">
        <f t="shared" si="65"/>
        <v>25</v>
      </c>
      <c r="O1046" s="16"/>
      <c r="P1046" s="16"/>
      <c r="Q1046" s="16">
        <v>1</v>
      </c>
      <c r="R1046" s="16">
        <v>3</v>
      </c>
      <c r="S1046" s="13" t="s">
        <v>34</v>
      </c>
      <c r="T1046" s="13">
        <v>17.100000000000001</v>
      </c>
      <c r="U1046" s="13">
        <v>2849.29</v>
      </c>
      <c r="V1046" s="13">
        <v>3700</v>
      </c>
      <c r="W1046" s="13">
        <v>6400</v>
      </c>
      <c r="X1046" s="17"/>
      <c r="Y1046" s="18"/>
      <c r="Z1046" s="18">
        <f>#NAME?</f>
        <v>0</v>
      </c>
      <c r="AA1046" s="18" t="b">
        <f t="shared" si="63"/>
        <v>1</v>
      </c>
      <c r="AB1046" s="19"/>
    </row>
    <row r="1047">
      <c r="A1047" s="21">
        <v>13727</v>
      </c>
      <c r="B1047" s="22" t="s">
        <v>4286</v>
      </c>
      <c r="C1047" s="22" t="s">
        <v>4287</v>
      </c>
      <c r="D1047" s="22" t="s">
        <v>4262</v>
      </c>
      <c r="E1047" s="22" t="s">
        <v>4288</v>
      </c>
      <c r="F1047" s="22" t="s">
        <v>4289</v>
      </c>
      <c r="G1047" s="22"/>
      <c r="H1047" s="14">
        <v>0.040000000000000001</v>
      </c>
      <c r="I1047" s="22"/>
      <c r="J1047" s="22"/>
      <c r="K1047" s="22"/>
      <c r="L1047" s="23">
        <v>0</v>
      </c>
      <c r="M1047" s="29">
        <f t="shared" si="64"/>
        <v>0</v>
      </c>
      <c r="N1047" s="29">
        <f t="shared" si="65"/>
        <v>0</v>
      </c>
      <c r="O1047" s="23">
        <v>3</v>
      </c>
      <c r="P1047" s="23">
        <v>10</v>
      </c>
      <c r="Q1047" s="23"/>
      <c r="R1047" s="23"/>
      <c r="S1047" s="22" t="s">
        <v>34</v>
      </c>
      <c r="T1047" s="22">
        <v>2</v>
      </c>
      <c r="U1047" s="22">
        <v>313</v>
      </c>
      <c r="V1047" s="22">
        <v>480</v>
      </c>
      <c r="W1047" s="22">
        <v>660</v>
      </c>
      <c r="X1047" s="24">
        <v>9</v>
      </c>
      <c r="Y1047" s="25">
        <v>4</v>
      </c>
      <c r="Z1047" s="18">
        <f>#NAME?</f>
        <v>4</v>
      </c>
      <c r="AA1047" s="18" t="b">
        <f t="shared" si="63"/>
        <v>1</v>
      </c>
      <c r="AB1047" s="26"/>
    </row>
    <row r="1048">
      <c r="A1048" s="21">
        <v>13726</v>
      </c>
      <c r="B1048" s="22" t="s">
        <v>4290</v>
      </c>
      <c r="C1048" s="22" t="s">
        <v>4291</v>
      </c>
      <c r="D1048" s="22" t="s">
        <v>4262</v>
      </c>
      <c r="E1048" s="22" t="s">
        <v>4292</v>
      </c>
      <c r="F1048" s="22" t="s">
        <v>4289</v>
      </c>
      <c r="G1048" s="22"/>
      <c r="H1048" s="14">
        <v>0.040000000000000001</v>
      </c>
      <c r="I1048" s="22"/>
      <c r="J1048" s="22"/>
      <c r="K1048" s="22"/>
      <c r="L1048" s="23">
        <v>0</v>
      </c>
      <c r="M1048" s="29">
        <f t="shared" si="64"/>
        <v>0</v>
      </c>
      <c r="N1048" s="29">
        <f t="shared" si="65"/>
        <v>0</v>
      </c>
      <c r="O1048" s="23">
        <v>3</v>
      </c>
      <c r="P1048" s="23">
        <v>10</v>
      </c>
      <c r="Q1048" s="23"/>
      <c r="R1048" s="23"/>
      <c r="S1048" s="22" t="s">
        <v>34</v>
      </c>
      <c r="T1048" s="22">
        <v>2</v>
      </c>
      <c r="U1048" s="22">
        <v>313</v>
      </c>
      <c r="V1048" s="22">
        <v>480</v>
      </c>
      <c r="W1048" s="22">
        <v>660</v>
      </c>
      <c r="X1048" s="24">
        <v>3</v>
      </c>
      <c r="Y1048" s="25">
        <v>4</v>
      </c>
      <c r="Z1048" s="18">
        <f>#NAME?</f>
        <v>4</v>
      </c>
      <c r="AA1048" s="18" t="b">
        <f t="shared" si="63"/>
        <v>1</v>
      </c>
      <c r="AB1048" s="26"/>
    </row>
    <row r="1049">
      <c r="A1049" s="12">
        <v>11898</v>
      </c>
      <c r="B1049" s="13" t="s">
        <v>4293</v>
      </c>
      <c r="C1049" s="13" t="s">
        <v>4294</v>
      </c>
      <c r="D1049" s="13" t="s">
        <v>4262</v>
      </c>
      <c r="E1049" s="13" t="s">
        <v>4295</v>
      </c>
      <c r="F1049" s="13" t="s">
        <v>4296</v>
      </c>
      <c r="G1049" s="13" t="s">
        <v>4297</v>
      </c>
      <c r="H1049" s="14">
        <v>0.02</v>
      </c>
      <c r="I1049" s="15" t="s">
        <v>32</v>
      </c>
      <c r="J1049" s="13" t="s">
        <v>33</v>
      </c>
      <c r="K1049" s="13">
        <v>90</v>
      </c>
      <c r="L1049" s="16">
        <f>#NAME?</f>
        <v>5</v>
      </c>
      <c r="M1049" s="29">
        <f t="shared" si="64"/>
        <v>20</v>
      </c>
      <c r="N1049" s="29">
        <f t="shared" si="65"/>
        <v>25</v>
      </c>
      <c r="O1049" s="16"/>
      <c r="P1049" s="16"/>
      <c r="Q1049" s="16">
        <v>1</v>
      </c>
      <c r="R1049" s="16">
        <v>3</v>
      </c>
      <c r="S1049" s="13" t="s">
        <v>34</v>
      </c>
      <c r="T1049" s="13">
        <v>16.640000000000001</v>
      </c>
      <c r="U1049" s="13">
        <v>2772.6399999999999</v>
      </c>
      <c r="V1049" s="13">
        <v>3500</v>
      </c>
      <c r="W1049" s="13">
        <v>5600</v>
      </c>
      <c r="X1049" s="17"/>
      <c r="Y1049" s="18"/>
      <c r="Z1049" s="18">
        <f>#NAME?</f>
        <v>0</v>
      </c>
      <c r="AA1049" s="18" t="b">
        <f t="shared" si="63"/>
        <v>1</v>
      </c>
      <c r="AB1049" s="19"/>
    </row>
    <row r="1050">
      <c r="A1050" s="12">
        <v>13754</v>
      </c>
      <c r="B1050" s="13" t="s">
        <v>4298</v>
      </c>
      <c r="C1050" s="13" t="s">
        <v>4299</v>
      </c>
      <c r="D1050" s="13" t="s">
        <v>4262</v>
      </c>
      <c r="E1050" s="13" t="s">
        <v>4300</v>
      </c>
      <c r="F1050" s="13" t="s">
        <v>4301</v>
      </c>
      <c r="G1050" s="13" t="s">
        <v>4302</v>
      </c>
      <c r="H1050" s="14">
        <v>0.02</v>
      </c>
      <c r="I1050" s="15" t="s">
        <v>32</v>
      </c>
      <c r="J1050" s="13" t="s">
        <v>33</v>
      </c>
      <c r="K1050" s="13">
        <v>90</v>
      </c>
      <c r="L1050" s="16">
        <f>#NAME?</f>
        <v>3</v>
      </c>
      <c r="M1050" s="29">
        <f t="shared" si="64"/>
        <v>12</v>
      </c>
      <c r="N1050" s="29">
        <f t="shared" si="65"/>
        <v>15</v>
      </c>
      <c r="O1050" s="16"/>
      <c r="P1050" s="16"/>
      <c r="Q1050" s="16">
        <v>1</v>
      </c>
      <c r="R1050" s="16">
        <v>3</v>
      </c>
      <c r="S1050" s="13" t="s">
        <v>34</v>
      </c>
      <c r="T1050" s="13">
        <v>15.94</v>
      </c>
      <c r="U1050" s="13">
        <v>2656</v>
      </c>
      <c r="V1050" s="13">
        <v>3300</v>
      </c>
      <c r="W1050" s="13">
        <v>5300</v>
      </c>
      <c r="X1050" s="17"/>
      <c r="Y1050" s="18">
        <v>9</v>
      </c>
      <c r="Z1050" s="18">
        <f>#NAME?</f>
        <v>9</v>
      </c>
      <c r="AA1050" s="18" t="b">
        <f t="shared" si="63"/>
        <v>1</v>
      </c>
      <c r="AB1050" s="19">
        <v>4</v>
      </c>
    </row>
    <row r="1051">
      <c r="A1051" s="12">
        <v>12086</v>
      </c>
      <c r="B1051" s="13" t="s">
        <v>4303</v>
      </c>
      <c r="C1051" s="13" t="s">
        <v>4304</v>
      </c>
      <c r="D1051" s="13" t="s">
        <v>4262</v>
      </c>
      <c r="E1051" s="13" t="s">
        <v>4305</v>
      </c>
      <c r="F1051" s="13" t="s">
        <v>4306</v>
      </c>
      <c r="G1051" s="13" t="s">
        <v>4307</v>
      </c>
      <c r="H1051" s="14">
        <v>0.02</v>
      </c>
      <c r="I1051" s="15" t="s">
        <v>32</v>
      </c>
      <c r="J1051" s="13" t="s">
        <v>33</v>
      </c>
      <c r="K1051" s="13">
        <v>90</v>
      </c>
      <c r="L1051" s="16">
        <f>#NAME?</f>
        <v>2</v>
      </c>
      <c r="M1051" s="29">
        <f t="shared" si="64"/>
        <v>8</v>
      </c>
      <c r="N1051" s="29">
        <f t="shared" si="65"/>
        <v>10</v>
      </c>
      <c r="O1051" s="16"/>
      <c r="P1051" s="16"/>
      <c r="Q1051" s="16">
        <v>1</v>
      </c>
      <c r="R1051" s="16">
        <v>3</v>
      </c>
      <c r="S1051" s="13" t="s">
        <v>34</v>
      </c>
      <c r="T1051" s="13">
        <v>18.27</v>
      </c>
      <c r="U1051" s="13">
        <v>3044.2399999999998</v>
      </c>
      <c r="V1051" s="13">
        <v>3800</v>
      </c>
      <c r="W1051" s="13">
        <v>6200</v>
      </c>
      <c r="X1051" s="17"/>
      <c r="Y1051" s="18"/>
      <c r="Z1051" s="18">
        <f>#NAME?</f>
        <v>0</v>
      </c>
      <c r="AA1051" s="18" t="b">
        <f t="shared" si="63"/>
        <v>1</v>
      </c>
      <c r="AB1051" s="19">
        <v>3</v>
      </c>
    </row>
    <row r="1052">
      <c r="A1052" s="12">
        <v>13520</v>
      </c>
      <c r="B1052" s="13" t="s">
        <v>4308</v>
      </c>
      <c r="C1052" s="13" t="s">
        <v>4309</v>
      </c>
      <c r="D1052" s="13" t="s">
        <v>4262</v>
      </c>
      <c r="E1052" s="13" t="s">
        <v>4310</v>
      </c>
      <c r="F1052" s="13" t="s">
        <v>4311</v>
      </c>
      <c r="G1052" s="13" t="s">
        <v>4312</v>
      </c>
      <c r="H1052" s="14">
        <v>0.02</v>
      </c>
      <c r="I1052" s="15" t="s">
        <v>32</v>
      </c>
      <c r="J1052" s="13" t="s">
        <v>33</v>
      </c>
      <c r="K1052" s="13">
        <v>90</v>
      </c>
      <c r="L1052" s="16">
        <f>#NAME?</f>
        <v>1</v>
      </c>
      <c r="M1052" s="29">
        <f t="shared" si="64"/>
        <v>4</v>
      </c>
      <c r="N1052" s="29">
        <f t="shared" si="65"/>
        <v>5</v>
      </c>
      <c r="O1052" s="16"/>
      <c r="P1052" s="16"/>
      <c r="Q1052" s="16">
        <v>1</v>
      </c>
      <c r="R1052" s="16">
        <v>3</v>
      </c>
      <c r="S1052" s="13" t="s">
        <v>34</v>
      </c>
      <c r="T1052" s="13">
        <v>17.469999999999999</v>
      </c>
      <c r="U1052" s="13">
        <v>3130.6199999999999</v>
      </c>
      <c r="V1052" s="13">
        <v>3900</v>
      </c>
      <c r="W1052" s="13">
        <v>4900</v>
      </c>
      <c r="X1052" s="17"/>
      <c r="Y1052" s="18">
        <v>15</v>
      </c>
      <c r="Z1052" s="18">
        <f>#NAME?</f>
        <v>15</v>
      </c>
      <c r="AA1052" s="18" t="b">
        <f t="shared" si="63"/>
        <v>1</v>
      </c>
      <c r="AB1052" s="19">
        <v>2</v>
      </c>
    </row>
    <row r="1053">
      <c r="A1053" s="12">
        <v>12005</v>
      </c>
      <c r="B1053" s="13" t="s">
        <v>4313</v>
      </c>
      <c r="C1053" s="13" t="s">
        <v>4314</v>
      </c>
      <c r="D1053" s="13" t="s">
        <v>4262</v>
      </c>
      <c r="E1053" s="13" t="s">
        <v>4315</v>
      </c>
      <c r="F1053" s="13" t="s">
        <v>4316</v>
      </c>
      <c r="G1053" s="13" t="s">
        <v>4317</v>
      </c>
      <c r="H1053" s="14">
        <v>0.02</v>
      </c>
      <c r="I1053" s="15" t="s">
        <v>32</v>
      </c>
      <c r="J1053" s="13" t="s">
        <v>33</v>
      </c>
      <c r="K1053" s="13">
        <v>90</v>
      </c>
      <c r="L1053" s="16">
        <f>#NAME?</f>
        <v>0</v>
      </c>
      <c r="M1053" s="29">
        <f t="shared" si="64"/>
        <v>0</v>
      </c>
      <c r="N1053" s="29">
        <f t="shared" si="65"/>
        <v>0</v>
      </c>
      <c r="O1053" s="16"/>
      <c r="P1053" s="16"/>
      <c r="Q1053" s="16">
        <v>1</v>
      </c>
      <c r="R1053" s="16">
        <v>2</v>
      </c>
      <c r="S1053" s="13" t="s">
        <v>34</v>
      </c>
      <c r="T1053" s="13">
        <v>13.35</v>
      </c>
      <c r="U1053" s="13">
        <v>2143</v>
      </c>
      <c r="V1053" s="13">
        <v>2800</v>
      </c>
      <c r="W1053" s="13">
        <v>4500</v>
      </c>
      <c r="X1053" s="17"/>
      <c r="Y1053" s="18">
        <v>17</v>
      </c>
      <c r="Z1053" s="18">
        <f>#NAME?</f>
        <v>17</v>
      </c>
      <c r="AA1053" s="18" t="b">
        <f t="shared" si="63"/>
        <v>1</v>
      </c>
      <c r="AB1053" s="19">
        <v>3</v>
      </c>
    </row>
    <row r="1054">
      <c r="A1054" s="12">
        <v>11899</v>
      </c>
      <c r="B1054" s="13" t="s">
        <v>4318</v>
      </c>
      <c r="C1054" s="13" t="s">
        <v>4319</v>
      </c>
      <c r="D1054" s="13" t="s">
        <v>4262</v>
      </c>
      <c r="E1054" s="13" t="s">
        <v>4320</v>
      </c>
      <c r="F1054" s="13" t="s">
        <v>4321</v>
      </c>
      <c r="G1054" s="13" t="s">
        <v>4322</v>
      </c>
      <c r="H1054" s="14">
        <v>0.02</v>
      </c>
      <c r="I1054" s="15" t="s">
        <v>32</v>
      </c>
      <c r="J1054" s="13" t="s">
        <v>33</v>
      </c>
      <c r="K1054" s="13">
        <v>90</v>
      </c>
      <c r="L1054" s="16">
        <f>#NAME?</f>
        <v>4</v>
      </c>
      <c r="M1054" s="29">
        <f t="shared" si="64"/>
        <v>16</v>
      </c>
      <c r="N1054" s="29">
        <f t="shared" si="65"/>
        <v>20</v>
      </c>
      <c r="O1054" s="16"/>
      <c r="P1054" s="16"/>
      <c r="Q1054" s="16">
        <v>1</v>
      </c>
      <c r="R1054" s="16">
        <v>3</v>
      </c>
      <c r="S1054" s="13" t="s">
        <v>34</v>
      </c>
      <c r="T1054" s="13">
        <v>16.460000000000001</v>
      </c>
      <c r="U1054" s="13">
        <v>2266.54</v>
      </c>
      <c r="V1054" s="13">
        <v>3600</v>
      </c>
      <c r="W1054" s="13">
        <v>4970</v>
      </c>
      <c r="X1054" s="17"/>
      <c r="Y1054" s="18">
        <v>39</v>
      </c>
      <c r="Z1054" s="18">
        <f>#NAME?</f>
        <v>39</v>
      </c>
      <c r="AA1054" s="18" t="b">
        <f t="shared" si="63"/>
        <v>1</v>
      </c>
      <c r="AB1054" s="19">
        <v>3</v>
      </c>
    </row>
    <row r="1055">
      <c r="A1055" s="21">
        <v>13731</v>
      </c>
      <c r="B1055" s="22" t="s">
        <v>4323</v>
      </c>
      <c r="C1055" s="22" t="s">
        <v>4324</v>
      </c>
      <c r="D1055" s="22" t="s">
        <v>4262</v>
      </c>
      <c r="E1055" s="22" t="s">
        <v>4325</v>
      </c>
      <c r="F1055" s="22" t="s">
        <v>4326</v>
      </c>
      <c r="G1055" s="22"/>
      <c r="H1055" s="14">
        <v>0.040000000000000001</v>
      </c>
      <c r="I1055" s="22"/>
      <c r="J1055" s="22"/>
      <c r="K1055" s="22"/>
      <c r="L1055" s="23">
        <v>0</v>
      </c>
      <c r="M1055" s="29">
        <f t="shared" si="64"/>
        <v>0</v>
      </c>
      <c r="N1055" s="29">
        <f t="shared" si="65"/>
        <v>0</v>
      </c>
      <c r="O1055" s="23">
        <v>3</v>
      </c>
      <c r="P1055" s="23">
        <v>10</v>
      </c>
      <c r="Q1055" s="23"/>
      <c r="R1055" s="23"/>
      <c r="S1055" s="22" t="s">
        <v>34</v>
      </c>
      <c r="T1055" s="22">
        <v>2</v>
      </c>
      <c r="U1055" s="22">
        <v>313</v>
      </c>
      <c r="V1055" s="22">
        <v>480</v>
      </c>
      <c r="W1055" s="22">
        <v>660</v>
      </c>
      <c r="X1055" s="24">
        <v>8</v>
      </c>
      <c r="Y1055" s="25"/>
      <c r="Z1055" s="18">
        <f>#NAME?</f>
        <v>0</v>
      </c>
      <c r="AA1055" s="18" t="b">
        <f t="shared" si="63"/>
        <v>1</v>
      </c>
      <c r="AB1055" s="26">
        <v>3</v>
      </c>
    </row>
    <row r="1056">
      <c r="A1056" s="21">
        <v>13730</v>
      </c>
      <c r="B1056" s="22" t="s">
        <v>4327</v>
      </c>
      <c r="C1056" s="22" t="s">
        <v>4328</v>
      </c>
      <c r="D1056" s="22" t="s">
        <v>4262</v>
      </c>
      <c r="E1056" s="22" t="s">
        <v>4329</v>
      </c>
      <c r="F1056" s="22" t="s">
        <v>4326</v>
      </c>
      <c r="G1056" s="22"/>
      <c r="H1056" s="14">
        <v>0.040000000000000001</v>
      </c>
      <c r="I1056" s="22"/>
      <c r="J1056" s="22"/>
      <c r="K1056" s="22"/>
      <c r="L1056" s="23">
        <v>0</v>
      </c>
      <c r="M1056" s="29">
        <f t="shared" si="64"/>
        <v>0</v>
      </c>
      <c r="N1056" s="29">
        <f t="shared" si="65"/>
        <v>0</v>
      </c>
      <c r="O1056" s="23">
        <v>3</v>
      </c>
      <c r="P1056" s="23">
        <v>10</v>
      </c>
      <c r="Q1056" s="23"/>
      <c r="R1056" s="23"/>
      <c r="S1056" s="22" t="s">
        <v>34</v>
      </c>
      <c r="T1056" s="22">
        <v>2</v>
      </c>
      <c r="U1056" s="22">
        <v>313</v>
      </c>
      <c r="V1056" s="22">
        <v>480</v>
      </c>
      <c r="W1056" s="22">
        <v>660</v>
      </c>
      <c r="X1056" s="24">
        <v>5</v>
      </c>
      <c r="Y1056" s="25"/>
      <c r="Z1056" s="18">
        <f>#NAME?</f>
        <v>0</v>
      </c>
      <c r="AA1056" s="18" t="b">
        <f t="shared" si="63"/>
        <v>1</v>
      </c>
      <c r="AB1056" s="26">
        <v>3</v>
      </c>
    </row>
    <row r="1057">
      <c r="A1057" s="12">
        <v>13902</v>
      </c>
      <c r="B1057" s="13" t="s">
        <v>4330</v>
      </c>
      <c r="C1057" s="13" t="s">
        <v>4331</v>
      </c>
      <c r="D1057" s="13" t="s">
        <v>4332</v>
      </c>
      <c r="E1057" s="13" t="s">
        <v>4333</v>
      </c>
      <c r="F1057" s="13" t="s">
        <v>4334</v>
      </c>
      <c r="G1057" s="13" t="s">
        <v>4335</v>
      </c>
      <c r="H1057" s="14">
        <v>0.02</v>
      </c>
      <c r="I1057" s="15" t="s">
        <v>32</v>
      </c>
      <c r="J1057" s="13" t="s">
        <v>33</v>
      </c>
      <c r="K1057" s="13">
        <v>90</v>
      </c>
      <c r="L1057" s="16">
        <f>#NAME?</f>
        <v>0</v>
      </c>
      <c r="M1057" s="29">
        <f t="shared" si="64"/>
        <v>0</v>
      </c>
      <c r="N1057" s="29">
        <f t="shared" si="65"/>
        <v>0</v>
      </c>
      <c r="O1057" s="16"/>
      <c r="P1057" s="16"/>
      <c r="Q1057" s="16">
        <v>1</v>
      </c>
      <c r="R1057" s="16">
        <v>3</v>
      </c>
      <c r="S1057" s="13" t="s">
        <v>34</v>
      </c>
      <c r="T1057" s="13">
        <v>13.76</v>
      </c>
      <c r="U1057" s="13">
        <v>2292.7600000000002</v>
      </c>
      <c r="V1057" s="13">
        <v>3000</v>
      </c>
      <c r="W1057" s="13">
        <v>4200</v>
      </c>
      <c r="X1057" s="17"/>
      <c r="Y1057" s="18">
        <f>15+76</f>
        <v>91</v>
      </c>
      <c r="Z1057" s="18">
        <f>#NAME?</f>
        <v>91</v>
      </c>
      <c r="AA1057" s="18" t="b">
        <f t="shared" si="63"/>
        <v>1</v>
      </c>
      <c r="AB1057" s="19">
        <v>4</v>
      </c>
    </row>
    <row r="1058">
      <c r="A1058" s="12">
        <v>13825</v>
      </c>
      <c r="B1058" s="13" t="s">
        <v>4336</v>
      </c>
      <c r="C1058" s="13" t="s">
        <v>4337</v>
      </c>
      <c r="D1058" s="13" t="s">
        <v>4332</v>
      </c>
      <c r="E1058" s="13" t="s">
        <v>4338</v>
      </c>
      <c r="F1058" s="13" t="s">
        <v>4339</v>
      </c>
      <c r="G1058" s="13" t="s">
        <v>4340</v>
      </c>
      <c r="H1058" s="14">
        <v>0.02</v>
      </c>
      <c r="I1058" s="15" t="s">
        <v>32</v>
      </c>
      <c r="J1058" s="13" t="s">
        <v>33</v>
      </c>
      <c r="K1058" s="13">
        <v>90</v>
      </c>
      <c r="L1058" s="16">
        <f>#NAME?</f>
        <v>0</v>
      </c>
      <c r="M1058" s="29">
        <f t="shared" si="64"/>
        <v>0</v>
      </c>
      <c r="N1058" s="29">
        <f t="shared" si="65"/>
        <v>0</v>
      </c>
      <c r="O1058" s="16"/>
      <c r="P1058" s="16"/>
      <c r="Q1058" s="16">
        <v>1</v>
      </c>
      <c r="R1058" s="16">
        <v>3</v>
      </c>
      <c r="S1058" s="13" t="s">
        <v>34</v>
      </c>
      <c r="T1058" s="13">
        <v>11.66</v>
      </c>
      <c r="U1058" s="13">
        <v>1808</v>
      </c>
      <c r="V1058" s="13">
        <v>2350</v>
      </c>
      <c r="W1058" s="13">
        <v>3240</v>
      </c>
      <c r="X1058" s="17"/>
      <c r="Y1058" s="18">
        <v>82</v>
      </c>
      <c r="Z1058" s="18">
        <f>#NAME?</f>
        <v>82</v>
      </c>
      <c r="AA1058" s="18" t="b">
        <f t="shared" si="63"/>
        <v>1</v>
      </c>
      <c r="AB1058" s="19">
        <v>5</v>
      </c>
    </row>
    <row r="1059">
      <c r="A1059" s="31">
        <v>13758</v>
      </c>
      <c r="B1059" s="32" t="s">
        <v>4341</v>
      </c>
      <c r="C1059" s="33" t="s">
        <v>4342</v>
      </c>
      <c r="D1059" s="33" t="s">
        <v>4332</v>
      </c>
      <c r="E1059" s="33" t="s">
        <v>4343</v>
      </c>
      <c r="F1059" s="33" t="s">
        <v>4344</v>
      </c>
      <c r="G1059" s="33" t="s">
        <v>3542</v>
      </c>
      <c r="H1059" s="35">
        <v>0.02</v>
      </c>
      <c r="I1059" s="36" t="s">
        <v>32</v>
      </c>
      <c r="J1059" s="33" t="s">
        <v>33</v>
      </c>
      <c r="K1059" s="13">
        <v>90</v>
      </c>
      <c r="L1059" s="16">
        <v>5</v>
      </c>
      <c r="M1059" s="29">
        <f t="shared" si="64"/>
        <v>20</v>
      </c>
      <c r="N1059" s="29">
        <f t="shared" si="65"/>
        <v>25</v>
      </c>
      <c r="O1059" s="29"/>
      <c r="P1059" s="29"/>
      <c r="Q1059" s="16">
        <v>1</v>
      </c>
      <c r="R1059" s="16">
        <v>3</v>
      </c>
      <c r="S1059" s="47" t="s">
        <v>34</v>
      </c>
      <c r="T1059" s="33">
        <v>12.550000000000001</v>
      </c>
      <c r="U1059" s="33">
        <v>2091.1399999999999</v>
      </c>
      <c r="V1059" s="33">
        <v>3000</v>
      </c>
      <c r="W1059" s="33">
        <f>ROUND(U1059*2,-1)</f>
        <v>4180</v>
      </c>
      <c r="X1059" s="24"/>
      <c r="Y1059" s="29"/>
      <c r="Z1059" s="18">
        <f>#NAME?</f>
        <v>0</v>
      </c>
      <c r="AA1059" s="18" t="b">
        <f t="shared" si="63"/>
        <v>1</v>
      </c>
      <c r="AB1059" s="26">
        <v>4</v>
      </c>
    </row>
    <row r="1060">
      <c r="A1060" s="12">
        <v>12006</v>
      </c>
      <c r="B1060" s="13" t="s">
        <v>4345</v>
      </c>
      <c r="C1060" s="13" t="s">
        <v>4346</v>
      </c>
      <c r="D1060" s="13" t="s">
        <v>4332</v>
      </c>
      <c r="E1060" s="13" t="s">
        <v>4347</v>
      </c>
      <c r="F1060" s="13" t="s">
        <v>4348</v>
      </c>
      <c r="G1060" s="13" t="s">
        <v>4349</v>
      </c>
      <c r="H1060" s="14">
        <v>0.02</v>
      </c>
      <c r="I1060" s="15" t="s">
        <v>32</v>
      </c>
      <c r="J1060" s="13" t="s">
        <v>33</v>
      </c>
      <c r="K1060" s="13">
        <v>90</v>
      </c>
      <c r="L1060" s="16">
        <f>#NAME?</f>
        <v>1</v>
      </c>
      <c r="M1060" s="29">
        <f t="shared" si="64"/>
        <v>4</v>
      </c>
      <c r="N1060" s="29">
        <f t="shared" si="65"/>
        <v>5</v>
      </c>
      <c r="O1060" s="16"/>
      <c r="P1060" s="16"/>
      <c r="Q1060" s="16">
        <v>1</v>
      </c>
      <c r="R1060" s="16">
        <v>3</v>
      </c>
      <c r="S1060" s="13" t="s">
        <v>34</v>
      </c>
      <c r="T1060" s="13">
        <v>20.120000000000001</v>
      </c>
      <c r="U1060" s="13">
        <v>3605.5</v>
      </c>
      <c r="V1060" s="13">
        <v>4700</v>
      </c>
      <c r="W1060" s="13">
        <v>5900</v>
      </c>
      <c r="X1060" s="17"/>
      <c r="Y1060" s="18">
        <v>18</v>
      </c>
      <c r="Z1060" s="18">
        <f>#NAME?</f>
        <v>18</v>
      </c>
      <c r="AA1060" s="18" t="b">
        <f t="shared" si="63"/>
        <v>1</v>
      </c>
      <c r="AB1060" s="19">
        <v>3</v>
      </c>
    </row>
    <row r="1061">
      <c r="A1061" s="12">
        <v>11904</v>
      </c>
      <c r="B1061" s="13" t="s">
        <v>4350</v>
      </c>
      <c r="C1061" s="13" t="s">
        <v>4351</v>
      </c>
      <c r="D1061" s="13" t="s">
        <v>4332</v>
      </c>
      <c r="E1061" s="13" t="s">
        <v>4352</v>
      </c>
      <c r="F1061" s="13" t="s">
        <v>4353</v>
      </c>
      <c r="G1061" s="13" t="s">
        <v>4354</v>
      </c>
      <c r="H1061" s="14">
        <v>0.02</v>
      </c>
      <c r="I1061" s="15" t="s">
        <v>32</v>
      </c>
      <c r="J1061" s="13" t="s">
        <v>33</v>
      </c>
      <c r="K1061" s="20">
        <v>90</v>
      </c>
      <c r="L1061" s="16">
        <f>#NAME?</f>
        <v>0</v>
      </c>
      <c r="M1061" s="29">
        <f t="shared" si="64"/>
        <v>0</v>
      </c>
      <c r="N1061" s="29">
        <f t="shared" si="65"/>
        <v>0</v>
      </c>
      <c r="O1061" s="16"/>
      <c r="P1061" s="16"/>
      <c r="Q1061" s="16">
        <v>0</v>
      </c>
      <c r="R1061" s="16">
        <v>0</v>
      </c>
      <c r="S1061" s="13" t="s">
        <v>34</v>
      </c>
      <c r="T1061" s="13">
        <v>2.9500000000000002</v>
      </c>
      <c r="U1061" s="13">
        <v>457.99000000000001</v>
      </c>
      <c r="V1061" s="13">
        <v>600</v>
      </c>
      <c r="W1061" s="13">
        <v>830</v>
      </c>
      <c r="X1061" s="17"/>
      <c r="Y1061" s="18">
        <v>3</v>
      </c>
      <c r="Z1061" s="18">
        <f>#NAME?</f>
        <v>3</v>
      </c>
      <c r="AA1061" s="18" t="b">
        <f t="shared" si="63"/>
        <v>1</v>
      </c>
      <c r="AB1061" s="19">
        <v>3</v>
      </c>
    </row>
    <row r="1062">
      <c r="A1062" s="12">
        <v>11902</v>
      </c>
      <c r="B1062" s="13" t="s">
        <v>4355</v>
      </c>
      <c r="C1062" s="13" t="s">
        <v>4356</v>
      </c>
      <c r="D1062" s="13" t="s">
        <v>4332</v>
      </c>
      <c r="E1062" s="13" t="s">
        <v>4357</v>
      </c>
      <c r="F1062" s="13" t="s">
        <v>4358</v>
      </c>
      <c r="G1062" s="13" t="s">
        <v>4354</v>
      </c>
      <c r="H1062" s="14">
        <v>0.02</v>
      </c>
      <c r="I1062" s="15" t="s">
        <v>32</v>
      </c>
      <c r="J1062" s="13" t="s">
        <v>33</v>
      </c>
      <c r="K1062" s="20">
        <v>90</v>
      </c>
      <c r="L1062" s="16">
        <f>#NAME?</f>
        <v>0</v>
      </c>
      <c r="M1062" s="29">
        <f t="shared" si="64"/>
        <v>0</v>
      </c>
      <c r="N1062" s="29">
        <f t="shared" si="65"/>
        <v>0</v>
      </c>
      <c r="O1062" s="16"/>
      <c r="P1062" s="16"/>
      <c r="Q1062" s="16">
        <v>0</v>
      </c>
      <c r="R1062" s="16">
        <v>0</v>
      </c>
      <c r="S1062" s="13" t="s">
        <v>34</v>
      </c>
      <c r="T1062" s="13">
        <v>2.9500000000000002</v>
      </c>
      <c r="U1062" s="13">
        <v>457.99000000000001</v>
      </c>
      <c r="V1062" s="13">
        <v>600</v>
      </c>
      <c r="W1062" s="13">
        <v>830</v>
      </c>
      <c r="X1062" s="17"/>
      <c r="Y1062" s="18">
        <v>1</v>
      </c>
      <c r="Z1062" s="18">
        <f>#NAME?</f>
        <v>1</v>
      </c>
      <c r="AA1062" s="18" t="b">
        <f t="shared" si="63"/>
        <v>1</v>
      </c>
      <c r="AB1062" s="19">
        <v>1</v>
      </c>
    </row>
    <row r="1063">
      <c r="A1063" s="12">
        <v>11900</v>
      </c>
      <c r="B1063" s="13" t="s">
        <v>4359</v>
      </c>
      <c r="C1063" s="13" t="s">
        <v>4360</v>
      </c>
      <c r="D1063" s="13" t="s">
        <v>4332</v>
      </c>
      <c r="E1063" s="13" t="s">
        <v>4361</v>
      </c>
      <c r="F1063" s="13" t="s">
        <v>4362</v>
      </c>
      <c r="G1063" s="13" t="s">
        <v>4363</v>
      </c>
      <c r="H1063" s="14">
        <v>0.02</v>
      </c>
      <c r="I1063" s="15" t="s">
        <v>32</v>
      </c>
      <c r="J1063" s="13" t="s">
        <v>33</v>
      </c>
      <c r="K1063" s="13">
        <v>90</v>
      </c>
      <c r="L1063" s="16">
        <f>#NAME?</f>
        <v>0</v>
      </c>
      <c r="M1063" s="29">
        <f t="shared" si="64"/>
        <v>0</v>
      </c>
      <c r="N1063" s="29">
        <f t="shared" si="65"/>
        <v>0</v>
      </c>
      <c r="O1063" s="16"/>
      <c r="P1063" s="16"/>
      <c r="Q1063" s="16">
        <v>1</v>
      </c>
      <c r="R1063" s="16">
        <v>3</v>
      </c>
      <c r="S1063" s="13" t="s">
        <v>34</v>
      </c>
      <c r="T1063" s="13">
        <v>11.630000000000001</v>
      </c>
      <c r="U1063" s="13">
        <v>1</v>
      </c>
      <c r="V1063" s="13">
        <v>2300</v>
      </c>
      <c r="W1063" s="13">
        <v>3180</v>
      </c>
      <c r="X1063" s="17"/>
      <c r="Y1063" s="18"/>
      <c r="Z1063" s="18">
        <f>#NAME?</f>
        <v>0</v>
      </c>
      <c r="AA1063" s="18" t="b">
        <f t="shared" si="63"/>
        <v>1</v>
      </c>
      <c r="AB1063" s="19"/>
    </row>
    <row r="1064">
      <c r="A1064" s="12">
        <v>11901</v>
      </c>
      <c r="B1064" s="13" t="s">
        <v>4364</v>
      </c>
      <c r="C1064" s="13" t="s">
        <v>4365</v>
      </c>
      <c r="D1064" s="13" t="s">
        <v>4332</v>
      </c>
      <c r="E1064" s="13" t="s">
        <v>4366</v>
      </c>
      <c r="F1064" s="13" t="s">
        <v>4367</v>
      </c>
      <c r="G1064" s="13" t="s">
        <v>4368</v>
      </c>
      <c r="H1064" s="14">
        <v>0.02</v>
      </c>
      <c r="I1064" s="15" t="s">
        <v>32</v>
      </c>
      <c r="J1064" s="13" t="s">
        <v>33</v>
      </c>
      <c r="K1064" s="20">
        <v>90</v>
      </c>
      <c r="L1064" s="16">
        <f>#NAME?</f>
        <v>0</v>
      </c>
      <c r="M1064" s="29">
        <f t="shared" si="64"/>
        <v>0</v>
      </c>
      <c r="N1064" s="29">
        <f t="shared" si="65"/>
        <v>0</v>
      </c>
      <c r="O1064" s="16"/>
      <c r="P1064" s="16"/>
      <c r="Q1064" s="16">
        <v>0</v>
      </c>
      <c r="R1064" s="16">
        <v>0</v>
      </c>
      <c r="S1064" s="13" t="s">
        <v>34</v>
      </c>
      <c r="T1064" s="13">
        <v>4</v>
      </c>
      <c r="U1064" s="13">
        <v>621</v>
      </c>
      <c r="V1064" s="13">
        <v>800</v>
      </c>
      <c r="W1064" s="13">
        <v>1100</v>
      </c>
      <c r="X1064" s="17"/>
      <c r="Y1064" s="18"/>
      <c r="Z1064" s="18">
        <f>#NAME?</f>
        <v>0</v>
      </c>
      <c r="AA1064" s="18" t="b">
        <f t="shared" si="63"/>
        <v>1</v>
      </c>
      <c r="AB1064" s="19"/>
    </row>
    <row r="1065">
      <c r="A1065" s="12">
        <v>11903</v>
      </c>
      <c r="B1065" s="13" t="s">
        <v>4369</v>
      </c>
      <c r="C1065" s="13" t="s">
        <v>4370</v>
      </c>
      <c r="D1065" s="13" t="s">
        <v>4332</v>
      </c>
      <c r="E1065" s="13" t="s">
        <v>4371</v>
      </c>
      <c r="F1065" s="13" t="s">
        <v>4372</v>
      </c>
      <c r="G1065" s="13" t="s">
        <v>4368</v>
      </c>
      <c r="H1065" s="14">
        <v>0.02</v>
      </c>
      <c r="I1065" s="15" t="s">
        <v>32</v>
      </c>
      <c r="J1065" s="13" t="s">
        <v>33</v>
      </c>
      <c r="K1065" s="20">
        <v>90</v>
      </c>
      <c r="L1065" s="16">
        <f>#NAME?</f>
        <v>0</v>
      </c>
      <c r="M1065" s="29">
        <f t="shared" si="64"/>
        <v>0</v>
      </c>
      <c r="N1065" s="29">
        <f t="shared" si="65"/>
        <v>0</v>
      </c>
      <c r="O1065" s="16"/>
      <c r="P1065" s="16"/>
      <c r="Q1065" s="16">
        <v>0</v>
      </c>
      <c r="R1065" s="16">
        <v>0</v>
      </c>
      <c r="S1065" s="13" t="s">
        <v>34</v>
      </c>
      <c r="T1065" s="13">
        <v>4</v>
      </c>
      <c r="U1065" s="13">
        <v>621</v>
      </c>
      <c r="V1065" s="13">
        <v>800</v>
      </c>
      <c r="W1065" s="13">
        <v>1100</v>
      </c>
      <c r="X1065" s="17"/>
      <c r="Y1065" s="18"/>
      <c r="Z1065" s="18">
        <f>#NAME?</f>
        <v>0</v>
      </c>
      <c r="AA1065" s="18" t="b">
        <f t="shared" si="63"/>
        <v>1</v>
      </c>
      <c r="AB1065" s="19"/>
    </row>
    <row r="1066">
      <c r="A1066" s="21">
        <v>12633</v>
      </c>
      <c r="B1066" s="22" t="s">
        <v>4373</v>
      </c>
      <c r="C1066" s="22" t="s">
        <v>4374</v>
      </c>
      <c r="D1066" s="22" t="s">
        <v>4332</v>
      </c>
      <c r="E1066" s="22" t="s">
        <v>4375</v>
      </c>
      <c r="F1066" s="22" t="s">
        <v>4376</v>
      </c>
      <c r="G1066" s="22"/>
      <c r="H1066" s="14">
        <v>0.040000000000000001</v>
      </c>
      <c r="I1066" s="15" t="s">
        <v>64</v>
      </c>
      <c r="J1066" s="22" t="s">
        <v>65</v>
      </c>
      <c r="K1066" s="13">
        <v>90</v>
      </c>
      <c r="L1066" s="23">
        <v>1</v>
      </c>
      <c r="M1066" s="29">
        <f t="shared" si="64"/>
        <v>4</v>
      </c>
      <c r="N1066" s="29">
        <f t="shared" si="65"/>
        <v>5</v>
      </c>
      <c r="O1066" s="23">
        <v>2</v>
      </c>
      <c r="P1066" s="23">
        <v>5</v>
      </c>
      <c r="Q1066" s="23"/>
      <c r="R1066" s="23"/>
      <c r="S1066" s="22" t="s">
        <v>66</v>
      </c>
      <c r="T1066" s="22">
        <v>25</v>
      </c>
      <c r="U1066" s="22">
        <v>680</v>
      </c>
      <c r="V1066" s="22">
        <v>1020</v>
      </c>
      <c r="W1066" s="22">
        <v>1360</v>
      </c>
      <c r="X1066" s="24">
        <v>5</v>
      </c>
      <c r="Y1066" s="25">
        <v>30</v>
      </c>
      <c r="Z1066" s="18">
        <f>#NAME?</f>
        <v>30</v>
      </c>
      <c r="AA1066" s="18" t="b">
        <f t="shared" si="63"/>
        <v>1</v>
      </c>
      <c r="AB1066" s="26">
        <v>4</v>
      </c>
    </row>
    <row r="1067">
      <c r="A1067" s="21">
        <v>12632</v>
      </c>
      <c r="B1067" s="22" t="s">
        <v>4377</v>
      </c>
      <c r="C1067" s="22" t="s">
        <v>4378</v>
      </c>
      <c r="D1067" s="22" t="s">
        <v>4332</v>
      </c>
      <c r="E1067" s="22" t="s">
        <v>4379</v>
      </c>
      <c r="F1067" s="22" t="s">
        <v>4380</v>
      </c>
      <c r="G1067" s="22"/>
      <c r="H1067" s="14">
        <v>0.040000000000000001</v>
      </c>
      <c r="I1067" s="15" t="s">
        <v>64</v>
      </c>
      <c r="J1067" s="22" t="s">
        <v>65</v>
      </c>
      <c r="K1067" s="13">
        <v>90</v>
      </c>
      <c r="L1067" s="23">
        <v>1</v>
      </c>
      <c r="M1067" s="29">
        <f t="shared" si="64"/>
        <v>4</v>
      </c>
      <c r="N1067" s="29">
        <f t="shared" si="65"/>
        <v>5</v>
      </c>
      <c r="O1067" s="23">
        <v>2</v>
      </c>
      <c r="P1067" s="23">
        <v>5</v>
      </c>
      <c r="Q1067" s="23"/>
      <c r="R1067" s="23"/>
      <c r="S1067" s="22" t="s">
        <v>66</v>
      </c>
      <c r="T1067" s="22">
        <v>25</v>
      </c>
      <c r="U1067" s="22">
        <v>680</v>
      </c>
      <c r="V1067" s="22">
        <v>1020</v>
      </c>
      <c r="W1067" s="22">
        <v>1360</v>
      </c>
      <c r="X1067" s="24">
        <v>5</v>
      </c>
      <c r="Y1067" s="25">
        <v>30</v>
      </c>
      <c r="Z1067" s="18">
        <f>#NAME?</f>
        <v>30</v>
      </c>
      <c r="AA1067" s="18" t="b">
        <f t="shared" si="63"/>
        <v>1</v>
      </c>
      <c r="AB1067" s="26">
        <v>4</v>
      </c>
    </row>
    <row r="1068">
      <c r="A1068" s="21">
        <v>11123</v>
      </c>
      <c r="B1068" s="22" t="s">
        <v>4381</v>
      </c>
      <c r="C1068" s="22" t="s">
        <v>4382</v>
      </c>
      <c r="D1068" s="22" t="s">
        <v>4332</v>
      </c>
      <c r="E1068" s="22" t="s">
        <v>4383</v>
      </c>
      <c r="F1068" s="22" t="s">
        <v>4384</v>
      </c>
      <c r="G1068" s="22"/>
      <c r="H1068" s="14">
        <v>0.040000000000000001</v>
      </c>
      <c r="I1068" s="15" t="s">
        <v>64</v>
      </c>
      <c r="J1068" s="22" t="s">
        <v>65</v>
      </c>
      <c r="K1068" s="13">
        <v>90</v>
      </c>
      <c r="L1068" s="23">
        <v>0</v>
      </c>
      <c r="M1068" s="29">
        <f t="shared" si="64"/>
        <v>0</v>
      </c>
      <c r="N1068" s="29">
        <f t="shared" si="65"/>
        <v>0</v>
      </c>
      <c r="O1068" s="23"/>
      <c r="P1068" s="23"/>
      <c r="Q1068" s="23">
        <v>2</v>
      </c>
      <c r="R1068" s="23">
        <v>3</v>
      </c>
      <c r="S1068" s="22" t="s">
        <v>66</v>
      </c>
      <c r="T1068" s="22">
        <v>72.670000000000002</v>
      </c>
      <c r="U1068" s="22">
        <v>1635</v>
      </c>
      <c r="V1068" s="22">
        <v>2530</v>
      </c>
      <c r="W1068" s="22">
        <v>3490</v>
      </c>
      <c r="X1068" s="24">
        <v>1</v>
      </c>
      <c r="Y1068" s="25"/>
      <c r="Z1068" s="18">
        <f>#NAME?</f>
        <v>0</v>
      </c>
      <c r="AA1068" s="18" t="b">
        <f t="shared" si="63"/>
        <v>1</v>
      </c>
      <c r="AB1068" s="26">
        <v>2</v>
      </c>
    </row>
    <row r="1069">
      <c r="A1069" s="21">
        <v>12635</v>
      </c>
      <c r="B1069" s="22" t="s">
        <v>4385</v>
      </c>
      <c r="C1069" s="22" t="s">
        <v>4386</v>
      </c>
      <c r="D1069" s="22" t="s">
        <v>4332</v>
      </c>
      <c r="E1069" s="22" t="s">
        <v>4387</v>
      </c>
      <c r="F1069" s="22" t="s">
        <v>4388</v>
      </c>
      <c r="G1069" s="22"/>
      <c r="H1069" s="14">
        <v>0.040000000000000001</v>
      </c>
      <c r="I1069" s="15" t="s">
        <v>64</v>
      </c>
      <c r="J1069" s="22" t="s">
        <v>65</v>
      </c>
      <c r="K1069" s="13">
        <v>90</v>
      </c>
      <c r="L1069" s="23">
        <v>0</v>
      </c>
      <c r="M1069" s="29">
        <f t="shared" si="64"/>
        <v>0</v>
      </c>
      <c r="N1069" s="29">
        <f t="shared" si="65"/>
        <v>0</v>
      </c>
      <c r="O1069" s="23"/>
      <c r="P1069" s="23"/>
      <c r="Q1069" s="23">
        <v>2</v>
      </c>
      <c r="R1069" s="23">
        <v>3</v>
      </c>
      <c r="S1069" s="22" t="s">
        <v>66</v>
      </c>
      <c r="T1069" s="22">
        <v>48.420000000000002</v>
      </c>
      <c r="U1069" s="22">
        <v>1089</v>
      </c>
      <c r="V1069" s="22">
        <v>1690</v>
      </c>
      <c r="W1069" s="22">
        <v>2330</v>
      </c>
      <c r="X1069" s="24">
        <v>1</v>
      </c>
      <c r="Y1069" s="25"/>
      <c r="Z1069" s="18">
        <f>#NAME?</f>
        <v>0</v>
      </c>
      <c r="AA1069" s="18" t="b">
        <f t="shared" si="63"/>
        <v>1</v>
      </c>
      <c r="AB1069" s="26">
        <v>2</v>
      </c>
    </row>
    <row r="1070">
      <c r="A1070" s="21">
        <v>11122</v>
      </c>
      <c r="B1070" s="22" t="s">
        <v>4389</v>
      </c>
      <c r="C1070" s="22" t="s">
        <v>4390</v>
      </c>
      <c r="D1070" s="22" t="s">
        <v>4332</v>
      </c>
      <c r="E1070" s="22" t="s">
        <v>4391</v>
      </c>
      <c r="F1070" s="22" t="s">
        <v>4392</v>
      </c>
      <c r="G1070" s="22"/>
      <c r="H1070" s="14">
        <v>0.040000000000000001</v>
      </c>
      <c r="I1070" s="15" t="s">
        <v>64</v>
      </c>
      <c r="J1070" s="22" t="s">
        <v>65</v>
      </c>
      <c r="K1070" s="13">
        <v>90</v>
      </c>
      <c r="L1070" s="23">
        <v>0</v>
      </c>
      <c r="M1070" s="29">
        <f t="shared" si="64"/>
        <v>0</v>
      </c>
      <c r="N1070" s="29">
        <f t="shared" si="65"/>
        <v>0</v>
      </c>
      <c r="O1070" s="23"/>
      <c r="P1070" s="23"/>
      <c r="Q1070" s="23">
        <v>1</v>
      </c>
      <c r="R1070" s="23">
        <v>5</v>
      </c>
      <c r="S1070" s="22" t="s">
        <v>66</v>
      </c>
      <c r="T1070" s="22">
        <v>40.659999999999997</v>
      </c>
      <c r="U1070" s="22">
        <v>6355</v>
      </c>
      <c r="V1070" s="22">
        <v>9850</v>
      </c>
      <c r="W1070" s="22">
        <v>13600</v>
      </c>
      <c r="X1070" s="24">
        <v>4</v>
      </c>
      <c r="Y1070" s="25"/>
      <c r="Z1070" s="18">
        <f>#NAME?</f>
        <v>0</v>
      </c>
      <c r="AA1070" s="18" t="b">
        <f t="shared" si="63"/>
        <v>1</v>
      </c>
      <c r="AB1070" s="26"/>
    </row>
    <row r="1071">
      <c r="A1071" s="21">
        <v>11121</v>
      </c>
      <c r="B1071" s="22" t="s">
        <v>4393</v>
      </c>
      <c r="C1071" s="22" t="s">
        <v>4394</v>
      </c>
      <c r="D1071" s="22" t="s">
        <v>4332</v>
      </c>
      <c r="E1071" s="22" t="s">
        <v>4395</v>
      </c>
      <c r="F1071" s="22" t="s">
        <v>4396</v>
      </c>
      <c r="G1071" s="22"/>
      <c r="H1071" s="14">
        <v>0.040000000000000001</v>
      </c>
      <c r="I1071" s="15" t="s">
        <v>64</v>
      </c>
      <c r="J1071" s="22" t="s">
        <v>65</v>
      </c>
      <c r="K1071" s="13">
        <v>90</v>
      </c>
      <c r="L1071" s="23">
        <v>0</v>
      </c>
      <c r="M1071" s="29">
        <f t="shared" si="64"/>
        <v>0</v>
      </c>
      <c r="N1071" s="29">
        <f t="shared" si="65"/>
        <v>0</v>
      </c>
      <c r="O1071" s="23"/>
      <c r="P1071" s="23"/>
      <c r="Q1071" s="23">
        <v>1</v>
      </c>
      <c r="R1071" s="23">
        <v>5</v>
      </c>
      <c r="S1071" s="22" t="s">
        <v>66</v>
      </c>
      <c r="T1071" s="22">
        <v>9</v>
      </c>
      <c r="U1071" s="22">
        <v>209.25</v>
      </c>
      <c r="V1071" s="22">
        <v>9390</v>
      </c>
      <c r="W1071" s="22">
        <v>12960</v>
      </c>
      <c r="X1071" s="24">
        <v>1</v>
      </c>
      <c r="Y1071" s="25"/>
      <c r="Z1071" s="18">
        <f>#NAME?</f>
        <v>0</v>
      </c>
      <c r="AA1071" s="18" t="b">
        <f t="shared" si="63"/>
        <v>1</v>
      </c>
      <c r="AB1071" s="26"/>
    </row>
    <row r="1072">
      <c r="A1072" s="31">
        <v>12634</v>
      </c>
      <c r="B1072" s="32" t="s">
        <v>4397</v>
      </c>
      <c r="C1072" s="33" t="s">
        <v>4398</v>
      </c>
      <c r="D1072" s="33" t="s">
        <v>4332</v>
      </c>
      <c r="E1072" s="33" t="s">
        <v>4399</v>
      </c>
      <c r="F1072" s="33" t="s">
        <v>4400</v>
      </c>
      <c r="G1072" s="34"/>
      <c r="H1072" s="35">
        <v>0.040000000000000001</v>
      </c>
      <c r="I1072" s="34" t="s">
        <v>64</v>
      </c>
      <c r="J1072" s="33" t="s">
        <v>65</v>
      </c>
      <c r="K1072" s="13">
        <v>90</v>
      </c>
      <c r="L1072" s="29">
        <v>0</v>
      </c>
      <c r="M1072" s="29">
        <f t="shared" si="64"/>
        <v>0</v>
      </c>
      <c r="N1072" s="29">
        <f t="shared" si="65"/>
        <v>0</v>
      </c>
      <c r="O1072" s="29"/>
      <c r="P1072" s="29"/>
      <c r="Q1072" s="29"/>
      <c r="R1072" s="29"/>
      <c r="S1072" s="33" t="s">
        <v>66</v>
      </c>
      <c r="T1072" s="33">
        <f>1.19*6.2</f>
        <v>7.3780000000000001</v>
      </c>
      <c r="U1072" s="33">
        <v>186</v>
      </c>
      <c r="V1072" s="33">
        <v>290</v>
      </c>
      <c r="W1072" s="33">
        <f>ROUND(U1072*2,-1)</f>
        <v>370</v>
      </c>
      <c r="X1072" s="24">
        <v>7</v>
      </c>
      <c r="Y1072" s="29"/>
      <c r="Z1072" s="18">
        <f>#NAME?</f>
        <v>0</v>
      </c>
      <c r="AA1072" s="18" t="b">
        <f t="shared" si="63"/>
        <v>1</v>
      </c>
      <c r="AB1072" s="26"/>
    </row>
    <row r="1073">
      <c r="A1073" s="21">
        <v>12631</v>
      </c>
      <c r="B1073" s="22" t="s">
        <v>4401</v>
      </c>
      <c r="C1073" s="22" t="s">
        <v>4402</v>
      </c>
      <c r="D1073" s="22" t="s">
        <v>4332</v>
      </c>
      <c r="E1073" s="22" t="s">
        <v>4403</v>
      </c>
      <c r="F1073" s="22" t="s">
        <v>4404</v>
      </c>
      <c r="G1073" s="22"/>
      <c r="H1073" s="14">
        <v>0.040000000000000001</v>
      </c>
      <c r="I1073" s="15" t="s">
        <v>64</v>
      </c>
      <c r="J1073" s="22" t="s">
        <v>65</v>
      </c>
      <c r="K1073" s="13">
        <v>90</v>
      </c>
      <c r="L1073" s="23">
        <v>0</v>
      </c>
      <c r="M1073" s="29">
        <f t="shared" si="64"/>
        <v>0</v>
      </c>
      <c r="N1073" s="29">
        <f t="shared" si="65"/>
        <v>0</v>
      </c>
      <c r="O1073" s="23"/>
      <c r="P1073" s="23"/>
      <c r="Q1073" s="23">
        <v>1</v>
      </c>
      <c r="R1073" s="23">
        <v>5</v>
      </c>
      <c r="S1073" s="22" t="s">
        <v>66</v>
      </c>
      <c r="T1073" s="22">
        <v>120</v>
      </c>
      <c r="U1073" s="22">
        <v>3264</v>
      </c>
      <c r="V1073" s="22">
        <v>4900</v>
      </c>
      <c r="W1073" s="22">
        <v>6530</v>
      </c>
      <c r="X1073" s="24">
        <v>3</v>
      </c>
      <c r="Y1073" s="25">
        <v>18</v>
      </c>
      <c r="Z1073" s="18">
        <f>#NAME?</f>
        <v>18</v>
      </c>
      <c r="AA1073" s="18" t="b">
        <f t="shared" si="63"/>
        <v>1</v>
      </c>
      <c r="AB1073" s="26">
        <v>2</v>
      </c>
    </row>
    <row r="1074">
      <c r="A1074" s="31">
        <v>12630</v>
      </c>
      <c r="B1074" s="32" t="s">
        <v>4405</v>
      </c>
      <c r="C1074" s="33" t="s">
        <v>4406</v>
      </c>
      <c r="D1074" s="33" t="s">
        <v>4332</v>
      </c>
      <c r="E1074" s="33" t="s">
        <v>4407</v>
      </c>
      <c r="F1074" s="33" t="s">
        <v>4408</v>
      </c>
      <c r="G1074" s="34"/>
      <c r="H1074" s="35">
        <v>0.040000000000000001</v>
      </c>
      <c r="I1074" s="34" t="s">
        <v>64</v>
      </c>
      <c r="J1074" s="33" t="s">
        <v>65</v>
      </c>
      <c r="K1074" s="13">
        <v>90</v>
      </c>
      <c r="L1074" s="29">
        <v>0</v>
      </c>
      <c r="M1074" s="29">
        <f t="shared" si="64"/>
        <v>0</v>
      </c>
      <c r="N1074" s="29">
        <f t="shared" si="65"/>
        <v>0</v>
      </c>
      <c r="O1074" s="29"/>
      <c r="P1074" s="29"/>
      <c r="Q1074" s="29"/>
      <c r="R1074" s="29"/>
      <c r="S1074" s="33" t="s">
        <v>66</v>
      </c>
      <c r="T1074" s="33">
        <v>120</v>
      </c>
      <c r="U1074" s="33">
        <v>3264</v>
      </c>
      <c r="V1074" s="33">
        <v>4900</v>
      </c>
      <c r="W1074" s="33">
        <f t="shared" ref="W1074:W1137" si="66">ROUND(U1074*2,-1)</f>
        <v>6530</v>
      </c>
      <c r="X1074" s="24">
        <v>2</v>
      </c>
      <c r="Y1074" s="29">
        <v>16</v>
      </c>
      <c r="Z1074" s="18">
        <f>#NAME?</f>
        <v>16</v>
      </c>
      <c r="AA1074" s="18" t="b">
        <f t="shared" si="63"/>
        <v>1</v>
      </c>
      <c r="AB1074" s="26">
        <v>2</v>
      </c>
    </row>
    <row r="1075">
      <c r="A1075" s="31">
        <v>13815</v>
      </c>
      <c r="B1075" s="32" t="s">
        <v>4409</v>
      </c>
      <c r="C1075" s="33" t="s">
        <v>4410</v>
      </c>
      <c r="D1075" s="33" t="s">
        <v>4411</v>
      </c>
      <c r="E1075" s="33" t="s">
        <v>4412</v>
      </c>
      <c r="F1075" s="33" t="s">
        <v>4412</v>
      </c>
      <c r="G1075" s="33" t="s">
        <v>3547</v>
      </c>
      <c r="H1075" s="35">
        <v>0.02</v>
      </c>
      <c r="I1075" s="36" t="s">
        <v>32</v>
      </c>
      <c r="J1075" s="33" t="s">
        <v>33</v>
      </c>
      <c r="K1075" s="13">
        <v>90</v>
      </c>
      <c r="L1075" s="16">
        <v>1</v>
      </c>
      <c r="M1075" s="29">
        <f t="shared" si="64"/>
        <v>4</v>
      </c>
      <c r="N1075" s="29">
        <f t="shared" si="65"/>
        <v>5</v>
      </c>
      <c r="O1075" s="29"/>
      <c r="P1075" s="29"/>
      <c r="Q1075" s="16">
        <v>1</v>
      </c>
      <c r="R1075" s="16">
        <v>3</v>
      </c>
      <c r="S1075" s="47" t="s">
        <v>34</v>
      </c>
      <c r="T1075" s="33">
        <v>13.57</v>
      </c>
      <c r="U1075" s="33">
        <v>2261.0999999999999</v>
      </c>
      <c r="V1075" s="33">
        <v>2300</v>
      </c>
      <c r="W1075" s="33">
        <f t="shared" si="66"/>
        <v>4520</v>
      </c>
      <c r="X1075" s="24"/>
      <c r="Y1075" s="29">
        <v>4</v>
      </c>
      <c r="Z1075" s="18">
        <f>#NAME?</f>
        <v>4</v>
      </c>
      <c r="AA1075" s="18" t="b">
        <f t="shared" si="63"/>
        <v>1</v>
      </c>
      <c r="AB1075" s="26">
        <v>1</v>
      </c>
    </row>
    <row r="1076">
      <c r="A1076" s="31">
        <v>12007</v>
      </c>
      <c r="B1076" s="32" t="s">
        <v>4413</v>
      </c>
      <c r="C1076" s="33" t="s">
        <v>4414</v>
      </c>
      <c r="D1076" s="33" t="s">
        <v>4411</v>
      </c>
      <c r="E1076" s="33" t="s">
        <v>4415</v>
      </c>
      <c r="F1076" s="33" t="s">
        <v>4415</v>
      </c>
      <c r="G1076" s="34" t="s">
        <v>3552</v>
      </c>
      <c r="H1076" s="35">
        <v>0.02</v>
      </c>
      <c r="I1076" s="36" t="s">
        <v>32</v>
      </c>
      <c r="J1076" s="33" t="s">
        <v>33</v>
      </c>
      <c r="K1076" s="13">
        <v>90</v>
      </c>
      <c r="L1076" s="16">
        <v>2</v>
      </c>
      <c r="M1076" s="29">
        <f t="shared" si="64"/>
        <v>8</v>
      </c>
      <c r="N1076" s="29">
        <f t="shared" si="65"/>
        <v>10</v>
      </c>
      <c r="O1076" s="29"/>
      <c r="P1076" s="29"/>
      <c r="Q1076" s="16">
        <v>1</v>
      </c>
      <c r="R1076" s="16">
        <v>3</v>
      </c>
      <c r="S1076" s="47" t="s">
        <v>34</v>
      </c>
      <c r="T1076" s="33">
        <v>20.809999999999999</v>
      </c>
      <c r="U1076" s="33">
        <v>3467.4699999999998</v>
      </c>
      <c r="V1076" s="33">
        <v>4300</v>
      </c>
      <c r="W1076" s="33">
        <f t="shared" si="66"/>
        <v>6930</v>
      </c>
      <c r="X1076" s="24"/>
      <c r="Y1076" s="29">
        <v>25</v>
      </c>
      <c r="Z1076" s="18">
        <f>#NAME?</f>
        <v>25</v>
      </c>
      <c r="AA1076" s="18" t="b">
        <f t="shared" si="63"/>
        <v>1</v>
      </c>
      <c r="AB1076" s="26">
        <v>3</v>
      </c>
    </row>
    <row r="1077">
      <c r="A1077" s="31">
        <v>11905</v>
      </c>
      <c r="B1077" s="32" t="s">
        <v>4416</v>
      </c>
      <c r="C1077" s="33" t="s">
        <v>4417</v>
      </c>
      <c r="D1077" s="33" t="s">
        <v>4411</v>
      </c>
      <c r="E1077" s="33" t="s">
        <v>4418</v>
      </c>
      <c r="F1077" s="33" t="s">
        <v>4419</v>
      </c>
      <c r="G1077" s="34" t="s">
        <v>3532</v>
      </c>
      <c r="H1077" s="35">
        <v>0.02</v>
      </c>
      <c r="I1077" s="36" t="s">
        <v>32</v>
      </c>
      <c r="J1077" s="33" t="s">
        <v>33</v>
      </c>
      <c r="K1077" s="13">
        <v>90</v>
      </c>
      <c r="L1077" s="16">
        <v>0</v>
      </c>
      <c r="M1077" s="29">
        <f t="shared" si="64"/>
        <v>0</v>
      </c>
      <c r="N1077" s="29">
        <f t="shared" si="65"/>
        <v>0</v>
      </c>
      <c r="O1077" s="29"/>
      <c r="P1077" s="29"/>
      <c r="Q1077" s="16">
        <v>1</v>
      </c>
      <c r="R1077" s="16">
        <v>3</v>
      </c>
      <c r="S1077" s="47" t="s">
        <v>34</v>
      </c>
      <c r="T1077" s="33">
        <v>11.76</v>
      </c>
      <c r="U1077" s="33">
        <f>T1077*102.5*1.5</f>
        <v>1808.1000000000001</v>
      </c>
      <c r="V1077" s="33">
        <v>2400</v>
      </c>
      <c r="W1077" s="33">
        <f t="shared" si="66"/>
        <v>3620</v>
      </c>
      <c r="X1077" s="24"/>
      <c r="Y1077" s="29"/>
      <c r="Z1077" s="18">
        <f>#NAME?</f>
        <v>0</v>
      </c>
      <c r="AA1077" s="18" t="b">
        <f t="shared" si="63"/>
        <v>1</v>
      </c>
      <c r="AB1077" s="26">
        <v>2</v>
      </c>
    </row>
    <row r="1078">
      <c r="A1078" s="12">
        <v>13521</v>
      </c>
      <c r="B1078" s="13" t="s">
        <v>4420</v>
      </c>
      <c r="C1078" s="13" t="s">
        <v>4421</v>
      </c>
      <c r="D1078" s="13" t="s">
        <v>4422</v>
      </c>
      <c r="E1078" s="13" t="s">
        <v>4423</v>
      </c>
      <c r="F1078" s="13" t="s">
        <v>4424</v>
      </c>
      <c r="G1078" s="13" t="s">
        <v>4425</v>
      </c>
      <c r="H1078" s="14">
        <v>0.02</v>
      </c>
      <c r="I1078" s="15" t="s">
        <v>32</v>
      </c>
      <c r="J1078" s="13" t="s">
        <v>33</v>
      </c>
      <c r="K1078" s="13">
        <v>90</v>
      </c>
      <c r="L1078" s="16">
        <f>#NAME?</f>
        <v>0</v>
      </c>
      <c r="M1078" s="29">
        <f t="shared" si="64"/>
        <v>0</v>
      </c>
      <c r="N1078" s="29">
        <f t="shared" si="65"/>
        <v>0</v>
      </c>
      <c r="O1078" s="16"/>
      <c r="P1078" s="16"/>
      <c r="Q1078" s="16">
        <v>1</v>
      </c>
      <c r="R1078" s="16">
        <v>2</v>
      </c>
      <c r="S1078" s="13" t="s">
        <v>34</v>
      </c>
      <c r="T1078" s="13">
        <v>12</v>
      </c>
      <c r="U1078" s="13">
        <v>2150.4000000000001</v>
      </c>
      <c r="V1078" s="13">
        <v>2800</v>
      </c>
      <c r="W1078" s="13">
        <v>3500</v>
      </c>
      <c r="X1078" s="17"/>
      <c r="Y1078" s="18">
        <f>19+39</f>
        <v>58</v>
      </c>
      <c r="Z1078" s="18">
        <f>#NAME?</f>
        <v>58</v>
      </c>
      <c r="AA1078" s="18" t="b">
        <f t="shared" si="63"/>
        <v>1</v>
      </c>
      <c r="AB1078" s="19"/>
    </row>
    <row r="1079">
      <c r="A1079" s="21">
        <v>12816</v>
      </c>
      <c r="B1079" s="22" t="s">
        <v>4426</v>
      </c>
      <c r="C1079" s="22" t="s">
        <v>4427</v>
      </c>
      <c r="D1079" s="22" t="s">
        <v>4422</v>
      </c>
      <c r="E1079" s="22" t="s">
        <v>4428</v>
      </c>
      <c r="F1079" s="22" t="s">
        <v>4429</v>
      </c>
      <c r="G1079" s="22"/>
      <c r="H1079" s="14">
        <v>0.040000000000000001</v>
      </c>
      <c r="I1079" s="15" t="s">
        <v>64</v>
      </c>
      <c r="J1079" s="22" t="s">
        <v>65</v>
      </c>
      <c r="K1079" s="13">
        <v>90</v>
      </c>
      <c r="L1079" s="23">
        <v>7</v>
      </c>
      <c r="M1079" s="29">
        <f t="shared" si="64"/>
        <v>28</v>
      </c>
      <c r="N1079" s="29">
        <f t="shared" si="65"/>
        <v>35</v>
      </c>
      <c r="O1079" s="23"/>
      <c r="P1079" s="23"/>
      <c r="Q1079" s="23">
        <v>2</v>
      </c>
      <c r="R1079" s="23">
        <v>5</v>
      </c>
      <c r="S1079" s="22" t="s">
        <v>66</v>
      </c>
      <c r="T1079" s="22">
        <v>70</v>
      </c>
      <c r="U1079" s="22">
        <v>1565.79</v>
      </c>
      <c r="V1079" s="22">
        <v>2700</v>
      </c>
      <c r="W1079" s="22">
        <v>4700</v>
      </c>
      <c r="X1079" s="24"/>
      <c r="Y1079" s="25">
        <v>20</v>
      </c>
      <c r="Z1079" s="18">
        <f>#NAME?</f>
        <v>20</v>
      </c>
      <c r="AA1079" s="18" t="b">
        <f t="shared" si="63"/>
        <v>1</v>
      </c>
      <c r="AB1079" s="26"/>
    </row>
    <row r="1080">
      <c r="A1080" s="21">
        <v>10294</v>
      </c>
      <c r="B1080" s="22" t="s">
        <v>4430</v>
      </c>
      <c r="C1080" s="22" t="s">
        <v>4431</v>
      </c>
      <c r="D1080" s="22" t="s">
        <v>4422</v>
      </c>
      <c r="E1080" s="22" t="s">
        <v>4432</v>
      </c>
      <c r="F1080" s="22" t="s">
        <v>4433</v>
      </c>
      <c r="G1080" s="22"/>
      <c r="H1080" s="14">
        <v>0.040000000000000001</v>
      </c>
      <c r="I1080" s="15" t="s">
        <v>64</v>
      </c>
      <c r="J1080" s="22" t="s">
        <v>65</v>
      </c>
      <c r="K1080" s="13">
        <v>90</v>
      </c>
      <c r="L1080" s="23">
        <v>0</v>
      </c>
      <c r="M1080" s="29">
        <f t="shared" si="64"/>
        <v>0</v>
      </c>
      <c r="N1080" s="29">
        <f t="shared" si="65"/>
        <v>0</v>
      </c>
      <c r="O1080" s="23">
        <v>2</v>
      </c>
      <c r="P1080" s="23">
        <v>5</v>
      </c>
      <c r="Q1080" s="23"/>
      <c r="R1080" s="23"/>
      <c r="S1080" s="22" t="s">
        <v>66</v>
      </c>
      <c r="T1080" s="22">
        <v>0.65000000000000002</v>
      </c>
      <c r="U1080" s="22">
        <v>102</v>
      </c>
      <c r="V1080" s="22">
        <v>160</v>
      </c>
      <c r="W1080" s="22">
        <v>220</v>
      </c>
      <c r="X1080" s="24"/>
      <c r="Y1080" s="25"/>
      <c r="Z1080" s="18">
        <f>#NAME?</f>
        <v>0</v>
      </c>
      <c r="AA1080" s="18" t="b">
        <f t="shared" si="63"/>
        <v>1</v>
      </c>
      <c r="AB1080" s="26"/>
    </row>
    <row r="1081">
      <c r="A1081" s="21">
        <v>11380</v>
      </c>
      <c r="B1081" s="22" t="s">
        <v>4434</v>
      </c>
      <c r="C1081" s="22" t="s">
        <v>4435</v>
      </c>
      <c r="D1081" s="22" t="s">
        <v>4422</v>
      </c>
      <c r="E1081" s="22" t="s">
        <v>4436</v>
      </c>
      <c r="F1081" s="22" t="s">
        <v>4437</v>
      </c>
      <c r="G1081" s="22"/>
      <c r="H1081" s="14">
        <v>0.040000000000000001</v>
      </c>
      <c r="I1081" s="15" t="s">
        <v>64</v>
      </c>
      <c r="J1081" s="22" t="s">
        <v>65</v>
      </c>
      <c r="K1081" s="13">
        <v>90</v>
      </c>
      <c r="L1081" s="23">
        <v>27</v>
      </c>
      <c r="M1081" s="29">
        <f t="shared" si="64"/>
        <v>108</v>
      </c>
      <c r="N1081" s="29">
        <f t="shared" si="65"/>
        <v>135</v>
      </c>
      <c r="O1081" s="23">
        <v>20</v>
      </c>
      <c r="P1081" s="23">
        <v>50</v>
      </c>
      <c r="Q1081" s="23"/>
      <c r="R1081" s="23"/>
      <c r="S1081" s="22" t="s">
        <v>66</v>
      </c>
      <c r="T1081" s="22">
        <v>3</v>
      </c>
      <c r="U1081" s="22">
        <v>69.75</v>
      </c>
      <c r="V1081" s="22">
        <v>110</v>
      </c>
      <c r="W1081" s="22">
        <v>160</v>
      </c>
      <c r="X1081" s="24"/>
      <c r="Y1081" s="25"/>
      <c r="Z1081" s="18">
        <f>#NAME?</f>
        <v>0</v>
      </c>
      <c r="AA1081" s="18" t="b">
        <f t="shared" si="63"/>
        <v>1</v>
      </c>
      <c r="AB1081" s="26"/>
    </row>
    <row r="1082">
      <c r="A1082" s="21">
        <v>10235</v>
      </c>
      <c r="B1082" s="22" t="s">
        <v>4438</v>
      </c>
      <c r="C1082" s="22" t="s">
        <v>4439</v>
      </c>
      <c r="D1082" s="22" t="s">
        <v>4422</v>
      </c>
      <c r="E1082" s="22" t="s">
        <v>4440</v>
      </c>
      <c r="F1082" s="22" t="s">
        <v>4441</v>
      </c>
      <c r="G1082" s="22"/>
      <c r="H1082" s="14">
        <v>0.040000000000000001</v>
      </c>
      <c r="I1082" s="15" t="s">
        <v>64</v>
      </c>
      <c r="J1082" s="22" t="s">
        <v>65</v>
      </c>
      <c r="K1082" s="13">
        <v>90</v>
      </c>
      <c r="L1082" s="23">
        <v>86</v>
      </c>
      <c r="M1082" s="29">
        <f t="shared" si="64"/>
        <v>344</v>
      </c>
      <c r="N1082" s="29">
        <f t="shared" si="65"/>
        <v>430</v>
      </c>
      <c r="O1082" s="23">
        <v>30</v>
      </c>
      <c r="P1082" s="23">
        <v>50</v>
      </c>
      <c r="Q1082" s="23"/>
      <c r="R1082" s="23"/>
      <c r="S1082" s="22" t="s">
        <v>66</v>
      </c>
      <c r="T1082" s="22">
        <v>3</v>
      </c>
      <c r="U1082" s="22">
        <v>70</v>
      </c>
      <c r="V1082" s="22">
        <v>110</v>
      </c>
      <c r="W1082" s="22">
        <v>140</v>
      </c>
      <c r="X1082" s="24"/>
      <c r="Y1082" s="25"/>
      <c r="Z1082" s="18">
        <f>#NAME?</f>
        <v>0</v>
      </c>
      <c r="AA1082" s="18" t="b">
        <f t="shared" si="63"/>
        <v>1</v>
      </c>
      <c r="AB1082" s="26">
        <v>50</v>
      </c>
    </row>
    <row r="1083">
      <c r="A1083" s="31">
        <v>10523</v>
      </c>
      <c r="B1083" s="32" t="s">
        <v>4442</v>
      </c>
      <c r="C1083" s="33" t="s">
        <v>4443</v>
      </c>
      <c r="D1083" s="33" t="s">
        <v>4422</v>
      </c>
      <c r="E1083" s="33" t="s">
        <v>4444</v>
      </c>
      <c r="F1083" s="33" t="s">
        <v>4445</v>
      </c>
      <c r="G1083" s="34"/>
      <c r="H1083" s="35">
        <v>0.040000000000000001</v>
      </c>
      <c r="I1083" s="34" t="s">
        <v>64</v>
      </c>
      <c r="J1083" s="33" t="s">
        <v>65</v>
      </c>
      <c r="K1083" s="13">
        <v>90</v>
      </c>
      <c r="L1083" s="29">
        <v>9</v>
      </c>
      <c r="M1083" s="29">
        <f t="shared" si="64"/>
        <v>36</v>
      </c>
      <c r="N1083" s="29">
        <f t="shared" si="65"/>
        <v>45</v>
      </c>
      <c r="O1083" s="29">
        <v>2</v>
      </c>
      <c r="P1083" s="29">
        <v>5</v>
      </c>
      <c r="Q1083" s="29"/>
      <c r="R1083" s="29"/>
      <c r="S1083" s="33" t="s">
        <v>66</v>
      </c>
      <c r="T1083" s="33">
        <v>23.699999999999999</v>
      </c>
      <c r="U1083" s="33">
        <v>645</v>
      </c>
      <c r="V1083" s="33">
        <v>970</v>
      </c>
      <c r="W1083" s="33">
        <f t="shared" si="66"/>
        <v>1290</v>
      </c>
      <c r="X1083" s="24"/>
      <c r="Y1083" s="29"/>
      <c r="Z1083" s="18">
        <f>#NAME?</f>
        <v>0</v>
      </c>
      <c r="AA1083" s="18" t="b">
        <f t="shared" si="63"/>
        <v>1</v>
      </c>
      <c r="AB1083" s="26"/>
    </row>
    <row r="1084">
      <c r="A1084" s="21">
        <v>10522</v>
      </c>
      <c r="B1084" s="22" t="s">
        <v>4446</v>
      </c>
      <c r="C1084" s="22" t="s">
        <v>4447</v>
      </c>
      <c r="D1084" s="22" t="s">
        <v>4422</v>
      </c>
      <c r="E1084" s="22" t="s">
        <v>4448</v>
      </c>
      <c r="F1084" s="22" t="s">
        <v>4449</v>
      </c>
      <c r="G1084" s="22"/>
      <c r="H1084" s="14">
        <v>0.040000000000000001</v>
      </c>
      <c r="I1084" s="15" t="s">
        <v>64</v>
      </c>
      <c r="J1084" s="22" t="s">
        <v>65</v>
      </c>
      <c r="K1084" s="13">
        <v>90</v>
      </c>
      <c r="L1084" s="23">
        <v>9</v>
      </c>
      <c r="M1084" s="29">
        <f t="shared" si="64"/>
        <v>36</v>
      </c>
      <c r="N1084" s="29">
        <f t="shared" si="65"/>
        <v>45</v>
      </c>
      <c r="O1084" s="23">
        <v>2</v>
      </c>
      <c r="P1084" s="23">
        <v>5</v>
      </c>
      <c r="Q1084" s="23"/>
      <c r="R1084" s="23"/>
      <c r="S1084" s="22" t="s">
        <v>66</v>
      </c>
      <c r="T1084" s="22">
        <v>23.699999999999999</v>
      </c>
      <c r="U1084" s="22">
        <v>645</v>
      </c>
      <c r="V1084" s="22">
        <v>970</v>
      </c>
      <c r="W1084" s="22">
        <v>1290</v>
      </c>
      <c r="X1084" s="24"/>
      <c r="Y1084" s="25"/>
      <c r="Z1084" s="18">
        <f>#NAME?</f>
        <v>0</v>
      </c>
      <c r="AA1084" s="18" t="b">
        <f t="shared" si="63"/>
        <v>1</v>
      </c>
      <c r="AB1084" s="26"/>
    </row>
    <row r="1085">
      <c r="A1085" s="21">
        <v>10525</v>
      </c>
      <c r="B1085" s="22" t="s">
        <v>4450</v>
      </c>
      <c r="C1085" s="22" t="s">
        <v>4451</v>
      </c>
      <c r="D1085" s="22" t="s">
        <v>4422</v>
      </c>
      <c r="E1085" s="22" t="s">
        <v>4452</v>
      </c>
      <c r="F1085" s="22" t="s">
        <v>4453</v>
      </c>
      <c r="G1085" s="22"/>
      <c r="H1085" s="14">
        <v>0.040000000000000001</v>
      </c>
      <c r="I1085" s="15" t="s">
        <v>64</v>
      </c>
      <c r="J1085" s="22" t="s">
        <v>65</v>
      </c>
      <c r="K1085" s="13">
        <v>90</v>
      </c>
      <c r="L1085" s="23">
        <v>0</v>
      </c>
      <c r="M1085" s="29">
        <f t="shared" si="64"/>
        <v>0</v>
      </c>
      <c r="N1085" s="29">
        <f t="shared" si="65"/>
        <v>0</v>
      </c>
      <c r="O1085" s="23">
        <v>2</v>
      </c>
      <c r="P1085" s="23">
        <v>5</v>
      </c>
      <c r="Q1085" s="23"/>
      <c r="R1085" s="23"/>
      <c r="S1085" s="22" t="s">
        <v>66</v>
      </c>
      <c r="T1085" s="22">
        <v>0.77000000000000002</v>
      </c>
      <c r="U1085" s="22">
        <v>120</v>
      </c>
      <c r="V1085" s="22">
        <v>190</v>
      </c>
      <c r="W1085" s="22">
        <v>260</v>
      </c>
      <c r="X1085" s="24">
        <v>24</v>
      </c>
      <c r="Y1085" s="25"/>
      <c r="Z1085" s="18">
        <f>#NAME?</f>
        <v>0</v>
      </c>
      <c r="AA1085" s="18" t="b">
        <f t="shared" si="63"/>
        <v>1</v>
      </c>
      <c r="AB1085" s="26">
        <v>39</v>
      </c>
    </row>
    <row r="1086">
      <c r="A1086" s="21">
        <v>10524</v>
      </c>
      <c r="B1086" s="22" t="s">
        <v>4454</v>
      </c>
      <c r="C1086" s="22" t="s">
        <v>4455</v>
      </c>
      <c r="D1086" s="22" t="s">
        <v>4422</v>
      </c>
      <c r="E1086" s="22" t="s">
        <v>4456</v>
      </c>
      <c r="F1086" s="22" t="s">
        <v>4457</v>
      </c>
      <c r="G1086" s="22"/>
      <c r="H1086" s="14">
        <v>0.040000000000000001</v>
      </c>
      <c r="I1086" s="15" t="s">
        <v>64</v>
      </c>
      <c r="J1086" s="22" t="s">
        <v>65</v>
      </c>
      <c r="K1086" s="13">
        <v>90</v>
      </c>
      <c r="L1086" s="23">
        <v>0</v>
      </c>
      <c r="M1086" s="29">
        <f t="shared" si="64"/>
        <v>0</v>
      </c>
      <c r="N1086" s="29">
        <f t="shared" si="65"/>
        <v>0</v>
      </c>
      <c r="O1086" s="23">
        <v>2</v>
      </c>
      <c r="P1086" s="23">
        <v>5</v>
      </c>
      <c r="Q1086" s="23"/>
      <c r="R1086" s="23"/>
      <c r="S1086" s="22" t="s">
        <v>66</v>
      </c>
      <c r="T1086" s="22">
        <v>0.77000000000000002</v>
      </c>
      <c r="U1086" s="22">
        <v>120</v>
      </c>
      <c r="V1086" s="22">
        <v>190</v>
      </c>
      <c r="W1086" s="22">
        <v>260</v>
      </c>
      <c r="X1086" s="24">
        <v>20</v>
      </c>
      <c r="Y1086" s="25"/>
      <c r="Z1086" s="18">
        <f>#NAME?</f>
        <v>0</v>
      </c>
      <c r="AA1086" s="18" t="b">
        <f t="shared" si="63"/>
        <v>1</v>
      </c>
      <c r="AB1086" s="26">
        <v>41</v>
      </c>
    </row>
    <row r="1087">
      <c r="A1087" s="21">
        <v>11344</v>
      </c>
      <c r="B1087" s="22" t="s">
        <v>4458</v>
      </c>
      <c r="C1087" s="22" t="s">
        <v>4459</v>
      </c>
      <c r="D1087" s="22" t="s">
        <v>4422</v>
      </c>
      <c r="E1087" s="22" t="s">
        <v>4460</v>
      </c>
      <c r="F1087" s="22" t="s">
        <v>4461</v>
      </c>
      <c r="G1087" s="22"/>
      <c r="H1087" s="14">
        <v>0.040000000000000001</v>
      </c>
      <c r="I1087" s="15" t="s">
        <v>64</v>
      </c>
      <c r="J1087" s="22" t="s">
        <v>65</v>
      </c>
      <c r="K1087" s="13">
        <v>90</v>
      </c>
      <c r="L1087" s="23">
        <v>0</v>
      </c>
      <c r="M1087" s="29">
        <f t="shared" si="64"/>
        <v>0</v>
      </c>
      <c r="N1087" s="29">
        <f t="shared" si="65"/>
        <v>0</v>
      </c>
      <c r="O1087" s="23">
        <v>2</v>
      </c>
      <c r="P1087" s="23">
        <v>5</v>
      </c>
      <c r="Q1087" s="23"/>
      <c r="R1087" s="23"/>
      <c r="S1087" s="22" t="s">
        <v>66</v>
      </c>
      <c r="T1087" s="22">
        <v>30</v>
      </c>
      <c r="U1087" s="22">
        <v>765</v>
      </c>
      <c r="V1087" s="22">
        <v>1150</v>
      </c>
      <c r="W1087" s="22">
        <v>1530</v>
      </c>
      <c r="X1087" s="24">
        <v>4</v>
      </c>
      <c r="Y1087" s="25">
        <v>14</v>
      </c>
      <c r="Z1087" s="18">
        <f>#NAME?</f>
        <v>14</v>
      </c>
      <c r="AA1087" s="18" t="b">
        <f t="shared" si="63"/>
        <v>1</v>
      </c>
      <c r="AB1087" s="26"/>
    </row>
    <row r="1088">
      <c r="A1088" s="21">
        <v>11343</v>
      </c>
      <c r="B1088" s="22" t="s">
        <v>4462</v>
      </c>
      <c r="C1088" s="22" t="s">
        <v>4463</v>
      </c>
      <c r="D1088" s="22" t="s">
        <v>4422</v>
      </c>
      <c r="E1088" s="22" t="s">
        <v>4464</v>
      </c>
      <c r="F1088" s="22" t="s">
        <v>4465</v>
      </c>
      <c r="G1088" s="22"/>
      <c r="H1088" s="14">
        <v>0.040000000000000001</v>
      </c>
      <c r="I1088" s="15" t="s">
        <v>64</v>
      </c>
      <c r="J1088" s="22" t="s">
        <v>65</v>
      </c>
      <c r="K1088" s="13">
        <v>90</v>
      </c>
      <c r="L1088" s="23">
        <v>0</v>
      </c>
      <c r="M1088" s="29">
        <f t="shared" si="64"/>
        <v>0</v>
      </c>
      <c r="N1088" s="29">
        <f t="shared" si="65"/>
        <v>0</v>
      </c>
      <c r="O1088" s="23">
        <v>2</v>
      </c>
      <c r="P1088" s="23">
        <v>5</v>
      </c>
      <c r="Q1088" s="23"/>
      <c r="R1088" s="23"/>
      <c r="S1088" s="22" t="s">
        <v>66</v>
      </c>
      <c r="T1088" s="22">
        <v>30</v>
      </c>
      <c r="U1088" s="22">
        <v>675</v>
      </c>
      <c r="V1088" s="22">
        <v>1050</v>
      </c>
      <c r="W1088" s="22">
        <v>1450</v>
      </c>
      <c r="X1088" s="24">
        <v>2</v>
      </c>
      <c r="Y1088" s="25">
        <v>0</v>
      </c>
      <c r="Z1088" s="18">
        <f>#NAME?</f>
        <v>0</v>
      </c>
      <c r="AA1088" s="18" t="b">
        <f t="shared" si="63"/>
        <v>1</v>
      </c>
      <c r="AB1088" s="26"/>
    </row>
    <row r="1089">
      <c r="A1089" s="21">
        <v>10521</v>
      </c>
      <c r="B1089" s="22" t="s">
        <v>4466</v>
      </c>
      <c r="C1089" s="22" t="s">
        <v>4467</v>
      </c>
      <c r="D1089" s="22" t="s">
        <v>4422</v>
      </c>
      <c r="E1089" s="22" t="s">
        <v>4468</v>
      </c>
      <c r="F1089" s="22" t="s">
        <v>4469</v>
      </c>
      <c r="G1089" s="22"/>
      <c r="H1089" s="14">
        <v>0.040000000000000001</v>
      </c>
      <c r="I1089" s="15" t="s">
        <v>64</v>
      </c>
      <c r="J1089" s="22" t="s">
        <v>65</v>
      </c>
      <c r="K1089" s="13">
        <v>90</v>
      </c>
      <c r="L1089" s="23">
        <v>4</v>
      </c>
      <c r="M1089" s="29">
        <f t="shared" si="64"/>
        <v>16</v>
      </c>
      <c r="N1089" s="29">
        <f t="shared" si="65"/>
        <v>20</v>
      </c>
      <c r="O1089" s="23"/>
      <c r="P1089" s="23"/>
      <c r="Q1089" s="23">
        <v>2</v>
      </c>
      <c r="R1089" s="23">
        <v>5</v>
      </c>
      <c r="S1089" s="22" t="s">
        <v>66</v>
      </c>
      <c r="T1089" s="22">
        <v>120</v>
      </c>
      <c r="U1089" s="22">
        <v>3264</v>
      </c>
      <c r="V1089" s="22">
        <v>4900</v>
      </c>
      <c r="W1089" s="22">
        <v>6530</v>
      </c>
      <c r="X1089" s="24">
        <v>3</v>
      </c>
      <c r="Y1089" s="25">
        <v>12</v>
      </c>
      <c r="Z1089" s="18">
        <f>#NAME?</f>
        <v>12</v>
      </c>
      <c r="AA1089" s="18" t="b">
        <f t="shared" si="63"/>
        <v>1</v>
      </c>
      <c r="AB1089" s="26">
        <v>3</v>
      </c>
    </row>
    <row r="1090">
      <c r="A1090" s="21">
        <v>10520</v>
      </c>
      <c r="B1090" s="22" t="s">
        <v>4470</v>
      </c>
      <c r="C1090" s="22" t="s">
        <v>4471</v>
      </c>
      <c r="D1090" s="22" t="s">
        <v>4422</v>
      </c>
      <c r="E1090" s="22" t="s">
        <v>4472</v>
      </c>
      <c r="F1090" s="22" t="s">
        <v>4473</v>
      </c>
      <c r="G1090" s="22"/>
      <c r="H1090" s="14">
        <v>0.040000000000000001</v>
      </c>
      <c r="I1090" s="15" t="s">
        <v>64</v>
      </c>
      <c r="J1090" s="22" t="s">
        <v>65</v>
      </c>
      <c r="K1090" s="13">
        <v>90</v>
      </c>
      <c r="L1090" s="23">
        <v>3</v>
      </c>
      <c r="M1090" s="29">
        <f t="shared" si="64"/>
        <v>12</v>
      </c>
      <c r="N1090" s="29">
        <f t="shared" si="65"/>
        <v>15</v>
      </c>
      <c r="O1090" s="23"/>
      <c r="P1090" s="23"/>
      <c r="Q1090" s="23">
        <v>2</v>
      </c>
      <c r="R1090" s="23">
        <v>5</v>
      </c>
      <c r="S1090" s="22" t="s">
        <v>66</v>
      </c>
      <c r="T1090" s="22">
        <v>120</v>
      </c>
      <c r="U1090" s="22">
        <v>3264</v>
      </c>
      <c r="V1090" s="22">
        <v>4900</v>
      </c>
      <c r="W1090" s="22">
        <v>6530</v>
      </c>
      <c r="X1090" s="24">
        <v>2</v>
      </c>
      <c r="Y1090" s="25">
        <v>4</v>
      </c>
      <c r="Z1090" s="18">
        <f>#NAME?</f>
        <v>4</v>
      </c>
      <c r="AA1090" s="18" t="b">
        <f t="shared" si="63"/>
        <v>1</v>
      </c>
      <c r="AB1090" s="26">
        <v>2</v>
      </c>
    </row>
    <row r="1091">
      <c r="A1091" s="21">
        <v>11345</v>
      </c>
      <c r="B1091" s="22" t="s">
        <v>4474</v>
      </c>
      <c r="C1091" s="22" t="s">
        <v>4475</v>
      </c>
      <c r="D1091" s="22" t="s">
        <v>4422</v>
      </c>
      <c r="E1091" s="22" t="s">
        <v>4476</v>
      </c>
      <c r="F1091" s="22" t="s">
        <v>4477</v>
      </c>
      <c r="G1091" s="22"/>
      <c r="H1091" s="14">
        <v>0.040000000000000001</v>
      </c>
      <c r="I1091" s="15" t="s">
        <v>64</v>
      </c>
      <c r="J1091" s="22" t="s">
        <v>65</v>
      </c>
      <c r="K1091" s="13">
        <v>90</v>
      </c>
      <c r="L1091" s="23">
        <v>2</v>
      </c>
      <c r="M1091" s="29">
        <f t="shared" si="64"/>
        <v>8</v>
      </c>
      <c r="N1091" s="29">
        <f t="shared" si="65"/>
        <v>10</v>
      </c>
      <c r="O1091" s="23"/>
      <c r="P1091" s="23"/>
      <c r="Q1091" s="23">
        <v>2</v>
      </c>
      <c r="R1091" s="23">
        <v>5</v>
      </c>
      <c r="S1091" s="22" t="s">
        <v>66</v>
      </c>
      <c r="T1091" s="22">
        <v>50</v>
      </c>
      <c r="U1091" s="22">
        <v>1275</v>
      </c>
      <c r="V1091" s="22">
        <v>1910</v>
      </c>
      <c r="W1091" s="22">
        <v>2550</v>
      </c>
      <c r="X1091" s="24">
        <v>1</v>
      </c>
      <c r="Y1091" s="25">
        <v>12</v>
      </c>
      <c r="Z1091" s="18">
        <f>#NAME?</f>
        <v>12</v>
      </c>
      <c r="AA1091" s="18" t="b">
        <f t="shared" ref="AA1091:AA1154" si="67">Y1091=Z1091</f>
        <v>1</v>
      </c>
      <c r="AB1091" s="26">
        <v>6</v>
      </c>
    </row>
    <row r="1092">
      <c r="A1092" s="21">
        <v>11346</v>
      </c>
      <c r="B1092" s="22" t="s">
        <v>4478</v>
      </c>
      <c r="C1092" s="22" t="s">
        <v>4479</v>
      </c>
      <c r="D1092" s="22" t="s">
        <v>4422</v>
      </c>
      <c r="E1092" s="22" t="s">
        <v>4480</v>
      </c>
      <c r="F1092" s="22" t="s">
        <v>4481</v>
      </c>
      <c r="G1092" s="22"/>
      <c r="H1092" s="14">
        <v>0.040000000000000001</v>
      </c>
      <c r="I1092" s="15" t="s">
        <v>64</v>
      </c>
      <c r="J1092" s="22" t="s">
        <v>65</v>
      </c>
      <c r="K1092" s="13">
        <v>90</v>
      </c>
      <c r="L1092" s="23">
        <v>3</v>
      </c>
      <c r="M1092" s="29">
        <f t="shared" si="64"/>
        <v>12</v>
      </c>
      <c r="N1092" s="29">
        <f t="shared" si="65"/>
        <v>15</v>
      </c>
      <c r="O1092" s="23"/>
      <c r="P1092" s="23"/>
      <c r="Q1092" s="23">
        <v>2</v>
      </c>
      <c r="R1092" s="23">
        <v>5</v>
      </c>
      <c r="S1092" s="22" t="s">
        <v>66</v>
      </c>
      <c r="T1092" s="22">
        <v>50</v>
      </c>
      <c r="U1092" s="22">
        <v>1275</v>
      </c>
      <c r="V1092" s="22">
        <v>1910</v>
      </c>
      <c r="W1092" s="22">
        <v>2550</v>
      </c>
      <c r="X1092" s="24">
        <v>2</v>
      </c>
      <c r="Y1092" s="25">
        <v>11</v>
      </c>
      <c r="Z1092" s="18">
        <f>#NAME?</f>
        <v>11</v>
      </c>
      <c r="AA1092" s="18" t="b">
        <f t="shared" si="67"/>
        <v>1</v>
      </c>
      <c r="AB1092" s="26">
        <v>5</v>
      </c>
    </row>
    <row r="1093">
      <c r="A1093" s="21">
        <v>13753</v>
      </c>
      <c r="B1093" s="22" t="s">
        <v>4482</v>
      </c>
      <c r="C1093" s="22" t="s">
        <v>4483</v>
      </c>
      <c r="D1093" s="22" t="s">
        <v>4422</v>
      </c>
      <c r="E1093" s="22" t="s">
        <v>4484</v>
      </c>
      <c r="F1093" s="22" t="s">
        <v>4485</v>
      </c>
      <c r="G1093" s="22"/>
      <c r="H1093" s="14">
        <v>0.040000000000000001</v>
      </c>
      <c r="I1093" s="15" t="s">
        <v>64</v>
      </c>
      <c r="J1093" s="22" t="s">
        <v>65</v>
      </c>
      <c r="K1093" s="13">
        <v>90</v>
      </c>
      <c r="L1093" s="23">
        <v>3</v>
      </c>
      <c r="M1093" s="29">
        <f t="shared" si="64"/>
        <v>12</v>
      </c>
      <c r="N1093" s="29">
        <f t="shared" si="65"/>
        <v>15</v>
      </c>
      <c r="O1093" s="23"/>
      <c r="P1093" s="23"/>
      <c r="Q1093" s="23">
        <v>1</v>
      </c>
      <c r="R1093" s="23">
        <v>3</v>
      </c>
      <c r="S1093" s="22" t="s">
        <v>66</v>
      </c>
      <c r="T1093" s="22">
        <v>120</v>
      </c>
      <c r="U1093" s="22">
        <v>2790</v>
      </c>
      <c r="V1093" s="22">
        <v>4320</v>
      </c>
      <c r="W1093" s="22">
        <v>5960</v>
      </c>
      <c r="X1093" s="24"/>
      <c r="Y1093" s="25"/>
      <c r="Z1093" s="18">
        <f>#NAME?</f>
        <v>0</v>
      </c>
      <c r="AA1093" s="18" t="b">
        <f t="shared" si="67"/>
        <v>1</v>
      </c>
      <c r="AB1093" s="26">
        <v>1</v>
      </c>
    </row>
    <row r="1094">
      <c r="A1094" s="21">
        <v>11664</v>
      </c>
      <c r="B1094" s="22" t="s">
        <v>4486</v>
      </c>
      <c r="C1094" s="22" t="s">
        <v>4487</v>
      </c>
      <c r="D1094" s="22" t="s">
        <v>4422</v>
      </c>
      <c r="E1094" s="22" t="s">
        <v>4488</v>
      </c>
      <c r="F1094" s="22" t="s">
        <v>4489</v>
      </c>
      <c r="G1094" s="22"/>
      <c r="H1094" s="14">
        <v>0.040000000000000001</v>
      </c>
      <c r="I1094" s="15" t="s">
        <v>64</v>
      </c>
      <c r="J1094" s="22" t="s">
        <v>65</v>
      </c>
      <c r="K1094" s="13">
        <v>90</v>
      </c>
      <c r="L1094" s="23">
        <v>0</v>
      </c>
      <c r="M1094" s="29">
        <f t="shared" si="64"/>
        <v>0</v>
      </c>
      <c r="N1094" s="29">
        <f t="shared" si="65"/>
        <v>0</v>
      </c>
      <c r="O1094" s="23"/>
      <c r="P1094" s="23"/>
      <c r="Q1094" s="23">
        <v>2</v>
      </c>
      <c r="R1094" s="23">
        <v>3</v>
      </c>
      <c r="S1094" s="22" t="s">
        <v>66</v>
      </c>
      <c r="T1094" s="22">
        <v>21.43</v>
      </c>
      <c r="U1094" s="22">
        <v>3350</v>
      </c>
      <c r="V1094" s="22">
        <v>4500</v>
      </c>
      <c r="W1094" s="22">
        <v>6220</v>
      </c>
      <c r="X1094" s="24">
        <v>2</v>
      </c>
      <c r="Y1094" s="25"/>
      <c r="Z1094" s="18">
        <f>#NAME?</f>
        <v>0</v>
      </c>
      <c r="AA1094" s="18" t="b">
        <f t="shared" si="67"/>
        <v>1</v>
      </c>
      <c r="AB1094" s="26">
        <v>4</v>
      </c>
    </row>
    <row r="1095">
      <c r="A1095" s="21">
        <v>11663</v>
      </c>
      <c r="B1095" s="22" t="s">
        <v>4490</v>
      </c>
      <c r="C1095" s="22" t="s">
        <v>4491</v>
      </c>
      <c r="D1095" s="22" t="s">
        <v>4422</v>
      </c>
      <c r="E1095" s="22" t="s">
        <v>4492</v>
      </c>
      <c r="F1095" s="22" t="s">
        <v>4493</v>
      </c>
      <c r="G1095" s="22"/>
      <c r="H1095" s="14">
        <v>0.040000000000000001</v>
      </c>
      <c r="I1095" s="15" t="s">
        <v>64</v>
      </c>
      <c r="J1095" s="22" t="s">
        <v>65</v>
      </c>
      <c r="K1095" s="13">
        <v>90</v>
      </c>
      <c r="L1095" s="23">
        <v>0</v>
      </c>
      <c r="M1095" s="29">
        <f t="shared" si="64"/>
        <v>0</v>
      </c>
      <c r="N1095" s="29">
        <f t="shared" si="65"/>
        <v>0</v>
      </c>
      <c r="O1095" s="23"/>
      <c r="P1095" s="23"/>
      <c r="Q1095" s="23">
        <v>2</v>
      </c>
      <c r="R1095" s="23">
        <v>3</v>
      </c>
      <c r="S1095" s="22" t="s">
        <v>66</v>
      </c>
      <c r="T1095" s="22">
        <v>21.43</v>
      </c>
      <c r="U1095" s="22">
        <v>3350</v>
      </c>
      <c r="V1095" s="22">
        <v>4500</v>
      </c>
      <c r="W1095" s="22">
        <v>6220</v>
      </c>
      <c r="X1095" s="24">
        <v>1</v>
      </c>
      <c r="Y1095" s="25"/>
      <c r="Z1095" s="18">
        <f>#NAME?</f>
        <v>0</v>
      </c>
      <c r="AA1095" s="18" t="b">
        <f t="shared" si="67"/>
        <v>1</v>
      </c>
      <c r="AB1095" s="26">
        <v>2</v>
      </c>
    </row>
    <row r="1096">
      <c r="A1096" s="21">
        <v>14214</v>
      </c>
      <c r="B1096" s="22" t="s">
        <v>4494</v>
      </c>
      <c r="C1096" s="22" t="s">
        <v>4495</v>
      </c>
      <c r="D1096" s="22" t="s">
        <v>4422</v>
      </c>
      <c r="E1096" s="22" t="s">
        <v>4496</v>
      </c>
      <c r="F1096" s="22" t="s">
        <v>4497</v>
      </c>
      <c r="G1096" s="22"/>
      <c r="H1096" s="14">
        <v>0.040000000000000001</v>
      </c>
      <c r="I1096" s="15" t="s">
        <v>64</v>
      </c>
      <c r="J1096" s="22" t="s">
        <v>65</v>
      </c>
      <c r="K1096" s="13">
        <v>90</v>
      </c>
      <c r="L1096" s="23">
        <v>0</v>
      </c>
      <c r="M1096" s="29">
        <f t="shared" si="64"/>
        <v>0</v>
      </c>
      <c r="N1096" s="29">
        <f t="shared" si="65"/>
        <v>0</v>
      </c>
      <c r="O1096" s="23"/>
      <c r="P1096" s="23"/>
      <c r="Q1096" s="23">
        <v>2</v>
      </c>
      <c r="R1096" s="23">
        <v>5</v>
      </c>
      <c r="S1096" s="22" t="s">
        <v>66</v>
      </c>
      <c r="T1096" s="22">
        <v>80</v>
      </c>
      <c r="U1096" s="22">
        <v>1860</v>
      </c>
      <c r="V1096" s="22">
        <v>2900</v>
      </c>
      <c r="W1096" s="22">
        <v>4010</v>
      </c>
      <c r="X1096" s="24"/>
      <c r="Y1096" s="25"/>
      <c r="Z1096" s="18">
        <f>#NAME?</f>
        <v>0</v>
      </c>
      <c r="AA1096" s="18" t="b">
        <f t="shared" si="67"/>
        <v>1</v>
      </c>
      <c r="AB1096" s="26"/>
    </row>
    <row r="1097">
      <c r="A1097" s="21">
        <v>11347</v>
      </c>
      <c r="B1097" s="22" t="s">
        <v>4498</v>
      </c>
      <c r="C1097" s="22" t="s">
        <v>4499</v>
      </c>
      <c r="D1097" s="22" t="s">
        <v>4422</v>
      </c>
      <c r="E1097" s="22" t="s">
        <v>4500</v>
      </c>
      <c r="F1097" s="22" t="s">
        <v>4501</v>
      </c>
      <c r="G1097" s="22"/>
      <c r="H1097" s="14">
        <v>0.040000000000000001</v>
      </c>
      <c r="I1097" s="15" t="s">
        <v>64</v>
      </c>
      <c r="J1097" s="22" t="s">
        <v>65</v>
      </c>
      <c r="K1097" s="13">
        <v>90</v>
      </c>
      <c r="L1097" s="23">
        <v>2</v>
      </c>
      <c r="M1097" s="29">
        <f t="shared" si="64"/>
        <v>8</v>
      </c>
      <c r="N1097" s="29">
        <f t="shared" si="65"/>
        <v>10</v>
      </c>
      <c r="O1097" s="23"/>
      <c r="P1097" s="23"/>
      <c r="Q1097" s="23">
        <v>2</v>
      </c>
      <c r="R1097" s="23">
        <v>5</v>
      </c>
      <c r="S1097" s="22" t="s">
        <v>66</v>
      </c>
      <c r="T1097" s="22">
        <v>80</v>
      </c>
      <c r="U1097" s="22">
        <v>3400</v>
      </c>
      <c r="V1097" s="22">
        <v>2900</v>
      </c>
      <c r="W1097" s="22">
        <v>4010</v>
      </c>
      <c r="X1097" s="24"/>
      <c r="Y1097" s="25"/>
      <c r="Z1097" s="18">
        <f>#NAME?</f>
        <v>0</v>
      </c>
      <c r="AA1097" s="18" t="b">
        <f t="shared" si="67"/>
        <v>1</v>
      </c>
      <c r="AB1097" s="26">
        <v>1</v>
      </c>
    </row>
    <row r="1098">
      <c r="A1098" s="21">
        <v>11348</v>
      </c>
      <c r="B1098" s="22" t="s">
        <v>4502</v>
      </c>
      <c r="C1098" s="22" t="s">
        <v>4503</v>
      </c>
      <c r="D1098" s="22" t="s">
        <v>4422</v>
      </c>
      <c r="E1098" s="22" t="s">
        <v>4504</v>
      </c>
      <c r="F1098" s="22" t="s">
        <v>4497</v>
      </c>
      <c r="G1098" s="22"/>
      <c r="H1098" s="14">
        <v>0.040000000000000001</v>
      </c>
      <c r="I1098" s="15" t="s">
        <v>64</v>
      </c>
      <c r="J1098" s="22" t="s">
        <v>65</v>
      </c>
      <c r="K1098" s="13">
        <v>90</v>
      </c>
      <c r="L1098" s="23">
        <v>2</v>
      </c>
      <c r="M1098" s="29">
        <f t="shared" si="64"/>
        <v>8</v>
      </c>
      <c r="N1098" s="29">
        <f t="shared" si="65"/>
        <v>10</v>
      </c>
      <c r="O1098" s="23"/>
      <c r="P1098" s="23"/>
      <c r="Q1098" s="23">
        <v>2</v>
      </c>
      <c r="R1098" s="23">
        <v>5</v>
      </c>
      <c r="S1098" s="22" t="s">
        <v>66</v>
      </c>
      <c r="T1098" s="22">
        <v>80</v>
      </c>
      <c r="U1098" s="22">
        <v>1932</v>
      </c>
      <c r="V1098" s="22">
        <v>2900</v>
      </c>
      <c r="W1098" s="22">
        <v>4010</v>
      </c>
      <c r="X1098" s="24"/>
      <c r="Y1098" s="25"/>
      <c r="Z1098" s="18">
        <f>#NAME?</f>
        <v>0</v>
      </c>
      <c r="AA1098" s="18" t="b">
        <f t="shared" si="67"/>
        <v>1</v>
      </c>
      <c r="AB1098" s="26">
        <v>1</v>
      </c>
    </row>
    <row r="1099">
      <c r="A1099" s="21">
        <v>13849</v>
      </c>
      <c r="B1099" s="22" t="s">
        <v>4505</v>
      </c>
      <c r="C1099" s="22" t="s">
        <v>4506</v>
      </c>
      <c r="D1099" s="22" t="s">
        <v>4422</v>
      </c>
      <c r="E1099" s="22" t="s">
        <v>4507</v>
      </c>
      <c r="F1099" s="22" t="s">
        <v>4508</v>
      </c>
      <c r="G1099" s="22"/>
      <c r="H1099" s="14">
        <v>0.040000000000000001</v>
      </c>
      <c r="I1099" s="15" t="s">
        <v>64</v>
      </c>
      <c r="J1099" s="22" t="s">
        <v>65</v>
      </c>
      <c r="K1099" s="13">
        <v>90</v>
      </c>
      <c r="L1099" s="23">
        <v>3</v>
      </c>
      <c r="M1099" s="29">
        <f t="shared" si="64"/>
        <v>12</v>
      </c>
      <c r="N1099" s="29">
        <f t="shared" si="65"/>
        <v>15</v>
      </c>
      <c r="O1099" s="23"/>
      <c r="P1099" s="23"/>
      <c r="Q1099" s="23">
        <v>1</v>
      </c>
      <c r="R1099" s="23">
        <v>3</v>
      </c>
      <c r="S1099" s="22" t="s">
        <v>66</v>
      </c>
      <c r="T1099" s="22">
        <v>120</v>
      </c>
      <c r="U1099" s="22">
        <v>3060</v>
      </c>
      <c r="V1099" s="22">
        <v>4590</v>
      </c>
      <c r="W1099" s="22">
        <v>6120</v>
      </c>
      <c r="X1099" s="24"/>
      <c r="Y1099" s="25">
        <v>12</v>
      </c>
      <c r="Z1099" s="18">
        <f>#NAME?</f>
        <v>12</v>
      </c>
      <c r="AA1099" s="18" t="b">
        <f t="shared" si="67"/>
        <v>1</v>
      </c>
      <c r="AB1099" s="26">
        <v>1</v>
      </c>
    </row>
    <row r="1100">
      <c r="A1100" s="21">
        <v>12115</v>
      </c>
      <c r="B1100" s="22" t="s">
        <v>4509</v>
      </c>
      <c r="C1100" s="22" t="s">
        <v>4510</v>
      </c>
      <c r="D1100" s="22" t="s">
        <v>4422</v>
      </c>
      <c r="E1100" s="22" t="s">
        <v>4511</v>
      </c>
      <c r="F1100" s="22" t="s">
        <v>4512</v>
      </c>
      <c r="G1100" s="22"/>
      <c r="H1100" s="14">
        <v>0.040000000000000001</v>
      </c>
      <c r="I1100" s="15" t="s">
        <v>64</v>
      </c>
      <c r="J1100" s="22" t="s">
        <v>65</v>
      </c>
      <c r="K1100" s="13">
        <v>90</v>
      </c>
      <c r="L1100" s="23">
        <v>1</v>
      </c>
      <c r="M1100" s="29">
        <f t="shared" si="64"/>
        <v>4</v>
      </c>
      <c r="N1100" s="29">
        <f t="shared" si="65"/>
        <v>5</v>
      </c>
      <c r="O1100" s="23"/>
      <c r="P1100" s="23"/>
      <c r="Q1100" s="23">
        <v>2</v>
      </c>
      <c r="R1100" s="23">
        <v>4</v>
      </c>
      <c r="S1100" s="22" t="s">
        <v>66</v>
      </c>
      <c r="T1100" s="22">
        <v>45</v>
      </c>
      <c r="U1100" s="22">
        <v>1224</v>
      </c>
      <c r="V1100" s="22">
        <v>1840</v>
      </c>
      <c r="W1100" s="22">
        <v>2450</v>
      </c>
      <c r="X1100" s="24"/>
      <c r="Y1100" s="25">
        <v>10</v>
      </c>
      <c r="Z1100" s="18">
        <f>#NAME?</f>
        <v>10</v>
      </c>
      <c r="AA1100" s="18" t="b">
        <f t="shared" si="67"/>
        <v>1</v>
      </c>
      <c r="AB1100" s="26"/>
    </row>
    <row r="1101">
      <c r="A1101" s="21">
        <v>13541</v>
      </c>
      <c r="B1101" s="22" t="s">
        <v>4513</v>
      </c>
      <c r="C1101" s="22" t="s">
        <v>4514</v>
      </c>
      <c r="D1101" s="22" t="s">
        <v>4422</v>
      </c>
      <c r="E1101" s="22" t="s">
        <v>4515</v>
      </c>
      <c r="F1101" s="22" t="s">
        <v>4516</v>
      </c>
      <c r="G1101" s="22"/>
      <c r="H1101" s="14">
        <v>0.040000000000000001</v>
      </c>
      <c r="I1101" s="15" t="s">
        <v>64</v>
      </c>
      <c r="J1101" s="22" t="s">
        <v>65</v>
      </c>
      <c r="K1101" s="13">
        <v>90</v>
      </c>
      <c r="L1101" s="23">
        <v>0</v>
      </c>
      <c r="M1101" s="29">
        <f t="shared" si="64"/>
        <v>0</v>
      </c>
      <c r="N1101" s="29">
        <f t="shared" si="65"/>
        <v>0</v>
      </c>
      <c r="O1101" s="23"/>
      <c r="P1101" s="23"/>
      <c r="Q1101" s="23">
        <v>2</v>
      </c>
      <c r="R1101" s="23">
        <v>4</v>
      </c>
      <c r="S1101" s="22" t="s">
        <v>66</v>
      </c>
      <c r="T1101" s="22">
        <v>75</v>
      </c>
      <c r="U1101" s="22">
        <v>1678.0699999999999</v>
      </c>
      <c r="V1101" s="22">
        <v>2900</v>
      </c>
      <c r="W1101" s="22">
        <v>5000</v>
      </c>
      <c r="X1101" s="24"/>
      <c r="Y1101" s="25">
        <v>4</v>
      </c>
      <c r="Z1101" s="18">
        <f>#NAME?</f>
        <v>4</v>
      </c>
      <c r="AA1101" s="18" t="b">
        <f t="shared" si="67"/>
        <v>1</v>
      </c>
      <c r="AB1101" s="26">
        <v>1</v>
      </c>
    </row>
    <row r="1102">
      <c r="A1102" s="21">
        <v>11357</v>
      </c>
      <c r="B1102" s="22" t="s">
        <v>4517</v>
      </c>
      <c r="C1102" s="22" t="s">
        <v>4518</v>
      </c>
      <c r="D1102" s="22" t="s">
        <v>4422</v>
      </c>
      <c r="E1102" s="22" t="s">
        <v>4519</v>
      </c>
      <c r="F1102" s="22" t="s">
        <v>4520</v>
      </c>
      <c r="G1102" s="22"/>
      <c r="H1102" s="14">
        <v>0.040000000000000001</v>
      </c>
      <c r="I1102" s="15" t="s">
        <v>64</v>
      </c>
      <c r="J1102" s="22" t="s">
        <v>65</v>
      </c>
      <c r="K1102" s="13">
        <v>90</v>
      </c>
      <c r="L1102" s="23">
        <v>0</v>
      </c>
      <c r="M1102" s="29">
        <f t="shared" si="64"/>
        <v>0</v>
      </c>
      <c r="N1102" s="29">
        <f t="shared" si="65"/>
        <v>0</v>
      </c>
      <c r="O1102" s="23"/>
      <c r="P1102" s="23"/>
      <c r="Q1102" s="23">
        <v>2</v>
      </c>
      <c r="R1102" s="23">
        <v>4</v>
      </c>
      <c r="S1102" s="22" t="s">
        <v>66</v>
      </c>
      <c r="T1102" s="22">
        <v>130</v>
      </c>
      <c r="U1102" s="22">
        <v>2925</v>
      </c>
      <c r="V1102" s="22">
        <v>4530</v>
      </c>
      <c r="W1102" s="22">
        <v>6250</v>
      </c>
      <c r="X1102" s="24"/>
      <c r="Y1102" s="25">
        <v>8</v>
      </c>
      <c r="Z1102" s="18">
        <f>#NAME?</f>
        <v>8</v>
      </c>
      <c r="AA1102" s="18" t="b">
        <f t="shared" si="67"/>
        <v>1</v>
      </c>
      <c r="AB1102" s="26"/>
    </row>
    <row r="1103">
      <c r="A1103" s="21">
        <v>11358</v>
      </c>
      <c r="B1103" s="22" t="s">
        <v>4521</v>
      </c>
      <c r="C1103" s="22" t="s">
        <v>4522</v>
      </c>
      <c r="D1103" s="22" t="s">
        <v>4422</v>
      </c>
      <c r="E1103" s="22" t="s">
        <v>4523</v>
      </c>
      <c r="F1103" s="22" t="s">
        <v>4524</v>
      </c>
      <c r="G1103" s="22"/>
      <c r="H1103" s="14">
        <v>0.040000000000000001</v>
      </c>
      <c r="I1103" s="15" t="s">
        <v>64</v>
      </c>
      <c r="J1103" s="22" t="s">
        <v>65</v>
      </c>
      <c r="K1103" s="13">
        <v>90</v>
      </c>
      <c r="L1103" s="23">
        <v>2</v>
      </c>
      <c r="M1103" s="29">
        <f t="shared" ref="M1103:M1166" si="68">L1103*4</f>
        <v>8</v>
      </c>
      <c r="N1103" s="29">
        <f t="shared" ref="N1103:N1166" si="69">L1103*5</f>
        <v>10</v>
      </c>
      <c r="O1103" s="23"/>
      <c r="P1103" s="23"/>
      <c r="Q1103" s="23">
        <v>2</v>
      </c>
      <c r="R1103" s="23">
        <v>10</v>
      </c>
      <c r="S1103" s="22" t="s">
        <v>66</v>
      </c>
      <c r="T1103" s="22">
        <v>100</v>
      </c>
      <c r="U1103" s="22">
        <v>2550</v>
      </c>
      <c r="V1103" s="22">
        <v>3830</v>
      </c>
      <c r="W1103" s="22">
        <v>5100</v>
      </c>
      <c r="X1103" s="24"/>
      <c r="Y1103" s="25">
        <v>16</v>
      </c>
      <c r="Z1103" s="18">
        <f>#NAME?</f>
        <v>16</v>
      </c>
      <c r="AA1103" s="18" t="b">
        <f t="shared" si="67"/>
        <v>1</v>
      </c>
      <c r="AB1103" s="26">
        <v>2</v>
      </c>
    </row>
    <row r="1104">
      <c r="A1104" s="21">
        <v>11359</v>
      </c>
      <c r="B1104" s="22" t="s">
        <v>4525</v>
      </c>
      <c r="C1104" s="22" t="s">
        <v>4526</v>
      </c>
      <c r="D1104" s="22" t="s">
        <v>4422</v>
      </c>
      <c r="E1104" s="22" t="s">
        <v>4527</v>
      </c>
      <c r="F1104" s="22" t="s">
        <v>4528</v>
      </c>
      <c r="G1104" s="22"/>
      <c r="H1104" s="14">
        <v>0.040000000000000001</v>
      </c>
      <c r="I1104" s="15" t="s">
        <v>64</v>
      </c>
      <c r="J1104" s="22" t="s">
        <v>65</v>
      </c>
      <c r="K1104" s="13">
        <v>90</v>
      </c>
      <c r="L1104" s="23">
        <v>2</v>
      </c>
      <c r="M1104" s="29">
        <f t="shared" si="68"/>
        <v>8</v>
      </c>
      <c r="N1104" s="29">
        <f t="shared" si="69"/>
        <v>10</v>
      </c>
      <c r="O1104" s="23"/>
      <c r="P1104" s="23"/>
      <c r="Q1104" s="23">
        <v>2</v>
      </c>
      <c r="R1104" s="23">
        <v>10</v>
      </c>
      <c r="S1104" s="22" t="s">
        <v>66</v>
      </c>
      <c r="T1104" s="22">
        <v>100</v>
      </c>
      <c r="U1104" s="22">
        <v>2550</v>
      </c>
      <c r="V1104" s="22">
        <v>3830</v>
      </c>
      <c r="W1104" s="22">
        <v>5100</v>
      </c>
      <c r="X1104" s="24"/>
      <c r="Y1104" s="25">
        <v>16</v>
      </c>
      <c r="Z1104" s="18">
        <f>#NAME?</f>
        <v>16</v>
      </c>
      <c r="AA1104" s="18" t="b">
        <f t="shared" si="67"/>
        <v>1</v>
      </c>
      <c r="AB1104" s="26">
        <v>2</v>
      </c>
    </row>
    <row r="1105">
      <c r="A1105" s="21">
        <v>13806</v>
      </c>
      <c r="B1105" s="22" t="s">
        <v>4529</v>
      </c>
      <c r="C1105" s="22" t="s">
        <v>4530</v>
      </c>
      <c r="D1105" s="22" t="s">
        <v>4422</v>
      </c>
      <c r="E1105" s="22" t="s">
        <v>4531</v>
      </c>
      <c r="F1105" s="22" t="s">
        <v>4532</v>
      </c>
      <c r="G1105" s="22"/>
      <c r="H1105" s="14">
        <v>0.040000000000000001</v>
      </c>
      <c r="I1105" s="15" t="s">
        <v>64</v>
      </c>
      <c r="J1105" s="22" t="s">
        <v>65</v>
      </c>
      <c r="K1105" s="13">
        <v>90</v>
      </c>
      <c r="L1105" s="23">
        <v>2</v>
      </c>
      <c r="M1105" s="29">
        <f t="shared" si="68"/>
        <v>8</v>
      </c>
      <c r="N1105" s="29">
        <f t="shared" si="69"/>
        <v>10</v>
      </c>
      <c r="O1105" s="23"/>
      <c r="P1105" s="23"/>
      <c r="Q1105" s="23">
        <v>5</v>
      </c>
      <c r="R1105" s="23">
        <v>10</v>
      </c>
      <c r="S1105" s="22" t="s">
        <v>66</v>
      </c>
      <c r="T1105" s="22">
        <v>38</v>
      </c>
      <c r="U1105" s="22">
        <v>855</v>
      </c>
      <c r="V1105" s="22">
        <v>1330</v>
      </c>
      <c r="W1105" s="22">
        <v>1840</v>
      </c>
      <c r="X1105" s="24"/>
      <c r="Y1105" s="25"/>
      <c r="Z1105" s="18">
        <f>#NAME?</f>
        <v>0</v>
      </c>
      <c r="AA1105" s="18" t="b">
        <f t="shared" si="67"/>
        <v>1</v>
      </c>
      <c r="AB1105" s="26"/>
    </row>
    <row r="1106">
      <c r="A1106" s="21">
        <v>13807</v>
      </c>
      <c r="B1106" s="22" t="s">
        <v>4533</v>
      </c>
      <c r="C1106" s="22" t="s">
        <v>4534</v>
      </c>
      <c r="D1106" s="22" t="s">
        <v>4422</v>
      </c>
      <c r="E1106" s="22" t="s">
        <v>4535</v>
      </c>
      <c r="F1106" s="22" t="s">
        <v>4536</v>
      </c>
      <c r="G1106" s="22"/>
      <c r="H1106" s="14">
        <v>0.040000000000000001</v>
      </c>
      <c r="I1106" s="15" t="s">
        <v>64</v>
      </c>
      <c r="J1106" s="22" t="s">
        <v>65</v>
      </c>
      <c r="K1106" s="13">
        <v>90</v>
      </c>
      <c r="L1106" s="23">
        <v>2</v>
      </c>
      <c r="M1106" s="29">
        <f t="shared" si="68"/>
        <v>8</v>
      </c>
      <c r="N1106" s="29">
        <f t="shared" si="69"/>
        <v>10</v>
      </c>
      <c r="O1106" s="23">
        <v>4</v>
      </c>
      <c r="P1106" s="23">
        <v>10</v>
      </c>
      <c r="Q1106" s="23"/>
      <c r="R1106" s="23"/>
      <c r="S1106" s="22" t="s">
        <v>66</v>
      </c>
      <c r="T1106" s="22">
        <v>38</v>
      </c>
      <c r="U1106" s="22">
        <v>855</v>
      </c>
      <c r="V1106" s="22">
        <v>1330</v>
      </c>
      <c r="W1106" s="22">
        <v>1840</v>
      </c>
      <c r="X1106" s="24"/>
      <c r="Y1106" s="25"/>
      <c r="Z1106" s="18">
        <f>#NAME?</f>
        <v>0</v>
      </c>
      <c r="AA1106" s="18" t="b">
        <f t="shared" si="67"/>
        <v>1</v>
      </c>
      <c r="AB1106" s="26"/>
    </row>
    <row r="1107">
      <c r="A1107" s="32">
        <v>14236</v>
      </c>
      <c r="B1107" s="32" t="s">
        <v>4537</v>
      </c>
      <c r="C1107" s="33" t="s">
        <v>4538</v>
      </c>
      <c r="D1107" s="33" t="s">
        <v>4422</v>
      </c>
      <c r="E1107" s="33" t="s">
        <v>4539</v>
      </c>
      <c r="F1107" s="33" t="s">
        <v>4540</v>
      </c>
      <c r="G1107" s="34"/>
      <c r="H1107" s="35">
        <v>0.040000000000000001</v>
      </c>
      <c r="I1107" s="34" t="s">
        <v>64</v>
      </c>
      <c r="J1107" s="33" t="s">
        <v>65</v>
      </c>
      <c r="K1107" s="13">
        <v>90</v>
      </c>
      <c r="L1107" s="29">
        <v>5</v>
      </c>
      <c r="M1107" s="29">
        <f t="shared" si="68"/>
        <v>20</v>
      </c>
      <c r="N1107" s="29">
        <f t="shared" si="69"/>
        <v>25</v>
      </c>
      <c r="O1107" s="29"/>
      <c r="P1107" s="29"/>
      <c r="Q1107" s="29"/>
      <c r="R1107" s="29"/>
      <c r="S1107" s="33" t="s">
        <v>66</v>
      </c>
      <c r="T1107" s="33">
        <v>150</v>
      </c>
      <c r="U1107" s="33">
        <v>3825</v>
      </c>
      <c r="V1107" s="33">
        <v>5740</v>
      </c>
      <c r="W1107" s="33">
        <f t="shared" si="66"/>
        <v>7650</v>
      </c>
      <c r="X1107" s="24"/>
      <c r="Y1107" s="29">
        <v>14</v>
      </c>
      <c r="Z1107" s="30">
        <f>#NAME?</f>
        <v>0</v>
      </c>
      <c r="AA1107" s="18" t="b">
        <f t="shared" si="67"/>
        <v>0</v>
      </c>
      <c r="AB1107" s="26">
        <v>2</v>
      </c>
    </row>
    <row r="1108">
      <c r="A1108" s="21">
        <v>13542</v>
      </c>
      <c r="B1108" s="22" t="s">
        <v>4541</v>
      </c>
      <c r="C1108" s="22" t="s">
        <v>4542</v>
      </c>
      <c r="D1108" s="22" t="s">
        <v>4422</v>
      </c>
      <c r="E1108" s="22" t="s">
        <v>4543</v>
      </c>
      <c r="F1108" s="22" t="s">
        <v>4544</v>
      </c>
      <c r="G1108" s="22"/>
      <c r="H1108" s="14">
        <v>0.040000000000000001</v>
      </c>
      <c r="I1108" s="15" t="s">
        <v>64</v>
      </c>
      <c r="J1108" s="22" t="s">
        <v>65</v>
      </c>
      <c r="K1108" s="13">
        <v>90</v>
      </c>
      <c r="L1108" s="23">
        <v>5</v>
      </c>
      <c r="M1108" s="29">
        <f t="shared" si="68"/>
        <v>20</v>
      </c>
      <c r="N1108" s="29">
        <f t="shared" si="69"/>
        <v>25</v>
      </c>
      <c r="O1108" s="23">
        <v>4</v>
      </c>
      <c r="P1108" s="23">
        <v>10</v>
      </c>
      <c r="Q1108" s="23"/>
      <c r="R1108" s="23"/>
      <c r="S1108" s="22" t="s">
        <v>66</v>
      </c>
      <c r="T1108" s="22">
        <v>0</v>
      </c>
      <c r="U1108" s="22">
        <v>2020</v>
      </c>
      <c r="V1108" s="22">
        <v>3130</v>
      </c>
      <c r="W1108" s="22">
        <v>4320</v>
      </c>
      <c r="X1108" s="24"/>
      <c r="Y1108" s="25"/>
      <c r="Z1108" s="18">
        <f>#NAME?</f>
        <v>0</v>
      </c>
      <c r="AA1108" s="18" t="b">
        <f t="shared" si="67"/>
        <v>1</v>
      </c>
      <c r="AB1108" s="26"/>
    </row>
    <row r="1109">
      <c r="A1109" s="21">
        <v>13545</v>
      </c>
      <c r="B1109" s="22" t="s">
        <v>4545</v>
      </c>
      <c r="C1109" s="22" t="s">
        <v>4546</v>
      </c>
      <c r="D1109" s="22" t="s">
        <v>4422</v>
      </c>
      <c r="E1109" s="22" t="s">
        <v>4547</v>
      </c>
      <c r="F1109" s="22" t="s">
        <v>4548</v>
      </c>
      <c r="G1109" s="22"/>
      <c r="H1109" s="14">
        <v>0.040000000000000001</v>
      </c>
      <c r="I1109" s="15" t="s">
        <v>64</v>
      </c>
      <c r="J1109" s="22" t="s">
        <v>65</v>
      </c>
      <c r="K1109" s="13">
        <v>90</v>
      </c>
      <c r="L1109" s="23">
        <v>0</v>
      </c>
      <c r="M1109" s="29">
        <f t="shared" si="68"/>
        <v>0</v>
      </c>
      <c r="N1109" s="29">
        <f t="shared" si="69"/>
        <v>0</v>
      </c>
      <c r="O1109" s="23"/>
      <c r="P1109" s="23"/>
      <c r="Q1109" s="23">
        <v>2</v>
      </c>
      <c r="R1109" s="23">
        <v>4</v>
      </c>
      <c r="S1109" s="22" t="s">
        <v>66</v>
      </c>
      <c r="T1109" s="22">
        <v>65</v>
      </c>
      <c r="U1109" s="22">
        <v>1511.25</v>
      </c>
      <c r="V1109" s="22">
        <v>2340</v>
      </c>
      <c r="W1109" s="22">
        <v>3300</v>
      </c>
      <c r="X1109" s="24"/>
      <c r="Y1109" s="25">
        <v>4</v>
      </c>
      <c r="Z1109" s="18">
        <f>#NAME?</f>
        <v>4</v>
      </c>
      <c r="AA1109" s="18" t="b">
        <f t="shared" si="67"/>
        <v>1</v>
      </c>
      <c r="AB1109" s="26">
        <v>1</v>
      </c>
    </row>
    <row r="1110">
      <c r="A1110" s="21">
        <v>13544</v>
      </c>
      <c r="B1110" s="22" t="s">
        <v>4549</v>
      </c>
      <c r="C1110" s="22" t="s">
        <v>4550</v>
      </c>
      <c r="D1110" s="22" t="s">
        <v>4422</v>
      </c>
      <c r="E1110" s="22" t="s">
        <v>4551</v>
      </c>
      <c r="F1110" s="22" t="s">
        <v>4552</v>
      </c>
      <c r="G1110" s="22"/>
      <c r="H1110" s="14">
        <v>0.040000000000000001</v>
      </c>
      <c r="I1110" s="15" t="s">
        <v>64</v>
      </c>
      <c r="J1110" s="22" t="s">
        <v>65</v>
      </c>
      <c r="K1110" s="13">
        <v>90</v>
      </c>
      <c r="L1110" s="23">
        <v>1</v>
      </c>
      <c r="M1110" s="29">
        <f t="shared" si="68"/>
        <v>4</v>
      </c>
      <c r="N1110" s="29">
        <f t="shared" si="69"/>
        <v>5</v>
      </c>
      <c r="O1110" s="23"/>
      <c r="P1110" s="23"/>
      <c r="Q1110" s="23">
        <v>2</v>
      </c>
      <c r="R1110" s="23">
        <v>5</v>
      </c>
      <c r="S1110" s="22" t="s">
        <v>66</v>
      </c>
      <c r="T1110" s="22">
        <v>130</v>
      </c>
      <c r="U1110" s="22">
        <v>3315</v>
      </c>
      <c r="V1110" s="22">
        <v>4970</v>
      </c>
      <c r="W1110" s="22">
        <v>6630</v>
      </c>
      <c r="X1110" s="24">
        <v>3</v>
      </c>
      <c r="Y1110" s="25">
        <v>14</v>
      </c>
      <c r="Z1110" s="18">
        <f>#NAME?</f>
        <v>14</v>
      </c>
      <c r="AA1110" s="18" t="b">
        <f t="shared" si="67"/>
        <v>1</v>
      </c>
      <c r="AB1110" s="26">
        <v>2</v>
      </c>
    </row>
    <row r="1111">
      <c r="A1111" s="21">
        <v>13543</v>
      </c>
      <c r="B1111" s="22" t="s">
        <v>4553</v>
      </c>
      <c r="C1111" s="22" t="s">
        <v>4554</v>
      </c>
      <c r="D1111" s="22" t="s">
        <v>4422</v>
      </c>
      <c r="E1111" s="22" t="s">
        <v>4555</v>
      </c>
      <c r="F1111" s="22" t="s">
        <v>4556</v>
      </c>
      <c r="G1111" s="22"/>
      <c r="H1111" s="14">
        <v>0.040000000000000001</v>
      </c>
      <c r="I1111" s="15" t="s">
        <v>64</v>
      </c>
      <c r="J1111" s="22" t="s">
        <v>65</v>
      </c>
      <c r="K1111" s="13">
        <v>90</v>
      </c>
      <c r="L1111" s="23">
        <v>2</v>
      </c>
      <c r="M1111" s="29">
        <f t="shared" si="68"/>
        <v>8</v>
      </c>
      <c r="N1111" s="29">
        <f t="shared" si="69"/>
        <v>10</v>
      </c>
      <c r="O1111" s="23"/>
      <c r="P1111" s="23"/>
      <c r="Q1111" s="23">
        <v>2</v>
      </c>
      <c r="R1111" s="23">
        <v>5</v>
      </c>
      <c r="S1111" s="22" t="s">
        <v>66</v>
      </c>
      <c r="T1111" s="22">
        <v>130</v>
      </c>
      <c r="U1111" s="22">
        <v>3315</v>
      </c>
      <c r="V1111" s="22">
        <v>4970</v>
      </c>
      <c r="W1111" s="22">
        <v>6630</v>
      </c>
      <c r="X1111" s="24">
        <v>2</v>
      </c>
      <c r="Y1111" s="25">
        <v>14</v>
      </c>
      <c r="Z1111" s="18">
        <f>#NAME?</f>
        <v>14</v>
      </c>
      <c r="AA1111" s="18" t="b">
        <f t="shared" si="67"/>
        <v>1</v>
      </c>
      <c r="AB1111" s="26">
        <v>2</v>
      </c>
    </row>
    <row r="1112">
      <c r="A1112" s="12">
        <v>11907</v>
      </c>
      <c r="B1112" s="13" t="s">
        <v>4557</v>
      </c>
      <c r="C1112" s="13" t="s">
        <v>4558</v>
      </c>
      <c r="D1112" s="13" t="s">
        <v>4422</v>
      </c>
      <c r="E1112" s="13" t="s">
        <v>4559</v>
      </c>
      <c r="F1112" s="13" t="s">
        <v>4560</v>
      </c>
      <c r="G1112" s="13" t="s">
        <v>4561</v>
      </c>
      <c r="H1112" s="14">
        <v>0.02</v>
      </c>
      <c r="I1112" s="15" t="s">
        <v>32</v>
      </c>
      <c r="J1112" s="13" t="s">
        <v>33</v>
      </c>
      <c r="K1112" s="20">
        <v>90</v>
      </c>
      <c r="L1112" s="16">
        <f>#NAME?</f>
        <v>0</v>
      </c>
      <c r="M1112" s="29">
        <f t="shared" si="68"/>
        <v>0</v>
      </c>
      <c r="N1112" s="29">
        <f t="shared" si="69"/>
        <v>0</v>
      </c>
      <c r="O1112" s="16"/>
      <c r="P1112" s="16"/>
      <c r="Q1112" s="16">
        <v>1</v>
      </c>
      <c r="R1112" s="16">
        <v>2</v>
      </c>
      <c r="S1112" s="13" t="s">
        <v>34</v>
      </c>
      <c r="T1112" s="13">
        <v>3.0600000000000001</v>
      </c>
      <c r="U1112" s="13">
        <v>475.06999999999999</v>
      </c>
      <c r="V1112" s="13">
        <v>600</v>
      </c>
      <c r="W1112" s="13">
        <v>830</v>
      </c>
      <c r="X1112" s="17"/>
      <c r="Y1112" s="18"/>
      <c r="Z1112" s="18">
        <f>#NAME?</f>
        <v>0</v>
      </c>
      <c r="AA1112" s="18" t="b">
        <f t="shared" si="67"/>
        <v>1</v>
      </c>
      <c r="AB1112" s="19"/>
    </row>
    <row r="1113">
      <c r="A1113" s="12">
        <v>11908</v>
      </c>
      <c r="B1113" s="13" t="s">
        <v>4562</v>
      </c>
      <c r="C1113" s="13" t="s">
        <v>4563</v>
      </c>
      <c r="D1113" s="13" t="s">
        <v>4422</v>
      </c>
      <c r="E1113" s="13" t="s">
        <v>4564</v>
      </c>
      <c r="F1113" s="13" t="s">
        <v>4565</v>
      </c>
      <c r="G1113" s="13" t="s">
        <v>4561</v>
      </c>
      <c r="H1113" s="14">
        <v>0.02</v>
      </c>
      <c r="I1113" s="15" t="s">
        <v>32</v>
      </c>
      <c r="J1113" s="13" t="s">
        <v>33</v>
      </c>
      <c r="K1113" s="20">
        <v>90</v>
      </c>
      <c r="L1113" s="16">
        <f>#NAME?</f>
        <v>0</v>
      </c>
      <c r="M1113" s="29">
        <f t="shared" si="68"/>
        <v>0</v>
      </c>
      <c r="N1113" s="29">
        <f t="shared" si="69"/>
        <v>0</v>
      </c>
      <c r="O1113" s="16"/>
      <c r="P1113" s="16"/>
      <c r="Q1113" s="16">
        <v>1</v>
      </c>
      <c r="R1113" s="16">
        <v>2</v>
      </c>
      <c r="S1113" s="13" t="s">
        <v>34</v>
      </c>
      <c r="T1113" s="13">
        <v>3.0600000000000001</v>
      </c>
      <c r="U1113" s="13">
        <v>475.06999999999999</v>
      </c>
      <c r="V1113" s="13">
        <v>600</v>
      </c>
      <c r="W1113" s="13">
        <v>830</v>
      </c>
      <c r="X1113" s="17"/>
      <c r="Y1113" s="18"/>
      <c r="Z1113" s="18">
        <f>#NAME?</f>
        <v>0</v>
      </c>
      <c r="AA1113" s="18" t="b">
        <f t="shared" si="67"/>
        <v>1</v>
      </c>
      <c r="AB1113" s="19"/>
    </row>
    <row r="1114">
      <c r="A1114" s="12">
        <v>12910</v>
      </c>
      <c r="B1114" s="13" t="s">
        <v>4566</v>
      </c>
      <c r="C1114" s="13" t="s">
        <v>4567</v>
      </c>
      <c r="D1114" s="13" t="s">
        <v>4422</v>
      </c>
      <c r="E1114" s="13" t="s">
        <v>4568</v>
      </c>
      <c r="F1114" s="13" t="s">
        <v>4569</v>
      </c>
      <c r="G1114" s="13" t="s">
        <v>4570</v>
      </c>
      <c r="H1114" s="14">
        <v>0.02</v>
      </c>
      <c r="I1114" s="15" t="s">
        <v>32</v>
      </c>
      <c r="J1114" s="13" t="s">
        <v>33</v>
      </c>
      <c r="K1114" s="13">
        <v>90</v>
      </c>
      <c r="L1114" s="16">
        <f>#NAME?</f>
        <v>0</v>
      </c>
      <c r="M1114" s="29">
        <f t="shared" si="68"/>
        <v>0</v>
      </c>
      <c r="N1114" s="29">
        <f t="shared" si="69"/>
        <v>0</v>
      </c>
      <c r="O1114" s="16"/>
      <c r="P1114" s="16"/>
      <c r="Q1114" s="16">
        <v>1</v>
      </c>
      <c r="R1114" s="16">
        <v>2</v>
      </c>
      <c r="S1114" s="13" t="s">
        <v>34</v>
      </c>
      <c r="T1114" s="13">
        <v>15.81</v>
      </c>
      <c r="U1114" s="13">
        <v>2833.1500000000001</v>
      </c>
      <c r="V1114" s="13">
        <v>3700</v>
      </c>
      <c r="W1114" s="13">
        <v>4600</v>
      </c>
      <c r="X1114" s="17"/>
      <c r="Y1114" s="18">
        <v>12</v>
      </c>
      <c r="Z1114" s="18">
        <f>#NAME?</f>
        <v>12</v>
      </c>
      <c r="AA1114" s="18" t="b">
        <f t="shared" si="67"/>
        <v>1</v>
      </c>
      <c r="AB1114" s="19">
        <v>3</v>
      </c>
    </row>
    <row r="1115">
      <c r="A1115" s="12">
        <v>11977</v>
      </c>
      <c r="B1115" s="13" t="s">
        <v>4571</v>
      </c>
      <c r="C1115" s="13" t="s">
        <v>4572</v>
      </c>
      <c r="D1115" s="13" t="s">
        <v>4422</v>
      </c>
      <c r="E1115" s="13" t="s">
        <v>4573</v>
      </c>
      <c r="F1115" s="13" t="s">
        <v>4574</v>
      </c>
      <c r="G1115" s="13" t="s">
        <v>4575</v>
      </c>
      <c r="H1115" s="14">
        <v>0.02</v>
      </c>
      <c r="I1115" s="15" t="s">
        <v>32</v>
      </c>
      <c r="J1115" s="13" t="s">
        <v>33</v>
      </c>
      <c r="K1115" s="13">
        <v>90</v>
      </c>
      <c r="L1115" s="16">
        <f>#NAME?</f>
        <v>13</v>
      </c>
      <c r="M1115" s="29">
        <f t="shared" si="68"/>
        <v>52</v>
      </c>
      <c r="N1115" s="29">
        <f t="shared" si="69"/>
        <v>65</v>
      </c>
      <c r="O1115" s="16"/>
      <c r="P1115" s="16"/>
      <c r="Q1115" s="16">
        <v>1</v>
      </c>
      <c r="R1115" s="16">
        <v>3</v>
      </c>
      <c r="S1115" s="13" t="s">
        <v>34</v>
      </c>
      <c r="T1115" s="13">
        <v>15.869999999999999</v>
      </c>
      <c r="U1115" s="13">
        <v>2644.3400000000001</v>
      </c>
      <c r="V1115" s="13">
        <v>3500</v>
      </c>
      <c r="W1115" s="13">
        <v>4840</v>
      </c>
      <c r="X1115" s="17"/>
      <c r="Y1115" s="18">
        <v>13</v>
      </c>
      <c r="Z1115" s="18">
        <f>#NAME?</f>
        <v>13</v>
      </c>
      <c r="AA1115" s="18" t="b">
        <f t="shared" si="67"/>
        <v>1</v>
      </c>
      <c r="AB1115" s="19">
        <v>3</v>
      </c>
    </row>
    <row r="1116">
      <c r="A1116" s="12">
        <v>13522</v>
      </c>
      <c r="B1116" s="13" t="s">
        <v>4576</v>
      </c>
      <c r="C1116" s="13" t="s">
        <v>4577</v>
      </c>
      <c r="D1116" s="13" t="s">
        <v>4422</v>
      </c>
      <c r="E1116" s="13" t="s">
        <v>4578</v>
      </c>
      <c r="F1116" s="13" t="s">
        <v>4579</v>
      </c>
      <c r="G1116" s="13" t="s">
        <v>4580</v>
      </c>
      <c r="H1116" s="14">
        <v>0.02</v>
      </c>
      <c r="I1116" s="15" t="s">
        <v>32</v>
      </c>
      <c r="J1116" s="13" t="s">
        <v>33</v>
      </c>
      <c r="K1116" s="13">
        <v>90</v>
      </c>
      <c r="L1116" s="16">
        <f>#NAME?</f>
        <v>1</v>
      </c>
      <c r="M1116" s="29">
        <f t="shared" si="68"/>
        <v>4</v>
      </c>
      <c r="N1116" s="29">
        <f t="shared" si="69"/>
        <v>5</v>
      </c>
      <c r="O1116" s="16"/>
      <c r="P1116" s="16"/>
      <c r="Q1116" s="16">
        <v>1</v>
      </c>
      <c r="R1116" s="16">
        <v>2</v>
      </c>
      <c r="S1116" s="13" t="s">
        <v>34</v>
      </c>
      <c r="T1116" s="13">
        <v>14.789999999999999</v>
      </c>
      <c r="U1116" s="13">
        <v>2650.3699999999999</v>
      </c>
      <c r="V1116" s="13">
        <v>3400</v>
      </c>
      <c r="W1116" s="13">
        <v>4200</v>
      </c>
      <c r="X1116" s="17"/>
      <c r="Y1116" s="18">
        <v>11</v>
      </c>
      <c r="Z1116" s="18">
        <f>#NAME?</f>
        <v>11</v>
      </c>
      <c r="AA1116" s="18" t="b">
        <f t="shared" si="67"/>
        <v>1</v>
      </c>
      <c r="AB1116" s="19">
        <v>1</v>
      </c>
    </row>
    <row r="1117">
      <c r="A1117" s="21">
        <v>11353</v>
      </c>
      <c r="B1117" s="22" t="s">
        <v>4581</v>
      </c>
      <c r="C1117" s="22" t="s">
        <v>4582</v>
      </c>
      <c r="D1117" s="22" t="s">
        <v>4422</v>
      </c>
      <c r="E1117" s="22" t="s">
        <v>4583</v>
      </c>
      <c r="F1117" s="22" t="s">
        <v>4584</v>
      </c>
      <c r="G1117" s="22"/>
      <c r="H1117" s="14">
        <v>0.040000000000000001</v>
      </c>
      <c r="I1117" s="15" t="s">
        <v>64</v>
      </c>
      <c r="J1117" s="22" t="s">
        <v>65</v>
      </c>
      <c r="K1117" s="13">
        <v>90</v>
      </c>
      <c r="L1117" s="23">
        <v>0</v>
      </c>
      <c r="M1117" s="29">
        <f t="shared" si="68"/>
        <v>0</v>
      </c>
      <c r="N1117" s="29">
        <f t="shared" si="69"/>
        <v>0</v>
      </c>
      <c r="O1117" s="23">
        <v>2</v>
      </c>
      <c r="P1117" s="23">
        <v>5</v>
      </c>
      <c r="Q1117" s="23"/>
      <c r="R1117" s="23"/>
      <c r="S1117" s="22" t="s">
        <v>66</v>
      </c>
      <c r="T1117" s="22">
        <v>22.559999999999999</v>
      </c>
      <c r="U1117" s="22">
        <v>3526</v>
      </c>
      <c r="V1117" s="22">
        <v>5470</v>
      </c>
      <c r="W1117" s="22">
        <v>7550</v>
      </c>
      <c r="X1117" s="24">
        <v>6</v>
      </c>
      <c r="Y1117" s="25">
        <v>15</v>
      </c>
      <c r="Z1117" s="18">
        <f>#NAME?</f>
        <v>15</v>
      </c>
      <c r="AA1117" s="18" t="b">
        <f t="shared" si="67"/>
        <v>1</v>
      </c>
      <c r="AB1117" s="26">
        <v>1</v>
      </c>
    </row>
    <row r="1118">
      <c r="A1118" s="21">
        <v>11354</v>
      </c>
      <c r="B1118" s="22" t="s">
        <v>4585</v>
      </c>
      <c r="C1118" s="22" t="s">
        <v>4586</v>
      </c>
      <c r="D1118" s="22" t="s">
        <v>4422</v>
      </c>
      <c r="E1118" s="22" t="s">
        <v>4587</v>
      </c>
      <c r="F1118" s="22" t="s">
        <v>4588</v>
      </c>
      <c r="H1118" s="14">
        <v>0.040000000000000001</v>
      </c>
      <c r="I1118" s="15" t="s">
        <v>64</v>
      </c>
      <c r="J1118" s="22" t="s">
        <v>65</v>
      </c>
      <c r="K1118" s="13">
        <v>90</v>
      </c>
      <c r="L1118" s="23">
        <v>0</v>
      </c>
      <c r="M1118" s="29">
        <f t="shared" si="68"/>
        <v>0</v>
      </c>
      <c r="N1118" s="29">
        <f t="shared" si="69"/>
        <v>0</v>
      </c>
      <c r="O1118" s="23">
        <v>2</v>
      </c>
      <c r="P1118" s="23">
        <v>5</v>
      </c>
      <c r="Q1118" s="23"/>
      <c r="R1118" s="23"/>
      <c r="S1118" s="22" t="s">
        <v>66</v>
      </c>
      <c r="T1118" s="22">
        <v>155</v>
      </c>
      <c r="U1118" s="22">
        <v>3928.0900000000001</v>
      </c>
      <c r="V1118" s="22">
        <v>5900</v>
      </c>
      <c r="W1118" s="22">
        <v>10200</v>
      </c>
      <c r="X1118" s="24">
        <v>1</v>
      </c>
      <c r="Y1118" s="25">
        <v>2</v>
      </c>
      <c r="Z1118" s="18">
        <f>#NAME?</f>
        <v>2</v>
      </c>
      <c r="AA1118" s="18" t="b">
        <f t="shared" si="67"/>
        <v>1</v>
      </c>
      <c r="AB1118" s="26">
        <v>2</v>
      </c>
    </row>
    <row r="1119">
      <c r="A1119" s="21">
        <v>11352</v>
      </c>
      <c r="B1119" s="22" t="s">
        <v>4589</v>
      </c>
      <c r="C1119" s="22" t="s">
        <v>4590</v>
      </c>
      <c r="D1119" s="22" t="s">
        <v>4422</v>
      </c>
      <c r="E1119" s="22" t="s">
        <v>4591</v>
      </c>
      <c r="F1119" s="22" t="s">
        <v>4592</v>
      </c>
      <c r="G1119" s="22"/>
      <c r="H1119" s="14">
        <v>0.040000000000000001</v>
      </c>
      <c r="I1119" s="15" t="s">
        <v>64</v>
      </c>
      <c r="J1119" s="22" t="s">
        <v>65</v>
      </c>
      <c r="K1119" s="13">
        <v>90</v>
      </c>
      <c r="L1119" s="23">
        <v>1</v>
      </c>
      <c r="M1119" s="29">
        <f t="shared" si="68"/>
        <v>4</v>
      </c>
      <c r="N1119" s="29">
        <f t="shared" si="69"/>
        <v>5</v>
      </c>
      <c r="O1119" s="23">
        <v>2</v>
      </c>
      <c r="P1119" s="23">
        <v>5</v>
      </c>
      <c r="Q1119" s="23"/>
      <c r="R1119" s="23"/>
      <c r="S1119" s="22" t="s">
        <v>66</v>
      </c>
      <c r="T1119" s="22">
        <v>22.559999999999999</v>
      </c>
      <c r="U1119" s="22">
        <v>3526</v>
      </c>
      <c r="V1119" s="22">
        <v>5470</v>
      </c>
      <c r="W1119" s="22">
        <v>7550</v>
      </c>
      <c r="X1119" s="24">
        <v>2</v>
      </c>
      <c r="Y1119" s="25">
        <v>0</v>
      </c>
      <c r="Z1119" s="18">
        <f>#NAME?</f>
        <v>0</v>
      </c>
      <c r="AA1119" s="18" t="b">
        <f t="shared" si="67"/>
        <v>1</v>
      </c>
      <c r="AB1119" s="26">
        <v>1</v>
      </c>
    </row>
    <row r="1120">
      <c r="A1120" s="21">
        <v>11351</v>
      </c>
      <c r="B1120" s="22" t="s">
        <v>4593</v>
      </c>
      <c r="C1120" s="22" t="s">
        <v>4594</v>
      </c>
      <c r="D1120" s="22" t="s">
        <v>4422</v>
      </c>
      <c r="E1120" s="22" t="s">
        <v>4595</v>
      </c>
      <c r="F1120" s="22" t="s">
        <v>4596</v>
      </c>
      <c r="G1120" s="22"/>
      <c r="H1120" s="14">
        <v>0.040000000000000001</v>
      </c>
      <c r="I1120" s="15" t="s">
        <v>64</v>
      </c>
      <c r="J1120" s="22" t="s">
        <v>65</v>
      </c>
      <c r="K1120" s="13">
        <v>90</v>
      </c>
      <c r="L1120" s="23">
        <v>1</v>
      </c>
      <c r="M1120" s="29">
        <f t="shared" si="68"/>
        <v>4</v>
      </c>
      <c r="N1120" s="29">
        <f t="shared" si="69"/>
        <v>5</v>
      </c>
      <c r="O1120" s="23">
        <v>2</v>
      </c>
      <c r="P1120" s="23">
        <v>5</v>
      </c>
      <c r="Q1120" s="23"/>
      <c r="R1120" s="23"/>
      <c r="S1120" s="22" t="s">
        <v>66</v>
      </c>
      <c r="T1120" s="22">
        <v>155</v>
      </c>
      <c r="U1120" s="22">
        <v>3603.75</v>
      </c>
      <c r="V1120" s="22">
        <v>5470</v>
      </c>
      <c r="W1120" s="22">
        <v>7550</v>
      </c>
      <c r="X1120" s="24">
        <v>1</v>
      </c>
      <c r="Y1120" s="25">
        <v>3</v>
      </c>
      <c r="Z1120" s="18">
        <f>#NAME?</f>
        <v>3</v>
      </c>
      <c r="AA1120" s="18" t="b">
        <f t="shared" si="67"/>
        <v>1</v>
      </c>
      <c r="AB1120" s="26">
        <v>4</v>
      </c>
    </row>
    <row r="1121">
      <c r="A1121" s="21">
        <v>11349</v>
      </c>
      <c r="B1121" s="22" t="s">
        <v>4597</v>
      </c>
      <c r="C1121" s="22" t="s">
        <v>4598</v>
      </c>
      <c r="D1121" s="22" t="s">
        <v>4422</v>
      </c>
      <c r="E1121" s="22" t="s">
        <v>4599</v>
      </c>
      <c r="F1121" s="22" t="s">
        <v>4600</v>
      </c>
      <c r="G1121" s="22"/>
      <c r="H1121" s="14">
        <v>0.040000000000000001</v>
      </c>
      <c r="I1121" s="15" t="s">
        <v>64</v>
      </c>
      <c r="J1121" s="22" t="s">
        <v>65</v>
      </c>
      <c r="K1121" s="13">
        <v>90</v>
      </c>
      <c r="L1121" s="23">
        <v>0</v>
      </c>
      <c r="M1121" s="29">
        <f t="shared" si="68"/>
        <v>0</v>
      </c>
      <c r="N1121" s="29">
        <f t="shared" si="69"/>
        <v>0</v>
      </c>
      <c r="O1121" s="23">
        <v>2</v>
      </c>
      <c r="P1121" s="23">
        <v>5</v>
      </c>
      <c r="Q1121" s="23"/>
      <c r="R1121" s="23"/>
      <c r="S1121" s="22" t="s">
        <v>66</v>
      </c>
      <c r="T1121" s="22">
        <v>4</v>
      </c>
      <c r="U1121" s="22">
        <v>625</v>
      </c>
      <c r="V1121" s="22">
        <v>970</v>
      </c>
      <c r="W1121" s="22">
        <v>1340</v>
      </c>
      <c r="X1121" s="24"/>
      <c r="Y1121" s="25"/>
      <c r="Z1121" s="18">
        <f>#NAME?</f>
        <v>0</v>
      </c>
      <c r="AA1121" s="18" t="b">
        <f t="shared" si="67"/>
        <v>1</v>
      </c>
      <c r="AB1121" s="26"/>
    </row>
    <row r="1122">
      <c r="A1122" s="21">
        <v>11350</v>
      </c>
      <c r="B1122" s="22" t="s">
        <v>4601</v>
      </c>
      <c r="C1122" s="22" t="s">
        <v>4602</v>
      </c>
      <c r="D1122" s="22" t="s">
        <v>4422</v>
      </c>
      <c r="E1122" s="22" t="s">
        <v>4603</v>
      </c>
      <c r="F1122" s="22" t="s">
        <v>4604</v>
      </c>
      <c r="G1122" s="22"/>
      <c r="H1122" s="14">
        <v>0.040000000000000001</v>
      </c>
      <c r="I1122" s="15" t="s">
        <v>64</v>
      </c>
      <c r="J1122" s="22" t="s">
        <v>65</v>
      </c>
      <c r="K1122" s="13">
        <v>90</v>
      </c>
      <c r="L1122" s="23">
        <v>0</v>
      </c>
      <c r="M1122" s="29">
        <f t="shared" si="68"/>
        <v>0</v>
      </c>
      <c r="N1122" s="29">
        <f t="shared" si="69"/>
        <v>0</v>
      </c>
      <c r="O1122" s="23">
        <v>2</v>
      </c>
      <c r="P1122" s="23">
        <v>5</v>
      </c>
      <c r="Q1122" s="23"/>
      <c r="R1122" s="23"/>
      <c r="S1122" s="22" t="s">
        <v>66</v>
      </c>
      <c r="T1122" s="22">
        <v>4</v>
      </c>
      <c r="U1122" s="22">
        <v>625</v>
      </c>
      <c r="V1122" s="22">
        <v>970</v>
      </c>
      <c r="W1122" s="22">
        <v>1340</v>
      </c>
      <c r="X1122" s="24"/>
      <c r="Y1122" s="25"/>
      <c r="Z1122" s="18">
        <f>#NAME?</f>
        <v>0</v>
      </c>
      <c r="AA1122" s="18" t="b">
        <f t="shared" si="67"/>
        <v>1</v>
      </c>
      <c r="AB1122" s="26"/>
    </row>
    <row r="1123">
      <c r="A1123" s="12">
        <v>11978</v>
      </c>
      <c r="B1123" s="13" t="s">
        <v>4605</v>
      </c>
      <c r="C1123" s="13" t="s">
        <v>4606</v>
      </c>
      <c r="D1123" s="13" t="s">
        <v>4422</v>
      </c>
      <c r="E1123" s="13" t="s">
        <v>4607</v>
      </c>
      <c r="F1123" s="13" t="s">
        <v>4608</v>
      </c>
      <c r="G1123" s="13" t="s">
        <v>4609</v>
      </c>
      <c r="H1123" s="14">
        <v>0.02</v>
      </c>
      <c r="I1123" s="15" t="s">
        <v>32</v>
      </c>
      <c r="J1123" s="13" t="s">
        <v>33</v>
      </c>
      <c r="K1123" s="13">
        <v>90</v>
      </c>
      <c r="L1123" s="16">
        <f>#NAME?</f>
        <v>7</v>
      </c>
      <c r="M1123" s="29">
        <f t="shared" si="68"/>
        <v>28</v>
      </c>
      <c r="N1123" s="29">
        <f t="shared" si="69"/>
        <v>35</v>
      </c>
      <c r="O1123" s="16"/>
      <c r="P1123" s="16"/>
      <c r="Q1123" s="16">
        <v>1</v>
      </c>
      <c r="R1123" s="16">
        <v>3</v>
      </c>
      <c r="S1123" s="13" t="s">
        <v>34</v>
      </c>
      <c r="T1123" s="13">
        <v>15.99</v>
      </c>
      <c r="U1123" s="13">
        <v>2494</v>
      </c>
      <c r="V1123" s="13">
        <v>3300</v>
      </c>
      <c r="W1123" s="13">
        <v>5700</v>
      </c>
      <c r="X1123" s="17"/>
      <c r="Y1123" s="18">
        <v>14</v>
      </c>
      <c r="Z1123" s="18">
        <f>#NAME?</f>
        <v>14</v>
      </c>
      <c r="AA1123" s="18" t="b">
        <f t="shared" si="67"/>
        <v>1</v>
      </c>
      <c r="AB1123" s="19">
        <v>5</v>
      </c>
    </row>
    <row r="1124">
      <c r="A1124" s="12">
        <v>12796</v>
      </c>
      <c r="B1124" s="13" t="s">
        <v>4610</v>
      </c>
      <c r="C1124" s="13" t="s">
        <v>4611</v>
      </c>
      <c r="D1124" s="13" t="s">
        <v>4422</v>
      </c>
      <c r="E1124" s="13" t="s">
        <v>4612</v>
      </c>
      <c r="F1124" s="13" t="s">
        <v>4613</v>
      </c>
      <c r="G1124" s="13" t="s">
        <v>4614</v>
      </c>
      <c r="H1124" s="14">
        <v>0.02</v>
      </c>
      <c r="I1124" s="15" t="s">
        <v>32</v>
      </c>
      <c r="J1124" s="13" t="s">
        <v>33</v>
      </c>
      <c r="K1124" s="13">
        <v>90</v>
      </c>
      <c r="L1124" s="16">
        <f>#NAME?</f>
        <v>0</v>
      </c>
      <c r="M1124" s="29">
        <f t="shared" si="68"/>
        <v>0</v>
      </c>
      <c r="N1124" s="29">
        <f t="shared" si="69"/>
        <v>0</v>
      </c>
      <c r="O1124" s="16"/>
      <c r="P1124" s="16"/>
      <c r="Q1124" s="16">
        <v>1</v>
      </c>
      <c r="R1124" s="16">
        <v>3</v>
      </c>
      <c r="S1124" s="13" t="s">
        <v>34</v>
      </c>
      <c r="T1124" s="13">
        <v>23.93</v>
      </c>
      <c r="U1124" s="13">
        <v>3788</v>
      </c>
      <c r="V1124" s="13">
        <v>4800</v>
      </c>
      <c r="W1124" s="13">
        <v>6620</v>
      </c>
      <c r="X1124" s="17"/>
      <c r="Y1124" s="18">
        <v>16</v>
      </c>
      <c r="Z1124" s="18">
        <f>#NAME?</f>
        <v>16</v>
      </c>
      <c r="AA1124" s="18" t="b">
        <f t="shared" si="67"/>
        <v>1</v>
      </c>
      <c r="AB1124" s="19">
        <v>1</v>
      </c>
    </row>
    <row r="1125">
      <c r="A1125" s="21">
        <v>10270</v>
      </c>
      <c r="B1125" s="22" t="s">
        <v>4615</v>
      </c>
      <c r="C1125" s="22" t="s">
        <v>4616</v>
      </c>
      <c r="D1125" s="22" t="s">
        <v>4422</v>
      </c>
      <c r="E1125" s="22" t="s">
        <v>4617</v>
      </c>
      <c r="F1125" s="22" t="s">
        <v>4618</v>
      </c>
      <c r="G1125" s="22"/>
      <c r="H1125" s="14">
        <v>0.040000000000000001</v>
      </c>
      <c r="I1125" s="15" t="s">
        <v>64</v>
      </c>
      <c r="J1125" s="22" t="s">
        <v>65</v>
      </c>
      <c r="K1125" s="13">
        <v>90</v>
      </c>
      <c r="L1125" s="23">
        <v>0</v>
      </c>
      <c r="M1125" s="29">
        <f t="shared" si="68"/>
        <v>0</v>
      </c>
      <c r="N1125" s="29">
        <f t="shared" si="69"/>
        <v>0</v>
      </c>
      <c r="O1125" s="23"/>
      <c r="P1125" s="23"/>
      <c r="Q1125" s="23">
        <v>2</v>
      </c>
      <c r="R1125" s="23">
        <v>5</v>
      </c>
      <c r="S1125" s="22" t="s">
        <v>66</v>
      </c>
      <c r="T1125" s="22">
        <v>0</v>
      </c>
      <c r="U1125" s="22">
        <v>0</v>
      </c>
      <c r="V1125" s="22">
        <v>1500</v>
      </c>
      <c r="W1125" s="22">
        <v>2070</v>
      </c>
      <c r="X1125" s="24">
        <v>1</v>
      </c>
      <c r="Y1125" s="25"/>
      <c r="Z1125" s="30">
        <f>#NAME?</f>
        <v>88</v>
      </c>
      <c r="AA1125" s="18" t="b">
        <f t="shared" si="67"/>
        <v>0</v>
      </c>
      <c r="AB1125" s="26"/>
    </row>
    <row r="1126">
      <c r="A1126" s="12">
        <v>13456</v>
      </c>
      <c r="B1126" s="13" t="s">
        <v>4619</v>
      </c>
      <c r="C1126" s="13" t="s">
        <v>4620</v>
      </c>
      <c r="D1126" s="13" t="s">
        <v>4422</v>
      </c>
      <c r="E1126" s="13" t="s">
        <v>4621</v>
      </c>
      <c r="F1126" s="13" t="s">
        <v>4622</v>
      </c>
      <c r="G1126" s="13" t="s">
        <v>4623</v>
      </c>
      <c r="H1126" s="14">
        <v>0.02</v>
      </c>
      <c r="I1126" s="15" t="s">
        <v>32</v>
      </c>
      <c r="J1126" s="13" t="s">
        <v>33</v>
      </c>
      <c r="K1126" s="13">
        <v>90</v>
      </c>
      <c r="L1126" s="16">
        <f>#NAME?</f>
        <v>4</v>
      </c>
      <c r="M1126" s="29">
        <f t="shared" si="68"/>
        <v>16</v>
      </c>
      <c r="N1126" s="29">
        <f t="shared" si="69"/>
        <v>20</v>
      </c>
      <c r="O1126" s="16"/>
      <c r="P1126" s="16"/>
      <c r="Q1126" s="16">
        <v>1</v>
      </c>
      <c r="R1126" s="16">
        <v>3</v>
      </c>
      <c r="S1126" s="13" t="s">
        <v>34</v>
      </c>
      <c r="T1126" s="13">
        <v>17.210000000000001</v>
      </c>
      <c r="U1126" s="13">
        <v>2867.6199999999999</v>
      </c>
      <c r="V1126" s="13">
        <v>3600</v>
      </c>
      <c r="W1126" s="13">
        <v>5700</v>
      </c>
      <c r="X1126" s="17"/>
      <c r="Y1126" s="18"/>
      <c r="Z1126" s="18">
        <f>#NAME?</f>
        <v>0</v>
      </c>
      <c r="AA1126" s="18" t="b">
        <f t="shared" si="67"/>
        <v>1</v>
      </c>
      <c r="AB1126" s="19"/>
    </row>
    <row r="1127">
      <c r="A1127" s="12">
        <v>13457</v>
      </c>
      <c r="B1127" s="13" t="s">
        <v>4624</v>
      </c>
      <c r="C1127" s="13" t="s">
        <v>4625</v>
      </c>
      <c r="D1127" s="13" t="s">
        <v>4422</v>
      </c>
      <c r="E1127" s="13" t="s">
        <v>4626</v>
      </c>
      <c r="F1127" s="13" t="s">
        <v>4627</v>
      </c>
      <c r="G1127" s="13" t="s">
        <v>4628</v>
      </c>
      <c r="H1127" s="14">
        <v>0.02</v>
      </c>
      <c r="I1127" s="15" t="s">
        <v>32</v>
      </c>
      <c r="J1127" s="13" t="s">
        <v>33</v>
      </c>
      <c r="K1127" s="13">
        <v>90</v>
      </c>
      <c r="L1127" s="16">
        <f>#NAME?</f>
        <v>0</v>
      </c>
      <c r="M1127" s="29">
        <f t="shared" si="68"/>
        <v>0</v>
      </c>
      <c r="N1127" s="29">
        <f t="shared" si="69"/>
        <v>0</v>
      </c>
      <c r="O1127" s="16"/>
      <c r="P1127" s="16"/>
      <c r="Q1127" s="16">
        <v>1</v>
      </c>
      <c r="R1127" s="16">
        <v>2</v>
      </c>
      <c r="S1127" s="13" t="s">
        <v>34</v>
      </c>
      <c r="T1127" s="13">
        <v>15</v>
      </c>
      <c r="U1127" s="13">
        <v>2</v>
      </c>
      <c r="V1127" s="13">
        <v>3000</v>
      </c>
      <c r="W1127" s="13">
        <v>4140</v>
      </c>
      <c r="X1127" s="17"/>
      <c r="Y1127" s="18"/>
      <c r="Z1127" s="18">
        <f>#NAME?</f>
        <v>0</v>
      </c>
      <c r="AA1127" s="18" t="b">
        <f t="shared" si="67"/>
        <v>1</v>
      </c>
      <c r="AB1127" s="19"/>
    </row>
    <row r="1128">
      <c r="A1128" s="21">
        <v>11360</v>
      </c>
      <c r="B1128" s="22" t="s">
        <v>4629</v>
      </c>
      <c r="C1128" s="22" t="s">
        <v>4630</v>
      </c>
      <c r="D1128" s="22" t="s">
        <v>4422</v>
      </c>
      <c r="E1128" s="22" t="s">
        <v>4631</v>
      </c>
      <c r="F1128" s="22" t="s">
        <v>4632</v>
      </c>
      <c r="G1128" s="22"/>
      <c r="H1128" s="14">
        <v>0.040000000000000001</v>
      </c>
      <c r="I1128" s="15" t="s">
        <v>64</v>
      </c>
      <c r="J1128" s="22" t="s">
        <v>65</v>
      </c>
      <c r="K1128" s="13">
        <v>90</v>
      </c>
      <c r="L1128" s="23">
        <v>1</v>
      </c>
      <c r="M1128" s="29">
        <f t="shared" si="68"/>
        <v>4</v>
      </c>
      <c r="N1128" s="29">
        <f t="shared" si="69"/>
        <v>5</v>
      </c>
      <c r="O1128" s="23">
        <v>5</v>
      </c>
      <c r="P1128" s="23">
        <v>10</v>
      </c>
      <c r="Q1128" s="23"/>
      <c r="R1128" s="23"/>
      <c r="S1128" s="22" t="s">
        <v>66</v>
      </c>
      <c r="T1128" s="22">
        <v>13</v>
      </c>
      <c r="U1128" s="22">
        <v>293</v>
      </c>
      <c r="V1128" s="22">
        <v>450</v>
      </c>
      <c r="W1128" s="22">
        <v>620</v>
      </c>
      <c r="X1128" s="24">
        <v>18</v>
      </c>
      <c r="Y1128" s="25">
        <v>29</v>
      </c>
      <c r="Z1128" s="18">
        <f>#NAME?</f>
        <v>29</v>
      </c>
      <c r="AA1128" s="18" t="b">
        <f t="shared" si="67"/>
        <v>1</v>
      </c>
      <c r="AB1128" s="26">
        <v>10</v>
      </c>
    </row>
    <row r="1129">
      <c r="A1129" s="21">
        <v>11361</v>
      </c>
      <c r="B1129" s="22" t="s">
        <v>4633</v>
      </c>
      <c r="C1129" s="22" t="s">
        <v>4634</v>
      </c>
      <c r="D1129" s="22" t="s">
        <v>4422</v>
      </c>
      <c r="E1129" s="22" t="s">
        <v>4635</v>
      </c>
      <c r="F1129" s="22" t="s">
        <v>4636</v>
      </c>
      <c r="G1129" s="22"/>
      <c r="H1129" s="14">
        <v>0.040000000000000001</v>
      </c>
      <c r="I1129" s="15" t="s">
        <v>64</v>
      </c>
      <c r="J1129" s="22" t="s">
        <v>65</v>
      </c>
      <c r="K1129" s="13">
        <v>90</v>
      </c>
      <c r="L1129" s="23">
        <v>1</v>
      </c>
      <c r="M1129" s="29">
        <f t="shared" si="68"/>
        <v>4</v>
      </c>
      <c r="N1129" s="29">
        <f t="shared" si="69"/>
        <v>5</v>
      </c>
      <c r="O1129" s="23">
        <v>5</v>
      </c>
      <c r="P1129" s="23">
        <v>10</v>
      </c>
      <c r="Q1129" s="23"/>
      <c r="R1129" s="23"/>
      <c r="S1129" s="22" t="s">
        <v>66</v>
      </c>
      <c r="T1129" s="22">
        <v>13</v>
      </c>
      <c r="U1129" s="22">
        <v>293</v>
      </c>
      <c r="V1129" s="22">
        <v>450</v>
      </c>
      <c r="W1129" s="22">
        <v>620</v>
      </c>
      <c r="X1129" s="24">
        <v>9</v>
      </c>
      <c r="Y1129" s="25">
        <v>30</v>
      </c>
      <c r="Z1129" s="18">
        <f>#NAME?</f>
        <v>30</v>
      </c>
      <c r="AA1129" s="18" t="b">
        <f t="shared" si="67"/>
        <v>1</v>
      </c>
      <c r="AB1129" s="26">
        <v>15</v>
      </c>
    </row>
    <row r="1130">
      <c r="A1130" s="21">
        <v>12611</v>
      </c>
      <c r="B1130" s="22" t="s">
        <v>4637</v>
      </c>
      <c r="C1130" s="22" t="s">
        <v>4638</v>
      </c>
      <c r="D1130" s="22" t="s">
        <v>4422</v>
      </c>
      <c r="E1130" s="22" t="s">
        <v>4639</v>
      </c>
      <c r="F1130" s="22" t="s">
        <v>4640</v>
      </c>
      <c r="G1130" s="22"/>
      <c r="H1130" s="14">
        <v>0.040000000000000001</v>
      </c>
      <c r="I1130" s="15" t="s">
        <v>64</v>
      </c>
      <c r="J1130" s="22" t="s">
        <v>65</v>
      </c>
      <c r="K1130" s="13">
        <v>90</v>
      </c>
      <c r="L1130" s="23">
        <v>0</v>
      </c>
      <c r="M1130" s="29">
        <f t="shared" si="68"/>
        <v>0</v>
      </c>
      <c r="N1130" s="29">
        <f t="shared" si="69"/>
        <v>0</v>
      </c>
      <c r="O1130" s="23"/>
      <c r="P1130" s="23"/>
      <c r="Q1130" s="23">
        <v>2</v>
      </c>
      <c r="R1130" s="23">
        <v>5</v>
      </c>
      <c r="S1130" s="22" t="s">
        <v>66</v>
      </c>
      <c r="T1130" s="22">
        <v>11.699999999999999</v>
      </c>
      <c r="U1130" s="22">
        <v>1829</v>
      </c>
      <c r="V1130" s="22">
        <v>2830</v>
      </c>
      <c r="W1130" s="22">
        <v>3900</v>
      </c>
      <c r="X1130" s="24"/>
      <c r="Y1130" s="25"/>
      <c r="Z1130" s="18">
        <f>#NAME?</f>
        <v>0</v>
      </c>
      <c r="AA1130" s="18" t="b">
        <f t="shared" si="67"/>
        <v>1</v>
      </c>
      <c r="AB1130" s="26"/>
    </row>
    <row r="1131">
      <c r="A1131" s="21">
        <v>12610</v>
      </c>
      <c r="B1131" s="22" t="s">
        <v>4641</v>
      </c>
      <c r="C1131" s="22" t="s">
        <v>4642</v>
      </c>
      <c r="D1131" s="22" t="s">
        <v>4422</v>
      </c>
      <c r="E1131" s="22" t="s">
        <v>4643</v>
      </c>
      <c r="F1131" s="22" t="s">
        <v>4644</v>
      </c>
      <c r="G1131" s="22"/>
      <c r="H1131" s="14">
        <v>0.040000000000000001</v>
      </c>
      <c r="I1131" s="15" t="s">
        <v>64</v>
      </c>
      <c r="J1131" s="22" t="s">
        <v>65</v>
      </c>
      <c r="K1131" s="13">
        <v>90</v>
      </c>
      <c r="L1131" s="23">
        <v>0</v>
      </c>
      <c r="M1131" s="29">
        <f t="shared" si="68"/>
        <v>0</v>
      </c>
      <c r="N1131" s="29">
        <f t="shared" si="69"/>
        <v>0</v>
      </c>
      <c r="O1131" s="23"/>
      <c r="P1131" s="23"/>
      <c r="Q1131" s="23">
        <v>2</v>
      </c>
      <c r="R1131" s="23">
        <v>5</v>
      </c>
      <c r="S1131" s="22" t="s">
        <v>66</v>
      </c>
      <c r="T1131" s="22">
        <v>11.699999999999999</v>
      </c>
      <c r="U1131" s="22">
        <v>1829</v>
      </c>
      <c r="V1131" s="22">
        <v>2830</v>
      </c>
      <c r="W1131" s="22">
        <v>3900</v>
      </c>
      <c r="X1131" s="24"/>
      <c r="Y1131" s="25"/>
      <c r="Z1131" s="18">
        <f>#NAME?</f>
        <v>0</v>
      </c>
      <c r="AA1131" s="18" t="b">
        <f t="shared" si="67"/>
        <v>1</v>
      </c>
      <c r="AB1131" s="26"/>
    </row>
    <row r="1132">
      <c r="A1132" s="21">
        <v>11151</v>
      </c>
      <c r="B1132" s="22" t="s">
        <v>4645</v>
      </c>
      <c r="C1132" s="22" t="s">
        <v>4646</v>
      </c>
      <c r="D1132" s="22" t="s">
        <v>4422</v>
      </c>
      <c r="E1132" s="22" t="s">
        <v>4647</v>
      </c>
      <c r="F1132" s="22" t="s">
        <v>4648</v>
      </c>
      <c r="G1132" s="22"/>
      <c r="H1132" s="14">
        <v>0.040000000000000001</v>
      </c>
      <c r="I1132" s="15" t="s">
        <v>64</v>
      </c>
      <c r="J1132" s="22" t="s">
        <v>65</v>
      </c>
      <c r="K1132" s="13">
        <v>90</v>
      </c>
      <c r="L1132" s="23">
        <v>10</v>
      </c>
      <c r="M1132" s="29">
        <f t="shared" si="68"/>
        <v>40</v>
      </c>
      <c r="N1132" s="29">
        <f t="shared" si="69"/>
        <v>50</v>
      </c>
      <c r="O1132" s="23">
        <v>5</v>
      </c>
      <c r="P1132" s="23">
        <v>10</v>
      </c>
      <c r="Q1132" s="23"/>
      <c r="R1132" s="23"/>
      <c r="S1132" s="22" t="s">
        <v>66</v>
      </c>
      <c r="T1132" s="22">
        <v>12</v>
      </c>
      <c r="U1132" s="22">
        <v>306</v>
      </c>
      <c r="V1132" s="22">
        <v>460</v>
      </c>
      <c r="W1132" s="22">
        <v>610</v>
      </c>
      <c r="X1132" s="24"/>
      <c r="Y1132" s="25">
        <v>6</v>
      </c>
      <c r="Z1132" s="18">
        <f>#NAME?</f>
        <v>6</v>
      </c>
      <c r="AA1132" s="18" t="b">
        <f t="shared" si="67"/>
        <v>1</v>
      </c>
      <c r="AB1132" s="26">
        <v>10</v>
      </c>
    </row>
    <row r="1133">
      <c r="A1133" s="21">
        <v>11150</v>
      </c>
      <c r="B1133" s="22" t="s">
        <v>4649</v>
      </c>
      <c r="C1133" s="22" t="s">
        <v>4650</v>
      </c>
      <c r="D1133" s="22" t="s">
        <v>4422</v>
      </c>
      <c r="E1133" s="22" t="s">
        <v>4651</v>
      </c>
      <c r="F1133" s="22" t="s">
        <v>4652</v>
      </c>
      <c r="G1133" s="22"/>
      <c r="H1133" s="14">
        <v>0.040000000000000001</v>
      </c>
      <c r="I1133" s="15" t="s">
        <v>64</v>
      </c>
      <c r="J1133" s="22" t="s">
        <v>65</v>
      </c>
      <c r="K1133" s="13">
        <v>90</v>
      </c>
      <c r="L1133" s="23">
        <v>9</v>
      </c>
      <c r="M1133" s="29">
        <f t="shared" si="68"/>
        <v>36</v>
      </c>
      <c r="N1133" s="29">
        <f t="shared" si="69"/>
        <v>45</v>
      </c>
      <c r="O1133" s="23">
        <v>5</v>
      </c>
      <c r="P1133" s="23">
        <v>10</v>
      </c>
      <c r="Q1133" s="23"/>
      <c r="R1133" s="23"/>
      <c r="S1133" s="22" t="s">
        <v>66</v>
      </c>
      <c r="T1133" s="22">
        <v>12</v>
      </c>
      <c r="U1133" s="22">
        <v>306</v>
      </c>
      <c r="V1133" s="22">
        <v>460</v>
      </c>
      <c r="W1133" s="22">
        <v>610</v>
      </c>
      <c r="X1133" s="24">
        <v>3</v>
      </c>
      <c r="Y1133" s="25">
        <v>12</v>
      </c>
      <c r="Z1133" s="18">
        <f>#NAME?</f>
        <v>12</v>
      </c>
      <c r="AA1133" s="18" t="b">
        <f t="shared" si="67"/>
        <v>1</v>
      </c>
      <c r="AB1133" s="26">
        <v>10</v>
      </c>
    </row>
    <row r="1134">
      <c r="A1134" s="21">
        <v>12502</v>
      </c>
      <c r="B1134" s="22" t="s">
        <v>4653</v>
      </c>
      <c r="C1134" s="22" t="s">
        <v>4654</v>
      </c>
      <c r="D1134" s="22" t="s">
        <v>4422</v>
      </c>
      <c r="E1134" s="22" t="s">
        <v>4655</v>
      </c>
      <c r="F1134" s="22" t="s">
        <v>4656</v>
      </c>
      <c r="G1134" s="22"/>
      <c r="H1134" s="14">
        <v>0.040000000000000001</v>
      </c>
      <c r="I1134" s="15" t="s">
        <v>64</v>
      </c>
      <c r="J1134" s="22" t="s">
        <v>65</v>
      </c>
      <c r="K1134" s="13">
        <v>90</v>
      </c>
      <c r="L1134" s="23">
        <v>1</v>
      </c>
      <c r="M1134" s="29">
        <f t="shared" si="68"/>
        <v>4</v>
      </c>
      <c r="N1134" s="29">
        <f t="shared" si="69"/>
        <v>5</v>
      </c>
      <c r="O1134" s="23"/>
      <c r="P1134" s="23"/>
      <c r="Q1134" s="23">
        <v>2</v>
      </c>
      <c r="R1134" s="23">
        <v>5</v>
      </c>
      <c r="S1134" s="22" t="s">
        <v>66</v>
      </c>
      <c r="T1134" s="22">
        <v>75</v>
      </c>
      <c r="U1134" s="22">
        <v>1913</v>
      </c>
      <c r="V1134" s="22">
        <v>2870</v>
      </c>
      <c r="W1134" s="22">
        <v>3830</v>
      </c>
      <c r="X1134" s="24">
        <v>2</v>
      </c>
      <c r="Y1134" s="25">
        <v>1</v>
      </c>
      <c r="Z1134" s="18">
        <f>#NAME?</f>
        <v>1</v>
      </c>
      <c r="AA1134" s="18" t="b">
        <f t="shared" si="67"/>
        <v>1</v>
      </c>
      <c r="AB1134" s="26">
        <v>2</v>
      </c>
    </row>
    <row r="1135">
      <c r="A1135" s="21">
        <v>12503</v>
      </c>
      <c r="B1135" s="22" t="s">
        <v>4657</v>
      </c>
      <c r="C1135" s="22" t="s">
        <v>4658</v>
      </c>
      <c r="D1135" s="22" t="s">
        <v>4422</v>
      </c>
      <c r="E1135" s="22" t="s">
        <v>4659</v>
      </c>
      <c r="F1135" s="22" t="s">
        <v>4660</v>
      </c>
      <c r="G1135" s="22"/>
      <c r="H1135" s="14">
        <v>0.040000000000000001</v>
      </c>
      <c r="I1135" s="15" t="s">
        <v>64</v>
      </c>
      <c r="J1135" s="22" t="s">
        <v>65</v>
      </c>
      <c r="K1135" s="13">
        <v>90</v>
      </c>
      <c r="L1135" s="23">
        <v>1</v>
      </c>
      <c r="M1135" s="29">
        <f t="shared" si="68"/>
        <v>4</v>
      </c>
      <c r="N1135" s="29">
        <f t="shared" si="69"/>
        <v>5</v>
      </c>
      <c r="O1135" s="23"/>
      <c r="P1135" s="23"/>
      <c r="Q1135" s="23">
        <v>2</v>
      </c>
      <c r="R1135" s="23">
        <v>5</v>
      </c>
      <c r="S1135" s="22" t="s">
        <v>66</v>
      </c>
      <c r="T1135" s="22">
        <v>75</v>
      </c>
      <c r="U1135" s="22">
        <v>1811</v>
      </c>
      <c r="V1135" s="22">
        <v>2720</v>
      </c>
      <c r="W1135" s="22">
        <v>3760</v>
      </c>
      <c r="X1135" s="24"/>
      <c r="Y1135" s="25">
        <v>0</v>
      </c>
      <c r="Z1135" s="18">
        <f>#NAME?</f>
        <v>0</v>
      </c>
      <c r="AA1135" s="18" t="b">
        <f t="shared" si="67"/>
        <v>1</v>
      </c>
      <c r="AB1135" s="26">
        <v>3</v>
      </c>
    </row>
    <row r="1136">
      <c r="A1136" s="21">
        <v>13551</v>
      </c>
      <c r="B1136" s="22" t="s">
        <v>4661</v>
      </c>
      <c r="C1136" s="22" t="s">
        <v>4662</v>
      </c>
      <c r="D1136" s="22" t="s">
        <v>4422</v>
      </c>
      <c r="E1136" s="22" t="s">
        <v>4663</v>
      </c>
      <c r="F1136" s="22" t="s">
        <v>4664</v>
      </c>
      <c r="G1136" s="22"/>
      <c r="H1136" s="14">
        <v>0.040000000000000001</v>
      </c>
      <c r="I1136" s="15" t="s">
        <v>64</v>
      </c>
      <c r="J1136" s="22" t="s">
        <v>65</v>
      </c>
      <c r="K1136" s="13">
        <v>90</v>
      </c>
      <c r="L1136" s="23">
        <v>1</v>
      </c>
      <c r="M1136" s="29">
        <f t="shared" si="68"/>
        <v>4</v>
      </c>
      <c r="N1136" s="29">
        <f t="shared" si="69"/>
        <v>5</v>
      </c>
      <c r="O1136" s="23">
        <v>3</v>
      </c>
      <c r="P1136" s="23">
        <v>5</v>
      </c>
      <c r="Q1136" s="23"/>
      <c r="R1136" s="23"/>
      <c r="S1136" s="22" t="s">
        <v>66</v>
      </c>
      <c r="T1136" s="22">
        <v>0</v>
      </c>
      <c r="U1136" s="22">
        <v>670</v>
      </c>
      <c r="V1136" s="22">
        <v>1040</v>
      </c>
      <c r="W1136" s="22">
        <v>1440</v>
      </c>
      <c r="X1136" s="24"/>
      <c r="Y1136" s="25"/>
      <c r="Z1136" s="18">
        <f>#NAME?</f>
        <v>0</v>
      </c>
      <c r="AA1136" s="18" t="b">
        <f t="shared" si="67"/>
        <v>1</v>
      </c>
      <c r="AB1136" s="26"/>
    </row>
    <row r="1137">
      <c r="A1137" s="21">
        <v>13550</v>
      </c>
      <c r="B1137" s="22" t="s">
        <v>4665</v>
      </c>
      <c r="C1137" s="22" t="s">
        <v>4666</v>
      </c>
      <c r="D1137" s="22" t="s">
        <v>4422</v>
      </c>
      <c r="E1137" s="22" t="s">
        <v>4667</v>
      </c>
      <c r="F1137" s="22" t="s">
        <v>4668</v>
      </c>
      <c r="G1137" s="22"/>
      <c r="H1137" s="14">
        <v>0.040000000000000001</v>
      </c>
      <c r="I1137" s="15" t="s">
        <v>64</v>
      </c>
      <c r="J1137" s="22" t="s">
        <v>65</v>
      </c>
      <c r="K1137" s="13">
        <v>90</v>
      </c>
      <c r="L1137" s="23">
        <v>1</v>
      </c>
      <c r="M1137" s="29">
        <f t="shared" si="68"/>
        <v>4</v>
      </c>
      <c r="N1137" s="29">
        <f t="shared" si="69"/>
        <v>5</v>
      </c>
      <c r="O1137" s="23">
        <v>3</v>
      </c>
      <c r="P1137" s="23">
        <v>5</v>
      </c>
      <c r="Q1137" s="23"/>
      <c r="R1137" s="23"/>
      <c r="S1137" s="22" t="s">
        <v>66</v>
      </c>
      <c r="T1137" s="22">
        <v>0</v>
      </c>
      <c r="U1137" s="22">
        <v>670</v>
      </c>
      <c r="V1137" s="22">
        <v>1040</v>
      </c>
      <c r="W1137" s="22">
        <v>1440</v>
      </c>
      <c r="X1137" s="24"/>
      <c r="Y1137" s="25"/>
      <c r="Z1137" s="18">
        <f>#NAME?</f>
        <v>0</v>
      </c>
      <c r="AA1137" s="18" t="b">
        <f t="shared" si="67"/>
        <v>1</v>
      </c>
      <c r="AB1137" s="26"/>
    </row>
    <row r="1138">
      <c r="A1138" s="12">
        <v>13458</v>
      </c>
      <c r="B1138" s="13" t="s">
        <v>4669</v>
      </c>
      <c r="C1138" s="13" t="s">
        <v>4670</v>
      </c>
      <c r="D1138" s="13" t="s">
        <v>4422</v>
      </c>
      <c r="E1138" s="13" t="s">
        <v>4671</v>
      </c>
      <c r="F1138" s="13" t="s">
        <v>4672</v>
      </c>
      <c r="G1138" s="13" t="s">
        <v>4673</v>
      </c>
      <c r="H1138" s="14">
        <v>0.02</v>
      </c>
      <c r="I1138" s="15" t="s">
        <v>32</v>
      </c>
      <c r="J1138" s="13" t="s">
        <v>33</v>
      </c>
      <c r="K1138" s="13">
        <v>90</v>
      </c>
      <c r="L1138" s="16">
        <f>#NAME?</f>
        <v>1</v>
      </c>
      <c r="M1138" s="29">
        <f t="shared" si="68"/>
        <v>4</v>
      </c>
      <c r="N1138" s="29">
        <f t="shared" si="69"/>
        <v>5</v>
      </c>
      <c r="O1138" s="16"/>
      <c r="P1138" s="16"/>
      <c r="Q1138" s="16">
        <v>1</v>
      </c>
      <c r="R1138" s="16">
        <v>3</v>
      </c>
      <c r="S1138" s="13" t="s">
        <v>34</v>
      </c>
      <c r="T1138" s="13">
        <v>16.890000000000001</v>
      </c>
      <c r="U1138" s="13">
        <v>2</v>
      </c>
      <c r="V1138" s="13">
        <v>3400</v>
      </c>
      <c r="W1138" s="13">
        <v>4690</v>
      </c>
      <c r="X1138" s="17"/>
      <c r="Y1138" s="18"/>
      <c r="Z1138" s="18">
        <f>#NAME?</f>
        <v>0</v>
      </c>
      <c r="AA1138" s="18" t="b">
        <f t="shared" si="67"/>
        <v>1</v>
      </c>
      <c r="AB1138" s="19"/>
    </row>
    <row r="1139">
      <c r="A1139" s="21">
        <v>13547</v>
      </c>
      <c r="B1139" s="22" t="s">
        <v>4674</v>
      </c>
      <c r="C1139" s="22" t="s">
        <v>4675</v>
      </c>
      <c r="D1139" s="22" t="s">
        <v>4422</v>
      </c>
      <c r="E1139" s="22" t="s">
        <v>4676</v>
      </c>
      <c r="F1139" s="22" t="s">
        <v>4677</v>
      </c>
      <c r="G1139" s="22"/>
      <c r="H1139" s="14">
        <v>0.040000000000000001</v>
      </c>
      <c r="I1139" s="15" t="s">
        <v>64</v>
      </c>
      <c r="J1139" s="22" t="s">
        <v>65</v>
      </c>
      <c r="K1139" s="13">
        <v>90</v>
      </c>
      <c r="L1139" s="23">
        <v>0</v>
      </c>
      <c r="M1139" s="29">
        <f t="shared" si="68"/>
        <v>0</v>
      </c>
      <c r="N1139" s="29">
        <f t="shared" si="69"/>
        <v>0</v>
      </c>
      <c r="O1139" s="23"/>
      <c r="P1139" s="23"/>
      <c r="Q1139" s="23">
        <v>2</v>
      </c>
      <c r="R1139" s="23">
        <v>5</v>
      </c>
      <c r="S1139" s="22" t="s">
        <v>66</v>
      </c>
      <c r="T1139" s="22">
        <v>130</v>
      </c>
      <c r="U1139" s="22">
        <v>2925</v>
      </c>
      <c r="V1139" s="22">
        <v>4530</v>
      </c>
      <c r="W1139" s="22">
        <v>6250</v>
      </c>
      <c r="X1139" s="24"/>
      <c r="Y1139" s="25"/>
      <c r="Z1139" s="18">
        <f>#NAME?</f>
        <v>0</v>
      </c>
      <c r="AA1139" s="18" t="b">
        <f t="shared" si="67"/>
        <v>1</v>
      </c>
      <c r="AB1139" s="26"/>
    </row>
    <row r="1140">
      <c r="A1140" s="21">
        <v>13546</v>
      </c>
      <c r="B1140" s="22" t="s">
        <v>4678</v>
      </c>
      <c r="C1140" s="22" t="s">
        <v>4679</v>
      </c>
      <c r="D1140" s="22" t="s">
        <v>4422</v>
      </c>
      <c r="E1140" s="22" t="s">
        <v>4680</v>
      </c>
      <c r="F1140" s="22" t="s">
        <v>4681</v>
      </c>
      <c r="G1140" s="22"/>
      <c r="H1140" s="14">
        <v>0.040000000000000001</v>
      </c>
      <c r="I1140" s="15" t="s">
        <v>64</v>
      </c>
      <c r="J1140" s="22" t="s">
        <v>65</v>
      </c>
      <c r="K1140" s="13">
        <v>90</v>
      </c>
      <c r="L1140" s="23">
        <v>0</v>
      </c>
      <c r="M1140" s="29">
        <f t="shared" si="68"/>
        <v>0</v>
      </c>
      <c r="N1140" s="29">
        <f t="shared" si="69"/>
        <v>0</v>
      </c>
      <c r="O1140" s="23"/>
      <c r="P1140" s="23"/>
      <c r="Q1140" s="23">
        <v>2</v>
      </c>
      <c r="R1140" s="23">
        <v>5</v>
      </c>
      <c r="S1140" s="22" t="s">
        <v>66</v>
      </c>
      <c r="T1140" s="22">
        <v>130</v>
      </c>
      <c r="U1140" s="22">
        <v>2925</v>
      </c>
      <c r="V1140" s="22">
        <v>4530</v>
      </c>
      <c r="W1140" s="22">
        <v>6250</v>
      </c>
      <c r="X1140" s="24"/>
      <c r="Y1140" s="25"/>
      <c r="Z1140" s="18">
        <f>#NAME?</f>
        <v>0</v>
      </c>
      <c r="AA1140" s="18" t="b">
        <f t="shared" si="67"/>
        <v>1</v>
      </c>
      <c r="AB1140" s="26"/>
    </row>
    <row r="1141">
      <c r="A1141" s="21">
        <v>13549</v>
      </c>
      <c r="B1141" s="22" t="s">
        <v>4682</v>
      </c>
      <c r="C1141" s="22" t="s">
        <v>4683</v>
      </c>
      <c r="D1141" s="22" t="s">
        <v>4422</v>
      </c>
      <c r="E1141" s="22" t="s">
        <v>4684</v>
      </c>
      <c r="F1141" s="22" t="s">
        <v>4685</v>
      </c>
      <c r="G1141" s="22"/>
      <c r="H1141" s="14">
        <v>0.040000000000000001</v>
      </c>
      <c r="I1141" s="15" t="s">
        <v>64</v>
      </c>
      <c r="J1141" s="22" t="s">
        <v>65</v>
      </c>
      <c r="K1141" s="13">
        <v>90</v>
      </c>
      <c r="L1141" s="23">
        <v>0</v>
      </c>
      <c r="M1141" s="29">
        <f t="shared" si="68"/>
        <v>0</v>
      </c>
      <c r="N1141" s="29">
        <f t="shared" si="69"/>
        <v>0</v>
      </c>
      <c r="O1141" s="23"/>
      <c r="P1141" s="23"/>
      <c r="Q1141" s="23">
        <v>2</v>
      </c>
      <c r="R1141" s="23">
        <v>5</v>
      </c>
      <c r="S1141" s="22" t="s">
        <v>66</v>
      </c>
      <c r="T1141" s="22">
        <v>65</v>
      </c>
      <c r="U1141" s="22">
        <v>1463</v>
      </c>
      <c r="V1141" s="22">
        <v>2270</v>
      </c>
      <c r="W1141" s="22">
        <v>3130</v>
      </c>
      <c r="X1141" s="24"/>
      <c r="Y1141" s="25"/>
      <c r="Z1141" s="18">
        <f>#NAME?</f>
        <v>0</v>
      </c>
      <c r="AA1141" s="18" t="b">
        <f t="shared" si="67"/>
        <v>1</v>
      </c>
      <c r="AB1141" s="26"/>
    </row>
    <row r="1142">
      <c r="A1142" s="21">
        <v>13548</v>
      </c>
      <c r="B1142" s="22" t="s">
        <v>4686</v>
      </c>
      <c r="C1142" s="22" t="s">
        <v>4687</v>
      </c>
      <c r="D1142" s="22" t="s">
        <v>4422</v>
      </c>
      <c r="E1142" s="22" t="s">
        <v>4688</v>
      </c>
      <c r="F1142" s="22" t="s">
        <v>4689</v>
      </c>
      <c r="G1142" s="22"/>
      <c r="H1142" s="14">
        <v>0.040000000000000001</v>
      </c>
      <c r="I1142" s="15" t="s">
        <v>64</v>
      </c>
      <c r="J1142" s="22" t="s">
        <v>65</v>
      </c>
      <c r="K1142" s="13">
        <v>90</v>
      </c>
      <c r="L1142" s="23">
        <v>0</v>
      </c>
      <c r="M1142" s="29">
        <f t="shared" si="68"/>
        <v>0</v>
      </c>
      <c r="N1142" s="29">
        <f t="shared" si="69"/>
        <v>0</v>
      </c>
      <c r="O1142" s="23"/>
      <c r="P1142" s="23"/>
      <c r="Q1142" s="23">
        <v>2</v>
      </c>
      <c r="R1142" s="23">
        <v>5</v>
      </c>
      <c r="S1142" s="22" t="s">
        <v>66</v>
      </c>
      <c r="T1142" s="22">
        <v>65</v>
      </c>
      <c r="U1142" s="22">
        <v>1463</v>
      </c>
      <c r="V1142" s="22">
        <v>2270</v>
      </c>
      <c r="W1142" s="22">
        <v>3130</v>
      </c>
      <c r="X1142" s="24"/>
      <c r="Y1142" s="25"/>
      <c r="Z1142" s="18">
        <f>#NAME?</f>
        <v>0</v>
      </c>
      <c r="AA1142" s="18" t="b">
        <f t="shared" si="67"/>
        <v>1</v>
      </c>
      <c r="AB1142" s="26"/>
    </row>
    <row r="1143">
      <c r="A1143" s="12">
        <v>13933</v>
      </c>
      <c r="B1143" s="13" t="s">
        <v>4690</v>
      </c>
      <c r="C1143" s="13" t="s">
        <v>4691</v>
      </c>
      <c r="D1143" s="13" t="s">
        <v>4422</v>
      </c>
      <c r="E1143" s="13" t="s">
        <v>4692</v>
      </c>
      <c r="F1143" s="13" t="s">
        <v>4693</v>
      </c>
      <c r="G1143" s="13" t="s">
        <v>4694</v>
      </c>
      <c r="H1143" s="14">
        <v>0.02</v>
      </c>
      <c r="I1143" s="15" t="s">
        <v>32</v>
      </c>
      <c r="J1143" s="13" t="s">
        <v>33</v>
      </c>
      <c r="K1143" s="13">
        <v>90</v>
      </c>
      <c r="L1143" s="16">
        <f>#NAME?</f>
        <v>0</v>
      </c>
      <c r="M1143" s="29">
        <f t="shared" si="68"/>
        <v>0</v>
      </c>
      <c r="N1143" s="29">
        <f t="shared" si="69"/>
        <v>0</v>
      </c>
      <c r="O1143" s="16"/>
      <c r="P1143" s="16"/>
      <c r="Q1143" s="16">
        <v>1</v>
      </c>
      <c r="R1143" s="16">
        <v>2</v>
      </c>
      <c r="S1143" s="13" t="s">
        <v>34</v>
      </c>
      <c r="T1143" s="13">
        <v>12</v>
      </c>
      <c r="U1143" s="13">
        <v>2150.4000000000001</v>
      </c>
      <c r="V1143" s="13">
        <v>2800</v>
      </c>
      <c r="W1143" s="13">
        <v>3500</v>
      </c>
      <c r="X1143" s="17"/>
      <c r="Y1143" s="18"/>
      <c r="Z1143" s="18">
        <f>#NAME?</f>
        <v>0</v>
      </c>
      <c r="AA1143" s="18" t="b">
        <f t="shared" si="67"/>
        <v>1</v>
      </c>
      <c r="AB1143" s="19"/>
    </row>
    <row r="1144">
      <c r="A1144" s="12">
        <v>13755</v>
      </c>
      <c r="B1144" s="13" t="s">
        <v>4695</v>
      </c>
      <c r="C1144" s="13" t="s">
        <v>4696</v>
      </c>
      <c r="D1144" s="13" t="s">
        <v>4422</v>
      </c>
      <c r="E1144" s="13" t="s">
        <v>4697</v>
      </c>
      <c r="F1144" s="13" t="s">
        <v>4698</v>
      </c>
      <c r="G1144" s="13" t="s">
        <v>4699</v>
      </c>
      <c r="H1144" s="14">
        <v>0.02</v>
      </c>
      <c r="I1144" s="15" t="s">
        <v>32</v>
      </c>
      <c r="J1144" s="13" t="s">
        <v>33</v>
      </c>
      <c r="K1144" s="13">
        <v>90</v>
      </c>
      <c r="L1144" s="16">
        <f>#NAME?</f>
        <v>10</v>
      </c>
      <c r="M1144" s="29">
        <f t="shared" si="68"/>
        <v>40</v>
      </c>
      <c r="N1144" s="29">
        <f t="shared" si="69"/>
        <v>50</v>
      </c>
      <c r="O1144" s="16"/>
      <c r="P1144" s="16"/>
      <c r="Q1144" s="16">
        <v>1</v>
      </c>
      <c r="R1144" s="16">
        <v>3</v>
      </c>
      <c r="S1144" s="13" t="s">
        <v>34</v>
      </c>
      <c r="T1144" s="13">
        <v>16.809999999999999</v>
      </c>
      <c r="U1144" s="13">
        <v>2800.9699999999998</v>
      </c>
      <c r="V1144" s="13">
        <v>3600</v>
      </c>
      <c r="W1144" s="13">
        <v>5000</v>
      </c>
      <c r="X1144" s="17"/>
      <c r="Y1144" s="18">
        <v>8</v>
      </c>
      <c r="Z1144" s="18">
        <f>#NAME?</f>
        <v>8</v>
      </c>
      <c r="AA1144" s="18" t="b">
        <f t="shared" si="67"/>
        <v>1</v>
      </c>
      <c r="AB1144" s="19">
        <v>3</v>
      </c>
    </row>
    <row r="1145">
      <c r="A1145" s="21">
        <v>10293</v>
      </c>
      <c r="B1145" s="22" t="s">
        <v>4700</v>
      </c>
      <c r="C1145" s="22" t="s">
        <v>4701</v>
      </c>
      <c r="D1145" s="22" t="s">
        <v>4422</v>
      </c>
      <c r="E1145" s="22" t="s">
        <v>4702</v>
      </c>
      <c r="F1145" s="22" t="s">
        <v>4703</v>
      </c>
      <c r="G1145" s="22"/>
      <c r="H1145" s="14">
        <v>0.040000000000000001</v>
      </c>
      <c r="I1145" s="15" t="s">
        <v>4704</v>
      </c>
      <c r="J1145" s="15" t="s">
        <v>4705</v>
      </c>
      <c r="K1145" s="13">
        <v>90</v>
      </c>
      <c r="L1145" s="23">
        <v>79</v>
      </c>
      <c r="M1145" s="29">
        <f t="shared" si="68"/>
        <v>316</v>
      </c>
      <c r="N1145" s="29">
        <f t="shared" si="69"/>
        <v>395</v>
      </c>
      <c r="O1145" s="23">
        <v>10</v>
      </c>
      <c r="P1145" s="23">
        <v>50</v>
      </c>
      <c r="Q1145" s="23"/>
      <c r="R1145" s="23"/>
      <c r="S1145" s="22" t="s">
        <v>66</v>
      </c>
      <c r="T1145" s="22">
        <v>12.5</v>
      </c>
      <c r="U1145" s="22">
        <v>326</v>
      </c>
      <c r="V1145" s="22">
        <v>600</v>
      </c>
      <c r="W1145" s="22">
        <v>830</v>
      </c>
      <c r="X1145" s="24">
        <v>1</v>
      </c>
      <c r="Y1145" s="25">
        <v>18</v>
      </c>
      <c r="Z1145" s="18">
        <f>#NAME?</f>
        <v>18</v>
      </c>
      <c r="AA1145" s="18" t="b">
        <f t="shared" si="67"/>
        <v>1</v>
      </c>
      <c r="AB1145" s="26">
        <v>8</v>
      </c>
    </row>
    <row r="1146">
      <c r="A1146" s="21">
        <v>10292</v>
      </c>
      <c r="B1146" s="22" t="s">
        <v>4706</v>
      </c>
      <c r="C1146" s="22" t="s">
        <v>4707</v>
      </c>
      <c r="D1146" s="22" t="s">
        <v>4422</v>
      </c>
      <c r="E1146" s="22" t="s">
        <v>4708</v>
      </c>
      <c r="F1146" s="22" t="s">
        <v>4709</v>
      </c>
      <c r="G1146" s="22"/>
      <c r="H1146" s="14">
        <v>0.040000000000000001</v>
      </c>
      <c r="I1146" s="15" t="s">
        <v>4704</v>
      </c>
      <c r="J1146" s="15" t="s">
        <v>4705</v>
      </c>
      <c r="K1146" s="13">
        <v>90</v>
      </c>
      <c r="L1146" s="23">
        <v>82</v>
      </c>
      <c r="M1146" s="29">
        <f t="shared" si="68"/>
        <v>328</v>
      </c>
      <c r="N1146" s="29">
        <f t="shared" si="69"/>
        <v>410</v>
      </c>
      <c r="O1146" s="23">
        <v>10</v>
      </c>
      <c r="P1146" s="23">
        <v>50</v>
      </c>
      <c r="Q1146" s="23"/>
      <c r="R1146" s="23"/>
      <c r="S1146" s="22" t="s">
        <v>66</v>
      </c>
      <c r="T1146" s="22">
        <v>12.5</v>
      </c>
      <c r="U1146" s="22">
        <v>326</v>
      </c>
      <c r="V1146" s="22">
        <v>600</v>
      </c>
      <c r="W1146" s="22">
        <v>830</v>
      </c>
      <c r="X1146" s="24"/>
      <c r="Y1146" s="25">
        <v>5</v>
      </c>
      <c r="Z1146" s="18">
        <f>#NAME?</f>
        <v>5</v>
      </c>
      <c r="AA1146" s="18" t="b">
        <f t="shared" si="67"/>
        <v>1</v>
      </c>
      <c r="AB1146" s="26">
        <v>8</v>
      </c>
    </row>
    <row r="1147">
      <c r="A1147" s="21">
        <v>10457</v>
      </c>
      <c r="B1147" s="22" t="s">
        <v>4710</v>
      </c>
      <c r="C1147" s="22" t="s">
        <v>4711</v>
      </c>
      <c r="D1147" s="22" t="s">
        <v>4422</v>
      </c>
      <c r="E1147" s="22" t="s">
        <v>4712</v>
      </c>
      <c r="F1147" s="22" t="s">
        <v>4713</v>
      </c>
      <c r="G1147" s="22"/>
      <c r="H1147" s="14">
        <v>0.040000000000000001</v>
      </c>
      <c r="I1147" s="15" t="s">
        <v>64</v>
      </c>
      <c r="J1147" s="22" t="s">
        <v>65</v>
      </c>
      <c r="K1147" s="13">
        <v>90</v>
      </c>
      <c r="L1147" s="23">
        <v>18</v>
      </c>
      <c r="M1147" s="29">
        <f t="shared" si="68"/>
        <v>72</v>
      </c>
      <c r="N1147" s="29">
        <f t="shared" si="69"/>
        <v>90</v>
      </c>
      <c r="O1147" s="23">
        <v>5</v>
      </c>
      <c r="P1147" s="23">
        <v>20</v>
      </c>
      <c r="Q1147" s="23"/>
      <c r="R1147" s="23"/>
      <c r="S1147" s="22" t="s">
        <v>66</v>
      </c>
      <c r="T1147" s="22">
        <v>5</v>
      </c>
      <c r="U1147" s="22">
        <v>128</v>
      </c>
      <c r="V1147" s="22">
        <v>190</v>
      </c>
      <c r="W1147" s="22">
        <v>300</v>
      </c>
      <c r="X1147" s="24">
        <v>68</v>
      </c>
      <c r="Y1147" s="25"/>
      <c r="Z1147" s="18">
        <f>#NAME?</f>
        <v>0</v>
      </c>
      <c r="AA1147" s="18" t="b">
        <f t="shared" si="67"/>
        <v>1</v>
      </c>
      <c r="AB1147" s="26"/>
    </row>
    <row r="1148">
      <c r="A1148" s="12">
        <v>13761</v>
      </c>
      <c r="B1148" s="13" t="s">
        <v>4714</v>
      </c>
      <c r="C1148" s="13" t="s">
        <v>4715</v>
      </c>
      <c r="D1148" s="13" t="s">
        <v>4422</v>
      </c>
      <c r="E1148" s="13" t="s">
        <v>4716</v>
      </c>
      <c r="F1148" s="13" t="s">
        <v>4717</v>
      </c>
      <c r="G1148" s="13" t="s">
        <v>4718</v>
      </c>
      <c r="H1148" s="14">
        <v>0.02</v>
      </c>
      <c r="I1148" s="15" t="s">
        <v>32</v>
      </c>
      <c r="J1148" s="13" t="s">
        <v>33</v>
      </c>
      <c r="K1148" s="13">
        <v>90</v>
      </c>
      <c r="L1148" s="16">
        <f>#NAME?</f>
        <v>0</v>
      </c>
      <c r="M1148" s="29">
        <f t="shared" si="68"/>
        <v>0</v>
      </c>
      <c r="N1148" s="29">
        <f t="shared" si="69"/>
        <v>0</v>
      </c>
      <c r="O1148" s="16"/>
      <c r="P1148" s="16"/>
      <c r="Q1148" s="16">
        <v>1</v>
      </c>
      <c r="R1148" s="16">
        <v>3</v>
      </c>
      <c r="S1148" s="13" t="s">
        <v>34</v>
      </c>
      <c r="T1148" s="13">
        <v>14.279999999999999</v>
      </c>
      <c r="U1148" s="13">
        <v>2379.4099999999999</v>
      </c>
      <c r="V1148" s="13">
        <v>3600</v>
      </c>
      <c r="W1148" s="13">
        <v>5000</v>
      </c>
      <c r="X1148" s="17"/>
      <c r="Y1148" s="18">
        <v>15</v>
      </c>
      <c r="Z1148" s="18">
        <f>#NAME?</f>
        <v>15</v>
      </c>
      <c r="AA1148" s="18" t="b">
        <f t="shared" si="67"/>
        <v>1</v>
      </c>
      <c r="AB1148" s="19">
        <v>5</v>
      </c>
    </row>
    <row r="1149">
      <c r="A1149" s="21">
        <v>11762</v>
      </c>
      <c r="B1149" s="22" t="s">
        <v>4719</v>
      </c>
      <c r="C1149" s="22" t="s">
        <v>4720</v>
      </c>
      <c r="D1149" s="22" t="s">
        <v>4422</v>
      </c>
      <c r="E1149" s="22" t="s">
        <v>4721</v>
      </c>
      <c r="F1149" s="22" t="s">
        <v>4722</v>
      </c>
      <c r="G1149" s="22"/>
      <c r="H1149" s="14">
        <v>0.040000000000000001</v>
      </c>
      <c r="I1149" s="15" t="s">
        <v>64</v>
      </c>
      <c r="J1149" s="22" t="s">
        <v>65</v>
      </c>
      <c r="K1149" s="13">
        <v>90</v>
      </c>
      <c r="L1149" s="23">
        <v>0</v>
      </c>
      <c r="M1149" s="29">
        <f t="shared" si="68"/>
        <v>0</v>
      </c>
      <c r="N1149" s="29">
        <f t="shared" si="69"/>
        <v>0</v>
      </c>
      <c r="O1149" s="23">
        <v>3</v>
      </c>
      <c r="P1149" s="23">
        <v>5</v>
      </c>
      <c r="Q1149" s="23"/>
      <c r="R1149" s="23"/>
      <c r="S1149" s="22" t="s">
        <v>66</v>
      </c>
      <c r="T1149" s="22">
        <v>134.19999999999999</v>
      </c>
      <c r="U1149" s="22">
        <v>3650</v>
      </c>
      <c r="V1149" s="22">
        <v>5480</v>
      </c>
      <c r="W1149" s="22">
        <v>7300</v>
      </c>
      <c r="X1149" s="24">
        <v>2</v>
      </c>
      <c r="Y1149" s="25">
        <v>50</v>
      </c>
      <c r="Z1149" s="18">
        <f>#NAME?</f>
        <v>50</v>
      </c>
      <c r="AA1149" s="18" t="b">
        <f t="shared" si="67"/>
        <v>1</v>
      </c>
      <c r="AB1149" s="26">
        <v>3</v>
      </c>
    </row>
    <row r="1150">
      <c r="A1150" s="21">
        <v>11763</v>
      </c>
      <c r="B1150" s="22" t="s">
        <v>4723</v>
      </c>
      <c r="C1150" s="22" t="s">
        <v>4724</v>
      </c>
      <c r="D1150" s="22" t="s">
        <v>4422</v>
      </c>
      <c r="E1150" s="22" t="s">
        <v>4725</v>
      </c>
      <c r="F1150" s="22" t="s">
        <v>4726</v>
      </c>
      <c r="G1150" s="22"/>
      <c r="H1150" s="14">
        <v>0.040000000000000001</v>
      </c>
      <c r="I1150" s="15" t="s">
        <v>64</v>
      </c>
      <c r="J1150" s="22" t="s">
        <v>65</v>
      </c>
      <c r="K1150" s="13">
        <v>90</v>
      </c>
      <c r="L1150" s="23">
        <v>0</v>
      </c>
      <c r="M1150" s="29">
        <f t="shared" si="68"/>
        <v>0</v>
      </c>
      <c r="N1150" s="29">
        <f t="shared" si="69"/>
        <v>0</v>
      </c>
      <c r="O1150" s="23">
        <v>3</v>
      </c>
      <c r="P1150" s="23">
        <v>5</v>
      </c>
      <c r="Q1150" s="23"/>
      <c r="R1150" s="23"/>
      <c r="S1150" s="22" t="s">
        <v>66</v>
      </c>
      <c r="T1150" s="22">
        <v>134.19999999999999</v>
      </c>
      <c r="U1150" s="22">
        <v>3650</v>
      </c>
      <c r="V1150" s="22">
        <v>5480</v>
      </c>
      <c r="W1150" s="22">
        <v>7300</v>
      </c>
      <c r="X1150" s="24">
        <v>2</v>
      </c>
      <c r="Y1150" s="25">
        <v>51</v>
      </c>
      <c r="Z1150" s="18">
        <f>#NAME?</f>
        <v>51</v>
      </c>
      <c r="AA1150" s="18" t="b">
        <f t="shared" si="67"/>
        <v>1</v>
      </c>
      <c r="AB1150" s="26">
        <v>2</v>
      </c>
    </row>
    <row r="1151">
      <c r="A1151" s="21">
        <v>11781</v>
      </c>
      <c r="B1151" s="22" t="s">
        <v>4727</v>
      </c>
      <c r="C1151" s="22" t="s">
        <v>4728</v>
      </c>
      <c r="D1151" s="22" t="s">
        <v>4422</v>
      </c>
      <c r="E1151" s="22" t="s">
        <v>4729</v>
      </c>
      <c r="F1151" s="22" t="s">
        <v>4730</v>
      </c>
      <c r="G1151" s="22"/>
      <c r="H1151" s="14">
        <v>0.040000000000000001</v>
      </c>
      <c r="I1151" s="15" t="s">
        <v>64</v>
      </c>
      <c r="J1151" s="22" t="s">
        <v>65</v>
      </c>
      <c r="K1151" s="13">
        <v>90</v>
      </c>
      <c r="L1151" s="23">
        <v>5</v>
      </c>
      <c r="M1151" s="29">
        <f t="shared" si="68"/>
        <v>20</v>
      </c>
      <c r="N1151" s="29">
        <f t="shared" si="69"/>
        <v>25</v>
      </c>
      <c r="O1151" s="23">
        <v>2</v>
      </c>
      <c r="P1151" s="23">
        <v>5</v>
      </c>
      <c r="Q1151" s="23"/>
      <c r="R1151" s="23"/>
      <c r="S1151" s="22" t="s">
        <v>66</v>
      </c>
      <c r="T1151" s="22">
        <v>6.5</v>
      </c>
      <c r="U1151" s="22">
        <v>177</v>
      </c>
      <c r="V1151" s="22">
        <v>270</v>
      </c>
      <c r="W1151" s="22">
        <v>350</v>
      </c>
      <c r="X1151" s="24"/>
      <c r="Y1151" s="25"/>
      <c r="Z1151" s="18">
        <f>#NAME?</f>
        <v>0</v>
      </c>
      <c r="AA1151" s="18" t="b">
        <f t="shared" si="67"/>
        <v>1</v>
      </c>
      <c r="AB1151" s="26"/>
    </row>
    <row r="1152">
      <c r="A1152" s="21">
        <v>11780</v>
      </c>
      <c r="B1152" s="22" t="s">
        <v>4731</v>
      </c>
      <c r="C1152" s="22" t="s">
        <v>4732</v>
      </c>
      <c r="D1152" s="22" t="s">
        <v>4422</v>
      </c>
      <c r="E1152" s="22" t="s">
        <v>4733</v>
      </c>
      <c r="F1152" s="22" t="s">
        <v>4734</v>
      </c>
      <c r="G1152" s="22"/>
      <c r="H1152" s="14">
        <v>0.040000000000000001</v>
      </c>
      <c r="I1152" s="15" t="s">
        <v>64</v>
      </c>
      <c r="J1152" s="22" t="s">
        <v>65</v>
      </c>
      <c r="K1152" s="13">
        <v>90</v>
      </c>
      <c r="L1152" s="23">
        <v>5</v>
      </c>
      <c r="M1152" s="29">
        <f t="shared" si="68"/>
        <v>20</v>
      </c>
      <c r="N1152" s="29">
        <f t="shared" si="69"/>
        <v>25</v>
      </c>
      <c r="O1152" s="23">
        <v>2</v>
      </c>
      <c r="P1152" s="23">
        <v>5</v>
      </c>
      <c r="Q1152" s="23"/>
      <c r="R1152" s="23"/>
      <c r="S1152" s="22" t="s">
        <v>66</v>
      </c>
      <c r="T1152" s="22">
        <v>6.5</v>
      </c>
      <c r="U1152" s="22">
        <v>177</v>
      </c>
      <c r="V1152" s="22">
        <v>270</v>
      </c>
      <c r="W1152" s="22">
        <v>350</v>
      </c>
      <c r="X1152" s="24"/>
      <c r="Y1152" s="25"/>
      <c r="Z1152" s="18">
        <f>#NAME?</f>
        <v>0</v>
      </c>
      <c r="AA1152" s="18" t="b">
        <f t="shared" si="67"/>
        <v>1</v>
      </c>
      <c r="AB1152" s="26"/>
    </row>
    <row r="1153">
      <c r="A1153" s="21">
        <v>11758</v>
      </c>
      <c r="B1153" s="22" t="s">
        <v>4735</v>
      </c>
      <c r="C1153" s="22" t="s">
        <v>4736</v>
      </c>
      <c r="D1153" s="22" t="s">
        <v>4422</v>
      </c>
      <c r="E1153" s="22" t="s">
        <v>4737</v>
      </c>
      <c r="F1153" s="22" t="s">
        <v>4738</v>
      </c>
      <c r="G1153" s="22"/>
      <c r="H1153" s="14">
        <v>0.040000000000000001</v>
      </c>
      <c r="I1153" s="15" t="s">
        <v>64</v>
      </c>
      <c r="J1153" s="22" t="s">
        <v>65</v>
      </c>
      <c r="K1153" s="13">
        <v>90</v>
      </c>
      <c r="L1153" s="23">
        <v>1</v>
      </c>
      <c r="M1153" s="29">
        <f t="shared" si="68"/>
        <v>4</v>
      </c>
      <c r="N1153" s="29">
        <f t="shared" si="69"/>
        <v>5</v>
      </c>
      <c r="O1153" s="23"/>
      <c r="P1153" s="23"/>
      <c r="Q1153" s="23">
        <v>1</v>
      </c>
      <c r="R1153" s="23">
        <v>2</v>
      </c>
      <c r="S1153" s="22" t="s">
        <v>66</v>
      </c>
      <c r="T1153" s="22">
        <v>120</v>
      </c>
      <c r="U1153" s="22">
        <v>3264</v>
      </c>
      <c r="V1153" s="22">
        <v>4900</v>
      </c>
      <c r="W1153" s="22">
        <v>6530</v>
      </c>
      <c r="X1153" s="24"/>
      <c r="Y1153" s="25">
        <v>4</v>
      </c>
      <c r="Z1153" s="18">
        <f>#NAME?</f>
        <v>4</v>
      </c>
      <c r="AA1153" s="18" t="b">
        <f t="shared" si="67"/>
        <v>1</v>
      </c>
      <c r="AB1153" s="26">
        <v>2</v>
      </c>
    </row>
    <row r="1154">
      <c r="A1154" s="21">
        <v>11757</v>
      </c>
      <c r="B1154" s="22" t="s">
        <v>4739</v>
      </c>
      <c r="C1154" s="22" t="s">
        <v>4740</v>
      </c>
      <c r="D1154" s="22" t="s">
        <v>4422</v>
      </c>
      <c r="E1154" s="22" t="s">
        <v>4741</v>
      </c>
      <c r="F1154" s="22" t="s">
        <v>4742</v>
      </c>
      <c r="G1154" s="22"/>
      <c r="H1154" s="14">
        <v>0.040000000000000001</v>
      </c>
      <c r="I1154" s="15" t="s">
        <v>64</v>
      </c>
      <c r="J1154" s="22" t="s">
        <v>65</v>
      </c>
      <c r="K1154" s="13">
        <v>90</v>
      </c>
      <c r="L1154" s="23">
        <v>0</v>
      </c>
      <c r="M1154" s="29">
        <f t="shared" si="68"/>
        <v>0</v>
      </c>
      <c r="N1154" s="29">
        <f t="shared" si="69"/>
        <v>0</v>
      </c>
      <c r="O1154" s="23"/>
      <c r="P1154" s="23"/>
      <c r="Q1154" s="23">
        <v>1</v>
      </c>
      <c r="R1154" s="23">
        <v>2</v>
      </c>
      <c r="S1154" s="22" t="s">
        <v>66</v>
      </c>
      <c r="T1154" s="22">
        <v>14</v>
      </c>
      <c r="U1154" s="22">
        <v>381</v>
      </c>
      <c r="V1154" s="22">
        <v>570</v>
      </c>
      <c r="W1154" s="22">
        <v>760</v>
      </c>
      <c r="X1154" s="24"/>
      <c r="Y1154" s="25"/>
      <c r="Z1154" s="18">
        <f>#NAME?</f>
        <v>0</v>
      </c>
      <c r="AA1154" s="18" t="b">
        <f t="shared" si="67"/>
        <v>1</v>
      </c>
      <c r="AB1154" s="26">
        <v>1</v>
      </c>
    </row>
    <row r="1155">
      <c r="A1155" s="21">
        <v>11756</v>
      </c>
      <c r="B1155" s="22" t="s">
        <v>4743</v>
      </c>
      <c r="C1155" s="22" t="s">
        <v>4744</v>
      </c>
      <c r="D1155" s="22" t="s">
        <v>4422</v>
      </c>
      <c r="E1155" s="22" t="s">
        <v>4745</v>
      </c>
      <c r="F1155" s="22" t="s">
        <v>4746</v>
      </c>
      <c r="G1155" s="22"/>
      <c r="H1155" s="14">
        <v>0.040000000000000001</v>
      </c>
      <c r="I1155" s="15" t="s">
        <v>64</v>
      </c>
      <c r="J1155" s="22" t="s">
        <v>65</v>
      </c>
      <c r="K1155" s="13">
        <v>90</v>
      </c>
      <c r="L1155" s="23">
        <v>1</v>
      </c>
      <c r="M1155" s="29">
        <f t="shared" si="68"/>
        <v>4</v>
      </c>
      <c r="N1155" s="29">
        <f t="shared" si="69"/>
        <v>5</v>
      </c>
      <c r="O1155" s="23"/>
      <c r="P1155" s="23"/>
      <c r="Q1155" s="23">
        <v>2</v>
      </c>
      <c r="R1155" s="23">
        <v>3</v>
      </c>
      <c r="S1155" s="22" t="s">
        <v>66</v>
      </c>
      <c r="T1155" s="22">
        <v>50</v>
      </c>
      <c r="U1155" s="22">
        <v>1275</v>
      </c>
      <c r="V1155" s="22">
        <v>1900</v>
      </c>
      <c r="W1155" s="22">
        <v>3300</v>
      </c>
      <c r="X1155" s="24"/>
      <c r="Y1155" s="25"/>
      <c r="Z1155" s="18">
        <f>#NAME?</f>
        <v>0</v>
      </c>
      <c r="AA1155" s="18" t="b">
        <f t="shared" ref="AA1155:AA1218" si="70">Y1155=Z1155</f>
        <v>1</v>
      </c>
      <c r="AB1155" s="26"/>
    </row>
    <row r="1156">
      <c r="A1156" s="21">
        <v>11753</v>
      </c>
      <c r="B1156" s="22" t="s">
        <v>4747</v>
      </c>
      <c r="C1156" s="22" t="s">
        <v>4748</v>
      </c>
      <c r="D1156" s="22" t="s">
        <v>4422</v>
      </c>
      <c r="E1156" s="22" t="s">
        <v>4749</v>
      </c>
      <c r="F1156" s="22" t="s">
        <v>4750</v>
      </c>
      <c r="G1156" s="22"/>
      <c r="H1156" s="14">
        <v>0.040000000000000001</v>
      </c>
      <c r="I1156" s="15" t="s">
        <v>64</v>
      </c>
      <c r="J1156" s="22" t="s">
        <v>65</v>
      </c>
      <c r="K1156" s="13">
        <v>90</v>
      </c>
      <c r="L1156" s="23">
        <v>2</v>
      </c>
      <c r="M1156" s="29">
        <f t="shared" si="68"/>
        <v>8</v>
      </c>
      <c r="N1156" s="29">
        <f t="shared" si="69"/>
        <v>10</v>
      </c>
      <c r="O1156" s="23"/>
      <c r="P1156" s="23"/>
      <c r="Q1156" s="23">
        <v>2</v>
      </c>
      <c r="R1156" s="23">
        <v>5</v>
      </c>
      <c r="S1156" s="22" t="s">
        <v>66</v>
      </c>
      <c r="T1156" s="22">
        <v>90</v>
      </c>
      <c r="U1156" s="22">
        <v>2173</v>
      </c>
      <c r="V1156" s="22">
        <v>3260</v>
      </c>
      <c r="W1156" s="22">
        <v>4500</v>
      </c>
      <c r="X1156" s="24">
        <v>1</v>
      </c>
      <c r="Y1156" s="25"/>
      <c r="Z1156" s="18">
        <f>#NAME?</f>
        <v>0</v>
      </c>
      <c r="AA1156" s="18" t="b">
        <f t="shared" si="70"/>
        <v>1</v>
      </c>
      <c r="AB1156" s="26">
        <v>0</v>
      </c>
    </row>
    <row r="1157">
      <c r="A1157" s="21">
        <v>11752</v>
      </c>
      <c r="B1157" s="22" t="s">
        <v>4751</v>
      </c>
      <c r="C1157" s="22" t="s">
        <v>4752</v>
      </c>
      <c r="D1157" s="22" t="s">
        <v>4422</v>
      </c>
      <c r="E1157" s="22" t="s">
        <v>4753</v>
      </c>
      <c r="F1157" s="22" t="s">
        <v>4754</v>
      </c>
      <c r="G1157" s="22"/>
      <c r="H1157" s="14">
        <v>0.040000000000000001</v>
      </c>
      <c r="I1157" s="15" t="s">
        <v>64</v>
      </c>
      <c r="J1157" s="22" t="s">
        <v>65</v>
      </c>
      <c r="K1157" s="13">
        <v>90</v>
      </c>
      <c r="L1157" s="23">
        <v>1</v>
      </c>
      <c r="M1157" s="29">
        <f t="shared" si="68"/>
        <v>4</v>
      </c>
      <c r="N1157" s="29">
        <f t="shared" si="69"/>
        <v>5</v>
      </c>
      <c r="O1157" s="23"/>
      <c r="P1157" s="23"/>
      <c r="Q1157" s="23">
        <v>2</v>
      </c>
      <c r="R1157" s="23">
        <v>5</v>
      </c>
      <c r="S1157" s="22" t="s">
        <v>66</v>
      </c>
      <c r="T1157" s="22">
        <v>90</v>
      </c>
      <c r="U1157" s="22">
        <v>2173</v>
      </c>
      <c r="V1157" s="22">
        <v>3260</v>
      </c>
      <c r="W1157" s="22">
        <v>4500</v>
      </c>
      <c r="X1157" s="24">
        <v>2</v>
      </c>
      <c r="Y1157" s="25"/>
      <c r="Z1157" s="18">
        <f>#NAME?</f>
        <v>0</v>
      </c>
      <c r="AA1157" s="18" t="b">
        <f t="shared" si="70"/>
        <v>1</v>
      </c>
      <c r="AB1157" s="26">
        <v>4</v>
      </c>
    </row>
    <row r="1158">
      <c r="A1158" s="21">
        <v>12848</v>
      </c>
      <c r="B1158" s="22" t="s">
        <v>4755</v>
      </c>
      <c r="C1158" s="22" t="s">
        <v>4756</v>
      </c>
      <c r="D1158" s="22" t="s">
        <v>4422</v>
      </c>
      <c r="E1158" s="22" t="s">
        <v>4757</v>
      </c>
      <c r="F1158" s="22" t="s">
        <v>4758</v>
      </c>
      <c r="G1158" s="22"/>
      <c r="H1158" s="14">
        <v>0.040000000000000001</v>
      </c>
      <c r="I1158" s="15" t="s">
        <v>64</v>
      </c>
      <c r="J1158" s="22" t="s">
        <v>65</v>
      </c>
      <c r="K1158" s="13">
        <v>90</v>
      </c>
      <c r="L1158" s="23">
        <v>1</v>
      </c>
      <c r="M1158" s="29">
        <f t="shared" si="68"/>
        <v>4</v>
      </c>
      <c r="N1158" s="29">
        <f t="shared" si="69"/>
        <v>5</v>
      </c>
      <c r="O1158" s="23"/>
      <c r="P1158" s="23"/>
      <c r="Q1158" s="23">
        <v>5</v>
      </c>
      <c r="R1158" s="23">
        <v>10</v>
      </c>
      <c r="S1158" s="22" t="s">
        <v>66</v>
      </c>
      <c r="T1158" s="22">
        <v>30</v>
      </c>
      <c r="U1158" s="22">
        <v>724</v>
      </c>
      <c r="V1158" s="22">
        <v>1090</v>
      </c>
      <c r="W1158" s="22">
        <v>1500</v>
      </c>
      <c r="X1158" s="24">
        <v>12</v>
      </c>
      <c r="Y1158" s="25">
        <v>22</v>
      </c>
      <c r="Z1158" s="18">
        <f>#NAME?</f>
        <v>22</v>
      </c>
      <c r="AA1158" s="18" t="b">
        <f t="shared" si="70"/>
        <v>1</v>
      </c>
      <c r="AB1158" s="26">
        <v>2</v>
      </c>
    </row>
    <row r="1159">
      <c r="A1159" s="21">
        <v>12847</v>
      </c>
      <c r="B1159" s="22" t="s">
        <v>4759</v>
      </c>
      <c r="C1159" s="22" t="s">
        <v>4760</v>
      </c>
      <c r="D1159" s="22" t="s">
        <v>4422</v>
      </c>
      <c r="E1159" s="22" t="s">
        <v>4761</v>
      </c>
      <c r="F1159" s="22" t="s">
        <v>4762</v>
      </c>
      <c r="G1159" s="22"/>
      <c r="H1159" s="14">
        <v>0.040000000000000001</v>
      </c>
      <c r="I1159" s="15" t="s">
        <v>64</v>
      </c>
      <c r="J1159" s="22" t="s">
        <v>65</v>
      </c>
      <c r="K1159" s="13">
        <v>90</v>
      </c>
      <c r="L1159" s="23">
        <v>1</v>
      </c>
      <c r="M1159" s="29">
        <f t="shared" si="68"/>
        <v>4</v>
      </c>
      <c r="N1159" s="29">
        <f t="shared" si="69"/>
        <v>5</v>
      </c>
      <c r="O1159" s="23"/>
      <c r="P1159" s="23"/>
      <c r="Q1159" s="23">
        <v>5</v>
      </c>
      <c r="R1159" s="23">
        <v>10</v>
      </c>
      <c r="S1159" s="22" t="s">
        <v>66</v>
      </c>
      <c r="T1159" s="22">
        <v>30</v>
      </c>
      <c r="U1159" s="22">
        <v>724</v>
      </c>
      <c r="V1159" s="22">
        <v>1090</v>
      </c>
      <c r="W1159" s="22">
        <v>1500</v>
      </c>
      <c r="X1159" s="24">
        <v>12</v>
      </c>
      <c r="Y1159" s="25">
        <v>23</v>
      </c>
      <c r="Z1159" s="18">
        <f>#NAME?</f>
        <v>23</v>
      </c>
      <c r="AA1159" s="18" t="b">
        <f t="shared" si="70"/>
        <v>1</v>
      </c>
      <c r="AB1159" s="26">
        <v>2</v>
      </c>
    </row>
    <row r="1160">
      <c r="A1160" s="21">
        <v>11759</v>
      </c>
      <c r="B1160" s="22" t="s">
        <v>4763</v>
      </c>
      <c r="C1160" s="22" t="s">
        <v>4764</v>
      </c>
      <c r="D1160" s="22" t="s">
        <v>4422</v>
      </c>
      <c r="E1160" s="22" t="s">
        <v>4765</v>
      </c>
      <c r="F1160" s="22" t="s">
        <v>4766</v>
      </c>
      <c r="G1160" s="22"/>
      <c r="H1160" s="14">
        <v>0.040000000000000001</v>
      </c>
      <c r="I1160" s="15" t="s">
        <v>64</v>
      </c>
      <c r="J1160" s="22" t="s">
        <v>65</v>
      </c>
      <c r="K1160" s="13">
        <v>90</v>
      </c>
      <c r="L1160" s="23">
        <v>0</v>
      </c>
      <c r="M1160" s="29">
        <f t="shared" si="68"/>
        <v>0</v>
      </c>
      <c r="N1160" s="29">
        <f t="shared" si="69"/>
        <v>0</v>
      </c>
      <c r="O1160" s="23"/>
      <c r="P1160" s="23"/>
      <c r="Q1160" s="23">
        <v>1</v>
      </c>
      <c r="R1160" s="23">
        <v>2</v>
      </c>
      <c r="S1160" s="22" t="s">
        <v>66</v>
      </c>
      <c r="T1160" s="22">
        <v>21.09</v>
      </c>
      <c r="U1160" s="22">
        <v>3296</v>
      </c>
      <c r="V1160" s="22">
        <v>5110</v>
      </c>
      <c r="W1160" s="22">
        <v>7060</v>
      </c>
      <c r="X1160" s="24"/>
      <c r="Y1160" s="25"/>
      <c r="Z1160" s="18">
        <f>#NAME?</f>
        <v>0</v>
      </c>
      <c r="AA1160" s="18" t="b">
        <f t="shared" si="70"/>
        <v>1</v>
      </c>
      <c r="AB1160" s="26"/>
    </row>
    <row r="1161">
      <c r="A1161" s="21">
        <v>11751</v>
      </c>
      <c r="B1161" s="22" t="s">
        <v>4767</v>
      </c>
      <c r="C1161" s="22" t="s">
        <v>4768</v>
      </c>
      <c r="D1161" s="22" t="s">
        <v>4422</v>
      </c>
      <c r="E1161" s="22" t="s">
        <v>4769</v>
      </c>
      <c r="F1161" s="22" t="s">
        <v>4770</v>
      </c>
      <c r="G1161" s="22"/>
      <c r="H1161" s="14">
        <v>0.040000000000000001</v>
      </c>
      <c r="I1161" s="15" t="s">
        <v>64</v>
      </c>
      <c r="J1161" s="22" t="s">
        <v>65</v>
      </c>
      <c r="K1161" s="13">
        <v>90</v>
      </c>
      <c r="L1161" s="23">
        <v>0</v>
      </c>
      <c r="M1161" s="29">
        <f t="shared" si="68"/>
        <v>0</v>
      </c>
      <c r="N1161" s="29">
        <f t="shared" si="69"/>
        <v>0</v>
      </c>
      <c r="O1161" s="23">
        <v>0</v>
      </c>
      <c r="P1161" s="23">
        <v>0</v>
      </c>
      <c r="Q1161" s="23"/>
      <c r="R1161" s="23"/>
      <c r="S1161" s="22" t="s">
        <v>66</v>
      </c>
      <c r="T1161" s="22">
        <v>3.9100000000000001</v>
      </c>
      <c r="U1161" s="22">
        <v>611</v>
      </c>
      <c r="V1161" s="22">
        <v>950</v>
      </c>
      <c r="W1161" s="22">
        <v>1310</v>
      </c>
      <c r="X1161" s="24">
        <v>9</v>
      </c>
      <c r="Y1161" s="25"/>
      <c r="Z1161" s="18">
        <f>#NAME?</f>
        <v>0</v>
      </c>
      <c r="AA1161" s="18" t="b">
        <f t="shared" si="70"/>
        <v>1</v>
      </c>
      <c r="AB1161" s="26"/>
    </row>
    <row r="1162">
      <c r="A1162" s="21">
        <v>11750</v>
      </c>
      <c r="B1162" s="22" t="s">
        <v>4771</v>
      </c>
      <c r="C1162" s="22" t="s">
        <v>4772</v>
      </c>
      <c r="D1162" s="22" t="s">
        <v>4422</v>
      </c>
      <c r="E1162" s="22" t="s">
        <v>4773</v>
      </c>
      <c r="F1162" s="22" t="s">
        <v>4774</v>
      </c>
      <c r="G1162" s="22"/>
      <c r="H1162" s="14">
        <v>0.040000000000000001</v>
      </c>
      <c r="I1162" s="15" t="s">
        <v>64</v>
      </c>
      <c r="J1162" s="22" t="s">
        <v>65</v>
      </c>
      <c r="K1162" s="13">
        <v>90</v>
      </c>
      <c r="L1162" s="23">
        <v>0</v>
      </c>
      <c r="M1162" s="29">
        <f t="shared" si="68"/>
        <v>0</v>
      </c>
      <c r="N1162" s="29">
        <f t="shared" si="69"/>
        <v>0</v>
      </c>
      <c r="O1162" s="23">
        <v>0</v>
      </c>
      <c r="P1162" s="23">
        <v>0</v>
      </c>
      <c r="Q1162" s="23"/>
      <c r="R1162" s="23"/>
      <c r="S1162" s="22" t="s">
        <v>66</v>
      </c>
      <c r="T1162" s="22">
        <v>3.9100000000000001</v>
      </c>
      <c r="U1162" s="22">
        <v>611</v>
      </c>
      <c r="V1162" s="22">
        <v>950</v>
      </c>
      <c r="W1162" s="22">
        <v>1310</v>
      </c>
      <c r="X1162" s="24">
        <v>12</v>
      </c>
      <c r="Y1162" s="25"/>
      <c r="Z1162" s="18">
        <f>#NAME?</f>
        <v>0</v>
      </c>
      <c r="AA1162" s="18" t="b">
        <f t="shared" si="70"/>
        <v>1</v>
      </c>
      <c r="AB1162" s="26"/>
    </row>
    <row r="1163">
      <c r="A1163" s="21">
        <v>11755</v>
      </c>
      <c r="B1163" s="22" t="s">
        <v>4775</v>
      </c>
      <c r="C1163" s="22" t="s">
        <v>4776</v>
      </c>
      <c r="D1163" s="22" t="s">
        <v>4422</v>
      </c>
      <c r="E1163" s="22" t="s">
        <v>4777</v>
      </c>
      <c r="F1163" s="22" t="s">
        <v>4778</v>
      </c>
      <c r="G1163" s="22"/>
      <c r="H1163" s="14">
        <v>0.040000000000000001</v>
      </c>
      <c r="I1163" s="15" t="s">
        <v>64</v>
      </c>
      <c r="J1163" s="22" t="s">
        <v>65</v>
      </c>
      <c r="K1163" s="13">
        <v>90</v>
      </c>
      <c r="L1163" s="23">
        <v>4</v>
      </c>
      <c r="M1163" s="29">
        <f t="shared" si="68"/>
        <v>16</v>
      </c>
      <c r="N1163" s="29">
        <f t="shared" si="69"/>
        <v>20</v>
      </c>
      <c r="O1163" s="23"/>
      <c r="P1163" s="23"/>
      <c r="Q1163" s="23">
        <v>2</v>
      </c>
      <c r="R1163" s="23">
        <v>5</v>
      </c>
      <c r="S1163" s="22" t="s">
        <v>66</v>
      </c>
      <c r="T1163" s="22">
        <v>50</v>
      </c>
      <c r="U1163" s="22">
        <v>1275</v>
      </c>
      <c r="V1163" s="22">
        <v>1910</v>
      </c>
      <c r="W1163" s="22">
        <v>2550</v>
      </c>
      <c r="X1163" s="24">
        <v>2</v>
      </c>
      <c r="Y1163" s="25"/>
      <c r="Z1163" s="18">
        <f>#NAME?</f>
        <v>0</v>
      </c>
      <c r="AA1163" s="18" t="b">
        <f t="shared" si="70"/>
        <v>1</v>
      </c>
      <c r="AB1163" s="26">
        <v>3</v>
      </c>
    </row>
    <row r="1164">
      <c r="A1164" s="21">
        <v>11754</v>
      </c>
      <c r="B1164" s="22" t="s">
        <v>4779</v>
      </c>
      <c r="C1164" s="22" t="s">
        <v>4780</v>
      </c>
      <c r="D1164" s="22" t="s">
        <v>4422</v>
      </c>
      <c r="E1164" s="22" t="s">
        <v>4781</v>
      </c>
      <c r="F1164" s="22" t="s">
        <v>4782</v>
      </c>
      <c r="G1164" s="22"/>
      <c r="H1164" s="14">
        <v>0.040000000000000001</v>
      </c>
      <c r="I1164" s="15" t="s">
        <v>64</v>
      </c>
      <c r="J1164" s="22" t="s">
        <v>65</v>
      </c>
      <c r="K1164" s="13">
        <v>90</v>
      </c>
      <c r="L1164" s="23">
        <v>4</v>
      </c>
      <c r="M1164" s="29">
        <f t="shared" si="68"/>
        <v>16</v>
      </c>
      <c r="N1164" s="29">
        <f t="shared" si="69"/>
        <v>20</v>
      </c>
      <c r="O1164" s="23"/>
      <c r="P1164" s="23"/>
      <c r="Q1164" s="23">
        <v>2</v>
      </c>
      <c r="R1164" s="23">
        <v>5</v>
      </c>
      <c r="S1164" s="22" t="s">
        <v>66</v>
      </c>
      <c r="T1164" s="22">
        <v>50</v>
      </c>
      <c r="U1164" s="22">
        <v>1275</v>
      </c>
      <c r="V1164" s="22">
        <v>1910</v>
      </c>
      <c r="W1164" s="22">
        <v>2550</v>
      </c>
      <c r="X1164" s="24">
        <v>2</v>
      </c>
      <c r="Y1164" s="25"/>
      <c r="Z1164" s="18">
        <f>#NAME?</f>
        <v>0</v>
      </c>
      <c r="AA1164" s="18" t="b">
        <f t="shared" si="70"/>
        <v>1</v>
      </c>
      <c r="AB1164" s="26">
        <v>3</v>
      </c>
    </row>
    <row r="1165">
      <c r="A1165" s="21">
        <v>13840</v>
      </c>
      <c r="B1165" s="22" t="s">
        <v>4783</v>
      </c>
      <c r="C1165" s="22" t="s">
        <v>4784</v>
      </c>
      <c r="D1165" s="22" t="s">
        <v>4422</v>
      </c>
      <c r="E1165" s="22" t="s">
        <v>4785</v>
      </c>
      <c r="F1165" s="22" t="s">
        <v>4786</v>
      </c>
      <c r="G1165" s="22"/>
      <c r="H1165" s="14">
        <v>0.040000000000000001</v>
      </c>
      <c r="I1165" s="15" t="s">
        <v>64</v>
      </c>
      <c r="J1165" s="22" t="s">
        <v>65</v>
      </c>
      <c r="K1165" s="13">
        <v>90</v>
      </c>
      <c r="L1165" s="23">
        <v>5</v>
      </c>
      <c r="M1165" s="29">
        <f t="shared" si="68"/>
        <v>20</v>
      </c>
      <c r="N1165" s="29">
        <f t="shared" si="69"/>
        <v>25</v>
      </c>
      <c r="O1165" s="23"/>
      <c r="P1165" s="23"/>
      <c r="Q1165" s="23">
        <v>5</v>
      </c>
      <c r="R1165" s="23">
        <v>10</v>
      </c>
      <c r="S1165" s="22" t="s">
        <v>66</v>
      </c>
      <c r="T1165" s="22">
        <v>20</v>
      </c>
      <c r="U1165" s="22">
        <v>508.56</v>
      </c>
      <c r="V1165" s="22">
        <v>770</v>
      </c>
      <c r="W1165" s="22">
        <v>1340</v>
      </c>
      <c r="X1165" s="24">
        <v>14</v>
      </c>
      <c r="Y1165" s="25"/>
      <c r="Z1165" s="18">
        <f>#NAME?</f>
        <v>0</v>
      </c>
      <c r="AA1165" s="18" t="b">
        <f t="shared" si="70"/>
        <v>1</v>
      </c>
      <c r="AB1165" s="26">
        <v>4</v>
      </c>
    </row>
    <row r="1166">
      <c r="A1166" s="21">
        <v>13839</v>
      </c>
      <c r="B1166" s="22" t="s">
        <v>4787</v>
      </c>
      <c r="C1166" s="22" t="s">
        <v>4788</v>
      </c>
      <c r="D1166" s="22" t="s">
        <v>4422</v>
      </c>
      <c r="E1166" s="22" t="s">
        <v>4789</v>
      </c>
      <c r="F1166" s="22" t="s">
        <v>4790</v>
      </c>
      <c r="G1166" s="22"/>
      <c r="H1166" s="14">
        <v>0.040000000000000001</v>
      </c>
      <c r="I1166" s="15" t="s">
        <v>64</v>
      </c>
      <c r="J1166" s="22" t="s">
        <v>65</v>
      </c>
      <c r="K1166" s="13">
        <v>90</v>
      </c>
      <c r="L1166" s="23">
        <v>6</v>
      </c>
      <c r="M1166" s="29">
        <f t="shared" si="68"/>
        <v>24</v>
      </c>
      <c r="N1166" s="29">
        <f t="shared" si="69"/>
        <v>30</v>
      </c>
      <c r="O1166" s="23"/>
      <c r="P1166" s="23"/>
      <c r="Q1166" s="23">
        <v>5</v>
      </c>
      <c r="R1166" s="23">
        <v>10</v>
      </c>
      <c r="S1166" s="22" t="s">
        <v>66</v>
      </c>
      <c r="T1166" s="22">
        <v>20</v>
      </c>
      <c r="U1166" s="22">
        <v>508.56</v>
      </c>
      <c r="V1166" s="22">
        <v>770</v>
      </c>
      <c r="W1166" s="22">
        <v>1340</v>
      </c>
      <c r="X1166" s="24">
        <v>10</v>
      </c>
      <c r="Y1166" s="25"/>
      <c r="Z1166" s="18">
        <f>#NAME?</f>
        <v>0</v>
      </c>
      <c r="AA1166" s="18" t="b">
        <f t="shared" si="70"/>
        <v>1</v>
      </c>
      <c r="AB1166" s="26">
        <v>4</v>
      </c>
    </row>
    <row r="1167">
      <c r="A1167" s="21">
        <v>14020</v>
      </c>
      <c r="B1167" s="22" t="s">
        <v>4791</v>
      </c>
      <c r="C1167" s="22" t="s">
        <v>4792</v>
      </c>
      <c r="D1167" s="22" t="s">
        <v>4422</v>
      </c>
      <c r="E1167" s="22" t="s">
        <v>4793</v>
      </c>
      <c r="F1167" s="22" t="s">
        <v>4794</v>
      </c>
      <c r="G1167" s="22"/>
      <c r="H1167" s="14">
        <v>0.040000000000000001</v>
      </c>
      <c r="I1167" s="15" t="s">
        <v>3888</v>
      </c>
      <c r="J1167" s="15" t="s">
        <v>3889</v>
      </c>
      <c r="K1167" s="33">
        <v>1</v>
      </c>
      <c r="L1167" s="23">
        <v>0</v>
      </c>
      <c r="M1167" s="29">
        <f t="shared" ref="M1167:M1230" si="71">L1167*4</f>
        <v>0</v>
      </c>
      <c r="N1167" s="29">
        <f t="shared" ref="N1167:N1230" si="72">L1167*5</f>
        <v>0</v>
      </c>
      <c r="O1167" s="23"/>
      <c r="P1167" s="23"/>
      <c r="Q1167" s="23">
        <v>1</v>
      </c>
      <c r="R1167" s="23">
        <v>2</v>
      </c>
      <c r="S1167" s="22" t="s">
        <v>2313</v>
      </c>
      <c r="T1167" s="22">
        <v>0</v>
      </c>
      <c r="U1167" s="22">
        <v>6000</v>
      </c>
      <c r="V1167" s="22">
        <v>6000</v>
      </c>
      <c r="W1167" s="22">
        <v>9000</v>
      </c>
      <c r="X1167" s="24"/>
      <c r="Y1167" s="25"/>
      <c r="Z1167" s="18">
        <f>#NAME?</f>
        <v>0</v>
      </c>
      <c r="AA1167" s="18" t="b">
        <f t="shared" si="70"/>
        <v>1</v>
      </c>
      <c r="AB1167" s="26"/>
    </row>
    <row r="1168">
      <c r="A1168" s="21">
        <v>14022</v>
      </c>
      <c r="B1168" s="22" t="s">
        <v>4795</v>
      </c>
      <c r="C1168" s="22" t="s">
        <v>4796</v>
      </c>
      <c r="D1168" s="22" t="s">
        <v>4422</v>
      </c>
      <c r="E1168" s="22" t="s">
        <v>4797</v>
      </c>
      <c r="F1168" s="22" t="s">
        <v>4798</v>
      </c>
      <c r="G1168" s="22"/>
      <c r="H1168" s="14">
        <v>0.040000000000000001</v>
      </c>
      <c r="I1168" s="15" t="s">
        <v>3888</v>
      </c>
      <c r="J1168" s="15" t="s">
        <v>3889</v>
      </c>
      <c r="K1168" s="33">
        <v>1</v>
      </c>
      <c r="L1168" s="23">
        <v>0</v>
      </c>
      <c r="M1168" s="29">
        <f t="shared" si="71"/>
        <v>0</v>
      </c>
      <c r="N1168" s="29">
        <f t="shared" si="72"/>
        <v>0</v>
      </c>
      <c r="O1168" s="23"/>
      <c r="P1168" s="23"/>
      <c r="Q1168" s="23">
        <v>1</v>
      </c>
      <c r="R1168" s="23">
        <v>2</v>
      </c>
      <c r="S1168" s="22" t="s">
        <v>2313</v>
      </c>
      <c r="T1168" s="22">
        <v>0</v>
      </c>
      <c r="U1168" s="22">
        <v>400</v>
      </c>
      <c r="V1168" s="22">
        <v>400</v>
      </c>
      <c r="W1168" s="22">
        <v>700</v>
      </c>
      <c r="X1168" s="24"/>
      <c r="Y1168" s="25"/>
      <c r="Z1168" s="18">
        <f>#NAME?</f>
        <v>0</v>
      </c>
      <c r="AA1168" s="18" t="b">
        <f t="shared" si="70"/>
        <v>1</v>
      </c>
      <c r="AB1168" s="26"/>
    </row>
    <row r="1169">
      <c r="A1169" s="21">
        <v>14021</v>
      </c>
      <c r="B1169" s="22" t="s">
        <v>4799</v>
      </c>
      <c r="C1169" s="22" t="s">
        <v>4800</v>
      </c>
      <c r="D1169" s="22" t="s">
        <v>4422</v>
      </c>
      <c r="E1169" s="22" t="s">
        <v>4801</v>
      </c>
      <c r="F1169" s="22" t="s">
        <v>4802</v>
      </c>
      <c r="G1169" s="22"/>
      <c r="H1169" s="14">
        <v>0.040000000000000001</v>
      </c>
      <c r="I1169" s="15" t="s">
        <v>3888</v>
      </c>
      <c r="J1169" s="15" t="s">
        <v>3889</v>
      </c>
      <c r="K1169" s="33">
        <v>1</v>
      </c>
      <c r="L1169" s="23">
        <v>0</v>
      </c>
      <c r="M1169" s="29">
        <f t="shared" si="71"/>
        <v>0</v>
      </c>
      <c r="N1169" s="29">
        <f t="shared" si="72"/>
        <v>0</v>
      </c>
      <c r="O1169" s="23"/>
      <c r="P1169" s="23"/>
      <c r="Q1169" s="23">
        <v>1</v>
      </c>
      <c r="R1169" s="23">
        <v>2</v>
      </c>
      <c r="S1169" s="22" t="s">
        <v>2313</v>
      </c>
      <c r="T1169" s="22">
        <v>0</v>
      </c>
      <c r="U1169" s="22">
        <v>2800</v>
      </c>
      <c r="V1169" s="22">
        <v>2800</v>
      </c>
      <c r="W1169" s="22">
        <v>4000</v>
      </c>
      <c r="X1169" s="24"/>
      <c r="Y1169" s="25"/>
      <c r="Z1169" s="18">
        <f>#NAME?</f>
        <v>0</v>
      </c>
      <c r="AA1169" s="18" t="b">
        <f t="shared" si="70"/>
        <v>1</v>
      </c>
      <c r="AB1169" s="26"/>
    </row>
    <row r="1170">
      <c r="A1170" s="12">
        <v>11969</v>
      </c>
      <c r="B1170" s="13" t="s">
        <v>4803</v>
      </c>
      <c r="C1170" s="13" t="s">
        <v>4804</v>
      </c>
      <c r="D1170" s="13" t="s">
        <v>4422</v>
      </c>
      <c r="E1170" s="13" t="s">
        <v>4805</v>
      </c>
      <c r="F1170" s="13" t="s">
        <v>4806</v>
      </c>
      <c r="G1170" s="13" t="s">
        <v>4807</v>
      </c>
      <c r="H1170" s="14">
        <v>0.02</v>
      </c>
      <c r="I1170" s="15" t="s">
        <v>32</v>
      </c>
      <c r="J1170" s="13" t="s">
        <v>33</v>
      </c>
      <c r="K1170" s="20">
        <v>90</v>
      </c>
      <c r="L1170" s="16">
        <f>#NAME?</f>
        <v>0</v>
      </c>
      <c r="M1170" s="29">
        <f t="shared" si="71"/>
        <v>0</v>
      </c>
      <c r="N1170" s="29">
        <f t="shared" si="72"/>
        <v>0</v>
      </c>
      <c r="O1170" s="16"/>
      <c r="P1170" s="16"/>
      <c r="Q1170" s="16">
        <v>1</v>
      </c>
      <c r="R1170" s="16">
        <v>2</v>
      </c>
      <c r="S1170" s="13" t="s">
        <v>34</v>
      </c>
      <c r="T1170" s="13">
        <v>3.3599999999999999</v>
      </c>
      <c r="U1170" s="13">
        <v>602.11000000000001</v>
      </c>
      <c r="V1170" s="13">
        <v>800</v>
      </c>
      <c r="W1170" s="13">
        <v>1000</v>
      </c>
      <c r="X1170" s="17"/>
      <c r="Y1170" s="18">
        <v>30</v>
      </c>
      <c r="Z1170" s="18">
        <f>#NAME?</f>
        <v>30</v>
      </c>
      <c r="AA1170" s="18" t="b">
        <f t="shared" si="70"/>
        <v>1</v>
      </c>
      <c r="AB1170" s="19">
        <v>3</v>
      </c>
    </row>
    <row r="1171">
      <c r="A1171" s="12">
        <v>11970</v>
      </c>
      <c r="B1171" s="13" t="s">
        <v>4808</v>
      </c>
      <c r="C1171" s="13" t="s">
        <v>4809</v>
      </c>
      <c r="D1171" s="13" t="s">
        <v>4422</v>
      </c>
      <c r="E1171" s="13" t="s">
        <v>4810</v>
      </c>
      <c r="F1171" s="13" t="s">
        <v>4811</v>
      </c>
      <c r="G1171" s="13" t="s">
        <v>4807</v>
      </c>
      <c r="H1171" s="14">
        <v>0.02</v>
      </c>
      <c r="I1171" s="15" t="s">
        <v>32</v>
      </c>
      <c r="J1171" s="13" t="s">
        <v>33</v>
      </c>
      <c r="K1171" s="20">
        <v>90</v>
      </c>
      <c r="L1171" s="16">
        <f>#NAME?</f>
        <v>0</v>
      </c>
      <c r="M1171" s="29">
        <f t="shared" si="71"/>
        <v>0</v>
      </c>
      <c r="N1171" s="29">
        <f t="shared" si="72"/>
        <v>0</v>
      </c>
      <c r="O1171" s="16"/>
      <c r="P1171" s="16"/>
      <c r="Q1171" s="16">
        <v>1</v>
      </c>
      <c r="R1171" s="16">
        <v>2</v>
      </c>
      <c r="S1171" s="13" t="s">
        <v>34</v>
      </c>
      <c r="T1171" s="13">
        <v>3.3599999999999999</v>
      </c>
      <c r="U1171" s="13">
        <v>602.11000000000001</v>
      </c>
      <c r="V1171" s="13">
        <v>800</v>
      </c>
      <c r="W1171" s="13">
        <v>1000</v>
      </c>
      <c r="X1171" s="17"/>
      <c r="Y1171" s="18">
        <v>30</v>
      </c>
      <c r="Z1171" s="18">
        <f>#NAME?</f>
        <v>30</v>
      </c>
      <c r="AA1171" s="18" t="b">
        <f t="shared" si="70"/>
        <v>1</v>
      </c>
      <c r="AB1171" s="19">
        <v>3</v>
      </c>
    </row>
    <row r="1172">
      <c r="A1172" s="12">
        <v>12024</v>
      </c>
      <c r="B1172" s="13" t="s">
        <v>4812</v>
      </c>
      <c r="C1172" s="13" t="s">
        <v>4813</v>
      </c>
      <c r="D1172" s="13" t="s">
        <v>4422</v>
      </c>
      <c r="E1172" s="13" t="s">
        <v>4814</v>
      </c>
      <c r="F1172" s="13" t="s">
        <v>4815</v>
      </c>
      <c r="G1172" s="13" t="s">
        <v>4816</v>
      </c>
      <c r="H1172" s="14">
        <v>0.02</v>
      </c>
      <c r="I1172" s="15" t="s">
        <v>32</v>
      </c>
      <c r="J1172" s="13" t="s">
        <v>33</v>
      </c>
      <c r="K1172" s="20">
        <v>90</v>
      </c>
      <c r="L1172" s="16">
        <f>#NAME?</f>
        <v>0</v>
      </c>
      <c r="M1172" s="29">
        <f t="shared" si="71"/>
        <v>0</v>
      </c>
      <c r="N1172" s="29">
        <f t="shared" si="72"/>
        <v>0</v>
      </c>
      <c r="O1172" s="16"/>
      <c r="P1172" s="16"/>
      <c r="Q1172" s="16">
        <v>0</v>
      </c>
      <c r="R1172" s="16">
        <v>0</v>
      </c>
      <c r="S1172" s="13" t="s">
        <v>34</v>
      </c>
      <c r="T1172" s="13">
        <v>1.8100000000000001</v>
      </c>
      <c r="U1172" s="13">
        <v>281</v>
      </c>
      <c r="V1172" s="13">
        <v>400</v>
      </c>
      <c r="W1172" s="13">
        <v>550</v>
      </c>
      <c r="X1172" s="17"/>
      <c r="Y1172" s="18"/>
      <c r="Z1172" s="18">
        <f>#NAME?</f>
        <v>0</v>
      </c>
      <c r="AA1172" s="18" t="b">
        <f t="shared" si="70"/>
        <v>1</v>
      </c>
      <c r="AB1172" s="19"/>
    </row>
    <row r="1173">
      <c r="A1173" s="12">
        <v>12025</v>
      </c>
      <c r="B1173" s="13" t="s">
        <v>4817</v>
      </c>
      <c r="C1173" s="13" t="s">
        <v>4818</v>
      </c>
      <c r="D1173" s="13" t="s">
        <v>4422</v>
      </c>
      <c r="E1173" s="13" t="s">
        <v>4819</v>
      </c>
      <c r="F1173" s="13" t="s">
        <v>4820</v>
      </c>
      <c r="G1173" s="13" t="s">
        <v>4816</v>
      </c>
      <c r="H1173" s="14">
        <v>0.02</v>
      </c>
      <c r="I1173" s="15" t="s">
        <v>32</v>
      </c>
      <c r="J1173" s="13" t="s">
        <v>33</v>
      </c>
      <c r="K1173" s="20">
        <v>90</v>
      </c>
      <c r="L1173" s="16">
        <f>#NAME?</f>
        <v>0</v>
      </c>
      <c r="M1173" s="29">
        <f t="shared" si="71"/>
        <v>0</v>
      </c>
      <c r="N1173" s="29">
        <f t="shared" si="72"/>
        <v>0</v>
      </c>
      <c r="O1173" s="16"/>
      <c r="P1173" s="16"/>
      <c r="Q1173" s="16">
        <v>0</v>
      </c>
      <c r="R1173" s="16">
        <v>0</v>
      </c>
      <c r="S1173" s="13" t="s">
        <v>34</v>
      </c>
      <c r="T1173" s="13">
        <v>2.5</v>
      </c>
      <c r="U1173" s="13">
        <v>388.13</v>
      </c>
      <c r="V1173" s="13">
        <v>500</v>
      </c>
      <c r="W1173" s="13">
        <v>700</v>
      </c>
      <c r="X1173" s="17"/>
      <c r="Y1173" s="18"/>
      <c r="Z1173" s="18">
        <f>#NAME?</f>
        <v>0</v>
      </c>
      <c r="AA1173" s="18" t="b">
        <f t="shared" si="70"/>
        <v>1</v>
      </c>
      <c r="AB1173" s="19"/>
    </row>
    <row r="1174">
      <c r="A1174" s="12">
        <v>12023</v>
      </c>
      <c r="B1174" s="13" t="s">
        <v>4821</v>
      </c>
      <c r="C1174" s="13" t="s">
        <v>4822</v>
      </c>
      <c r="D1174" s="13" t="s">
        <v>4422</v>
      </c>
      <c r="E1174" s="13" t="s">
        <v>4823</v>
      </c>
      <c r="F1174" s="13" t="s">
        <v>4824</v>
      </c>
      <c r="G1174" s="13" t="s">
        <v>4825</v>
      </c>
      <c r="H1174" s="14">
        <v>0.02</v>
      </c>
      <c r="I1174" s="15" t="s">
        <v>32</v>
      </c>
      <c r="J1174" s="13" t="s">
        <v>33</v>
      </c>
      <c r="K1174" s="13">
        <v>90</v>
      </c>
      <c r="L1174" s="16">
        <f>#NAME?</f>
        <v>3</v>
      </c>
      <c r="M1174" s="29">
        <f t="shared" si="71"/>
        <v>12</v>
      </c>
      <c r="N1174" s="29">
        <f t="shared" si="72"/>
        <v>15</v>
      </c>
      <c r="O1174" s="16"/>
      <c r="P1174" s="16"/>
      <c r="Q1174" s="16">
        <v>1</v>
      </c>
      <c r="R1174" s="16">
        <v>2</v>
      </c>
      <c r="S1174" s="13" t="s">
        <v>34</v>
      </c>
      <c r="T1174" s="13">
        <v>11.94</v>
      </c>
      <c r="U1174" s="13">
        <v>1901.5899999999999</v>
      </c>
      <c r="V1174" s="13">
        <v>2400</v>
      </c>
      <c r="W1174" s="13">
        <v>3400</v>
      </c>
      <c r="X1174" s="17"/>
      <c r="Y1174" s="18">
        <v>11</v>
      </c>
      <c r="Z1174" s="18">
        <f>#NAME?</f>
        <v>11</v>
      </c>
      <c r="AA1174" s="18" t="b">
        <f t="shared" si="70"/>
        <v>1</v>
      </c>
      <c r="AB1174" s="19">
        <v>4</v>
      </c>
    </row>
    <row r="1175">
      <c r="A1175" s="12">
        <v>12026</v>
      </c>
      <c r="B1175" s="13" t="s">
        <v>4826</v>
      </c>
      <c r="C1175" s="13" t="s">
        <v>4827</v>
      </c>
      <c r="D1175" s="13" t="s">
        <v>4422</v>
      </c>
      <c r="E1175" s="13" t="s">
        <v>4828</v>
      </c>
      <c r="F1175" s="13" t="s">
        <v>4829</v>
      </c>
      <c r="G1175" s="13" t="s">
        <v>4830</v>
      </c>
      <c r="H1175" s="14">
        <v>0.02</v>
      </c>
      <c r="I1175" s="15" t="s">
        <v>32</v>
      </c>
      <c r="J1175" s="13" t="s">
        <v>33</v>
      </c>
      <c r="K1175" s="20">
        <v>90</v>
      </c>
      <c r="L1175" s="16">
        <f>#NAME?</f>
        <v>0</v>
      </c>
      <c r="M1175" s="29">
        <f t="shared" si="71"/>
        <v>0</v>
      </c>
      <c r="N1175" s="29">
        <f t="shared" si="72"/>
        <v>0</v>
      </c>
      <c r="O1175" s="16"/>
      <c r="P1175" s="16"/>
      <c r="Q1175" s="16">
        <v>0</v>
      </c>
      <c r="R1175" s="16">
        <v>0</v>
      </c>
      <c r="S1175" s="13" t="s">
        <v>34</v>
      </c>
      <c r="T1175" s="13">
        <v>1.5</v>
      </c>
      <c r="U1175" s="13">
        <v>232.88</v>
      </c>
      <c r="V1175" s="13">
        <v>300</v>
      </c>
      <c r="W1175" s="13">
        <v>420</v>
      </c>
      <c r="X1175" s="17"/>
      <c r="Y1175" s="18">
        <v>5</v>
      </c>
      <c r="Z1175" s="18">
        <f>#NAME?</f>
        <v>5</v>
      </c>
      <c r="AA1175" s="18" t="b">
        <f t="shared" si="70"/>
        <v>1</v>
      </c>
      <c r="AB1175" s="19">
        <v>5</v>
      </c>
    </row>
    <row r="1176">
      <c r="A1176" s="12">
        <v>12027</v>
      </c>
      <c r="B1176" s="13" t="s">
        <v>4831</v>
      </c>
      <c r="C1176" s="13" t="s">
        <v>4832</v>
      </c>
      <c r="D1176" s="13" t="s">
        <v>4422</v>
      </c>
      <c r="E1176" s="13" t="s">
        <v>4833</v>
      </c>
      <c r="F1176" s="13" t="s">
        <v>4834</v>
      </c>
      <c r="G1176" s="13" t="s">
        <v>4830</v>
      </c>
      <c r="H1176" s="14">
        <v>0.02</v>
      </c>
      <c r="I1176" s="15" t="s">
        <v>32</v>
      </c>
      <c r="J1176" s="13" t="s">
        <v>33</v>
      </c>
      <c r="K1176" s="20">
        <v>90</v>
      </c>
      <c r="L1176" s="16">
        <f>#NAME?</f>
        <v>0</v>
      </c>
      <c r="M1176" s="29">
        <f t="shared" si="71"/>
        <v>0</v>
      </c>
      <c r="N1176" s="29">
        <f t="shared" si="72"/>
        <v>0</v>
      </c>
      <c r="O1176" s="16"/>
      <c r="P1176" s="16"/>
      <c r="Q1176" s="16">
        <v>0</v>
      </c>
      <c r="R1176" s="16">
        <v>0</v>
      </c>
      <c r="S1176" s="13" t="s">
        <v>34</v>
      </c>
      <c r="T1176" s="13">
        <v>1.5</v>
      </c>
      <c r="U1176" s="13">
        <v>232.88</v>
      </c>
      <c r="V1176" s="13">
        <v>300</v>
      </c>
      <c r="W1176" s="13">
        <v>420</v>
      </c>
      <c r="X1176" s="17"/>
      <c r="Y1176" s="18">
        <v>0</v>
      </c>
      <c r="Z1176" s="18">
        <f>#NAME?</f>
        <v>0</v>
      </c>
      <c r="AA1176" s="18" t="b">
        <f t="shared" si="70"/>
        <v>1</v>
      </c>
      <c r="AB1176" s="19">
        <v>0</v>
      </c>
    </row>
    <row r="1177">
      <c r="A1177" s="12">
        <v>11968</v>
      </c>
      <c r="B1177" s="13" t="s">
        <v>4835</v>
      </c>
      <c r="C1177" s="13" t="s">
        <v>4836</v>
      </c>
      <c r="D1177" s="13" t="s">
        <v>4422</v>
      </c>
      <c r="E1177" s="13" t="s">
        <v>4837</v>
      </c>
      <c r="F1177" s="13" t="s">
        <v>4838</v>
      </c>
      <c r="G1177" s="13" t="s">
        <v>4839</v>
      </c>
      <c r="H1177" s="14">
        <v>0.02</v>
      </c>
      <c r="I1177" s="15" t="s">
        <v>32</v>
      </c>
      <c r="J1177" s="13" t="s">
        <v>33</v>
      </c>
      <c r="K1177" s="13">
        <v>90</v>
      </c>
      <c r="L1177" s="16">
        <f>#NAME?</f>
        <v>7</v>
      </c>
      <c r="M1177" s="29">
        <f t="shared" si="71"/>
        <v>28</v>
      </c>
      <c r="N1177" s="29">
        <f t="shared" si="72"/>
        <v>35</v>
      </c>
      <c r="O1177" s="16"/>
      <c r="P1177" s="16"/>
      <c r="Q1177" s="16">
        <v>1</v>
      </c>
      <c r="R1177" s="16">
        <v>3</v>
      </c>
      <c r="S1177" s="13" t="s">
        <v>34</v>
      </c>
      <c r="T1177" s="13">
        <v>15.539999999999999</v>
      </c>
      <c r="U1177" s="13">
        <v>2589.3499999999999</v>
      </c>
      <c r="V1177" s="13">
        <v>3200</v>
      </c>
      <c r="W1177" s="13">
        <v>5200</v>
      </c>
      <c r="X1177" s="17"/>
      <c r="Y1177" s="18">
        <v>16</v>
      </c>
      <c r="Z1177" s="18">
        <f>#NAME?</f>
        <v>16</v>
      </c>
      <c r="AA1177" s="18" t="b">
        <f t="shared" si="70"/>
        <v>1</v>
      </c>
      <c r="AB1177" s="19"/>
    </row>
    <row r="1178">
      <c r="A1178" s="21">
        <v>13662</v>
      </c>
      <c r="B1178" s="22" t="s">
        <v>4840</v>
      </c>
      <c r="C1178" s="22" t="s">
        <v>4841</v>
      </c>
      <c r="D1178" s="22" t="s">
        <v>4422</v>
      </c>
      <c r="E1178" s="22" t="s">
        <v>4842</v>
      </c>
      <c r="F1178" s="22" t="s">
        <v>4843</v>
      </c>
      <c r="G1178" s="22"/>
      <c r="H1178" s="14">
        <v>0.040000000000000001</v>
      </c>
      <c r="I1178" s="15" t="s">
        <v>3149</v>
      </c>
      <c r="J1178" s="15" t="s">
        <v>3150</v>
      </c>
      <c r="K1178" s="13">
        <v>90</v>
      </c>
      <c r="L1178" s="23">
        <v>1</v>
      </c>
      <c r="M1178" s="29">
        <f t="shared" si="71"/>
        <v>4</v>
      </c>
      <c r="N1178" s="29">
        <f t="shared" si="72"/>
        <v>5</v>
      </c>
      <c r="O1178" s="23">
        <v>3</v>
      </c>
      <c r="P1178" s="23">
        <v>5</v>
      </c>
      <c r="Q1178" s="23"/>
      <c r="R1178" s="23"/>
      <c r="S1178" s="22" t="s">
        <v>66</v>
      </c>
      <c r="T1178" s="22">
        <v>6.4699999999999998</v>
      </c>
      <c r="U1178" s="22">
        <v>1011</v>
      </c>
      <c r="V1178" s="22">
        <v>1570</v>
      </c>
      <c r="W1178" s="22">
        <v>2170</v>
      </c>
      <c r="X1178" s="24">
        <v>4</v>
      </c>
      <c r="Y1178" s="25"/>
      <c r="Z1178" s="18">
        <f>#NAME?</f>
        <v>0</v>
      </c>
      <c r="AA1178" s="18" t="b">
        <f t="shared" si="70"/>
        <v>1</v>
      </c>
      <c r="AB1178" s="26">
        <v>1</v>
      </c>
    </row>
    <row r="1179">
      <c r="A1179" s="21">
        <v>13661</v>
      </c>
      <c r="B1179" s="22" t="s">
        <v>4844</v>
      </c>
      <c r="C1179" s="22" t="s">
        <v>4845</v>
      </c>
      <c r="D1179" s="22" t="s">
        <v>4422</v>
      </c>
      <c r="E1179" s="22" t="s">
        <v>4846</v>
      </c>
      <c r="F1179" s="22" t="s">
        <v>4847</v>
      </c>
      <c r="G1179" s="22"/>
      <c r="H1179" s="14">
        <v>0.040000000000000001</v>
      </c>
      <c r="I1179" s="15" t="s">
        <v>3149</v>
      </c>
      <c r="J1179" s="15" t="s">
        <v>3150</v>
      </c>
      <c r="K1179" s="13">
        <v>90</v>
      </c>
      <c r="L1179" s="23">
        <v>1</v>
      </c>
      <c r="M1179" s="29">
        <f t="shared" si="71"/>
        <v>4</v>
      </c>
      <c r="N1179" s="29">
        <f t="shared" si="72"/>
        <v>5</v>
      </c>
      <c r="O1179" s="23">
        <v>3</v>
      </c>
      <c r="P1179" s="23">
        <v>5</v>
      </c>
      <c r="Q1179" s="23"/>
      <c r="R1179" s="23"/>
      <c r="S1179" s="22" t="s">
        <v>66</v>
      </c>
      <c r="T1179" s="22">
        <v>43</v>
      </c>
      <c r="U1179" s="22">
        <v>968</v>
      </c>
      <c r="V1179" s="22">
        <v>1500</v>
      </c>
      <c r="W1179" s="22">
        <v>2080</v>
      </c>
      <c r="X1179" s="24">
        <v>6</v>
      </c>
      <c r="Y1179" s="25"/>
      <c r="Z1179" s="18">
        <f>#NAME?</f>
        <v>0</v>
      </c>
      <c r="AA1179" s="18" t="b">
        <f t="shared" si="70"/>
        <v>1</v>
      </c>
      <c r="AB1179" s="26">
        <v>1</v>
      </c>
    </row>
    <row r="1180">
      <c r="A1180" s="55">
        <v>13735</v>
      </c>
      <c r="B1180" s="22" t="s">
        <v>4848</v>
      </c>
      <c r="C1180" s="22" t="s">
        <v>4849</v>
      </c>
      <c r="D1180" s="22" t="s">
        <v>4422</v>
      </c>
      <c r="E1180" s="22" t="s">
        <v>4850</v>
      </c>
      <c r="F1180" s="22" t="s">
        <v>4851</v>
      </c>
      <c r="G1180" s="22"/>
      <c r="H1180" s="14">
        <v>0.040000000000000001</v>
      </c>
      <c r="I1180" s="22"/>
      <c r="J1180" s="22"/>
      <c r="K1180" s="22"/>
      <c r="L1180" s="23">
        <v>1</v>
      </c>
      <c r="M1180" s="29">
        <f t="shared" si="71"/>
        <v>4</v>
      </c>
      <c r="N1180" s="29">
        <f t="shared" si="72"/>
        <v>5</v>
      </c>
      <c r="O1180" s="23">
        <v>3</v>
      </c>
      <c r="P1180" s="23">
        <v>10</v>
      </c>
      <c r="Q1180" s="23"/>
      <c r="R1180" s="23"/>
      <c r="S1180" s="22" t="s">
        <v>34</v>
      </c>
      <c r="T1180" s="22">
        <v>1.25</v>
      </c>
      <c r="U1180" s="22">
        <v>195</v>
      </c>
      <c r="V1180" s="22">
        <v>300</v>
      </c>
      <c r="W1180" s="22">
        <v>420</v>
      </c>
      <c r="X1180" s="24">
        <v>4</v>
      </c>
      <c r="Y1180" s="25">
        <v>69</v>
      </c>
      <c r="Z1180" s="18">
        <f>#NAME?</f>
        <v>69</v>
      </c>
      <c r="AA1180" s="18" t="b">
        <f t="shared" si="70"/>
        <v>1</v>
      </c>
      <c r="AB1180" s="26">
        <v>0</v>
      </c>
    </row>
    <row r="1181">
      <c r="A1181" s="21">
        <v>13734</v>
      </c>
      <c r="B1181" s="22" t="s">
        <v>4852</v>
      </c>
      <c r="C1181" s="22" t="s">
        <v>4853</v>
      </c>
      <c r="D1181" s="22" t="s">
        <v>4422</v>
      </c>
      <c r="E1181" s="22" t="s">
        <v>4854</v>
      </c>
      <c r="F1181" s="22" t="s">
        <v>4851</v>
      </c>
      <c r="G1181" s="22"/>
      <c r="H1181" s="14">
        <v>0.040000000000000001</v>
      </c>
      <c r="I1181" s="22"/>
      <c r="J1181" s="22"/>
      <c r="K1181" s="22"/>
      <c r="L1181" s="23">
        <v>3</v>
      </c>
      <c r="M1181" s="29">
        <f t="shared" si="71"/>
        <v>12</v>
      </c>
      <c r="N1181" s="29">
        <f t="shared" si="72"/>
        <v>15</v>
      </c>
      <c r="O1181" s="23">
        <v>3</v>
      </c>
      <c r="P1181" s="23">
        <v>10</v>
      </c>
      <c r="Q1181" s="23"/>
      <c r="R1181" s="23"/>
      <c r="S1181" s="22" t="s">
        <v>34</v>
      </c>
      <c r="T1181" s="22">
        <v>1.25</v>
      </c>
      <c r="U1181" s="22">
        <v>195</v>
      </c>
      <c r="V1181" s="22">
        <v>300</v>
      </c>
      <c r="W1181" s="22">
        <v>420</v>
      </c>
      <c r="X1181" s="24">
        <v>3</v>
      </c>
      <c r="Y1181" s="25">
        <v>81</v>
      </c>
      <c r="Z1181" s="18">
        <f>#NAME?</f>
        <v>81</v>
      </c>
      <c r="AA1181" s="18" t="b">
        <f t="shared" si="70"/>
        <v>1</v>
      </c>
      <c r="AB1181" s="26">
        <v>3</v>
      </c>
    </row>
    <row r="1182">
      <c r="A1182" s="12">
        <v>12397</v>
      </c>
      <c r="B1182" s="13" t="s">
        <v>4855</v>
      </c>
      <c r="C1182" s="13" t="s">
        <v>4856</v>
      </c>
      <c r="D1182" s="13" t="s">
        <v>4422</v>
      </c>
      <c r="E1182" s="13" t="s">
        <v>4857</v>
      </c>
      <c r="F1182" s="13" t="s">
        <v>4858</v>
      </c>
      <c r="G1182" s="13" t="s">
        <v>4859</v>
      </c>
      <c r="H1182" s="14">
        <v>0.02</v>
      </c>
      <c r="I1182" s="15" t="s">
        <v>32</v>
      </c>
      <c r="J1182" s="13" t="s">
        <v>33</v>
      </c>
      <c r="K1182" s="13">
        <v>90</v>
      </c>
      <c r="L1182" s="16">
        <f>#NAME?</f>
        <v>0</v>
      </c>
      <c r="M1182" s="29">
        <f t="shared" si="71"/>
        <v>0</v>
      </c>
      <c r="N1182" s="29">
        <f t="shared" si="72"/>
        <v>0</v>
      </c>
      <c r="O1182" s="16"/>
      <c r="P1182" s="16"/>
      <c r="Q1182" s="16">
        <v>1</v>
      </c>
      <c r="R1182" s="16">
        <v>3</v>
      </c>
      <c r="S1182" s="13" t="s">
        <v>34</v>
      </c>
      <c r="T1182" s="13">
        <v>17.600000000000001</v>
      </c>
      <c r="U1182" s="13">
        <v>3153.9200000000001</v>
      </c>
      <c r="V1182" s="13">
        <v>4100</v>
      </c>
      <c r="W1182" s="13">
        <v>5200</v>
      </c>
      <c r="X1182" s="17"/>
      <c r="Y1182" s="18">
        <v>7</v>
      </c>
      <c r="Z1182" s="18">
        <f>#NAME?</f>
        <v>7</v>
      </c>
      <c r="AA1182" s="18" t="b">
        <f t="shared" si="70"/>
        <v>1</v>
      </c>
      <c r="AB1182" s="19">
        <v>3</v>
      </c>
    </row>
    <row r="1183">
      <c r="A1183" s="56">
        <v>11145</v>
      </c>
      <c r="B1183" s="22" t="s">
        <v>4860</v>
      </c>
      <c r="C1183" s="22" t="s">
        <v>4861</v>
      </c>
      <c r="D1183" s="22" t="s">
        <v>4422</v>
      </c>
      <c r="E1183" s="22" t="s">
        <v>4862</v>
      </c>
      <c r="F1183" s="22" t="s">
        <v>4863</v>
      </c>
      <c r="G1183" s="22"/>
      <c r="H1183" s="14">
        <v>0.040000000000000001</v>
      </c>
      <c r="I1183" s="15" t="s">
        <v>64</v>
      </c>
      <c r="J1183" s="22" t="s">
        <v>65</v>
      </c>
      <c r="K1183" s="13">
        <v>90</v>
      </c>
      <c r="L1183" s="23">
        <v>1</v>
      </c>
      <c r="M1183" s="29">
        <f t="shared" si="71"/>
        <v>4</v>
      </c>
      <c r="N1183" s="29">
        <f t="shared" si="72"/>
        <v>5</v>
      </c>
      <c r="O1183" s="23">
        <v>3</v>
      </c>
      <c r="P1183" s="23">
        <v>10</v>
      </c>
      <c r="Q1183" s="23"/>
      <c r="R1183" s="23"/>
      <c r="S1183" s="22" t="s">
        <v>66</v>
      </c>
      <c r="T1183" s="22">
        <v>9</v>
      </c>
      <c r="U1183" s="22">
        <v>217</v>
      </c>
      <c r="V1183" s="22">
        <v>330</v>
      </c>
      <c r="W1183" s="22">
        <v>460</v>
      </c>
      <c r="X1183" s="24">
        <v>6</v>
      </c>
      <c r="Y1183" s="18">
        <v>12</v>
      </c>
      <c r="Z1183" s="18">
        <f>#NAME?</f>
        <v>12</v>
      </c>
      <c r="AA1183" s="18" t="b">
        <f t="shared" si="70"/>
        <v>1</v>
      </c>
      <c r="AB1183" s="26">
        <v>1</v>
      </c>
    </row>
    <row r="1184">
      <c r="A1184" s="32">
        <v>11142</v>
      </c>
      <c r="B1184" s="22" t="s">
        <v>4864</v>
      </c>
      <c r="C1184" s="22" t="s">
        <v>4865</v>
      </c>
      <c r="D1184" s="22" t="s">
        <v>4422</v>
      </c>
      <c r="E1184" s="22" t="s">
        <v>4866</v>
      </c>
      <c r="F1184" s="22" t="s">
        <v>4867</v>
      </c>
      <c r="G1184" s="22"/>
      <c r="H1184" s="14">
        <v>0.040000000000000001</v>
      </c>
      <c r="I1184" s="15" t="s">
        <v>64</v>
      </c>
      <c r="J1184" s="22" t="s">
        <v>65</v>
      </c>
      <c r="K1184" s="13">
        <v>90</v>
      </c>
      <c r="L1184" s="23">
        <v>8</v>
      </c>
      <c r="M1184" s="29">
        <f t="shared" si="71"/>
        <v>32</v>
      </c>
      <c r="N1184" s="29">
        <f t="shared" si="72"/>
        <v>40</v>
      </c>
      <c r="O1184" s="23">
        <v>3</v>
      </c>
      <c r="P1184" s="23">
        <v>10</v>
      </c>
      <c r="Q1184" s="23"/>
      <c r="R1184" s="23"/>
      <c r="S1184" s="22" t="s">
        <v>66</v>
      </c>
      <c r="T1184" s="22">
        <v>9</v>
      </c>
      <c r="U1184" s="22">
        <v>228.84999999999999</v>
      </c>
      <c r="V1184" s="22">
        <v>350</v>
      </c>
      <c r="W1184" s="22">
        <v>600</v>
      </c>
      <c r="X1184" s="24">
        <v>6</v>
      </c>
      <c r="Y1184" s="18">
        <v>0</v>
      </c>
      <c r="Z1184" s="18">
        <f>#NAME?</f>
        <v>0</v>
      </c>
      <c r="AA1184" s="18" t="b">
        <f t="shared" si="70"/>
        <v>1</v>
      </c>
      <c r="AB1184" s="26">
        <v>9</v>
      </c>
    </row>
    <row r="1185">
      <c r="A1185" s="41">
        <v>11141</v>
      </c>
      <c r="B1185" s="22" t="s">
        <v>4868</v>
      </c>
      <c r="C1185" s="22" t="s">
        <v>4869</v>
      </c>
      <c r="D1185" s="22" t="s">
        <v>4422</v>
      </c>
      <c r="E1185" s="22" t="s">
        <v>4870</v>
      </c>
      <c r="F1185" s="22" t="s">
        <v>4871</v>
      </c>
      <c r="G1185" s="22"/>
      <c r="H1185" s="14">
        <v>0.040000000000000001</v>
      </c>
      <c r="I1185" s="15" t="s">
        <v>64</v>
      </c>
      <c r="J1185" s="22" t="s">
        <v>65</v>
      </c>
      <c r="K1185" s="13">
        <v>90</v>
      </c>
      <c r="L1185" s="23">
        <v>8</v>
      </c>
      <c r="M1185" s="29">
        <f t="shared" si="71"/>
        <v>32</v>
      </c>
      <c r="N1185" s="29">
        <f t="shared" si="72"/>
        <v>40</v>
      </c>
      <c r="O1185" s="23">
        <v>3</v>
      </c>
      <c r="P1185" s="23">
        <v>10</v>
      </c>
      <c r="Q1185" s="23"/>
      <c r="R1185" s="23"/>
      <c r="S1185" s="22" t="s">
        <v>66</v>
      </c>
      <c r="T1185" s="22">
        <v>9</v>
      </c>
      <c r="U1185" s="22">
        <v>228.84999999999999</v>
      </c>
      <c r="V1185" s="22">
        <v>350</v>
      </c>
      <c r="W1185" s="22">
        <v>600</v>
      </c>
      <c r="X1185" s="24"/>
      <c r="Y1185" s="18">
        <v>2</v>
      </c>
      <c r="Z1185" s="18">
        <f>#NAME?</f>
        <v>2</v>
      </c>
      <c r="AA1185" s="18" t="b">
        <f t="shared" si="70"/>
        <v>1</v>
      </c>
      <c r="AB1185" s="26">
        <v>4</v>
      </c>
    </row>
    <row r="1186">
      <c r="A1186" s="41">
        <v>11775</v>
      </c>
      <c r="B1186" s="22" t="s">
        <v>4872</v>
      </c>
      <c r="C1186" s="22" t="s">
        <v>4873</v>
      </c>
      <c r="D1186" s="22" t="s">
        <v>4422</v>
      </c>
      <c r="E1186" s="22" t="s">
        <v>4874</v>
      </c>
      <c r="F1186" s="22" t="s">
        <v>4875</v>
      </c>
      <c r="G1186" s="22"/>
      <c r="H1186" s="14">
        <v>0.040000000000000001</v>
      </c>
      <c r="I1186" s="15" t="s">
        <v>64</v>
      </c>
      <c r="J1186" s="22" t="s">
        <v>65</v>
      </c>
      <c r="K1186" s="13">
        <v>90</v>
      </c>
      <c r="L1186" s="23">
        <v>0</v>
      </c>
      <c r="M1186" s="29">
        <f t="shared" si="71"/>
        <v>0</v>
      </c>
      <c r="N1186" s="29">
        <f t="shared" si="72"/>
        <v>0</v>
      </c>
      <c r="O1186" s="23">
        <v>3</v>
      </c>
      <c r="P1186" s="23">
        <v>10</v>
      </c>
      <c r="Q1186" s="23"/>
      <c r="R1186" s="23"/>
      <c r="S1186" s="22" t="s">
        <v>66</v>
      </c>
      <c r="T1186" s="22">
        <v>4.71</v>
      </c>
      <c r="U1186" s="22">
        <v>736</v>
      </c>
      <c r="V1186" s="22">
        <v>1140</v>
      </c>
      <c r="W1186" s="22">
        <v>1570</v>
      </c>
      <c r="X1186" s="24"/>
      <c r="Y1186" s="18" t="e">
        <v>#N/A</v>
      </c>
      <c r="Z1186" s="18" t="e">
        <f>#NAME?</f>
        <v>#N/A</v>
      </c>
      <c r="AA1186" s="18" t="e">
        <f t="shared" si="70"/>
        <v>#N/A</v>
      </c>
      <c r="AB1186" s="26">
        <v>5</v>
      </c>
    </row>
    <row r="1187">
      <c r="A1187" s="21">
        <v>12774</v>
      </c>
      <c r="B1187" s="22" t="s">
        <v>4876</v>
      </c>
      <c r="C1187" s="22" t="s">
        <v>4877</v>
      </c>
      <c r="D1187" s="22" t="s">
        <v>4422</v>
      </c>
      <c r="E1187" s="22" t="s">
        <v>4878</v>
      </c>
      <c r="F1187" s="22" t="s">
        <v>4879</v>
      </c>
      <c r="G1187" s="22"/>
      <c r="H1187" s="14">
        <v>0.040000000000000001</v>
      </c>
      <c r="I1187" s="15" t="s">
        <v>64</v>
      </c>
      <c r="J1187" s="22" t="s">
        <v>65</v>
      </c>
      <c r="K1187" s="13">
        <v>90</v>
      </c>
      <c r="L1187" s="23">
        <v>1</v>
      </c>
      <c r="M1187" s="29">
        <f t="shared" si="71"/>
        <v>4</v>
      </c>
      <c r="N1187" s="29">
        <f t="shared" si="72"/>
        <v>5</v>
      </c>
      <c r="O1187" s="23">
        <v>3</v>
      </c>
      <c r="P1187" s="23">
        <v>10</v>
      </c>
      <c r="Q1187" s="23"/>
      <c r="R1187" s="23"/>
      <c r="S1187" s="22" t="s">
        <v>66</v>
      </c>
      <c r="T1187" s="22">
        <v>2.23</v>
      </c>
      <c r="U1187" s="22">
        <v>349</v>
      </c>
      <c r="V1187" s="22">
        <v>540</v>
      </c>
      <c r="W1187" s="22">
        <v>740</v>
      </c>
      <c r="X1187" s="24">
        <v>2</v>
      </c>
      <c r="Y1187" s="18">
        <v>0</v>
      </c>
      <c r="Z1187" s="18">
        <f>#NAME?</f>
        <v>0</v>
      </c>
      <c r="AA1187" s="18" t="b">
        <f t="shared" si="70"/>
        <v>1</v>
      </c>
      <c r="AB1187" s="26">
        <v>9</v>
      </c>
    </row>
    <row r="1188">
      <c r="A1188" s="21">
        <v>12773</v>
      </c>
      <c r="B1188" s="22" t="s">
        <v>4880</v>
      </c>
      <c r="C1188" s="22" t="s">
        <v>4881</v>
      </c>
      <c r="D1188" s="22" t="s">
        <v>4422</v>
      </c>
      <c r="E1188" s="22" t="s">
        <v>4882</v>
      </c>
      <c r="F1188" s="22" t="s">
        <v>4883</v>
      </c>
      <c r="G1188" s="22"/>
      <c r="H1188" s="14">
        <v>0.040000000000000001</v>
      </c>
      <c r="I1188" s="15" t="s">
        <v>64</v>
      </c>
      <c r="J1188" s="22" t="s">
        <v>65</v>
      </c>
      <c r="K1188" s="13">
        <v>90</v>
      </c>
      <c r="L1188" s="23">
        <v>0</v>
      </c>
      <c r="M1188" s="29">
        <f t="shared" si="71"/>
        <v>0</v>
      </c>
      <c r="N1188" s="29">
        <f t="shared" si="72"/>
        <v>0</v>
      </c>
      <c r="O1188" s="23">
        <v>3</v>
      </c>
      <c r="P1188" s="23">
        <v>10</v>
      </c>
      <c r="Q1188" s="23"/>
      <c r="R1188" s="23"/>
      <c r="S1188" s="22" t="s">
        <v>66</v>
      </c>
      <c r="T1188" s="22">
        <v>2.23</v>
      </c>
      <c r="U1188" s="22">
        <v>349</v>
      </c>
      <c r="V1188" s="22">
        <v>540</v>
      </c>
      <c r="W1188" s="22">
        <v>740</v>
      </c>
      <c r="X1188" s="24">
        <v>1</v>
      </c>
      <c r="Y1188" s="18">
        <v>0</v>
      </c>
      <c r="Z1188" s="18">
        <f>#NAME?</f>
        <v>0</v>
      </c>
      <c r="AA1188" s="18" t="b">
        <f t="shared" si="70"/>
        <v>1</v>
      </c>
      <c r="AB1188" s="26">
        <v>7</v>
      </c>
    </row>
    <row r="1189">
      <c r="A1189" s="21">
        <v>11146</v>
      </c>
      <c r="B1189" s="22" t="s">
        <v>4884</v>
      </c>
      <c r="C1189" s="22" t="s">
        <v>4885</v>
      </c>
      <c r="D1189" s="22" t="s">
        <v>4422</v>
      </c>
      <c r="E1189" s="22" t="s">
        <v>4886</v>
      </c>
      <c r="F1189" s="22" t="s">
        <v>4887</v>
      </c>
      <c r="G1189" s="22"/>
      <c r="H1189" s="14">
        <v>0.040000000000000001</v>
      </c>
      <c r="I1189" s="15" t="s">
        <v>64</v>
      </c>
      <c r="J1189" s="22" t="s">
        <v>65</v>
      </c>
      <c r="K1189" s="13">
        <v>90</v>
      </c>
      <c r="L1189" s="23">
        <v>2</v>
      </c>
      <c r="M1189" s="29">
        <f t="shared" si="71"/>
        <v>8</v>
      </c>
      <c r="N1189" s="29">
        <f t="shared" si="72"/>
        <v>10</v>
      </c>
      <c r="O1189" s="23"/>
      <c r="P1189" s="23"/>
      <c r="Q1189" s="23">
        <v>2</v>
      </c>
      <c r="R1189" s="23">
        <v>4</v>
      </c>
      <c r="S1189" s="22" t="s">
        <v>66</v>
      </c>
      <c r="T1189" s="22">
        <v>9</v>
      </c>
      <c r="U1189" s="22">
        <v>217</v>
      </c>
      <c r="V1189" s="22">
        <v>330</v>
      </c>
      <c r="W1189" s="22">
        <v>460</v>
      </c>
      <c r="X1189" s="24"/>
      <c r="Y1189" s="18">
        <v>12</v>
      </c>
      <c r="Z1189" s="18">
        <f>#NAME?</f>
        <v>12</v>
      </c>
      <c r="AA1189" s="18" t="b">
        <f t="shared" si="70"/>
        <v>1</v>
      </c>
      <c r="AB1189" s="26"/>
    </row>
    <row r="1190">
      <c r="A1190" s="21">
        <v>11774</v>
      </c>
      <c r="B1190" s="22" t="s">
        <v>4888</v>
      </c>
      <c r="C1190" s="22" t="s">
        <v>4889</v>
      </c>
      <c r="D1190" s="22" t="s">
        <v>4422</v>
      </c>
      <c r="E1190" s="22" t="s">
        <v>4890</v>
      </c>
      <c r="F1190" s="22" t="s">
        <v>4891</v>
      </c>
      <c r="G1190" s="22"/>
      <c r="H1190" s="14">
        <v>0.040000000000000001</v>
      </c>
      <c r="I1190" s="15" t="s">
        <v>64</v>
      </c>
      <c r="J1190" s="22" t="s">
        <v>65</v>
      </c>
      <c r="K1190" s="13">
        <v>90</v>
      </c>
      <c r="L1190" s="23">
        <v>0</v>
      </c>
      <c r="M1190" s="29">
        <f t="shared" si="71"/>
        <v>0</v>
      </c>
      <c r="N1190" s="29">
        <f t="shared" si="72"/>
        <v>0</v>
      </c>
      <c r="O1190" s="23"/>
      <c r="P1190" s="23"/>
      <c r="Q1190" s="23">
        <v>3</v>
      </c>
      <c r="R1190" s="23">
        <v>10</v>
      </c>
      <c r="S1190" s="22" t="s">
        <v>66</v>
      </c>
      <c r="T1190" s="22">
        <v>4.71</v>
      </c>
      <c r="U1190" s="22">
        <v>736</v>
      </c>
      <c r="V1190" s="22">
        <v>1140</v>
      </c>
      <c r="W1190" s="22">
        <v>1570</v>
      </c>
      <c r="X1190" s="24"/>
      <c r="Y1190" s="25">
        <v>117</v>
      </c>
      <c r="Z1190" s="18">
        <f>#NAME?</f>
        <v>117</v>
      </c>
      <c r="AA1190" s="18" t="b">
        <f t="shared" si="70"/>
        <v>1</v>
      </c>
      <c r="AB1190" s="26">
        <v>9</v>
      </c>
    </row>
    <row r="1191">
      <c r="A1191" s="21">
        <v>11149</v>
      </c>
      <c r="B1191" s="22" t="s">
        <v>4892</v>
      </c>
      <c r="C1191" s="22" t="s">
        <v>4893</v>
      </c>
      <c r="D1191" s="22" t="s">
        <v>4422</v>
      </c>
      <c r="E1191" s="22" t="s">
        <v>4894</v>
      </c>
      <c r="F1191" s="22" t="s">
        <v>4895</v>
      </c>
      <c r="G1191" s="22"/>
      <c r="H1191" s="14">
        <v>0.040000000000000001</v>
      </c>
      <c r="I1191" s="15" t="s">
        <v>64</v>
      </c>
      <c r="J1191" s="22" t="s">
        <v>65</v>
      </c>
      <c r="K1191" s="13">
        <v>90</v>
      </c>
      <c r="L1191" s="23">
        <v>0</v>
      </c>
      <c r="M1191" s="29">
        <f t="shared" si="71"/>
        <v>0</v>
      </c>
      <c r="N1191" s="29">
        <f t="shared" si="72"/>
        <v>0</v>
      </c>
      <c r="O1191" s="23"/>
      <c r="P1191" s="23"/>
      <c r="Q1191" s="23">
        <v>3</v>
      </c>
      <c r="R1191" s="23">
        <v>10</v>
      </c>
      <c r="S1191" s="22" t="s">
        <v>66</v>
      </c>
      <c r="T1191" s="22">
        <v>12.300000000000001</v>
      </c>
      <c r="U1191" s="22">
        <v>1922</v>
      </c>
      <c r="V1191" s="22">
        <v>2980</v>
      </c>
      <c r="W1191" s="22">
        <v>4120</v>
      </c>
      <c r="X1191" s="24"/>
      <c r="Y1191" s="25">
        <v>118</v>
      </c>
      <c r="Z1191" s="18">
        <f>#NAME?</f>
        <v>118</v>
      </c>
      <c r="AA1191" s="18" t="b">
        <f t="shared" si="70"/>
        <v>1</v>
      </c>
      <c r="AB1191" s="26">
        <v>16</v>
      </c>
    </row>
    <row r="1192">
      <c r="A1192" s="21">
        <v>11140</v>
      </c>
      <c r="B1192" s="22" t="s">
        <v>4896</v>
      </c>
      <c r="C1192" s="22" t="s">
        <v>4897</v>
      </c>
      <c r="D1192" s="22" t="s">
        <v>4422</v>
      </c>
      <c r="E1192" s="22" t="s">
        <v>4898</v>
      </c>
      <c r="F1192" s="22" t="s">
        <v>4899</v>
      </c>
      <c r="G1192" s="22"/>
      <c r="H1192" s="14">
        <v>0.040000000000000001</v>
      </c>
      <c r="I1192" s="15" t="s">
        <v>64</v>
      </c>
      <c r="J1192" s="22" t="s">
        <v>65</v>
      </c>
      <c r="K1192" s="13">
        <v>90</v>
      </c>
      <c r="L1192" s="23">
        <v>5</v>
      </c>
      <c r="M1192" s="29">
        <f t="shared" si="71"/>
        <v>20</v>
      </c>
      <c r="N1192" s="29">
        <f t="shared" si="72"/>
        <v>25</v>
      </c>
      <c r="O1192" s="23"/>
      <c r="P1192" s="23"/>
      <c r="Q1192" s="23">
        <v>2</v>
      </c>
      <c r="R1192" s="23">
        <v>5</v>
      </c>
      <c r="S1192" s="22" t="s">
        <v>66</v>
      </c>
      <c r="T1192" s="22">
        <v>36</v>
      </c>
      <c r="U1192" s="22">
        <v>802.99000000000001</v>
      </c>
      <c r="V1192" s="22">
        <v>1380</v>
      </c>
      <c r="W1192" s="22">
        <v>2390</v>
      </c>
      <c r="X1192" s="24"/>
      <c r="Y1192" s="25"/>
      <c r="Z1192" s="18">
        <f>#NAME?</f>
        <v>0</v>
      </c>
      <c r="AA1192" s="18" t="b">
        <f t="shared" si="70"/>
        <v>1</v>
      </c>
      <c r="AB1192" s="26">
        <v>1</v>
      </c>
    </row>
    <row r="1193">
      <c r="A1193" s="21">
        <v>11139</v>
      </c>
      <c r="B1193" s="22" t="s">
        <v>4900</v>
      </c>
      <c r="C1193" s="22" t="s">
        <v>4901</v>
      </c>
      <c r="D1193" s="22" t="s">
        <v>4422</v>
      </c>
      <c r="E1193" s="22" t="s">
        <v>4902</v>
      </c>
      <c r="F1193" s="22" t="s">
        <v>4903</v>
      </c>
      <c r="G1193" s="22"/>
      <c r="H1193" s="14">
        <v>0.040000000000000001</v>
      </c>
      <c r="I1193" s="15" t="s">
        <v>64</v>
      </c>
      <c r="J1193" s="22" t="s">
        <v>65</v>
      </c>
      <c r="K1193" s="13">
        <v>90</v>
      </c>
      <c r="L1193" s="23">
        <v>4</v>
      </c>
      <c r="M1193" s="29">
        <f t="shared" si="71"/>
        <v>16</v>
      </c>
      <c r="N1193" s="29">
        <f t="shared" si="72"/>
        <v>20</v>
      </c>
      <c r="O1193" s="23"/>
      <c r="P1193" s="23"/>
      <c r="Q1193" s="23">
        <v>2</v>
      </c>
      <c r="R1193" s="23">
        <v>5</v>
      </c>
      <c r="S1193" s="22" t="s">
        <v>66</v>
      </c>
      <c r="T1193" s="22">
        <v>36</v>
      </c>
      <c r="U1193" s="22">
        <v>802.99000000000001</v>
      </c>
      <c r="V1193" s="22">
        <v>1380</v>
      </c>
      <c r="W1193" s="22">
        <v>2390</v>
      </c>
      <c r="X1193" s="24">
        <v>1</v>
      </c>
      <c r="Y1193" s="25"/>
      <c r="Z1193" s="18">
        <f>#NAME?</f>
        <v>0</v>
      </c>
      <c r="AA1193" s="18" t="b">
        <f t="shared" si="70"/>
        <v>1</v>
      </c>
      <c r="AB1193" s="26">
        <v>1</v>
      </c>
    </row>
    <row r="1194">
      <c r="A1194" s="31">
        <v>11144</v>
      </c>
      <c r="B1194" s="32" t="s">
        <v>4904</v>
      </c>
      <c r="C1194" s="33" t="s">
        <v>4905</v>
      </c>
      <c r="D1194" s="33" t="s">
        <v>4422</v>
      </c>
      <c r="E1194" s="34" t="s">
        <v>4906</v>
      </c>
      <c r="F1194" s="33" t="s">
        <v>4907</v>
      </c>
      <c r="G1194" s="34"/>
      <c r="H1194" s="35">
        <v>0.040000000000000001</v>
      </c>
      <c r="I1194" s="34" t="s">
        <v>64</v>
      </c>
      <c r="J1194" s="33" t="s">
        <v>65</v>
      </c>
      <c r="K1194" s="13">
        <v>90</v>
      </c>
      <c r="L1194" s="23">
        <v>3</v>
      </c>
      <c r="M1194" s="29">
        <f t="shared" si="71"/>
        <v>12</v>
      </c>
      <c r="N1194" s="29">
        <f t="shared" si="72"/>
        <v>15</v>
      </c>
      <c r="O1194" s="23"/>
      <c r="P1194" s="23"/>
      <c r="Q1194" s="23">
        <v>2</v>
      </c>
      <c r="R1194" s="23">
        <v>5</v>
      </c>
      <c r="S1194" s="33" t="s">
        <v>66</v>
      </c>
      <c r="T1194" s="33">
        <v>35</v>
      </c>
      <c r="U1194" s="33">
        <v>889.98000000000002</v>
      </c>
      <c r="V1194" s="33">
        <v>1300</v>
      </c>
      <c r="W1194" s="33">
        <f t="shared" ref="W1138:W1201" si="73">ROUND(U1194*2,-1)</f>
        <v>1780</v>
      </c>
      <c r="X1194" s="24">
        <v>1</v>
      </c>
      <c r="Y1194" s="29"/>
      <c r="Z1194" s="18">
        <f>#NAME?</f>
        <v>0</v>
      </c>
      <c r="AA1194" s="18" t="b">
        <f t="shared" si="70"/>
        <v>1</v>
      </c>
      <c r="AB1194" s="26">
        <v>9</v>
      </c>
    </row>
    <row r="1195">
      <c r="A1195" s="21">
        <v>11143</v>
      </c>
      <c r="B1195" s="22" t="s">
        <v>4908</v>
      </c>
      <c r="C1195" s="22" t="s">
        <v>4909</v>
      </c>
      <c r="D1195" s="22" t="s">
        <v>4422</v>
      </c>
      <c r="E1195" s="22" t="s">
        <v>4910</v>
      </c>
      <c r="F1195" s="22" t="s">
        <v>4911</v>
      </c>
      <c r="G1195" s="22"/>
      <c r="H1195" s="14">
        <v>0.040000000000000001</v>
      </c>
      <c r="I1195" s="15" t="s">
        <v>64</v>
      </c>
      <c r="J1195" s="22" t="s">
        <v>65</v>
      </c>
      <c r="K1195" s="13">
        <v>90</v>
      </c>
      <c r="L1195" s="23">
        <v>3</v>
      </c>
      <c r="M1195" s="29">
        <f t="shared" si="71"/>
        <v>12</v>
      </c>
      <c r="N1195" s="29">
        <f t="shared" si="72"/>
        <v>15</v>
      </c>
      <c r="O1195" s="23"/>
      <c r="P1195" s="23"/>
      <c r="Q1195" s="23">
        <v>2</v>
      </c>
      <c r="R1195" s="23">
        <v>5</v>
      </c>
      <c r="S1195" s="22" t="s">
        <v>66</v>
      </c>
      <c r="T1195" s="22">
        <v>35</v>
      </c>
      <c r="U1195" s="22">
        <v>889.98000000000002</v>
      </c>
      <c r="V1195" s="22">
        <v>1300</v>
      </c>
      <c r="W1195" s="22">
        <v>2300</v>
      </c>
      <c r="X1195" s="24">
        <v>1</v>
      </c>
      <c r="Y1195" s="25"/>
      <c r="Z1195" s="18">
        <f>#NAME?</f>
        <v>0</v>
      </c>
      <c r="AA1195" s="18" t="b">
        <f t="shared" si="70"/>
        <v>1</v>
      </c>
      <c r="AB1195" s="26">
        <v>8</v>
      </c>
    </row>
    <row r="1196">
      <c r="A1196" s="12">
        <v>13850</v>
      </c>
      <c r="B1196" s="13" t="s">
        <v>4912</v>
      </c>
      <c r="C1196" s="13" t="s">
        <v>4913</v>
      </c>
      <c r="D1196" s="13" t="s">
        <v>4422</v>
      </c>
      <c r="E1196" s="13" t="s">
        <v>4914</v>
      </c>
      <c r="F1196" s="13" t="s">
        <v>4915</v>
      </c>
      <c r="G1196" s="13" t="s">
        <v>4916</v>
      </c>
      <c r="H1196" s="14">
        <v>0.02</v>
      </c>
      <c r="I1196" s="15" t="s">
        <v>32</v>
      </c>
      <c r="J1196" s="13" t="s">
        <v>33</v>
      </c>
      <c r="K1196" s="13">
        <v>90</v>
      </c>
      <c r="L1196" s="16">
        <f>#NAME?</f>
        <v>0</v>
      </c>
      <c r="M1196" s="29">
        <f t="shared" si="71"/>
        <v>0</v>
      </c>
      <c r="N1196" s="29">
        <f t="shared" si="72"/>
        <v>0</v>
      </c>
      <c r="O1196" s="16"/>
      <c r="P1196" s="16"/>
      <c r="Q1196" s="16">
        <v>1</v>
      </c>
      <c r="R1196" s="16">
        <v>3</v>
      </c>
      <c r="S1196" s="13" t="s">
        <v>34</v>
      </c>
      <c r="T1196" s="13">
        <v>0</v>
      </c>
      <c r="U1196" s="13">
        <v>0</v>
      </c>
      <c r="V1196" s="13">
        <v>0</v>
      </c>
      <c r="W1196" s="13">
        <v>0</v>
      </c>
      <c r="X1196" s="17"/>
      <c r="Y1196" s="18"/>
      <c r="Z1196" s="18">
        <f>#NAME?</f>
        <v>0</v>
      </c>
      <c r="AA1196" s="18" t="b">
        <f t="shared" si="70"/>
        <v>1</v>
      </c>
      <c r="AB1196" s="19"/>
    </row>
    <row r="1197">
      <c r="A1197" s="21">
        <v>10491</v>
      </c>
      <c r="B1197" s="22" t="s">
        <v>4917</v>
      </c>
      <c r="C1197" s="22" t="s">
        <v>4918</v>
      </c>
      <c r="D1197" s="22" t="s">
        <v>4422</v>
      </c>
      <c r="E1197" s="22" t="s">
        <v>4919</v>
      </c>
      <c r="F1197" s="22" t="s">
        <v>4920</v>
      </c>
      <c r="G1197" s="22"/>
      <c r="H1197" s="14">
        <v>0.040000000000000001</v>
      </c>
      <c r="I1197" s="15" t="s">
        <v>64</v>
      </c>
      <c r="J1197" s="22" t="s">
        <v>65</v>
      </c>
      <c r="K1197" s="13">
        <v>90</v>
      </c>
      <c r="L1197" s="23">
        <v>5</v>
      </c>
      <c r="M1197" s="29">
        <f t="shared" si="71"/>
        <v>20</v>
      </c>
      <c r="N1197" s="29">
        <f t="shared" si="72"/>
        <v>25</v>
      </c>
      <c r="O1197" s="23">
        <v>5</v>
      </c>
      <c r="P1197" s="23">
        <v>10</v>
      </c>
      <c r="Q1197" s="23"/>
      <c r="R1197" s="23"/>
      <c r="S1197" s="22" t="s">
        <v>66</v>
      </c>
      <c r="T1197" s="22">
        <v>13.5</v>
      </c>
      <c r="U1197" s="22">
        <v>344</v>
      </c>
      <c r="V1197" s="22">
        <v>520</v>
      </c>
      <c r="W1197" s="22">
        <v>690</v>
      </c>
      <c r="X1197" s="24"/>
      <c r="Y1197" s="25">
        <v>10</v>
      </c>
      <c r="Z1197" s="18">
        <f>#NAME?</f>
        <v>10</v>
      </c>
      <c r="AA1197" s="18" t="b">
        <f t="shared" si="70"/>
        <v>1</v>
      </c>
      <c r="AB1197" s="26">
        <v>9</v>
      </c>
    </row>
    <row r="1198">
      <c r="A1198" s="21">
        <v>10490</v>
      </c>
      <c r="B1198" s="22" t="s">
        <v>4921</v>
      </c>
      <c r="C1198" s="22" t="s">
        <v>4922</v>
      </c>
      <c r="D1198" s="22" t="s">
        <v>4422</v>
      </c>
      <c r="E1198" s="22" t="s">
        <v>4923</v>
      </c>
      <c r="F1198" s="22" t="s">
        <v>4924</v>
      </c>
      <c r="G1198" s="22"/>
      <c r="H1198" s="14">
        <v>0.040000000000000001</v>
      </c>
      <c r="I1198" s="15" t="s">
        <v>64</v>
      </c>
      <c r="J1198" s="22" t="s">
        <v>65</v>
      </c>
      <c r="K1198" s="13">
        <v>90</v>
      </c>
      <c r="L1198" s="23">
        <v>6</v>
      </c>
      <c r="M1198" s="29">
        <f t="shared" si="71"/>
        <v>24</v>
      </c>
      <c r="N1198" s="29">
        <f t="shared" si="72"/>
        <v>30</v>
      </c>
      <c r="O1198" s="23">
        <v>5</v>
      </c>
      <c r="P1198" s="23">
        <v>10</v>
      </c>
      <c r="Q1198" s="23"/>
      <c r="R1198" s="23"/>
      <c r="S1198" s="22" t="s">
        <v>66</v>
      </c>
      <c r="T1198" s="22">
        <v>13.5</v>
      </c>
      <c r="U1198" s="22">
        <v>344</v>
      </c>
      <c r="V1198" s="22">
        <v>520</v>
      </c>
      <c r="W1198" s="22">
        <v>690</v>
      </c>
      <c r="X1198" s="24">
        <v>7</v>
      </c>
      <c r="Y1198" s="25">
        <v>10</v>
      </c>
      <c r="Z1198" s="18">
        <f>#NAME?</f>
        <v>10</v>
      </c>
      <c r="AA1198" s="18" t="b">
        <f t="shared" si="70"/>
        <v>1</v>
      </c>
      <c r="AB1198" s="26">
        <v>8</v>
      </c>
    </row>
    <row r="1199">
      <c r="A1199" s="21">
        <v>10493</v>
      </c>
      <c r="B1199" s="22" t="s">
        <v>4925</v>
      </c>
      <c r="C1199" s="22" t="s">
        <v>4926</v>
      </c>
      <c r="D1199" s="22" t="s">
        <v>4422</v>
      </c>
      <c r="E1199" s="22" t="s">
        <v>4927</v>
      </c>
      <c r="F1199" s="22" t="s">
        <v>4928</v>
      </c>
      <c r="G1199" s="22"/>
      <c r="H1199" s="14">
        <v>0.040000000000000001</v>
      </c>
      <c r="I1199" s="15" t="s">
        <v>64</v>
      </c>
      <c r="J1199" s="22" t="s">
        <v>65</v>
      </c>
      <c r="K1199" s="13">
        <v>90</v>
      </c>
      <c r="L1199" s="23">
        <v>3</v>
      </c>
      <c r="M1199" s="29">
        <f t="shared" si="71"/>
        <v>12</v>
      </c>
      <c r="N1199" s="29">
        <f t="shared" si="72"/>
        <v>15</v>
      </c>
      <c r="O1199" s="23">
        <v>5</v>
      </c>
      <c r="P1199" s="23">
        <v>10</v>
      </c>
      <c r="Q1199" s="23"/>
      <c r="R1199" s="23"/>
      <c r="S1199" s="22" t="s">
        <v>66</v>
      </c>
      <c r="T1199" s="22">
        <v>3.9199999999999999</v>
      </c>
      <c r="U1199" s="22">
        <v>613</v>
      </c>
      <c r="V1199" s="22">
        <v>950</v>
      </c>
      <c r="W1199" s="22">
        <v>1310</v>
      </c>
      <c r="X1199" s="24">
        <v>3</v>
      </c>
      <c r="Y1199" s="25">
        <v>4</v>
      </c>
      <c r="Z1199" s="18">
        <f>#NAME?</f>
        <v>4</v>
      </c>
      <c r="AA1199" s="18" t="b">
        <f t="shared" si="70"/>
        <v>1</v>
      </c>
      <c r="AB1199" s="26">
        <v>11</v>
      </c>
    </row>
    <row r="1200">
      <c r="A1200" s="21">
        <v>10492</v>
      </c>
      <c r="B1200" s="22" t="s">
        <v>4929</v>
      </c>
      <c r="C1200" s="22" t="s">
        <v>4930</v>
      </c>
      <c r="D1200" s="22" t="s">
        <v>4422</v>
      </c>
      <c r="E1200" s="22" t="s">
        <v>4931</v>
      </c>
      <c r="F1200" s="22" t="s">
        <v>4932</v>
      </c>
      <c r="G1200" s="22"/>
      <c r="H1200" s="14">
        <v>0.040000000000000001</v>
      </c>
      <c r="I1200" s="15" t="s">
        <v>64</v>
      </c>
      <c r="J1200" s="22" t="s">
        <v>65</v>
      </c>
      <c r="K1200" s="13">
        <v>90</v>
      </c>
      <c r="L1200" s="23">
        <v>3</v>
      </c>
      <c r="M1200" s="29">
        <f t="shared" si="71"/>
        <v>12</v>
      </c>
      <c r="N1200" s="29">
        <f t="shared" si="72"/>
        <v>15</v>
      </c>
      <c r="O1200" s="23">
        <v>5</v>
      </c>
      <c r="P1200" s="23">
        <v>10</v>
      </c>
      <c r="Q1200" s="23"/>
      <c r="R1200" s="23"/>
      <c r="S1200" s="22" t="s">
        <v>66</v>
      </c>
      <c r="T1200" s="22">
        <v>3.9199999999999999</v>
      </c>
      <c r="U1200" s="22">
        <v>613</v>
      </c>
      <c r="V1200" s="22">
        <v>950</v>
      </c>
      <c r="W1200" s="22">
        <v>1310</v>
      </c>
      <c r="X1200" s="24">
        <v>6</v>
      </c>
      <c r="Y1200" s="25">
        <v>12</v>
      </c>
      <c r="Z1200" s="18">
        <f>#NAME?</f>
        <v>12</v>
      </c>
      <c r="AA1200" s="18" t="b">
        <f t="shared" si="70"/>
        <v>1</v>
      </c>
      <c r="AB1200" s="26">
        <v>12</v>
      </c>
    </row>
    <row r="1201">
      <c r="A1201" s="21">
        <v>10489</v>
      </c>
      <c r="B1201" s="22" t="s">
        <v>4933</v>
      </c>
      <c r="C1201" s="22" t="s">
        <v>4934</v>
      </c>
      <c r="D1201" s="22" t="s">
        <v>4422</v>
      </c>
      <c r="E1201" s="22" t="s">
        <v>4935</v>
      </c>
      <c r="F1201" s="22" t="s">
        <v>4936</v>
      </c>
      <c r="G1201" s="22"/>
      <c r="H1201" s="14">
        <v>0.040000000000000001</v>
      </c>
      <c r="I1201" s="15"/>
      <c r="J1201" s="15"/>
      <c r="K1201" s="15"/>
      <c r="L1201" s="23">
        <v>0</v>
      </c>
      <c r="M1201" s="29">
        <f t="shared" si="71"/>
        <v>0</v>
      </c>
      <c r="N1201" s="29">
        <f t="shared" si="72"/>
        <v>0</v>
      </c>
      <c r="O1201" s="23">
        <v>5</v>
      </c>
      <c r="P1201" s="23">
        <v>10</v>
      </c>
      <c r="Q1201" s="23"/>
      <c r="R1201" s="23"/>
      <c r="S1201" s="22" t="s">
        <v>66</v>
      </c>
      <c r="T1201" s="22">
        <v>2.9399999999999999</v>
      </c>
      <c r="U1201" s="22">
        <v>460</v>
      </c>
      <c r="V1201" s="22">
        <v>710</v>
      </c>
      <c r="W1201" s="22">
        <v>980</v>
      </c>
      <c r="X1201" s="24">
        <v>6</v>
      </c>
      <c r="Y1201" s="25">
        <v>18</v>
      </c>
      <c r="Z1201" s="18">
        <f>#NAME?</f>
        <v>18</v>
      </c>
      <c r="AA1201" s="18" t="b">
        <f t="shared" si="70"/>
        <v>1</v>
      </c>
      <c r="AB1201" s="26">
        <v>4</v>
      </c>
    </row>
    <row r="1202">
      <c r="A1202" s="21">
        <v>10488</v>
      </c>
      <c r="B1202" s="22" t="s">
        <v>4937</v>
      </c>
      <c r="C1202" s="22" t="s">
        <v>4938</v>
      </c>
      <c r="D1202" s="22" t="s">
        <v>4422</v>
      </c>
      <c r="E1202" s="22" t="s">
        <v>4939</v>
      </c>
      <c r="F1202" s="22" t="s">
        <v>4940</v>
      </c>
      <c r="G1202" s="22"/>
      <c r="H1202" s="14">
        <v>0.040000000000000001</v>
      </c>
      <c r="I1202" s="15"/>
      <c r="J1202" s="15"/>
      <c r="K1202" s="15"/>
      <c r="L1202" s="23">
        <v>0</v>
      </c>
      <c r="M1202" s="29">
        <f t="shared" si="71"/>
        <v>0</v>
      </c>
      <c r="N1202" s="29">
        <f t="shared" si="72"/>
        <v>0</v>
      </c>
      <c r="O1202" s="23">
        <v>5</v>
      </c>
      <c r="P1202" s="23">
        <v>10</v>
      </c>
      <c r="Q1202" s="23"/>
      <c r="R1202" s="23"/>
      <c r="S1202" s="22" t="s">
        <v>66</v>
      </c>
      <c r="T1202" s="22">
        <v>2.9399999999999999</v>
      </c>
      <c r="U1202" s="22">
        <v>460</v>
      </c>
      <c r="V1202" s="22">
        <v>710</v>
      </c>
      <c r="W1202" s="22">
        <v>980</v>
      </c>
      <c r="X1202" s="24">
        <v>8</v>
      </c>
      <c r="Y1202" s="25">
        <v>19</v>
      </c>
      <c r="Z1202" s="18">
        <f>#NAME?</f>
        <v>19</v>
      </c>
      <c r="AA1202" s="18" t="b">
        <f t="shared" si="70"/>
        <v>1</v>
      </c>
      <c r="AB1202" s="26">
        <v>6</v>
      </c>
    </row>
    <row r="1203">
      <c r="A1203" s="21">
        <v>10487</v>
      </c>
      <c r="B1203" s="22" t="s">
        <v>4941</v>
      </c>
      <c r="C1203" s="22" t="s">
        <v>4942</v>
      </c>
      <c r="D1203" s="22" t="s">
        <v>4422</v>
      </c>
      <c r="E1203" s="22" t="s">
        <v>4943</v>
      </c>
      <c r="F1203" s="22" t="s">
        <v>4944</v>
      </c>
      <c r="G1203" s="22"/>
      <c r="H1203" s="14">
        <v>0.040000000000000001</v>
      </c>
      <c r="I1203" s="15" t="s">
        <v>64</v>
      </c>
      <c r="J1203" s="22" t="s">
        <v>65</v>
      </c>
      <c r="K1203" s="13">
        <v>90</v>
      </c>
      <c r="L1203" s="23">
        <v>1</v>
      </c>
      <c r="M1203" s="29">
        <f t="shared" si="71"/>
        <v>4</v>
      </c>
      <c r="N1203" s="29">
        <f t="shared" si="72"/>
        <v>5</v>
      </c>
      <c r="O1203" s="23"/>
      <c r="P1203" s="23"/>
      <c r="Q1203" s="23">
        <v>2</v>
      </c>
      <c r="R1203" s="23">
        <v>5</v>
      </c>
      <c r="S1203" s="22" t="s">
        <v>66</v>
      </c>
      <c r="T1203" s="22">
        <v>50</v>
      </c>
      <c r="U1203" s="22">
        <v>1207</v>
      </c>
      <c r="V1203" s="22">
        <v>1810</v>
      </c>
      <c r="W1203" s="22">
        <v>2500</v>
      </c>
      <c r="X1203" s="24">
        <v>3</v>
      </c>
      <c r="Y1203" s="25">
        <v>23</v>
      </c>
      <c r="Z1203" s="18">
        <f>#NAME?</f>
        <v>23</v>
      </c>
      <c r="AA1203" s="18" t="b">
        <f t="shared" si="70"/>
        <v>1</v>
      </c>
      <c r="AB1203" s="26">
        <v>9</v>
      </c>
    </row>
    <row r="1204">
      <c r="A1204" s="21">
        <v>10486</v>
      </c>
      <c r="B1204" s="22" t="s">
        <v>4945</v>
      </c>
      <c r="C1204" s="22" t="s">
        <v>4946</v>
      </c>
      <c r="D1204" s="22" t="s">
        <v>4422</v>
      </c>
      <c r="E1204" s="22" t="s">
        <v>4947</v>
      </c>
      <c r="F1204" s="22" t="s">
        <v>4948</v>
      </c>
      <c r="G1204" s="22"/>
      <c r="H1204" s="14">
        <v>0.040000000000000001</v>
      </c>
      <c r="I1204" s="15" t="s">
        <v>64</v>
      </c>
      <c r="J1204" s="22" t="s">
        <v>65</v>
      </c>
      <c r="K1204" s="13">
        <v>90</v>
      </c>
      <c r="L1204" s="23">
        <v>0</v>
      </c>
      <c r="M1204" s="29">
        <f t="shared" si="71"/>
        <v>0</v>
      </c>
      <c r="N1204" s="29">
        <f t="shared" si="72"/>
        <v>0</v>
      </c>
      <c r="O1204" s="23"/>
      <c r="P1204" s="23"/>
      <c r="Q1204" s="23">
        <v>2</v>
      </c>
      <c r="R1204" s="23">
        <v>5</v>
      </c>
      <c r="S1204" s="22" t="s">
        <v>66</v>
      </c>
      <c r="T1204" s="22">
        <v>50</v>
      </c>
      <c r="U1204" s="22">
        <v>1207</v>
      </c>
      <c r="V1204" s="22">
        <v>1810</v>
      </c>
      <c r="W1204" s="22">
        <v>2500</v>
      </c>
      <c r="X1204" s="24">
        <v>4</v>
      </c>
      <c r="Y1204" s="25">
        <v>34</v>
      </c>
      <c r="Z1204" s="18">
        <f>#NAME?</f>
        <v>34</v>
      </c>
      <c r="AA1204" s="18" t="b">
        <f t="shared" si="70"/>
        <v>1</v>
      </c>
      <c r="AB1204" s="26">
        <v>10</v>
      </c>
    </row>
    <row r="1205">
      <c r="A1205" s="21">
        <v>10495</v>
      </c>
      <c r="B1205" s="22" t="s">
        <v>4949</v>
      </c>
      <c r="C1205" s="22" t="s">
        <v>4950</v>
      </c>
      <c r="D1205" s="22" t="s">
        <v>4422</v>
      </c>
      <c r="E1205" s="22" t="s">
        <v>4951</v>
      </c>
      <c r="F1205" s="22" t="s">
        <v>4952</v>
      </c>
      <c r="G1205" s="22"/>
      <c r="H1205" s="14">
        <v>0.040000000000000001</v>
      </c>
      <c r="I1205" s="15" t="s">
        <v>64</v>
      </c>
      <c r="J1205" s="22" t="s">
        <v>65</v>
      </c>
      <c r="K1205" s="13">
        <v>90</v>
      </c>
      <c r="L1205" s="23">
        <v>1</v>
      </c>
      <c r="M1205" s="29">
        <f t="shared" si="71"/>
        <v>4</v>
      </c>
      <c r="N1205" s="29">
        <f t="shared" si="72"/>
        <v>5</v>
      </c>
      <c r="O1205" s="23"/>
      <c r="P1205" s="23"/>
      <c r="Q1205" s="23">
        <v>2</v>
      </c>
      <c r="R1205" s="23">
        <v>5</v>
      </c>
      <c r="S1205" s="22" t="s">
        <v>66</v>
      </c>
      <c r="T1205" s="22">
        <v>50</v>
      </c>
      <c r="U1205" s="22">
        <v>1207</v>
      </c>
      <c r="V1205" s="22">
        <v>1810</v>
      </c>
      <c r="W1205" s="22">
        <v>2500</v>
      </c>
      <c r="X1205" s="24">
        <v>4</v>
      </c>
      <c r="Y1205" s="25">
        <v>15</v>
      </c>
      <c r="Z1205" s="18">
        <f>#NAME?</f>
        <v>15</v>
      </c>
      <c r="AA1205" s="18" t="b">
        <f t="shared" si="70"/>
        <v>1</v>
      </c>
      <c r="AB1205" s="26">
        <v>12</v>
      </c>
    </row>
    <row r="1206">
      <c r="A1206" s="21">
        <v>10494</v>
      </c>
      <c r="B1206" s="22" t="s">
        <v>4953</v>
      </c>
      <c r="C1206" s="22" t="s">
        <v>4954</v>
      </c>
      <c r="D1206" s="22" t="s">
        <v>4422</v>
      </c>
      <c r="E1206" s="22" t="s">
        <v>4955</v>
      </c>
      <c r="F1206" s="22" t="s">
        <v>4956</v>
      </c>
      <c r="G1206" s="22"/>
      <c r="H1206" s="14">
        <v>0.040000000000000001</v>
      </c>
      <c r="I1206" s="15" t="s">
        <v>64</v>
      </c>
      <c r="J1206" s="22" t="s">
        <v>65</v>
      </c>
      <c r="K1206" s="13">
        <v>90</v>
      </c>
      <c r="L1206" s="23">
        <v>1</v>
      </c>
      <c r="M1206" s="29">
        <f t="shared" si="71"/>
        <v>4</v>
      </c>
      <c r="N1206" s="29">
        <f t="shared" si="72"/>
        <v>5</v>
      </c>
      <c r="O1206" s="23"/>
      <c r="P1206" s="23"/>
      <c r="Q1206" s="23">
        <v>2</v>
      </c>
      <c r="R1206" s="23">
        <v>5</v>
      </c>
      <c r="S1206" s="22" t="s">
        <v>66</v>
      </c>
      <c r="T1206" s="22">
        <v>50</v>
      </c>
      <c r="U1206" s="22">
        <v>1207</v>
      </c>
      <c r="V1206" s="22">
        <v>1810</v>
      </c>
      <c r="W1206" s="22">
        <v>2500</v>
      </c>
      <c r="X1206" s="24">
        <v>4</v>
      </c>
      <c r="Y1206" s="25">
        <v>14</v>
      </c>
      <c r="Z1206" s="18">
        <f>#NAME?</f>
        <v>14</v>
      </c>
      <c r="AA1206" s="18" t="b">
        <f t="shared" si="70"/>
        <v>1</v>
      </c>
      <c r="AB1206" s="26">
        <v>9</v>
      </c>
    </row>
    <row r="1207">
      <c r="A1207" s="21">
        <v>10499</v>
      </c>
      <c r="B1207" s="22" t="s">
        <v>4957</v>
      </c>
      <c r="C1207" s="22" t="s">
        <v>4958</v>
      </c>
      <c r="D1207" s="22" t="s">
        <v>4422</v>
      </c>
      <c r="E1207" s="22" t="s">
        <v>4959</v>
      </c>
      <c r="F1207" s="22" t="s">
        <v>4960</v>
      </c>
      <c r="G1207" s="22"/>
      <c r="H1207" s="14">
        <v>0.040000000000000001</v>
      </c>
      <c r="I1207" s="15" t="s">
        <v>64</v>
      </c>
      <c r="J1207" s="22" t="s">
        <v>65</v>
      </c>
      <c r="K1207" s="13">
        <v>90</v>
      </c>
      <c r="L1207" s="23">
        <v>10</v>
      </c>
      <c r="M1207" s="29">
        <f t="shared" si="71"/>
        <v>40</v>
      </c>
      <c r="N1207" s="29">
        <f t="shared" si="72"/>
        <v>50</v>
      </c>
      <c r="O1207" s="23">
        <v>5</v>
      </c>
      <c r="P1207" s="23">
        <v>10</v>
      </c>
      <c r="Q1207" s="23"/>
      <c r="R1207" s="23"/>
      <c r="S1207" s="22" t="s">
        <v>66</v>
      </c>
      <c r="T1207" s="22">
        <v>13.5</v>
      </c>
      <c r="U1207" s="22">
        <v>344</v>
      </c>
      <c r="V1207" s="22">
        <v>520</v>
      </c>
      <c r="W1207" s="22">
        <v>690</v>
      </c>
      <c r="X1207" s="24">
        <v>4</v>
      </c>
      <c r="Y1207" s="25">
        <v>32</v>
      </c>
      <c r="Z1207" s="18">
        <f>#NAME?</f>
        <v>32</v>
      </c>
      <c r="AA1207" s="18" t="b">
        <f t="shared" si="70"/>
        <v>1</v>
      </c>
      <c r="AB1207" s="26">
        <v>8</v>
      </c>
    </row>
    <row r="1208">
      <c r="A1208" s="21">
        <v>10498</v>
      </c>
      <c r="B1208" s="22" t="s">
        <v>4961</v>
      </c>
      <c r="C1208" s="22" t="s">
        <v>4962</v>
      </c>
      <c r="D1208" s="22" t="s">
        <v>4422</v>
      </c>
      <c r="E1208" s="22" t="s">
        <v>4963</v>
      </c>
      <c r="F1208" s="22" t="s">
        <v>4964</v>
      </c>
      <c r="G1208" s="22"/>
      <c r="H1208" s="14">
        <v>0.040000000000000001</v>
      </c>
      <c r="I1208" s="15" t="s">
        <v>64</v>
      </c>
      <c r="J1208" s="22" t="s">
        <v>65</v>
      </c>
      <c r="K1208" s="13">
        <v>90</v>
      </c>
      <c r="L1208" s="23">
        <v>10</v>
      </c>
      <c r="M1208" s="29">
        <f t="shared" si="71"/>
        <v>40</v>
      </c>
      <c r="N1208" s="29">
        <f t="shared" si="72"/>
        <v>50</v>
      </c>
      <c r="O1208" s="23">
        <v>5</v>
      </c>
      <c r="P1208" s="23">
        <v>10</v>
      </c>
      <c r="Q1208" s="23"/>
      <c r="R1208" s="23"/>
      <c r="S1208" s="22" t="s">
        <v>66</v>
      </c>
      <c r="T1208" s="22">
        <v>13.5</v>
      </c>
      <c r="U1208" s="22">
        <v>344</v>
      </c>
      <c r="V1208" s="22">
        <v>520</v>
      </c>
      <c r="W1208" s="22">
        <v>690</v>
      </c>
      <c r="X1208" s="24">
        <v>6</v>
      </c>
      <c r="Y1208" s="25">
        <v>30</v>
      </c>
      <c r="Z1208" s="18">
        <f>#NAME?</f>
        <v>30</v>
      </c>
      <c r="AA1208" s="18" t="b">
        <f t="shared" si="70"/>
        <v>1</v>
      </c>
      <c r="AB1208" s="26">
        <v>9</v>
      </c>
    </row>
    <row r="1209">
      <c r="A1209" s="21">
        <v>10501</v>
      </c>
      <c r="B1209" s="22" t="s">
        <v>4965</v>
      </c>
      <c r="C1209" s="22" t="s">
        <v>4966</v>
      </c>
      <c r="D1209" s="22" t="s">
        <v>4422</v>
      </c>
      <c r="E1209" s="22" t="s">
        <v>4967</v>
      </c>
      <c r="F1209" s="22" t="s">
        <v>4968</v>
      </c>
      <c r="G1209" s="22"/>
      <c r="H1209" s="14">
        <v>0.040000000000000001</v>
      </c>
      <c r="I1209" s="15" t="s">
        <v>64</v>
      </c>
      <c r="J1209" s="22" t="s">
        <v>65</v>
      </c>
      <c r="K1209" s="13">
        <v>90</v>
      </c>
      <c r="L1209" s="23">
        <v>10</v>
      </c>
      <c r="M1209" s="29">
        <f t="shared" si="71"/>
        <v>40</v>
      </c>
      <c r="N1209" s="29">
        <f t="shared" si="72"/>
        <v>50</v>
      </c>
      <c r="O1209" s="23">
        <v>5</v>
      </c>
      <c r="P1209" s="23">
        <v>10</v>
      </c>
      <c r="Q1209" s="23"/>
      <c r="R1209" s="23"/>
      <c r="S1209" s="22" t="s">
        <v>66</v>
      </c>
      <c r="T1209" s="22">
        <v>25</v>
      </c>
      <c r="U1209" s="22">
        <v>604</v>
      </c>
      <c r="V1209" s="22">
        <v>910</v>
      </c>
      <c r="W1209" s="22">
        <v>1260</v>
      </c>
      <c r="X1209" s="24">
        <v>3</v>
      </c>
      <c r="Y1209" s="25"/>
      <c r="Z1209" s="18">
        <f>#NAME?</f>
        <v>0</v>
      </c>
      <c r="AA1209" s="18" t="b">
        <f t="shared" si="70"/>
        <v>1</v>
      </c>
      <c r="AB1209" s="26">
        <v>2</v>
      </c>
    </row>
    <row r="1210">
      <c r="A1210" s="21">
        <v>10500</v>
      </c>
      <c r="B1210" s="22" t="s">
        <v>4969</v>
      </c>
      <c r="C1210" s="22" t="s">
        <v>4970</v>
      </c>
      <c r="D1210" s="22" t="s">
        <v>4422</v>
      </c>
      <c r="E1210" s="22" t="s">
        <v>4971</v>
      </c>
      <c r="F1210" s="22" t="s">
        <v>4972</v>
      </c>
      <c r="G1210" s="22"/>
      <c r="H1210" s="14">
        <v>0.040000000000000001</v>
      </c>
      <c r="I1210" s="15" t="s">
        <v>64</v>
      </c>
      <c r="J1210" s="22" t="s">
        <v>65</v>
      </c>
      <c r="K1210" s="13">
        <v>90</v>
      </c>
      <c r="L1210" s="23">
        <v>7</v>
      </c>
      <c r="M1210" s="29">
        <f t="shared" si="71"/>
        <v>28</v>
      </c>
      <c r="N1210" s="29">
        <f t="shared" si="72"/>
        <v>35</v>
      </c>
      <c r="O1210" s="23">
        <v>5</v>
      </c>
      <c r="P1210" s="23">
        <v>10</v>
      </c>
      <c r="Q1210" s="23"/>
      <c r="R1210" s="23"/>
      <c r="S1210" s="22" t="s">
        <v>66</v>
      </c>
      <c r="T1210" s="22">
        <v>25</v>
      </c>
      <c r="U1210" s="22">
        <v>604</v>
      </c>
      <c r="V1210" s="22">
        <v>910</v>
      </c>
      <c r="W1210" s="22">
        <v>1260</v>
      </c>
      <c r="X1210" s="24">
        <v>3</v>
      </c>
      <c r="Y1210" s="25"/>
      <c r="Z1210" s="18">
        <f>#NAME?</f>
        <v>0</v>
      </c>
      <c r="AA1210" s="18" t="b">
        <f t="shared" si="70"/>
        <v>1</v>
      </c>
      <c r="AB1210" s="26">
        <v>3</v>
      </c>
    </row>
    <row r="1211">
      <c r="A1211" s="21">
        <v>11362</v>
      </c>
      <c r="B1211" s="22" t="s">
        <v>4973</v>
      </c>
      <c r="C1211" s="22" t="s">
        <v>4974</v>
      </c>
      <c r="D1211" s="22" t="s">
        <v>4422</v>
      </c>
      <c r="E1211" s="22" t="s">
        <v>4975</v>
      </c>
      <c r="F1211" s="22" t="s">
        <v>4976</v>
      </c>
      <c r="G1211" s="22"/>
      <c r="H1211" s="14">
        <v>0.040000000000000001</v>
      </c>
      <c r="I1211" s="15" t="s">
        <v>64</v>
      </c>
      <c r="J1211" s="22" t="s">
        <v>65</v>
      </c>
      <c r="K1211" s="13">
        <v>90</v>
      </c>
      <c r="L1211" s="23"/>
      <c r="M1211" s="29">
        <f t="shared" si="71"/>
        <v>0</v>
      </c>
      <c r="N1211" s="29">
        <f t="shared" si="72"/>
        <v>0</v>
      </c>
      <c r="O1211" s="23"/>
      <c r="P1211" s="23"/>
      <c r="Q1211" s="23">
        <v>2</v>
      </c>
      <c r="R1211" s="23">
        <v>3</v>
      </c>
      <c r="S1211" s="22" t="s">
        <v>66</v>
      </c>
      <c r="T1211" s="22">
        <v>52.700000000000003</v>
      </c>
      <c r="U1211" s="22">
        <v>1186</v>
      </c>
      <c r="V1211" s="22">
        <v>1840</v>
      </c>
      <c r="W1211" s="22">
        <v>2540</v>
      </c>
      <c r="X1211" s="24"/>
      <c r="Y1211" s="25"/>
      <c r="Z1211" s="18">
        <f>#NAME?</f>
        <v>0</v>
      </c>
      <c r="AA1211" s="18" t="b">
        <f t="shared" si="70"/>
        <v>1</v>
      </c>
      <c r="AB1211" s="26"/>
    </row>
    <row r="1212">
      <c r="A1212" s="21">
        <v>10497</v>
      </c>
      <c r="B1212" s="22" t="s">
        <v>4977</v>
      </c>
      <c r="C1212" s="22" t="s">
        <v>4978</v>
      </c>
      <c r="D1212" s="22" t="s">
        <v>4422</v>
      </c>
      <c r="E1212" s="22" t="s">
        <v>4979</v>
      </c>
      <c r="F1212" s="22" t="s">
        <v>4980</v>
      </c>
      <c r="G1212" s="22"/>
      <c r="H1212" s="14">
        <v>0.040000000000000001</v>
      </c>
      <c r="I1212" s="15" t="s">
        <v>64</v>
      </c>
      <c r="J1212" s="22" t="s">
        <v>65</v>
      </c>
      <c r="K1212" s="13">
        <v>90</v>
      </c>
      <c r="L1212" s="23">
        <v>4</v>
      </c>
      <c r="M1212" s="29">
        <f t="shared" si="71"/>
        <v>16</v>
      </c>
      <c r="N1212" s="29">
        <f t="shared" si="72"/>
        <v>20</v>
      </c>
      <c r="O1212" s="23"/>
      <c r="P1212" s="23"/>
      <c r="Q1212" s="23">
        <v>2</v>
      </c>
      <c r="R1212" s="23">
        <v>5</v>
      </c>
      <c r="S1212" s="22" t="s">
        <v>66</v>
      </c>
      <c r="T1212" s="22">
        <v>50</v>
      </c>
      <c r="U1212" s="22">
        <v>1207</v>
      </c>
      <c r="V1212" s="22">
        <v>1810</v>
      </c>
      <c r="W1212" s="22">
        <v>2500</v>
      </c>
      <c r="X1212" s="24"/>
      <c r="Y1212" s="25">
        <v>11</v>
      </c>
      <c r="Z1212" s="18">
        <f>#NAME?</f>
        <v>11</v>
      </c>
      <c r="AA1212" s="18" t="b">
        <f t="shared" si="70"/>
        <v>1</v>
      </c>
      <c r="AB1212" s="26">
        <v>2</v>
      </c>
    </row>
    <row r="1213">
      <c r="A1213" s="21">
        <v>10496</v>
      </c>
      <c r="B1213" s="22" t="s">
        <v>4981</v>
      </c>
      <c r="C1213" s="22" t="s">
        <v>4982</v>
      </c>
      <c r="D1213" s="22" t="s">
        <v>4422</v>
      </c>
      <c r="E1213" s="22" t="s">
        <v>4983</v>
      </c>
      <c r="F1213" s="22" t="s">
        <v>4984</v>
      </c>
      <c r="G1213" s="22"/>
      <c r="H1213" s="14">
        <v>0.040000000000000001</v>
      </c>
      <c r="I1213" s="15" t="s">
        <v>64</v>
      </c>
      <c r="J1213" s="22" t="s">
        <v>65</v>
      </c>
      <c r="K1213" s="13">
        <v>90</v>
      </c>
      <c r="L1213" s="23">
        <v>4</v>
      </c>
      <c r="M1213" s="29">
        <f t="shared" si="71"/>
        <v>16</v>
      </c>
      <c r="N1213" s="29">
        <f t="shared" si="72"/>
        <v>20</v>
      </c>
      <c r="O1213" s="23"/>
      <c r="P1213" s="23"/>
      <c r="Q1213" s="23">
        <v>2</v>
      </c>
      <c r="R1213" s="23">
        <v>5</v>
      </c>
      <c r="S1213" s="22" t="s">
        <v>66</v>
      </c>
      <c r="T1213" s="22">
        <v>50</v>
      </c>
      <c r="U1213" s="22">
        <v>1207</v>
      </c>
      <c r="V1213" s="22">
        <v>1810</v>
      </c>
      <c r="W1213" s="22">
        <v>2500</v>
      </c>
      <c r="X1213" s="24"/>
      <c r="Y1213" s="25">
        <v>17</v>
      </c>
      <c r="Z1213" s="18">
        <f>#NAME?</f>
        <v>17</v>
      </c>
      <c r="AA1213" s="18" t="b">
        <f t="shared" si="70"/>
        <v>1</v>
      </c>
      <c r="AB1213" s="26">
        <v>1</v>
      </c>
    </row>
    <row r="1214">
      <c r="A1214" s="21">
        <v>10503</v>
      </c>
      <c r="B1214" s="22" t="s">
        <v>4985</v>
      </c>
      <c r="C1214" s="22" t="s">
        <v>4986</v>
      </c>
      <c r="D1214" s="22" t="s">
        <v>4422</v>
      </c>
      <c r="E1214" s="22" t="s">
        <v>4987</v>
      </c>
      <c r="F1214" s="22" t="s">
        <v>4988</v>
      </c>
      <c r="G1214" s="22"/>
      <c r="H1214" s="14">
        <v>0.040000000000000001</v>
      </c>
      <c r="I1214" s="15" t="s">
        <v>64</v>
      </c>
      <c r="J1214" s="22" t="s">
        <v>65</v>
      </c>
      <c r="K1214" s="13">
        <v>90</v>
      </c>
      <c r="L1214" s="23">
        <v>1</v>
      </c>
      <c r="M1214" s="29">
        <f t="shared" si="71"/>
        <v>4</v>
      </c>
      <c r="N1214" s="29">
        <f t="shared" si="72"/>
        <v>5</v>
      </c>
      <c r="O1214" s="23"/>
      <c r="P1214" s="23"/>
      <c r="Q1214" s="23">
        <v>2</v>
      </c>
      <c r="R1214" s="23">
        <v>5</v>
      </c>
      <c r="S1214" s="22" t="s">
        <v>66</v>
      </c>
      <c r="T1214" s="22">
        <v>45</v>
      </c>
      <c r="U1214" s="22">
        <v>1148</v>
      </c>
      <c r="V1214" s="22">
        <v>1720</v>
      </c>
      <c r="W1214" s="22">
        <v>2300</v>
      </c>
      <c r="X1214" s="24">
        <v>7</v>
      </c>
      <c r="Y1214" s="25">
        <v>0</v>
      </c>
      <c r="Z1214" s="18">
        <f>#NAME?</f>
        <v>0</v>
      </c>
      <c r="AA1214" s="18" t="b">
        <f t="shared" si="70"/>
        <v>1</v>
      </c>
      <c r="AB1214" s="26">
        <v>6</v>
      </c>
    </row>
    <row r="1215">
      <c r="A1215" s="21">
        <v>10502</v>
      </c>
      <c r="B1215" s="22" t="s">
        <v>4989</v>
      </c>
      <c r="C1215" s="22" t="s">
        <v>4990</v>
      </c>
      <c r="D1215" s="22" t="s">
        <v>4422</v>
      </c>
      <c r="E1215" s="22" t="s">
        <v>4991</v>
      </c>
      <c r="F1215" s="22" t="s">
        <v>4992</v>
      </c>
      <c r="G1215" s="22"/>
      <c r="H1215" s="14">
        <v>0.040000000000000001</v>
      </c>
      <c r="I1215" s="15" t="s">
        <v>64</v>
      </c>
      <c r="J1215" s="22" t="s">
        <v>65</v>
      </c>
      <c r="K1215" s="13">
        <v>90</v>
      </c>
      <c r="L1215" s="23">
        <v>2</v>
      </c>
      <c r="M1215" s="29">
        <f t="shared" si="71"/>
        <v>8</v>
      </c>
      <c r="N1215" s="29">
        <f t="shared" si="72"/>
        <v>10</v>
      </c>
      <c r="O1215" s="23"/>
      <c r="P1215" s="23"/>
      <c r="Q1215" s="23">
        <v>2</v>
      </c>
      <c r="R1215" s="23">
        <v>5</v>
      </c>
      <c r="S1215" s="22" t="s">
        <v>66</v>
      </c>
      <c r="T1215" s="22">
        <v>45</v>
      </c>
      <c r="U1215" s="22">
        <v>1148</v>
      </c>
      <c r="V1215" s="22">
        <v>1720</v>
      </c>
      <c r="W1215" s="22">
        <v>2300</v>
      </c>
      <c r="X1215" s="24">
        <v>5</v>
      </c>
      <c r="Y1215" s="25">
        <v>5</v>
      </c>
      <c r="Z1215" s="18">
        <f>#NAME?</f>
        <v>5</v>
      </c>
      <c r="AA1215" s="18" t="b">
        <f t="shared" si="70"/>
        <v>1</v>
      </c>
      <c r="AB1215" s="26">
        <v>6</v>
      </c>
    </row>
    <row r="1216">
      <c r="A1216" s="21">
        <v>13838</v>
      </c>
      <c r="B1216" s="22" t="s">
        <v>4993</v>
      </c>
      <c r="C1216" s="22" t="s">
        <v>4994</v>
      </c>
      <c r="D1216" s="22" t="s">
        <v>4422</v>
      </c>
      <c r="E1216" s="22" t="s">
        <v>4995</v>
      </c>
      <c r="F1216" s="22" t="s">
        <v>4996</v>
      </c>
      <c r="G1216" s="22"/>
      <c r="H1216" s="14">
        <v>0.040000000000000001</v>
      </c>
      <c r="I1216" s="15" t="s">
        <v>64</v>
      </c>
      <c r="J1216" s="22" t="s">
        <v>65</v>
      </c>
      <c r="K1216" s="13">
        <v>90</v>
      </c>
      <c r="L1216" s="23">
        <v>0</v>
      </c>
      <c r="M1216" s="29">
        <f t="shared" si="71"/>
        <v>0</v>
      </c>
      <c r="N1216" s="29">
        <f t="shared" si="72"/>
        <v>0</v>
      </c>
      <c r="O1216" s="23"/>
      <c r="P1216" s="23"/>
      <c r="Q1216" s="23">
        <v>2</v>
      </c>
      <c r="R1216" s="23">
        <v>5</v>
      </c>
      <c r="S1216" s="22" t="s">
        <v>66</v>
      </c>
      <c r="T1216" s="22">
        <v>170</v>
      </c>
      <c r="U1216" s="22">
        <v>3952.5</v>
      </c>
      <c r="V1216" s="22">
        <v>6130</v>
      </c>
      <c r="W1216" s="22">
        <v>8460</v>
      </c>
      <c r="X1216" s="24">
        <v>2</v>
      </c>
      <c r="Y1216" s="25"/>
      <c r="Z1216" s="18">
        <f>#NAME?</f>
        <v>0</v>
      </c>
      <c r="AA1216" s="18" t="b">
        <f t="shared" si="70"/>
        <v>1</v>
      </c>
      <c r="AB1216" s="26">
        <v>3</v>
      </c>
    </row>
    <row r="1217">
      <c r="A1217" s="21">
        <v>13837</v>
      </c>
      <c r="B1217" s="22" t="s">
        <v>4997</v>
      </c>
      <c r="C1217" s="22" t="s">
        <v>4998</v>
      </c>
      <c r="D1217" s="22" t="s">
        <v>4422</v>
      </c>
      <c r="E1217" s="22" t="s">
        <v>4999</v>
      </c>
      <c r="F1217" s="22" t="s">
        <v>5000</v>
      </c>
      <c r="G1217" s="22"/>
      <c r="H1217" s="14">
        <v>0.040000000000000001</v>
      </c>
      <c r="I1217" s="15" t="s">
        <v>64</v>
      </c>
      <c r="J1217" s="22" t="s">
        <v>65</v>
      </c>
      <c r="K1217" s="13">
        <v>90</v>
      </c>
      <c r="L1217" s="23">
        <v>0</v>
      </c>
      <c r="M1217" s="29">
        <f t="shared" si="71"/>
        <v>0</v>
      </c>
      <c r="N1217" s="29">
        <f t="shared" si="72"/>
        <v>0</v>
      </c>
      <c r="O1217" s="23"/>
      <c r="P1217" s="23"/>
      <c r="Q1217" s="23">
        <v>2</v>
      </c>
      <c r="R1217" s="23">
        <v>5</v>
      </c>
      <c r="S1217" s="22" t="s">
        <v>66</v>
      </c>
      <c r="T1217" s="22">
        <v>170</v>
      </c>
      <c r="U1217" s="22">
        <v>3952.5</v>
      </c>
      <c r="V1217" s="22">
        <v>6130</v>
      </c>
      <c r="W1217" s="22">
        <v>8460</v>
      </c>
      <c r="X1217" s="24">
        <v>2</v>
      </c>
      <c r="Y1217" s="25"/>
      <c r="Z1217" s="18">
        <f>#NAME?</f>
        <v>0</v>
      </c>
      <c r="AA1217" s="18" t="b">
        <f t="shared" si="70"/>
        <v>1</v>
      </c>
      <c r="AB1217" s="26">
        <v>2</v>
      </c>
    </row>
    <row r="1218">
      <c r="A1218" s="21">
        <v>13796</v>
      </c>
      <c r="B1218" s="22" t="s">
        <v>5001</v>
      </c>
      <c r="C1218" s="22" t="s">
        <v>5002</v>
      </c>
      <c r="D1218" s="22" t="s">
        <v>4422</v>
      </c>
      <c r="E1218" s="22" t="s">
        <v>5003</v>
      </c>
      <c r="F1218" s="22" t="s">
        <v>5004</v>
      </c>
      <c r="G1218" s="22"/>
      <c r="H1218" s="14">
        <v>0.040000000000000001</v>
      </c>
      <c r="I1218" s="15" t="s">
        <v>64</v>
      </c>
      <c r="J1218" s="22" t="s">
        <v>65</v>
      </c>
      <c r="K1218" s="13">
        <v>90</v>
      </c>
      <c r="L1218" s="23">
        <v>0</v>
      </c>
      <c r="M1218" s="29">
        <f t="shared" si="71"/>
        <v>0</v>
      </c>
      <c r="N1218" s="29">
        <f t="shared" si="72"/>
        <v>0</v>
      </c>
      <c r="O1218" s="23"/>
      <c r="P1218" s="23"/>
      <c r="Q1218" s="23">
        <v>2</v>
      </c>
      <c r="R1218" s="23">
        <v>4</v>
      </c>
      <c r="S1218" s="22" t="s">
        <v>66</v>
      </c>
      <c r="T1218" s="22">
        <v>45</v>
      </c>
      <c r="U1218" s="22">
        <v>1013</v>
      </c>
      <c r="V1218" s="22">
        <v>1570</v>
      </c>
      <c r="W1218" s="22">
        <v>2170</v>
      </c>
      <c r="X1218" s="24">
        <v>3</v>
      </c>
      <c r="Y1218" s="25"/>
      <c r="Z1218" s="18">
        <f>#NAME?</f>
        <v>0</v>
      </c>
      <c r="AA1218" s="18" t="b">
        <f t="shared" si="70"/>
        <v>1</v>
      </c>
      <c r="AB1218" s="26"/>
    </row>
    <row r="1219">
      <c r="A1219" s="21">
        <v>13797</v>
      </c>
      <c r="B1219" s="22" t="s">
        <v>5005</v>
      </c>
      <c r="C1219" s="22" t="s">
        <v>5006</v>
      </c>
      <c r="D1219" s="22" t="s">
        <v>4422</v>
      </c>
      <c r="E1219" s="22" t="s">
        <v>5007</v>
      </c>
      <c r="F1219" s="22" t="s">
        <v>5008</v>
      </c>
      <c r="G1219" s="22"/>
      <c r="H1219" s="14">
        <v>0.040000000000000001</v>
      </c>
      <c r="I1219" s="15" t="s">
        <v>64</v>
      </c>
      <c r="J1219" s="22" t="s">
        <v>65</v>
      </c>
      <c r="K1219" s="13">
        <v>90</v>
      </c>
      <c r="L1219" s="23">
        <v>1</v>
      </c>
      <c r="M1219" s="29">
        <f t="shared" si="71"/>
        <v>4</v>
      </c>
      <c r="N1219" s="29">
        <f t="shared" si="72"/>
        <v>5</v>
      </c>
      <c r="O1219" s="23"/>
      <c r="P1219" s="23"/>
      <c r="Q1219" s="23">
        <v>2</v>
      </c>
      <c r="R1219" s="23">
        <v>4</v>
      </c>
      <c r="S1219" s="22" t="s">
        <v>66</v>
      </c>
      <c r="T1219" s="22">
        <v>45</v>
      </c>
      <c r="U1219" s="22">
        <v>1013</v>
      </c>
      <c r="V1219" s="22">
        <v>1570</v>
      </c>
      <c r="W1219" s="22">
        <v>2170</v>
      </c>
      <c r="X1219" s="24">
        <v>2</v>
      </c>
      <c r="Y1219" s="25"/>
      <c r="Z1219" s="18">
        <f>#NAME?</f>
        <v>0</v>
      </c>
      <c r="AA1219" s="18" t="b">
        <f t="shared" ref="AA1219:AA1282" si="74">Y1219=Z1219</f>
        <v>1</v>
      </c>
      <c r="AB1219" s="26"/>
    </row>
    <row r="1220">
      <c r="A1220" s="21">
        <v>12049</v>
      </c>
      <c r="B1220" s="22" t="s">
        <v>5009</v>
      </c>
      <c r="C1220" s="22" t="s">
        <v>5010</v>
      </c>
      <c r="D1220" s="22" t="s">
        <v>4422</v>
      </c>
      <c r="E1220" s="22" t="s">
        <v>5011</v>
      </c>
      <c r="F1220" s="22" t="s">
        <v>5012</v>
      </c>
      <c r="G1220" s="22"/>
      <c r="H1220" s="14">
        <v>0.040000000000000001</v>
      </c>
      <c r="I1220" s="15" t="s">
        <v>64</v>
      </c>
      <c r="J1220" s="22" t="s">
        <v>65</v>
      </c>
      <c r="K1220" s="13">
        <v>90</v>
      </c>
      <c r="L1220" s="23">
        <v>1</v>
      </c>
      <c r="M1220" s="29">
        <f t="shared" si="71"/>
        <v>4</v>
      </c>
      <c r="N1220" s="29">
        <f t="shared" si="72"/>
        <v>5</v>
      </c>
      <c r="O1220" s="23"/>
      <c r="P1220" s="23"/>
      <c r="Q1220" s="23">
        <v>2</v>
      </c>
      <c r="R1220" s="23">
        <v>4</v>
      </c>
      <c r="S1220" s="22" t="s">
        <v>66</v>
      </c>
      <c r="T1220" s="22">
        <v>70</v>
      </c>
      <c r="U1220" s="22">
        <v>1690</v>
      </c>
      <c r="V1220" s="22">
        <v>2540</v>
      </c>
      <c r="W1220" s="22">
        <v>3500</v>
      </c>
      <c r="X1220" s="24">
        <v>2</v>
      </c>
      <c r="Y1220" s="25">
        <v>6</v>
      </c>
      <c r="Z1220" s="18">
        <f>#NAME?</f>
        <v>6</v>
      </c>
      <c r="AA1220" s="18" t="b">
        <f t="shared" si="74"/>
        <v>1</v>
      </c>
      <c r="AB1220" s="26"/>
    </row>
    <row r="1221">
      <c r="A1221" s="21">
        <v>12048</v>
      </c>
      <c r="B1221" s="22" t="s">
        <v>5013</v>
      </c>
      <c r="C1221" s="22" t="s">
        <v>5014</v>
      </c>
      <c r="D1221" s="22" t="s">
        <v>4422</v>
      </c>
      <c r="E1221" s="22" t="s">
        <v>5015</v>
      </c>
      <c r="F1221" s="22" t="s">
        <v>5016</v>
      </c>
      <c r="G1221" s="22"/>
      <c r="H1221" s="14">
        <v>0.040000000000000001</v>
      </c>
      <c r="I1221" s="15" t="s">
        <v>64</v>
      </c>
      <c r="J1221" s="22" t="s">
        <v>65</v>
      </c>
      <c r="K1221" s="13">
        <v>90</v>
      </c>
      <c r="L1221" s="23">
        <v>3</v>
      </c>
      <c r="M1221" s="29">
        <f t="shared" si="71"/>
        <v>12</v>
      </c>
      <c r="N1221" s="29">
        <f t="shared" si="72"/>
        <v>15</v>
      </c>
      <c r="O1221" s="23"/>
      <c r="P1221" s="23"/>
      <c r="Q1221" s="23">
        <v>2</v>
      </c>
      <c r="R1221" s="23">
        <v>4</v>
      </c>
      <c r="S1221" s="22" t="s">
        <v>66</v>
      </c>
      <c r="T1221" s="22">
        <v>70</v>
      </c>
      <c r="U1221" s="22">
        <v>1690</v>
      </c>
      <c r="V1221" s="22">
        <v>2540</v>
      </c>
      <c r="W1221" s="22">
        <v>3500</v>
      </c>
      <c r="X1221" s="24"/>
      <c r="Y1221" s="25">
        <v>6</v>
      </c>
      <c r="Z1221" s="18">
        <f>#NAME?</f>
        <v>6</v>
      </c>
      <c r="AA1221" s="18" t="b">
        <f t="shared" si="74"/>
        <v>1</v>
      </c>
      <c r="AB1221" s="26"/>
    </row>
    <row r="1222">
      <c r="A1222" s="21">
        <v>10452</v>
      </c>
      <c r="B1222" s="22" t="s">
        <v>5017</v>
      </c>
      <c r="C1222" s="22" t="s">
        <v>5018</v>
      </c>
      <c r="D1222" s="22" t="s">
        <v>4422</v>
      </c>
      <c r="E1222" s="22" t="s">
        <v>5019</v>
      </c>
      <c r="F1222" s="22" t="s">
        <v>5020</v>
      </c>
      <c r="G1222" s="22"/>
      <c r="H1222" s="14">
        <v>0.040000000000000001</v>
      </c>
      <c r="I1222" s="15" t="s">
        <v>64</v>
      </c>
      <c r="J1222" s="22" t="s">
        <v>65</v>
      </c>
      <c r="K1222" s="13">
        <v>90</v>
      </c>
      <c r="L1222" s="23">
        <v>2</v>
      </c>
      <c r="M1222" s="29">
        <f t="shared" si="71"/>
        <v>8</v>
      </c>
      <c r="N1222" s="29">
        <f t="shared" si="72"/>
        <v>10</v>
      </c>
      <c r="O1222" s="23">
        <v>2</v>
      </c>
      <c r="P1222" s="23">
        <v>5</v>
      </c>
      <c r="Q1222" s="23"/>
      <c r="R1222" s="23"/>
      <c r="S1222" s="22" t="s">
        <v>66</v>
      </c>
      <c r="T1222" s="22">
        <v>12.300000000000001</v>
      </c>
      <c r="U1222" s="22">
        <v>314</v>
      </c>
      <c r="V1222" s="22">
        <v>470</v>
      </c>
      <c r="W1222" s="22">
        <v>630</v>
      </c>
      <c r="X1222" s="24">
        <v>5</v>
      </c>
      <c r="Y1222" s="25">
        <v>5</v>
      </c>
      <c r="Z1222" s="18">
        <f>#NAME?</f>
        <v>5</v>
      </c>
      <c r="AA1222" s="18" t="b">
        <f t="shared" si="74"/>
        <v>1</v>
      </c>
      <c r="AB1222" s="26">
        <v>4</v>
      </c>
    </row>
    <row r="1223">
      <c r="A1223" s="21">
        <v>10451</v>
      </c>
      <c r="B1223" s="22" t="s">
        <v>5021</v>
      </c>
      <c r="C1223" s="22" t="s">
        <v>5022</v>
      </c>
      <c r="D1223" s="22" t="s">
        <v>4422</v>
      </c>
      <c r="E1223" s="22" t="s">
        <v>5023</v>
      </c>
      <c r="F1223" s="22" t="s">
        <v>5024</v>
      </c>
      <c r="G1223" s="22"/>
      <c r="H1223" s="14">
        <v>0.040000000000000001</v>
      </c>
      <c r="I1223" s="15" t="s">
        <v>64</v>
      </c>
      <c r="J1223" s="22" t="s">
        <v>65</v>
      </c>
      <c r="K1223" s="13">
        <v>90</v>
      </c>
      <c r="L1223" s="23">
        <v>2</v>
      </c>
      <c r="M1223" s="29">
        <f t="shared" si="71"/>
        <v>8</v>
      </c>
      <c r="N1223" s="29">
        <f t="shared" si="72"/>
        <v>10</v>
      </c>
      <c r="O1223" s="23">
        <v>2</v>
      </c>
      <c r="P1223" s="23">
        <v>5</v>
      </c>
      <c r="Q1223" s="23"/>
      <c r="R1223" s="23"/>
      <c r="S1223" s="22" t="s">
        <v>66</v>
      </c>
      <c r="T1223" s="22">
        <v>12.300000000000001</v>
      </c>
      <c r="U1223" s="22">
        <v>285.98000000000002</v>
      </c>
      <c r="V1223" s="22">
        <v>440</v>
      </c>
      <c r="W1223" s="22">
        <v>610</v>
      </c>
      <c r="X1223" s="24"/>
      <c r="Y1223" s="25">
        <v>0</v>
      </c>
      <c r="Z1223" s="18">
        <f>#NAME?</f>
        <v>0</v>
      </c>
      <c r="AA1223" s="18" t="b">
        <f t="shared" si="74"/>
        <v>1</v>
      </c>
      <c r="AB1223" s="26">
        <v>0</v>
      </c>
    </row>
    <row r="1224">
      <c r="A1224" s="21">
        <v>12642</v>
      </c>
      <c r="B1224" s="22" t="s">
        <v>5025</v>
      </c>
      <c r="C1224" s="22" t="s">
        <v>5026</v>
      </c>
      <c r="D1224" s="22" t="s">
        <v>4422</v>
      </c>
      <c r="E1224" s="22" t="s">
        <v>5027</v>
      </c>
      <c r="F1224" s="22" t="s">
        <v>5028</v>
      </c>
      <c r="G1224" s="22"/>
      <c r="H1224" s="14">
        <v>0.040000000000000001</v>
      </c>
      <c r="I1224" s="15" t="s">
        <v>64</v>
      </c>
      <c r="J1224" s="22" t="s">
        <v>65</v>
      </c>
      <c r="K1224" s="13">
        <v>90</v>
      </c>
      <c r="L1224" s="23">
        <v>0</v>
      </c>
      <c r="M1224" s="29">
        <f t="shared" si="71"/>
        <v>0</v>
      </c>
      <c r="N1224" s="29">
        <f t="shared" si="72"/>
        <v>0</v>
      </c>
      <c r="O1224" s="23"/>
      <c r="P1224" s="23"/>
      <c r="Q1224" s="23">
        <v>1</v>
      </c>
      <c r="R1224" s="23">
        <v>2</v>
      </c>
      <c r="S1224" s="22" t="s">
        <v>66</v>
      </c>
      <c r="T1224" s="22">
        <v>83</v>
      </c>
      <c r="U1224" s="22">
        <v>1868</v>
      </c>
      <c r="V1224" s="22">
        <v>2890</v>
      </c>
      <c r="W1224" s="22">
        <v>3980</v>
      </c>
      <c r="X1224" s="24"/>
      <c r="Y1224" s="25"/>
      <c r="Z1224" s="18">
        <f>#NAME?</f>
        <v>0</v>
      </c>
      <c r="AA1224" s="18" t="b">
        <f t="shared" si="74"/>
        <v>1</v>
      </c>
      <c r="AB1224" s="26"/>
    </row>
    <row r="1225">
      <c r="A1225" s="21">
        <v>10454</v>
      </c>
      <c r="B1225" s="22" t="s">
        <v>5029</v>
      </c>
      <c r="C1225" s="22" t="s">
        <v>5030</v>
      </c>
      <c r="D1225" s="22" t="s">
        <v>4422</v>
      </c>
      <c r="E1225" s="22" t="s">
        <v>5031</v>
      </c>
      <c r="F1225" s="22" t="s">
        <v>5032</v>
      </c>
      <c r="G1225" s="22"/>
      <c r="H1225" s="14">
        <v>0.040000000000000001</v>
      </c>
      <c r="I1225" s="15" t="s">
        <v>64</v>
      </c>
      <c r="J1225" s="22" t="s">
        <v>65</v>
      </c>
      <c r="K1225" s="13">
        <v>90</v>
      </c>
      <c r="L1225" s="23">
        <v>0</v>
      </c>
      <c r="M1225" s="29">
        <f t="shared" si="71"/>
        <v>0</v>
      </c>
      <c r="N1225" s="29">
        <f t="shared" si="72"/>
        <v>0</v>
      </c>
      <c r="O1225" s="23"/>
      <c r="P1225" s="23"/>
      <c r="Q1225" s="23">
        <v>2</v>
      </c>
      <c r="R1225" s="23">
        <v>4</v>
      </c>
      <c r="S1225" s="22" t="s">
        <v>66</v>
      </c>
      <c r="T1225" s="22">
        <v>40</v>
      </c>
      <c r="U1225" s="22">
        <v>900</v>
      </c>
      <c r="V1225" s="22">
        <v>1400</v>
      </c>
      <c r="W1225" s="22">
        <v>1930</v>
      </c>
      <c r="X1225" s="24">
        <v>8</v>
      </c>
      <c r="Y1225" s="25">
        <v>26</v>
      </c>
      <c r="Z1225" s="18">
        <f>#NAME?</f>
        <v>26</v>
      </c>
      <c r="AA1225" s="18" t="b">
        <f t="shared" si="74"/>
        <v>1</v>
      </c>
      <c r="AB1225" s="26">
        <v>8</v>
      </c>
    </row>
    <row r="1226">
      <c r="A1226" s="21">
        <v>10453</v>
      </c>
      <c r="B1226" s="22" t="s">
        <v>5033</v>
      </c>
      <c r="C1226" s="22" t="s">
        <v>5034</v>
      </c>
      <c r="D1226" s="22" t="s">
        <v>4422</v>
      </c>
      <c r="E1226" s="22" t="s">
        <v>5035</v>
      </c>
      <c r="F1226" s="22" t="s">
        <v>5036</v>
      </c>
      <c r="G1226" s="22"/>
      <c r="H1226" s="14">
        <v>0.040000000000000001</v>
      </c>
      <c r="I1226" s="15" t="s">
        <v>64</v>
      </c>
      <c r="J1226" s="22" t="s">
        <v>65</v>
      </c>
      <c r="K1226" s="13">
        <v>90</v>
      </c>
      <c r="L1226" s="23">
        <v>0</v>
      </c>
      <c r="M1226" s="29">
        <f t="shared" si="71"/>
        <v>0</v>
      </c>
      <c r="N1226" s="29">
        <f t="shared" si="72"/>
        <v>0</v>
      </c>
      <c r="O1226" s="23"/>
      <c r="P1226" s="23"/>
      <c r="Q1226" s="23">
        <v>2</v>
      </c>
      <c r="R1226" s="23">
        <v>4</v>
      </c>
      <c r="S1226" s="22" t="s">
        <v>66</v>
      </c>
      <c r="T1226" s="22">
        <v>40</v>
      </c>
      <c r="U1226" s="22">
        <v>1020</v>
      </c>
      <c r="V1226" s="22">
        <v>1530</v>
      </c>
      <c r="W1226" s="22">
        <v>2040</v>
      </c>
      <c r="X1226" s="24">
        <v>5</v>
      </c>
      <c r="Y1226" s="25" t="s">
        <v>5037</v>
      </c>
      <c r="Z1226" s="18" t="str">
        <f>#NAME?</f>
        <v>27+20</v>
      </c>
      <c r="AA1226" s="18" t="b">
        <f t="shared" si="74"/>
        <v>1</v>
      </c>
      <c r="AB1226" s="26">
        <v>7</v>
      </c>
    </row>
    <row r="1227">
      <c r="A1227" s="12">
        <v>13963</v>
      </c>
      <c r="B1227" s="13" t="s">
        <v>5038</v>
      </c>
      <c r="C1227" s="13" t="s">
        <v>5039</v>
      </c>
      <c r="D1227" s="13" t="s">
        <v>4422</v>
      </c>
      <c r="E1227" s="13" t="s">
        <v>5040</v>
      </c>
      <c r="F1227" s="13" t="s">
        <v>5041</v>
      </c>
      <c r="G1227" s="13" t="s">
        <v>5042</v>
      </c>
      <c r="H1227" s="14">
        <v>0.02</v>
      </c>
      <c r="I1227" s="15" t="s">
        <v>32</v>
      </c>
      <c r="J1227" s="13" t="s">
        <v>33</v>
      </c>
      <c r="K1227" s="20">
        <v>90</v>
      </c>
      <c r="L1227" s="16">
        <f>#NAME?</f>
        <v>0</v>
      </c>
      <c r="M1227" s="29">
        <f t="shared" si="71"/>
        <v>0</v>
      </c>
      <c r="N1227" s="29">
        <f t="shared" si="72"/>
        <v>0</v>
      </c>
      <c r="O1227" s="16"/>
      <c r="P1227" s="16"/>
      <c r="Q1227" s="16"/>
      <c r="R1227" s="16"/>
      <c r="S1227" s="13" t="s">
        <v>34</v>
      </c>
      <c r="T1227" s="13">
        <v>1.5</v>
      </c>
      <c r="U1227" s="13">
        <v>268.80000000000001</v>
      </c>
      <c r="V1227" s="13">
        <v>350</v>
      </c>
      <c r="W1227" s="13">
        <v>430</v>
      </c>
      <c r="X1227" s="17"/>
      <c r="Y1227" s="18">
        <v>33</v>
      </c>
      <c r="Z1227" s="18">
        <f>#NAME?</f>
        <v>33</v>
      </c>
      <c r="AA1227" s="18" t="b">
        <f t="shared" si="74"/>
        <v>1</v>
      </c>
      <c r="AB1227" s="19"/>
    </row>
    <row r="1228">
      <c r="A1228" s="12">
        <v>13962</v>
      </c>
      <c r="B1228" s="13" t="s">
        <v>5043</v>
      </c>
      <c r="C1228" s="13" t="s">
        <v>5044</v>
      </c>
      <c r="D1228" s="13" t="s">
        <v>4422</v>
      </c>
      <c r="E1228" s="13" t="s">
        <v>5045</v>
      </c>
      <c r="F1228" s="13" t="s">
        <v>5046</v>
      </c>
      <c r="G1228" s="13" t="s">
        <v>5042</v>
      </c>
      <c r="H1228" s="14">
        <v>0.02</v>
      </c>
      <c r="I1228" s="15" t="s">
        <v>32</v>
      </c>
      <c r="J1228" s="13" t="s">
        <v>33</v>
      </c>
      <c r="K1228" s="20">
        <v>90</v>
      </c>
      <c r="L1228" s="16">
        <f>#NAME?</f>
        <v>0</v>
      </c>
      <c r="M1228" s="29">
        <f t="shared" si="71"/>
        <v>0</v>
      </c>
      <c r="N1228" s="29">
        <f t="shared" si="72"/>
        <v>0</v>
      </c>
      <c r="O1228" s="16"/>
      <c r="P1228" s="16"/>
      <c r="Q1228" s="16"/>
      <c r="R1228" s="16"/>
      <c r="S1228" s="13" t="s">
        <v>34</v>
      </c>
      <c r="T1228" s="13">
        <v>1.5</v>
      </c>
      <c r="U1228" s="13">
        <v>268.80000000000001</v>
      </c>
      <c r="V1228" s="13">
        <v>350</v>
      </c>
      <c r="W1228" s="13">
        <v>430</v>
      </c>
      <c r="X1228" s="17"/>
      <c r="Y1228" s="18">
        <v>33</v>
      </c>
      <c r="Z1228" s="18">
        <f>#NAME?</f>
        <v>33</v>
      </c>
      <c r="AA1228" s="18" t="b">
        <f t="shared" si="74"/>
        <v>1</v>
      </c>
      <c r="AB1228" s="19"/>
    </row>
    <row r="1229">
      <c r="A1229" s="12">
        <v>11926</v>
      </c>
      <c r="B1229" s="13" t="s">
        <v>5047</v>
      </c>
      <c r="C1229" s="13" t="s">
        <v>5048</v>
      </c>
      <c r="D1229" s="13" t="s">
        <v>4422</v>
      </c>
      <c r="E1229" s="13" t="s">
        <v>5049</v>
      </c>
      <c r="F1229" s="13" t="s">
        <v>5050</v>
      </c>
      <c r="G1229" s="13" t="s">
        <v>5051</v>
      </c>
      <c r="H1229" s="14">
        <v>0.02</v>
      </c>
      <c r="I1229" s="15" t="s">
        <v>32</v>
      </c>
      <c r="J1229" s="13" t="s">
        <v>33</v>
      </c>
      <c r="K1229" s="13">
        <v>90</v>
      </c>
      <c r="L1229" s="16">
        <f>#NAME?</f>
        <v>26</v>
      </c>
      <c r="M1229" s="29">
        <f t="shared" si="71"/>
        <v>104</v>
      </c>
      <c r="N1229" s="29">
        <f t="shared" si="72"/>
        <v>130</v>
      </c>
      <c r="O1229" s="16"/>
      <c r="P1229" s="16"/>
      <c r="Q1229" s="16">
        <v>1</v>
      </c>
      <c r="R1229" s="16">
        <v>3</v>
      </c>
      <c r="S1229" s="13" t="s">
        <v>34</v>
      </c>
      <c r="T1229" s="13">
        <v>13.710000000000001</v>
      </c>
      <c r="U1229" s="13">
        <v>2284.4299999999998</v>
      </c>
      <c r="V1229" s="13">
        <v>2600</v>
      </c>
      <c r="W1229" s="13">
        <v>3600</v>
      </c>
      <c r="X1229" s="17"/>
      <c r="Y1229" s="18"/>
      <c r="Z1229" s="18">
        <f>#NAME?</f>
        <v>0</v>
      </c>
      <c r="AA1229" s="18" t="b">
        <f t="shared" si="74"/>
        <v>1</v>
      </c>
      <c r="AB1229" s="19"/>
    </row>
    <row r="1230">
      <c r="A1230" s="21">
        <v>10191</v>
      </c>
      <c r="B1230" s="22" t="s">
        <v>5052</v>
      </c>
      <c r="C1230" s="22" t="s">
        <v>5053</v>
      </c>
      <c r="D1230" s="22" t="s">
        <v>4422</v>
      </c>
      <c r="E1230" s="22" t="s">
        <v>5054</v>
      </c>
      <c r="F1230" s="22" t="s">
        <v>5055</v>
      </c>
      <c r="G1230" s="22"/>
      <c r="H1230" s="14">
        <v>0.040000000000000001</v>
      </c>
      <c r="I1230" s="15" t="s">
        <v>4704</v>
      </c>
      <c r="J1230" s="15" t="s">
        <v>4705</v>
      </c>
      <c r="K1230" s="13">
        <v>90</v>
      </c>
      <c r="L1230" s="23">
        <v>48</v>
      </c>
      <c r="M1230" s="29">
        <f t="shared" si="71"/>
        <v>192</v>
      </c>
      <c r="N1230" s="29">
        <f t="shared" si="72"/>
        <v>240</v>
      </c>
      <c r="O1230" s="23">
        <v>5</v>
      </c>
      <c r="P1230" s="23">
        <v>20</v>
      </c>
      <c r="Q1230" s="23"/>
      <c r="R1230" s="23"/>
      <c r="S1230" s="22" t="s">
        <v>66</v>
      </c>
      <c r="T1230" s="22">
        <v>4</v>
      </c>
      <c r="U1230" s="22">
        <v>104</v>
      </c>
      <c r="V1230" s="22">
        <v>150</v>
      </c>
      <c r="W1230" s="22">
        <v>220</v>
      </c>
      <c r="X1230" s="24">
        <v>6</v>
      </c>
      <c r="Y1230" s="25">
        <v>20</v>
      </c>
      <c r="Z1230" s="18">
        <f>#NAME?</f>
        <v>20</v>
      </c>
      <c r="AA1230" s="18" t="b">
        <f t="shared" si="74"/>
        <v>1</v>
      </c>
      <c r="AB1230" s="26">
        <v>4</v>
      </c>
    </row>
    <row r="1231">
      <c r="A1231" s="21">
        <v>10190</v>
      </c>
      <c r="B1231" s="22" t="s">
        <v>5056</v>
      </c>
      <c r="C1231" s="22" t="s">
        <v>5057</v>
      </c>
      <c r="D1231" s="22" t="s">
        <v>4422</v>
      </c>
      <c r="E1231" s="22" t="s">
        <v>5058</v>
      </c>
      <c r="F1231" s="22" t="s">
        <v>5059</v>
      </c>
      <c r="G1231" s="22"/>
      <c r="H1231" s="14">
        <v>0.040000000000000001</v>
      </c>
      <c r="I1231" s="15" t="s">
        <v>4704</v>
      </c>
      <c r="J1231" s="15" t="s">
        <v>4705</v>
      </c>
      <c r="K1231" s="13">
        <v>90</v>
      </c>
      <c r="L1231" s="23">
        <v>49</v>
      </c>
      <c r="M1231" s="29">
        <f t="shared" ref="M1231:M1294" si="75">L1231*4</f>
        <v>196</v>
      </c>
      <c r="N1231" s="29">
        <f t="shared" ref="N1231:N1294" si="76">L1231*5</f>
        <v>245</v>
      </c>
      <c r="O1231" s="23">
        <v>5</v>
      </c>
      <c r="P1231" s="23">
        <v>20</v>
      </c>
      <c r="Q1231" s="23"/>
      <c r="R1231" s="23"/>
      <c r="S1231" s="22" t="s">
        <v>66</v>
      </c>
      <c r="T1231" s="22">
        <v>5</v>
      </c>
      <c r="U1231" s="22">
        <v>104</v>
      </c>
      <c r="V1231" s="22">
        <v>150</v>
      </c>
      <c r="W1231" s="22">
        <v>220</v>
      </c>
      <c r="X1231" s="24">
        <v>20</v>
      </c>
      <c r="Y1231" s="25">
        <v>15</v>
      </c>
      <c r="Z1231" s="18">
        <f>#NAME?</f>
        <v>15</v>
      </c>
      <c r="AA1231" s="18" t="b">
        <f t="shared" si="74"/>
        <v>1</v>
      </c>
      <c r="AB1231" s="26">
        <v>14</v>
      </c>
    </row>
    <row r="1232">
      <c r="A1232" s="21">
        <v>12369</v>
      </c>
      <c r="B1232" s="22" t="s">
        <v>5060</v>
      </c>
      <c r="C1232" s="22" t="s">
        <v>5061</v>
      </c>
      <c r="D1232" s="22" t="s">
        <v>4422</v>
      </c>
      <c r="E1232" s="22" t="s">
        <v>5062</v>
      </c>
      <c r="F1232" s="22" t="s">
        <v>5063</v>
      </c>
      <c r="G1232" s="22"/>
      <c r="H1232" s="14">
        <v>0.040000000000000001</v>
      </c>
      <c r="I1232" s="15" t="s">
        <v>4704</v>
      </c>
      <c r="J1232" s="15" t="s">
        <v>4705</v>
      </c>
      <c r="K1232" s="13">
        <v>90</v>
      </c>
      <c r="L1232" s="23">
        <v>6</v>
      </c>
      <c r="M1232" s="29">
        <f t="shared" si="75"/>
        <v>24</v>
      </c>
      <c r="N1232" s="29">
        <f t="shared" si="76"/>
        <v>30</v>
      </c>
      <c r="O1232" s="23"/>
      <c r="P1232" s="23"/>
      <c r="Q1232" s="23">
        <v>5</v>
      </c>
      <c r="R1232" s="23">
        <v>20</v>
      </c>
      <c r="S1232" s="22" t="s">
        <v>66</v>
      </c>
      <c r="T1232" s="22">
        <v>0.19</v>
      </c>
      <c r="U1232" s="22">
        <v>30</v>
      </c>
      <c r="V1232" s="22">
        <v>50</v>
      </c>
      <c r="W1232" s="22">
        <v>70</v>
      </c>
      <c r="X1232" s="24">
        <v>4</v>
      </c>
      <c r="Y1232" s="25"/>
      <c r="Z1232" s="18">
        <f>#NAME?</f>
        <v>0</v>
      </c>
      <c r="AA1232" s="18" t="b">
        <f t="shared" si="74"/>
        <v>1</v>
      </c>
      <c r="AB1232" s="26"/>
    </row>
    <row r="1233">
      <c r="A1233" s="21">
        <v>12368</v>
      </c>
      <c r="B1233" s="22" t="s">
        <v>5064</v>
      </c>
      <c r="C1233" s="22" t="s">
        <v>5065</v>
      </c>
      <c r="D1233" s="22" t="s">
        <v>4422</v>
      </c>
      <c r="E1233" s="22" t="s">
        <v>5066</v>
      </c>
      <c r="F1233" s="22" t="s">
        <v>5067</v>
      </c>
      <c r="G1233" s="22"/>
      <c r="H1233" s="14">
        <v>0.040000000000000001</v>
      </c>
      <c r="I1233" s="15" t="s">
        <v>4704</v>
      </c>
      <c r="J1233" s="15" t="s">
        <v>4705</v>
      </c>
      <c r="K1233" s="13">
        <v>90</v>
      </c>
      <c r="L1233" s="23">
        <v>7</v>
      </c>
      <c r="M1233" s="29">
        <f t="shared" si="75"/>
        <v>28</v>
      </c>
      <c r="N1233" s="29">
        <f t="shared" si="76"/>
        <v>35</v>
      </c>
      <c r="O1233" s="23"/>
      <c r="P1233" s="23"/>
      <c r="Q1233" s="23">
        <v>5</v>
      </c>
      <c r="R1233" s="23">
        <v>20</v>
      </c>
      <c r="S1233" s="22" t="s">
        <v>66</v>
      </c>
      <c r="T1233" s="22">
        <v>0.19</v>
      </c>
      <c r="U1233" s="22">
        <v>30</v>
      </c>
      <c r="V1233" s="22">
        <v>50</v>
      </c>
      <c r="W1233" s="22">
        <v>70</v>
      </c>
      <c r="X1233" s="24">
        <v>16</v>
      </c>
      <c r="Y1233" s="25"/>
      <c r="Z1233" s="18">
        <f>#NAME?</f>
        <v>0</v>
      </c>
      <c r="AA1233" s="18" t="b">
        <f t="shared" si="74"/>
        <v>1</v>
      </c>
      <c r="AB1233" s="26"/>
    </row>
    <row r="1234">
      <c r="A1234" s="21">
        <v>11370</v>
      </c>
      <c r="B1234" s="22" t="s">
        <v>5068</v>
      </c>
      <c r="C1234" s="22" t="s">
        <v>5069</v>
      </c>
      <c r="D1234" s="22" t="s">
        <v>4422</v>
      </c>
      <c r="E1234" s="22" t="s">
        <v>5070</v>
      </c>
      <c r="F1234" s="22" t="s">
        <v>5071</v>
      </c>
      <c r="G1234" s="22"/>
      <c r="H1234" s="14">
        <v>0.040000000000000001</v>
      </c>
      <c r="I1234" s="15" t="s">
        <v>64</v>
      </c>
      <c r="J1234" s="22" t="s">
        <v>65</v>
      </c>
      <c r="K1234" s="13">
        <v>90</v>
      </c>
      <c r="L1234" s="23">
        <v>4</v>
      </c>
      <c r="M1234" s="29">
        <f t="shared" si="75"/>
        <v>16</v>
      </c>
      <c r="N1234" s="29">
        <f t="shared" si="76"/>
        <v>20</v>
      </c>
      <c r="O1234" s="23"/>
      <c r="P1234" s="23"/>
      <c r="Q1234" s="23">
        <v>5</v>
      </c>
      <c r="R1234" s="23">
        <v>20</v>
      </c>
      <c r="S1234" s="22" t="s">
        <v>66</v>
      </c>
      <c r="T1234" s="22">
        <v>47</v>
      </c>
      <c r="U1234" s="22">
        <v>1278</v>
      </c>
      <c r="V1234" s="22">
        <v>1920</v>
      </c>
      <c r="W1234" s="22">
        <v>2560</v>
      </c>
      <c r="X1234" s="24">
        <v>7</v>
      </c>
      <c r="Y1234" s="25">
        <v>37</v>
      </c>
      <c r="Z1234" s="18">
        <f>#NAME?</f>
        <v>37</v>
      </c>
      <c r="AA1234" s="18" t="b">
        <f t="shared" si="74"/>
        <v>1</v>
      </c>
      <c r="AB1234" s="26">
        <v>2</v>
      </c>
    </row>
    <row r="1235">
      <c r="A1235" s="21">
        <v>11369</v>
      </c>
      <c r="B1235" s="22" t="s">
        <v>5072</v>
      </c>
      <c r="C1235" s="22" t="s">
        <v>5073</v>
      </c>
      <c r="D1235" s="22" t="s">
        <v>4422</v>
      </c>
      <c r="E1235" s="22" t="s">
        <v>5074</v>
      </c>
      <c r="F1235" s="22" t="s">
        <v>5075</v>
      </c>
      <c r="G1235" s="22"/>
      <c r="H1235" s="14">
        <v>0.040000000000000001</v>
      </c>
      <c r="I1235" s="15" t="s">
        <v>64</v>
      </c>
      <c r="J1235" s="22" t="s">
        <v>65</v>
      </c>
      <c r="K1235" s="13">
        <v>90</v>
      </c>
      <c r="L1235" s="23">
        <v>6</v>
      </c>
      <c r="M1235" s="29">
        <f t="shared" si="75"/>
        <v>24</v>
      </c>
      <c r="N1235" s="29">
        <f t="shared" si="76"/>
        <v>30</v>
      </c>
      <c r="O1235" s="23"/>
      <c r="P1235" s="23"/>
      <c r="Q1235" s="23">
        <v>5</v>
      </c>
      <c r="R1235" s="23">
        <v>20</v>
      </c>
      <c r="S1235" s="22" t="s">
        <v>66</v>
      </c>
      <c r="T1235" s="22">
        <v>47</v>
      </c>
      <c r="U1235" s="22">
        <v>1278</v>
      </c>
      <c r="V1235" s="22">
        <v>1920</v>
      </c>
      <c r="W1235" s="22">
        <v>2560</v>
      </c>
      <c r="X1235" s="24">
        <v>7</v>
      </c>
      <c r="Y1235" s="25">
        <v>30</v>
      </c>
      <c r="Z1235" s="18">
        <f>#NAME?</f>
        <v>30</v>
      </c>
      <c r="AA1235" s="18" t="b">
        <f t="shared" si="74"/>
        <v>1</v>
      </c>
      <c r="AB1235" s="26">
        <v>1</v>
      </c>
    </row>
    <row r="1236">
      <c r="A1236" s="12">
        <v>12008</v>
      </c>
      <c r="B1236" s="13" t="s">
        <v>5076</v>
      </c>
      <c r="C1236" s="13" t="s">
        <v>5077</v>
      </c>
      <c r="D1236" s="13" t="s">
        <v>4422</v>
      </c>
      <c r="E1236" s="13" t="s">
        <v>5078</v>
      </c>
      <c r="F1236" s="13" t="s">
        <v>5079</v>
      </c>
      <c r="G1236" s="13" t="s">
        <v>5080</v>
      </c>
      <c r="H1236" s="14">
        <v>0.02</v>
      </c>
      <c r="I1236" s="15" t="s">
        <v>32</v>
      </c>
      <c r="J1236" s="13" t="s">
        <v>33</v>
      </c>
      <c r="K1236" s="13">
        <v>90</v>
      </c>
      <c r="L1236" s="16">
        <f>#NAME?</f>
        <v>0</v>
      </c>
      <c r="M1236" s="29">
        <f t="shared" si="75"/>
        <v>0</v>
      </c>
      <c r="N1236" s="29">
        <f t="shared" si="76"/>
        <v>0</v>
      </c>
      <c r="O1236" s="16"/>
      <c r="P1236" s="16"/>
      <c r="Q1236" s="16">
        <v>1</v>
      </c>
      <c r="R1236" s="16">
        <v>2</v>
      </c>
      <c r="S1236" s="13" t="s">
        <v>34</v>
      </c>
      <c r="T1236" s="13">
        <v>13.119999999999999</v>
      </c>
      <c r="U1236" s="13">
        <v>2186.1199999999999</v>
      </c>
      <c r="V1236" s="13">
        <v>2700</v>
      </c>
      <c r="W1236" s="13">
        <v>4300</v>
      </c>
      <c r="X1236" s="17"/>
      <c r="Y1236" s="18">
        <v>13</v>
      </c>
      <c r="Z1236" s="18">
        <f>#NAME?</f>
        <v>13</v>
      </c>
      <c r="AA1236" s="18" t="b">
        <f t="shared" si="74"/>
        <v>1</v>
      </c>
      <c r="AB1236" s="19">
        <v>2</v>
      </c>
    </row>
    <row r="1237">
      <c r="A1237" s="21">
        <v>11608</v>
      </c>
      <c r="B1237" s="22" t="s">
        <v>5081</v>
      </c>
      <c r="C1237" s="22" t="s">
        <v>5082</v>
      </c>
      <c r="D1237" s="22" t="s">
        <v>4422</v>
      </c>
      <c r="E1237" s="22" t="s">
        <v>5083</v>
      </c>
      <c r="F1237" s="22" t="s">
        <v>5084</v>
      </c>
      <c r="G1237" s="22"/>
      <c r="H1237" s="14">
        <v>0.040000000000000001</v>
      </c>
      <c r="I1237" s="15" t="s">
        <v>64</v>
      </c>
      <c r="J1237" s="22" t="s">
        <v>65</v>
      </c>
      <c r="K1237" s="13">
        <v>90</v>
      </c>
      <c r="L1237" s="23">
        <v>45</v>
      </c>
      <c r="M1237" s="29">
        <f t="shared" si="75"/>
        <v>180</v>
      </c>
      <c r="N1237" s="29">
        <f t="shared" si="76"/>
        <v>225</v>
      </c>
      <c r="O1237" s="23"/>
      <c r="P1237" s="23"/>
      <c r="Q1237" s="23">
        <v>5</v>
      </c>
      <c r="R1237" s="23">
        <v>20</v>
      </c>
      <c r="S1237" s="22" t="s">
        <v>66</v>
      </c>
      <c r="T1237" s="22">
        <v>12.5</v>
      </c>
      <c r="U1237" s="22">
        <v>340</v>
      </c>
      <c r="V1237" s="22">
        <v>510</v>
      </c>
      <c r="W1237" s="22">
        <v>680</v>
      </c>
      <c r="X1237" s="24"/>
      <c r="Y1237" s="25">
        <v>41</v>
      </c>
      <c r="Z1237" s="18">
        <f>#NAME?</f>
        <v>41</v>
      </c>
      <c r="AA1237" s="18" t="b">
        <f t="shared" si="74"/>
        <v>1</v>
      </c>
      <c r="AB1237" s="26">
        <v>20</v>
      </c>
    </row>
    <row r="1238">
      <c r="A1238" s="21">
        <v>11607</v>
      </c>
      <c r="B1238" s="22" t="s">
        <v>5085</v>
      </c>
      <c r="C1238" s="22" t="s">
        <v>5086</v>
      </c>
      <c r="D1238" s="22" t="s">
        <v>4422</v>
      </c>
      <c r="E1238" s="22" t="s">
        <v>5087</v>
      </c>
      <c r="F1238" s="22" t="s">
        <v>5088</v>
      </c>
      <c r="G1238" s="22"/>
      <c r="H1238" s="14">
        <v>0.040000000000000001</v>
      </c>
      <c r="I1238" s="15" t="s">
        <v>64</v>
      </c>
      <c r="J1238" s="22" t="s">
        <v>65</v>
      </c>
      <c r="K1238" s="13">
        <v>90</v>
      </c>
      <c r="L1238" s="23">
        <v>36</v>
      </c>
      <c r="M1238" s="29">
        <f t="shared" si="75"/>
        <v>144</v>
      </c>
      <c r="N1238" s="29">
        <f t="shared" si="76"/>
        <v>180</v>
      </c>
      <c r="O1238" s="23"/>
      <c r="P1238" s="23"/>
      <c r="Q1238" s="23">
        <v>5</v>
      </c>
      <c r="R1238" s="23">
        <v>20</v>
      </c>
      <c r="S1238" s="22" t="s">
        <v>66</v>
      </c>
      <c r="T1238" s="22">
        <v>12.5</v>
      </c>
      <c r="U1238" s="22">
        <v>340</v>
      </c>
      <c r="V1238" s="22">
        <v>510</v>
      </c>
      <c r="W1238" s="22">
        <v>680</v>
      </c>
      <c r="X1238" s="24"/>
      <c r="Y1238" s="25">
        <v>36</v>
      </c>
      <c r="Z1238" s="18">
        <f>#NAME?</f>
        <v>36</v>
      </c>
      <c r="AA1238" s="18" t="b">
        <f t="shared" si="74"/>
        <v>1</v>
      </c>
      <c r="AB1238" s="26">
        <v>29</v>
      </c>
    </row>
    <row r="1239">
      <c r="A1239" s="21">
        <v>10187</v>
      </c>
      <c r="B1239" s="22" t="s">
        <v>5089</v>
      </c>
      <c r="C1239" s="22" t="s">
        <v>5090</v>
      </c>
      <c r="D1239" s="22" t="s">
        <v>4422</v>
      </c>
      <c r="E1239" s="22" t="s">
        <v>5091</v>
      </c>
      <c r="F1239" s="22" t="s">
        <v>5092</v>
      </c>
      <c r="G1239" s="22"/>
      <c r="H1239" s="14">
        <v>0.040000000000000001</v>
      </c>
      <c r="I1239" s="15" t="s">
        <v>4704</v>
      </c>
      <c r="J1239" s="15" t="s">
        <v>4705</v>
      </c>
      <c r="K1239" s="13">
        <v>90</v>
      </c>
      <c r="L1239" s="23">
        <v>87</v>
      </c>
      <c r="M1239" s="29">
        <f t="shared" si="75"/>
        <v>348</v>
      </c>
      <c r="N1239" s="29">
        <f t="shared" si="76"/>
        <v>435</v>
      </c>
      <c r="O1239" s="23">
        <v>5</v>
      </c>
      <c r="P1239" s="23">
        <v>20</v>
      </c>
      <c r="Q1239" s="23"/>
      <c r="R1239" s="23"/>
      <c r="S1239" s="22" t="s">
        <v>66</v>
      </c>
      <c r="T1239" s="22">
        <v>8</v>
      </c>
      <c r="U1239" s="22">
        <v>208</v>
      </c>
      <c r="V1239" s="22">
        <v>290</v>
      </c>
      <c r="W1239" s="22">
        <v>430</v>
      </c>
      <c r="X1239" s="24"/>
      <c r="Y1239" s="25"/>
      <c r="Z1239" s="18">
        <f>#NAME?</f>
        <v>0</v>
      </c>
      <c r="AA1239" s="18" t="b">
        <f t="shared" si="74"/>
        <v>1</v>
      </c>
      <c r="AB1239" s="26"/>
    </row>
    <row r="1240">
      <c r="A1240" s="21">
        <v>10186</v>
      </c>
      <c r="B1240" s="22" t="s">
        <v>5093</v>
      </c>
      <c r="C1240" s="22" t="s">
        <v>5094</v>
      </c>
      <c r="D1240" s="22" t="s">
        <v>4422</v>
      </c>
      <c r="E1240" s="22" t="s">
        <v>5095</v>
      </c>
      <c r="F1240" s="22" t="s">
        <v>5096</v>
      </c>
      <c r="G1240" s="22"/>
      <c r="H1240" s="14">
        <v>0.040000000000000001</v>
      </c>
      <c r="I1240" s="15" t="s">
        <v>4704</v>
      </c>
      <c r="J1240" s="15" t="s">
        <v>4705</v>
      </c>
      <c r="K1240" s="13">
        <v>90</v>
      </c>
      <c r="L1240" s="23">
        <v>87</v>
      </c>
      <c r="M1240" s="29">
        <f t="shared" si="75"/>
        <v>348</v>
      </c>
      <c r="N1240" s="29">
        <f t="shared" si="76"/>
        <v>435</v>
      </c>
      <c r="O1240" s="23">
        <v>5</v>
      </c>
      <c r="P1240" s="23">
        <v>20</v>
      </c>
      <c r="Q1240" s="23"/>
      <c r="R1240" s="23"/>
      <c r="S1240" s="22" t="s">
        <v>66</v>
      </c>
      <c r="T1240" s="22">
        <v>8</v>
      </c>
      <c r="U1240" s="22">
        <v>208</v>
      </c>
      <c r="V1240" s="22">
        <v>290</v>
      </c>
      <c r="W1240" s="22">
        <v>430</v>
      </c>
      <c r="X1240" s="24"/>
      <c r="Y1240" s="25"/>
      <c r="Z1240" s="18">
        <f>#NAME?</f>
        <v>0</v>
      </c>
      <c r="AA1240" s="18" t="b">
        <f t="shared" si="74"/>
        <v>1</v>
      </c>
      <c r="AB1240" s="26"/>
    </row>
    <row r="1241">
      <c r="A1241" s="21">
        <v>10189</v>
      </c>
      <c r="B1241" s="22" t="s">
        <v>5097</v>
      </c>
      <c r="C1241" s="22" t="s">
        <v>5098</v>
      </c>
      <c r="D1241" s="22" t="s">
        <v>4422</v>
      </c>
      <c r="E1241" s="22" t="s">
        <v>5099</v>
      </c>
      <c r="F1241" s="22" t="s">
        <v>5100</v>
      </c>
      <c r="G1241" s="22"/>
      <c r="H1241" s="14">
        <v>0.040000000000000001</v>
      </c>
      <c r="I1241" s="15" t="s">
        <v>4704</v>
      </c>
      <c r="J1241" s="15" t="s">
        <v>4705</v>
      </c>
      <c r="K1241" s="13">
        <v>90</v>
      </c>
      <c r="L1241" s="23">
        <v>12</v>
      </c>
      <c r="M1241" s="29">
        <f t="shared" si="75"/>
        <v>48</v>
      </c>
      <c r="N1241" s="29">
        <f t="shared" si="76"/>
        <v>60</v>
      </c>
      <c r="O1241" s="23"/>
      <c r="P1241" s="23"/>
      <c r="Q1241" s="23">
        <v>5</v>
      </c>
      <c r="R1241" s="23">
        <v>20</v>
      </c>
      <c r="S1241" s="22" t="s">
        <v>66</v>
      </c>
      <c r="T1241" s="22">
        <v>0.29999999999999999</v>
      </c>
      <c r="U1241" s="22">
        <v>47</v>
      </c>
      <c r="V1241" s="22">
        <v>70</v>
      </c>
      <c r="W1241" s="22">
        <v>100</v>
      </c>
      <c r="X1241" s="24">
        <v>22</v>
      </c>
      <c r="Y1241" s="25">
        <v>37</v>
      </c>
      <c r="Z1241" s="18">
        <f>#NAME?</f>
        <v>37</v>
      </c>
      <c r="AA1241" s="18" t="b">
        <f t="shared" si="74"/>
        <v>1</v>
      </c>
      <c r="AB1241" s="26">
        <v>6</v>
      </c>
    </row>
    <row r="1242">
      <c r="A1242" s="21">
        <v>10188</v>
      </c>
      <c r="B1242" s="22" t="s">
        <v>5101</v>
      </c>
      <c r="C1242" s="22" t="s">
        <v>5102</v>
      </c>
      <c r="D1242" s="22" t="s">
        <v>4422</v>
      </c>
      <c r="E1242" s="22" t="s">
        <v>5103</v>
      </c>
      <c r="F1242" s="22" t="s">
        <v>5104</v>
      </c>
      <c r="G1242" s="22"/>
      <c r="H1242" s="14">
        <v>0.040000000000000001</v>
      </c>
      <c r="I1242" s="15" t="s">
        <v>4704</v>
      </c>
      <c r="J1242" s="15" t="s">
        <v>4705</v>
      </c>
      <c r="K1242" s="13">
        <v>90</v>
      </c>
      <c r="L1242" s="23">
        <v>12</v>
      </c>
      <c r="M1242" s="29">
        <f t="shared" si="75"/>
        <v>48</v>
      </c>
      <c r="N1242" s="29">
        <f t="shared" si="76"/>
        <v>60</v>
      </c>
      <c r="O1242" s="23"/>
      <c r="P1242" s="23"/>
      <c r="Q1242" s="23">
        <v>5</v>
      </c>
      <c r="R1242" s="23">
        <v>20</v>
      </c>
      <c r="S1242" s="22" t="s">
        <v>66</v>
      </c>
      <c r="T1242" s="22">
        <v>0.29999999999999999</v>
      </c>
      <c r="U1242" s="22">
        <v>47</v>
      </c>
      <c r="V1242" s="22">
        <v>70</v>
      </c>
      <c r="W1242" s="22">
        <v>100</v>
      </c>
      <c r="X1242" s="24">
        <v>20</v>
      </c>
      <c r="Y1242" s="25">
        <v>31</v>
      </c>
      <c r="Z1242" s="18">
        <f>#NAME?</f>
        <v>31</v>
      </c>
      <c r="AA1242" s="18" t="b">
        <f t="shared" si="74"/>
        <v>1</v>
      </c>
      <c r="AB1242" s="26">
        <v>13</v>
      </c>
    </row>
    <row r="1243">
      <c r="A1243" s="21">
        <v>11365</v>
      </c>
      <c r="B1243" s="22" t="s">
        <v>5105</v>
      </c>
      <c r="C1243" s="22" t="s">
        <v>5106</v>
      </c>
      <c r="D1243" s="22" t="s">
        <v>4422</v>
      </c>
      <c r="E1243" s="22" t="s">
        <v>5107</v>
      </c>
      <c r="F1243" s="22" t="s">
        <v>5108</v>
      </c>
      <c r="G1243" s="22"/>
      <c r="H1243" s="14">
        <v>0.040000000000000001</v>
      </c>
      <c r="I1243" s="15" t="s">
        <v>4704</v>
      </c>
      <c r="J1243" s="15" t="s">
        <v>4705</v>
      </c>
      <c r="K1243" s="13">
        <v>90</v>
      </c>
      <c r="L1243" s="23"/>
      <c r="M1243" s="29">
        <f t="shared" si="75"/>
        <v>0</v>
      </c>
      <c r="N1243" s="29">
        <f t="shared" si="76"/>
        <v>0</v>
      </c>
      <c r="O1243" s="23">
        <v>5</v>
      </c>
      <c r="P1243" s="23">
        <v>10</v>
      </c>
      <c r="Q1243" s="23"/>
      <c r="R1243" s="23"/>
      <c r="S1243" s="22" t="s">
        <v>66</v>
      </c>
      <c r="T1243" s="22">
        <v>4.7999999999999998</v>
      </c>
      <c r="U1243" s="22">
        <v>750</v>
      </c>
      <c r="V1243" s="22">
        <v>1160</v>
      </c>
      <c r="W1243" s="22">
        <v>1600</v>
      </c>
      <c r="X1243" s="24"/>
      <c r="Y1243" s="25"/>
      <c r="Z1243" s="18">
        <f>#NAME?</f>
        <v>0</v>
      </c>
      <c r="AA1243" s="18" t="b">
        <f t="shared" si="74"/>
        <v>1</v>
      </c>
      <c r="AB1243" s="26"/>
    </row>
    <row r="1244">
      <c r="A1244" s="21">
        <v>11366</v>
      </c>
      <c r="B1244" s="22" t="s">
        <v>5109</v>
      </c>
      <c r="C1244" s="22" t="s">
        <v>5110</v>
      </c>
      <c r="D1244" s="22" t="s">
        <v>4422</v>
      </c>
      <c r="E1244" s="22" t="s">
        <v>5111</v>
      </c>
      <c r="F1244" s="22" t="s">
        <v>5112</v>
      </c>
      <c r="G1244" s="22"/>
      <c r="H1244" s="14">
        <v>0.040000000000000001</v>
      </c>
      <c r="I1244" s="15" t="s">
        <v>4704</v>
      </c>
      <c r="J1244" s="15" t="s">
        <v>4705</v>
      </c>
      <c r="K1244" s="13">
        <v>90</v>
      </c>
      <c r="L1244" s="23"/>
      <c r="M1244" s="29">
        <f t="shared" si="75"/>
        <v>0</v>
      </c>
      <c r="N1244" s="29">
        <f t="shared" si="76"/>
        <v>0</v>
      </c>
      <c r="O1244" s="23">
        <v>5</v>
      </c>
      <c r="P1244" s="23">
        <v>10</v>
      </c>
      <c r="Q1244" s="23"/>
      <c r="R1244" s="23"/>
      <c r="S1244" s="22" t="s">
        <v>66</v>
      </c>
      <c r="T1244" s="22">
        <v>4.7999999999999998</v>
      </c>
      <c r="U1244" s="22">
        <v>750</v>
      </c>
      <c r="V1244" s="22">
        <v>1160</v>
      </c>
      <c r="W1244" s="22">
        <v>1600</v>
      </c>
      <c r="X1244" s="24"/>
      <c r="Y1244" s="25"/>
      <c r="Z1244" s="18">
        <f>#NAME?</f>
        <v>0</v>
      </c>
      <c r="AA1244" s="18" t="b">
        <f t="shared" si="74"/>
        <v>1</v>
      </c>
      <c r="AB1244" s="26"/>
    </row>
    <row r="1245">
      <c r="A1245" s="21">
        <v>11367</v>
      </c>
      <c r="B1245" s="22" t="s">
        <v>5113</v>
      </c>
      <c r="C1245" s="22" t="s">
        <v>5114</v>
      </c>
      <c r="D1245" s="22" t="s">
        <v>4422</v>
      </c>
      <c r="E1245" s="22" t="s">
        <v>5115</v>
      </c>
      <c r="F1245" s="22" t="s">
        <v>5116</v>
      </c>
      <c r="G1245" s="22"/>
      <c r="H1245" s="14">
        <v>0.040000000000000001</v>
      </c>
      <c r="I1245" s="15" t="s">
        <v>4704</v>
      </c>
      <c r="J1245" s="15" t="s">
        <v>4705</v>
      </c>
      <c r="K1245" s="13">
        <v>90</v>
      </c>
      <c r="L1245" s="23">
        <v>0</v>
      </c>
      <c r="M1245" s="29">
        <f t="shared" si="75"/>
        <v>0</v>
      </c>
      <c r="N1245" s="29">
        <f t="shared" si="76"/>
        <v>0</v>
      </c>
      <c r="O1245" s="23">
        <v>5</v>
      </c>
      <c r="P1245" s="23">
        <v>10</v>
      </c>
      <c r="Q1245" s="23"/>
      <c r="R1245" s="23"/>
      <c r="S1245" s="22" t="s">
        <v>66</v>
      </c>
      <c r="T1245" s="22">
        <v>0.81000000000000005</v>
      </c>
      <c r="U1245" s="22">
        <v>127</v>
      </c>
      <c r="V1245" s="22">
        <v>200</v>
      </c>
      <c r="W1245" s="22">
        <v>280</v>
      </c>
      <c r="X1245" s="24">
        <v>6</v>
      </c>
      <c r="Y1245" s="25"/>
      <c r="Z1245" s="18">
        <f>#NAME?</f>
        <v>0</v>
      </c>
      <c r="AA1245" s="18" t="b">
        <f t="shared" si="74"/>
        <v>1</v>
      </c>
      <c r="AB1245" s="26">
        <v>10</v>
      </c>
    </row>
    <row r="1246">
      <c r="A1246" s="21">
        <v>11368</v>
      </c>
      <c r="B1246" s="22" t="s">
        <v>5117</v>
      </c>
      <c r="C1246" s="22" t="s">
        <v>5118</v>
      </c>
      <c r="D1246" s="22" t="s">
        <v>4422</v>
      </c>
      <c r="E1246" s="22" t="s">
        <v>5119</v>
      </c>
      <c r="F1246" s="22" t="s">
        <v>5120</v>
      </c>
      <c r="G1246" s="22"/>
      <c r="H1246" s="14">
        <v>0.040000000000000001</v>
      </c>
      <c r="I1246" s="15" t="s">
        <v>4704</v>
      </c>
      <c r="J1246" s="15" t="s">
        <v>4705</v>
      </c>
      <c r="K1246" s="13">
        <v>90</v>
      </c>
      <c r="L1246" s="23">
        <v>0</v>
      </c>
      <c r="M1246" s="29">
        <f t="shared" si="75"/>
        <v>0</v>
      </c>
      <c r="N1246" s="29">
        <f t="shared" si="76"/>
        <v>0</v>
      </c>
      <c r="O1246" s="23">
        <v>5</v>
      </c>
      <c r="P1246" s="23">
        <v>10</v>
      </c>
      <c r="Q1246" s="23"/>
      <c r="R1246" s="23"/>
      <c r="S1246" s="22" t="s">
        <v>66</v>
      </c>
      <c r="T1246" s="22">
        <v>0.81000000000000005</v>
      </c>
      <c r="U1246" s="22">
        <v>127</v>
      </c>
      <c r="V1246" s="22">
        <v>200</v>
      </c>
      <c r="W1246" s="22">
        <v>280</v>
      </c>
      <c r="X1246" s="24">
        <v>4</v>
      </c>
      <c r="Y1246" s="25"/>
      <c r="Z1246" s="18">
        <f>#NAME?</f>
        <v>0</v>
      </c>
      <c r="AA1246" s="18" t="b">
        <f t="shared" si="74"/>
        <v>1</v>
      </c>
      <c r="AB1246" s="26">
        <v>9</v>
      </c>
    </row>
    <row r="1247">
      <c r="A1247" s="21">
        <v>10197</v>
      </c>
      <c r="B1247" s="22" t="s">
        <v>5121</v>
      </c>
      <c r="C1247" s="22" t="s">
        <v>5122</v>
      </c>
      <c r="D1247" s="22" t="s">
        <v>4422</v>
      </c>
      <c r="E1247" s="22" t="s">
        <v>5123</v>
      </c>
      <c r="F1247" s="22" t="s">
        <v>5124</v>
      </c>
      <c r="G1247" s="22"/>
      <c r="H1247" s="14">
        <v>0.040000000000000001</v>
      </c>
      <c r="I1247" s="15" t="s">
        <v>4704</v>
      </c>
      <c r="J1247" s="15" t="s">
        <v>4705</v>
      </c>
      <c r="K1247" s="13">
        <v>90</v>
      </c>
      <c r="L1247" s="23">
        <v>0</v>
      </c>
      <c r="M1247" s="29">
        <f t="shared" si="75"/>
        <v>0</v>
      </c>
      <c r="N1247" s="29">
        <f t="shared" si="76"/>
        <v>0</v>
      </c>
      <c r="O1247" s="23">
        <v>5</v>
      </c>
      <c r="P1247" s="23">
        <v>10</v>
      </c>
      <c r="Q1247" s="23"/>
      <c r="R1247" s="23"/>
      <c r="S1247" s="22" t="s">
        <v>66</v>
      </c>
      <c r="T1247" s="22">
        <v>0.81000000000000005</v>
      </c>
      <c r="U1247" s="22">
        <v>127</v>
      </c>
      <c r="V1247" s="22">
        <v>200</v>
      </c>
      <c r="W1247" s="22">
        <v>280</v>
      </c>
      <c r="X1247" s="24"/>
      <c r="Y1247" s="25"/>
      <c r="Z1247" s="18">
        <f>#NAME?</f>
        <v>0</v>
      </c>
      <c r="AA1247" s="18" t="b">
        <f t="shared" si="74"/>
        <v>1</v>
      </c>
      <c r="AB1247" s="26">
        <v>25</v>
      </c>
    </row>
    <row r="1248">
      <c r="A1248" s="21">
        <v>10196</v>
      </c>
      <c r="B1248" s="22" t="s">
        <v>5125</v>
      </c>
      <c r="C1248" s="22" t="s">
        <v>5126</v>
      </c>
      <c r="D1248" s="22" t="s">
        <v>4422</v>
      </c>
      <c r="E1248" s="22" t="s">
        <v>5127</v>
      </c>
      <c r="F1248" s="22" t="s">
        <v>5128</v>
      </c>
      <c r="G1248" s="22"/>
      <c r="H1248" s="14">
        <v>0.040000000000000001</v>
      </c>
      <c r="I1248" s="15" t="s">
        <v>4704</v>
      </c>
      <c r="J1248" s="15" t="s">
        <v>4705</v>
      </c>
      <c r="K1248" s="13">
        <v>90</v>
      </c>
      <c r="L1248" s="23">
        <v>0</v>
      </c>
      <c r="M1248" s="29">
        <f t="shared" si="75"/>
        <v>0</v>
      </c>
      <c r="N1248" s="29">
        <f t="shared" si="76"/>
        <v>0</v>
      </c>
      <c r="O1248" s="23">
        <v>5</v>
      </c>
      <c r="P1248" s="23">
        <v>10</v>
      </c>
      <c r="Q1248" s="23"/>
      <c r="R1248" s="23"/>
      <c r="S1248" s="22" t="s">
        <v>66</v>
      </c>
      <c r="T1248" s="22">
        <v>0.81000000000000005</v>
      </c>
      <c r="U1248" s="22">
        <v>127</v>
      </c>
      <c r="V1248" s="22">
        <v>200</v>
      </c>
      <c r="W1248" s="22">
        <v>280</v>
      </c>
      <c r="X1248" s="24"/>
      <c r="Y1248" s="25"/>
      <c r="Z1248" s="18">
        <f>#NAME?</f>
        <v>0</v>
      </c>
      <c r="AA1248" s="18" t="b">
        <f t="shared" si="74"/>
        <v>1</v>
      </c>
      <c r="AB1248" s="26">
        <v>9</v>
      </c>
    </row>
    <row r="1249">
      <c r="A1249" s="21">
        <v>10195</v>
      </c>
      <c r="B1249" s="22" t="s">
        <v>5129</v>
      </c>
      <c r="C1249" s="22" t="s">
        <v>5130</v>
      </c>
      <c r="D1249" s="22" t="s">
        <v>4422</v>
      </c>
      <c r="E1249" s="22" t="s">
        <v>5131</v>
      </c>
      <c r="F1249" s="22" t="s">
        <v>5132</v>
      </c>
      <c r="G1249" s="22"/>
      <c r="H1249" s="14">
        <v>0.040000000000000001</v>
      </c>
      <c r="I1249" s="15" t="s">
        <v>4704</v>
      </c>
      <c r="J1249" s="15" t="s">
        <v>4705</v>
      </c>
      <c r="K1249" s="13">
        <v>90</v>
      </c>
      <c r="L1249" s="23">
        <v>15</v>
      </c>
      <c r="M1249" s="29">
        <f t="shared" si="75"/>
        <v>60</v>
      </c>
      <c r="N1249" s="29">
        <f t="shared" si="76"/>
        <v>75</v>
      </c>
      <c r="O1249" s="23">
        <v>5</v>
      </c>
      <c r="P1249" s="23">
        <v>10</v>
      </c>
      <c r="Q1249" s="23"/>
      <c r="R1249" s="23"/>
      <c r="S1249" s="22" t="s">
        <v>66</v>
      </c>
      <c r="T1249" s="22">
        <v>31</v>
      </c>
      <c r="U1249" s="22">
        <v>808</v>
      </c>
      <c r="V1249" s="22">
        <v>1100</v>
      </c>
      <c r="W1249" s="22">
        <v>1700</v>
      </c>
      <c r="X1249" s="24"/>
      <c r="Y1249" s="25"/>
      <c r="Z1249" s="18">
        <f>#NAME?</f>
        <v>0</v>
      </c>
      <c r="AA1249" s="18" t="b">
        <f t="shared" si="74"/>
        <v>1</v>
      </c>
      <c r="AB1249" s="26"/>
    </row>
    <row r="1250">
      <c r="A1250" s="21">
        <v>10194</v>
      </c>
      <c r="B1250" s="22" t="s">
        <v>5133</v>
      </c>
      <c r="C1250" s="22" t="s">
        <v>5134</v>
      </c>
      <c r="D1250" s="22" t="s">
        <v>4422</v>
      </c>
      <c r="E1250" s="22" t="s">
        <v>5135</v>
      </c>
      <c r="F1250" s="22" t="s">
        <v>5136</v>
      </c>
      <c r="G1250" s="22"/>
      <c r="H1250" s="14">
        <v>0.040000000000000001</v>
      </c>
      <c r="I1250" s="15" t="s">
        <v>4704</v>
      </c>
      <c r="J1250" s="15" t="s">
        <v>4705</v>
      </c>
      <c r="K1250" s="13">
        <v>90</v>
      </c>
      <c r="L1250" s="23">
        <v>15</v>
      </c>
      <c r="M1250" s="29">
        <f t="shared" si="75"/>
        <v>60</v>
      </c>
      <c r="N1250" s="29">
        <f t="shared" si="76"/>
        <v>75</v>
      </c>
      <c r="O1250" s="23">
        <v>5</v>
      </c>
      <c r="P1250" s="23">
        <v>10</v>
      </c>
      <c r="Q1250" s="23"/>
      <c r="R1250" s="23"/>
      <c r="S1250" s="22" t="s">
        <v>66</v>
      </c>
      <c r="T1250" s="22">
        <v>31</v>
      </c>
      <c r="U1250" s="22">
        <v>808</v>
      </c>
      <c r="V1250" s="22">
        <v>1100</v>
      </c>
      <c r="W1250" s="22">
        <v>1700</v>
      </c>
      <c r="X1250" s="24"/>
      <c r="Y1250" s="25"/>
      <c r="Z1250" s="18">
        <f>#NAME?</f>
        <v>0</v>
      </c>
      <c r="AA1250" s="18" t="b">
        <f t="shared" si="74"/>
        <v>1</v>
      </c>
      <c r="AB1250" s="26"/>
    </row>
    <row r="1251">
      <c r="A1251" s="21">
        <v>11363</v>
      </c>
      <c r="B1251" s="22" t="s">
        <v>5137</v>
      </c>
      <c r="C1251" s="22" t="s">
        <v>5138</v>
      </c>
      <c r="D1251" s="22" t="s">
        <v>4422</v>
      </c>
      <c r="E1251" s="22" t="s">
        <v>5139</v>
      </c>
      <c r="F1251" s="22" t="s">
        <v>5140</v>
      </c>
      <c r="G1251" s="22"/>
      <c r="H1251" s="14">
        <v>0.040000000000000001</v>
      </c>
      <c r="I1251" s="15" t="s">
        <v>4704</v>
      </c>
      <c r="J1251" s="15" t="s">
        <v>4705</v>
      </c>
      <c r="K1251" s="13">
        <v>90</v>
      </c>
      <c r="L1251" s="23">
        <v>20</v>
      </c>
      <c r="M1251" s="29">
        <f t="shared" si="75"/>
        <v>80</v>
      </c>
      <c r="N1251" s="29">
        <f t="shared" si="76"/>
        <v>100</v>
      </c>
      <c r="O1251" s="23"/>
      <c r="P1251" s="23"/>
      <c r="Q1251" s="23">
        <v>5</v>
      </c>
      <c r="R1251" s="23">
        <v>20</v>
      </c>
      <c r="S1251" s="22" t="s">
        <v>66</v>
      </c>
      <c r="T1251" s="22">
        <v>50</v>
      </c>
      <c r="U1251" s="22">
        <v>1163</v>
      </c>
      <c r="V1251" s="22">
        <v>1800</v>
      </c>
      <c r="W1251" s="22">
        <v>2480</v>
      </c>
      <c r="X1251" s="24"/>
      <c r="Y1251" s="25">
        <v>294</v>
      </c>
      <c r="Z1251" s="18">
        <f>#NAME?</f>
        <v>294</v>
      </c>
      <c r="AA1251" s="18" t="b">
        <f t="shared" si="74"/>
        <v>1</v>
      </c>
      <c r="AB1251" s="26">
        <v>1</v>
      </c>
    </row>
    <row r="1252">
      <c r="A1252" s="21">
        <v>10193</v>
      </c>
      <c r="B1252" s="22" t="s">
        <v>5141</v>
      </c>
      <c r="C1252" s="22" t="s">
        <v>5142</v>
      </c>
      <c r="D1252" s="22" t="s">
        <v>4422</v>
      </c>
      <c r="E1252" s="22" t="s">
        <v>5143</v>
      </c>
      <c r="F1252" s="22" t="s">
        <v>5144</v>
      </c>
      <c r="G1252" s="22"/>
      <c r="H1252" s="14">
        <v>0.040000000000000001</v>
      </c>
      <c r="I1252" s="15" t="s">
        <v>4704</v>
      </c>
      <c r="J1252" s="15" t="s">
        <v>4705</v>
      </c>
      <c r="K1252" s="13">
        <v>90</v>
      </c>
      <c r="L1252" s="23">
        <v>35</v>
      </c>
      <c r="M1252" s="29">
        <f t="shared" si="75"/>
        <v>140</v>
      </c>
      <c r="N1252" s="29">
        <f t="shared" si="76"/>
        <v>175</v>
      </c>
      <c r="O1252" s="23"/>
      <c r="P1252" s="23"/>
      <c r="Q1252" s="23">
        <v>5</v>
      </c>
      <c r="R1252" s="23">
        <v>20</v>
      </c>
      <c r="S1252" s="22" t="s">
        <v>66</v>
      </c>
      <c r="T1252" s="22">
        <v>19</v>
      </c>
      <c r="U1252" s="22">
        <v>495</v>
      </c>
      <c r="V1252" s="22">
        <v>690</v>
      </c>
      <c r="W1252" s="22">
        <v>1030</v>
      </c>
      <c r="X1252" s="24">
        <v>1</v>
      </c>
      <c r="Y1252" s="25">
        <v>54</v>
      </c>
      <c r="Z1252" s="18">
        <f>#NAME?</f>
        <v>54</v>
      </c>
      <c r="AA1252" s="18" t="b">
        <f t="shared" si="74"/>
        <v>1</v>
      </c>
      <c r="AB1252" s="26">
        <v>7</v>
      </c>
    </row>
    <row r="1253">
      <c r="A1253" s="21">
        <v>13789</v>
      </c>
      <c r="B1253" s="22" t="s">
        <v>5145</v>
      </c>
      <c r="C1253" s="22" t="s">
        <v>5146</v>
      </c>
      <c r="D1253" s="22" t="s">
        <v>4422</v>
      </c>
      <c r="E1253" s="22" t="s">
        <v>5147</v>
      </c>
      <c r="F1253" s="22" t="s">
        <v>5148</v>
      </c>
      <c r="G1253" s="22"/>
      <c r="H1253" s="14">
        <v>0.040000000000000001</v>
      </c>
      <c r="I1253" s="15" t="s">
        <v>64</v>
      </c>
      <c r="J1253" s="22" t="s">
        <v>65</v>
      </c>
      <c r="K1253" s="13">
        <v>90</v>
      </c>
      <c r="L1253" s="23">
        <v>22</v>
      </c>
      <c r="M1253" s="29">
        <f t="shared" si="75"/>
        <v>88</v>
      </c>
      <c r="N1253" s="29">
        <f t="shared" si="76"/>
        <v>110</v>
      </c>
      <c r="O1253" s="23">
        <v>3</v>
      </c>
      <c r="P1253" s="23">
        <v>10</v>
      </c>
      <c r="Q1253" s="23"/>
      <c r="R1253" s="23"/>
      <c r="S1253" s="22" t="s">
        <v>66</v>
      </c>
      <c r="T1253" s="22">
        <v>1.25</v>
      </c>
      <c r="U1253" s="22">
        <v>195</v>
      </c>
      <c r="V1253" s="22">
        <v>270</v>
      </c>
      <c r="W1253" s="22">
        <v>350</v>
      </c>
      <c r="X1253" s="24">
        <v>6</v>
      </c>
      <c r="Y1253" s="25">
        <v>125</v>
      </c>
      <c r="Z1253" s="18">
        <f>#NAME?</f>
        <v>125</v>
      </c>
      <c r="AA1253" s="18" t="b">
        <f t="shared" si="74"/>
        <v>1</v>
      </c>
      <c r="AB1253" s="26">
        <v>16</v>
      </c>
    </row>
    <row r="1254">
      <c r="A1254" s="21">
        <v>13788</v>
      </c>
      <c r="B1254" s="22" t="s">
        <v>5149</v>
      </c>
      <c r="C1254" s="22" t="s">
        <v>5150</v>
      </c>
      <c r="D1254" s="22" t="s">
        <v>4422</v>
      </c>
      <c r="E1254" s="22" t="s">
        <v>5151</v>
      </c>
      <c r="F1254" s="22" t="s">
        <v>5148</v>
      </c>
      <c r="G1254" s="22"/>
      <c r="H1254" s="14">
        <v>0.040000000000000001</v>
      </c>
      <c r="I1254" s="15" t="s">
        <v>64</v>
      </c>
      <c r="J1254" s="22" t="s">
        <v>65</v>
      </c>
      <c r="K1254" s="13">
        <v>90</v>
      </c>
      <c r="L1254" s="23">
        <v>20</v>
      </c>
      <c r="M1254" s="29">
        <f t="shared" si="75"/>
        <v>80</v>
      </c>
      <c r="N1254" s="29">
        <f t="shared" si="76"/>
        <v>100</v>
      </c>
      <c r="O1254" s="23">
        <v>3</v>
      </c>
      <c r="P1254" s="23">
        <v>10</v>
      </c>
      <c r="Q1254" s="23"/>
      <c r="R1254" s="23"/>
      <c r="S1254" s="22" t="s">
        <v>66</v>
      </c>
      <c r="T1254" s="22">
        <v>1.25</v>
      </c>
      <c r="U1254" s="22">
        <v>195</v>
      </c>
      <c r="V1254" s="22">
        <v>270</v>
      </c>
      <c r="W1254" s="22">
        <v>350</v>
      </c>
      <c r="X1254" s="24">
        <v>1</v>
      </c>
      <c r="Y1254" s="25">
        <v>127</v>
      </c>
      <c r="Z1254" s="18">
        <f>#NAME?</f>
        <v>127</v>
      </c>
      <c r="AA1254" s="18" t="b">
        <f t="shared" si="74"/>
        <v>1</v>
      </c>
      <c r="AB1254" s="26">
        <v>17</v>
      </c>
    </row>
    <row r="1255">
      <c r="A1255" s="21">
        <v>10185</v>
      </c>
      <c r="B1255" s="22" t="s">
        <v>5152</v>
      </c>
      <c r="C1255" s="22" t="s">
        <v>5153</v>
      </c>
      <c r="D1255" s="22" t="s">
        <v>4422</v>
      </c>
      <c r="E1255" s="22" t="s">
        <v>5154</v>
      </c>
      <c r="F1255" s="22" t="s">
        <v>5155</v>
      </c>
      <c r="G1255" s="22"/>
      <c r="H1255" s="14">
        <v>0.040000000000000001</v>
      </c>
      <c r="I1255" s="15" t="s">
        <v>64</v>
      </c>
      <c r="J1255" s="22" t="s">
        <v>65</v>
      </c>
      <c r="K1255" s="13">
        <v>90</v>
      </c>
      <c r="L1255" s="23">
        <v>32</v>
      </c>
      <c r="M1255" s="29">
        <f t="shared" si="75"/>
        <v>128</v>
      </c>
      <c r="N1255" s="29">
        <f t="shared" si="76"/>
        <v>160</v>
      </c>
      <c r="O1255" s="23">
        <v>5</v>
      </c>
      <c r="P1255" s="23">
        <v>20</v>
      </c>
      <c r="Q1255" s="23"/>
      <c r="R1255" s="23"/>
      <c r="S1255" s="22" t="s">
        <v>66</v>
      </c>
      <c r="T1255" s="22">
        <v>8.5</v>
      </c>
      <c r="U1255" s="22">
        <v>218.19</v>
      </c>
      <c r="V1255" s="22">
        <v>310</v>
      </c>
      <c r="W1255" s="22">
        <v>430</v>
      </c>
      <c r="X1255" s="24">
        <v>16</v>
      </c>
      <c r="Y1255" s="25">
        <v>91</v>
      </c>
      <c r="Z1255" s="18">
        <f>#NAME?</f>
        <v>91</v>
      </c>
      <c r="AA1255" s="18" t="b">
        <f t="shared" si="74"/>
        <v>1</v>
      </c>
      <c r="AB1255" s="26">
        <v>30</v>
      </c>
    </row>
    <row r="1256">
      <c r="A1256" s="21">
        <v>10184</v>
      </c>
      <c r="B1256" s="22" t="s">
        <v>5156</v>
      </c>
      <c r="C1256" s="22" t="s">
        <v>5157</v>
      </c>
      <c r="D1256" s="22" t="s">
        <v>4422</v>
      </c>
      <c r="E1256" s="22" t="s">
        <v>5158</v>
      </c>
      <c r="F1256" s="22" t="s">
        <v>5159</v>
      </c>
      <c r="G1256" s="22"/>
      <c r="H1256" s="14">
        <v>0.040000000000000001</v>
      </c>
      <c r="I1256" s="15" t="s">
        <v>64</v>
      </c>
      <c r="J1256" s="22" t="s">
        <v>65</v>
      </c>
      <c r="K1256" s="13">
        <v>90</v>
      </c>
      <c r="L1256" s="23">
        <v>33</v>
      </c>
      <c r="M1256" s="29">
        <f t="shared" si="75"/>
        <v>132</v>
      </c>
      <c r="N1256" s="29">
        <f t="shared" si="76"/>
        <v>165</v>
      </c>
      <c r="O1256" s="23">
        <v>5</v>
      </c>
      <c r="P1256" s="23">
        <v>20</v>
      </c>
      <c r="Q1256" s="23"/>
      <c r="R1256" s="23"/>
      <c r="S1256" s="22" t="s">
        <v>66</v>
      </c>
      <c r="T1256" s="22">
        <v>8.5</v>
      </c>
      <c r="U1256" s="22">
        <v>218.19</v>
      </c>
      <c r="V1256" s="22">
        <v>310</v>
      </c>
      <c r="W1256" s="22">
        <v>430</v>
      </c>
      <c r="X1256" s="24">
        <v>12</v>
      </c>
      <c r="Y1256" s="25">
        <v>124</v>
      </c>
      <c r="Z1256" s="18">
        <f>#NAME?</f>
        <v>124</v>
      </c>
      <c r="AA1256" s="18" t="b">
        <f t="shared" si="74"/>
        <v>1</v>
      </c>
      <c r="AB1256" s="26">
        <v>45</v>
      </c>
    </row>
    <row r="1257">
      <c r="A1257" s="21">
        <v>10183</v>
      </c>
      <c r="B1257" s="22" t="s">
        <v>5160</v>
      </c>
      <c r="C1257" s="22" t="s">
        <v>5161</v>
      </c>
      <c r="D1257" s="22" t="s">
        <v>4422</v>
      </c>
      <c r="E1257" s="22" t="s">
        <v>5162</v>
      </c>
      <c r="F1257" s="22" t="s">
        <v>5163</v>
      </c>
      <c r="G1257" s="22"/>
      <c r="H1257" s="14">
        <v>0.040000000000000001</v>
      </c>
      <c r="I1257" s="15" t="s">
        <v>4704</v>
      </c>
      <c r="J1257" s="15" t="s">
        <v>4705</v>
      </c>
      <c r="K1257" s="13">
        <v>90</v>
      </c>
      <c r="L1257" s="23">
        <v>49</v>
      </c>
      <c r="M1257" s="29">
        <f t="shared" si="75"/>
        <v>196</v>
      </c>
      <c r="N1257" s="29">
        <f t="shared" si="76"/>
        <v>245</v>
      </c>
      <c r="O1257" s="23"/>
      <c r="P1257" s="23"/>
      <c r="Q1257" s="23">
        <v>5</v>
      </c>
      <c r="R1257" s="23">
        <v>20</v>
      </c>
      <c r="S1257" s="22" t="s">
        <v>66</v>
      </c>
      <c r="T1257" s="22">
        <v>28</v>
      </c>
      <c r="U1257" s="22">
        <v>730</v>
      </c>
      <c r="V1257" s="22">
        <v>1000</v>
      </c>
      <c r="W1257" s="22">
        <v>1600</v>
      </c>
      <c r="X1257" s="24"/>
      <c r="Y1257" s="25"/>
      <c r="Z1257" s="18">
        <f>#NAME?</f>
        <v>0</v>
      </c>
      <c r="AA1257" s="18" t="b">
        <f t="shared" si="74"/>
        <v>1</v>
      </c>
      <c r="AB1257" s="26"/>
    </row>
    <row r="1258">
      <c r="A1258" s="21">
        <v>10182</v>
      </c>
      <c r="B1258" s="22" t="s">
        <v>5164</v>
      </c>
      <c r="C1258" s="22" t="s">
        <v>5165</v>
      </c>
      <c r="D1258" s="22" t="s">
        <v>4422</v>
      </c>
      <c r="E1258" s="22" t="s">
        <v>5166</v>
      </c>
      <c r="F1258" s="22" t="s">
        <v>5096</v>
      </c>
      <c r="G1258" s="22"/>
      <c r="H1258" s="14">
        <v>0.040000000000000001</v>
      </c>
      <c r="I1258" s="15" t="s">
        <v>4704</v>
      </c>
      <c r="J1258" s="15" t="s">
        <v>4705</v>
      </c>
      <c r="K1258" s="13">
        <v>90</v>
      </c>
      <c r="L1258" s="23">
        <v>50</v>
      </c>
      <c r="M1258" s="29">
        <f t="shared" si="75"/>
        <v>200</v>
      </c>
      <c r="N1258" s="29">
        <f t="shared" si="76"/>
        <v>250</v>
      </c>
      <c r="O1258" s="23"/>
      <c r="P1258" s="23"/>
      <c r="Q1258" s="23">
        <v>5</v>
      </c>
      <c r="R1258" s="23">
        <v>20</v>
      </c>
      <c r="S1258" s="22" t="s">
        <v>66</v>
      </c>
      <c r="T1258" s="22">
        <v>28</v>
      </c>
      <c r="U1258" s="22">
        <v>730</v>
      </c>
      <c r="V1258" s="22">
        <v>1000</v>
      </c>
      <c r="W1258" s="22">
        <v>1600</v>
      </c>
      <c r="X1258" s="24"/>
      <c r="Y1258" s="25"/>
      <c r="Z1258" s="18">
        <f>#NAME?</f>
        <v>0</v>
      </c>
      <c r="AA1258" s="18" t="b">
        <f t="shared" si="74"/>
        <v>1</v>
      </c>
      <c r="AB1258" s="26"/>
    </row>
    <row r="1259">
      <c r="A1259" s="21">
        <v>10207</v>
      </c>
      <c r="B1259" s="22" t="s">
        <v>5167</v>
      </c>
      <c r="C1259" s="22" t="s">
        <v>5168</v>
      </c>
      <c r="D1259" s="22" t="s">
        <v>4422</v>
      </c>
      <c r="E1259" s="22" t="s">
        <v>5169</v>
      </c>
      <c r="F1259" s="22" t="s">
        <v>5170</v>
      </c>
      <c r="G1259" s="22"/>
      <c r="H1259" s="14">
        <v>0.040000000000000001</v>
      </c>
      <c r="I1259" s="15" t="s">
        <v>4704</v>
      </c>
      <c r="J1259" s="15" t="s">
        <v>4705</v>
      </c>
      <c r="K1259" s="13">
        <v>90</v>
      </c>
      <c r="L1259" s="23">
        <v>54</v>
      </c>
      <c r="M1259" s="29">
        <f t="shared" si="75"/>
        <v>216</v>
      </c>
      <c r="N1259" s="29">
        <f t="shared" si="76"/>
        <v>270</v>
      </c>
      <c r="O1259" s="23">
        <v>5</v>
      </c>
      <c r="P1259" s="23">
        <v>20</v>
      </c>
      <c r="Q1259" s="23"/>
      <c r="R1259" s="23"/>
      <c r="S1259" s="22" t="s">
        <v>66</v>
      </c>
      <c r="T1259" s="22">
        <v>4</v>
      </c>
      <c r="U1259" s="22">
        <v>104</v>
      </c>
      <c r="V1259" s="22">
        <v>150</v>
      </c>
      <c r="W1259" s="22">
        <v>220</v>
      </c>
      <c r="X1259" s="24">
        <v>34</v>
      </c>
      <c r="Y1259" s="25">
        <v>65</v>
      </c>
      <c r="Z1259" s="18">
        <f>#NAME?</f>
        <v>65</v>
      </c>
      <c r="AA1259" s="18" t="b">
        <f t="shared" si="74"/>
        <v>1</v>
      </c>
      <c r="AB1259" s="26">
        <v>12</v>
      </c>
    </row>
    <row r="1260">
      <c r="A1260" s="21">
        <v>10206</v>
      </c>
      <c r="B1260" s="22" t="s">
        <v>5171</v>
      </c>
      <c r="C1260" s="22" t="s">
        <v>5172</v>
      </c>
      <c r="D1260" s="22" t="s">
        <v>4422</v>
      </c>
      <c r="E1260" s="22" t="s">
        <v>5173</v>
      </c>
      <c r="F1260" s="22" t="s">
        <v>5174</v>
      </c>
      <c r="G1260" s="22"/>
      <c r="H1260" s="14">
        <v>0.040000000000000001</v>
      </c>
      <c r="I1260" s="15" t="s">
        <v>4704</v>
      </c>
      <c r="J1260" s="15" t="s">
        <v>4705</v>
      </c>
      <c r="K1260" s="13">
        <v>90</v>
      </c>
      <c r="L1260" s="23">
        <v>54</v>
      </c>
      <c r="M1260" s="29">
        <f t="shared" si="75"/>
        <v>216</v>
      </c>
      <c r="N1260" s="29">
        <f t="shared" si="76"/>
        <v>270</v>
      </c>
      <c r="O1260" s="23">
        <v>5</v>
      </c>
      <c r="P1260" s="23">
        <v>20</v>
      </c>
      <c r="Q1260" s="23"/>
      <c r="R1260" s="23"/>
      <c r="S1260" s="22" t="s">
        <v>66</v>
      </c>
      <c r="T1260" s="22">
        <v>4</v>
      </c>
      <c r="U1260" s="22">
        <v>104</v>
      </c>
      <c r="V1260" s="22">
        <v>150</v>
      </c>
      <c r="W1260" s="22">
        <v>220</v>
      </c>
      <c r="X1260" s="24">
        <v>10</v>
      </c>
      <c r="Y1260" s="25">
        <v>97</v>
      </c>
      <c r="Z1260" s="18">
        <f>#NAME?</f>
        <v>97</v>
      </c>
      <c r="AA1260" s="18" t="b">
        <f t="shared" si="74"/>
        <v>1</v>
      </c>
      <c r="AB1260" s="26">
        <v>6</v>
      </c>
    </row>
    <row r="1261">
      <c r="A1261" s="21">
        <v>12491</v>
      </c>
      <c r="B1261" s="22" t="s">
        <v>5175</v>
      </c>
      <c r="C1261" s="22" t="s">
        <v>5176</v>
      </c>
      <c r="D1261" s="22" t="s">
        <v>4422</v>
      </c>
      <c r="E1261" s="22" t="s">
        <v>5177</v>
      </c>
      <c r="F1261" s="22" t="s">
        <v>5178</v>
      </c>
      <c r="G1261" s="22"/>
      <c r="H1261" s="14">
        <v>0.040000000000000001</v>
      </c>
      <c r="I1261" s="15" t="s">
        <v>4704</v>
      </c>
      <c r="J1261" s="15" t="s">
        <v>4705</v>
      </c>
      <c r="K1261" s="13">
        <v>90</v>
      </c>
      <c r="L1261" s="23">
        <v>10</v>
      </c>
      <c r="M1261" s="29">
        <f t="shared" si="75"/>
        <v>40</v>
      </c>
      <c r="N1261" s="29">
        <f t="shared" si="76"/>
        <v>50</v>
      </c>
      <c r="O1261" s="23"/>
      <c r="P1261" s="23"/>
      <c r="Q1261" s="23">
        <v>5</v>
      </c>
      <c r="R1261" s="23">
        <v>20</v>
      </c>
      <c r="S1261" s="22" t="s">
        <v>66</v>
      </c>
      <c r="T1261" s="22">
        <v>0.19</v>
      </c>
      <c r="U1261" s="22">
        <v>30</v>
      </c>
      <c r="V1261" s="22">
        <v>50</v>
      </c>
      <c r="W1261" s="22">
        <v>70</v>
      </c>
      <c r="X1261" s="24">
        <v>15</v>
      </c>
      <c r="Y1261" s="25">
        <v>50</v>
      </c>
      <c r="Z1261" s="18">
        <f>#NAME?</f>
        <v>50</v>
      </c>
      <c r="AA1261" s="18" t="b">
        <f t="shared" si="74"/>
        <v>1</v>
      </c>
      <c r="AB1261" s="26">
        <v>12</v>
      </c>
    </row>
    <row r="1262">
      <c r="A1262" s="21">
        <v>12490</v>
      </c>
      <c r="B1262" s="22" t="s">
        <v>5179</v>
      </c>
      <c r="C1262" s="22" t="s">
        <v>5180</v>
      </c>
      <c r="D1262" s="22" t="s">
        <v>4422</v>
      </c>
      <c r="E1262" s="22" t="s">
        <v>5181</v>
      </c>
      <c r="F1262" s="22" t="s">
        <v>5182</v>
      </c>
      <c r="G1262" s="22"/>
      <c r="H1262" s="14">
        <v>0.040000000000000001</v>
      </c>
      <c r="I1262" s="15" t="s">
        <v>4704</v>
      </c>
      <c r="J1262" s="15" t="s">
        <v>4705</v>
      </c>
      <c r="K1262" s="13">
        <v>90</v>
      </c>
      <c r="L1262" s="23">
        <v>9</v>
      </c>
      <c r="M1262" s="29">
        <f t="shared" si="75"/>
        <v>36</v>
      </c>
      <c r="N1262" s="29">
        <f t="shared" si="76"/>
        <v>45</v>
      </c>
      <c r="O1262" s="23"/>
      <c r="P1262" s="23"/>
      <c r="Q1262" s="23">
        <v>5</v>
      </c>
      <c r="R1262" s="23">
        <v>20</v>
      </c>
      <c r="S1262" s="22" t="s">
        <v>66</v>
      </c>
      <c r="T1262" s="22">
        <v>0.19</v>
      </c>
      <c r="U1262" s="22">
        <v>30</v>
      </c>
      <c r="V1262" s="22">
        <v>50</v>
      </c>
      <c r="W1262" s="22">
        <v>70</v>
      </c>
      <c r="X1262" s="24">
        <v>27</v>
      </c>
      <c r="Y1262" s="25">
        <v>95</v>
      </c>
      <c r="Z1262" s="18">
        <f>#NAME?</f>
        <v>95</v>
      </c>
      <c r="AA1262" s="18" t="b">
        <f t="shared" si="74"/>
        <v>1</v>
      </c>
      <c r="AB1262" s="26">
        <v>14</v>
      </c>
    </row>
    <row r="1263">
      <c r="A1263" s="21">
        <v>10203</v>
      </c>
      <c r="B1263" s="22" t="s">
        <v>5183</v>
      </c>
      <c r="C1263" s="22" t="s">
        <v>5184</v>
      </c>
      <c r="D1263" s="22" t="s">
        <v>4422</v>
      </c>
      <c r="E1263" s="22" t="s">
        <v>5185</v>
      </c>
      <c r="F1263" s="22" t="s">
        <v>5186</v>
      </c>
      <c r="G1263" s="22"/>
      <c r="H1263" s="14">
        <v>0.040000000000000001</v>
      </c>
      <c r="I1263" s="15" t="s">
        <v>4704</v>
      </c>
      <c r="J1263" s="15" t="s">
        <v>4705</v>
      </c>
      <c r="K1263" s="13">
        <v>90</v>
      </c>
      <c r="L1263" s="23">
        <v>49</v>
      </c>
      <c r="M1263" s="29">
        <f t="shared" si="75"/>
        <v>196</v>
      </c>
      <c r="N1263" s="29">
        <f t="shared" si="76"/>
        <v>245</v>
      </c>
      <c r="O1263" s="23">
        <v>5</v>
      </c>
      <c r="P1263" s="23">
        <v>20</v>
      </c>
      <c r="Q1263" s="23"/>
      <c r="R1263" s="23"/>
      <c r="S1263" s="22" t="s">
        <v>66</v>
      </c>
      <c r="T1263" s="22">
        <v>8</v>
      </c>
      <c r="U1263" s="22">
        <v>208</v>
      </c>
      <c r="V1263" s="22">
        <v>330</v>
      </c>
      <c r="W1263" s="22">
        <v>460</v>
      </c>
      <c r="X1263" s="24">
        <v>8</v>
      </c>
      <c r="Y1263" s="25">
        <v>63</v>
      </c>
      <c r="Z1263" s="18">
        <f>#NAME?</f>
        <v>63</v>
      </c>
      <c r="AA1263" s="18" t="b">
        <f t="shared" si="74"/>
        <v>1</v>
      </c>
      <c r="AB1263" s="26">
        <v>7</v>
      </c>
    </row>
    <row r="1264">
      <c r="A1264" s="21">
        <v>10202</v>
      </c>
      <c r="B1264" s="22" t="s">
        <v>5187</v>
      </c>
      <c r="C1264" s="22" t="s">
        <v>5188</v>
      </c>
      <c r="D1264" s="22" t="s">
        <v>4422</v>
      </c>
      <c r="E1264" s="22" t="s">
        <v>5189</v>
      </c>
      <c r="F1264" s="22" t="s">
        <v>5190</v>
      </c>
      <c r="G1264" s="22"/>
      <c r="H1264" s="14">
        <v>0.040000000000000001</v>
      </c>
      <c r="I1264" s="15" t="s">
        <v>4704</v>
      </c>
      <c r="J1264" s="15" t="s">
        <v>4705</v>
      </c>
      <c r="K1264" s="13">
        <v>90</v>
      </c>
      <c r="L1264" s="23">
        <v>45</v>
      </c>
      <c r="M1264" s="29">
        <f t="shared" si="75"/>
        <v>180</v>
      </c>
      <c r="N1264" s="29">
        <f t="shared" si="76"/>
        <v>225</v>
      </c>
      <c r="O1264" s="23">
        <v>5</v>
      </c>
      <c r="P1264" s="23">
        <v>20</v>
      </c>
      <c r="Q1264" s="23"/>
      <c r="R1264" s="23"/>
      <c r="S1264" s="22" t="s">
        <v>66</v>
      </c>
      <c r="T1264" s="22">
        <v>8</v>
      </c>
      <c r="U1264" s="22">
        <v>208</v>
      </c>
      <c r="V1264" s="22">
        <v>330</v>
      </c>
      <c r="W1264" s="22">
        <v>550</v>
      </c>
      <c r="X1264" s="24">
        <v>2</v>
      </c>
      <c r="Y1264" s="25">
        <v>25</v>
      </c>
      <c r="Z1264" s="18">
        <f>#NAME?</f>
        <v>25</v>
      </c>
      <c r="AA1264" s="18" t="b">
        <f t="shared" si="74"/>
        <v>1</v>
      </c>
      <c r="AB1264" s="26">
        <v>4</v>
      </c>
    </row>
    <row r="1265">
      <c r="A1265" s="21">
        <v>10205</v>
      </c>
      <c r="B1265" s="22" t="s">
        <v>5191</v>
      </c>
      <c r="C1265" s="22" t="s">
        <v>5192</v>
      </c>
      <c r="D1265" s="22" t="s">
        <v>4422</v>
      </c>
      <c r="E1265" s="22" t="s">
        <v>5193</v>
      </c>
      <c r="F1265" s="22" t="s">
        <v>5194</v>
      </c>
      <c r="G1265" s="22"/>
      <c r="H1265" s="14">
        <v>0.040000000000000001</v>
      </c>
      <c r="I1265" s="15" t="s">
        <v>4704</v>
      </c>
      <c r="J1265" s="15" t="s">
        <v>4705</v>
      </c>
      <c r="K1265" s="13">
        <v>90</v>
      </c>
      <c r="L1265" s="23">
        <v>0</v>
      </c>
      <c r="M1265" s="29">
        <f t="shared" si="75"/>
        <v>0</v>
      </c>
      <c r="N1265" s="29">
        <f t="shared" si="76"/>
        <v>0</v>
      </c>
      <c r="O1265" s="23"/>
      <c r="P1265" s="23"/>
      <c r="Q1265" s="23">
        <v>5</v>
      </c>
      <c r="R1265" s="23">
        <v>20</v>
      </c>
      <c r="S1265" s="22" t="s">
        <v>66</v>
      </c>
      <c r="T1265" s="22">
        <v>0.40000000000000002</v>
      </c>
      <c r="U1265" s="22">
        <v>63</v>
      </c>
      <c r="V1265" s="22">
        <v>100</v>
      </c>
      <c r="W1265" s="22">
        <v>140</v>
      </c>
      <c r="X1265" s="24">
        <v>47</v>
      </c>
      <c r="Y1265" s="25"/>
      <c r="Z1265" s="18">
        <f>#NAME?</f>
        <v>0</v>
      </c>
      <c r="AA1265" s="18" t="b">
        <f t="shared" si="74"/>
        <v>1</v>
      </c>
      <c r="AB1265" s="26">
        <v>106</v>
      </c>
    </row>
    <row r="1266">
      <c r="A1266" s="21">
        <v>10204</v>
      </c>
      <c r="B1266" s="22" t="s">
        <v>5195</v>
      </c>
      <c r="C1266" s="22" t="s">
        <v>5196</v>
      </c>
      <c r="D1266" s="22" t="s">
        <v>4422</v>
      </c>
      <c r="E1266" s="22" t="s">
        <v>5197</v>
      </c>
      <c r="F1266" s="22" t="s">
        <v>5198</v>
      </c>
      <c r="G1266" s="22"/>
      <c r="H1266" s="14">
        <v>0.040000000000000001</v>
      </c>
      <c r="I1266" s="15" t="s">
        <v>4704</v>
      </c>
      <c r="J1266" s="15" t="s">
        <v>4705</v>
      </c>
      <c r="K1266" s="13">
        <v>90</v>
      </c>
      <c r="L1266" s="23">
        <v>0</v>
      </c>
      <c r="M1266" s="29">
        <f t="shared" si="75"/>
        <v>0</v>
      </c>
      <c r="N1266" s="29">
        <f t="shared" si="76"/>
        <v>0</v>
      </c>
      <c r="O1266" s="23"/>
      <c r="P1266" s="23"/>
      <c r="Q1266" s="23">
        <v>5</v>
      </c>
      <c r="R1266" s="23">
        <v>20</v>
      </c>
      <c r="S1266" s="22" t="s">
        <v>66</v>
      </c>
      <c r="T1266" s="22">
        <v>0.40000000000000002</v>
      </c>
      <c r="U1266" s="22">
        <v>63</v>
      </c>
      <c r="V1266" s="22">
        <v>100</v>
      </c>
      <c r="W1266" s="22">
        <v>140</v>
      </c>
      <c r="X1266" s="24">
        <v>48</v>
      </c>
      <c r="Y1266" s="25"/>
      <c r="Z1266" s="30">
        <f>#NAME?</f>
        <v>43</v>
      </c>
      <c r="AA1266" s="18" t="b">
        <f t="shared" si="74"/>
        <v>0</v>
      </c>
      <c r="AB1266" s="26">
        <v>86</v>
      </c>
    </row>
    <row r="1267">
      <c r="A1267" s="21">
        <v>10192</v>
      </c>
      <c r="B1267" s="22" t="s">
        <v>5199</v>
      </c>
      <c r="C1267" s="22" t="s">
        <v>5200</v>
      </c>
      <c r="D1267" s="22" t="s">
        <v>4422</v>
      </c>
      <c r="E1267" s="22" t="s">
        <v>5201</v>
      </c>
      <c r="F1267" s="22" t="s">
        <v>5140</v>
      </c>
      <c r="G1267" s="22"/>
      <c r="H1267" s="14">
        <v>0.040000000000000001</v>
      </c>
      <c r="I1267" s="15" t="s">
        <v>4704</v>
      </c>
      <c r="J1267" s="15" t="s">
        <v>4705</v>
      </c>
      <c r="K1267" s="13">
        <v>90</v>
      </c>
      <c r="L1267" s="23">
        <v>42</v>
      </c>
      <c r="M1267" s="29">
        <f t="shared" si="75"/>
        <v>168</v>
      </c>
      <c r="N1267" s="29">
        <f t="shared" si="76"/>
        <v>210</v>
      </c>
      <c r="O1267" s="23"/>
      <c r="P1267" s="23"/>
      <c r="Q1267" s="23">
        <v>5</v>
      </c>
      <c r="R1267" s="23">
        <v>10</v>
      </c>
      <c r="S1267" s="22" t="s">
        <v>66</v>
      </c>
      <c r="T1267" s="22">
        <v>45</v>
      </c>
      <c r="U1267" s="22">
        <v>1046</v>
      </c>
      <c r="V1267" s="22">
        <v>1600</v>
      </c>
      <c r="W1267" s="22">
        <v>2210</v>
      </c>
      <c r="X1267" s="24"/>
      <c r="Y1267" s="25"/>
      <c r="Z1267" s="18">
        <f>#NAME?</f>
        <v>0</v>
      </c>
      <c r="AA1267" s="18" t="b">
        <f t="shared" si="74"/>
        <v>1</v>
      </c>
      <c r="AB1267" s="26"/>
    </row>
    <row r="1268">
      <c r="A1268" s="21">
        <v>10210</v>
      </c>
      <c r="B1268" s="22" t="s">
        <v>5202</v>
      </c>
      <c r="C1268" s="22" t="s">
        <v>5203</v>
      </c>
      <c r="D1268" s="22" t="s">
        <v>4422</v>
      </c>
      <c r="E1268" s="22" t="s">
        <v>5204</v>
      </c>
      <c r="F1268" s="22" t="s">
        <v>5205</v>
      </c>
      <c r="G1268" s="22"/>
      <c r="H1268" s="14">
        <v>0.040000000000000001</v>
      </c>
      <c r="I1268" s="15" t="s">
        <v>4704</v>
      </c>
      <c r="J1268" s="15" t="s">
        <v>4705</v>
      </c>
      <c r="K1268" s="13">
        <v>90</v>
      </c>
      <c r="L1268" s="23">
        <v>0</v>
      </c>
      <c r="M1268" s="29">
        <f t="shared" si="75"/>
        <v>0</v>
      </c>
      <c r="N1268" s="29">
        <f t="shared" si="76"/>
        <v>0</v>
      </c>
      <c r="O1268" s="23"/>
      <c r="P1268" s="23"/>
      <c r="Q1268" s="23">
        <v>2</v>
      </c>
      <c r="R1268" s="23">
        <v>5</v>
      </c>
      <c r="S1268" s="22" t="s">
        <v>66</v>
      </c>
      <c r="T1268" s="22">
        <v>5</v>
      </c>
      <c r="U1268" s="22">
        <v>782</v>
      </c>
      <c r="V1268" s="22">
        <v>1210</v>
      </c>
      <c r="W1268" s="22">
        <v>1670</v>
      </c>
      <c r="X1268" s="24"/>
      <c r="Y1268" s="25"/>
      <c r="Z1268" s="18">
        <f>#NAME?</f>
        <v>0</v>
      </c>
      <c r="AA1268" s="18" t="b">
        <f t="shared" si="74"/>
        <v>1</v>
      </c>
      <c r="AB1268" s="26">
        <v>1</v>
      </c>
    </row>
    <row r="1269">
      <c r="A1269" s="21">
        <v>12128</v>
      </c>
      <c r="B1269" s="22" t="s">
        <v>5206</v>
      </c>
      <c r="C1269" s="22" t="s">
        <v>5207</v>
      </c>
      <c r="D1269" s="22" t="s">
        <v>4422</v>
      </c>
      <c r="E1269" s="22" t="s">
        <v>5208</v>
      </c>
      <c r="F1269" s="22" t="s">
        <v>5209</v>
      </c>
      <c r="G1269" s="22"/>
      <c r="H1269" s="14">
        <v>0.040000000000000001</v>
      </c>
      <c r="I1269" s="22"/>
      <c r="J1269" s="22"/>
      <c r="K1269" s="22"/>
      <c r="L1269" s="23">
        <v>0</v>
      </c>
      <c r="M1269" s="29">
        <f t="shared" si="75"/>
        <v>0</v>
      </c>
      <c r="N1269" s="29">
        <f t="shared" si="76"/>
        <v>0</v>
      </c>
      <c r="O1269" s="23">
        <v>5</v>
      </c>
      <c r="P1269" s="23">
        <v>20</v>
      </c>
      <c r="Q1269" s="23"/>
      <c r="R1269" s="23"/>
      <c r="S1269" s="22" t="s">
        <v>66</v>
      </c>
      <c r="T1269" s="22">
        <v>2.4300000000000002</v>
      </c>
      <c r="U1269" s="22">
        <v>380</v>
      </c>
      <c r="V1269" s="22">
        <v>380</v>
      </c>
      <c r="W1269" s="22">
        <v>600</v>
      </c>
      <c r="X1269" s="24">
        <v>7</v>
      </c>
      <c r="Y1269" s="25">
        <v>98</v>
      </c>
      <c r="Z1269" s="18">
        <f>#NAME?</f>
        <v>98</v>
      </c>
      <c r="AA1269" s="18" t="b">
        <f t="shared" si="74"/>
        <v>1</v>
      </c>
      <c r="AB1269" s="26"/>
    </row>
    <row r="1270">
      <c r="A1270" s="21">
        <v>12127</v>
      </c>
      <c r="B1270" s="22" t="s">
        <v>5210</v>
      </c>
      <c r="C1270" s="22" t="s">
        <v>5211</v>
      </c>
      <c r="D1270" s="22" t="s">
        <v>4422</v>
      </c>
      <c r="E1270" s="22" t="s">
        <v>5212</v>
      </c>
      <c r="F1270" s="22" t="s">
        <v>5213</v>
      </c>
      <c r="G1270" s="22"/>
      <c r="H1270" s="14">
        <v>0.040000000000000001</v>
      </c>
      <c r="I1270" s="22"/>
      <c r="J1270" s="22"/>
      <c r="K1270" s="22"/>
      <c r="L1270" s="23">
        <v>0</v>
      </c>
      <c r="M1270" s="29">
        <f t="shared" si="75"/>
        <v>0</v>
      </c>
      <c r="N1270" s="29">
        <f t="shared" si="76"/>
        <v>0</v>
      </c>
      <c r="O1270" s="23">
        <v>5</v>
      </c>
      <c r="P1270" s="23">
        <v>20</v>
      </c>
      <c r="Q1270" s="23"/>
      <c r="R1270" s="23"/>
      <c r="S1270" s="22" t="s">
        <v>66</v>
      </c>
      <c r="T1270" s="22">
        <v>2.4300000000000002</v>
      </c>
      <c r="U1270" s="22">
        <v>380</v>
      </c>
      <c r="V1270" s="22">
        <v>380</v>
      </c>
      <c r="W1270" s="22">
        <v>600</v>
      </c>
      <c r="X1270" s="24">
        <v>15</v>
      </c>
      <c r="Y1270" s="25">
        <v>141</v>
      </c>
      <c r="Z1270" s="18">
        <f>#NAME?</f>
        <v>141</v>
      </c>
      <c r="AA1270" s="18" t="b">
        <f t="shared" si="74"/>
        <v>1</v>
      </c>
      <c r="AB1270" s="26"/>
    </row>
    <row r="1271">
      <c r="A1271" s="21">
        <v>10199</v>
      </c>
      <c r="B1271" s="22" t="s">
        <v>5214</v>
      </c>
      <c r="C1271" s="22" t="s">
        <v>5215</v>
      </c>
      <c r="D1271" s="22" t="s">
        <v>4422</v>
      </c>
      <c r="E1271" s="22" t="s">
        <v>5216</v>
      </c>
      <c r="F1271" s="22" t="s">
        <v>5217</v>
      </c>
      <c r="G1271" s="22"/>
      <c r="H1271" s="14">
        <v>0.040000000000000001</v>
      </c>
      <c r="I1271" s="15" t="s">
        <v>4704</v>
      </c>
      <c r="J1271" s="15" t="s">
        <v>4705</v>
      </c>
      <c r="K1271" s="13">
        <v>90</v>
      </c>
      <c r="L1271" s="23">
        <v>17</v>
      </c>
      <c r="M1271" s="29">
        <f t="shared" si="75"/>
        <v>68</v>
      </c>
      <c r="N1271" s="29">
        <f t="shared" si="76"/>
        <v>85</v>
      </c>
      <c r="O1271" s="23"/>
      <c r="P1271" s="23"/>
      <c r="Q1271" s="23">
        <v>5</v>
      </c>
      <c r="R1271" s="23">
        <v>20</v>
      </c>
      <c r="S1271" s="22" t="s">
        <v>66</v>
      </c>
      <c r="T1271" s="22">
        <v>34</v>
      </c>
      <c r="U1271" s="22">
        <v>886</v>
      </c>
      <c r="V1271" s="22">
        <v>1200</v>
      </c>
      <c r="W1271" s="22">
        <v>1800</v>
      </c>
      <c r="X1271" s="24">
        <v>4</v>
      </c>
      <c r="Y1271" s="25">
        <v>26</v>
      </c>
      <c r="Z1271" s="18">
        <f>#NAME?</f>
        <v>26</v>
      </c>
      <c r="AA1271" s="18" t="b">
        <f t="shared" si="74"/>
        <v>1</v>
      </c>
      <c r="AB1271" s="26">
        <v>9</v>
      </c>
    </row>
    <row r="1272">
      <c r="A1272" s="21">
        <v>10198</v>
      </c>
      <c r="B1272" s="22" t="s">
        <v>5218</v>
      </c>
      <c r="C1272" s="22" t="s">
        <v>5219</v>
      </c>
      <c r="D1272" s="22" t="s">
        <v>4422</v>
      </c>
      <c r="E1272" s="22" t="s">
        <v>5220</v>
      </c>
      <c r="F1272" s="22" t="s">
        <v>5221</v>
      </c>
      <c r="G1272" s="22"/>
      <c r="H1272" s="14">
        <v>0.040000000000000001</v>
      </c>
      <c r="I1272" s="15" t="s">
        <v>4704</v>
      </c>
      <c r="J1272" s="15" t="s">
        <v>4705</v>
      </c>
      <c r="K1272" s="13">
        <v>90</v>
      </c>
      <c r="L1272" s="23">
        <v>16</v>
      </c>
      <c r="M1272" s="29">
        <f t="shared" si="75"/>
        <v>64</v>
      </c>
      <c r="N1272" s="29">
        <f t="shared" si="76"/>
        <v>80</v>
      </c>
      <c r="O1272" s="23"/>
      <c r="P1272" s="23"/>
      <c r="Q1272" s="23">
        <v>5</v>
      </c>
      <c r="R1272" s="23">
        <v>20</v>
      </c>
      <c r="S1272" s="22" t="s">
        <v>66</v>
      </c>
      <c r="T1272" s="22">
        <v>34</v>
      </c>
      <c r="U1272" s="22">
        <v>886</v>
      </c>
      <c r="V1272" s="22">
        <v>1200</v>
      </c>
      <c r="W1272" s="22">
        <v>1800</v>
      </c>
      <c r="X1272" s="24">
        <v>5</v>
      </c>
      <c r="Y1272" s="25">
        <v>14</v>
      </c>
      <c r="Z1272" s="18">
        <f>#NAME?</f>
        <v>14</v>
      </c>
      <c r="AA1272" s="18" t="b">
        <f t="shared" si="74"/>
        <v>1</v>
      </c>
      <c r="AB1272" s="26">
        <v>9</v>
      </c>
    </row>
    <row r="1273">
      <c r="A1273" s="21">
        <v>10201</v>
      </c>
      <c r="B1273" s="22" t="s">
        <v>5222</v>
      </c>
      <c r="C1273" s="22" t="s">
        <v>5223</v>
      </c>
      <c r="D1273" s="22" t="s">
        <v>4422</v>
      </c>
      <c r="E1273" s="22" t="s">
        <v>5224</v>
      </c>
      <c r="F1273" s="22" t="s">
        <v>5225</v>
      </c>
      <c r="G1273" s="22"/>
      <c r="H1273" s="14">
        <v>0.040000000000000001</v>
      </c>
      <c r="I1273" s="15" t="s">
        <v>64</v>
      </c>
      <c r="J1273" s="22" t="s">
        <v>65</v>
      </c>
      <c r="K1273" s="13">
        <v>90</v>
      </c>
      <c r="L1273" s="23">
        <v>1</v>
      </c>
      <c r="M1273" s="29">
        <f t="shared" si="75"/>
        <v>4</v>
      </c>
      <c r="N1273" s="29">
        <f t="shared" si="76"/>
        <v>5</v>
      </c>
      <c r="O1273" s="23"/>
      <c r="P1273" s="23"/>
      <c r="Q1273" s="23">
        <v>5</v>
      </c>
      <c r="R1273" s="23">
        <v>20</v>
      </c>
      <c r="S1273" s="22" t="s">
        <v>66</v>
      </c>
      <c r="T1273" s="22">
        <v>10.5</v>
      </c>
      <c r="U1273" s="22">
        <v>236</v>
      </c>
      <c r="V1273" s="22">
        <v>370</v>
      </c>
      <c r="W1273" s="22">
        <v>520</v>
      </c>
      <c r="X1273" s="24"/>
      <c r="Y1273" s="25">
        <v>266</v>
      </c>
      <c r="Z1273" s="18">
        <f>#NAME?</f>
        <v>266</v>
      </c>
      <c r="AA1273" s="18" t="b">
        <f t="shared" si="74"/>
        <v>1</v>
      </c>
      <c r="AB1273" s="26">
        <v>83</v>
      </c>
    </row>
    <row r="1274">
      <c r="A1274" s="21">
        <v>10200</v>
      </c>
      <c r="B1274" s="22" t="s">
        <v>5226</v>
      </c>
      <c r="C1274" s="22" t="s">
        <v>5227</v>
      </c>
      <c r="D1274" s="22" t="s">
        <v>4422</v>
      </c>
      <c r="E1274" s="22" t="s">
        <v>5228</v>
      </c>
      <c r="F1274" s="22" t="s">
        <v>5229</v>
      </c>
      <c r="G1274" s="22"/>
      <c r="H1274" s="14">
        <v>0.040000000000000001</v>
      </c>
      <c r="I1274" s="15" t="s">
        <v>64</v>
      </c>
      <c r="J1274" s="22" t="s">
        <v>65</v>
      </c>
      <c r="K1274" s="13">
        <v>90</v>
      </c>
      <c r="L1274" s="23">
        <v>1</v>
      </c>
      <c r="M1274" s="29">
        <f t="shared" si="75"/>
        <v>4</v>
      </c>
      <c r="N1274" s="29">
        <f t="shared" si="76"/>
        <v>5</v>
      </c>
      <c r="O1274" s="23"/>
      <c r="P1274" s="23"/>
      <c r="Q1274" s="23">
        <v>5</v>
      </c>
      <c r="R1274" s="23">
        <v>20</v>
      </c>
      <c r="S1274" s="22" t="s">
        <v>66</v>
      </c>
      <c r="T1274" s="22">
        <v>10.5</v>
      </c>
      <c r="U1274" s="22">
        <v>236</v>
      </c>
      <c r="V1274" s="22">
        <v>370</v>
      </c>
      <c r="W1274" s="22">
        <v>520</v>
      </c>
      <c r="X1274" s="24"/>
      <c r="Y1274" s="25">
        <v>277</v>
      </c>
      <c r="Z1274" s="18">
        <f>#NAME?</f>
        <v>277</v>
      </c>
      <c r="AA1274" s="18" t="b">
        <f t="shared" si="74"/>
        <v>1</v>
      </c>
      <c r="AB1274" s="26">
        <v>54</v>
      </c>
    </row>
    <row r="1275">
      <c r="A1275" s="21">
        <v>10211</v>
      </c>
      <c r="B1275" s="22" t="s">
        <v>5230</v>
      </c>
      <c r="C1275" s="22" t="s">
        <v>5231</v>
      </c>
      <c r="D1275" s="22" t="s">
        <v>4422</v>
      </c>
      <c r="E1275" s="22" t="s">
        <v>5232</v>
      </c>
      <c r="F1275" s="22" t="s">
        <v>5233</v>
      </c>
      <c r="G1275" s="22"/>
      <c r="H1275" s="14">
        <v>0.040000000000000001</v>
      </c>
      <c r="I1275" s="15" t="s">
        <v>4704</v>
      </c>
      <c r="J1275" s="15" t="s">
        <v>4705</v>
      </c>
      <c r="K1275" s="13">
        <v>90</v>
      </c>
      <c r="L1275" s="23">
        <v>18</v>
      </c>
      <c r="M1275" s="29">
        <f t="shared" si="75"/>
        <v>72</v>
      </c>
      <c r="N1275" s="29">
        <f t="shared" si="76"/>
        <v>90</v>
      </c>
      <c r="O1275" s="23"/>
      <c r="P1275" s="23"/>
      <c r="Q1275" s="23">
        <v>5</v>
      </c>
      <c r="R1275" s="23">
        <v>20</v>
      </c>
      <c r="S1275" s="22" t="s">
        <v>66</v>
      </c>
      <c r="T1275" s="22">
        <v>38</v>
      </c>
      <c r="U1275" s="22">
        <v>990</v>
      </c>
      <c r="V1275" s="22">
        <v>1400</v>
      </c>
      <c r="W1275" s="22">
        <v>2100</v>
      </c>
      <c r="X1275" s="24"/>
      <c r="Y1275" s="25">
        <v>12</v>
      </c>
      <c r="Z1275" s="18">
        <f>#NAME?</f>
        <v>12</v>
      </c>
      <c r="AA1275" s="18" t="b">
        <f t="shared" si="74"/>
        <v>1</v>
      </c>
      <c r="AB1275" s="26"/>
    </row>
    <row r="1276">
      <c r="A1276" s="21">
        <v>10209</v>
      </c>
      <c r="B1276" s="22" t="s">
        <v>5234</v>
      </c>
      <c r="C1276" s="22" t="s">
        <v>5235</v>
      </c>
      <c r="D1276" s="22" t="s">
        <v>4422</v>
      </c>
      <c r="E1276" s="22" t="s">
        <v>5236</v>
      </c>
      <c r="F1276" s="22" t="s">
        <v>5237</v>
      </c>
      <c r="G1276" s="22"/>
      <c r="H1276" s="14">
        <v>0.040000000000000001</v>
      </c>
      <c r="I1276" s="15" t="s">
        <v>64</v>
      </c>
      <c r="J1276" s="22" t="s">
        <v>65</v>
      </c>
      <c r="K1276" s="13">
        <v>90</v>
      </c>
      <c r="L1276" s="23">
        <v>6</v>
      </c>
      <c r="M1276" s="29">
        <f t="shared" si="75"/>
        <v>24</v>
      </c>
      <c r="N1276" s="29">
        <f t="shared" si="76"/>
        <v>30</v>
      </c>
      <c r="O1276" s="23"/>
      <c r="P1276" s="23"/>
      <c r="Q1276" s="23">
        <v>5</v>
      </c>
      <c r="R1276" s="23">
        <v>20</v>
      </c>
      <c r="S1276" s="22" t="s">
        <v>66</v>
      </c>
      <c r="T1276" s="22">
        <v>40</v>
      </c>
      <c r="U1276" s="22">
        <v>1020</v>
      </c>
      <c r="V1276" s="22">
        <v>1530</v>
      </c>
      <c r="W1276" s="22">
        <v>2040</v>
      </c>
      <c r="X1276" s="24">
        <v>6</v>
      </c>
      <c r="Y1276" s="25">
        <v>19</v>
      </c>
      <c r="Z1276" s="18">
        <f>#NAME?</f>
        <v>19</v>
      </c>
      <c r="AA1276" s="18" t="b">
        <f t="shared" si="74"/>
        <v>1</v>
      </c>
      <c r="AB1276" s="26">
        <v>11</v>
      </c>
    </row>
    <row r="1277">
      <c r="A1277" s="21">
        <v>10208</v>
      </c>
      <c r="B1277" s="22" t="s">
        <v>5238</v>
      </c>
      <c r="C1277" s="22" t="s">
        <v>5239</v>
      </c>
      <c r="D1277" s="22" t="s">
        <v>4422</v>
      </c>
      <c r="E1277" s="22" t="s">
        <v>5240</v>
      </c>
      <c r="F1277" s="22" t="s">
        <v>5241</v>
      </c>
      <c r="G1277" s="22"/>
      <c r="H1277" s="14">
        <v>0.040000000000000001</v>
      </c>
      <c r="I1277" s="15" t="s">
        <v>64</v>
      </c>
      <c r="J1277" s="22" t="s">
        <v>65</v>
      </c>
      <c r="K1277" s="13">
        <v>90</v>
      </c>
      <c r="L1277" s="23">
        <v>7</v>
      </c>
      <c r="M1277" s="29">
        <f t="shared" si="75"/>
        <v>28</v>
      </c>
      <c r="N1277" s="29">
        <f t="shared" si="76"/>
        <v>35</v>
      </c>
      <c r="O1277" s="23"/>
      <c r="P1277" s="23"/>
      <c r="Q1277" s="23">
        <v>5</v>
      </c>
      <c r="R1277" s="23">
        <v>20</v>
      </c>
      <c r="S1277" s="22" t="s">
        <v>66</v>
      </c>
      <c r="T1277" s="22">
        <v>40</v>
      </c>
      <c r="U1277" s="22">
        <v>1020</v>
      </c>
      <c r="V1277" s="22">
        <v>1530</v>
      </c>
      <c r="W1277" s="22">
        <v>2040</v>
      </c>
      <c r="X1277" s="24">
        <v>6</v>
      </c>
      <c r="Y1277" s="25">
        <v>16</v>
      </c>
      <c r="Z1277" s="18">
        <f>#NAME?</f>
        <v>16</v>
      </c>
      <c r="AA1277" s="18" t="b">
        <f t="shared" si="74"/>
        <v>1</v>
      </c>
      <c r="AB1277" s="26">
        <v>8</v>
      </c>
    </row>
    <row r="1278">
      <c r="A1278" s="21">
        <v>10216</v>
      </c>
      <c r="B1278" s="22" t="s">
        <v>5242</v>
      </c>
      <c r="C1278" s="22" t="s">
        <v>5243</v>
      </c>
      <c r="D1278" s="22" t="s">
        <v>4422</v>
      </c>
      <c r="E1278" s="22" t="s">
        <v>5244</v>
      </c>
      <c r="F1278" s="22" t="s">
        <v>5245</v>
      </c>
      <c r="G1278" s="22"/>
      <c r="H1278" s="14">
        <v>0.040000000000000001</v>
      </c>
      <c r="I1278" s="15" t="s">
        <v>64</v>
      </c>
      <c r="J1278" s="22" t="s">
        <v>65</v>
      </c>
      <c r="K1278" s="13">
        <v>90</v>
      </c>
      <c r="L1278" s="23">
        <v>1</v>
      </c>
      <c r="M1278" s="29">
        <f t="shared" si="75"/>
        <v>4</v>
      </c>
      <c r="N1278" s="29">
        <f t="shared" si="76"/>
        <v>5</v>
      </c>
      <c r="O1278" s="23"/>
      <c r="P1278" s="23"/>
      <c r="Q1278" s="23">
        <v>3</v>
      </c>
      <c r="R1278" s="23">
        <v>5</v>
      </c>
      <c r="S1278" s="22" t="s">
        <v>66</v>
      </c>
      <c r="T1278" s="22">
        <v>72</v>
      </c>
      <c r="U1278" s="22">
        <v>1674</v>
      </c>
      <c r="V1278" s="22">
        <v>2510</v>
      </c>
      <c r="W1278" s="22">
        <v>3470</v>
      </c>
      <c r="X1278" s="24"/>
      <c r="Y1278" s="25">
        <v>11</v>
      </c>
      <c r="Z1278" s="18">
        <f>#NAME?</f>
        <v>11</v>
      </c>
      <c r="AA1278" s="18" t="b">
        <f t="shared" si="74"/>
        <v>1</v>
      </c>
      <c r="AB1278" s="26">
        <v>1</v>
      </c>
    </row>
    <row r="1279">
      <c r="A1279" s="21">
        <v>10215</v>
      </c>
      <c r="B1279" s="22" t="s">
        <v>5246</v>
      </c>
      <c r="C1279" s="22" t="s">
        <v>5247</v>
      </c>
      <c r="D1279" s="22" t="s">
        <v>4422</v>
      </c>
      <c r="E1279" s="22" t="s">
        <v>5248</v>
      </c>
      <c r="F1279" s="22" t="s">
        <v>5249</v>
      </c>
      <c r="G1279" s="22"/>
      <c r="H1279" s="14">
        <v>0.040000000000000001</v>
      </c>
      <c r="I1279" s="15" t="s">
        <v>4704</v>
      </c>
      <c r="J1279" s="15" t="s">
        <v>4705</v>
      </c>
      <c r="K1279" s="13">
        <v>90</v>
      </c>
      <c r="L1279" s="23">
        <v>66</v>
      </c>
      <c r="M1279" s="29">
        <f t="shared" si="75"/>
        <v>264</v>
      </c>
      <c r="N1279" s="29">
        <f t="shared" si="76"/>
        <v>330</v>
      </c>
      <c r="O1279" s="23"/>
      <c r="P1279" s="23"/>
      <c r="Q1279" s="23">
        <v>5</v>
      </c>
      <c r="R1279" s="23">
        <v>20</v>
      </c>
      <c r="S1279" s="22" t="s">
        <v>66</v>
      </c>
      <c r="T1279" s="22">
        <v>4</v>
      </c>
      <c r="U1279" s="22">
        <v>104</v>
      </c>
      <c r="V1279" s="22">
        <v>150</v>
      </c>
      <c r="W1279" s="22">
        <v>220</v>
      </c>
      <c r="X1279" s="24">
        <v>21</v>
      </c>
      <c r="Y1279" s="25">
        <v>92</v>
      </c>
      <c r="Z1279" s="18">
        <f>#NAME?</f>
        <v>92</v>
      </c>
      <c r="AA1279" s="18" t="b">
        <f t="shared" si="74"/>
        <v>1</v>
      </c>
      <c r="AB1279" s="26">
        <v>10</v>
      </c>
    </row>
    <row r="1280">
      <c r="A1280" s="21">
        <v>10214</v>
      </c>
      <c r="B1280" s="22" t="s">
        <v>5250</v>
      </c>
      <c r="C1280" s="22" t="s">
        <v>5251</v>
      </c>
      <c r="D1280" s="22" t="s">
        <v>4422</v>
      </c>
      <c r="E1280" s="22" t="s">
        <v>5252</v>
      </c>
      <c r="F1280" s="22" t="s">
        <v>5253</v>
      </c>
      <c r="G1280" s="22"/>
      <c r="H1280" s="14">
        <v>0.040000000000000001</v>
      </c>
      <c r="I1280" s="15" t="s">
        <v>4704</v>
      </c>
      <c r="J1280" s="15" t="s">
        <v>4705</v>
      </c>
      <c r="K1280" s="13">
        <v>90</v>
      </c>
      <c r="L1280" s="23">
        <v>64</v>
      </c>
      <c r="M1280" s="29">
        <f t="shared" si="75"/>
        <v>256</v>
      </c>
      <c r="N1280" s="29">
        <f t="shared" si="76"/>
        <v>320</v>
      </c>
      <c r="O1280" s="23"/>
      <c r="P1280" s="23"/>
      <c r="Q1280" s="23">
        <v>5</v>
      </c>
      <c r="R1280" s="23">
        <v>20</v>
      </c>
      <c r="S1280" s="22" t="s">
        <v>66</v>
      </c>
      <c r="T1280" s="22">
        <v>4</v>
      </c>
      <c r="U1280" s="22">
        <v>104</v>
      </c>
      <c r="V1280" s="22">
        <v>150</v>
      </c>
      <c r="W1280" s="22">
        <v>220</v>
      </c>
      <c r="X1280" s="24">
        <v>19</v>
      </c>
      <c r="Y1280" s="25">
        <v>100</v>
      </c>
      <c r="Z1280" s="18">
        <f>#NAME?</f>
        <v>100</v>
      </c>
      <c r="AA1280" s="18" t="b">
        <f t="shared" si="74"/>
        <v>1</v>
      </c>
      <c r="AB1280" s="26">
        <v>10</v>
      </c>
    </row>
    <row r="1281">
      <c r="A1281" s="21">
        <v>10213</v>
      </c>
      <c r="B1281" s="22" t="s">
        <v>5254</v>
      </c>
      <c r="C1281" s="22" t="s">
        <v>5255</v>
      </c>
      <c r="D1281" s="22" t="s">
        <v>4422</v>
      </c>
      <c r="E1281" s="22" t="s">
        <v>5256</v>
      </c>
      <c r="F1281" s="22" t="s">
        <v>5257</v>
      </c>
      <c r="G1281" s="22"/>
      <c r="H1281" s="14">
        <v>0.040000000000000001</v>
      </c>
      <c r="I1281" s="15" t="s">
        <v>4704</v>
      </c>
      <c r="J1281" s="15" t="s">
        <v>4705</v>
      </c>
      <c r="K1281" s="13">
        <v>90</v>
      </c>
      <c r="L1281" s="23">
        <v>28</v>
      </c>
      <c r="M1281" s="29">
        <f t="shared" si="75"/>
        <v>112</v>
      </c>
      <c r="N1281" s="29">
        <f t="shared" si="76"/>
        <v>140</v>
      </c>
      <c r="O1281" s="23"/>
      <c r="P1281" s="23"/>
      <c r="Q1281" s="23">
        <v>5</v>
      </c>
      <c r="R1281" s="23">
        <v>20</v>
      </c>
      <c r="S1281" s="22" t="s">
        <v>66</v>
      </c>
      <c r="T1281" s="22">
        <v>16</v>
      </c>
      <c r="U1281" s="22">
        <v>417</v>
      </c>
      <c r="V1281" s="22">
        <v>580</v>
      </c>
      <c r="W1281" s="22">
        <v>870</v>
      </c>
      <c r="X1281" s="24">
        <v>5</v>
      </c>
      <c r="Y1281" s="25">
        <v>284</v>
      </c>
      <c r="Z1281" s="18">
        <f>#NAME?</f>
        <v>284</v>
      </c>
      <c r="AA1281" s="18" t="b">
        <f t="shared" si="74"/>
        <v>1</v>
      </c>
      <c r="AB1281" s="26">
        <v>23</v>
      </c>
    </row>
    <row r="1282">
      <c r="A1282" s="21">
        <v>10212</v>
      </c>
      <c r="B1282" s="22" t="s">
        <v>5258</v>
      </c>
      <c r="C1282" s="22" t="s">
        <v>5259</v>
      </c>
      <c r="D1282" s="22" t="s">
        <v>4422</v>
      </c>
      <c r="E1282" s="22" t="s">
        <v>5260</v>
      </c>
      <c r="F1282" s="22" t="s">
        <v>5261</v>
      </c>
      <c r="G1282" s="22"/>
      <c r="H1282" s="14">
        <v>0.040000000000000001</v>
      </c>
      <c r="I1282" s="15" t="s">
        <v>4704</v>
      </c>
      <c r="J1282" s="15" t="s">
        <v>4705</v>
      </c>
      <c r="K1282" s="13">
        <v>90</v>
      </c>
      <c r="L1282" s="23">
        <v>31</v>
      </c>
      <c r="M1282" s="29">
        <f t="shared" si="75"/>
        <v>124</v>
      </c>
      <c r="N1282" s="29">
        <f t="shared" si="76"/>
        <v>155</v>
      </c>
      <c r="O1282" s="23"/>
      <c r="P1282" s="23"/>
      <c r="Q1282" s="23">
        <v>5</v>
      </c>
      <c r="R1282" s="23">
        <v>20</v>
      </c>
      <c r="S1282" s="22" t="s">
        <v>66</v>
      </c>
      <c r="T1282" s="22">
        <v>16</v>
      </c>
      <c r="U1282" s="22">
        <v>417</v>
      </c>
      <c r="V1282" s="22">
        <v>580</v>
      </c>
      <c r="W1282" s="22">
        <v>870</v>
      </c>
      <c r="X1282" s="24">
        <v>1</v>
      </c>
      <c r="Y1282" s="25">
        <v>241</v>
      </c>
      <c r="Z1282" s="18">
        <f>#NAME?</f>
        <v>241</v>
      </c>
      <c r="AA1282" s="18" t="b">
        <f t="shared" si="74"/>
        <v>1</v>
      </c>
      <c r="AB1282" s="26">
        <v>12</v>
      </c>
    </row>
    <row r="1283">
      <c r="A1283" s="12">
        <v>11919</v>
      </c>
      <c r="B1283" s="13" t="s">
        <v>5262</v>
      </c>
      <c r="C1283" s="13" t="s">
        <v>5263</v>
      </c>
      <c r="D1283" s="13" t="s">
        <v>4422</v>
      </c>
      <c r="E1283" s="13" t="s">
        <v>5264</v>
      </c>
      <c r="F1283" s="13" t="s">
        <v>5265</v>
      </c>
      <c r="G1283" s="13" t="s">
        <v>5266</v>
      </c>
      <c r="H1283" s="14">
        <v>0.02</v>
      </c>
      <c r="I1283" s="15" t="s">
        <v>32</v>
      </c>
      <c r="J1283" s="13" t="s">
        <v>33</v>
      </c>
      <c r="K1283" s="20">
        <v>90</v>
      </c>
      <c r="L1283" s="16">
        <f>#NAME?</f>
        <v>1</v>
      </c>
      <c r="M1283" s="29">
        <f t="shared" si="75"/>
        <v>4</v>
      </c>
      <c r="N1283" s="29">
        <f t="shared" si="76"/>
        <v>5</v>
      </c>
      <c r="O1283" s="16"/>
      <c r="P1283" s="16"/>
      <c r="Q1283" s="16">
        <v>1</v>
      </c>
      <c r="R1283" s="16">
        <v>2</v>
      </c>
      <c r="S1283" s="13" t="s">
        <v>34</v>
      </c>
      <c r="T1283" s="13">
        <v>2.7999999999999998</v>
      </c>
      <c r="U1283" s="13">
        <v>501.75999999999999</v>
      </c>
      <c r="V1283" s="13">
        <v>650</v>
      </c>
      <c r="W1283" s="13">
        <v>820</v>
      </c>
      <c r="X1283" s="17"/>
      <c r="Y1283" s="18">
        <v>28</v>
      </c>
      <c r="Z1283" s="18">
        <f>#NAME?</f>
        <v>28</v>
      </c>
      <c r="AA1283" s="18" t="b">
        <f t="shared" ref="AA1283:AA1346" si="77">Y1283=Z1283</f>
        <v>1</v>
      </c>
      <c r="AB1283" s="19">
        <v>5</v>
      </c>
    </row>
    <row r="1284">
      <c r="A1284" s="12">
        <v>12799</v>
      </c>
      <c r="B1284" s="13" t="s">
        <v>5267</v>
      </c>
      <c r="C1284" s="13" t="s">
        <v>5268</v>
      </c>
      <c r="D1284" s="13" t="s">
        <v>4422</v>
      </c>
      <c r="E1284" s="13" t="s">
        <v>5269</v>
      </c>
      <c r="F1284" s="13" t="s">
        <v>5270</v>
      </c>
      <c r="G1284" s="13" t="s">
        <v>5266</v>
      </c>
      <c r="H1284" s="14">
        <v>0.02</v>
      </c>
      <c r="I1284" s="15" t="s">
        <v>32</v>
      </c>
      <c r="J1284" s="13" t="s">
        <v>33</v>
      </c>
      <c r="K1284" s="20">
        <v>90</v>
      </c>
      <c r="L1284" s="16">
        <f>#NAME?</f>
        <v>0</v>
      </c>
      <c r="M1284" s="29">
        <f t="shared" si="75"/>
        <v>0</v>
      </c>
      <c r="N1284" s="29">
        <f t="shared" si="76"/>
        <v>0</v>
      </c>
      <c r="O1284" s="16"/>
      <c r="P1284" s="16"/>
      <c r="Q1284" s="16">
        <v>1</v>
      </c>
      <c r="R1284" s="16">
        <v>2</v>
      </c>
      <c r="S1284" s="13" t="s">
        <v>34</v>
      </c>
      <c r="T1284" s="13">
        <v>2.7999999999999998</v>
      </c>
      <c r="U1284" s="13">
        <v>501.75999999999999</v>
      </c>
      <c r="V1284" s="13">
        <v>650</v>
      </c>
      <c r="W1284" s="13">
        <v>820</v>
      </c>
      <c r="X1284" s="17"/>
      <c r="Y1284" s="18">
        <v>28</v>
      </c>
      <c r="Z1284" s="18">
        <f>#NAME?</f>
        <v>28</v>
      </c>
      <c r="AA1284" s="18" t="b">
        <f t="shared" si="77"/>
        <v>1</v>
      </c>
      <c r="AB1284" s="19">
        <v>5</v>
      </c>
    </row>
    <row r="1285">
      <c r="A1285" s="12">
        <v>12800</v>
      </c>
      <c r="B1285" s="13" t="s">
        <v>5271</v>
      </c>
      <c r="C1285" s="13" t="s">
        <v>5272</v>
      </c>
      <c r="D1285" s="13" t="s">
        <v>4422</v>
      </c>
      <c r="E1285" s="13" t="s">
        <v>5273</v>
      </c>
      <c r="F1285" s="13" t="s">
        <v>5274</v>
      </c>
      <c r="G1285" s="13" t="s">
        <v>5275</v>
      </c>
      <c r="H1285" s="14">
        <v>0.02</v>
      </c>
      <c r="I1285" s="15" t="s">
        <v>32</v>
      </c>
      <c r="J1285" s="13" t="s">
        <v>33</v>
      </c>
      <c r="K1285" s="20">
        <v>90</v>
      </c>
      <c r="L1285" s="16">
        <f>#NAME?</f>
        <v>0</v>
      </c>
      <c r="M1285" s="29">
        <f t="shared" si="75"/>
        <v>0</v>
      </c>
      <c r="N1285" s="29">
        <f t="shared" si="76"/>
        <v>0</v>
      </c>
      <c r="O1285" s="16"/>
      <c r="P1285" s="16"/>
      <c r="Q1285" s="16">
        <v>0</v>
      </c>
      <c r="R1285" s="16">
        <v>0</v>
      </c>
      <c r="S1285" s="13" t="s">
        <v>34</v>
      </c>
      <c r="T1285" s="13">
        <v>1.5</v>
      </c>
      <c r="U1285" s="13">
        <v>268.80000000000001</v>
      </c>
      <c r="V1285" s="13">
        <v>350</v>
      </c>
      <c r="W1285" s="13">
        <v>430</v>
      </c>
      <c r="X1285" s="17"/>
      <c r="Y1285" s="18">
        <v>33</v>
      </c>
      <c r="Z1285" s="18">
        <f>#NAME?</f>
        <v>33</v>
      </c>
      <c r="AA1285" s="18" t="b">
        <f t="shared" si="77"/>
        <v>1</v>
      </c>
      <c r="AB1285" s="19"/>
    </row>
    <row r="1286">
      <c r="A1286" s="12">
        <v>12009</v>
      </c>
      <c r="B1286" s="13" t="s">
        <v>5276</v>
      </c>
      <c r="C1286" s="13" t="s">
        <v>5277</v>
      </c>
      <c r="D1286" s="13" t="s">
        <v>4422</v>
      </c>
      <c r="E1286" s="13" t="s">
        <v>5278</v>
      </c>
      <c r="F1286" s="13" t="s">
        <v>5279</v>
      </c>
      <c r="G1286" s="13" t="s">
        <v>5275</v>
      </c>
      <c r="H1286" s="14">
        <v>0.02</v>
      </c>
      <c r="I1286" s="15" t="s">
        <v>32</v>
      </c>
      <c r="J1286" s="13" t="s">
        <v>33</v>
      </c>
      <c r="K1286" s="20">
        <v>90</v>
      </c>
      <c r="L1286" s="16">
        <f>#NAME?</f>
        <v>0</v>
      </c>
      <c r="M1286" s="29">
        <f t="shared" si="75"/>
        <v>0</v>
      </c>
      <c r="N1286" s="29">
        <f t="shared" si="76"/>
        <v>0</v>
      </c>
      <c r="O1286" s="16"/>
      <c r="P1286" s="16"/>
      <c r="Q1286" s="16">
        <v>0</v>
      </c>
      <c r="R1286" s="16">
        <v>0</v>
      </c>
      <c r="S1286" s="13" t="s">
        <v>34</v>
      </c>
      <c r="T1286" s="13">
        <v>1.5</v>
      </c>
      <c r="U1286" s="13">
        <v>268.80000000000001</v>
      </c>
      <c r="V1286" s="13">
        <v>350</v>
      </c>
      <c r="W1286" s="13">
        <v>430</v>
      </c>
      <c r="X1286" s="17"/>
      <c r="Y1286" s="18">
        <v>33</v>
      </c>
      <c r="Z1286" s="18">
        <f>#NAME?</f>
        <v>33</v>
      </c>
      <c r="AA1286" s="18" t="b">
        <f t="shared" si="77"/>
        <v>1</v>
      </c>
      <c r="AB1286" s="19"/>
    </row>
    <row r="1287">
      <c r="A1287" s="12">
        <v>11917</v>
      </c>
      <c r="B1287" s="13" t="s">
        <v>5280</v>
      </c>
      <c r="C1287" s="13" t="s">
        <v>5281</v>
      </c>
      <c r="D1287" s="13" t="s">
        <v>4422</v>
      </c>
      <c r="E1287" s="13" t="s">
        <v>5282</v>
      </c>
      <c r="F1287" s="13" t="s">
        <v>5283</v>
      </c>
      <c r="G1287" s="13" t="s">
        <v>5284</v>
      </c>
      <c r="H1287" s="14">
        <v>0.02</v>
      </c>
      <c r="I1287" s="15" t="s">
        <v>32</v>
      </c>
      <c r="J1287" s="13" t="s">
        <v>33</v>
      </c>
      <c r="K1287" s="20">
        <v>90</v>
      </c>
      <c r="L1287" s="16">
        <f>#NAME?</f>
        <v>1</v>
      </c>
      <c r="M1287" s="29">
        <f t="shared" si="75"/>
        <v>4</v>
      </c>
      <c r="N1287" s="29">
        <f t="shared" si="76"/>
        <v>5</v>
      </c>
      <c r="O1287" s="16"/>
      <c r="P1287" s="16"/>
      <c r="Q1287" s="16">
        <v>1</v>
      </c>
      <c r="R1287" s="16">
        <v>2</v>
      </c>
      <c r="S1287" s="13" t="s">
        <v>34</v>
      </c>
      <c r="T1287" s="13">
        <v>4</v>
      </c>
      <c r="U1287" s="13">
        <v>621</v>
      </c>
      <c r="V1287" s="13">
        <v>800</v>
      </c>
      <c r="W1287" s="13">
        <v>1100</v>
      </c>
      <c r="X1287" s="17"/>
      <c r="Y1287" s="18"/>
      <c r="Z1287" s="18">
        <f>#NAME?</f>
        <v>0</v>
      </c>
      <c r="AA1287" s="18" t="b">
        <f t="shared" si="77"/>
        <v>1</v>
      </c>
      <c r="AB1287" s="19"/>
    </row>
    <row r="1288">
      <c r="A1288" s="12">
        <v>11918</v>
      </c>
      <c r="B1288" s="13" t="s">
        <v>5285</v>
      </c>
      <c r="C1288" s="13" t="s">
        <v>5286</v>
      </c>
      <c r="D1288" s="13" t="s">
        <v>4422</v>
      </c>
      <c r="E1288" s="13" t="s">
        <v>5287</v>
      </c>
      <c r="F1288" s="13" t="s">
        <v>5288</v>
      </c>
      <c r="G1288" s="13" t="s">
        <v>5284</v>
      </c>
      <c r="H1288" s="14">
        <v>0.02</v>
      </c>
      <c r="I1288" s="15" t="s">
        <v>32</v>
      </c>
      <c r="J1288" s="13" t="s">
        <v>33</v>
      </c>
      <c r="K1288" s="20">
        <v>90</v>
      </c>
      <c r="L1288" s="16">
        <f>#NAME?</f>
        <v>1</v>
      </c>
      <c r="M1288" s="29">
        <f t="shared" si="75"/>
        <v>4</v>
      </c>
      <c r="N1288" s="29">
        <f t="shared" si="76"/>
        <v>5</v>
      </c>
      <c r="O1288" s="16"/>
      <c r="P1288" s="16"/>
      <c r="Q1288" s="16">
        <v>1</v>
      </c>
      <c r="R1288" s="16">
        <v>2</v>
      </c>
      <c r="S1288" s="13" t="s">
        <v>34</v>
      </c>
      <c r="T1288" s="13">
        <v>4</v>
      </c>
      <c r="U1288" s="13">
        <v>621</v>
      </c>
      <c r="V1288" s="13">
        <v>800</v>
      </c>
      <c r="W1288" s="13">
        <v>1100</v>
      </c>
      <c r="X1288" s="17"/>
      <c r="Y1288" s="18"/>
      <c r="Z1288" s="18">
        <f>#NAME?</f>
        <v>0</v>
      </c>
      <c r="AA1288" s="18" t="b">
        <f t="shared" si="77"/>
        <v>1</v>
      </c>
      <c r="AB1288" s="19"/>
    </row>
    <row r="1289">
      <c r="A1289" s="21">
        <v>10220</v>
      </c>
      <c r="B1289" s="22" t="s">
        <v>5289</v>
      </c>
      <c r="C1289" s="22" t="s">
        <v>5290</v>
      </c>
      <c r="D1289" s="22" t="s">
        <v>4422</v>
      </c>
      <c r="E1289" s="22" t="s">
        <v>5291</v>
      </c>
      <c r="F1289" s="22" t="s">
        <v>5292</v>
      </c>
      <c r="G1289" s="22"/>
      <c r="H1289" s="14">
        <v>0.040000000000000001</v>
      </c>
      <c r="I1289" s="15" t="s">
        <v>4704</v>
      </c>
      <c r="J1289" s="15" t="s">
        <v>4705</v>
      </c>
      <c r="K1289" s="13">
        <v>90</v>
      </c>
      <c r="L1289" s="23">
        <v>29</v>
      </c>
      <c r="M1289" s="29">
        <f t="shared" si="75"/>
        <v>116</v>
      </c>
      <c r="N1289" s="29">
        <f t="shared" si="76"/>
        <v>145</v>
      </c>
      <c r="O1289" s="23">
        <v>5</v>
      </c>
      <c r="P1289" s="23">
        <v>20</v>
      </c>
      <c r="Q1289" s="23"/>
      <c r="R1289" s="23"/>
      <c r="S1289" s="22" t="s">
        <v>66</v>
      </c>
      <c r="T1289" s="22">
        <v>9</v>
      </c>
      <c r="U1289" s="22">
        <v>235</v>
      </c>
      <c r="V1289" s="22">
        <v>330</v>
      </c>
      <c r="W1289" s="22">
        <v>490</v>
      </c>
      <c r="X1289" s="24">
        <v>4</v>
      </c>
      <c r="Y1289" s="25">
        <v>39</v>
      </c>
      <c r="Z1289" s="18">
        <f>#NAME?</f>
        <v>39</v>
      </c>
      <c r="AA1289" s="18" t="b">
        <f t="shared" si="77"/>
        <v>1</v>
      </c>
      <c r="AB1289" s="26">
        <v>8</v>
      </c>
    </row>
    <row r="1290">
      <c r="A1290" s="21">
        <v>10219</v>
      </c>
      <c r="B1290" s="22" t="s">
        <v>5293</v>
      </c>
      <c r="C1290" s="22" t="s">
        <v>5294</v>
      </c>
      <c r="D1290" s="22" t="s">
        <v>4422</v>
      </c>
      <c r="E1290" s="22" t="s">
        <v>5295</v>
      </c>
      <c r="F1290" s="22" t="s">
        <v>5296</v>
      </c>
      <c r="G1290" s="22"/>
      <c r="H1290" s="14">
        <v>0.040000000000000001</v>
      </c>
      <c r="I1290" s="15" t="s">
        <v>4704</v>
      </c>
      <c r="J1290" s="15" t="s">
        <v>4705</v>
      </c>
      <c r="K1290" s="13">
        <v>90</v>
      </c>
      <c r="L1290" s="23">
        <v>28</v>
      </c>
      <c r="M1290" s="29">
        <f t="shared" si="75"/>
        <v>112</v>
      </c>
      <c r="N1290" s="29">
        <f t="shared" si="76"/>
        <v>140</v>
      </c>
      <c r="O1290" s="23">
        <v>5</v>
      </c>
      <c r="P1290" s="23">
        <v>20</v>
      </c>
      <c r="Q1290" s="23"/>
      <c r="R1290" s="23"/>
      <c r="S1290" s="22" t="s">
        <v>66</v>
      </c>
      <c r="T1290" s="22">
        <v>9</v>
      </c>
      <c r="U1290" s="22">
        <v>235</v>
      </c>
      <c r="V1290" s="22">
        <v>330</v>
      </c>
      <c r="W1290" s="22">
        <v>490</v>
      </c>
      <c r="X1290" s="24">
        <v>5</v>
      </c>
      <c r="Y1290" s="25">
        <v>40</v>
      </c>
      <c r="Z1290" s="18">
        <f>#NAME?</f>
        <v>40</v>
      </c>
      <c r="AA1290" s="18" t="b">
        <f t="shared" si="77"/>
        <v>1</v>
      </c>
      <c r="AB1290" s="26">
        <v>18</v>
      </c>
    </row>
    <row r="1291">
      <c r="A1291" s="21">
        <v>12219</v>
      </c>
      <c r="B1291" s="22" t="s">
        <v>5297</v>
      </c>
      <c r="C1291" s="22" t="s">
        <v>5298</v>
      </c>
      <c r="D1291" s="22" t="s">
        <v>4422</v>
      </c>
      <c r="E1291" s="22" t="s">
        <v>5299</v>
      </c>
      <c r="F1291" s="22" t="s">
        <v>5300</v>
      </c>
      <c r="G1291" s="22"/>
      <c r="H1291" s="14">
        <v>0.040000000000000001</v>
      </c>
      <c r="I1291" s="15" t="s">
        <v>64</v>
      </c>
      <c r="J1291" s="22" t="s">
        <v>65</v>
      </c>
      <c r="K1291" s="13">
        <v>90</v>
      </c>
      <c r="L1291" s="23">
        <v>1</v>
      </c>
      <c r="M1291" s="29">
        <f t="shared" si="75"/>
        <v>4</v>
      </c>
      <c r="N1291" s="29">
        <f t="shared" si="76"/>
        <v>5</v>
      </c>
      <c r="O1291" s="23"/>
      <c r="P1291" s="23"/>
      <c r="Q1291" s="23">
        <v>5</v>
      </c>
      <c r="R1291" s="23">
        <v>20</v>
      </c>
      <c r="S1291" s="22" t="s">
        <v>66</v>
      </c>
      <c r="T1291" s="22">
        <v>90</v>
      </c>
      <c r="U1291" s="22">
        <v>2295</v>
      </c>
      <c r="V1291" s="22">
        <v>3440</v>
      </c>
      <c r="W1291" s="22">
        <v>4590</v>
      </c>
      <c r="X1291" s="24"/>
      <c r="Y1291" s="25">
        <v>18</v>
      </c>
      <c r="Z1291" s="18">
        <f>#NAME?</f>
        <v>18</v>
      </c>
      <c r="AA1291" s="18" t="b">
        <f t="shared" si="77"/>
        <v>1</v>
      </c>
      <c r="AB1291" s="26">
        <v>2</v>
      </c>
    </row>
    <row r="1292">
      <c r="A1292" s="21">
        <v>10218</v>
      </c>
      <c r="B1292" s="22" t="s">
        <v>5301</v>
      </c>
      <c r="C1292" s="22" t="s">
        <v>5302</v>
      </c>
      <c r="D1292" s="22" t="s">
        <v>4422</v>
      </c>
      <c r="E1292" s="22" t="s">
        <v>5303</v>
      </c>
      <c r="F1292" s="22" t="s">
        <v>5304</v>
      </c>
      <c r="G1292" s="22"/>
      <c r="H1292" s="14">
        <v>0.040000000000000001</v>
      </c>
      <c r="I1292" s="15" t="s">
        <v>4704</v>
      </c>
      <c r="J1292" s="15" t="s">
        <v>4705</v>
      </c>
      <c r="K1292" s="13">
        <v>90</v>
      </c>
      <c r="L1292" s="23">
        <v>8</v>
      </c>
      <c r="M1292" s="29">
        <f t="shared" si="75"/>
        <v>32</v>
      </c>
      <c r="N1292" s="29">
        <f t="shared" si="76"/>
        <v>40</v>
      </c>
      <c r="O1292" s="23"/>
      <c r="P1292" s="23"/>
      <c r="Q1292" s="23">
        <v>5</v>
      </c>
      <c r="R1292" s="23">
        <v>20</v>
      </c>
      <c r="S1292" s="22" t="s">
        <v>66</v>
      </c>
      <c r="T1292" s="22">
        <v>34</v>
      </c>
      <c r="U1292" s="22">
        <v>791</v>
      </c>
      <c r="V1292" s="22">
        <v>1150</v>
      </c>
      <c r="W1292" s="22">
        <v>1550</v>
      </c>
      <c r="X1292" s="24">
        <v>6</v>
      </c>
      <c r="Y1292" s="25">
        <v>46</v>
      </c>
      <c r="Z1292" s="18">
        <f>#NAME?</f>
        <v>46</v>
      </c>
      <c r="AA1292" s="18" t="b">
        <f t="shared" si="77"/>
        <v>1</v>
      </c>
      <c r="AB1292" s="26">
        <v>8</v>
      </c>
    </row>
    <row r="1293">
      <c r="A1293" s="21">
        <v>10217</v>
      </c>
      <c r="B1293" s="22" t="s">
        <v>5305</v>
      </c>
      <c r="C1293" s="22" t="s">
        <v>5306</v>
      </c>
      <c r="D1293" s="22" t="s">
        <v>4422</v>
      </c>
      <c r="E1293" s="22" t="s">
        <v>5307</v>
      </c>
      <c r="F1293" s="22" t="s">
        <v>5308</v>
      </c>
      <c r="G1293" s="22"/>
      <c r="H1293" s="14">
        <v>0.040000000000000001</v>
      </c>
      <c r="I1293" s="15" t="s">
        <v>4704</v>
      </c>
      <c r="J1293" s="15" t="s">
        <v>4705</v>
      </c>
      <c r="K1293" s="13">
        <v>90</v>
      </c>
      <c r="L1293" s="23">
        <v>9</v>
      </c>
      <c r="M1293" s="29">
        <f t="shared" si="75"/>
        <v>36</v>
      </c>
      <c r="N1293" s="29">
        <f t="shared" si="76"/>
        <v>45</v>
      </c>
      <c r="O1293" s="23"/>
      <c r="P1293" s="23"/>
      <c r="Q1293" s="23">
        <v>5</v>
      </c>
      <c r="R1293" s="23">
        <v>20</v>
      </c>
      <c r="S1293" s="22" t="s">
        <v>66</v>
      </c>
      <c r="T1293" s="22">
        <v>34</v>
      </c>
      <c r="U1293" s="22">
        <v>791</v>
      </c>
      <c r="V1293" s="22">
        <v>1150</v>
      </c>
      <c r="W1293" s="22">
        <v>1550</v>
      </c>
      <c r="X1293" s="24">
        <v>3</v>
      </c>
      <c r="Y1293" s="25">
        <v>57</v>
      </c>
      <c r="Z1293" s="18">
        <f>#NAME?</f>
        <v>57</v>
      </c>
      <c r="AA1293" s="18" t="b">
        <f t="shared" si="77"/>
        <v>1</v>
      </c>
      <c r="AB1293" s="26">
        <v>9</v>
      </c>
    </row>
    <row r="1294">
      <c r="A1294" s="21">
        <v>10222</v>
      </c>
      <c r="B1294" s="22" t="s">
        <v>5309</v>
      </c>
      <c r="C1294" s="22" t="s">
        <v>5310</v>
      </c>
      <c r="D1294" s="22" t="s">
        <v>4422</v>
      </c>
      <c r="E1294" s="22" t="s">
        <v>5311</v>
      </c>
      <c r="F1294" s="22" t="s">
        <v>5312</v>
      </c>
      <c r="G1294" s="22"/>
      <c r="H1294" s="14">
        <v>0.040000000000000001</v>
      </c>
      <c r="I1294" s="15" t="s">
        <v>64</v>
      </c>
      <c r="J1294" s="22" t="s">
        <v>65</v>
      </c>
      <c r="K1294" s="13">
        <v>90</v>
      </c>
      <c r="L1294" s="23">
        <v>6</v>
      </c>
      <c r="M1294" s="29">
        <f t="shared" si="75"/>
        <v>24</v>
      </c>
      <c r="N1294" s="29">
        <f t="shared" si="76"/>
        <v>30</v>
      </c>
      <c r="O1294" s="23"/>
      <c r="P1294" s="23"/>
      <c r="Q1294" s="23">
        <v>5</v>
      </c>
      <c r="R1294" s="23">
        <v>20</v>
      </c>
      <c r="S1294" s="22" t="s">
        <v>66</v>
      </c>
      <c r="T1294" s="22">
        <v>35</v>
      </c>
      <c r="U1294" s="22">
        <v>893</v>
      </c>
      <c r="V1294" s="22">
        <v>1340</v>
      </c>
      <c r="W1294" s="22">
        <v>1790</v>
      </c>
      <c r="X1294" s="24"/>
      <c r="Y1294" s="25"/>
      <c r="Z1294" s="18">
        <f>#NAME?</f>
        <v>0</v>
      </c>
      <c r="AA1294" s="18" t="b">
        <f t="shared" si="77"/>
        <v>1</v>
      </c>
      <c r="AB1294" s="26">
        <v>10</v>
      </c>
    </row>
    <row r="1295">
      <c r="A1295" s="21">
        <v>10221</v>
      </c>
      <c r="B1295" s="22" t="s">
        <v>5313</v>
      </c>
      <c r="C1295" s="22" t="s">
        <v>5314</v>
      </c>
      <c r="D1295" s="22" t="s">
        <v>4422</v>
      </c>
      <c r="E1295" s="22" t="s">
        <v>5315</v>
      </c>
      <c r="F1295" s="22" t="s">
        <v>5316</v>
      </c>
      <c r="G1295" s="22"/>
      <c r="H1295" s="14">
        <v>0.040000000000000001</v>
      </c>
      <c r="I1295" s="15" t="s">
        <v>64</v>
      </c>
      <c r="J1295" s="22" t="s">
        <v>65</v>
      </c>
      <c r="K1295" s="13">
        <v>90</v>
      </c>
      <c r="L1295" s="23">
        <v>5</v>
      </c>
      <c r="M1295" s="29">
        <f t="shared" ref="M1295:M1358" si="78">L1295*4</f>
        <v>20</v>
      </c>
      <c r="N1295" s="29">
        <f t="shared" ref="N1295:N1358" si="79">L1295*5</f>
        <v>25</v>
      </c>
      <c r="O1295" s="23"/>
      <c r="P1295" s="23"/>
      <c r="Q1295" s="23">
        <v>5</v>
      </c>
      <c r="R1295" s="23">
        <v>20</v>
      </c>
      <c r="S1295" s="22" t="s">
        <v>66</v>
      </c>
      <c r="T1295" s="22">
        <v>35</v>
      </c>
      <c r="U1295" s="22">
        <v>893</v>
      </c>
      <c r="V1295" s="22">
        <v>1340</v>
      </c>
      <c r="W1295" s="22">
        <v>1790</v>
      </c>
      <c r="X1295" s="24">
        <v>2</v>
      </c>
      <c r="Y1295" s="25"/>
      <c r="Z1295" s="18">
        <f>#NAME?</f>
        <v>0</v>
      </c>
      <c r="AA1295" s="18" t="b">
        <f t="shared" si="77"/>
        <v>1</v>
      </c>
      <c r="AB1295" s="26">
        <v>7</v>
      </c>
    </row>
    <row r="1296">
      <c r="A1296" s="21">
        <v>11791</v>
      </c>
      <c r="B1296" s="22" t="s">
        <v>5317</v>
      </c>
      <c r="C1296" s="22" t="s">
        <v>5318</v>
      </c>
      <c r="D1296" s="22" t="s">
        <v>4422</v>
      </c>
      <c r="E1296" s="22" t="s">
        <v>5319</v>
      </c>
      <c r="F1296" s="22" t="s">
        <v>5320</v>
      </c>
      <c r="G1296" s="22"/>
      <c r="H1296" s="14">
        <v>0.040000000000000001</v>
      </c>
      <c r="I1296" s="15" t="s">
        <v>64</v>
      </c>
      <c r="J1296" s="22" t="s">
        <v>65</v>
      </c>
      <c r="K1296" s="13">
        <v>90</v>
      </c>
      <c r="L1296" s="23">
        <v>5</v>
      </c>
      <c r="M1296" s="29">
        <f t="shared" si="78"/>
        <v>20</v>
      </c>
      <c r="N1296" s="29">
        <f t="shared" si="79"/>
        <v>25</v>
      </c>
      <c r="O1296" s="23"/>
      <c r="P1296" s="23"/>
      <c r="Q1296" s="23">
        <v>5</v>
      </c>
      <c r="R1296" s="23">
        <v>20</v>
      </c>
      <c r="S1296" s="22" t="s">
        <v>66</v>
      </c>
      <c r="T1296" s="22">
        <v>15</v>
      </c>
      <c r="U1296" s="22">
        <v>362</v>
      </c>
      <c r="V1296" s="22">
        <v>540</v>
      </c>
      <c r="W1296" s="22">
        <v>740</v>
      </c>
      <c r="X1296" s="24"/>
      <c r="Y1296" s="25"/>
      <c r="Z1296" s="18">
        <f>#NAME?</f>
        <v>0</v>
      </c>
      <c r="AA1296" s="18" t="b">
        <f t="shared" si="77"/>
        <v>1</v>
      </c>
      <c r="AB1296" s="26"/>
    </row>
    <row r="1297">
      <c r="A1297" s="21">
        <v>11790</v>
      </c>
      <c r="B1297" s="22" t="s">
        <v>5321</v>
      </c>
      <c r="C1297" s="22" t="s">
        <v>5322</v>
      </c>
      <c r="D1297" s="22" t="s">
        <v>4422</v>
      </c>
      <c r="E1297" s="22" t="s">
        <v>5323</v>
      </c>
      <c r="F1297" s="22" t="s">
        <v>5324</v>
      </c>
      <c r="G1297" s="22"/>
      <c r="H1297" s="14">
        <v>0.040000000000000001</v>
      </c>
      <c r="I1297" s="15" t="s">
        <v>64</v>
      </c>
      <c r="J1297" s="22" t="s">
        <v>65</v>
      </c>
      <c r="K1297" s="13">
        <v>90</v>
      </c>
      <c r="L1297" s="23">
        <v>8</v>
      </c>
      <c r="M1297" s="29">
        <f t="shared" si="78"/>
        <v>32</v>
      </c>
      <c r="N1297" s="29">
        <f t="shared" si="79"/>
        <v>40</v>
      </c>
      <c r="O1297" s="23"/>
      <c r="P1297" s="23"/>
      <c r="Q1297" s="23">
        <v>5</v>
      </c>
      <c r="R1297" s="23">
        <v>20</v>
      </c>
      <c r="S1297" s="22" t="s">
        <v>66</v>
      </c>
      <c r="T1297" s="22">
        <v>15</v>
      </c>
      <c r="U1297" s="22">
        <v>381.42000000000002</v>
      </c>
      <c r="V1297" s="22">
        <v>570</v>
      </c>
      <c r="W1297" s="22">
        <v>990</v>
      </c>
      <c r="X1297" s="24"/>
      <c r="Y1297" s="25"/>
      <c r="Z1297" s="18">
        <f>#NAME?</f>
        <v>0</v>
      </c>
      <c r="AA1297" s="18" t="b">
        <f t="shared" si="77"/>
        <v>1</v>
      </c>
      <c r="AB1297" s="26"/>
    </row>
    <row r="1298">
      <c r="A1298" s="12">
        <v>12820</v>
      </c>
      <c r="B1298" s="13" t="s">
        <v>5325</v>
      </c>
      <c r="C1298" s="13" t="s">
        <v>5326</v>
      </c>
      <c r="D1298" s="13" t="s">
        <v>4422</v>
      </c>
      <c r="E1298" s="13" t="s">
        <v>5327</v>
      </c>
      <c r="F1298" s="13" t="s">
        <v>5328</v>
      </c>
      <c r="G1298" s="13" t="s">
        <v>5329</v>
      </c>
      <c r="H1298" s="14">
        <v>0.02</v>
      </c>
      <c r="I1298" s="15" t="s">
        <v>32</v>
      </c>
      <c r="J1298" s="13" t="s">
        <v>33</v>
      </c>
      <c r="K1298" s="20">
        <v>90</v>
      </c>
      <c r="L1298" s="16">
        <v>1</v>
      </c>
      <c r="M1298" s="29">
        <f t="shared" si="78"/>
        <v>4</v>
      </c>
      <c r="N1298" s="29">
        <f t="shared" si="79"/>
        <v>5</v>
      </c>
      <c r="O1298" s="16"/>
      <c r="P1298" s="16"/>
      <c r="Q1298" s="16">
        <v>1</v>
      </c>
      <c r="R1298" s="16">
        <v>3</v>
      </c>
      <c r="S1298" s="13" t="s">
        <v>34</v>
      </c>
      <c r="T1298" s="13">
        <v>2.5</v>
      </c>
      <c r="U1298" s="13">
        <v>388.13</v>
      </c>
      <c r="V1298" s="13">
        <v>500</v>
      </c>
      <c r="W1298" s="13">
        <v>700</v>
      </c>
      <c r="X1298" s="17"/>
      <c r="Y1298" s="18">
        <v>6</v>
      </c>
      <c r="Z1298" s="18">
        <f>#NAME?</f>
        <v>6</v>
      </c>
      <c r="AA1298" s="18" t="b">
        <f t="shared" si="77"/>
        <v>1</v>
      </c>
      <c r="AB1298" s="19"/>
    </row>
    <row r="1299">
      <c r="A1299" s="12">
        <v>12819</v>
      </c>
      <c r="B1299" s="13" t="s">
        <v>5330</v>
      </c>
      <c r="C1299" s="13" t="s">
        <v>5331</v>
      </c>
      <c r="D1299" s="13" t="s">
        <v>4422</v>
      </c>
      <c r="E1299" s="13" t="s">
        <v>5332</v>
      </c>
      <c r="F1299" s="13" t="s">
        <v>5333</v>
      </c>
      <c r="G1299" s="13" t="s">
        <v>5329</v>
      </c>
      <c r="H1299" s="14">
        <v>0.02</v>
      </c>
      <c r="I1299" s="15" t="s">
        <v>32</v>
      </c>
      <c r="J1299" s="13" t="s">
        <v>33</v>
      </c>
      <c r="K1299" s="20">
        <v>90</v>
      </c>
      <c r="L1299" s="16">
        <f>#NAME?</f>
        <v>1</v>
      </c>
      <c r="M1299" s="29">
        <f t="shared" si="78"/>
        <v>4</v>
      </c>
      <c r="N1299" s="29">
        <f t="shared" si="79"/>
        <v>5</v>
      </c>
      <c r="O1299" s="16"/>
      <c r="P1299" s="16"/>
      <c r="Q1299" s="16">
        <v>1</v>
      </c>
      <c r="R1299" s="16">
        <v>3</v>
      </c>
      <c r="S1299" s="13" t="s">
        <v>34</v>
      </c>
      <c r="T1299" s="13">
        <v>2.5</v>
      </c>
      <c r="U1299" s="13">
        <v>388.13</v>
      </c>
      <c r="V1299" s="13">
        <v>500</v>
      </c>
      <c r="W1299" s="13">
        <v>700</v>
      </c>
      <c r="X1299" s="17"/>
      <c r="Y1299" s="18">
        <v>2</v>
      </c>
      <c r="Z1299" s="18">
        <f>#NAME?</f>
        <v>2</v>
      </c>
      <c r="AA1299" s="18" t="b">
        <f t="shared" si="77"/>
        <v>1</v>
      </c>
      <c r="AB1299" s="19"/>
    </row>
    <row r="1300">
      <c r="A1300" s="12">
        <v>11915</v>
      </c>
      <c r="B1300" s="13" t="s">
        <v>5334</v>
      </c>
      <c r="C1300" s="13" t="s">
        <v>5335</v>
      </c>
      <c r="D1300" s="13" t="s">
        <v>4422</v>
      </c>
      <c r="E1300" s="13" t="s">
        <v>5336</v>
      </c>
      <c r="F1300" s="13" t="s">
        <v>5337</v>
      </c>
      <c r="G1300" s="13" t="s">
        <v>5338</v>
      </c>
      <c r="H1300" s="14">
        <v>0.02</v>
      </c>
      <c r="I1300" s="15" t="s">
        <v>32</v>
      </c>
      <c r="J1300" s="13" t="s">
        <v>33</v>
      </c>
      <c r="K1300" s="13">
        <v>90</v>
      </c>
      <c r="L1300" s="16">
        <f>#NAME?</f>
        <v>15</v>
      </c>
      <c r="M1300" s="29">
        <f t="shared" si="78"/>
        <v>60</v>
      </c>
      <c r="N1300" s="29">
        <f t="shared" si="79"/>
        <v>75</v>
      </c>
      <c r="O1300" s="16"/>
      <c r="P1300" s="16"/>
      <c r="Q1300" s="16">
        <v>1</v>
      </c>
      <c r="R1300" s="16">
        <v>3</v>
      </c>
      <c r="S1300" s="13" t="s">
        <v>34</v>
      </c>
      <c r="T1300" s="13">
        <v>14.81</v>
      </c>
      <c r="U1300" s="13">
        <v>2467.7199999999998</v>
      </c>
      <c r="V1300" s="13">
        <v>3000</v>
      </c>
      <c r="W1300" s="13">
        <v>4900</v>
      </c>
      <c r="X1300" s="17"/>
      <c r="Y1300" s="18">
        <f>34+35</f>
        <v>69</v>
      </c>
      <c r="Z1300" s="18">
        <f>#NAME?</f>
        <v>69</v>
      </c>
      <c r="AA1300" s="18" t="b">
        <f t="shared" si="77"/>
        <v>1</v>
      </c>
      <c r="AB1300" s="19">
        <v>2</v>
      </c>
    </row>
    <row r="1301">
      <c r="A1301" s="21">
        <v>10234</v>
      </c>
      <c r="B1301" s="22" t="s">
        <v>5339</v>
      </c>
      <c r="C1301" s="22" t="s">
        <v>5340</v>
      </c>
      <c r="D1301" s="22" t="s">
        <v>4422</v>
      </c>
      <c r="E1301" s="22" t="s">
        <v>5341</v>
      </c>
      <c r="F1301" s="22" t="s">
        <v>5342</v>
      </c>
      <c r="G1301" s="22"/>
      <c r="H1301" s="14">
        <v>0.040000000000000001</v>
      </c>
      <c r="I1301" s="15" t="s">
        <v>64</v>
      </c>
      <c r="J1301" s="22" t="s">
        <v>65</v>
      </c>
      <c r="K1301" s="13">
        <v>90</v>
      </c>
      <c r="L1301" s="23">
        <v>6</v>
      </c>
      <c r="M1301" s="29">
        <f t="shared" si="78"/>
        <v>24</v>
      </c>
      <c r="N1301" s="29">
        <f t="shared" si="79"/>
        <v>30</v>
      </c>
      <c r="O1301" s="23">
        <v>5</v>
      </c>
      <c r="P1301" s="23">
        <v>20</v>
      </c>
      <c r="Q1301" s="23"/>
      <c r="R1301" s="23"/>
      <c r="S1301" s="22" t="s">
        <v>66</v>
      </c>
      <c r="T1301" s="22">
        <v>28</v>
      </c>
      <c r="U1301" s="22">
        <v>714</v>
      </c>
      <c r="V1301" s="22">
        <v>1070</v>
      </c>
      <c r="W1301" s="22">
        <v>1430</v>
      </c>
      <c r="X1301" s="24">
        <v>9</v>
      </c>
      <c r="Y1301" s="25"/>
      <c r="Z1301" s="18">
        <f>#NAME?</f>
        <v>0</v>
      </c>
      <c r="AA1301" s="18" t="b">
        <f t="shared" si="77"/>
        <v>1</v>
      </c>
      <c r="AB1301" s="26">
        <v>3</v>
      </c>
    </row>
    <row r="1302">
      <c r="A1302" s="21">
        <v>10233</v>
      </c>
      <c r="B1302" s="22" t="s">
        <v>5343</v>
      </c>
      <c r="C1302" s="22" t="s">
        <v>5344</v>
      </c>
      <c r="D1302" s="22" t="s">
        <v>4422</v>
      </c>
      <c r="E1302" s="22" t="s">
        <v>5345</v>
      </c>
      <c r="F1302" s="22" t="s">
        <v>5346</v>
      </c>
      <c r="G1302" s="22"/>
      <c r="H1302" s="14">
        <v>0.040000000000000001</v>
      </c>
      <c r="I1302" s="15" t="s">
        <v>64</v>
      </c>
      <c r="J1302" s="22" t="s">
        <v>65</v>
      </c>
      <c r="K1302" s="13">
        <v>90</v>
      </c>
      <c r="L1302" s="23">
        <v>6</v>
      </c>
      <c r="M1302" s="29">
        <f t="shared" si="78"/>
        <v>24</v>
      </c>
      <c r="N1302" s="29">
        <f t="shared" si="79"/>
        <v>30</v>
      </c>
      <c r="O1302" s="23">
        <v>5</v>
      </c>
      <c r="P1302" s="23">
        <v>20</v>
      </c>
      <c r="Q1302" s="23"/>
      <c r="R1302" s="23"/>
      <c r="S1302" s="22" t="s">
        <v>66</v>
      </c>
      <c r="T1302" s="22">
        <v>28</v>
      </c>
      <c r="U1302" s="22">
        <v>714</v>
      </c>
      <c r="V1302" s="22">
        <v>1070</v>
      </c>
      <c r="W1302" s="22">
        <v>1430</v>
      </c>
      <c r="X1302" s="24">
        <v>10</v>
      </c>
      <c r="Y1302" s="25"/>
      <c r="Z1302" s="18">
        <f>#NAME?</f>
        <v>0</v>
      </c>
      <c r="AA1302" s="18" t="b">
        <f t="shared" si="77"/>
        <v>1</v>
      </c>
      <c r="AB1302" s="26">
        <v>12</v>
      </c>
    </row>
    <row r="1303">
      <c r="A1303" s="21">
        <v>12365</v>
      </c>
      <c r="B1303" s="22" t="s">
        <v>5347</v>
      </c>
      <c r="C1303" s="22" t="s">
        <v>5348</v>
      </c>
      <c r="D1303" s="22" t="s">
        <v>4422</v>
      </c>
      <c r="E1303" s="22" t="s">
        <v>5349</v>
      </c>
      <c r="F1303" s="22" t="s">
        <v>5350</v>
      </c>
      <c r="G1303" s="22"/>
      <c r="H1303" s="14">
        <v>0.040000000000000001</v>
      </c>
      <c r="I1303" s="15" t="s">
        <v>64</v>
      </c>
      <c r="J1303" s="22" t="s">
        <v>65</v>
      </c>
      <c r="K1303" s="13">
        <v>90</v>
      </c>
      <c r="L1303" s="23">
        <v>10</v>
      </c>
      <c r="M1303" s="29">
        <f t="shared" si="78"/>
        <v>40</v>
      </c>
      <c r="N1303" s="29">
        <f t="shared" si="79"/>
        <v>50</v>
      </c>
      <c r="O1303" s="23"/>
      <c r="P1303" s="23"/>
      <c r="Q1303" s="23">
        <v>3</v>
      </c>
      <c r="R1303" s="23">
        <v>20</v>
      </c>
      <c r="S1303" s="22" t="s">
        <v>66</v>
      </c>
      <c r="T1303" s="22">
        <v>10</v>
      </c>
      <c r="U1303" s="22">
        <v>255</v>
      </c>
      <c r="V1303" s="22">
        <v>380</v>
      </c>
      <c r="W1303" s="22">
        <v>510</v>
      </c>
      <c r="X1303" s="24">
        <v>7</v>
      </c>
      <c r="Y1303" s="25">
        <f>40+10</f>
        <v>50</v>
      </c>
      <c r="Z1303" s="18">
        <f>#NAME?</f>
        <v>50</v>
      </c>
      <c r="AA1303" s="18" t="b">
        <f t="shared" si="77"/>
        <v>1</v>
      </c>
      <c r="AB1303" s="26">
        <v>13</v>
      </c>
    </row>
    <row r="1304">
      <c r="A1304" s="21">
        <v>12364</v>
      </c>
      <c r="B1304" s="22" t="s">
        <v>5351</v>
      </c>
      <c r="C1304" s="22" t="s">
        <v>5352</v>
      </c>
      <c r="D1304" s="22" t="s">
        <v>4422</v>
      </c>
      <c r="E1304" s="22" t="s">
        <v>5353</v>
      </c>
      <c r="F1304" s="22" t="s">
        <v>5354</v>
      </c>
      <c r="G1304" s="22"/>
      <c r="H1304" s="14">
        <v>0.040000000000000001</v>
      </c>
      <c r="I1304" s="15" t="s">
        <v>64</v>
      </c>
      <c r="J1304" s="22" t="s">
        <v>65</v>
      </c>
      <c r="K1304" s="13">
        <v>90</v>
      </c>
      <c r="L1304" s="23">
        <v>11</v>
      </c>
      <c r="M1304" s="29">
        <f t="shared" si="78"/>
        <v>44</v>
      </c>
      <c r="N1304" s="29">
        <f t="shared" si="79"/>
        <v>55</v>
      </c>
      <c r="O1304" s="23"/>
      <c r="P1304" s="23"/>
      <c r="Q1304" s="23">
        <v>3</v>
      </c>
      <c r="R1304" s="23">
        <v>20</v>
      </c>
      <c r="S1304" s="22" t="s">
        <v>66</v>
      </c>
      <c r="T1304" s="22">
        <v>10</v>
      </c>
      <c r="U1304" s="22">
        <v>255</v>
      </c>
      <c r="V1304" s="22">
        <v>380</v>
      </c>
      <c r="W1304" s="22">
        <v>510</v>
      </c>
      <c r="X1304" s="24">
        <v>8</v>
      </c>
      <c r="Y1304" s="25">
        <f>51+10</f>
        <v>61</v>
      </c>
      <c r="Z1304" s="18">
        <f>#NAME?</f>
        <v>61</v>
      </c>
      <c r="AA1304" s="18" t="b">
        <f t="shared" si="77"/>
        <v>1</v>
      </c>
      <c r="AB1304" s="26">
        <v>0</v>
      </c>
    </row>
    <row r="1305">
      <c r="A1305" s="21">
        <v>10228</v>
      </c>
      <c r="B1305" s="22" t="s">
        <v>5355</v>
      </c>
      <c r="C1305" s="22" t="s">
        <v>5356</v>
      </c>
      <c r="D1305" s="22" t="s">
        <v>4422</v>
      </c>
      <c r="E1305" s="22" t="s">
        <v>5357</v>
      </c>
      <c r="F1305" s="22" t="s">
        <v>5358</v>
      </c>
      <c r="G1305" s="22"/>
      <c r="H1305" s="14">
        <v>0.040000000000000001</v>
      </c>
      <c r="I1305" s="15" t="s">
        <v>4704</v>
      </c>
      <c r="J1305" s="15" t="s">
        <v>4705</v>
      </c>
      <c r="K1305" s="13">
        <v>90</v>
      </c>
      <c r="L1305" s="23">
        <v>43</v>
      </c>
      <c r="M1305" s="29">
        <f t="shared" si="78"/>
        <v>172</v>
      </c>
      <c r="N1305" s="29">
        <f t="shared" si="79"/>
        <v>215</v>
      </c>
      <c r="O1305" s="23">
        <v>5</v>
      </c>
      <c r="P1305" s="23">
        <v>20</v>
      </c>
      <c r="Q1305" s="23"/>
      <c r="R1305" s="23"/>
      <c r="S1305" s="22" t="s">
        <v>66</v>
      </c>
      <c r="T1305" s="22">
        <v>9</v>
      </c>
      <c r="U1305" s="22">
        <v>235</v>
      </c>
      <c r="V1305" s="22">
        <v>330</v>
      </c>
      <c r="W1305" s="22">
        <v>490</v>
      </c>
      <c r="X1305" s="24">
        <v>6</v>
      </c>
      <c r="Y1305" s="25">
        <v>52</v>
      </c>
      <c r="Z1305" s="18">
        <f>#NAME?</f>
        <v>52</v>
      </c>
      <c r="AA1305" s="18" t="b">
        <f t="shared" si="77"/>
        <v>1</v>
      </c>
      <c r="AB1305" s="26">
        <v>7</v>
      </c>
    </row>
    <row r="1306">
      <c r="A1306" s="21">
        <v>10227</v>
      </c>
      <c r="B1306" s="22" t="s">
        <v>5359</v>
      </c>
      <c r="C1306" s="22" t="s">
        <v>5360</v>
      </c>
      <c r="D1306" s="22" t="s">
        <v>4422</v>
      </c>
      <c r="E1306" s="22" t="s">
        <v>5361</v>
      </c>
      <c r="F1306" s="22" t="s">
        <v>5362</v>
      </c>
      <c r="G1306" s="22"/>
      <c r="H1306" s="14">
        <v>0.040000000000000001</v>
      </c>
      <c r="I1306" s="15" t="s">
        <v>4704</v>
      </c>
      <c r="J1306" s="15" t="s">
        <v>4705</v>
      </c>
      <c r="K1306" s="13">
        <v>90</v>
      </c>
      <c r="L1306" s="23">
        <v>42</v>
      </c>
      <c r="M1306" s="29">
        <f t="shared" si="78"/>
        <v>168</v>
      </c>
      <c r="N1306" s="29">
        <f t="shared" si="79"/>
        <v>210</v>
      </c>
      <c r="O1306" s="23">
        <v>5</v>
      </c>
      <c r="P1306" s="23">
        <v>20</v>
      </c>
      <c r="Q1306" s="23"/>
      <c r="R1306" s="23"/>
      <c r="S1306" s="22" t="s">
        <v>66</v>
      </c>
      <c r="T1306" s="22">
        <v>9</v>
      </c>
      <c r="U1306" s="22">
        <v>235</v>
      </c>
      <c r="V1306" s="22">
        <v>330</v>
      </c>
      <c r="W1306" s="22">
        <v>490</v>
      </c>
      <c r="X1306" s="24">
        <v>6</v>
      </c>
      <c r="Y1306" s="25">
        <v>60</v>
      </c>
      <c r="Z1306" s="18">
        <f>#NAME?</f>
        <v>60</v>
      </c>
      <c r="AA1306" s="18" t="b">
        <f t="shared" si="77"/>
        <v>1</v>
      </c>
      <c r="AB1306" s="26">
        <v>9</v>
      </c>
    </row>
    <row r="1307">
      <c r="A1307" s="21">
        <v>11377</v>
      </c>
      <c r="B1307" s="22" t="s">
        <v>5363</v>
      </c>
      <c r="C1307" s="22" t="s">
        <v>5364</v>
      </c>
      <c r="D1307" s="22" t="s">
        <v>4422</v>
      </c>
      <c r="E1307" s="22" t="s">
        <v>5365</v>
      </c>
      <c r="F1307" s="22" t="s">
        <v>5366</v>
      </c>
      <c r="G1307" s="22"/>
      <c r="H1307" s="14">
        <v>0.040000000000000001</v>
      </c>
      <c r="I1307" s="15" t="s">
        <v>4704</v>
      </c>
      <c r="J1307" s="15" t="s">
        <v>4705</v>
      </c>
      <c r="K1307" s="13">
        <v>90</v>
      </c>
      <c r="L1307" s="23">
        <v>0</v>
      </c>
      <c r="M1307" s="29">
        <f t="shared" si="78"/>
        <v>0</v>
      </c>
      <c r="N1307" s="29">
        <f t="shared" si="79"/>
        <v>0</v>
      </c>
      <c r="O1307" s="23"/>
      <c r="P1307" s="23"/>
      <c r="Q1307" s="23">
        <v>3</v>
      </c>
      <c r="R1307" s="23">
        <v>20</v>
      </c>
      <c r="S1307" s="22" t="s">
        <v>66</v>
      </c>
      <c r="T1307" s="22">
        <v>0.40000000000000002</v>
      </c>
      <c r="U1307" s="22">
        <v>63</v>
      </c>
      <c r="V1307" s="22">
        <v>100</v>
      </c>
      <c r="W1307" s="22">
        <v>140</v>
      </c>
      <c r="X1307" s="24"/>
      <c r="Y1307" s="25"/>
      <c r="Z1307" s="18">
        <f>#NAME?</f>
        <v>0</v>
      </c>
      <c r="AA1307" s="18" t="b">
        <f t="shared" si="77"/>
        <v>1</v>
      </c>
      <c r="AB1307" s="26">
        <v>100</v>
      </c>
    </row>
    <row r="1308">
      <c r="A1308" s="21">
        <v>11378</v>
      </c>
      <c r="B1308" s="22" t="s">
        <v>5367</v>
      </c>
      <c r="C1308" s="22" t="s">
        <v>5368</v>
      </c>
      <c r="D1308" s="22" t="s">
        <v>4422</v>
      </c>
      <c r="E1308" s="22" t="s">
        <v>5369</v>
      </c>
      <c r="F1308" s="22" t="s">
        <v>5370</v>
      </c>
      <c r="G1308" s="22"/>
      <c r="H1308" s="14">
        <v>0.040000000000000001</v>
      </c>
      <c r="I1308" s="15" t="s">
        <v>4704</v>
      </c>
      <c r="J1308" s="15" t="s">
        <v>4705</v>
      </c>
      <c r="K1308" s="13">
        <v>90</v>
      </c>
      <c r="L1308" s="23">
        <v>0</v>
      </c>
      <c r="M1308" s="29">
        <f t="shared" si="78"/>
        <v>0</v>
      </c>
      <c r="N1308" s="29">
        <f t="shared" si="79"/>
        <v>0</v>
      </c>
      <c r="O1308" s="23"/>
      <c r="P1308" s="23"/>
      <c r="Q1308" s="23">
        <v>3</v>
      </c>
      <c r="R1308" s="23">
        <v>20</v>
      </c>
      <c r="S1308" s="22" t="s">
        <v>66</v>
      </c>
      <c r="T1308" s="22">
        <v>0.40000000000000002</v>
      </c>
      <c r="U1308" s="22">
        <v>63</v>
      </c>
      <c r="V1308" s="22">
        <v>100</v>
      </c>
      <c r="W1308" s="22">
        <v>140</v>
      </c>
      <c r="X1308" s="24"/>
      <c r="Y1308" s="25"/>
      <c r="Z1308" s="18">
        <f>#NAME?</f>
        <v>0</v>
      </c>
      <c r="AA1308" s="18" t="b">
        <f t="shared" si="77"/>
        <v>1</v>
      </c>
      <c r="AB1308" s="26">
        <v>101</v>
      </c>
    </row>
    <row r="1309">
      <c r="A1309" s="21">
        <v>11379</v>
      </c>
      <c r="B1309" s="22" t="s">
        <v>5371</v>
      </c>
      <c r="C1309" s="22" t="s">
        <v>5372</v>
      </c>
      <c r="D1309" s="22" t="s">
        <v>4422</v>
      </c>
      <c r="E1309" s="22" t="s">
        <v>5373</v>
      </c>
      <c r="F1309" s="22" t="s">
        <v>5374</v>
      </c>
      <c r="G1309" s="22"/>
      <c r="H1309" s="14">
        <v>0.040000000000000001</v>
      </c>
      <c r="I1309" s="15" t="s">
        <v>64</v>
      </c>
      <c r="J1309" s="22" t="s">
        <v>65</v>
      </c>
      <c r="K1309" s="13">
        <v>90</v>
      </c>
      <c r="L1309" s="23">
        <v>2</v>
      </c>
      <c r="M1309" s="29">
        <f t="shared" si="78"/>
        <v>8</v>
      </c>
      <c r="N1309" s="29">
        <f t="shared" si="79"/>
        <v>10</v>
      </c>
      <c r="O1309" s="23"/>
      <c r="P1309" s="23"/>
      <c r="Q1309" s="23">
        <v>3</v>
      </c>
      <c r="R1309" s="23">
        <v>20</v>
      </c>
      <c r="S1309" s="22" t="s">
        <v>66</v>
      </c>
      <c r="T1309" s="22">
        <v>7.5</v>
      </c>
      <c r="U1309" s="22">
        <v>1172</v>
      </c>
      <c r="V1309" s="22">
        <v>1820</v>
      </c>
      <c r="W1309" s="22">
        <v>2510</v>
      </c>
      <c r="X1309" s="24"/>
      <c r="Y1309" s="25"/>
      <c r="Z1309" s="18">
        <f>#NAME?</f>
        <v>0</v>
      </c>
      <c r="AA1309" s="18" t="b">
        <f t="shared" si="77"/>
        <v>1</v>
      </c>
      <c r="AB1309" s="26"/>
    </row>
    <row r="1310">
      <c r="A1310" s="21">
        <v>10224</v>
      </c>
      <c r="B1310" s="22" t="s">
        <v>5375</v>
      </c>
      <c r="C1310" s="22" t="s">
        <v>5376</v>
      </c>
      <c r="D1310" s="22" t="s">
        <v>4422</v>
      </c>
      <c r="E1310" s="22" t="s">
        <v>5377</v>
      </c>
      <c r="F1310" s="22" t="s">
        <v>5378</v>
      </c>
      <c r="G1310" s="22"/>
      <c r="H1310" s="14">
        <v>0.040000000000000001</v>
      </c>
      <c r="I1310" s="15" t="s">
        <v>4704</v>
      </c>
      <c r="J1310" s="15" t="s">
        <v>4705</v>
      </c>
      <c r="K1310" s="13">
        <v>90</v>
      </c>
      <c r="L1310" s="23">
        <v>15</v>
      </c>
      <c r="M1310" s="29">
        <f t="shared" si="78"/>
        <v>60</v>
      </c>
      <c r="N1310" s="29">
        <f t="shared" si="79"/>
        <v>75</v>
      </c>
      <c r="O1310" s="23"/>
      <c r="P1310" s="23"/>
      <c r="Q1310" s="23">
        <v>3</v>
      </c>
      <c r="R1310" s="23">
        <v>20</v>
      </c>
      <c r="S1310" s="22" t="s">
        <v>66</v>
      </c>
      <c r="T1310" s="22">
        <v>34</v>
      </c>
      <c r="U1310" s="22">
        <v>886</v>
      </c>
      <c r="V1310" s="22">
        <v>1200</v>
      </c>
      <c r="W1310" s="22">
        <v>1800</v>
      </c>
      <c r="X1310" s="24"/>
      <c r="Y1310" s="25">
        <v>39</v>
      </c>
      <c r="Z1310" s="18">
        <f>#NAME?</f>
        <v>39</v>
      </c>
      <c r="AA1310" s="18" t="b">
        <f t="shared" si="77"/>
        <v>1</v>
      </c>
      <c r="AB1310" s="26">
        <v>1</v>
      </c>
    </row>
    <row r="1311">
      <c r="A1311" s="21">
        <v>10223</v>
      </c>
      <c r="B1311" s="22" t="s">
        <v>5379</v>
      </c>
      <c r="C1311" s="22" t="s">
        <v>5380</v>
      </c>
      <c r="D1311" s="22" t="s">
        <v>4422</v>
      </c>
      <c r="E1311" s="22" t="s">
        <v>5381</v>
      </c>
      <c r="F1311" s="22" t="s">
        <v>5382</v>
      </c>
      <c r="G1311" s="22"/>
      <c r="H1311" s="14">
        <v>0.040000000000000001</v>
      </c>
      <c r="I1311" s="15" t="s">
        <v>4704</v>
      </c>
      <c r="J1311" s="15" t="s">
        <v>4705</v>
      </c>
      <c r="K1311" s="13">
        <v>90</v>
      </c>
      <c r="L1311" s="23">
        <v>16</v>
      </c>
      <c r="M1311" s="29">
        <f t="shared" si="78"/>
        <v>64</v>
      </c>
      <c r="N1311" s="29">
        <f t="shared" si="79"/>
        <v>80</v>
      </c>
      <c r="O1311" s="23"/>
      <c r="P1311" s="23"/>
      <c r="Q1311" s="23">
        <v>3</v>
      </c>
      <c r="R1311" s="23">
        <v>20</v>
      </c>
      <c r="S1311" s="22" t="s">
        <v>66</v>
      </c>
      <c r="T1311" s="22">
        <v>34</v>
      </c>
      <c r="U1311" s="22">
        <v>886</v>
      </c>
      <c r="V1311" s="22">
        <v>1200</v>
      </c>
      <c r="W1311" s="22">
        <v>1800</v>
      </c>
      <c r="X1311" s="24"/>
      <c r="Y1311" s="25">
        <v>41</v>
      </c>
      <c r="Z1311" s="18">
        <f>#NAME?</f>
        <v>41</v>
      </c>
      <c r="AA1311" s="18" t="b">
        <f t="shared" si="77"/>
        <v>1</v>
      </c>
      <c r="AB1311" s="26">
        <v>6</v>
      </c>
    </row>
    <row r="1312">
      <c r="A1312" s="21">
        <v>10226</v>
      </c>
      <c r="B1312" s="22" t="s">
        <v>5383</v>
      </c>
      <c r="C1312" s="22" t="s">
        <v>5384</v>
      </c>
      <c r="D1312" s="22" t="s">
        <v>4422</v>
      </c>
      <c r="E1312" s="22" t="s">
        <v>5385</v>
      </c>
      <c r="F1312" s="22" t="s">
        <v>5386</v>
      </c>
      <c r="G1312" s="22"/>
      <c r="H1312" s="14">
        <v>0.040000000000000001</v>
      </c>
      <c r="I1312" s="15" t="s">
        <v>64</v>
      </c>
      <c r="J1312" s="22" t="s">
        <v>65</v>
      </c>
      <c r="K1312" s="13">
        <v>90</v>
      </c>
      <c r="L1312" s="23">
        <v>2</v>
      </c>
      <c r="M1312" s="29">
        <f t="shared" si="78"/>
        <v>8</v>
      </c>
      <c r="N1312" s="29">
        <f t="shared" si="79"/>
        <v>10</v>
      </c>
      <c r="O1312" s="23"/>
      <c r="P1312" s="23"/>
      <c r="Q1312" s="23">
        <v>5</v>
      </c>
      <c r="R1312" s="23">
        <v>20</v>
      </c>
      <c r="S1312" s="22" t="s">
        <v>66</v>
      </c>
      <c r="T1312" s="22">
        <v>1.5</v>
      </c>
      <c r="U1312" s="22">
        <v>234</v>
      </c>
      <c r="V1312" s="22">
        <v>360</v>
      </c>
      <c r="W1312" s="22">
        <v>490</v>
      </c>
      <c r="X1312" s="24">
        <v>7</v>
      </c>
      <c r="Y1312" s="25">
        <v>304</v>
      </c>
      <c r="Z1312" s="18">
        <f>#NAME?</f>
        <v>304</v>
      </c>
      <c r="AA1312" s="18" t="b">
        <f t="shared" si="77"/>
        <v>1</v>
      </c>
      <c r="AB1312" s="26">
        <v>3</v>
      </c>
    </row>
    <row r="1313">
      <c r="A1313" s="21">
        <v>10225</v>
      </c>
      <c r="B1313" s="22" t="s">
        <v>5387</v>
      </c>
      <c r="C1313" s="22" t="s">
        <v>5388</v>
      </c>
      <c r="D1313" s="22" t="s">
        <v>4422</v>
      </c>
      <c r="E1313" s="22" t="s">
        <v>5389</v>
      </c>
      <c r="F1313" s="22" t="s">
        <v>5390</v>
      </c>
      <c r="G1313" s="22"/>
      <c r="H1313" s="14">
        <v>0.040000000000000001</v>
      </c>
      <c r="I1313" s="15" t="s">
        <v>64</v>
      </c>
      <c r="J1313" s="22" t="s">
        <v>65</v>
      </c>
      <c r="K1313" s="13">
        <v>90</v>
      </c>
      <c r="L1313" s="23">
        <v>2</v>
      </c>
      <c r="M1313" s="29">
        <f t="shared" si="78"/>
        <v>8</v>
      </c>
      <c r="N1313" s="29">
        <f t="shared" si="79"/>
        <v>10</v>
      </c>
      <c r="O1313" s="23"/>
      <c r="P1313" s="23"/>
      <c r="Q1313" s="23">
        <v>5</v>
      </c>
      <c r="R1313" s="23">
        <v>20</v>
      </c>
      <c r="S1313" s="22" t="s">
        <v>66</v>
      </c>
      <c r="T1313" s="22">
        <v>1.5</v>
      </c>
      <c r="U1313" s="22">
        <v>234</v>
      </c>
      <c r="V1313" s="22">
        <v>360</v>
      </c>
      <c r="W1313" s="22">
        <v>490</v>
      </c>
      <c r="X1313" s="24">
        <v>6</v>
      </c>
      <c r="Y1313" s="25">
        <v>311</v>
      </c>
      <c r="Z1313" s="18">
        <f>#NAME?</f>
        <v>311</v>
      </c>
      <c r="AA1313" s="18" t="b">
        <f t="shared" si="77"/>
        <v>1</v>
      </c>
      <c r="AB1313" s="26">
        <v>12</v>
      </c>
    </row>
    <row r="1314">
      <c r="A1314" s="21">
        <v>11381</v>
      </c>
      <c r="B1314" s="22" t="s">
        <v>5391</v>
      </c>
      <c r="C1314" s="22" t="s">
        <v>5392</v>
      </c>
      <c r="D1314" s="22" t="s">
        <v>4422</v>
      </c>
      <c r="E1314" s="22" t="s">
        <v>5393</v>
      </c>
      <c r="F1314" s="22" t="s">
        <v>5394</v>
      </c>
      <c r="G1314" s="22"/>
      <c r="H1314" s="14">
        <v>0.040000000000000001</v>
      </c>
      <c r="I1314" s="15" t="s">
        <v>64</v>
      </c>
      <c r="J1314" s="22" t="s">
        <v>65</v>
      </c>
      <c r="K1314" s="13">
        <v>90</v>
      </c>
      <c r="L1314" s="23">
        <v>6</v>
      </c>
      <c r="M1314" s="29">
        <f t="shared" si="78"/>
        <v>24</v>
      </c>
      <c r="N1314" s="29">
        <f t="shared" si="79"/>
        <v>30</v>
      </c>
      <c r="O1314" s="23"/>
      <c r="P1314" s="23"/>
      <c r="Q1314" s="23">
        <v>5</v>
      </c>
      <c r="R1314" s="23">
        <v>20</v>
      </c>
      <c r="S1314" s="22" t="s">
        <v>66</v>
      </c>
      <c r="T1314" s="22">
        <v>10</v>
      </c>
      <c r="U1314" s="22">
        <v>232.5</v>
      </c>
      <c r="V1314" s="22">
        <v>350</v>
      </c>
      <c r="W1314" s="22">
        <v>480</v>
      </c>
      <c r="X1314" s="24"/>
      <c r="Y1314" s="25">
        <v>55</v>
      </c>
      <c r="Z1314" s="18">
        <f>#NAME?</f>
        <v>55</v>
      </c>
      <c r="AA1314" s="18" t="b">
        <f t="shared" si="77"/>
        <v>1</v>
      </c>
      <c r="AB1314" s="26">
        <v>6</v>
      </c>
    </row>
    <row r="1315">
      <c r="A1315" s="21">
        <v>10230</v>
      </c>
      <c r="B1315" s="22" t="s">
        <v>5395</v>
      </c>
      <c r="C1315" s="22" t="s">
        <v>5396</v>
      </c>
      <c r="D1315" s="22" t="s">
        <v>4422</v>
      </c>
      <c r="E1315" s="22" t="s">
        <v>5397</v>
      </c>
      <c r="F1315" s="22" t="s">
        <v>5398</v>
      </c>
      <c r="G1315" s="22"/>
      <c r="H1315" s="14">
        <v>0.040000000000000001</v>
      </c>
      <c r="I1315" s="15" t="s">
        <v>64</v>
      </c>
      <c r="J1315" s="22" t="s">
        <v>65</v>
      </c>
      <c r="K1315" s="13">
        <v>90</v>
      </c>
      <c r="L1315" s="23">
        <v>7</v>
      </c>
      <c r="M1315" s="29">
        <f t="shared" si="78"/>
        <v>28</v>
      </c>
      <c r="N1315" s="29">
        <f t="shared" si="79"/>
        <v>35</v>
      </c>
      <c r="O1315" s="23"/>
      <c r="P1315" s="23"/>
      <c r="Q1315" s="23">
        <v>5</v>
      </c>
      <c r="R1315" s="23">
        <v>20</v>
      </c>
      <c r="S1315" s="22" t="s">
        <v>66</v>
      </c>
      <c r="T1315" s="22">
        <v>30</v>
      </c>
      <c r="U1315" s="22">
        <v>765</v>
      </c>
      <c r="V1315" s="22">
        <v>1150</v>
      </c>
      <c r="W1315" s="22">
        <v>1530</v>
      </c>
      <c r="X1315" s="24">
        <v>1</v>
      </c>
      <c r="Y1315" s="25">
        <v>37</v>
      </c>
      <c r="Z1315" s="18">
        <f>#NAME?</f>
        <v>37</v>
      </c>
      <c r="AA1315" s="18" t="b">
        <f t="shared" si="77"/>
        <v>1</v>
      </c>
      <c r="AB1315" s="26">
        <v>2</v>
      </c>
    </row>
    <row r="1316">
      <c r="A1316" s="21">
        <v>10229</v>
      </c>
      <c r="B1316" s="22" t="s">
        <v>5399</v>
      </c>
      <c r="C1316" s="22" t="s">
        <v>5400</v>
      </c>
      <c r="D1316" s="22" t="s">
        <v>4422</v>
      </c>
      <c r="E1316" s="22" t="s">
        <v>5401</v>
      </c>
      <c r="F1316" s="22" t="s">
        <v>5402</v>
      </c>
      <c r="G1316" s="22"/>
      <c r="H1316" s="14">
        <v>0.040000000000000001</v>
      </c>
      <c r="I1316" s="15" t="s">
        <v>64</v>
      </c>
      <c r="J1316" s="22" t="s">
        <v>65</v>
      </c>
      <c r="K1316" s="13">
        <v>90</v>
      </c>
      <c r="L1316" s="23">
        <v>7</v>
      </c>
      <c r="M1316" s="29">
        <f t="shared" si="78"/>
        <v>28</v>
      </c>
      <c r="N1316" s="29">
        <f t="shared" si="79"/>
        <v>35</v>
      </c>
      <c r="O1316" s="23"/>
      <c r="P1316" s="23"/>
      <c r="Q1316" s="23">
        <v>5</v>
      </c>
      <c r="R1316" s="23">
        <v>20</v>
      </c>
      <c r="S1316" s="22" t="s">
        <v>66</v>
      </c>
      <c r="T1316" s="22">
        <v>30</v>
      </c>
      <c r="U1316" s="22">
        <v>765</v>
      </c>
      <c r="V1316" s="22">
        <v>1150</v>
      </c>
      <c r="W1316" s="22">
        <v>1530</v>
      </c>
      <c r="X1316" s="24"/>
      <c r="Y1316" s="25">
        <v>27</v>
      </c>
      <c r="Z1316" s="18">
        <f>#NAME?</f>
        <v>27</v>
      </c>
      <c r="AA1316" s="18" t="b">
        <f t="shared" si="77"/>
        <v>1</v>
      </c>
      <c r="AB1316" s="26">
        <v>3</v>
      </c>
    </row>
    <row r="1317">
      <c r="A1317" s="21">
        <v>10232</v>
      </c>
      <c r="B1317" s="22" t="s">
        <v>5403</v>
      </c>
      <c r="C1317" s="22" t="s">
        <v>5404</v>
      </c>
      <c r="D1317" s="22" t="s">
        <v>4422</v>
      </c>
      <c r="E1317" s="22" t="s">
        <v>5405</v>
      </c>
      <c r="F1317" s="22" t="s">
        <v>5406</v>
      </c>
      <c r="G1317" s="22"/>
      <c r="H1317" s="14">
        <v>0.040000000000000001</v>
      </c>
      <c r="I1317" s="15" t="s">
        <v>64</v>
      </c>
      <c r="J1317" s="22" t="s">
        <v>65</v>
      </c>
      <c r="K1317" s="13">
        <v>90</v>
      </c>
      <c r="L1317" s="23">
        <v>9</v>
      </c>
      <c r="M1317" s="29">
        <f t="shared" si="78"/>
        <v>36</v>
      </c>
      <c r="N1317" s="29">
        <f t="shared" si="79"/>
        <v>45</v>
      </c>
      <c r="O1317" s="23"/>
      <c r="P1317" s="23"/>
      <c r="Q1317" s="23">
        <v>5</v>
      </c>
      <c r="R1317" s="23">
        <v>20</v>
      </c>
      <c r="S1317" s="22" t="s">
        <v>66</v>
      </c>
      <c r="T1317" s="22">
        <v>14</v>
      </c>
      <c r="U1317" s="22">
        <v>400</v>
      </c>
      <c r="V1317" s="22">
        <v>510</v>
      </c>
      <c r="W1317" s="22">
        <v>710</v>
      </c>
      <c r="X1317" s="24"/>
      <c r="Y1317" s="25"/>
      <c r="Z1317" s="18">
        <f>#NAME?</f>
        <v>0</v>
      </c>
      <c r="AA1317" s="18" t="b">
        <f t="shared" si="77"/>
        <v>1</v>
      </c>
      <c r="AB1317" s="26"/>
    </row>
    <row r="1318">
      <c r="A1318" s="21">
        <v>10231</v>
      </c>
      <c r="B1318" s="22" t="s">
        <v>5407</v>
      </c>
      <c r="C1318" s="22" t="s">
        <v>5408</v>
      </c>
      <c r="D1318" s="22" t="s">
        <v>4422</v>
      </c>
      <c r="E1318" s="22" t="s">
        <v>5409</v>
      </c>
      <c r="F1318" s="22" t="s">
        <v>5410</v>
      </c>
      <c r="G1318" s="22"/>
      <c r="H1318" s="14">
        <v>0.040000000000000001</v>
      </c>
      <c r="I1318" s="15" t="s">
        <v>64</v>
      </c>
      <c r="J1318" s="22" t="s">
        <v>65</v>
      </c>
      <c r="K1318" s="13">
        <v>90</v>
      </c>
      <c r="L1318" s="23">
        <v>8</v>
      </c>
      <c r="M1318" s="29">
        <f t="shared" si="78"/>
        <v>32</v>
      </c>
      <c r="N1318" s="29">
        <f t="shared" si="79"/>
        <v>40</v>
      </c>
      <c r="O1318" s="23"/>
      <c r="P1318" s="23"/>
      <c r="Q1318" s="23">
        <v>5</v>
      </c>
      <c r="R1318" s="23">
        <v>20</v>
      </c>
      <c r="S1318" s="22" t="s">
        <v>66</v>
      </c>
      <c r="T1318" s="22">
        <v>14</v>
      </c>
      <c r="U1318" s="22">
        <v>400</v>
      </c>
      <c r="V1318" s="22">
        <v>500</v>
      </c>
      <c r="W1318" s="22">
        <v>700</v>
      </c>
      <c r="X1318" s="24"/>
      <c r="Y1318" s="25"/>
      <c r="Z1318" s="18">
        <f>#NAME?</f>
        <v>0</v>
      </c>
      <c r="AA1318" s="18" t="b">
        <f t="shared" si="77"/>
        <v>1</v>
      </c>
      <c r="AB1318" s="26"/>
    </row>
    <row r="1319">
      <c r="A1319" s="21">
        <v>11649</v>
      </c>
      <c r="B1319" s="22" t="s">
        <v>5411</v>
      </c>
      <c r="C1319" s="22" t="s">
        <v>5412</v>
      </c>
      <c r="D1319" s="22" t="s">
        <v>4422</v>
      </c>
      <c r="E1319" s="22" t="s">
        <v>5413</v>
      </c>
      <c r="F1319" s="22" t="s">
        <v>5414</v>
      </c>
      <c r="G1319" s="22"/>
      <c r="H1319" s="14">
        <v>0.040000000000000001</v>
      </c>
      <c r="I1319" s="15" t="s">
        <v>64</v>
      </c>
      <c r="J1319" s="22" t="s">
        <v>65</v>
      </c>
      <c r="K1319" s="13">
        <v>90</v>
      </c>
      <c r="L1319" s="23">
        <v>2</v>
      </c>
      <c r="M1319" s="29">
        <f t="shared" si="78"/>
        <v>8</v>
      </c>
      <c r="N1319" s="29">
        <f t="shared" si="79"/>
        <v>10</v>
      </c>
      <c r="O1319" s="23">
        <v>5</v>
      </c>
      <c r="P1319" s="23">
        <v>20</v>
      </c>
      <c r="Q1319" s="23"/>
      <c r="R1319" s="23"/>
      <c r="S1319" s="22" t="s">
        <v>66</v>
      </c>
      <c r="T1319" s="22">
        <v>8</v>
      </c>
      <c r="U1319" s="22">
        <v>186</v>
      </c>
      <c r="V1319" s="22">
        <v>290</v>
      </c>
      <c r="W1319" s="22">
        <v>400</v>
      </c>
      <c r="X1319" s="24">
        <v>5</v>
      </c>
      <c r="Y1319" s="25"/>
      <c r="Z1319" s="18">
        <f>#NAME?</f>
        <v>0</v>
      </c>
      <c r="AA1319" s="18" t="b">
        <f t="shared" si="77"/>
        <v>1</v>
      </c>
      <c r="AB1319" s="26">
        <v>1</v>
      </c>
    </row>
    <row r="1320">
      <c r="A1320" s="21">
        <v>11648</v>
      </c>
      <c r="B1320" s="22" t="s">
        <v>5415</v>
      </c>
      <c r="C1320" s="22" t="s">
        <v>5416</v>
      </c>
      <c r="D1320" s="22" t="s">
        <v>4422</v>
      </c>
      <c r="E1320" s="22" t="s">
        <v>5417</v>
      </c>
      <c r="F1320" s="22" t="s">
        <v>5418</v>
      </c>
      <c r="G1320" s="22"/>
      <c r="H1320" s="14">
        <v>0.040000000000000001</v>
      </c>
      <c r="I1320" s="15" t="s">
        <v>64</v>
      </c>
      <c r="J1320" s="22" t="s">
        <v>65</v>
      </c>
      <c r="K1320" s="13">
        <v>90</v>
      </c>
      <c r="L1320" s="23">
        <v>3</v>
      </c>
      <c r="M1320" s="29">
        <f t="shared" si="78"/>
        <v>12</v>
      </c>
      <c r="N1320" s="29">
        <f t="shared" si="79"/>
        <v>15</v>
      </c>
      <c r="O1320" s="23">
        <v>5</v>
      </c>
      <c r="P1320" s="23">
        <v>20</v>
      </c>
      <c r="Q1320" s="23"/>
      <c r="R1320" s="23"/>
      <c r="S1320" s="22" t="s">
        <v>66</v>
      </c>
      <c r="T1320" s="22">
        <v>8</v>
      </c>
      <c r="U1320" s="22">
        <v>186</v>
      </c>
      <c r="V1320" s="22">
        <v>290</v>
      </c>
      <c r="W1320" s="22">
        <v>400</v>
      </c>
      <c r="X1320" s="24">
        <v>6</v>
      </c>
      <c r="Y1320" s="25"/>
      <c r="Z1320" s="18">
        <f>#NAME?</f>
        <v>0</v>
      </c>
      <c r="AA1320" s="18" t="b">
        <f t="shared" si="77"/>
        <v>1</v>
      </c>
      <c r="AB1320" s="26">
        <v>1</v>
      </c>
    </row>
    <row r="1321">
      <c r="A1321" s="21">
        <v>11382</v>
      </c>
      <c r="B1321" s="22" t="s">
        <v>5419</v>
      </c>
      <c r="C1321" s="22" t="s">
        <v>5420</v>
      </c>
      <c r="D1321" s="22" t="s">
        <v>4422</v>
      </c>
      <c r="E1321" s="22" t="s">
        <v>5421</v>
      </c>
      <c r="F1321" s="22" t="s">
        <v>5422</v>
      </c>
      <c r="G1321" s="22"/>
      <c r="H1321" s="14">
        <v>0.040000000000000001</v>
      </c>
      <c r="I1321" s="15" t="s">
        <v>64</v>
      </c>
      <c r="J1321" s="22" t="s">
        <v>65</v>
      </c>
      <c r="K1321" s="13">
        <v>90</v>
      </c>
      <c r="L1321" s="23">
        <v>1</v>
      </c>
      <c r="M1321" s="29">
        <f t="shared" si="78"/>
        <v>4</v>
      </c>
      <c r="N1321" s="29">
        <f t="shared" si="79"/>
        <v>5</v>
      </c>
      <c r="O1321" s="23"/>
      <c r="P1321" s="23"/>
      <c r="Q1321" s="23">
        <v>5</v>
      </c>
      <c r="R1321" s="23">
        <v>20</v>
      </c>
      <c r="S1321" s="22" t="s">
        <v>66</v>
      </c>
      <c r="T1321" s="22">
        <v>40</v>
      </c>
      <c r="U1321" s="22">
        <v>1017.12</v>
      </c>
      <c r="V1321" s="22">
        <v>1500</v>
      </c>
      <c r="W1321" s="22">
        <v>2600</v>
      </c>
      <c r="X1321" s="24"/>
      <c r="Y1321" s="25">
        <v>12</v>
      </c>
      <c r="Z1321" s="18">
        <f>#NAME?</f>
        <v>12</v>
      </c>
      <c r="AA1321" s="18" t="b">
        <f t="shared" si="77"/>
        <v>1</v>
      </c>
      <c r="AB1321" s="26"/>
    </row>
    <row r="1322">
      <c r="A1322" s="21">
        <v>11383</v>
      </c>
      <c r="B1322" s="22" t="s">
        <v>5423</v>
      </c>
      <c r="C1322" s="22" t="s">
        <v>5424</v>
      </c>
      <c r="D1322" s="22" t="s">
        <v>4422</v>
      </c>
      <c r="E1322" s="22" t="s">
        <v>5425</v>
      </c>
      <c r="F1322" s="22" t="s">
        <v>5426</v>
      </c>
      <c r="G1322" s="22"/>
      <c r="H1322" s="14">
        <v>0.040000000000000001</v>
      </c>
      <c r="I1322" s="15" t="s">
        <v>64</v>
      </c>
      <c r="J1322" s="22" t="s">
        <v>65</v>
      </c>
      <c r="K1322" s="13">
        <v>90</v>
      </c>
      <c r="L1322" s="23">
        <v>2</v>
      </c>
      <c r="M1322" s="29">
        <f t="shared" si="78"/>
        <v>8</v>
      </c>
      <c r="N1322" s="29">
        <f t="shared" si="79"/>
        <v>10</v>
      </c>
      <c r="O1322" s="23"/>
      <c r="P1322" s="23"/>
      <c r="Q1322" s="23">
        <v>5</v>
      </c>
      <c r="R1322" s="23">
        <v>20</v>
      </c>
      <c r="S1322" s="22" t="s">
        <v>66</v>
      </c>
      <c r="T1322" s="22">
        <v>40</v>
      </c>
      <c r="U1322" s="22">
        <v>1017.12</v>
      </c>
      <c r="V1322" s="22">
        <v>1500</v>
      </c>
      <c r="W1322" s="22">
        <v>2600</v>
      </c>
      <c r="X1322" s="24"/>
      <c r="Y1322" s="25">
        <v>12</v>
      </c>
      <c r="Z1322" s="18">
        <f>#NAME?</f>
        <v>12</v>
      </c>
      <c r="AA1322" s="18" t="b">
        <f t="shared" si="77"/>
        <v>1</v>
      </c>
      <c r="AB1322" s="26"/>
    </row>
    <row r="1323">
      <c r="A1323" s="12">
        <v>12801</v>
      </c>
      <c r="B1323" s="13" t="s">
        <v>5427</v>
      </c>
      <c r="C1323" s="13" t="s">
        <v>5428</v>
      </c>
      <c r="D1323" s="13" t="s">
        <v>4422</v>
      </c>
      <c r="E1323" s="13" t="s">
        <v>5429</v>
      </c>
      <c r="F1323" s="13" t="s">
        <v>5429</v>
      </c>
      <c r="G1323" s="13" t="s">
        <v>5430</v>
      </c>
      <c r="H1323" s="14">
        <v>0.02</v>
      </c>
      <c r="I1323" s="15" t="s">
        <v>32</v>
      </c>
      <c r="J1323" s="13" t="s">
        <v>33</v>
      </c>
      <c r="K1323" s="13">
        <v>90</v>
      </c>
      <c r="L1323" s="16">
        <f>#NAME?</f>
        <v>0</v>
      </c>
      <c r="M1323" s="29">
        <f t="shared" si="78"/>
        <v>0</v>
      </c>
      <c r="N1323" s="29">
        <f t="shared" si="79"/>
        <v>0</v>
      </c>
      <c r="O1323" s="16"/>
      <c r="P1323" s="16"/>
      <c r="Q1323" s="16">
        <v>1</v>
      </c>
      <c r="R1323" s="16">
        <v>3</v>
      </c>
      <c r="S1323" s="13" t="s">
        <v>34</v>
      </c>
      <c r="T1323" s="13">
        <v>13.94</v>
      </c>
      <c r="U1323" s="13">
        <v>2</v>
      </c>
      <c r="V1323" s="13">
        <v>2800</v>
      </c>
      <c r="W1323" s="13">
        <v>3860</v>
      </c>
      <c r="X1323" s="17"/>
      <c r="Y1323" s="18">
        <v>38</v>
      </c>
      <c r="Z1323" s="18">
        <f>#NAME?</f>
        <v>38</v>
      </c>
      <c r="AA1323" s="18" t="b">
        <f t="shared" si="77"/>
        <v>1</v>
      </c>
      <c r="AB1323" s="19"/>
    </row>
    <row r="1324">
      <c r="A1324" s="21">
        <v>11385</v>
      </c>
      <c r="B1324" s="22" t="s">
        <v>5431</v>
      </c>
      <c r="C1324" s="22" t="s">
        <v>5432</v>
      </c>
      <c r="D1324" s="22" t="s">
        <v>4422</v>
      </c>
      <c r="E1324" s="22" t="s">
        <v>5433</v>
      </c>
      <c r="F1324" s="22" t="s">
        <v>5434</v>
      </c>
      <c r="G1324" s="22"/>
      <c r="H1324" s="14">
        <v>0.040000000000000001</v>
      </c>
      <c r="I1324" s="15" t="s">
        <v>64</v>
      </c>
      <c r="J1324" s="22" t="s">
        <v>65</v>
      </c>
      <c r="K1324" s="13">
        <v>90</v>
      </c>
      <c r="L1324" s="23">
        <v>5</v>
      </c>
      <c r="M1324" s="29">
        <f t="shared" si="78"/>
        <v>20</v>
      </c>
      <c r="N1324" s="29">
        <f t="shared" si="79"/>
        <v>25</v>
      </c>
      <c r="O1324" s="23">
        <v>5</v>
      </c>
      <c r="P1324" s="23">
        <v>20</v>
      </c>
      <c r="Q1324" s="23"/>
      <c r="R1324" s="23"/>
      <c r="S1324" s="22" t="s">
        <v>66</v>
      </c>
      <c r="T1324" s="22">
        <v>12</v>
      </c>
      <c r="U1324" s="22">
        <v>326</v>
      </c>
      <c r="V1324" s="22">
        <v>490</v>
      </c>
      <c r="W1324" s="22">
        <v>650</v>
      </c>
      <c r="X1324" s="24">
        <v>10</v>
      </c>
      <c r="Y1324" s="25"/>
      <c r="Z1324" s="18">
        <f>#NAME?</f>
        <v>0</v>
      </c>
      <c r="AA1324" s="18" t="b">
        <f t="shared" si="77"/>
        <v>1</v>
      </c>
      <c r="AB1324" s="26">
        <v>2</v>
      </c>
    </row>
    <row r="1325">
      <c r="A1325" s="21">
        <v>11384</v>
      </c>
      <c r="B1325" s="22" t="s">
        <v>5435</v>
      </c>
      <c r="C1325" s="22" t="s">
        <v>5436</v>
      </c>
      <c r="D1325" s="22" t="s">
        <v>4422</v>
      </c>
      <c r="E1325" s="22" t="s">
        <v>5437</v>
      </c>
      <c r="F1325" s="22" t="s">
        <v>5438</v>
      </c>
      <c r="G1325" s="22"/>
      <c r="H1325" s="14">
        <v>0.040000000000000001</v>
      </c>
      <c r="I1325" s="15" t="s">
        <v>64</v>
      </c>
      <c r="J1325" s="22" t="s">
        <v>65</v>
      </c>
      <c r="K1325" s="13">
        <v>90</v>
      </c>
      <c r="L1325" s="23">
        <v>5</v>
      </c>
      <c r="M1325" s="29">
        <f t="shared" si="78"/>
        <v>20</v>
      </c>
      <c r="N1325" s="29">
        <f t="shared" si="79"/>
        <v>25</v>
      </c>
      <c r="O1325" s="23">
        <v>5</v>
      </c>
      <c r="P1325" s="23">
        <v>20</v>
      </c>
      <c r="Q1325" s="23"/>
      <c r="R1325" s="23"/>
      <c r="S1325" s="22" t="s">
        <v>66</v>
      </c>
      <c r="T1325" s="22">
        <v>12</v>
      </c>
      <c r="U1325" s="22">
        <v>326</v>
      </c>
      <c r="V1325" s="22">
        <v>490</v>
      </c>
      <c r="W1325" s="22">
        <v>650</v>
      </c>
      <c r="X1325" s="24">
        <v>10</v>
      </c>
      <c r="Y1325" s="25"/>
      <c r="Z1325" s="18">
        <f>#NAME?</f>
        <v>0</v>
      </c>
      <c r="AA1325" s="18" t="b">
        <f t="shared" si="77"/>
        <v>1</v>
      </c>
      <c r="AB1325" s="26">
        <v>4</v>
      </c>
    </row>
    <row r="1326">
      <c r="A1326" s="21">
        <v>11386</v>
      </c>
      <c r="B1326" s="22" t="s">
        <v>5439</v>
      </c>
      <c r="C1326" s="22" t="s">
        <v>5440</v>
      </c>
      <c r="D1326" s="22" t="s">
        <v>4422</v>
      </c>
      <c r="E1326" s="22" t="s">
        <v>5441</v>
      </c>
      <c r="F1326" s="22" t="s">
        <v>5442</v>
      </c>
      <c r="G1326" s="22"/>
      <c r="H1326" s="14">
        <v>0.040000000000000001</v>
      </c>
      <c r="I1326" s="15" t="s">
        <v>64</v>
      </c>
      <c r="J1326" s="22" t="s">
        <v>65</v>
      </c>
      <c r="K1326" s="13">
        <v>90</v>
      </c>
      <c r="L1326" s="23"/>
      <c r="M1326" s="29">
        <f t="shared" si="78"/>
        <v>0</v>
      </c>
      <c r="N1326" s="29">
        <f t="shared" si="79"/>
        <v>0</v>
      </c>
      <c r="O1326" s="23"/>
      <c r="P1326" s="23"/>
      <c r="Q1326" s="23">
        <v>5</v>
      </c>
      <c r="R1326" s="23">
        <v>20</v>
      </c>
      <c r="S1326" s="22" t="s">
        <v>66</v>
      </c>
      <c r="T1326" s="22">
        <v>42.799999999999997</v>
      </c>
      <c r="U1326" s="22">
        <v>963</v>
      </c>
      <c r="V1326" s="22">
        <v>1490</v>
      </c>
      <c r="W1326" s="22">
        <v>2050</v>
      </c>
      <c r="X1326" s="24"/>
      <c r="Y1326" s="25"/>
      <c r="Z1326" s="18">
        <f>#NAME?</f>
        <v>0</v>
      </c>
      <c r="AA1326" s="18" t="b">
        <f t="shared" si="77"/>
        <v>1</v>
      </c>
      <c r="AB1326" s="26"/>
    </row>
    <row r="1327">
      <c r="A1327" s="21">
        <v>11387</v>
      </c>
      <c r="B1327" s="22" t="s">
        <v>5443</v>
      </c>
      <c r="C1327" s="22" t="s">
        <v>5444</v>
      </c>
      <c r="D1327" s="22" t="s">
        <v>4422</v>
      </c>
      <c r="E1327" s="22" t="s">
        <v>5445</v>
      </c>
      <c r="F1327" s="22" t="s">
        <v>5446</v>
      </c>
      <c r="G1327" s="22"/>
      <c r="H1327" s="14">
        <v>0.040000000000000001</v>
      </c>
      <c r="I1327" s="15" t="s">
        <v>64</v>
      </c>
      <c r="J1327" s="22" t="s">
        <v>65</v>
      </c>
      <c r="K1327" s="13">
        <v>90</v>
      </c>
      <c r="L1327" s="23">
        <v>0</v>
      </c>
      <c r="M1327" s="29">
        <f t="shared" si="78"/>
        <v>0</v>
      </c>
      <c r="N1327" s="29">
        <f t="shared" si="79"/>
        <v>0</v>
      </c>
      <c r="O1327" s="23"/>
      <c r="P1327" s="23"/>
      <c r="Q1327" s="23">
        <v>5</v>
      </c>
      <c r="R1327" s="23">
        <v>20</v>
      </c>
      <c r="S1327" s="22" t="s">
        <v>66</v>
      </c>
      <c r="T1327" s="22">
        <v>42.799999999999997</v>
      </c>
      <c r="U1327" s="22">
        <v>963</v>
      </c>
      <c r="V1327" s="22">
        <v>1490</v>
      </c>
      <c r="W1327" s="22">
        <v>2050</v>
      </c>
      <c r="X1327" s="24"/>
      <c r="Y1327" s="25"/>
      <c r="Z1327" s="18">
        <f>#NAME?</f>
        <v>0</v>
      </c>
      <c r="AA1327" s="18" t="b">
        <f t="shared" si="77"/>
        <v>1</v>
      </c>
      <c r="AB1327" s="26"/>
    </row>
    <row r="1328">
      <c r="A1328" s="21">
        <v>13787</v>
      </c>
      <c r="B1328" s="22" t="s">
        <v>5447</v>
      </c>
      <c r="C1328" s="22" t="s">
        <v>5448</v>
      </c>
      <c r="D1328" s="22" t="s">
        <v>4422</v>
      </c>
      <c r="E1328" s="22" t="s">
        <v>5449</v>
      </c>
      <c r="F1328" s="22" t="s">
        <v>5450</v>
      </c>
      <c r="G1328" s="22"/>
      <c r="H1328" s="14">
        <v>0.040000000000000001</v>
      </c>
      <c r="I1328" s="15" t="s">
        <v>64</v>
      </c>
      <c r="J1328" s="22" t="s">
        <v>65</v>
      </c>
      <c r="K1328" s="13">
        <v>90</v>
      </c>
      <c r="L1328" s="23">
        <v>9</v>
      </c>
      <c r="M1328" s="29">
        <f t="shared" si="78"/>
        <v>36</v>
      </c>
      <c r="N1328" s="29">
        <f t="shared" si="79"/>
        <v>45</v>
      </c>
      <c r="O1328" s="23">
        <v>3</v>
      </c>
      <c r="P1328" s="23">
        <v>10</v>
      </c>
      <c r="Q1328" s="23"/>
      <c r="R1328" s="23"/>
      <c r="S1328" s="22" t="s">
        <v>66</v>
      </c>
      <c r="T1328" s="22">
        <v>1.26</v>
      </c>
      <c r="U1328" s="22">
        <v>197</v>
      </c>
      <c r="V1328" s="22">
        <v>250</v>
      </c>
      <c r="W1328" s="22">
        <v>400</v>
      </c>
      <c r="X1328" s="24">
        <v>15</v>
      </c>
      <c r="Y1328" s="25">
        <v>72</v>
      </c>
      <c r="Z1328" s="18">
        <f>#NAME?</f>
        <v>72</v>
      </c>
      <c r="AA1328" s="18" t="b">
        <f t="shared" si="77"/>
        <v>1</v>
      </c>
      <c r="AB1328" s="26">
        <v>10</v>
      </c>
    </row>
    <row r="1329">
      <c r="A1329" s="21">
        <v>13786</v>
      </c>
      <c r="B1329" s="22" t="s">
        <v>5451</v>
      </c>
      <c r="C1329" s="22" t="s">
        <v>5452</v>
      </c>
      <c r="D1329" s="22" t="s">
        <v>4422</v>
      </c>
      <c r="E1329" s="22" t="s">
        <v>5453</v>
      </c>
      <c r="F1329" s="22" t="s">
        <v>5450</v>
      </c>
      <c r="G1329" s="22"/>
      <c r="H1329" s="14">
        <v>0.040000000000000001</v>
      </c>
      <c r="I1329" s="15" t="s">
        <v>64</v>
      </c>
      <c r="J1329" s="22" t="s">
        <v>65</v>
      </c>
      <c r="K1329" s="13">
        <v>90</v>
      </c>
      <c r="L1329" s="23">
        <v>7</v>
      </c>
      <c r="M1329" s="29">
        <f t="shared" si="78"/>
        <v>28</v>
      </c>
      <c r="N1329" s="29">
        <f t="shared" si="79"/>
        <v>35</v>
      </c>
      <c r="O1329" s="23">
        <v>3</v>
      </c>
      <c r="P1329" s="23">
        <v>10</v>
      </c>
      <c r="Q1329" s="23"/>
      <c r="R1329" s="23"/>
      <c r="S1329" s="22" t="s">
        <v>66</v>
      </c>
      <c r="T1329" s="22">
        <v>1.26</v>
      </c>
      <c r="U1329" s="22">
        <v>197</v>
      </c>
      <c r="V1329" s="22">
        <v>250</v>
      </c>
      <c r="W1329" s="22">
        <v>350</v>
      </c>
      <c r="X1329" s="24">
        <v>24</v>
      </c>
      <c r="Y1329" s="25">
        <v>86</v>
      </c>
      <c r="Z1329" s="18">
        <f>#NAME?</f>
        <v>86</v>
      </c>
      <c r="AA1329" s="18" t="b">
        <f t="shared" si="77"/>
        <v>1</v>
      </c>
      <c r="AB1329" s="26"/>
    </row>
    <row r="1330">
      <c r="A1330" s="12">
        <v>13402</v>
      </c>
      <c r="B1330" s="13" t="s">
        <v>5454</v>
      </c>
      <c r="C1330" s="13" t="s">
        <v>5455</v>
      </c>
      <c r="D1330" s="13" t="s">
        <v>4422</v>
      </c>
      <c r="E1330" s="13" t="s">
        <v>5456</v>
      </c>
      <c r="F1330" s="13" t="s">
        <v>5457</v>
      </c>
      <c r="G1330" s="13" t="s">
        <v>5458</v>
      </c>
      <c r="H1330" s="14">
        <v>0.02</v>
      </c>
      <c r="I1330" s="15" t="s">
        <v>32</v>
      </c>
      <c r="J1330" s="13" t="s">
        <v>33</v>
      </c>
      <c r="K1330" s="20">
        <v>90</v>
      </c>
      <c r="L1330" s="16">
        <v>4</v>
      </c>
      <c r="M1330" s="29">
        <f t="shared" si="78"/>
        <v>16</v>
      </c>
      <c r="N1330" s="29">
        <f t="shared" si="79"/>
        <v>20</v>
      </c>
      <c r="O1330" s="16"/>
      <c r="P1330" s="16"/>
      <c r="Q1330" s="16">
        <v>1</v>
      </c>
      <c r="R1330" s="16">
        <v>2</v>
      </c>
      <c r="S1330" s="13" t="s">
        <v>34</v>
      </c>
      <c r="T1330" s="13">
        <v>2.9399999999999999</v>
      </c>
      <c r="U1330" s="13">
        <v>526.85000000000002</v>
      </c>
      <c r="V1330" s="13">
        <v>700</v>
      </c>
      <c r="W1330" s="13">
        <v>880</v>
      </c>
      <c r="X1330" s="17"/>
      <c r="Y1330" s="18">
        <v>25</v>
      </c>
      <c r="Z1330" s="18">
        <f>#NAME?</f>
        <v>25</v>
      </c>
      <c r="AA1330" s="18" t="b">
        <f t="shared" si="77"/>
        <v>1</v>
      </c>
      <c r="AB1330" s="19"/>
    </row>
    <row r="1331">
      <c r="A1331" s="12">
        <v>13403</v>
      </c>
      <c r="B1331" s="13" t="s">
        <v>5459</v>
      </c>
      <c r="C1331" s="13" t="s">
        <v>5460</v>
      </c>
      <c r="D1331" s="13" t="s">
        <v>4422</v>
      </c>
      <c r="E1331" s="13" t="s">
        <v>5461</v>
      </c>
      <c r="F1331" s="13" t="s">
        <v>5462</v>
      </c>
      <c r="G1331" s="13" t="s">
        <v>5458</v>
      </c>
      <c r="H1331" s="14">
        <v>0.02</v>
      </c>
      <c r="I1331" s="15" t="s">
        <v>32</v>
      </c>
      <c r="J1331" s="13" t="s">
        <v>33</v>
      </c>
      <c r="K1331" s="20">
        <v>90</v>
      </c>
      <c r="L1331" s="16">
        <v>4</v>
      </c>
      <c r="M1331" s="29">
        <f t="shared" si="78"/>
        <v>16</v>
      </c>
      <c r="N1331" s="29">
        <f t="shared" si="79"/>
        <v>20</v>
      </c>
      <c r="O1331" s="16"/>
      <c r="P1331" s="16"/>
      <c r="Q1331" s="16">
        <v>1</v>
      </c>
      <c r="R1331" s="16">
        <v>2</v>
      </c>
      <c r="S1331" s="13" t="s">
        <v>34</v>
      </c>
      <c r="T1331" s="13">
        <v>2.9399999999999999</v>
      </c>
      <c r="U1331" s="13">
        <v>526.85000000000002</v>
      </c>
      <c r="V1331" s="13">
        <v>700</v>
      </c>
      <c r="W1331" s="13">
        <v>880</v>
      </c>
      <c r="X1331" s="17"/>
      <c r="Y1331" s="18">
        <v>23</v>
      </c>
      <c r="Z1331" s="18">
        <f>#NAME?</f>
        <v>23</v>
      </c>
      <c r="AA1331" s="18" t="b">
        <f t="shared" si="77"/>
        <v>1</v>
      </c>
      <c r="AB1331" s="19"/>
    </row>
    <row r="1332">
      <c r="A1332" s="12">
        <v>13404</v>
      </c>
      <c r="B1332" s="13" t="s">
        <v>5463</v>
      </c>
      <c r="C1332" s="13" t="s">
        <v>5464</v>
      </c>
      <c r="D1332" s="13" t="s">
        <v>4422</v>
      </c>
      <c r="E1332" s="13" t="s">
        <v>5465</v>
      </c>
      <c r="F1332" s="13" t="s">
        <v>5466</v>
      </c>
      <c r="G1332" s="13" t="s">
        <v>5467</v>
      </c>
      <c r="H1332" s="14">
        <v>0.02</v>
      </c>
      <c r="I1332" s="15" t="s">
        <v>32</v>
      </c>
      <c r="J1332" s="13" t="s">
        <v>33</v>
      </c>
      <c r="K1332" s="20">
        <v>90</v>
      </c>
      <c r="L1332" s="16">
        <v>4</v>
      </c>
      <c r="M1332" s="29">
        <f t="shared" si="78"/>
        <v>16</v>
      </c>
      <c r="N1332" s="29">
        <f t="shared" si="79"/>
        <v>20</v>
      </c>
      <c r="O1332" s="16"/>
      <c r="P1332" s="16"/>
      <c r="Q1332" s="16">
        <v>1</v>
      </c>
      <c r="R1332" s="16">
        <v>2</v>
      </c>
      <c r="S1332" s="13" t="s">
        <v>34</v>
      </c>
      <c r="T1332" s="13">
        <v>2.2000000000000002</v>
      </c>
      <c r="U1332" s="13">
        <v>341.55000000000001</v>
      </c>
      <c r="V1332" s="13">
        <v>400</v>
      </c>
      <c r="W1332" s="13">
        <v>550</v>
      </c>
      <c r="X1332" s="17"/>
      <c r="Y1332" s="18"/>
      <c r="Z1332" s="18">
        <f>#NAME?</f>
        <v>0</v>
      </c>
      <c r="AA1332" s="18" t="b">
        <f t="shared" si="77"/>
        <v>1</v>
      </c>
      <c r="AB1332" s="19">
        <v>1</v>
      </c>
    </row>
    <row r="1333">
      <c r="A1333" s="12">
        <v>13405</v>
      </c>
      <c r="B1333" s="13" t="s">
        <v>5468</v>
      </c>
      <c r="C1333" s="13" t="s">
        <v>5469</v>
      </c>
      <c r="D1333" s="13" t="s">
        <v>4422</v>
      </c>
      <c r="E1333" s="13" t="s">
        <v>5470</v>
      </c>
      <c r="F1333" s="13" t="s">
        <v>5471</v>
      </c>
      <c r="G1333" s="13" t="s">
        <v>5467</v>
      </c>
      <c r="H1333" s="14">
        <v>0.02</v>
      </c>
      <c r="I1333" s="15" t="s">
        <v>32</v>
      </c>
      <c r="J1333" s="13" t="s">
        <v>33</v>
      </c>
      <c r="K1333" s="20">
        <v>90</v>
      </c>
      <c r="L1333" s="16">
        <v>4</v>
      </c>
      <c r="M1333" s="29">
        <f t="shared" si="78"/>
        <v>16</v>
      </c>
      <c r="N1333" s="29">
        <f t="shared" si="79"/>
        <v>20</v>
      </c>
      <c r="O1333" s="16"/>
      <c r="P1333" s="16"/>
      <c r="Q1333" s="16">
        <v>1</v>
      </c>
      <c r="R1333" s="16">
        <v>2</v>
      </c>
      <c r="S1333" s="13" t="s">
        <v>34</v>
      </c>
      <c r="T1333" s="13">
        <v>2.2000000000000002</v>
      </c>
      <c r="U1333" s="13">
        <v>341.55000000000001</v>
      </c>
      <c r="V1333" s="13">
        <v>400</v>
      </c>
      <c r="W1333" s="13">
        <v>550</v>
      </c>
      <c r="X1333" s="17"/>
      <c r="Y1333" s="18"/>
      <c r="Z1333" s="18">
        <f>#NAME?</f>
        <v>0</v>
      </c>
      <c r="AA1333" s="18" t="b">
        <f t="shared" si="77"/>
        <v>1</v>
      </c>
      <c r="AB1333" s="19">
        <v>4</v>
      </c>
    </row>
    <row r="1334">
      <c r="A1334" s="21">
        <v>13705</v>
      </c>
      <c r="B1334" s="22" t="s">
        <v>5472</v>
      </c>
      <c r="C1334" s="22" t="s">
        <v>5473</v>
      </c>
      <c r="D1334" s="22" t="s">
        <v>4422</v>
      </c>
      <c r="E1334" s="22" t="s">
        <v>5474</v>
      </c>
      <c r="F1334" s="22" t="s">
        <v>5475</v>
      </c>
      <c r="G1334" s="22" t="s">
        <v>5476</v>
      </c>
      <c r="H1334" s="14">
        <v>0.040000000000000001</v>
      </c>
      <c r="I1334" s="15" t="s">
        <v>32</v>
      </c>
      <c r="J1334" s="22" t="s">
        <v>33</v>
      </c>
      <c r="K1334" s="20">
        <v>90</v>
      </c>
      <c r="L1334" s="16">
        <v>1</v>
      </c>
      <c r="M1334" s="29">
        <f t="shared" si="78"/>
        <v>4</v>
      </c>
      <c r="N1334" s="29">
        <f t="shared" si="79"/>
        <v>5</v>
      </c>
      <c r="O1334" s="23"/>
      <c r="P1334" s="23"/>
      <c r="Q1334" s="29">
        <v>1</v>
      </c>
      <c r="R1334" s="29">
        <v>2</v>
      </c>
      <c r="S1334" s="22" t="s">
        <v>34</v>
      </c>
      <c r="T1334" s="22">
        <v>1.5</v>
      </c>
      <c r="U1334" s="22">
        <v>268.80000000000001</v>
      </c>
      <c r="V1334" s="22">
        <v>350</v>
      </c>
      <c r="W1334" s="22">
        <v>430</v>
      </c>
      <c r="X1334" s="24"/>
      <c r="Y1334" s="25">
        <f>31+8</f>
        <v>39</v>
      </c>
      <c r="Z1334" s="18">
        <f>#NAME?</f>
        <v>39</v>
      </c>
      <c r="AA1334" s="18" t="b">
        <f t="shared" si="77"/>
        <v>1</v>
      </c>
      <c r="AB1334" s="26">
        <v>4</v>
      </c>
    </row>
    <row r="1335">
      <c r="A1335" s="12">
        <v>13407</v>
      </c>
      <c r="B1335" s="13" t="s">
        <v>5477</v>
      </c>
      <c r="C1335" s="13" t="s">
        <v>5478</v>
      </c>
      <c r="D1335" s="13" t="s">
        <v>4422</v>
      </c>
      <c r="E1335" s="13" t="s">
        <v>5479</v>
      </c>
      <c r="F1335" s="13" t="s">
        <v>5480</v>
      </c>
      <c r="G1335" s="13" t="s">
        <v>5476</v>
      </c>
      <c r="H1335" s="14">
        <v>0.02</v>
      </c>
      <c r="I1335" s="15" t="s">
        <v>32</v>
      </c>
      <c r="J1335" s="13" t="s">
        <v>33</v>
      </c>
      <c r="K1335" s="20">
        <v>90</v>
      </c>
      <c r="L1335" s="16">
        <f>#NAME?</f>
        <v>0</v>
      </c>
      <c r="M1335" s="29">
        <f t="shared" si="78"/>
        <v>0</v>
      </c>
      <c r="N1335" s="29">
        <f t="shared" si="79"/>
        <v>0</v>
      </c>
      <c r="O1335" s="16"/>
      <c r="P1335" s="16"/>
      <c r="Q1335" s="29">
        <v>1</v>
      </c>
      <c r="R1335" s="29">
        <v>2</v>
      </c>
      <c r="S1335" s="13" t="s">
        <v>34</v>
      </c>
      <c r="T1335" s="13">
        <v>1.5</v>
      </c>
      <c r="U1335" s="13">
        <v>268.80000000000001</v>
      </c>
      <c r="V1335" s="13">
        <v>350</v>
      </c>
      <c r="W1335" s="13">
        <v>430</v>
      </c>
      <c r="X1335" s="17"/>
      <c r="Y1335" s="18">
        <v>31</v>
      </c>
      <c r="Z1335" s="18">
        <f>#NAME?</f>
        <v>31</v>
      </c>
      <c r="AA1335" s="18" t="b">
        <f t="shared" si="77"/>
        <v>1</v>
      </c>
      <c r="AB1335" s="19"/>
    </row>
    <row r="1336">
      <c r="A1336" s="12">
        <v>11925</v>
      </c>
      <c r="B1336" s="13" t="s">
        <v>5481</v>
      </c>
      <c r="C1336" s="13" t="s">
        <v>5482</v>
      </c>
      <c r="D1336" s="13" t="s">
        <v>4422</v>
      </c>
      <c r="E1336" s="13" t="s">
        <v>5483</v>
      </c>
      <c r="F1336" s="13" t="s">
        <v>5484</v>
      </c>
      <c r="G1336" s="13" t="s">
        <v>5485</v>
      </c>
      <c r="H1336" s="14">
        <v>0.02</v>
      </c>
      <c r="I1336" s="15" t="s">
        <v>32</v>
      </c>
      <c r="J1336" s="13" t="s">
        <v>33</v>
      </c>
      <c r="K1336" s="13">
        <v>90</v>
      </c>
      <c r="L1336" s="16">
        <f>#NAME?</f>
        <v>0</v>
      </c>
      <c r="M1336" s="29">
        <f t="shared" si="78"/>
        <v>0</v>
      </c>
      <c r="N1336" s="29">
        <f t="shared" si="79"/>
        <v>0</v>
      </c>
      <c r="O1336" s="16"/>
      <c r="P1336" s="16"/>
      <c r="Q1336" s="16">
        <v>1</v>
      </c>
      <c r="R1336" s="16">
        <v>2</v>
      </c>
      <c r="S1336" s="13" t="s">
        <v>34</v>
      </c>
      <c r="T1336" s="13">
        <v>14.4</v>
      </c>
      <c r="U1336" s="13">
        <v>2</v>
      </c>
      <c r="V1336" s="13">
        <v>2900</v>
      </c>
      <c r="W1336" s="13">
        <v>4010</v>
      </c>
      <c r="X1336" s="17"/>
      <c r="Y1336" s="18"/>
      <c r="Z1336" s="18">
        <f>#NAME?</f>
        <v>0</v>
      </c>
      <c r="AA1336" s="18" t="b">
        <f t="shared" si="77"/>
        <v>1</v>
      </c>
      <c r="AB1336" s="19"/>
    </row>
    <row r="1337">
      <c r="A1337" s="31">
        <v>11591</v>
      </c>
      <c r="B1337" s="32" t="s">
        <v>5486</v>
      </c>
      <c r="C1337" s="33" t="s">
        <v>5487</v>
      </c>
      <c r="D1337" s="33" t="s">
        <v>4422</v>
      </c>
      <c r="E1337" s="33" t="s">
        <v>5488</v>
      </c>
      <c r="F1337" s="33" t="s">
        <v>5489</v>
      </c>
      <c r="G1337" s="34"/>
      <c r="H1337" s="35">
        <v>0.040000000000000001</v>
      </c>
      <c r="I1337" s="34"/>
      <c r="J1337" s="33"/>
      <c r="K1337" s="33"/>
      <c r="L1337" s="29">
        <v>0</v>
      </c>
      <c r="M1337" s="29">
        <f t="shared" si="78"/>
        <v>0</v>
      </c>
      <c r="N1337" s="29">
        <f t="shared" si="79"/>
        <v>0</v>
      </c>
      <c r="O1337" s="29"/>
      <c r="P1337" s="29"/>
      <c r="Q1337" s="29"/>
      <c r="R1337" s="29"/>
      <c r="S1337" s="33" t="s">
        <v>863</v>
      </c>
      <c r="T1337" s="33">
        <v>0.82999999999999996</v>
      </c>
      <c r="U1337" s="33">
        <v>130</v>
      </c>
      <c r="V1337" s="33">
        <v>200</v>
      </c>
      <c r="W1337" s="33">
        <v>280</v>
      </c>
      <c r="X1337" s="24"/>
      <c r="Y1337" s="29"/>
      <c r="Z1337" s="18">
        <f>#NAME?</f>
        <v>0</v>
      </c>
      <c r="AA1337" s="18" t="b">
        <f t="shared" si="77"/>
        <v>1</v>
      </c>
      <c r="AB1337" s="26">
        <v>2</v>
      </c>
    </row>
    <row r="1338">
      <c r="A1338" s="21">
        <v>10176</v>
      </c>
      <c r="B1338" s="22" t="s">
        <v>5490</v>
      </c>
      <c r="C1338" s="22" t="s">
        <v>5491</v>
      </c>
      <c r="D1338" s="22" t="s">
        <v>4422</v>
      </c>
      <c r="E1338" s="22" t="s">
        <v>5492</v>
      </c>
      <c r="F1338" s="22" t="s">
        <v>5493</v>
      </c>
      <c r="G1338" s="22"/>
      <c r="H1338" s="14">
        <v>0.040000000000000001</v>
      </c>
      <c r="I1338" s="15" t="s">
        <v>4704</v>
      </c>
      <c r="J1338" s="15" t="s">
        <v>4705</v>
      </c>
      <c r="K1338" s="13">
        <v>90</v>
      </c>
      <c r="L1338" s="23">
        <v>38</v>
      </c>
      <c r="M1338" s="29">
        <f t="shared" si="78"/>
        <v>152</v>
      </c>
      <c r="N1338" s="29">
        <f t="shared" si="79"/>
        <v>190</v>
      </c>
      <c r="O1338" s="23">
        <v>5</v>
      </c>
      <c r="P1338" s="23">
        <v>20</v>
      </c>
      <c r="Q1338" s="23"/>
      <c r="R1338" s="23"/>
      <c r="S1338" s="22" t="s">
        <v>66</v>
      </c>
      <c r="T1338" s="22">
        <v>4</v>
      </c>
      <c r="U1338" s="22">
        <v>104</v>
      </c>
      <c r="V1338" s="22">
        <v>150</v>
      </c>
      <c r="W1338" s="22">
        <v>220</v>
      </c>
      <c r="X1338" s="24">
        <v>1</v>
      </c>
      <c r="Y1338" s="25">
        <v>170</v>
      </c>
      <c r="Z1338" s="18">
        <f>#NAME?</f>
        <v>170</v>
      </c>
      <c r="AA1338" s="18" t="b">
        <f t="shared" si="77"/>
        <v>1</v>
      </c>
      <c r="AB1338" s="26">
        <v>3</v>
      </c>
    </row>
    <row r="1339">
      <c r="A1339" s="21">
        <v>10175</v>
      </c>
      <c r="B1339" s="22" t="s">
        <v>5494</v>
      </c>
      <c r="C1339" s="22" t="s">
        <v>5495</v>
      </c>
      <c r="D1339" s="22" t="s">
        <v>4422</v>
      </c>
      <c r="E1339" s="22" t="s">
        <v>5496</v>
      </c>
      <c r="F1339" s="22" t="s">
        <v>5493</v>
      </c>
      <c r="G1339" s="22"/>
      <c r="H1339" s="14">
        <v>0.040000000000000001</v>
      </c>
      <c r="I1339" s="15" t="s">
        <v>4704</v>
      </c>
      <c r="J1339" s="15" t="s">
        <v>4705</v>
      </c>
      <c r="K1339" s="13">
        <v>90</v>
      </c>
      <c r="L1339" s="23">
        <v>39</v>
      </c>
      <c r="M1339" s="29">
        <f t="shared" si="78"/>
        <v>156</v>
      </c>
      <c r="N1339" s="29">
        <f t="shared" si="79"/>
        <v>195</v>
      </c>
      <c r="O1339" s="23">
        <v>5</v>
      </c>
      <c r="P1339" s="23">
        <v>20</v>
      </c>
      <c r="Q1339" s="23"/>
      <c r="R1339" s="23"/>
      <c r="S1339" s="22" t="s">
        <v>66</v>
      </c>
      <c r="T1339" s="22">
        <v>4</v>
      </c>
      <c r="U1339" s="22">
        <v>104</v>
      </c>
      <c r="V1339" s="22">
        <v>150</v>
      </c>
      <c r="W1339" s="22">
        <v>220</v>
      </c>
      <c r="X1339" s="24">
        <v>8</v>
      </c>
      <c r="Y1339" s="25">
        <v>169</v>
      </c>
      <c r="Z1339" s="18">
        <f>#NAME?</f>
        <v>169</v>
      </c>
      <c r="AA1339" s="18" t="b">
        <f t="shared" si="77"/>
        <v>1</v>
      </c>
      <c r="AB1339" s="26">
        <v>3</v>
      </c>
    </row>
    <row r="1340">
      <c r="A1340" s="21">
        <v>11853</v>
      </c>
      <c r="B1340" s="22" t="s">
        <v>5497</v>
      </c>
      <c r="C1340" s="22" t="s">
        <v>5498</v>
      </c>
      <c r="D1340" s="22" t="s">
        <v>4422</v>
      </c>
      <c r="E1340" s="22" t="s">
        <v>5499</v>
      </c>
      <c r="F1340" s="22" t="s">
        <v>5500</v>
      </c>
      <c r="G1340" s="22"/>
      <c r="H1340" s="14">
        <v>0.040000000000000001</v>
      </c>
      <c r="I1340" s="15" t="s">
        <v>4704</v>
      </c>
      <c r="J1340" s="15" t="s">
        <v>4705</v>
      </c>
      <c r="K1340" s="13">
        <v>90</v>
      </c>
      <c r="L1340" s="23">
        <v>16</v>
      </c>
      <c r="M1340" s="29">
        <f t="shared" si="78"/>
        <v>64</v>
      </c>
      <c r="N1340" s="29">
        <f t="shared" si="79"/>
        <v>80</v>
      </c>
      <c r="O1340" s="23"/>
      <c r="P1340" s="23"/>
      <c r="Q1340" s="23">
        <v>5</v>
      </c>
      <c r="R1340" s="23">
        <v>20</v>
      </c>
      <c r="S1340" s="22" t="s">
        <v>66</v>
      </c>
      <c r="T1340" s="22">
        <v>1.5</v>
      </c>
      <c r="U1340" s="22">
        <v>38.5</v>
      </c>
      <c r="V1340" s="22">
        <v>50</v>
      </c>
      <c r="W1340" s="22">
        <v>70</v>
      </c>
      <c r="X1340" s="24">
        <v>2</v>
      </c>
      <c r="Y1340" s="25">
        <v>224</v>
      </c>
      <c r="Z1340" s="18">
        <f>#NAME?</f>
        <v>224</v>
      </c>
      <c r="AA1340" s="18" t="b">
        <f t="shared" si="77"/>
        <v>1</v>
      </c>
      <c r="AB1340" s="26">
        <v>6</v>
      </c>
    </row>
    <row r="1341">
      <c r="A1341" s="21">
        <v>11852</v>
      </c>
      <c r="B1341" s="22" t="s">
        <v>5501</v>
      </c>
      <c r="C1341" s="22" t="s">
        <v>5502</v>
      </c>
      <c r="D1341" s="22" t="s">
        <v>4422</v>
      </c>
      <c r="E1341" s="22" t="s">
        <v>5503</v>
      </c>
      <c r="F1341" s="22" t="s">
        <v>5504</v>
      </c>
      <c r="G1341" s="22"/>
      <c r="H1341" s="14">
        <v>0.040000000000000001</v>
      </c>
      <c r="I1341" s="15" t="s">
        <v>4704</v>
      </c>
      <c r="J1341" s="15" t="s">
        <v>4705</v>
      </c>
      <c r="K1341" s="13">
        <v>90</v>
      </c>
      <c r="L1341" s="23">
        <v>15</v>
      </c>
      <c r="M1341" s="29">
        <f t="shared" si="78"/>
        <v>60</v>
      </c>
      <c r="N1341" s="29">
        <f t="shared" si="79"/>
        <v>75</v>
      </c>
      <c r="O1341" s="23"/>
      <c r="P1341" s="23"/>
      <c r="Q1341" s="23">
        <v>5</v>
      </c>
      <c r="R1341" s="23">
        <v>20</v>
      </c>
      <c r="S1341" s="22" t="s">
        <v>66</v>
      </c>
      <c r="T1341" s="22">
        <v>1.5</v>
      </c>
      <c r="U1341" s="22">
        <v>38.5</v>
      </c>
      <c r="V1341" s="22">
        <v>50</v>
      </c>
      <c r="W1341" s="22">
        <v>70</v>
      </c>
      <c r="X1341" s="24">
        <v>3</v>
      </c>
      <c r="Y1341" s="25">
        <v>206</v>
      </c>
      <c r="Z1341" s="18">
        <f>#NAME?</f>
        <v>206</v>
      </c>
      <c r="AA1341" s="18" t="b">
        <f t="shared" si="77"/>
        <v>1</v>
      </c>
      <c r="AB1341" s="26">
        <v>7</v>
      </c>
    </row>
    <row r="1342">
      <c r="A1342" s="21">
        <v>10174</v>
      </c>
      <c r="B1342" s="22" t="s">
        <v>5505</v>
      </c>
      <c r="C1342" s="22" t="s">
        <v>5506</v>
      </c>
      <c r="D1342" s="22" t="s">
        <v>4422</v>
      </c>
      <c r="E1342" s="22" t="s">
        <v>5507</v>
      </c>
      <c r="F1342" s="22" t="s">
        <v>5508</v>
      </c>
      <c r="G1342" s="22"/>
      <c r="H1342" s="14">
        <v>0.040000000000000001</v>
      </c>
      <c r="I1342" s="15" t="s">
        <v>4704</v>
      </c>
      <c r="J1342" s="15" t="s">
        <v>4705</v>
      </c>
      <c r="K1342" s="13">
        <v>90</v>
      </c>
      <c r="L1342" s="23">
        <v>68</v>
      </c>
      <c r="M1342" s="29">
        <f t="shared" si="78"/>
        <v>272</v>
      </c>
      <c r="N1342" s="29">
        <f t="shared" si="79"/>
        <v>340</v>
      </c>
      <c r="O1342" s="23">
        <v>5</v>
      </c>
      <c r="P1342" s="23">
        <v>20</v>
      </c>
      <c r="Q1342" s="23"/>
      <c r="R1342" s="23"/>
      <c r="S1342" s="22" t="s">
        <v>66</v>
      </c>
      <c r="T1342" s="22">
        <v>8</v>
      </c>
      <c r="U1342" s="22">
        <v>208</v>
      </c>
      <c r="V1342" s="22">
        <v>290</v>
      </c>
      <c r="W1342" s="22">
        <v>430</v>
      </c>
      <c r="X1342" s="24"/>
      <c r="Y1342" s="25"/>
      <c r="Z1342" s="18">
        <f>#NAME?</f>
        <v>0</v>
      </c>
      <c r="AA1342" s="18" t="b">
        <f t="shared" si="77"/>
        <v>1</v>
      </c>
      <c r="AB1342" s="26"/>
    </row>
    <row r="1343">
      <c r="A1343" s="21">
        <v>10173</v>
      </c>
      <c r="B1343" s="22" t="s">
        <v>5509</v>
      </c>
      <c r="C1343" s="22" t="s">
        <v>5510</v>
      </c>
      <c r="D1343" s="22" t="s">
        <v>4422</v>
      </c>
      <c r="E1343" s="22" t="s">
        <v>5511</v>
      </c>
      <c r="F1343" s="22" t="s">
        <v>5512</v>
      </c>
      <c r="G1343" s="22"/>
      <c r="H1343" s="14">
        <v>0.040000000000000001</v>
      </c>
      <c r="I1343" s="15" t="s">
        <v>4704</v>
      </c>
      <c r="J1343" s="15" t="s">
        <v>4705</v>
      </c>
      <c r="K1343" s="13">
        <v>90</v>
      </c>
      <c r="L1343" s="23">
        <v>62</v>
      </c>
      <c r="M1343" s="29">
        <f t="shared" si="78"/>
        <v>248</v>
      </c>
      <c r="N1343" s="29">
        <f t="shared" si="79"/>
        <v>310</v>
      </c>
      <c r="O1343" s="23">
        <v>5</v>
      </c>
      <c r="P1343" s="23">
        <v>20</v>
      </c>
      <c r="Q1343" s="23"/>
      <c r="R1343" s="23"/>
      <c r="S1343" s="22" t="s">
        <v>66</v>
      </c>
      <c r="T1343" s="22">
        <v>8</v>
      </c>
      <c r="U1343" s="22">
        <v>208</v>
      </c>
      <c r="V1343" s="22">
        <v>290</v>
      </c>
      <c r="W1343" s="22">
        <v>430</v>
      </c>
      <c r="X1343" s="24"/>
      <c r="Y1343" s="25"/>
      <c r="Z1343" s="18">
        <f>#NAME?</f>
        <v>0</v>
      </c>
      <c r="AA1343" s="18" t="b">
        <f t="shared" si="77"/>
        <v>1</v>
      </c>
      <c r="AB1343" s="26"/>
    </row>
    <row r="1344">
      <c r="A1344" s="21">
        <v>11793</v>
      </c>
      <c r="B1344" s="22" t="s">
        <v>5513</v>
      </c>
      <c r="C1344" s="22" t="s">
        <v>5514</v>
      </c>
      <c r="D1344" s="22" t="s">
        <v>4422</v>
      </c>
      <c r="E1344" s="22" t="s">
        <v>5515</v>
      </c>
      <c r="F1344" s="22" t="s">
        <v>5516</v>
      </c>
      <c r="G1344" s="22"/>
      <c r="H1344" s="14">
        <v>0.040000000000000001</v>
      </c>
      <c r="I1344" s="15" t="s">
        <v>4704</v>
      </c>
      <c r="J1344" s="15" t="s">
        <v>4705</v>
      </c>
      <c r="K1344" s="13">
        <v>90</v>
      </c>
      <c r="L1344" s="23"/>
      <c r="M1344" s="29">
        <f t="shared" si="78"/>
        <v>0</v>
      </c>
      <c r="N1344" s="29">
        <f t="shared" si="79"/>
        <v>0</v>
      </c>
      <c r="O1344" s="23"/>
      <c r="P1344" s="23"/>
      <c r="Q1344" s="23">
        <v>5</v>
      </c>
      <c r="R1344" s="23">
        <v>20</v>
      </c>
      <c r="S1344" s="22" t="s">
        <v>66</v>
      </c>
      <c r="T1344" s="22">
        <v>0.29999999999999999</v>
      </c>
      <c r="U1344" s="22">
        <v>47</v>
      </c>
      <c r="V1344" s="22">
        <v>70</v>
      </c>
      <c r="W1344" s="22">
        <v>100</v>
      </c>
      <c r="X1344" s="24"/>
      <c r="Y1344" s="25"/>
      <c r="Z1344" s="18">
        <f>#NAME?</f>
        <v>0</v>
      </c>
      <c r="AA1344" s="18" t="b">
        <f t="shared" si="77"/>
        <v>1</v>
      </c>
      <c r="AB1344" s="26"/>
    </row>
    <row r="1345">
      <c r="A1345" s="21">
        <v>11792</v>
      </c>
      <c r="B1345" s="22" t="s">
        <v>5517</v>
      </c>
      <c r="C1345" s="22" t="s">
        <v>5518</v>
      </c>
      <c r="D1345" s="22" t="s">
        <v>4422</v>
      </c>
      <c r="E1345" s="22" t="s">
        <v>5519</v>
      </c>
      <c r="F1345" s="22" t="s">
        <v>5520</v>
      </c>
      <c r="G1345" s="22"/>
      <c r="H1345" s="14">
        <v>0.040000000000000001</v>
      </c>
      <c r="I1345" s="15" t="s">
        <v>4704</v>
      </c>
      <c r="J1345" s="15" t="s">
        <v>4705</v>
      </c>
      <c r="K1345" s="13">
        <v>90</v>
      </c>
      <c r="L1345" s="23"/>
      <c r="M1345" s="29">
        <f t="shared" si="78"/>
        <v>0</v>
      </c>
      <c r="N1345" s="29">
        <f t="shared" si="79"/>
        <v>0</v>
      </c>
      <c r="O1345" s="23"/>
      <c r="P1345" s="23"/>
      <c r="Q1345" s="23">
        <v>5</v>
      </c>
      <c r="R1345" s="23">
        <v>20</v>
      </c>
      <c r="S1345" s="22" t="s">
        <v>66</v>
      </c>
      <c r="T1345" s="22">
        <v>0.29999999999999999</v>
      </c>
      <c r="U1345" s="22">
        <v>47</v>
      </c>
      <c r="V1345" s="22">
        <v>70</v>
      </c>
      <c r="W1345" s="22">
        <v>100</v>
      </c>
      <c r="X1345" s="24"/>
      <c r="Y1345" s="25"/>
      <c r="Z1345" s="18">
        <f>#NAME?</f>
        <v>0</v>
      </c>
      <c r="AA1345" s="18" t="b">
        <f t="shared" si="77"/>
        <v>1</v>
      </c>
      <c r="AB1345" s="26"/>
    </row>
    <row r="1346">
      <c r="A1346" s="21">
        <v>11590</v>
      </c>
      <c r="B1346" s="22" t="s">
        <v>5521</v>
      </c>
      <c r="C1346" s="22" t="s">
        <v>5522</v>
      </c>
      <c r="D1346" s="22" t="s">
        <v>4422</v>
      </c>
      <c r="E1346" s="22" t="s">
        <v>5523</v>
      </c>
      <c r="F1346" s="22" t="s">
        <v>5524</v>
      </c>
      <c r="G1346" s="22"/>
      <c r="H1346" s="14">
        <v>0.040000000000000001</v>
      </c>
      <c r="I1346" s="15" t="s">
        <v>4704</v>
      </c>
      <c r="J1346" s="15" t="s">
        <v>4705</v>
      </c>
      <c r="K1346" s="13">
        <v>90</v>
      </c>
      <c r="L1346" s="23">
        <v>15</v>
      </c>
      <c r="M1346" s="29">
        <f t="shared" si="78"/>
        <v>60</v>
      </c>
      <c r="N1346" s="29">
        <f t="shared" si="79"/>
        <v>75</v>
      </c>
      <c r="O1346" s="23">
        <v>5</v>
      </c>
      <c r="P1346" s="23">
        <v>10</v>
      </c>
      <c r="Q1346" s="23"/>
      <c r="R1346" s="23"/>
      <c r="S1346" s="22" t="s">
        <v>66</v>
      </c>
      <c r="T1346" s="22">
        <v>29</v>
      </c>
      <c r="U1346" s="22">
        <v>674</v>
      </c>
      <c r="V1346" s="22">
        <v>1000</v>
      </c>
      <c r="W1346" s="22">
        <v>1380</v>
      </c>
      <c r="X1346" s="24"/>
      <c r="Y1346" s="25"/>
      <c r="Z1346" s="18">
        <f>#NAME?</f>
        <v>0</v>
      </c>
      <c r="AA1346" s="18" t="b">
        <f t="shared" si="77"/>
        <v>1</v>
      </c>
      <c r="AB1346" s="26"/>
    </row>
    <row r="1347">
      <c r="A1347" s="21">
        <v>11589</v>
      </c>
      <c r="B1347" s="22" t="s">
        <v>5525</v>
      </c>
      <c r="C1347" s="22" t="s">
        <v>5526</v>
      </c>
      <c r="D1347" s="22" t="s">
        <v>4422</v>
      </c>
      <c r="E1347" s="22" t="s">
        <v>5527</v>
      </c>
      <c r="F1347" s="22" t="s">
        <v>5528</v>
      </c>
      <c r="G1347" s="22"/>
      <c r="H1347" s="14">
        <v>0.040000000000000001</v>
      </c>
      <c r="I1347" s="15" t="s">
        <v>4704</v>
      </c>
      <c r="J1347" s="15" t="s">
        <v>4705</v>
      </c>
      <c r="K1347" s="13">
        <v>90</v>
      </c>
      <c r="L1347" s="23">
        <v>14</v>
      </c>
      <c r="M1347" s="29">
        <f t="shared" si="78"/>
        <v>56</v>
      </c>
      <c r="N1347" s="29">
        <f t="shared" si="79"/>
        <v>70</v>
      </c>
      <c r="O1347" s="23"/>
      <c r="P1347" s="23"/>
      <c r="Q1347" s="23">
        <v>5</v>
      </c>
      <c r="R1347" s="23">
        <v>20</v>
      </c>
      <c r="S1347" s="22" t="s">
        <v>66</v>
      </c>
      <c r="T1347" s="22">
        <v>29</v>
      </c>
      <c r="U1347" s="22">
        <v>674</v>
      </c>
      <c r="V1347" s="22">
        <v>1000</v>
      </c>
      <c r="W1347" s="22">
        <v>1380</v>
      </c>
      <c r="X1347" s="24"/>
      <c r="Y1347" s="25"/>
      <c r="Z1347" s="18">
        <f>#NAME?</f>
        <v>0</v>
      </c>
      <c r="AA1347" s="18" t="b">
        <f t="shared" ref="AA1347:AA1410" si="80">Y1347=Z1347</f>
        <v>1</v>
      </c>
      <c r="AB1347" s="26"/>
    </row>
    <row r="1348">
      <c r="A1348" s="21">
        <v>11699</v>
      </c>
      <c r="B1348" s="22" t="s">
        <v>5529</v>
      </c>
      <c r="C1348" s="22" t="s">
        <v>5530</v>
      </c>
      <c r="D1348" s="22" t="s">
        <v>4422</v>
      </c>
      <c r="E1348" s="22" t="s">
        <v>5531</v>
      </c>
      <c r="F1348" s="22" t="s">
        <v>5532</v>
      </c>
      <c r="G1348" s="22"/>
      <c r="H1348" s="14">
        <v>0.040000000000000001</v>
      </c>
      <c r="I1348" s="15" t="s">
        <v>64</v>
      </c>
      <c r="J1348" s="22" t="s">
        <v>65</v>
      </c>
      <c r="K1348" s="13">
        <v>90</v>
      </c>
      <c r="L1348" s="23"/>
      <c r="M1348" s="29">
        <f t="shared" si="78"/>
        <v>0</v>
      </c>
      <c r="N1348" s="29">
        <f t="shared" si="79"/>
        <v>0</v>
      </c>
      <c r="O1348" s="23"/>
      <c r="P1348" s="23"/>
      <c r="Q1348" s="23"/>
      <c r="R1348" s="23"/>
      <c r="S1348" s="22" t="s">
        <v>66</v>
      </c>
      <c r="T1348" s="22">
        <v>0</v>
      </c>
      <c r="U1348" s="22">
        <v>0</v>
      </c>
      <c r="V1348" s="22">
        <v>4300</v>
      </c>
      <c r="W1348" s="22">
        <v>5900</v>
      </c>
      <c r="X1348" s="24"/>
      <c r="Y1348" s="25"/>
      <c r="Z1348" s="18">
        <f>#NAME?</f>
        <v>0</v>
      </c>
      <c r="AA1348" s="18" t="b">
        <f t="shared" si="80"/>
        <v>1</v>
      </c>
      <c r="AB1348" s="26"/>
    </row>
    <row r="1349">
      <c r="A1349" s="21">
        <v>10177</v>
      </c>
      <c r="B1349" s="22" t="s">
        <v>5533</v>
      </c>
      <c r="C1349" s="22" t="s">
        <v>5534</v>
      </c>
      <c r="D1349" s="22" t="s">
        <v>4422</v>
      </c>
      <c r="E1349" s="22" t="s">
        <v>5535</v>
      </c>
      <c r="F1349" s="22" t="s">
        <v>5536</v>
      </c>
      <c r="G1349" s="22"/>
      <c r="H1349" s="14">
        <v>0.040000000000000001</v>
      </c>
      <c r="I1349" s="15" t="s">
        <v>4704</v>
      </c>
      <c r="J1349" s="15" t="s">
        <v>4705</v>
      </c>
      <c r="K1349" s="13">
        <v>90</v>
      </c>
      <c r="L1349" s="23">
        <v>33</v>
      </c>
      <c r="M1349" s="29">
        <f t="shared" si="78"/>
        <v>132</v>
      </c>
      <c r="N1349" s="29">
        <f t="shared" si="79"/>
        <v>165</v>
      </c>
      <c r="O1349" s="23"/>
      <c r="P1349" s="23"/>
      <c r="Q1349" s="23">
        <v>5</v>
      </c>
      <c r="R1349" s="23">
        <v>20</v>
      </c>
      <c r="S1349" s="22" t="s">
        <v>66</v>
      </c>
      <c r="T1349" s="22">
        <v>19</v>
      </c>
      <c r="U1349" s="22">
        <v>487.72000000000003</v>
      </c>
      <c r="V1349" s="22">
        <v>680</v>
      </c>
      <c r="W1349" s="22">
        <v>940</v>
      </c>
      <c r="X1349" s="24">
        <v>1</v>
      </c>
      <c r="Y1349" s="25"/>
      <c r="Z1349" s="18">
        <f>#NAME?</f>
        <v>0</v>
      </c>
      <c r="AA1349" s="18" t="b">
        <f t="shared" si="80"/>
        <v>1</v>
      </c>
      <c r="AB1349" s="26"/>
    </row>
    <row r="1350">
      <c r="A1350" s="21">
        <v>10172</v>
      </c>
      <c r="B1350" s="22" t="s">
        <v>5537</v>
      </c>
      <c r="C1350" s="22" t="s">
        <v>5538</v>
      </c>
      <c r="D1350" s="22" t="s">
        <v>4422</v>
      </c>
      <c r="E1350" s="22" t="s">
        <v>5539</v>
      </c>
      <c r="F1350" s="22" t="s">
        <v>5540</v>
      </c>
      <c r="G1350" s="22"/>
      <c r="H1350" s="14">
        <v>0.040000000000000001</v>
      </c>
      <c r="I1350" s="15" t="s">
        <v>4704</v>
      </c>
      <c r="J1350" s="15" t="s">
        <v>4705</v>
      </c>
      <c r="K1350" s="13">
        <v>90</v>
      </c>
      <c r="L1350" s="23">
        <v>20</v>
      </c>
      <c r="M1350" s="29">
        <f t="shared" si="78"/>
        <v>80</v>
      </c>
      <c r="N1350" s="29">
        <f t="shared" si="79"/>
        <v>100</v>
      </c>
      <c r="O1350" s="23">
        <v>5</v>
      </c>
      <c r="P1350" s="23">
        <v>20</v>
      </c>
      <c r="Q1350" s="23"/>
      <c r="R1350" s="23"/>
      <c r="S1350" s="22" t="s">
        <v>66</v>
      </c>
      <c r="T1350" s="22">
        <v>8.5</v>
      </c>
      <c r="U1350" s="22">
        <v>218.19</v>
      </c>
      <c r="V1350" s="22">
        <v>310</v>
      </c>
      <c r="W1350" s="22">
        <v>430</v>
      </c>
      <c r="X1350" s="24">
        <v>23</v>
      </c>
      <c r="Y1350" s="25">
        <v>92</v>
      </c>
      <c r="Z1350" s="18">
        <f>#NAME?</f>
        <v>92</v>
      </c>
      <c r="AA1350" s="18" t="b">
        <f t="shared" si="80"/>
        <v>1</v>
      </c>
      <c r="AB1350" s="26">
        <v>3</v>
      </c>
    </row>
    <row r="1351">
      <c r="A1351" s="21">
        <v>10171</v>
      </c>
      <c r="B1351" s="22" t="s">
        <v>5541</v>
      </c>
      <c r="C1351" s="22" t="s">
        <v>5542</v>
      </c>
      <c r="D1351" s="22" t="s">
        <v>4422</v>
      </c>
      <c r="E1351" s="22" t="s">
        <v>5543</v>
      </c>
      <c r="F1351" s="22" t="s">
        <v>5544</v>
      </c>
      <c r="G1351" s="22"/>
      <c r="H1351" s="14">
        <v>0.040000000000000001</v>
      </c>
      <c r="I1351" s="15" t="s">
        <v>4704</v>
      </c>
      <c r="J1351" s="15" t="s">
        <v>4705</v>
      </c>
      <c r="K1351" s="13">
        <v>90</v>
      </c>
      <c r="L1351" s="23">
        <v>21</v>
      </c>
      <c r="M1351" s="29">
        <f t="shared" si="78"/>
        <v>84</v>
      </c>
      <c r="N1351" s="29">
        <f t="shared" si="79"/>
        <v>105</v>
      </c>
      <c r="O1351" s="23">
        <v>5</v>
      </c>
      <c r="P1351" s="23">
        <v>20</v>
      </c>
      <c r="Q1351" s="23"/>
      <c r="R1351" s="23"/>
      <c r="S1351" s="22" t="s">
        <v>66</v>
      </c>
      <c r="T1351" s="22">
        <v>8.5</v>
      </c>
      <c r="U1351" s="22">
        <v>218.19</v>
      </c>
      <c r="V1351" s="22">
        <v>310</v>
      </c>
      <c r="W1351" s="22">
        <v>430</v>
      </c>
      <c r="X1351" s="24">
        <v>22</v>
      </c>
      <c r="Y1351" s="25">
        <v>78</v>
      </c>
      <c r="Z1351" s="18">
        <f>#NAME?</f>
        <v>78</v>
      </c>
      <c r="AA1351" s="18" t="b">
        <f t="shared" si="80"/>
        <v>1</v>
      </c>
      <c r="AB1351" s="26">
        <v>15</v>
      </c>
    </row>
    <row r="1352">
      <c r="A1352" s="21">
        <v>10170</v>
      </c>
      <c r="B1352" s="22" t="s">
        <v>5545</v>
      </c>
      <c r="C1352" s="22" t="s">
        <v>5546</v>
      </c>
      <c r="D1352" s="22" t="s">
        <v>4422</v>
      </c>
      <c r="E1352" s="22" t="s">
        <v>5547</v>
      </c>
      <c r="F1352" s="22" t="s">
        <v>5548</v>
      </c>
      <c r="G1352" s="22"/>
      <c r="H1352" s="14">
        <v>0.040000000000000001</v>
      </c>
      <c r="I1352" s="15" t="s">
        <v>4704</v>
      </c>
      <c r="J1352" s="15" t="s">
        <v>4705</v>
      </c>
      <c r="K1352" s="13">
        <v>90</v>
      </c>
      <c r="L1352" s="23">
        <v>32</v>
      </c>
      <c r="M1352" s="29">
        <f t="shared" si="78"/>
        <v>128</v>
      </c>
      <c r="N1352" s="29">
        <f t="shared" si="79"/>
        <v>160</v>
      </c>
      <c r="O1352" s="23"/>
      <c r="P1352" s="23"/>
      <c r="Q1352" s="23">
        <v>5</v>
      </c>
      <c r="R1352" s="23">
        <v>20</v>
      </c>
      <c r="S1352" s="22" t="s">
        <v>66</v>
      </c>
      <c r="T1352" s="22">
        <v>28</v>
      </c>
      <c r="U1352" s="22">
        <v>730</v>
      </c>
      <c r="V1352" s="22">
        <v>1000</v>
      </c>
      <c r="W1352" s="22">
        <v>1600</v>
      </c>
      <c r="X1352" s="24">
        <v>3</v>
      </c>
      <c r="Y1352" s="25">
        <f>36+96</f>
        <v>132</v>
      </c>
      <c r="Z1352" s="18">
        <f>#NAME?</f>
        <v>132</v>
      </c>
      <c r="AA1352" s="18" t="b">
        <f t="shared" si="80"/>
        <v>1</v>
      </c>
      <c r="AB1352" s="26">
        <v>5</v>
      </c>
    </row>
    <row r="1353">
      <c r="A1353" s="21">
        <v>10169</v>
      </c>
      <c r="B1353" s="22" t="s">
        <v>5549</v>
      </c>
      <c r="C1353" s="22" t="s">
        <v>5550</v>
      </c>
      <c r="D1353" s="22" t="s">
        <v>4422</v>
      </c>
      <c r="E1353" s="22" t="s">
        <v>5551</v>
      </c>
      <c r="F1353" s="22" t="s">
        <v>5548</v>
      </c>
      <c r="G1353" s="22"/>
      <c r="H1353" s="14">
        <v>0.040000000000000001</v>
      </c>
      <c r="I1353" s="15" t="s">
        <v>4704</v>
      </c>
      <c r="J1353" s="15" t="s">
        <v>4705</v>
      </c>
      <c r="K1353" s="13">
        <v>90</v>
      </c>
      <c r="L1353" s="23">
        <v>32</v>
      </c>
      <c r="M1353" s="29">
        <f t="shared" si="78"/>
        <v>128</v>
      </c>
      <c r="N1353" s="29">
        <f t="shared" si="79"/>
        <v>160</v>
      </c>
      <c r="O1353" s="23"/>
      <c r="P1353" s="23"/>
      <c r="Q1353" s="23">
        <v>5</v>
      </c>
      <c r="R1353" s="23">
        <v>20</v>
      </c>
      <c r="S1353" s="22" t="s">
        <v>66</v>
      </c>
      <c r="T1353" s="22">
        <v>28</v>
      </c>
      <c r="U1353" s="22">
        <v>730</v>
      </c>
      <c r="V1353" s="22">
        <v>1000</v>
      </c>
      <c r="W1353" s="22">
        <v>1600</v>
      </c>
      <c r="X1353" s="24">
        <v>2</v>
      </c>
      <c r="Y1353" s="25">
        <f>38+62</f>
        <v>100</v>
      </c>
      <c r="Z1353" s="18">
        <f>#NAME?</f>
        <v>100</v>
      </c>
      <c r="AA1353" s="18" t="b">
        <f t="shared" si="80"/>
        <v>1</v>
      </c>
      <c r="AB1353" s="26">
        <v>4</v>
      </c>
    </row>
    <row r="1354">
      <c r="A1354" s="21">
        <v>11388</v>
      </c>
      <c r="B1354" s="22" t="s">
        <v>5552</v>
      </c>
      <c r="C1354" s="22" t="s">
        <v>5553</v>
      </c>
      <c r="D1354" s="22" t="s">
        <v>4422</v>
      </c>
      <c r="E1354" s="22" t="s">
        <v>5554</v>
      </c>
      <c r="F1354" s="22" t="s">
        <v>5555</v>
      </c>
      <c r="G1354" s="22"/>
      <c r="H1354" s="14">
        <v>0.040000000000000001</v>
      </c>
      <c r="I1354" s="15" t="s">
        <v>64</v>
      </c>
      <c r="J1354" s="22" t="s">
        <v>65</v>
      </c>
      <c r="K1354" s="13">
        <v>90</v>
      </c>
      <c r="L1354" s="23">
        <v>10</v>
      </c>
      <c r="M1354" s="29">
        <f t="shared" si="78"/>
        <v>40</v>
      </c>
      <c r="N1354" s="29">
        <f t="shared" si="79"/>
        <v>50</v>
      </c>
      <c r="O1354" s="23">
        <v>5</v>
      </c>
      <c r="P1354" s="23">
        <v>10</v>
      </c>
      <c r="Q1354" s="23"/>
      <c r="R1354" s="23"/>
      <c r="S1354" s="22" t="s">
        <v>66</v>
      </c>
      <c r="T1354" s="22">
        <v>52</v>
      </c>
      <c r="U1354" s="22">
        <v>1414</v>
      </c>
      <c r="V1354" s="22">
        <v>2120</v>
      </c>
      <c r="W1354" s="22">
        <v>2830</v>
      </c>
      <c r="X1354" s="24"/>
      <c r="Y1354" s="25"/>
      <c r="Z1354" s="18">
        <f>#NAME?</f>
        <v>0</v>
      </c>
      <c r="AA1354" s="18" t="b">
        <f t="shared" si="80"/>
        <v>1</v>
      </c>
      <c r="AB1354" s="26"/>
    </row>
    <row r="1355">
      <c r="A1355" s="21">
        <v>11389</v>
      </c>
      <c r="B1355" s="22" t="s">
        <v>5556</v>
      </c>
      <c r="C1355" s="22" t="s">
        <v>5557</v>
      </c>
      <c r="D1355" s="22" t="s">
        <v>4422</v>
      </c>
      <c r="E1355" s="22" t="s">
        <v>5558</v>
      </c>
      <c r="F1355" s="22" t="s">
        <v>5559</v>
      </c>
      <c r="G1355" s="22"/>
      <c r="H1355" s="14">
        <v>0.040000000000000001</v>
      </c>
      <c r="I1355" s="15" t="s">
        <v>64</v>
      </c>
      <c r="J1355" s="22" t="s">
        <v>65</v>
      </c>
      <c r="K1355" s="13">
        <v>90</v>
      </c>
      <c r="L1355" s="23">
        <v>7</v>
      </c>
      <c r="M1355" s="29">
        <f t="shared" si="78"/>
        <v>28</v>
      </c>
      <c r="N1355" s="29">
        <f t="shared" si="79"/>
        <v>35</v>
      </c>
      <c r="O1355" s="23"/>
      <c r="P1355" s="23"/>
      <c r="Q1355" s="23">
        <v>5</v>
      </c>
      <c r="R1355" s="23">
        <v>20</v>
      </c>
      <c r="S1355" s="22" t="s">
        <v>66</v>
      </c>
      <c r="T1355" s="22">
        <v>40</v>
      </c>
      <c r="U1355" s="22">
        <v>1088</v>
      </c>
      <c r="V1355" s="22">
        <v>1630</v>
      </c>
      <c r="W1355" s="22">
        <v>2180</v>
      </c>
      <c r="X1355" s="24"/>
      <c r="Y1355" s="25"/>
      <c r="Z1355" s="18">
        <f>#NAME?</f>
        <v>0</v>
      </c>
      <c r="AA1355" s="18" t="b">
        <f t="shared" si="80"/>
        <v>1</v>
      </c>
      <c r="AB1355" s="26"/>
    </row>
    <row r="1356">
      <c r="A1356" s="21">
        <v>11390</v>
      </c>
      <c r="B1356" s="22" t="s">
        <v>5560</v>
      </c>
      <c r="C1356" s="22" t="s">
        <v>5561</v>
      </c>
      <c r="D1356" s="22" t="s">
        <v>4422</v>
      </c>
      <c r="E1356" s="22" t="s">
        <v>5562</v>
      </c>
      <c r="F1356" s="22" t="s">
        <v>5563</v>
      </c>
      <c r="G1356" s="22"/>
      <c r="H1356" s="14">
        <v>0.040000000000000001</v>
      </c>
      <c r="I1356" s="15" t="s">
        <v>64</v>
      </c>
      <c r="J1356" s="22" t="s">
        <v>65</v>
      </c>
      <c r="K1356" s="13">
        <v>90</v>
      </c>
      <c r="L1356" s="23">
        <v>7</v>
      </c>
      <c r="M1356" s="29">
        <f t="shared" si="78"/>
        <v>28</v>
      </c>
      <c r="N1356" s="29">
        <f t="shared" si="79"/>
        <v>35</v>
      </c>
      <c r="O1356" s="23"/>
      <c r="P1356" s="23"/>
      <c r="Q1356" s="23">
        <v>5</v>
      </c>
      <c r="R1356" s="23">
        <v>20</v>
      </c>
      <c r="S1356" s="22" t="s">
        <v>66</v>
      </c>
      <c r="T1356" s="22">
        <v>40</v>
      </c>
      <c r="U1356" s="22">
        <v>1088</v>
      </c>
      <c r="V1356" s="22">
        <v>1630</v>
      </c>
      <c r="W1356" s="22">
        <v>2180</v>
      </c>
      <c r="X1356" s="24"/>
      <c r="Y1356" s="25"/>
      <c r="Z1356" s="18">
        <f>#NAME?</f>
        <v>0</v>
      </c>
      <c r="AA1356" s="18" t="b">
        <f t="shared" si="80"/>
        <v>1</v>
      </c>
      <c r="AB1356" s="26"/>
    </row>
    <row r="1357">
      <c r="A1357" s="21">
        <v>11391</v>
      </c>
      <c r="B1357" s="22" t="s">
        <v>5564</v>
      </c>
      <c r="C1357" s="22" t="s">
        <v>5565</v>
      </c>
      <c r="D1357" s="22" t="s">
        <v>4422</v>
      </c>
      <c r="E1357" s="22" t="s">
        <v>5566</v>
      </c>
      <c r="F1357" s="22" t="s">
        <v>5567</v>
      </c>
      <c r="G1357" s="22"/>
      <c r="H1357" s="14">
        <v>0.040000000000000001</v>
      </c>
      <c r="I1357" s="15" t="s">
        <v>64</v>
      </c>
      <c r="J1357" s="22" t="s">
        <v>65</v>
      </c>
      <c r="K1357" s="13">
        <v>90</v>
      </c>
      <c r="L1357" s="23">
        <v>6</v>
      </c>
      <c r="M1357" s="29">
        <f t="shared" si="78"/>
        <v>24</v>
      </c>
      <c r="N1357" s="29">
        <f t="shared" si="79"/>
        <v>30</v>
      </c>
      <c r="O1357" s="23"/>
      <c r="P1357" s="23"/>
      <c r="Q1357" s="23">
        <v>5</v>
      </c>
      <c r="R1357" s="23">
        <v>20</v>
      </c>
      <c r="S1357" s="22" t="s">
        <v>66</v>
      </c>
      <c r="T1357" s="22">
        <v>50</v>
      </c>
      <c r="U1357" s="22">
        <v>1360</v>
      </c>
      <c r="V1357" s="22">
        <v>2040</v>
      </c>
      <c r="W1357" s="22">
        <v>2720</v>
      </c>
      <c r="X1357" s="24">
        <v>4</v>
      </c>
      <c r="Y1357" s="25">
        <v>14</v>
      </c>
      <c r="Z1357" s="18">
        <f>#NAME?</f>
        <v>14</v>
      </c>
      <c r="AA1357" s="18" t="b">
        <f t="shared" si="80"/>
        <v>1</v>
      </c>
      <c r="AB1357" s="26">
        <v>4</v>
      </c>
    </row>
    <row r="1358">
      <c r="A1358" s="21">
        <v>11392</v>
      </c>
      <c r="B1358" s="22" t="s">
        <v>5568</v>
      </c>
      <c r="C1358" s="22" t="s">
        <v>5569</v>
      </c>
      <c r="D1358" s="22" t="s">
        <v>4422</v>
      </c>
      <c r="E1358" s="22" t="s">
        <v>5570</v>
      </c>
      <c r="F1358" s="22" t="s">
        <v>5571</v>
      </c>
      <c r="G1358" s="22"/>
      <c r="H1358" s="14">
        <v>0.040000000000000001</v>
      </c>
      <c r="I1358" s="15" t="s">
        <v>64</v>
      </c>
      <c r="J1358" s="22" t="s">
        <v>65</v>
      </c>
      <c r="K1358" s="13">
        <v>90</v>
      </c>
      <c r="L1358" s="23">
        <v>6</v>
      </c>
      <c r="M1358" s="29">
        <f t="shared" si="78"/>
        <v>24</v>
      </c>
      <c r="N1358" s="29">
        <f t="shared" si="79"/>
        <v>30</v>
      </c>
      <c r="O1358" s="23"/>
      <c r="P1358" s="23"/>
      <c r="Q1358" s="23">
        <v>5</v>
      </c>
      <c r="R1358" s="23">
        <v>20</v>
      </c>
      <c r="S1358" s="22" t="s">
        <v>66</v>
      </c>
      <c r="T1358" s="22">
        <v>50</v>
      </c>
      <c r="U1358" s="22">
        <v>1360</v>
      </c>
      <c r="V1358" s="22">
        <v>2040</v>
      </c>
      <c r="W1358" s="22">
        <v>2720</v>
      </c>
      <c r="X1358" s="24">
        <v>4</v>
      </c>
      <c r="Y1358" s="25">
        <v>12</v>
      </c>
      <c r="Z1358" s="18">
        <f>#NAME?</f>
        <v>12</v>
      </c>
      <c r="AA1358" s="18" t="b">
        <f t="shared" si="80"/>
        <v>1</v>
      </c>
      <c r="AB1358" s="26">
        <v>3</v>
      </c>
    </row>
    <row r="1359">
      <c r="A1359" s="21">
        <v>11393</v>
      </c>
      <c r="B1359" s="22" t="s">
        <v>5572</v>
      </c>
      <c r="C1359" s="22" t="s">
        <v>5573</v>
      </c>
      <c r="D1359" s="22" t="s">
        <v>4422</v>
      </c>
      <c r="E1359" s="22" t="s">
        <v>5574</v>
      </c>
      <c r="F1359" s="22" t="s">
        <v>5575</v>
      </c>
      <c r="G1359" s="22"/>
      <c r="H1359" s="14">
        <v>0.040000000000000001</v>
      </c>
      <c r="I1359" s="15" t="s">
        <v>64</v>
      </c>
      <c r="J1359" s="22" t="s">
        <v>65</v>
      </c>
      <c r="K1359" s="13">
        <v>90</v>
      </c>
      <c r="L1359" s="23">
        <v>6</v>
      </c>
      <c r="M1359" s="29">
        <f t="shared" ref="M1359:M1422" si="81">L1359*4</f>
        <v>24</v>
      </c>
      <c r="N1359" s="29">
        <f t="shared" ref="N1359:N1422" si="82">L1359*5</f>
        <v>30</v>
      </c>
      <c r="O1359" s="23"/>
      <c r="P1359" s="23"/>
      <c r="Q1359" s="23">
        <v>5</v>
      </c>
      <c r="R1359" s="23">
        <v>20</v>
      </c>
      <c r="S1359" s="22" t="s">
        <v>66</v>
      </c>
      <c r="T1359" s="22">
        <v>50</v>
      </c>
      <c r="U1359" s="22">
        <v>1360</v>
      </c>
      <c r="V1359" s="22">
        <v>2040</v>
      </c>
      <c r="W1359" s="22">
        <v>2720</v>
      </c>
      <c r="X1359" s="24">
        <v>1</v>
      </c>
      <c r="Y1359" s="25">
        <v>6</v>
      </c>
      <c r="Z1359" s="18">
        <f>#NAME?</f>
        <v>6</v>
      </c>
      <c r="AA1359" s="18" t="b">
        <f t="shared" si="80"/>
        <v>1</v>
      </c>
      <c r="AB1359" s="26">
        <v>4</v>
      </c>
    </row>
    <row r="1360">
      <c r="A1360" s="21">
        <v>11394</v>
      </c>
      <c r="B1360" s="22" t="s">
        <v>5576</v>
      </c>
      <c r="C1360" s="22" t="s">
        <v>5577</v>
      </c>
      <c r="D1360" s="22" t="s">
        <v>4422</v>
      </c>
      <c r="E1360" s="22" t="s">
        <v>5578</v>
      </c>
      <c r="F1360" s="22" t="s">
        <v>5579</v>
      </c>
      <c r="G1360" s="22"/>
      <c r="H1360" s="14">
        <v>0.040000000000000001</v>
      </c>
      <c r="I1360" s="15" t="s">
        <v>64</v>
      </c>
      <c r="J1360" s="22" t="s">
        <v>65</v>
      </c>
      <c r="K1360" s="13">
        <v>90</v>
      </c>
      <c r="L1360" s="23">
        <v>6</v>
      </c>
      <c r="M1360" s="29">
        <f t="shared" si="81"/>
        <v>24</v>
      </c>
      <c r="N1360" s="29">
        <f t="shared" si="82"/>
        <v>30</v>
      </c>
      <c r="O1360" s="23"/>
      <c r="P1360" s="23"/>
      <c r="Q1360" s="23">
        <v>5</v>
      </c>
      <c r="R1360" s="23">
        <v>20</v>
      </c>
      <c r="S1360" s="22" t="s">
        <v>66</v>
      </c>
      <c r="T1360" s="22">
        <v>50</v>
      </c>
      <c r="U1360" s="22">
        <v>1360</v>
      </c>
      <c r="V1360" s="22">
        <v>2040</v>
      </c>
      <c r="W1360" s="22">
        <v>2720</v>
      </c>
      <c r="X1360" s="24">
        <v>1</v>
      </c>
      <c r="Y1360" s="25">
        <v>8</v>
      </c>
      <c r="Z1360" s="18">
        <f>#NAME?</f>
        <v>8</v>
      </c>
      <c r="AA1360" s="18" t="b">
        <f t="shared" si="80"/>
        <v>1</v>
      </c>
      <c r="AB1360" s="26">
        <v>3</v>
      </c>
    </row>
    <row r="1361">
      <c r="A1361" s="21">
        <v>12834</v>
      </c>
      <c r="B1361" s="22" t="s">
        <v>5580</v>
      </c>
      <c r="C1361" s="22" t="s">
        <v>5581</v>
      </c>
      <c r="D1361" s="22" t="s">
        <v>4422</v>
      </c>
      <c r="E1361" s="22" t="s">
        <v>5582</v>
      </c>
      <c r="F1361" s="22" t="s">
        <v>5583</v>
      </c>
      <c r="G1361" s="22"/>
      <c r="H1361" s="14">
        <v>0.040000000000000001</v>
      </c>
      <c r="I1361" s="15" t="s">
        <v>64</v>
      </c>
      <c r="J1361" s="22" t="s">
        <v>65</v>
      </c>
      <c r="K1361" s="13">
        <v>90</v>
      </c>
      <c r="L1361" s="23">
        <v>0</v>
      </c>
      <c r="M1361" s="29">
        <f t="shared" si="81"/>
        <v>0</v>
      </c>
      <c r="N1361" s="29">
        <f t="shared" si="82"/>
        <v>0</v>
      </c>
      <c r="O1361" s="23"/>
      <c r="P1361" s="23"/>
      <c r="Q1361" s="23">
        <v>2</v>
      </c>
      <c r="R1361" s="23">
        <v>5</v>
      </c>
      <c r="S1361" s="22" t="s">
        <v>66</v>
      </c>
      <c r="T1361" s="22">
        <v>19</v>
      </c>
      <c r="U1361" s="22">
        <v>2970</v>
      </c>
      <c r="V1361" s="22">
        <v>4600</v>
      </c>
      <c r="W1361" s="22">
        <v>6350</v>
      </c>
      <c r="X1361" s="24"/>
      <c r="Y1361" s="25"/>
      <c r="Z1361" s="18">
        <f>#NAME?</f>
        <v>0</v>
      </c>
      <c r="AA1361" s="18" t="b">
        <f t="shared" si="80"/>
        <v>1</v>
      </c>
      <c r="AB1361" s="26"/>
    </row>
    <row r="1362">
      <c r="A1362" s="21">
        <v>12833</v>
      </c>
      <c r="B1362" s="22" t="s">
        <v>5584</v>
      </c>
      <c r="C1362" s="22" t="s">
        <v>5585</v>
      </c>
      <c r="D1362" s="22" t="s">
        <v>4422</v>
      </c>
      <c r="E1362" s="22" t="s">
        <v>5586</v>
      </c>
      <c r="F1362" s="22" t="s">
        <v>5587</v>
      </c>
      <c r="G1362" s="22"/>
      <c r="H1362" s="14">
        <v>0.040000000000000001</v>
      </c>
      <c r="I1362" s="15" t="s">
        <v>64</v>
      </c>
      <c r="J1362" s="22" t="s">
        <v>65</v>
      </c>
      <c r="K1362" s="13">
        <v>90</v>
      </c>
      <c r="L1362" s="23">
        <v>0</v>
      </c>
      <c r="M1362" s="29">
        <f t="shared" si="81"/>
        <v>0</v>
      </c>
      <c r="N1362" s="29">
        <f t="shared" si="82"/>
        <v>0</v>
      </c>
      <c r="O1362" s="23"/>
      <c r="P1362" s="23"/>
      <c r="Q1362" s="23">
        <v>2</v>
      </c>
      <c r="R1362" s="23">
        <v>5</v>
      </c>
      <c r="S1362" s="22" t="s">
        <v>66</v>
      </c>
      <c r="T1362" s="22">
        <v>19</v>
      </c>
      <c r="U1362" s="22">
        <v>2970</v>
      </c>
      <c r="V1362" s="22">
        <v>4600</v>
      </c>
      <c r="W1362" s="22">
        <v>6350</v>
      </c>
      <c r="X1362" s="24"/>
      <c r="Y1362" s="25"/>
      <c r="Z1362" s="18">
        <f>#NAME?</f>
        <v>0</v>
      </c>
      <c r="AA1362" s="18" t="b">
        <f t="shared" si="80"/>
        <v>1</v>
      </c>
      <c r="AB1362" s="26"/>
    </row>
    <row r="1363">
      <c r="A1363" s="31">
        <v>10268</v>
      </c>
      <c r="B1363" s="32" t="s">
        <v>5588</v>
      </c>
      <c r="C1363" s="33" t="s">
        <v>5589</v>
      </c>
      <c r="D1363" s="33" t="s">
        <v>4422</v>
      </c>
      <c r="E1363" s="33" t="s">
        <v>5590</v>
      </c>
      <c r="F1363" s="33" t="s">
        <v>5591</v>
      </c>
      <c r="G1363" s="34"/>
      <c r="H1363" s="35">
        <v>0.040000000000000001</v>
      </c>
      <c r="I1363" s="34"/>
      <c r="J1363" s="33"/>
      <c r="K1363" s="33"/>
      <c r="L1363" s="29">
        <v>0</v>
      </c>
      <c r="M1363" s="29">
        <f t="shared" si="81"/>
        <v>0</v>
      </c>
      <c r="N1363" s="29">
        <f t="shared" si="82"/>
        <v>0</v>
      </c>
      <c r="O1363" s="29"/>
      <c r="P1363" s="29"/>
      <c r="Q1363" s="29"/>
      <c r="R1363" s="29"/>
      <c r="S1363" s="33"/>
      <c r="T1363" s="33">
        <v>0</v>
      </c>
      <c r="U1363" s="33">
        <v>0</v>
      </c>
      <c r="V1363" s="33">
        <v>2000</v>
      </c>
      <c r="W1363" s="33">
        <v>2760</v>
      </c>
      <c r="X1363" s="24"/>
      <c r="Y1363" s="29"/>
      <c r="Z1363" s="18">
        <f>#NAME?</f>
        <v>0</v>
      </c>
      <c r="AA1363" s="18" t="b">
        <f t="shared" si="80"/>
        <v>1</v>
      </c>
      <c r="AB1363" s="26">
        <v>1</v>
      </c>
    </row>
    <row r="1364">
      <c r="A1364" s="21">
        <v>10267</v>
      </c>
      <c r="B1364" s="22" t="s">
        <v>5592</v>
      </c>
      <c r="C1364" s="22" t="s">
        <v>5593</v>
      </c>
      <c r="D1364" s="22" t="s">
        <v>4422</v>
      </c>
      <c r="E1364" s="22" t="s">
        <v>5594</v>
      </c>
      <c r="F1364" s="22" t="s">
        <v>5595</v>
      </c>
      <c r="G1364" s="22"/>
      <c r="H1364" s="14">
        <v>0.040000000000000001</v>
      </c>
      <c r="I1364" s="22"/>
      <c r="J1364" s="22"/>
      <c r="K1364" s="22"/>
      <c r="L1364" s="23"/>
      <c r="M1364" s="29">
        <f t="shared" si="81"/>
        <v>0</v>
      </c>
      <c r="N1364" s="29">
        <f t="shared" si="82"/>
        <v>0</v>
      </c>
      <c r="O1364" s="23"/>
      <c r="P1364" s="23"/>
      <c r="Q1364" s="23">
        <v>2</v>
      </c>
      <c r="R1364" s="23">
        <v>5</v>
      </c>
      <c r="S1364" s="22" t="s">
        <v>66</v>
      </c>
      <c r="T1364" s="22">
        <v>30</v>
      </c>
      <c r="U1364" s="22">
        <v>4689</v>
      </c>
      <c r="V1364" s="22">
        <v>7270</v>
      </c>
      <c r="W1364" s="22">
        <v>10030</v>
      </c>
      <c r="X1364" s="24"/>
      <c r="Y1364" s="25"/>
      <c r="Z1364" s="30">
        <f>#NAME?</f>
        <v>3</v>
      </c>
      <c r="AA1364" s="18" t="b">
        <f t="shared" si="80"/>
        <v>0</v>
      </c>
      <c r="AB1364" s="26">
        <v>1</v>
      </c>
    </row>
    <row r="1365">
      <c r="A1365" s="31">
        <v>10269</v>
      </c>
      <c r="B1365" s="32" t="s">
        <v>5596</v>
      </c>
      <c r="C1365" s="33" t="s">
        <v>5597</v>
      </c>
      <c r="D1365" s="33" t="s">
        <v>4422</v>
      </c>
      <c r="E1365" s="33" t="s">
        <v>5598</v>
      </c>
      <c r="F1365" s="33" t="s">
        <v>5599</v>
      </c>
      <c r="G1365" s="34"/>
      <c r="H1365" s="35">
        <v>0.040000000000000001</v>
      </c>
      <c r="I1365" s="34"/>
      <c r="J1365" s="33"/>
      <c r="K1365" s="33"/>
      <c r="L1365" s="29">
        <v>0</v>
      </c>
      <c r="M1365" s="29">
        <f t="shared" si="81"/>
        <v>0</v>
      </c>
      <c r="N1365" s="29">
        <f t="shared" si="82"/>
        <v>0</v>
      </c>
      <c r="O1365" s="29"/>
      <c r="P1365" s="29"/>
      <c r="Q1365" s="29"/>
      <c r="R1365" s="29"/>
      <c r="S1365" s="33"/>
      <c r="T1365" s="33">
        <v>0</v>
      </c>
      <c r="U1365" s="33">
        <v>0</v>
      </c>
      <c r="V1365" s="33">
        <v>2000</v>
      </c>
      <c r="W1365" s="33">
        <v>2760</v>
      </c>
      <c r="X1365" s="24"/>
      <c r="Y1365" s="29">
        <v>3</v>
      </c>
      <c r="Z1365" s="18">
        <f>#NAME?</f>
        <v>3</v>
      </c>
      <c r="AA1365" s="18" t="b">
        <f t="shared" si="80"/>
        <v>1</v>
      </c>
      <c r="AB1365" s="26">
        <v>1</v>
      </c>
    </row>
    <row r="1366">
      <c r="A1366" s="21">
        <v>11237</v>
      </c>
      <c r="B1366" s="22" t="s">
        <v>5600</v>
      </c>
      <c r="C1366" s="22" t="s">
        <v>5601</v>
      </c>
      <c r="D1366" s="22" t="s">
        <v>4422</v>
      </c>
      <c r="E1366" s="22" t="s">
        <v>5602</v>
      </c>
      <c r="F1366" s="22" t="s">
        <v>5603</v>
      </c>
      <c r="G1366" s="22"/>
      <c r="H1366" s="14">
        <v>0.040000000000000001</v>
      </c>
      <c r="I1366" s="15" t="s">
        <v>64</v>
      </c>
      <c r="J1366" s="22" t="s">
        <v>65</v>
      </c>
      <c r="K1366" s="13">
        <v>90</v>
      </c>
      <c r="L1366" s="23">
        <v>1</v>
      </c>
      <c r="M1366" s="29">
        <f t="shared" si="81"/>
        <v>4</v>
      </c>
      <c r="N1366" s="29">
        <f t="shared" si="82"/>
        <v>5</v>
      </c>
      <c r="O1366" s="23"/>
      <c r="P1366" s="23"/>
      <c r="Q1366" s="23">
        <v>2</v>
      </c>
      <c r="R1366" s="23">
        <v>5</v>
      </c>
      <c r="S1366" s="22" t="s">
        <v>66</v>
      </c>
      <c r="T1366" s="22">
        <v>140</v>
      </c>
      <c r="U1366" s="22">
        <v>3559.9200000000001</v>
      </c>
      <c r="V1366" s="22">
        <v>5000</v>
      </c>
      <c r="W1366" s="22">
        <v>9300</v>
      </c>
      <c r="X1366" s="24"/>
      <c r="Y1366" s="25">
        <v>88</v>
      </c>
      <c r="Z1366" s="18">
        <f>#NAME?</f>
        <v>88</v>
      </c>
      <c r="AA1366" s="18" t="b">
        <f t="shared" si="80"/>
        <v>1</v>
      </c>
      <c r="AB1366" s="26">
        <v>3</v>
      </c>
    </row>
    <row r="1367">
      <c r="A1367" s="21">
        <v>11236</v>
      </c>
      <c r="B1367" s="22" t="s">
        <v>5604</v>
      </c>
      <c r="C1367" s="22" t="s">
        <v>5605</v>
      </c>
      <c r="D1367" s="22" t="s">
        <v>4422</v>
      </c>
      <c r="E1367" s="22" t="s">
        <v>5606</v>
      </c>
      <c r="F1367" s="22" t="s">
        <v>5607</v>
      </c>
      <c r="G1367" s="22"/>
      <c r="H1367" s="14">
        <v>0.040000000000000001</v>
      </c>
      <c r="I1367" s="15" t="s">
        <v>64</v>
      </c>
      <c r="J1367" s="22" t="s">
        <v>65</v>
      </c>
      <c r="K1367" s="13">
        <v>90</v>
      </c>
      <c r="L1367" s="23">
        <v>2</v>
      </c>
      <c r="M1367" s="29">
        <f t="shared" si="81"/>
        <v>8</v>
      </c>
      <c r="N1367" s="29">
        <f t="shared" si="82"/>
        <v>10</v>
      </c>
      <c r="O1367" s="23"/>
      <c r="P1367" s="23"/>
      <c r="Q1367" s="23">
        <v>2</v>
      </c>
      <c r="R1367" s="23">
        <v>5</v>
      </c>
      <c r="S1367" s="22" t="s">
        <v>66</v>
      </c>
      <c r="T1367" s="22">
        <v>140</v>
      </c>
      <c r="U1367" s="22">
        <v>3559.9200000000001</v>
      </c>
      <c r="V1367" s="22">
        <v>5000</v>
      </c>
      <c r="W1367" s="22">
        <v>9300</v>
      </c>
      <c r="X1367" s="24">
        <v>1</v>
      </c>
      <c r="Y1367" s="25">
        <v>24</v>
      </c>
      <c r="Z1367" s="18">
        <f>#NAME?</f>
        <v>24</v>
      </c>
      <c r="AA1367" s="18" t="b">
        <f t="shared" si="80"/>
        <v>1</v>
      </c>
      <c r="AB1367" s="26">
        <v>4</v>
      </c>
    </row>
    <row r="1368">
      <c r="A1368" s="21">
        <v>10305</v>
      </c>
      <c r="B1368" s="22" t="s">
        <v>5608</v>
      </c>
      <c r="C1368" s="22" t="s">
        <v>5609</v>
      </c>
      <c r="D1368" s="22" t="s">
        <v>4422</v>
      </c>
      <c r="E1368" s="22" t="s">
        <v>5610</v>
      </c>
      <c r="F1368" s="22" t="s">
        <v>5611</v>
      </c>
      <c r="G1368" s="22"/>
      <c r="H1368" s="14">
        <v>0.040000000000000001</v>
      </c>
      <c r="I1368" s="15" t="s">
        <v>64</v>
      </c>
      <c r="J1368" s="22" t="s">
        <v>65</v>
      </c>
      <c r="K1368" s="13">
        <v>90</v>
      </c>
      <c r="L1368" s="23">
        <v>5</v>
      </c>
      <c r="M1368" s="29">
        <f t="shared" si="81"/>
        <v>20</v>
      </c>
      <c r="N1368" s="29">
        <f t="shared" si="82"/>
        <v>25</v>
      </c>
      <c r="O1368" s="23"/>
      <c r="P1368" s="23"/>
      <c r="Q1368" s="23">
        <v>2</v>
      </c>
      <c r="R1368" s="23">
        <v>5</v>
      </c>
      <c r="S1368" s="22" t="s">
        <v>66</v>
      </c>
      <c r="T1368" s="22">
        <v>65</v>
      </c>
      <c r="U1368" s="22">
        <v>1658</v>
      </c>
      <c r="V1368" s="22">
        <v>2490</v>
      </c>
      <c r="W1368" s="22">
        <v>3320</v>
      </c>
      <c r="X1368" s="24">
        <v>6</v>
      </c>
      <c r="Y1368" s="25">
        <v>19</v>
      </c>
      <c r="Z1368" s="18">
        <f>#NAME?</f>
        <v>19</v>
      </c>
      <c r="AA1368" s="18" t="b">
        <f t="shared" si="80"/>
        <v>1</v>
      </c>
      <c r="AB1368" s="26">
        <f>1+1</f>
        <v>2</v>
      </c>
    </row>
    <row r="1369">
      <c r="A1369" s="21">
        <v>10304</v>
      </c>
      <c r="B1369" s="22" t="s">
        <v>5612</v>
      </c>
      <c r="C1369" s="22" t="s">
        <v>5613</v>
      </c>
      <c r="D1369" s="22" t="s">
        <v>4422</v>
      </c>
      <c r="E1369" s="22" t="s">
        <v>5614</v>
      </c>
      <c r="F1369" s="22" t="s">
        <v>5615</v>
      </c>
      <c r="G1369" s="22"/>
      <c r="H1369" s="14">
        <v>0.040000000000000001</v>
      </c>
      <c r="I1369" s="15" t="s">
        <v>64</v>
      </c>
      <c r="J1369" s="22" t="s">
        <v>65</v>
      </c>
      <c r="K1369" s="13">
        <v>90</v>
      </c>
      <c r="L1369" s="23">
        <v>4</v>
      </c>
      <c r="M1369" s="29">
        <f t="shared" si="81"/>
        <v>16</v>
      </c>
      <c r="N1369" s="29">
        <f t="shared" si="82"/>
        <v>20</v>
      </c>
      <c r="O1369" s="23"/>
      <c r="P1369" s="23"/>
      <c r="Q1369" s="23">
        <v>2</v>
      </c>
      <c r="R1369" s="23">
        <v>5</v>
      </c>
      <c r="S1369" s="22" t="s">
        <v>66</v>
      </c>
      <c r="T1369" s="22">
        <v>65</v>
      </c>
      <c r="U1369" s="22">
        <v>1658</v>
      </c>
      <c r="V1369" s="22">
        <v>2490</v>
      </c>
      <c r="W1369" s="22">
        <v>3320</v>
      </c>
      <c r="X1369" s="24">
        <v>5</v>
      </c>
      <c r="Y1369" s="25">
        <v>19</v>
      </c>
      <c r="Z1369" s="18">
        <f>#NAME?</f>
        <v>19</v>
      </c>
      <c r="AA1369" s="18" t="b">
        <f t="shared" si="80"/>
        <v>1</v>
      </c>
      <c r="AB1369" s="26">
        <v>4</v>
      </c>
    </row>
    <row r="1370">
      <c r="A1370" s="21">
        <v>12055</v>
      </c>
      <c r="B1370" s="22" t="s">
        <v>5616</v>
      </c>
      <c r="C1370" s="22" t="s">
        <v>5617</v>
      </c>
      <c r="D1370" s="22" t="s">
        <v>4422</v>
      </c>
      <c r="E1370" s="22" t="s">
        <v>5618</v>
      </c>
      <c r="F1370" s="22" t="s">
        <v>5619</v>
      </c>
      <c r="G1370" s="22"/>
      <c r="H1370" s="14">
        <v>0.040000000000000001</v>
      </c>
      <c r="I1370" s="15" t="s">
        <v>64</v>
      </c>
      <c r="J1370" s="22" t="s">
        <v>65</v>
      </c>
      <c r="K1370" s="13">
        <v>90</v>
      </c>
      <c r="L1370" s="23">
        <v>21</v>
      </c>
      <c r="M1370" s="29">
        <f t="shared" si="81"/>
        <v>84</v>
      </c>
      <c r="N1370" s="29">
        <f t="shared" si="82"/>
        <v>105</v>
      </c>
      <c r="O1370" s="23"/>
      <c r="P1370" s="23"/>
      <c r="Q1370" s="23">
        <v>5</v>
      </c>
      <c r="R1370" s="23">
        <v>20</v>
      </c>
      <c r="S1370" s="22" t="s">
        <v>66</v>
      </c>
      <c r="T1370" s="22">
        <v>18</v>
      </c>
      <c r="U1370" s="22">
        <v>457.69999999999999</v>
      </c>
      <c r="V1370" s="22">
        <v>690</v>
      </c>
      <c r="W1370" s="22">
        <v>1190</v>
      </c>
      <c r="X1370" s="24">
        <v>1</v>
      </c>
      <c r="Y1370" s="25">
        <v>11</v>
      </c>
      <c r="Z1370" s="18">
        <f>#NAME?</f>
        <v>11</v>
      </c>
      <c r="AA1370" s="18" t="b">
        <f t="shared" si="80"/>
        <v>1</v>
      </c>
      <c r="AB1370" s="26">
        <v>0</v>
      </c>
    </row>
    <row r="1371">
      <c r="A1371" s="21">
        <v>12054</v>
      </c>
      <c r="B1371" s="22" t="s">
        <v>5620</v>
      </c>
      <c r="C1371" s="22" t="s">
        <v>5621</v>
      </c>
      <c r="D1371" s="22" t="s">
        <v>4422</v>
      </c>
      <c r="E1371" s="22" t="s">
        <v>5622</v>
      </c>
      <c r="F1371" s="22" t="s">
        <v>5623</v>
      </c>
      <c r="G1371" s="22"/>
      <c r="H1371" s="14">
        <v>0.040000000000000001</v>
      </c>
      <c r="I1371" s="15" t="s">
        <v>64</v>
      </c>
      <c r="J1371" s="22" t="s">
        <v>65</v>
      </c>
      <c r="K1371" s="13">
        <v>90</v>
      </c>
      <c r="L1371" s="23">
        <v>23</v>
      </c>
      <c r="M1371" s="29">
        <f t="shared" si="81"/>
        <v>92</v>
      </c>
      <c r="N1371" s="29">
        <f t="shared" si="82"/>
        <v>115</v>
      </c>
      <c r="O1371" s="23"/>
      <c r="P1371" s="23"/>
      <c r="Q1371" s="23">
        <v>5</v>
      </c>
      <c r="R1371" s="23">
        <v>20</v>
      </c>
      <c r="S1371" s="22" t="s">
        <v>66</v>
      </c>
      <c r="T1371" s="22">
        <v>18</v>
      </c>
      <c r="U1371" s="22">
        <v>457.69999999999999</v>
      </c>
      <c r="V1371" s="22">
        <v>690</v>
      </c>
      <c r="W1371" s="22">
        <v>1190</v>
      </c>
      <c r="X1371" s="24">
        <v>2</v>
      </c>
      <c r="Y1371" s="25">
        <v>0</v>
      </c>
      <c r="Z1371" s="18">
        <f>#NAME?</f>
        <v>0</v>
      </c>
      <c r="AA1371" s="18" t="b">
        <f t="shared" si="80"/>
        <v>1</v>
      </c>
      <c r="AB1371" s="26">
        <v>5</v>
      </c>
    </row>
    <row r="1372">
      <c r="A1372" s="21">
        <v>11404</v>
      </c>
      <c r="B1372" s="22" t="s">
        <v>5624</v>
      </c>
      <c r="C1372" s="22" t="s">
        <v>5625</v>
      </c>
      <c r="D1372" s="22" t="s">
        <v>4422</v>
      </c>
      <c r="E1372" s="22" t="s">
        <v>5626</v>
      </c>
      <c r="F1372" s="22" t="s">
        <v>4429</v>
      </c>
      <c r="G1372" s="22"/>
      <c r="H1372" s="14">
        <v>0.040000000000000001</v>
      </c>
      <c r="I1372" s="15" t="s">
        <v>64</v>
      </c>
      <c r="J1372" s="22" t="s">
        <v>65</v>
      </c>
      <c r="K1372" s="13">
        <v>90</v>
      </c>
      <c r="L1372" s="23">
        <v>10</v>
      </c>
      <c r="M1372" s="29">
        <f t="shared" si="81"/>
        <v>40</v>
      </c>
      <c r="N1372" s="29">
        <f t="shared" si="82"/>
        <v>50</v>
      </c>
      <c r="O1372" s="23"/>
      <c r="P1372" s="23"/>
      <c r="Q1372" s="23">
        <v>2</v>
      </c>
      <c r="R1372" s="23">
        <v>5</v>
      </c>
      <c r="S1372" s="22" t="s">
        <v>66</v>
      </c>
      <c r="T1372" s="22">
        <v>90</v>
      </c>
      <c r="U1372" s="22">
        <v>2295</v>
      </c>
      <c r="V1372" s="22">
        <v>3440</v>
      </c>
      <c r="W1372" s="22">
        <v>4590</v>
      </c>
      <c r="X1372" s="24"/>
      <c r="Y1372" s="25">
        <v>21</v>
      </c>
      <c r="Z1372" s="18">
        <f>#NAME?</f>
        <v>21</v>
      </c>
      <c r="AA1372" s="18" t="b">
        <f t="shared" si="80"/>
        <v>1</v>
      </c>
      <c r="AB1372" s="26"/>
    </row>
    <row r="1373">
      <c r="A1373" s="31">
        <v>14221</v>
      </c>
      <c r="B1373" s="57" t="s">
        <v>5627</v>
      </c>
      <c r="C1373" s="33" t="s">
        <v>5628</v>
      </c>
      <c r="D1373" s="33" t="s">
        <v>4422</v>
      </c>
      <c r="E1373" s="33" t="s">
        <v>5629</v>
      </c>
      <c r="F1373" s="33" t="s">
        <v>4429</v>
      </c>
      <c r="G1373" s="34"/>
      <c r="H1373" s="35">
        <v>0.040000000000000001</v>
      </c>
      <c r="I1373" s="34" t="s">
        <v>64</v>
      </c>
      <c r="J1373" s="33" t="s">
        <v>65</v>
      </c>
      <c r="K1373" s="13">
        <v>90</v>
      </c>
      <c r="L1373" s="29">
        <v>0</v>
      </c>
      <c r="M1373" s="29">
        <f t="shared" si="81"/>
        <v>0</v>
      </c>
      <c r="N1373" s="29">
        <f t="shared" si="82"/>
        <v>0</v>
      </c>
      <c r="O1373" s="29"/>
      <c r="P1373" s="29"/>
      <c r="Q1373" s="29"/>
      <c r="R1373" s="29"/>
      <c r="S1373" s="33" t="s">
        <v>66</v>
      </c>
      <c r="T1373" s="33">
        <v>90</v>
      </c>
      <c r="U1373" s="33">
        <v>2173</v>
      </c>
      <c r="V1373" s="33">
        <v>2500</v>
      </c>
      <c r="W1373" s="33">
        <f t="shared" ref="W1330:W1393" si="83">ROUND(U1373*2,-1)</f>
        <v>4350</v>
      </c>
      <c r="X1373" s="24"/>
      <c r="Y1373" s="29"/>
      <c r="Z1373" s="18">
        <f>#NAME?</f>
        <v>0</v>
      </c>
      <c r="AA1373" s="18" t="b">
        <f t="shared" si="80"/>
        <v>1</v>
      </c>
      <c r="AB1373" s="26"/>
    </row>
    <row r="1374">
      <c r="A1374" s="21">
        <v>13793</v>
      </c>
      <c r="B1374" s="22" t="s">
        <v>5630</v>
      </c>
      <c r="C1374" s="22" t="s">
        <v>5631</v>
      </c>
      <c r="D1374" s="22" t="s">
        <v>4422</v>
      </c>
      <c r="E1374" s="22" t="s">
        <v>5632</v>
      </c>
      <c r="F1374" s="22" t="s">
        <v>5633</v>
      </c>
      <c r="G1374" s="22"/>
      <c r="H1374" s="14">
        <v>0.040000000000000001</v>
      </c>
      <c r="I1374" s="15" t="s">
        <v>64</v>
      </c>
      <c r="J1374" s="22" t="s">
        <v>65</v>
      </c>
      <c r="K1374" s="13">
        <v>90</v>
      </c>
      <c r="L1374" s="23">
        <v>3</v>
      </c>
      <c r="M1374" s="29">
        <f t="shared" si="81"/>
        <v>12</v>
      </c>
      <c r="N1374" s="29">
        <f t="shared" si="82"/>
        <v>15</v>
      </c>
      <c r="O1374" s="23"/>
      <c r="P1374" s="23"/>
      <c r="Q1374" s="23">
        <v>2</v>
      </c>
      <c r="R1374" s="23">
        <v>5</v>
      </c>
      <c r="S1374" s="22" t="s">
        <v>66</v>
      </c>
      <c r="T1374" s="22">
        <v>130</v>
      </c>
      <c r="U1374" s="22">
        <v>3315</v>
      </c>
      <c r="V1374" s="22">
        <v>4970</v>
      </c>
      <c r="W1374" s="22">
        <v>6630</v>
      </c>
      <c r="X1374" s="24">
        <v>5</v>
      </c>
      <c r="Y1374" s="25">
        <v>4</v>
      </c>
      <c r="Z1374" s="18">
        <f>#NAME?</f>
        <v>4</v>
      </c>
      <c r="AA1374" s="18" t="b">
        <f t="shared" si="80"/>
        <v>1</v>
      </c>
      <c r="AB1374" s="26">
        <v>8</v>
      </c>
    </row>
    <row r="1375">
      <c r="A1375" s="21">
        <v>13792</v>
      </c>
      <c r="B1375" s="22" t="s">
        <v>5634</v>
      </c>
      <c r="C1375" s="22" t="s">
        <v>5635</v>
      </c>
      <c r="D1375" s="22" t="s">
        <v>4422</v>
      </c>
      <c r="E1375" s="22" t="s">
        <v>5636</v>
      </c>
      <c r="F1375" s="22" t="s">
        <v>5637</v>
      </c>
      <c r="G1375" s="22"/>
      <c r="H1375" s="14">
        <v>0.040000000000000001</v>
      </c>
      <c r="I1375" s="15" t="s">
        <v>64</v>
      </c>
      <c r="J1375" s="22" t="s">
        <v>65</v>
      </c>
      <c r="K1375" s="13">
        <v>90</v>
      </c>
      <c r="L1375" s="23">
        <v>2</v>
      </c>
      <c r="M1375" s="29">
        <f t="shared" si="81"/>
        <v>8</v>
      </c>
      <c r="N1375" s="29">
        <f t="shared" si="82"/>
        <v>10</v>
      </c>
      <c r="O1375" s="23"/>
      <c r="P1375" s="23"/>
      <c r="Q1375" s="23">
        <v>2</v>
      </c>
      <c r="R1375" s="23">
        <v>5</v>
      </c>
      <c r="S1375" s="22" t="s">
        <v>66</v>
      </c>
      <c r="T1375" s="22">
        <v>130</v>
      </c>
      <c r="U1375" s="22">
        <v>3315</v>
      </c>
      <c r="V1375" s="22">
        <v>4970</v>
      </c>
      <c r="W1375" s="22">
        <v>6630</v>
      </c>
      <c r="X1375" s="24">
        <v>8</v>
      </c>
      <c r="Y1375" s="25">
        <v>14</v>
      </c>
      <c r="Z1375" s="18">
        <f>#NAME?</f>
        <v>14</v>
      </c>
      <c r="AA1375" s="18" t="b">
        <f t="shared" si="80"/>
        <v>1</v>
      </c>
      <c r="AB1375" s="26">
        <v>8</v>
      </c>
    </row>
    <row r="1376">
      <c r="A1376" s="21">
        <v>10307</v>
      </c>
      <c r="B1376" s="22" t="s">
        <v>5638</v>
      </c>
      <c r="C1376" s="22" t="s">
        <v>5639</v>
      </c>
      <c r="D1376" s="22" t="s">
        <v>4422</v>
      </c>
      <c r="E1376" s="22" t="s">
        <v>5640</v>
      </c>
      <c r="F1376" s="22" t="s">
        <v>5641</v>
      </c>
      <c r="G1376" s="22"/>
      <c r="H1376" s="14">
        <v>0.040000000000000001</v>
      </c>
      <c r="I1376" s="15" t="s">
        <v>64</v>
      </c>
      <c r="J1376" s="22" t="s">
        <v>65</v>
      </c>
      <c r="K1376" s="13">
        <v>90</v>
      </c>
      <c r="L1376" s="23">
        <v>18</v>
      </c>
      <c r="M1376" s="29">
        <f t="shared" si="81"/>
        <v>72</v>
      </c>
      <c r="N1376" s="29">
        <f t="shared" si="82"/>
        <v>90</v>
      </c>
      <c r="O1376" s="23">
        <v>5</v>
      </c>
      <c r="P1376" s="23">
        <v>10</v>
      </c>
      <c r="Q1376" s="23"/>
      <c r="R1376" s="23"/>
      <c r="S1376" s="22" t="s">
        <v>66</v>
      </c>
      <c r="T1376" s="22">
        <v>5.0999999999999996</v>
      </c>
      <c r="U1376" s="22">
        <v>138.72</v>
      </c>
      <c r="V1376" s="22">
        <v>200</v>
      </c>
      <c r="W1376" s="22">
        <v>350</v>
      </c>
      <c r="X1376" s="24"/>
      <c r="Y1376" s="25"/>
      <c r="Z1376" s="18">
        <f>#NAME?</f>
        <v>0</v>
      </c>
      <c r="AA1376" s="18" t="b">
        <f t="shared" si="80"/>
        <v>1</v>
      </c>
      <c r="AB1376" s="26"/>
    </row>
    <row r="1377">
      <c r="A1377" s="21">
        <v>11397</v>
      </c>
      <c r="B1377" s="22" t="s">
        <v>5642</v>
      </c>
      <c r="C1377" s="22" t="s">
        <v>5643</v>
      </c>
      <c r="D1377" s="22" t="s">
        <v>4422</v>
      </c>
      <c r="E1377" s="22" t="s">
        <v>5644</v>
      </c>
      <c r="F1377" s="22" t="s">
        <v>5645</v>
      </c>
      <c r="G1377" s="22"/>
      <c r="H1377" s="14">
        <v>0.040000000000000001</v>
      </c>
      <c r="I1377" s="15" t="s">
        <v>64</v>
      </c>
      <c r="J1377" s="22" t="s">
        <v>65</v>
      </c>
      <c r="K1377" s="13">
        <v>90</v>
      </c>
      <c r="L1377" s="23">
        <v>14</v>
      </c>
      <c r="M1377" s="29">
        <f t="shared" si="81"/>
        <v>56</v>
      </c>
      <c r="N1377" s="29">
        <f t="shared" si="82"/>
        <v>70</v>
      </c>
      <c r="O1377" s="23">
        <v>5</v>
      </c>
      <c r="P1377" s="23">
        <v>10</v>
      </c>
      <c r="Q1377" s="23"/>
      <c r="R1377" s="23"/>
      <c r="S1377" s="22" t="s">
        <v>66</v>
      </c>
      <c r="T1377" s="22">
        <v>5.0999999999999996</v>
      </c>
      <c r="U1377" s="22">
        <v>139</v>
      </c>
      <c r="V1377" s="22">
        <v>210</v>
      </c>
      <c r="W1377" s="22">
        <v>280</v>
      </c>
      <c r="X1377" s="24"/>
      <c r="Y1377" s="25"/>
      <c r="Z1377" s="18">
        <f>#NAME?</f>
        <v>0</v>
      </c>
      <c r="AA1377" s="18" t="b">
        <f t="shared" si="80"/>
        <v>1</v>
      </c>
      <c r="AB1377" s="26"/>
    </row>
    <row r="1378">
      <c r="A1378" s="21">
        <v>14227</v>
      </c>
      <c r="B1378" s="22" t="s">
        <v>5646</v>
      </c>
      <c r="C1378" s="22" t="s">
        <v>5647</v>
      </c>
      <c r="D1378" s="22" t="s">
        <v>4422</v>
      </c>
      <c r="E1378" s="22" t="s">
        <v>5648</v>
      </c>
      <c r="F1378" s="22" t="s">
        <v>5649</v>
      </c>
      <c r="G1378" s="22"/>
      <c r="H1378" s="14">
        <v>0.040000000000000001</v>
      </c>
      <c r="I1378" s="15" t="s">
        <v>64</v>
      </c>
      <c r="J1378" s="22" t="s">
        <v>65</v>
      </c>
      <c r="K1378" s="13">
        <v>90</v>
      </c>
      <c r="L1378" s="23">
        <v>5</v>
      </c>
      <c r="M1378" s="29">
        <f t="shared" si="81"/>
        <v>20</v>
      </c>
      <c r="N1378" s="29">
        <f t="shared" si="82"/>
        <v>25</v>
      </c>
      <c r="O1378" s="23">
        <v>5</v>
      </c>
      <c r="P1378" s="23">
        <v>10</v>
      </c>
      <c r="Q1378" s="23"/>
      <c r="R1378" s="23"/>
      <c r="S1378" s="22" t="s">
        <v>66</v>
      </c>
      <c r="T1378" s="22">
        <v>24.800000000000001</v>
      </c>
      <c r="U1378" s="22">
        <v>628.5</v>
      </c>
      <c r="V1378" s="22">
        <v>940</v>
      </c>
      <c r="W1378" s="22">
        <v>1600</v>
      </c>
      <c r="X1378" s="24">
        <v>6</v>
      </c>
      <c r="Y1378" s="25"/>
      <c r="Z1378" s="18">
        <f>#NAME?</f>
        <v>0</v>
      </c>
      <c r="AA1378" s="18" t="b">
        <f t="shared" si="80"/>
        <v>1</v>
      </c>
      <c r="AB1378" s="26">
        <v>10</v>
      </c>
    </row>
    <row r="1379">
      <c r="A1379" s="21">
        <v>10303</v>
      </c>
      <c r="B1379" s="22" t="s">
        <v>5650</v>
      </c>
      <c r="C1379" s="22" t="s">
        <v>5651</v>
      </c>
      <c r="D1379" s="22" t="s">
        <v>4422</v>
      </c>
      <c r="E1379" s="22" t="s">
        <v>5652</v>
      </c>
      <c r="F1379" s="22" t="s">
        <v>5653</v>
      </c>
      <c r="G1379" s="22"/>
      <c r="H1379" s="14">
        <v>0.040000000000000001</v>
      </c>
      <c r="I1379" s="15" t="s">
        <v>64</v>
      </c>
      <c r="J1379" s="22" t="s">
        <v>65</v>
      </c>
      <c r="K1379" s="13">
        <v>90</v>
      </c>
      <c r="L1379" s="23">
        <v>7</v>
      </c>
      <c r="M1379" s="29">
        <f t="shared" si="81"/>
        <v>28</v>
      </c>
      <c r="N1379" s="29">
        <f t="shared" si="82"/>
        <v>35</v>
      </c>
      <c r="O1379" s="23"/>
      <c r="P1379" s="23"/>
      <c r="Q1379" s="23">
        <v>2</v>
      </c>
      <c r="R1379" s="23">
        <v>5</v>
      </c>
      <c r="S1379" s="22" t="s">
        <v>66</v>
      </c>
      <c r="T1379" s="22">
        <v>100</v>
      </c>
      <c r="U1379" s="22">
        <v>2542.8000000000002</v>
      </c>
      <c r="V1379" s="22">
        <v>3800</v>
      </c>
      <c r="W1379" s="22">
        <v>6600</v>
      </c>
      <c r="X1379" s="24">
        <v>2</v>
      </c>
      <c r="Y1379" s="25">
        <v>76</v>
      </c>
      <c r="Z1379" s="18">
        <f>#NAME?</f>
        <v>76</v>
      </c>
      <c r="AA1379" s="18" t="b">
        <f t="shared" si="80"/>
        <v>1</v>
      </c>
      <c r="AB1379" s="26">
        <v>4</v>
      </c>
    </row>
    <row r="1380">
      <c r="A1380" s="21">
        <v>10302</v>
      </c>
      <c r="B1380" s="22" t="s">
        <v>5654</v>
      </c>
      <c r="C1380" s="22" t="s">
        <v>5655</v>
      </c>
      <c r="D1380" s="22" t="s">
        <v>4422</v>
      </c>
      <c r="E1380" s="22" t="s">
        <v>5656</v>
      </c>
      <c r="F1380" s="22" t="s">
        <v>5657</v>
      </c>
      <c r="G1380" s="22"/>
      <c r="H1380" s="14">
        <v>0.040000000000000001</v>
      </c>
      <c r="I1380" s="15" t="s">
        <v>64</v>
      </c>
      <c r="J1380" s="22" t="s">
        <v>65</v>
      </c>
      <c r="K1380" s="13">
        <v>90</v>
      </c>
      <c r="L1380" s="23">
        <v>6</v>
      </c>
      <c r="M1380" s="29">
        <f t="shared" si="81"/>
        <v>24</v>
      </c>
      <c r="N1380" s="29">
        <f t="shared" si="82"/>
        <v>30</v>
      </c>
      <c r="O1380" s="23"/>
      <c r="P1380" s="23"/>
      <c r="Q1380" s="23">
        <v>2</v>
      </c>
      <c r="R1380" s="23">
        <v>5</v>
      </c>
      <c r="S1380" s="22" t="s">
        <v>66</v>
      </c>
      <c r="T1380" s="22">
        <v>100</v>
      </c>
      <c r="U1380" s="22">
        <v>2542.8000000000002</v>
      </c>
      <c r="V1380" s="22">
        <v>3800</v>
      </c>
      <c r="W1380" s="22">
        <v>6600</v>
      </c>
      <c r="X1380" s="24">
        <v>1</v>
      </c>
      <c r="Y1380" s="25">
        <v>87</v>
      </c>
      <c r="Z1380" s="18">
        <f>#NAME?</f>
        <v>87</v>
      </c>
      <c r="AA1380" s="18" t="b">
        <f t="shared" si="80"/>
        <v>1</v>
      </c>
      <c r="AB1380" s="26">
        <v>4</v>
      </c>
    </row>
    <row r="1381">
      <c r="A1381" s="21">
        <v>11398</v>
      </c>
      <c r="B1381" s="22" t="s">
        <v>5658</v>
      </c>
      <c r="C1381" s="22" t="s">
        <v>5659</v>
      </c>
      <c r="D1381" s="22" t="s">
        <v>4422</v>
      </c>
      <c r="E1381" s="22" t="s">
        <v>5660</v>
      </c>
      <c r="F1381" s="22" t="s">
        <v>5661</v>
      </c>
      <c r="G1381" s="22"/>
      <c r="H1381" s="14">
        <v>0.040000000000000001</v>
      </c>
      <c r="I1381" s="15" t="s">
        <v>64</v>
      </c>
      <c r="J1381" s="22" t="s">
        <v>65</v>
      </c>
      <c r="K1381" s="13">
        <v>90</v>
      </c>
      <c r="L1381" s="23">
        <v>2</v>
      </c>
      <c r="M1381" s="29">
        <f t="shared" si="81"/>
        <v>8</v>
      </c>
      <c r="N1381" s="29">
        <f t="shared" si="82"/>
        <v>10</v>
      </c>
      <c r="O1381" s="23">
        <v>5</v>
      </c>
      <c r="P1381" s="23">
        <v>10</v>
      </c>
      <c r="Q1381" s="23"/>
      <c r="R1381" s="23"/>
      <c r="S1381" s="22" t="s">
        <v>66</v>
      </c>
      <c r="T1381" s="22">
        <v>130</v>
      </c>
      <c r="U1381" s="22">
        <v>3316</v>
      </c>
      <c r="V1381" s="22">
        <v>5000</v>
      </c>
      <c r="W1381" s="22">
        <v>8700</v>
      </c>
      <c r="X1381" s="24"/>
      <c r="Y1381" s="25">
        <v>9</v>
      </c>
      <c r="Z1381" s="18">
        <f>#NAME?</f>
        <v>9</v>
      </c>
      <c r="AA1381" s="18" t="b">
        <f t="shared" si="80"/>
        <v>1</v>
      </c>
      <c r="AB1381" s="26"/>
    </row>
    <row r="1382">
      <c r="A1382" s="21">
        <v>11399</v>
      </c>
      <c r="B1382" s="22" t="s">
        <v>5662</v>
      </c>
      <c r="C1382" s="22" t="s">
        <v>5663</v>
      </c>
      <c r="D1382" s="22" t="s">
        <v>4422</v>
      </c>
      <c r="E1382" s="22" t="s">
        <v>5664</v>
      </c>
      <c r="F1382" s="22" t="s">
        <v>5665</v>
      </c>
      <c r="G1382" s="22"/>
      <c r="H1382" s="14">
        <v>0.040000000000000001</v>
      </c>
      <c r="I1382" s="15" t="s">
        <v>64</v>
      </c>
      <c r="J1382" s="22" t="s">
        <v>65</v>
      </c>
      <c r="K1382" s="13">
        <v>90</v>
      </c>
      <c r="L1382" s="23">
        <v>2</v>
      </c>
      <c r="M1382" s="29">
        <f t="shared" si="81"/>
        <v>8</v>
      </c>
      <c r="N1382" s="29">
        <f t="shared" si="82"/>
        <v>10</v>
      </c>
      <c r="O1382" s="23">
        <v>5</v>
      </c>
      <c r="P1382" s="23">
        <v>10</v>
      </c>
      <c r="Q1382" s="23"/>
      <c r="R1382" s="23"/>
      <c r="S1382" s="22" t="s">
        <v>66</v>
      </c>
      <c r="T1382" s="22">
        <v>130</v>
      </c>
      <c r="U1382" s="22">
        <v>3316</v>
      </c>
      <c r="V1382" s="22">
        <v>5000</v>
      </c>
      <c r="W1382" s="22">
        <v>8700</v>
      </c>
      <c r="X1382" s="24">
        <v>1</v>
      </c>
      <c r="Y1382" s="25">
        <v>18</v>
      </c>
      <c r="Z1382" s="18">
        <f>#NAME?</f>
        <v>18</v>
      </c>
      <c r="AA1382" s="18" t="b">
        <f t="shared" si="80"/>
        <v>1</v>
      </c>
      <c r="AB1382" s="26"/>
    </row>
    <row r="1383">
      <c r="A1383" s="21">
        <v>12824</v>
      </c>
      <c r="B1383" s="22" t="s">
        <v>5666</v>
      </c>
      <c r="C1383" s="22" t="s">
        <v>5667</v>
      </c>
      <c r="D1383" s="22" t="s">
        <v>4422</v>
      </c>
      <c r="E1383" s="22" t="s">
        <v>5668</v>
      </c>
      <c r="F1383" s="22" t="s">
        <v>5669</v>
      </c>
      <c r="G1383" s="22"/>
      <c r="H1383" s="14">
        <v>0.040000000000000001</v>
      </c>
      <c r="I1383" s="15" t="s">
        <v>64</v>
      </c>
      <c r="J1383" s="22" t="s">
        <v>65</v>
      </c>
      <c r="K1383" s="13">
        <v>90</v>
      </c>
      <c r="L1383" s="23">
        <v>1</v>
      </c>
      <c r="M1383" s="29">
        <f t="shared" si="81"/>
        <v>4</v>
      </c>
      <c r="N1383" s="29">
        <f t="shared" si="82"/>
        <v>5</v>
      </c>
      <c r="O1383" s="23">
        <v>5</v>
      </c>
      <c r="P1383" s="23">
        <v>10</v>
      </c>
      <c r="Q1383" s="23"/>
      <c r="R1383" s="23"/>
      <c r="S1383" s="22" t="s">
        <v>66</v>
      </c>
      <c r="T1383" s="22">
        <v>150</v>
      </c>
      <c r="U1383" s="22">
        <v>3826</v>
      </c>
      <c r="V1383" s="22">
        <v>5700</v>
      </c>
      <c r="W1383" s="22">
        <v>9900</v>
      </c>
      <c r="X1383" s="24">
        <v>0</v>
      </c>
      <c r="Y1383" s="25">
        <v>22</v>
      </c>
      <c r="Z1383" s="18">
        <f>#NAME?</f>
        <v>22</v>
      </c>
      <c r="AA1383" s="18" t="b">
        <f t="shared" si="80"/>
        <v>1</v>
      </c>
      <c r="AB1383" s="26">
        <v>3</v>
      </c>
    </row>
    <row r="1384">
      <c r="A1384" s="21">
        <v>12823</v>
      </c>
      <c r="B1384" s="22" t="s">
        <v>5670</v>
      </c>
      <c r="C1384" s="22" t="s">
        <v>5671</v>
      </c>
      <c r="D1384" s="22" t="s">
        <v>4422</v>
      </c>
      <c r="E1384" s="22" t="s">
        <v>5672</v>
      </c>
      <c r="F1384" s="22" t="s">
        <v>5665</v>
      </c>
      <c r="G1384" s="22"/>
      <c r="H1384" s="14">
        <v>0.040000000000000001</v>
      </c>
      <c r="I1384" s="15" t="s">
        <v>64</v>
      </c>
      <c r="J1384" s="22" t="s">
        <v>65</v>
      </c>
      <c r="K1384" s="13">
        <v>90</v>
      </c>
      <c r="L1384" s="23">
        <v>2</v>
      </c>
      <c r="M1384" s="29">
        <f t="shared" si="81"/>
        <v>8</v>
      </c>
      <c r="N1384" s="29">
        <f t="shared" si="82"/>
        <v>10</v>
      </c>
      <c r="O1384" s="23">
        <v>5</v>
      </c>
      <c r="P1384" s="23">
        <v>10</v>
      </c>
      <c r="Q1384" s="23"/>
      <c r="R1384" s="23"/>
      <c r="S1384" s="22" t="s">
        <v>66</v>
      </c>
      <c r="T1384" s="22">
        <v>150</v>
      </c>
      <c r="U1384" s="22">
        <v>3826</v>
      </c>
      <c r="V1384" s="22">
        <v>5700</v>
      </c>
      <c r="W1384" s="22">
        <v>9900</v>
      </c>
      <c r="X1384" s="24">
        <v>2</v>
      </c>
      <c r="Y1384" s="25">
        <v>20</v>
      </c>
      <c r="Z1384" s="18">
        <f>#NAME?</f>
        <v>20</v>
      </c>
      <c r="AA1384" s="18" t="b">
        <f t="shared" si="80"/>
        <v>1</v>
      </c>
      <c r="AB1384" s="26">
        <v>2</v>
      </c>
    </row>
    <row r="1385">
      <c r="A1385" s="21">
        <v>12760</v>
      </c>
      <c r="B1385" s="22" t="s">
        <v>5673</v>
      </c>
      <c r="C1385" s="22" t="s">
        <v>5674</v>
      </c>
      <c r="D1385" s="22" t="s">
        <v>4422</v>
      </c>
      <c r="E1385" s="22" t="s">
        <v>5675</v>
      </c>
      <c r="F1385" s="22" t="s">
        <v>5676</v>
      </c>
      <c r="G1385" s="22"/>
      <c r="H1385" s="14">
        <v>0.040000000000000001</v>
      </c>
      <c r="I1385" s="15" t="s">
        <v>64</v>
      </c>
      <c r="J1385" s="22" t="s">
        <v>65</v>
      </c>
      <c r="K1385" s="13">
        <v>90</v>
      </c>
      <c r="L1385" s="23">
        <v>7</v>
      </c>
      <c r="M1385" s="29">
        <f t="shared" si="81"/>
        <v>28</v>
      </c>
      <c r="N1385" s="29">
        <f t="shared" si="82"/>
        <v>35</v>
      </c>
      <c r="O1385" s="23"/>
      <c r="P1385" s="23"/>
      <c r="Q1385" s="23">
        <v>5</v>
      </c>
      <c r="R1385" s="23">
        <v>20</v>
      </c>
      <c r="S1385" s="22" t="s">
        <v>66</v>
      </c>
      <c r="T1385" s="22">
        <v>15</v>
      </c>
      <c r="U1385" s="22">
        <v>383</v>
      </c>
      <c r="V1385" s="22">
        <v>570</v>
      </c>
      <c r="W1385" s="22">
        <v>1100</v>
      </c>
      <c r="X1385" s="24"/>
      <c r="Y1385" s="25">
        <v>71</v>
      </c>
      <c r="Z1385" s="18">
        <f>#NAME?</f>
        <v>71</v>
      </c>
      <c r="AA1385" s="18" t="b">
        <f t="shared" si="80"/>
        <v>1</v>
      </c>
      <c r="AB1385" s="26">
        <v>19</v>
      </c>
    </row>
    <row r="1386">
      <c r="A1386" s="21">
        <v>12759</v>
      </c>
      <c r="B1386" s="22" t="s">
        <v>5677</v>
      </c>
      <c r="C1386" s="22" t="s">
        <v>5678</v>
      </c>
      <c r="D1386" s="22" t="s">
        <v>4422</v>
      </c>
      <c r="E1386" s="22" t="s">
        <v>5679</v>
      </c>
      <c r="F1386" s="22" t="s">
        <v>5680</v>
      </c>
      <c r="G1386" s="22"/>
      <c r="H1386" s="14">
        <v>0.040000000000000001</v>
      </c>
      <c r="I1386" s="15" t="s">
        <v>64</v>
      </c>
      <c r="J1386" s="22" t="s">
        <v>65</v>
      </c>
      <c r="K1386" s="13">
        <v>90</v>
      </c>
      <c r="L1386" s="23">
        <v>6</v>
      </c>
      <c r="M1386" s="29">
        <f t="shared" si="81"/>
        <v>24</v>
      </c>
      <c r="N1386" s="29">
        <f t="shared" si="82"/>
        <v>30</v>
      </c>
      <c r="O1386" s="23"/>
      <c r="P1386" s="23"/>
      <c r="Q1386" s="23">
        <v>5</v>
      </c>
      <c r="R1386" s="23">
        <v>20</v>
      </c>
      <c r="S1386" s="22" t="s">
        <v>66</v>
      </c>
      <c r="T1386" s="22">
        <v>15</v>
      </c>
      <c r="U1386" s="22">
        <v>383</v>
      </c>
      <c r="V1386" s="22">
        <v>570</v>
      </c>
      <c r="W1386" s="22">
        <v>1100</v>
      </c>
      <c r="X1386" s="24"/>
      <c r="Y1386" s="25">
        <v>71</v>
      </c>
      <c r="Z1386" s="18">
        <f>#NAME?</f>
        <v>71</v>
      </c>
      <c r="AA1386" s="18" t="b">
        <f t="shared" si="80"/>
        <v>1</v>
      </c>
      <c r="AB1386" s="26">
        <v>23</v>
      </c>
    </row>
    <row r="1387">
      <c r="A1387" s="21">
        <v>13791</v>
      </c>
      <c r="B1387" s="22" t="s">
        <v>5681</v>
      </c>
      <c r="C1387" s="22" t="s">
        <v>5682</v>
      </c>
      <c r="D1387" s="22" t="s">
        <v>4422</v>
      </c>
      <c r="E1387" s="22" t="s">
        <v>5683</v>
      </c>
      <c r="F1387" s="22" t="s">
        <v>5684</v>
      </c>
      <c r="G1387" s="22"/>
      <c r="H1387" s="14">
        <v>0.040000000000000001</v>
      </c>
      <c r="I1387" s="15" t="s">
        <v>64</v>
      </c>
      <c r="J1387" s="22" t="s">
        <v>65</v>
      </c>
      <c r="K1387" s="13">
        <v>90</v>
      </c>
      <c r="L1387" s="23">
        <v>3</v>
      </c>
      <c r="M1387" s="29">
        <f t="shared" si="81"/>
        <v>12</v>
      </c>
      <c r="N1387" s="29">
        <f t="shared" si="82"/>
        <v>15</v>
      </c>
      <c r="O1387" s="23">
        <v>5</v>
      </c>
      <c r="P1387" s="23">
        <v>10</v>
      </c>
      <c r="Q1387" s="23"/>
      <c r="R1387" s="23"/>
      <c r="S1387" s="22" t="s">
        <v>66</v>
      </c>
      <c r="T1387" s="22">
        <v>5.0999999999999996</v>
      </c>
      <c r="U1387" s="22">
        <v>115</v>
      </c>
      <c r="V1387" s="22">
        <v>180</v>
      </c>
      <c r="W1387" s="22">
        <v>250</v>
      </c>
      <c r="X1387" s="24"/>
      <c r="Y1387" s="25"/>
      <c r="Z1387" s="18">
        <f>#NAME?</f>
        <v>0</v>
      </c>
      <c r="AA1387" s="18" t="b">
        <f t="shared" si="80"/>
        <v>1</v>
      </c>
      <c r="AB1387" s="26"/>
    </row>
    <row r="1388">
      <c r="A1388" s="21">
        <v>13790</v>
      </c>
      <c r="B1388" s="22" t="s">
        <v>5685</v>
      </c>
      <c r="C1388" s="22" t="s">
        <v>5686</v>
      </c>
      <c r="D1388" s="22" t="s">
        <v>4422</v>
      </c>
      <c r="E1388" s="22" t="s">
        <v>5687</v>
      </c>
      <c r="F1388" s="22" t="s">
        <v>5688</v>
      </c>
      <c r="G1388" s="22"/>
      <c r="H1388" s="14">
        <v>0.040000000000000001</v>
      </c>
      <c r="I1388" s="15" t="s">
        <v>64</v>
      </c>
      <c r="J1388" s="22" t="s">
        <v>65</v>
      </c>
      <c r="K1388" s="13">
        <v>90</v>
      </c>
      <c r="L1388" s="23">
        <v>4</v>
      </c>
      <c r="M1388" s="29">
        <f t="shared" si="81"/>
        <v>16</v>
      </c>
      <c r="N1388" s="29">
        <f t="shared" si="82"/>
        <v>20</v>
      </c>
      <c r="O1388" s="23">
        <v>5</v>
      </c>
      <c r="P1388" s="23">
        <v>10</v>
      </c>
      <c r="Q1388" s="23"/>
      <c r="R1388" s="23"/>
      <c r="S1388" s="22" t="s">
        <v>66</v>
      </c>
      <c r="T1388" s="22">
        <v>5.0999999999999996</v>
      </c>
      <c r="U1388" s="22">
        <v>115</v>
      </c>
      <c r="V1388" s="22">
        <v>180</v>
      </c>
      <c r="W1388" s="22">
        <v>250</v>
      </c>
      <c r="X1388" s="24"/>
      <c r="Y1388" s="25"/>
      <c r="Z1388" s="18">
        <f>#NAME?</f>
        <v>0</v>
      </c>
      <c r="AA1388" s="18" t="b">
        <f t="shared" si="80"/>
        <v>1</v>
      </c>
      <c r="AB1388" s="26"/>
    </row>
    <row r="1389">
      <c r="A1389" s="21">
        <v>13865</v>
      </c>
      <c r="B1389" s="22" t="s">
        <v>5689</v>
      </c>
      <c r="C1389" s="22" t="s">
        <v>5690</v>
      </c>
      <c r="D1389" s="22" t="s">
        <v>4422</v>
      </c>
      <c r="E1389" s="22" t="s">
        <v>5691</v>
      </c>
      <c r="F1389" s="22" t="s">
        <v>5692</v>
      </c>
      <c r="G1389" s="22"/>
      <c r="H1389" s="14">
        <v>0.040000000000000001</v>
      </c>
      <c r="I1389" s="15" t="s">
        <v>64</v>
      </c>
      <c r="J1389" s="22" t="s">
        <v>65</v>
      </c>
      <c r="K1389" s="13">
        <v>90</v>
      </c>
      <c r="L1389" s="23">
        <v>1</v>
      </c>
      <c r="M1389" s="29">
        <f t="shared" si="81"/>
        <v>4</v>
      </c>
      <c r="N1389" s="29">
        <f t="shared" si="82"/>
        <v>5</v>
      </c>
      <c r="O1389" s="23"/>
      <c r="P1389" s="23"/>
      <c r="Q1389" s="23">
        <v>3</v>
      </c>
      <c r="R1389" s="23">
        <v>10</v>
      </c>
      <c r="S1389" s="22" t="s">
        <v>66</v>
      </c>
      <c r="T1389" s="22">
        <v>140</v>
      </c>
      <c r="U1389" s="22">
        <v>3381</v>
      </c>
      <c r="V1389" s="22">
        <v>5070</v>
      </c>
      <c r="W1389" s="22">
        <v>7000</v>
      </c>
      <c r="X1389" s="24"/>
      <c r="Y1389" s="25">
        <v>6</v>
      </c>
      <c r="Z1389" s="18">
        <f>#NAME?</f>
        <v>6</v>
      </c>
      <c r="AA1389" s="18" t="b">
        <f t="shared" si="80"/>
        <v>1</v>
      </c>
      <c r="AB1389" s="26">
        <v>2</v>
      </c>
    </row>
    <row r="1390">
      <c r="A1390" s="21">
        <v>13866</v>
      </c>
      <c r="B1390" s="22" t="s">
        <v>5693</v>
      </c>
      <c r="C1390" s="22" t="s">
        <v>5694</v>
      </c>
      <c r="D1390" s="22" t="s">
        <v>4422</v>
      </c>
      <c r="E1390" s="22" t="s">
        <v>5695</v>
      </c>
      <c r="F1390" s="22" t="s">
        <v>5696</v>
      </c>
      <c r="G1390" s="22"/>
      <c r="H1390" s="14">
        <v>0.040000000000000001</v>
      </c>
      <c r="I1390" s="15" t="s">
        <v>64</v>
      </c>
      <c r="J1390" s="22" t="s">
        <v>65</v>
      </c>
      <c r="K1390" s="13">
        <v>90</v>
      </c>
      <c r="L1390" s="23">
        <v>2</v>
      </c>
      <c r="M1390" s="29">
        <f t="shared" si="81"/>
        <v>8</v>
      </c>
      <c r="N1390" s="29">
        <f t="shared" si="82"/>
        <v>10</v>
      </c>
      <c r="O1390" s="23"/>
      <c r="P1390" s="23"/>
      <c r="Q1390" s="23">
        <v>3</v>
      </c>
      <c r="R1390" s="23">
        <v>10</v>
      </c>
      <c r="S1390" s="22" t="s">
        <v>66</v>
      </c>
      <c r="T1390" s="22">
        <v>35</v>
      </c>
      <c r="U1390" s="22">
        <v>845</v>
      </c>
      <c r="V1390" s="22">
        <v>1270</v>
      </c>
      <c r="W1390" s="22">
        <v>1750</v>
      </c>
      <c r="X1390" s="24"/>
      <c r="Y1390" s="25"/>
      <c r="Z1390" s="18">
        <f>#NAME?</f>
        <v>0</v>
      </c>
      <c r="AA1390" s="18" t="b">
        <f t="shared" si="80"/>
        <v>1</v>
      </c>
      <c r="AB1390" s="26">
        <v>3</v>
      </c>
    </row>
    <row r="1391">
      <c r="A1391" s="21">
        <v>13868</v>
      </c>
      <c r="B1391" s="22" t="s">
        <v>5697</v>
      </c>
      <c r="C1391" s="22" t="s">
        <v>5698</v>
      </c>
      <c r="D1391" s="22" t="s">
        <v>4422</v>
      </c>
      <c r="E1391" s="22" t="s">
        <v>5699</v>
      </c>
      <c r="F1391" s="22" t="s">
        <v>65</v>
      </c>
      <c r="G1391" s="22"/>
      <c r="H1391" s="14">
        <v>0.040000000000000001</v>
      </c>
      <c r="I1391" s="15" t="s">
        <v>64</v>
      </c>
      <c r="J1391" s="22" t="s">
        <v>65</v>
      </c>
      <c r="K1391" s="13">
        <v>90</v>
      </c>
      <c r="L1391" s="23">
        <v>8</v>
      </c>
      <c r="M1391" s="29">
        <f t="shared" si="81"/>
        <v>32</v>
      </c>
      <c r="N1391" s="29">
        <f t="shared" si="82"/>
        <v>40</v>
      </c>
      <c r="O1391" s="23"/>
      <c r="P1391" s="23"/>
      <c r="Q1391" s="23">
        <v>5</v>
      </c>
      <c r="R1391" s="23">
        <v>20</v>
      </c>
      <c r="S1391" s="22" t="s">
        <v>66</v>
      </c>
      <c r="T1391" s="22">
        <v>20</v>
      </c>
      <c r="U1391" s="22">
        <v>483</v>
      </c>
      <c r="V1391" s="22">
        <v>720</v>
      </c>
      <c r="W1391" s="22">
        <v>1000</v>
      </c>
      <c r="X1391" s="24"/>
      <c r="Y1391" s="25">
        <v>22</v>
      </c>
      <c r="Z1391" s="18">
        <f>#NAME?</f>
        <v>22</v>
      </c>
      <c r="AA1391" s="18" t="b">
        <f t="shared" si="80"/>
        <v>1</v>
      </c>
      <c r="AB1391" s="26">
        <v>1</v>
      </c>
    </row>
    <row r="1392">
      <c r="A1392" s="21">
        <v>13867</v>
      </c>
      <c r="B1392" s="22" t="s">
        <v>5700</v>
      </c>
      <c r="C1392" s="22" t="s">
        <v>5701</v>
      </c>
      <c r="D1392" s="22" t="s">
        <v>4422</v>
      </c>
      <c r="E1392" s="22" t="s">
        <v>5702</v>
      </c>
      <c r="F1392" s="22" t="s">
        <v>65</v>
      </c>
      <c r="G1392" s="22"/>
      <c r="H1392" s="14">
        <v>0.040000000000000001</v>
      </c>
      <c r="I1392" s="15" t="s">
        <v>64</v>
      </c>
      <c r="J1392" s="22" t="s">
        <v>65</v>
      </c>
      <c r="K1392" s="13">
        <v>90</v>
      </c>
      <c r="L1392" s="23">
        <v>6</v>
      </c>
      <c r="M1392" s="29">
        <f t="shared" si="81"/>
        <v>24</v>
      </c>
      <c r="N1392" s="29">
        <f t="shared" si="82"/>
        <v>30</v>
      </c>
      <c r="O1392" s="23"/>
      <c r="P1392" s="23"/>
      <c r="Q1392" s="23">
        <v>5</v>
      </c>
      <c r="R1392" s="23">
        <v>20</v>
      </c>
      <c r="S1392" s="22" t="s">
        <v>66</v>
      </c>
      <c r="T1392" s="22">
        <v>20</v>
      </c>
      <c r="U1392" s="22">
        <v>483</v>
      </c>
      <c r="V1392" s="22">
        <v>720</v>
      </c>
      <c r="W1392" s="22">
        <v>1000</v>
      </c>
      <c r="X1392" s="24"/>
      <c r="Y1392" s="25">
        <v>12</v>
      </c>
      <c r="Z1392" s="18">
        <f>#NAME?</f>
        <v>12</v>
      </c>
      <c r="AA1392" s="18" t="b">
        <f t="shared" si="80"/>
        <v>1</v>
      </c>
      <c r="AB1392" s="26">
        <v>23</v>
      </c>
    </row>
    <row r="1393">
      <c r="A1393" s="31">
        <v>13836</v>
      </c>
      <c r="B1393" s="32" t="s">
        <v>5703</v>
      </c>
      <c r="C1393" s="33" t="s">
        <v>5704</v>
      </c>
      <c r="D1393" s="33" t="s">
        <v>4422</v>
      </c>
      <c r="E1393" s="33" t="s">
        <v>5705</v>
      </c>
      <c r="F1393" s="33" t="s">
        <v>5706</v>
      </c>
      <c r="G1393" s="34"/>
      <c r="H1393" s="35">
        <v>0.040000000000000001</v>
      </c>
      <c r="I1393" s="34" t="s">
        <v>64</v>
      </c>
      <c r="J1393" s="33" t="s">
        <v>65</v>
      </c>
      <c r="K1393" s="13">
        <v>90</v>
      </c>
      <c r="L1393" s="23">
        <v>3</v>
      </c>
      <c r="M1393" s="29">
        <f t="shared" si="81"/>
        <v>12</v>
      </c>
      <c r="N1393" s="29">
        <f t="shared" si="82"/>
        <v>15</v>
      </c>
      <c r="O1393" s="23"/>
      <c r="P1393" s="23"/>
      <c r="Q1393" s="23">
        <v>2</v>
      </c>
      <c r="R1393" s="23">
        <v>5</v>
      </c>
      <c r="S1393" s="33" t="s">
        <v>66</v>
      </c>
      <c r="T1393" s="33">
        <v>180</v>
      </c>
      <c r="U1393" s="33">
        <v>4577.04</v>
      </c>
      <c r="V1393" s="33">
        <v>6900</v>
      </c>
      <c r="W1393" s="33">
        <f t="shared" si="83"/>
        <v>9150</v>
      </c>
      <c r="X1393" s="24">
        <v>1</v>
      </c>
      <c r="Y1393" s="29">
        <v>2</v>
      </c>
      <c r="Z1393" s="18">
        <f>#NAME?</f>
        <v>2</v>
      </c>
      <c r="AA1393" s="18" t="b">
        <f t="shared" si="80"/>
        <v>1</v>
      </c>
      <c r="AB1393" s="26">
        <v>5</v>
      </c>
    </row>
    <row r="1394">
      <c r="A1394" s="21">
        <v>13835</v>
      </c>
      <c r="B1394" s="22" t="s">
        <v>5707</v>
      </c>
      <c r="C1394" s="22" t="s">
        <v>5708</v>
      </c>
      <c r="D1394" s="22" t="s">
        <v>4422</v>
      </c>
      <c r="E1394" s="22" t="s">
        <v>5709</v>
      </c>
      <c r="F1394" s="22" t="s">
        <v>5710</v>
      </c>
      <c r="G1394" s="22"/>
      <c r="H1394" s="14">
        <v>0.040000000000000001</v>
      </c>
      <c r="I1394" s="15" t="s">
        <v>64</v>
      </c>
      <c r="J1394" s="22" t="s">
        <v>65</v>
      </c>
      <c r="K1394" s="13">
        <v>90</v>
      </c>
      <c r="L1394" s="23">
        <v>3</v>
      </c>
      <c r="M1394" s="29">
        <f t="shared" si="81"/>
        <v>12</v>
      </c>
      <c r="N1394" s="29">
        <f t="shared" si="82"/>
        <v>15</v>
      </c>
      <c r="O1394" s="23"/>
      <c r="P1394" s="23"/>
      <c r="Q1394" s="23">
        <v>2</v>
      </c>
      <c r="R1394" s="23">
        <v>5</v>
      </c>
      <c r="S1394" s="22" t="s">
        <v>66</v>
      </c>
      <c r="T1394" s="22">
        <v>180</v>
      </c>
      <c r="U1394" s="22">
        <v>4577.04</v>
      </c>
      <c r="V1394" s="22">
        <v>6900</v>
      </c>
      <c r="W1394" s="22">
        <v>11900</v>
      </c>
      <c r="X1394" s="24">
        <v>2</v>
      </c>
      <c r="Y1394" s="25">
        <v>25</v>
      </c>
      <c r="Z1394" s="18">
        <f>#NAME?</f>
        <v>25</v>
      </c>
      <c r="AA1394" s="18" t="b">
        <f t="shared" si="80"/>
        <v>1</v>
      </c>
      <c r="AB1394" s="26">
        <v>3</v>
      </c>
    </row>
    <row r="1395">
      <c r="A1395" s="21">
        <v>13863</v>
      </c>
      <c r="B1395" s="22" t="s">
        <v>5711</v>
      </c>
      <c r="C1395" s="22" t="s">
        <v>5712</v>
      </c>
      <c r="D1395" s="22" t="s">
        <v>4422</v>
      </c>
      <c r="E1395" s="22" t="s">
        <v>5713</v>
      </c>
      <c r="F1395" s="22" t="s">
        <v>5714</v>
      </c>
      <c r="G1395" s="22"/>
      <c r="H1395" s="14">
        <v>0.040000000000000001</v>
      </c>
      <c r="I1395" s="15" t="s">
        <v>64</v>
      </c>
      <c r="J1395" s="22" t="s">
        <v>65</v>
      </c>
      <c r="K1395" s="13">
        <v>90</v>
      </c>
      <c r="L1395" s="23">
        <v>1</v>
      </c>
      <c r="M1395" s="29">
        <f t="shared" si="81"/>
        <v>4</v>
      </c>
      <c r="N1395" s="29">
        <f t="shared" si="82"/>
        <v>5</v>
      </c>
      <c r="O1395" s="23"/>
      <c r="P1395" s="23"/>
      <c r="Q1395" s="23">
        <v>2</v>
      </c>
      <c r="R1395" s="23">
        <v>5</v>
      </c>
      <c r="S1395" s="22" t="s">
        <v>66</v>
      </c>
      <c r="T1395" s="22">
        <v>220</v>
      </c>
      <c r="U1395" s="22">
        <v>5594.1599999999999</v>
      </c>
      <c r="V1395" s="22">
        <v>8400</v>
      </c>
      <c r="W1395" s="22">
        <v>14600</v>
      </c>
      <c r="X1395" s="24">
        <v>6</v>
      </c>
      <c r="Y1395" s="25">
        <v>13</v>
      </c>
      <c r="Z1395" s="18">
        <f>#NAME?</f>
        <v>13</v>
      </c>
      <c r="AA1395" s="18" t="b">
        <f t="shared" si="80"/>
        <v>1</v>
      </c>
      <c r="AB1395" s="26">
        <v>2</v>
      </c>
    </row>
    <row r="1396">
      <c r="A1396" s="21">
        <v>13862</v>
      </c>
      <c r="B1396" s="22" t="s">
        <v>5715</v>
      </c>
      <c r="C1396" s="22" t="s">
        <v>5716</v>
      </c>
      <c r="D1396" s="22" t="s">
        <v>4422</v>
      </c>
      <c r="E1396" s="22" t="s">
        <v>5717</v>
      </c>
      <c r="F1396" s="22" t="s">
        <v>5718</v>
      </c>
      <c r="G1396" s="22"/>
      <c r="H1396" s="14">
        <v>0.040000000000000001</v>
      </c>
      <c r="I1396" s="15" t="s">
        <v>64</v>
      </c>
      <c r="J1396" s="22" t="s">
        <v>65</v>
      </c>
      <c r="K1396" s="13">
        <v>90</v>
      </c>
      <c r="L1396" s="23">
        <v>1</v>
      </c>
      <c r="M1396" s="29">
        <f t="shared" si="81"/>
        <v>4</v>
      </c>
      <c r="N1396" s="29">
        <f t="shared" si="82"/>
        <v>5</v>
      </c>
      <c r="O1396" s="23"/>
      <c r="P1396" s="23"/>
      <c r="Q1396" s="23">
        <v>2</v>
      </c>
      <c r="R1396" s="23">
        <v>5</v>
      </c>
      <c r="S1396" s="22" t="s">
        <v>66</v>
      </c>
      <c r="T1396" s="22">
        <v>220</v>
      </c>
      <c r="U1396" s="22">
        <v>5594.1599999999999</v>
      </c>
      <c r="V1396" s="22">
        <v>8400</v>
      </c>
      <c r="W1396" s="22">
        <v>14600</v>
      </c>
      <c r="X1396" s="24">
        <v>6</v>
      </c>
      <c r="Y1396" s="25">
        <v>11</v>
      </c>
      <c r="Z1396" s="18">
        <f>#NAME?</f>
        <v>11</v>
      </c>
      <c r="AA1396" s="18" t="b">
        <f t="shared" si="80"/>
        <v>1</v>
      </c>
      <c r="AB1396" s="26">
        <v>2</v>
      </c>
    </row>
    <row r="1397">
      <c r="A1397" s="12">
        <v>13410</v>
      </c>
      <c r="B1397" s="13" t="s">
        <v>5719</v>
      </c>
      <c r="C1397" s="13" t="s">
        <v>5720</v>
      </c>
      <c r="D1397" s="13" t="s">
        <v>4422</v>
      </c>
      <c r="E1397" s="13" t="s">
        <v>5721</v>
      </c>
      <c r="F1397" s="13" t="s">
        <v>5722</v>
      </c>
      <c r="G1397" s="13" t="s">
        <v>5723</v>
      </c>
      <c r="H1397" s="14">
        <v>0.02</v>
      </c>
      <c r="I1397" s="15" t="s">
        <v>32</v>
      </c>
      <c r="J1397" s="13" t="s">
        <v>33</v>
      </c>
      <c r="K1397" s="20">
        <v>90</v>
      </c>
      <c r="L1397" s="16">
        <v>5</v>
      </c>
      <c r="M1397" s="29">
        <f t="shared" si="81"/>
        <v>20</v>
      </c>
      <c r="N1397" s="29">
        <f t="shared" si="82"/>
        <v>25</v>
      </c>
      <c r="O1397" s="16"/>
      <c r="P1397" s="16"/>
      <c r="Q1397" s="16">
        <v>1</v>
      </c>
      <c r="R1397" s="16">
        <v>2</v>
      </c>
      <c r="S1397" s="13" t="s">
        <v>34</v>
      </c>
      <c r="T1397" s="13">
        <v>3.2200000000000002</v>
      </c>
      <c r="U1397" s="13">
        <v>577.01999999999998</v>
      </c>
      <c r="V1397" s="13">
        <v>750</v>
      </c>
      <c r="W1397" s="13">
        <v>940</v>
      </c>
      <c r="X1397" s="17"/>
      <c r="Y1397" s="18">
        <v>12</v>
      </c>
      <c r="Z1397" s="18">
        <f>#NAME?</f>
        <v>12</v>
      </c>
      <c r="AA1397" s="18" t="b">
        <f t="shared" si="80"/>
        <v>1</v>
      </c>
      <c r="AB1397" s="19">
        <v>9</v>
      </c>
    </row>
    <row r="1398">
      <c r="A1398" s="12">
        <v>13411</v>
      </c>
      <c r="B1398" s="13" t="s">
        <v>5724</v>
      </c>
      <c r="C1398" s="13" t="s">
        <v>5725</v>
      </c>
      <c r="D1398" s="13" t="s">
        <v>4422</v>
      </c>
      <c r="E1398" s="13" t="s">
        <v>5726</v>
      </c>
      <c r="F1398" s="13" t="s">
        <v>5727</v>
      </c>
      <c r="G1398" s="13" t="s">
        <v>5723</v>
      </c>
      <c r="H1398" s="14">
        <v>0.02</v>
      </c>
      <c r="I1398" s="15" t="s">
        <v>32</v>
      </c>
      <c r="J1398" s="13" t="s">
        <v>33</v>
      </c>
      <c r="K1398" s="20">
        <v>90</v>
      </c>
      <c r="L1398" s="16">
        <v>5</v>
      </c>
      <c r="M1398" s="29">
        <f t="shared" si="81"/>
        <v>20</v>
      </c>
      <c r="N1398" s="29">
        <f t="shared" si="82"/>
        <v>25</v>
      </c>
      <c r="O1398" s="16"/>
      <c r="P1398" s="16"/>
      <c r="Q1398" s="16">
        <v>1</v>
      </c>
      <c r="R1398" s="16">
        <v>2</v>
      </c>
      <c r="S1398" s="13" t="s">
        <v>34</v>
      </c>
      <c r="T1398" s="13">
        <v>3.2200000000000002</v>
      </c>
      <c r="U1398" s="13">
        <v>577.01999999999998</v>
      </c>
      <c r="V1398" s="13">
        <v>750</v>
      </c>
      <c r="W1398" s="13">
        <v>940</v>
      </c>
      <c r="X1398" s="17"/>
      <c r="Y1398" s="18">
        <v>13</v>
      </c>
      <c r="Z1398" s="18">
        <f>#NAME?</f>
        <v>13</v>
      </c>
      <c r="AA1398" s="18" t="b">
        <f t="shared" si="80"/>
        <v>1</v>
      </c>
      <c r="AB1398" s="19">
        <v>10</v>
      </c>
    </row>
    <row r="1399">
      <c r="A1399" s="12">
        <v>12015</v>
      </c>
      <c r="B1399" s="13" t="s">
        <v>5728</v>
      </c>
      <c r="C1399" s="13" t="s">
        <v>5729</v>
      </c>
      <c r="D1399" s="13" t="s">
        <v>4422</v>
      </c>
      <c r="E1399" s="13" t="s">
        <v>5730</v>
      </c>
      <c r="F1399" s="13" t="s">
        <v>5731</v>
      </c>
      <c r="G1399" s="58" t="s">
        <v>5732</v>
      </c>
      <c r="H1399" s="14">
        <v>0.02</v>
      </c>
      <c r="I1399" s="15" t="s">
        <v>32</v>
      </c>
      <c r="J1399" s="13" t="s">
        <v>33</v>
      </c>
      <c r="K1399" s="13">
        <v>90</v>
      </c>
      <c r="L1399" s="16">
        <f>#NAME?</f>
        <v>1</v>
      </c>
      <c r="M1399" s="29">
        <f t="shared" si="81"/>
        <v>4</v>
      </c>
      <c r="N1399" s="29">
        <f t="shared" si="82"/>
        <v>5</v>
      </c>
      <c r="O1399" s="16"/>
      <c r="P1399" s="16"/>
      <c r="Q1399" s="16">
        <v>1</v>
      </c>
      <c r="R1399" s="16">
        <v>2</v>
      </c>
      <c r="S1399" s="13" t="s">
        <v>34</v>
      </c>
      <c r="T1399" s="13">
        <v>13.82</v>
      </c>
      <c r="U1399" s="13">
        <v>2302.7600000000002</v>
      </c>
      <c r="V1399" s="13">
        <v>2900</v>
      </c>
      <c r="W1399" s="13">
        <v>4600</v>
      </c>
      <c r="X1399" s="17"/>
      <c r="Y1399" s="18">
        <v>3</v>
      </c>
      <c r="Z1399" s="18">
        <f>#NAME?</f>
        <v>3</v>
      </c>
      <c r="AA1399" s="18" t="b">
        <f t="shared" si="80"/>
        <v>1</v>
      </c>
      <c r="AB1399" s="19">
        <v>3</v>
      </c>
    </row>
    <row r="1400">
      <c r="A1400" s="12">
        <v>11916</v>
      </c>
      <c r="B1400" s="13" t="s">
        <v>5733</v>
      </c>
      <c r="C1400" s="13" t="s">
        <v>5734</v>
      </c>
      <c r="D1400" s="13" t="s">
        <v>4422</v>
      </c>
      <c r="E1400" s="13" t="s">
        <v>5735</v>
      </c>
      <c r="F1400" s="13" t="s">
        <v>5736</v>
      </c>
      <c r="G1400" s="13" t="s">
        <v>5737</v>
      </c>
      <c r="H1400" s="14">
        <v>0.02</v>
      </c>
      <c r="I1400" s="15" t="s">
        <v>32</v>
      </c>
      <c r="J1400" s="13" t="s">
        <v>33</v>
      </c>
      <c r="K1400" s="13">
        <v>90</v>
      </c>
      <c r="L1400" s="16">
        <f>#NAME?</f>
        <v>19</v>
      </c>
      <c r="M1400" s="29">
        <f t="shared" si="81"/>
        <v>76</v>
      </c>
      <c r="N1400" s="29">
        <f t="shared" si="82"/>
        <v>95</v>
      </c>
      <c r="O1400" s="16"/>
      <c r="P1400" s="16"/>
      <c r="Q1400" s="16">
        <v>1</v>
      </c>
      <c r="R1400" s="16">
        <v>3</v>
      </c>
      <c r="S1400" s="13" t="s">
        <v>34</v>
      </c>
      <c r="T1400" s="13">
        <v>15.19</v>
      </c>
      <c r="U1400" s="13">
        <v>2531.0300000000002</v>
      </c>
      <c r="V1400" s="13">
        <v>2900</v>
      </c>
      <c r="W1400" s="13">
        <v>4800</v>
      </c>
      <c r="X1400" s="17"/>
      <c r="Y1400" s="18">
        <f>55+19</f>
        <v>74</v>
      </c>
      <c r="Z1400" s="18">
        <f>#NAME?</f>
        <v>74</v>
      </c>
      <c r="AA1400" s="18" t="b">
        <f t="shared" si="80"/>
        <v>1</v>
      </c>
      <c r="AB1400" s="19">
        <v>2</v>
      </c>
    </row>
    <row r="1401">
      <c r="A1401" s="21">
        <v>10306</v>
      </c>
      <c r="B1401" s="22" t="s">
        <v>5738</v>
      </c>
      <c r="C1401" s="22" t="s">
        <v>5739</v>
      </c>
      <c r="D1401" s="22" t="s">
        <v>4422</v>
      </c>
      <c r="E1401" s="22" t="s">
        <v>5740</v>
      </c>
      <c r="F1401" s="22" t="s">
        <v>5741</v>
      </c>
      <c r="G1401" s="22"/>
      <c r="H1401" s="14">
        <v>0.040000000000000001</v>
      </c>
      <c r="I1401" s="15" t="s">
        <v>64</v>
      </c>
      <c r="J1401" s="22" t="s">
        <v>65</v>
      </c>
      <c r="K1401" s="13">
        <v>90</v>
      </c>
      <c r="L1401" s="23">
        <v>12</v>
      </c>
      <c r="M1401" s="29">
        <f t="shared" si="81"/>
        <v>48</v>
      </c>
      <c r="N1401" s="29">
        <f t="shared" si="82"/>
        <v>60</v>
      </c>
      <c r="O1401" s="23"/>
      <c r="P1401" s="23"/>
      <c r="Q1401" s="23">
        <v>2</v>
      </c>
      <c r="R1401" s="23">
        <v>5</v>
      </c>
      <c r="S1401" s="22" t="s">
        <v>66</v>
      </c>
      <c r="T1401" s="22">
        <v>100</v>
      </c>
      <c r="U1401" s="22">
        <v>2118.4200000000001</v>
      </c>
      <c r="V1401" s="22">
        <v>3620</v>
      </c>
      <c r="W1401" s="22">
        <v>4990</v>
      </c>
      <c r="X1401" s="24"/>
      <c r="Y1401" s="25">
        <v>58</v>
      </c>
      <c r="Z1401" s="18">
        <f>#NAME?</f>
        <v>58</v>
      </c>
      <c r="AA1401" s="18" t="b">
        <f t="shared" si="80"/>
        <v>1</v>
      </c>
      <c r="AB1401" s="26">
        <v>2</v>
      </c>
    </row>
    <row r="1402">
      <c r="A1402" s="21">
        <v>12497</v>
      </c>
      <c r="B1402" s="22" t="s">
        <v>5742</v>
      </c>
      <c r="C1402" s="22" t="s">
        <v>5743</v>
      </c>
      <c r="D1402" s="22" t="s">
        <v>4422</v>
      </c>
      <c r="E1402" s="22" t="s">
        <v>5744</v>
      </c>
      <c r="F1402" s="22" t="s">
        <v>5745</v>
      </c>
      <c r="G1402" s="22"/>
      <c r="H1402" s="14">
        <v>0.040000000000000001</v>
      </c>
      <c r="I1402" s="15" t="s">
        <v>64</v>
      </c>
      <c r="J1402" s="22" t="s">
        <v>65</v>
      </c>
      <c r="K1402" s="13">
        <v>90</v>
      </c>
      <c r="L1402" s="23">
        <v>5</v>
      </c>
      <c r="M1402" s="29">
        <f t="shared" si="81"/>
        <v>20</v>
      </c>
      <c r="N1402" s="29">
        <f t="shared" si="82"/>
        <v>25</v>
      </c>
      <c r="O1402" s="23"/>
      <c r="P1402" s="23"/>
      <c r="Q1402" s="23">
        <v>5</v>
      </c>
      <c r="R1402" s="23">
        <v>20</v>
      </c>
      <c r="S1402" s="22" t="s">
        <v>66</v>
      </c>
      <c r="T1402" s="22">
        <v>65</v>
      </c>
      <c r="U1402" s="22">
        <v>1658</v>
      </c>
      <c r="V1402" s="22">
        <v>2490</v>
      </c>
      <c r="W1402" s="22">
        <v>3320</v>
      </c>
      <c r="X1402" s="24">
        <v>8</v>
      </c>
      <c r="Y1402" s="25">
        <v>10</v>
      </c>
      <c r="Z1402" s="18">
        <f>#NAME?</f>
        <v>10</v>
      </c>
      <c r="AA1402" s="18" t="b">
        <f t="shared" si="80"/>
        <v>1</v>
      </c>
      <c r="AB1402" s="26">
        <v>6</v>
      </c>
    </row>
    <row r="1403">
      <c r="A1403" s="21">
        <v>12496</v>
      </c>
      <c r="B1403" s="22" t="s">
        <v>5746</v>
      </c>
      <c r="C1403" s="22" t="s">
        <v>5747</v>
      </c>
      <c r="D1403" s="22" t="s">
        <v>4422</v>
      </c>
      <c r="E1403" s="22" t="s">
        <v>5748</v>
      </c>
      <c r="F1403" s="22" t="s">
        <v>5749</v>
      </c>
      <c r="G1403" s="22"/>
      <c r="H1403" s="14">
        <v>0.040000000000000001</v>
      </c>
      <c r="I1403" s="15" t="s">
        <v>64</v>
      </c>
      <c r="J1403" s="22" t="s">
        <v>65</v>
      </c>
      <c r="K1403" s="13">
        <v>90</v>
      </c>
      <c r="L1403" s="23">
        <v>8</v>
      </c>
      <c r="M1403" s="29">
        <f t="shared" si="81"/>
        <v>32</v>
      </c>
      <c r="N1403" s="29">
        <f t="shared" si="82"/>
        <v>40</v>
      </c>
      <c r="O1403" s="23"/>
      <c r="P1403" s="23"/>
      <c r="Q1403" s="23">
        <v>5</v>
      </c>
      <c r="R1403" s="23">
        <v>20</v>
      </c>
      <c r="S1403" s="22" t="s">
        <v>66</v>
      </c>
      <c r="T1403" s="22">
        <v>65</v>
      </c>
      <c r="U1403" s="22">
        <v>1658</v>
      </c>
      <c r="V1403" s="22">
        <v>2490</v>
      </c>
      <c r="W1403" s="22">
        <v>3320</v>
      </c>
      <c r="X1403" s="24">
        <v>2</v>
      </c>
      <c r="Y1403" s="25">
        <v>6</v>
      </c>
      <c r="Z1403" s="18">
        <f>#NAME?</f>
        <v>6</v>
      </c>
      <c r="AA1403" s="18" t="b">
        <f t="shared" si="80"/>
        <v>1</v>
      </c>
      <c r="AB1403" s="26">
        <v>3</v>
      </c>
    </row>
    <row r="1404">
      <c r="A1404" s="21">
        <v>12499</v>
      </c>
      <c r="B1404" s="22" t="s">
        <v>5750</v>
      </c>
      <c r="C1404" s="22" t="s">
        <v>5751</v>
      </c>
      <c r="D1404" s="22" t="s">
        <v>4422</v>
      </c>
      <c r="E1404" s="22" t="s">
        <v>5752</v>
      </c>
      <c r="F1404" s="22" t="s">
        <v>5753</v>
      </c>
      <c r="G1404" s="22"/>
      <c r="H1404" s="14">
        <v>0.040000000000000001</v>
      </c>
      <c r="I1404" s="15" t="s">
        <v>64</v>
      </c>
      <c r="J1404" s="22" t="s">
        <v>65</v>
      </c>
      <c r="K1404" s="13">
        <v>90</v>
      </c>
      <c r="L1404" s="23">
        <v>26</v>
      </c>
      <c r="M1404" s="29">
        <f t="shared" si="81"/>
        <v>104</v>
      </c>
      <c r="N1404" s="29">
        <f t="shared" si="82"/>
        <v>130</v>
      </c>
      <c r="O1404" s="23"/>
      <c r="P1404" s="23"/>
      <c r="Q1404" s="23">
        <v>5</v>
      </c>
      <c r="R1404" s="23">
        <v>20</v>
      </c>
      <c r="S1404" s="22" t="s">
        <v>66</v>
      </c>
      <c r="T1404" s="22">
        <v>18</v>
      </c>
      <c r="U1404" s="22">
        <v>457.69999999999999</v>
      </c>
      <c r="V1404" s="22">
        <v>690</v>
      </c>
      <c r="W1404" s="22">
        <v>1190</v>
      </c>
      <c r="X1404" s="24"/>
      <c r="Y1404" s="25"/>
      <c r="Z1404" s="18">
        <f>#NAME?</f>
        <v>0</v>
      </c>
      <c r="AA1404" s="18" t="b">
        <f t="shared" si="80"/>
        <v>1</v>
      </c>
      <c r="AB1404" s="26">
        <v>1</v>
      </c>
    </row>
    <row r="1405">
      <c r="A1405" s="21">
        <v>12498</v>
      </c>
      <c r="B1405" s="22" t="s">
        <v>5754</v>
      </c>
      <c r="C1405" s="22" t="s">
        <v>5755</v>
      </c>
      <c r="D1405" s="22" t="s">
        <v>4422</v>
      </c>
      <c r="E1405" s="22" t="s">
        <v>5756</v>
      </c>
      <c r="F1405" s="22" t="s">
        <v>5757</v>
      </c>
      <c r="G1405" s="22"/>
      <c r="H1405" s="14">
        <v>0.040000000000000001</v>
      </c>
      <c r="I1405" s="15" t="s">
        <v>64</v>
      </c>
      <c r="J1405" s="22" t="s">
        <v>65</v>
      </c>
      <c r="K1405" s="13">
        <v>90</v>
      </c>
      <c r="L1405" s="23">
        <v>29</v>
      </c>
      <c r="M1405" s="29">
        <f t="shared" si="81"/>
        <v>116</v>
      </c>
      <c r="N1405" s="29">
        <f t="shared" si="82"/>
        <v>145</v>
      </c>
      <c r="O1405" s="23"/>
      <c r="P1405" s="23"/>
      <c r="Q1405" s="23">
        <v>5</v>
      </c>
      <c r="R1405" s="23">
        <v>20</v>
      </c>
      <c r="S1405" s="22" t="s">
        <v>66</v>
      </c>
      <c r="T1405" s="22">
        <v>18</v>
      </c>
      <c r="U1405" s="22">
        <v>457.69999999999999</v>
      </c>
      <c r="V1405" s="22">
        <v>690</v>
      </c>
      <c r="W1405" s="22">
        <v>1190</v>
      </c>
      <c r="X1405" s="24">
        <v>1</v>
      </c>
      <c r="Y1405" s="25"/>
      <c r="Z1405" s="18">
        <f>#NAME?</f>
        <v>0</v>
      </c>
      <c r="AA1405" s="18" t="b">
        <f t="shared" si="80"/>
        <v>1</v>
      </c>
      <c r="AB1405" s="26">
        <v>1</v>
      </c>
    </row>
    <row r="1406">
      <c r="A1406" s="21">
        <v>13706</v>
      </c>
      <c r="B1406" s="22" t="s">
        <v>5758</v>
      </c>
      <c r="C1406" s="22" t="s">
        <v>5759</v>
      </c>
      <c r="D1406" s="22" t="s">
        <v>4422</v>
      </c>
      <c r="E1406" s="22" t="s">
        <v>5760</v>
      </c>
      <c r="F1406" s="22" t="s">
        <v>5761</v>
      </c>
      <c r="G1406" s="22" t="s">
        <v>5762</v>
      </c>
      <c r="H1406" s="14">
        <v>0.040000000000000001</v>
      </c>
      <c r="I1406" s="15" t="s">
        <v>32</v>
      </c>
      <c r="J1406" s="22" t="s">
        <v>33</v>
      </c>
      <c r="K1406" s="20">
        <v>90</v>
      </c>
      <c r="L1406" s="16">
        <v>1</v>
      </c>
      <c r="M1406" s="29">
        <f t="shared" si="81"/>
        <v>4</v>
      </c>
      <c r="N1406" s="29">
        <f t="shared" si="82"/>
        <v>5</v>
      </c>
      <c r="O1406" s="23"/>
      <c r="P1406" s="23"/>
      <c r="Q1406" s="16">
        <v>1</v>
      </c>
      <c r="R1406" s="16">
        <v>2</v>
      </c>
      <c r="S1406" s="22" t="s">
        <v>34</v>
      </c>
      <c r="T1406" s="22">
        <v>2.6000000000000001</v>
      </c>
      <c r="U1406" s="22">
        <v>465.92000000000002</v>
      </c>
      <c r="V1406" s="22">
        <v>600</v>
      </c>
      <c r="W1406" s="22">
        <v>740</v>
      </c>
      <c r="X1406" s="24"/>
      <c r="Y1406" s="25">
        <v>24</v>
      </c>
      <c r="Z1406" s="18">
        <f>#NAME?</f>
        <v>24</v>
      </c>
      <c r="AA1406" s="18" t="b">
        <f t="shared" si="80"/>
        <v>1</v>
      </c>
      <c r="AB1406" s="19">
        <v>4</v>
      </c>
    </row>
    <row r="1407">
      <c r="A1407" s="12">
        <v>13413</v>
      </c>
      <c r="B1407" s="13" t="s">
        <v>5763</v>
      </c>
      <c r="C1407" s="13" t="s">
        <v>5764</v>
      </c>
      <c r="D1407" s="13" t="s">
        <v>4422</v>
      </c>
      <c r="E1407" s="13" t="s">
        <v>5765</v>
      </c>
      <c r="F1407" s="13" t="s">
        <v>5766</v>
      </c>
      <c r="G1407" s="13" t="s">
        <v>5762</v>
      </c>
      <c r="H1407" s="14">
        <v>0.02</v>
      </c>
      <c r="I1407" s="15" t="s">
        <v>32</v>
      </c>
      <c r="J1407" s="13" t="s">
        <v>33</v>
      </c>
      <c r="K1407" s="20">
        <v>90</v>
      </c>
      <c r="L1407" s="16">
        <f>#NAME?</f>
        <v>1</v>
      </c>
      <c r="M1407" s="29">
        <f t="shared" si="81"/>
        <v>4</v>
      </c>
      <c r="N1407" s="29">
        <f t="shared" si="82"/>
        <v>5</v>
      </c>
      <c r="O1407" s="16"/>
      <c r="P1407" s="16"/>
      <c r="Q1407" s="16">
        <v>1</v>
      </c>
      <c r="R1407" s="16">
        <v>2</v>
      </c>
      <c r="S1407" s="13" t="s">
        <v>34</v>
      </c>
      <c r="T1407" s="13">
        <v>2.6000000000000001</v>
      </c>
      <c r="U1407" s="13">
        <v>465.92000000000002</v>
      </c>
      <c r="V1407" s="13">
        <v>600</v>
      </c>
      <c r="W1407" s="13">
        <v>740</v>
      </c>
      <c r="X1407" s="17"/>
      <c r="Y1407" s="18">
        <v>24</v>
      </c>
      <c r="Z1407" s="18">
        <f>#NAME?</f>
        <v>24</v>
      </c>
      <c r="AA1407" s="18" t="b">
        <f t="shared" si="80"/>
        <v>1</v>
      </c>
      <c r="AB1407" s="19">
        <v>4</v>
      </c>
    </row>
    <row r="1408">
      <c r="A1408" s="12">
        <v>13414</v>
      </c>
      <c r="B1408" s="13" t="s">
        <v>5767</v>
      </c>
      <c r="C1408" s="13" t="s">
        <v>5768</v>
      </c>
      <c r="D1408" s="13" t="s">
        <v>4422</v>
      </c>
      <c r="E1408" s="13" t="s">
        <v>5769</v>
      </c>
      <c r="F1408" s="13" t="s">
        <v>5770</v>
      </c>
      <c r="G1408" s="13" t="s">
        <v>5771</v>
      </c>
      <c r="H1408" s="14">
        <v>0.02</v>
      </c>
      <c r="I1408" s="15" t="s">
        <v>32</v>
      </c>
      <c r="J1408" s="13" t="s">
        <v>33</v>
      </c>
      <c r="K1408" s="20">
        <v>90</v>
      </c>
      <c r="L1408" s="16">
        <f>#NAME?</f>
        <v>0</v>
      </c>
      <c r="M1408" s="29">
        <f t="shared" si="81"/>
        <v>0</v>
      </c>
      <c r="N1408" s="29">
        <f t="shared" si="82"/>
        <v>0</v>
      </c>
      <c r="O1408" s="16"/>
      <c r="P1408" s="16"/>
      <c r="Q1408" s="29">
        <v>1</v>
      </c>
      <c r="R1408" s="29">
        <v>2</v>
      </c>
      <c r="S1408" s="13" t="s">
        <v>34</v>
      </c>
      <c r="T1408" s="13">
        <v>1.5</v>
      </c>
      <c r="U1408" s="13">
        <v>268.80000000000001</v>
      </c>
      <c r="V1408" s="13">
        <v>350</v>
      </c>
      <c r="W1408" s="13">
        <v>430</v>
      </c>
      <c r="X1408" s="17"/>
      <c r="Y1408" s="18">
        <v>28</v>
      </c>
      <c r="Z1408" s="18">
        <f>#NAME?</f>
        <v>28</v>
      </c>
      <c r="AA1408" s="18" t="b">
        <f t="shared" si="80"/>
        <v>1</v>
      </c>
      <c r="AB1408" s="19">
        <v>5</v>
      </c>
    </row>
    <row r="1409">
      <c r="A1409" s="12">
        <v>13415</v>
      </c>
      <c r="B1409" s="13" t="s">
        <v>5772</v>
      </c>
      <c r="C1409" s="13" t="s">
        <v>5773</v>
      </c>
      <c r="D1409" s="13" t="s">
        <v>4422</v>
      </c>
      <c r="E1409" s="13" t="s">
        <v>5774</v>
      </c>
      <c r="F1409" s="13" t="s">
        <v>5775</v>
      </c>
      <c r="G1409" s="13" t="s">
        <v>5771</v>
      </c>
      <c r="H1409" s="14">
        <v>0.02</v>
      </c>
      <c r="I1409" s="15" t="s">
        <v>32</v>
      </c>
      <c r="J1409" s="13" t="s">
        <v>33</v>
      </c>
      <c r="K1409" s="20">
        <v>90</v>
      </c>
      <c r="L1409" s="16">
        <f>#NAME?</f>
        <v>0</v>
      </c>
      <c r="M1409" s="29">
        <f t="shared" si="81"/>
        <v>0</v>
      </c>
      <c r="N1409" s="29">
        <f t="shared" si="82"/>
        <v>0</v>
      </c>
      <c r="O1409" s="16"/>
      <c r="P1409" s="16"/>
      <c r="Q1409" s="16">
        <v>2</v>
      </c>
      <c r="R1409" s="16">
        <v>8</v>
      </c>
      <c r="S1409" s="13" t="s">
        <v>34</v>
      </c>
      <c r="T1409" s="13">
        <v>1.5</v>
      </c>
      <c r="U1409" s="13">
        <v>268.80000000000001</v>
      </c>
      <c r="V1409" s="13">
        <v>350</v>
      </c>
      <c r="W1409" s="13">
        <v>430</v>
      </c>
      <c r="X1409" s="17"/>
      <c r="Y1409" s="18">
        <v>28</v>
      </c>
      <c r="Z1409" s="18">
        <f>#NAME?</f>
        <v>28</v>
      </c>
      <c r="AA1409" s="18" t="b">
        <f t="shared" si="80"/>
        <v>1</v>
      </c>
      <c r="AB1409" s="19">
        <v>5</v>
      </c>
    </row>
    <row r="1410">
      <c r="A1410" s="21">
        <v>11241</v>
      </c>
      <c r="B1410" s="22" t="s">
        <v>5776</v>
      </c>
      <c r="C1410" s="22" t="s">
        <v>5777</v>
      </c>
      <c r="D1410" s="22" t="s">
        <v>4422</v>
      </c>
      <c r="E1410" s="22" t="s">
        <v>5778</v>
      </c>
      <c r="F1410" s="22" t="s">
        <v>5779</v>
      </c>
      <c r="G1410" s="22"/>
      <c r="H1410" s="14">
        <v>0.040000000000000001</v>
      </c>
      <c r="I1410" s="15" t="s">
        <v>64</v>
      </c>
      <c r="J1410" s="22" t="s">
        <v>65</v>
      </c>
      <c r="K1410" s="13">
        <v>90</v>
      </c>
      <c r="L1410" s="23">
        <v>8</v>
      </c>
      <c r="M1410" s="29">
        <f t="shared" si="81"/>
        <v>32</v>
      </c>
      <c r="N1410" s="29">
        <f t="shared" si="82"/>
        <v>40</v>
      </c>
      <c r="O1410" s="23">
        <v>5</v>
      </c>
      <c r="P1410" s="23">
        <v>10</v>
      </c>
      <c r="Q1410" s="23"/>
      <c r="R1410" s="23"/>
      <c r="S1410" s="22" t="s">
        <v>66</v>
      </c>
      <c r="T1410" s="22">
        <v>7.5</v>
      </c>
      <c r="U1410" s="22">
        <v>191</v>
      </c>
      <c r="V1410" s="22">
        <v>290</v>
      </c>
      <c r="W1410" s="22">
        <v>500</v>
      </c>
      <c r="X1410" s="24">
        <v>1</v>
      </c>
      <c r="Y1410" s="25">
        <v>18</v>
      </c>
      <c r="Z1410" s="18">
        <f>#NAME?</f>
        <v>18</v>
      </c>
      <c r="AA1410" s="18" t="b">
        <f t="shared" si="80"/>
        <v>1</v>
      </c>
      <c r="AB1410" s="26">
        <v>2</v>
      </c>
    </row>
    <row r="1411">
      <c r="A1411" s="21">
        <v>11240</v>
      </c>
      <c r="B1411" s="22" t="s">
        <v>5780</v>
      </c>
      <c r="C1411" s="22" t="s">
        <v>5781</v>
      </c>
      <c r="D1411" s="22" t="s">
        <v>4422</v>
      </c>
      <c r="E1411" s="22" t="s">
        <v>5782</v>
      </c>
      <c r="F1411" s="22" t="s">
        <v>5783</v>
      </c>
      <c r="G1411" s="22"/>
      <c r="H1411" s="14">
        <v>0.040000000000000001</v>
      </c>
      <c r="I1411" s="15" t="s">
        <v>64</v>
      </c>
      <c r="J1411" s="22" t="s">
        <v>65</v>
      </c>
      <c r="K1411" s="13">
        <v>90</v>
      </c>
      <c r="L1411" s="23">
        <v>7</v>
      </c>
      <c r="M1411" s="29">
        <f t="shared" si="81"/>
        <v>28</v>
      </c>
      <c r="N1411" s="29">
        <f t="shared" si="82"/>
        <v>35</v>
      </c>
      <c r="O1411" s="23">
        <v>5</v>
      </c>
      <c r="P1411" s="23">
        <v>10</v>
      </c>
      <c r="Q1411" s="23"/>
      <c r="R1411" s="23"/>
      <c r="S1411" s="22" t="s">
        <v>66</v>
      </c>
      <c r="T1411" s="22">
        <v>7.5</v>
      </c>
      <c r="U1411" s="22">
        <v>191</v>
      </c>
      <c r="V1411" s="22">
        <v>290</v>
      </c>
      <c r="W1411" s="22">
        <v>500</v>
      </c>
      <c r="X1411" s="24">
        <v>2</v>
      </c>
      <c r="Y1411" s="25">
        <v>18</v>
      </c>
      <c r="Z1411" s="18">
        <f>#NAME?</f>
        <v>18</v>
      </c>
      <c r="AA1411" s="18" t="b">
        <f t="shared" ref="AA1411:AA1474" si="84">Y1411=Z1411</f>
        <v>1</v>
      </c>
      <c r="AB1411" s="26">
        <v>5</v>
      </c>
    </row>
    <row r="1412">
      <c r="A1412" s="21">
        <v>12056</v>
      </c>
      <c r="B1412" s="22" t="s">
        <v>5784</v>
      </c>
      <c r="C1412" s="22" t="s">
        <v>5785</v>
      </c>
      <c r="D1412" s="22" t="s">
        <v>4422</v>
      </c>
      <c r="E1412" s="22" t="s">
        <v>5786</v>
      </c>
      <c r="F1412" s="22" t="s">
        <v>5787</v>
      </c>
      <c r="G1412" s="22"/>
      <c r="H1412" s="14">
        <v>0.040000000000000001</v>
      </c>
      <c r="I1412" s="15" t="s">
        <v>64</v>
      </c>
      <c r="J1412" s="22" t="s">
        <v>65</v>
      </c>
      <c r="K1412" s="13">
        <v>90</v>
      </c>
      <c r="L1412" s="23">
        <v>5</v>
      </c>
      <c r="M1412" s="29">
        <f t="shared" si="81"/>
        <v>20</v>
      </c>
      <c r="N1412" s="29">
        <f t="shared" si="82"/>
        <v>25</v>
      </c>
      <c r="O1412" s="23"/>
      <c r="P1412" s="23"/>
      <c r="Q1412" s="23">
        <v>5</v>
      </c>
      <c r="R1412" s="23">
        <v>10</v>
      </c>
      <c r="S1412" s="22" t="s">
        <v>66</v>
      </c>
      <c r="T1412" s="22">
        <v>25</v>
      </c>
      <c r="U1412" s="22">
        <v>581.25</v>
      </c>
      <c r="V1412" s="22">
        <v>870</v>
      </c>
      <c r="W1412" s="22">
        <v>1200</v>
      </c>
      <c r="X1412" s="24"/>
      <c r="Y1412" s="25">
        <v>16</v>
      </c>
      <c r="Z1412" s="18">
        <f>#NAME?</f>
        <v>16</v>
      </c>
      <c r="AA1412" s="18" t="b">
        <f t="shared" si="84"/>
        <v>1</v>
      </c>
      <c r="AB1412" s="26"/>
    </row>
    <row r="1413">
      <c r="A1413" s="21">
        <v>13003</v>
      </c>
      <c r="B1413" s="22" t="s">
        <v>5788</v>
      </c>
      <c r="C1413" s="22" t="s">
        <v>5789</v>
      </c>
      <c r="D1413" s="22" t="s">
        <v>4422</v>
      </c>
      <c r="E1413" s="22" t="s">
        <v>5790</v>
      </c>
      <c r="F1413" s="22" t="s">
        <v>5791</v>
      </c>
      <c r="G1413" s="22"/>
      <c r="H1413" s="14">
        <v>0.040000000000000001</v>
      </c>
      <c r="I1413" s="15" t="s">
        <v>64</v>
      </c>
      <c r="J1413" s="22" t="s">
        <v>65</v>
      </c>
      <c r="K1413" s="13">
        <v>90</v>
      </c>
      <c r="L1413" s="23">
        <v>0</v>
      </c>
      <c r="M1413" s="29">
        <f t="shared" si="81"/>
        <v>0</v>
      </c>
      <c r="N1413" s="29">
        <f t="shared" si="82"/>
        <v>0</v>
      </c>
      <c r="O1413" s="23">
        <v>5</v>
      </c>
      <c r="P1413" s="23">
        <v>10</v>
      </c>
      <c r="Q1413" s="23"/>
      <c r="R1413" s="23"/>
      <c r="S1413" s="22" t="s">
        <v>66</v>
      </c>
      <c r="T1413" s="22">
        <v>8.6199999999999992</v>
      </c>
      <c r="U1413" s="22">
        <v>170.18000000000001</v>
      </c>
      <c r="V1413" s="22">
        <v>300</v>
      </c>
      <c r="W1413" s="22">
        <v>420</v>
      </c>
      <c r="X1413" s="24"/>
      <c r="Y1413" s="25"/>
      <c r="Z1413" s="18">
        <f>#NAME?</f>
        <v>0</v>
      </c>
      <c r="AA1413" s="18" t="b">
        <f t="shared" si="84"/>
        <v>1</v>
      </c>
      <c r="AB1413" s="26"/>
    </row>
    <row r="1414">
      <c r="A1414" s="21">
        <v>11405</v>
      </c>
      <c r="B1414" s="22" t="s">
        <v>5792</v>
      </c>
      <c r="C1414" s="22" t="s">
        <v>5793</v>
      </c>
      <c r="D1414" s="22" t="s">
        <v>4422</v>
      </c>
      <c r="E1414" s="22" t="s">
        <v>5794</v>
      </c>
      <c r="F1414" s="22" t="s">
        <v>5795</v>
      </c>
      <c r="G1414" s="22"/>
      <c r="H1414" s="14">
        <v>0.040000000000000001</v>
      </c>
      <c r="I1414" s="15" t="s">
        <v>64</v>
      </c>
      <c r="J1414" s="22" t="s">
        <v>65</v>
      </c>
      <c r="K1414" s="13">
        <v>90</v>
      </c>
      <c r="L1414" s="23">
        <v>8</v>
      </c>
      <c r="M1414" s="29">
        <f t="shared" si="81"/>
        <v>32</v>
      </c>
      <c r="N1414" s="29">
        <f t="shared" si="82"/>
        <v>40</v>
      </c>
      <c r="O1414" s="23"/>
      <c r="P1414" s="23"/>
      <c r="Q1414" s="23">
        <v>5</v>
      </c>
      <c r="R1414" s="23">
        <v>10</v>
      </c>
      <c r="S1414" s="22" t="s">
        <v>66</v>
      </c>
      <c r="T1414" s="22">
        <v>8</v>
      </c>
      <c r="U1414" s="22">
        <v>204</v>
      </c>
      <c r="V1414" s="22">
        <v>310</v>
      </c>
      <c r="W1414" s="22">
        <v>600</v>
      </c>
      <c r="X1414" s="24">
        <v>2</v>
      </c>
      <c r="Y1414" s="25">
        <v>10</v>
      </c>
      <c r="Z1414" s="18">
        <f>#NAME?</f>
        <v>10</v>
      </c>
      <c r="AA1414" s="18" t="b">
        <f t="shared" si="84"/>
        <v>1</v>
      </c>
      <c r="AB1414" s="26"/>
    </row>
    <row r="1415">
      <c r="A1415" s="21">
        <v>11406</v>
      </c>
      <c r="B1415" s="22" t="s">
        <v>5796</v>
      </c>
      <c r="C1415" s="22" t="s">
        <v>5797</v>
      </c>
      <c r="D1415" s="22" t="s">
        <v>4422</v>
      </c>
      <c r="E1415" s="22" t="s">
        <v>5798</v>
      </c>
      <c r="F1415" s="22" t="s">
        <v>5799</v>
      </c>
      <c r="G1415" s="22"/>
      <c r="H1415" s="14">
        <v>0.040000000000000001</v>
      </c>
      <c r="I1415" s="15" t="s">
        <v>64</v>
      </c>
      <c r="J1415" s="22" t="s">
        <v>65</v>
      </c>
      <c r="K1415" s="13">
        <v>90</v>
      </c>
      <c r="L1415" s="23">
        <v>7</v>
      </c>
      <c r="M1415" s="29">
        <f t="shared" si="81"/>
        <v>28</v>
      </c>
      <c r="N1415" s="29">
        <f t="shared" si="82"/>
        <v>35</v>
      </c>
      <c r="O1415" s="23"/>
      <c r="P1415" s="23"/>
      <c r="Q1415" s="23">
        <v>5</v>
      </c>
      <c r="R1415" s="23">
        <v>10</v>
      </c>
      <c r="S1415" s="22" t="s">
        <v>66</v>
      </c>
      <c r="T1415" s="22">
        <v>8</v>
      </c>
      <c r="U1415" s="22">
        <v>204</v>
      </c>
      <c r="V1415" s="22">
        <v>310</v>
      </c>
      <c r="W1415" s="22">
        <v>600</v>
      </c>
      <c r="X1415" s="24"/>
      <c r="Y1415" s="25">
        <v>10</v>
      </c>
      <c r="Z1415" s="18">
        <f>#NAME?</f>
        <v>10</v>
      </c>
      <c r="AA1415" s="18" t="b">
        <f t="shared" si="84"/>
        <v>1</v>
      </c>
      <c r="AB1415" s="26"/>
    </row>
    <row r="1416">
      <c r="A1416" s="21">
        <v>10181</v>
      </c>
      <c r="B1416" s="22" t="s">
        <v>5800</v>
      </c>
      <c r="C1416" s="22" t="s">
        <v>5801</v>
      </c>
      <c r="D1416" s="22" t="s">
        <v>4422</v>
      </c>
      <c r="E1416" s="22" t="s">
        <v>5802</v>
      </c>
      <c r="F1416" s="22" t="s">
        <v>5803</v>
      </c>
      <c r="G1416" s="22"/>
      <c r="H1416" s="14">
        <v>0.040000000000000001</v>
      </c>
      <c r="I1416" s="15" t="s">
        <v>64</v>
      </c>
      <c r="J1416" s="22" t="s">
        <v>65</v>
      </c>
      <c r="K1416" s="13">
        <v>90</v>
      </c>
      <c r="L1416" s="23">
        <v>6</v>
      </c>
      <c r="M1416" s="29">
        <f t="shared" si="81"/>
        <v>24</v>
      </c>
      <c r="N1416" s="29">
        <f t="shared" si="82"/>
        <v>30</v>
      </c>
      <c r="O1416" s="23"/>
      <c r="P1416" s="23"/>
      <c r="Q1416" s="23">
        <v>5</v>
      </c>
      <c r="R1416" s="23">
        <v>10</v>
      </c>
      <c r="S1416" s="22" t="s">
        <v>66</v>
      </c>
      <c r="T1416" s="22">
        <v>16</v>
      </c>
      <c r="U1416" s="22">
        <v>408</v>
      </c>
      <c r="V1416" s="22">
        <v>610</v>
      </c>
      <c r="W1416" s="22">
        <v>820</v>
      </c>
      <c r="X1416" s="24"/>
      <c r="Y1416" s="25">
        <v>8</v>
      </c>
      <c r="Z1416" s="18">
        <f>#NAME?</f>
        <v>8</v>
      </c>
      <c r="AA1416" s="18" t="b">
        <f t="shared" si="84"/>
        <v>1</v>
      </c>
      <c r="AB1416" s="26">
        <v>2</v>
      </c>
    </row>
    <row r="1417">
      <c r="A1417" s="21">
        <v>10180</v>
      </c>
      <c r="B1417" s="22" t="s">
        <v>5804</v>
      </c>
      <c r="C1417" s="22" t="s">
        <v>5805</v>
      </c>
      <c r="D1417" s="22" t="s">
        <v>4422</v>
      </c>
      <c r="E1417" s="22" t="s">
        <v>5806</v>
      </c>
      <c r="F1417" s="22" t="s">
        <v>5807</v>
      </c>
      <c r="G1417" s="22"/>
      <c r="H1417" s="14">
        <v>0.040000000000000001</v>
      </c>
      <c r="I1417" s="15" t="s">
        <v>64</v>
      </c>
      <c r="J1417" s="22" t="s">
        <v>65</v>
      </c>
      <c r="K1417" s="13">
        <v>90</v>
      </c>
      <c r="L1417" s="23">
        <v>7</v>
      </c>
      <c r="M1417" s="29">
        <f t="shared" si="81"/>
        <v>28</v>
      </c>
      <c r="N1417" s="29">
        <f t="shared" si="82"/>
        <v>35</v>
      </c>
      <c r="O1417" s="23"/>
      <c r="P1417" s="23"/>
      <c r="Q1417" s="23">
        <v>5</v>
      </c>
      <c r="R1417" s="23">
        <v>10</v>
      </c>
      <c r="S1417" s="22" t="s">
        <v>66</v>
      </c>
      <c r="T1417" s="22">
        <v>16</v>
      </c>
      <c r="U1417" s="22">
        <v>408</v>
      </c>
      <c r="V1417" s="22">
        <v>610</v>
      </c>
      <c r="W1417" s="22">
        <v>820</v>
      </c>
      <c r="X1417" s="24">
        <v>4</v>
      </c>
      <c r="Y1417" s="25">
        <v>6</v>
      </c>
      <c r="Z1417" s="18">
        <f>#NAME?</f>
        <v>6</v>
      </c>
      <c r="AA1417" s="18" t="b">
        <f t="shared" si="84"/>
        <v>1</v>
      </c>
      <c r="AB1417" s="26">
        <v>2</v>
      </c>
    </row>
    <row r="1418">
      <c r="A1418" s="21">
        <v>13025</v>
      </c>
      <c r="B1418" s="22" t="s">
        <v>5808</v>
      </c>
      <c r="C1418" s="22" t="s">
        <v>5809</v>
      </c>
      <c r="D1418" s="22" t="s">
        <v>4422</v>
      </c>
      <c r="E1418" s="22" t="s">
        <v>5810</v>
      </c>
      <c r="F1418" s="22" t="s">
        <v>5811</v>
      </c>
      <c r="G1418" s="22"/>
      <c r="H1418" s="14">
        <v>0.040000000000000001</v>
      </c>
      <c r="I1418" s="15" t="s">
        <v>64</v>
      </c>
      <c r="J1418" s="22" t="s">
        <v>65</v>
      </c>
      <c r="K1418" s="13">
        <v>90</v>
      </c>
      <c r="L1418" s="23"/>
      <c r="M1418" s="29">
        <f t="shared" si="81"/>
        <v>0</v>
      </c>
      <c r="N1418" s="29">
        <f t="shared" si="82"/>
        <v>0</v>
      </c>
      <c r="O1418" s="23">
        <v>5</v>
      </c>
      <c r="P1418" s="23">
        <v>20</v>
      </c>
      <c r="Q1418" s="23"/>
      <c r="R1418" s="23"/>
      <c r="S1418" s="22" t="s">
        <v>66</v>
      </c>
      <c r="T1418" s="22">
        <v>0.90000000000000002</v>
      </c>
      <c r="U1418" s="22">
        <v>141</v>
      </c>
      <c r="V1418" s="22">
        <v>220</v>
      </c>
      <c r="W1418" s="22">
        <v>300</v>
      </c>
      <c r="X1418" s="24"/>
      <c r="Y1418" s="25"/>
      <c r="Z1418" s="18">
        <f>#NAME?</f>
        <v>0</v>
      </c>
      <c r="AA1418" s="18" t="b">
        <f t="shared" si="84"/>
        <v>1</v>
      </c>
      <c r="AB1418" s="26"/>
    </row>
    <row r="1419">
      <c r="A1419" s="21">
        <v>13024</v>
      </c>
      <c r="B1419" s="22" t="s">
        <v>5812</v>
      </c>
      <c r="C1419" s="22" t="s">
        <v>5813</v>
      </c>
      <c r="D1419" s="22" t="s">
        <v>4422</v>
      </c>
      <c r="E1419" s="22" t="s">
        <v>5814</v>
      </c>
      <c r="F1419" s="22" t="s">
        <v>5815</v>
      </c>
      <c r="G1419" s="22"/>
      <c r="H1419" s="14">
        <v>0.040000000000000001</v>
      </c>
      <c r="I1419" s="15" t="s">
        <v>64</v>
      </c>
      <c r="J1419" s="22" t="s">
        <v>65</v>
      </c>
      <c r="K1419" s="13">
        <v>90</v>
      </c>
      <c r="L1419" s="23"/>
      <c r="M1419" s="29">
        <f t="shared" si="81"/>
        <v>0</v>
      </c>
      <c r="N1419" s="29">
        <f t="shared" si="82"/>
        <v>0</v>
      </c>
      <c r="O1419" s="23">
        <v>5</v>
      </c>
      <c r="P1419" s="23">
        <v>20</v>
      </c>
      <c r="Q1419" s="23"/>
      <c r="R1419" s="23"/>
      <c r="S1419" s="22" t="s">
        <v>66</v>
      </c>
      <c r="T1419" s="22">
        <v>0.90000000000000002</v>
      </c>
      <c r="U1419" s="22">
        <v>141</v>
      </c>
      <c r="V1419" s="22">
        <v>220</v>
      </c>
      <c r="W1419" s="22">
        <v>300</v>
      </c>
      <c r="X1419" s="24"/>
      <c r="Y1419" s="25"/>
      <c r="Z1419" s="18">
        <f>#NAME?</f>
        <v>0</v>
      </c>
      <c r="AA1419" s="18" t="b">
        <f t="shared" si="84"/>
        <v>1</v>
      </c>
      <c r="AB1419" s="26"/>
    </row>
    <row r="1420">
      <c r="A1420" s="21">
        <v>12999</v>
      </c>
      <c r="B1420" s="22" t="s">
        <v>5816</v>
      </c>
      <c r="C1420" s="22" t="s">
        <v>5817</v>
      </c>
      <c r="D1420" s="22" t="s">
        <v>4422</v>
      </c>
      <c r="E1420" s="22" t="s">
        <v>5818</v>
      </c>
      <c r="F1420" s="22" t="s">
        <v>5819</v>
      </c>
      <c r="G1420" s="22"/>
      <c r="H1420" s="14">
        <v>0.040000000000000001</v>
      </c>
      <c r="I1420" s="15" t="s">
        <v>64</v>
      </c>
      <c r="J1420" s="22" t="s">
        <v>65</v>
      </c>
      <c r="K1420" s="13">
        <v>90</v>
      </c>
      <c r="L1420" s="23">
        <v>1</v>
      </c>
      <c r="M1420" s="29">
        <f t="shared" si="81"/>
        <v>4</v>
      </c>
      <c r="N1420" s="29">
        <f t="shared" si="82"/>
        <v>5</v>
      </c>
      <c r="O1420" s="23">
        <v>5</v>
      </c>
      <c r="P1420" s="23">
        <v>20</v>
      </c>
      <c r="Q1420" s="23"/>
      <c r="R1420" s="23"/>
      <c r="S1420" s="22" t="s">
        <v>66</v>
      </c>
      <c r="T1420" s="22">
        <v>1.73</v>
      </c>
      <c r="U1420" s="22">
        <v>270</v>
      </c>
      <c r="V1420" s="22">
        <v>420</v>
      </c>
      <c r="W1420" s="22">
        <v>580</v>
      </c>
      <c r="X1420" s="24">
        <v>4</v>
      </c>
      <c r="Y1420" s="25">
        <v>4</v>
      </c>
      <c r="Z1420" s="18">
        <f>#NAME?</f>
        <v>4</v>
      </c>
      <c r="AA1420" s="18" t="b">
        <f t="shared" si="84"/>
        <v>1</v>
      </c>
      <c r="AB1420" s="26">
        <v>11</v>
      </c>
    </row>
    <row r="1421">
      <c r="A1421" s="21">
        <v>13000</v>
      </c>
      <c r="B1421" s="22" t="s">
        <v>5820</v>
      </c>
      <c r="C1421" s="22" t="s">
        <v>5821</v>
      </c>
      <c r="D1421" s="22" t="s">
        <v>4422</v>
      </c>
      <c r="E1421" s="22" t="s">
        <v>5822</v>
      </c>
      <c r="F1421" s="22" t="s">
        <v>5823</v>
      </c>
      <c r="G1421" s="22"/>
      <c r="H1421" s="14">
        <v>0.040000000000000001</v>
      </c>
      <c r="I1421" s="15" t="s">
        <v>64</v>
      </c>
      <c r="J1421" s="22" t="s">
        <v>65</v>
      </c>
      <c r="K1421" s="13">
        <v>90</v>
      </c>
      <c r="L1421" s="23">
        <v>0</v>
      </c>
      <c r="M1421" s="29">
        <f t="shared" si="81"/>
        <v>0</v>
      </c>
      <c r="N1421" s="29">
        <f t="shared" si="82"/>
        <v>0</v>
      </c>
      <c r="O1421" s="23">
        <v>5</v>
      </c>
      <c r="P1421" s="23">
        <v>20</v>
      </c>
      <c r="Q1421" s="23"/>
      <c r="R1421" s="23"/>
      <c r="S1421" s="22" t="s">
        <v>66</v>
      </c>
      <c r="T1421" s="22">
        <v>1.73</v>
      </c>
      <c r="U1421" s="22">
        <v>270</v>
      </c>
      <c r="V1421" s="22">
        <v>420</v>
      </c>
      <c r="W1421" s="22">
        <v>580</v>
      </c>
      <c r="X1421" s="24">
        <v>8</v>
      </c>
      <c r="Y1421" s="25">
        <v>4</v>
      </c>
      <c r="Z1421" s="18">
        <f>#NAME?</f>
        <v>4</v>
      </c>
      <c r="AA1421" s="18" t="b">
        <f t="shared" si="84"/>
        <v>1</v>
      </c>
      <c r="AB1421" s="26">
        <v>13</v>
      </c>
    </row>
    <row r="1422">
      <c r="A1422" s="21">
        <v>10259</v>
      </c>
      <c r="B1422" s="22" t="s">
        <v>5824</v>
      </c>
      <c r="C1422" s="22" t="s">
        <v>5825</v>
      </c>
      <c r="D1422" s="22" t="s">
        <v>4422</v>
      </c>
      <c r="E1422" s="22" t="s">
        <v>5826</v>
      </c>
      <c r="F1422" s="22" t="s">
        <v>5827</v>
      </c>
      <c r="G1422" s="22"/>
      <c r="H1422" s="14">
        <v>0.040000000000000001</v>
      </c>
      <c r="I1422" s="15" t="s">
        <v>64</v>
      </c>
      <c r="J1422" s="22" t="s">
        <v>65</v>
      </c>
      <c r="K1422" s="13">
        <v>90</v>
      </c>
      <c r="L1422" s="23">
        <v>6</v>
      </c>
      <c r="M1422" s="29">
        <f t="shared" si="81"/>
        <v>24</v>
      </c>
      <c r="N1422" s="29">
        <f t="shared" si="82"/>
        <v>30</v>
      </c>
      <c r="O1422" s="23"/>
      <c r="P1422" s="23"/>
      <c r="Q1422" s="23">
        <v>5</v>
      </c>
      <c r="R1422" s="23">
        <v>20</v>
      </c>
      <c r="S1422" s="22" t="s">
        <v>66</v>
      </c>
      <c r="T1422" s="22">
        <v>35</v>
      </c>
      <c r="U1422" s="22">
        <v>893</v>
      </c>
      <c r="V1422" s="22">
        <v>1340</v>
      </c>
      <c r="W1422" s="22">
        <v>1790</v>
      </c>
      <c r="X1422" s="24">
        <v>3</v>
      </c>
      <c r="Y1422" s="25">
        <v>19</v>
      </c>
      <c r="Z1422" s="18">
        <f>#NAME?</f>
        <v>19</v>
      </c>
      <c r="AA1422" s="18" t="b">
        <f t="shared" si="84"/>
        <v>1</v>
      </c>
      <c r="AB1422" s="26"/>
    </row>
    <row r="1423">
      <c r="A1423" s="21">
        <v>10258</v>
      </c>
      <c r="B1423" s="22" t="s">
        <v>5828</v>
      </c>
      <c r="C1423" s="22" t="s">
        <v>5829</v>
      </c>
      <c r="D1423" s="22" t="s">
        <v>4422</v>
      </c>
      <c r="E1423" s="22" t="s">
        <v>5830</v>
      </c>
      <c r="F1423" s="22" t="s">
        <v>5831</v>
      </c>
      <c r="G1423" s="22"/>
      <c r="H1423" s="14">
        <v>0.040000000000000001</v>
      </c>
      <c r="I1423" s="15" t="s">
        <v>64</v>
      </c>
      <c r="J1423" s="22" t="s">
        <v>65</v>
      </c>
      <c r="K1423" s="13">
        <v>90</v>
      </c>
      <c r="L1423" s="23">
        <v>6</v>
      </c>
      <c r="M1423" s="29">
        <f t="shared" ref="M1423:M1486" si="85">L1423*4</f>
        <v>24</v>
      </c>
      <c r="N1423" s="29">
        <f t="shared" ref="N1423:N1486" si="86">L1423*5</f>
        <v>30</v>
      </c>
      <c r="O1423" s="23"/>
      <c r="P1423" s="23"/>
      <c r="Q1423" s="23">
        <v>5</v>
      </c>
      <c r="R1423" s="23">
        <v>20</v>
      </c>
      <c r="S1423" s="22" t="s">
        <v>66</v>
      </c>
      <c r="T1423" s="22">
        <v>35</v>
      </c>
      <c r="U1423" s="22">
        <v>893</v>
      </c>
      <c r="V1423" s="22">
        <v>1340</v>
      </c>
      <c r="W1423" s="22">
        <v>1790</v>
      </c>
      <c r="X1423" s="24">
        <v>3</v>
      </c>
      <c r="Y1423" s="25">
        <v>20</v>
      </c>
      <c r="Z1423" s="18">
        <f>#NAME?</f>
        <v>20</v>
      </c>
      <c r="AA1423" s="18" t="b">
        <f t="shared" si="84"/>
        <v>1</v>
      </c>
      <c r="AB1423" s="26"/>
    </row>
    <row r="1424">
      <c r="A1424" s="21">
        <v>11415</v>
      </c>
      <c r="B1424" s="22" t="s">
        <v>5832</v>
      </c>
      <c r="C1424" s="22" t="s">
        <v>5833</v>
      </c>
      <c r="D1424" s="22" t="s">
        <v>4422</v>
      </c>
      <c r="E1424" s="22" t="s">
        <v>5834</v>
      </c>
      <c r="F1424" s="22" t="s">
        <v>5835</v>
      </c>
      <c r="G1424" s="22"/>
      <c r="H1424" s="14">
        <v>0.040000000000000001</v>
      </c>
      <c r="I1424" s="15" t="s">
        <v>64</v>
      </c>
      <c r="J1424" s="22" t="s">
        <v>65</v>
      </c>
      <c r="K1424" s="13">
        <v>90</v>
      </c>
      <c r="L1424" s="23">
        <v>19</v>
      </c>
      <c r="M1424" s="29">
        <f t="shared" si="85"/>
        <v>76</v>
      </c>
      <c r="N1424" s="29">
        <f t="shared" si="86"/>
        <v>95</v>
      </c>
      <c r="O1424" s="23"/>
      <c r="P1424" s="23"/>
      <c r="Q1424" s="23">
        <v>5</v>
      </c>
      <c r="R1424" s="23">
        <v>20</v>
      </c>
      <c r="S1424" s="22" t="s">
        <v>66</v>
      </c>
      <c r="T1424" s="22">
        <v>18</v>
      </c>
      <c r="U1424" s="22">
        <v>435</v>
      </c>
      <c r="V1424" s="22">
        <v>650</v>
      </c>
      <c r="W1424" s="22">
        <v>900</v>
      </c>
      <c r="X1424" s="24"/>
      <c r="Y1424" s="25"/>
      <c r="Z1424" s="18">
        <f>#NAME?</f>
        <v>0</v>
      </c>
      <c r="AA1424" s="18" t="b">
        <f t="shared" si="84"/>
        <v>1</v>
      </c>
      <c r="AB1424" s="26"/>
    </row>
    <row r="1425">
      <c r="A1425" s="21">
        <v>11416</v>
      </c>
      <c r="B1425" s="22" t="s">
        <v>5836</v>
      </c>
      <c r="C1425" s="22" t="s">
        <v>5837</v>
      </c>
      <c r="D1425" s="22" t="s">
        <v>4422</v>
      </c>
      <c r="E1425" s="22" t="s">
        <v>5838</v>
      </c>
      <c r="F1425" s="22" t="s">
        <v>5839</v>
      </c>
      <c r="G1425" s="22"/>
      <c r="H1425" s="14">
        <v>0.040000000000000001</v>
      </c>
      <c r="I1425" s="15" t="s">
        <v>64</v>
      </c>
      <c r="J1425" s="22" t="s">
        <v>65</v>
      </c>
      <c r="K1425" s="13">
        <v>90</v>
      </c>
      <c r="L1425" s="23">
        <v>16</v>
      </c>
      <c r="M1425" s="29">
        <f t="shared" si="85"/>
        <v>64</v>
      </c>
      <c r="N1425" s="29">
        <f t="shared" si="86"/>
        <v>80</v>
      </c>
      <c r="O1425" s="23"/>
      <c r="P1425" s="23"/>
      <c r="Q1425" s="23">
        <v>5</v>
      </c>
      <c r="R1425" s="23">
        <v>20</v>
      </c>
      <c r="S1425" s="22" t="s">
        <v>66</v>
      </c>
      <c r="T1425" s="22">
        <v>18</v>
      </c>
      <c r="U1425" s="22">
        <v>435</v>
      </c>
      <c r="V1425" s="22">
        <v>650</v>
      </c>
      <c r="W1425" s="22">
        <v>900</v>
      </c>
      <c r="X1425" s="24"/>
      <c r="Y1425" s="25"/>
      <c r="Z1425" s="18">
        <f>#NAME?</f>
        <v>0</v>
      </c>
      <c r="AA1425" s="18" t="b">
        <f t="shared" si="84"/>
        <v>1</v>
      </c>
      <c r="AB1425" s="26"/>
    </row>
    <row r="1426">
      <c r="A1426" s="21">
        <v>10283</v>
      </c>
      <c r="B1426" s="22" t="s">
        <v>5840</v>
      </c>
      <c r="C1426" s="22" t="s">
        <v>5841</v>
      </c>
      <c r="D1426" s="22" t="s">
        <v>4422</v>
      </c>
      <c r="E1426" s="22" t="s">
        <v>5842</v>
      </c>
      <c r="F1426" s="22" t="s">
        <v>5843</v>
      </c>
      <c r="G1426" s="22"/>
      <c r="H1426" s="14">
        <v>0.040000000000000001</v>
      </c>
      <c r="I1426" s="15" t="s">
        <v>64</v>
      </c>
      <c r="J1426" s="22" t="s">
        <v>65</v>
      </c>
      <c r="K1426" s="13">
        <v>90</v>
      </c>
      <c r="L1426" s="23">
        <v>6</v>
      </c>
      <c r="M1426" s="29">
        <f t="shared" si="85"/>
        <v>24</v>
      </c>
      <c r="N1426" s="29">
        <f t="shared" si="86"/>
        <v>30</v>
      </c>
      <c r="O1426" s="23"/>
      <c r="P1426" s="23"/>
      <c r="Q1426" s="23">
        <v>5</v>
      </c>
      <c r="R1426" s="23">
        <v>20</v>
      </c>
      <c r="S1426" s="22" t="s">
        <v>66</v>
      </c>
      <c r="T1426" s="22">
        <v>65</v>
      </c>
      <c r="U1426" s="22">
        <v>1652.8199999999999</v>
      </c>
      <c r="V1426" s="22">
        <v>2500</v>
      </c>
      <c r="W1426" s="22">
        <v>4400</v>
      </c>
      <c r="X1426" s="24"/>
      <c r="Y1426" s="25"/>
      <c r="Z1426" s="18">
        <f>#NAME?</f>
        <v>0</v>
      </c>
      <c r="AA1426" s="18" t="b">
        <f t="shared" si="84"/>
        <v>1</v>
      </c>
      <c r="AB1426" s="26"/>
    </row>
    <row r="1427">
      <c r="A1427" s="21">
        <v>10282</v>
      </c>
      <c r="B1427" s="22" t="s">
        <v>5844</v>
      </c>
      <c r="C1427" s="22" t="s">
        <v>5845</v>
      </c>
      <c r="D1427" s="22" t="s">
        <v>4422</v>
      </c>
      <c r="E1427" s="22" t="s">
        <v>5846</v>
      </c>
      <c r="F1427" s="22" t="s">
        <v>5847</v>
      </c>
      <c r="G1427" s="22"/>
      <c r="H1427" s="14">
        <v>0.040000000000000001</v>
      </c>
      <c r="I1427" s="15" t="s">
        <v>64</v>
      </c>
      <c r="J1427" s="22" t="s">
        <v>65</v>
      </c>
      <c r="K1427" s="13">
        <v>90</v>
      </c>
      <c r="L1427" s="23">
        <v>5</v>
      </c>
      <c r="M1427" s="29">
        <f t="shared" si="85"/>
        <v>20</v>
      </c>
      <c r="N1427" s="29">
        <f t="shared" si="86"/>
        <v>25</v>
      </c>
      <c r="O1427" s="23"/>
      <c r="P1427" s="23"/>
      <c r="Q1427" s="23">
        <v>5</v>
      </c>
      <c r="R1427" s="23">
        <v>20</v>
      </c>
      <c r="S1427" s="22" t="s">
        <v>66</v>
      </c>
      <c r="T1427" s="22">
        <v>65</v>
      </c>
      <c r="U1427" s="22">
        <v>1652.8199999999999</v>
      </c>
      <c r="V1427" s="22">
        <v>2500</v>
      </c>
      <c r="W1427" s="22">
        <v>4400</v>
      </c>
      <c r="X1427" s="24"/>
      <c r="Y1427" s="25"/>
      <c r="Z1427" s="18">
        <f>#NAME?</f>
        <v>0</v>
      </c>
      <c r="AA1427" s="18" t="b">
        <f t="shared" si="84"/>
        <v>1</v>
      </c>
      <c r="AB1427" s="26"/>
    </row>
    <row r="1428">
      <c r="A1428" s="21">
        <v>11422</v>
      </c>
      <c r="B1428" s="22" t="s">
        <v>5848</v>
      </c>
      <c r="C1428" s="22" t="s">
        <v>5849</v>
      </c>
      <c r="D1428" s="22" t="s">
        <v>4422</v>
      </c>
      <c r="E1428" s="22" t="s">
        <v>5850</v>
      </c>
      <c r="F1428" s="22" t="s">
        <v>5851</v>
      </c>
      <c r="G1428" s="22"/>
      <c r="H1428" s="14">
        <v>0.040000000000000001</v>
      </c>
      <c r="I1428" s="15" t="s">
        <v>64</v>
      </c>
      <c r="J1428" s="22" t="s">
        <v>65</v>
      </c>
      <c r="K1428" s="13">
        <v>90</v>
      </c>
      <c r="L1428" s="23">
        <v>22</v>
      </c>
      <c r="M1428" s="29">
        <f t="shared" si="85"/>
        <v>88</v>
      </c>
      <c r="N1428" s="29">
        <f t="shared" si="86"/>
        <v>110</v>
      </c>
      <c r="O1428" s="23"/>
      <c r="P1428" s="23"/>
      <c r="Q1428" s="23">
        <v>5</v>
      </c>
      <c r="R1428" s="23">
        <v>20</v>
      </c>
      <c r="S1428" s="22" t="s">
        <v>66</v>
      </c>
      <c r="T1428" s="22">
        <v>18</v>
      </c>
      <c r="U1428" s="22">
        <v>435</v>
      </c>
      <c r="V1428" s="22">
        <v>650</v>
      </c>
      <c r="W1428" s="22">
        <v>900</v>
      </c>
      <c r="X1428" s="24">
        <v>1</v>
      </c>
      <c r="Y1428" s="25"/>
      <c r="Z1428" s="18">
        <f>#NAME?</f>
        <v>0</v>
      </c>
      <c r="AA1428" s="18" t="b">
        <f t="shared" si="84"/>
        <v>1</v>
      </c>
      <c r="AB1428" s="26">
        <v>6</v>
      </c>
    </row>
    <row r="1429">
      <c r="A1429" s="21">
        <v>11423</v>
      </c>
      <c r="B1429" s="22" t="s">
        <v>5852</v>
      </c>
      <c r="C1429" s="22" t="s">
        <v>5853</v>
      </c>
      <c r="D1429" s="22" t="s">
        <v>4422</v>
      </c>
      <c r="E1429" s="22" t="s">
        <v>5854</v>
      </c>
      <c r="F1429" s="22" t="s">
        <v>5855</v>
      </c>
      <c r="G1429" s="22"/>
      <c r="H1429" s="14">
        <v>0.040000000000000001</v>
      </c>
      <c r="I1429" s="15" t="s">
        <v>64</v>
      </c>
      <c r="J1429" s="22" t="s">
        <v>65</v>
      </c>
      <c r="K1429" s="13">
        <v>90</v>
      </c>
      <c r="L1429" s="23">
        <v>24</v>
      </c>
      <c r="M1429" s="29">
        <f t="shared" si="85"/>
        <v>96</v>
      </c>
      <c r="N1429" s="29">
        <f t="shared" si="86"/>
        <v>120</v>
      </c>
      <c r="O1429" s="23"/>
      <c r="P1429" s="23"/>
      <c r="Q1429" s="23">
        <v>5</v>
      </c>
      <c r="R1429" s="23">
        <v>20</v>
      </c>
      <c r="S1429" s="22" t="s">
        <v>66</v>
      </c>
      <c r="T1429" s="22">
        <v>18</v>
      </c>
      <c r="U1429" s="22">
        <v>418.5</v>
      </c>
      <c r="V1429" s="22">
        <v>650</v>
      </c>
      <c r="W1429" s="22">
        <v>900</v>
      </c>
      <c r="X1429" s="24"/>
      <c r="Y1429" s="25"/>
      <c r="Z1429" s="18">
        <f>#NAME?</f>
        <v>0</v>
      </c>
      <c r="AA1429" s="18" t="b">
        <f t="shared" si="84"/>
        <v>1</v>
      </c>
      <c r="AB1429" s="26">
        <v>3</v>
      </c>
    </row>
    <row r="1430">
      <c r="A1430" s="21">
        <v>11726</v>
      </c>
      <c r="B1430" s="22" t="s">
        <v>5856</v>
      </c>
      <c r="C1430" s="22" t="s">
        <v>5857</v>
      </c>
      <c r="D1430" s="22" t="s">
        <v>4422</v>
      </c>
      <c r="E1430" s="22" t="s">
        <v>5858</v>
      </c>
      <c r="F1430" s="22" t="s">
        <v>5859</v>
      </c>
      <c r="G1430" s="22"/>
      <c r="H1430" s="14">
        <v>0.040000000000000001</v>
      </c>
      <c r="I1430" s="15" t="s">
        <v>64</v>
      </c>
      <c r="J1430" s="22" t="s">
        <v>65</v>
      </c>
      <c r="K1430" s="13">
        <v>90</v>
      </c>
      <c r="L1430" s="23">
        <v>3</v>
      </c>
      <c r="M1430" s="29">
        <f t="shared" si="85"/>
        <v>12</v>
      </c>
      <c r="N1430" s="29">
        <f t="shared" si="86"/>
        <v>15</v>
      </c>
      <c r="O1430" s="23"/>
      <c r="P1430" s="23"/>
      <c r="Q1430" s="23">
        <v>5</v>
      </c>
      <c r="R1430" s="23">
        <v>20</v>
      </c>
      <c r="S1430" s="22" t="s">
        <v>66</v>
      </c>
      <c r="T1430" s="22">
        <v>70</v>
      </c>
      <c r="U1430" s="22">
        <v>1904</v>
      </c>
      <c r="V1430" s="22">
        <v>2860</v>
      </c>
      <c r="W1430" s="22">
        <v>3810</v>
      </c>
      <c r="X1430" s="24"/>
      <c r="Y1430" s="25">
        <v>23</v>
      </c>
      <c r="Z1430" s="18">
        <f>#NAME?</f>
        <v>23</v>
      </c>
      <c r="AA1430" s="18" t="b">
        <f t="shared" si="84"/>
        <v>1</v>
      </c>
      <c r="AB1430" s="26"/>
    </row>
    <row r="1431">
      <c r="A1431" s="21">
        <v>11200</v>
      </c>
      <c r="B1431" s="22" t="s">
        <v>5860</v>
      </c>
      <c r="C1431" s="22" t="s">
        <v>5861</v>
      </c>
      <c r="D1431" s="22" t="s">
        <v>4422</v>
      </c>
      <c r="E1431" s="22" t="s">
        <v>5862</v>
      </c>
      <c r="F1431" s="22" t="s">
        <v>5863</v>
      </c>
      <c r="G1431" s="22"/>
      <c r="H1431" s="14">
        <v>0.040000000000000001</v>
      </c>
      <c r="I1431" s="15" t="s">
        <v>64</v>
      </c>
      <c r="J1431" s="22" t="s">
        <v>65</v>
      </c>
      <c r="K1431" s="13">
        <v>90</v>
      </c>
      <c r="L1431" s="23">
        <v>3</v>
      </c>
      <c r="M1431" s="29">
        <f t="shared" si="85"/>
        <v>12</v>
      </c>
      <c r="N1431" s="29">
        <f t="shared" si="86"/>
        <v>15</v>
      </c>
      <c r="O1431" s="23"/>
      <c r="P1431" s="23"/>
      <c r="Q1431" s="23">
        <v>5</v>
      </c>
      <c r="R1431" s="23">
        <v>20</v>
      </c>
      <c r="S1431" s="22" t="s">
        <v>66</v>
      </c>
      <c r="T1431" s="22">
        <v>62</v>
      </c>
      <c r="U1431" s="22">
        <v>1576.54</v>
      </c>
      <c r="V1431" s="22">
        <v>2400</v>
      </c>
      <c r="W1431" s="22">
        <v>4200</v>
      </c>
      <c r="X1431" s="24">
        <v>1</v>
      </c>
      <c r="Y1431" s="25">
        <v>32</v>
      </c>
      <c r="Z1431" s="18">
        <f>#NAME?</f>
        <v>32</v>
      </c>
      <c r="AA1431" s="18" t="b">
        <f t="shared" si="84"/>
        <v>1</v>
      </c>
      <c r="AB1431" s="26">
        <v>1</v>
      </c>
    </row>
    <row r="1432">
      <c r="A1432" s="21">
        <v>11199</v>
      </c>
      <c r="B1432" s="22" t="s">
        <v>5864</v>
      </c>
      <c r="C1432" s="22" t="s">
        <v>5865</v>
      </c>
      <c r="D1432" s="22" t="s">
        <v>4422</v>
      </c>
      <c r="E1432" s="22" t="s">
        <v>5866</v>
      </c>
      <c r="F1432" s="22" t="s">
        <v>5867</v>
      </c>
      <c r="G1432" s="22"/>
      <c r="H1432" s="14">
        <v>0.040000000000000001</v>
      </c>
      <c r="I1432" s="15" t="s">
        <v>64</v>
      </c>
      <c r="J1432" s="22" t="s">
        <v>65</v>
      </c>
      <c r="K1432" s="13">
        <v>90</v>
      </c>
      <c r="L1432" s="23">
        <v>2</v>
      </c>
      <c r="M1432" s="29">
        <f t="shared" si="85"/>
        <v>8</v>
      </c>
      <c r="N1432" s="29">
        <f t="shared" si="86"/>
        <v>10</v>
      </c>
      <c r="O1432" s="23"/>
      <c r="P1432" s="23"/>
      <c r="Q1432" s="23">
        <v>5</v>
      </c>
      <c r="R1432" s="23">
        <v>20</v>
      </c>
      <c r="S1432" s="22" t="s">
        <v>66</v>
      </c>
      <c r="T1432" s="22">
        <v>62</v>
      </c>
      <c r="U1432" s="22">
        <v>1576.54</v>
      </c>
      <c r="V1432" s="22">
        <v>2400</v>
      </c>
      <c r="W1432" s="22">
        <v>4200</v>
      </c>
      <c r="X1432" s="24">
        <v>3</v>
      </c>
      <c r="Y1432" s="25">
        <v>33</v>
      </c>
      <c r="Z1432" s="18">
        <f>#NAME?</f>
        <v>33</v>
      </c>
      <c r="AA1432" s="18" t="b">
        <f t="shared" si="84"/>
        <v>1</v>
      </c>
      <c r="AB1432" s="26">
        <v>2</v>
      </c>
    </row>
    <row r="1433">
      <c r="A1433" s="21">
        <v>11869</v>
      </c>
      <c r="B1433" s="22" t="s">
        <v>5868</v>
      </c>
      <c r="C1433" s="22" t="s">
        <v>5869</v>
      </c>
      <c r="D1433" s="22" t="s">
        <v>4422</v>
      </c>
      <c r="E1433" s="22" t="s">
        <v>5870</v>
      </c>
      <c r="F1433" s="22" t="s">
        <v>5871</v>
      </c>
      <c r="G1433" s="22"/>
      <c r="H1433" s="14">
        <v>0.040000000000000001</v>
      </c>
      <c r="I1433" s="15" t="s">
        <v>64</v>
      </c>
      <c r="J1433" s="22" t="s">
        <v>65</v>
      </c>
      <c r="K1433" s="13">
        <v>90</v>
      </c>
      <c r="L1433" s="23">
        <v>16</v>
      </c>
      <c r="M1433" s="29">
        <f t="shared" si="85"/>
        <v>64</v>
      </c>
      <c r="N1433" s="29">
        <f t="shared" si="86"/>
        <v>80</v>
      </c>
      <c r="O1433" s="23"/>
      <c r="P1433" s="23"/>
      <c r="Q1433" s="23">
        <v>5</v>
      </c>
      <c r="R1433" s="23">
        <v>20</v>
      </c>
      <c r="S1433" s="22" t="s">
        <v>66</v>
      </c>
      <c r="T1433" s="22">
        <v>18</v>
      </c>
      <c r="U1433" s="22">
        <v>459</v>
      </c>
      <c r="V1433" s="22">
        <v>690</v>
      </c>
      <c r="W1433" s="22">
        <v>920</v>
      </c>
      <c r="X1433" s="24">
        <v>7</v>
      </c>
      <c r="Y1433" s="25">
        <v>18</v>
      </c>
      <c r="Z1433" s="18">
        <f>#NAME?</f>
        <v>18</v>
      </c>
      <c r="AA1433" s="18" t="b">
        <f t="shared" si="84"/>
        <v>1</v>
      </c>
      <c r="AB1433" s="26">
        <v>3</v>
      </c>
    </row>
    <row r="1434">
      <c r="A1434" s="21">
        <v>11868</v>
      </c>
      <c r="B1434" s="22" t="s">
        <v>5872</v>
      </c>
      <c r="C1434" s="22" t="s">
        <v>5873</v>
      </c>
      <c r="D1434" s="22" t="s">
        <v>4422</v>
      </c>
      <c r="E1434" s="22" t="s">
        <v>5874</v>
      </c>
      <c r="F1434" s="22" t="s">
        <v>5875</v>
      </c>
      <c r="G1434" s="22"/>
      <c r="H1434" s="14">
        <v>0.040000000000000001</v>
      </c>
      <c r="I1434" s="15" t="s">
        <v>64</v>
      </c>
      <c r="J1434" s="22" t="s">
        <v>65</v>
      </c>
      <c r="K1434" s="13">
        <v>90</v>
      </c>
      <c r="L1434" s="23">
        <v>16</v>
      </c>
      <c r="M1434" s="29">
        <f t="shared" si="85"/>
        <v>64</v>
      </c>
      <c r="N1434" s="29">
        <f t="shared" si="86"/>
        <v>80</v>
      </c>
      <c r="O1434" s="23"/>
      <c r="P1434" s="23"/>
      <c r="Q1434" s="23">
        <v>5</v>
      </c>
      <c r="R1434" s="23">
        <v>20</v>
      </c>
      <c r="S1434" s="22" t="s">
        <v>66</v>
      </c>
      <c r="T1434" s="22">
        <v>18</v>
      </c>
      <c r="U1434" s="22">
        <v>459</v>
      </c>
      <c r="V1434" s="22">
        <v>690</v>
      </c>
      <c r="W1434" s="22">
        <v>920</v>
      </c>
      <c r="X1434" s="24">
        <v>6</v>
      </c>
      <c r="Y1434" s="25">
        <v>16</v>
      </c>
      <c r="Z1434" s="18">
        <f>#NAME?</f>
        <v>16</v>
      </c>
      <c r="AA1434" s="18" t="b">
        <f t="shared" si="84"/>
        <v>1</v>
      </c>
      <c r="AB1434" s="26">
        <v>2</v>
      </c>
    </row>
    <row r="1435">
      <c r="A1435" s="21">
        <v>14207</v>
      </c>
      <c r="B1435" s="22" t="s">
        <v>5876</v>
      </c>
      <c r="C1435" s="22" t="s">
        <v>5877</v>
      </c>
      <c r="D1435" s="22" t="s">
        <v>4422</v>
      </c>
      <c r="E1435" s="22" t="s">
        <v>5878</v>
      </c>
      <c r="F1435" s="22" t="s">
        <v>5879</v>
      </c>
      <c r="G1435" s="22"/>
      <c r="H1435" s="14">
        <v>0.040000000000000001</v>
      </c>
      <c r="I1435" s="15" t="s">
        <v>64</v>
      </c>
      <c r="J1435" s="22" t="s">
        <v>65</v>
      </c>
      <c r="K1435" s="13">
        <v>90</v>
      </c>
      <c r="L1435" s="23">
        <v>3</v>
      </c>
      <c r="M1435" s="29">
        <f t="shared" si="85"/>
        <v>12</v>
      </c>
      <c r="N1435" s="29">
        <f t="shared" si="86"/>
        <v>15</v>
      </c>
      <c r="O1435" s="23"/>
      <c r="P1435" s="23"/>
      <c r="Q1435" s="23">
        <v>5</v>
      </c>
      <c r="R1435" s="23">
        <v>10</v>
      </c>
      <c r="S1435" s="22" t="s">
        <v>66</v>
      </c>
      <c r="T1435" s="22">
        <v>100</v>
      </c>
      <c r="U1435" s="22">
        <v>2542.8000000000002</v>
      </c>
      <c r="V1435" s="22">
        <v>5000</v>
      </c>
      <c r="W1435" s="22">
        <v>8600</v>
      </c>
      <c r="X1435" s="24"/>
      <c r="Y1435" s="25">
        <v>10</v>
      </c>
      <c r="Z1435" s="18">
        <f>#NAME?</f>
        <v>10</v>
      </c>
      <c r="AA1435" s="18" t="b">
        <f t="shared" si="84"/>
        <v>1</v>
      </c>
      <c r="AB1435" s="26"/>
    </row>
    <row r="1436">
      <c r="A1436" s="21">
        <v>13771</v>
      </c>
      <c r="B1436" s="22" t="s">
        <v>5880</v>
      </c>
      <c r="C1436" s="22" t="s">
        <v>5881</v>
      </c>
      <c r="D1436" s="22" t="s">
        <v>4422</v>
      </c>
      <c r="E1436" s="22" t="s">
        <v>5882</v>
      </c>
      <c r="F1436" s="22" t="s">
        <v>5883</v>
      </c>
      <c r="G1436" s="22"/>
      <c r="H1436" s="14">
        <v>0.040000000000000001</v>
      </c>
      <c r="I1436" s="15" t="s">
        <v>64</v>
      </c>
      <c r="J1436" s="22" t="s">
        <v>65</v>
      </c>
      <c r="K1436" s="13">
        <v>90</v>
      </c>
      <c r="L1436" s="23"/>
      <c r="M1436" s="29">
        <f t="shared" si="85"/>
        <v>0</v>
      </c>
      <c r="N1436" s="29">
        <f t="shared" si="86"/>
        <v>0</v>
      </c>
      <c r="O1436" s="23"/>
      <c r="P1436" s="23"/>
      <c r="Q1436" s="23">
        <v>2</v>
      </c>
      <c r="R1436" s="23">
        <v>5</v>
      </c>
      <c r="S1436" s="22" t="s">
        <v>66</v>
      </c>
      <c r="T1436" s="22">
        <v>25</v>
      </c>
      <c r="U1436" s="22">
        <v>638</v>
      </c>
      <c r="V1436" s="22">
        <v>960</v>
      </c>
      <c r="W1436" s="22">
        <v>1280</v>
      </c>
      <c r="X1436" s="24"/>
      <c r="Y1436" s="25"/>
      <c r="Z1436" s="18">
        <f>#NAME?</f>
        <v>0</v>
      </c>
      <c r="AA1436" s="18" t="b">
        <f t="shared" si="84"/>
        <v>1</v>
      </c>
      <c r="AB1436" s="26"/>
    </row>
    <row r="1437">
      <c r="A1437" s="21">
        <v>12589</v>
      </c>
      <c r="B1437" s="22" t="s">
        <v>5884</v>
      </c>
      <c r="C1437" s="22" t="s">
        <v>5885</v>
      </c>
      <c r="D1437" s="22" t="s">
        <v>4422</v>
      </c>
      <c r="E1437" s="22" t="s">
        <v>5886</v>
      </c>
      <c r="F1437" s="22" t="s">
        <v>5887</v>
      </c>
      <c r="G1437" s="22"/>
      <c r="H1437" s="14">
        <v>0.040000000000000001</v>
      </c>
      <c r="I1437" s="15" t="s">
        <v>64</v>
      </c>
      <c r="J1437" s="22" t="s">
        <v>65</v>
      </c>
      <c r="K1437" s="13">
        <v>90</v>
      </c>
      <c r="L1437" s="23">
        <v>5</v>
      </c>
      <c r="M1437" s="29">
        <f t="shared" si="85"/>
        <v>20</v>
      </c>
      <c r="N1437" s="29">
        <f t="shared" si="86"/>
        <v>25</v>
      </c>
      <c r="O1437" s="23"/>
      <c r="P1437" s="23"/>
      <c r="Q1437" s="23">
        <v>5</v>
      </c>
      <c r="R1437" s="23">
        <v>20</v>
      </c>
      <c r="S1437" s="22" t="s">
        <v>66</v>
      </c>
      <c r="T1437" s="22">
        <v>90</v>
      </c>
      <c r="U1437" s="22">
        <v>2295</v>
      </c>
      <c r="V1437" s="22">
        <v>3440</v>
      </c>
      <c r="W1437" s="22">
        <v>4590</v>
      </c>
      <c r="X1437" s="24">
        <v>4</v>
      </c>
      <c r="Y1437" s="25">
        <v>18</v>
      </c>
      <c r="Z1437" s="18">
        <f>#NAME?</f>
        <v>18</v>
      </c>
      <c r="AA1437" s="18" t="b">
        <f t="shared" si="84"/>
        <v>1</v>
      </c>
      <c r="AB1437" s="26">
        <v>3</v>
      </c>
    </row>
    <row r="1438">
      <c r="A1438" s="21">
        <v>12588</v>
      </c>
      <c r="B1438" s="22" t="s">
        <v>5888</v>
      </c>
      <c r="C1438" s="22" t="s">
        <v>5889</v>
      </c>
      <c r="D1438" s="22" t="s">
        <v>4422</v>
      </c>
      <c r="E1438" s="22" t="s">
        <v>5890</v>
      </c>
      <c r="F1438" s="22" t="s">
        <v>5891</v>
      </c>
      <c r="G1438" s="22"/>
      <c r="H1438" s="14">
        <v>0.040000000000000001</v>
      </c>
      <c r="I1438" s="15" t="s">
        <v>64</v>
      </c>
      <c r="J1438" s="22" t="s">
        <v>65</v>
      </c>
      <c r="K1438" s="13">
        <v>90</v>
      </c>
      <c r="L1438" s="23">
        <v>8</v>
      </c>
      <c r="M1438" s="29">
        <f t="shared" si="85"/>
        <v>32</v>
      </c>
      <c r="N1438" s="29">
        <f t="shared" si="86"/>
        <v>40</v>
      </c>
      <c r="O1438" s="23"/>
      <c r="P1438" s="23"/>
      <c r="Q1438" s="23">
        <v>5</v>
      </c>
      <c r="R1438" s="23">
        <v>20</v>
      </c>
      <c r="S1438" s="22" t="s">
        <v>66</v>
      </c>
      <c r="T1438" s="22">
        <v>90</v>
      </c>
      <c r="U1438" s="22">
        <v>2295</v>
      </c>
      <c r="V1438" s="22">
        <v>3440</v>
      </c>
      <c r="W1438" s="22">
        <v>4590</v>
      </c>
      <c r="X1438" s="24">
        <v>4</v>
      </c>
      <c r="Y1438" s="25">
        <v>11</v>
      </c>
      <c r="Z1438" s="18">
        <f>#NAME?</f>
        <v>11</v>
      </c>
      <c r="AA1438" s="18" t="b">
        <f t="shared" si="84"/>
        <v>1</v>
      </c>
      <c r="AB1438" s="26">
        <v>0</v>
      </c>
    </row>
    <row r="1439">
      <c r="A1439" s="21">
        <v>12718</v>
      </c>
      <c r="B1439" s="22" t="s">
        <v>5892</v>
      </c>
      <c r="C1439" s="22" t="s">
        <v>5893</v>
      </c>
      <c r="D1439" s="22" t="s">
        <v>4422</v>
      </c>
      <c r="E1439" s="22" t="s">
        <v>5894</v>
      </c>
      <c r="F1439" s="22" t="s">
        <v>5895</v>
      </c>
      <c r="G1439" s="22"/>
      <c r="H1439" s="14">
        <v>0.040000000000000001</v>
      </c>
      <c r="I1439" s="15" t="s">
        <v>64</v>
      </c>
      <c r="J1439" s="22" t="s">
        <v>65</v>
      </c>
      <c r="K1439" s="13">
        <v>90</v>
      </c>
      <c r="L1439" s="23">
        <v>1</v>
      </c>
      <c r="M1439" s="29">
        <f t="shared" si="85"/>
        <v>4</v>
      </c>
      <c r="N1439" s="29">
        <f t="shared" si="86"/>
        <v>5</v>
      </c>
      <c r="O1439" s="23"/>
      <c r="P1439" s="23"/>
      <c r="Q1439" s="23">
        <v>5</v>
      </c>
      <c r="R1439" s="23">
        <v>20</v>
      </c>
      <c r="S1439" s="22" t="s">
        <v>66</v>
      </c>
      <c r="T1439" s="22">
        <v>100</v>
      </c>
      <c r="U1439" s="22">
        <v>2325</v>
      </c>
      <c r="V1439" s="22">
        <v>3600</v>
      </c>
      <c r="W1439" s="22">
        <v>5140</v>
      </c>
      <c r="X1439" s="24">
        <v>5</v>
      </c>
      <c r="Y1439" s="25">
        <v>17</v>
      </c>
      <c r="Z1439" s="18">
        <f>#NAME?</f>
        <v>17</v>
      </c>
      <c r="AA1439" s="18" t="b">
        <f t="shared" si="84"/>
        <v>1</v>
      </c>
      <c r="AB1439" s="26">
        <v>2</v>
      </c>
    </row>
    <row r="1440">
      <c r="A1440" s="21">
        <v>12717</v>
      </c>
      <c r="B1440" s="22" t="s">
        <v>5896</v>
      </c>
      <c r="C1440" s="22" t="s">
        <v>5897</v>
      </c>
      <c r="D1440" s="22" t="s">
        <v>4422</v>
      </c>
      <c r="E1440" s="22" t="s">
        <v>5898</v>
      </c>
      <c r="F1440" s="22" t="s">
        <v>5899</v>
      </c>
      <c r="G1440" s="22"/>
      <c r="H1440" s="14">
        <v>0.040000000000000001</v>
      </c>
      <c r="I1440" s="15" t="s">
        <v>64</v>
      </c>
      <c r="J1440" s="22" t="s">
        <v>65</v>
      </c>
      <c r="K1440" s="13">
        <v>90</v>
      </c>
      <c r="L1440" s="23">
        <v>0</v>
      </c>
      <c r="M1440" s="29">
        <f t="shared" si="85"/>
        <v>0</v>
      </c>
      <c r="N1440" s="29">
        <f t="shared" si="86"/>
        <v>0</v>
      </c>
      <c r="O1440" s="23"/>
      <c r="P1440" s="23"/>
      <c r="Q1440" s="23">
        <v>5</v>
      </c>
      <c r="R1440" s="23">
        <v>20</v>
      </c>
      <c r="S1440" s="22" t="s">
        <v>66</v>
      </c>
      <c r="T1440" s="22">
        <v>100</v>
      </c>
      <c r="U1440" s="22">
        <v>2325</v>
      </c>
      <c r="V1440" s="22">
        <v>3600</v>
      </c>
      <c r="W1440" s="22">
        <v>5140</v>
      </c>
      <c r="X1440" s="24">
        <v>4</v>
      </c>
      <c r="Y1440" s="25">
        <v>4</v>
      </c>
      <c r="Z1440" s="18">
        <f>#NAME?</f>
        <v>4</v>
      </c>
      <c r="AA1440" s="18" t="b">
        <f t="shared" si="84"/>
        <v>1</v>
      </c>
      <c r="AB1440" s="26">
        <v>18</v>
      </c>
    </row>
    <row r="1441">
      <c r="A1441" s="21">
        <v>12591</v>
      </c>
      <c r="B1441" s="22" t="s">
        <v>5900</v>
      </c>
      <c r="C1441" s="22" t="s">
        <v>5901</v>
      </c>
      <c r="D1441" s="22" t="s">
        <v>4422</v>
      </c>
      <c r="E1441" s="22" t="s">
        <v>5902</v>
      </c>
      <c r="F1441" s="22" t="s">
        <v>5903</v>
      </c>
      <c r="G1441" s="22"/>
      <c r="H1441" s="14">
        <v>0.040000000000000001</v>
      </c>
      <c r="I1441" s="15" t="s">
        <v>64</v>
      </c>
      <c r="J1441" s="22" t="s">
        <v>65</v>
      </c>
      <c r="K1441" s="13">
        <v>90</v>
      </c>
      <c r="L1441" s="23">
        <v>23</v>
      </c>
      <c r="M1441" s="29">
        <f t="shared" si="85"/>
        <v>92</v>
      </c>
      <c r="N1441" s="29">
        <f t="shared" si="86"/>
        <v>115</v>
      </c>
      <c r="O1441" s="23"/>
      <c r="P1441" s="23"/>
      <c r="Q1441" s="23">
        <v>5</v>
      </c>
      <c r="R1441" s="23">
        <v>20</v>
      </c>
      <c r="S1441" s="22" t="s">
        <v>66</v>
      </c>
      <c r="T1441" s="22">
        <v>18</v>
      </c>
      <c r="U1441" s="22">
        <v>435</v>
      </c>
      <c r="V1441" s="22">
        <v>650</v>
      </c>
      <c r="W1441" s="22">
        <v>900</v>
      </c>
      <c r="X1441" s="24">
        <v>2</v>
      </c>
      <c r="Y1441" s="25">
        <v>126</v>
      </c>
      <c r="Z1441" s="18">
        <f>#NAME?</f>
        <v>126</v>
      </c>
      <c r="AA1441" s="18" t="b">
        <f t="shared" si="84"/>
        <v>1</v>
      </c>
      <c r="AB1441" s="26">
        <v>17</v>
      </c>
    </row>
    <row r="1442">
      <c r="A1442" s="21">
        <v>12590</v>
      </c>
      <c r="B1442" s="22" t="s">
        <v>5904</v>
      </c>
      <c r="C1442" s="22" t="s">
        <v>5905</v>
      </c>
      <c r="D1442" s="22" t="s">
        <v>4422</v>
      </c>
      <c r="E1442" s="22" t="s">
        <v>5906</v>
      </c>
      <c r="F1442" s="22" t="s">
        <v>5907</v>
      </c>
      <c r="G1442" s="22"/>
      <c r="H1442" s="14">
        <v>0.040000000000000001</v>
      </c>
      <c r="I1442" s="15" t="s">
        <v>64</v>
      </c>
      <c r="J1442" s="22" t="s">
        <v>65</v>
      </c>
      <c r="K1442" s="13">
        <v>90</v>
      </c>
      <c r="L1442" s="23">
        <v>33</v>
      </c>
      <c r="M1442" s="29">
        <f t="shared" si="85"/>
        <v>132</v>
      </c>
      <c r="N1442" s="29">
        <f t="shared" si="86"/>
        <v>165</v>
      </c>
      <c r="O1442" s="23"/>
      <c r="P1442" s="23"/>
      <c r="Q1442" s="23">
        <v>5</v>
      </c>
      <c r="R1442" s="23">
        <v>20</v>
      </c>
      <c r="S1442" s="22" t="s">
        <v>66</v>
      </c>
      <c r="T1442" s="22">
        <v>18</v>
      </c>
      <c r="U1442" s="22">
        <v>435</v>
      </c>
      <c r="V1442" s="22">
        <v>650</v>
      </c>
      <c r="W1442" s="22">
        <v>900</v>
      </c>
      <c r="X1442" s="24"/>
      <c r="Y1442" s="25">
        <v>7</v>
      </c>
      <c r="Z1442" s="18">
        <f>#NAME?</f>
        <v>7</v>
      </c>
      <c r="AA1442" s="18" t="b">
        <f t="shared" si="84"/>
        <v>1</v>
      </c>
      <c r="AB1442" s="26">
        <v>10</v>
      </c>
    </row>
    <row r="1443">
      <c r="A1443" s="21">
        <v>12719</v>
      </c>
      <c r="B1443" s="22" t="s">
        <v>5908</v>
      </c>
      <c r="C1443" s="22" t="s">
        <v>5909</v>
      </c>
      <c r="D1443" s="22" t="s">
        <v>4422</v>
      </c>
      <c r="E1443" s="22" t="s">
        <v>5910</v>
      </c>
      <c r="F1443" s="22" t="s">
        <v>5911</v>
      </c>
      <c r="G1443" s="22"/>
      <c r="H1443" s="14">
        <v>0.040000000000000001</v>
      </c>
      <c r="I1443" s="15" t="s">
        <v>64</v>
      </c>
      <c r="J1443" s="22" t="s">
        <v>65</v>
      </c>
      <c r="K1443" s="13">
        <v>90</v>
      </c>
      <c r="L1443" s="23">
        <v>9</v>
      </c>
      <c r="M1443" s="29">
        <f t="shared" si="85"/>
        <v>36</v>
      </c>
      <c r="N1443" s="29">
        <f t="shared" si="86"/>
        <v>45</v>
      </c>
      <c r="O1443" s="23"/>
      <c r="P1443" s="23"/>
      <c r="Q1443" s="23">
        <v>5</v>
      </c>
      <c r="R1443" s="23">
        <v>20</v>
      </c>
      <c r="S1443" s="22" t="s">
        <v>66</v>
      </c>
      <c r="T1443" s="22">
        <v>18</v>
      </c>
      <c r="U1443" s="22">
        <v>419</v>
      </c>
      <c r="V1443" s="22">
        <v>650</v>
      </c>
      <c r="W1443" s="22">
        <v>900</v>
      </c>
      <c r="X1443" s="24">
        <v>7</v>
      </c>
      <c r="Y1443" s="25">
        <v>21</v>
      </c>
      <c r="Z1443" s="18">
        <f>#NAME?</f>
        <v>21</v>
      </c>
      <c r="AA1443" s="18" t="b">
        <f t="shared" si="84"/>
        <v>1</v>
      </c>
      <c r="AB1443" s="26">
        <v>6</v>
      </c>
    </row>
    <row r="1444">
      <c r="A1444" s="21">
        <v>12720</v>
      </c>
      <c r="B1444" s="22" t="s">
        <v>5912</v>
      </c>
      <c r="C1444" s="22" t="s">
        <v>5913</v>
      </c>
      <c r="D1444" s="22" t="s">
        <v>4422</v>
      </c>
      <c r="E1444" s="22" t="s">
        <v>5914</v>
      </c>
      <c r="F1444" s="22" t="s">
        <v>5915</v>
      </c>
      <c r="G1444" s="22"/>
      <c r="H1444" s="14">
        <v>0.040000000000000001</v>
      </c>
      <c r="I1444" s="15" t="s">
        <v>64</v>
      </c>
      <c r="J1444" s="22" t="s">
        <v>65</v>
      </c>
      <c r="K1444" s="13">
        <v>90</v>
      </c>
      <c r="L1444" s="23">
        <v>9</v>
      </c>
      <c r="M1444" s="29">
        <f t="shared" si="85"/>
        <v>36</v>
      </c>
      <c r="N1444" s="29">
        <f t="shared" si="86"/>
        <v>45</v>
      </c>
      <c r="O1444" s="23"/>
      <c r="P1444" s="23"/>
      <c r="Q1444" s="23">
        <v>5</v>
      </c>
      <c r="R1444" s="23">
        <v>20</v>
      </c>
      <c r="S1444" s="22" t="s">
        <v>66</v>
      </c>
      <c r="T1444" s="22">
        <v>18</v>
      </c>
      <c r="U1444" s="22">
        <v>419</v>
      </c>
      <c r="V1444" s="22">
        <v>650</v>
      </c>
      <c r="W1444" s="22">
        <v>900</v>
      </c>
      <c r="X1444" s="24">
        <v>8</v>
      </c>
      <c r="Y1444" s="25">
        <v>13</v>
      </c>
      <c r="Z1444" s="18">
        <f>#NAME?</f>
        <v>13</v>
      </c>
      <c r="AA1444" s="18" t="b">
        <f t="shared" si="84"/>
        <v>1</v>
      </c>
      <c r="AB1444" s="26">
        <v>5</v>
      </c>
    </row>
    <row r="1445">
      <c r="A1445" s="21">
        <v>13795</v>
      </c>
      <c r="B1445" s="22" t="s">
        <v>5916</v>
      </c>
      <c r="C1445" s="22" t="s">
        <v>5917</v>
      </c>
      <c r="D1445" s="22" t="s">
        <v>4422</v>
      </c>
      <c r="E1445" s="22" t="s">
        <v>5918</v>
      </c>
      <c r="F1445" s="22" t="s">
        <v>5919</v>
      </c>
      <c r="G1445" s="22"/>
      <c r="H1445" s="14">
        <v>0.040000000000000001</v>
      </c>
      <c r="I1445" s="15" t="s">
        <v>64</v>
      </c>
      <c r="J1445" s="22" t="s">
        <v>65</v>
      </c>
      <c r="K1445" s="13">
        <v>90</v>
      </c>
      <c r="L1445" s="23">
        <v>3</v>
      </c>
      <c r="M1445" s="29">
        <f t="shared" si="85"/>
        <v>12</v>
      </c>
      <c r="N1445" s="29">
        <f t="shared" si="86"/>
        <v>15</v>
      </c>
      <c r="O1445" s="23"/>
      <c r="P1445" s="23"/>
      <c r="Q1445" s="23">
        <v>5</v>
      </c>
      <c r="R1445" s="23">
        <v>20</v>
      </c>
      <c r="S1445" s="22" t="s">
        <v>66</v>
      </c>
      <c r="T1445" s="22">
        <v>120</v>
      </c>
      <c r="U1445" s="22">
        <v>3051.3600000000001</v>
      </c>
      <c r="V1445" s="22">
        <v>4600</v>
      </c>
      <c r="W1445" s="22">
        <v>8000</v>
      </c>
      <c r="X1445" s="24">
        <v>2</v>
      </c>
      <c r="Y1445" s="25">
        <v>53</v>
      </c>
      <c r="Z1445" s="18">
        <f>#NAME?</f>
        <v>53</v>
      </c>
      <c r="AA1445" s="18" t="b">
        <f t="shared" si="84"/>
        <v>1</v>
      </c>
      <c r="AB1445" s="26">
        <v>2</v>
      </c>
    </row>
    <row r="1446">
      <c r="A1446" s="21">
        <v>13794</v>
      </c>
      <c r="B1446" s="22" t="s">
        <v>5920</v>
      </c>
      <c r="C1446" s="22" t="s">
        <v>5921</v>
      </c>
      <c r="D1446" s="22" t="s">
        <v>4422</v>
      </c>
      <c r="E1446" s="22" t="s">
        <v>5922</v>
      </c>
      <c r="F1446" s="22" t="s">
        <v>5923</v>
      </c>
      <c r="G1446" s="22"/>
      <c r="H1446" s="14">
        <v>0.040000000000000001</v>
      </c>
      <c r="I1446" s="15" t="s">
        <v>64</v>
      </c>
      <c r="J1446" s="22" t="s">
        <v>65</v>
      </c>
      <c r="K1446" s="13">
        <v>90</v>
      </c>
      <c r="L1446" s="23">
        <v>4</v>
      </c>
      <c r="M1446" s="29">
        <f t="shared" si="85"/>
        <v>16</v>
      </c>
      <c r="N1446" s="29">
        <f t="shared" si="86"/>
        <v>20</v>
      </c>
      <c r="O1446" s="23"/>
      <c r="P1446" s="23"/>
      <c r="Q1446" s="23">
        <v>5</v>
      </c>
      <c r="R1446" s="23">
        <v>20</v>
      </c>
      <c r="S1446" s="22" t="s">
        <v>66</v>
      </c>
      <c r="T1446" s="22">
        <v>120</v>
      </c>
      <c r="U1446" s="22">
        <v>3051.3600000000001</v>
      </c>
      <c r="V1446" s="22">
        <v>4600</v>
      </c>
      <c r="W1446" s="22">
        <v>8000</v>
      </c>
      <c r="X1446" s="24">
        <v>4</v>
      </c>
      <c r="Y1446" s="25">
        <v>42</v>
      </c>
      <c r="Z1446" s="18">
        <f>#NAME?</f>
        <v>42</v>
      </c>
      <c r="AA1446" s="18" t="b">
        <f t="shared" si="84"/>
        <v>1</v>
      </c>
      <c r="AB1446" s="26">
        <v>1</v>
      </c>
    </row>
    <row r="1447">
      <c r="A1447" s="12">
        <v>13416</v>
      </c>
      <c r="B1447" s="13" t="s">
        <v>5924</v>
      </c>
      <c r="C1447" s="13" t="s">
        <v>5925</v>
      </c>
      <c r="D1447" s="13" t="s">
        <v>4422</v>
      </c>
      <c r="E1447" s="13" t="s">
        <v>5926</v>
      </c>
      <c r="F1447" s="13" t="s">
        <v>5927</v>
      </c>
      <c r="G1447" s="13" t="s">
        <v>5928</v>
      </c>
      <c r="H1447" s="14">
        <v>0.02</v>
      </c>
      <c r="I1447" s="15" t="s">
        <v>32</v>
      </c>
      <c r="J1447" s="13" t="s">
        <v>33</v>
      </c>
      <c r="K1447" s="20">
        <v>90</v>
      </c>
      <c r="L1447" s="16">
        <f>#NAME?</f>
        <v>0</v>
      </c>
      <c r="M1447" s="29">
        <f t="shared" si="85"/>
        <v>0</v>
      </c>
      <c r="N1447" s="29">
        <f t="shared" si="86"/>
        <v>0</v>
      </c>
      <c r="O1447" s="16"/>
      <c r="P1447" s="16"/>
      <c r="Q1447" s="16">
        <v>0</v>
      </c>
      <c r="R1447" s="16">
        <v>0</v>
      </c>
      <c r="S1447" s="13" t="s">
        <v>34</v>
      </c>
      <c r="T1447" s="13">
        <v>2.2000000000000002</v>
      </c>
      <c r="U1447" s="13">
        <v>341.55000000000001</v>
      </c>
      <c r="V1447" s="13">
        <v>400</v>
      </c>
      <c r="W1447" s="13">
        <v>550</v>
      </c>
      <c r="X1447" s="17"/>
      <c r="Y1447" s="18"/>
      <c r="Z1447" s="18">
        <f>#NAME?</f>
        <v>0</v>
      </c>
      <c r="AA1447" s="18" t="b">
        <f t="shared" si="84"/>
        <v>1</v>
      </c>
      <c r="AB1447" s="19"/>
    </row>
    <row r="1448">
      <c r="A1448" s="12">
        <v>13417</v>
      </c>
      <c r="B1448" s="13" t="s">
        <v>5929</v>
      </c>
      <c r="C1448" s="13" t="s">
        <v>5930</v>
      </c>
      <c r="D1448" s="13" t="s">
        <v>4422</v>
      </c>
      <c r="E1448" s="13" t="s">
        <v>5931</v>
      </c>
      <c r="F1448" s="13" t="s">
        <v>5932</v>
      </c>
      <c r="G1448" s="13" t="s">
        <v>5928</v>
      </c>
      <c r="H1448" s="14">
        <v>0.02</v>
      </c>
      <c r="I1448" s="15" t="s">
        <v>32</v>
      </c>
      <c r="J1448" s="13" t="s">
        <v>33</v>
      </c>
      <c r="K1448" s="20">
        <v>90</v>
      </c>
      <c r="L1448" s="16">
        <f>#NAME?</f>
        <v>0</v>
      </c>
      <c r="M1448" s="29">
        <f t="shared" si="85"/>
        <v>0</v>
      </c>
      <c r="N1448" s="29">
        <f t="shared" si="86"/>
        <v>0</v>
      </c>
      <c r="O1448" s="16"/>
      <c r="P1448" s="16"/>
      <c r="Q1448" s="16">
        <v>0</v>
      </c>
      <c r="R1448" s="16">
        <v>0</v>
      </c>
      <c r="S1448" s="13" t="s">
        <v>34</v>
      </c>
      <c r="T1448" s="13">
        <v>2.2000000000000002</v>
      </c>
      <c r="U1448" s="13">
        <v>341.55000000000001</v>
      </c>
      <c r="V1448" s="13">
        <v>400</v>
      </c>
      <c r="W1448" s="13">
        <v>550</v>
      </c>
      <c r="X1448" s="17"/>
      <c r="Y1448" s="18"/>
      <c r="Z1448" s="18">
        <f>#NAME?</f>
        <v>0</v>
      </c>
      <c r="AA1448" s="18" t="b">
        <f t="shared" si="84"/>
        <v>1</v>
      </c>
      <c r="AB1448" s="19"/>
    </row>
    <row r="1449">
      <c r="A1449" s="12">
        <v>13418</v>
      </c>
      <c r="B1449" s="13" t="s">
        <v>5933</v>
      </c>
      <c r="C1449" s="13" t="s">
        <v>5934</v>
      </c>
      <c r="D1449" s="13" t="s">
        <v>4422</v>
      </c>
      <c r="E1449" s="13" t="s">
        <v>5935</v>
      </c>
      <c r="F1449" s="13" t="s">
        <v>5936</v>
      </c>
      <c r="G1449" s="13" t="s">
        <v>5937</v>
      </c>
      <c r="H1449" s="14">
        <v>0.02</v>
      </c>
      <c r="I1449" s="15" t="s">
        <v>32</v>
      </c>
      <c r="J1449" s="13" t="s">
        <v>33</v>
      </c>
      <c r="K1449" s="20">
        <v>90</v>
      </c>
      <c r="L1449" s="16">
        <f>#NAME?</f>
        <v>1</v>
      </c>
      <c r="M1449" s="29">
        <f t="shared" si="85"/>
        <v>4</v>
      </c>
      <c r="N1449" s="29">
        <f t="shared" si="86"/>
        <v>5</v>
      </c>
      <c r="O1449" s="16"/>
      <c r="P1449" s="16"/>
      <c r="Q1449" s="29">
        <v>1</v>
      </c>
      <c r="R1449" s="29">
        <v>2</v>
      </c>
      <c r="S1449" s="13" t="s">
        <v>34</v>
      </c>
      <c r="T1449" s="13">
        <v>1.5</v>
      </c>
      <c r="U1449" s="13">
        <v>268.80000000000001</v>
      </c>
      <c r="V1449" s="13">
        <v>350</v>
      </c>
      <c r="W1449" s="13">
        <v>430</v>
      </c>
      <c r="X1449" s="17"/>
      <c r="Y1449" s="18">
        <v>29</v>
      </c>
      <c r="Z1449" s="18">
        <f>#NAME?</f>
        <v>29</v>
      </c>
      <c r="AA1449" s="18" t="b">
        <f t="shared" si="84"/>
        <v>1</v>
      </c>
      <c r="AB1449" s="19"/>
    </row>
    <row r="1450">
      <c r="A1450" s="12">
        <v>13419</v>
      </c>
      <c r="B1450" s="13" t="s">
        <v>5938</v>
      </c>
      <c r="C1450" s="13" t="s">
        <v>5939</v>
      </c>
      <c r="D1450" s="13" t="s">
        <v>4422</v>
      </c>
      <c r="E1450" s="13" t="s">
        <v>5940</v>
      </c>
      <c r="F1450" s="13" t="s">
        <v>5941</v>
      </c>
      <c r="G1450" s="13" t="s">
        <v>5937</v>
      </c>
      <c r="H1450" s="14">
        <v>0.02</v>
      </c>
      <c r="I1450" s="15" t="s">
        <v>32</v>
      </c>
      <c r="J1450" s="13" t="s">
        <v>33</v>
      </c>
      <c r="K1450" s="20">
        <v>90</v>
      </c>
      <c r="L1450" s="16">
        <f>#NAME?</f>
        <v>0</v>
      </c>
      <c r="M1450" s="29">
        <f t="shared" si="85"/>
        <v>0</v>
      </c>
      <c r="N1450" s="29">
        <f t="shared" si="86"/>
        <v>0</v>
      </c>
      <c r="O1450" s="16"/>
      <c r="P1450" s="16"/>
      <c r="Q1450" s="29">
        <v>1</v>
      </c>
      <c r="R1450" s="29">
        <v>2</v>
      </c>
      <c r="S1450" s="13" t="s">
        <v>34</v>
      </c>
      <c r="T1450" s="13">
        <v>1.5</v>
      </c>
      <c r="U1450" s="13">
        <v>268.80000000000001</v>
      </c>
      <c r="V1450" s="13">
        <v>350</v>
      </c>
      <c r="W1450" s="13">
        <v>430</v>
      </c>
      <c r="X1450" s="17"/>
      <c r="Y1450" s="18">
        <v>28</v>
      </c>
      <c r="Z1450" s="18">
        <f>#NAME?</f>
        <v>28</v>
      </c>
      <c r="AA1450" s="18" t="b">
        <f t="shared" si="84"/>
        <v>1</v>
      </c>
      <c r="AB1450" s="19"/>
    </row>
    <row r="1451">
      <c r="A1451" s="12">
        <v>13420</v>
      </c>
      <c r="B1451" s="13" t="s">
        <v>5942</v>
      </c>
      <c r="C1451" s="13" t="s">
        <v>5943</v>
      </c>
      <c r="D1451" s="13" t="s">
        <v>4422</v>
      </c>
      <c r="E1451" s="13" t="s">
        <v>5944</v>
      </c>
      <c r="F1451" s="13" t="s">
        <v>5945</v>
      </c>
      <c r="G1451" s="13" t="s">
        <v>5946</v>
      </c>
      <c r="H1451" s="14">
        <v>0.02</v>
      </c>
      <c r="I1451" s="15" t="s">
        <v>32</v>
      </c>
      <c r="J1451" s="13" t="s">
        <v>33</v>
      </c>
      <c r="K1451" s="20">
        <v>90</v>
      </c>
      <c r="L1451" s="16">
        <f>#NAME?</f>
        <v>1</v>
      </c>
      <c r="M1451" s="29">
        <f t="shared" si="85"/>
        <v>4</v>
      </c>
      <c r="N1451" s="29">
        <f t="shared" si="86"/>
        <v>5</v>
      </c>
      <c r="O1451" s="16"/>
      <c r="P1451" s="16"/>
      <c r="Q1451" s="16">
        <v>1</v>
      </c>
      <c r="R1451" s="16">
        <v>3</v>
      </c>
      <c r="S1451" s="13" t="s">
        <v>34</v>
      </c>
      <c r="T1451" s="13">
        <v>3.5</v>
      </c>
      <c r="U1451" s="13">
        <v>543.38</v>
      </c>
      <c r="V1451" s="13">
        <v>700</v>
      </c>
      <c r="W1451" s="13">
        <v>970</v>
      </c>
      <c r="X1451" s="17"/>
      <c r="Y1451" s="18"/>
      <c r="Z1451" s="18">
        <f>#NAME?</f>
        <v>0</v>
      </c>
      <c r="AA1451" s="18" t="b">
        <f t="shared" si="84"/>
        <v>1</v>
      </c>
      <c r="AB1451" s="19">
        <v>0</v>
      </c>
    </row>
    <row r="1452">
      <c r="A1452" s="12">
        <v>13421</v>
      </c>
      <c r="B1452" s="13" t="s">
        <v>5947</v>
      </c>
      <c r="C1452" s="13" t="s">
        <v>5948</v>
      </c>
      <c r="D1452" s="13" t="s">
        <v>4422</v>
      </c>
      <c r="E1452" s="13" t="s">
        <v>5949</v>
      </c>
      <c r="F1452" s="13" t="s">
        <v>5950</v>
      </c>
      <c r="G1452" s="13" t="s">
        <v>5946</v>
      </c>
      <c r="H1452" s="14">
        <v>0.02</v>
      </c>
      <c r="I1452" s="15" t="s">
        <v>32</v>
      </c>
      <c r="J1452" s="13" t="s">
        <v>33</v>
      </c>
      <c r="K1452" s="20">
        <v>90</v>
      </c>
      <c r="L1452" s="16">
        <f>#NAME?</f>
        <v>1</v>
      </c>
      <c r="M1452" s="29">
        <f t="shared" si="85"/>
        <v>4</v>
      </c>
      <c r="N1452" s="29">
        <f t="shared" si="86"/>
        <v>5</v>
      </c>
      <c r="O1452" s="16"/>
      <c r="P1452" s="16"/>
      <c r="Q1452" s="16">
        <v>1</v>
      </c>
      <c r="R1452" s="16">
        <v>3</v>
      </c>
      <c r="S1452" s="13" t="s">
        <v>34</v>
      </c>
      <c r="T1452" s="13">
        <v>3.5</v>
      </c>
      <c r="U1452" s="13">
        <v>543.38</v>
      </c>
      <c r="V1452" s="13">
        <v>700</v>
      </c>
      <c r="W1452" s="13">
        <v>970</v>
      </c>
      <c r="X1452" s="17"/>
      <c r="Y1452" s="18"/>
      <c r="Z1452" s="18">
        <f>#NAME?</f>
        <v>0</v>
      </c>
      <c r="AA1452" s="18" t="b">
        <f t="shared" si="84"/>
        <v>1</v>
      </c>
      <c r="AB1452" s="19">
        <v>3</v>
      </c>
    </row>
    <row r="1453">
      <c r="A1453" s="12">
        <v>12991</v>
      </c>
      <c r="B1453" s="13" t="s">
        <v>5951</v>
      </c>
      <c r="C1453" s="13" t="s">
        <v>5952</v>
      </c>
      <c r="D1453" s="13" t="s">
        <v>4422</v>
      </c>
      <c r="E1453" s="13" t="s">
        <v>5953</v>
      </c>
      <c r="F1453" s="13" t="s">
        <v>5954</v>
      </c>
      <c r="G1453" s="13" t="s">
        <v>5955</v>
      </c>
      <c r="H1453" s="14">
        <v>0.02</v>
      </c>
      <c r="I1453" s="15" t="s">
        <v>32</v>
      </c>
      <c r="J1453" s="13" t="s">
        <v>33</v>
      </c>
      <c r="K1453" s="13">
        <v>90</v>
      </c>
      <c r="L1453" s="16">
        <f>#NAME?</f>
        <v>6</v>
      </c>
      <c r="M1453" s="29">
        <f t="shared" si="85"/>
        <v>24</v>
      </c>
      <c r="N1453" s="29">
        <f t="shared" si="86"/>
        <v>30</v>
      </c>
      <c r="O1453" s="16"/>
      <c r="P1453" s="16"/>
      <c r="Q1453" s="16">
        <v>1</v>
      </c>
      <c r="R1453" s="16">
        <v>2</v>
      </c>
      <c r="S1453" s="13" t="s">
        <v>34</v>
      </c>
      <c r="T1453" s="13">
        <v>12</v>
      </c>
      <c r="U1453" s="13">
        <v>1999.5</v>
      </c>
      <c r="V1453" s="13">
        <v>2500</v>
      </c>
      <c r="W1453" s="13">
        <v>4100</v>
      </c>
      <c r="X1453" s="17"/>
      <c r="Y1453" s="18"/>
      <c r="Z1453" s="18">
        <f>#NAME?</f>
        <v>0</v>
      </c>
      <c r="AA1453" s="18" t="b">
        <f t="shared" si="84"/>
        <v>1</v>
      </c>
      <c r="AB1453" s="19"/>
    </row>
    <row r="1454">
      <c r="A1454" s="12">
        <v>11921</v>
      </c>
      <c r="B1454" s="13" t="s">
        <v>5956</v>
      </c>
      <c r="C1454" s="13" t="s">
        <v>5957</v>
      </c>
      <c r="D1454" s="13" t="s">
        <v>4422</v>
      </c>
      <c r="E1454" s="13" t="s">
        <v>5958</v>
      </c>
      <c r="F1454" s="13" t="s">
        <v>5959</v>
      </c>
      <c r="G1454" s="13" t="s">
        <v>5960</v>
      </c>
      <c r="H1454" s="14">
        <v>0.02</v>
      </c>
      <c r="I1454" s="15" t="s">
        <v>32</v>
      </c>
      <c r="J1454" s="13" t="s">
        <v>33</v>
      </c>
      <c r="K1454" s="13">
        <v>90</v>
      </c>
      <c r="L1454" s="16">
        <f>#NAME?</f>
        <v>0</v>
      </c>
      <c r="M1454" s="29">
        <f t="shared" si="85"/>
        <v>0</v>
      </c>
      <c r="N1454" s="29">
        <f t="shared" si="86"/>
        <v>0</v>
      </c>
      <c r="O1454" s="16"/>
      <c r="P1454" s="16"/>
      <c r="Q1454" s="16">
        <v>1</v>
      </c>
      <c r="R1454" s="16">
        <v>2</v>
      </c>
      <c r="S1454" s="13" t="s">
        <v>34</v>
      </c>
      <c r="T1454" s="13">
        <v>10.640000000000001</v>
      </c>
      <c r="U1454" s="13">
        <v>1</v>
      </c>
      <c r="V1454" s="13">
        <v>2100</v>
      </c>
      <c r="W1454" s="13">
        <v>2900</v>
      </c>
      <c r="X1454" s="17"/>
      <c r="Y1454" s="18">
        <v>23</v>
      </c>
      <c r="Z1454" s="18">
        <f>#NAME?</f>
        <v>23</v>
      </c>
      <c r="AA1454" s="18" t="b">
        <f t="shared" si="84"/>
        <v>1</v>
      </c>
      <c r="AB1454" s="19">
        <v>4</v>
      </c>
    </row>
    <row r="1455">
      <c r="A1455" s="12">
        <v>11920</v>
      </c>
      <c r="B1455" s="13" t="s">
        <v>5961</v>
      </c>
      <c r="C1455" s="13" t="s">
        <v>5962</v>
      </c>
      <c r="D1455" s="13" t="s">
        <v>4422</v>
      </c>
      <c r="E1455" s="13" t="s">
        <v>5963</v>
      </c>
      <c r="F1455" s="13" t="s">
        <v>5964</v>
      </c>
      <c r="G1455" s="13" t="s">
        <v>5965</v>
      </c>
      <c r="H1455" s="14">
        <v>0.02</v>
      </c>
      <c r="I1455" s="15" t="s">
        <v>32</v>
      </c>
      <c r="J1455" s="13" t="s">
        <v>33</v>
      </c>
      <c r="K1455" s="13">
        <v>90</v>
      </c>
      <c r="L1455" s="16">
        <f>#NAME?</f>
        <v>5</v>
      </c>
      <c r="M1455" s="29">
        <f t="shared" si="85"/>
        <v>20</v>
      </c>
      <c r="N1455" s="29">
        <f t="shared" si="86"/>
        <v>25</v>
      </c>
      <c r="O1455" s="16"/>
      <c r="P1455" s="16"/>
      <c r="Q1455" s="16">
        <v>1</v>
      </c>
      <c r="R1455" s="16">
        <v>2</v>
      </c>
      <c r="S1455" s="13" t="s">
        <v>34</v>
      </c>
      <c r="T1455" s="13">
        <v>12</v>
      </c>
      <c r="U1455" s="13">
        <v>1999.5</v>
      </c>
      <c r="V1455" s="13">
        <v>2500</v>
      </c>
      <c r="W1455" s="13">
        <v>4100</v>
      </c>
      <c r="X1455" s="17"/>
      <c r="Y1455" s="18"/>
      <c r="Z1455" s="18">
        <f>#NAME?</f>
        <v>0</v>
      </c>
      <c r="AA1455" s="18" t="b">
        <f t="shared" si="84"/>
        <v>1</v>
      </c>
      <c r="AB1455" s="19">
        <v>7</v>
      </c>
    </row>
    <row r="1456">
      <c r="A1456" s="12">
        <v>13768</v>
      </c>
      <c r="B1456" s="13" t="s">
        <v>5966</v>
      </c>
      <c r="C1456" s="13" t="s">
        <v>5967</v>
      </c>
      <c r="D1456" s="13" t="s">
        <v>4422</v>
      </c>
      <c r="E1456" s="13" t="s">
        <v>5968</v>
      </c>
      <c r="F1456" s="13" t="s">
        <v>5969</v>
      </c>
      <c r="G1456" s="13" t="s">
        <v>5970</v>
      </c>
      <c r="H1456" s="14">
        <v>0.02</v>
      </c>
      <c r="I1456" s="15" t="s">
        <v>32</v>
      </c>
      <c r="J1456" s="13" t="s">
        <v>33</v>
      </c>
      <c r="K1456" s="13">
        <v>90</v>
      </c>
      <c r="L1456" s="16">
        <f>#NAME?</f>
        <v>0</v>
      </c>
      <c r="M1456" s="29">
        <f t="shared" si="85"/>
        <v>0</v>
      </c>
      <c r="N1456" s="29">
        <f t="shared" si="86"/>
        <v>0</v>
      </c>
      <c r="O1456" s="16"/>
      <c r="P1456" s="16"/>
      <c r="Q1456" s="16">
        <v>1</v>
      </c>
      <c r="R1456" s="16">
        <v>3</v>
      </c>
      <c r="S1456" s="13" t="s">
        <v>34</v>
      </c>
      <c r="T1456" s="13">
        <v>17.98</v>
      </c>
      <c r="U1456" s="13">
        <v>2995.9200000000001</v>
      </c>
      <c r="V1456" s="13">
        <v>4000</v>
      </c>
      <c r="W1456" s="13">
        <v>6400</v>
      </c>
      <c r="X1456" s="17"/>
      <c r="Y1456" s="18">
        <v>16</v>
      </c>
      <c r="Z1456" s="18">
        <f>#NAME?</f>
        <v>16</v>
      </c>
      <c r="AA1456" s="18" t="b">
        <f t="shared" si="84"/>
        <v>1</v>
      </c>
      <c r="AB1456" s="19">
        <v>3</v>
      </c>
    </row>
    <row r="1457">
      <c r="A1457" s="21">
        <v>12051</v>
      </c>
      <c r="B1457" s="22" t="s">
        <v>5971</v>
      </c>
      <c r="C1457" s="22" t="s">
        <v>5972</v>
      </c>
      <c r="D1457" s="22" t="s">
        <v>4422</v>
      </c>
      <c r="E1457" s="22" t="s">
        <v>5973</v>
      </c>
      <c r="F1457" s="22" t="s">
        <v>5974</v>
      </c>
      <c r="G1457" s="22"/>
      <c r="H1457" s="14">
        <v>0.040000000000000001</v>
      </c>
      <c r="I1457" s="15" t="s">
        <v>64</v>
      </c>
      <c r="J1457" s="22" t="s">
        <v>65</v>
      </c>
      <c r="K1457" s="13">
        <v>90</v>
      </c>
      <c r="L1457" s="23">
        <v>1</v>
      </c>
      <c r="M1457" s="29">
        <f t="shared" si="85"/>
        <v>4</v>
      </c>
      <c r="N1457" s="29">
        <f t="shared" si="86"/>
        <v>5</v>
      </c>
      <c r="O1457" s="23">
        <v>3</v>
      </c>
      <c r="P1457" s="23">
        <v>10</v>
      </c>
      <c r="Q1457" s="23"/>
      <c r="R1457" s="23"/>
      <c r="S1457" s="22" t="s">
        <v>66</v>
      </c>
      <c r="T1457" s="22">
        <v>4.7999999999999998</v>
      </c>
      <c r="U1457" s="22">
        <v>122.05</v>
      </c>
      <c r="V1457" s="22">
        <v>180</v>
      </c>
      <c r="W1457" s="22">
        <v>320</v>
      </c>
      <c r="X1457" s="24">
        <v>11</v>
      </c>
      <c r="Y1457" s="25">
        <v>12</v>
      </c>
      <c r="Z1457" s="18">
        <f>#NAME?</f>
        <v>12</v>
      </c>
      <c r="AA1457" s="18" t="b">
        <f t="shared" si="84"/>
        <v>1</v>
      </c>
      <c r="AB1457" s="26">
        <f t="shared" ref="AB1457:AB1458" si="87">6+1</f>
        <v>7</v>
      </c>
    </row>
    <row r="1458">
      <c r="A1458" s="21">
        <v>12050</v>
      </c>
      <c r="B1458" s="22" t="s">
        <v>5975</v>
      </c>
      <c r="C1458" s="22" t="s">
        <v>5976</v>
      </c>
      <c r="D1458" s="22" t="s">
        <v>4422</v>
      </c>
      <c r="E1458" s="22" t="s">
        <v>5977</v>
      </c>
      <c r="F1458" s="22" t="s">
        <v>5978</v>
      </c>
      <c r="G1458" s="22"/>
      <c r="H1458" s="14">
        <v>0.040000000000000001</v>
      </c>
      <c r="I1458" s="15" t="s">
        <v>64</v>
      </c>
      <c r="J1458" s="22" t="s">
        <v>65</v>
      </c>
      <c r="K1458" s="13">
        <v>90</v>
      </c>
      <c r="L1458" s="23">
        <v>1</v>
      </c>
      <c r="M1458" s="29">
        <f t="shared" si="85"/>
        <v>4</v>
      </c>
      <c r="N1458" s="29">
        <f t="shared" si="86"/>
        <v>5</v>
      </c>
      <c r="O1458" s="23">
        <v>3</v>
      </c>
      <c r="P1458" s="23">
        <v>10</v>
      </c>
      <c r="Q1458" s="23"/>
      <c r="R1458" s="23"/>
      <c r="S1458" s="22" t="s">
        <v>66</v>
      </c>
      <c r="T1458" s="22">
        <v>4.7999999999999998</v>
      </c>
      <c r="U1458" s="22">
        <v>122.05</v>
      </c>
      <c r="V1458" s="22">
        <v>180</v>
      </c>
      <c r="W1458" s="22">
        <v>320</v>
      </c>
      <c r="X1458" s="24">
        <v>16</v>
      </c>
      <c r="Y1458" s="25">
        <v>6</v>
      </c>
      <c r="Z1458" s="18">
        <f>#NAME?</f>
        <v>6</v>
      </c>
      <c r="AA1458" s="18" t="b">
        <f t="shared" si="84"/>
        <v>1</v>
      </c>
      <c r="AB1458" s="26">
        <f t="shared" si="87"/>
        <v>7</v>
      </c>
    </row>
    <row r="1459">
      <c r="A1459" s="21">
        <v>12093</v>
      </c>
      <c r="B1459" s="22" t="s">
        <v>5979</v>
      </c>
      <c r="C1459" s="22" t="s">
        <v>5980</v>
      </c>
      <c r="D1459" s="22" t="s">
        <v>4422</v>
      </c>
      <c r="E1459" s="22" t="s">
        <v>5981</v>
      </c>
      <c r="F1459" s="22" t="s">
        <v>5982</v>
      </c>
      <c r="G1459" s="22"/>
      <c r="H1459" s="14">
        <v>0.040000000000000001</v>
      </c>
      <c r="I1459" s="15" t="s">
        <v>64</v>
      </c>
      <c r="J1459" s="22" t="s">
        <v>65</v>
      </c>
      <c r="K1459" s="13">
        <v>90</v>
      </c>
      <c r="L1459" s="23">
        <v>2</v>
      </c>
      <c r="M1459" s="29">
        <f t="shared" si="85"/>
        <v>8</v>
      </c>
      <c r="N1459" s="29">
        <f t="shared" si="86"/>
        <v>10</v>
      </c>
      <c r="O1459" s="23"/>
      <c r="P1459" s="23"/>
      <c r="Q1459" s="23">
        <v>3</v>
      </c>
      <c r="R1459" s="23">
        <v>10</v>
      </c>
      <c r="S1459" s="22" t="s">
        <v>66</v>
      </c>
      <c r="T1459" s="22">
        <v>35</v>
      </c>
      <c r="U1459" s="22">
        <v>893</v>
      </c>
      <c r="V1459" s="22">
        <v>1340</v>
      </c>
      <c r="W1459" s="22">
        <v>1790</v>
      </c>
      <c r="X1459" s="24"/>
      <c r="Y1459" s="25"/>
      <c r="Z1459" s="18">
        <f>#NAME?</f>
        <v>0</v>
      </c>
      <c r="AA1459" s="18" t="b">
        <f t="shared" si="84"/>
        <v>1</v>
      </c>
      <c r="AB1459" s="26">
        <v>1</v>
      </c>
    </row>
    <row r="1460">
      <c r="A1460" s="21">
        <v>12092</v>
      </c>
      <c r="B1460" s="22" t="s">
        <v>5983</v>
      </c>
      <c r="C1460" s="22" t="s">
        <v>5984</v>
      </c>
      <c r="D1460" s="22" t="s">
        <v>4422</v>
      </c>
      <c r="E1460" s="22" t="s">
        <v>5985</v>
      </c>
      <c r="F1460" s="22" t="s">
        <v>5986</v>
      </c>
      <c r="G1460" s="22"/>
      <c r="H1460" s="14">
        <v>0.040000000000000001</v>
      </c>
      <c r="I1460" s="15" t="s">
        <v>64</v>
      </c>
      <c r="J1460" s="22" t="s">
        <v>65</v>
      </c>
      <c r="K1460" s="13">
        <v>90</v>
      </c>
      <c r="L1460" s="23">
        <v>2</v>
      </c>
      <c r="M1460" s="29">
        <f t="shared" si="85"/>
        <v>8</v>
      </c>
      <c r="N1460" s="29">
        <f t="shared" si="86"/>
        <v>10</v>
      </c>
      <c r="O1460" s="23"/>
      <c r="P1460" s="23"/>
      <c r="Q1460" s="23">
        <v>3</v>
      </c>
      <c r="R1460" s="23">
        <v>10</v>
      </c>
      <c r="S1460" s="22" t="s">
        <v>66</v>
      </c>
      <c r="T1460" s="22">
        <v>35</v>
      </c>
      <c r="U1460" s="22">
        <v>893</v>
      </c>
      <c r="V1460" s="22">
        <v>1340</v>
      </c>
      <c r="W1460" s="22">
        <v>1790</v>
      </c>
      <c r="X1460" s="24">
        <v>8</v>
      </c>
      <c r="Y1460" s="25"/>
      <c r="Z1460" s="18">
        <f>#NAME?</f>
        <v>0</v>
      </c>
      <c r="AA1460" s="18" t="b">
        <f t="shared" si="84"/>
        <v>1</v>
      </c>
      <c r="AB1460" s="26">
        <v>1</v>
      </c>
    </row>
    <row r="1461">
      <c r="A1461" s="21">
        <v>11773</v>
      </c>
      <c r="B1461" s="22" t="s">
        <v>5987</v>
      </c>
      <c r="C1461" s="22" t="s">
        <v>5988</v>
      </c>
      <c r="D1461" s="22" t="s">
        <v>4422</v>
      </c>
      <c r="E1461" s="22" t="s">
        <v>5989</v>
      </c>
      <c r="F1461" s="22" t="s">
        <v>5990</v>
      </c>
      <c r="G1461" s="22"/>
      <c r="H1461" s="14">
        <v>0.040000000000000001</v>
      </c>
      <c r="I1461" s="15" t="s">
        <v>64</v>
      </c>
      <c r="J1461" s="22" t="s">
        <v>65</v>
      </c>
      <c r="K1461" s="13">
        <v>90</v>
      </c>
      <c r="L1461" s="23">
        <v>2</v>
      </c>
      <c r="M1461" s="29">
        <f t="shared" si="85"/>
        <v>8</v>
      </c>
      <c r="N1461" s="29">
        <f t="shared" si="86"/>
        <v>10</v>
      </c>
      <c r="O1461" s="23"/>
      <c r="P1461" s="23"/>
      <c r="Q1461" s="23">
        <v>3</v>
      </c>
      <c r="R1461" s="23">
        <v>10</v>
      </c>
      <c r="S1461" s="22" t="s">
        <v>66</v>
      </c>
      <c r="T1461" s="22">
        <v>15</v>
      </c>
      <c r="U1461" s="22">
        <v>381.42000000000002</v>
      </c>
      <c r="V1461" s="22">
        <v>570</v>
      </c>
      <c r="W1461" s="22">
        <v>990</v>
      </c>
      <c r="X1461" s="24"/>
      <c r="Y1461" s="25"/>
      <c r="Z1461" s="18">
        <f>#NAME?</f>
        <v>0</v>
      </c>
      <c r="AA1461" s="18" t="b">
        <f t="shared" si="84"/>
        <v>1</v>
      </c>
      <c r="AB1461" s="26"/>
    </row>
    <row r="1462">
      <c r="A1462" s="21">
        <v>11772</v>
      </c>
      <c r="B1462" s="22" t="s">
        <v>5991</v>
      </c>
      <c r="C1462" s="22" t="s">
        <v>5992</v>
      </c>
      <c r="D1462" s="22" t="s">
        <v>4422</v>
      </c>
      <c r="E1462" s="22" t="s">
        <v>5993</v>
      </c>
      <c r="F1462" s="22" t="s">
        <v>5994</v>
      </c>
      <c r="G1462" s="22"/>
      <c r="H1462" s="14">
        <v>0.040000000000000001</v>
      </c>
      <c r="I1462" s="15" t="s">
        <v>64</v>
      </c>
      <c r="J1462" s="22" t="s">
        <v>65</v>
      </c>
      <c r="K1462" s="13">
        <v>90</v>
      </c>
      <c r="L1462" s="23">
        <v>2</v>
      </c>
      <c r="M1462" s="29">
        <f t="shared" si="85"/>
        <v>8</v>
      </c>
      <c r="N1462" s="29">
        <f t="shared" si="86"/>
        <v>10</v>
      </c>
      <c r="O1462" s="23"/>
      <c r="P1462" s="23"/>
      <c r="Q1462" s="23">
        <v>3</v>
      </c>
      <c r="R1462" s="23">
        <v>10</v>
      </c>
      <c r="S1462" s="22" t="s">
        <v>66</v>
      </c>
      <c r="T1462" s="22">
        <v>15</v>
      </c>
      <c r="U1462" s="22">
        <v>381.42000000000002</v>
      </c>
      <c r="V1462" s="22">
        <v>570</v>
      </c>
      <c r="W1462" s="22">
        <v>990</v>
      </c>
      <c r="X1462" s="24"/>
      <c r="Y1462" s="25"/>
      <c r="Z1462" s="18">
        <f>#NAME?</f>
        <v>0</v>
      </c>
      <c r="AA1462" s="18" t="b">
        <f t="shared" si="84"/>
        <v>1</v>
      </c>
      <c r="AB1462" s="26"/>
    </row>
    <row r="1463">
      <c r="A1463" s="21">
        <v>12088</v>
      </c>
      <c r="B1463" s="22" t="s">
        <v>5995</v>
      </c>
      <c r="C1463" s="22" t="s">
        <v>5996</v>
      </c>
      <c r="D1463" s="22" t="s">
        <v>4422</v>
      </c>
      <c r="E1463" s="22" t="s">
        <v>5997</v>
      </c>
      <c r="F1463" s="22" t="s">
        <v>5998</v>
      </c>
      <c r="G1463" s="22"/>
      <c r="H1463" s="14">
        <v>0.040000000000000001</v>
      </c>
      <c r="I1463" s="15" t="s">
        <v>64</v>
      </c>
      <c r="J1463" s="22" t="s">
        <v>65</v>
      </c>
      <c r="K1463" s="13">
        <v>90</v>
      </c>
      <c r="L1463" s="23"/>
      <c r="M1463" s="29">
        <f t="shared" si="85"/>
        <v>0</v>
      </c>
      <c r="N1463" s="29">
        <f t="shared" si="86"/>
        <v>0</v>
      </c>
      <c r="O1463" s="23">
        <v>5</v>
      </c>
      <c r="P1463" s="23">
        <v>20</v>
      </c>
      <c r="Q1463" s="23"/>
      <c r="R1463" s="23"/>
      <c r="S1463" s="22" t="s">
        <v>66</v>
      </c>
      <c r="T1463" s="22">
        <v>5.5</v>
      </c>
      <c r="U1463" s="22">
        <v>127.88</v>
      </c>
      <c r="V1463" s="22">
        <v>160</v>
      </c>
      <c r="W1463" s="22">
        <v>220</v>
      </c>
      <c r="X1463" s="24"/>
      <c r="Y1463" s="25"/>
      <c r="Z1463" s="18">
        <f>#NAME?</f>
        <v>0</v>
      </c>
      <c r="AA1463" s="18" t="b">
        <f t="shared" si="84"/>
        <v>1</v>
      </c>
      <c r="AB1463" s="26"/>
    </row>
    <row r="1464">
      <c r="A1464" s="21">
        <v>12053</v>
      </c>
      <c r="B1464" s="22" t="s">
        <v>5999</v>
      </c>
      <c r="C1464" s="22" t="s">
        <v>6000</v>
      </c>
      <c r="D1464" s="22" t="s">
        <v>4422</v>
      </c>
      <c r="E1464" s="22" t="s">
        <v>6001</v>
      </c>
      <c r="F1464" s="22" t="s">
        <v>6002</v>
      </c>
      <c r="G1464" s="22"/>
      <c r="H1464" s="14">
        <v>0.040000000000000001</v>
      </c>
      <c r="I1464" s="15" t="s">
        <v>64</v>
      </c>
      <c r="J1464" s="22" t="s">
        <v>65</v>
      </c>
      <c r="K1464" s="13">
        <v>90</v>
      </c>
      <c r="L1464" s="23">
        <v>7</v>
      </c>
      <c r="M1464" s="29">
        <f t="shared" si="85"/>
        <v>28</v>
      </c>
      <c r="N1464" s="29">
        <f t="shared" si="86"/>
        <v>35</v>
      </c>
      <c r="O1464" s="23">
        <v>3</v>
      </c>
      <c r="P1464" s="23">
        <v>10</v>
      </c>
      <c r="Q1464" s="23"/>
      <c r="R1464" s="23"/>
      <c r="S1464" s="22" t="s">
        <v>66</v>
      </c>
      <c r="T1464" s="22">
        <v>10</v>
      </c>
      <c r="U1464" s="22">
        <v>232.5</v>
      </c>
      <c r="V1464" s="22">
        <v>350</v>
      </c>
      <c r="W1464" s="22">
        <v>480</v>
      </c>
      <c r="X1464" s="24"/>
      <c r="Y1464" s="25"/>
      <c r="Z1464" s="18">
        <f>#NAME?</f>
        <v>0</v>
      </c>
      <c r="AA1464" s="18" t="b">
        <f t="shared" si="84"/>
        <v>1</v>
      </c>
      <c r="AB1464" s="26"/>
    </row>
    <row r="1465">
      <c r="A1465" s="21">
        <v>12052</v>
      </c>
      <c r="B1465" s="22" t="s">
        <v>6003</v>
      </c>
      <c r="C1465" s="22" t="s">
        <v>6004</v>
      </c>
      <c r="D1465" s="22" t="s">
        <v>4422</v>
      </c>
      <c r="E1465" s="22" t="s">
        <v>6005</v>
      </c>
      <c r="F1465" s="22" t="s">
        <v>6006</v>
      </c>
      <c r="G1465" s="22"/>
      <c r="H1465" s="14">
        <v>0.040000000000000001</v>
      </c>
      <c r="I1465" s="15" t="s">
        <v>64</v>
      </c>
      <c r="J1465" s="22" t="s">
        <v>65</v>
      </c>
      <c r="K1465" s="13">
        <v>90</v>
      </c>
      <c r="L1465" s="23">
        <v>9</v>
      </c>
      <c r="M1465" s="29">
        <f t="shared" si="85"/>
        <v>36</v>
      </c>
      <c r="N1465" s="29">
        <f t="shared" si="86"/>
        <v>45</v>
      </c>
      <c r="O1465" s="23">
        <v>3</v>
      </c>
      <c r="P1465" s="23">
        <v>10</v>
      </c>
      <c r="Q1465" s="23"/>
      <c r="R1465" s="23"/>
      <c r="S1465" s="22" t="s">
        <v>66</v>
      </c>
      <c r="T1465" s="22">
        <v>10</v>
      </c>
      <c r="U1465" s="22">
        <v>232.5</v>
      </c>
      <c r="V1465" s="22">
        <v>360</v>
      </c>
      <c r="W1465" s="22">
        <v>490</v>
      </c>
      <c r="X1465" s="24">
        <v>3</v>
      </c>
      <c r="Y1465" s="25"/>
      <c r="Z1465" s="18">
        <f>#NAME?</f>
        <v>0</v>
      </c>
      <c r="AA1465" s="18" t="b">
        <f t="shared" si="84"/>
        <v>1</v>
      </c>
      <c r="AB1465" s="26"/>
    </row>
    <row r="1466">
      <c r="A1466" s="21">
        <v>13010</v>
      </c>
      <c r="B1466" s="22" t="s">
        <v>6007</v>
      </c>
      <c r="C1466" s="22" t="s">
        <v>6008</v>
      </c>
      <c r="D1466" s="22" t="s">
        <v>4422</v>
      </c>
      <c r="E1466" s="22" t="s">
        <v>6009</v>
      </c>
      <c r="F1466" s="22" t="s">
        <v>6010</v>
      </c>
      <c r="G1466" s="22"/>
      <c r="H1466" s="14">
        <v>0.040000000000000001</v>
      </c>
      <c r="I1466" s="15" t="s">
        <v>64</v>
      </c>
      <c r="J1466" s="22" t="s">
        <v>65</v>
      </c>
      <c r="K1466" s="13">
        <v>90</v>
      </c>
      <c r="L1466" s="23">
        <v>0</v>
      </c>
      <c r="M1466" s="29">
        <f t="shared" si="85"/>
        <v>0</v>
      </c>
      <c r="N1466" s="29">
        <f t="shared" si="86"/>
        <v>0</v>
      </c>
      <c r="O1466" s="23"/>
      <c r="P1466" s="23"/>
      <c r="Q1466" s="23">
        <v>2</v>
      </c>
      <c r="R1466" s="23">
        <v>5</v>
      </c>
      <c r="S1466" s="22" t="s">
        <v>66</v>
      </c>
      <c r="T1466" s="22">
        <v>0.90000000000000002</v>
      </c>
      <c r="U1466" s="22">
        <v>141</v>
      </c>
      <c r="V1466" s="22">
        <v>220</v>
      </c>
      <c r="W1466" s="22">
        <v>300</v>
      </c>
      <c r="X1466" s="24"/>
      <c r="Y1466" s="25"/>
      <c r="Z1466" s="18">
        <f>#NAME?</f>
        <v>0</v>
      </c>
      <c r="AA1466" s="18" t="b">
        <f t="shared" si="84"/>
        <v>1</v>
      </c>
      <c r="AB1466" s="26">
        <v>14</v>
      </c>
    </row>
    <row r="1467">
      <c r="A1467" s="21">
        <v>10166</v>
      </c>
      <c r="B1467" s="22" t="s">
        <v>6011</v>
      </c>
      <c r="C1467" s="22" t="s">
        <v>6012</v>
      </c>
      <c r="D1467" s="22" t="s">
        <v>4422</v>
      </c>
      <c r="E1467" s="22" t="s">
        <v>6013</v>
      </c>
      <c r="F1467" s="22" t="s">
        <v>6014</v>
      </c>
      <c r="G1467" s="22"/>
      <c r="H1467" s="14">
        <v>0.040000000000000001</v>
      </c>
      <c r="I1467" s="15" t="s">
        <v>64</v>
      </c>
      <c r="J1467" s="22" t="s">
        <v>65</v>
      </c>
      <c r="K1467" s="13">
        <v>90</v>
      </c>
      <c r="L1467" s="23">
        <v>6</v>
      </c>
      <c r="M1467" s="29">
        <f t="shared" si="85"/>
        <v>24</v>
      </c>
      <c r="N1467" s="29">
        <f t="shared" si="86"/>
        <v>30</v>
      </c>
      <c r="O1467" s="23">
        <v>5</v>
      </c>
      <c r="P1467" s="23">
        <v>10</v>
      </c>
      <c r="Q1467" s="23"/>
      <c r="R1467" s="23"/>
      <c r="S1467" s="22" t="s">
        <v>66</v>
      </c>
      <c r="T1467" s="22">
        <v>5</v>
      </c>
      <c r="U1467" s="22">
        <v>127.14</v>
      </c>
      <c r="V1467" s="22">
        <v>190</v>
      </c>
      <c r="W1467" s="22">
        <v>330</v>
      </c>
      <c r="X1467" s="24">
        <v>12</v>
      </c>
      <c r="Y1467" s="25">
        <v>78</v>
      </c>
      <c r="Z1467" s="18">
        <f>#NAME?</f>
        <v>78</v>
      </c>
      <c r="AA1467" s="18" t="b">
        <f t="shared" si="84"/>
        <v>1</v>
      </c>
      <c r="AB1467" s="26">
        <v>0</v>
      </c>
    </row>
    <row r="1468">
      <c r="A1468" s="21">
        <v>10165</v>
      </c>
      <c r="B1468" s="22" t="s">
        <v>6015</v>
      </c>
      <c r="C1468" s="22" t="s">
        <v>6016</v>
      </c>
      <c r="D1468" s="22" t="s">
        <v>4422</v>
      </c>
      <c r="E1468" s="22" t="s">
        <v>6017</v>
      </c>
      <c r="F1468" s="22" t="s">
        <v>6018</v>
      </c>
      <c r="G1468" s="22"/>
      <c r="H1468" s="14">
        <v>0.040000000000000001</v>
      </c>
      <c r="I1468" s="15" t="s">
        <v>64</v>
      </c>
      <c r="J1468" s="22" t="s">
        <v>65</v>
      </c>
      <c r="K1468" s="13">
        <v>90</v>
      </c>
      <c r="L1468" s="23">
        <v>6</v>
      </c>
      <c r="M1468" s="29">
        <f t="shared" si="85"/>
        <v>24</v>
      </c>
      <c r="N1468" s="29">
        <f t="shared" si="86"/>
        <v>30</v>
      </c>
      <c r="O1468" s="23">
        <v>5</v>
      </c>
      <c r="P1468" s="23">
        <v>10</v>
      </c>
      <c r="Q1468" s="23"/>
      <c r="R1468" s="23"/>
      <c r="S1468" s="22" t="s">
        <v>66</v>
      </c>
      <c r="T1468" s="22">
        <v>5</v>
      </c>
      <c r="U1468" s="22">
        <v>127.14</v>
      </c>
      <c r="V1468" s="22">
        <v>190</v>
      </c>
      <c r="W1468" s="22">
        <v>330</v>
      </c>
      <c r="X1468" s="24">
        <v>12</v>
      </c>
      <c r="Y1468" s="25">
        <v>78</v>
      </c>
      <c r="Z1468" s="18">
        <f>#NAME?</f>
        <v>78</v>
      </c>
      <c r="AA1468" s="18" t="b">
        <f t="shared" si="84"/>
        <v>1</v>
      </c>
      <c r="AB1468" s="26">
        <v>4</v>
      </c>
    </row>
    <row r="1469" s="40" customFormat="1">
      <c r="A1469" s="41">
        <v>11239</v>
      </c>
      <c r="B1469" s="42" t="s">
        <v>6019</v>
      </c>
      <c r="C1469" s="42" t="s">
        <v>6020</v>
      </c>
      <c r="D1469" s="42" t="s">
        <v>4422</v>
      </c>
      <c r="E1469" s="42" t="s">
        <v>6021</v>
      </c>
      <c r="F1469" s="42" t="s">
        <v>6022</v>
      </c>
      <c r="G1469" s="42"/>
      <c r="H1469" s="43">
        <v>0.040000000000000001</v>
      </c>
      <c r="I1469" s="44" t="s">
        <v>64</v>
      </c>
      <c r="J1469" s="42" t="s">
        <v>65</v>
      </c>
      <c r="K1469" s="13">
        <v>90</v>
      </c>
      <c r="L1469" s="23">
        <v>0</v>
      </c>
      <c r="M1469" s="39">
        <f t="shared" si="85"/>
        <v>0</v>
      </c>
      <c r="N1469" s="39">
        <f t="shared" si="86"/>
        <v>0</v>
      </c>
      <c r="O1469" s="23"/>
      <c r="P1469" s="23"/>
      <c r="Q1469" s="23">
        <v>2</v>
      </c>
      <c r="R1469" s="23">
        <v>5</v>
      </c>
      <c r="S1469" s="42" t="s">
        <v>66</v>
      </c>
      <c r="T1469" s="42">
        <v>5.5999999999999996</v>
      </c>
      <c r="U1469" s="42">
        <v>126</v>
      </c>
      <c r="V1469" s="42">
        <v>200</v>
      </c>
      <c r="W1469" s="42">
        <v>280</v>
      </c>
      <c r="X1469" s="24"/>
      <c r="Y1469" s="25">
        <v>28</v>
      </c>
      <c r="Z1469" s="18">
        <f>#NAME?</f>
        <v>28</v>
      </c>
      <c r="AA1469" s="18" t="b">
        <f t="shared" si="84"/>
        <v>1</v>
      </c>
      <c r="AB1469" s="46">
        <v>0</v>
      </c>
    </row>
    <row r="1470">
      <c r="A1470" s="21">
        <v>11238</v>
      </c>
      <c r="B1470" s="22" t="s">
        <v>6023</v>
      </c>
      <c r="C1470" s="22" t="s">
        <v>6024</v>
      </c>
      <c r="D1470" s="22" t="s">
        <v>4422</v>
      </c>
      <c r="E1470" s="22" t="s">
        <v>6025</v>
      </c>
      <c r="F1470" s="22" t="s">
        <v>6026</v>
      </c>
      <c r="G1470" s="22"/>
      <c r="H1470" s="14">
        <v>0.040000000000000001</v>
      </c>
      <c r="I1470" s="15" t="s">
        <v>64</v>
      </c>
      <c r="J1470" s="22" t="s">
        <v>65</v>
      </c>
      <c r="K1470" s="13">
        <v>90</v>
      </c>
      <c r="L1470" s="23">
        <v>0</v>
      </c>
      <c r="M1470" s="29">
        <f t="shared" si="85"/>
        <v>0</v>
      </c>
      <c r="N1470" s="29">
        <f t="shared" si="86"/>
        <v>0</v>
      </c>
      <c r="O1470" s="23"/>
      <c r="P1470" s="23"/>
      <c r="Q1470" s="23">
        <v>2</v>
      </c>
      <c r="R1470" s="23">
        <v>5</v>
      </c>
      <c r="S1470" s="22" t="s">
        <v>66</v>
      </c>
      <c r="T1470" s="22">
        <v>0.90000000000000002</v>
      </c>
      <c r="U1470" s="22">
        <v>141</v>
      </c>
      <c r="V1470" s="22">
        <v>220</v>
      </c>
      <c r="W1470" s="22">
        <v>300</v>
      </c>
      <c r="X1470" s="24">
        <v>5</v>
      </c>
      <c r="Y1470" s="25">
        <v>23</v>
      </c>
      <c r="Z1470" s="18">
        <f>#NAME?</f>
        <v>23</v>
      </c>
      <c r="AA1470" s="18" t="b">
        <f t="shared" si="84"/>
        <v>1</v>
      </c>
      <c r="AB1470" s="26">
        <v>30</v>
      </c>
    </row>
    <row r="1471">
      <c r="A1471" s="21">
        <v>10164</v>
      </c>
      <c r="B1471" s="22" t="s">
        <v>6027</v>
      </c>
      <c r="C1471" s="22" t="s">
        <v>6028</v>
      </c>
      <c r="D1471" s="22" t="s">
        <v>4422</v>
      </c>
      <c r="E1471" s="22" t="s">
        <v>6029</v>
      </c>
      <c r="F1471" s="22" t="s">
        <v>6030</v>
      </c>
      <c r="G1471" s="22"/>
      <c r="H1471" s="14">
        <v>0.040000000000000001</v>
      </c>
      <c r="I1471" s="15" t="s">
        <v>64</v>
      </c>
      <c r="J1471" s="22" t="s">
        <v>65</v>
      </c>
      <c r="K1471" s="13">
        <v>90</v>
      </c>
      <c r="L1471" s="23">
        <v>5</v>
      </c>
      <c r="M1471" s="29">
        <f t="shared" si="85"/>
        <v>20</v>
      </c>
      <c r="N1471" s="29">
        <f t="shared" si="86"/>
        <v>25</v>
      </c>
      <c r="O1471" s="23">
        <v>5</v>
      </c>
      <c r="P1471" s="23">
        <v>10</v>
      </c>
      <c r="Q1471" s="23"/>
      <c r="R1471" s="23"/>
      <c r="S1471" s="22" t="s">
        <v>66</v>
      </c>
      <c r="T1471" s="22">
        <v>14</v>
      </c>
      <c r="U1471" s="22">
        <v>355.99000000000001</v>
      </c>
      <c r="V1471" s="22">
        <v>540</v>
      </c>
      <c r="W1471" s="22">
        <v>930</v>
      </c>
      <c r="X1471" s="24">
        <v>2</v>
      </c>
      <c r="Y1471" s="25">
        <v>12</v>
      </c>
      <c r="Z1471" s="18">
        <f>#NAME?</f>
        <v>12</v>
      </c>
      <c r="AA1471" s="18" t="b">
        <f t="shared" si="84"/>
        <v>1</v>
      </c>
      <c r="AB1471" s="26">
        <v>5</v>
      </c>
    </row>
    <row r="1472">
      <c r="A1472" s="21">
        <v>10163</v>
      </c>
      <c r="B1472" s="22" t="s">
        <v>6031</v>
      </c>
      <c r="C1472" s="22" t="s">
        <v>6032</v>
      </c>
      <c r="D1472" s="22" t="s">
        <v>4422</v>
      </c>
      <c r="E1472" s="22" t="s">
        <v>6033</v>
      </c>
      <c r="F1472" s="22" t="s">
        <v>6034</v>
      </c>
      <c r="G1472" s="22"/>
      <c r="H1472" s="14">
        <v>0.040000000000000001</v>
      </c>
      <c r="I1472" s="15" t="s">
        <v>64</v>
      </c>
      <c r="J1472" s="22" t="s">
        <v>65</v>
      </c>
      <c r="K1472" s="13">
        <v>90</v>
      </c>
      <c r="L1472" s="23">
        <v>6</v>
      </c>
      <c r="M1472" s="29">
        <f t="shared" si="85"/>
        <v>24</v>
      </c>
      <c r="N1472" s="29">
        <f t="shared" si="86"/>
        <v>30</v>
      </c>
      <c r="O1472" s="23">
        <v>5</v>
      </c>
      <c r="P1472" s="23">
        <v>10</v>
      </c>
      <c r="Q1472" s="23"/>
      <c r="R1472" s="23"/>
      <c r="S1472" s="22" t="s">
        <v>66</v>
      </c>
      <c r="T1472" s="22">
        <v>14</v>
      </c>
      <c r="U1472" s="22">
        <v>355.99000000000001</v>
      </c>
      <c r="V1472" s="22">
        <v>540</v>
      </c>
      <c r="W1472" s="22">
        <v>930</v>
      </c>
      <c r="X1472" s="24"/>
      <c r="Y1472" s="25">
        <v>16</v>
      </c>
      <c r="Z1472" s="18">
        <f>#NAME?</f>
        <v>16</v>
      </c>
      <c r="AA1472" s="18" t="b">
        <f t="shared" si="84"/>
        <v>1</v>
      </c>
      <c r="AB1472" s="26">
        <v>1</v>
      </c>
    </row>
    <row r="1473">
      <c r="A1473" s="21">
        <v>11800</v>
      </c>
      <c r="B1473" s="22" t="s">
        <v>6035</v>
      </c>
      <c r="C1473" s="22" t="s">
        <v>6036</v>
      </c>
      <c r="D1473" s="22" t="s">
        <v>4422</v>
      </c>
      <c r="E1473" s="22" t="s">
        <v>6037</v>
      </c>
      <c r="F1473" s="22" t="s">
        <v>6038</v>
      </c>
      <c r="G1473" s="22"/>
      <c r="H1473" s="14">
        <v>0.040000000000000001</v>
      </c>
      <c r="I1473" s="15" t="s">
        <v>64</v>
      </c>
      <c r="J1473" s="22" t="s">
        <v>65</v>
      </c>
      <c r="K1473" s="13">
        <v>90</v>
      </c>
      <c r="L1473" s="23">
        <v>3</v>
      </c>
      <c r="M1473" s="29">
        <f t="shared" si="85"/>
        <v>12</v>
      </c>
      <c r="N1473" s="29">
        <f t="shared" si="86"/>
        <v>15</v>
      </c>
      <c r="O1473" s="23"/>
      <c r="P1473" s="23"/>
      <c r="Q1473" s="23">
        <v>5</v>
      </c>
      <c r="R1473" s="23">
        <v>10</v>
      </c>
      <c r="S1473" s="22" t="s">
        <v>66</v>
      </c>
      <c r="T1473" s="22">
        <v>14</v>
      </c>
      <c r="U1473" s="22">
        <v>355.99000000000001</v>
      </c>
      <c r="V1473" s="22">
        <v>540</v>
      </c>
      <c r="W1473" s="22">
        <v>930</v>
      </c>
      <c r="X1473" s="24"/>
      <c r="Y1473" s="25">
        <v>30</v>
      </c>
      <c r="Z1473" s="18">
        <f>#NAME?</f>
        <v>30</v>
      </c>
      <c r="AA1473" s="18" t="b">
        <f t="shared" si="84"/>
        <v>1</v>
      </c>
      <c r="AB1473" s="26">
        <v>1</v>
      </c>
    </row>
    <row r="1474">
      <c r="A1474" s="21">
        <v>11799</v>
      </c>
      <c r="B1474" s="22" t="s">
        <v>6039</v>
      </c>
      <c r="C1474" s="22" t="s">
        <v>6040</v>
      </c>
      <c r="D1474" s="22" t="s">
        <v>4422</v>
      </c>
      <c r="E1474" s="22" t="s">
        <v>6041</v>
      </c>
      <c r="F1474" s="22" t="s">
        <v>6042</v>
      </c>
      <c r="G1474" s="22"/>
      <c r="H1474" s="14">
        <v>0.040000000000000001</v>
      </c>
      <c r="I1474" s="15" t="s">
        <v>64</v>
      </c>
      <c r="J1474" s="22" t="s">
        <v>65</v>
      </c>
      <c r="K1474" s="13">
        <v>90</v>
      </c>
      <c r="L1474" s="23">
        <v>4</v>
      </c>
      <c r="M1474" s="29">
        <f t="shared" si="85"/>
        <v>16</v>
      </c>
      <c r="N1474" s="29">
        <f t="shared" si="86"/>
        <v>20</v>
      </c>
      <c r="O1474" s="23"/>
      <c r="P1474" s="23"/>
      <c r="Q1474" s="23">
        <v>5</v>
      </c>
      <c r="R1474" s="23">
        <v>10</v>
      </c>
      <c r="S1474" s="22" t="s">
        <v>66</v>
      </c>
      <c r="T1474" s="22">
        <v>14</v>
      </c>
      <c r="U1474" s="22">
        <v>355.99000000000001</v>
      </c>
      <c r="V1474" s="22">
        <v>540</v>
      </c>
      <c r="W1474" s="22">
        <v>930</v>
      </c>
      <c r="X1474" s="24"/>
      <c r="Y1474" s="25">
        <v>32</v>
      </c>
      <c r="Z1474" s="18">
        <f>#NAME?</f>
        <v>32</v>
      </c>
      <c r="AA1474" s="18" t="b">
        <f t="shared" si="84"/>
        <v>1</v>
      </c>
      <c r="AB1474" s="26">
        <v>2</v>
      </c>
    </row>
    <row r="1475">
      <c r="A1475" s="21">
        <v>10168</v>
      </c>
      <c r="B1475" s="22" t="s">
        <v>6043</v>
      </c>
      <c r="C1475" s="22" t="s">
        <v>6044</v>
      </c>
      <c r="D1475" s="22" t="s">
        <v>4422</v>
      </c>
      <c r="E1475" s="22" t="s">
        <v>6045</v>
      </c>
      <c r="F1475" s="22" t="s">
        <v>6046</v>
      </c>
      <c r="G1475" s="22"/>
      <c r="H1475" s="14">
        <v>0.040000000000000001</v>
      </c>
      <c r="I1475" s="15" t="s">
        <v>64</v>
      </c>
      <c r="J1475" s="22" t="s">
        <v>65</v>
      </c>
      <c r="K1475" s="13">
        <v>90</v>
      </c>
      <c r="L1475" s="23">
        <v>2</v>
      </c>
      <c r="M1475" s="29">
        <f t="shared" si="85"/>
        <v>8</v>
      </c>
      <c r="N1475" s="29">
        <f t="shared" si="86"/>
        <v>10</v>
      </c>
      <c r="O1475" s="23"/>
      <c r="P1475" s="23"/>
      <c r="Q1475" s="23">
        <v>5</v>
      </c>
      <c r="R1475" s="23">
        <v>10</v>
      </c>
      <c r="S1475" s="22" t="s">
        <v>66</v>
      </c>
      <c r="T1475" s="22">
        <v>33</v>
      </c>
      <c r="U1475" s="22">
        <v>842</v>
      </c>
      <c r="V1475" s="22">
        <v>1260</v>
      </c>
      <c r="W1475" s="22">
        <v>1680</v>
      </c>
      <c r="X1475" s="24">
        <v>5</v>
      </c>
      <c r="Y1475" s="25">
        <v>6</v>
      </c>
      <c r="Z1475" s="18">
        <f>#NAME?</f>
        <v>6</v>
      </c>
      <c r="AA1475" s="18" t="b">
        <f t="shared" ref="AA1475:AA1538" si="88">Y1475=Z1475</f>
        <v>1</v>
      </c>
      <c r="AB1475" s="26">
        <v>6</v>
      </c>
    </row>
    <row r="1476">
      <c r="A1476" s="21">
        <v>10167</v>
      </c>
      <c r="B1476" s="22" t="s">
        <v>6047</v>
      </c>
      <c r="C1476" s="22" t="s">
        <v>6048</v>
      </c>
      <c r="D1476" s="22" t="s">
        <v>4422</v>
      </c>
      <c r="E1476" s="22" t="s">
        <v>6049</v>
      </c>
      <c r="F1476" s="22" t="s">
        <v>6050</v>
      </c>
      <c r="G1476" s="22"/>
      <c r="H1476" s="14">
        <v>0.040000000000000001</v>
      </c>
      <c r="I1476" s="15" t="s">
        <v>64</v>
      </c>
      <c r="J1476" s="22" t="s">
        <v>65</v>
      </c>
      <c r="K1476" s="13">
        <v>90</v>
      </c>
      <c r="L1476" s="23">
        <v>2</v>
      </c>
      <c r="M1476" s="29">
        <f t="shared" si="85"/>
        <v>8</v>
      </c>
      <c r="N1476" s="29">
        <f t="shared" si="86"/>
        <v>10</v>
      </c>
      <c r="O1476" s="23"/>
      <c r="P1476" s="23"/>
      <c r="Q1476" s="23">
        <v>5</v>
      </c>
      <c r="R1476" s="23">
        <v>10</v>
      </c>
      <c r="S1476" s="22" t="s">
        <v>66</v>
      </c>
      <c r="T1476" s="22">
        <v>33</v>
      </c>
      <c r="U1476" s="22">
        <v>842</v>
      </c>
      <c r="V1476" s="22">
        <v>1260</v>
      </c>
      <c r="W1476" s="22">
        <v>1680</v>
      </c>
      <c r="X1476" s="24">
        <v>5</v>
      </c>
      <c r="Y1476" s="25">
        <v>6</v>
      </c>
      <c r="Z1476" s="18">
        <f>#NAME?</f>
        <v>6</v>
      </c>
      <c r="AA1476" s="18" t="b">
        <f t="shared" si="88"/>
        <v>1</v>
      </c>
      <c r="AB1476" s="26">
        <v>6</v>
      </c>
    </row>
    <row r="1477">
      <c r="A1477" s="21">
        <v>11373</v>
      </c>
      <c r="B1477" s="22" t="s">
        <v>6051</v>
      </c>
      <c r="C1477" s="22" t="s">
        <v>6052</v>
      </c>
      <c r="D1477" s="22" t="s">
        <v>4422</v>
      </c>
      <c r="E1477" s="22" t="s">
        <v>6053</v>
      </c>
      <c r="F1477" s="22" t="s">
        <v>6054</v>
      </c>
      <c r="G1477" s="22"/>
      <c r="H1477" s="14">
        <v>0.040000000000000001</v>
      </c>
      <c r="I1477" s="15" t="s">
        <v>64</v>
      </c>
      <c r="J1477" s="22" t="s">
        <v>65</v>
      </c>
      <c r="K1477" s="13">
        <v>90</v>
      </c>
      <c r="L1477" s="23">
        <v>4</v>
      </c>
      <c r="M1477" s="29">
        <f t="shared" si="85"/>
        <v>16</v>
      </c>
      <c r="N1477" s="29">
        <f t="shared" si="86"/>
        <v>20</v>
      </c>
      <c r="O1477" s="23">
        <v>5</v>
      </c>
      <c r="P1477" s="23">
        <v>10</v>
      </c>
      <c r="Q1477" s="23"/>
      <c r="R1477" s="23"/>
      <c r="S1477" s="22" t="s">
        <v>66</v>
      </c>
      <c r="T1477" s="22">
        <v>12</v>
      </c>
      <c r="U1477" s="22">
        <v>305.13999999999999</v>
      </c>
      <c r="V1477" s="22">
        <v>460</v>
      </c>
      <c r="W1477" s="22">
        <v>800</v>
      </c>
      <c r="X1477" s="24">
        <v>2</v>
      </c>
      <c r="Y1477" s="25">
        <v>9</v>
      </c>
      <c r="Z1477" s="18">
        <f>#NAME?</f>
        <v>9</v>
      </c>
      <c r="AA1477" s="18" t="b">
        <f t="shared" si="88"/>
        <v>1</v>
      </c>
      <c r="AB1477" s="26">
        <v>1</v>
      </c>
    </row>
    <row r="1478">
      <c r="A1478" s="21">
        <v>11374</v>
      </c>
      <c r="B1478" s="22" t="s">
        <v>6055</v>
      </c>
      <c r="C1478" s="22" t="s">
        <v>6056</v>
      </c>
      <c r="D1478" s="22" t="s">
        <v>4422</v>
      </c>
      <c r="E1478" s="22" t="s">
        <v>6057</v>
      </c>
      <c r="F1478" s="22" t="s">
        <v>6058</v>
      </c>
      <c r="G1478" s="22"/>
      <c r="H1478" s="14">
        <v>0.040000000000000001</v>
      </c>
      <c r="I1478" s="15" t="s">
        <v>64</v>
      </c>
      <c r="J1478" s="22" t="s">
        <v>65</v>
      </c>
      <c r="K1478" s="13">
        <v>90</v>
      </c>
      <c r="L1478" s="23">
        <v>4</v>
      </c>
      <c r="M1478" s="29">
        <f t="shared" si="85"/>
        <v>16</v>
      </c>
      <c r="N1478" s="29">
        <f t="shared" si="86"/>
        <v>20</v>
      </c>
      <c r="O1478" s="23">
        <v>5</v>
      </c>
      <c r="P1478" s="23">
        <v>10</v>
      </c>
      <c r="Q1478" s="23"/>
      <c r="R1478" s="23"/>
      <c r="S1478" s="22" t="s">
        <v>66</v>
      </c>
      <c r="T1478" s="22">
        <v>12</v>
      </c>
      <c r="U1478" s="22">
        <v>305.13999999999999</v>
      </c>
      <c r="V1478" s="22">
        <v>460</v>
      </c>
      <c r="W1478" s="22">
        <v>800</v>
      </c>
      <c r="X1478" s="24">
        <v>1</v>
      </c>
      <c r="Y1478" s="25">
        <v>4</v>
      </c>
      <c r="Z1478" s="18">
        <f>#NAME?</f>
        <v>4</v>
      </c>
      <c r="AA1478" s="18" t="b">
        <f t="shared" si="88"/>
        <v>1</v>
      </c>
      <c r="AB1478" s="26">
        <v>8</v>
      </c>
    </row>
    <row r="1479">
      <c r="A1479" s="21">
        <v>11375</v>
      </c>
      <c r="B1479" s="22" t="s">
        <v>6059</v>
      </c>
      <c r="C1479" s="22" t="s">
        <v>6060</v>
      </c>
      <c r="D1479" s="22" t="s">
        <v>4422</v>
      </c>
      <c r="E1479" s="22" t="s">
        <v>6061</v>
      </c>
      <c r="F1479" s="22" t="s">
        <v>6062</v>
      </c>
      <c r="G1479" s="22"/>
      <c r="H1479" s="14">
        <v>0.040000000000000001</v>
      </c>
      <c r="I1479" s="15" t="s">
        <v>64</v>
      </c>
      <c r="J1479" s="22" t="s">
        <v>65</v>
      </c>
      <c r="K1479" s="13">
        <v>90</v>
      </c>
      <c r="L1479" s="23">
        <v>6</v>
      </c>
      <c r="M1479" s="29">
        <f t="shared" si="85"/>
        <v>24</v>
      </c>
      <c r="N1479" s="29">
        <f t="shared" si="86"/>
        <v>30</v>
      </c>
      <c r="O1479" s="23">
        <v>5</v>
      </c>
      <c r="P1479" s="23">
        <v>10</v>
      </c>
      <c r="Q1479" s="23"/>
      <c r="R1479" s="23"/>
      <c r="S1479" s="22" t="s">
        <v>66</v>
      </c>
      <c r="T1479" s="22">
        <v>12</v>
      </c>
      <c r="U1479" s="22">
        <v>305.13999999999999</v>
      </c>
      <c r="V1479" s="22">
        <v>460</v>
      </c>
      <c r="W1479" s="22">
        <v>800</v>
      </c>
      <c r="X1479" s="24"/>
      <c r="Y1479" s="25"/>
      <c r="Z1479" s="18">
        <f>#NAME?</f>
        <v>0</v>
      </c>
      <c r="AA1479" s="18" t="b">
        <f t="shared" si="88"/>
        <v>1</v>
      </c>
      <c r="AB1479" s="26"/>
    </row>
    <row r="1480">
      <c r="A1480" s="21">
        <v>11376</v>
      </c>
      <c r="B1480" s="22" t="s">
        <v>6063</v>
      </c>
      <c r="C1480" s="22" t="s">
        <v>6064</v>
      </c>
      <c r="D1480" s="22" t="s">
        <v>4422</v>
      </c>
      <c r="E1480" s="22" t="s">
        <v>6065</v>
      </c>
      <c r="F1480" s="22" t="s">
        <v>6066</v>
      </c>
      <c r="G1480" s="22"/>
      <c r="H1480" s="14">
        <v>0.040000000000000001</v>
      </c>
      <c r="I1480" s="15" t="s">
        <v>64</v>
      </c>
      <c r="J1480" s="22" t="s">
        <v>65</v>
      </c>
      <c r="K1480" s="13">
        <v>90</v>
      </c>
      <c r="L1480" s="23">
        <v>6</v>
      </c>
      <c r="M1480" s="29">
        <f t="shared" si="85"/>
        <v>24</v>
      </c>
      <c r="N1480" s="29">
        <f t="shared" si="86"/>
        <v>30</v>
      </c>
      <c r="O1480" s="23">
        <v>5</v>
      </c>
      <c r="P1480" s="23">
        <v>10</v>
      </c>
      <c r="Q1480" s="23"/>
      <c r="R1480" s="23"/>
      <c r="S1480" s="22" t="s">
        <v>66</v>
      </c>
      <c r="T1480" s="22">
        <v>12</v>
      </c>
      <c r="U1480" s="22">
        <v>305.13999999999999</v>
      </c>
      <c r="V1480" s="22">
        <v>460</v>
      </c>
      <c r="W1480" s="22">
        <v>800</v>
      </c>
      <c r="X1480" s="24">
        <v>2</v>
      </c>
      <c r="Y1480" s="25"/>
      <c r="Z1480" s="18">
        <f>#NAME?</f>
        <v>0</v>
      </c>
      <c r="AA1480" s="18" t="b">
        <f t="shared" si="88"/>
        <v>1</v>
      </c>
      <c r="AB1480" s="26"/>
    </row>
    <row r="1481">
      <c r="A1481" s="21">
        <v>12367</v>
      </c>
      <c r="B1481" s="22" t="s">
        <v>6067</v>
      </c>
      <c r="C1481" s="22" t="s">
        <v>6068</v>
      </c>
      <c r="D1481" s="22" t="s">
        <v>4422</v>
      </c>
      <c r="E1481" s="22" t="s">
        <v>6069</v>
      </c>
      <c r="F1481" s="22" t="s">
        <v>6070</v>
      </c>
      <c r="G1481" s="22"/>
      <c r="H1481" s="14">
        <v>0.040000000000000001</v>
      </c>
      <c r="I1481" s="15" t="s">
        <v>4704</v>
      </c>
      <c r="J1481" s="15" t="s">
        <v>4705</v>
      </c>
      <c r="K1481" s="13">
        <v>90</v>
      </c>
      <c r="L1481" s="23">
        <v>9</v>
      </c>
      <c r="M1481" s="29">
        <f t="shared" si="85"/>
        <v>36</v>
      </c>
      <c r="N1481" s="29">
        <f t="shared" si="86"/>
        <v>45</v>
      </c>
      <c r="O1481" s="23">
        <v>5</v>
      </c>
      <c r="P1481" s="23">
        <v>10</v>
      </c>
      <c r="Q1481" s="23"/>
      <c r="R1481" s="23"/>
      <c r="S1481" s="22" t="s">
        <v>66</v>
      </c>
      <c r="T1481" s="22">
        <v>16</v>
      </c>
      <c r="U1481" s="22">
        <v>417</v>
      </c>
      <c r="V1481" s="22">
        <v>650</v>
      </c>
      <c r="W1481" s="22">
        <v>900</v>
      </c>
      <c r="X1481" s="24"/>
      <c r="Y1481" s="25"/>
      <c r="Z1481" s="18">
        <f>#NAME?</f>
        <v>0</v>
      </c>
      <c r="AA1481" s="18" t="b">
        <f t="shared" si="88"/>
        <v>1</v>
      </c>
      <c r="AB1481" s="26">
        <v>1</v>
      </c>
    </row>
    <row r="1482">
      <c r="A1482" s="21">
        <v>12366</v>
      </c>
      <c r="B1482" s="22" t="s">
        <v>6071</v>
      </c>
      <c r="C1482" s="22" t="s">
        <v>6072</v>
      </c>
      <c r="D1482" s="22" t="s">
        <v>4422</v>
      </c>
      <c r="E1482" s="22" t="s">
        <v>6073</v>
      </c>
      <c r="F1482" s="22" t="s">
        <v>6074</v>
      </c>
      <c r="G1482" s="22"/>
      <c r="H1482" s="14">
        <v>0.040000000000000001</v>
      </c>
      <c r="I1482" s="15" t="s">
        <v>4704</v>
      </c>
      <c r="J1482" s="22" t="s">
        <v>4705</v>
      </c>
      <c r="K1482" s="13">
        <v>90</v>
      </c>
      <c r="L1482" s="23">
        <v>9</v>
      </c>
      <c r="M1482" s="29">
        <f t="shared" si="85"/>
        <v>36</v>
      </c>
      <c r="N1482" s="29">
        <f t="shared" si="86"/>
        <v>45</v>
      </c>
      <c r="O1482" s="23">
        <v>5</v>
      </c>
      <c r="P1482" s="23">
        <v>10</v>
      </c>
      <c r="Q1482" s="23"/>
      <c r="R1482" s="23"/>
      <c r="S1482" s="22" t="s">
        <v>66</v>
      </c>
      <c r="T1482" s="22">
        <v>16</v>
      </c>
      <c r="U1482" s="22">
        <v>417</v>
      </c>
      <c r="V1482" s="22">
        <v>650</v>
      </c>
      <c r="W1482" s="22">
        <v>900</v>
      </c>
      <c r="X1482" s="24"/>
      <c r="Y1482" s="25"/>
      <c r="Z1482" s="18">
        <f>#NAME?</f>
        <v>0</v>
      </c>
      <c r="AA1482" s="18" t="b">
        <f t="shared" si="88"/>
        <v>1</v>
      </c>
      <c r="AB1482" s="26"/>
    </row>
    <row r="1483">
      <c r="A1483" s="21">
        <v>10237</v>
      </c>
      <c r="B1483" s="22" t="s">
        <v>6075</v>
      </c>
      <c r="C1483" s="22" t="s">
        <v>6076</v>
      </c>
      <c r="D1483" s="22" t="s">
        <v>4422</v>
      </c>
      <c r="E1483" s="22" t="s">
        <v>6077</v>
      </c>
      <c r="F1483" s="22" t="s">
        <v>6078</v>
      </c>
      <c r="G1483" s="22"/>
      <c r="H1483" s="14">
        <v>0.040000000000000001</v>
      </c>
      <c r="I1483" s="15" t="s">
        <v>4704</v>
      </c>
      <c r="J1483" s="22" t="s">
        <v>65</v>
      </c>
      <c r="K1483" s="13">
        <v>90</v>
      </c>
      <c r="L1483" s="23">
        <v>10</v>
      </c>
      <c r="M1483" s="29">
        <f t="shared" si="85"/>
        <v>40</v>
      </c>
      <c r="N1483" s="29">
        <f t="shared" si="86"/>
        <v>50</v>
      </c>
      <c r="O1483" s="23"/>
      <c r="P1483" s="23"/>
      <c r="Q1483" s="23">
        <v>5</v>
      </c>
      <c r="R1483" s="23">
        <v>20</v>
      </c>
      <c r="S1483" s="22" t="s">
        <v>66</v>
      </c>
      <c r="T1483" s="22">
        <v>20</v>
      </c>
      <c r="U1483" s="22">
        <v>510</v>
      </c>
      <c r="V1483" s="22">
        <v>770</v>
      </c>
      <c r="W1483" s="22">
        <v>1020</v>
      </c>
      <c r="X1483" s="24"/>
      <c r="Y1483" s="25">
        <v>35</v>
      </c>
      <c r="Z1483" s="18">
        <f>#NAME?</f>
        <v>35</v>
      </c>
      <c r="AA1483" s="18" t="b">
        <f t="shared" si="88"/>
        <v>1</v>
      </c>
      <c r="AB1483" s="26">
        <v>25</v>
      </c>
    </row>
    <row r="1484">
      <c r="A1484" s="21">
        <v>10236</v>
      </c>
      <c r="B1484" s="22" t="s">
        <v>6079</v>
      </c>
      <c r="C1484" s="22" t="s">
        <v>6080</v>
      </c>
      <c r="D1484" s="22" t="s">
        <v>4422</v>
      </c>
      <c r="E1484" s="22" t="s">
        <v>6081</v>
      </c>
      <c r="F1484" s="22" t="s">
        <v>6082</v>
      </c>
      <c r="G1484" s="22"/>
      <c r="H1484" s="14">
        <v>0.040000000000000001</v>
      </c>
      <c r="I1484" s="15" t="s">
        <v>4704</v>
      </c>
      <c r="J1484" s="22" t="s">
        <v>65</v>
      </c>
      <c r="K1484" s="13">
        <v>90</v>
      </c>
      <c r="L1484" s="23">
        <v>11</v>
      </c>
      <c r="M1484" s="29">
        <f t="shared" si="85"/>
        <v>44</v>
      </c>
      <c r="N1484" s="29">
        <f t="shared" si="86"/>
        <v>55</v>
      </c>
      <c r="O1484" s="23"/>
      <c r="P1484" s="23"/>
      <c r="Q1484" s="23">
        <v>5</v>
      </c>
      <c r="R1484" s="23">
        <v>20</v>
      </c>
      <c r="S1484" s="22" t="s">
        <v>66</v>
      </c>
      <c r="T1484" s="22">
        <v>20</v>
      </c>
      <c r="U1484" s="22">
        <v>510</v>
      </c>
      <c r="V1484" s="22">
        <v>770</v>
      </c>
      <c r="W1484" s="22">
        <v>1020</v>
      </c>
      <c r="X1484" s="24"/>
      <c r="Y1484" s="25">
        <v>36</v>
      </c>
      <c r="Z1484" s="18">
        <f>#NAME?</f>
        <v>36</v>
      </c>
      <c r="AA1484" s="18" t="b">
        <f t="shared" si="88"/>
        <v>1</v>
      </c>
      <c r="AB1484" s="26">
        <v>16</v>
      </c>
    </row>
    <row r="1485">
      <c r="A1485" s="21">
        <v>11371</v>
      </c>
      <c r="B1485" s="22" t="s">
        <v>6083</v>
      </c>
      <c r="C1485" s="22" t="s">
        <v>6084</v>
      </c>
      <c r="D1485" s="22" t="s">
        <v>4422</v>
      </c>
      <c r="E1485" s="22" t="s">
        <v>6085</v>
      </c>
      <c r="F1485" s="22" t="s">
        <v>6086</v>
      </c>
      <c r="G1485" s="22"/>
      <c r="H1485" s="14">
        <v>0.040000000000000001</v>
      </c>
      <c r="I1485" s="15" t="s">
        <v>4704</v>
      </c>
      <c r="J1485" s="22" t="s">
        <v>65</v>
      </c>
      <c r="K1485" s="13">
        <v>90</v>
      </c>
      <c r="L1485" s="23">
        <v>3</v>
      </c>
      <c r="M1485" s="29">
        <f t="shared" si="85"/>
        <v>12</v>
      </c>
      <c r="N1485" s="29">
        <f t="shared" si="86"/>
        <v>15</v>
      </c>
      <c r="O1485" s="23"/>
      <c r="P1485" s="23"/>
      <c r="Q1485" s="23">
        <v>5</v>
      </c>
      <c r="R1485" s="23">
        <v>20</v>
      </c>
      <c r="S1485" s="22" t="s">
        <v>66</v>
      </c>
      <c r="T1485" s="22">
        <v>0.79000000000000004</v>
      </c>
      <c r="U1485" s="22">
        <v>123</v>
      </c>
      <c r="V1485" s="22">
        <v>190</v>
      </c>
      <c r="W1485" s="22">
        <v>260</v>
      </c>
      <c r="X1485" s="24"/>
      <c r="Y1485" s="25"/>
      <c r="Z1485" s="18">
        <f>#NAME?</f>
        <v>0</v>
      </c>
      <c r="AA1485" s="18" t="b">
        <f t="shared" si="88"/>
        <v>1</v>
      </c>
      <c r="AB1485" s="26"/>
    </row>
    <row r="1486">
      <c r="A1486" s="21">
        <v>11372</v>
      </c>
      <c r="B1486" s="22" t="s">
        <v>6087</v>
      </c>
      <c r="C1486" s="22" t="s">
        <v>6088</v>
      </c>
      <c r="D1486" s="22" t="s">
        <v>4422</v>
      </c>
      <c r="E1486" s="22" t="s">
        <v>6089</v>
      </c>
      <c r="F1486" s="22" t="s">
        <v>6090</v>
      </c>
      <c r="G1486" s="22"/>
      <c r="H1486" s="14">
        <v>0.040000000000000001</v>
      </c>
      <c r="I1486" s="15" t="s">
        <v>4704</v>
      </c>
      <c r="J1486" s="22" t="s">
        <v>65</v>
      </c>
      <c r="K1486" s="13">
        <v>90</v>
      </c>
      <c r="L1486" s="23">
        <v>3</v>
      </c>
      <c r="M1486" s="29">
        <f t="shared" si="85"/>
        <v>12</v>
      </c>
      <c r="N1486" s="29">
        <f t="shared" si="86"/>
        <v>15</v>
      </c>
      <c r="O1486" s="23"/>
      <c r="P1486" s="23"/>
      <c r="Q1486" s="23">
        <v>5</v>
      </c>
      <c r="R1486" s="23">
        <v>20</v>
      </c>
      <c r="S1486" s="22" t="s">
        <v>66</v>
      </c>
      <c r="T1486" s="22">
        <v>0.79000000000000004</v>
      </c>
      <c r="U1486" s="22">
        <v>123</v>
      </c>
      <c r="V1486" s="22">
        <v>190</v>
      </c>
      <c r="W1486" s="22">
        <v>260</v>
      </c>
      <c r="X1486" s="24"/>
      <c r="Y1486" s="25"/>
      <c r="Z1486" s="18">
        <f>#NAME?</f>
        <v>0</v>
      </c>
      <c r="AA1486" s="18" t="b">
        <f t="shared" si="88"/>
        <v>1</v>
      </c>
      <c r="AB1486" s="26"/>
    </row>
    <row r="1487">
      <c r="A1487" s="12">
        <v>13892</v>
      </c>
      <c r="B1487" s="13" t="s">
        <v>6091</v>
      </c>
      <c r="C1487" s="13" t="s">
        <v>6092</v>
      </c>
      <c r="D1487" s="13" t="s">
        <v>4422</v>
      </c>
      <c r="E1487" s="13" t="s">
        <v>6093</v>
      </c>
      <c r="F1487" s="13" t="s">
        <v>5959</v>
      </c>
      <c r="G1487" s="13" t="s">
        <v>5960</v>
      </c>
      <c r="H1487" s="14">
        <v>0.02</v>
      </c>
      <c r="I1487" s="15" t="s">
        <v>32</v>
      </c>
      <c r="J1487" s="13" t="s">
        <v>33</v>
      </c>
      <c r="K1487" s="13">
        <v>90</v>
      </c>
      <c r="L1487" s="16">
        <f>#NAME?</f>
        <v>0</v>
      </c>
      <c r="M1487" s="29">
        <f t="shared" ref="M1487:M1550" si="89">L1487*4</f>
        <v>0</v>
      </c>
      <c r="N1487" s="29">
        <f t="shared" ref="N1487:N1550" si="90">L1487*5</f>
        <v>0</v>
      </c>
      <c r="O1487" s="16"/>
      <c r="P1487" s="16"/>
      <c r="Q1487" s="16">
        <v>1</v>
      </c>
      <c r="R1487" s="16">
        <v>2</v>
      </c>
      <c r="S1487" s="13" t="s">
        <v>34</v>
      </c>
      <c r="T1487" s="13">
        <v>12</v>
      </c>
      <c r="U1487" s="13">
        <v>1999.5</v>
      </c>
      <c r="V1487" s="13">
        <v>2500</v>
      </c>
      <c r="W1487" s="13">
        <v>4100</v>
      </c>
      <c r="X1487" s="17"/>
      <c r="Y1487" s="18"/>
      <c r="Z1487" s="18">
        <f>#NAME?</f>
        <v>0</v>
      </c>
      <c r="AA1487" s="18" t="b">
        <f t="shared" si="88"/>
        <v>1</v>
      </c>
      <c r="AB1487" s="19"/>
    </row>
    <row r="1488">
      <c r="A1488" s="21">
        <v>10247</v>
      </c>
      <c r="B1488" s="22" t="s">
        <v>6094</v>
      </c>
      <c r="C1488" s="22" t="s">
        <v>6095</v>
      </c>
      <c r="D1488" s="22" t="s">
        <v>4422</v>
      </c>
      <c r="E1488" s="22" t="s">
        <v>6096</v>
      </c>
      <c r="F1488" s="22" t="s">
        <v>6097</v>
      </c>
      <c r="G1488" s="22"/>
      <c r="H1488" s="14">
        <v>0.040000000000000001</v>
      </c>
      <c r="I1488" s="15" t="s">
        <v>4704</v>
      </c>
      <c r="J1488" s="22" t="s">
        <v>4705</v>
      </c>
      <c r="K1488" s="13">
        <v>90</v>
      </c>
      <c r="L1488" s="23">
        <v>36</v>
      </c>
      <c r="M1488" s="29">
        <f t="shared" si="89"/>
        <v>144</v>
      </c>
      <c r="N1488" s="29">
        <f t="shared" si="90"/>
        <v>180</v>
      </c>
      <c r="O1488" s="23">
        <v>5</v>
      </c>
      <c r="P1488" s="23">
        <v>20</v>
      </c>
      <c r="Q1488" s="23"/>
      <c r="R1488" s="23"/>
      <c r="S1488" s="22" t="s">
        <v>66</v>
      </c>
      <c r="T1488" s="22">
        <v>11</v>
      </c>
      <c r="U1488" s="22">
        <v>255.75</v>
      </c>
      <c r="V1488" s="22">
        <v>450</v>
      </c>
      <c r="W1488" s="22">
        <v>750</v>
      </c>
      <c r="X1488" s="24">
        <v>1</v>
      </c>
      <c r="Y1488" s="25"/>
      <c r="Z1488" s="18">
        <f>#NAME?</f>
        <v>0</v>
      </c>
      <c r="AA1488" s="18" t="b">
        <f t="shared" si="88"/>
        <v>1</v>
      </c>
      <c r="AB1488" s="26"/>
    </row>
    <row r="1489">
      <c r="A1489" s="21">
        <v>10246</v>
      </c>
      <c r="B1489" s="22" t="s">
        <v>6098</v>
      </c>
      <c r="C1489" s="22" t="s">
        <v>6099</v>
      </c>
      <c r="D1489" s="22" t="s">
        <v>4422</v>
      </c>
      <c r="E1489" s="22" t="s">
        <v>6100</v>
      </c>
      <c r="F1489" s="22" t="s">
        <v>6101</v>
      </c>
      <c r="G1489" s="22"/>
      <c r="H1489" s="14">
        <v>0.040000000000000001</v>
      </c>
      <c r="I1489" s="15" t="s">
        <v>4704</v>
      </c>
      <c r="J1489" s="15" t="s">
        <v>4705</v>
      </c>
      <c r="K1489" s="13">
        <v>90</v>
      </c>
      <c r="L1489" s="23">
        <v>38</v>
      </c>
      <c r="M1489" s="29">
        <f t="shared" si="89"/>
        <v>152</v>
      </c>
      <c r="N1489" s="29">
        <f t="shared" si="90"/>
        <v>190</v>
      </c>
      <c r="O1489" s="23">
        <v>5</v>
      </c>
      <c r="P1489" s="23">
        <v>20</v>
      </c>
      <c r="Q1489" s="23"/>
      <c r="R1489" s="23"/>
      <c r="S1489" s="22" t="s">
        <v>66</v>
      </c>
      <c r="T1489" s="22">
        <v>11</v>
      </c>
      <c r="U1489" s="22">
        <v>287</v>
      </c>
      <c r="V1489" s="22">
        <v>450</v>
      </c>
      <c r="W1489" s="22">
        <v>750</v>
      </c>
      <c r="X1489" s="24"/>
      <c r="Y1489" s="25"/>
      <c r="Z1489" s="18">
        <f>#NAME?</f>
        <v>0</v>
      </c>
      <c r="AA1489" s="18" t="b">
        <f t="shared" si="88"/>
        <v>1</v>
      </c>
      <c r="AB1489" s="26"/>
    </row>
    <row r="1490">
      <c r="A1490" s="21">
        <v>10245</v>
      </c>
      <c r="B1490" s="22" t="s">
        <v>6102</v>
      </c>
      <c r="C1490" s="22" t="s">
        <v>6103</v>
      </c>
      <c r="D1490" s="22" t="s">
        <v>4422</v>
      </c>
      <c r="E1490" s="22" t="s">
        <v>6104</v>
      </c>
      <c r="F1490" s="22" t="s">
        <v>6105</v>
      </c>
      <c r="G1490" s="22"/>
      <c r="H1490" s="14">
        <v>0.040000000000000001</v>
      </c>
      <c r="I1490" s="15" t="s">
        <v>4704</v>
      </c>
      <c r="J1490" s="15" t="s">
        <v>4705</v>
      </c>
      <c r="K1490" s="13">
        <v>90</v>
      </c>
      <c r="L1490" s="23">
        <v>11</v>
      </c>
      <c r="M1490" s="29">
        <f t="shared" si="89"/>
        <v>44</v>
      </c>
      <c r="N1490" s="29">
        <f t="shared" si="90"/>
        <v>55</v>
      </c>
      <c r="O1490" s="23"/>
      <c r="P1490" s="23"/>
      <c r="Q1490" s="23">
        <v>2</v>
      </c>
      <c r="R1490" s="23">
        <v>5</v>
      </c>
      <c r="S1490" s="22" t="s">
        <v>66</v>
      </c>
      <c r="T1490" s="22">
        <v>80</v>
      </c>
      <c r="U1490" s="22">
        <v>2085</v>
      </c>
      <c r="V1490" s="22">
        <v>2900</v>
      </c>
      <c r="W1490" s="22">
        <v>4300</v>
      </c>
      <c r="X1490" s="24">
        <v>1</v>
      </c>
      <c r="Y1490" s="25">
        <v>52</v>
      </c>
      <c r="Z1490" s="18">
        <f>#NAME?</f>
        <v>52</v>
      </c>
      <c r="AA1490" s="18" t="b">
        <f t="shared" si="88"/>
        <v>1</v>
      </c>
      <c r="AB1490" s="26">
        <v>3</v>
      </c>
    </row>
    <row r="1491">
      <c r="A1491" s="21">
        <v>10244</v>
      </c>
      <c r="B1491" s="22" t="s">
        <v>6106</v>
      </c>
      <c r="C1491" s="22" t="s">
        <v>6107</v>
      </c>
      <c r="D1491" s="22" t="s">
        <v>4422</v>
      </c>
      <c r="E1491" s="22" t="s">
        <v>6108</v>
      </c>
      <c r="F1491" s="22" t="s">
        <v>6109</v>
      </c>
      <c r="G1491" s="22"/>
      <c r="H1491" s="14">
        <v>0.040000000000000001</v>
      </c>
      <c r="I1491" s="15" t="s">
        <v>4704</v>
      </c>
      <c r="J1491" s="15" t="s">
        <v>4705</v>
      </c>
      <c r="K1491" s="13">
        <v>90</v>
      </c>
      <c r="L1491" s="23">
        <v>10</v>
      </c>
      <c r="M1491" s="29">
        <f t="shared" si="89"/>
        <v>40</v>
      </c>
      <c r="N1491" s="29">
        <f t="shared" si="90"/>
        <v>50</v>
      </c>
      <c r="O1491" s="23"/>
      <c r="P1491" s="23"/>
      <c r="Q1491" s="23">
        <v>2</v>
      </c>
      <c r="R1491" s="23">
        <v>5</v>
      </c>
      <c r="S1491" s="22" t="s">
        <v>66</v>
      </c>
      <c r="T1491" s="22">
        <v>80</v>
      </c>
      <c r="U1491" s="22">
        <v>2085</v>
      </c>
      <c r="V1491" s="22">
        <v>2900</v>
      </c>
      <c r="W1491" s="22">
        <v>4300</v>
      </c>
      <c r="X1491" s="24">
        <v>2</v>
      </c>
      <c r="Y1491" s="25">
        <v>46</v>
      </c>
      <c r="Z1491" s="18">
        <f>#NAME?</f>
        <v>46</v>
      </c>
      <c r="AA1491" s="18" t="b">
        <f t="shared" si="88"/>
        <v>1</v>
      </c>
      <c r="AB1491" s="26">
        <v>1</v>
      </c>
    </row>
    <row r="1492">
      <c r="A1492" s="21">
        <v>11407</v>
      </c>
      <c r="B1492" s="22" t="s">
        <v>6110</v>
      </c>
      <c r="C1492" s="22" t="s">
        <v>6111</v>
      </c>
      <c r="D1492" s="22" t="s">
        <v>4422</v>
      </c>
      <c r="E1492" s="22" t="s">
        <v>6112</v>
      </c>
      <c r="F1492" s="22" t="s">
        <v>6113</v>
      </c>
      <c r="G1492" s="22"/>
      <c r="H1492" s="14">
        <v>0.040000000000000001</v>
      </c>
      <c r="I1492" s="15" t="s">
        <v>4704</v>
      </c>
      <c r="J1492" s="22" t="s">
        <v>4705</v>
      </c>
      <c r="K1492" s="13">
        <v>90</v>
      </c>
      <c r="L1492" s="23">
        <v>8</v>
      </c>
      <c r="M1492" s="29">
        <f t="shared" si="89"/>
        <v>32</v>
      </c>
      <c r="N1492" s="29">
        <f t="shared" si="90"/>
        <v>40</v>
      </c>
      <c r="O1492" s="23"/>
      <c r="P1492" s="23"/>
      <c r="Q1492" s="23">
        <v>5</v>
      </c>
      <c r="R1492" s="23">
        <v>20</v>
      </c>
      <c r="S1492" s="22" t="s">
        <v>66</v>
      </c>
      <c r="T1492" s="22">
        <v>23</v>
      </c>
      <c r="U1492" s="22">
        <v>590.39999999999998</v>
      </c>
      <c r="V1492" s="22">
        <v>980</v>
      </c>
      <c r="W1492" s="22">
        <v>1360</v>
      </c>
      <c r="X1492" s="24"/>
      <c r="Y1492" s="25"/>
      <c r="Z1492" s="18">
        <f>#NAME?</f>
        <v>0</v>
      </c>
      <c r="AA1492" s="18" t="b">
        <f t="shared" si="88"/>
        <v>1</v>
      </c>
      <c r="AB1492" s="26"/>
    </row>
    <row r="1493">
      <c r="A1493" s="21">
        <v>11408</v>
      </c>
      <c r="B1493" s="22" t="s">
        <v>6114</v>
      </c>
      <c r="C1493" s="22" t="s">
        <v>6115</v>
      </c>
      <c r="D1493" s="22" t="s">
        <v>4422</v>
      </c>
      <c r="E1493" s="22" t="s">
        <v>6116</v>
      </c>
      <c r="F1493" s="22" t="s">
        <v>6117</v>
      </c>
      <c r="G1493" s="22"/>
      <c r="H1493" s="14">
        <v>0.040000000000000001</v>
      </c>
      <c r="I1493" s="15" t="s">
        <v>4704</v>
      </c>
      <c r="J1493" s="22" t="s">
        <v>4705</v>
      </c>
      <c r="K1493" s="13">
        <v>90</v>
      </c>
      <c r="L1493" s="23">
        <v>8</v>
      </c>
      <c r="M1493" s="29">
        <f t="shared" si="89"/>
        <v>32</v>
      </c>
      <c r="N1493" s="29">
        <f t="shared" si="90"/>
        <v>40</v>
      </c>
      <c r="O1493" s="23"/>
      <c r="P1493" s="23"/>
      <c r="Q1493" s="23">
        <v>5</v>
      </c>
      <c r="R1493" s="23">
        <v>20</v>
      </c>
      <c r="S1493" s="22" t="s">
        <v>66</v>
      </c>
      <c r="T1493" s="22">
        <v>23</v>
      </c>
      <c r="U1493" s="22">
        <v>534.75</v>
      </c>
      <c r="V1493" s="22">
        <v>980</v>
      </c>
      <c r="W1493" s="22">
        <v>1360</v>
      </c>
      <c r="X1493" s="24">
        <v>1</v>
      </c>
      <c r="Y1493" s="25"/>
      <c r="Z1493" s="18">
        <f>#NAME?</f>
        <v>0</v>
      </c>
      <c r="AA1493" s="18" t="b">
        <f t="shared" si="88"/>
        <v>1</v>
      </c>
      <c r="AB1493" s="26"/>
    </row>
    <row r="1494">
      <c r="A1494" s="31">
        <v>10262</v>
      </c>
      <c r="B1494" s="32" t="s">
        <v>6118</v>
      </c>
      <c r="C1494" s="33" t="s">
        <v>6119</v>
      </c>
      <c r="D1494" s="33" t="s">
        <v>4422</v>
      </c>
      <c r="E1494" s="33" t="s">
        <v>6120</v>
      </c>
      <c r="F1494" s="33" t="s">
        <v>6121</v>
      </c>
      <c r="G1494" s="34"/>
      <c r="H1494" s="35">
        <v>0.040000000000000001</v>
      </c>
      <c r="I1494" s="34" t="s">
        <v>64</v>
      </c>
      <c r="J1494" s="33" t="s">
        <v>65</v>
      </c>
      <c r="K1494" s="13">
        <v>90</v>
      </c>
      <c r="L1494" s="23">
        <v>3</v>
      </c>
      <c r="M1494" s="29">
        <f t="shared" si="89"/>
        <v>12</v>
      </c>
      <c r="N1494" s="29">
        <f t="shared" si="90"/>
        <v>15</v>
      </c>
      <c r="O1494" s="23">
        <v>5</v>
      </c>
      <c r="P1494" s="23">
        <v>10</v>
      </c>
      <c r="Q1494" s="23"/>
      <c r="R1494" s="23"/>
      <c r="S1494" s="33" t="s">
        <v>66</v>
      </c>
      <c r="T1494" s="33">
        <v>50</v>
      </c>
      <c r="U1494" s="33">
        <v>1275</v>
      </c>
      <c r="V1494" s="33">
        <v>1900</v>
      </c>
      <c r="W1494" s="33">
        <f t="shared" ref="W1458:W1521" si="91">ROUND(U1494*2,-1)</f>
        <v>2550</v>
      </c>
      <c r="X1494" s="24">
        <v>6</v>
      </c>
      <c r="Y1494" s="29"/>
      <c r="Z1494" s="18">
        <f>#NAME?</f>
        <v>0</v>
      </c>
      <c r="AA1494" s="18" t="b">
        <f t="shared" si="88"/>
        <v>1</v>
      </c>
      <c r="AB1494" s="26"/>
    </row>
    <row r="1495">
      <c r="A1495" s="21">
        <v>10261</v>
      </c>
      <c r="B1495" s="22" t="s">
        <v>6122</v>
      </c>
      <c r="C1495" s="22" t="s">
        <v>6123</v>
      </c>
      <c r="D1495" s="22" t="s">
        <v>4422</v>
      </c>
      <c r="E1495" s="22" t="s">
        <v>6124</v>
      </c>
      <c r="F1495" s="22" t="s">
        <v>6125</v>
      </c>
      <c r="G1495" s="22"/>
      <c r="H1495" s="14">
        <v>0.040000000000000001</v>
      </c>
      <c r="I1495" s="15" t="s">
        <v>64</v>
      </c>
      <c r="J1495" s="22" t="s">
        <v>65</v>
      </c>
      <c r="K1495" s="13">
        <v>90</v>
      </c>
      <c r="L1495" s="23">
        <v>3</v>
      </c>
      <c r="M1495" s="29">
        <f t="shared" si="89"/>
        <v>12</v>
      </c>
      <c r="N1495" s="29">
        <f t="shared" si="90"/>
        <v>15</v>
      </c>
      <c r="O1495" s="23">
        <v>5</v>
      </c>
      <c r="P1495" s="23">
        <v>10</v>
      </c>
      <c r="Q1495" s="23"/>
      <c r="R1495" s="23"/>
      <c r="S1495" s="22" t="s">
        <v>66</v>
      </c>
      <c r="T1495" s="22">
        <v>50</v>
      </c>
      <c r="U1495" s="22">
        <v>1275</v>
      </c>
      <c r="V1495" s="22">
        <v>1900</v>
      </c>
      <c r="W1495" s="22">
        <v>3300</v>
      </c>
      <c r="X1495" s="24">
        <v>2</v>
      </c>
      <c r="Y1495" s="25"/>
      <c r="Z1495" s="18">
        <f>#NAME?</f>
        <v>0</v>
      </c>
      <c r="AA1495" s="18" t="b">
        <f t="shared" si="88"/>
        <v>1</v>
      </c>
      <c r="AB1495" s="26"/>
    </row>
    <row r="1496">
      <c r="A1496" s="21">
        <v>10249</v>
      </c>
      <c r="B1496" s="22" t="s">
        <v>6126</v>
      </c>
      <c r="C1496" s="22" t="s">
        <v>6127</v>
      </c>
      <c r="D1496" s="22" t="s">
        <v>4422</v>
      </c>
      <c r="E1496" s="22" t="s">
        <v>6128</v>
      </c>
      <c r="F1496" s="22" t="s">
        <v>6129</v>
      </c>
      <c r="G1496" s="22"/>
      <c r="H1496" s="14">
        <v>0.040000000000000001</v>
      </c>
      <c r="I1496" s="15" t="s">
        <v>64</v>
      </c>
      <c r="J1496" s="22" t="s">
        <v>65</v>
      </c>
      <c r="K1496" s="13">
        <v>90</v>
      </c>
      <c r="L1496" s="23">
        <v>4</v>
      </c>
      <c r="M1496" s="29">
        <f t="shared" si="89"/>
        <v>16</v>
      </c>
      <c r="N1496" s="29">
        <f t="shared" si="90"/>
        <v>20</v>
      </c>
      <c r="O1496" s="23"/>
      <c r="P1496" s="23"/>
      <c r="Q1496" s="23">
        <v>2</v>
      </c>
      <c r="R1496" s="23">
        <v>5</v>
      </c>
      <c r="S1496" s="22" t="s">
        <v>66</v>
      </c>
      <c r="T1496" s="22">
        <v>14</v>
      </c>
      <c r="U1496" s="22">
        <v>326</v>
      </c>
      <c r="V1496" s="22">
        <v>1600</v>
      </c>
      <c r="W1496" s="22">
        <v>2500</v>
      </c>
      <c r="X1496" s="24">
        <v>4</v>
      </c>
      <c r="Y1496" s="25">
        <v>53</v>
      </c>
      <c r="Z1496" s="18">
        <f>#NAME?</f>
        <v>53</v>
      </c>
      <c r="AA1496" s="18" t="b">
        <f t="shared" si="88"/>
        <v>1</v>
      </c>
      <c r="AB1496" s="26">
        <f>0+6</f>
        <v>6</v>
      </c>
    </row>
    <row r="1497">
      <c r="A1497" s="21">
        <v>10248</v>
      </c>
      <c r="B1497" s="22" t="s">
        <v>6130</v>
      </c>
      <c r="C1497" s="22" t="s">
        <v>6131</v>
      </c>
      <c r="D1497" s="22" t="s">
        <v>4422</v>
      </c>
      <c r="E1497" s="22" t="s">
        <v>6132</v>
      </c>
      <c r="F1497" s="22" t="s">
        <v>6133</v>
      </c>
      <c r="G1497" s="22"/>
      <c r="H1497" s="14">
        <v>0.040000000000000001</v>
      </c>
      <c r="I1497" s="15" t="s">
        <v>64</v>
      </c>
      <c r="J1497" s="22" t="s">
        <v>65</v>
      </c>
      <c r="K1497" s="13">
        <v>90</v>
      </c>
      <c r="L1497" s="23">
        <v>3</v>
      </c>
      <c r="M1497" s="29">
        <f t="shared" si="89"/>
        <v>12</v>
      </c>
      <c r="N1497" s="29">
        <f t="shared" si="90"/>
        <v>15</v>
      </c>
      <c r="O1497" s="23"/>
      <c r="P1497" s="23"/>
      <c r="Q1497" s="23">
        <v>2</v>
      </c>
      <c r="R1497" s="23">
        <v>5</v>
      </c>
      <c r="S1497" s="22" t="s">
        <v>66</v>
      </c>
      <c r="T1497" s="22">
        <v>14</v>
      </c>
      <c r="U1497" s="22">
        <v>326</v>
      </c>
      <c r="V1497" s="22">
        <v>1600</v>
      </c>
      <c r="W1497" s="22">
        <v>2500</v>
      </c>
      <c r="X1497" s="24">
        <v>7</v>
      </c>
      <c r="Y1497" s="25">
        <v>52</v>
      </c>
      <c r="Z1497" s="18">
        <f>#NAME?</f>
        <v>52</v>
      </c>
      <c r="AA1497" s="18" t="b">
        <f t="shared" si="88"/>
        <v>1</v>
      </c>
      <c r="AB1497" s="26">
        <f>5+6</f>
        <v>11</v>
      </c>
    </row>
    <row r="1498">
      <c r="A1498" s="21">
        <v>10251</v>
      </c>
      <c r="B1498" s="22" t="s">
        <v>6134</v>
      </c>
      <c r="C1498" s="22" t="s">
        <v>6135</v>
      </c>
      <c r="D1498" s="22" t="s">
        <v>4422</v>
      </c>
      <c r="E1498" s="22" t="s">
        <v>6136</v>
      </c>
      <c r="F1498" s="22" t="s">
        <v>6137</v>
      </c>
      <c r="G1498" s="22"/>
      <c r="H1498" s="14">
        <v>0.040000000000000001</v>
      </c>
      <c r="I1498" s="15" t="s">
        <v>64</v>
      </c>
      <c r="J1498" s="22" t="s">
        <v>65</v>
      </c>
      <c r="K1498" s="13">
        <v>90</v>
      </c>
      <c r="L1498" s="23">
        <v>24</v>
      </c>
      <c r="M1498" s="29">
        <f t="shared" si="89"/>
        <v>96</v>
      </c>
      <c r="N1498" s="29">
        <f t="shared" si="90"/>
        <v>120</v>
      </c>
      <c r="O1498" s="23"/>
      <c r="P1498" s="23"/>
      <c r="Q1498" s="23">
        <v>5</v>
      </c>
      <c r="R1498" s="23">
        <v>20</v>
      </c>
      <c r="S1498" s="22" t="s">
        <v>66</v>
      </c>
      <c r="T1498" s="22">
        <v>18</v>
      </c>
      <c r="U1498" s="22">
        <v>419</v>
      </c>
      <c r="V1498" s="22">
        <v>650</v>
      </c>
      <c r="W1498" s="22">
        <v>860</v>
      </c>
      <c r="X1498" s="24">
        <v>7</v>
      </c>
      <c r="Y1498" s="25">
        <v>37</v>
      </c>
      <c r="Z1498" s="18">
        <f>#NAME?</f>
        <v>37</v>
      </c>
      <c r="AA1498" s="18" t="b">
        <f t="shared" si="88"/>
        <v>1</v>
      </c>
      <c r="AB1498" s="26">
        <v>11</v>
      </c>
    </row>
    <row r="1499">
      <c r="A1499" s="21">
        <v>10250</v>
      </c>
      <c r="B1499" s="22" t="s">
        <v>6138</v>
      </c>
      <c r="C1499" s="22" t="s">
        <v>6139</v>
      </c>
      <c r="D1499" s="22" t="s">
        <v>4422</v>
      </c>
      <c r="E1499" s="22" t="s">
        <v>6140</v>
      </c>
      <c r="F1499" s="22" t="s">
        <v>6141</v>
      </c>
      <c r="G1499" s="22"/>
      <c r="H1499" s="14">
        <v>0.040000000000000001</v>
      </c>
      <c r="I1499" s="15" t="s">
        <v>64</v>
      </c>
      <c r="J1499" s="22" t="s">
        <v>65</v>
      </c>
      <c r="K1499" s="13">
        <v>90</v>
      </c>
      <c r="L1499" s="23">
        <v>23</v>
      </c>
      <c r="M1499" s="29">
        <f t="shared" si="89"/>
        <v>92</v>
      </c>
      <c r="N1499" s="29">
        <f t="shared" si="90"/>
        <v>115</v>
      </c>
      <c r="O1499" s="23"/>
      <c r="P1499" s="23"/>
      <c r="Q1499" s="23">
        <v>5</v>
      </c>
      <c r="R1499" s="23">
        <v>20</v>
      </c>
      <c r="S1499" s="22" t="s">
        <v>66</v>
      </c>
      <c r="T1499" s="22">
        <v>18</v>
      </c>
      <c r="U1499" s="22">
        <v>419</v>
      </c>
      <c r="V1499" s="22">
        <v>650</v>
      </c>
      <c r="W1499" s="22">
        <v>860</v>
      </c>
      <c r="X1499" s="24">
        <v>9</v>
      </c>
      <c r="Y1499" s="25">
        <v>22</v>
      </c>
      <c r="Z1499" s="18">
        <f>#NAME?</f>
        <v>22</v>
      </c>
      <c r="AA1499" s="18" t="b">
        <f t="shared" si="88"/>
        <v>1</v>
      </c>
      <c r="AB1499" s="26">
        <v>10</v>
      </c>
    </row>
    <row r="1500">
      <c r="A1500" s="21">
        <v>11409</v>
      </c>
      <c r="B1500" s="22" t="s">
        <v>6142</v>
      </c>
      <c r="C1500" s="22" t="s">
        <v>6143</v>
      </c>
      <c r="D1500" s="22" t="s">
        <v>4422</v>
      </c>
      <c r="E1500" s="22" t="s">
        <v>6144</v>
      </c>
      <c r="F1500" s="22" t="s">
        <v>6145</v>
      </c>
      <c r="G1500" s="22"/>
      <c r="H1500" s="14">
        <v>0.040000000000000001</v>
      </c>
      <c r="I1500" s="15" t="s">
        <v>64</v>
      </c>
      <c r="J1500" s="22" t="s">
        <v>65</v>
      </c>
      <c r="K1500" s="13">
        <v>90</v>
      </c>
      <c r="L1500" s="23">
        <v>4</v>
      </c>
      <c r="M1500" s="29">
        <f t="shared" si="89"/>
        <v>16</v>
      </c>
      <c r="N1500" s="29">
        <f t="shared" si="90"/>
        <v>20</v>
      </c>
      <c r="O1500" s="23"/>
      <c r="P1500" s="23"/>
      <c r="Q1500" s="23">
        <v>2</v>
      </c>
      <c r="R1500" s="23">
        <v>5</v>
      </c>
      <c r="S1500" s="22" t="s">
        <v>66</v>
      </c>
      <c r="T1500" s="22">
        <v>50</v>
      </c>
      <c r="U1500" s="22">
        <v>1360</v>
      </c>
      <c r="V1500" s="22">
        <v>2040</v>
      </c>
      <c r="W1500" s="22">
        <v>2720</v>
      </c>
      <c r="X1500" s="24"/>
      <c r="Y1500" s="25">
        <v>52</v>
      </c>
      <c r="Z1500" s="18">
        <f>#NAME?</f>
        <v>52</v>
      </c>
      <c r="AA1500" s="18" t="b">
        <f t="shared" si="88"/>
        <v>1</v>
      </c>
      <c r="AB1500" s="26">
        <v>4</v>
      </c>
    </row>
    <row r="1501">
      <c r="A1501" s="21">
        <v>11410</v>
      </c>
      <c r="B1501" s="22" t="s">
        <v>6146</v>
      </c>
      <c r="C1501" s="22" t="s">
        <v>6147</v>
      </c>
      <c r="D1501" s="22" t="s">
        <v>4422</v>
      </c>
      <c r="E1501" s="22" t="s">
        <v>6148</v>
      </c>
      <c r="F1501" s="22" t="s">
        <v>6149</v>
      </c>
      <c r="G1501" s="22"/>
      <c r="H1501" s="14">
        <v>0.040000000000000001</v>
      </c>
      <c r="I1501" s="15" t="s">
        <v>64</v>
      </c>
      <c r="J1501" s="22" t="s">
        <v>65</v>
      </c>
      <c r="K1501" s="13">
        <v>90</v>
      </c>
      <c r="L1501" s="23">
        <v>2</v>
      </c>
      <c r="M1501" s="29">
        <f t="shared" si="89"/>
        <v>8</v>
      </c>
      <c r="N1501" s="29">
        <f t="shared" si="90"/>
        <v>10</v>
      </c>
      <c r="O1501" s="23"/>
      <c r="P1501" s="23"/>
      <c r="Q1501" s="23">
        <v>2</v>
      </c>
      <c r="R1501" s="23">
        <v>5</v>
      </c>
      <c r="S1501" s="22" t="s">
        <v>66</v>
      </c>
      <c r="T1501" s="22">
        <v>90</v>
      </c>
      <c r="U1501" s="22">
        <v>2288.52</v>
      </c>
      <c r="V1501" s="22">
        <v>3400</v>
      </c>
      <c r="W1501" s="22">
        <v>5900</v>
      </c>
      <c r="X1501" s="24"/>
      <c r="Y1501" s="25"/>
      <c r="Z1501" s="18">
        <f>#NAME?</f>
        <v>0</v>
      </c>
      <c r="AA1501" s="18" t="b">
        <f t="shared" si="88"/>
        <v>1</v>
      </c>
      <c r="AB1501" s="26"/>
    </row>
    <row r="1502" s="59" customFormat="1" ht="64">
      <c r="A1502" s="60">
        <v>12058</v>
      </c>
      <c r="B1502" s="61" t="s">
        <v>6150</v>
      </c>
      <c r="C1502" s="61" t="s">
        <v>6151</v>
      </c>
      <c r="D1502" s="61" t="s">
        <v>4422</v>
      </c>
      <c r="E1502" s="61" t="s">
        <v>6152</v>
      </c>
      <c r="F1502" s="62" t="s">
        <v>6153</v>
      </c>
      <c r="G1502" s="61"/>
      <c r="H1502" s="63">
        <v>0.040000000000000001</v>
      </c>
      <c r="I1502" s="64" t="s">
        <v>64</v>
      </c>
      <c r="J1502" s="61" t="s">
        <v>65</v>
      </c>
      <c r="K1502" s="13">
        <v>90</v>
      </c>
      <c r="L1502" s="23">
        <v>78</v>
      </c>
      <c r="M1502" s="65">
        <f t="shared" si="89"/>
        <v>312</v>
      </c>
      <c r="N1502" s="65">
        <f t="shared" si="90"/>
        <v>390</v>
      </c>
      <c r="O1502" s="23"/>
      <c r="P1502" s="23"/>
      <c r="Q1502" s="23">
        <v>5</v>
      </c>
      <c r="R1502" s="23">
        <v>25</v>
      </c>
      <c r="S1502" s="61" t="s">
        <v>66</v>
      </c>
      <c r="T1502" s="61">
        <v>11</v>
      </c>
      <c r="U1502" s="61">
        <v>299</v>
      </c>
      <c r="V1502" s="61">
        <v>500</v>
      </c>
      <c r="W1502" s="61">
        <v>700</v>
      </c>
      <c r="X1502" s="24"/>
      <c r="Y1502" s="66">
        <v>550</v>
      </c>
      <c r="Z1502" s="18">
        <f>#NAME?</f>
        <v>550</v>
      </c>
      <c r="AA1502" s="18" t="b">
        <f t="shared" si="88"/>
        <v>1</v>
      </c>
      <c r="AB1502" s="67">
        <v>10</v>
      </c>
    </row>
    <row r="1503" s="59" customFormat="1" ht="64">
      <c r="A1503" s="60">
        <v>12057</v>
      </c>
      <c r="B1503" s="61" t="s">
        <v>6154</v>
      </c>
      <c r="C1503" s="61" t="s">
        <v>6155</v>
      </c>
      <c r="D1503" s="61" t="s">
        <v>4422</v>
      </c>
      <c r="E1503" s="61" t="s">
        <v>6156</v>
      </c>
      <c r="F1503" s="62" t="s">
        <v>6157</v>
      </c>
      <c r="G1503" s="61"/>
      <c r="H1503" s="63">
        <v>0.040000000000000001</v>
      </c>
      <c r="I1503" s="64" t="s">
        <v>64</v>
      </c>
      <c r="J1503" s="61" t="s">
        <v>65</v>
      </c>
      <c r="K1503" s="13">
        <v>90</v>
      </c>
      <c r="L1503" s="68">
        <v>70</v>
      </c>
      <c r="M1503" s="65">
        <f t="shared" si="89"/>
        <v>280</v>
      </c>
      <c r="N1503" s="65">
        <f t="shared" si="90"/>
        <v>350</v>
      </c>
      <c r="O1503" s="68"/>
      <c r="P1503" s="68"/>
      <c r="Q1503" s="68">
        <v>5</v>
      </c>
      <c r="R1503" s="68">
        <v>25</v>
      </c>
      <c r="S1503" s="61" t="s">
        <v>66</v>
      </c>
      <c r="T1503" s="61">
        <v>11</v>
      </c>
      <c r="U1503" s="61">
        <v>299</v>
      </c>
      <c r="V1503" s="61">
        <v>500</v>
      </c>
      <c r="W1503" s="61">
        <v>700</v>
      </c>
      <c r="X1503" s="24"/>
      <c r="Y1503" s="66">
        <v>370</v>
      </c>
      <c r="Z1503" s="18">
        <f>#NAME?</f>
        <v>370</v>
      </c>
      <c r="AA1503" s="18" t="b">
        <f t="shared" si="88"/>
        <v>1</v>
      </c>
      <c r="AB1503" s="67">
        <v>20</v>
      </c>
    </row>
    <row r="1504">
      <c r="A1504" s="21">
        <v>13660</v>
      </c>
      <c r="B1504" s="22" t="s">
        <v>6158</v>
      </c>
      <c r="C1504" s="22" t="s">
        <v>6159</v>
      </c>
      <c r="D1504" s="22" t="s">
        <v>4422</v>
      </c>
      <c r="E1504" s="22" t="s">
        <v>6160</v>
      </c>
      <c r="F1504" s="22" t="s">
        <v>6161</v>
      </c>
      <c r="G1504" s="22"/>
      <c r="H1504" s="14">
        <v>0.040000000000000001</v>
      </c>
      <c r="I1504" s="15" t="s">
        <v>64</v>
      </c>
      <c r="J1504" s="22" t="s">
        <v>65</v>
      </c>
      <c r="K1504" s="13">
        <v>90</v>
      </c>
      <c r="L1504" s="23">
        <v>0</v>
      </c>
      <c r="M1504" s="29">
        <f t="shared" si="89"/>
        <v>0</v>
      </c>
      <c r="N1504" s="29">
        <f t="shared" si="90"/>
        <v>0</v>
      </c>
      <c r="O1504" s="23">
        <v>5</v>
      </c>
      <c r="P1504" s="23">
        <v>10</v>
      </c>
      <c r="Q1504" s="23"/>
      <c r="R1504" s="23"/>
      <c r="S1504" s="22" t="s">
        <v>66</v>
      </c>
      <c r="T1504" s="22">
        <v>12.18</v>
      </c>
      <c r="U1504" s="22">
        <v>1904</v>
      </c>
      <c r="V1504" s="22">
        <v>2950</v>
      </c>
      <c r="W1504" s="22">
        <v>4070</v>
      </c>
      <c r="X1504" s="24">
        <v>5</v>
      </c>
      <c r="Y1504" s="25">
        <v>13</v>
      </c>
      <c r="Z1504" s="18">
        <f>#NAME?</f>
        <v>13</v>
      </c>
      <c r="AA1504" s="18" t="b">
        <f t="shared" si="88"/>
        <v>1</v>
      </c>
      <c r="AB1504" s="26">
        <v>2</v>
      </c>
    </row>
    <row r="1505">
      <c r="A1505" s="21">
        <v>13659</v>
      </c>
      <c r="B1505" s="22" t="s">
        <v>6162</v>
      </c>
      <c r="C1505" s="22" t="s">
        <v>6163</v>
      </c>
      <c r="D1505" s="22" t="s">
        <v>4422</v>
      </c>
      <c r="E1505" s="22" t="s">
        <v>6164</v>
      </c>
      <c r="F1505" s="22" t="s">
        <v>6165</v>
      </c>
      <c r="G1505" s="22"/>
      <c r="H1505" s="14">
        <v>0.040000000000000001</v>
      </c>
      <c r="I1505" s="15" t="s">
        <v>64</v>
      </c>
      <c r="J1505" s="22" t="s">
        <v>65</v>
      </c>
      <c r="K1505" s="13">
        <v>90</v>
      </c>
      <c r="L1505" s="23">
        <v>1</v>
      </c>
      <c r="M1505" s="29">
        <f t="shared" si="89"/>
        <v>4</v>
      </c>
      <c r="N1505" s="29">
        <f t="shared" si="90"/>
        <v>5</v>
      </c>
      <c r="O1505" s="23">
        <v>5</v>
      </c>
      <c r="P1505" s="23">
        <v>10</v>
      </c>
      <c r="Q1505" s="23"/>
      <c r="R1505" s="23"/>
      <c r="S1505" s="22" t="s">
        <v>66</v>
      </c>
      <c r="T1505" s="22">
        <v>12.18</v>
      </c>
      <c r="U1505" s="22">
        <v>1904</v>
      </c>
      <c r="V1505" s="22">
        <v>2950</v>
      </c>
      <c r="W1505" s="22">
        <v>4070</v>
      </c>
      <c r="X1505" s="24">
        <v>1</v>
      </c>
      <c r="Y1505" s="25">
        <v>5</v>
      </c>
      <c r="Z1505" s="18">
        <f>#NAME?</f>
        <v>5</v>
      </c>
      <c r="AA1505" s="18" t="b">
        <f t="shared" si="88"/>
        <v>1</v>
      </c>
      <c r="AB1505" s="26">
        <v>3</v>
      </c>
    </row>
    <row r="1506">
      <c r="A1506" s="21">
        <v>12060</v>
      </c>
      <c r="B1506" s="22" t="s">
        <v>6166</v>
      </c>
      <c r="C1506" s="22" t="s">
        <v>6167</v>
      </c>
      <c r="D1506" s="22" t="s">
        <v>4422</v>
      </c>
      <c r="E1506" s="22" t="s">
        <v>6168</v>
      </c>
      <c r="F1506" s="22" t="s">
        <v>6169</v>
      </c>
      <c r="G1506" s="22"/>
      <c r="H1506" s="14">
        <v>0.040000000000000001</v>
      </c>
      <c r="I1506" s="15" t="s">
        <v>64</v>
      </c>
      <c r="J1506" s="22" t="s">
        <v>65</v>
      </c>
      <c r="K1506" s="13">
        <v>90</v>
      </c>
      <c r="L1506" s="23">
        <v>1</v>
      </c>
      <c r="M1506" s="29">
        <f t="shared" si="89"/>
        <v>4</v>
      </c>
      <c r="N1506" s="29">
        <f t="shared" si="90"/>
        <v>5</v>
      </c>
      <c r="O1506" s="23"/>
      <c r="P1506" s="23"/>
      <c r="Q1506" s="23">
        <v>5</v>
      </c>
      <c r="R1506" s="23">
        <v>20</v>
      </c>
      <c r="S1506" s="22" t="s">
        <v>66</v>
      </c>
      <c r="T1506" s="22">
        <v>4.5</v>
      </c>
      <c r="U1506" s="22">
        <v>703</v>
      </c>
      <c r="V1506" s="22">
        <v>1090</v>
      </c>
      <c r="W1506" s="22">
        <v>1500</v>
      </c>
      <c r="X1506" s="24">
        <v>7</v>
      </c>
      <c r="Y1506" s="25">
        <v>9</v>
      </c>
      <c r="Z1506" s="18">
        <f>#NAME?</f>
        <v>9</v>
      </c>
      <c r="AA1506" s="18" t="b">
        <f t="shared" si="88"/>
        <v>1</v>
      </c>
      <c r="AB1506" s="26">
        <v>9</v>
      </c>
    </row>
    <row r="1507">
      <c r="A1507" s="21">
        <v>10253</v>
      </c>
      <c r="B1507" s="22" t="s">
        <v>6170</v>
      </c>
      <c r="C1507" s="22" t="s">
        <v>6171</v>
      </c>
      <c r="D1507" s="22" t="s">
        <v>4422</v>
      </c>
      <c r="E1507" s="22" t="s">
        <v>6172</v>
      </c>
      <c r="F1507" s="22" t="s">
        <v>6173</v>
      </c>
      <c r="G1507" s="22"/>
      <c r="H1507" s="14">
        <v>0.040000000000000001</v>
      </c>
      <c r="I1507" s="15" t="s">
        <v>4704</v>
      </c>
      <c r="J1507" s="15" t="s">
        <v>4705</v>
      </c>
      <c r="K1507" s="13">
        <v>90</v>
      </c>
      <c r="L1507" s="23">
        <v>2</v>
      </c>
      <c r="M1507" s="29">
        <f t="shared" si="89"/>
        <v>8</v>
      </c>
      <c r="N1507" s="29">
        <f t="shared" si="90"/>
        <v>10</v>
      </c>
      <c r="O1507" s="23"/>
      <c r="P1507" s="23"/>
      <c r="Q1507" s="23">
        <v>2</v>
      </c>
      <c r="R1507" s="23">
        <v>5</v>
      </c>
      <c r="S1507" s="22" t="s">
        <v>66</v>
      </c>
      <c r="T1507" s="22">
        <v>80</v>
      </c>
      <c r="U1507" s="22">
        <v>2085</v>
      </c>
      <c r="V1507" s="22">
        <v>2900</v>
      </c>
      <c r="W1507" s="22">
        <v>4300</v>
      </c>
      <c r="X1507" s="24">
        <v>3</v>
      </c>
      <c r="Y1507" s="25">
        <v>20</v>
      </c>
      <c r="Z1507" s="18">
        <f>#NAME?</f>
        <v>20</v>
      </c>
      <c r="AA1507" s="18" t="b">
        <f t="shared" si="88"/>
        <v>1</v>
      </c>
      <c r="AB1507" s="26">
        <v>3</v>
      </c>
    </row>
    <row r="1508">
      <c r="A1508" s="21">
        <v>10252</v>
      </c>
      <c r="B1508" s="22" t="s">
        <v>6174</v>
      </c>
      <c r="C1508" s="22" t="s">
        <v>6175</v>
      </c>
      <c r="D1508" s="22" t="s">
        <v>4422</v>
      </c>
      <c r="E1508" s="22" t="s">
        <v>6176</v>
      </c>
      <c r="F1508" s="22" t="s">
        <v>6177</v>
      </c>
      <c r="G1508" s="22"/>
      <c r="H1508" s="14">
        <v>0.040000000000000001</v>
      </c>
      <c r="I1508" s="15" t="s">
        <v>4704</v>
      </c>
      <c r="J1508" s="15" t="s">
        <v>4705</v>
      </c>
      <c r="K1508" s="13">
        <v>90</v>
      </c>
      <c r="L1508" s="23">
        <v>1</v>
      </c>
      <c r="M1508" s="29">
        <f t="shared" si="89"/>
        <v>4</v>
      </c>
      <c r="N1508" s="29">
        <f t="shared" si="90"/>
        <v>5</v>
      </c>
      <c r="O1508" s="23"/>
      <c r="P1508" s="23"/>
      <c r="Q1508" s="23">
        <v>2</v>
      </c>
      <c r="R1508" s="23">
        <v>5</v>
      </c>
      <c r="S1508" s="22" t="s">
        <v>66</v>
      </c>
      <c r="T1508" s="22">
        <v>80</v>
      </c>
      <c r="U1508" s="22">
        <v>2085</v>
      </c>
      <c r="V1508" s="22">
        <v>2900</v>
      </c>
      <c r="W1508" s="22">
        <v>4300</v>
      </c>
      <c r="X1508" s="24">
        <v>1</v>
      </c>
      <c r="Y1508" s="25">
        <v>22</v>
      </c>
      <c r="Z1508" s="18">
        <f>#NAME?</f>
        <v>22</v>
      </c>
      <c r="AA1508" s="18" t="b">
        <f t="shared" si="88"/>
        <v>1</v>
      </c>
      <c r="AB1508" s="26">
        <v>3</v>
      </c>
    </row>
    <row r="1509">
      <c r="A1509" s="21">
        <v>11411</v>
      </c>
      <c r="B1509" s="22" t="s">
        <v>6178</v>
      </c>
      <c r="C1509" s="22" t="s">
        <v>6179</v>
      </c>
      <c r="D1509" s="22" t="s">
        <v>4422</v>
      </c>
      <c r="E1509" s="22" t="s">
        <v>6180</v>
      </c>
      <c r="F1509" s="22" t="s">
        <v>6113</v>
      </c>
      <c r="G1509" s="22"/>
      <c r="H1509" s="14">
        <v>0.040000000000000001</v>
      </c>
      <c r="I1509" s="15" t="s">
        <v>4704</v>
      </c>
      <c r="J1509" s="15" t="s">
        <v>4705</v>
      </c>
      <c r="K1509" s="13">
        <v>90</v>
      </c>
      <c r="L1509" s="23">
        <v>1</v>
      </c>
      <c r="M1509" s="29">
        <f t="shared" si="89"/>
        <v>4</v>
      </c>
      <c r="N1509" s="29">
        <f t="shared" si="90"/>
        <v>5</v>
      </c>
      <c r="O1509" s="23"/>
      <c r="P1509" s="23"/>
      <c r="Q1509" s="23">
        <v>5</v>
      </c>
      <c r="R1509" s="23">
        <v>20</v>
      </c>
      <c r="S1509" s="22" t="s">
        <v>66</v>
      </c>
      <c r="T1509" s="22">
        <v>4</v>
      </c>
      <c r="U1509" s="22">
        <v>625</v>
      </c>
      <c r="V1509" s="22">
        <v>970</v>
      </c>
      <c r="W1509" s="22">
        <v>1340</v>
      </c>
      <c r="X1509" s="24"/>
      <c r="Y1509" s="25"/>
      <c r="Z1509" s="18">
        <f>#NAME?</f>
        <v>0</v>
      </c>
      <c r="AA1509" s="18" t="b">
        <f t="shared" si="88"/>
        <v>1</v>
      </c>
      <c r="AB1509" s="26"/>
    </row>
    <row r="1510">
      <c r="A1510" s="21">
        <v>11412</v>
      </c>
      <c r="B1510" s="22" t="s">
        <v>6181</v>
      </c>
      <c r="C1510" s="22" t="s">
        <v>6182</v>
      </c>
      <c r="D1510" s="22" t="s">
        <v>4422</v>
      </c>
      <c r="E1510" s="22" t="s">
        <v>6183</v>
      </c>
      <c r="F1510" s="22" t="s">
        <v>6117</v>
      </c>
      <c r="G1510" s="22"/>
      <c r="H1510" s="14">
        <v>0.040000000000000001</v>
      </c>
      <c r="I1510" s="15" t="s">
        <v>4704</v>
      </c>
      <c r="J1510" s="15" t="s">
        <v>4705</v>
      </c>
      <c r="K1510" s="13">
        <v>90</v>
      </c>
      <c r="L1510" s="23">
        <v>1</v>
      </c>
      <c r="M1510" s="29">
        <f t="shared" si="89"/>
        <v>4</v>
      </c>
      <c r="N1510" s="29">
        <f t="shared" si="90"/>
        <v>5</v>
      </c>
      <c r="O1510" s="23"/>
      <c r="P1510" s="23"/>
      <c r="Q1510" s="23">
        <v>5</v>
      </c>
      <c r="R1510" s="23">
        <v>20</v>
      </c>
      <c r="S1510" s="22" t="s">
        <v>66</v>
      </c>
      <c r="T1510" s="22">
        <v>4</v>
      </c>
      <c r="U1510" s="22">
        <v>625</v>
      </c>
      <c r="V1510" s="22">
        <v>970</v>
      </c>
      <c r="W1510" s="22">
        <v>1340</v>
      </c>
      <c r="X1510" s="24"/>
      <c r="Y1510" s="25"/>
      <c r="Z1510" s="18">
        <f>#NAME?</f>
        <v>0</v>
      </c>
      <c r="AA1510" s="18" t="b">
        <f t="shared" si="88"/>
        <v>1</v>
      </c>
      <c r="AB1510" s="26"/>
    </row>
    <row r="1511">
      <c r="A1511" s="21">
        <v>10255</v>
      </c>
      <c r="B1511" s="22" t="s">
        <v>6184</v>
      </c>
      <c r="C1511" s="22" t="s">
        <v>6185</v>
      </c>
      <c r="D1511" s="22" t="s">
        <v>4422</v>
      </c>
      <c r="E1511" s="22" t="s">
        <v>6186</v>
      </c>
      <c r="F1511" s="22" t="s">
        <v>6187</v>
      </c>
      <c r="G1511" s="22"/>
      <c r="H1511" s="14">
        <v>0.040000000000000001</v>
      </c>
      <c r="I1511" s="15" t="s">
        <v>64</v>
      </c>
      <c r="J1511" s="22" t="s">
        <v>65</v>
      </c>
      <c r="K1511" s="13">
        <v>90</v>
      </c>
      <c r="L1511" s="23">
        <v>2</v>
      </c>
      <c r="M1511" s="29">
        <f t="shared" si="89"/>
        <v>8</v>
      </c>
      <c r="N1511" s="29">
        <f t="shared" si="90"/>
        <v>10</v>
      </c>
      <c r="O1511" s="23"/>
      <c r="P1511" s="23"/>
      <c r="Q1511" s="23">
        <v>2</v>
      </c>
      <c r="R1511" s="23">
        <v>5</v>
      </c>
      <c r="S1511" s="22" t="s">
        <v>66</v>
      </c>
      <c r="T1511" s="22">
        <v>45</v>
      </c>
      <c r="U1511" s="22">
        <v>1087</v>
      </c>
      <c r="V1511" s="22">
        <v>1630</v>
      </c>
      <c r="W1511" s="22">
        <v>2240</v>
      </c>
      <c r="X1511" s="24"/>
      <c r="Y1511" s="25"/>
      <c r="Z1511" s="18">
        <f>#NAME?</f>
        <v>0</v>
      </c>
      <c r="AA1511" s="18" t="b">
        <f t="shared" si="88"/>
        <v>1</v>
      </c>
      <c r="AB1511" s="26"/>
    </row>
    <row r="1512">
      <c r="A1512" s="21">
        <v>10254</v>
      </c>
      <c r="B1512" s="22" t="s">
        <v>6188</v>
      </c>
      <c r="C1512" s="22" t="s">
        <v>6189</v>
      </c>
      <c r="D1512" s="22" t="s">
        <v>4422</v>
      </c>
      <c r="E1512" s="22" t="s">
        <v>6190</v>
      </c>
      <c r="F1512" s="22" t="s">
        <v>6191</v>
      </c>
      <c r="G1512" s="22"/>
      <c r="H1512" s="14">
        <v>0.040000000000000001</v>
      </c>
      <c r="I1512" s="15" t="s">
        <v>64</v>
      </c>
      <c r="J1512" s="22" t="s">
        <v>65</v>
      </c>
      <c r="K1512" s="13">
        <v>90</v>
      </c>
      <c r="L1512" s="23">
        <v>2</v>
      </c>
      <c r="M1512" s="29">
        <f t="shared" si="89"/>
        <v>8</v>
      </c>
      <c r="N1512" s="29">
        <f t="shared" si="90"/>
        <v>10</v>
      </c>
      <c r="O1512" s="23"/>
      <c r="P1512" s="23"/>
      <c r="Q1512" s="23">
        <v>2</v>
      </c>
      <c r="R1512" s="23">
        <v>5</v>
      </c>
      <c r="S1512" s="22" t="s">
        <v>66</v>
      </c>
      <c r="T1512" s="22">
        <v>45</v>
      </c>
      <c r="U1512" s="22">
        <v>1087</v>
      </c>
      <c r="V1512" s="22">
        <v>1630</v>
      </c>
      <c r="W1512" s="22">
        <v>2240</v>
      </c>
      <c r="X1512" s="24"/>
      <c r="Y1512" s="25"/>
      <c r="Z1512" s="18">
        <f>#NAME?</f>
        <v>0</v>
      </c>
      <c r="AA1512" s="18" t="b">
        <f t="shared" si="88"/>
        <v>1</v>
      </c>
      <c r="AB1512" s="26"/>
    </row>
    <row r="1513">
      <c r="A1513" s="21">
        <v>10257</v>
      </c>
      <c r="B1513" s="22" t="s">
        <v>6192</v>
      </c>
      <c r="C1513" s="22" t="s">
        <v>6193</v>
      </c>
      <c r="D1513" s="22" t="s">
        <v>4422</v>
      </c>
      <c r="E1513" s="22" t="s">
        <v>6194</v>
      </c>
      <c r="F1513" s="22" t="s">
        <v>6195</v>
      </c>
      <c r="G1513" s="22"/>
      <c r="H1513" s="14">
        <v>0.040000000000000001</v>
      </c>
      <c r="I1513" s="15" t="s">
        <v>64</v>
      </c>
      <c r="J1513" s="22" t="s">
        <v>65</v>
      </c>
      <c r="K1513" s="13">
        <v>90</v>
      </c>
      <c r="L1513" s="23">
        <v>9</v>
      </c>
      <c r="M1513" s="29">
        <f t="shared" si="89"/>
        <v>36</v>
      </c>
      <c r="N1513" s="29">
        <f t="shared" si="90"/>
        <v>45</v>
      </c>
      <c r="O1513" s="23"/>
      <c r="P1513" s="23"/>
      <c r="Q1513" s="23">
        <v>5</v>
      </c>
      <c r="R1513" s="23">
        <v>20</v>
      </c>
      <c r="S1513" s="22" t="s">
        <v>66</v>
      </c>
      <c r="T1513" s="22">
        <v>20</v>
      </c>
      <c r="U1513" s="22">
        <v>483</v>
      </c>
      <c r="V1513" s="22">
        <v>720</v>
      </c>
      <c r="W1513" s="22">
        <v>1000</v>
      </c>
      <c r="X1513" s="24"/>
      <c r="Y1513" s="25"/>
      <c r="Z1513" s="18">
        <f>#NAME?</f>
        <v>0</v>
      </c>
      <c r="AA1513" s="18" t="b">
        <f t="shared" si="88"/>
        <v>1</v>
      </c>
      <c r="AB1513" s="26"/>
    </row>
    <row r="1514">
      <c r="A1514" s="21">
        <v>10256</v>
      </c>
      <c r="B1514" s="22" t="s">
        <v>6196</v>
      </c>
      <c r="C1514" s="22" t="s">
        <v>6197</v>
      </c>
      <c r="D1514" s="22" t="s">
        <v>4422</v>
      </c>
      <c r="E1514" s="22" t="s">
        <v>6198</v>
      </c>
      <c r="F1514" s="22" t="s">
        <v>6199</v>
      </c>
      <c r="G1514" s="22"/>
      <c r="H1514" s="14">
        <v>0.040000000000000001</v>
      </c>
      <c r="I1514" s="15" t="s">
        <v>64</v>
      </c>
      <c r="J1514" s="22" t="s">
        <v>65</v>
      </c>
      <c r="K1514" s="13">
        <v>90</v>
      </c>
      <c r="L1514" s="23">
        <v>9</v>
      </c>
      <c r="M1514" s="29">
        <f t="shared" si="89"/>
        <v>36</v>
      </c>
      <c r="N1514" s="29">
        <f t="shared" si="90"/>
        <v>45</v>
      </c>
      <c r="O1514" s="23"/>
      <c r="P1514" s="23"/>
      <c r="Q1514" s="23">
        <v>5</v>
      </c>
      <c r="R1514" s="23">
        <v>20</v>
      </c>
      <c r="S1514" s="22" t="s">
        <v>66</v>
      </c>
      <c r="T1514" s="22">
        <v>20</v>
      </c>
      <c r="U1514" s="22">
        <v>483</v>
      </c>
      <c r="V1514" s="22">
        <v>720</v>
      </c>
      <c r="W1514" s="22">
        <v>1000</v>
      </c>
      <c r="X1514" s="24"/>
      <c r="Y1514" s="25"/>
      <c r="Z1514" s="18">
        <f>#NAME?</f>
        <v>0</v>
      </c>
      <c r="AA1514" s="18" t="b">
        <f t="shared" si="88"/>
        <v>1</v>
      </c>
      <c r="AB1514" s="26"/>
    </row>
    <row r="1515">
      <c r="A1515" s="21">
        <v>13680</v>
      </c>
      <c r="B1515" s="22" t="s">
        <v>6200</v>
      </c>
      <c r="C1515" s="22" t="s">
        <v>6201</v>
      </c>
      <c r="D1515" s="22" t="s">
        <v>4422</v>
      </c>
      <c r="E1515" s="22" t="s">
        <v>6202</v>
      </c>
      <c r="F1515" s="22" t="s">
        <v>6203</v>
      </c>
      <c r="G1515" s="22"/>
      <c r="H1515" s="14">
        <v>0.040000000000000001</v>
      </c>
      <c r="I1515" s="15" t="s">
        <v>3149</v>
      </c>
      <c r="J1515" s="15" t="s">
        <v>3150</v>
      </c>
      <c r="K1515" s="13">
        <v>90</v>
      </c>
      <c r="L1515" s="23">
        <v>8</v>
      </c>
      <c r="M1515" s="29">
        <f t="shared" si="89"/>
        <v>32</v>
      </c>
      <c r="N1515" s="29">
        <f t="shared" si="90"/>
        <v>40</v>
      </c>
      <c r="O1515" s="23">
        <v>5</v>
      </c>
      <c r="P1515" s="23">
        <v>20</v>
      </c>
      <c r="Q1515" s="23"/>
      <c r="R1515" s="23"/>
      <c r="S1515" s="22" t="s">
        <v>66</v>
      </c>
      <c r="T1515" s="22">
        <v>42</v>
      </c>
      <c r="U1515" s="22">
        <v>828.95000000000005</v>
      </c>
      <c r="V1515" s="22">
        <v>1460</v>
      </c>
      <c r="W1515" s="22">
        <v>2020</v>
      </c>
      <c r="X1515" s="24"/>
      <c r="Y1515" s="25"/>
      <c r="Z1515" s="18">
        <f>#NAME?</f>
        <v>0</v>
      </c>
      <c r="AA1515" s="18" t="b">
        <f t="shared" si="88"/>
        <v>1</v>
      </c>
      <c r="AB1515" s="26"/>
    </row>
    <row r="1516">
      <c r="A1516" s="21">
        <v>13681</v>
      </c>
      <c r="B1516" s="22" t="s">
        <v>6204</v>
      </c>
      <c r="C1516" s="22" t="s">
        <v>6205</v>
      </c>
      <c r="D1516" s="22" t="s">
        <v>4422</v>
      </c>
      <c r="E1516" s="22" t="s">
        <v>6206</v>
      </c>
      <c r="F1516" s="22" t="s">
        <v>6207</v>
      </c>
      <c r="G1516" s="22"/>
      <c r="H1516" s="14">
        <v>0.040000000000000001</v>
      </c>
      <c r="I1516" s="15" t="s">
        <v>3149</v>
      </c>
      <c r="J1516" s="15" t="s">
        <v>3150</v>
      </c>
      <c r="K1516" s="13">
        <v>90</v>
      </c>
      <c r="L1516" s="23">
        <v>7</v>
      </c>
      <c r="M1516" s="29">
        <f t="shared" si="89"/>
        <v>28</v>
      </c>
      <c r="N1516" s="29">
        <f t="shared" si="90"/>
        <v>35</v>
      </c>
      <c r="O1516" s="23">
        <v>5</v>
      </c>
      <c r="P1516" s="23">
        <v>20</v>
      </c>
      <c r="Q1516" s="23"/>
      <c r="R1516" s="23"/>
      <c r="S1516" s="22" t="s">
        <v>66</v>
      </c>
      <c r="T1516" s="22">
        <v>42</v>
      </c>
      <c r="U1516" s="22">
        <v>828.95000000000005</v>
      </c>
      <c r="V1516" s="22">
        <v>1460</v>
      </c>
      <c r="W1516" s="22">
        <v>2020</v>
      </c>
      <c r="X1516" s="24"/>
      <c r="Y1516" s="25"/>
      <c r="Z1516" s="18">
        <f>#NAME?</f>
        <v>0</v>
      </c>
      <c r="AA1516" s="18" t="b">
        <f t="shared" si="88"/>
        <v>1</v>
      </c>
      <c r="AB1516" s="26"/>
    </row>
    <row r="1517">
      <c r="A1517" s="21">
        <v>11597</v>
      </c>
      <c r="B1517" s="22" t="s">
        <v>6208</v>
      </c>
      <c r="C1517" s="22" t="s">
        <v>6209</v>
      </c>
      <c r="D1517" s="22" t="s">
        <v>4422</v>
      </c>
      <c r="E1517" s="22" t="s">
        <v>6210</v>
      </c>
      <c r="F1517" s="22" t="s">
        <v>6211</v>
      </c>
      <c r="G1517" s="22"/>
      <c r="H1517" s="14">
        <v>0.040000000000000001</v>
      </c>
      <c r="I1517" s="15" t="s">
        <v>64</v>
      </c>
      <c r="J1517" s="22" t="s">
        <v>65</v>
      </c>
      <c r="K1517" s="13">
        <v>90</v>
      </c>
      <c r="L1517" s="23">
        <v>4</v>
      </c>
      <c r="M1517" s="29">
        <f t="shared" si="89"/>
        <v>16</v>
      </c>
      <c r="N1517" s="29">
        <f t="shared" si="90"/>
        <v>20</v>
      </c>
      <c r="O1517" s="23">
        <v>5</v>
      </c>
      <c r="P1517" s="23">
        <v>20</v>
      </c>
      <c r="Q1517" s="23"/>
      <c r="R1517" s="23"/>
      <c r="S1517" s="22" t="s">
        <v>66</v>
      </c>
      <c r="T1517" s="22">
        <v>52</v>
      </c>
      <c r="U1517" s="22">
        <v>1170</v>
      </c>
      <c r="V1517" s="22">
        <v>1810</v>
      </c>
      <c r="W1517" s="22">
        <v>2500</v>
      </c>
      <c r="X1517" s="24"/>
      <c r="Y1517" s="25"/>
      <c r="Z1517" s="18">
        <f>#NAME?</f>
        <v>0</v>
      </c>
      <c r="AA1517" s="18" t="b">
        <f t="shared" si="88"/>
        <v>1</v>
      </c>
      <c r="AB1517" s="26"/>
    </row>
    <row r="1518">
      <c r="A1518" s="21">
        <v>11598</v>
      </c>
      <c r="B1518" s="22" t="s">
        <v>6212</v>
      </c>
      <c r="C1518" s="22" t="s">
        <v>6213</v>
      </c>
      <c r="D1518" s="22" t="s">
        <v>4422</v>
      </c>
      <c r="E1518" s="22" t="s">
        <v>6214</v>
      </c>
      <c r="F1518" s="22" t="s">
        <v>6215</v>
      </c>
      <c r="G1518" s="22"/>
      <c r="H1518" s="14">
        <v>0.040000000000000001</v>
      </c>
      <c r="I1518" s="15" t="s">
        <v>64</v>
      </c>
      <c r="J1518" s="22" t="s">
        <v>65</v>
      </c>
      <c r="K1518" s="13">
        <v>90</v>
      </c>
      <c r="L1518" s="23">
        <v>4</v>
      </c>
      <c r="M1518" s="29">
        <f t="shared" si="89"/>
        <v>16</v>
      </c>
      <c r="N1518" s="29">
        <f t="shared" si="90"/>
        <v>20</v>
      </c>
      <c r="O1518" s="23">
        <v>5</v>
      </c>
      <c r="P1518" s="23">
        <v>20</v>
      </c>
      <c r="Q1518" s="23"/>
      <c r="R1518" s="23"/>
      <c r="S1518" s="22" t="s">
        <v>66</v>
      </c>
      <c r="T1518" s="22">
        <v>68.200000000000003</v>
      </c>
      <c r="U1518" s="22">
        <v>1535</v>
      </c>
      <c r="V1518" s="22">
        <v>2380</v>
      </c>
      <c r="W1518" s="22">
        <v>3290</v>
      </c>
      <c r="X1518" s="24"/>
      <c r="Y1518" s="25"/>
      <c r="Z1518" s="18">
        <f>#NAME?</f>
        <v>0</v>
      </c>
      <c r="AA1518" s="18" t="b">
        <f t="shared" si="88"/>
        <v>1</v>
      </c>
      <c r="AB1518" s="26"/>
    </row>
    <row r="1519">
      <c r="A1519" s="12">
        <v>12013</v>
      </c>
      <c r="B1519" s="13" t="s">
        <v>6216</v>
      </c>
      <c r="C1519" s="13" t="s">
        <v>6217</v>
      </c>
      <c r="D1519" s="13" t="s">
        <v>4422</v>
      </c>
      <c r="E1519" s="13" t="s">
        <v>6218</v>
      </c>
      <c r="F1519" s="13" t="s">
        <v>6219</v>
      </c>
      <c r="G1519" s="13" t="s">
        <v>6220</v>
      </c>
      <c r="H1519" s="14">
        <v>0.02</v>
      </c>
      <c r="I1519" s="15" t="s">
        <v>32</v>
      </c>
      <c r="J1519" s="13" t="s">
        <v>33</v>
      </c>
      <c r="K1519" s="20">
        <v>90</v>
      </c>
      <c r="L1519" s="16">
        <f>#NAME?</f>
        <v>0</v>
      </c>
      <c r="M1519" s="29">
        <f t="shared" si="89"/>
        <v>0</v>
      </c>
      <c r="N1519" s="29">
        <f t="shared" si="90"/>
        <v>0</v>
      </c>
      <c r="O1519" s="16"/>
      <c r="P1519" s="16"/>
      <c r="Q1519" s="16">
        <v>0</v>
      </c>
      <c r="R1519" s="16">
        <v>0</v>
      </c>
      <c r="S1519" s="13" t="s">
        <v>34</v>
      </c>
      <c r="T1519" s="13">
        <v>2.2000000000000002</v>
      </c>
      <c r="U1519" s="13">
        <v>341.55000000000001</v>
      </c>
      <c r="V1519" s="13">
        <v>400</v>
      </c>
      <c r="W1519" s="13">
        <v>550</v>
      </c>
      <c r="X1519" s="17"/>
      <c r="Y1519" s="18"/>
      <c r="Z1519" s="18">
        <f>#NAME?</f>
        <v>0</v>
      </c>
      <c r="AA1519" s="18" t="b">
        <f t="shared" si="88"/>
        <v>1</v>
      </c>
      <c r="AB1519" s="19" t="s">
        <v>6221</v>
      </c>
    </row>
    <row r="1520">
      <c r="A1520" s="12">
        <v>12014</v>
      </c>
      <c r="B1520" s="13" t="s">
        <v>6222</v>
      </c>
      <c r="C1520" s="13" t="s">
        <v>6223</v>
      </c>
      <c r="D1520" s="13" t="s">
        <v>4422</v>
      </c>
      <c r="E1520" s="13" t="s">
        <v>6224</v>
      </c>
      <c r="F1520" s="13" t="s">
        <v>6225</v>
      </c>
      <c r="G1520" s="13" t="s">
        <v>6220</v>
      </c>
      <c r="H1520" s="14">
        <v>0.02</v>
      </c>
      <c r="I1520" s="15" t="s">
        <v>32</v>
      </c>
      <c r="J1520" s="13" t="s">
        <v>33</v>
      </c>
      <c r="K1520" s="20">
        <v>90</v>
      </c>
      <c r="L1520" s="16">
        <f>#NAME?</f>
        <v>0</v>
      </c>
      <c r="M1520" s="29">
        <f t="shared" si="89"/>
        <v>0</v>
      </c>
      <c r="N1520" s="29">
        <f t="shared" si="90"/>
        <v>0</v>
      </c>
      <c r="O1520" s="16"/>
      <c r="P1520" s="16"/>
      <c r="Q1520" s="16">
        <v>0</v>
      </c>
      <c r="R1520" s="16">
        <v>0</v>
      </c>
      <c r="S1520" s="13" t="s">
        <v>34</v>
      </c>
      <c r="T1520" s="13">
        <v>2.5</v>
      </c>
      <c r="U1520" s="13">
        <v>388.13</v>
      </c>
      <c r="V1520" s="13">
        <v>500</v>
      </c>
      <c r="W1520" s="13">
        <v>700</v>
      </c>
      <c r="X1520" s="17"/>
      <c r="Y1520" s="18"/>
      <c r="Z1520" s="18">
        <f>#NAME?</f>
        <v>0</v>
      </c>
      <c r="AA1520" s="18" t="b">
        <f t="shared" si="88"/>
        <v>1</v>
      </c>
      <c r="AB1520" s="19">
        <v>4</v>
      </c>
    </row>
    <row r="1521">
      <c r="A1521" s="12">
        <v>11930</v>
      </c>
      <c r="B1521" s="13" t="s">
        <v>6226</v>
      </c>
      <c r="C1521" s="13" t="s">
        <v>6227</v>
      </c>
      <c r="D1521" s="13" t="s">
        <v>4422</v>
      </c>
      <c r="E1521" s="13" t="s">
        <v>6228</v>
      </c>
      <c r="F1521" s="13" t="s">
        <v>6229</v>
      </c>
      <c r="G1521" s="13" t="s">
        <v>6230</v>
      </c>
      <c r="H1521" s="14">
        <v>0.02</v>
      </c>
      <c r="I1521" s="15" t="s">
        <v>32</v>
      </c>
      <c r="J1521" s="13" t="s">
        <v>33</v>
      </c>
      <c r="K1521" s="13">
        <v>90</v>
      </c>
      <c r="L1521" s="16">
        <f>#NAME?</f>
        <v>15</v>
      </c>
      <c r="M1521" s="29">
        <f t="shared" si="89"/>
        <v>60</v>
      </c>
      <c r="N1521" s="29">
        <f t="shared" si="90"/>
        <v>75</v>
      </c>
      <c r="O1521" s="16"/>
      <c r="P1521" s="16"/>
      <c r="Q1521" s="16">
        <v>1</v>
      </c>
      <c r="R1521" s="16">
        <v>2</v>
      </c>
      <c r="S1521" s="13" t="s">
        <v>34</v>
      </c>
      <c r="T1521" s="13">
        <v>11.5</v>
      </c>
      <c r="U1521" s="13">
        <v>1916.1900000000001</v>
      </c>
      <c r="V1521" s="13">
        <v>2000</v>
      </c>
      <c r="W1521" s="13">
        <v>2760</v>
      </c>
      <c r="X1521" s="17"/>
      <c r="Y1521" s="18"/>
      <c r="Z1521" s="18">
        <f>#NAME?</f>
        <v>0</v>
      </c>
      <c r="AA1521" s="18" t="b">
        <f t="shared" si="88"/>
        <v>1</v>
      </c>
      <c r="AB1521" s="19"/>
    </row>
    <row r="1522">
      <c r="A1522" s="12">
        <v>13952</v>
      </c>
      <c r="B1522" s="13" t="s">
        <v>6231</v>
      </c>
      <c r="C1522" s="13" t="s">
        <v>6232</v>
      </c>
      <c r="D1522" s="13" t="s">
        <v>4422</v>
      </c>
      <c r="E1522" s="13" t="s">
        <v>6233</v>
      </c>
      <c r="F1522" s="13" t="s">
        <v>6234</v>
      </c>
      <c r="G1522" s="13" t="s">
        <v>6235</v>
      </c>
      <c r="H1522" s="14">
        <v>0.02</v>
      </c>
      <c r="I1522" s="15" t="s">
        <v>32</v>
      </c>
      <c r="J1522" s="13" t="s">
        <v>33</v>
      </c>
      <c r="K1522" s="20">
        <v>90</v>
      </c>
      <c r="L1522" s="16">
        <f>#NAME?</f>
        <v>0</v>
      </c>
      <c r="M1522" s="29">
        <f t="shared" si="89"/>
        <v>0</v>
      </c>
      <c r="N1522" s="29">
        <f t="shared" si="90"/>
        <v>0</v>
      </c>
      <c r="O1522" s="16"/>
      <c r="P1522" s="16"/>
      <c r="Q1522" s="29">
        <v>1</v>
      </c>
      <c r="R1522" s="29">
        <v>2</v>
      </c>
      <c r="S1522" s="13" t="s">
        <v>34</v>
      </c>
      <c r="T1522" s="13">
        <v>1.5</v>
      </c>
      <c r="U1522" s="13">
        <v>268.80000000000001</v>
      </c>
      <c r="V1522" s="13">
        <v>350</v>
      </c>
      <c r="W1522" s="13">
        <v>430</v>
      </c>
      <c r="X1522" s="17"/>
      <c r="Y1522" s="18">
        <v>31</v>
      </c>
      <c r="Z1522" s="18">
        <f>#NAME?</f>
        <v>31</v>
      </c>
      <c r="AA1522" s="18" t="b">
        <f t="shared" si="88"/>
        <v>1</v>
      </c>
      <c r="AB1522" s="19"/>
    </row>
    <row r="1523">
      <c r="A1523" s="12">
        <v>13953</v>
      </c>
      <c r="B1523" s="13" t="s">
        <v>6236</v>
      </c>
      <c r="C1523" s="13" t="s">
        <v>6237</v>
      </c>
      <c r="D1523" s="13" t="s">
        <v>4422</v>
      </c>
      <c r="E1523" s="13" t="s">
        <v>6238</v>
      </c>
      <c r="F1523" s="13" t="s">
        <v>6239</v>
      </c>
      <c r="G1523" s="13" t="s">
        <v>6235</v>
      </c>
      <c r="H1523" s="14">
        <v>0.02</v>
      </c>
      <c r="I1523" s="15" t="s">
        <v>32</v>
      </c>
      <c r="J1523" s="13" t="s">
        <v>33</v>
      </c>
      <c r="K1523" s="20">
        <v>90</v>
      </c>
      <c r="L1523" s="16">
        <f>#NAME?</f>
        <v>0</v>
      </c>
      <c r="M1523" s="29">
        <f t="shared" si="89"/>
        <v>0</v>
      </c>
      <c r="N1523" s="29">
        <f t="shared" si="90"/>
        <v>0</v>
      </c>
      <c r="O1523" s="16"/>
      <c r="P1523" s="16"/>
      <c r="Q1523" s="29">
        <v>1</v>
      </c>
      <c r="R1523" s="29">
        <v>2</v>
      </c>
      <c r="S1523" s="13" t="s">
        <v>34</v>
      </c>
      <c r="T1523" s="13">
        <v>1.5</v>
      </c>
      <c r="U1523" s="13">
        <v>268.80000000000001</v>
      </c>
      <c r="V1523" s="13">
        <v>350</v>
      </c>
      <c r="W1523" s="13">
        <v>430</v>
      </c>
      <c r="X1523" s="17"/>
      <c r="Y1523" s="18">
        <v>31</v>
      </c>
      <c r="Z1523" s="18">
        <f>#NAME?</f>
        <v>31</v>
      </c>
      <c r="AA1523" s="18" t="b">
        <f t="shared" si="88"/>
        <v>1</v>
      </c>
      <c r="AB1523" s="19"/>
    </row>
    <row r="1524">
      <c r="A1524" s="12">
        <v>13883</v>
      </c>
      <c r="B1524" s="13" t="s">
        <v>6240</v>
      </c>
      <c r="C1524" s="13" t="s">
        <v>6241</v>
      </c>
      <c r="D1524" s="13" t="s">
        <v>4422</v>
      </c>
      <c r="E1524" s="13" t="s">
        <v>6242</v>
      </c>
      <c r="F1524" s="13" t="s">
        <v>6243</v>
      </c>
      <c r="G1524" s="13" t="s">
        <v>6244</v>
      </c>
      <c r="H1524" s="14">
        <v>0.02</v>
      </c>
      <c r="I1524" s="15" t="s">
        <v>32</v>
      </c>
      <c r="J1524" s="13" t="s">
        <v>33</v>
      </c>
      <c r="K1524" s="13">
        <v>90</v>
      </c>
      <c r="L1524" s="16">
        <f>#NAME?</f>
        <v>4</v>
      </c>
      <c r="M1524" s="29">
        <f t="shared" si="89"/>
        <v>16</v>
      </c>
      <c r="N1524" s="29">
        <f t="shared" si="90"/>
        <v>20</v>
      </c>
      <c r="O1524" s="16"/>
      <c r="P1524" s="16"/>
      <c r="Q1524" s="16">
        <v>1</v>
      </c>
      <c r="R1524" s="16">
        <v>2</v>
      </c>
      <c r="S1524" s="13" t="s">
        <v>34</v>
      </c>
      <c r="T1524" s="13">
        <v>15.66</v>
      </c>
      <c r="U1524" s="13">
        <v>2806.27</v>
      </c>
      <c r="V1524" s="13">
        <v>3600</v>
      </c>
      <c r="W1524" s="13">
        <v>4400</v>
      </c>
      <c r="X1524" s="17"/>
      <c r="Y1524" s="18">
        <v>45</v>
      </c>
      <c r="Z1524" s="18">
        <f>#NAME?</f>
        <v>45</v>
      </c>
      <c r="AA1524" s="18" t="b">
        <f t="shared" si="88"/>
        <v>1</v>
      </c>
      <c r="AB1524" s="19">
        <v>3</v>
      </c>
    </row>
    <row r="1525">
      <c r="A1525" s="12">
        <v>12010</v>
      </c>
      <c r="B1525" s="13" t="s">
        <v>6245</v>
      </c>
      <c r="C1525" s="13" t="s">
        <v>6246</v>
      </c>
      <c r="D1525" s="13" t="s">
        <v>4422</v>
      </c>
      <c r="E1525" s="13" t="s">
        <v>6247</v>
      </c>
      <c r="F1525" s="13" t="s">
        <v>6248</v>
      </c>
      <c r="G1525" s="13" t="s">
        <v>6249</v>
      </c>
      <c r="H1525" s="14">
        <v>0.02</v>
      </c>
      <c r="I1525" s="15" t="s">
        <v>32</v>
      </c>
      <c r="J1525" s="13" t="s">
        <v>33</v>
      </c>
      <c r="K1525" s="13">
        <v>90</v>
      </c>
      <c r="L1525" s="16">
        <f>#NAME?</f>
        <v>17</v>
      </c>
      <c r="M1525" s="29">
        <f t="shared" si="89"/>
        <v>68</v>
      </c>
      <c r="N1525" s="29">
        <f t="shared" si="90"/>
        <v>85</v>
      </c>
      <c r="O1525" s="16"/>
      <c r="P1525" s="16"/>
      <c r="Q1525" s="16">
        <v>1</v>
      </c>
      <c r="R1525" s="16">
        <v>3</v>
      </c>
      <c r="S1525" s="13" t="s">
        <v>34</v>
      </c>
      <c r="T1525" s="13">
        <v>11.5</v>
      </c>
      <c r="U1525" s="13">
        <v>2584.3499999999999</v>
      </c>
      <c r="V1525" s="13">
        <v>2900</v>
      </c>
      <c r="W1525" s="13">
        <v>5000</v>
      </c>
      <c r="X1525" s="17"/>
      <c r="Y1525" s="18"/>
      <c r="Z1525" s="18">
        <f>#NAME?</f>
        <v>0</v>
      </c>
      <c r="AA1525" s="18" t="b">
        <f t="shared" si="88"/>
        <v>1</v>
      </c>
      <c r="AB1525" s="19"/>
    </row>
    <row r="1526">
      <c r="A1526" s="12">
        <v>13950</v>
      </c>
      <c r="B1526" s="13" t="s">
        <v>6250</v>
      </c>
      <c r="C1526" s="13" t="s">
        <v>6251</v>
      </c>
      <c r="D1526" s="13" t="s">
        <v>4422</v>
      </c>
      <c r="E1526" s="13" t="s">
        <v>6252</v>
      </c>
      <c r="F1526" s="13" t="s">
        <v>6253</v>
      </c>
      <c r="G1526" s="13" t="s">
        <v>6254</v>
      </c>
      <c r="H1526" s="14">
        <v>0.02</v>
      </c>
      <c r="I1526" s="15" t="s">
        <v>32</v>
      </c>
      <c r="J1526" s="13" t="s">
        <v>33</v>
      </c>
      <c r="K1526" s="20">
        <v>90</v>
      </c>
      <c r="L1526" s="16">
        <f>#NAME?</f>
        <v>0</v>
      </c>
      <c r="M1526" s="29">
        <f t="shared" si="89"/>
        <v>0</v>
      </c>
      <c r="N1526" s="29">
        <f t="shared" si="90"/>
        <v>0</v>
      </c>
      <c r="O1526" s="16"/>
      <c r="P1526" s="16"/>
      <c r="Q1526" s="16">
        <v>1</v>
      </c>
      <c r="R1526" s="16">
        <v>4</v>
      </c>
      <c r="S1526" s="13" t="s">
        <v>34</v>
      </c>
      <c r="T1526" s="13">
        <v>3.0099999999999998</v>
      </c>
      <c r="U1526" s="13">
        <v>539.38999999999999</v>
      </c>
      <c r="V1526" s="13">
        <v>700</v>
      </c>
      <c r="W1526" s="13">
        <v>880</v>
      </c>
      <c r="X1526" s="17"/>
      <c r="Y1526" s="18"/>
      <c r="Z1526" s="18">
        <f>#NAME?</f>
        <v>0</v>
      </c>
      <c r="AA1526" s="18" t="b">
        <f t="shared" si="88"/>
        <v>1</v>
      </c>
      <c r="AB1526" s="19">
        <v>7</v>
      </c>
    </row>
    <row r="1527">
      <c r="A1527" s="12">
        <v>13951</v>
      </c>
      <c r="B1527" s="13" t="s">
        <v>6255</v>
      </c>
      <c r="C1527" s="13" t="s">
        <v>6256</v>
      </c>
      <c r="D1527" s="13" t="s">
        <v>4422</v>
      </c>
      <c r="E1527" s="13" t="s">
        <v>6257</v>
      </c>
      <c r="F1527" s="13" t="s">
        <v>6258</v>
      </c>
      <c r="G1527" s="13" t="s">
        <v>6254</v>
      </c>
      <c r="H1527" s="14">
        <v>0.02</v>
      </c>
      <c r="I1527" s="15" t="s">
        <v>32</v>
      </c>
      <c r="J1527" s="13" t="s">
        <v>33</v>
      </c>
      <c r="K1527" s="20">
        <v>90</v>
      </c>
      <c r="L1527" s="16">
        <f>#NAME?</f>
        <v>0</v>
      </c>
      <c r="M1527" s="29">
        <f t="shared" si="89"/>
        <v>0</v>
      </c>
      <c r="N1527" s="29">
        <f t="shared" si="90"/>
        <v>0</v>
      </c>
      <c r="O1527" s="16"/>
      <c r="P1527" s="16"/>
      <c r="Q1527" s="16">
        <v>1</v>
      </c>
      <c r="R1527" s="16">
        <v>4</v>
      </c>
      <c r="S1527" s="13" t="s">
        <v>34</v>
      </c>
      <c r="T1527" s="13">
        <v>3.0099999999999998</v>
      </c>
      <c r="U1527" s="13">
        <v>539.38999999999999</v>
      </c>
      <c r="V1527" s="13">
        <v>700</v>
      </c>
      <c r="W1527" s="13">
        <v>880</v>
      </c>
      <c r="X1527" s="17"/>
      <c r="Y1527" s="18"/>
      <c r="Z1527" s="18">
        <f>#NAME?</f>
        <v>0</v>
      </c>
      <c r="AA1527" s="18" t="b">
        <f t="shared" si="88"/>
        <v>1</v>
      </c>
      <c r="AB1527" s="19">
        <v>1</v>
      </c>
    </row>
    <row r="1528">
      <c r="A1528" s="21">
        <v>10274</v>
      </c>
      <c r="B1528" s="22" t="s">
        <v>6259</v>
      </c>
      <c r="C1528" s="22" t="s">
        <v>6260</v>
      </c>
      <c r="D1528" s="22" t="s">
        <v>4422</v>
      </c>
      <c r="E1528" s="22" t="s">
        <v>6261</v>
      </c>
      <c r="F1528" s="22" t="s">
        <v>6262</v>
      </c>
      <c r="G1528" s="22"/>
      <c r="H1528" s="14">
        <v>0.040000000000000001</v>
      </c>
      <c r="I1528" s="15" t="s">
        <v>4704</v>
      </c>
      <c r="J1528" s="15" t="s">
        <v>4705</v>
      </c>
      <c r="K1528" s="13">
        <v>90</v>
      </c>
      <c r="L1528" s="23">
        <v>15</v>
      </c>
      <c r="M1528" s="29">
        <f t="shared" si="89"/>
        <v>60</v>
      </c>
      <c r="N1528" s="29">
        <f t="shared" si="90"/>
        <v>75</v>
      </c>
      <c r="O1528" s="23">
        <v>5</v>
      </c>
      <c r="P1528" s="23">
        <v>20</v>
      </c>
      <c r="Q1528" s="23"/>
      <c r="R1528" s="23"/>
      <c r="S1528" s="22" t="s">
        <v>66</v>
      </c>
      <c r="T1528" s="22">
        <v>27</v>
      </c>
      <c r="U1528" s="22">
        <v>704</v>
      </c>
      <c r="V1528" s="22">
        <v>1000</v>
      </c>
      <c r="W1528" s="22">
        <v>1600</v>
      </c>
      <c r="X1528" s="24">
        <v>1</v>
      </c>
      <c r="Y1528" s="25"/>
      <c r="Z1528" s="18">
        <f>#NAME?</f>
        <v>0</v>
      </c>
      <c r="AA1528" s="18" t="b">
        <f t="shared" si="88"/>
        <v>1</v>
      </c>
      <c r="AB1528" s="26">
        <v>8</v>
      </c>
    </row>
    <row r="1529">
      <c r="A1529" s="21">
        <v>10273</v>
      </c>
      <c r="B1529" s="22" t="s">
        <v>6263</v>
      </c>
      <c r="C1529" s="22" t="s">
        <v>6264</v>
      </c>
      <c r="D1529" s="22" t="s">
        <v>4422</v>
      </c>
      <c r="E1529" s="22" t="s">
        <v>6265</v>
      </c>
      <c r="F1529" s="22" t="s">
        <v>6266</v>
      </c>
      <c r="G1529" s="22"/>
      <c r="H1529" s="14">
        <v>0.040000000000000001</v>
      </c>
      <c r="I1529" s="15" t="s">
        <v>4704</v>
      </c>
      <c r="J1529" s="15" t="s">
        <v>4705</v>
      </c>
      <c r="K1529" s="13">
        <v>90</v>
      </c>
      <c r="L1529" s="23">
        <v>15</v>
      </c>
      <c r="M1529" s="29">
        <f t="shared" si="89"/>
        <v>60</v>
      </c>
      <c r="N1529" s="29">
        <f t="shared" si="90"/>
        <v>75</v>
      </c>
      <c r="O1529" s="23">
        <v>5</v>
      </c>
      <c r="P1529" s="23">
        <v>20</v>
      </c>
      <c r="Q1529" s="23"/>
      <c r="R1529" s="23"/>
      <c r="S1529" s="22" t="s">
        <v>66</v>
      </c>
      <c r="T1529" s="22">
        <v>27</v>
      </c>
      <c r="U1529" s="22">
        <v>704</v>
      </c>
      <c r="V1529" s="22">
        <v>1000</v>
      </c>
      <c r="W1529" s="22">
        <v>1600</v>
      </c>
      <c r="X1529" s="24">
        <v>1</v>
      </c>
      <c r="Y1529" s="25"/>
      <c r="Z1529" s="18">
        <f>#NAME?</f>
        <v>0</v>
      </c>
      <c r="AA1529" s="18" t="b">
        <f t="shared" si="88"/>
        <v>1</v>
      </c>
      <c r="AB1529" s="26">
        <v>13</v>
      </c>
    </row>
    <row r="1530">
      <c r="A1530" s="21">
        <v>10280</v>
      </c>
      <c r="B1530" s="22" t="s">
        <v>6267</v>
      </c>
      <c r="C1530" s="22" t="s">
        <v>6268</v>
      </c>
      <c r="D1530" s="22" t="s">
        <v>4422</v>
      </c>
      <c r="E1530" s="22" t="s">
        <v>6269</v>
      </c>
      <c r="F1530" s="22" t="s">
        <v>6270</v>
      </c>
      <c r="G1530" s="22"/>
      <c r="H1530" s="14">
        <v>0.040000000000000001</v>
      </c>
      <c r="I1530" s="15" t="s">
        <v>64</v>
      </c>
      <c r="J1530" s="22" t="s">
        <v>65</v>
      </c>
      <c r="K1530" s="13">
        <v>90</v>
      </c>
      <c r="L1530" s="23">
        <v>6</v>
      </c>
      <c r="M1530" s="29">
        <f t="shared" si="89"/>
        <v>24</v>
      </c>
      <c r="N1530" s="29">
        <f t="shared" si="90"/>
        <v>30</v>
      </c>
      <c r="O1530" s="23"/>
      <c r="P1530" s="23"/>
      <c r="Q1530" s="23">
        <v>5</v>
      </c>
      <c r="R1530" s="23">
        <v>10</v>
      </c>
      <c r="S1530" s="22" t="s">
        <v>66</v>
      </c>
      <c r="T1530" s="22">
        <v>55</v>
      </c>
      <c r="U1530" s="22">
        <v>1278.75</v>
      </c>
      <c r="V1530" s="22">
        <v>1920</v>
      </c>
      <c r="W1530" s="22">
        <v>2650</v>
      </c>
      <c r="X1530" s="24"/>
      <c r="Y1530" s="25">
        <v>10</v>
      </c>
      <c r="Z1530" s="18">
        <f>#NAME?</f>
        <v>10</v>
      </c>
      <c r="AA1530" s="18" t="b">
        <f t="shared" si="88"/>
        <v>1</v>
      </c>
      <c r="AB1530" s="26">
        <v>3</v>
      </c>
    </row>
    <row r="1531">
      <c r="A1531" s="21">
        <v>11421</v>
      </c>
      <c r="B1531" s="22" t="s">
        <v>6271</v>
      </c>
      <c r="C1531" s="22" t="s">
        <v>6272</v>
      </c>
      <c r="D1531" s="22" t="s">
        <v>4422</v>
      </c>
      <c r="E1531" s="22" t="s">
        <v>6273</v>
      </c>
      <c r="F1531" s="22" t="s">
        <v>6274</v>
      </c>
      <c r="G1531" s="22"/>
      <c r="H1531" s="14">
        <v>0.040000000000000001</v>
      </c>
      <c r="I1531" s="15" t="s">
        <v>64</v>
      </c>
      <c r="J1531" s="22" t="s">
        <v>65</v>
      </c>
      <c r="K1531" s="13">
        <v>90</v>
      </c>
      <c r="L1531" s="23">
        <v>0</v>
      </c>
      <c r="M1531" s="29">
        <f t="shared" si="89"/>
        <v>0</v>
      </c>
      <c r="N1531" s="29">
        <f t="shared" si="90"/>
        <v>0</v>
      </c>
      <c r="O1531" s="23"/>
      <c r="P1531" s="23"/>
      <c r="Q1531" s="23">
        <v>5</v>
      </c>
      <c r="R1531" s="23">
        <v>10</v>
      </c>
      <c r="S1531" s="22" t="s">
        <v>66</v>
      </c>
      <c r="T1531" s="22">
        <v>55</v>
      </c>
      <c r="U1531" s="22">
        <v>1238</v>
      </c>
      <c r="V1531" s="22">
        <v>1920</v>
      </c>
      <c r="W1531" s="22">
        <v>2650</v>
      </c>
      <c r="X1531" s="24"/>
      <c r="Y1531" s="25">
        <v>26</v>
      </c>
      <c r="Z1531" s="18">
        <f>#NAME?</f>
        <v>26</v>
      </c>
      <c r="AA1531" s="18" t="b">
        <f t="shared" si="88"/>
        <v>1</v>
      </c>
      <c r="AB1531" s="26">
        <v>11</v>
      </c>
    </row>
    <row r="1532">
      <c r="A1532" s="21">
        <v>10272</v>
      </c>
      <c r="B1532" s="22" t="s">
        <v>6275</v>
      </c>
      <c r="C1532" s="22" t="s">
        <v>6276</v>
      </c>
      <c r="D1532" s="22" t="s">
        <v>4422</v>
      </c>
      <c r="E1532" s="22" t="s">
        <v>6277</v>
      </c>
      <c r="F1532" s="22" t="s">
        <v>6278</v>
      </c>
      <c r="G1532" s="22"/>
      <c r="H1532" s="14">
        <v>0.040000000000000001</v>
      </c>
      <c r="I1532" s="15" t="s">
        <v>4704</v>
      </c>
      <c r="J1532" s="15" t="s">
        <v>4705</v>
      </c>
      <c r="K1532" s="13">
        <v>90</v>
      </c>
      <c r="L1532" s="23">
        <v>7</v>
      </c>
      <c r="M1532" s="29">
        <f t="shared" si="89"/>
        <v>28</v>
      </c>
      <c r="N1532" s="29">
        <f t="shared" si="90"/>
        <v>35</v>
      </c>
      <c r="O1532" s="23"/>
      <c r="P1532" s="23"/>
      <c r="Q1532" s="23">
        <v>5</v>
      </c>
      <c r="R1532" s="23">
        <v>10</v>
      </c>
      <c r="S1532" s="22" t="s">
        <v>66</v>
      </c>
      <c r="T1532" s="22">
        <v>84</v>
      </c>
      <c r="U1532" s="22">
        <v>2189</v>
      </c>
      <c r="V1532" s="22">
        <v>3100</v>
      </c>
      <c r="W1532" s="22">
        <v>4700</v>
      </c>
      <c r="X1532" s="24">
        <v>6</v>
      </c>
      <c r="Y1532" s="25">
        <v>85</v>
      </c>
      <c r="Z1532" s="18">
        <f>#NAME?</f>
        <v>85</v>
      </c>
      <c r="AA1532" s="18" t="b">
        <f t="shared" si="88"/>
        <v>1</v>
      </c>
      <c r="AB1532" s="26">
        <v>3</v>
      </c>
    </row>
    <row r="1533">
      <c r="A1533" s="21">
        <v>10271</v>
      </c>
      <c r="B1533" s="22" t="s">
        <v>6279</v>
      </c>
      <c r="C1533" s="22" t="s">
        <v>6280</v>
      </c>
      <c r="D1533" s="22" t="s">
        <v>4422</v>
      </c>
      <c r="E1533" s="22" t="s">
        <v>6281</v>
      </c>
      <c r="F1533" s="22" t="s">
        <v>6282</v>
      </c>
      <c r="G1533" s="22"/>
      <c r="H1533" s="14">
        <v>0.040000000000000001</v>
      </c>
      <c r="I1533" s="15" t="s">
        <v>4704</v>
      </c>
      <c r="J1533" s="15" t="s">
        <v>4705</v>
      </c>
      <c r="K1533" s="13">
        <v>90</v>
      </c>
      <c r="L1533" s="23">
        <v>8</v>
      </c>
      <c r="M1533" s="29">
        <f t="shared" si="89"/>
        <v>32</v>
      </c>
      <c r="N1533" s="29">
        <f t="shared" si="90"/>
        <v>40</v>
      </c>
      <c r="O1533" s="23"/>
      <c r="P1533" s="23"/>
      <c r="Q1533" s="23">
        <v>5</v>
      </c>
      <c r="R1533" s="23">
        <v>10</v>
      </c>
      <c r="S1533" s="22" t="s">
        <v>66</v>
      </c>
      <c r="T1533" s="22">
        <v>84</v>
      </c>
      <c r="U1533" s="22">
        <v>2189</v>
      </c>
      <c r="V1533" s="22">
        <v>3100</v>
      </c>
      <c r="W1533" s="22">
        <v>4700</v>
      </c>
      <c r="X1533" s="24">
        <v>5</v>
      </c>
      <c r="Y1533" s="25">
        <v>92</v>
      </c>
      <c r="Z1533" s="18">
        <f>#NAME?</f>
        <v>92</v>
      </c>
      <c r="AA1533" s="18" t="b">
        <f t="shared" si="88"/>
        <v>1</v>
      </c>
      <c r="AB1533" s="26">
        <v>5</v>
      </c>
    </row>
    <row r="1534">
      <c r="A1534" s="21">
        <v>13834</v>
      </c>
      <c r="B1534" s="22" t="s">
        <v>6283</v>
      </c>
      <c r="C1534" s="22" t="s">
        <v>6284</v>
      </c>
      <c r="D1534" s="22" t="s">
        <v>4422</v>
      </c>
      <c r="E1534" s="22" t="s">
        <v>6285</v>
      </c>
      <c r="F1534" s="22" t="s">
        <v>6286</v>
      </c>
      <c r="G1534" s="22"/>
      <c r="H1534" s="14">
        <v>0.040000000000000001</v>
      </c>
      <c r="I1534" s="15" t="s">
        <v>4704</v>
      </c>
      <c r="J1534" s="15" t="s">
        <v>4705</v>
      </c>
      <c r="K1534" s="13">
        <v>90</v>
      </c>
      <c r="L1534" s="23">
        <v>14</v>
      </c>
      <c r="M1534" s="29">
        <f t="shared" si="89"/>
        <v>56</v>
      </c>
      <c r="N1534" s="29">
        <f t="shared" si="90"/>
        <v>70</v>
      </c>
      <c r="O1534" s="23"/>
      <c r="P1534" s="23"/>
      <c r="Q1534" s="23">
        <v>5</v>
      </c>
      <c r="R1534" s="23">
        <v>20</v>
      </c>
      <c r="S1534" s="22" t="s">
        <v>66</v>
      </c>
      <c r="T1534" s="22">
        <v>24</v>
      </c>
      <c r="U1534" s="22">
        <v>616.07000000000005</v>
      </c>
      <c r="V1534" s="22">
        <v>860</v>
      </c>
      <c r="W1534" s="22">
        <v>1190</v>
      </c>
      <c r="X1534" s="24"/>
      <c r="Y1534" s="25"/>
      <c r="Z1534" s="18">
        <f>#NAME?</f>
        <v>0</v>
      </c>
      <c r="AA1534" s="18" t="b">
        <f t="shared" si="88"/>
        <v>1</v>
      </c>
      <c r="AB1534" s="26">
        <v>0</v>
      </c>
    </row>
    <row r="1535">
      <c r="A1535" s="21">
        <v>13833</v>
      </c>
      <c r="B1535" s="22" t="s">
        <v>6287</v>
      </c>
      <c r="C1535" s="22" t="s">
        <v>6288</v>
      </c>
      <c r="D1535" s="22" t="s">
        <v>4422</v>
      </c>
      <c r="E1535" s="22" t="s">
        <v>6289</v>
      </c>
      <c r="F1535" s="22" t="s">
        <v>6290</v>
      </c>
      <c r="G1535" s="22"/>
      <c r="H1535" s="14">
        <v>0.040000000000000001</v>
      </c>
      <c r="I1535" s="15" t="s">
        <v>4704</v>
      </c>
      <c r="J1535" s="15" t="s">
        <v>4705</v>
      </c>
      <c r="K1535" s="13">
        <v>90</v>
      </c>
      <c r="L1535" s="23">
        <v>14</v>
      </c>
      <c r="M1535" s="29">
        <f t="shared" si="89"/>
        <v>56</v>
      </c>
      <c r="N1535" s="29">
        <f t="shared" si="90"/>
        <v>70</v>
      </c>
      <c r="O1535" s="23"/>
      <c r="P1535" s="23"/>
      <c r="Q1535" s="23">
        <v>5</v>
      </c>
      <c r="R1535" s="23">
        <v>20</v>
      </c>
      <c r="S1535" s="22" t="s">
        <v>66</v>
      </c>
      <c r="T1535" s="22">
        <v>24</v>
      </c>
      <c r="U1535" s="22">
        <v>500</v>
      </c>
      <c r="V1535" s="22">
        <v>860</v>
      </c>
      <c r="W1535" s="22">
        <v>1190</v>
      </c>
      <c r="X1535" s="24"/>
      <c r="Y1535" s="25"/>
      <c r="Z1535" s="18">
        <f>#NAME?</f>
        <v>0</v>
      </c>
      <c r="AA1535" s="18" t="b">
        <f t="shared" si="88"/>
        <v>1</v>
      </c>
      <c r="AB1535" s="26">
        <v>3</v>
      </c>
    </row>
    <row r="1536">
      <c r="A1536" s="21">
        <v>10279</v>
      </c>
      <c r="B1536" s="22" t="s">
        <v>6291</v>
      </c>
      <c r="C1536" s="22" t="s">
        <v>6292</v>
      </c>
      <c r="D1536" s="22" t="s">
        <v>4422</v>
      </c>
      <c r="E1536" s="22" t="s">
        <v>6293</v>
      </c>
      <c r="F1536" s="22" t="s">
        <v>6294</v>
      </c>
      <c r="G1536" s="22"/>
      <c r="H1536" s="14">
        <v>0.040000000000000001</v>
      </c>
      <c r="I1536" s="15" t="s">
        <v>64</v>
      </c>
      <c r="J1536" s="22" t="s">
        <v>65</v>
      </c>
      <c r="K1536" s="13">
        <v>90</v>
      </c>
      <c r="L1536" s="23">
        <v>5</v>
      </c>
      <c r="M1536" s="29">
        <f t="shared" si="89"/>
        <v>20</v>
      </c>
      <c r="N1536" s="29">
        <f t="shared" si="90"/>
        <v>25</v>
      </c>
      <c r="O1536" s="23"/>
      <c r="P1536" s="23"/>
      <c r="Q1536" s="23">
        <v>5</v>
      </c>
      <c r="R1536" s="23">
        <v>10</v>
      </c>
      <c r="S1536" s="22" t="s">
        <v>66</v>
      </c>
      <c r="T1536" s="22">
        <v>25</v>
      </c>
      <c r="U1536" s="22">
        <v>604</v>
      </c>
      <c r="V1536" s="22">
        <v>910</v>
      </c>
      <c r="W1536" s="22">
        <v>1260</v>
      </c>
      <c r="X1536" s="24"/>
      <c r="Y1536" s="25"/>
      <c r="Z1536" s="18">
        <f>#NAME?</f>
        <v>0</v>
      </c>
      <c r="AA1536" s="18" t="b">
        <f t="shared" si="88"/>
        <v>1</v>
      </c>
      <c r="AB1536" s="26"/>
    </row>
    <row r="1537">
      <c r="A1537" s="21">
        <v>10276</v>
      </c>
      <c r="B1537" s="22" t="s">
        <v>6295</v>
      </c>
      <c r="C1537" s="22" t="s">
        <v>6296</v>
      </c>
      <c r="D1537" s="22" t="s">
        <v>4422</v>
      </c>
      <c r="E1537" s="22" t="s">
        <v>6297</v>
      </c>
      <c r="F1537" s="22" t="s">
        <v>6298</v>
      </c>
      <c r="G1537" s="22"/>
      <c r="H1537" s="14">
        <v>0.040000000000000001</v>
      </c>
      <c r="I1537" s="15" t="s">
        <v>64</v>
      </c>
      <c r="J1537" s="22" t="s">
        <v>65</v>
      </c>
      <c r="K1537" s="13">
        <v>90</v>
      </c>
      <c r="L1537" s="23">
        <v>2</v>
      </c>
      <c r="M1537" s="29">
        <f t="shared" si="89"/>
        <v>8</v>
      </c>
      <c r="N1537" s="29">
        <f t="shared" si="90"/>
        <v>10</v>
      </c>
      <c r="O1537" s="23"/>
      <c r="P1537" s="23"/>
      <c r="Q1537" s="23">
        <v>5</v>
      </c>
      <c r="R1537" s="23">
        <v>20</v>
      </c>
      <c r="S1537" s="22" t="s">
        <v>66</v>
      </c>
      <c r="T1537" s="22">
        <v>45</v>
      </c>
      <c r="U1537" s="22">
        <v>1144.26</v>
      </c>
      <c r="V1537" s="22">
        <v>1700</v>
      </c>
      <c r="W1537" s="22">
        <v>3000</v>
      </c>
      <c r="X1537" s="24">
        <v>3</v>
      </c>
      <c r="Y1537" s="25">
        <v>28</v>
      </c>
      <c r="Z1537" s="18">
        <f>#NAME?</f>
        <v>28</v>
      </c>
      <c r="AA1537" s="18" t="b">
        <f t="shared" si="88"/>
        <v>1</v>
      </c>
      <c r="AB1537" s="26">
        <v>3</v>
      </c>
    </row>
    <row r="1538">
      <c r="A1538" s="21">
        <v>10275</v>
      </c>
      <c r="B1538" s="22" t="s">
        <v>6299</v>
      </c>
      <c r="C1538" s="22" t="s">
        <v>6300</v>
      </c>
      <c r="D1538" s="22" t="s">
        <v>4422</v>
      </c>
      <c r="E1538" s="22" t="s">
        <v>6301</v>
      </c>
      <c r="F1538" s="22" t="s">
        <v>6302</v>
      </c>
      <c r="G1538" s="22"/>
      <c r="H1538" s="14">
        <v>0.040000000000000001</v>
      </c>
      <c r="I1538" s="15" t="s">
        <v>64</v>
      </c>
      <c r="J1538" s="22" t="s">
        <v>65</v>
      </c>
      <c r="K1538" s="13">
        <v>90</v>
      </c>
      <c r="L1538" s="23">
        <v>3</v>
      </c>
      <c r="M1538" s="29">
        <f t="shared" si="89"/>
        <v>12</v>
      </c>
      <c r="N1538" s="29">
        <f t="shared" si="90"/>
        <v>15</v>
      </c>
      <c r="O1538" s="23"/>
      <c r="P1538" s="23"/>
      <c r="Q1538" s="23">
        <v>5</v>
      </c>
      <c r="R1538" s="23">
        <v>20</v>
      </c>
      <c r="S1538" s="22" t="s">
        <v>66</v>
      </c>
      <c r="T1538" s="22">
        <v>45</v>
      </c>
      <c r="U1538" s="22">
        <v>1144.26</v>
      </c>
      <c r="V1538" s="22">
        <v>1700</v>
      </c>
      <c r="W1538" s="22">
        <v>3000</v>
      </c>
      <c r="X1538" s="24">
        <v>2</v>
      </c>
      <c r="Y1538" s="25">
        <v>27</v>
      </c>
      <c r="Z1538" s="18">
        <f>#NAME?</f>
        <v>27</v>
      </c>
      <c r="AA1538" s="18" t="b">
        <f t="shared" si="88"/>
        <v>1</v>
      </c>
      <c r="AB1538" s="26">
        <v>6</v>
      </c>
    </row>
    <row r="1539">
      <c r="A1539" s="21">
        <v>10278</v>
      </c>
      <c r="B1539" s="22" t="s">
        <v>6303</v>
      </c>
      <c r="C1539" s="22" t="s">
        <v>6304</v>
      </c>
      <c r="D1539" s="22" t="s">
        <v>4422</v>
      </c>
      <c r="E1539" s="22" t="s">
        <v>6305</v>
      </c>
      <c r="F1539" s="22" t="s">
        <v>6306</v>
      </c>
      <c r="G1539" s="22"/>
      <c r="H1539" s="14">
        <v>0.040000000000000001</v>
      </c>
      <c r="I1539" s="15" t="s">
        <v>64</v>
      </c>
      <c r="J1539" s="22" t="s">
        <v>65</v>
      </c>
      <c r="K1539" s="13">
        <v>90</v>
      </c>
      <c r="L1539" s="23">
        <v>10</v>
      </c>
      <c r="M1539" s="29">
        <f t="shared" si="89"/>
        <v>40</v>
      </c>
      <c r="N1539" s="29">
        <f t="shared" si="90"/>
        <v>50</v>
      </c>
      <c r="O1539" s="23"/>
      <c r="P1539" s="23"/>
      <c r="Q1539" s="23">
        <v>5</v>
      </c>
      <c r="R1539" s="23">
        <v>20</v>
      </c>
      <c r="S1539" s="22" t="s">
        <v>66</v>
      </c>
      <c r="T1539" s="22">
        <v>20</v>
      </c>
      <c r="U1539" s="22">
        <v>508.56</v>
      </c>
      <c r="V1539" s="22">
        <v>770</v>
      </c>
      <c r="W1539" s="22">
        <v>1340</v>
      </c>
      <c r="X1539" s="24">
        <v>9</v>
      </c>
      <c r="Y1539" s="25">
        <v>87</v>
      </c>
      <c r="Z1539" s="18">
        <f>#NAME?</f>
        <v>87</v>
      </c>
      <c r="AA1539" s="18" t="b">
        <f t="shared" ref="AA1539:AA1602" si="92">Y1539=Z1539</f>
        <v>1</v>
      </c>
      <c r="AB1539" s="26">
        <v>11</v>
      </c>
    </row>
    <row r="1540">
      <c r="A1540" s="21">
        <v>10277</v>
      </c>
      <c r="B1540" s="22" t="s">
        <v>6307</v>
      </c>
      <c r="C1540" s="22" t="s">
        <v>6308</v>
      </c>
      <c r="D1540" s="22" t="s">
        <v>4422</v>
      </c>
      <c r="E1540" s="22" t="s">
        <v>6309</v>
      </c>
      <c r="F1540" s="22" t="s">
        <v>6310</v>
      </c>
      <c r="G1540" s="22"/>
      <c r="H1540" s="14">
        <v>0.040000000000000001</v>
      </c>
      <c r="I1540" s="15" t="s">
        <v>64</v>
      </c>
      <c r="J1540" s="22" t="s">
        <v>65</v>
      </c>
      <c r="K1540" s="13">
        <v>90</v>
      </c>
      <c r="L1540" s="23">
        <v>11</v>
      </c>
      <c r="M1540" s="29">
        <f t="shared" si="89"/>
        <v>44</v>
      </c>
      <c r="N1540" s="29">
        <f t="shared" si="90"/>
        <v>55</v>
      </c>
      <c r="O1540" s="23"/>
      <c r="P1540" s="23"/>
      <c r="Q1540" s="23">
        <v>5</v>
      </c>
      <c r="R1540" s="23">
        <v>20</v>
      </c>
      <c r="S1540" s="22" t="s">
        <v>66</v>
      </c>
      <c r="T1540" s="22">
        <v>20</v>
      </c>
      <c r="U1540" s="22">
        <v>508.56</v>
      </c>
      <c r="V1540" s="22">
        <v>770</v>
      </c>
      <c r="W1540" s="22">
        <v>1340</v>
      </c>
      <c r="X1540" s="24">
        <v>6</v>
      </c>
      <c r="Y1540" s="25">
        <v>87</v>
      </c>
      <c r="Z1540" s="18">
        <f>#NAME?</f>
        <v>87</v>
      </c>
      <c r="AA1540" s="18" t="b">
        <f t="shared" si="92"/>
        <v>1</v>
      </c>
      <c r="AB1540" s="26">
        <v>10</v>
      </c>
    </row>
    <row r="1541">
      <c r="A1541" s="21">
        <v>11803</v>
      </c>
      <c r="B1541" s="22" t="s">
        <v>6311</v>
      </c>
      <c r="C1541" s="22" t="s">
        <v>6312</v>
      </c>
      <c r="D1541" s="22" t="s">
        <v>4422</v>
      </c>
      <c r="E1541" s="22" t="s">
        <v>6313</v>
      </c>
      <c r="F1541" s="22"/>
      <c r="G1541" s="22"/>
      <c r="H1541" s="14">
        <v>0.040000000000000001</v>
      </c>
      <c r="I1541" s="15" t="s">
        <v>3888</v>
      </c>
      <c r="J1541" s="15" t="s">
        <v>3889</v>
      </c>
      <c r="K1541" s="33">
        <v>1</v>
      </c>
      <c r="L1541" s="23">
        <v>0</v>
      </c>
      <c r="M1541" s="29">
        <f t="shared" si="89"/>
        <v>0</v>
      </c>
      <c r="N1541" s="29">
        <f t="shared" si="90"/>
        <v>0</v>
      </c>
      <c r="O1541" s="23"/>
      <c r="P1541" s="23"/>
      <c r="Q1541" s="23">
        <v>1</v>
      </c>
      <c r="R1541" s="23">
        <v>2</v>
      </c>
      <c r="S1541" s="22" t="s">
        <v>2313</v>
      </c>
      <c r="T1541" s="22">
        <v>0</v>
      </c>
      <c r="U1541" s="22">
        <v>0</v>
      </c>
      <c r="V1541" s="22">
        <v>3400</v>
      </c>
      <c r="W1541" s="22">
        <v>4700</v>
      </c>
      <c r="X1541" s="24"/>
      <c r="Y1541" s="25"/>
      <c r="Z1541" s="18">
        <f>#NAME?</f>
        <v>0</v>
      </c>
      <c r="AA1541" s="18" t="b">
        <f t="shared" si="92"/>
        <v>1</v>
      </c>
      <c r="AB1541" s="26">
        <v>1</v>
      </c>
    </row>
    <row r="1542">
      <c r="A1542" s="21">
        <v>11802</v>
      </c>
      <c r="B1542" s="22" t="s">
        <v>6314</v>
      </c>
      <c r="C1542" s="22" t="s">
        <v>6315</v>
      </c>
      <c r="D1542" s="22" t="s">
        <v>4422</v>
      </c>
      <c r="E1542" s="22" t="s">
        <v>6316</v>
      </c>
      <c r="F1542" s="22"/>
      <c r="G1542" s="22"/>
      <c r="H1542" s="14">
        <v>0.040000000000000001</v>
      </c>
      <c r="I1542" s="15" t="s">
        <v>3888</v>
      </c>
      <c r="J1542" s="15" t="s">
        <v>3889</v>
      </c>
      <c r="K1542" s="33">
        <v>1</v>
      </c>
      <c r="L1542" s="23">
        <v>0</v>
      </c>
      <c r="M1542" s="29">
        <f t="shared" si="89"/>
        <v>0</v>
      </c>
      <c r="N1542" s="29">
        <f t="shared" si="90"/>
        <v>0</v>
      </c>
      <c r="O1542" s="23"/>
      <c r="P1542" s="23"/>
      <c r="Q1542" s="23">
        <v>1</v>
      </c>
      <c r="R1542" s="23">
        <v>2</v>
      </c>
      <c r="S1542" s="22" t="s">
        <v>2313</v>
      </c>
      <c r="T1542" s="22">
        <v>0</v>
      </c>
      <c r="U1542" s="22">
        <v>0</v>
      </c>
      <c r="V1542" s="22">
        <v>3400</v>
      </c>
      <c r="W1542" s="22">
        <v>4700</v>
      </c>
      <c r="X1542" s="24"/>
      <c r="Y1542" s="25"/>
      <c r="Z1542" s="18">
        <f>#NAME?</f>
        <v>0</v>
      </c>
      <c r="AA1542" s="18" t="b">
        <f t="shared" si="92"/>
        <v>1</v>
      </c>
      <c r="AB1542" s="26">
        <v>1</v>
      </c>
    </row>
    <row r="1543">
      <c r="A1543" s="21">
        <v>12059</v>
      </c>
      <c r="B1543" s="22" t="s">
        <v>6317</v>
      </c>
      <c r="C1543" s="22" t="s">
        <v>6318</v>
      </c>
      <c r="D1543" s="22" t="s">
        <v>4422</v>
      </c>
      <c r="E1543" s="22" t="s">
        <v>6319</v>
      </c>
      <c r="F1543" s="22" t="s">
        <v>6320</v>
      </c>
      <c r="G1543" s="22"/>
      <c r="H1543" s="14">
        <v>0.040000000000000001</v>
      </c>
      <c r="I1543" s="15" t="s">
        <v>64</v>
      </c>
      <c r="J1543" s="22" t="s">
        <v>65</v>
      </c>
      <c r="K1543" s="13">
        <v>90</v>
      </c>
      <c r="L1543" s="23">
        <v>2</v>
      </c>
      <c r="M1543" s="29">
        <f t="shared" si="89"/>
        <v>8</v>
      </c>
      <c r="N1543" s="29">
        <f t="shared" si="90"/>
        <v>10</v>
      </c>
      <c r="O1543" s="23"/>
      <c r="P1543" s="23"/>
      <c r="Q1543" s="23">
        <v>5</v>
      </c>
      <c r="R1543" s="23">
        <v>10</v>
      </c>
      <c r="S1543" s="22" t="s">
        <v>66</v>
      </c>
      <c r="T1543" s="22">
        <v>65</v>
      </c>
      <c r="U1543" s="22">
        <v>1463</v>
      </c>
      <c r="V1543" s="22">
        <v>2270</v>
      </c>
      <c r="W1543" s="22">
        <v>3130</v>
      </c>
      <c r="X1543" s="24"/>
      <c r="Y1543" s="25">
        <v>35</v>
      </c>
      <c r="Z1543" s="18">
        <f>#NAME?</f>
        <v>35</v>
      </c>
      <c r="AA1543" s="18" t="b">
        <f t="shared" si="92"/>
        <v>1</v>
      </c>
      <c r="AB1543" s="26"/>
    </row>
    <row r="1544">
      <c r="A1544" s="21">
        <v>11268</v>
      </c>
      <c r="B1544" s="22" t="s">
        <v>6321</v>
      </c>
      <c r="C1544" s="22" t="s">
        <v>6322</v>
      </c>
      <c r="D1544" s="22" t="s">
        <v>4422</v>
      </c>
      <c r="E1544" s="22" t="s">
        <v>6323</v>
      </c>
      <c r="F1544" s="22" t="s">
        <v>6324</v>
      </c>
      <c r="G1544" s="22"/>
      <c r="H1544" s="14">
        <v>0.040000000000000001</v>
      </c>
      <c r="I1544" s="15" t="s">
        <v>64</v>
      </c>
      <c r="J1544" s="22" t="s">
        <v>65</v>
      </c>
      <c r="K1544" s="13">
        <v>90</v>
      </c>
      <c r="L1544" s="23">
        <v>5</v>
      </c>
      <c r="M1544" s="29">
        <f t="shared" si="89"/>
        <v>20</v>
      </c>
      <c r="N1544" s="29">
        <f t="shared" si="90"/>
        <v>25</v>
      </c>
      <c r="O1544" s="23"/>
      <c r="P1544" s="23"/>
      <c r="Q1544" s="23">
        <v>2</v>
      </c>
      <c r="R1544" s="23">
        <v>5</v>
      </c>
      <c r="S1544" s="22" t="s">
        <v>66</v>
      </c>
      <c r="T1544" s="22">
        <v>90</v>
      </c>
      <c r="U1544" s="22">
        <v>2296</v>
      </c>
      <c r="V1544" s="22">
        <v>3400</v>
      </c>
      <c r="W1544" s="22">
        <v>5900</v>
      </c>
      <c r="X1544" s="24"/>
      <c r="Y1544" s="25"/>
      <c r="Z1544" s="18">
        <f>#NAME?</f>
        <v>0</v>
      </c>
      <c r="AA1544" s="18" t="b">
        <f t="shared" si="92"/>
        <v>1</v>
      </c>
      <c r="AB1544" s="26"/>
    </row>
    <row r="1545">
      <c r="A1545" s="21">
        <v>10300</v>
      </c>
      <c r="B1545" s="22" t="s">
        <v>6325</v>
      </c>
      <c r="C1545" s="22" t="s">
        <v>6326</v>
      </c>
      <c r="D1545" s="22" t="s">
        <v>4422</v>
      </c>
      <c r="E1545" s="22" t="s">
        <v>6327</v>
      </c>
      <c r="F1545" s="22" t="s">
        <v>6328</v>
      </c>
      <c r="G1545" s="22"/>
      <c r="H1545" s="14">
        <v>0.040000000000000001</v>
      </c>
      <c r="I1545" s="15" t="s">
        <v>64</v>
      </c>
      <c r="J1545" s="22" t="s">
        <v>65</v>
      </c>
      <c r="K1545" s="13">
        <v>90</v>
      </c>
      <c r="L1545" s="23">
        <v>0</v>
      </c>
      <c r="M1545" s="29">
        <f t="shared" si="89"/>
        <v>0</v>
      </c>
      <c r="N1545" s="29">
        <f t="shared" si="90"/>
        <v>0</v>
      </c>
      <c r="O1545" s="23"/>
      <c r="P1545" s="23"/>
      <c r="Q1545" s="23">
        <v>2</v>
      </c>
      <c r="R1545" s="23">
        <v>5</v>
      </c>
      <c r="S1545" s="22" t="s">
        <v>66</v>
      </c>
      <c r="T1545" s="22">
        <v>75</v>
      </c>
      <c r="U1545" s="22">
        <v>1688</v>
      </c>
      <c r="V1545" s="22">
        <v>2620</v>
      </c>
      <c r="W1545" s="22">
        <v>3610</v>
      </c>
      <c r="X1545" s="24"/>
      <c r="Y1545" s="25"/>
      <c r="Z1545" s="18">
        <f>#NAME?</f>
        <v>0</v>
      </c>
      <c r="AA1545" s="18" t="b">
        <f t="shared" si="92"/>
        <v>1</v>
      </c>
      <c r="AB1545" s="26"/>
    </row>
    <row r="1546">
      <c r="A1546" s="21">
        <v>10289</v>
      </c>
      <c r="B1546" s="22" t="s">
        <v>6329</v>
      </c>
      <c r="C1546" s="22" t="s">
        <v>6330</v>
      </c>
      <c r="D1546" s="22" t="s">
        <v>4422</v>
      </c>
      <c r="E1546" s="22" t="s">
        <v>6331</v>
      </c>
      <c r="F1546" s="22" t="s">
        <v>6332</v>
      </c>
      <c r="G1546" s="22"/>
      <c r="H1546" s="14">
        <v>0.040000000000000001</v>
      </c>
      <c r="I1546" s="15" t="s">
        <v>64</v>
      </c>
      <c r="J1546" s="22" t="s">
        <v>65</v>
      </c>
      <c r="K1546" s="13">
        <v>90</v>
      </c>
      <c r="L1546" s="23">
        <v>0</v>
      </c>
      <c r="M1546" s="29">
        <f t="shared" si="89"/>
        <v>0</v>
      </c>
      <c r="N1546" s="29">
        <f t="shared" si="90"/>
        <v>0</v>
      </c>
      <c r="O1546" s="23">
        <v>5</v>
      </c>
      <c r="P1546" s="23">
        <v>20</v>
      </c>
      <c r="Q1546" s="23"/>
      <c r="R1546" s="23"/>
      <c r="S1546" s="22" t="s">
        <v>66</v>
      </c>
      <c r="T1546" s="22">
        <v>4</v>
      </c>
      <c r="U1546" s="22">
        <v>625</v>
      </c>
      <c r="V1546" s="22">
        <v>970</v>
      </c>
      <c r="W1546" s="22">
        <v>1340</v>
      </c>
      <c r="X1546" s="24"/>
      <c r="Y1546" s="25"/>
      <c r="Z1546" s="18">
        <f>#NAME?</f>
        <v>0</v>
      </c>
      <c r="AA1546" s="18" t="b">
        <f t="shared" si="92"/>
        <v>1</v>
      </c>
      <c r="AB1546" s="26"/>
    </row>
    <row r="1547">
      <c r="A1547" s="21">
        <v>10288</v>
      </c>
      <c r="B1547" s="22" t="s">
        <v>6333</v>
      </c>
      <c r="C1547" s="22" t="s">
        <v>6334</v>
      </c>
      <c r="D1547" s="22" t="s">
        <v>4422</v>
      </c>
      <c r="E1547" s="22" t="s">
        <v>6335</v>
      </c>
      <c r="F1547" s="22" t="s">
        <v>6336</v>
      </c>
      <c r="G1547" s="22"/>
      <c r="H1547" s="14">
        <v>0.040000000000000001</v>
      </c>
      <c r="I1547" s="15" t="s">
        <v>64</v>
      </c>
      <c r="J1547" s="22" t="s">
        <v>65</v>
      </c>
      <c r="K1547" s="13">
        <v>90</v>
      </c>
      <c r="L1547" s="23">
        <v>0</v>
      </c>
      <c r="M1547" s="29">
        <f t="shared" si="89"/>
        <v>0</v>
      </c>
      <c r="N1547" s="29">
        <f t="shared" si="90"/>
        <v>0</v>
      </c>
      <c r="O1547" s="23">
        <v>5</v>
      </c>
      <c r="P1547" s="23">
        <v>20</v>
      </c>
      <c r="Q1547" s="23"/>
      <c r="R1547" s="23"/>
      <c r="S1547" s="22" t="s">
        <v>66</v>
      </c>
      <c r="T1547" s="22">
        <v>4</v>
      </c>
      <c r="U1547" s="22">
        <v>625</v>
      </c>
      <c r="V1547" s="22">
        <v>970</v>
      </c>
      <c r="W1547" s="22">
        <v>1340</v>
      </c>
      <c r="X1547" s="24"/>
      <c r="Y1547" s="25"/>
      <c r="Z1547" s="18">
        <f>#NAME?</f>
        <v>0</v>
      </c>
      <c r="AA1547" s="18" t="b">
        <f t="shared" si="92"/>
        <v>1</v>
      </c>
      <c r="AB1547" s="26"/>
    </row>
    <row r="1548">
      <c r="A1548" s="21">
        <v>10285</v>
      </c>
      <c r="B1548" s="22" t="s">
        <v>6337</v>
      </c>
      <c r="C1548" s="22" t="s">
        <v>6338</v>
      </c>
      <c r="D1548" s="22" t="s">
        <v>4422</v>
      </c>
      <c r="E1548" s="22" t="s">
        <v>6339</v>
      </c>
      <c r="F1548" s="22" t="s">
        <v>6340</v>
      </c>
      <c r="G1548" s="22"/>
      <c r="H1548" s="14">
        <v>0.040000000000000001</v>
      </c>
      <c r="I1548" s="15" t="s">
        <v>64</v>
      </c>
      <c r="J1548" s="22" t="s">
        <v>65</v>
      </c>
      <c r="K1548" s="13">
        <v>90</v>
      </c>
      <c r="L1548" s="23">
        <v>0</v>
      </c>
      <c r="M1548" s="29">
        <f t="shared" si="89"/>
        <v>0</v>
      </c>
      <c r="N1548" s="29">
        <f t="shared" si="90"/>
        <v>0</v>
      </c>
      <c r="O1548" s="23"/>
      <c r="P1548" s="23"/>
      <c r="Q1548" s="23">
        <v>2</v>
      </c>
      <c r="R1548" s="23">
        <v>5</v>
      </c>
      <c r="S1548" s="22" t="s">
        <v>66</v>
      </c>
      <c r="T1548" s="22">
        <v>110</v>
      </c>
      <c r="U1548" s="22">
        <v>2797.0799999999999</v>
      </c>
      <c r="V1548" s="22">
        <v>4200</v>
      </c>
      <c r="W1548" s="22">
        <v>7200</v>
      </c>
      <c r="X1548" s="24">
        <v>3</v>
      </c>
      <c r="Y1548" s="25">
        <v>15</v>
      </c>
      <c r="Z1548" s="18">
        <f>#NAME?</f>
        <v>15</v>
      </c>
      <c r="AA1548" s="18" t="b">
        <f t="shared" si="92"/>
        <v>1</v>
      </c>
      <c r="AB1548" s="26">
        <v>2</v>
      </c>
    </row>
    <row r="1549">
      <c r="A1549" s="21">
        <v>10284</v>
      </c>
      <c r="B1549" s="22" t="s">
        <v>6341</v>
      </c>
      <c r="C1549" s="22" t="s">
        <v>6342</v>
      </c>
      <c r="D1549" s="22" t="s">
        <v>4422</v>
      </c>
      <c r="E1549" s="22" t="s">
        <v>6343</v>
      </c>
      <c r="F1549" s="22" t="s">
        <v>6344</v>
      </c>
      <c r="G1549" s="22"/>
      <c r="H1549" s="14">
        <v>0.040000000000000001</v>
      </c>
      <c r="I1549" s="15" t="s">
        <v>64</v>
      </c>
      <c r="J1549" s="22" t="s">
        <v>65</v>
      </c>
      <c r="K1549" s="13">
        <v>90</v>
      </c>
      <c r="L1549" s="23">
        <v>0</v>
      </c>
      <c r="M1549" s="29">
        <f t="shared" si="89"/>
        <v>0</v>
      </c>
      <c r="N1549" s="29">
        <f t="shared" si="90"/>
        <v>0</v>
      </c>
      <c r="O1549" s="23"/>
      <c r="P1549" s="23"/>
      <c r="Q1549" s="23">
        <v>2</v>
      </c>
      <c r="R1549" s="23">
        <v>5</v>
      </c>
      <c r="S1549" s="22" t="s">
        <v>66</v>
      </c>
      <c r="T1549" s="22">
        <v>110</v>
      </c>
      <c r="U1549" s="22">
        <v>2797.0799999999999</v>
      </c>
      <c r="V1549" s="22">
        <v>4200</v>
      </c>
      <c r="W1549" s="22">
        <v>7200</v>
      </c>
      <c r="X1549" s="24">
        <v>3</v>
      </c>
      <c r="Y1549" s="25">
        <v>15</v>
      </c>
      <c r="Z1549" s="18">
        <f>#NAME?</f>
        <v>15</v>
      </c>
      <c r="AA1549" s="18" t="b">
        <f t="shared" si="92"/>
        <v>1</v>
      </c>
      <c r="AB1549" s="26">
        <v>2</v>
      </c>
    </row>
    <row r="1550">
      <c r="A1550" s="12">
        <v>11924</v>
      </c>
      <c r="B1550" s="13" t="s">
        <v>6345</v>
      </c>
      <c r="C1550" s="13" t="s">
        <v>6346</v>
      </c>
      <c r="D1550" s="13" t="s">
        <v>4422</v>
      </c>
      <c r="E1550" s="13" t="s">
        <v>6347</v>
      </c>
      <c r="F1550" s="13" t="s">
        <v>6348</v>
      </c>
      <c r="G1550" s="13" t="s">
        <v>6349</v>
      </c>
      <c r="H1550" s="14">
        <v>0.02</v>
      </c>
      <c r="I1550" s="15" t="s">
        <v>32</v>
      </c>
      <c r="J1550" s="13" t="s">
        <v>33</v>
      </c>
      <c r="K1550" s="13">
        <v>90</v>
      </c>
      <c r="L1550" s="16">
        <f>#NAME?</f>
        <v>0</v>
      </c>
      <c r="M1550" s="29">
        <f t="shared" si="89"/>
        <v>0</v>
      </c>
      <c r="N1550" s="29">
        <f t="shared" si="90"/>
        <v>0</v>
      </c>
      <c r="O1550" s="16"/>
      <c r="P1550" s="16"/>
      <c r="Q1550" s="16">
        <v>1</v>
      </c>
      <c r="R1550" s="16">
        <v>3</v>
      </c>
      <c r="S1550" s="13" t="s">
        <v>34</v>
      </c>
      <c r="T1550" s="13">
        <v>17.199999999999999</v>
      </c>
      <c r="U1550" s="13">
        <v>2</v>
      </c>
      <c r="V1550" s="13">
        <v>3500</v>
      </c>
      <c r="W1550" s="13">
        <v>4840</v>
      </c>
      <c r="X1550" s="17"/>
      <c r="Y1550" s="18"/>
      <c r="Z1550" s="18">
        <f>#NAME?</f>
        <v>0</v>
      </c>
      <c r="AA1550" s="18" t="b">
        <f t="shared" si="92"/>
        <v>1</v>
      </c>
      <c r="AB1550" s="19"/>
    </row>
    <row r="1551">
      <c r="A1551" s="21">
        <v>10287</v>
      </c>
      <c r="B1551" s="22" t="s">
        <v>6350</v>
      </c>
      <c r="C1551" s="22" t="s">
        <v>6351</v>
      </c>
      <c r="D1551" s="22" t="s">
        <v>4422</v>
      </c>
      <c r="E1551" s="22" t="s">
        <v>6352</v>
      </c>
      <c r="F1551" s="22" t="s">
        <v>6353</v>
      </c>
      <c r="G1551" s="22"/>
      <c r="H1551" s="14">
        <v>0.040000000000000001</v>
      </c>
      <c r="I1551" s="15" t="s">
        <v>64</v>
      </c>
      <c r="J1551" s="22" t="s">
        <v>65</v>
      </c>
      <c r="K1551" s="13">
        <v>90</v>
      </c>
      <c r="L1551" s="23">
        <v>0</v>
      </c>
      <c r="M1551" s="29">
        <f t="shared" ref="M1551:M1614" si="93">L1551*4</f>
        <v>0</v>
      </c>
      <c r="N1551" s="29">
        <f t="shared" ref="N1551:N1614" si="94">L1551*5</f>
        <v>0</v>
      </c>
      <c r="O1551" s="23"/>
      <c r="P1551" s="23"/>
      <c r="Q1551" s="23">
        <v>2</v>
      </c>
      <c r="R1551" s="23">
        <v>5</v>
      </c>
      <c r="S1551" s="22" t="s">
        <v>66</v>
      </c>
      <c r="T1551" s="22">
        <v>8</v>
      </c>
      <c r="U1551" s="22">
        <v>1250</v>
      </c>
      <c r="V1551" s="22">
        <v>1940</v>
      </c>
      <c r="W1551" s="22">
        <v>2680</v>
      </c>
      <c r="X1551" s="24"/>
      <c r="Y1551" s="25"/>
      <c r="Z1551" s="18">
        <f>#NAME?</f>
        <v>0</v>
      </c>
      <c r="AA1551" s="18" t="b">
        <f t="shared" si="92"/>
        <v>1</v>
      </c>
      <c r="AB1551" s="26"/>
    </row>
    <row r="1552">
      <c r="A1552" s="21">
        <v>10286</v>
      </c>
      <c r="B1552" s="22" t="s">
        <v>6354</v>
      </c>
      <c r="C1552" s="22" t="s">
        <v>6355</v>
      </c>
      <c r="D1552" s="22" t="s">
        <v>4422</v>
      </c>
      <c r="E1552" s="22" t="s">
        <v>6356</v>
      </c>
      <c r="F1552" s="22" t="s">
        <v>6357</v>
      </c>
      <c r="G1552" s="22"/>
      <c r="H1552" s="14">
        <v>0.040000000000000001</v>
      </c>
      <c r="I1552" s="15" t="s">
        <v>64</v>
      </c>
      <c r="J1552" s="22" t="s">
        <v>65</v>
      </c>
      <c r="K1552" s="13">
        <v>90</v>
      </c>
      <c r="L1552" s="23">
        <v>0</v>
      </c>
      <c r="M1552" s="29">
        <f t="shared" si="93"/>
        <v>0</v>
      </c>
      <c r="N1552" s="29">
        <f t="shared" si="94"/>
        <v>0</v>
      </c>
      <c r="O1552" s="23"/>
      <c r="P1552" s="23"/>
      <c r="Q1552" s="23">
        <v>2</v>
      </c>
      <c r="R1552" s="23">
        <v>5</v>
      </c>
      <c r="S1552" s="22" t="s">
        <v>66</v>
      </c>
      <c r="T1552" s="22">
        <v>45</v>
      </c>
      <c r="U1552" s="22">
        <v>1013</v>
      </c>
      <c r="V1552" s="22">
        <v>1570</v>
      </c>
      <c r="W1552" s="22">
        <v>2170</v>
      </c>
      <c r="X1552" s="24"/>
      <c r="Y1552" s="25"/>
      <c r="Z1552" s="18">
        <f>#NAME?</f>
        <v>0</v>
      </c>
      <c r="AA1552" s="18" t="b">
        <f t="shared" si="92"/>
        <v>1</v>
      </c>
      <c r="AB1552" s="26"/>
    </row>
    <row r="1553">
      <c r="A1553" s="21">
        <v>10291</v>
      </c>
      <c r="B1553" s="22" t="s">
        <v>6358</v>
      </c>
      <c r="C1553" s="22" t="s">
        <v>6359</v>
      </c>
      <c r="D1553" s="22" t="s">
        <v>4422</v>
      </c>
      <c r="E1553" s="22" t="s">
        <v>6360</v>
      </c>
      <c r="F1553" s="22" t="s">
        <v>6361</v>
      </c>
      <c r="G1553" s="22"/>
      <c r="H1553" s="14">
        <v>0.040000000000000001</v>
      </c>
      <c r="I1553" s="15" t="s">
        <v>64</v>
      </c>
      <c r="J1553" s="22" t="s">
        <v>65</v>
      </c>
      <c r="K1553" s="13">
        <v>90</v>
      </c>
      <c r="L1553" s="23">
        <v>0</v>
      </c>
      <c r="M1553" s="29">
        <f t="shared" si="93"/>
        <v>0</v>
      </c>
      <c r="N1553" s="29">
        <f t="shared" si="94"/>
        <v>0</v>
      </c>
      <c r="O1553" s="23">
        <v>5</v>
      </c>
      <c r="P1553" s="23">
        <v>20</v>
      </c>
      <c r="Q1553" s="23"/>
      <c r="R1553" s="23"/>
      <c r="S1553" s="22" t="s">
        <v>66</v>
      </c>
      <c r="T1553" s="22">
        <v>0.65000000000000002</v>
      </c>
      <c r="U1553" s="22">
        <v>102</v>
      </c>
      <c r="V1553" s="22">
        <v>160</v>
      </c>
      <c r="W1553" s="22">
        <v>220</v>
      </c>
      <c r="X1553" s="24">
        <v>6</v>
      </c>
      <c r="Y1553" s="25"/>
      <c r="Z1553" s="18">
        <f>#NAME?</f>
        <v>0</v>
      </c>
      <c r="AA1553" s="18" t="b">
        <f t="shared" si="92"/>
        <v>1</v>
      </c>
      <c r="AB1553" s="26">
        <v>0</v>
      </c>
    </row>
    <row r="1554">
      <c r="A1554" s="21">
        <v>10290</v>
      </c>
      <c r="B1554" s="22" t="s">
        <v>6362</v>
      </c>
      <c r="C1554" s="22" t="s">
        <v>6363</v>
      </c>
      <c r="D1554" s="22" t="s">
        <v>4422</v>
      </c>
      <c r="E1554" s="22" t="s">
        <v>6364</v>
      </c>
      <c r="F1554" s="22" t="s">
        <v>6365</v>
      </c>
      <c r="G1554" s="22"/>
      <c r="H1554" s="14">
        <v>0.040000000000000001</v>
      </c>
      <c r="I1554" s="15" t="s">
        <v>64</v>
      </c>
      <c r="J1554" s="22" t="s">
        <v>65</v>
      </c>
      <c r="K1554" s="13">
        <v>90</v>
      </c>
      <c r="L1554" s="23">
        <v>0</v>
      </c>
      <c r="M1554" s="29">
        <f t="shared" si="93"/>
        <v>0</v>
      </c>
      <c r="N1554" s="29">
        <f t="shared" si="94"/>
        <v>0</v>
      </c>
      <c r="O1554" s="23">
        <v>5</v>
      </c>
      <c r="P1554" s="23">
        <v>20</v>
      </c>
      <c r="Q1554" s="23"/>
      <c r="R1554" s="23"/>
      <c r="S1554" s="22" t="s">
        <v>66</v>
      </c>
      <c r="T1554" s="22">
        <v>0.65000000000000002</v>
      </c>
      <c r="U1554" s="22">
        <v>102</v>
      </c>
      <c r="V1554" s="22">
        <v>160</v>
      </c>
      <c r="W1554" s="22">
        <v>220</v>
      </c>
      <c r="X1554" s="24">
        <v>3</v>
      </c>
      <c r="Y1554" s="25"/>
      <c r="Z1554" s="18">
        <f>#NAME?</f>
        <v>0</v>
      </c>
      <c r="AA1554" s="18" t="b">
        <f t="shared" si="92"/>
        <v>1</v>
      </c>
      <c r="AB1554" s="26">
        <v>1</v>
      </c>
    </row>
    <row r="1555">
      <c r="A1555" s="21">
        <v>10301</v>
      </c>
      <c r="B1555" s="22" t="s">
        <v>6366</v>
      </c>
      <c r="C1555" s="22" t="s">
        <v>6367</v>
      </c>
      <c r="D1555" s="22" t="s">
        <v>4422</v>
      </c>
      <c r="E1555" s="22" t="s">
        <v>6368</v>
      </c>
      <c r="F1555" s="22" t="s">
        <v>4433</v>
      </c>
      <c r="G1555" s="22"/>
      <c r="H1555" s="14">
        <v>0.040000000000000001</v>
      </c>
      <c r="I1555" s="15" t="s">
        <v>64</v>
      </c>
      <c r="J1555" s="22" t="s">
        <v>65</v>
      </c>
      <c r="K1555" s="13">
        <v>90</v>
      </c>
      <c r="L1555" s="23">
        <v>0</v>
      </c>
      <c r="M1555" s="29">
        <f t="shared" si="93"/>
        <v>0</v>
      </c>
      <c r="N1555" s="29">
        <f t="shared" si="94"/>
        <v>0</v>
      </c>
      <c r="O1555" s="23"/>
      <c r="P1555" s="23"/>
      <c r="Q1555" s="23">
        <v>2</v>
      </c>
      <c r="R1555" s="23">
        <v>5</v>
      </c>
      <c r="S1555" s="22" t="s">
        <v>66</v>
      </c>
      <c r="T1555" s="22">
        <v>85</v>
      </c>
      <c r="U1555" s="22">
        <v>1913</v>
      </c>
      <c r="V1555" s="22">
        <v>2960</v>
      </c>
      <c r="W1555" s="22">
        <v>4080</v>
      </c>
      <c r="X1555" s="24"/>
      <c r="Y1555" s="25"/>
      <c r="Z1555" s="18">
        <f>#NAME?</f>
        <v>0</v>
      </c>
      <c r="AA1555" s="18" t="b">
        <f t="shared" si="92"/>
        <v>1</v>
      </c>
      <c r="AB1555" s="26">
        <v>3</v>
      </c>
    </row>
    <row r="1556">
      <c r="A1556" s="21">
        <v>10296</v>
      </c>
      <c r="B1556" s="22" t="s">
        <v>6369</v>
      </c>
      <c r="C1556" s="22" t="s">
        <v>6370</v>
      </c>
      <c r="D1556" s="22" t="s">
        <v>4422</v>
      </c>
      <c r="E1556" s="22" t="s">
        <v>6371</v>
      </c>
      <c r="F1556" s="22" t="s">
        <v>6372</v>
      </c>
      <c r="G1556" s="22"/>
      <c r="H1556" s="14">
        <v>0.040000000000000001</v>
      </c>
      <c r="I1556" s="15" t="s">
        <v>64</v>
      </c>
      <c r="J1556" s="22" t="s">
        <v>65</v>
      </c>
      <c r="K1556" s="13">
        <v>90</v>
      </c>
      <c r="L1556" s="23">
        <v>0</v>
      </c>
      <c r="M1556" s="29">
        <f t="shared" si="93"/>
        <v>0</v>
      </c>
      <c r="N1556" s="29">
        <f t="shared" si="94"/>
        <v>0</v>
      </c>
      <c r="O1556" s="23">
        <v>3</v>
      </c>
      <c r="P1556" s="23">
        <v>10</v>
      </c>
      <c r="Q1556" s="23"/>
      <c r="R1556" s="23"/>
      <c r="S1556" s="22" t="s">
        <v>66</v>
      </c>
      <c r="T1556" s="22">
        <v>10</v>
      </c>
      <c r="U1556" s="22">
        <v>1766</v>
      </c>
      <c r="V1556" s="22">
        <v>2740</v>
      </c>
      <c r="W1556" s="22">
        <v>3780</v>
      </c>
      <c r="X1556" s="24"/>
      <c r="Y1556" s="25"/>
      <c r="Z1556" s="18">
        <f>#NAME?</f>
        <v>0</v>
      </c>
      <c r="AA1556" s="18" t="b">
        <f t="shared" si="92"/>
        <v>1</v>
      </c>
      <c r="AB1556" s="26"/>
    </row>
    <row r="1557">
      <c r="A1557" s="21">
        <v>10295</v>
      </c>
      <c r="B1557" s="22" t="s">
        <v>6373</v>
      </c>
      <c r="C1557" s="22" t="s">
        <v>6374</v>
      </c>
      <c r="D1557" s="22" t="s">
        <v>4422</v>
      </c>
      <c r="E1557" s="22" t="s">
        <v>6375</v>
      </c>
      <c r="F1557" s="22" t="s">
        <v>6376</v>
      </c>
      <c r="G1557" s="22"/>
      <c r="H1557" s="14">
        <v>0.040000000000000001</v>
      </c>
      <c r="I1557" s="15" t="s">
        <v>64</v>
      </c>
      <c r="J1557" s="22" t="s">
        <v>65</v>
      </c>
      <c r="K1557" s="13">
        <v>90</v>
      </c>
      <c r="L1557" s="23">
        <v>0</v>
      </c>
      <c r="M1557" s="29">
        <f t="shared" si="93"/>
        <v>0</v>
      </c>
      <c r="N1557" s="29">
        <f t="shared" si="94"/>
        <v>0</v>
      </c>
      <c r="O1557" s="23">
        <v>3</v>
      </c>
      <c r="P1557" s="23">
        <v>10</v>
      </c>
      <c r="Q1557" s="23"/>
      <c r="R1557" s="23"/>
      <c r="S1557" s="22" t="s">
        <v>66</v>
      </c>
      <c r="T1557" s="22">
        <v>11.300000000000001</v>
      </c>
      <c r="U1557" s="22">
        <v>1766</v>
      </c>
      <c r="V1557" s="22">
        <v>2740</v>
      </c>
      <c r="W1557" s="22">
        <v>3780</v>
      </c>
      <c r="X1557" s="24"/>
      <c r="Y1557" s="25"/>
      <c r="Z1557" s="18">
        <f>#NAME?</f>
        <v>0</v>
      </c>
      <c r="AA1557" s="18" t="b">
        <f t="shared" si="92"/>
        <v>1</v>
      </c>
      <c r="AB1557" s="26"/>
    </row>
    <row r="1558">
      <c r="A1558" s="21">
        <v>10298</v>
      </c>
      <c r="B1558" s="22" t="s">
        <v>6377</v>
      </c>
      <c r="C1558" s="22" t="s">
        <v>6378</v>
      </c>
      <c r="D1558" s="22" t="s">
        <v>4422</v>
      </c>
      <c r="E1558" s="22" t="s">
        <v>6379</v>
      </c>
      <c r="F1558" s="22" t="s">
        <v>6380</v>
      </c>
      <c r="G1558" s="22"/>
      <c r="H1558" s="14">
        <v>0.040000000000000001</v>
      </c>
      <c r="I1558" s="15" t="s">
        <v>64</v>
      </c>
      <c r="J1558" s="22" t="s">
        <v>65</v>
      </c>
      <c r="K1558" s="13">
        <v>90</v>
      </c>
      <c r="L1558" s="23">
        <v>0</v>
      </c>
      <c r="M1558" s="29">
        <f t="shared" si="93"/>
        <v>0</v>
      </c>
      <c r="N1558" s="29">
        <f t="shared" si="94"/>
        <v>0</v>
      </c>
      <c r="O1558" s="23">
        <v>3</v>
      </c>
      <c r="P1558" s="23">
        <v>10</v>
      </c>
      <c r="Q1558" s="23"/>
      <c r="R1558" s="23"/>
      <c r="S1558" s="22" t="s">
        <v>66</v>
      </c>
      <c r="T1558" s="22">
        <v>18.199999999999999</v>
      </c>
      <c r="U1558" s="22">
        <v>2845</v>
      </c>
      <c r="V1558" s="22">
        <v>4410</v>
      </c>
      <c r="W1558" s="22">
        <v>6080</v>
      </c>
      <c r="X1558" s="24"/>
      <c r="Y1558" s="25"/>
      <c r="Z1558" s="18">
        <f>#NAME?</f>
        <v>0</v>
      </c>
      <c r="AA1558" s="18" t="b">
        <f t="shared" si="92"/>
        <v>1</v>
      </c>
      <c r="AB1558" s="26"/>
    </row>
    <row r="1559">
      <c r="A1559" s="21">
        <v>10297</v>
      </c>
      <c r="B1559" s="22" t="s">
        <v>6381</v>
      </c>
      <c r="C1559" s="22" t="s">
        <v>6382</v>
      </c>
      <c r="D1559" s="22" t="s">
        <v>4422</v>
      </c>
      <c r="E1559" s="22" t="s">
        <v>6383</v>
      </c>
      <c r="F1559" s="22" t="s">
        <v>6384</v>
      </c>
      <c r="G1559" s="22"/>
      <c r="H1559" s="14">
        <v>0.040000000000000001</v>
      </c>
      <c r="I1559" s="15" t="s">
        <v>64</v>
      </c>
      <c r="J1559" s="22" t="s">
        <v>65</v>
      </c>
      <c r="K1559" s="13">
        <v>90</v>
      </c>
      <c r="L1559" s="23">
        <v>0</v>
      </c>
      <c r="M1559" s="29">
        <f t="shared" si="93"/>
        <v>0</v>
      </c>
      <c r="N1559" s="29">
        <f t="shared" si="94"/>
        <v>0</v>
      </c>
      <c r="O1559" s="23">
        <v>3</v>
      </c>
      <c r="P1559" s="23">
        <v>10</v>
      </c>
      <c r="Q1559" s="23"/>
      <c r="R1559" s="23"/>
      <c r="S1559" s="22" t="s">
        <v>66</v>
      </c>
      <c r="T1559" s="22">
        <v>18.199999999999999</v>
      </c>
      <c r="U1559" s="22">
        <v>2845</v>
      </c>
      <c r="V1559" s="22">
        <v>4410</v>
      </c>
      <c r="W1559" s="22">
        <v>6080</v>
      </c>
      <c r="X1559" s="24"/>
      <c r="Y1559" s="25"/>
      <c r="Z1559" s="18">
        <f>#NAME?</f>
        <v>0</v>
      </c>
      <c r="AA1559" s="18" t="b">
        <f t="shared" si="92"/>
        <v>1</v>
      </c>
      <c r="AB1559" s="26"/>
    </row>
    <row r="1560">
      <c r="A1560" s="21">
        <v>11429</v>
      </c>
      <c r="B1560" s="22" t="s">
        <v>6385</v>
      </c>
      <c r="C1560" s="22" t="s">
        <v>6386</v>
      </c>
      <c r="D1560" s="22" t="s">
        <v>4422</v>
      </c>
      <c r="E1560" s="22" t="s">
        <v>6387</v>
      </c>
      <c r="F1560" s="22" t="s">
        <v>6388</v>
      </c>
      <c r="G1560" s="22"/>
      <c r="H1560" s="14">
        <v>0.040000000000000001</v>
      </c>
      <c r="I1560" s="15" t="s">
        <v>64</v>
      </c>
      <c r="J1560" s="22" t="s">
        <v>65</v>
      </c>
      <c r="K1560" s="13">
        <v>90</v>
      </c>
      <c r="L1560" s="23">
        <v>0</v>
      </c>
      <c r="M1560" s="29">
        <f t="shared" si="93"/>
        <v>0</v>
      </c>
      <c r="N1560" s="29">
        <f t="shared" si="94"/>
        <v>0</v>
      </c>
      <c r="O1560" s="23">
        <v>5</v>
      </c>
      <c r="P1560" s="23">
        <v>20</v>
      </c>
      <c r="Q1560" s="23"/>
      <c r="R1560" s="23"/>
      <c r="S1560" s="22" t="s">
        <v>66</v>
      </c>
      <c r="T1560" s="22">
        <v>5.7999999999999998</v>
      </c>
      <c r="U1560" s="22">
        <v>907</v>
      </c>
      <c r="V1560" s="22">
        <v>1410</v>
      </c>
      <c r="W1560" s="22">
        <v>1940</v>
      </c>
      <c r="X1560" s="24">
        <v>1</v>
      </c>
      <c r="Y1560" s="25">
        <v>0</v>
      </c>
      <c r="Z1560" s="18">
        <f>#NAME?</f>
        <v>0</v>
      </c>
      <c r="AA1560" s="18" t="b">
        <f t="shared" si="92"/>
        <v>1</v>
      </c>
      <c r="AB1560" s="26">
        <v>0</v>
      </c>
    </row>
    <row r="1561">
      <c r="A1561" s="21">
        <v>11428</v>
      </c>
      <c r="B1561" s="22" t="s">
        <v>6389</v>
      </c>
      <c r="C1561" s="22" t="s">
        <v>6390</v>
      </c>
      <c r="D1561" s="22" t="s">
        <v>4422</v>
      </c>
      <c r="E1561" s="22" t="s">
        <v>6391</v>
      </c>
      <c r="F1561" s="22" t="s">
        <v>6392</v>
      </c>
      <c r="G1561" s="22"/>
      <c r="H1561" s="14">
        <v>0.040000000000000001</v>
      </c>
      <c r="I1561" s="15" t="s">
        <v>64</v>
      </c>
      <c r="J1561" s="22" t="s">
        <v>65</v>
      </c>
      <c r="K1561" s="13">
        <v>90</v>
      </c>
      <c r="L1561" s="23">
        <v>0</v>
      </c>
      <c r="M1561" s="29">
        <f t="shared" si="93"/>
        <v>0</v>
      </c>
      <c r="N1561" s="29">
        <f t="shared" si="94"/>
        <v>0</v>
      </c>
      <c r="O1561" s="23">
        <v>5</v>
      </c>
      <c r="P1561" s="23">
        <v>20</v>
      </c>
      <c r="Q1561" s="23"/>
      <c r="R1561" s="23"/>
      <c r="S1561" s="22" t="s">
        <v>66</v>
      </c>
      <c r="T1561" s="22">
        <v>35</v>
      </c>
      <c r="U1561" s="22">
        <v>788</v>
      </c>
      <c r="V1561" s="22">
        <v>1220</v>
      </c>
      <c r="W1561" s="22">
        <v>1680</v>
      </c>
      <c r="X1561" s="24">
        <v>1</v>
      </c>
      <c r="Y1561" s="25">
        <v>15</v>
      </c>
      <c r="Z1561" s="18">
        <f>#NAME?</f>
        <v>15</v>
      </c>
      <c r="AA1561" s="18" t="b">
        <f t="shared" si="92"/>
        <v>1</v>
      </c>
      <c r="AB1561" s="26">
        <v>5</v>
      </c>
    </row>
    <row r="1562">
      <c r="A1562" s="21">
        <v>11425</v>
      </c>
      <c r="B1562" s="22" t="s">
        <v>6393</v>
      </c>
      <c r="C1562" s="22" t="s">
        <v>6394</v>
      </c>
      <c r="D1562" s="22" t="s">
        <v>4422</v>
      </c>
      <c r="E1562" s="22" t="s">
        <v>6395</v>
      </c>
      <c r="F1562" s="22" t="s">
        <v>6396</v>
      </c>
      <c r="G1562" s="22"/>
      <c r="H1562" s="14">
        <v>0.040000000000000001</v>
      </c>
      <c r="I1562" s="15" t="s">
        <v>64</v>
      </c>
      <c r="J1562" s="22" t="s">
        <v>65</v>
      </c>
      <c r="K1562" s="13">
        <v>90</v>
      </c>
      <c r="L1562" s="23">
        <v>0</v>
      </c>
      <c r="M1562" s="29">
        <f t="shared" si="93"/>
        <v>0</v>
      </c>
      <c r="N1562" s="29">
        <f t="shared" si="94"/>
        <v>0</v>
      </c>
      <c r="O1562" s="23"/>
      <c r="P1562" s="23"/>
      <c r="Q1562" s="23">
        <v>2</v>
      </c>
      <c r="R1562" s="23">
        <v>5</v>
      </c>
      <c r="S1562" s="22" t="s">
        <v>66</v>
      </c>
      <c r="T1562" s="22">
        <v>110</v>
      </c>
      <c r="U1562" s="22">
        <v>2797.0799999999999</v>
      </c>
      <c r="V1562" s="22">
        <v>4200</v>
      </c>
      <c r="W1562" s="22">
        <v>7200</v>
      </c>
      <c r="X1562" s="24">
        <v>3</v>
      </c>
      <c r="Y1562" s="25"/>
      <c r="Z1562" s="18">
        <f>#NAME?</f>
        <v>0</v>
      </c>
      <c r="AA1562" s="18" t="b">
        <f t="shared" si="92"/>
        <v>1</v>
      </c>
      <c r="AB1562" s="26">
        <v>3</v>
      </c>
    </row>
    <row r="1563">
      <c r="A1563" s="21">
        <v>11424</v>
      </c>
      <c r="B1563" s="22" t="s">
        <v>6397</v>
      </c>
      <c r="C1563" s="22" t="s">
        <v>6398</v>
      </c>
      <c r="D1563" s="22" t="s">
        <v>4422</v>
      </c>
      <c r="E1563" s="22" t="s">
        <v>6399</v>
      </c>
      <c r="F1563" s="22" t="s">
        <v>6400</v>
      </c>
      <c r="G1563" s="22"/>
      <c r="H1563" s="14">
        <v>0.040000000000000001</v>
      </c>
      <c r="I1563" s="15" t="s">
        <v>64</v>
      </c>
      <c r="J1563" s="22" t="s">
        <v>65</v>
      </c>
      <c r="K1563" s="13">
        <v>90</v>
      </c>
      <c r="L1563" s="23">
        <v>0</v>
      </c>
      <c r="M1563" s="29">
        <f t="shared" si="93"/>
        <v>0</v>
      </c>
      <c r="N1563" s="29">
        <f t="shared" si="94"/>
        <v>0</v>
      </c>
      <c r="O1563" s="23"/>
      <c r="P1563" s="23"/>
      <c r="Q1563" s="23">
        <v>2</v>
      </c>
      <c r="R1563" s="23">
        <v>5</v>
      </c>
      <c r="S1563" s="22" t="s">
        <v>66</v>
      </c>
      <c r="T1563" s="22">
        <v>110</v>
      </c>
      <c r="U1563" s="22">
        <v>2797.0799999999999</v>
      </c>
      <c r="V1563" s="22">
        <v>4200</v>
      </c>
      <c r="W1563" s="22">
        <v>7200</v>
      </c>
      <c r="X1563" s="24">
        <v>2</v>
      </c>
      <c r="Y1563" s="25"/>
      <c r="Z1563" s="18">
        <f>#NAME?</f>
        <v>0</v>
      </c>
      <c r="AA1563" s="18" t="b">
        <f t="shared" si="92"/>
        <v>1</v>
      </c>
      <c r="AB1563" s="26">
        <v>3</v>
      </c>
    </row>
    <row r="1564">
      <c r="A1564" s="21">
        <v>11427</v>
      </c>
      <c r="B1564" s="22" t="s">
        <v>6401</v>
      </c>
      <c r="C1564" s="22" t="s">
        <v>6402</v>
      </c>
      <c r="D1564" s="22" t="s">
        <v>4422</v>
      </c>
      <c r="E1564" s="22" t="s">
        <v>6403</v>
      </c>
      <c r="F1564" s="22" t="s">
        <v>6404</v>
      </c>
      <c r="G1564" s="22"/>
      <c r="H1564" s="14">
        <v>0.040000000000000001</v>
      </c>
      <c r="I1564" s="15" t="s">
        <v>64</v>
      </c>
      <c r="J1564" s="22" t="s">
        <v>65</v>
      </c>
      <c r="K1564" s="13">
        <v>90</v>
      </c>
      <c r="L1564" s="23">
        <v>0</v>
      </c>
      <c r="M1564" s="29">
        <f t="shared" si="93"/>
        <v>0</v>
      </c>
      <c r="N1564" s="29">
        <f t="shared" si="94"/>
        <v>0</v>
      </c>
      <c r="O1564" s="23"/>
      <c r="P1564" s="23"/>
      <c r="Q1564" s="23">
        <v>2</v>
      </c>
      <c r="R1564" s="23">
        <v>5</v>
      </c>
      <c r="S1564" s="22" t="s">
        <v>66</v>
      </c>
      <c r="T1564" s="22">
        <v>50</v>
      </c>
      <c r="U1564" s="22">
        <v>1163</v>
      </c>
      <c r="V1564" s="22">
        <v>1800</v>
      </c>
      <c r="W1564" s="22">
        <v>2420</v>
      </c>
      <c r="X1564" s="24">
        <v>6</v>
      </c>
      <c r="Y1564" s="25">
        <v>8</v>
      </c>
      <c r="Z1564" s="18">
        <f>#NAME?</f>
        <v>8</v>
      </c>
      <c r="AA1564" s="18" t="b">
        <f t="shared" si="92"/>
        <v>1</v>
      </c>
      <c r="AB1564" s="26">
        <v>4</v>
      </c>
    </row>
    <row r="1565">
      <c r="A1565" s="21">
        <v>11426</v>
      </c>
      <c r="B1565" s="22" t="s">
        <v>6405</v>
      </c>
      <c r="C1565" s="22" t="s">
        <v>6406</v>
      </c>
      <c r="D1565" s="22" t="s">
        <v>4422</v>
      </c>
      <c r="E1565" s="22" t="s">
        <v>6407</v>
      </c>
      <c r="F1565" s="22" t="s">
        <v>6408</v>
      </c>
      <c r="G1565" s="22"/>
      <c r="H1565" s="14">
        <v>0.040000000000000001</v>
      </c>
      <c r="I1565" s="15" t="s">
        <v>64</v>
      </c>
      <c r="J1565" s="22" t="s">
        <v>65</v>
      </c>
      <c r="K1565" s="13">
        <v>90</v>
      </c>
      <c r="L1565" s="23">
        <v>0</v>
      </c>
      <c r="M1565" s="29">
        <f t="shared" si="93"/>
        <v>0</v>
      </c>
      <c r="N1565" s="29">
        <f t="shared" si="94"/>
        <v>0</v>
      </c>
      <c r="O1565" s="23"/>
      <c r="P1565" s="23"/>
      <c r="Q1565" s="23">
        <v>2</v>
      </c>
      <c r="R1565" s="23">
        <v>5</v>
      </c>
      <c r="S1565" s="22" t="s">
        <v>66</v>
      </c>
      <c r="T1565" s="22">
        <v>50</v>
      </c>
      <c r="U1565" s="22">
        <v>1163</v>
      </c>
      <c r="V1565" s="22">
        <v>1800</v>
      </c>
      <c r="W1565" s="22">
        <v>2420</v>
      </c>
      <c r="X1565" s="24">
        <v>6</v>
      </c>
      <c r="Y1565" s="25">
        <v>8</v>
      </c>
      <c r="Z1565" s="18">
        <f>#NAME?</f>
        <v>8</v>
      </c>
      <c r="AA1565" s="18" t="b">
        <f t="shared" si="92"/>
        <v>1</v>
      </c>
      <c r="AB1565" s="26">
        <v>4</v>
      </c>
    </row>
    <row r="1566">
      <c r="A1566" s="21">
        <v>11419</v>
      </c>
      <c r="B1566" s="22" t="s">
        <v>6409</v>
      </c>
      <c r="C1566" s="22" t="s">
        <v>6410</v>
      </c>
      <c r="D1566" s="22" t="s">
        <v>4422</v>
      </c>
      <c r="E1566" s="22" t="s">
        <v>6411</v>
      </c>
      <c r="F1566" s="22" t="s">
        <v>6412</v>
      </c>
      <c r="G1566" s="22"/>
      <c r="H1566" s="14">
        <v>0.040000000000000001</v>
      </c>
      <c r="I1566" s="15" t="s">
        <v>64</v>
      </c>
      <c r="J1566" s="22" t="s">
        <v>65</v>
      </c>
      <c r="K1566" s="13">
        <v>90</v>
      </c>
      <c r="L1566" s="23">
        <v>0</v>
      </c>
      <c r="M1566" s="29">
        <f t="shared" si="93"/>
        <v>0</v>
      </c>
      <c r="N1566" s="29">
        <f t="shared" si="94"/>
        <v>0</v>
      </c>
      <c r="O1566" s="23">
        <v>3</v>
      </c>
      <c r="P1566" s="23">
        <v>10</v>
      </c>
      <c r="Q1566" s="23"/>
      <c r="R1566" s="23"/>
      <c r="S1566" s="22" t="s">
        <v>66</v>
      </c>
      <c r="T1566" s="22">
        <v>4.8499999999999996</v>
      </c>
      <c r="U1566" s="22">
        <v>758</v>
      </c>
      <c r="V1566" s="22">
        <v>1170</v>
      </c>
      <c r="W1566" s="22">
        <v>1620</v>
      </c>
      <c r="X1566" s="24">
        <v>1</v>
      </c>
      <c r="Y1566" s="25"/>
      <c r="Z1566" s="18">
        <f>#NAME?</f>
        <v>0</v>
      </c>
      <c r="AA1566" s="18" t="b">
        <f t="shared" si="92"/>
        <v>1</v>
      </c>
      <c r="AB1566" s="26"/>
    </row>
    <row r="1567">
      <c r="A1567" s="21">
        <v>11420</v>
      </c>
      <c r="B1567" s="22" t="s">
        <v>6413</v>
      </c>
      <c r="C1567" s="22" t="s">
        <v>6414</v>
      </c>
      <c r="D1567" s="22" t="s">
        <v>4422</v>
      </c>
      <c r="E1567" s="22" t="s">
        <v>6415</v>
      </c>
      <c r="F1567" s="22" t="s">
        <v>6416</v>
      </c>
      <c r="G1567" s="22"/>
      <c r="H1567" s="14">
        <v>0.040000000000000001</v>
      </c>
      <c r="I1567" s="15" t="s">
        <v>64</v>
      </c>
      <c r="J1567" s="22" t="s">
        <v>65</v>
      </c>
      <c r="K1567" s="13">
        <v>90</v>
      </c>
      <c r="L1567" s="23">
        <v>0</v>
      </c>
      <c r="M1567" s="29">
        <f t="shared" si="93"/>
        <v>0</v>
      </c>
      <c r="N1567" s="29">
        <f t="shared" si="94"/>
        <v>0</v>
      </c>
      <c r="O1567" s="23">
        <v>3</v>
      </c>
      <c r="P1567" s="23">
        <v>10</v>
      </c>
      <c r="Q1567" s="23"/>
      <c r="R1567" s="23"/>
      <c r="S1567" s="22" t="s">
        <v>66</v>
      </c>
      <c r="T1567" s="22">
        <v>4.8499999999999996</v>
      </c>
      <c r="U1567" s="22">
        <v>758</v>
      </c>
      <c r="V1567" s="22">
        <v>1170</v>
      </c>
      <c r="W1567" s="22">
        <v>1620</v>
      </c>
      <c r="X1567" s="24"/>
      <c r="Y1567" s="25"/>
      <c r="Z1567" s="18">
        <f>#NAME?</f>
        <v>0</v>
      </c>
      <c r="AA1567" s="18" t="b">
        <f t="shared" si="92"/>
        <v>1</v>
      </c>
      <c r="AB1567" s="26"/>
    </row>
    <row r="1568">
      <c r="A1568" s="21">
        <v>11417</v>
      </c>
      <c r="B1568" s="22" t="s">
        <v>6417</v>
      </c>
      <c r="C1568" s="22" t="s">
        <v>6418</v>
      </c>
      <c r="D1568" s="22" t="s">
        <v>4422</v>
      </c>
      <c r="E1568" s="22" t="s">
        <v>6419</v>
      </c>
      <c r="F1568" s="22" t="s">
        <v>6420</v>
      </c>
      <c r="G1568" s="22"/>
      <c r="H1568" s="14">
        <v>0.040000000000000001</v>
      </c>
      <c r="I1568" s="15" t="s">
        <v>64</v>
      </c>
      <c r="J1568" s="22" t="s">
        <v>65</v>
      </c>
      <c r="K1568" s="13">
        <v>90</v>
      </c>
      <c r="L1568" s="23">
        <v>0</v>
      </c>
      <c r="M1568" s="29">
        <f t="shared" si="93"/>
        <v>0</v>
      </c>
      <c r="N1568" s="29">
        <f t="shared" si="94"/>
        <v>0</v>
      </c>
      <c r="O1568" s="23"/>
      <c r="P1568" s="23"/>
      <c r="Q1568" s="23">
        <v>2</v>
      </c>
      <c r="R1568" s="23">
        <v>5</v>
      </c>
      <c r="S1568" s="22" t="s">
        <v>66</v>
      </c>
      <c r="T1568" s="22">
        <v>125</v>
      </c>
      <c r="U1568" s="22">
        <v>2906.25</v>
      </c>
      <c r="V1568" s="22">
        <v>4500</v>
      </c>
      <c r="W1568" s="22">
        <v>6220</v>
      </c>
      <c r="X1568" s="24">
        <v>1</v>
      </c>
      <c r="Y1568" s="25">
        <v>10</v>
      </c>
      <c r="Z1568" s="18">
        <f>#NAME?</f>
        <v>10</v>
      </c>
      <c r="AA1568" s="18" t="b">
        <f t="shared" si="92"/>
        <v>1</v>
      </c>
      <c r="AB1568" s="26">
        <v>1</v>
      </c>
    </row>
    <row r="1569">
      <c r="A1569" s="21">
        <v>11418</v>
      </c>
      <c r="B1569" s="22" t="s">
        <v>6421</v>
      </c>
      <c r="C1569" s="22" t="s">
        <v>6422</v>
      </c>
      <c r="D1569" s="22" t="s">
        <v>4422</v>
      </c>
      <c r="E1569" s="22" t="s">
        <v>6423</v>
      </c>
      <c r="F1569" s="22" t="s">
        <v>6424</v>
      </c>
      <c r="G1569" s="22"/>
      <c r="H1569" s="14">
        <v>0.040000000000000001</v>
      </c>
      <c r="I1569" s="15" t="s">
        <v>64</v>
      </c>
      <c r="J1569" s="22" t="s">
        <v>65</v>
      </c>
      <c r="K1569" s="13">
        <v>90</v>
      </c>
      <c r="L1569" s="23">
        <v>0</v>
      </c>
      <c r="M1569" s="29">
        <f t="shared" si="93"/>
        <v>0</v>
      </c>
      <c r="N1569" s="29">
        <f t="shared" si="94"/>
        <v>0</v>
      </c>
      <c r="O1569" s="23"/>
      <c r="P1569" s="23"/>
      <c r="Q1569" s="23">
        <v>2</v>
      </c>
      <c r="R1569" s="23">
        <v>5</v>
      </c>
      <c r="S1569" s="22" t="s">
        <v>66</v>
      </c>
      <c r="T1569" s="22">
        <v>125</v>
      </c>
      <c r="U1569" s="22">
        <v>2906.25</v>
      </c>
      <c r="V1569" s="22">
        <v>4500</v>
      </c>
      <c r="W1569" s="22">
        <v>6220</v>
      </c>
      <c r="X1569" s="24">
        <v>2</v>
      </c>
      <c r="Y1569" s="25">
        <v>8</v>
      </c>
      <c r="Z1569" s="18">
        <f>#NAME?</f>
        <v>8</v>
      </c>
      <c r="AA1569" s="18" t="b">
        <f t="shared" si="92"/>
        <v>1</v>
      </c>
      <c r="AB1569" s="26">
        <v>4</v>
      </c>
    </row>
    <row r="1570">
      <c r="A1570" s="21">
        <v>12836</v>
      </c>
      <c r="B1570" s="22" t="s">
        <v>6425</v>
      </c>
      <c r="C1570" s="22" t="s">
        <v>6426</v>
      </c>
      <c r="D1570" s="22" t="s">
        <v>4422</v>
      </c>
      <c r="E1570" s="22" t="s">
        <v>6427</v>
      </c>
      <c r="F1570" s="22" t="s">
        <v>6428</v>
      </c>
      <c r="G1570" s="22"/>
      <c r="H1570" s="14">
        <v>0.040000000000000001</v>
      </c>
      <c r="I1570" s="15" t="s">
        <v>64</v>
      </c>
      <c r="J1570" s="22" t="s">
        <v>65</v>
      </c>
      <c r="K1570" s="13">
        <v>90</v>
      </c>
      <c r="L1570" s="23">
        <v>0</v>
      </c>
      <c r="M1570" s="29">
        <f t="shared" si="93"/>
        <v>0</v>
      </c>
      <c r="N1570" s="29">
        <f t="shared" si="94"/>
        <v>0</v>
      </c>
      <c r="O1570" s="23"/>
      <c r="P1570" s="23"/>
      <c r="Q1570" s="23">
        <v>2</v>
      </c>
      <c r="R1570" s="23">
        <v>5</v>
      </c>
      <c r="S1570" s="22" t="s">
        <v>66</v>
      </c>
      <c r="T1570" s="22">
        <v>8.2599999999999998</v>
      </c>
      <c r="U1570" s="22">
        <v>1291</v>
      </c>
      <c r="V1570" s="22">
        <v>2000</v>
      </c>
      <c r="W1570" s="22">
        <v>2760</v>
      </c>
      <c r="X1570" s="24">
        <v>5</v>
      </c>
      <c r="Y1570" s="25"/>
      <c r="Z1570" s="18">
        <f>#NAME?</f>
        <v>0</v>
      </c>
      <c r="AA1570" s="18" t="b">
        <f t="shared" si="92"/>
        <v>1</v>
      </c>
      <c r="AB1570" s="26">
        <v>3</v>
      </c>
    </row>
    <row r="1571">
      <c r="A1571" s="21">
        <v>12835</v>
      </c>
      <c r="B1571" s="22" t="s">
        <v>6429</v>
      </c>
      <c r="C1571" s="22" t="s">
        <v>6430</v>
      </c>
      <c r="D1571" s="22" t="s">
        <v>4422</v>
      </c>
      <c r="E1571" s="22" t="s">
        <v>6431</v>
      </c>
      <c r="F1571" s="22" t="s">
        <v>6432</v>
      </c>
      <c r="G1571" s="22"/>
      <c r="H1571" s="14">
        <v>0.040000000000000001</v>
      </c>
      <c r="I1571" s="15" t="s">
        <v>64</v>
      </c>
      <c r="J1571" s="22" t="s">
        <v>65</v>
      </c>
      <c r="K1571" s="13">
        <v>90</v>
      </c>
      <c r="L1571" s="23">
        <v>1</v>
      </c>
      <c r="M1571" s="29">
        <f t="shared" si="93"/>
        <v>4</v>
      </c>
      <c r="N1571" s="29">
        <f t="shared" si="94"/>
        <v>5</v>
      </c>
      <c r="O1571" s="23"/>
      <c r="P1571" s="23"/>
      <c r="Q1571" s="23">
        <v>2</v>
      </c>
      <c r="R1571" s="23">
        <v>5</v>
      </c>
      <c r="S1571" s="22" t="s">
        <v>66</v>
      </c>
      <c r="T1571" s="22">
        <v>8.2599999999999998</v>
      </c>
      <c r="U1571" s="22">
        <v>1291</v>
      </c>
      <c r="V1571" s="22">
        <v>2000</v>
      </c>
      <c r="W1571" s="22">
        <v>2760</v>
      </c>
      <c r="X1571" s="24">
        <v>7</v>
      </c>
      <c r="Y1571" s="25"/>
      <c r="Z1571" s="18">
        <f>#NAME?</f>
        <v>0</v>
      </c>
      <c r="AA1571" s="18" t="b">
        <f t="shared" si="92"/>
        <v>1</v>
      </c>
      <c r="AB1571" s="26">
        <v>2</v>
      </c>
    </row>
    <row r="1572">
      <c r="A1572" s="12">
        <v>13882</v>
      </c>
      <c r="B1572" s="13" t="s">
        <v>6433</v>
      </c>
      <c r="C1572" s="13" t="s">
        <v>6434</v>
      </c>
      <c r="D1572" s="13" t="s">
        <v>4422</v>
      </c>
      <c r="E1572" s="13" t="s">
        <v>6435</v>
      </c>
      <c r="F1572" s="13" t="s">
        <v>6436</v>
      </c>
      <c r="G1572" s="13" t="s">
        <v>6437</v>
      </c>
      <c r="H1572" s="14">
        <v>0.02</v>
      </c>
      <c r="I1572" s="15" t="s">
        <v>32</v>
      </c>
      <c r="J1572" s="13" t="s">
        <v>33</v>
      </c>
      <c r="K1572" s="20">
        <v>90</v>
      </c>
      <c r="L1572" s="16">
        <f>#NAME?</f>
        <v>1</v>
      </c>
      <c r="M1572" s="29">
        <f t="shared" si="93"/>
        <v>4</v>
      </c>
      <c r="N1572" s="29">
        <f t="shared" si="94"/>
        <v>5</v>
      </c>
      <c r="O1572" s="16"/>
      <c r="P1572" s="16"/>
      <c r="Q1572" s="16">
        <v>1</v>
      </c>
      <c r="R1572" s="16">
        <v>3</v>
      </c>
      <c r="S1572" s="13" t="s">
        <v>34</v>
      </c>
      <c r="T1572" s="13">
        <v>2.5</v>
      </c>
      <c r="U1572" s="13">
        <v>395</v>
      </c>
      <c r="V1572" s="13">
        <v>530</v>
      </c>
      <c r="W1572" s="13">
        <v>730</v>
      </c>
      <c r="X1572" s="17"/>
      <c r="Y1572" s="18"/>
      <c r="Z1572" s="18">
        <f>#NAME?</f>
        <v>0</v>
      </c>
      <c r="AA1572" s="18" t="b">
        <f t="shared" si="92"/>
        <v>1</v>
      </c>
      <c r="AB1572" s="19">
        <v>2</v>
      </c>
    </row>
    <row r="1573">
      <c r="A1573" s="12">
        <v>13881</v>
      </c>
      <c r="B1573" s="13" t="s">
        <v>6438</v>
      </c>
      <c r="C1573" s="13" t="s">
        <v>6439</v>
      </c>
      <c r="D1573" s="13" t="s">
        <v>4422</v>
      </c>
      <c r="E1573" s="13" t="s">
        <v>6440</v>
      </c>
      <c r="F1573" s="13" t="s">
        <v>6441</v>
      </c>
      <c r="G1573" s="13" t="s">
        <v>6437</v>
      </c>
      <c r="H1573" s="14">
        <v>0.02</v>
      </c>
      <c r="I1573" s="15" t="s">
        <v>32</v>
      </c>
      <c r="J1573" s="13" t="s">
        <v>33</v>
      </c>
      <c r="K1573" s="20">
        <v>90</v>
      </c>
      <c r="L1573" s="16">
        <f>#NAME?</f>
        <v>0</v>
      </c>
      <c r="M1573" s="29">
        <f t="shared" si="93"/>
        <v>0</v>
      </c>
      <c r="N1573" s="29">
        <f t="shared" si="94"/>
        <v>0</v>
      </c>
      <c r="O1573" s="16"/>
      <c r="P1573" s="16"/>
      <c r="Q1573" s="16">
        <v>0</v>
      </c>
      <c r="R1573" s="16">
        <v>0</v>
      </c>
      <c r="S1573" s="13" t="s">
        <v>34</v>
      </c>
      <c r="T1573" s="13">
        <v>2.5</v>
      </c>
      <c r="U1573" s="13">
        <v>395</v>
      </c>
      <c r="V1573" s="13">
        <v>530</v>
      </c>
      <c r="W1573" s="13">
        <v>730</v>
      </c>
      <c r="X1573" s="17"/>
      <c r="Y1573" s="18"/>
      <c r="Z1573" s="18">
        <f>#NAME?</f>
        <v>0</v>
      </c>
      <c r="AA1573" s="18" t="b">
        <f t="shared" si="92"/>
        <v>1</v>
      </c>
      <c r="AB1573" s="19">
        <v>2</v>
      </c>
    </row>
    <row r="1574">
      <c r="A1574" s="12">
        <v>11923</v>
      </c>
      <c r="B1574" s="13" t="s">
        <v>6442</v>
      </c>
      <c r="C1574" s="13" t="s">
        <v>6443</v>
      </c>
      <c r="D1574" s="13" t="s">
        <v>4422</v>
      </c>
      <c r="E1574" s="13" t="s">
        <v>6444</v>
      </c>
      <c r="F1574" s="13" t="s">
        <v>6445</v>
      </c>
      <c r="G1574" s="13" t="s">
        <v>6446</v>
      </c>
      <c r="H1574" s="14">
        <v>0.02</v>
      </c>
      <c r="I1574" s="15" t="s">
        <v>32</v>
      </c>
      <c r="J1574" s="13" t="s">
        <v>33</v>
      </c>
      <c r="K1574" s="20">
        <v>90</v>
      </c>
      <c r="L1574" s="16">
        <f>#NAME?</f>
        <v>0</v>
      </c>
      <c r="M1574" s="29">
        <f t="shared" si="93"/>
        <v>0</v>
      </c>
      <c r="N1574" s="29">
        <f t="shared" si="94"/>
        <v>0</v>
      </c>
      <c r="O1574" s="16"/>
      <c r="P1574" s="16"/>
      <c r="Q1574" s="16">
        <v>0</v>
      </c>
      <c r="R1574" s="16">
        <v>0</v>
      </c>
      <c r="S1574" s="13" t="s">
        <v>34</v>
      </c>
      <c r="T1574" s="13">
        <v>2.6299999999999999</v>
      </c>
      <c r="U1574" s="13">
        <v>408.31</v>
      </c>
      <c r="V1574" s="13">
        <v>500</v>
      </c>
      <c r="W1574" s="13">
        <v>700</v>
      </c>
      <c r="X1574" s="17"/>
      <c r="Y1574" s="18">
        <v>78</v>
      </c>
      <c r="Z1574" s="18">
        <f>#NAME?</f>
        <v>78</v>
      </c>
      <c r="AA1574" s="18" t="b">
        <f t="shared" si="92"/>
        <v>1</v>
      </c>
      <c r="AB1574" s="19"/>
    </row>
    <row r="1575">
      <c r="A1575" s="12">
        <v>11922</v>
      </c>
      <c r="B1575" s="13" t="s">
        <v>6447</v>
      </c>
      <c r="C1575" s="13" t="s">
        <v>6448</v>
      </c>
      <c r="D1575" s="13" t="s">
        <v>4422</v>
      </c>
      <c r="E1575" s="13" t="s">
        <v>6449</v>
      </c>
      <c r="F1575" s="13" t="s">
        <v>6450</v>
      </c>
      <c r="G1575" s="13" t="s">
        <v>6446</v>
      </c>
      <c r="H1575" s="14">
        <v>0.02</v>
      </c>
      <c r="I1575" s="15" t="s">
        <v>32</v>
      </c>
      <c r="J1575" s="13" t="s">
        <v>33</v>
      </c>
      <c r="K1575" s="20">
        <v>90</v>
      </c>
      <c r="L1575" s="16">
        <f>#NAME?</f>
        <v>0</v>
      </c>
      <c r="M1575" s="29">
        <f t="shared" si="93"/>
        <v>0</v>
      </c>
      <c r="N1575" s="29">
        <f t="shared" si="94"/>
        <v>0</v>
      </c>
      <c r="O1575" s="16"/>
      <c r="P1575" s="16"/>
      <c r="Q1575" s="16">
        <v>0</v>
      </c>
      <c r="R1575" s="16">
        <v>0</v>
      </c>
      <c r="S1575" s="13" t="s">
        <v>34</v>
      </c>
      <c r="T1575" s="13">
        <v>2.6299999999999999</v>
      </c>
      <c r="U1575" s="13">
        <v>408.31</v>
      </c>
      <c r="V1575" s="13">
        <v>500</v>
      </c>
      <c r="W1575" s="13">
        <v>700</v>
      </c>
      <c r="X1575" s="17"/>
      <c r="Y1575" s="18">
        <v>88</v>
      </c>
      <c r="Z1575" s="18">
        <f>#NAME?</f>
        <v>88</v>
      </c>
      <c r="AA1575" s="18" t="b">
        <f t="shared" si="92"/>
        <v>1</v>
      </c>
      <c r="AB1575" s="19"/>
    </row>
    <row r="1576">
      <c r="A1576" s="21">
        <v>13637</v>
      </c>
      <c r="B1576" s="22" t="s">
        <v>6451</v>
      </c>
      <c r="C1576" s="22" t="s">
        <v>6452</v>
      </c>
      <c r="D1576" s="22" t="s">
        <v>4422</v>
      </c>
      <c r="E1576" s="22" t="s">
        <v>6453</v>
      </c>
      <c r="F1576" s="22" t="s">
        <v>6454</v>
      </c>
      <c r="G1576" s="22"/>
      <c r="H1576" s="14">
        <v>0.040000000000000001</v>
      </c>
      <c r="I1576" s="15" t="s">
        <v>64</v>
      </c>
      <c r="J1576" s="22" t="s">
        <v>65</v>
      </c>
      <c r="K1576" s="13">
        <v>90</v>
      </c>
      <c r="L1576" s="23">
        <v>0</v>
      </c>
      <c r="M1576" s="29">
        <f t="shared" si="93"/>
        <v>0</v>
      </c>
      <c r="N1576" s="29">
        <f t="shared" si="94"/>
        <v>0</v>
      </c>
      <c r="O1576" s="23"/>
      <c r="P1576" s="23"/>
      <c r="Q1576" s="23">
        <v>2</v>
      </c>
      <c r="R1576" s="23">
        <v>5</v>
      </c>
      <c r="S1576" s="22" t="s">
        <v>66</v>
      </c>
      <c r="T1576" s="22">
        <v>130</v>
      </c>
      <c r="U1576" s="22">
        <v>2925</v>
      </c>
      <c r="V1576" s="22">
        <v>4530</v>
      </c>
      <c r="W1576" s="22">
        <v>6250</v>
      </c>
      <c r="X1576" s="24">
        <v>3</v>
      </c>
      <c r="Y1576" s="25"/>
      <c r="Z1576" s="18">
        <f>#NAME?</f>
        <v>0</v>
      </c>
      <c r="AA1576" s="18" t="b">
        <f t="shared" si="92"/>
        <v>1</v>
      </c>
      <c r="AB1576" s="26">
        <v>3</v>
      </c>
    </row>
    <row r="1577">
      <c r="A1577" s="21">
        <v>13636</v>
      </c>
      <c r="B1577" s="22" t="s">
        <v>6455</v>
      </c>
      <c r="C1577" s="22" t="s">
        <v>6456</v>
      </c>
      <c r="D1577" s="22" t="s">
        <v>4422</v>
      </c>
      <c r="E1577" s="22" t="s">
        <v>6457</v>
      </c>
      <c r="F1577" s="22" t="s">
        <v>6458</v>
      </c>
      <c r="G1577" s="22"/>
      <c r="H1577" s="14">
        <v>0.040000000000000001</v>
      </c>
      <c r="I1577" s="15" t="s">
        <v>64</v>
      </c>
      <c r="J1577" s="22" t="s">
        <v>65</v>
      </c>
      <c r="K1577" s="13">
        <v>90</v>
      </c>
      <c r="L1577" s="23">
        <v>0</v>
      </c>
      <c r="M1577" s="29">
        <f t="shared" si="93"/>
        <v>0</v>
      </c>
      <c r="N1577" s="29">
        <f t="shared" si="94"/>
        <v>0</v>
      </c>
      <c r="O1577" s="23"/>
      <c r="P1577" s="23"/>
      <c r="Q1577" s="23">
        <v>2</v>
      </c>
      <c r="R1577" s="23">
        <v>5</v>
      </c>
      <c r="S1577" s="22" t="s">
        <v>66</v>
      </c>
      <c r="T1577" s="22">
        <v>130</v>
      </c>
      <c r="U1577" s="22">
        <v>2925</v>
      </c>
      <c r="V1577" s="22">
        <v>4530</v>
      </c>
      <c r="W1577" s="22">
        <v>6250</v>
      </c>
      <c r="X1577" s="24">
        <v>2</v>
      </c>
      <c r="Y1577" s="25"/>
      <c r="Z1577" s="18">
        <f>#NAME?</f>
        <v>0</v>
      </c>
      <c r="AA1577" s="18" t="b">
        <f t="shared" si="92"/>
        <v>1</v>
      </c>
      <c r="AB1577" s="26">
        <v>0</v>
      </c>
    </row>
    <row r="1578">
      <c r="A1578" s="21">
        <v>10572</v>
      </c>
      <c r="B1578" s="22" t="s">
        <v>6459</v>
      </c>
      <c r="C1578" s="22" t="s">
        <v>6460</v>
      </c>
      <c r="D1578" s="22" t="s">
        <v>4422</v>
      </c>
      <c r="E1578" s="22" t="s">
        <v>6461</v>
      </c>
      <c r="F1578" s="22" t="s">
        <v>6462</v>
      </c>
      <c r="G1578" s="22"/>
      <c r="H1578" s="14">
        <v>0.040000000000000001</v>
      </c>
      <c r="I1578" s="15" t="s">
        <v>64</v>
      </c>
      <c r="J1578" s="22" t="s">
        <v>65</v>
      </c>
      <c r="K1578" s="13">
        <v>90</v>
      </c>
      <c r="L1578" s="23">
        <v>5</v>
      </c>
      <c r="M1578" s="29">
        <f t="shared" si="93"/>
        <v>20</v>
      </c>
      <c r="N1578" s="29">
        <f t="shared" si="94"/>
        <v>25</v>
      </c>
      <c r="O1578" s="23">
        <v>3</v>
      </c>
      <c r="P1578" s="23">
        <v>10</v>
      </c>
      <c r="Q1578" s="23"/>
      <c r="R1578" s="23"/>
      <c r="S1578" s="22" t="s">
        <v>66</v>
      </c>
      <c r="T1578" s="22">
        <v>14</v>
      </c>
      <c r="U1578" s="22">
        <v>355.99000000000001</v>
      </c>
      <c r="V1578" s="22">
        <v>540</v>
      </c>
      <c r="W1578" s="22">
        <v>930</v>
      </c>
      <c r="X1578" s="24">
        <v>1</v>
      </c>
      <c r="Y1578" s="25">
        <v>29</v>
      </c>
      <c r="Z1578" s="18">
        <f>#NAME?</f>
        <v>29</v>
      </c>
      <c r="AA1578" s="18" t="b">
        <f t="shared" si="92"/>
        <v>1</v>
      </c>
      <c r="AB1578" s="26">
        <v>5</v>
      </c>
    </row>
    <row r="1579">
      <c r="A1579" s="21">
        <v>10571</v>
      </c>
      <c r="B1579" s="22" t="s">
        <v>6463</v>
      </c>
      <c r="C1579" s="22" t="s">
        <v>6464</v>
      </c>
      <c r="D1579" s="22" t="s">
        <v>4422</v>
      </c>
      <c r="E1579" s="22" t="s">
        <v>6465</v>
      </c>
      <c r="F1579" s="22" t="s">
        <v>6466</v>
      </c>
      <c r="G1579" s="22"/>
      <c r="H1579" s="14">
        <v>0.040000000000000001</v>
      </c>
      <c r="I1579" s="15" t="s">
        <v>64</v>
      </c>
      <c r="J1579" s="22" t="s">
        <v>65</v>
      </c>
      <c r="K1579" s="13">
        <v>90</v>
      </c>
      <c r="L1579" s="23">
        <v>4</v>
      </c>
      <c r="M1579" s="29">
        <f t="shared" si="93"/>
        <v>16</v>
      </c>
      <c r="N1579" s="29">
        <f t="shared" si="94"/>
        <v>20</v>
      </c>
      <c r="O1579" s="23">
        <v>3</v>
      </c>
      <c r="P1579" s="23">
        <v>10</v>
      </c>
      <c r="Q1579" s="23"/>
      <c r="R1579" s="23"/>
      <c r="S1579" s="22" t="s">
        <v>66</v>
      </c>
      <c r="T1579" s="22">
        <v>14</v>
      </c>
      <c r="U1579" s="22">
        <v>355.99000000000001</v>
      </c>
      <c r="V1579" s="22">
        <v>540</v>
      </c>
      <c r="W1579" s="22">
        <v>930</v>
      </c>
      <c r="X1579" s="24">
        <v>3</v>
      </c>
      <c r="Y1579" s="25">
        <v>29</v>
      </c>
      <c r="Z1579" s="18">
        <f>#NAME?</f>
        <v>29</v>
      </c>
      <c r="AA1579" s="18" t="b">
        <f t="shared" si="92"/>
        <v>1</v>
      </c>
      <c r="AB1579" s="26">
        <v>2</v>
      </c>
    </row>
    <row r="1580">
      <c r="A1580" s="12">
        <v>13466</v>
      </c>
      <c r="B1580" s="13" t="s">
        <v>6467</v>
      </c>
      <c r="C1580" s="13" t="s">
        <v>6468</v>
      </c>
      <c r="D1580" s="13" t="s">
        <v>4422</v>
      </c>
      <c r="E1580" s="13" t="s">
        <v>6469</v>
      </c>
      <c r="F1580" s="13" t="s">
        <v>6470</v>
      </c>
      <c r="G1580" s="13" t="s">
        <v>6471</v>
      </c>
      <c r="H1580" s="14">
        <v>0.02</v>
      </c>
      <c r="I1580" s="15" t="s">
        <v>32</v>
      </c>
      <c r="J1580" s="13" t="s">
        <v>33</v>
      </c>
      <c r="K1580" s="20">
        <v>90</v>
      </c>
      <c r="L1580" s="16">
        <f>#NAME?</f>
        <v>0</v>
      </c>
      <c r="M1580" s="29">
        <f t="shared" si="93"/>
        <v>0</v>
      </c>
      <c r="N1580" s="29">
        <f t="shared" si="94"/>
        <v>0</v>
      </c>
      <c r="O1580" s="16"/>
      <c r="P1580" s="16"/>
      <c r="Q1580" s="16">
        <v>0</v>
      </c>
      <c r="R1580" s="16">
        <v>0</v>
      </c>
      <c r="S1580" s="13" t="s">
        <v>34</v>
      </c>
      <c r="T1580" s="13">
        <v>3.3399999999999999</v>
      </c>
      <c r="U1580" s="13">
        <v>518.53999999999996</v>
      </c>
      <c r="V1580" s="13">
        <v>700</v>
      </c>
      <c r="W1580" s="13">
        <v>970</v>
      </c>
      <c r="X1580" s="17"/>
      <c r="Y1580" s="18"/>
      <c r="Z1580" s="18">
        <f>#NAME?</f>
        <v>0</v>
      </c>
      <c r="AA1580" s="18" t="b">
        <f t="shared" si="92"/>
        <v>1</v>
      </c>
      <c r="AB1580" s="19">
        <v>2</v>
      </c>
    </row>
    <row r="1581">
      <c r="A1581" s="12">
        <v>13467</v>
      </c>
      <c r="B1581" s="13" t="s">
        <v>6472</v>
      </c>
      <c r="C1581" s="13" t="s">
        <v>6473</v>
      </c>
      <c r="D1581" s="13" t="s">
        <v>4422</v>
      </c>
      <c r="E1581" s="13" t="s">
        <v>6474</v>
      </c>
      <c r="F1581" s="13" t="s">
        <v>6475</v>
      </c>
      <c r="G1581" s="13" t="s">
        <v>6471</v>
      </c>
      <c r="H1581" s="14">
        <v>0.02</v>
      </c>
      <c r="I1581" s="15" t="s">
        <v>32</v>
      </c>
      <c r="J1581" s="13" t="s">
        <v>33</v>
      </c>
      <c r="K1581" s="20">
        <v>90</v>
      </c>
      <c r="L1581" s="16">
        <f>#NAME?</f>
        <v>0</v>
      </c>
      <c r="M1581" s="29">
        <f t="shared" si="93"/>
        <v>0</v>
      </c>
      <c r="N1581" s="29">
        <f t="shared" si="94"/>
        <v>0</v>
      </c>
      <c r="O1581" s="16"/>
      <c r="P1581" s="16"/>
      <c r="Q1581" s="16">
        <v>0</v>
      </c>
      <c r="R1581" s="16">
        <v>0</v>
      </c>
      <c r="S1581" s="13" t="s">
        <v>34</v>
      </c>
      <c r="T1581" s="13">
        <v>3.3399999999999999</v>
      </c>
      <c r="U1581" s="13">
        <v>518.53999999999996</v>
      </c>
      <c r="V1581" s="13">
        <v>700</v>
      </c>
      <c r="W1581" s="13">
        <v>970</v>
      </c>
      <c r="X1581" s="17"/>
      <c r="Y1581" s="18"/>
      <c r="Z1581" s="18">
        <f>#NAME?</f>
        <v>0</v>
      </c>
      <c r="AA1581" s="18" t="b">
        <f t="shared" si="92"/>
        <v>1</v>
      </c>
      <c r="AB1581" s="19"/>
    </row>
    <row r="1582">
      <c r="A1582" s="21">
        <v>11430</v>
      </c>
      <c r="B1582" s="22" t="s">
        <v>6476</v>
      </c>
      <c r="C1582" s="22" t="s">
        <v>6477</v>
      </c>
      <c r="D1582" s="22" t="s">
        <v>4422</v>
      </c>
      <c r="E1582" s="22" t="s">
        <v>6478</v>
      </c>
      <c r="F1582" s="22" t="s">
        <v>6479</v>
      </c>
      <c r="G1582" s="22"/>
      <c r="H1582" s="14">
        <v>0.040000000000000001</v>
      </c>
      <c r="I1582" s="15" t="s">
        <v>64</v>
      </c>
      <c r="J1582" s="22" t="s">
        <v>65</v>
      </c>
      <c r="K1582" s="13">
        <v>90</v>
      </c>
      <c r="L1582" s="23">
        <v>2</v>
      </c>
      <c r="M1582" s="29">
        <f t="shared" si="93"/>
        <v>8</v>
      </c>
      <c r="N1582" s="29">
        <f t="shared" si="94"/>
        <v>10</v>
      </c>
      <c r="O1582" s="23"/>
      <c r="P1582" s="23"/>
      <c r="Q1582" s="23">
        <v>1</v>
      </c>
      <c r="R1582" s="23">
        <v>3</v>
      </c>
      <c r="S1582" s="22" t="s">
        <v>66</v>
      </c>
      <c r="T1582" s="22">
        <v>4</v>
      </c>
      <c r="U1582" s="22">
        <v>625</v>
      </c>
      <c r="V1582" s="22">
        <v>970</v>
      </c>
      <c r="W1582" s="22">
        <v>1340</v>
      </c>
      <c r="X1582" s="24"/>
      <c r="Y1582" s="25"/>
      <c r="Z1582" s="18">
        <f>#NAME?</f>
        <v>0</v>
      </c>
      <c r="AA1582" s="18" t="b">
        <f t="shared" si="92"/>
        <v>1</v>
      </c>
      <c r="AB1582" s="26"/>
    </row>
    <row r="1583">
      <c r="A1583" s="21">
        <v>10570</v>
      </c>
      <c r="B1583" s="22" t="s">
        <v>6480</v>
      </c>
      <c r="C1583" s="22" t="s">
        <v>6481</v>
      </c>
      <c r="D1583" s="22" t="s">
        <v>4422</v>
      </c>
      <c r="E1583" s="22" t="s">
        <v>6482</v>
      </c>
      <c r="F1583" s="22" t="s">
        <v>6483</v>
      </c>
      <c r="G1583" s="22"/>
      <c r="H1583" s="14">
        <v>0.040000000000000001</v>
      </c>
      <c r="I1583" s="15" t="s">
        <v>64</v>
      </c>
      <c r="J1583" s="22" t="s">
        <v>65</v>
      </c>
      <c r="K1583" s="13">
        <v>90</v>
      </c>
      <c r="L1583" s="23">
        <v>1</v>
      </c>
      <c r="M1583" s="29">
        <f t="shared" si="93"/>
        <v>4</v>
      </c>
      <c r="N1583" s="29">
        <f t="shared" si="94"/>
        <v>5</v>
      </c>
      <c r="O1583" s="23"/>
      <c r="P1583" s="23"/>
      <c r="Q1583" s="23">
        <v>2</v>
      </c>
      <c r="R1583" s="23">
        <v>5</v>
      </c>
      <c r="S1583" s="22" t="s">
        <v>66</v>
      </c>
      <c r="T1583" s="22">
        <v>65</v>
      </c>
      <c r="U1583" s="22">
        <v>1511.25</v>
      </c>
      <c r="V1583" s="22">
        <v>2360</v>
      </c>
      <c r="W1583" s="22">
        <v>3250</v>
      </c>
      <c r="X1583" s="24">
        <v>3</v>
      </c>
      <c r="Y1583" s="25">
        <v>4</v>
      </c>
      <c r="Z1583" s="18">
        <f>#NAME?</f>
        <v>4</v>
      </c>
      <c r="AA1583" s="18" t="b">
        <f t="shared" si="92"/>
        <v>1</v>
      </c>
      <c r="AB1583" s="26">
        <v>2</v>
      </c>
    </row>
    <row r="1584">
      <c r="A1584" s="21">
        <v>10569</v>
      </c>
      <c r="B1584" s="22" t="s">
        <v>6484</v>
      </c>
      <c r="C1584" s="22" t="s">
        <v>6485</v>
      </c>
      <c r="D1584" s="22" t="s">
        <v>4422</v>
      </c>
      <c r="E1584" s="22" t="s">
        <v>6486</v>
      </c>
      <c r="F1584" s="22" t="s">
        <v>6487</v>
      </c>
      <c r="G1584" s="22"/>
      <c r="H1584" s="14">
        <v>0.040000000000000001</v>
      </c>
      <c r="I1584" s="15" t="s">
        <v>64</v>
      </c>
      <c r="J1584" s="22" t="s">
        <v>65</v>
      </c>
      <c r="K1584" s="13">
        <v>90</v>
      </c>
      <c r="L1584" s="23">
        <v>0</v>
      </c>
      <c r="M1584" s="29">
        <f t="shared" si="93"/>
        <v>0</v>
      </c>
      <c r="N1584" s="29">
        <f t="shared" si="94"/>
        <v>0</v>
      </c>
      <c r="O1584" s="23"/>
      <c r="P1584" s="23"/>
      <c r="Q1584" s="23">
        <v>2</v>
      </c>
      <c r="R1584" s="23">
        <v>5</v>
      </c>
      <c r="S1584" s="22" t="s">
        <v>66</v>
      </c>
      <c r="T1584" s="22">
        <v>9.7400000000000002</v>
      </c>
      <c r="U1584" s="22">
        <v>1522</v>
      </c>
      <c r="V1584" s="22">
        <v>2360</v>
      </c>
      <c r="W1584" s="22">
        <v>3250</v>
      </c>
      <c r="X1584" s="24"/>
      <c r="Y1584" s="25">
        <v>0</v>
      </c>
      <c r="Z1584" s="18">
        <f>#NAME?</f>
        <v>0</v>
      </c>
      <c r="AA1584" s="18" t="b">
        <f t="shared" si="92"/>
        <v>1</v>
      </c>
      <c r="AB1584" s="26">
        <v>4</v>
      </c>
    </row>
    <row r="1585">
      <c r="A1585" s="12">
        <v>13468</v>
      </c>
      <c r="B1585" s="13" t="s">
        <v>6488</v>
      </c>
      <c r="C1585" s="13" t="s">
        <v>6489</v>
      </c>
      <c r="D1585" s="13" t="s">
        <v>4422</v>
      </c>
      <c r="E1585" s="13" t="s">
        <v>6490</v>
      </c>
      <c r="F1585" s="13" t="s">
        <v>6491</v>
      </c>
      <c r="G1585" s="13" t="s">
        <v>6492</v>
      </c>
      <c r="H1585" s="14">
        <v>0.02</v>
      </c>
      <c r="I1585" s="15" t="s">
        <v>32</v>
      </c>
      <c r="J1585" s="13" t="s">
        <v>33</v>
      </c>
      <c r="K1585" s="13">
        <v>90</v>
      </c>
      <c r="L1585" s="16">
        <f>#NAME?</f>
        <v>0</v>
      </c>
      <c r="M1585" s="29">
        <f t="shared" si="93"/>
        <v>0</v>
      </c>
      <c r="N1585" s="29">
        <f t="shared" si="94"/>
        <v>0</v>
      </c>
      <c r="O1585" s="16"/>
      <c r="P1585" s="16"/>
      <c r="Q1585" s="16">
        <v>1</v>
      </c>
      <c r="R1585" s="16">
        <v>3</v>
      </c>
      <c r="S1585" s="13" t="s">
        <v>34</v>
      </c>
      <c r="T1585" s="13">
        <v>17.52</v>
      </c>
      <c r="U1585" s="13">
        <v>2</v>
      </c>
      <c r="V1585" s="13">
        <v>3500</v>
      </c>
      <c r="W1585" s="13">
        <v>4840</v>
      </c>
      <c r="X1585" s="17"/>
      <c r="Y1585" s="18"/>
      <c r="Z1585" s="18">
        <f>#NAME?</f>
        <v>0</v>
      </c>
      <c r="AA1585" s="18" t="b">
        <f t="shared" si="92"/>
        <v>1</v>
      </c>
      <c r="AB1585" s="19"/>
    </row>
    <row r="1586">
      <c r="A1586" s="12">
        <v>13469</v>
      </c>
      <c r="B1586" s="13" t="s">
        <v>6493</v>
      </c>
      <c r="C1586" s="13" t="s">
        <v>6494</v>
      </c>
      <c r="D1586" s="13" t="s">
        <v>4422</v>
      </c>
      <c r="E1586" s="13" t="s">
        <v>6495</v>
      </c>
      <c r="F1586" s="13" t="s">
        <v>6496</v>
      </c>
      <c r="G1586" s="13" t="s">
        <v>6497</v>
      </c>
      <c r="H1586" s="14">
        <v>0.02</v>
      </c>
      <c r="I1586" s="15" t="s">
        <v>32</v>
      </c>
      <c r="J1586" s="13" t="s">
        <v>33</v>
      </c>
      <c r="K1586" s="20">
        <v>90</v>
      </c>
      <c r="L1586" s="16">
        <f>#NAME?</f>
        <v>0</v>
      </c>
      <c r="M1586" s="29">
        <f t="shared" si="93"/>
        <v>0</v>
      </c>
      <c r="N1586" s="29">
        <f t="shared" si="94"/>
        <v>0</v>
      </c>
      <c r="O1586" s="16"/>
      <c r="P1586" s="16"/>
      <c r="Q1586" s="16">
        <v>0</v>
      </c>
      <c r="R1586" s="16">
        <v>0</v>
      </c>
      <c r="S1586" s="13" t="s">
        <v>34</v>
      </c>
      <c r="T1586" s="13">
        <v>2.5</v>
      </c>
      <c r="U1586" s="13">
        <v>388.13</v>
      </c>
      <c r="V1586" s="13">
        <v>500</v>
      </c>
      <c r="W1586" s="13">
        <v>700</v>
      </c>
      <c r="X1586" s="17"/>
      <c r="Y1586" s="18">
        <v>4</v>
      </c>
      <c r="Z1586" s="18">
        <f>#NAME?</f>
        <v>4</v>
      </c>
      <c r="AA1586" s="18" t="b">
        <f t="shared" si="92"/>
        <v>1</v>
      </c>
      <c r="AB1586" s="19">
        <v>3</v>
      </c>
    </row>
    <row r="1587">
      <c r="A1587" s="12">
        <v>13470</v>
      </c>
      <c r="B1587" s="13" t="s">
        <v>6498</v>
      </c>
      <c r="C1587" s="13" t="s">
        <v>6499</v>
      </c>
      <c r="D1587" s="13" t="s">
        <v>4422</v>
      </c>
      <c r="E1587" s="13" t="s">
        <v>6500</v>
      </c>
      <c r="F1587" s="13" t="s">
        <v>6501</v>
      </c>
      <c r="G1587" s="13" t="s">
        <v>6497</v>
      </c>
      <c r="H1587" s="14">
        <v>0.02</v>
      </c>
      <c r="I1587" s="15" t="s">
        <v>32</v>
      </c>
      <c r="J1587" s="13" t="s">
        <v>33</v>
      </c>
      <c r="K1587" s="20">
        <v>90</v>
      </c>
      <c r="L1587" s="16">
        <f>#NAME?</f>
        <v>0</v>
      </c>
      <c r="M1587" s="29">
        <f t="shared" si="93"/>
        <v>0</v>
      </c>
      <c r="N1587" s="29">
        <f t="shared" si="94"/>
        <v>0</v>
      </c>
      <c r="O1587" s="16"/>
      <c r="P1587" s="16"/>
      <c r="Q1587" s="16">
        <v>0</v>
      </c>
      <c r="R1587" s="16">
        <v>0</v>
      </c>
      <c r="S1587" s="13" t="s">
        <v>34</v>
      </c>
      <c r="T1587" s="13">
        <v>2.5</v>
      </c>
      <c r="U1587" s="13">
        <v>388.13</v>
      </c>
      <c r="V1587" s="13">
        <v>500</v>
      </c>
      <c r="W1587" s="13">
        <v>700</v>
      </c>
      <c r="X1587" s="17"/>
      <c r="Y1587" s="18">
        <v>5</v>
      </c>
      <c r="Z1587" s="18">
        <f>#NAME?</f>
        <v>5</v>
      </c>
      <c r="AA1587" s="18" t="b">
        <f t="shared" si="92"/>
        <v>1</v>
      </c>
      <c r="AB1587" s="19">
        <v>1</v>
      </c>
    </row>
    <row r="1588">
      <c r="A1588" s="12">
        <v>13471</v>
      </c>
      <c r="B1588" s="13" t="s">
        <v>6502</v>
      </c>
      <c r="C1588" s="13" t="s">
        <v>6503</v>
      </c>
      <c r="D1588" s="13" t="s">
        <v>4422</v>
      </c>
      <c r="E1588" s="13" t="s">
        <v>6504</v>
      </c>
      <c r="F1588" s="13" t="s">
        <v>6505</v>
      </c>
      <c r="G1588" s="13" t="s">
        <v>6506</v>
      </c>
      <c r="H1588" s="14">
        <v>0.02</v>
      </c>
      <c r="I1588" s="15" t="s">
        <v>32</v>
      </c>
      <c r="J1588" s="13" t="s">
        <v>33</v>
      </c>
      <c r="K1588" s="13">
        <v>90</v>
      </c>
      <c r="L1588" s="16">
        <f>#NAME?</f>
        <v>0</v>
      </c>
      <c r="M1588" s="29">
        <f t="shared" si="93"/>
        <v>0</v>
      </c>
      <c r="N1588" s="29">
        <f t="shared" si="94"/>
        <v>0</v>
      </c>
      <c r="O1588" s="16"/>
      <c r="P1588" s="16"/>
      <c r="Q1588" s="16">
        <v>1</v>
      </c>
      <c r="R1588" s="16">
        <v>2</v>
      </c>
      <c r="S1588" s="13" t="s">
        <v>34</v>
      </c>
      <c r="T1588" s="13">
        <v>11.24</v>
      </c>
      <c r="U1588" s="13">
        <v>1</v>
      </c>
      <c r="V1588" s="13">
        <v>2300</v>
      </c>
      <c r="W1588" s="13">
        <v>3180</v>
      </c>
      <c r="X1588" s="17"/>
      <c r="Y1588" s="18"/>
      <c r="Z1588" s="18">
        <f>#NAME?</f>
        <v>0</v>
      </c>
      <c r="AA1588" s="18" t="b">
        <f t="shared" si="92"/>
        <v>1</v>
      </c>
      <c r="AB1588" s="19"/>
    </row>
    <row r="1589">
      <c r="A1589" s="21">
        <v>10574</v>
      </c>
      <c r="B1589" s="22" t="s">
        <v>6507</v>
      </c>
      <c r="C1589" s="22" t="s">
        <v>6508</v>
      </c>
      <c r="D1589" s="22" t="s">
        <v>4422</v>
      </c>
      <c r="E1589" s="22" t="s">
        <v>6509</v>
      </c>
      <c r="F1589" s="22" t="s">
        <v>6510</v>
      </c>
      <c r="G1589" s="22"/>
      <c r="H1589" s="14">
        <v>0.040000000000000001</v>
      </c>
      <c r="I1589" s="15" t="s">
        <v>64</v>
      </c>
      <c r="J1589" s="22" t="s">
        <v>65</v>
      </c>
      <c r="K1589" s="13">
        <v>90</v>
      </c>
      <c r="L1589" s="23">
        <v>1</v>
      </c>
      <c r="M1589" s="29">
        <f t="shared" si="93"/>
        <v>4</v>
      </c>
      <c r="N1589" s="29">
        <f t="shared" si="94"/>
        <v>5</v>
      </c>
      <c r="O1589" s="23"/>
      <c r="P1589" s="23"/>
      <c r="Q1589" s="23">
        <v>2</v>
      </c>
      <c r="R1589" s="23">
        <v>5</v>
      </c>
      <c r="S1589" s="22" t="s">
        <v>66</v>
      </c>
      <c r="T1589" s="22">
        <v>7.6200000000000001</v>
      </c>
      <c r="U1589" s="22">
        <v>1191</v>
      </c>
      <c r="V1589" s="22">
        <v>1850</v>
      </c>
      <c r="W1589" s="22">
        <v>2560</v>
      </c>
      <c r="X1589" s="24">
        <v>1</v>
      </c>
      <c r="Y1589" s="25">
        <v>1</v>
      </c>
      <c r="Z1589" s="18">
        <f>#NAME?</f>
        <v>1</v>
      </c>
      <c r="AA1589" s="18" t="b">
        <f t="shared" si="92"/>
        <v>1</v>
      </c>
      <c r="AB1589" s="26">
        <v>3</v>
      </c>
    </row>
    <row r="1590">
      <c r="A1590" s="21">
        <v>10573</v>
      </c>
      <c r="B1590" s="22" t="s">
        <v>6511</v>
      </c>
      <c r="C1590" s="22" t="s">
        <v>6512</v>
      </c>
      <c r="D1590" s="22" t="s">
        <v>4422</v>
      </c>
      <c r="E1590" s="22" t="s">
        <v>6513</v>
      </c>
      <c r="F1590" s="22" t="s">
        <v>6514</v>
      </c>
      <c r="G1590" s="22"/>
      <c r="H1590" s="14">
        <v>0.040000000000000001</v>
      </c>
      <c r="I1590" s="15" t="s">
        <v>64</v>
      </c>
      <c r="J1590" s="22" t="s">
        <v>65</v>
      </c>
      <c r="K1590" s="13">
        <v>90</v>
      </c>
      <c r="L1590" s="23">
        <v>0</v>
      </c>
      <c r="M1590" s="29">
        <f t="shared" si="93"/>
        <v>0</v>
      </c>
      <c r="N1590" s="29">
        <f t="shared" si="94"/>
        <v>0</v>
      </c>
      <c r="O1590" s="23"/>
      <c r="P1590" s="23"/>
      <c r="Q1590" s="23">
        <v>2</v>
      </c>
      <c r="R1590" s="23">
        <v>5</v>
      </c>
      <c r="S1590" s="22" t="s">
        <v>66</v>
      </c>
      <c r="T1590" s="22">
        <v>7.6200000000000001</v>
      </c>
      <c r="U1590" s="22">
        <v>1191</v>
      </c>
      <c r="V1590" s="22">
        <v>1850</v>
      </c>
      <c r="W1590" s="22">
        <v>2560</v>
      </c>
      <c r="X1590" s="24">
        <v>3</v>
      </c>
      <c r="Y1590" s="25">
        <v>0</v>
      </c>
      <c r="Z1590" s="18">
        <f>#NAME?</f>
        <v>0</v>
      </c>
      <c r="AA1590" s="18" t="b">
        <f t="shared" si="92"/>
        <v>1</v>
      </c>
      <c r="AB1590" s="26">
        <v>5</v>
      </c>
    </row>
    <row r="1591">
      <c r="A1591" s="12">
        <v>13459</v>
      </c>
      <c r="B1591" s="13" t="s">
        <v>6515</v>
      </c>
      <c r="C1591" s="13" t="s">
        <v>6516</v>
      </c>
      <c r="D1591" s="13" t="s">
        <v>4422</v>
      </c>
      <c r="E1591" s="13" t="s">
        <v>6517</v>
      </c>
      <c r="F1591" s="13" t="s">
        <v>6518</v>
      </c>
      <c r="G1591" s="13" t="s">
        <v>6519</v>
      </c>
      <c r="H1591" s="14">
        <v>0.02</v>
      </c>
      <c r="I1591" s="15" t="s">
        <v>32</v>
      </c>
      <c r="J1591" s="13" t="s">
        <v>33</v>
      </c>
      <c r="K1591" s="20">
        <v>90</v>
      </c>
      <c r="L1591" s="16">
        <f>#NAME?</f>
        <v>0</v>
      </c>
      <c r="M1591" s="29">
        <f t="shared" si="93"/>
        <v>0</v>
      </c>
      <c r="N1591" s="29">
        <f t="shared" si="94"/>
        <v>0</v>
      </c>
      <c r="O1591" s="16"/>
      <c r="P1591" s="16"/>
      <c r="Q1591" s="16">
        <v>0</v>
      </c>
      <c r="R1591" s="16">
        <v>0</v>
      </c>
      <c r="S1591" s="13" t="s">
        <v>34</v>
      </c>
      <c r="T1591" s="13">
        <v>3.9500000000000002</v>
      </c>
      <c r="U1591" s="13">
        <v>707.84000000000003</v>
      </c>
      <c r="V1591" s="13">
        <v>900</v>
      </c>
      <c r="W1591" s="13">
        <v>1130</v>
      </c>
      <c r="X1591" s="17"/>
      <c r="Y1591" s="18">
        <v>22</v>
      </c>
      <c r="Z1591" s="18">
        <f>#NAME?</f>
        <v>22</v>
      </c>
      <c r="AA1591" s="18" t="b">
        <f t="shared" si="92"/>
        <v>1</v>
      </c>
      <c r="AB1591" s="19">
        <v>3</v>
      </c>
    </row>
    <row r="1592">
      <c r="A1592" s="12">
        <v>13460</v>
      </c>
      <c r="B1592" s="13" t="s">
        <v>6520</v>
      </c>
      <c r="C1592" s="13" t="s">
        <v>6521</v>
      </c>
      <c r="D1592" s="13" t="s">
        <v>4422</v>
      </c>
      <c r="E1592" s="13" t="s">
        <v>6522</v>
      </c>
      <c r="F1592" s="13" t="s">
        <v>6523</v>
      </c>
      <c r="G1592" s="13" t="s">
        <v>6519</v>
      </c>
      <c r="H1592" s="14">
        <v>0.02</v>
      </c>
      <c r="I1592" s="15" t="s">
        <v>32</v>
      </c>
      <c r="J1592" s="13" t="s">
        <v>33</v>
      </c>
      <c r="K1592" s="20">
        <v>90</v>
      </c>
      <c r="L1592" s="16">
        <f>#NAME?</f>
        <v>0</v>
      </c>
      <c r="M1592" s="29">
        <f t="shared" si="93"/>
        <v>0</v>
      </c>
      <c r="N1592" s="29">
        <f t="shared" si="94"/>
        <v>0</v>
      </c>
      <c r="O1592" s="16"/>
      <c r="P1592" s="16"/>
      <c r="Q1592" s="16">
        <v>0</v>
      </c>
      <c r="R1592" s="16">
        <v>0</v>
      </c>
      <c r="S1592" s="13" t="s">
        <v>34</v>
      </c>
      <c r="T1592" s="13">
        <v>3.9500000000000002</v>
      </c>
      <c r="U1592" s="13">
        <v>707.84000000000003</v>
      </c>
      <c r="V1592" s="13">
        <v>900</v>
      </c>
      <c r="W1592" s="13">
        <v>1130</v>
      </c>
      <c r="X1592" s="17"/>
      <c r="Y1592" s="18">
        <v>22</v>
      </c>
      <c r="Z1592" s="18">
        <f>#NAME?</f>
        <v>22</v>
      </c>
      <c r="AA1592" s="18" t="b">
        <f t="shared" si="92"/>
        <v>1</v>
      </c>
      <c r="AB1592" s="19">
        <v>0</v>
      </c>
    </row>
    <row r="1593">
      <c r="A1593" s="21">
        <v>11262</v>
      </c>
      <c r="B1593" s="22" t="s">
        <v>6524</v>
      </c>
      <c r="C1593" s="22" t="s">
        <v>6525</v>
      </c>
      <c r="D1593" s="22" t="s">
        <v>4422</v>
      </c>
      <c r="E1593" s="22" t="s">
        <v>6526</v>
      </c>
      <c r="F1593" s="22" t="s">
        <v>6527</v>
      </c>
      <c r="G1593" s="22"/>
      <c r="H1593" s="14">
        <v>0.040000000000000001</v>
      </c>
      <c r="I1593" s="15" t="s">
        <v>64</v>
      </c>
      <c r="J1593" s="22" t="s">
        <v>65</v>
      </c>
      <c r="K1593" s="13">
        <v>90</v>
      </c>
      <c r="L1593" s="23">
        <v>0</v>
      </c>
      <c r="M1593" s="29">
        <f t="shared" si="93"/>
        <v>0</v>
      </c>
      <c r="N1593" s="29">
        <f t="shared" si="94"/>
        <v>0</v>
      </c>
      <c r="O1593" s="23"/>
      <c r="P1593" s="23"/>
      <c r="Q1593" s="23">
        <v>2</v>
      </c>
      <c r="R1593" s="23">
        <v>5</v>
      </c>
      <c r="S1593" s="22" t="s">
        <v>66</v>
      </c>
      <c r="T1593" s="22">
        <v>17.739999999999998</v>
      </c>
      <c r="U1593" s="22">
        <v>2773</v>
      </c>
      <c r="V1593" s="22">
        <v>4300</v>
      </c>
      <c r="W1593" s="22">
        <v>5940</v>
      </c>
      <c r="X1593" s="24">
        <v>1</v>
      </c>
      <c r="Y1593" s="25"/>
      <c r="Z1593" s="18">
        <f>#NAME?</f>
        <v>0</v>
      </c>
      <c r="AA1593" s="18" t="b">
        <f t="shared" si="92"/>
        <v>1</v>
      </c>
      <c r="AB1593" s="26"/>
    </row>
    <row r="1594">
      <c r="A1594" s="21">
        <v>11261</v>
      </c>
      <c r="B1594" s="22" t="s">
        <v>6528</v>
      </c>
      <c r="C1594" s="22" t="s">
        <v>6529</v>
      </c>
      <c r="D1594" s="22" t="s">
        <v>4422</v>
      </c>
      <c r="E1594" s="22" t="s">
        <v>6530</v>
      </c>
      <c r="F1594" s="22" t="s">
        <v>6531</v>
      </c>
      <c r="G1594" s="22"/>
      <c r="H1594" s="14">
        <v>0.040000000000000001</v>
      </c>
      <c r="I1594" s="15" t="s">
        <v>64</v>
      </c>
      <c r="J1594" s="22" t="s">
        <v>65</v>
      </c>
      <c r="K1594" s="13">
        <v>90</v>
      </c>
      <c r="L1594" s="23">
        <v>0</v>
      </c>
      <c r="M1594" s="29">
        <f t="shared" si="93"/>
        <v>0</v>
      </c>
      <c r="N1594" s="29">
        <f t="shared" si="94"/>
        <v>0</v>
      </c>
      <c r="O1594" s="23"/>
      <c r="P1594" s="23"/>
      <c r="Q1594" s="23">
        <v>2</v>
      </c>
      <c r="R1594" s="23">
        <v>5</v>
      </c>
      <c r="S1594" s="22" t="s">
        <v>66</v>
      </c>
      <c r="T1594" s="22">
        <v>17.739999999999998</v>
      </c>
      <c r="U1594" s="22">
        <v>2773</v>
      </c>
      <c r="V1594" s="22">
        <v>4300</v>
      </c>
      <c r="W1594" s="22">
        <v>5940</v>
      </c>
      <c r="X1594" s="24">
        <v>1</v>
      </c>
      <c r="Y1594" s="25"/>
      <c r="Z1594" s="18">
        <f>#NAME?</f>
        <v>0</v>
      </c>
      <c r="AA1594" s="18" t="b">
        <f t="shared" si="92"/>
        <v>1</v>
      </c>
      <c r="AB1594" s="26"/>
    </row>
    <row r="1595">
      <c r="A1595" s="21">
        <v>12593</v>
      </c>
      <c r="B1595" s="22" t="s">
        <v>6532</v>
      </c>
      <c r="C1595" s="22" t="s">
        <v>6533</v>
      </c>
      <c r="D1595" s="22" t="s">
        <v>4422</v>
      </c>
      <c r="E1595" s="22" t="s">
        <v>6534</v>
      </c>
      <c r="F1595" s="22" t="s">
        <v>6535</v>
      </c>
      <c r="G1595" s="22"/>
      <c r="H1595" s="14">
        <v>0.040000000000000001</v>
      </c>
      <c r="I1595" s="15" t="s">
        <v>64</v>
      </c>
      <c r="J1595" s="22" t="s">
        <v>65</v>
      </c>
      <c r="K1595" s="13">
        <v>90</v>
      </c>
      <c r="L1595" s="23">
        <v>0</v>
      </c>
      <c r="M1595" s="29">
        <f t="shared" si="93"/>
        <v>0</v>
      </c>
      <c r="N1595" s="29">
        <f t="shared" si="94"/>
        <v>0</v>
      </c>
      <c r="O1595" s="23"/>
      <c r="P1595" s="23"/>
      <c r="Q1595" s="23">
        <v>2</v>
      </c>
      <c r="R1595" s="23">
        <v>5</v>
      </c>
      <c r="S1595" s="22" t="s">
        <v>66</v>
      </c>
      <c r="T1595" s="22">
        <v>150</v>
      </c>
      <c r="U1595" s="22">
        <v>3622</v>
      </c>
      <c r="V1595" s="22">
        <v>5430</v>
      </c>
      <c r="W1595" s="22">
        <v>7490</v>
      </c>
      <c r="X1595" s="24"/>
      <c r="Y1595" s="25">
        <v>5</v>
      </c>
      <c r="Z1595" s="18">
        <f>#NAME?</f>
        <v>5</v>
      </c>
      <c r="AA1595" s="18" t="b">
        <f t="shared" si="92"/>
        <v>1</v>
      </c>
      <c r="AB1595" s="26">
        <v>6</v>
      </c>
    </row>
    <row r="1596">
      <c r="A1596" s="21">
        <v>12592</v>
      </c>
      <c r="B1596" s="22" t="s">
        <v>6536</v>
      </c>
      <c r="C1596" s="22" t="s">
        <v>6537</v>
      </c>
      <c r="D1596" s="22" t="s">
        <v>4422</v>
      </c>
      <c r="E1596" s="22" t="s">
        <v>6538</v>
      </c>
      <c r="F1596" s="22" t="s">
        <v>6539</v>
      </c>
      <c r="G1596" s="22"/>
      <c r="H1596" s="14">
        <v>0.040000000000000001</v>
      </c>
      <c r="I1596" s="15" t="s">
        <v>64</v>
      </c>
      <c r="J1596" s="22" t="s">
        <v>65</v>
      </c>
      <c r="K1596" s="13">
        <v>90</v>
      </c>
      <c r="L1596" s="23">
        <v>0</v>
      </c>
      <c r="M1596" s="29">
        <f t="shared" si="93"/>
        <v>0</v>
      </c>
      <c r="N1596" s="29">
        <f t="shared" si="94"/>
        <v>0</v>
      </c>
      <c r="O1596" s="23"/>
      <c r="P1596" s="23"/>
      <c r="Q1596" s="23">
        <v>2</v>
      </c>
      <c r="R1596" s="23">
        <v>5</v>
      </c>
      <c r="S1596" s="22" t="s">
        <v>66</v>
      </c>
      <c r="T1596" s="22">
        <v>150</v>
      </c>
      <c r="U1596" s="22">
        <v>3622</v>
      </c>
      <c r="V1596" s="22">
        <v>5430</v>
      </c>
      <c r="W1596" s="22">
        <v>7490</v>
      </c>
      <c r="X1596" s="24"/>
      <c r="Y1596" s="25">
        <v>2</v>
      </c>
      <c r="Z1596" s="18">
        <f>#NAME?</f>
        <v>2</v>
      </c>
      <c r="AA1596" s="18" t="b">
        <f t="shared" si="92"/>
        <v>1</v>
      </c>
      <c r="AB1596" s="26">
        <v>6</v>
      </c>
    </row>
    <row r="1597">
      <c r="A1597" s="12">
        <v>13461</v>
      </c>
      <c r="B1597" s="13" t="s">
        <v>6540</v>
      </c>
      <c r="C1597" s="13" t="s">
        <v>6541</v>
      </c>
      <c r="D1597" s="13" t="s">
        <v>4422</v>
      </c>
      <c r="E1597" s="13" t="s">
        <v>6542</v>
      </c>
      <c r="F1597" s="13" t="s">
        <v>6542</v>
      </c>
      <c r="G1597" s="13" t="s">
        <v>6543</v>
      </c>
      <c r="H1597" s="14">
        <v>0.02</v>
      </c>
      <c r="I1597" s="15" t="s">
        <v>32</v>
      </c>
      <c r="J1597" s="13" t="s">
        <v>33</v>
      </c>
      <c r="K1597" s="13">
        <v>90</v>
      </c>
      <c r="L1597" s="16">
        <f>#NAME?</f>
        <v>5</v>
      </c>
      <c r="M1597" s="29">
        <f t="shared" si="93"/>
        <v>20</v>
      </c>
      <c r="N1597" s="29">
        <f t="shared" si="94"/>
        <v>25</v>
      </c>
      <c r="O1597" s="16"/>
      <c r="P1597" s="16"/>
      <c r="Q1597" s="16">
        <v>1</v>
      </c>
      <c r="R1597" s="16">
        <v>3</v>
      </c>
      <c r="S1597" s="13" t="s">
        <v>34</v>
      </c>
      <c r="T1597" s="13">
        <v>17.5</v>
      </c>
      <c r="U1597" s="13">
        <v>2915.9400000000001</v>
      </c>
      <c r="V1597" s="13">
        <v>3700</v>
      </c>
      <c r="W1597" s="13">
        <v>6000</v>
      </c>
      <c r="X1597" s="17"/>
      <c r="Y1597" s="18">
        <v>42</v>
      </c>
      <c r="Z1597" s="18">
        <f>#NAME?</f>
        <v>42</v>
      </c>
      <c r="AA1597" s="18" t="b">
        <f t="shared" si="92"/>
        <v>1</v>
      </c>
      <c r="AB1597" s="19">
        <v>1</v>
      </c>
    </row>
    <row r="1598">
      <c r="A1598" s="12">
        <v>13463</v>
      </c>
      <c r="B1598" s="13" t="s">
        <v>6544</v>
      </c>
      <c r="C1598" s="13" t="s">
        <v>6545</v>
      </c>
      <c r="D1598" s="13" t="s">
        <v>4422</v>
      </c>
      <c r="E1598" s="13" t="s">
        <v>6546</v>
      </c>
      <c r="F1598" s="13" t="s">
        <v>6547</v>
      </c>
      <c r="G1598" s="13" t="s">
        <v>6548</v>
      </c>
      <c r="H1598" s="14">
        <v>0.02</v>
      </c>
      <c r="I1598" s="15" t="s">
        <v>32</v>
      </c>
      <c r="J1598" s="13" t="s">
        <v>33</v>
      </c>
      <c r="K1598" s="20">
        <v>90</v>
      </c>
      <c r="L1598" s="16">
        <f>#NAME?</f>
        <v>0</v>
      </c>
      <c r="M1598" s="29">
        <f t="shared" si="93"/>
        <v>0</v>
      </c>
      <c r="N1598" s="29">
        <f t="shared" si="94"/>
        <v>0</v>
      </c>
      <c r="O1598" s="16"/>
      <c r="P1598" s="16"/>
      <c r="Q1598" s="16">
        <v>0</v>
      </c>
      <c r="R1598" s="16">
        <v>0</v>
      </c>
      <c r="S1598" s="13" t="s">
        <v>34</v>
      </c>
      <c r="T1598" s="13">
        <v>2.5</v>
      </c>
      <c r="U1598" s="13">
        <v>388.13</v>
      </c>
      <c r="V1598" s="13">
        <v>500</v>
      </c>
      <c r="W1598" s="13">
        <v>700</v>
      </c>
      <c r="X1598" s="17"/>
      <c r="Y1598" s="18"/>
      <c r="Z1598" s="18">
        <f>#NAME?</f>
        <v>0</v>
      </c>
      <c r="AA1598" s="18" t="b">
        <f t="shared" si="92"/>
        <v>1</v>
      </c>
      <c r="AB1598" s="19"/>
    </row>
    <row r="1599">
      <c r="A1599" s="12">
        <v>13464</v>
      </c>
      <c r="B1599" s="13" t="s">
        <v>6549</v>
      </c>
      <c r="C1599" s="13" t="s">
        <v>6550</v>
      </c>
      <c r="D1599" s="13" t="s">
        <v>4422</v>
      </c>
      <c r="E1599" s="13" t="s">
        <v>6551</v>
      </c>
      <c r="F1599" s="13" t="s">
        <v>6552</v>
      </c>
      <c r="G1599" s="13" t="s">
        <v>6553</v>
      </c>
      <c r="H1599" s="14">
        <v>0.02</v>
      </c>
      <c r="I1599" s="15" t="s">
        <v>32</v>
      </c>
      <c r="J1599" s="13" t="s">
        <v>33</v>
      </c>
      <c r="K1599" s="20">
        <v>90</v>
      </c>
      <c r="L1599" s="16">
        <f>#NAME?</f>
        <v>0</v>
      </c>
      <c r="M1599" s="29">
        <f t="shared" si="93"/>
        <v>0</v>
      </c>
      <c r="N1599" s="29">
        <f t="shared" si="94"/>
        <v>0</v>
      </c>
      <c r="O1599" s="16"/>
      <c r="P1599" s="16"/>
      <c r="Q1599" s="16">
        <v>0</v>
      </c>
      <c r="R1599" s="16">
        <v>0</v>
      </c>
      <c r="S1599" s="13" t="s">
        <v>34</v>
      </c>
      <c r="T1599" s="13">
        <v>4</v>
      </c>
      <c r="U1599" s="13">
        <v>621</v>
      </c>
      <c r="V1599" s="13">
        <v>800</v>
      </c>
      <c r="W1599" s="13">
        <v>1100</v>
      </c>
      <c r="X1599" s="17"/>
      <c r="Y1599" s="18"/>
      <c r="Z1599" s="18">
        <f>#NAME?</f>
        <v>0</v>
      </c>
      <c r="AA1599" s="18" t="b">
        <f t="shared" si="92"/>
        <v>1</v>
      </c>
      <c r="AB1599" s="19"/>
    </row>
    <row r="1600">
      <c r="A1600" s="21">
        <v>11264</v>
      </c>
      <c r="B1600" s="22" t="s">
        <v>6554</v>
      </c>
      <c r="C1600" s="22" t="s">
        <v>6555</v>
      </c>
      <c r="D1600" s="22" t="s">
        <v>4422</v>
      </c>
      <c r="E1600" s="22" t="s">
        <v>6556</v>
      </c>
      <c r="F1600" s="22" t="s">
        <v>6557</v>
      </c>
      <c r="G1600" s="22"/>
      <c r="H1600" s="14">
        <v>0.040000000000000001</v>
      </c>
      <c r="I1600" s="15" t="s">
        <v>64</v>
      </c>
      <c r="J1600" s="22" t="s">
        <v>65</v>
      </c>
      <c r="K1600" s="13">
        <v>90</v>
      </c>
      <c r="L1600" s="23">
        <v>0</v>
      </c>
      <c r="M1600" s="29">
        <f t="shared" si="93"/>
        <v>0</v>
      </c>
      <c r="N1600" s="29">
        <f t="shared" si="94"/>
        <v>0</v>
      </c>
      <c r="O1600" s="23"/>
      <c r="P1600" s="23"/>
      <c r="Q1600" s="23">
        <v>2</v>
      </c>
      <c r="R1600" s="23">
        <v>5</v>
      </c>
      <c r="S1600" s="22" t="s">
        <v>66</v>
      </c>
      <c r="T1600" s="22">
        <v>70</v>
      </c>
      <c r="U1600" s="22">
        <v>1785</v>
      </c>
      <c r="V1600" s="22">
        <v>2680</v>
      </c>
      <c r="W1600" s="22">
        <v>3570</v>
      </c>
      <c r="X1600" s="24"/>
      <c r="Y1600" s="25">
        <v>20</v>
      </c>
      <c r="Z1600" s="18">
        <f>#NAME?</f>
        <v>20</v>
      </c>
      <c r="AA1600" s="18" t="b">
        <f t="shared" si="92"/>
        <v>1</v>
      </c>
      <c r="AB1600" s="26">
        <v>3</v>
      </c>
    </row>
    <row r="1601">
      <c r="A1601" s="21">
        <v>11263</v>
      </c>
      <c r="B1601" s="22" t="s">
        <v>6558</v>
      </c>
      <c r="C1601" s="22" t="s">
        <v>6559</v>
      </c>
      <c r="D1601" s="22" t="s">
        <v>4422</v>
      </c>
      <c r="E1601" s="22" t="s">
        <v>6560</v>
      </c>
      <c r="F1601" s="22" t="s">
        <v>6561</v>
      </c>
      <c r="G1601" s="22"/>
      <c r="H1601" s="14">
        <v>0.040000000000000001</v>
      </c>
      <c r="I1601" s="15" t="s">
        <v>64</v>
      </c>
      <c r="J1601" s="22" t="s">
        <v>65</v>
      </c>
      <c r="K1601" s="13">
        <v>90</v>
      </c>
      <c r="L1601" s="23">
        <v>0</v>
      </c>
      <c r="M1601" s="29">
        <f t="shared" si="93"/>
        <v>0</v>
      </c>
      <c r="N1601" s="29">
        <f t="shared" si="94"/>
        <v>0</v>
      </c>
      <c r="O1601" s="23"/>
      <c r="P1601" s="23"/>
      <c r="Q1601" s="23">
        <v>2</v>
      </c>
      <c r="R1601" s="23">
        <v>5</v>
      </c>
      <c r="S1601" s="22" t="s">
        <v>66</v>
      </c>
      <c r="T1601" s="22">
        <v>70</v>
      </c>
      <c r="U1601" s="22">
        <v>1785</v>
      </c>
      <c r="V1601" s="22">
        <v>2680</v>
      </c>
      <c r="W1601" s="22">
        <v>3570</v>
      </c>
      <c r="X1601" s="24"/>
      <c r="Y1601" s="25">
        <v>19</v>
      </c>
      <c r="Z1601" s="18">
        <f>#NAME?</f>
        <v>19</v>
      </c>
      <c r="AA1601" s="18" t="b">
        <f t="shared" si="92"/>
        <v>1</v>
      </c>
      <c r="AB1601" s="26">
        <v>1</v>
      </c>
    </row>
    <row r="1602">
      <c r="A1602" s="12">
        <v>13960</v>
      </c>
      <c r="B1602" s="13" t="s">
        <v>6562</v>
      </c>
      <c r="C1602" s="13" t="s">
        <v>6563</v>
      </c>
      <c r="D1602" s="13" t="s">
        <v>4422</v>
      </c>
      <c r="E1602" s="13" t="s">
        <v>6564</v>
      </c>
      <c r="F1602" s="13" t="s">
        <v>6565</v>
      </c>
      <c r="G1602" s="13" t="s">
        <v>3463</v>
      </c>
      <c r="H1602" s="14">
        <v>0.02</v>
      </c>
      <c r="I1602" s="15" t="s">
        <v>32</v>
      </c>
      <c r="J1602" s="13" t="s">
        <v>33</v>
      </c>
      <c r="K1602" s="20">
        <v>90</v>
      </c>
      <c r="L1602" s="16">
        <f>#NAME?</f>
        <v>0</v>
      </c>
      <c r="M1602" s="29">
        <f t="shared" si="93"/>
        <v>0</v>
      </c>
      <c r="N1602" s="29">
        <f t="shared" si="94"/>
        <v>0</v>
      </c>
      <c r="O1602" s="16"/>
      <c r="P1602" s="16"/>
      <c r="Q1602" s="16">
        <v>1</v>
      </c>
      <c r="R1602" s="16">
        <v>4</v>
      </c>
      <c r="S1602" s="13" t="s">
        <v>34</v>
      </c>
      <c r="T1602" s="13">
        <v>2.2999999999999998</v>
      </c>
      <c r="U1602" s="13">
        <v>412.16000000000003</v>
      </c>
      <c r="V1602" s="13">
        <v>550</v>
      </c>
      <c r="W1602" s="13">
        <v>680</v>
      </c>
      <c r="X1602" s="17"/>
      <c r="Y1602" s="18">
        <v>19</v>
      </c>
      <c r="Z1602" s="18">
        <f>#NAME?</f>
        <v>19</v>
      </c>
      <c r="AA1602" s="18" t="b">
        <f t="shared" si="92"/>
        <v>1</v>
      </c>
      <c r="AB1602" s="19"/>
    </row>
    <row r="1603">
      <c r="A1603" s="12">
        <v>13462</v>
      </c>
      <c r="B1603" s="13" t="s">
        <v>6566</v>
      </c>
      <c r="C1603" s="13" t="s">
        <v>6567</v>
      </c>
      <c r="D1603" s="13" t="s">
        <v>4422</v>
      </c>
      <c r="E1603" s="13" t="s">
        <v>6568</v>
      </c>
      <c r="F1603" s="13" t="s">
        <v>6569</v>
      </c>
      <c r="G1603" s="13" t="s">
        <v>6548</v>
      </c>
      <c r="H1603" s="14">
        <v>0.02</v>
      </c>
      <c r="I1603" s="15" t="s">
        <v>32</v>
      </c>
      <c r="J1603" s="13" t="s">
        <v>33</v>
      </c>
      <c r="K1603" s="20">
        <v>90</v>
      </c>
      <c r="L1603" s="16">
        <f>#NAME?</f>
        <v>0</v>
      </c>
      <c r="M1603" s="29">
        <f t="shared" si="93"/>
        <v>0</v>
      </c>
      <c r="N1603" s="29">
        <f t="shared" si="94"/>
        <v>0</v>
      </c>
      <c r="O1603" s="16"/>
      <c r="P1603" s="16"/>
      <c r="Q1603" s="16">
        <v>0</v>
      </c>
      <c r="R1603" s="16">
        <v>0</v>
      </c>
      <c r="S1603" s="13" t="s">
        <v>34</v>
      </c>
      <c r="T1603" s="13">
        <v>6</v>
      </c>
      <c r="U1603" s="13">
        <v>931.5</v>
      </c>
      <c r="V1603" s="13">
        <v>1200</v>
      </c>
      <c r="W1603" s="13">
        <v>1660</v>
      </c>
      <c r="X1603" s="17"/>
      <c r="Y1603" s="18"/>
      <c r="Z1603" s="18">
        <f>#NAME?</f>
        <v>0</v>
      </c>
      <c r="AA1603" s="18" t="b">
        <f t="shared" ref="AA1603:AA1666" si="95">Y1603=Z1603</f>
        <v>1</v>
      </c>
      <c r="AB1603" s="19"/>
    </row>
    <row r="1604">
      <c r="A1604" s="12">
        <v>13465</v>
      </c>
      <c r="B1604" s="13" t="s">
        <v>6570</v>
      </c>
      <c r="C1604" s="13" t="s">
        <v>6571</v>
      </c>
      <c r="D1604" s="13" t="s">
        <v>4422</v>
      </c>
      <c r="E1604" s="13" t="s">
        <v>6572</v>
      </c>
      <c r="F1604" s="13" t="s">
        <v>6573</v>
      </c>
      <c r="G1604" s="13" t="s">
        <v>6553</v>
      </c>
      <c r="H1604" s="14">
        <v>0.02</v>
      </c>
      <c r="I1604" s="15" t="s">
        <v>32</v>
      </c>
      <c r="J1604" s="13" t="s">
        <v>33</v>
      </c>
      <c r="K1604" s="20">
        <v>90</v>
      </c>
      <c r="L1604" s="16">
        <f>#NAME?</f>
        <v>0</v>
      </c>
      <c r="M1604" s="29">
        <f t="shared" si="93"/>
        <v>0</v>
      </c>
      <c r="N1604" s="29">
        <f t="shared" si="94"/>
        <v>0</v>
      </c>
      <c r="O1604" s="16"/>
      <c r="P1604" s="16"/>
      <c r="Q1604" s="16">
        <v>0</v>
      </c>
      <c r="R1604" s="16">
        <v>0</v>
      </c>
      <c r="S1604" s="13" t="s">
        <v>34</v>
      </c>
      <c r="T1604" s="13">
        <v>4</v>
      </c>
      <c r="U1604" s="13">
        <v>621</v>
      </c>
      <c r="V1604" s="13">
        <v>800</v>
      </c>
      <c r="W1604" s="13">
        <v>1100</v>
      </c>
      <c r="X1604" s="17"/>
      <c r="Y1604" s="18"/>
      <c r="Z1604" s="18">
        <f>#NAME?</f>
        <v>0</v>
      </c>
      <c r="AA1604" s="18" t="b">
        <f t="shared" si="95"/>
        <v>1</v>
      </c>
      <c r="AB1604" s="19"/>
    </row>
    <row r="1605">
      <c r="A1605" s="12">
        <v>13408</v>
      </c>
      <c r="B1605" s="13" t="s">
        <v>6574</v>
      </c>
      <c r="C1605" s="13" t="s">
        <v>6575</v>
      </c>
      <c r="D1605" s="13" t="s">
        <v>4422</v>
      </c>
      <c r="E1605" s="13" t="s">
        <v>6576</v>
      </c>
      <c r="F1605" s="13" t="s">
        <v>6577</v>
      </c>
      <c r="G1605" s="13" t="s">
        <v>6578</v>
      </c>
      <c r="H1605" s="14">
        <v>0.02</v>
      </c>
      <c r="I1605" s="15" t="s">
        <v>32</v>
      </c>
      <c r="J1605" s="13" t="s">
        <v>33</v>
      </c>
      <c r="K1605" s="13">
        <v>90</v>
      </c>
      <c r="L1605" s="16">
        <f>#NAME?</f>
        <v>0</v>
      </c>
      <c r="M1605" s="29">
        <f t="shared" si="93"/>
        <v>0</v>
      </c>
      <c r="N1605" s="29">
        <f t="shared" si="94"/>
        <v>0</v>
      </c>
      <c r="O1605" s="16"/>
      <c r="P1605" s="16"/>
      <c r="Q1605" s="16">
        <v>1</v>
      </c>
      <c r="R1605" s="16">
        <v>3</v>
      </c>
      <c r="S1605" s="13" t="s">
        <v>34</v>
      </c>
      <c r="T1605" s="13">
        <v>16.16</v>
      </c>
      <c r="U1605" s="13">
        <v>2</v>
      </c>
      <c r="V1605" s="13">
        <v>3300</v>
      </c>
      <c r="W1605" s="13">
        <v>4560</v>
      </c>
      <c r="X1605" s="17"/>
      <c r="Y1605" s="18"/>
      <c r="Z1605" s="18">
        <f>#NAME?</f>
        <v>0</v>
      </c>
      <c r="AA1605" s="18" t="b">
        <f t="shared" si="95"/>
        <v>1</v>
      </c>
      <c r="AB1605" s="19"/>
    </row>
    <row r="1606">
      <c r="A1606" s="21">
        <v>11769</v>
      </c>
      <c r="B1606" s="22" t="s">
        <v>6579</v>
      </c>
      <c r="C1606" s="22" t="s">
        <v>6580</v>
      </c>
      <c r="D1606" s="22" t="s">
        <v>4422</v>
      </c>
      <c r="E1606" s="22" t="s">
        <v>6581</v>
      </c>
      <c r="F1606" s="22" t="s">
        <v>6582</v>
      </c>
      <c r="G1606" s="22"/>
      <c r="H1606" s="14">
        <v>0.040000000000000001</v>
      </c>
      <c r="I1606" s="15" t="s">
        <v>64</v>
      </c>
      <c r="J1606" s="22" t="s">
        <v>65</v>
      </c>
      <c r="K1606" s="13">
        <v>90</v>
      </c>
      <c r="L1606" s="23">
        <v>4</v>
      </c>
      <c r="M1606" s="29">
        <f t="shared" si="93"/>
        <v>16</v>
      </c>
      <c r="N1606" s="29">
        <f t="shared" si="94"/>
        <v>20</v>
      </c>
      <c r="O1606" s="23">
        <v>5</v>
      </c>
      <c r="P1606" s="23">
        <v>20</v>
      </c>
      <c r="Q1606" s="23"/>
      <c r="R1606" s="23"/>
      <c r="S1606" s="22" t="s">
        <v>66</v>
      </c>
      <c r="T1606" s="22">
        <v>12</v>
      </c>
      <c r="U1606" s="22">
        <v>306</v>
      </c>
      <c r="V1606" s="22">
        <v>460</v>
      </c>
      <c r="W1606" s="22">
        <v>610</v>
      </c>
      <c r="X1606" s="24">
        <v>6</v>
      </c>
      <c r="Y1606" s="25">
        <v>10</v>
      </c>
      <c r="Z1606" s="18">
        <f>#NAME?</f>
        <v>10</v>
      </c>
      <c r="AA1606" s="18" t="b">
        <f t="shared" si="95"/>
        <v>1</v>
      </c>
      <c r="AB1606" s="26">
        <v>5</v>
      </c>
    </row>
    <row r="1607">
      <c r="A1607" s="21">
        <v>11768</v>
      </c>
      <c r="B1607" s="22" t="s">
        <v>6583</v>
      </c>
      <c r="C1607" s="22" t="s">
        <v>6584</v>
      </c>
      <c r="D1607" s="22" t="s">
        <v>4422</v>
      </c>
      <c r="E1607" s="22" t="s">
        <v>6585</v>
      </c>
      <c r="F1607" s="22" t="s">
        <v>6586</v>
      </c>
      <c r="G1607" s="22"/>
      <c r="H1607" s="14">
        <v>0.040000000000000001</v>
      </c>
      <c r="I1607" s="15" t="s">
        <v>64</v>
      </c>
      <c r="J1607" s="22" t="s">
        <v>65</v>
      </c>
      <c r="K1607" s="13">
        <v>90</v>
      </c>
      <c r="L1607" s="23">
        <v>4</v>
      </c>
      <c r="M1607" s="29">
        <f t="shared" si="93"/>
        <v>16</v>
      </c>
      <c r="N1607" s="29">
        <f t="shared" si="94"/>
        <v>20</v>
      </c>
      <c r="O1607" s="23">
        <v>5</v>
      </c>
      <c r="P1607" s="23">
        <v>20</v>
      </c>
      <c r="Q1607" s="23"/>
      <c r="R1607" s="23"/>
      <c r="S1607" s="22" t="s">
        <v>66</v>
      </c>
      <c r="T1607" s="22">
        <v>12</v>
      </c>
      <c r="U1607" s="22">
        <v>306</v>
      </c>
      <c r="V1607" s="22">
        <v>460</v>
      </c>
      <c r="W1607" s="22">
        <v>610</v>
      </c>
      <c r="X1607" s="24">
        <v>3</v>
      </c>
      <c r="Y1607" s="25">
        <v>10</v>
      </c>
      <c r="Z1607" s="18">
        <f>#NAME?</f>
        <v>10</v>
      </c>
      <c r="AA1607" s="18" t="b">
        <f t="shared" si="95"/>
        <v>1</v>
      </c>
      <c r="AB1607" s="26">
        <v>6</v>
      </c>
    </row>
    <row r="1608">
      <c r="A1608" s="21">
        <v>11767</v>
      </c>
      <c r="B1608" s="22" t="s">
        <v>6587</v>
      </c>
      <c r="C1608" s="22" t="s">
        <v>6588</v>
      </c>
      <c r="D1608" s="22" t="s">
        <v>4422</v>
      </c>
      <c r="E1608" s="22" t="s">
        <v>6589</v>
      </c>
      <c r="F1608" s="22" t="s">
        <v>6590</v>
      </c>
      <c r="G1608" s="22"/>
      <c r="H1608" s="14">
        <v>0.040000000000000001</v>
      </c>
      <c r="I1608" s="15" t="s">
        <v>4704</v>
      </c>
      <c r="J1608" s="15" t="s">
        <v>4705</v>
      </c>
      <c r="K1608" s="13">
        <v>90</v>
      </c>
      <c r="L1608" s="23">
        <v>4</v>
      </c>
      <c r="M1608" s="29">
        <f t="shared" si="93"/>
        <v>16</v>
      </c>
      <c r="N1608" s="29">
        <f t="shared" si="94"/>
        <v>20</v>
      </c>
      <c r="O1608" s="23"/>
      <c r="P1608" s="23"/>
      <c r="Q1608" s="23">
        <v>5</v>
      </c>
      <c r="R1608" s="23">
        <v>20</v>
      </c>
      <c r="S1608" s="22" t="s">
        <v>66</v>
      </c>
      <c r="T1608" s="22">
        <v>34</v>
      </c>
      <c r="U1608" s="22">
        <v>790.5</v>
      </c>
      <c r="V1608" s="22">
        <v>1210</v>
      </c>
      <c r="W1608" s="22">
        <v>1670</v>
      </c>
      <c r="X1608" s="24">
        <v>1</v>
      </c>
      <c r="Y1608" s="25"/>
      <c r="Z1608" s="18">
        <f>#NAME?</f>
        <v>0</v>
      </c>
      <c r="AA1608" s="18" t="b">
        <f t="shared" si="95"/>
        <v>1</v>
      </c>
      <c r="AB1608" s="26"/>
    </row>
    <row r="1609">
      <c r="A1609" s="21">
        <v>11766</v>
      </c>
      <c r="B1609" s="22" t="s">
        <v>6591</v>
      </c>
      <c r="C1609" s="22" t="s">
        <v>6592</v>
      </c>
      <c r="D1609" s="22" t="s">
        <v>4422</v>
      </c>
      <c r="E1609" s="22" t="s">
        <v>6593</v>
      </c>
      <c r="F1609" s="22" t="s">
        <v>6594</v>
      </c>
      <c r="G1609" s="22"/>
      <c r="H1609" s="14">
        <v>0.040000000000000001</v>
      </c>
      <c r="I1609" s="15" t="s">
        <v>4704</v>
      </c>
      <c r="J1609" s="15" t="s">
        <v>4705</v>
      </c>
      <c r="K1609" s="13">
        <v>90</v>
      </c>
      <c r="L1609" s="23">
        <v>3</v>
      </c>
      <c r="M1609" s="29">
        <f t="shared" si="93"/>
        <v>12</v>
      </c>
      <c r="N1609" s="29">
        <f t="shared" si="94"/>
        <v>15</v>
      </c>
      <c r="O1609" s="23"/>
      <c r="P1609" s="23"/>
      <c r="Q1609" s="23">
        <v>5</v>
      </c>
      <c r="R1609" s="23">
        <v>20</v>
      </c>
      <c r="S1609" s="22" t="s">
        <v>66</v>
      </c>
      <c r="T1609" s="22">
        <v>34</v>
      </c>
      <c r="U1609" s="22">
        <v>790.5</v>
      </c>
      <c r="V1609" s="22">
        <v>1210</v>
      </c>
      <c r="W1609" s="22">
        <v>1670</v>
      </c>
      <c r="X1609" s="24">
        <v>4</v>
      </c>
      <c r="Y1609" s="25"/>
      <c r="Z1609" s="18">
        <f>#NAME?</f>
        <v>0</v>
      </c>
      <c r="AA1609" s="18" t="b">
        <f t="shared" si="95"/>
        <v>1</v>
      </c>
      <c r="AB1609" s="26"/>
    </row>
    <row r="1610">
      <c r="A1610" s="21">
        <v>10241</v>
      </c>
      <c r="B1610" s="22" t="s">
        <v>6595</v>
      </c>
      <c r="C1610" s="22" t="s">
        <v>6596</v>
      </c>
      <c r="D1610" s="22" t="s">
        <v>4422</v>
      </c>
      <c r="E1610" s="22" t="s">
        <v>6597</v>
      </c>
      <c r="F1610" s="22" t="s">
        <v>6598</v>
      </c>
      <c r="G1610" s="22"/>
      <c r="H1610" s="14">
        <v>0.040000000000000001</v>
      </c>
      <c r="I1610" s="15" t="s">
        <v>6599</v>
      </c>
      <c r="J1610" s="22" t="s">
        <v>6600</v>
      </c>
      <c r="K1610" s="13">
        <v>90</v>
      </c>
      <c r="L1610" s="23">
        <v>6</v>
      </c>
      <c r="M1610" s="29">
        <f t="shared" si="93"/>
        <v>24</v>
      </c>
      <c r="N1610" s="29">
        <f t="shared" si="94"/>
        <v>30</v>
      </c>
      <c r="O1610" s="23">
        <v>3</v>
      </c>
      <c r="P1610" s="23">
        <v>10</v>
      </c>
      <c r="Q1610" s="23"/>
      <c r="R1610" s="23"/>
      <c r="S1610" s="22" t="s">
        <v>34</v>
      </c>
      <c r="T1610" s="22">
        <v>12</v>
      </c>
      <c r="U1610" s="22">
        <v>306</v>
      </c>
      <c r="V1610" s="22">
        <v>460</v>
      </c>
      <c r="W1610" s="22">
        <v>610</v>
      </c>
      <c r="X1610" s="24">
        <v>3</v>
      </c>
      <c r="Y1610" s="25">
        <v>8</v>
      </c>
      <c r="Z1610" s="18">
        <f>#NAME?</f>
        <v>8</v>
      </c>
      <c r="AA1610" s="18" t="b">
        <f t="shared" si="95"/>
        <v>1</v>
      </c>
      <c r="AB1610" s="26">
        <v>5</v>
      </c>
    </row>
    <row r="1611">
      <c r="A1611" s="31">
        <v>10240</v>
      </c>
      <c r="B1611" s="32" t="s">
        <v>6601</v>
      </c>
      <c r="C1611" s="33" t="s">
        <v>6602</v>
      </c>
      <c r="D1611" s="33" t="s">
        <v>4422</v>
      </c>
      <c r="E1611" s="33" t="s">
        <v>6603</v>
      </c>
      <c r="F1611" s="33" t="s">
        <v>6604</v>
      </c>
      <c r="G1611" s="34"/>
      <c r="H1611" s="35">
        <v>0.040000000000000001</v>
      </c>
      <c r="I1611" s="36" t="s">
        <v>6599</v>
      </c>
      <c r="J1611" s="33" t="s">
        <v>6600</v>
      </c>
      <c r="K1611" s="13">
        <v>90</v>
      </c>
      <c r="L1611" s="29">
        <v>6</v>
      </c>
      <c r="M1611" s="29">
        <f t="shared" si="93"/>
        <v>24</v>
      </c>
      <c r="N1611" s="29">
        <f t="shared" si="94"/>
        <v>30</v>
      </c>
      <c r="O1611" s="29"/>
      <c r="P1611" s="29"/>
      <c r="Q1611" s="29"/>
      <c r="R1611" s="29"/>
      <c r="S1611" s="33" t="s">
        <v>6605</v>
      </c>
      <c r="T1611" s="33">
        <v>12</v>
      </c>
      <c r="U1611" s="33">
        <v>306</v>
      </c>
      <c r="V1611" s="33">
        <v>460</v>
      </c>
      <c r="W1611" s="33">
        <v>610</v>
      </c>
      <c r="X1611" s="24">
        <v>3</v>
      </c>
      <c r="Y1611" s="29">
        <v>18</v>
      </c>
      <c r="Z1611" s="18">
        <f>#NAME?</f>
        <v>18</v>
      </c>
      <c r="AA1611" s="18" t="b">
        <f t="shared" si="95"/>
        <v>1</v>
      </c>
      <c r="AB1611" s="26">
        <v>7</v>
      </c>
    </row>
    <row r="1612">
      <c r="A1612" s="21">
        <v>10239</v>
      </c>
      <c r="B1612" s="22" t="s">
        <v>6606</v>
      </c>
      <c r="C1612" s="22" t="s">
        <v>6607</v>
      </c>
      <c r="D1612" s="22" t="s">
        <v>4422</v>
      </c>
      <c r="E1612" s="22" t="s">
        <v>6608</v>
      </c>
      <c r="F1612" s="22" t="s">
        <v>6609</v>
      </c>
      <c r="G1612" s="22"/>
      <c r="H1612" s="14">
        <v>0.040000000000000001</v>
      </c>
      <c r="I1612" s="15" t="s">
        <v>6599</v>
      </c>
      <c r="J1612" s="22" t="s">
        <v>6600</v>
      </c>
      <c r="K1612" s="13">
        <v>90</v>
      </c>
      <c r="L1612" s="23">
        <v>2</v>
      </c>
      <c r="M1612" s="29">
        <f t="shared" si="93"/>
        <v>8</v>
      </c>
      <c r="N1612" s="29">
        <f t="shared" si="94"/>
        <v>10</v>
      </c>
      <c r="O1612" s="23"/>
      <c r="P1612" s="23"/>
      <c r="Q1612" s="23">
        <v>2</v>
      </c>
      <c r="R1612" s="23">
        <v>5</v>
      </c>
      <c r="S1612" s="22" t="s">
        <v>34</v>
      </c>
      <c r="T1612" s="22">
        <v>50</v>
      </c>
      <c r="U1612" s="22">
        <v>1275</v>
      </c>
      <c r="V1612" s="22">
        <v>1910</v>
      </c>
      <c r="W1612" s="22">
        <v>2550</v>
      </c>
      <c r="X1612" s="24">
        <v>6</v>
      </c>
      <c r="Y1612" s="25">
        <v>15</v>
      </c>
      <c r="Z1612" s="18">
        <f>#NAME?</f>
        <v>15</v>
      </c>
      <c r="AA1612" s="18" t="b">
        <f t="shared" si="95"/>
        <v>1</v>
      </c>
      <c r="AB1612" s="26">
        <v>3</v>
      </c>
    </row>
    <row r="1613">
      <c r="A1613" s="21">
        <v>10238</v>
      </c>
      <c r="B1613" s="22" t="s">
        <v>6610</v>
      </c>
      <c r="C1613" s="22" t="s">
        <v>6611</v>
      </c>
      <c r="D1613" s="22" t="s">
        <v>4422</v>
      </c>
      <c r="E1613" s="22" t="s">
        <v>6612</v>
      </c>
      <c r="F1613" s="22" t="s">
        <v>6613</v>
      </c>
      <c r="G1613" s="22"/>
      <c r="H1613" s="14">
        <v>0.040000000000000001</v>
      </c>
      <c r="I1613" s="15" t="s">
        <v>6599</v>
      </c>
      <c r="J1613" s="22" t="s">
        <v>6600</v>
      </c>
      <c r="K1613" s="13">
        <v>90</v>
      </c>
      <c r="L1613" s="23">
        <v>2</v>
      </c>
      <c r="M1613" s="29">
        <f t="shared" si="93"/>
        <v>8</v>
      </c>
      <c r="N1613" s="29">
        <f t="shared" si="94"/>
        <v>10</v>
      </c>
      <c r="O1613" s="23"/>
      <c r="P1613" s="23"/>
      <c r="Q1613" s="23">
        <v>2</v>
      </c>
      <c r="R1613" s="23">
        <v>5</v>
      </c>
      <c r="S1613" s="22" t="s">
        <v>34</v>
      </c>
      <c r="T1613" s="22">
        <v>50</v>
      </c>
      <c r="U1613" s="22">
        <v>1275</v>
      </c>
      <c r="V1613" s="22">
        <v>1910</v>
      </c>
      <c r="W1613" s="22">
        <v>2550</v>
      </c>
      <c r="X1613" s="24">
        <v>5</v>
      </c>
      <c r="Y1613" s="25">
        <v>15</v>
      </c>
      <c r="Z1613" s="18">
        <f>#NAME?</f>
        <v>15</v>
      </c>
      <c r="AA1613" s="18" t="b">
        <f t="shared" si="95"/>
        <v>1</v>
      </c>
      <c r="AB1613" s="26">
        <v>3</v>
      </c>
    </row>
    <row r="1614">
      <c r="A1614" s="21">
        <v>11266</v>
      </c>
      <c r="B1614" s="22" t="s">
        <v>6614</v>
      </c>
      <c r="C1614" s="22" t="s">
        <v>6615</v>
      </c>
      <c r="D1614" s="22" t="s">
        <v>4422</v>
      </c>
      <c r="E1614" s="22" t="s">
        <v>6616</v>
      </c>
      <c r="F1614" s="22" t="s">
        <v>6617</v>
      </c>
      <c r="G1614" s="22"/>
      <c r="H1614" s="14">
        <v>0.040000000000000001</v>
      </c>
      <c r="I1614" s="15" t="s">
        <v>6599</v>
      </c>
      <c r="J1614" s="22" t="s">
        <v>6600</v>
      </c>
      <c r="K1614" s="13">
        <v>90</v>
      </c>
      <c r="L1614" s="23">
        <v>5</v>
      </c>
      <c r="M1614" s="29">
        <f t="shared" si="93"/>
        <v>20</v>
      </c>
      <c r="N1614" s="29">
        <f t="shared" si="94"/>
        <v>25</v>
      </c>
      <c r="O1614" s="23"/>
      <c r="P1614" s="23"/>
      <c r="Q1614" s="23">
        <v>2</v>
      </c>
      <c r="R1614" s="23">
        <v>5</v>
      </c>
      <c r="S1614" s="22" t="s">
        <v>34</v>
      </c>
      <c r="T1614" s="22">
        <v>4</v>
      </c>
      <c r="U1614" s="22">
        <v>666.5</v>
      </c>
      <c r="V1614" s="22">
        <v>1450</v>
      </c>
      <c r="W1614" s="22">
        <v>2000</v>
      </c>
      <c r="X1614" s="24">
        <v>1</v>
      </c>
      <c r="Y1614" s="25"/>
      <c r="Z1614" s="18">
        <f>#NAME?</f>
        <v>0</v>
      </c>
      <c r="AA1614" s="18" t="b">
        <f t="shared" si="95"/>
        <v>1</v>
      </c>
      <c r="AB1614" s="26"/>
    </row>
    <row r="1615">
      <c r="A1615" s="21">
        <v>11265</v>
      </c>
      <c r="B1615" s="22" t="s">
        <v>6618</v>
      </c>
      <c r="C1615" s="22" t="s">
        <v>6619</v>
      </c>
      <c r="D1615" s="22" t="s">
        <v>4422</v>
      </c>
      <c r="E1615" s="22" t="s">
        <v>6620</v>
      </c>
      <c r="F1615" s="22" t="s">
        <v>6621</v>
      </c>
      <c r="G1615" s="22"/>
      <c r="H1615" s="14">
        <v>0.040000000000000001</v>
      </c>
      <c r="I1615" s="15" t="s">
        <v>6599</v>
      </c>
      <c r="J1615" s="22" t="s">
        <v>6600</v>
      </c>
      <c r="K1615" s="13">
        <v>90</v>
      </c>
      <c r="L1615" s="23">
        <v>5</v>
      </c>
      <c r="M1615" s="29">
        <f t="shared" ref="M1615:M1678" si="96">L1615*4</f>
        <v>20</v>
      </c>
      <c r="N1615" s="29">
        <f t="shared" ref="N1615:N1678" si="97">L1615*5</f>
        <v>25</v>
      </c>
      <c r="O1615" s="23"/>
      <c r="P1615" s="23"/>
      <c r="Q1615" s="23">
        <v>2</v>
      </c>
      <c r="R1615" s="23">
        <v>5</v>
      </c>
      <c r="S1615" s="22" t="s">
        <v>34</v>
      </c>
      <c r="T1615" s="22">
        <v>4</v>
      </c>
      <c r="U1615" s="22">
        <v>666.5</v>
      </c>
      <c r="V1615" s="22">
        <v>1450</v>
      </c>
      <c r="W1615" s="22">
        <v>2000</v>
      </c>
      <c r="X1615" s="24"/>
      <c r="Y1615" s="25"/>
      <c r="Z1615" s="18">
        <f>#NAME?</f>
        <v>0</v>
      </c>
      <c r="AA1615" s="18" t="b">
        <f t="shared" si="95"/>
        <v>1</v>
      </c>
      <c r="AB1615" s="26"/>
    </row>
    <row r="1616">
      <c r="A1616" s="21">
        <v>12238</v>
      </c>
      <c r="B1616" s="22" t="s">
        <v>6622</v>
      </c>
      <c r="C1616" s="22" t="s">
        <v>6623</v>
      </c>
      <c r="D1616" s="22" t="s">
        <v>4422</v>
      </c>
      <c r="E1616" s="22" t="s">
        <v>6624</v>
      </c>
      <c r="F1616" s="22" t="s">
        <v>6625</v>
      </c>
      <c r="G1616" s="22"/>
      <c r="H1616" s="14">
        <v>0.040000000000000001</v>
      </c>
      <c r="I1616" s="15" t="s">
        <v>6599</v>
      </c>
      <c r="J1616" s="22" t="s">
        <v>6600</v>
      </c>
      <c r="K1616" s="13">
        <v>90</v>
      </c>
      <c r="L1616" s="23">
        <v>7</v>
      </c>
      <c r="M1616" s="29">
        <f t="shared" si="96"/>
        <v>28</v>
      </c>
      <c r="N1616" s="29">
        <f t="shared" si="97"/>
        <v>35</v>
      </c>
      <c r="O1616" s="23"/>
      <c r="P1616" s="23"/>
      <c r="Q1616" s="23">
        <v>2</v>
      </c>
      <c r="R1616" s="23">
        <v>5</v>
      </c>
      <c r="S1616" s="22" t="s">
        <v>34</v>
      </c>
      <c r="T1616" s="22">
        <v>18</v>
      </c>
      <c r="U1616" s="22">
        <v>459</v>
      </c>
      <c r="V1616" s="22">
        <v>690</v>
      </c>
      <c r="W1616" s="22">
        <v>920</v>
      </c>
      <c r="X1616" s="24">
        <v>4</v>
      </c>
      <c r="Y1616" s="25">
        <v>53</v>
      </c>
      <c r="Z1616" s="18">
        <f>#NAME?</f>
        <v>53</v>
      </c>
      <c r="AA1616" s="18" t="b">
        <f t="shared" si="95"/>
        <v>1</v>
      </c>
      <c r="AB1616" s="26">
        <v>4</v>
      </c>
    </row>
    <row r="1617">
      <c r="A1617" s="21">
        <v>12240</v>
      </c>
      <c r="B1617" s="22" t="s">
        <v>6626</v>
      </c>
      <c r="C1617" s="22" t="s">
        <v>6627</v>
      </c>
      <c r="D1617" s="22" t="s">
        <v>4422</v>
      </c>
      <c r="E1617" s="22" t="s">
        <v>6628</v>
      </c>
      <c r="F1617" s="22" t="s">
        <v>6629</v>
      </c>
      <c r="G1617" s="22"/>
      <c r="H1617" s="14">
        <v>0.040000000000000001</v>
      </c>
      <c r="I1617" s="15" t="s">
        <v>6599</v>
      </c>
      <c r="J1617" s="22" t="s">
        <v>6600</v>
      </c>
      <c r="K1617" s="13">
        <v>90</v>
      </c>
      <c r="L1617" s="23">
        <v>8</v>
      </c>
      <c r="M1617" s="29">
        <f t="shared" si="96"/>
        <v>32</v>
      </c>
      <c r="N1617" s="29">
        <f t="shared" si="97"/>
        <v>40</v>
      </c>
      <c r="O1617" s="23"/>
      <c r="P1617" s="23"/>
      <c r="Q1617" s="23">
        <v>2</v>
      </c>
      <c r="R1617" s="23">
        <v>5</v>
      </c>
      <c r="S1617" s="22" t="s">
        <v>34</v>
      </c>
      <c r="T1617" s="22">
        <v>18</v>
      </c>
      <c r="U1617" s="22">
        <v>459</v>
      </c>
      <c r="V1617" s="22">
        <v>690</v>
      </c>
      <c r="W1617" s="22">
        <v>920</v>
      </c>
      <c r="X1617" s="24">
        <v>8</v>
      </c>
      <c r="Y1617" s="25">
        <v>27</v>
      </c>
      <c r="Z1617" s="18">
        <f>#NAME?</f>
        <v>27</v>
      </c>
      <c r="AA1617" s="18" t="b">
        <f t="shared" si="95"/>
        <v>1</v>
      </c>
      <c r="AB1617" s="26">
        <v>3</v>
      </c>
    </row>
    <row r="1618">
      <c r="A1618" s="12">
        <v>12822</v>
      </c>
      <c r="B1618" s="13" t="s">
        <v>6630</v>
      </c>
      <c r="C1618" s="13" t="s">
        <v>6631</v>
      </c>
      <c r="D1618" s="13" t="s">
        <v>4422</v>
      </c>
      <c r="E1618" s="13" t="s">
        <v>6632</v>
      </c>
      <c r="F1618" s="13" t="s">
        <v>6633</v>
      </c>
      <c r="G1618" s="13" t="s">
        <v>6634</v>
      </c>
      <c r="H1618" s="14">
        <v>0.02</v>
      </c>
      <c r="I1618" s="15" t="s">
        <v>32</v>
      </c>
      <c r="J1618" s="13" t="s">
        <v>33</v>
      </c>
      <c r="K1618" s="20">
        <v>90</v>
      </c>
      <c r="L1618" s="16">
        <f>#NAME?</f>
        <v>1</v>
      </c>
      <c r="M1618" s="29">
        <f t="shared" si="96"/>
        <v>4</v>
      </c>
      <c r="N1618" s="29">
        <f t="shared" si="97"/>
        <v>5</v>
      </c>
      <c r="O1618" s="16"/>
      <c r="P1618" s="16"/>
      <c r="Q1618" s="16">
        <v>1</v>
      </c>
      <c r="R1618" s="16">
        <v>3</v>
      </c>
      <c r="S1618" s="13" t="s">
        <v>34</v>
      </c>
      <c r="T1618" s="13">
        <v>2.6699999999999999</v>
      </c>
      <c r="U1618" s="13">
        <v>414.51999999999998</v>
      </c>
      <c r="V1618" s="13">
        <v>500</v>
      </c>
      <c r="W1618" s="13">
        <v>700</v>
      </c>
      <c r="X1618" s="17"/>
      <c r="Y1618" s="18"/>
      <c r="Z1618" s="18">
        <f>#NAME?</f>
        <v>0</v>
      </c>
      <c r="AA1618" s="18" t="b">
        <f t="shared" si="95"/>
        <v>1</v>
      </c>
      <c r="AB1618" s="19"/>
    </row>
    <row r="1619">
      <c r="A1619" s="12">
        <v>12821</v>
      </c>
      <c r="B1619" s="13" t="s">
        <v>6635</v>
      </c>
      <c r="C1619" s="13" t="s">
        <v>6636</v>
      </c>
      <c r="D1619" s="13" t="s">
        <v>4422</v>
      </c>
      <c r="E1619" s="13" t="s">
        <v>6637</v>
      </c>
      <c r="F1619" s="13" t="s">
        <v>6638</v>
      </c>
      <c r="G1619" s="13" t="s">
        <v>6634</v>
      </c>
      <c r="H1619" s="14">
        <v>0.02</v>
      </c>
      <c r="I1619" s="15" t="s">
        <v>32</v>
      </c>
      <c r="J1619" s="13" t="s">
        <v>33</v>
      </c>
      <c r="K1619" s="20">
        <v>90</v>
      </c>
      <c r="L1619" s="16">
        <f>#NAME?</f>
        <v>1</v>
      </c>
      <c r="M1619" s="29">
        <f t="shared" si="96"/>
        <v>4</v>
      </c>
      <c r="N1619" s="29">
        <f t="shared" si="97"/>
        <v>5</v>
      </c>
      <c r="O1619" s="16"/>
      <c r="P1619" s="16"/>
      <c r="Q1619" s="16">
        <v>1</v>
      </c>
      <c r="R1619" s="16">
        <v>3</v>
      </c>
      <c r="S1619" s="13" t="s">
        <v>34</v>
      </c>
      <c r="T1619" s="13">
        <v>2.6699999999999999</v>
      </c>
      <c r="U1619" s="13">
        <v>414.51999999999998</v>
      </c>
      <c r="V1619" s="13">
        <v>500</v>
      </c>
      <c r="W1619" s="13">
        <v>700</v>
      </c>
      <c r="X1619" s="17"/>
      <c r="Y1619" s="18"/>
      <c r="Z1619" s="18">
        <f>#NAME?</f>
        <v>0</v>
      </c>
      <c r="AA1619" s="18" t="b">
        <f t="shared" si="95"/>
        <v>1</v>
      </c>
      <c r="AB1619" s="19"/>
    </row>
    <row r="1620">
      <c r="A1620" s="12">
        <v>13479</v>
      </c>
      <c r="B1620" s="13" t="s">
        <v>6639</v>
      </c>
      <c r="C1620" s="13" t="s">
        <v>6640</v>
      </c>
      <c r="D1620" s="13" t="s">
        <v>4422</v>
      </c>
      <c r="E1620" s="13" t="s">
        <v>6641</v>
      </c>
      <c r="F1620" s="13" t="s">
        <v>6642</v>
      </c>
      <c r="G1620" s="13" t="s">
        <v>6643</v>
      </c>
      <c r="H1620" s="14">
        <v>0.02</v>
      </c>
      <c r="I1620" s="15" t="s">
        <v>32</v>
      </c>
      <c r="J1620" s="13" t="s">
        <v>33</v>
      </c>
      <c r="K1620" s="20">
        <v>90</v>
      </c>
      <c r="L1620" s="16">
        <f>#NAME?</f>
        <v>0</v>
      </c>
      <c r="M1620" s="29">
        <f t="shared" si="96"/>
        <v>0</v>
      </c>
      <c r="N1620" s="29">
        <f t="shared" si="97"/>
        <v>0</v>
      </c>
      <c r="O1620" s="16"/>
      <c r="P1620" s="16"/>
      <c r="Q1620" s="16">
        <v>1</v>
      </c>
      <c r="R1620" s="16">
        <v>3</v>
      </c>
      <c r="S1620" s="13" t="s">
        <v>34</v>
      </c>
      <c r="T1620" s="13">
        <v>2.5</v>
      </c>
      <c r="U1620" s="13">
        <v>388.13</v>
      </c>
      <c r="V1620" s="13">
        <v>500</v>
      </c>
      <c r="W1620" s="13">
        <v>700</v>
      </c>
      <c r="X1620" s="17"/>
      <c r="Y1620" s="18"/>
      <c r="Z1620" s="18">
        <f>#NAME?</f>
        <v>0</v>
      </c>
      <c r="AA1620" s="18" t="b">
        <f t="shared" si="95"/>
        <v>1</v>
      </c>
      <c r="AB1620" s="19"/>
    </row>
    <row r="1621">
      <c r="A1621" s="12">
        <v>13480</v>
      </c>
      <c r="B1621" s="13" t="s">
        <v>6644</v>
      </c>
      <c r="C1621" s="13" t="s">
        <v>6645</v>
      </c>
      <c r="D1621" s="13" t="s">
        <v>4422</v>
      </c>
      <c r="E1621" s="13" t="s">
        <v>6646</v>
      </c>
      <c r="F1621" s="13" t="s">
        <v>6647</v>
      </c>
      <c r="G1621" s="13" t="s">
        <v>6643</v>
      </c>
      <c r="H1621" s="14">
        <v>0.02</v>
      </c>
      <c r="I1621" s="15" t="s">
        <v>32</v>
      </c>
      <c r="J1621" s="13" t="s">
        <v>33</v>
      </c>
      <c r="K1621" s="20">
        <v>90</v>
      </c>
      <c r="L1621" s="16">
        <f>#NAME?</f>
        <v>0</v>
      </c>
      <c r="M1621" s="29">
        <f t="shared" si="96"/>
        <v>0</v>
      </c>
      <c r="N1621" s="29">
        <f t="shared" si="97"/>
        <v>0</v>
      </c>
      <c r="O1621" s="16"/>
      <c r="P1621" s="16"/>
      <c r="Q1621" s="16">
        <v>1</v>
      </c>
      <c r="R1621" s="16">
        <v>4</v>
      </c>
      <c r="S1621" s="13" t="s">
        <v>34</v>
      </c>
      <c r="T1621" s="13">
        <v>2.5</v>
      </c>
      <c r="U1621" s="13">
        <v>388.13</v>
      </c>
      <c r="V1621" s="13">
        <v>500</v>
      </c>
      <c r="W1621" s="13">
        <v>700</v>
      </c>
      <c r="X1621" s="17"/>
      <c r="Y1621" s="18"/>
      <c r="Z1621" s="18">
        <f>#NAME?</f>
        <v>0</v>
      </c>
      <c r="AA1621" s="18" t="b">
        <f t="shared" si="95"/>
        <v>1</v>
      </c>
      <c r="AB1621" s="19"/>
    </row>
    <row r="1622">
      <c r="A1622" s="12">
        <v>11914</v>
      </c>
      <c r="B1622" s="13" t="s">
        <v>6648</v>
      </c>
      <c r="C1622" s="13" t="s">
        <v>6649</v>
      </c>
      <c r="D1622" s="13" t="s">
        <v>4422</v>
      </c>
      <c r="E1622" s="13" t="s">
        <v>6650</v>
      </c>
      <c r="F1622" s="13" t="s">
        <v>6651</v>
      </c>
      <c r="G1622" s="13" t="s">
        <v>6652</v>
      </c>
      <c r="H1622" s="14">
        <v>0.02</v>
      </c>
      <c r="I1622" s="15" t="s">
        <v>32</v>
      </c>
      <c r="J1622" s="13" t="s">
        <v>33</v>
      </c>
      <c r="K1622" s="13">
        <v>90</v>
      </c>
      <c r="L1622" s="16">
        <f>#NAME?</f>
        <v>0</v>
      </c>
      <c r="M1622" s="29">
        <f t="shared" si="96"/>
        <v>0</v>
      </c>
      <c r="N1622" s="29">
        <f t="shared" si="97"/>
        <v>0</v>
      </c>
      <c r="O1622" s="16"/>
      <c r="P1622" s="16"/>
      <c r="Q1622" s="16">
        <v>1</v>
      </c>
      <c r="R1622" s="16">
        <v>2</v>
      </c>
      <c r="S1622" s="13" t="s">
        <v>34</v>
      </c>
      <c r="T1622" s="13">
        <v>14.65</v>
      </c>
      <c r="U1622" s="13">
        <v>2625.2800000000002</v>
      </c>
      <c r="V1622" s="13">
        <v>3400</v>
      </c>
      <c r="W1622" s="13">
        <v>4200</v>
      </c>
      <c r="X1622" s="17"/>
      <c r="Y1622" s="18">
        <v>5</v>
      </c>
      <c r="Z1622" s="18">
        <f>#NAME?</f>
        <v>5</v>
      </c>
      <c r="AA1622" s="18" t="b">
        <f t="shared" si="95"/>
        <v>1</v>
      </c>
      <c r="AB1622" s="19">
        <v>2</v>
      </c>
    </row>
    <row r="1623">
      <c r="A1623" s="21">
        <v>10243</v>
      </c>
      <c r="B1623" s="22" t="s">
        <v>6653</v>
      </c>
      <c r="C1623" s="22" t="s">
        <v>6654</v>
      </c>
      <c r="D1623" s="22" t="s">
        <v>4422</v>
      </c>
      <c r="E1623" s="22" t="s">
        <v>6655</v>
      </c>
      <c r="F1623" s="22" t="s">
        <v>6656</v>
      </c>
      <c r="G1623" s="22"/>
      <c r="H1623" s="14">
        <v>0.040000000000000001</v>
      </c>
      <c r="I1623" s="15" t="s">
        <v>64</v>
      </c>
      <c r="J1623" s="22" t="s">
        <v>65</v>
      </c>
      <c r="K1623" s="13">
        <v>90</v>
      </c>
      <c r="L1623" s="23">
        <v>9</v>
      </c>
      <c r="M1623" s="29">
        <f t="shared" si="96"/>
        <v>36</v>
      </c>
      <c r="N1623" s="29">
        <f t="shared" si="97"/>
        <v>45</v>
      </c>
      <c r="O1623" s="23">
        <v>3</v>
      </c>
      <c r="P1623" s="23">
        <v>5</v>
      </c>
      <c r="Q1623" s="23"/>
      <c r="R1623" s="23"/>
      <c r="S1623" s="22" t="s">
        <v>66</v>
      </c>
      <c r="T1623" s="22">
        <v>13</v>
      </c>
      <c r="U1623" s="22">
        <v>332</v>
      </c>
      <c r="V1623" s="22">
        <v>500</v>
      </c>
      <c r="W1623" s="22">
        <v>660</v>
      </c>
      <c r="X1623" s="24">
        <v>9</v>
      </c>
      <c r="Y1623" s="25"/>
      <c r="Z1623" s="18">
        <f>#NAME?</f>
        <v>0</v>
      </c>
      <c r="AA1623" s="18" t="b">
        <f t="shared" si="95"/>
        <v>1</v>
      </c>
      <c r="AB1623" s="26">
        <v>1</v>
      </c>
    </row>
    <row r="1624">
      <c r="A1624" s="21">
        <v>10242</v>
      </c>
      <c r="B1624" s="22" t="s">
        <v>6657</v>
      </c>
      <c r="C1624" s="22" t="s">
        <v>6658</v>
      </c>
      <c r="D1624" s="22" t="s">
        <v>4422</v>
      </c>
      <c r="E1624" s="22" t="s">
        <v>6659</v>
      </c>
      <c r="F1624" s="22" t="s">
        <v>6660</v>
      </c>
      <c r="G1624" s="22"/>
      <c r="H1624" s="14">
        <v>0.040000000000000001</v>
      </c>
      <c r="I1624" s="15" t="s">
        <v>64</v>
      </c>
      <c r="J1624" s="22" t="s">
        <v>65</v>
      </c>
      <c r="K1624" s="13">
        <v>90</v>
      </c>
      <c r="L1624" s="23">
        <v>9</v>
      </c>
      <c r="M1624" s="29">
        <f t="shared" si="96"/>
        <v>36</v>
      </c>
      <c r="N1624" s="29">
        <f t="shared" si="97"/>
        <v>45</v>
      </c>
      <c r="O1624" s="23">
        <v>3</v>
      </c>
      <c r="P1624" s="23">
        <v>5</v>
      </c>
      <c r="Q1624" s="23"/>
      <c r="R1624" s="23"/>
      <c r="S1624" s="22" t="s">
        <v>66</v>
      </c>
      <c r="T1624" s="22">
        <v>13</v>
      </c>
      <c r="U1624" s="22">
        <v>332</v>
      </c>
      <c r="V1624" s="22">
        <v>500</v>
      </c>
      <c r="W1624" s="22">
        <v>660</v>
      </c>
      <c r="X1624" s="24">
        <v>5</v>
      </c>
      <c r="Y1624" s="25"/>
      <c r="Z1624" s="18">
        <f>#NAME?</f>
        <v>0</v>
      </c>
      <c r="AA1624" s="18" t="b">
        <f t="shared" si="95"/>
        <v>1</v>
      </c>
      <c r="AB1624" s="26">
        <v>2</v>
      </c>
    </row>
    <row r="1625">
      <c r="A1625" s="21">
        <v>11777</v>
      </c>
      <c r="B1625" s="22" t="s">
        <v>6661</v>
      </c>
      <c r="C1625" s="22" t="s">
        <v>6662</v>
      </c>
      <c r="D1625" s="22" t="s">
        <v>4422</v>
      </c>
      <c r="E1625" s="22" t="s">
        <v>6663</v>
      </c>
      <c r="F1625" s="22" t="s">
        <v>6664</v>
      </c>
      <c r="G1625" s="22"/>
      <c r="H1625" s="14">
        <v>0.040000000000000001</v>
      </c>
      <c r="I1625" s="15" t="s">
        <v>64</v>
      </c>
      <c r="J1625" s="22" t="s">
        <v>65</v>
      </c>
      <c r="K1625" s="13">
        <v>90</v>
      </c>
      <c r="L1625" s="23">
        <v>4</v>
      </c>
      <c r="M1625" s="29">
        <f t="shared" si="96"/>
        <v>16</v>
      </c>
      <c r="N1625" s="29">
        <f t="shared" si="97"/>
        <v>20</v>
      </c>
      <c r="O1625" s="23"/>
      <c r="P1625" s="23"/>
      <c r="Q1625" s="23">
        <v>2</v>
      </c>
      <c r="R1625" s="23">
        <v>4</v>
      </c>
      <c r="S1625" s="22" t="s">
        <v>66</v>
      </c>
      <c r="T1625" s="22">
        <v>7.6799999999999997</v>
      </c>
      <c r="U1625" s="22">
        <v>1200</v>
      </c>
      <c r="V1625" s="22">
        <v>1860</v>
      </c>
      <c r="W1625" s="22">
        <v>2570</v>
      </c>
      <c r="X1625" s="24"/>
      <c r="Y1625" s="25"/>
      <c r="Z1625" s="18">
        <f>#NAME?</f>
        <v>0</v>
      </c>
      <c r="AA1625" s="18" t="b">
        <f t="shared" si="95"/>
        <v>1</v>
      </c>
      <c r="AB1625" s="26"/>
    </row>
    <row r="1626">
      <c r="A1626" s="21">
        <v>11776</v>
      </c>
      <c r="B1626" s="22" t="s">
        <v>6665</v>
      </c>
      <c r="C1626" s="22" t="s">
        <v>6666</v>
      </c>
      <c r="D1626" s="22" t="s">
        <v>4422</v>
      </c>
      <c r="E1626" s="22" t="s">
        <v>6667</v>
      </c>
      <c r="F1626" s="22" t="s">
        <v>6668</v>
      </c>
      <c r="G1626" s="22"/>
      <c r="H1626" s="14">
        <v>0.040000000000000001</v>
      </c>
      <c r="I1626" s="15" t="s">
        <v>64</v>
      </c>
      <c r="J1626" s="22" t="s">
        <v>65</v>
      </c>
      <c r="K1626" s="13">
        <v>90</v>
      </c>
      <c r="L1626" s="23">
        <v>4</v>
      </c>
      <c r="M1626" s="29">
        <f t="shared" si="96"/>
        <v>16</v>
      </c>
      <c r="N1626" s="29">
        <f t="shared" si="97"/>
        <v>20</v>
      </c>
      <c r="O1626" s="23"/>
      <c r="P1626" s="23"/>
      <c r="Q1626" s="23">
        <v>2</v>
      </c>
      <c r="R1626" s="23">
        <v>4</v>
      </c>
      <c r="S1626" s="22" t="s">
        <v>66</v>
      </c>
      <c r="T1626" s="22">
        <v>7.6799999999999997</v>
      </c>
      <c r="U1626" s="22">
        <v>1200</v>
      </c>
      <c r="V1626" s="22">
        <v>1860</v>
      </c>
      <c r="W1626" s="22">
        <v>2570</v>
      </c>
      <c r="X1626" s="24"/>
      <c r="Y1626" s="25"/>
      <c r="Z1626" s="18">
        <f>#NAME?</f>
        <v>0</v>
      </c>
      <c r="AA1626" s="18" t="b">
        <f t="shared" si="95"/>
        <v>1</v>
      </c>
      <c r="AB1626" s="26"/>
    </row>
    <row r="1627">
      <c r="A1627" s="21">
        <v>11395</v>
      </c>
      <c r="B1627" s="22" t="s">
        <v>6669</v>
      </c>
      <c r="C1627" s="22" t="s">
        <v>6670</v>
      </c>
      <c r="D1627" s="22" t="s">
        <v>4422</v>
      </c>
      <c r="E1627" s="22" t="s">
        <v>6671</v>
      </c>
      <c r="F1627" s="22" t="s">
        <v>6672</v>
      </c>
      <c r="G1627" s="22"/>
      <c r="H1627" s="14">
        <v>0.040000000000000001</v>
      </c>
      <c r="I1627" s="15" t="s">
        <v>6599</v>
      </c>
      <c r="J1627" s="22" t="s">
        <v>6600</v>
      </c>
      <c r="K1627" s="13">
        <v>90</v>
      </c>
      <c r="L1627" s="23">
        <v>9</v>
      </c>
      <c r="M1627" s="29">
        <f t="shared" si="96"/>
        <v>36</v>
      </c>
      <c r="N1627" s="29">
        <f t="shared" si="97"/>
        <v>45</v>
      </c>
      <c r="O1627" s="23"/>
      <c r="P1627" s="23"/>
      <c r="Q1627" s="23">
        <v>2</v>
      </c>
      <c r="R1627" s="23">
        <v>4</v>
      </c>
      <c r="S1627" s="22" t="s">
        <v>34</v>
      </c>
      <c r="T1627" s="22">
        <v>4</v>
      </c>
      <c r="U1627" s="22">
        <v>666.5</v>
      </c>
      <c r="V1627" s="22">
        <v>970</v>
      </c>
      <c r="W1627" s="22">
        <v>1340</v>
      </c>
      <c r="X1627" s="24">
        <v>9</v>
      </c>
      <c r="Y1627" s="25"/>
      <c r="Z1627" s="18">
        <f>#NAME?</f>
        <v>0</v>
      </c>
      <c r="AA1627" s="18" t="b">
        <f t="shared" si="95"/>
        <v>1</v>
      </c>
      <c r="AB1627" s="26">
        <v>5</v>
      </c>
    </row>
    <row r="1628">
      <c r="A1628" s="21">
        <v>11396</v>
      </c>
      <c r="B1628" s="22" t="s">
        <v>6673</v>
      </c>
      <c r="C1628" s="22" t="s">
        <v>6674</v>
      </c>
      <c r="D1628" s="22" t="s">
        <v>4422</v>
      </c>
      <c r="E1628" s="22" t="s">
        <v>6675</v>
      </c>
      <c r="F1628" s="22" t="s">
        <v>6676</v>
      </c>
      <c r="G1628" s="22"/>
      <c r="H1628" s="14">
        <v>0.040000000000000001</v>
      </c>
      <c r="I1628" s="15" t="s">
        <v>6599</v>
      </c>
      <c r="J1628" s="22" t="s">
        <v>6600</v>
      </c>
      <c r="K1628" s="13">
        <v>90</v>
      </c>
      <c r="L1628" s="23">
        <v>9</v>
      </c>
      <c r="M1628" s="29">
        <f t="shared" si="96"/>
        <v>36</v>
      </c>
      <c r="N1628" s="29">
        <f t="shared" si="97"/>
        <v>45</v>
      </c>
      <c r="O1628" s="23"/>
      <c r="P1628" s="23"/>
      <c r="Q1628" s="23">
        <v>2</v>
      </c>
      <c r="R1628" s="23">
        <v>4</v>
      </c>
      <c r="S1628" s="22" t="s">
        <v>34</v>
      </c>
      <c r="T1628" s="22">
        <v>4</v>
      </c>
      <c r="U1628" s="22">
        <v>442.80000000000001</v>
      </c>
      <c r="V1628" s="22">
        <v>970</v>
      </c>
      <c r="W1628" s="22">
        <v>1340</v>
      </c>
      <c r="X1628" s="24">
        <v>9</v>
      </c>
      <c r="Y1628" s="25"/>
      <c r="Z1628" s="18">
        <f>#NAME?</f>
        <v>0</v>
      </c>
      <c r="AA1628" s="18" t="b">
        <f t="shared" si="95"/>
        <v>1</v>
      </c>
      <c r="AB1628" s="26">
        <v>8</v>
      </c>
    </row>
    <row r="1629">
      <c r="A1629" s="21">
        <v>12550</v>
      </c>
      <c r="B1629" s="22" t="s">
        <v>6677</v>
      </c>
      <c r="C1629" s="22" t="s">
        <v>6678</v>
      </c>
      <c r="D1629" s="22" t="s">
        <v>4422</v>
      </c>
      <c r="E1629" s="22" t="s">
        <v>6679</v>
      </c>
      <c r="F1629" s="22" t="s">
        <v>6680</v>
      </c>
      <c r="G1629" s="22"/>
      <c r="H1629" s="14">
        <v>0.040000000000000001</v>
      </c>
      <c r="I1629" s="15" t="s">
        <v>64</v>
      </c>
      <c r="J1629" s="22" t="s">
        <v>65</v>
      </c>
      <c r="K1629" s="13">
        <v>90</v>
      </c>
      <c r="L1629" s="23">
        <v>6</v>
      </c>
      <c r="M1629" s="29">
        <f t="shared" si="96"/>
        <v>24</v>
      </c>
      <c r="N1629" s="29">
        <f t="shared" si="97"/>
        <v>30</v>
      </c>
      <c r="O1629" s="23"/>
      <c r="P1629" s="23"/>
      <c r="Q1629" s="23">
        <v>2</v>
      </c>
      <c r="R1629" s="23">
        <v>4</v>
      </c>
      <c r="S1629" s="22" t="s">
        <v>66</v>
      </c>
      <c r="T1629" s="22">
        <v>1.6000000000000001</v>
      </c>
      <c r="U1629" s="22">
        <v>266.60000000000002</v>
      </c>
      <c r="V1629" s="22">
        <v>370</v>
      </c>
      <c r="W1629" s="22">
        <v>520</v>
      </c>
      <c r="X1629" s="24"/>
      <c r="Y1629" s="25"/>
      <c r="Z1629" s="18">
        <f>#NAME?</f>
        <v>0</v>
      </c>
      <c r="AA1629" s="18" t="b">
        <f t="shared" si="95"/>
        <v>1</v>
      </c>
      <c r="AB1629" s="26"/>
    </row>
    <row r="1630">
      <c r="A1630" s="21">
        <v>12549</v>
      </c>
      <c r="B1630" s="22" t="s">
        <v>6681</v>
      </c>
      <c r="C1630" s="22" t="s">
        <v>6682</v>
      </c>
      <c r="D1630" s="22" t="s">
        <v>4422</v>
      </c>
      <c r="E1630" s="22" t="s">
        <v>6683</v>
      </c>
      <c r="F1630" s="22" t="s">
        <v>6684</v>
      </c>
      <c r="G1630" s="22"/>
      <c r="H1630" s="14">
        <v>0.040000000000000001</v>
      </c>
      <c r="I1630" s="15" t="s">
        <v>64</v>
      </c>
      <c r="J1630" s="22" t="s">
        <v>65</v>
      </c>
      <c r="K1630" s="13">
        <v>90</v>
      </c>
      <c r="L1630" s="23">
        <v>6</v>
      </c>
      <c r="M1630" s="29">
        <f t="shared" si="96"/>
        <v>24</v>
      </c>
      <c r="N1630" s="29">
        <f t="shared" si="97"/>
        <v>30</v>
      </c>
      <c r="O1630" s="23"/>
      <c r="P1630" s="23"/>
      <c r="Q1630" s="23">
        <v>2</v>
      </c>
      <c r="R1630" s="23">
        <v>4</v>
      </c>
      <c r="S1630" s="22" t="s">
        <v>66</v>
      </c>
      <c r="T1630" s="22">
        <v>1.6000000000000001</v>
      </c>
      <c r="U1630" s="22">
        <v>266.60000000000002</v>
      </c>
      <c r="V1630" s="22">
        <v>370</v>
      </c>
      <c r="W1630" s="22">
        <v>520</v>
      </c>
      <c r="X1630" s="24"/>
      <c r="Y1630" s="25"/>
      <c r="Z1630" s="18">
        <f>#NAME?</f>
        <v>0</v>
      </c>
      <c r="AA1630" s="18" t="b">
        <f t="shared" si="95"/>
        <v>1</v>
      </c>
      <c r="AB1630" s="26"/>
    </row>
    <row r="1631">
      <c r="A1631" s="21">
        <v>12545</v>
      </c>
      <c r="B1631" s="22" t="s">
        <v>6685</v>
      </c>
      <c r="C1631" s="22" t="s">
        <v>6686</v>
      </c>
      <c r="D1631" s="22" t="s">
        <v>4422</v>
      </c>
      <c r="E1631" s="22" t="s">
        <v>6687</v>
      </c>
      <c r="F1631" s="22" t="s">
        <v>6688</v>
      </c>
      <c r="G1631" s="22"/>
      <c r="H1631" s="14">
        <v>0.040000000000000001</v>
      </c>
      <c r="I1631" s="15" t="s">
        <v>64</v>
      </c>
      <c r="J1631" s="22" t="s">
        <v>65</v>
      </c>
      <c r="K1631" s="13">
        <v>90</v>
      </c>
      <c r="L1631" s="23">
        <v>1</v>
      </c>
      <c r="M1631" s="29">
        <f t="shared" si="96"/>
        <v>4</v>
      </c>
      <c r="N1631" s="29">
        <f t="shared" si="97"/>
        <v>5</v>
      </c>
      <c r="O1631" s="23"/>
      <c r="P1631" s="23"/>
      <c r="Q1631" s="23">
        <v>5</v>
      </c>
      <c r="R1631" s="23">
        <v>10</v>
      </c>
      <c r="S1631" s="22" t="s">
        <v>66</v>
      </c>
      <c r="T1631" s="22">
        <v>5.3899999999999997</v>
      </c>
      <c r="U1631" s="22">
        <v>842</v>
      </c>
      <c r="V1631" s="22">
        <v>1310</v>
      </c>
      <c r="W1631" s="22">
        <v>1810</v>
      </c>
      <c r="X1631" s="24"/>
      <c r="Y1631" s="25"/>
      <c r="Z1631" s="18">
        <f>#NAME?</f>
        <v>0</v>
      </c>
      <c r="AA1631" s="18" t="b">
        <f t="shared" si="95"/>
        <v>1</v>
      </c>
      <c r="AB1631" s="26"/>
    </row>
    <row r="1632">
      <c r="A1632" s="21">
        <v>12544</v>
      </c>
      <c r="B1632" s="22" t="s">
        <v>6689</v>
      </c>
      <c r="C1632" s="22" t="s">
        <v>6690</v>
      </c>
      <c r="D1632" s="22" t="s">
        <v>4422</v>
      </c>
      <c r="E1632" s="22" t="s">
        <v>6691</v>
      </c>
      <c r="F1632" s="22" t="s">
        <v>6692</v>
      </c>
      <c r="G1632" s="22"/>
      <c r="H1632" s="14">
        <v>0.040000000000000001</v>
      </c>
      <c r="I1632" s="15" t="s">
        <v>64</v>
      </c>
      <c r="J1632" s="22" t="s">
        <v>65</v>
      </c>
      <c r="K1632" s="13">
        <v>90</v>
      </c>
      <c r="L1632" s="23">
        <v>1</v>
      </c>
      <c r="M1632" s="29">
        <f t="shared" si="96"/>
        <v>4</v>
      </c>
      <c r="N1632" s="29">
        <f t="shared" si="97"/>
        <v>5</v>
      </c>
      <c r="O1632" s="23"/>
      <c r="P1632" s="23"/>
      <c r="Q1632" s="23">
        <v>5</v>
      </c>
      <c r="R1632" s="23">
        <v>10</v>
      </c>
      <c r="S1632" s="22" t="s">
        <v>66</v>
      </c>
      <c r="T1632" s="22">
        <v>5.3899999999999997</v>
      </c>
      <c r="U1632" s="22">
        <v>842</v>
      </c>
      <c r="V1632" s="22">
        <v>1310</v>
      </c>
      <c r="W1632" s="22">
        <v>1810</v>
      </c>
      <c r="X1632" s="24"/>
      <c r="Y1632" s="25"/>
      <c r="Z1632" s="18">
        <f>#NAME?</f>
        <v>0</v>
      </c>
      <c r="AA1632" s="18" t="b">
        <f t="shared" si="95"/>
        <v>1</v>
      </c>
      <c r="AB1632" s="26"/>
    </row>
    <row r="1633">
      <c r="A1633" s="21">
        <v>10179</v>
      </c>
      <c r="B1633" s="22" t="s">
        <v>6693</v>
      </c>
      <c r="C1633" s="22" t="s">
        <v>6694</v>
      </c>
      <c r="D1633" s="22" t="s">
        <v>4422</v>
      </c>
      <c r="E1633" s="22" t="s">
        <v>6695</v>
      </c>
      <c r="F1633" s="22" t="s">
        <v>6696</v>
      </c>
      <c r="G1633" s="22"/>
      <c r="H1633" s="14">
        <v>0.040000000000000001</v>
      </c>
      <c r="I1633" s="15" t="s">
        <v>64</v>
      </c>
      <c r="J1633" s="22" t="s">
        <v>65</v>
      </c>
      <c r="K1633" s="13">
        <v>90</v>
      </c>
      <c r="L1633" s="23">
        <v>2</v>
      </c>
      <c r="M1633" s="29">
        <f t="shared" si="96"/>
        <v>8</v>
      </c>
      <c r="N1633" s="29">
        <f t="shared" si="97"/>
        <v>10</v>
      </c>
      <c r="O1633" s="23">
        <v>5</v>
      </c>
      <c r="P1633" s="23">
        <v>20</v>
      </c>
      <c r="Q1633" s="23"/>
      <c r="R1633" s="23"/>
      <c r="S1633" s="22" t="s">
        <v>66</v>
      </c>
      <c r="T1633" s="22">
        <v>14</v>
      </c>
      <c r="U1633" s="22">
        <v>357</v>
      </c>
      <c r="V1633" s="22">
        <v>540</v>
      </c>
      <c r="W1633" s="22">
        <v>710</v>
      </c>
      <c r="X1633" s="24">
        <v>6</v>
      </c>
      <c r="Y1633" s="25">
        <v>18</v>
      </c>
      <c r="Z1633" s="18">
        <f>#NAME?</f>
        <v>18</v>
      </c>
      <c r="AA1633" s="18" t="b">
        <f t="shared" si="95"/>
        <v>1</v>
      </c>
      <c r="AB1633" s="26">
        <v>6</v>
      </c>
    </row>
    <row r="1634">
      <c r="A1634" s="21">
        <v>10178</v>
      </c>
      <c r="B1634" s="22" t="s">
        <v>6697</v>
      </c>
      <c r="C1634" s="22" t="s">
        <v>6698</v>
      </c>
      <c r="D1634" s="22" t="s">
        <v>4422</v>
      </c>
      <c r="E1634" s="22" t="s">
        <v>6699</v>
      </c>
      <c r="F1634" s="22" t="s">
        <v>6700</v>
      </c>
      <c r="G1634" s="22"/>
      <c r="H1634" s="14">
        <v>0.040000000000000001</v>
      </c>
      <c r="I1634" s="15" t="s">
        <v>64</v>
      </c>
      <c r="J1634" s="22" t="s">
        <v>65</v>
      </c>
      <c r="K1634" s="13">
        <v>90</v>
      </c>
      <c r="L1634" s="23">
        <v>2</v>
      </c>
      <c r="M1634" s="29">
        <f t="shared" si="96"/>
        <v>8</v>
      </c>
      <c r="N1634" s="29">
        <f t="shared" si="97"/>
        <v>10</v>
      </c>
      <c r="O1634" s="23">
        <v>5</v>
      </c>
      <c r="P1634" s="23">
        <v>20</v>
      </c>
      <c r="Q1634" s="23"/>
      <c r="R1634" s="23"/>
      <c r="S1634" s="22" t="s">
        <v>66</v>
      </c>
      <c r="T1634" s="22">
        <v>14</v>
      </c>
      <c r="U1634" s="22">
        <v>357</v>
      </c>
      <c r="V1634" s="22">
        <v>540</v>
      </c>
      <c r="W1634" s="22">
        <v>710</v>
      </c>
      <c r="X1634" s="24">
        <v>6</v>
      </c>
      <c r="Y1634" s="25">
        <v>18</v>
      </c>
      <c r="Z1634" s="18">
        <f>#NAME?</f>
        <v>18</v>
      </c>
      <c r="AA1634" s="18" t="b">
        <f t="shared" si="95"/>
        <v>1</v>
      </c>
      <c r="AB1634" s="26">
        <v>6</v>
      </c>
    </row>
    <row r="1635">
      <c r="A1635" s="12">
        <v>13474</v>
      </c>
      <c r="B1635" s="13" t="s">
        <v>6701</v>
      </c>
      <c r="C1635" s="13" t="s">
        <v>6702</v>
      </c>
      <c r="D1635" s="13" t="s">
        <v>4422</v>
      </c>
      <c r="E1635" s="13" t="s">
        <v>6703</v>
      </c>
      <c r="F1635" s="13" t="s">
        <v>6704</v>
      </c>
      <c r="G1635" s="13" t="s">
        <v>6705</v>
      </c>
      <c r="H1635" s="14">
        <v>0.02</v>
      </c>
      <c r="I1635" s="15" t="s">
        <v>32</v>
      </c>
      <c r="J1635" s="13" t="s">
        <v>33</v>
      </c>
      <c r="K1635" s="13">
        <v>90</v>
      </c>
      <c r="L1635" s="16">
        <f>#NAME?</f>
        <v>0</v>
      </c>
      <c r="M1635" s="29">
        <f t="shared" si="96"/>
        <v>0</v>
      </c>
      <c r="N1635" s="29">
        <f t="shared" si="97"/>
        <v>0</v>
      </c>
      <c r="O1635" s="16"/>
      <c r="P1635" s="16"/>
      <c r="Q1635" s="16">
        <v>1</v>
      </c>
      <c r="R1635" s="16">
        <v>3</v>
      </c>
      <c r="S1635" s="13" t="s">
        <v>34</v>
      </c>
      <c r="T1635" s="13">
        <v>18.559999999999999</v>
      </c>
      <c r="U1635" s="13">
        <v>2</v>
      </c>
      <c r="V1635" s="13">
        <v>3700</v>
      </c>
      <c r="W1635" s="13">
        <v>5110</v>
      </c>
      <c r="X1635" s="17"/>
      <c r="Y1635" s="18"/>
      <c r="Z1635" s="18">
        <f>#NAME?</f>
        <v>0</v>
      </c>
      <c r="AA1635" s="18" t="b">
        <f t="shared" si="95"/>
        <v>1</v>
      </c>
      <c r="AB1635" s="19">
        <v>2</v>
      </c>
    </row>
    <row r="1636">
      <c r="A1636" s="12">
        <v>13475</v>
      </c>
      <c r="B1636" s="13" t="s">
        <v>6706</v>
      </c>
      <c r="C1636" s="13" t="s">
        <v>6707</v>
      </c>
      <c r="D1636" s="13" t="s">
        <v>4422</v>
      </c>
      <c r="E1636" s="13" t="s">
        <v>6708</v>
      </c>
      <c r="F1636" s="13" t="s">
        <v>6709</v>
      </c>
      <c r="G1636" s="13" t="s">
        <v>6710</v>
      </c>
      <c r="H1636" s="14">
        <v>0.02</v>
      </c>
      <c r="I1636" s="15" t="s">
        <v>32</v>
      </c>
      <c r="J1636" s="13" t="s">
        <v>33</v>
      </c>
      <c r="K1636" s="13">
        <v>90</v>
      </c>
      <c r="L1636" s="16">
        <f>#NAME?</f>
        <v>0</v>
      </c>
      <c r="M1636" s="29">
        <f t="shared" si="96"/>
        <v>0</v>
      </c>
      <c r="N1636" s="29">
        <f t="shared" si="97"/>
        <v>0</v>
      </c>
      <c r="O1636" s="16"/>
      <c r="P1636" s="16"/>
      <c r="Q1636" s="16">
        <v>1</v>
      </c>
      <c r="R1636" s="16">
        <v>2</v>
      </c>
      <c r="S1636" s="13" t="s">
        <v>34</v>
      </c>
      <c r="T1636" s="13">
        <v>10.1</v>
      </c>
      <c r="U1636" s="13">
        <v>1</v>
      </c>
      <c r="V1636" s="13">
        <v>2000</v>
      </c>
      <c r="W1636" s="13">
        <v>2760</v>
      </c>
      <c r="X1636" s="17"/>
      <c r="Y1636" s="18"/>
      <c r="Z1636" s="18">
        <f>#NAME?</f>
        <v>0</v>
      </c>
      <c r="AA1636" s="18" t="b">
        <f t="shared" si="95"/>
        <v>1</v>
      </c>
      <c r="AB1636" s="19">
        <v>1</v>
      </c>
    </row>
    <row r="1637">
      <c r="A1637" s="12">
        <v>11928</v>
      </c>
      <c r="B1637" s="13" t="s">
        <v>6711</v>
      </c>
      <c r="C1637" s="13" t="s">
        <v>6712</v>
      </c>
      <c r="D1637" s="13" t="s">
        <v>4422</v>
      </c>
      <c r="E1637" s="13" t="s">
        <v>6713</v>
      </c>
      <c r="F1637" s="13" t="s">
        <v>6714</v>
      </c>
      <c r="G1637" s="13" t="s">
        <v>6715</v>
      </c>
      <c r="H1637" s="14">
        <v>0.02</v>
      </c>
      <c r="I1637" s="15" t="s">
        <v>32</v>
      </c>
      <c r="J1637" s="13" t="s">
        <v>33</v>
      </c>
      <c r="K1637" s="20">
        <v>90</v>
      </c>
      <c r="L1637" s="16">
        <f>#NAME?</f>
        <v>0</v>
      </c>
      <c r="M1637" s="29">
        <f t="shared" si="96"/>
        <v>0</v>
      </c>
      <c r="N1637" s="29">
        <f t="shared" si="97"/>
        <v>0</v>
      </c>
      <c r="O1637" s="16"/>
      <c r="P1637" s="16"/>
      <c r="Q1637" s="16">
        <v>0</v>
      </c>
      <c r="R1637" s="16">
        <v>0</v>
      </c>
      <c r="S1637" s="13" t="s">
        <v>34</v>
      </c>
      <c r="T1637" s="13">
        <v>2.5</v>
      </c>
      <c r="U1637" s="13">
        <v>388.13</v>
      </c>
      <c r="V1637" s="13">
        <v>500</v>
      </c>
      <c r="W1637" s="13">
        <v>700</v>
      </c>
      <c r="X1637" s="17"/>
      <c r="Y1637" s="18"/>
      <c r="Z1637" s="18">
        <f>#NAME?</f>
        <v>0</v>
      </c>
      <c r="AA1637" s="18" t="b">
        <f t="shared" si="95"/>
        <v>1</v>
      </c>
      <c r="AB1637" s="19"/>
    </row>
    <row r="1638">
      <c r="A1638" s="12">
        <v>11929</v>
      </c>
      <c r="B1638" s="13" t="s">
        <v>6716</v>
      </c>
      <c r="C1638" s="13" t="s">
        <v>6717</v>
      </c>
      <c r="D1638" s="13" t="s">
        <v>4422</v>
      </c>
      <c r="E1638" s="13" t="s">
        <v>6718</v>
      </c>
      <c r="F1638" s="13" t="s">
        <v>6719</v>
      </c>
      <c r="G1638" s="13" t="s">
        <v>6715</v>
      </c>
      <c r="H1638" s="14">
        <v>0.02</v>
      </c>
      <c r="I1638" s="15" t="s">
        <v>32</v>
      </c>
      <c r="J1638" s="13" t="s">
        <v>33</v>
      </c>
      <c r="K1638" s="20">
        <v>90</v>
      </c>
      <c r="L1638" s="16">
        <f>#NAME?</f>
        <v>0</v>
      </c>
      <c r="M1638" s="29">
        <f t="shared" si="96"/>
        <v>0</v>
      </c>
      <c r="N1638" s="29">
        <f t="shared" si="97"/>
        <v>0</v>
      </c>
      <c r="O1638" s="16"/>
      <c r="P1638" s="16"/>
      <c r="Q1638" s="16">
        <v>0</v>
      </c>
      <c r="R1638" s="16">
        <v>0</v>
      </c>
      <c r="S1638" s="13" t="s">
        <v>34</v>
      </c>
      <c r="T1638" s="13">
        <v>2.5</v>
      </c>
      <c r="U1638" s="13">
        <v>388.13</v>
      </c>
      <c r="V1638" s="13">
        <v>500</v>
      </c>
      <c r="W1638" s="13">
        <v>700</v>
      </c>
      <c r="X1638" s="17"/>
      <c r="Y1638" s="18"/>
      <c r="Z1638" s="18">
        <f>#NAME?</f>
        <v>0</v>
      </c>
      <c r="AA1638" s="18" t="b">
        <f t="shared" si="95"/>
        <v>1</v>
      </c>
      <c r="AB1638" s="19"/>
    </row>
    <row r="1639">
      <c r="A1639" s="12">
        <v>13409</v>
      </c>
      <c r="B1639" s="13" t="s">
        <v>6720</v>
      </c>
      <c r="C1639" s="13" t="s">
        <v>6721</v>
      </c>
      <c r="D1639" s="13" t="s">
        <v>4422</v>
      </c>
      <c r="E1639" s="13" t="s">
        <v>6722</v>
      </c>
      <c r="F1639" s="13" t="s">
        <v>6723</v>
      </c>
      <c r="G1639" s="13" t="s">
        <v>6724</v>
      </c>
      <c r="H1639" s="14">
        <v>0.02</v>
      </c>
      <c r="I1639" s="15" t="s">
        <v>32</v>
      </c>
      <c r="J1639" s="13" t="s">
        <v>33</v>
      </c>
      <c r="K1639" s="13">
        <v>90</v>
      </c>
      <c r="L1639" s="16">
        <f>#NAME?</f>
        <v>0</v>
      </c>
      <c r="M1639" s="29">
        <f t="shared" si="96"/>
        <v>0</v>
      </c>
      <c r="N1639" s="29">
        <f t="shared" si="97"/>
        <v>0</v>
      </c>
      <c r="O1639" s="16"/>
      <c r="P1639" s="16"/>
      <c r="Q1639" s="16">
        <v>1</v>
      </c>
      <c r="R1639" s="16">
        <v>2</v>
      </c>
      <c r="S1639" s="13" t="s">
        <v>34</v>
      </c>
      <c r="T1639" s="13">
        <v>15.59</v>
      </c>
      <c r="U1639" s="13">
        <v>2</v>
      </c>
      <c r="V1639" s="13">
        <v>3100</v>
      </c>
      <c r="W1639" s="13">
        <v>4280</v>
      </c>
      <c r="X1639" s="17"/>
      <c r="Y1639" s="18">
        <v>5</v>
      </c>
      <c r="Z1639" s="18">
        <f>#NAME?</f>
        <v>5</v>
      </c>
      <c r="AA1639" s="18" t="b">
        <f t="shared" si="95"/>
        <v>1</v>
      </c>
      <c r="AB1639" s="19">
        <v>2</v>
      </c>
    </row>
    <row r="1640">
      <c r="A1640" s="12">
        <v>12797</v>
      </c>
      <c r="B1640" s="13" t="s">
        <v>6725</v>
      </c>
      <c r="C1640" s="13" t="s">
        <v>6726</v>
      </c>
      <c r="D1640" s="13" t="s">
        <v>4422</v>
      </c>
      <c r="E1640" s="13" t="s">
        <v>6727</v>
      </c>
      <c r="F1640" s="13" t="s">
        <v>6728</v>
      </c>
      <c r="G1640" s="13" t="s">
        <v>6729</v>
      </c>
      <c r="H1640" s="14">
        <v>0.02</v>
      </c>
      <c r="I1640" s="15" t="s">
        <v>32</v>
      </c>
      <c r="J1640" s="13" t="s">
        <v>33</v>
      </c>
      <c r="K1640" s="20">
        <v>90</v>
      </c>
      <c r="L1640" s="16">
        <f>#NAME?</f>
        <v>1</v>
      </c>
      <c r="M1640" s="29">
        <f t="shared" si="96"/>
        <v>4</v>
      </c>
      <c r="N1640" s="29">
        <f t="shared" si="97"/>
        <v>5</v>
      </c>
      <c r="O1640" s="16"/>
      <c r="P1640" s="16"/>
      <c r="Q1640" s="29">
        <v>1</v>
      </c>
      <c r="R1640" s="29">
        <v>2</v>
      </c>
      <c r="S1640" s="13" t="s">
        <v>34</v>
      </c>
      <c r="T1640" s="13">
        <v>1.3999999999999999</v>
      </c>
      <c r="U1640" s="13">
        <v>217.34999999999999</v>
      </c>
      <c r="V1640" s="13">
        <v>300</v>
      </c>
      <c r="W1640" s="13">
        <v>420</v>
      </c>
      <c r="X1640" s="17"/>
      <c r="Y1640" s="18">
        <v>8</v>
      </c>
      <c r="Z1640" s="18">
        <f>#NAME?</f>
        <v>8</v>
      </c>
      <c r="AA1640" s="18" t="b">
        <f t="shared" si="95"/>
        <v>1</v>
      </c>
      <c r="AB1640" s="19">
        <v>0</v>
      </c>
    </row>
    <row r="1641">
      <c r="A1641" s="12">
        <v>12798</v>
      </c>
      <c r="B1641" s="13" t="s">
        <v>6730</v>
      </c>
      <c r="C1641" s="13" t="s">
        <v>6731</v>
      </c>
      <c r="D1641" s="13" t="s">
        <v>4422</v>
      </c>
      <c r="E1641" s="13" t="s">
        <v>6732</v>
      </c>
      <c r="F1641" s="13" t="s">
        <v>6733</v>
      </c>
      <c r="G1641" s="13" t="s">
        <v>6729</v>
      </c>
      <c r="H1641" s="14">
        <v>0.02</v>
      </c>
      <c r="I1641" s="15" t="s">
        <v>32</v>
      </c>
      <c r="J1641" s="13" t="s">
        <v>33</v>
      </c>
      <c r="K1641" s="20">
        <v>90</v>
      </c>
      <c r="L1641" s="16">
        <f>#NAME?</f>
        <v>0</v>
      </c>
      <c r="M1641" s="29">
        <f t="shared" si="96"/>
        <v>0</v>
      </c>
      <c r="N1641" s="29">
        <f t="shared" si="97"/>
        <v>0</v>
      </c>
      <c r="O1641" s="16"/>
      <c r="P1641" s="16"/>
      <c r="Q1641" s="29">
        <v>1</v>
      </c>
      <c r="R1641" s="29">
        <v>2</v>
      </c>
      <c r="S1641" s="13" t="s">
        <v>34</v>
      </c>
      <c r="T1641" s="13">
        <v>1.3999999999999999</v>
      </c>
      <c r="U1641" s="13">
        <v>217.34999999999999</v>
      </c>
      <c r="V1641" s="13">
        <v>300</v>
      </c>
      <c r="W1641" s="13">
        <v>420</v>
      </c>
      <c r="X1641" s="17"/>
      <c r="Y1641" s="18">
        <v>2</v>
      </c>
      <c r="Z1641" s="18">
        <f>#NAME?</f>
        <v>2</v>
      </c>
      <c r="AA1641" s="18" t="b">
        <f t="shared" si="95"/>
        <v>1</v>
      </c>
      <c r="AB1641" s="19">
        <v>6</v>
      </c>
    </row>
    <row r="1642">
      <c r="A1642" s="12">
        <v>13424</v>
      </c>
      <c r="B1642" s="13" t="s">
        <v>6734</v>
      </c>
      <c r="C1642" s="13" t="s">
        <v>6735</v>
      </c>
      <c r="D1642" s="13" t="s">
        <v>4422</v>
      </c>
      <c r="E1642" s="13" t="s">
        <v>6736</v>
      </c>
      <c r="F1642" s="13" t="s">
        <v>6737</v>
      </c>
      <c r="G1642" s="13" t="s">
        <v>6738</v>
      </c>
      <c r="H1642" s="14">
        <v>0.02</v>
      </c>
      <c r="I1642" s="15" t="s">
        <v>32</v>
      </c>
      <c r="J1642" s="13" t="s">
        <v>33</v>
      </c>
      <c r="K1642" s="20">
        <v>90</v>
      </c>
      <c r="L1642" s="16">
        <f>#NAME?</f>
        <v>0</v>
      </c>
      <c r="M1642" s="29">
        <f t="shared" si="96"/>
        <v>0</v>
      </c>
      <c r="N1642" s="29">
        <f t="shared" si="97"/>
        <v>0</v>
      </c>
      <c r="O1642" s="16"/>
      <c r="P1642" s="16"/>
      <c r="Q1642" s="16">
        <v>0</v>
      </c>
      <c r="R1642" s="16">
        <v>0</v>
      </c>
      <c r="S1642" s="13" t="s">
        <v>34</v>
      </c>
      <c r="T1642" s="13">
        <v>2.5</v>
      </c>
      <c r="U1642" s="13">
        <v>388.13</v>
      </c>
      <c r="V1642" s="13">
        <v>500</v>
      </c>
      <c r="W1642" s="13">
        <v>700</v>
      </c>
      <c r="X1642" s="17"/>
      <c r="Y1642" s="18"/>
      <c r="Z1642" s="18">
        <f>#NAME?</f>
        <v>0</v>
      </c>
      <c r="AA1642" s="18" t="b">
        <f t="shared" si="95"/>
        <v>1</v>
      </c>
      <c r="AB1642" s="19"/>
    </row>
    <row r="1643">
      <c r="A1643" s="12">
        <v>13425</v>
      </c>
      <c r="B1643" s="13" t="s">
        <v>6739</v>
      </c>
      <c r="C1643" s="13" t="s">
        <v>6740</v>
      </c>
      <c r="D1643" s="13" t="s">
        <v>4422</v>
      </c>
      <c r="E1643" s="13" t="s">
        <v>6741</v>
      </c>
      <c r="F1643" s="13" t="s">
        <v>6742</v>
      </c>
      <c r="G1643" s="13" t="s">
        <v>6738</v>
      </c>
      <c r="H1643" s="14">
        <v>0.02</v>
      </c>
      <c r="I1643" s="15" t="s">
        <v>32</v>
      </c>
      <c r="J1643" s="13" t="s">
        <v>33</v>
      </c>
      <c r="K1643" s="20">
        <v>90</v>
      </c>
      <c r="L1643" s="16">
        <f>#NAME?</f>
        <v>0</v>
      </c>
      <c r="M1643" s="29">
        <f t="shared" si="96"/>
        <v>0</v>
      </c>
      <c r="N1643" s="29">
        <f t="shared" si="97"/>
        <v>0</v>
      </c>
      <c r="O1643" s="16"/>
      <c r="P1643" s="16"/>
      <c r="Q1643" s="16">
        <v>0</v>
      </c>
      <c r="R1643" s="16">
        <v>0</v>
      </c>
      <c r="S1643" s="13" t="s">
        <v>34</v>
      </c>
      <c r="T1643" s="13">
        <v>2.5</v>
      </c>
      <c r="U1643" s="13">
        <v>388.13</v>
      </c>
      <c r="V1643" s="13">
        <v>500</v>
      </c>
      <c r="W1643" s="13">
        <v>700</v>
      </c>
      <c r="X1643" s="17"/>
      <c r="Y1643" s="18"/>
      <c r="Z1643" s="18">
        <f>#NAME?</f>
        <v>0</v>
      </c>
      <c r="AA1643" s="18" t="b">
        <f t="shared" si="95"/>
        <v>1</v>
      </c>
      <c r="AB1643" s="19"/>
    </row>
    <row r="1644">
      <c r="A1644" s="12">
        <v>13426</v>
      </c>
      <c r="B1644" s="13" t="s">
        <v>6743</v>
      </c>
      <c r="C1644" s="13" t="s">
        <v>6744</v>
      </c>
      <c r="D1644" s="13" t="s">
        <v>4422</v>
      </c>
      <c r="E1644" s="13" t="s">
        <v>6745</v>
      </c>
      <c r="F1644" s="13" t="s">
        <v>6746</v>
      </c>
      <c r="G1644" s="13" t="s">
        <v>6747</v>
      </c>
      <c r="H1644" s="14">
        <v>0.02</v>
      </c>
      <c r="I1644" s="15" t="s">
        <v>32</v>
      </c>
      <c r="J1644" s="13" t="s">
        <v>33</v>
      </c>
      <c r="K1644" s="13">
        <v>90</v>
      </c>
      <c r="L1644" s="16">
        <f>#NAME?</f>
        <v>1</v>
      </c>
      <c r="M1644" s="29">
        <f t="shared" si="96"/>
        <v>4</v>
      </c>
      <c r="N1644" s="29">
        <f t="shared" si="97"/>
        <v>5</v>
      </c>
      <c r="O1644" s="16"/>
      <c r="P1644" s="16"/>
      <c r="Q1644" s="16">
        <v>1</v>
      </c>
      <c r="R1644" s="16">
        <v>2</v>
      </c>
      <c r="S1644" s="13" t="s">
        <v>34</v>
      </c>
      <c r="T1644" s="13">
        <v>10.9</v>
      </c>
      <c r="U1644" s="13">
        <v>1</v>
      </c>
      <c r="V1644" s="13">
        <v>2200</v>
      </c>
      <c r="W1644" s="13">
        <v>3040</v>
      </c>
      <c r="X1644" s="17"/>
      <c r="Y1644" s="18">
        <v>3</v>
      </c>
      <c r="Z1644" s="18">
        <f>#NAME?</f>
        <v>3</v>
      </c>
      <c r="AA1644" s="18" t="b">
        <f t="shared" si="95"/>
        <v>1</v>
      </c>
      <c r="AB1644" s="19"/>
    </row>
    <row r="1645">
      <c r="A1645" s="12">
        <v>11933</v>
      </c>
      <c r="B1645" s="13" t="s">
        <v>6748</v>
      </c>
      <c r="C1645" s="13" t="s">
        <v>6749</v>
      </c>
      <c r="D1645" s="13" t="s">
        <v>4422</v>
      </c>
      <c r="E1645" s="13" t="s">
        <v>6750</v>
      </c>
      <c r="F1645" s="13" t="s">
        <v>6751</v>
      </c>
      <c r="G1645" s="13" t="s">
        <v>6752</v>
      </c>
      <c r="H1645" s="14">
        <v>0.02</v>
      </c>
      <c r="I1645" s="15" t="s">
        <v>32</v>
      </c>
      <c r="J1645" s="13" t="s">
        <v>33</v>
      </c>
      <c r="K1645" s="20">
        <v>90</v>
      </c>
      <c r="L1645" s="16">
        <f>#NAME?</f>
        <v>0</v>
      </c>
      <c r="M1645" s="29">
        <f t="shared" si="96"/>
        <v>0</v>
      </c>
      <c r="N1645" s="29">
        <f t="shared" si="97"/>
        <v>0</v>
      </c>
      <c r="O1645" s="16"/>
      <c r="P1645" s="16"/>
      <c r="Q1645" s="16">
        <v>1</v>
      </c>
      <c r="R1645" s="16">
        <v>4</v>
      </c>
      <c r="S1645" s="13" t="s">
        <v>34</v>
      </c>
      <c r="T1645" s="13">
        <v>4</v>
      </c>
      <c r="U1645" s="13">
        <v>621</v>
      </c>
      <c r="V1645" s="13">
        <v>800</v>
      </c>
      <c r="W1645" s="13">
        <v>1100</v>
      </c>
      <c r="X1645" s="17"/>
      <c r="Y1645" s="18">
        <v>0</v>
      </c>
      <c r="Z1645" s="18">
        <f>#NAME?</f>
        <v>0</v>
      </c>
      <c r="AA1645" s="18" t="b">
        <f t="shared" si="95"/>
        <v>1</v>
      </c>
      <c r="AB1645" s="19">
        <v>0</v>
      </c>
    </row>
    <row r="1646">
      <c r="A1646" s="12">
        <v>11932</v>
      </c>
      <c r="B1646" s="13" t="s">
        <v>6753</v>
      </c>
      <c r="C1646" s="13" t="s">
        <v>6754</v>
      </c>
      <c r="D1646" s="13" t="s">
        <v>4422</v>
      </c>
      <c r="E1646" s="13" t="s">
        <v>6755</v>
      </c>
      <c r="F1646" s="13" t="s">
        <v>6756</v>
      </c>
      <c r="G1646" s="13" t="s">
        <v>6752</v>
      </c>
      <c r="H1646" s="14">
        <v>0.02</v>
      </c>
      <c r="I1646" s="15" t="s">
        <v>32</v>
      </c>
      <c r="J1646" s="13" t="s">
        <v>33</v>
      </c>
      <c r="K1646" s="20">
        <v>90</v>
      </c>
      <c r="L1646" s="16">
        <f>#NAME?</f>
        <v>0</v>
      </c>
      <c r="M1646" s="29">
        <f t="shared" si="96"/>
        <v>0</v>
      </c>
      <c r="N1646" s="29">
        <f t="shared" si="97"/>
        <v>0</v>
      </c>
      <c r="O1646" s="16"/>
      <c r="P1646" s="16"/>
      <c r="Q1646" s="16">
        <v>0</v>
      </c>
      <c r="R1646" s="16">
        <v>0</v>
      </c>
      <c r="S1646" s="13" t="s">
        <v>34</v>
      </c>
      <c r="T1646" s="13">
        <v>4</v>
      </c>
      <c r="U1646" s="13">
        <v>621</v>
      </c>
      <c r="V1646" s="13">
        <v>800</v>
      </c>
      <c r="W1646" s="13">
        <v>1100</v>
      </c>
      <c r="X1646" s="17"/>
      <c r="Y1646" s="18">
        <v>11</v>
      </c>
      <c r="Z1646" s="18">
        <f>#NAME?</f>
        <v>11</v>
      </c>
      <c r="AA1646" s="18" t="b">
        <f t="shared" si="95"/>
        <v>1</v>
      </c>
      <c r="AB1646" s="19">
        <v>4</v>
      </c>
    </row>
    <row r="1647">
      <c r="A1647" s="12">
        <v>13422</v>
      </c>
      <c r="B1647" s="13" t="s">
        <v>6757</v>
      </c>
      <c r="C1647" s="13" t="s">
        <v>6758</v>
      </c>
      <c r="D1647" s="13" t="s">
        <v>4422</v>
      </c>
      <c r="E1647" s="13" t="s">
        <v>6759</v>
      </c>
      <c r="F1647" s="13" t="s">
        <v>6760</v>
      </c>
      <c r="G1647" s="13" t="s">
        <v>6761</v>
      </c>
      <c r="H1647" s="14">
        <v>0.02</v>
      </c>
      <c r="I1647" s="15" t="s">
        <v>32</v>
      </c>
      <c r="J1647" s="13" t="s">
        <v>33</v>
      </c>
      <c r="K1647" s="20">
        <v>90</v>
      </c>
      <c r="L1647" s="16">
        <f>#NAME?</f>
        <v>0</v>
      </c>
      <c r="M1647" s="29">
        <f t="shared" si="96"/>
        <v>0</v>
      </c>
      <c r="N1647" s="29">
        <f t="shared" si="97"/>
        <v>0</v>
      </c>
      <c r="O1647" s="16"/>
      <c r="P1647" s="16"/>
      <c r="Q1647" s="16">
        <v>0</v>
      </c>
      <c r="R1647" s="16">
        <v>0</v>
      </c>
      <c r="S1647" s="13" t="s">
        <v>34</v>
      </c>
      <c r="T1647" s="13">
        <v>2.9500000000000002</v>
      </c>
      <c r="U1647" s="13">
        <v>457.99000000000001</v>
      </c>
      <c r="V1647" s="13">
        <v>600</v>
      </c>
      <c r="W1647" s="13">
        <v>830</v>
      </c>
      <c r="X1647" s="17"/>
      <c r="Y1647" s="18">
        <v>3</v>
      </c>
      <c r="Z1647" s="18">
        <f>#NAME?</f>
        <v>3</v>
      </c>
      <c r="AA1647" s="18" t="b">
        <f t="shared" si="95"/>
        <v>1</v>
      </c>
      <c r="AB1647" s="19">
        <v>3</v>
      </c>
    </row>
    <row r="1648">
      <c r="A1648" s="12">
        <v>13423</v>
      </c>
      <c r="B1648" s="13" t="s">
        <v>6762</v>
      </c>
      <c r="C1648" s="13" t="s">
        <v>6763</v>
      </c>
      <c r="D1648" s="13" t="s">
        <v>4422</v>
      </c>
      <c r="E1648" s="13" t="s">
        <v>6764</v>
      </c>
      <c r="F1648" s="13" t="s">
        <v>6765</v>
      </c>
      <c r="G1648" s="13" t="s">
        <v>6761</v>
      </c>
      <c r="H1648" s="14">
        <v>0.02</v>
      </c>
      <c r="I1648" s="15" t="s">
        <v>32</v>
      </c>
      <c r="J1648" s="13" t="s">
        <v>33</v>
      </c>
      <c r="K1648" s="20">
        <v>90</v>
      </c>
      <c r="L1648" s="16">
        <f>#NAME?</f>
        <v>0</v>
      </c>
      <c r="M1648" s="29">
        <f t="shared" si="96"/>
        <v>0</v>
      </c>
      <c r="N1648" s="29">
        <f t="shared" si="97"/>
        <v>0</v>
      </c>
      <c r="O1648" s="16"/>
      <c r="P1648" s="16"/>
      <c r="Q1648" s="16">
        <v>0</v>
      </c>
      <c r="R1648" s="16">
        <v>0</v>
      </c>
      <c r="S1648" s="13" t="s">
        <v>34</v>
      </c>
      <c r="T1648" s="13">
        <v>2.73</v>
      </c>
      <c r="U1648" s="13">
        <v>423.82999999999998</v>
      </c>
      <c r="V1648" s="13">
        <v>600</v>
      </c>
      <c r="W1648" s="13">
        <v>830</v>
      </c>
      <c r="X1648" s="17"/>
      <c r="Y1648" s="18">
        <v>0</v>
      </c>
      <c r="Z1648" s="18">
        <f>#NAME?</f>
        <v>0</v>
      </c>
      <c r="AA1648" s="18" t="b">
        <f t="shared" si="95"/>
        <v>1</v>
      </c>
      <c r="AB1648" s="19"/>
    </row>
    <row r="1649">
      <c r="A1649" s="12">
        <v>11974</v>
      </c>
      <c r="B1649" s="13" t="s">
        <v>6766</v>
      </c>
      <c r="C1649" s="13" t="s">
        <v>6767</v>
      </c>
      <c r="D1649" s="13" t="s">
        <v>4422</v>
      </c>
      <c r="E1649" s="13" t="s">
        <v>6768</v>
      </c>
      <c r="F1649" s="13" t="s">
        <v>6769</v>
      </c>
      <c r="G1649" s="13" t="s">
        <v>6770</v>
      </c>
      <c r="H1649" s="14">
        <v>0.02</v>
      </c>
      <c r="I1649" s="15" t="s">
        <v>32</v>
      </c>
      <c r="J1649" s="13" t="s">
        <v>33</v>
      </c>
      <c r="K1649" s="13">
        <v>90</v>
      </c>
      <c r="L1649" s="16">
        <f>#NAME?</f>
        <v>6</v>
      </c>
      <c r="M1649" s="29">
        <f t="shared" si="96"/>
        <v>24</v>
      </c>
      <c r="N1649" s="29">
        <f t="shared" si="97"/>
        <v>30</v>
      </c>
      <c r="O1649" s="16"/>
      <c r="P1649" s="16"/>
      <c r="Q1649" s="16">
        <v>1</v>
      </c>
      <c r="R1649" s="16">
        <v>3</v>
      </c>
      <c r="S1649" s="13" t="s">
        <v>34</v>
      </c>
      <c r="T1649" s="13">
        <v>14.56</v>
      </c>
      <c r="U1649" s="13">
        <v>2271</v>
      </c>
      <c r="V1649" s="13">
        <v>3070</v>
      </c>
      <c r="W1649" s="13">
        <v>4240</v>
      </c>
      <c r="X1649" s="17"/>
      <c r="Y1649" s="18"/>
      <c r="Z1649" s="18">
        <f>#NAME?</f>
        <v>0</v>
      </c>
      <c r="AA1649" s="18" t="b">
        <f t="shared" si="95"/>
        <v>1</v>
      </c>
      <c r="AB1649" s="19"/>
    </row>
    <row r="1650">
      <c r="A1650" s="21">
        <v>12668</v>
      </c>
      <c r="B1650" s="22" t="s">
        <v>6771</v>
      </c>
      <c r="C1650" s="22" t="s">
        <v>6772</v>
      </c>
      <c r="D1650" s="22" t="s">
        <v>4422</v>
      </c>
      <c r="E1650" s="22" t="s">
        <v>6773</v>
      </c>
      <c r="F1650" s="22" t="s">
        <v>6774</v>
      </c>
      <c r="G1650" s="22"/>
      <c r="H1650" s="14">
        <v>0.040000000000000001</v>
      </c>
      <c r="I1650" s="15" t="s">
        <v>64</v>
      </c>
      <c r="J1650" s="22" t="s">
        <v>65</v>
      </c>
      <c r="K1650" s="13">
        <v>90</v>
      </c>
      <c r="L1650" s="23">
        <v>0</v>
      </c>
      <c r="M1650" s="29">
        <f t="shared" si="96"/>
        <v>0</v>
      </c>
      <c r="N1650" s="29">
        <f t="shared" si="97"/>
        <v>0</v>
      </c>
      <c r="O1650" s="23">
        <v>5</v>
      </c>
      <c r="P1650" s="23">
        <v>20</v>
      </c>
      <c r="Q1650" s="23"/>
      <c r="R1650" s="23"/>
      <c r="S1650" s="22" t="s">
        <v>66</v>
      </c>
      <c r="T1650" s="22">
        <v>13.83</v>
      </c>
      <c r="U1650" s="22">
        <v>2162</v>
      </c>
      <c r="V1650" s="22">
        <v>3350</v>
      </c>
      <c r="W1650" s="22">
        <v>4620</v>
      </c>
      <c r="X1650" s="24">
        <v>5</v>
      </c>
      <c r="Y1650" s="25"/>
      <c r="Z1650" s="18">
        <f>#NAME?</f>
        <v>0</v>
      </c>
      <c r="AA1650" s="18" t="b">
        <f t="shared" si="95"/>
        <v>1</v>
      </c>
      <c r="AB1650" s="26">
        <v>1</v>
      </c>
    </row>
    <row r="1651">
      <c r="A1651" s="21">
        <v>12667</v>
      </c>
      <c r="B1651" s="22" t="s">
        <v>6775</v>
      </c>
      <c r="C1651" s="22" t="s">
        <v>6776</v>
      </c>
      <c r="D1651" s="22" t="s">
        <v>4422</v>
      </c>
      <c r="E1651" s="22" t="s">
        <v>6777</v>
      </c>
      <c r="F1651" s="22" t="s">
        <v>6778</v>
      </c>
      <c r="G1651" s="22"/>
      <c r="H1651" s="14">
        <v>0.040000000000000001</v>
      </c>
      <c r="I1651" s="15" t="s">
        <v>64</v>
      </c>
      <c r="J1651" s="22" t="s">
        <v>65</v>
      </c>
      <c r="K1651" s="13">
        <v>90</v>
      </c>
      <c r="L1651" s="23">
        <v>0</v>
      </c>
      <c r="M1651" s="29">
        <f t="shared" si="96"/>
        <v>0</v>
      </c>
      <c r="N1651" s="29">
        <f t="shared" si="97"/>
        <v>0</v>
      </c>
      <c r="O1651" s="23">
        <v>5</v>
      </c>
      <c r="P1651" s="23">
        <v>20</v>
      </c>
      <c r="Q1651" s="23"/>
      <c r="R1651" s="23"/>
      <c r="S1651" s="22" t="s">
        <v>66</v>
      </c>
      <c r="T1651" s="22">
        <v>13.83</v>
      </c>
      <c r="U1651" s="22">
        <v>2162</v>
      </c>
      <c r="V1651" s="22">
        <v>3350</v>
      </c>
      <c r="W1651" s="22">
        <v>4620</v>
      </c>
      <c r="X1651" s="24">
        <v>3</v>
      </c>
      <c r="Y1651" s="25"/>
      <c r="Z1651" s="18">
        <f>#NAME?</f>
        <v>0</v>
      </c>
      <c r="AA1651" s="18" t="b">
        <f t="shared" si="95"/>
        <v>1</v>
      </c>
      <c r="AB1651" s="26">
        <v>1</v>
      </c>
    </row>
    <row r="1652">
      <c r="A1652" s="21">
        <v>12661</v>
      </c>
      <c r="B1652" s="22" t="s">
        <v>6779</v>
      </c>
      <c r="C1652" s="22" t="s">
        <v>6780</v>
      </c>
      <c r="D1652" s="22" t="s">
        <v>4422</v>
      </c>
      <c r="E1652" s="22" t="s">
        <v>6781</v>
      </c>
      <c r="F1652" s="22" t="s">
        <v>6782</v>
      </c>
      <c r="G1652" s="22"/>
      <c r="H1652" s="14">
        <v>0.040000000000000001</v>
      </c>
      <c r="I1652" s="15" t="s">
        <v>64</v>
      </c>
      <c r="J1652" s="22" t="s">
        <v>65</v>
      </c>
      <c r="K1652" s="13">
        <v>90</v>
      </c>
      <c r="L1652" s="23">
        <v>1</v>
      </c>
      <c r="M1652" s="29">
        <f t="shared" si="96"/>
        <v>4</v>
      </c>
      <c r="N1652" s="29">
        <f t="shared" si="97"/>
        <v>5</v>
      </c>
      <c r="O1652" s="23">
        <v>2</v>
      </c>
      <c r="P1652" s="23">
        <v>5</v>
      </c>
      <c r="Q1652" s="23"/>
      <c r="R1652" s="23"/>
      <c r="S1652" s="22" t="s">
        <v>66</v>
      </c>
      <c r="T1652" s="22">
        <v>37</v>
      </c>
      <c r="U1652" s="22">
        <v>860.25</v>
      </c>
      <c r="V1652" s="22">
        <v>1330</v>
      </c>
      <c r="W1652" s="22">
        <v>1840</v>
      </c>
      <c r="X1652" s="24">
        <v>6</v>
      </c>
      <c r="Y1652" s="25"/>
      <c r="Z1652" s="18">
        <f>#NAME?</f>
        <v>0</v>
      </c>
      <c r="AA1652" s="18" t="b">
        <f t="shared" si="95"/>
        <v>1</v>
      </c>
      <c r="AB1652" s="26">
        <v>1</v>
      </c>
    </row>
    <row r="1653">
      <c r="A1653" s="21">
        <v>12660</v>
      </c>
      <c r="B1653" s="22" t="s">
        <v>6783</v>
      </c>
      <c r="C1653" s="22" t="s">
        <v>6784</v>
      </c>
      <c r="D1653" s="22" t="s">
        <v>4422</v>
      </c>
      <c r="E1653" s="22" t="s">
        <v>6785</v>
      </c>
      <c r="F1653" s="22" t="s">
        <v>6786</v>
      </c>
      <c r="G1653" s="22"/>
      <c r="H1653" s="14">
        <v>0.040000000000000001</v>
      </c>
      <c r="I1653" s="15" t="s">
        <v>64</v>
      </c>
      <c r="J1653" s="22" t="s">
        <v>65</v>
      </c>
      <c r="K1653" s="13">
        <v>90</v>
      </c>
      <c r="L1653" s="23">
        <v>0</v>
      </c>
      <c r="M1653" s="29">
        <f t="shared" si="96"/>
        <v>0</v>
      </c>
      <c r="N1653" s="29">
        <f t="shared" si="97"/>
        <v>0</v>
      </c>
      <c r="O1653" s="23">
        <v>2</v>
      </c>
      <c r="P1653" s="23">
        <v>5</v>
      </c>
      <c r="Q1653" s="23"/>
      <c r="R1653" s="23"/>
      <c r="S1653" s="22" t="s">
        <v>66</v>
      </c>
      <c r="T1653" s="22">
        <v>37</v>
      </c>
      <c r="U1653" s="22">
        <v>860.25</v>
      </c>
      <c r="V1653" s="22">
        <v>1330</v>
      </c>
      <c r="W1653" s="22">
        <v>1840</v>
      </c>
      <c r="X1653" s="24">
        <v>9</v>
      </c>
      <c r="Y1653" s="25"/>
      <c r="Z1653" s="18">
        <f>#NAME?</f>
        <v>0</v>
      </c>
      <c r="AA1653" s="18" t="b">
        <f t="shared" si="95"/>
        <v>1</v>
      </c>
      <c r="AB1653" s="26">
        <v>2</v>
      </c>
    </row>
    <row r="1654">
      <c r="A1654" s="21">
        <v>12662</v>
      </c>
      <c r="B1654" s="22" t="s">
        <v>6787</v>
      </c>
      <c r="C1654" s="22" t="s">
        <v>6788</v>
      </c>
      <c r="D1654" s="22" t="s">
        <v>4422</v>
      </c>
      <c r="E1654" s="22" t="s">
        <v>6789</v>
      </c>
      <c r="F1654" s="22" t="s">
        <v>6790</v>
      </c>
      <c r="G1654" s="22"/>
      <c r="H1654" s="14">
        <v>0.040000000000000001</v>
      </c>
      <c r="I1654" s="15" t="s">
        <v>64</v>
      </c>
      <c r="J1654" s="22" t="s">
        <v>65</v>
      </c>
      <c r="K1654" s="13">
        <v>90</v>
      </c>
      <c r="L1654" s="23">
        <v>0</v>
      </c>
      <c r="M1654" s="29">
        <f t="shared" si="96"/>
        <v>0</v>
      </c>
      <c r="N1654" s="29">
        <f t="shared" si="97"/>
        <v>0</v>
      </c>
      <c r="O1654" s="23"/>
      <c r="P1654" s="23"/>
      <c r="Q1654" s="23">
        <v>2</v>
      </c>
      <c r="R1654" s="23">
        <v>3</v>
      </c>
      <c r="S1654" s="22" t="s">
        <v>66</v>
      </c>
      <c r="T1654" s="22">
        <v>116</v>
      </c>
      <c r="U1654" s="22">
        <v>2610</v>
      </c>
      <c r="V1654" s="22">
        <v>4050</v>
      </c>
      <c r="W1654" s="22">
        <v>5590</v>
      </c>
      <c r="X1654" s="24"/>
      <c r="Y1654" s="25"/>
      <c r="Z1654" s="18">
        <f>#NAME?</f>
        <v>0</v>
      </c>
      <c r="AA1654" s="18" t="b">
        <f t="shared" si="95"/>
        <v>1</v>
      </c>
      <c r="AB1654" s="26">
        <v>1</v>
      </c>
    </row>
    <row r="1655">
      <c r="A1655" s="21">
        <v>12663</v>
      </c>
      <c r="B1655" s="22" t="s">
        <v>6791</v>
      </c>
      <c r="C1655" s="22" t="s">
        <v>6792</v>
      </c>
      <c r="D1655" s="22" t="s">
        <v>4422</v>
      </c>
      <c r="E1655" s="22" t="s">
        <v>6793</v>
      </c>
      <c r="F1655" s="22" t="s">
        <v>6794</v>
      </c>
      <c r="G1655" s="22"/>
      <c r="H1655" s="14">
        <v>0.040000000000000001</v>
      </c>
      <c r="I1655" s="15" t="s">
        <v>64</v>
      </c>
      <c r="J1655" s="22" t="s">
        <v>65</v>
      </c>
      <c r="K1655" s="13">
        <v>90</v>
      </c>
      <c r="L1655" s="23">
        <v>0</v>
      </c>
      <c r="M1655" s="29">
        <f t="shared" si="96"/>
        <v>0</v>
      </c>
      <c r="N1655" s="29">
        <f t="shared" si="97"/>
        <v>0</v>
      </c>
      <c r="O1655" s="23"/>
      <c r="P1655" s="23"/>
      <c r="Q1655" s="23">
        <v>2</v>
      </c>
      <c r="R1655" s="23">
        <v>3</v>
      </c>
      <c r="S1655" s="22" t="s">
        <v>66</v>
      </c>
      <c r="T1655" s="22">
        <v>150</v>
      </c>
      <c r="U1655" s="22">
        <v>3826</v>
      </c>
      <c r="V1655" s="22">
        <v>5700</v>
      </c>
      <c r="W1655" s="22">
        <v>9900</v>
      </c>
      <c r="X1655" s="24"/>
      <c r="Y1655" s="25">
        <v>9</v>
      </c>
      <c r="Z1655" s="18">
        <f>#NAME?</f>
        <v>9</v>
      </c>
      <c r="AA1655" s="18" t="b">
        <f t="shared" si="95"/>
        <v>1</v>
      </c>
      <c r="AB1655" s="26">
        <v>1</v>
      </c>
    </row>
    <row r="1656">
      <c r="A1656" s="21">
        <v>12665</v>
      </c>
      <c r="B1656" s="22" t="s">
        <v>6795</v>
      </c>
      <c r="C1656" s="22" t="s">
        <v>6796</v>
      </c>
      <c r="D1656" s="22" t="s">
        <v>4422</v>
      </c>
      <c r="E1656" s="22" t="s">
        <v>6797</v>
      </c>
      <c r="F1656" s="22" t="s">
        <v>6798</v>
      </c>
      <c r="G1656" s="22"/>
      <c r="H1656" s="14">
        <v>0.040000000000000001</v>
      </c>
      <c r="I1656" s="15" t="s">
        <v>64</v>
      </c>
      <c r="J1656" s="22" t="s">
        <v>65</v>
      </c>
      <c r="K1656" s="13">
        <v>90</v>
      </c>
      <c r="L1656" s="23">
        <v>0</v>
      </c>
      <c r="M1656" s="29">
        <f t="shared" si="96"/>
        <v>0</v>
      </c>
      <c r="N1656" s="29">
        <f t="shared" si="97"/>
        <v>0</v>
      </c>
      <c r="O1656" s="23"/>
      <c r="P1656" s="23"/>
      <c r="Q1656" s="23">
        <v>2</v>
      </c>
      <c r="R1656" s="23">
        <v>3</v>
      </c>
      <c r="S1656" s="22" t="s">
        <v>66</v>
      </c>
      <c r="T1656" s="22">
        <v>50.950000000000003</v>
      </c>
      <c r="U1656" s="22">
        <v>7963</v>
      </c>
      <c r="V1656" s="22">
        <v>12340</v>
      </c>
      <c r="W1656" s="22">
        <v>17030</v>
      </c>
      <c r="X1656" s="24">
        <v>3</v>
      </c>
      <c r="Y1656" s="25">
        <v>0</v>
      </c>
      <c r="Z1656" s="18">
        <f>#NAME?</f>
        <v>0</v>
      </c>
      <c r="AA1656" s="18" t="b">
        <f t="shared" si="95"/>
        <v>1</v>
      </c>
      <c r="AB1656" s="26">
        <v>1</v>
      </c>
    </row>
    <row r="1657">
      <c r="A1657" s="21">
        <v>12664</v>
      </c>
      <c r="B1657" s="22" t="s">
        <v>6799</v>
      </c>
      <c r="C1657" s="22" t="s">
        <v>6800</v>
      </c>
      <c r="D1657" s="22" t="s">
        <v>4422</v>
      </c>
      <c r="E1657" s="22" t="s">
        <v>6801</v>
      </c>
      <c r="F1657" s="22" t="s">
        <v>6802</v>
      </c>
      <c r="G1657" s="22"/>
      <c r="H1657" s="14">
        <v>0.040000000000000001</v>
      </c>
      <c r="I1657" s="15" t="s">
        <v>64</v>
      </c>
      <c r="J1657" s="22" t="s">
        <v>65</v>
      </c>
      <c r="K1657" s="13">
        <v>90</v>
      </c>
      <c r="L1657" s="23">
        <v>0</v>
      </c>
      <c r="M1657" s="29">
        <f t="shared" si="96"/>
        <v>0</v>
      </c>
      <c r="N1657" s="29">
        <f t="shared" si="97"/>
        <v>0</v>
      </c>
      <c r="O1657" s="23"/>
      <c r="P1657" s="23"/>
      <c r="Q1657" s="23">
        <v>2</v>
      </c>
      <c r="R1657" s="23">
        <v>3</v>
      </c>
      <c r="S1657" s="22" t="s">
        <v>66</v>
      </c>
      <c r="T1657" s="22">
        <v>50.950000000000003</v>
      </c>
      <c r="U1657" s="22">
        <v>7963</v>
      </c>
      <c r="V1657" s="22">
        <v>12340</v>
      </c>
      <c r="W1657" s="22">
        <v>17030</v>
      </c>
      <c r="X1657" s="24">
        <v>1</v>
      </c>
      <c r="Y1657" s="25">
        <v>2</v>
      </c>
      <c r="Z1657" s="18">
        <f>#NAME?</f>
        <v>2</v>
      </c>
      <c r="AA1657" s="18" t="b">
        <f t="shared" si="95"/>
        <v>1</v>
      </c>
      <c r="AB1657" s="26">
        <v>2</v>
      </c>
    </row>
    <row r="1658">
      <c r="A1658" s="21">
        <v>12666</v>
      </c>
      <c r="B1658" s="22" t="s">
        <v>6803</v>
      </c>
      <c r="C1658" s="22" t="s">
        <v>6804</v>
      </c>
      <c r="D1658" s="22" t="s">
        <v>4422</v>
      </c>
      <c r="E1658" s="22" t="s">
        <v>6805</v>
      </c>
      <c r="F1658" s="22" t="s">
        <v>6806</v>
      </c>
      <c r="G1658" s="22"/>
      <c r="H1658" s="14">
        <v>0.040000000000000001</v>
      </c>
      <c r="I1658" s="15" t="s">
        <v>64</v>
      </c>
      <c r="J1658" s="22" t="s">
        <v>65</v>
      </c>
      <c r="K1658" s="13">
        <v>90</v>
      </c>
      <c r="L1658" s="23">
        <v>0</v>
      </c>
      <c r="M1658" s="29">
        <f t="shared" si="96"/>
        <v>0</v>
      </c>
      <c r="N1658" s="29">
        <f t="shared" si="97"/>
        <v>0</v>
      </c>
      <c r="O1658" s="23"/>
      <c r="P1658" s="23"/>
      <c r="Q1658" s="23">
        <v>1</v>
      </c>
      <c r="R1658" s="23">
        <v>2</v>
      </c>
      <c r="S1658" s="22" t="s">
        <v>66</v>
      </c>
      <c r="T1658" s="22">
        <v>17.859999999999999</v>
      </c>
      <c r="U1658" s="22">
        <v>2792</v>
      </c>
      <c r="V1658" s="22">
        <v>4330</v>
      </c>
      <c r="W1658" s="22">
        <v>5980</v>
      </c>
      <c r="X1658" s="24"/>
      <c r="Y1658" s="25"/>
      <c r="Z1658" s="18">
        <f>#NAME?</f>
        <v>0</v>
      </c>
      <c r="AA1658" s="18" t="b">
        <f t="shared" si="95"/>
        <v>1</v>
      </c>
      <c r="AB1658" s="26">
        <v>3</v>
      </c>
    </row>
    <row r="1659">
      <c r="A1659" s="21">
        <v>12730</v>
      </c>
      <c r="B1659" s="22" t="s">
        <v>6807</v>
      </c>
      <c r="C1659" s="22" t="s">
        <v>6808</v>
      </c>
      <c r="D1659" s="22" t="s">
        <v>4422</v>
      </c>
      <c r="E1659" s="22" t="s">
        <v>6809</v>
      </c>
      <c r="F1659" s="22" t="s">
        <v>6810</v>
      </c>
      <c r="G1659" s="22"/>
      <c r="H1659" s="14">
        <v>0.040000000000000001</v>
      </c>
      <c r="I1659" s="15" t="s">
        <v>64</v>
      </c>
      <c r="J1659" s="22" t="s">
        <v>65</v>
      </c>
      <c r="K1659" s="13">
        <v>90</v>
      </c>
      <c r="L1659" s="23">
        <v>7</v>
      </c>
      <c r="M1659" s="29">
        <f t="shared" si="96"/>
        <v>28</v>
      </c>
      <c r="N1659" s="29">
        <f t="shared" si="97"/>
        <v>35</v>
      </c>
      <c r="O1659" s="23">
        <v>5</v>
      </c>
      <c r="P1659" s="23">
        <v>10</v>
      </c>
      <c r="Q1659" s="23"/>
      <c r="R1659" s="23"/>
      <c r="S1659" s="22" t="s">
        <v>66</v>
      </c>
      <c r="T1659" s="22">
        <v>1.0900000000000001</v>
      </c>
      <c r="U1659" s="22">
        <v>170</v>
      </c>
      <c r="V1659" s="22">
        <v>260</v>
      </c>
      <c r="W1659" s="22">
        <v>360</v>
      </c>
      <c r="X1659" s="24">
        <v>7</v>
      </c>
      <c r="Y1659" s="25"/>
      <c r="Z1659" s="18">
        <f>#NAME?</f>
        <v>0</v>
      </c>
      <c r="AA1659" s="18" t="b">
        <f t="shared" si="95"/>
        <v>1</v>
      </c>
      <c r="AB1659" s="26"/>
    </row>
    <row r="1660">
      <c r="A1660" s="21">
        <v>12670</v>
      </c>
      <c r="B1660" s="22" t="s">
        <v>6811</v>
      </c>
      <c r="C1660" s="22" t="s">
        <v>6812</v>
      </c>
      <c r="D1660" s="22" t="s">
        <v>4422</v>
      </c>
      <c r="E1660" s="22" t="s">
        <v>6813</v>
      </c>
      <c r="F1660" s="22" t="s">
        <v>6814</v>
      </c>
      <c r="G1660" s="22"/>
      <c r="H1660" s="14">
        <v>0.040000000000000001</v>
      </c>
      <c r="I1660" s="15" t="s">
        <v>64</v>
      </c>
      <c r="J1660" s="22" t="s">
        <v>65</v>
      </c>
      <c r="K1660" s="13">
        <v>90</v>
      </c>
      <c r="L1660" s="23">
        <v>0</v>
      </c>
      <c r="M1660" s="29">
        <f t="shared" si="96"/>
        <v>0</v>
      </c>
      <c r="N1660" s="29">
        <f t="shared" si="97"/>
        <v>0</v>
      </c>
      <c r="O1660" s="23"/>
      <c r="P1660" s="23"/>
      <c r="Q1660" s="23">
        <v>2</v>
      </c>
      <c r="R1660" s="23">
        <v>3</v>
      </c>
      <c r="S1660" s="22" t="s">
        <v>66</v>
      </c>
      <c r="T1660" s="22">
        <v>17.469999999999999</v>
      </c>
      <c r="U1660" s="22">
        <v>2731</v>
      </c>
      <c r="V1660" s="22">
        <v>4230</v>
      </c>
      <c r="W1660" s="22">
        <v>5830</v>
      </c>
      <c r="X1660" s="24"/>
      <c r="Y1660" s="25"/>
      <c r="Z1660" s="18">
        <f>#NAME?</f>
        <v>0</v>
      </c>
      <c r="AA1660" s="18" t="b">
        <f t="shared" si="95"/>
        <v>1</v>
      </c>
      <c r="AB1660" s="26"/>
    </row>
    <row r="1661">
      <c r="A1661" s="21">
        <v>12669</v>
      </c>
      <c r="B1661" s="22" t="s">
        <v>6815</v>
      </c>
      <c r="C1661" s="22" t="s">
        <v>6816</v>
      </c>
      <c r="D1661" s="22" t="s">
        <v>4422</v>
      </c>
      <c r="E1661" s="22" t="s">
        <v>6817</v>
      </c>
      <c r="F1661" s="22" t="s">
        <v>6818</v>
      </c>
      <c r="G1661" s="22"/>
      <c r="H1661" s="14">
        <v>0.040000000000000001</v>
      </c>
      <c r="I1661" s="15" t="s">
        <v>64</v>
      </c>
      <c r="J1661" s="22" t="s">
        <v>65</v>
      </c>
      <c r="K1661" s="13">
        <v>90</v>
      </c>
      <c r="L1661" s="23">
        <v>0</v>
      </c>
      <c r="M1661" s="29">
        <f t="shared" si="96"/>
        <v>0</v>
      </c>
      <c r="N1661" s="29">
        <f t="shared" si="97"/>
        <v>0</v>
      </c>
      <c r="O1661" s="23"/>
      <c r="P1661" s="23"/>
      <c r="Q1661" s="23">
        <v>2</v>
      </c>
      <c r="R1661" s="23">
        <v>3</v>
      </c>
      <c r="S1661" s="22" t="s">
        <v>66</v>
      </c>
      <c r="T1661" s="22">
        <v>17.469999999999999</v>
      </c>
      <c r="U1661" s="22">
        <v>2731</v>
      </c>
      <c r="V1661" s="22">
        <v>4230</v>
      </c>
      <c r="W1661" s="22">
        <v>5830</v>
      </c>
      <c r="X1661" s="24"/>
      <c r="Y1661" s="25"/>
      <c r="Z1661" s="18">
        <f>#NAME?</f>
        <v>0</v>
      </c>
      <c r="AA1661" s="18" t="b">
        <f t="shared" si="95"/>
        <v>1</v>
      </c>
      <c r="AB1661" s="26"/>
    </row>
    <row r="1662">
      <c r="A1662" s="12">
        <v>13941</v>
      </c>
      <c r="B1662" s="13" t="s">
        <v>6819</v>
      </c>
      <c r="C1662" s="13" t="s">
        <v>6820</v>
      </c>
      <c r="D1662" s="13" t="s">
        <v>4422</v>
      </c>
      <c r="E1662" s="13" t="s">
        <v>6821</v>
      </c>
      <c r="F1662" s="13" t="s">
        <v>6822</v>
      </c>
      <c r="G1662" s="13" t="s">
        <v>6823</v>
      </c>
      <c r="H1662" s="14">
        <v>0.02</v>
      </c>
      <c r="I1662" s="15" t="s">
        <v>32</v>
      </c>
      <c r="J1662" s="13" t="s">
        <v>33</v>
      </c>
      <c r="K1662" s="13">
        <v>90</v>
      </c>
      <c r="L1662" s="16">
        <f>#NAME?</f>
        <v>0</v>
      </c>
      <c r="M1662" s="29">
        <f t="shared" si="96"/>
        <v>0</v>
      </c>
      <c r="N1662" s="29">
        <f t="shared" si="97"/>
        <v>0</v>
      </c>
      <c r="O1662" s="16"/>
      <c r="P1662" s="16"/>
      <c r="Q1662" s="16">
        <v>1</v>
      </c>
      <c r="R1662" s="16">
        <v>3</v>
      </c>
      <c r="S1662" s="13" t="s">
        <v>34</v>
      </c>
      <c r="T1662" s="13">
        <v>18.420000000000002</v>
      </c>
      <c r="U1662" s="13">
        <v>3300.8600000000001</v>
      </c>
      <c r="V1662" s="13">
        <v>4300</v>
      </c>
      <c r="W1662" s="13">
        <v>5400</v>
      </c>
      <c r="X1662" s="17"/>
      <c r="Y1662" s="18">
        <v>0</v>
      </c>
      <c r="Z1662" s="18">
        <f>#NAME?</f>
        <v>0</v>
      </c>
      <c r="AA1662" s="18" t="b">
        <f t="shared" si="95"/>
        <v>1</v>
      </c>
      <c r="AB1662" s="19"/>
    </row>
    <row r="1663">
      <c r="A1663" s="12">
        <v>12859</v>
      </c>
      <c r="B1663" s="13" t="s">
        <v>6824</v>
      </c>
      <c r="C1663" s="13" t="s">
        <v>6825</v>
      </c>
      <c r="D1663" s="13" t="s">
        <v>4422</v>
      </c>
      <c r="E1663" s="13" t="s">
        <v>6826</v>
      </c>
      <c r="F1663" s="13" t="s">
        <v>6827</v>
      </c>
      <c r="G1663" s="13" t="s">
        <v>6828</v>
      </c>
      <c r="H1663" s="14">
        <v>0.02</v>
      </c>
      <c r="I1663" s="15" t="s">
        <v>32</v>
      </c>
      <c r="J1663" s="13" t="s">
        <v>33</v>
      </c>
      <c r="K1663" s="13">
        <v>90</v>
      </c>
      <c r="L1663" s="16">
        <f>#NAME?</f>
        <v>1</v>
      </c>
      <c r="M1663" s="29">
        <f t="shared" si="96"/>
        <v>4</v>
      </c>
      <c r="N1663" s="29">
        <f t="shared" si="97"/>
        <v>5</v>
      </c>
      <c r="O1663" s="16"/>
      <c r="P1663" s="16"/>
      <c r="Q1663" s="16">
        <v>1</v>
      </c>
      <c r="R1663" s="16">
        <v>3</v>
      </c>
      <c r="S1663" s="13" t="s">
        <v>34</v>
      </c>
      <c r="T1663" s="13">
        <v>18.989999999999998</v>
      </c>
      <c r="U1663" s="13">
        <v>3164.21</v>
      </c>
      <c r="V1663" s="13">
        <v>4000</v>
      </c>
      <c r="W1663" s="13">
        <v>6400</v>
      </c>
      <c r="X1663" s="17"/>
      <c r="Y1663" s="18">
        <v>18</v>
      </c>
      <c r="Z1663" s="18">
        <f>#NAME?</f>
        <v>18</v>
      </c>
      <c r="AA1663" s="18" t="b">
        <f t="shared" si="95"/>
        <v>1</v>
      </c>
      <c r="AB1663" s="19">
        <v>3</v>
      </c>
    </row>
    <row r="1664">
      <c r="A1664" s="21">
        <v>11181</v>
      </c>
      <c r="B1664" s="22" t="s">
        <v>6829</v>
      </c>
      <c r="C1664" s="22" t="s">
        <v>6830</v>
      </c>
      <c r="D1664" s="22" t="s">
        <v>4422</v>
      </c>
      <c r="E1664" s="22" t="s">
        <v>6831</v>
      </c>
      <c r="F1664" s="22" t="s">
        <v>6832</v>
      </c>
      <c r="G1664" s="22"/>
      <c r="H1664" s="14">
        <v>0.040000000000000001</v>
      </c>
      <c r="I1664" s="15" t="s">
        <v>64</v>
      </c>
      <c r="J1664" s="22" t="s">
        <v>65</v>
      </c>
      <c r="K1664" s="13">
        <v>90</v>
      </c>
      <c r="L1664" s="23">
        <v>4</v>
      </c>
      <c r="M1664" s="29">
        <f t="shared" si="96"/>
        <v>16</v>
      </c>
      <c r="N1664" s="29">
        <f t="shared" si="97"/>
        <v>20</v>
      </c>
      <c r="O1664" s="23">
        <v>3</v>
      </c>
      <c r="P1664" s="23">
        <v>10</v>
      </c>
      <c r="Q1664" s="23"/>
      <c r="R1664" s="23"/>
      <c r="S1664" s="22" t="s">
        <v>66</v>
      </c>
      <c r="T1664" s="22">
        <v>12.199999999999999</v>
      </c>
      <c r="U1664" s="22">
        <v>310.22000000000003</v>
      </c>
      <c r="V1664" s="22">
        <v>470</v>
      </c>
      <c r="W1664" s="22">
        <v>810</v>
      </c>
      <c r="X1664" s="24">
        <v>6</v>
      </c>
      <c r="Y1664" s="25"/>
      <c r="Z1664" s="18">
        <f>#NAME?</f>
        <v>0</v>
      </c>
      <c r="AA1664" s="18" t="b">
        <f t="shared" si="95"/>
        <v>1</v>
      </c>
      <c r="AB1664" s="26">
        <v>0</v>
      </c>
    </row>
    <row r="1665">
      <c r="A1665" s="21">
        <v>11180</v>
      </c>
      <c r="B1665" s="22" t="s">
        <v>6833</v>
      </c>
      <c r="C1665" s="22" t="s">
        <v>6834</v>
      </c>
      <c r="D1665" s="22" t="s">
        <v>4422</v>
      </c>
      <c r="E1665" s="22" t="s">
        <v>6835</v>
      </c>
      <c r="F1665" s="22" t="s">
        <v>6836</v>
      </c>
      <c r="G1665" s="22"/>
      <c r="H1665" s="14">
        <v>0.040000000000000001</v>
      </c>
      <c r="I1665" s="15" t="s">
        <v>64</v>
      </c>
      <c r="J1665" s="22" t="s">
        <v>65</v>
      </c>
      <c r="K1665" s="13">
        <v>90</v>
      </c>
      <c r="L1665" s="23">
        <v>3</v>
      </c>
      <c r="M1665" s="29">
        <f t="shared" si="96"/>
        <v>12</v>
      </c>
      <c r="N1665" s="29">
        <f t="shared" si="97"/>
        <v>15</v>
      </c>
      <c r="O1665" s="23">
        <v>3</v>
      </c>
      <c r="P1665" s="23">
        <v>10</v>
      </c>
      <c r="Q1665" s="23"/>
      <c r="R1665" s="23"/>
      <c r="S1665" s="22" t="s">
        <v>66</v>
      </c>
      <c r="T1665" s="22">
        <v>12.199999999999999</v>
      </c>
      <c r="U1665" s="22">
        <v>310.22000000000003</v>
      </c>
      <c r="V1665" s="22">
        <v>470</v>
      </c>
      <c r="W1665" s="22">
        <v>810</v>
      </c>
      <c r="X1665" s="24">
        <v>3</v>
      </c>
      <c r="Y1665" s="25"/>
      <c r="Z1665" s="18">
        <f>#NAME?</f>
        <v>0</v>
      </c>
      <c r="AA1665" s="18" t="b">
        <f t="shared" si="95"/>
        <v>1</v>
      </c>
      <c r="AB1665" s="26">
        <v>5</v>
      </c>
    </row>
    <row r="1666">
      <c r="A1666" s="21">
        <v>11248</v>
      </c>
      <c r="B1666" s="22" t="s">
        <v>6837</v>
      </c>
      <c r="C1666" s="22" t="s">
        <v>6838</v>
      </c>
      <c r="D1666" s="22" t="s">
        <v>4422</v>
      </c>
      <c r="E1666" s="22" t="s">
        <v>6839</v>
      </c>
      <c r="F1666" s="22" t="s">
        <v>6840</v>
      </c>
      <c r="G1666" s="22"/>
      <c r="H1666" s="14">
        <v>0.040000000000000001</v>
      </c>
      <c r="I1666" s="15" t="s">
        <v>64</v>
      </c>
      <c r="J1666" s="22" t="s">
        <v>65</v>
      </c>
      <c r="K1666" s="13">
        <v>90</v>
      </c>
      <c r="L1666" s="23">
        <v>2</v>
      </c>
      <c r="M1666" s="29">
        <f t="shared" si="96"/>
        <v>8</v>
      </c>
      <c r="N1666" s="29">
        <f t="shared" si="97"/>
        <v>10</v>
      </c>
      <c r="O1666" s="23">
        <v>3</v>
      </c>
      <c r="P1666" s="23">
        <v>10</v>
      </c>
      <c r="Q1666" s="23"/>
      <c r="R1666" s="23"/>
      <c r="S1666" s="22" t="s">
        <v>66</v>
      </c>
      <c r="T1666" s="22">
        <v>12</v>
      </c>
      <c r="U1666" s="22">
        <v>290</v>
      </c>
      <c r="V1666" s="22">
        <v>430</v>
      </c>
      <c r="W1666" s="22">
        <v>590</v>
      </c>
      <c r="X1666" s="24">
        <v>5</v>
      </c>
      <c r="Y1666" s="25">
        <v>9</v>
      </c>
      <c r="Z1666" s="18">
        <f>#NAME?</f>
        <v>9</v>
      </c>
      <c r="AA1666" s="18" t="b">
        <f t="shared" si="95"/>
        <v>1</v>
      </c>
      <c r="AB1666" s="26">
        <v>13</v>
      </c>
    </row>
    <row r="1667">
      <c r="A1667" s="21">
        <v>11247</v>
      </c>
      <c r="B1667" s="22" t="s">
        <v>6841</v>
      </c>
      <c r="C1667" s="22" t="s">
        <v>6842</v>
      </c>
      <c r="D1667" s="22" t="s">
        <v>4422</v>
      </c>
      <c r="E1667" s="22" t="s">
        <v>6843</v>
      </c>
      <c r="F1667" s="22" t="s">
        <v>6844</v>
      </c>
      <c r="G1667" s="22"/>
      <c r="H1667" s="14">
        <v>0.040000000000000001</v>
      </c>
      <c r="I1667" s="15" t="s">
        <v>64</v>
      </c>
      <c r="J1667" s="22" t="s">
        <v>65</v>
      </c>
      <c r="K1667" s="13">
        <v>90</v>
      </c>
      <c r="L1667" s="23">
        <v>2</v>
      </c>
      <c r="M1667" s="29">
        <f t="shared" si="96"/>
        <v>8</v>
      </c>
      <c r="N1667" s="29">
        <f t="shared" si="97"/>
        <v>10</v>
      </c>
      <c r="O1667" s="23">
        <v>3</v>
      </c>
      <c r="P1667" s="23">
        <v>10</v>
      </c>
      <c r="Q1667" s="23"/>
      <c r="R1667" s="23"/>
      <c r="S1667" s="22" t="s">
        <v>66</v>
      </c>
      <c r="T1667" s="22">
        <v>12</v>
      </c>
      <c r="U1667" s="22">
        <v>290</v>
      </c>
      <c r="V1667" s="22">
        <v>430</v>
      </c>
      <c r="W1667" s="22">
        <v>590</v>
      </c>
      <c r="X1667" s="24">
        <v>4</v>
      </c>
      <c r="Y1667" s="25">
        <v>9</v>
      </c>
      <c r="Z1667" s="18">
        <f>#NAME?</f>
        <v>9</v>
      </c>
      <c r="AA1667" s="18" t="b">
        <f t="shared" ref="AA1667:AA1730" si="98">Y1667=Z1667</f>
        <v>1</v>
      </c>
      <c r="AB1667" s="26">
        <v>12</v>
      </c>
    </row>
    <row r="1668">
      <c r="A1668" s="21">
        <v>11805</v>
      </c>
      <c r="B1668" s="22" t="s">
        <v>6845</v>
      </c>
      <c r="C1668" s="22" t="s">
        <v>6846</v>
      </c>
      <c r="D1668" s="22" t="s">
        <v>4422</v>
      </c>
      <c r="E1668" s="22" t="s">
        <v>6847</v>
      </c>
      <c r="F1668" s="22" t="s">
        <v>6848</v>
      </c>
      <c r="G1668" s="22"/>
      <c r="H1668" s="14">
        <v>0.040000000000000001</v>
      </c>
      <c r="I1668" s="15" t="s">
        <v>64</v>
      </c>
      <c r="J1668" s="22" t="s">
        <v>65</v>
      </c>
      <c r="K1668" s="13">
        <v>90</v>
      </c>
      <c r="L1668" s="23">
        <v>0</v>
      </c>
      <c r="M1668" s="29">
        <f t="shared" si="96"/>
        <v>0</v>
      </c>
      <c r="N1668" s="29">
        <f t="shared" si="97"/>
        <v>0</v>
      </c>
      <c r="O1668" s="23"/>
      <c r="P1668" s="23"/>
      <c r="Q1668" s="23">
        <v>2</v>
      </c>
      <c r="R1668" s="23">
        <v>5</v>
      </c>
      <c r="S1668" s="22" t="s">
        <v>66</v>
      </c>
      <c r="T1668" s="22">
        <v>80</v>
      </c>
      <c r="U1668" s="22">
        <v>2040</v>
      </c>
      <c r="V1668" s="22">
        <v>3060</v>
      </c>
      <c r="W1668" s="22">
        <v>4080</v>
      </c>
      <c r="X1668" s="24">
        <v>1</v>
      </c>
      <c r="Y1668" s="25">
        <v>12</v>
      </c>
      <c r="Z1668" s="18">
        <f>#NAME?</f>
        <v>12</v>
      </c>
      <c r="AA1668" s="18" t="b">
        <f t="shared" si="98"/>
        <v>1</v>
      </c>
      <c r="AB1668" s="26"/>
    </row>
    <row r="1669">
      <c r="A1669" s="21">
        <v>11804</v>
      </c>
      <c r="B1669" s="22" t="s">
        <v>6849</v>
      </c>
      <c r="C1669" s="22" t="s">
        <v>6850</v>
      </c>
      <c r="D1669" s="22" t="s">
        <v>4422</v>
      </c>
      <c r="E1669" s="22" t="s">
        <v>6851</v>
      </c>
      <c r="F1669" s="22" t="s">
        <v>6848</v>
      </c>
      <c r="G1669" s="22"/>
      <c r="H1669" s="14">
        <v>0.040000000000000001</v>
      </c>
      <c r="I1669" s="15" t="s">
        <v>64</v>
      </c>
      <c r="J1669" s="22" t="s">
        <v>65</v>
      </c>
      <c r="K1669" s="13">
        <v>90</v>
      </c>
      <c r="L1669" s="23">
        <v>0</v>
      </c>
      <c r="M1669" s="29">
        <f t="shared" si="96"/>
        <v>0</v>
      </c>
      <c r="N1669" s="29">
        <f t="shared" si="97"/>
        <v>0</v>
      </c>
      <c r="O1669" s="23"/>
      <c r="P1669" s="23"/>
      <c r="Q1669" s="23">
        <v>2</v>
      </c>
      <c r="R1669" s="23">
        <v>5</v>
      </c>
      <c r="S1669" s="22" t="s">
        <v>66</v>
      </c>
      <c r="T1669" s="22">
        <v>80</v>
      </c>
      <c r="U1669" s="22">
        <v>2040</v>
      </c>
      <c r="V1669" s="22">
        <v>3060</v>
      </c>
      <c r="W1669" s="22">
        <v>4080</v>
      </c>
      <c r="X1669" s="24">
        <v>1</v>
      </c>
      <c r="Y1669" s="39">
        <v>9</v>
      </c>
      <c r="Z1669" s="18">
        <f>#NAME?</f>
        <v>9</v>
      </c>
      <c r="AA1669" s="18" t="b">
        <f t="shared" si="98"/>
        <v>1</v>
      </c>
      <c r="AB1669" s="26"/>
    </row>
    <row r="1670">
      <c r="A1670" s="21">
        <v>13397</v>
      </c>
      <c r="B1670" s="22" t="s">
        <v>6852</v>
      </c>
      <c r="C1670" s="22" t="s">
        <v>6853</v>
      </c>
      <c r="D1670" s="22" t="s">
        <v>4422</v>
      </c>
      <c r="E1670" s="22" t="s">
        <v>6854</v>
      </c>
      <c r="F1670" s="22" t="s">
        <v>6855</v>
      </c>
      <c r="G1670" s="22"/>
      <c r="H1670" s="14">
        <v>0.040000000000000001</v>
      </c>
      <c r="I1670" s="15" t="s">
        <v>64</v>
      </c>
      <c r="J1670" s="22" t="s">
        <v>65</v>
      </c>
      <c r="K1670" s="13">
        <v>90</v>
      </c>
      <c r="L1670" s="23">
        <v>1</v>
      </c>
      <c r="M1670" s="29">
        <f t="shared" si="96"/>
        <v>4</v>
      </c>
      <c r="N1670" s="29">
        <f t="shared" si="97"/>
        <v>5</v>
      </c>
      <c r="O1670" s="23"/>
      <c r="P1670" s="23"/>
      <c r="Q1670" s="23">
        <v>2</v>
      </c>
      <c r="R1670" s="23">
        <v>5</v>
      </c>
      <c r="S1670" s="22" t="s">
        <v>66</v>
      </c>
      <c r="T1670" s="22">
        <v>80</v>
      </c>
      <c r="U1670" s="22">
        <v>1860</v>
      </c>
      <c r="V1670" s="22">
        <v>2790</v>
      </c>
      <c r="W1670" s="22">
        <v>3850</v>
      </c>
      <c r="X1670" s="24">
        <v>1</v>
      </c>
      <c r="Y1670" s="25"/>
      <c r="Z1670" s="18">
        <f>#NAME?</f>
        <v>0</v>
      </c>
      <c r="AA1670" s="18" t="b">
        <f t="shared" si="98"/>
        <v>1</v>
      </c>
      <c r="AB1670" s="26">
        <v>5</v>
      </c>
    </row>
    <row r="1671">
      <c r="A1671" s="21">
        <v>13396</v>
      </c>
      <c r="B1671" s="22" t="s">
        <v>6856</v>
      </c>
      <c r="C1671" s="22" t="s">
        <v>6857</v>
      </c>
      <c r="D1671" s="22" t="s">
        <v>4422</v>
      </c>
      <c r="E1671" s="22" t="s">
        <v>6858</v>
      </c>
      <c r="F1671" s="22" t="s">
        <v>6859</v>
      </c>
      <c r="G1671" s="22"/>
      <c r="H1671" s="14">
        <v>0.040000000000000001</v>
      </c>
      <c r="I1671" s="15" t="s">
        <v>64</v>
      </c>
      <c r="J1671" s="22" t="s">
        <v>65</v>
      </c>
      <c r="K1671" s="13">
        <v>90</v>
      </c>
      <c r="L1671" s="23">
        <v>1</v>
      </c>
      <c r="M1671" s="29">
        <f t="shared" si="96"/>
        <v>4</v>
      </c>
      <c r="N1671" s="29">
        <f t="shared" si="97"/>
        <v>5</v>
      </c>
      <c r="O1671" s="23"/>
      <c r="P1671" s="23"/>
      <c r="Q1671" s="23">
        <v>2</v>
      </c>
      <c r="R1671" s="23">
        <v>5</v>
      </c>
      <c r="S1671" s="22" t="s">
        <v>66</v>
      </c>
      <c r="T1671" s="22">
        <v>80</v>
      </c>
      <c r="U1671" s="22">
        <v>1860</v>
      </c>
      <c r="V1671" s="22">
        <v>2790</v>
      </c>
      <c r="W1671" s="22">
        <v>3850</v>
      </c>
      <c r="X1671" s="24">
        <v>1</v>
      </c>
      <c r="Y1671" s="25"/>
      <c r="Z1671" s="18">
        <f>#NAME?</f>
        <v>0</v>
      </c>
      <c r="AA1671" s="18" t="b">
        <f t="shared" si="98"/>
        <v>1</v>
      </c>
      <c r="AB1671" s="26">
        <v>3</v>
      </c>
    </row>
    <row r="1672">
      <c r="A1672" s="21">
        <v>11252</v>
      </c>
      <c r="B1672" s="22" t="s">
        <v>6860</v>
      </c>
      <c r="C1672" s="22" t="s">
        <v>6861</v>
      </c>
      <c r="D1672" s="22" t="s">
        <v>4422</v>
      </c>
      <c r="E1672" s="22" t="s">
        <v>6862</v>
      </c>
      <c r="F1672" s="22" t="s">
        <v>6863</v>
      </c>
      <c r="G1672" s="22"/>
      <c r="H1672" s="14">
        <v>0.040000000000000001</v>
      </c>
      <c r="I1672" s="15" t="s">
        <v>64</v>
      </c>
      <c r="J1672" s="22" t="s">
        <v>65</v>
      </c>
      <c r="K1672" s="13">
        <v>90</v>
      </c>
      <c r="L1672" s="23">
        <v>2</v>
      </c>
      <c r="M1672" s="29">
        <f t="shared" si="96"/>
        <v>8</v>
      </c>
      <c r="N1672" s="29">
        <f t="shared" si="97"/>
        <v>10</v>
      </c>
      <c r="O1672" s="23"/>
      <c r="P1672" s="23"/>
      <c r="Q1672" s="23">
        <v>2</v>
      </c>
      <c r="R1672" s="23">
        <v>5</v>
      </c>
      <c r="S1672" s="22" t="s">
        <v>66</v>
      </c>
      <c r="T1672" s="22">
        <v>100</v>
      </c>
      <c r="U1672" s="22">
        <v>2542.8000000000002</v>
      </c>
      <c r="V1672" s="22">
        <v>3830</v>
      </c>
      <c r="W1672" s="22">
        <v>6600</v>
      </c>
      <c r="X1672" s="24"/>
      <c r="Y1672" s="25"/>
      <c r="Z1672" s="18">
        <f>#NAME?</f>
        <v>0</v>
      </c>
      <c r="AA1672" s="18" t="b">
        <f t="shared" si="98"/>
        <v>1</v>
      </c>
      <c r="AB1672" s="26"/>
    </row>
    <row r="1673">
      <c r="A1673" s="21">
        <v>11251</v>
      </c>
      <c r="B1673" s="22" t="s">
        <v>6864</v>
      </c>
      <c r="C1673" s="22" t="s">
        <v>6865</v>
      </c>
      <c r="D1673" s="22" t="s">
        <v>4422</v>
      </c>
      <c r="E1673" s="22" t="s">
        <v>6866</v>
      </c>
      <c r="F1673" s="22" t="s">
        <v>6867</v>
      </c>
      <c r="G1673" s="22"/>
      <c r="H1673" s="14">
        <v>0.040000000000000001</v>
      </c>
      <c r="I1673" s="15" t="s">
        <v>64</v>
      </c>
      <c r="J1673" s="22" t="s">
        <v>65</v>
      </c>
      <c r="K1673" s="13">
        <v>90</v>
      </c>
      <c r="L1673" s="23">
        <v>3</v>
      </c>
      <c r="M1673" s="29">
        <f t="shared" si="96"/>
        <v>12</v>
      </c>
      <c r="N1673" s="29">
        <f t="shared" si="97"/>
        <v>15</v>
      </c>
      <c r="O1673" s="23"/>
      <c r="P1673" s="23"/>
      <c r="Q1673" s="23">
        <v>2</v>
      </c>
      <c r="R1673" s="23">
        <v>5</v>
      </c>
      <c r="S1673" s="22" t="s">
        <v>66</v>
      </c>
      <c r="T1673" s="22">
        <v>100</v>
      </c>
      <c r="U1673" s="22">
        <v>2542.8000000000002</v>
      </c>
      <c r="V1673" s="22">
        <v>3830</v>
      </c>
      <c r="W1673" s="22">
        <v>6600</v>
      </c>
      <c r="X1673" s="24"/>
      <c r="Y1673" s="25"/>
      <c r="Z1673" s="18">
        <f>#NAME?</f>
        <v>0</v>
      </c>
      <c r="AA1673" s="18" t="b">
        <f t="shared" si="98"/>
        <v>1</v>
      </c>
      <c r="AB1673" s="26"/>
    </row>
    <row r="1674">
      <c r="A1674" s="21">
        <v>13011</v>
      </c>
      <c r="B1674" s="22" t="s">
        <v>6868</v>
      </c>
      <c r="C1674" s="22" t="s">
        <v>6869</v>
      </c>
      <c r="D1674" s="22" t="s">
        <v>4422</v>
      </c>
      <c r="E1674" s="22" t="s">
        <v>6870</v>
      </c>
      <c r="F1674" s="22" t="s">
        <v>6871</v>
      </c>
      <c r="G1674" s="22"/>
      <c r="H1674" s="14">
        <v>0.040000000000000001</v>
      </c>
      <c r="I1674" s="15" t="s">
        <v>64</v>
      </c>
      <c r="J1674" s="22" t="s">
        <v>65</v>
      </c>
      <c r="K1674" s="13">
        <v>90</v>
      </c>
      <c r="L1674" s="23">
        <v>0</v>
      </c>
      <c r="M1674" s="29">
        <f t="shared" si="96"/>
        <v>0</v>
      </c>
      <c r="N1674" s="29">
        <f t="shared" si="97"/>
        <v>0</v>
      </c>
      <c r="O1674" s="23">
        <v>5</v>
      </c>
      <c r="P1674" s="23">
        <v>10</v>
      </c>
      <c r="Q1674" s="23"/>
      <c r="R1674" s="23"/>
      <c r="S1674" s="22" t="s">
        <v>66</v>
      </c>
      <c r="T1674" s="22">
        <v>18</v>
      </c>
      <c r="U1674" s="22">
        <v>405</v>
      </c>
      <c r="V1674" s="22">
        <v>630</v>
      </c>
      <c r="W1674" s="22">
        <v>860</v>
      </c>
      <c r="X1674" s="24">
        <v>6</v>
      </c>
      <c r="Y1674" s="25"/>
      <c r="Z1674" s="18">
        <f>#NAME?</f>
        <v>0</v>
      </c>
      <c r="AA1674" s="18" t="b">
        <f t="shared" si="98"/>
        <v>1</v>
      </c>
      <c r="AB1674" s="26">
        <v>4</v>
      </c>
    </row>
    <row r="1675">
      <c r="A1675" s="21">
        <v>13012</v>
      </c>
      <c r="B1675" s="22" t="s">
        <v>6872</v>
      </c>
      <c r="C1675" s="22" t="s">
        <v>6873</v>
      </c>
      <c r="D1675" s="22" t="s">
        <v>4422</v>
      </c>
      <c r="E1675" s="22" t="s">
        <v>6874</v>
      </c>
      <c r="F1675" s="22" t="s">
        <v>6875</v>
      </c>
      <c r="G1675" s="22"/>
      <c r="H1675" s="14">
        <v>0.040000000000000001</v>
      </c>
      <c r="I1675" s="15" t="s">
        <v>64</v>
      </c>
      <c r="J1675" s="22" t="s">
        <v>65</v>
      </c>
      <c r="K1675" s="13">
        <v>90</v>
      </c>
      <c r="L1675" s="23">
        <v>0</v>
      </c>
      <c r="M1675" s="29">
        <f t="shared" si="96"/>
        <v>0</v>
      </c>
      <c r="N1675" s="29">
        <f t="shared" si="97"/>
        <v>0</v>
      </c>
      <c r="O1675" s="23">
        <v>5</v>
      </c>
      <c r="P1675" s="23">
        <v>10</v>
      </c>
      <c r="Q1675" s="23"/>
      <c r="R1675" s="23"/>
      <c r="S1675" s="22" t="s">
        <v>66</v>
      </c>
      <c r="T1675" s="22">
        <v>18</v>
      </c>
      <c r="U1675" s="22">
        <v>405</v>
      </c>
      <c r="V1675" s="22">
        <v>630</v>
      </c>
      <c r="W1675" s="22">
        <v>860</v>
      </c>
      <c r="X1675" s="24">
        <v>2</v>
      </c>
      <c r="Y1675" s="25"/>
      <c r="Z1675" s="18">
        <f>#NAME?</f>
        <v>0</v>
      </c>
      <c r="AA1675" s="18" t="b">
        <f t="shared" si="98"/>
        <v>1</v>
      </c>
      <c r="AB1675" s="26">
        <v>7</v>
      </c>
    </row>
    <row r="1676">
      <c r="A1676" s="21">
        <v>11665</v>
      </c>
      <c r="B1676" s="22" t="s">
        <v>6876</v>
      </c>
      <c r="C1676" s="22" t="s">
        <v>6877</v>
      </c>
      <c r="D1676" s="22" t="s">
        <v>4422</v>
      </c>
      <c r="E1676" s="22" t="s">
        <v>6878</v>
      </c>
      <c r="F1676" s="22" t="s">
        <v>6879</v>
      </c>
      <c r="G1676" s="22"/>
      <c r="H1676" s="14">
        <v>0.040000000000000001</v>
      </c>
      <c r="I1676" s="15" t="s">
        <v>64</v>
      </c>
      <c r="J1676" s="22" t="s">
        <v>65</v>
      </c>
      <c r="K1676" s="13">
        <v>90</v>
      </c>
      <c r="L1676" s="23">
        <v>2</v>
      </c>
      <c r="M1676" s="29">
        <f t="shared" si="96"/>
        <v>8</v>
      </c>
      <c r="N1676" s="29">
        <f t="shared" si="97"/>
        <v>10</v>
      </c>
      <c r="O1676" s="23">
        <v>5</v>
      </c>
      <c r="P1676" s="23">
        <v>10</v>
      </c>
      <c r="Q1676" s="23"/>
      <c r="R1676" s="23"/>
      <c r="S1676" s="22" t="s">
        <v>66</v>
      </c>
      <c r="T1676" s="22">
        <v>18</v>
      </c>
      <c r="U1676" s="22">
        <v>418.5</v>
      </c>
      <c r="V1676" s="22">
        <v>650</v>
      </c>
      <c r="W1676" s="22">
        <v>900</v>
      </c>
      <c r="X1676" s="24">
        <v>1</v>
      </c>
      <c r="Y1676" s="25"/>
      <c r="Z1676" s="18">
        <f>#NAME?</f>
        <v>0</v>
      </c>
      <c r="AA1676" s="18" t="b">
        <f t="shared" si="98"/>
        <v>1</v>
      </c>
      <c r="AB1676" s="26">
        <v>3</v>
      </c>
    </row>
    <row r="1677">
      <c r="A1677" s="21">
        <v>11666</v>
      </c>
      <c r="B1677" s="22" t="s">
        <v>6880</v>
      </c>
      <c r="C1677" s="22" t="s">
        <v>6881</v>
      </c>
      <c r="D1677" s="22" t="s">
        <v>4422</v>
      </c>
      <c r="E1677" s="22" t="s">
        <v>6882</v>
      </c>
      <c r="F1677" s="22" t="s">
        <v>6883</v>
      </c>
      <c r="G1677" s="22"/>
      <c r="H1677" s="14">
        <v>0.040000000000000001</v>
      </c>
      <c r="I1677" s="15" t="s">
        <v>64</v>
      </c>
      <c r="J1677" s="22" t="s">
        <v>65</v>
      </c>
      <c r="K1677" s="13">
        <v>90</v>
      </c>
      <c r="L1677" s="23">
        <v>1</v>
      </c>
      <c r="M1677" s="29">
        <f t="shared" si="96"/>
        <v>4</v>
      </c>
      <c r="N1677" s="29">
        <f t="shared" si="97"/>
        <v>5</v>
      </c>
      <c r="O1677" s="23">
        <v>5</v>
      </c>
      <c r="P1677" s="23">
        <v>10</v>
      </c>
      <c r="Q1677" s="23"/>
      <c r="R1677" s="23"/>
      <c r="S1677" s="22" t="s">
        <v>66</v>
      </c>
      <c r="T1677" s="22">
        <v>18</v>
      </c>
      <c r="U1677" s="22">
        <v>418.5</v>
      </c>
      <c r="V1677" s="22">
        <v>650</v>
      </c>
      <c r="W1677" s="22">
        <v>900</v>
      </c>
      <c r="X1677" s="24"/>
      <c r="Y1677" s="25"/>
      <c r="Z1677" s="18">
        <f>#NAME?</f>
        <v>0</v>
      </c>
      <c r="AA1677" s="18" t="b">
        <f t="shared" si="98"/>
        <v>1</v>
      </c>
      <c r="AB1677" s="26">
        <v>0</v>
      </c>
    </row>
    <row r="1678">
      <c r="A1678" s="21">
        <v>12627</v>
      </c>
      <c r="B1678" s="22" t="s">
        <v>6884</v>
      </c>
      <c r="C1678" s="22" t="s">
        <v>6885</v>
      </c>
      <c r="D1678" s="22" t="s">
        <v>4422</v>
      </c>
      <c r="E1678" s="22" t="s">
        <v>6886</v>
      </c>
      <c r="F1678" s="22" t="s">
        <v>6887</v>
      </c>
      <c r="G1678" s="22"/>
      <c r="H1678" s="14">
        <v>0.040000000000000001</v>
      </c>
      <c r="I1678" s="15" t="s">
        <v>64</v>
      </c>
      <c r="J1678" s="22" t="s">
        <v>65</v>
      </c>
      <c r="K1678" s="13">
        <v>90</v>
      </c>
      <c r="L1678" s="23">
        <v>0</v>
      </c>
      <c r="M1678" s="29">
        <f t="shared" si="96"/>
        <v>0</v>
      </c>
      <c r="N1678" s="29">
        <f t="shared" si="97"/>
        <v>0</v>
      </c>
      <c r="O1678" s="23">
        <v>3</v>
      </c>
      <c r="P1678" s="23">
        <v>5</v>
      </c>
      <c r="Q1678" s="23"/>
      <c r="R1678" s="23"/>
      <c r="S1678" s="22" t="s">
        <v>66</v>
      </c>
      <c r="T1678" s="22">
        <v>2.0899999999999999</v>
      </c>
      <c r="U1678" s="22">
        <v>327</v>
      </c>
      <c r="V1678" s="22">
        <v>510</v>
      </c>
      <c r="W1678" s="22">
        <v>710</v>
      </c>
      <c r="X1678" s="24"/>
      <c r="Y1678" s="25"/>
      <c r="Z1678" s="18">
        <f>#NAME?</f>
        <v>0</v>
      </c>
      <c r="AA1678" s="18" t="b">
        <f t="shared" si="98"/>
        <v>1</v>
      </c>
      <c r="AB1678" s="26"/>
    </row>
    <row r="1679">
      <c r="A1679" s="21">
        <v>12626</v>
      </c>
      <c r="B1679" s="22" t="s">
        <v>6888</v>
      </c>
      <c r="C1679" s="22" t="s">
        <v>6889</v>
      </c>
      <c r="D1679" s="22" t="s">
        <v>4422</v>
      </c>
      <c r="E1679" s="22" t="s">
        <v>6890</v>
      </c>
      <c r="F1679" s="22" t="s">
        <v>6891</v>
      </c>
      <c r="G1679" s="22"/>
      <c r="H1679" s="14">
        <v>0.040000000000000001</v>
      </c>
      <c r="I1679" s="15" t="s">
        <v>64</v>
      </c>
      <c r="J1679" s="22" t="s">
        <v>65</v>
      </c>
      <c r="K1679" s="13">
        <v>90</v>
      </c>
      <c r="L1679" s="23">
        <v>0</v>
      </c>
      <c r="M1679" s="29">
        <f t="shared" ref="M1679:M1742" si="99">L1679*4</f>
        <v>0</v>
      </c>
      <c r="N1679" s="29">
        <f t="shared" ref="N1679:N1742" si="100">L1679*5</f>
        <v>0</v>
      </c>
      <c r="O1679" s="23">
        <v>3</v>
      </c>
      <c r="P1679" s="23">
        <v>5</v>
      </c>
      <c r="Q1679" s="23"/>
      <c r="R1679" s="23"/>
      <c r="S1679" s="22" t="s">
        <v>66</v>
      </c>
      <c r="T1679" s="22">
        <v>2.0899999999999999</v>
      </c>
      <c r="U1679" s="22">
        <v>327</v>
      </c>
      <c r="V1679" s="22">
        <v>510</v>
      </c>
      <c r="W1679" s="22">
        <v>710</v>
      </c>
      <c r="X1679" s="24"/>
      <c r="Y1679" s="25"/>
      <c r="Z1679" s="18">
        <f>#NAME?</f>
        <v>0</v>
      </c>
      <c r="AA1679" s="18" t="b">
        <f t="shared" si="98"/>
        <v>1</v>
      </c>
      <c r="AB1679" s="26"/>
    </row>
    <row r="1680">
      <c r="A1680" s="21">
        <v>12456</v>
      </c>
      <c r="B1680" s="22" t="s">
        <v>6892</v>
      </c>
      <c r="C1680" s="22" t="s">
        <v>6893</v>
      </c>
      <c r="D1680" s="22" t="s">
        <v>4422</v>
      </c>
      <c r="E1680" s="22" t="s">
        <v>6886</v>
      </c>
      <c r="F1680" s="22" t="s">
        <v>6894</v>
      </c>
      <c r="G1680" s="22"/>
      <c r="H1680" s="14">
        <v>0.040000000000000001</v>
      </c>
      <c r="I1680" s="15" t="s">
        <v>64</v>
      </c>
      <c r="J1680" s="22" t="s">
        <v>65</v>
      </c>
      <c r="K1680" s="13">
        <v>90</v>
      </c>
      <c r="L1680" s="23">
        <v>0</v>
      </c>
      <c r="M1680" s="29">
        <f t="shared" si="99"/>
        <v>0</v>
      </c>
      <c r="N1680" s="29">
        <f t="shared" si="100"/>
        <v>0</v>
      </c>
      <c r="O1680" s="23">
        <v>5</v>
      </c>
      <c r="P1680" s="23">
        <v>10</v>
      </c>
      <c r="Q1680" s="23"/>
      <c r="R1680" s="23"/>
      <c r="S1680" s="22" t="s">
        <v>66</v>
      </c>
      <c r="T1680" s="22">
        <v>8</v>
      </c>
      <c r="U1680" s="22">
        <v>218</v>
      </c>
      <c r="V1680" s="22">
        <v>330</v>
      </c>
      <c r="W1680" s="22">
        <v>440</v>
      </c>
      <c r="X1680" s="24">
        <v>2</v>
      </c>
      <c r="Y1680" s="25"/>
      <c r="Z1680" s="18">
        <f>#NAME?</f>
        <v>0</v>
      </c>
      <c r="AA1680" s="18" t="b">
        <f t="shared" si="98"/>
        <v>1</v>
      </c>
      <c r="AB1680" s="26">
        <v>6</v>
      </c>
    </row>
    <row r="1681">
      <c r="A1681" s="21">
        <v>12455</v>
      </c>
      <c r="B1681" s="22" t="s">
        <v>6895</v>
      </c>
      <c r="C1681" s="22" t="s">
        <v>6896</v>
      </c>
      <c r="D1681" s="22" t="s">
        <v>4422</v>
      </c>
      <c r="E1681" s="22" t="s">
        <v>6890</v>
      </c>
      <c r="F1681" s="22" t="s">
        <v>6897</v>
      </c>
      <c r="G1681" s="22"/>
      <c r="H1681" s="14">
        <v>0.040000000000000001</v>
      </c>
      <c r="I1681" s="15" t="s">
        <v>64</v>
      </c>
      <c r="J1681" s="22" t="s">
        <v>65</v>
      </c>
      <c r="K1681" s="13">
        <v>90</v>
      </c>
      <c r="L1681" s="23">
        <v>0</v>
      </c>
      <c r="M1681" s="29">
        <f t="shared" si="99"/>
        <v>0</v>
      </c>
      <c r="N1681" s="29">
        <f t="shared" si="100"/>
        <v>0</v>
      </c>
      <c r="O1681" s="23">
        <v>5</v>
      </c>
      <c r="P1681" s="23">
        <v>10</v>
      </c>
      <c r="Q1681" s="23"/>
      <c r="R1681" s="23"/>
      <c r="S1681" s="22" t="s">
        <v>66</v>
      </c>
      <c r="T1681" s="22">
        <v>8</v>
      </c>
      <c r="U1681" s="22">
        <v>218</v>
      </c>
      <c r="V1681" s="22">
        <v>330</v>
      </c>
      <c r="W1681" s="22">
        <v>440</v>
      </c>
      <c r="X1681" s="24">
        <v>3</v>
      </c>
      <c r="Y1681" s="25"/>
      <c r="Z1681" s="18">
        <f>#NAME?</f>
        <v>0</v>
      </c>
      <c r="AA1681" s="18" t="b">
        <f t="shared" si="98"/>
        <v>1</v>
      </c>
      <c r="AB1681" s="26">
        <v>8</v>
      </c>
    </row>
    <row r="1682">
      <c r="A1682" s="21">
        <v>11250</v>
      </c>
      <c r="B1682" s="22" t="s">
        <v>6898</v>
      </c>
      <c r="C1682" s="22" t="s">
        <v>6899</v>
      </c>
      <c r="D1682" s="22" t="s">
        <v>4422</v>
      </c>
      <c r="E1682" s="22" t="s">
        <v>6900</v>
      </c>
      <c r="F1682" s="22" t="s">
        <v>6901</v>
      </c>
      <c r="G1682" s="22"/>
      <c r="H1682" s="14">
        <v>0.040000000000000001</v>
      </c>
      <c r="I1682" s="15" t="s">
        <v>64</v>
      </c>
      <c r="J1682" s="22" t="s">
        <v>65</v>
      </c>
      <c r="K1682" s="13">
        <v>90</v>
      </c>
      <c r="L1682" s="23">
        <v>0</v>
      </c>
      <c r="M1682" s="29">
        <f t="shared" si="99"/>
        <v>0</v>
      </c>
      <c r="N1682" s="29">
        <f t="shared" si="100"/>
        <v>0</v>
      </c>
      <c r="O1682" s="23"/>
      <c r="P1682" s="23"/>
      <c r="Q1682" s="23">
        <v>2</v>
      </c>
      <c r="R1682" s="23">
        <v>5</v>
      </c>
      <c r="S1682" s="22" t="s">
        <v>66</v>
      </c>
      <c r="T1682" s="22">
        <v>80</v>
      </c>
      <c r="U1682" s="22">
        <v>2040</v>
      </c>
      <c r="V1682" s="22">
        <v>3060</v>
      </c>
      <c r="W1682" s="22">
        <v>4080</v>
      </c>
      <c r="X1682" s="24">
        <v>4</v>
      </c>
      <c r="Y1682" s="25">
        <v>18</v>
      </c>
      <c r="Z1682" s="18">
        <f>#NAME?</f>
        <v>18</v>
      </c>
      <c r="AA1682" s="18" t="b">
        <f t="shared" si="98"/>
        <v>1</v>
      </c>
      <c r="AB1682" s="26">
        <v>0</v>
      </c>
    </row>
    <row r="1683">
      <c r="A1683" s="21">
        <v>11249</v>
      </c>
      <c r="B1683" s="22" t="s">
        <v>6902</v>
      </c>
      <c r="C1683" s="22" t="s">
        <v>6903</v>
      </c>
      <c r="D1683" s="22" t="s">
        <v>4422</v>
      </c>
      <c r="E1683" s="22" t="s">
        <v>6904</v>
      </c>
      <c r="F1683" s="22" t="s">
        <v>6905</v>
      </c>
      <c r="G1683" s="22"/>
      <c r="H1683" s="14">
        <v>0.040000000000000001</v>
      </c>
      <c r="I1683" s="15" t="s">
        <v>64</v>
      </c>
      <c r="J1683" s="22" t="s">
        <v>65</v>
      </c>
      <c r="K1683" s="13">
        <v>90</v>
      </c>
      <c r="L1683" s="23">
        <v>0</v>
      </c>
      <c r="M1683" s="29">
        <f t="shared" si="99"/>
        <v>0</v>
      </c>
      <c r="N1683" s="29">
        <f t="shared" si="100"/>
        <v>0</v>
      </c>
      <c r="O1683" s="23"/>
      <c r="P1683" s="23"/>
      <c r="Q1683" s="23">
        <v>2</v>
      </c>
      <c r="R1683" s="23">
        <v>5</v>
      </c>
      <c r="S1683" s="22" t="s">
        <v>66</v>
      </c>
      <c r="T1683" s="22">
        <v>80</v>
      </c>
      <c r="U1683" s="22">
        <v>2040</v>
      </c>
      <c r="V1683" s="22">
        <v>3060</v>
      </c>
      <c r="W1683" s="22">
        <v>4080</v>
      </c>
      <c r="X1683" s="24">
        <v>4</v>
      </c>
      <c r="Y1683" s="39">
        <v>14</v>
      </c>
      <c r="Z1683" s="18">
        <f>#NAME?</f>
        <v>14</v>
      </c>
      <c r="AA1683" s="18" t="b">
        <f t="shared" si="98"/>
        <v>1</v>
      </c>
      <c r="AB1683" s="26">
        <v>2</v>
      </c>
    </row>
    <row r="1684">
      <c r="A1684" s="12">
        <v>13492</v>
      </c>
      <c r="B1684" s="13" t="s">
        <v>6906</v>
      </c>
      <c r="C1684" s="13" t="s">
        <v>6907</v>
      </c>
      <c r="D1684" s="13" t="s">
        <v>4422</v>
      </c>
      <c r="E1684" s="13" t="s">
        <v>6908</v>
      </c>
      <c r="F1684" s="13" t="s">
        <v>6908</v>
      </c>
      <c r="G1684" s="13" t="s">
        <v>6909</v>
      </c>
      <c r="H1684" s="14">
        <v>0.02</v>
      </c>
      <c r="I1684" s="15" t="s">
        <v>32</v>
      </c>
      <c r="J1684" s="13" t="s">
        <v>33</v>
      </c>
      <c r="K1684" s="13">
        <v>90</v>
      </c>
      <c r="L1684" s="16">
        <f>#NAME?</f>
        <v>0</v>
      </c>
      <c r="M1684" s="29">
        <f t="shared" si="99"/>
        <v>0</v>
      </c>
      <c r="N1684" s="29">
        <f t="shared" si="100"/>
        <v>0</v>
      </c>
      <c r="O1684" s="16"/>
      <c r="P1684" s="16"/>
      <c r="Q1684" s="16">
        <v>1</v>
      </c>
      <c r="R1684" s="16">
        <v>3</v>
      </c>
      <c r="S1684" s="13" t="s">
        <v>34</v>
      </c>
      <c r="T1684" s="13">
        <v>14.48</v>
      </c>
      <c r="U1684" s="13">
        <v>2</v>
      </c>
      <c r="V1684" s="13">
        <v>2900</v>
      </c>
      <c r="W1684" s="13">
        <v>4010</v>
      </c>
      <c r="X1684" s="17"/>
      <c r="Y1684" s="18"/>
      <c r="Z1684" s="18">
        <f>#NAME?</f>
        <v>0</v>
      </c>
      <c r="AA1684" s="18" t="b">
        <f t="shared" si="98"/>
        <v>1</v>
      </c>
      <c r="AB1684" s="19"/>
    </row>
    <row r="1685">
      <c r="A1685" s="21">
        <v>12629</v>
      </c>
      <c r="B1685" s="22" t="s">
        <v>6910</v>
      </c>
      <c r="C1685" s="22" t="s">
        <v>6911</v>
      </c>
      <c r="D1685" s="22" t="s">
        <v>4422</v>
      </c>
      <c r="E1685" s="22" t="s">
        <v>6912</v>
      </c>
      <c r="F1685" s="22" t="s">
        <v>6913</v>
      </c>
      <c r="G1685" s="22"/>
      <c r="H1685" s="14">
        <v>0.040000000000000001</v>
      </c>
      <c r="I1685" s="15" t="s">
        <v>64</v>
      </c>
      <c r="J1685" s="22" t="s">
        <v>65</v>
      </c>
      <c r="K1685" s="13">
        <v>90</v>
      </c>
      <c r="L1685" s="23">
        <v>0</v>
      </c>
      <c r="M1685" s="29">
        <f t="shared" si="99"/>
        <v>0</v>
      </c>
      <c r="N1685" s="29">
        <f t="shared" si="100"/>
        <v>0</v>
      </c>
      <c r="O1685" s="23"/>
      <c r="P1685" s="23"/>
      <c r="Q1685" s="23"/>
      <c r="R1685" s="23"/>
      <c r="S1685" s="22" t="s">
        <v>66</v>
      </c>
      <c r="T1685" s="22">
        <v>2.3799999999999999</v>
      </c>
      <c r="U1685" s="22">
        <v>372</v>
      </c>
      <c r="V1685" s="22">
        <v>580</v>
      </c>
      <c r="W1685" s="22">
        <v>800</v>
      </c>
      <c r="X1685" s="24"/>
      <c r="Y1685" s="25"/>
      <c r="Z1685" s="18">
        <f>#NAME?</f>
        <v>0</v>
      </c>
      <c r="AA1685" s="18" t="b">
        <f t="shared" si="98"/>
        <v>1</v>
      </c>
      <c r="AB1685" s="26">
        <v>2</v>
      </c>
    </row>
    <row r="1686">
      <c r="A1686" s="21">
        <v>12628</v>
      </c>
      <c r="B1686" s="22" t="s">
        <v>6914</v>
      </c>
      <c r="C1686" s="22" t="s">
        <v>6915</v>
      </c>
      <c r="D1686" s="22" t="s">
        <v>4422</v>
      </c>
      <c r="E1686" s="22" t="s">
        <v>6916</v>
      </c>
      <c r="F1686" s="22" t="s">
        <v>6917</v>
      </c>
      <c r="G1686" s="22"/>
      <c r="H1686" s="14">
        <v>0.040000000000000001</v>
      </c>
      <c r="I1686" s="15" t="s">
        <v>64</v>
      </c>
      <c r="J1686" s="22" t="s">
        <v>65</v>
      </c>
      <c r="K1686" s="13">
        <v>90</v>
      </c>
      <c r="L1686" s="23">
        <v>0</v>
      </c>
      <c r="M1686" s="29">
        <f t="shared" si="99"/>
        <v>0</v>
      </c>
      <c r="N1686" s="29">
        <f t="shared" si="100"/>
        <v>0</v>
      </c>
      <c r="O1686" s="23"/>
      <c r="P1686" s="23"/>
      <c r="Q1686" s="23"/>
      <c r="R1686" s="23"/>
      <c r="S1686" s="22" t="s">
        <v>66</v>
      </c>
      <c r="T1686" s="22">
        <v>2.3799999999999999</v>
      </c>
      <c r="U1686" s="22">
        <v>372</v>
      </c>
      <c r="V1686" s="22">
        <v>580</v>
      </c>
      <c r="W1686" s="22">
        <v>800</v>
      </c>
      <c r="X1686" s="24"/>
      <c r="Y1686" s="25"/>
      <c r="Z1686" s="18">
        <f>#NAME?</f>
        <v>0</v>
      </c>
      <c r="AA1686" s="18" t="b">
        <f t="shared" si="98"/>
        <v>1</v>
      </c>
      <c r="AB1686" s="26">
        <v>2</v>
      </c>
    </row>
    <row r="1687">
      <c r="A1687" s="12">
        <v>13494</v>
      </c>
      <c r="B1687" s="13" t="s">
        <v>6918</v>
      </c>
      <c r="C1687" s="13" t="s">
        <v>6919</v>
      </c>
      <c r="D1687" s="13" t="s">
        <v>4422</v>
      </c>
      <c r="E1687" s="13" t="s">
        <v>6920</v>
      </c>
      <c r="F1687" s="13" t="s">
        <v>6920</v>
      </c>
      <c r="G1687" s="13" t="s">
        <v>6921</v>
      </c>
      <c r="H1687" s="14">
        <v>0.02</v>
      </c>
      <c r="I1687" s="15" t="s">
        <v>32</v>
      </c>
      <c r="J1687" s="13" t="s">
        <v>33</v>
      </c>
      <c r="K1687" s="13">
        <v>90</v>
      </c>
      <c r="L1687" s="16">
        <f>#NAME?</f>
        <v>0</v>
      </c>
      <c r="M1687" s="29">
        <f t="shared" si="99"/>
        <v>0</v>
      </c>
      <c r="N1687" s="29">
        <f t="shared" si="100"/>
        <v>0</v>
      </c>
      <c r="O1687" s="16"/>
      <c r="P1687" s="16"/>
      <c r="Q1687" s="16">
        <v>1</v>
      </c>
      <c r="R1687" s="16">
        <v>3</v>
      </c>
      <c r="S1687" s="13" t="s">
        <v>34</v>
      </c>
      <c r="T1687" s="13">
        <v>19.550000000000001</v>
      </c>
      <c r="U1687" s="13">
        <v>3503.3600000000001</v>
      </c>
      <c r="V1687" s="13">
        <v>4600</v>
      </c>
      <c r="W1687" s="13">
        <v>5800</v>
      </c>
      <c r="X1687" s="17"/>
      <c r="Y1687" s="18">
        <v>20</v>
      </c>
      <c r="Z1687" s="18">
        <f>#NAME?</f>
        <v>20</v>
      </c>
      <c r="AA1687" s="18" t="b">
        <f t="shared" si="98"/>
        <v>1</v>
      </c>
      <c r="AB1687" s="19"/>
    </row>
    <row r="1688">
      <c r="A1688" s="12">
        <v>11931</v>
      </c>
      <c r="B1688" s="13" t="s">
        <v>6922</v>
      </c>
      <c r="C1688" s="13" t="s">
        <v>6923</v>
      </c>
      <c r="D1688" s="13" t="s">
        <v>4422</v>
      </c>
      <c r="E1688" s="13" t="s">
        <v>6924</v>
      </c>
      <c r="F1688" s="13" t="s">
        <v>6925</v>
      </c>
      <c r="G1688" s="13" t="s">
        <v>6926</v>
      </c>
      <c r="H1688" s="14">
        <v>0.02</v>
      </c>
      <c r="I1688" s="15" t="s">
        <v>32</v>
      </c>
      <c r="J1688" s="13" t="s">
        <v>33</v>
      </c>
      <c r="K1688" s="13">
        <v>90</v>
      </c>
      <c r="L1688" s="16">
        <f>#NAME?</f>
        <v>0</v>
      </c>
      <c r="M1688" s="29">
        <f t="shared" si="99"/>
        <v>0</v>
      </c>
      <c r="N1688" s="29">
        <f t="shared" si="100"/>
        <v>0</v>
      </c>
      <c r="O1688" s="16"/>
      <c r="P1688" s="16"/>
      <c r="Q1688" s="16">
        <v>1</v>
      </c>
      <c r="R1688" s="16">
        <v>3</v>
      </c>
      <c r="S1688" s="13" t="s">
        <v>34</v>
      </c>
      <c r="T1688" s="13">
        <v>21.43</v>
      </c>
      <c r="U1688" s="13">
        <v>3</v>
      </c>
      <c r="V1688" s="13">
        <v>4300</v>
      </c>
      <c r="W1688" s="13">
        <v>5940</v>
      </c>
      <c r="X1688" s="17"/>
      <c r="Y1688" s="18">
        <v>2</v>
      </c>
      <c r="Z1688" s="18">
        <f>#NAME?</f>
        <v>2</v>
      </c>
      <c r="AA1688" s="18" t="b">
        <f t="shared" si="98"/>
        <v>1</v>
      </c>
      <c r="AB1688" s="19">
        <v>3</v>
      </c>
    </row>
    <row r="1689">
      <c r="A1689" s="12">
        <v>12042</v>
      </c>
      <c r="B1689" s="13" t="s">
        <v>6927</v>
      </c>
      <c r="C1689" s="13" t="s">
        <v>6928</v>
      </c>
      <c r="D1689" s="13" t="s">
        <v>4422</v>
      </c>
      <c r="E1689" s="13" t="s">
        <v>6929</v>
      </c>
      <c r="F1689" s="13" t="s">
        <v>6930</v>
      </c>
      <c r="G1689" s="13" t="s">
        <v>6931</v>
      </c>
      <c r="H1689" s="14">
        <v>0.02</v>
      </c>
      <c r="I1689" s="15" t="s">
        <v>32</v>
      </c>
      <c r="J1689" s="13" t="s">
        <v>33</v>
      </c>
      <c r="K1689" s="13">
        <v>90</v>
      </c>
      <c r="L1689" s="16">
        <f>#NAME?</f>
        <v>0</v>
      </c>
      <c r="M1689" s="29">
        <f t="shared" si="99"/>
        <v>0</v>
      </c>
      <c r="N1689" s="29">
        <f t="shared" si="100"/>
        <v>0</v>
      </c>
      <c r="O1689" s="16"/>
      <c r="P1689" s="16"/>
      <c r="Q1689" s="16">
        <v>1</v>
      </c>
      <c r="R1689" s="16">
        <v>3</v>
      </c>
      <c r="S1689" s="13" t="s">
        <v>34</v>
      </c>
      <c r="T1689" s="13">
        <v>23</v>
      </c>
      <c r="U1689" s="13">
        <v>3</v>
      </c>
      <c r="V1689" s="13">
        <v>4600</v>
      </c>
      <c r="W1689" s="13">
        <v>6350</v>
      </c>
      <c r="X1689" s="17"/>
      <c r="Y1689" s="18"/>
      <c r="Z1689" s="18">
        <f>#NAME?</f>
        <v>0</v>
      </c>
      <c r="AA1689" s="18" t="b">
        <f t="shared" si="98"/>
        <v>1</v>
      </c>
      <c r="AB1689" s="19"/>
    </row>
    <row r="1690">
      <c r="A1690" s="12">
        <v>11934</v>
      </c>
      <c r="B1690" s="13" t="s">
        <v>6932</v>
      </c>
      <c r="C1690" s="13" t="s">
        <v>6933</v>
      </c>
      <c r="D1690" s="13" t="s">
        <v>4422</v>
      </c>
      <c r="E1690" s="13" t="s">
        <v>6934</v>
      </c>
      <c r="F1690" s="13" t="s">
        <v>6935</v>
      </c>
      <c r="G1690" s="13" t="s">
        <v>6936</v>
      </c>
      <c r="H1690" s="14">
        <v>0.02</v>
      </c>
      <c r="I1690" s="15" t="s">
        <v>32</v>
      </c>
      <c r="J1690" s="13" t="s">
        <v>33</v>
      </c>
      <c r="K1690" s="13">
        <v>90</v>
      </c>
      <c r="L1690" s="16">
        <f>#NAME?</f>
        <v>0</v>
      </c>
      <c r="M1690" s="29">
        <f t="shared" si="99"/>
        <v>0</v>
      </c>
      <c r="N1690" s="29">
        <f t="shared" si="100"/>
        <v>0</v>
      </c>
      <c r="O1690" s="16"/>
      <c r="P1690" s="16"/>
      <c r="Q1690" s="16">
        <v>1</v>
      </c>
      <c r="R1690" s="16">
        <v>3</v>
      </c>
      <c r="S1690" s="13" t="s">
        <v>34</v>
      </c>
      <c r="T1690" s="13">
        <v>23.27</v>
      </c>
      <c r="U1690" s="13">
        <v>4169.9799999999996</v>
      </c>
      <c r="V1690" s="13">
        <v>5400</v>
      </c>
      <c r="W1690" s="13">
        <v>6700</v>
      </c>
      <c r="X1690" s="17"/>
      <c r="Y1690" s="18">
        <v>6</v>
      </c>
      <c r="Z1690" s="18">
        <f>#NAME?</f>
        <v>6</v>
      </c>
      <c r="AA1690" s="18" t="b">
        <f t="shared" si="98"/>
        <v>1</v>
      </c>
      <c r="AB1690" s="19">
        <v>4</v>
      </c>
    </row>
    <row r="1691">
      <c r="A1691" s="12">
        <v>13988</v>
      </c>
      <c r="B1691" s="13" t="s">
        <v>6937</v>
      </c>
      <c r="C1691" s="13" t="s">
        <v>6938</v>
      </c>
      <c r="D1691" s="13" t="s">
        <v>4422</v>
      </c>
      <c r="E1691" s="13" t="s">
        <v>6939</v>
      </c>
      <c r="F1691" s="13" t="s">
        <v>6940</v>
      </c>
      <c r="G1691" s="13" t="s">
        <v>6941</v>
      </c>
      <c r="H1691" s="14">
        <v>0.02</v>
      </c>
      <c r="I1691" s="15" t="s">
        <v>32</v>
      </c>
      <c r="J1691" s="13" t="s">
        <v>33</v>
      </c>
      <c r="K1691" s="13">
        <v>90</v>
      </c>
      <c r="L1691" s="16">
        <f>#NAME?</f>
        <v>0</v>
      </c>
      <c r="M1691" s="29">
        <f t="shared" si="99"/>
        <v>0</v>
      </c>
      <c r="N1691" s="29">
        <f t="shared" si="100"/>
        <v>0</v>
      </c>
      <c r="O1691" s="16"/>
      <c r="P1691" s="16"/>
      <c r="Q1691" s="16">
        <v>1</v>
      </c>
      <c r="R1691" s="16">
        <v>3</v>
      </c>
      <c r="S1691" s="13" t="s">
        <v>34</v>
      </c>
      <c r="T1691" s="13">
        <v>15.470000000000001</v>
      </c>
      <c r="U1691" s="13">
        <v>2772.2199999999998</v>
      </c>
      <c r="V1691" s="13">
        <v>3600</v>
      </c>
      <c r="W1691" s="13">
        <v>4400</v>
      </c>
      <c r="X1691" s="17"/>
      <c r="Y1691" s="18">
        <v>15</v>
      </c>
      <c r="Z1691" s="18">
        <f>#NAME?</f>
        <v>15</v>
      </c>
      <c r="AA1691" s="18" t="b">
        <f t="shared" si="98"/>
        <v>1</v>
      </c>
      <c r="AB1691" s="19">
        <v>3</v>
      </c>
    </row>
    <row r="1692">
      <c r="A1692" s="12">
        <v>11906</v>
      </c>
      <c r="B1692" s="13" t="s">
        <v>6942</v>
      </c>
      <c r="C1692" s="13" t="s">
        <v>6943</v>
      </c>
      <c r="D1692" s="13" t="s">
        <v>4422</v>
      </c>
      <c r="E1692" s="13" t="s">
        <v>6944</v>
      </c>
      <c r="F1692" s="13" t="s">
        <v>6945</v>
      </c>
      <c r="G1692" s="13" t="s">
        <v>6946</v>
      </c>
      <c r="H1692" s="14">
        <v>0.02</v>
      </c>
      <c r="I1692" s="15" t="s">
        <v>32</v>
      </c>
      <c r="J1692" s="13" t="s">
        <v>33</v>
      </c>
      <c r="K1692" s="13">
        <v>90</v>
      </c>
      <c r="L1692" s="16">
        <f>#NAME?</f>
        <v>2</v>
      </c>
      <c r="M1692" s="29">
        <f t="shared" si="99"/>
        <v>8</v>
      </c>
      <c r="N1692" s="29">
        <f t="shared" si="100"/>
        <v>10</v>
      </c>
      <c r="O1692" s="16"/>
      <c r="P1692" s="16"/>
      <c r="Q1692" s="16">
        <v>1</v>
      </c>
      <c r="R1692" s="16">
        <v>3</v>
      </c>
      <c r="S1692" s="13" t="s">
        <v>34</v>
      </c>
      <c r="T1692" s="13">
        <v>18.359999999999999</v>
      </c>
      <c r="U1692" s="13">
        <v>3059.2399999999998</v>
      </c>
      <c r="V1692" s="13">
        <v>3800</v>
      </c>
      <c r="W1692" s="13">
        <v>6200</v>
      </c>
      <c r="X1692" s="17"/>
      <c r="Y1692" s="18"/>
      <c r="Z1692" s="18">
        <f>#NAME?</f>
        <v>0</v>
      </c>
      <c r="AA1692" s="18" t="b">
        <f t="shared" si="98"/>
        <v>1</v>
      </c>
      <c r="AB1692" s="19">
        <v>3</v>
      </c>
    </row>
    <row r="1693">
      <c r="A1693" s="21">
        <v>10537</v>
      </c>
      <c r="B1693" s="22" t="s">
        <v>6947</v>
      </c>
      <c r="C1693" s="22" t="s">
        <v>6948</v>
      </c>
      <c r="D1693" s="22" t="s">
        <v>4422</v>
      </c>
      <c r="E1693" s="22" t="s">
        <v>6949</v>
      </c>
      <c r="F1693" s="22" t="s">
        <v>6950</v>
      </c>
      <c r="G1693" s="22"/>
      <c r="H1693" s="14">
        <v>0.040000000000000001</v>
      </c>
      <c r="I1693" s="15" t="s">
        <v>64</v>
      </c>
      <c r="J1693" s="22" t="s">
        <v>65</v>
      </c>
      <c r="K1693" s="13">
        <v>90</v>
      </c>
      <c r="L1693" s="23">
        <v>1</v>
      </c>
      <c r="M1693" s="29">
        <f t="shared" si="99"/>
        <v>4</v>
      </c>
      <c r="N1693" s="29">
        <f t="shared" si="100"/>
        <v>5</v>
      </c>
      <c r="O1693" s="23">
        <v>3</v>
      </c>
      <c r="P1693" s="23">
        <v>10</v>
      </c>
      <c r="Q1693" s="23"/>
      <c r="R1693" s="23"/>
      <c r="S1693" s="22" t="s">
        <v>66</v>
      </c>
      <c r="T1693" s="22">
        <v>20</v>
      </c>
      <c r="U1693" s="22">
        <v>450</v>
      </c>
      <c r="V1693" s="22">
        <v>700</v>
      </c>
      <c r="W1693" s="22">
        <v>970</v>
      </c>
      <c r="X1693" s="24">
        <v>16</v>
      </c>
      <c r="Y1693" s="25">
        <v>71</v>
      </c>
      <c r="Z1693" s="18">
        <f>#NAME?</f>
        <v>71</v>
      </c>
      <c r="AA1693" s="18" t="b">
        <f t="shared" si="98"/>
        <v>1</v>
      </c>
      <c r="AB1693" s="26">
        <v>6</v>
      </c>
    </row>
    <row r="1694">
      <c r="A1694" s="21">
        <v>10536</v>
      </c>
      <c r="B1694" s="22" t="s">
        <v>6951</v>
      </c>
      <c r="C1694" s="22" t="s">
        <v>6952</v>
      </c>
      <c r="D1694" s="22" t="s">
        <v>4422</v>
      </c>
      <c r="E1694" s="22" t="s">
        <v>6953</v>
      </c>
      <c r="F1694" s="22" t="s">
        <v>6954</v>
      </c>
      <c r="G1694" s="22"/>
      <c r="H1694" s="14">
        <v>0.040000000000000001</v>
      </c>
      <c r="I1694" s="15" t="s">
        <v>64</v>
      </c>
      <c r="J1694" s="22" t="s">
        <v>65</v>
      </c>
      <c r="K1694" s="13">
        <v>90</v>
      </c>
      <c r="L1694" s="23">
        <v>2</v>
      </c>
      <c r="M1694" s="29">
        <f t="shared" si="99"/>
        <v>8</v>
      </c>
      <c r="N1694" s="29">
        <f t="shared" si="100"/>
        <v>10</v>
      </c>
      <c r="O1694" s="23">
        <v>3</v>
      </c>
      <c r="P1694" s="23">
        <v>10</v>
      </c>
      <c r="Q1694" s="23"/>
      <c r="R1694" s="23"/>
      <c r="S1694" s="22" t="s">
        <v>66</v>
      </c>
      <c r="T1694" s="22">
        <v>20</v>
      </c>
      <c r="U1694" s="22">
        <v>450</v>
      </c>
      <c r="V1694" s="22">
        <v>700</v>
      </c>
      <c r="W1694" s="22">
        <v>970</v>
      </c>
      <c r="X1694" s="24">
        <v>7</v>
      </c>
      <c r="Y1694" s="25">
        <v>79</v>
      </c>
      <c r="Z1694" s="18">
        <f>#NAME?</f>
        <v>79</v>
      </c>
      <c r="AA1694" s="18" t="b">
        <f t="shared" si="98"/>
        <v>1</v>
      </c>
      <c r="AB1694" s="26">
        <v>8</v>
      </c>
    </row>
    <row r="1695">
      <c r="A1695" s="21">
        <v>10535</v>
      </c>
      <c r="B1695" s="22" t="s">
        <v>6955</v>
      </c>
      <c r="C1695" s="22" t="s">
        <v>6956</v>
      </c>
      <c r="D1695" s="22" t="s">
        <v>4422</v>
      </c>
      <c r="E1695" s="22" t="s">
        <v>6957</v>
      </c>
      <c r="F1695" s="22" t="s">
        <v>6958</v>
      </c>
      <c r="G1695" s="22"/>
      <c r="H1695" s="14">
        <v>0.040000000000000001</v>
      </c>
      <c r="I1695" s="15" t="s">
        <v>64</v>
      </c>
      <c r="J1695" s="22" t="s">
        <v>65</v>
      </c>
      <c r="K1695" s="13">
        <v>90</v>
      </c>
      <c r="L1695" s="23">
        <v>0</v>
      </c>
      <c r="M1695" s="29">
        <f t="shared" si="99"/>
        <v>0</v>
      </c>
      <c r="N1695" s="29">
        <f t="shared" si="100"/>
        <v>0</v>
      </c>
      <c r="O1695" s="23"/>
      <c r="P1695" s="23"/>
      <c r="Q1695" s="23">
        <v>2</v>
      </c>
      <c r="R1695" s="23">
        <v>5</v>
      </c>
      <c r="S1695" s="22" t="s">
        <v>66</v>
      </c>
      <c r="T1695" s="22">
        <v>80.400000000000006</v>
      </c>
      <c r="U1695" s="22">
        <v>1809</v>
      </c>
      <c r="V1695" s="22">
        <v>2800</v>
      </c>
      <c r="W1695" s="22">
        <v>3860</v>
      </c>
      <c r="X1695" s="24"/>
      <c r="Y1695" s="25"/>
      <c r="Z1695" s="18">
        <f>#NAME?</f>
        <v>0</v>
      </c>
      <c r="AA1695" s="18" t="b">
        <f t="shared" si="98"/>
        <v>1</v>
      </c>
      <c r="AB1695" s="26">
        <v>2</v>
      </c>
    </row>
    <row r="1696">
      <c r="A1696" s="21">
        <v>10534</v>
      </c>
      <c r="B1696" s="22" t="s">
        <v>6959</v>
      </c>
      <c r="C1696" s="22" t="s">
        <v>6960</v>
      </c>
      <c r="D1696" s="22" t="s">
        <v>4422</v>
      </c>
      <c r="E1696" s="22" t="s">
        <v>6961</v>
      </c>
      <c r="F1696" s="22" t="s">
        <v>6962</v>
      </c>
      <c r="G1696" s="22"/>
      <c r="H1696" s="14">
        <v>0.040000000000000001</v>
      </c>
      <c r="I1696" s="15" t="s">
        <v>64</v>
      </c>
      <c r="J1696" s="22" t="s">
        <v>65</v>
      </c>
      <c r="K1696" s="13">
        <v>90</v>
      </c>
      <c r="L1696" s="23">
        <v>0</v>
      </c>
      <c r="M1696" s="29">
        <f t="shared" si="99"/>
        <v>0</v>
      </c>
      <c r="N1696" s="29">
        <f t="shared" si="100"/>
        <v>0</v>
      </c>
      <c r="O1696" s="23"/>
      <c r="P1696" s="23"/>
      <c r="Q1696" s="23">
        <v>2</v>
      </c>
      <c r="R1696" s="23">
        <v>5</v>
      </c>
      <c r="S1696" s="22" t="s">
        <v>66</v>
      </c>
      <c r="T1696" s="22">
        <v>80.400000000000006</v>
      </c>
      <c r="U1696" s="22">
        <v>1809</v>
      </c>
      <c r="V1696" s="22">
        <v>2800</v>
      </c>
      <c r="W1696" s="22">
        <v>3860</v>
      </c>
      <c r="X1696" s="24"/>
      <c r="Y1696" s="25"/>
      <c r="Z1696" s="18">
        <f>#NAME?</f>
        <v>0</v>
      </c>
      <c r="AA1696" s="18" t="b">
        <f t="shared" si="98"/>
        <v>1</v>
      </c>
      <c r="AB1696" s="26">
        <v>1</v>
      </c>
    </row>
    <row r="1697">
      <c r="A1697" s="21">
        <v>10533</v>
      </c>
      <c r="B1697" s="22" t="s">
        <v>6963</v>
      </c>
      <c r="C1697" s="22" t="s">
        <v>6964</v>
      </c>
      <c r="D1697" s="22" t="s">
        <v>4422</v>
      </c>
      <c r="E1697" s="22" t="s">
        <v>6965</v>
      </c>
      <c r="F1697" s="22" t="s">
        <v>6966</v>
      </c>
      <c r="G1697" s="22"/>
      <c r="H1697" s="14">
        <v>0.040000000000000001</v>
      </c>
      <c r="I1697" s="15" t="s">
        <v>64</v>
      </c>
      <c r="J1697" s="22" t="s">
        <v>65</v>
      </c>
      <c r="K1697" s="13">
        <v>90</v>
      </c>
      <c r="L1697" s="23">
        <v>3</v>
      </c>
      <c r="M1697" s="29">
        <f t="shared" si="99"/>
        <v>12</v>
      </c>
      <c r="N1697" s="29">
        <f t="shared" si="100"/>
        <v>15</v>
      </c>
      <c r="O1697" s="23">
        <v>3</v>
      </c>
      <c r="P1697" s="23">
        <v>10</v>
      </c>
      <c r="Q1697" s="23"/>
      <c r="R1697" s="23"/>
      <c r="S1697" s="22" t="s">
        <v>66</v>
      </c>
      <c r="T1697" s="22">
        <v>16</v>
      </c>
      <c r="U1697" s="22">
        <v>360</v>
      </c>
      <c r="V1697" s="22">
        <v>560</v>
      </c>
      <c r="W1697" s="22">
        <v>770</v>
      </c>
      <c r="X1697" s="24"/>
      <c r="Y1697" s="25"/>
      <c r="Z1697" s="18">
        <f>#NAME?</f>
        <v>0</v>
      </c>
      <c r="AA1697" s="18" t="b">
        <f t="shared" si="98"/>
        <v>1</v>
      </c>
      <c r="AB1697" s="26"/>
    </row>
    <row r="1698">
      <c r="A1698" s="21">
        <v>10532</v>
      </c>
      <c r="B1698" s="22" t="s">
        <v>6967</v>
      </c>
      <c r="C1698" s="22" t="s">
        <v>6968</v>
      </c>
      <c r="D1698" s="22" t="s">
        <v>4422</v>
      </c>
      <c r="E1698" s="22" t="s">
        <v>6969</v>
      </c>
      <c r="F1698" s="22" t="s">
        <v>6970</v>
      </c>
      <c r="G1698" s="22"/>
      <c r="H1698" s="14">
        <v>0.040000000000000001</v>
      </c>
      <c r="I1698" s="15" t="s">
        <v>64</v>
      </c>
      <c r="J1698" s="22" t="s">
        <v>65</v>
      </c>
      <c r="K1698" s="13">
        <v>90</v>
      </c>
      <c r="L1698" s="23">
        <v>2</v>
      </c>
      <c r="M1698" s="29">
        <f t="shared" si="99"/>
        <v>8</v>
      </c>
      <c r="N1698" s="29">
        <f t="shared" si="100"/>
        <v>10</v>
      </c>
      <c r="O1698" s="23">
        <v>3</v>
      </c>
      <c r="P1698" s="23">
        <v>10</v>
      </c>
      <c r="Q1698" s="23"/>
      <c r="R1698" s="23"/>
      <c r="S1698" s="22" t="s">
        <v>66</v>
      </c>
      <c r="T1698" s="22">
        <v>16</v>
      </c>
      <c r="U1698" s="22">
        <v>408</v>
      </c>
      <c r="V1698" s="22">
        <v>610</v>
      </c>
      <c r="W1698" s="22">
        <v>820</v>
      </c>
      <c r="X1698" s="24">
        <v>3</v>
      </c>
      <c r="Y1698" s="25">
        <v>9</v>
      </c>
      <c r="Z1698" s="18">
        <f>#NAME?</f>
        <v>9</v>
      </c>
      <c r="AA1698" s="18" t="b">
        <f t="shared" si="98"/>
        <v>1</v>
      </c>
      <c r="AB1698" s="26"/>
    </row>
    <row r="1699">
      <c r="A1699" s="21">
        <v>10531</v>
      </c>
      <c r="B1699" s="22" t="s">
        <v>6971</v>
      </c>
      <c r="C1699" s="22" t="s">
        <v>6972</v>
      </c>
      <c r="D1699" s="22" t="s">
        <v>4422</v>
      </c>
      <c r="E1699" s="22" t="s">
        <v>6973</v>
      </c>
      <c r="F1699" s="22" t="s">
        <v>6974</v>
      </c>
      <c r="G1699" s="22"/>
      <c r="H1699" s="14">
        <v>0.040000000000000001</v>
      </c>
      <c r="I1699" s="15" t="s">
        <v>64</v>
      </c>
      <c r="J1699" s="22" t="s">
        <v>65</v>
      </c>
      <c r="K1699" s="13">
        <v>90</v>
      </c>
      <c r="L1699" s="23">
        <v>0</v>
      </c>
      <c r="M1699" s="29">
        <f t="shared" si="99"/>
        <v>0</v>
      </c>
      <c r="N1699" s="29">
        <f t="shared" si="100"/>
        <v>0</v>
      </c>
      <c r="O1699" s="23"/>
      <c r="P1699" s="23"/>
      <c r="Q1699" s="23">
        <v>2</v>
      </c>
      <c r="R1699" s="23">
        <v>5</v>
      </c>
      <c r="S1699" s="22" t="s">
        <v>66</v>
      </c>
      <c r="T1699" s="22">
        <v>11.289999999999999</v>
      </c>
      <c r="U1699" s="22">
        <v>1765</v>
      </c>
      <c r="V1699" s="22">
        <v>2740</v>
      </c>
      <c r="W1699" s="22">
        <v>3780</v>
      </c>
      <c r="X1699" s="24">
        <v>4</v>
      </c>
      <c r="Y1699" s="25">
        <v>5</v>
      </c>
      <c r="Z1699" s="18">
        <f>#NAME?</f>
        <v>5</v>
      </c>
      <c r="AA1699" s="18" t="b">
        <f t="shared" si="98"/>
        <v>1</v>
      </c>
      <c r="AB1699" s="26">
        <v>3</v>
      </c>
    </row>
    <row r="1700">
      <c r="A1700" s="21">
        <v>10530</v>
      </c>
      <c r="B1700" s="22" t="s">
        <v>6975</v>
      </c>
      <c r="C1700" s="22" t="s">
        <v>6976</v>
      </c>
      <c r="D1700" s="22" t="s">
        <v>4422</v>
      </c>
      <c r="E1700" s="22" t="s">
        <v>6977</v>
      </c>
      <c r="F1700" s="22" t="s">
        <v>6978</v>
      </c>
      <c r="G1700" s="22"/>
      <c r="H1700" s="14">
        <v>0.040000000000000001</v>
      </c>
      <c r="I1700" s="15" t="s">
        <v>64</v>
      </c>
      <c r="J1700" s="22" t="s">
        <v>65</v>
      </c>
      <c r="K1700" s="13">
        <v>90</v>
      </c>
      <c r="L1700" s="23">
        <v>0</v>
      </c>
      <c r="M1700" s="29">
        <f t="shared" si="99"/>
        <v>0</v>
      </c>
      <c r="N1700" s="29">
        <f t="shared" si="100"/>
        <v>0</v>
      </c>
      <c r="O1700" s="23"/>
      <c r="P1700" s="23"/>
      <c r="Q1700" s="23">
        <v>2</v>
      </c>
      <c r="R1700" s="23">
        <v>5</v>
      </c>
      <c r="S1700" s="22" t="s">
        <v>66</v>
      </c>
      <c r="T1700" s="22">
        <v>11.289999999999999</v>
      </c>
      <c r="U1700" s="22">
        <v>1765</v>
      </c>
      <c r="V1700" s="22">
        <v>2740</v>
      </c>
      <c r="W1700" s="22">
        <v>3780</v>
      </c>
      <c r="X1700" s="24">
        <v>5</v>
      </c>
      <c r="Y1700" s="25">
        <v>4</v>
      </c>
      <c r="Z1700" s="18">
        <f>#NAME?</f>
        <v>4</v>
      </c>
      <c r="AA1700" s="18" t="b">
        <f t="shared" si="98"/>
        <v>1</v>
      </c>
      <c r="AB1700" s="26">
        <v>1</v>
      </c>
    </row>
    <row r="1701">
      <c r="A1701" s="21">
        <v>12776</v>
      </c>
      <c r="B1701" s="22" t="s">
        <v>6979</v>
      </c>
      <c r="C1701" s="22" t="s">
        <v>6980</v>
      </c>
      <c r="D1701" s="22" t="s">
        <v>4422</v>
      </c>
      <c r="E1701" s="22" t="s">
        <v>6981</v>
      </c>
      <c r="F1701" s="22" t="s">
        <v>6982</v>
      </c>
      <c r="G1701" s="22"/>
      <c r="H1701" s="14">
        <v>0.040000000000000001</v>
      </c>
      <c r="I1701" s="15" t="s">
        <v>64</v>
      </c>
      <c r="J1701" s="22" t="s">
        <v>65</v>
      </c>
      <c r="K1701" s="13">
        <v>90</v>
      </c>
      <c r="L1701" s="23">
        <v>3</v>
      </c>
      <c r="M1701" s="29">
        <f t="shared" si="99"/>
        <v>12</v>
      </c>
      <c r="N1701" s="29">
        <f t="shared" si="100"/>
        <v>15</v>
      </c>
      <c r="O1701" s="23"/>
      <c r="P1701" s="23"/>
      <c r="Q1701" s="23">
        <v>5</v>
      </c>
      <c r="R1701" s="23">
        <v>10</v>
      </c>
      <c r="S1701" s="22" t="s">
        <v>66</v>
      </c>
      <c r="T1701" s="22">
        <v>21</v>
      </c>
      <c r="U1701" s="22">
        <v>536</v>
      </c>
      <c r="V1701" s="22">
        <v>800</v>
      </c>
      <c r="W1701" s="22">
        <v>1400</v>
      </c>
      <c r="X1701" s="24"/>
      <c r="Y1701" s="25"/>
      <c r="Z1701" s="18">
        <f>#NAME?</f>
        <v>0</v>
      </c>
      <c r="AA1701" s="18" t="b">
        <f t="shared" si="98"/>
        <v>1</v>
      </c>
      <c r="AB1701" s="26"/>
    </row>
    <row r="1702">
      <c r="A1702" s="21">
        <v>12775</v>
      </c>
      <c r="B1702" s="22" t="s">
        <v>6983</v>
      </c>
      <c r="C1702" s="22" t="s">
        <v>6984</v>
      </c>
      <c r="D1702" s="22" t="s">
        <v>4422</v>
      </c>
      <c r="E1702" s="22" t="s">
        <v>6985</v>
      </c>
      <c r="F1702" s="22" t="s">
        <v>6986</v>
      </c>
      <c r="G1702" s="22"/>
      <c r="H1702" s="14">
        <v>0.040000000000000001</v>
      </c>
      <c r="I1702" s="15" t="s">
        <v>64</v>
      </c>
      <c r="J1702" s="22" t="s">
        <v>65</v>
      </c>
      <c r="K1702" s="13">
        <v>90</v>
      </c>
      <c r="L1702" s="23">
        <v>4</v>
      </c>
      <c r="M1702" s="29">
        <f t="shared" si="99"/>
        <v>16</v>
      </c>
      <c r="N1702" s="29">
        <f t="shared" si="100"/>
        <v>20</v>
      </c>
      <c r="O1702" s="23"/>
      <c r="P1702" s="23"/>
      <c r="Q1702" s="23">
        <v>5</v>
      </c>
      <c r="R1702" s="23">
        <v>10</v>
      </c>
      <c r="S1702" s="22" t="s">
        <v>66</v>
      </c>
      <c r="T1702" s="22">
        <v>21</v>
      </c>
      <c r="U1702" s="22">
        <v>536</v>
      </c>
      <c r="V1702" s="22">
        <v>800</v>
      </c>
      <c r="W1702" s="22">
        <v>1400</v>
      </c>
      <c r="X1702" s="24"/>
      <c r="Y1702" s="25"/>
      <c r="Z1702" s="18">
        <f>#NAME?</f>
        <v>0</v>
      </c>
      <c r="AA1702" s="18" t="b">
        <f t="shared" si="98"/>
        <v>1</v>
      </c>
      <c r="AB1702" s="26"/>
    </row>
    <row r="1703">
      <c r="A1703" s="21">
        <v>13697</v>
      </c>
      <c r="B1703" s="22" t="s">
        <v>6987</v>
      </c>
      <c r="C1703" s="22" t="s">
        <v>6988</v>
      </c>
      <c r="D1703" s="22" t="s">
        <v>4422</v>
      </c>
      <c r="E1703" s="22" t="s">
        <v>6989</v>
      </c>
      <c r="F1703" s="22" t="s">
        <v>6990</v>
      </c>
      <c r="G1703" s="22"/>
      <c r="H1703" s="14">
        <v>0.040000000000000001</v>
      </c>
      <c r="I1703" s="15" t="s">
        <v>64</v>
      </c>
      <c r="J1703" s="22" t="s">
        <v>65</v>
      </c>
      <c r="K1703" s="13">
        <v>90</v>
      </c>
      <c r="L1703" s="23">
        <v>0</v>
      </c>
      <c r="M1703" s="29">
        <f t="shared" si="99"/>
        <v>0</v>
      </c>
      <c r="N1703" s="29">
        <f t="shared" si="100"/>
        <v>0</v>
      </c>
      <c r="O1703" s="23">
        <v>3</v>
      </c>
      <c r="P1703" s="23">
        <v>10</v>
      </c>
      <c r="Q1703" s="23"/>
      <c r="R1703" s="23"/>
      <c r="S1703" s="22" t="s">
        <v>66</v>
      </c>
      <c r="T1703" s="22">
        <v>100</v>
      </c>
      <c r="U1703" s="22">
        <v>2550</v>
      </c>
      <c r="V1703" s="22">
        <v>3830</v>
      </c>
      <c r="W1703" s="22">
        <v>5100</v>
      </c>
      <c r="X1703" s="24"/>
      <c r="Y1703" s="25"/>
      <c r="Z1703" s="18">
        <f>#NAME?</f>
        <v>0</v>
      </c>
      <c r="AA1703" s="18" t="b">
        <f t="shared" si="98"/>
        <v>1</v>
      </c>
      <c r="AB1703" s="26">
        <v>5</v>
      </c>
    </row>
    <row r="1704">
      <c r="A1704" s="21">
        <v>13698</v>
      </c>
      <c r="B1704" s="22" t="s">
        <v>6991</v>
      </c>
      <c r="C1704" s="22" t="s">
        <v>6992</v>
      </c>
      <c r="D1704" s="22" t="s">
        <v>4422</v>
      </c>
      <c r="E1704" s="22" t="s">
        <v>6993</v>
      </c>
      <c r="F1704" s="22" t="s">
        <v>6994</v>
      </c>
      <c r="G1704" s="22"/>
      <c r="H1704" s="14">
        <v>0.040000000000000001</v>
      </c>
      <c r="I1704" s="15" t="s">
        <v>64</v>
      </c>
      <c r="J1704" s="22" t="s">
        <v>65</v>
      </c>
      <c r="K1704" s="13">
        <v>90</v>
      </c>
      <c r="L1704" s="23">
        <v>0</v>
      </c>
      <c r="M1704" s="29">
        <f t="shared" si="99"/>
        <v>0</v>
      </c>
      <c r="N1704" s="29">
        <f t="shared" si="100"/>
        <v>0</v>
      </c>
      <c r="O1704" s="23">
        <v>3</v>
      </c>
      <c r="P1704" s="23">
        <v>10</v>
      </c>
      <c r="Q1704" s="23"/>
      <c r="R1704" s="23"/>
      <c r="S1704" s="22" t="s">
        <v>66</v>
      </c>
      <c r="T1704" s="22">
        <v>100</v>
      </c>
      <c r="U1704" s="22">
        <v>2550</v>
      </c>
      <c r="V1704" s="22">
        <v>3830</v>
      </c>
      <c r="W1704" s="22">
        <v>5100</v>
      </c>
      <c r="X1704" s="24"/>
      <c r="Y1704" s="25"/>
      <c r="Z1704" s="18">
        <f>#NAME?</f>
        <v>0</v>
      </c>
      <c r="AA1704" s="18" t="b">
        <f t="shared" si="98"/>
        <v>1</v>
      </c>
      <c r="AB1704" s="26">
        <v>5</v>
      </c>
    </row>
    <row r="1705">
      <c r="A1705" s="21">
        <v>10822</v>
      </c>
      <c r="B1705" s="22" t="s">
        <v>6995</v>
      </c>
      <c r="C1705" s="22" t="s">
        <v>6996</v>
      </c>
      <c r="D1705" s="22" t="s">
        <v>4422</v>
      </c>
      <c r="E1705" s="22" t="s">
        <v>6997</v>
      </c>
      <c r="F1705" s="22" t="s">
        <v>6998</v>
      </c>
      <c r="G1705" s="22"/>
      <c r="H1705" s="14">
        <v>0.040000000000000001</v>
      </c>
      <c r="I1705" s="15" t="s">
        <v>6599</v>
      </c>
      <c r="J1705" s="22" t="s">
        <v>6600</v>
      </c>
      <c r="K1705" s="13">
        <v>90</v>
      </c>
      <c r="L1705" s="23">
        <v>14</v>
      </c>
      <c r="M1705" s="29">
        <f t="shared" si="99"/>
        <v>56</v>
      </c>
      <c r="N1705" s="29">
        <f t="shared" si="100"/>
        <v>70</v>
      </c>
      <c r="O1705" s="23">
        <v>2</v>
      </c>
      <c r="P1705" s="23">
        <v>10</v>
      </c>
      <c r="Q1705" s="23"/>
      <c r="R1705" s="23"/>
      <c r="S1705" s="22" t="s">
        <v>34</v>
      </c>
      <c r="T1705" s="22">
        <v>30</v>
      </c>
      <c r="U1705" s="22">
        <v>816</v>
      </c>
      <c r="V1705" s="22">
        <v>1220</v>
      </c>
      <c r="W1705" s="22">
        <v>1630</v>
      </c>
      <c r="X1705" s="24">
        <v>11</v>
      </c>
      <c r="Y1705" s="25">
        <v>54</v>
      </c>
      <c r="Z1705" s="18">
        <f>#NAME?</f>
        <v>54</v>
      </c>
      <c r="AA1705" s="18" t="b">
        <f t="shared" si="98"/>
        <v>1</v>
      </c>
      <c r="AB1705" s="26">
        <v>6</v>
      </c>
    </row>
    <row r="1706">
      <c r="A1706" s="21">
        <v>10821</v>
      </c>
      <c r="B1706" s="22" t="s">
        <v>6999</v>
      </c>
      <c r="C1706" s="22" t="s">
        <v>7000</v>
      </c>
      <c r="D1706" s="22" t="s">
        <v>4422</v>
      </c>
      <c r="E1706" s="22" t="s">
        <v>7001</v>
      </c>
      <c r="F1706" s="22" t="s">
        <v>7002</v>
      </c>
      <c r="G1706" s="22"/>
      <c r="H1706" s="14">
        <v>0.040000000000000001</v>
      </c>
      <c r="I1706" s="15" t="s">
        <v>6599</v>
      </c>
      <c r="J1706" s="22" t="s">
        <v>6600</v>
      </c>
      <c r="K1706" s="13">
        <v>90</v>
      </c>
      <c r="L1706" s="23">
        <v>14</v>
      </c>
      <c r="M1706" s="29">
        <f t="shared" si="99"/>
        <v>56</v>
      </c>
      <c r="N1706" s="29">
        <f t="shared" si="100"/>
        <v>70</v>
      </c>
      <c r="O1706" s="23">
        <v>2</v>
      </c>
      <c r="P1706" s="23">
        <v>10</v>
      </c>
      <c r="Q1706" s="23"/>
      <c r="R1706" s="23"/>
      <c r="S1706" s="22" t="s">
        <v>34</v>
      </c>
      <c r="T1706" s="22">
        <v>30</v>
      </c>
      <c r="U1706" s="22">
        <v>816</v>
      </c>
      <c r="V1706" s="22">
        <v>1220</v>
      </c>
      <c r="W1706" s="22">
        <v>1630</v>
      </c>
      <c r="X1706" s="24">
        <v>7</v>
      </c>
      <c r="Y1706" s="25">
        <v>54</v>
      </c>
      <c r="Z1706" s="18">
        <f>#NAME?</f>
        <v>54</v>
      </c>
      <c r="AA1706" s="18" t="b">
        <f t="shared" si="98"/>
        <v>1</v>
      </c>
      <c r="AB1706" s="26">
        <v>6</v>
      </c>
    </row>
    <row r="1707">
      <c r="A1707" s="21">
        <v>10825</v>
      </c>
      <c r="B1707" s="22" t="s">
        <v>7003</v>
      </c>
      <c r="C1707" s="22" t="s">
        <v>7004</v>
      </c>
      <c r="D1707" s="22" t="s">
        <v>4422</v>
      </c>
      <c r="E1707" s="22" t="s">
        <v>7005</v>
      </c>
      <c r="F1707" s="22" t="s">
        <v>7006</v>
      </c>
      <c r="G1707" s="22"/>
      <c r="H1707" s="14">
        <v>0.040000000000000001</v>
      </c>
      <c r="I1707" s="15" t="s">
        <v>64</v>
      </c>
      <c r="J1707" s="22" t="s">
        <v>65</v>
      </c>
      <c r="K1707" s="13">
        <v>90</v>
      </c>
      <c r="L1707" s="23">
        <v>3</v>
      </c>
      <c r="M1707" s="29">
        <f t="shared" si="99"/>
        <v>12</v>
      </c>
      <c r="N1707" s="29">
        <f t="shared" si="100"/>
        <v>15</v>
      </c>
      <c r="O1707" s="23"/>
      <c r="P1707" s="23"/>
      <c r="Q1707" s="23">
        <v>1</v>
      </c>
      <c r="R1707" s="23">
        <v>2</v>
      </c>
      <c r="S1707" s="22" t="s">
        <v>66</v>
      </c>
      <c r="T1707" s="22">
        <v>160</v>
      </c>
      <c r="U1707" s="22">
        <v>4352</v>
      </c>
      <c r="V1707" s="22">
        <v>6530</v>
      </c>
      <c r="W1707" s="22">
        <v>8700</v>
      </c>
      <c r="X1707" s="24"/>
      <c r="Y1707" s="25"/>
      <c r="Z1707" s="18">
        <f>#NAME?</f>
        <v>0</v>
      </c>
      <c r="AA1707" s="18" t="b">
        <f t="shared" si="98"/>
        <v>1</v>
      </c>
      <c r="AB1707" s="26"/>
    </row>
    <row r="1708">
      <c r="A1708" s="21">
        <v>11602</v>
      </c>
      <c r="B1708" s="22" t="s">
        <v>7007</v>
      </c>
      <c r="C1708" s="22" t="s">
        <v>7008</v>
      </c>
      <c r="D1708" s="22" t="s">
        <v>4422</v>
      </c>
      <c r="E1708" s="22" t="s">
        <v>7009</v>
      </c>
      <c r="F1708" s="22" t="s">
        <v>7010</v>
      </c>
      <c r="G1708" s="22"/>
      <c r="H1708" s="14">
        <v>0.040000000000000001</v>
      </c>
      <c r="I1708" s="15" t="s">
        <v>64</v>
      </c>
      <c r="J1708" s="22" t="s">
        <v>65</v>
      </c>
      <c r="K1708" s="13">
        <v>90</v>
      </c>
      <c r="L1708" s="23">
        <v>4</v>
      </c>
      <c r="M1708" s="29">
        <f t="shared" si="99"/>
        <v>16</v>
      </c>
      <c r="N1708" s="29">
        <f t="shared" si="100"/>
        <v>20</v>
      </c>
      <c r="O1708" s="23"/>
      <c r="P1708" s="23"/>
      <c r="Q1708" s="23">
        <v>2</v>
      </c>
      <c r="R1708" s="23">
        <v>4</v>
      </c>
      <c r="S1708" s="22" t="s">
        <v>66</v>
      </c>
      <c r="T1708" s="22">
        <v>30</v>
      </c>
      <c r="U1708" s="22">
        <v>697.5</v>
      </c>
      <c r="V1708" s="22">
        <v>3340</v>
      </c>
      <c r="W1708" s="22">
        <v>4610</v>
      </c>
      <c r="X1708" s="24"/>
      <c r="Y1708" s="25"/>
      <c r="Z1708" s="18">
        <f>#NAME?</f>
        <v>0</v>
      </c>
      <c r="AA1708" s="18" t="b">
        <f t="shared" si="98"/>
        <v>1</v>
      </c>
      <c r="AB1708" s="26"/>
    </row>
    <row r="1709">
      <c r="A1709" s="21">
        <v>10820</v>
      </c>
      <c r="B1709" s="22" t="s">
        <v>7011</v>
      </c>
      <c r="C1709" s="22" t="s">
        <v>7012</v>
      </c>
      <c r="D1709" s="22" t="s">
        <v>4422</v>
      </c>
      <c r="E1709" s="22" t="s">
        <v>7013</v>
      </c>
      <c r="F1709" s="22" t="s">
        <v>7014</v>
      </c>
      <c r="G1709" s="22"/>
      <c r="H1709" s="14">
        <v>0.040000000000000001</v>
      </c>
      <c r="I1709" s="15" t="s">
        <v>64</v>
      </c>
      <c r="J1709" s="22" t="s">
        <v>65</v>
      </c>
      <c r="K1709" s="13">
        <v>90</v>
      </c>
      <c r="L1709" s="23">
        <v>1</v>
      </c>
      <c r="M1709" s="29">
        <f t="shared" si="99"/>
        <v>4</v>
      </c>
      <c r="N1709" s="29">
        <f t="shared" si="100"/>
        <v>5</v>
      </c>
      <c r="O1709" s="23"/>
      <c r="P1709" s="23"/>
      <c r="Q1709" s="23">
        <v>2</v>
      </c>
      <c r="R1709" s="23">
        <v>4</v>
      </c>
      <c r="S1709" s="22" t="s">
        <v>66</v>
      </c>
      <c r="T1709" s="22">
        <v>230</v>
      </c>
      <c r="U1709" s="22">
        <v>5347</v>
      </c>
      <c r="V1709" s="22">
        <v>8290</v>
      </c>
      <c r="W1709" s="22">
        <v>11450</v>
      </c>
      <c r="X1709" s="24"/>
      <c r="Y1709" s="25"/>
      <c r="Z1709" s="18">
        <f>#NAME?</f>
        <v>0</v>
      </c>
      <c r="AA1709" s="18" t="b">
        <f t="shared" si="98"/>
        <v>1</v>
      </c>
      <c r="AB1709" s="26"/>
    </row>
    <row r="1710">
      <c r="A1710" s="21">
        <v>10819</v>
      </c>
      <c r="B1710" s="22" t="s">
        <v>7015</v>
      </c>
      <c r="C1710" s="22" t="s">
        <v>7016</v>
      </c>
      <c r="D1710" s="22" t="s">
        <v>4422</v>
      </c>
      <c r="E1710" s="22" t="s">
        <v>7017</v>
      </c>
      <c r="F1710" s="22" t="s">
        <v>7018</v>
      </c>
      <c r="G1710" s="22"/>
      <c r="H1710" s="14">
        <v>0.040000000000000001</v>
      </c>
      <c r="I1710" s="15" t="s">
        <v>64</v>
      </c>
      <c r="J1710" s="22" t="s">
        <v>65</v>
      </c>
      <c r="K1710" s="13">
        <v>90</v>
      </c>
      <c r="L1710" s="23">
        <v>1</v>
      </c>
      <c r="M1710" s="29">
        <f t="shared" si="99"/>
        <v>4</v>
      </c>
      <c r="N1710" s="29">
        <f t="shared" si="100"/>
        <v>5</v>
      </c>
      <c r="O1710" s="23"/>
      <c r="P1710" s="23"/>
      <c r="Q1710" s="23">
        <v>2</v>
      </c>
      <c r="R1710" s="23">
        <v>4</v>
      </c>
      <c r="S1710" s="22" t="s">
        <v>66</v>
      </c>
      <c r="T1710" s="22">
        <v>230</v>
      </c>
      <c r="U1710" s="22">
        <v>5347</v>
      </c>
      <c r="V1710" s="22">
        <v>8290</v>
      </c>
      <c r="W1710" s="22">
        <v>11450</v>
      </c>
      <c r="X1710" s="24">
        <v>1</v>
      </c>
      <c r="Y1710" s="25"/>
      <c r="Z1710" s="18">
        <f>#NAME?</f>
        <v>0</v>
      </c>
      <c r="AA1710" s="18" t="b">
        <f t="shared" si="98"/>
        <v>1</v>
      </c>
      <c r="AB1710" s="26"/>
    </row>
    <row r="1711">
      <c r="A1711" s="21">
        <v>10826</v>
      </c>
      <c r="B1711" s="22" t="s">
        <v>7019</v>
      </c>
      <c r="C1711" s="22" t="s">
        <v>7020</v>
      </c>
      <c r="D1711" s="22" t="s">
        <v>4422</v>
      </c>
      <c r="E1711" s="22" t="s">
        <v>7021</v>
      </c>
      <c r="F1711" s="22" t="s">
        <v>7022</v>
      </c>
      <c r="G1711" s="22"/>
      <c r="H1711" s="14">
        <v>0.040000000000000001</v>
      </c>
      <c r="I1711" s="15" t="s">
        <v>64</v>
      </c>
      <c r="J1711" s="22" t="s">
        <v>65</v>
      </c>
      <c r="K1711" s="13">
        <v>90</v>
      </c>
      <c r="L1711" s="23">
        <v>0</v>
      </c>
      <c r="M1711" s="29">
        <f t="shared" si="99"/>
        <v>0</v>
      </c>
      <c r="N1711" s="29">
        <f t="shared" si="100"/>
        <v>0</v>
      </c>
      <c r="O1711" s="23"/>
      <c r="P1711" s="23"/>
      <c r="Q1711" s="23">
        <v>1</v>
      </c>
      <c r="R1711" s="23">
        <v>2</v>
      </c>
      <c r="S1711" s="22" t="s">
        <v>66</v>
      </c>
      <c r="T1711" s="22">
        <v>22.059999999999999</v>
      </c>
      <c r="U1711" s="22">
        <v>9000</v>
      </c>
      <c r="V1711" s="22">
        <v>5340</v>
      </c>
      <c r="W1711" s="22">
        <v>7370</v>
      </c>
      <c r="X1711" s="24"/>
      <c r="Y1711" s="25"/>
      <c r="Z1711" s="18">
        <f>#NAME?</f>
        <v>0</v>
      </c>
      <c r="AA1711" s="18" t="b">
        <f t="shared" si="98"/>
        <v>1</v>
      </c>
      <c r="AB1711" s="26"/>
    </row>
    <row r="1712">
      <c r="A1712" s="21">
        <v>11601</v>
      </c>
      <c r="B1712" s="22" t="s">
        <v>7023</v>
      </c>
      <c r="C1712" s="22" t="s">
        <v>7024</v>
      </c>
      <c r="D1712" s="22" t="s">
        <v>4422</v>
      </c>
      <c r="E1712" s="22" t="s">
        <v>7025</v>
      </c>
      <c r="F1712" s="22" t="s">
        <v>7026</v>
      </c>
      <c r="G1712" s="22"/>
      <c r="H1712" s="14">
        <v>0.040000000000000001</v>
      </c>
      <c r="I1712" s="15" t="s">
        <v>6599</v>
      </c>
      <c r="J1712" s="22" t="s">
        <v>6600</v>
      </c>
      <c r="K1712" s="13">
        <v>90</v>
      </c>
      <c r="L1712" s="23">
        <v>20</v>
      </c>
      <c r="M1712" s="29">
        <f t="shared" si="99"/>
        <v>80</v>
      </c>
      <c r="N1712" s="29">
        <f t="shared" si="100"/>
        <v>100</v>
      </c>
      <c r="O1712" s="23">
        <v>2</v>
      </c>
      <c r="P1712" s="23">
        <v>5</v>
      </c>
      <c r="Q1712" s="23"/>
      <c r="R1712" s="23"/>
      <c r="S1712" s="22" t="s">
        <v>34</v>
      </c>
      <c r="T1712" s="22">
        <v>30</v>
      </c>
      <c r="U1712" s="22">
        <v>816</v>
      </c>
      <c r="V1712" s="22">
        <v>1220</v>
      </c>
      <c r="W1712" s="22">
        <v>1630</v>
      </c>
      <c r="X1712" s="24"/>
      <c r="Y1712" s="25"/>
      <c r="Z1712" s="18">
        <f>#NAME?</f>
        <v>0</v>
      </c>
      <c r="AA1712" s="18" t="b">
        <f t="shared" si="98"/>
        <v>1</v>
      </c>
      <c r="AB1712" s="26"/>
    </row>
    <row r="1713">
      <c r="A1713" s="21">
        <v>10823</v>
      </c>
      <c r="B1713" s="22" t="s">
        <v>7027</v>
      </c>
      <c r="C1713" s="22" t="s">
        <v>7028</v>
      </c>
      <c r="D1713" s="22" t="s">
        <v>4422</v>
      </c>
      <c r="E1713" s="22" t="s">
        <v>7029</v>
      </c>
      <c r="F1713" s="22" t="s">
        <v>7030</v>
      </c>
      <c r="G1713" s="22"/>
      <c r="H1713" s="14">
        <v>0.040000000000000001</v>
      </c>
      <c r="I1713" s="15" t="s">
        <v>6599</v>
      </c>
      <c r="J1713" s="22" t="s">
        <v>6600</v>
      </c>
      <c r="K1713" s="13">
        <v>90</v>
      </c>
      <c r="L1713" s="23">
        <v>21</v>
      </c>
      <c r="M1713" s="29">
        <f t="shared" si="99"/>
        <v>84</v>
      </c>
      <c r="N1713" s="29">
        <f t="shared" si="100"/>
        <v>105</v>
      </c>
      <c r="O1713" s="23">
        <v>2</v>
      </c>
      <c r="P1713" s="23">
        <v>5</v>
      </c>
      <c r="Q1713" s="23"/>
      <c r="R1713" s="23"/>
      <c r="S1713" s="22" t="s">
        <v>34</v>
      </c>
      <c r="T1713" s="22">
        <v>30</v>
      </c>
      <c r="U1713" s="22">
        <v>816</v>
      </c>
      <c r="V1713" s="22">
        <v>1220</v>
      </c>
      <c r="W1713" s="22">
        <v>1630</v>
      </c>
      <c r="X1713" s="24"/>
      <c r="Y1713" s="25"/>
      <c r="Z1713" s="18">
        <f>#NAME?</f>
        <v>0</v>
      </c>
      <c r="AA1713" s="18" t="b">
        <f t="shared" si="98"/>
        <v>1</v>
      </c>
      <c r="AB1713" s="26"/>
    </row>
    <row r="1714">
      <c r="A1714" s="31">
        <v>13696</v>
      </c>
      <c r="B1714" s="32" t="s">
        <v>7031</v>
      </c>
      <c r="C1714" s="33" t="s">
        <v>7032</v>
      </c>
      <c r="D1714" s="33" t="s">
        <v>4422</v>
      </c>
      <c r="E1714" s="33" t="s">
        <v>7033</v>
      </c>
      <c r="F1714" s="33" t="s">
        <v>7034</v>
      </c>
      <c r="G1714" s="34"/>
      <c r="H1714" s="35">
        <v>0.040000000000000001</v>
      </c>
      <c r="I1714" s="34" t="s">
        <v>64</v>
      </c>
      <c r="J1714" s="33" t="s">
        <v>65</v>
      </c>
      <c r="K1714" s="13">
        <v>90</v>
      </c>
      <c r="L1714" s="29">
        <v>1</v>
      </c>
      <c r="M1714" s="29">
        <f t="shared" si="99"/>
        <v>4</v>
      </c>
      <c r="N1714" s="29">
        <f t="shared" si="100"/>
        <v>5</v>
      </c>
      <c r="O1714" s="29"/>
      <c r="P1714" s="29"/>
      <c r="Q1714" s="29"/>
      <c r="R1714" s="29"/>
      <c r="S1714" s="33" t="s">
        <v>66</v>
      </c>
      <c r="T1714" s="33">
        <v>110</v>
      </c>
      <c r="U1714" s="33">
        <v>2805</v>
      </c>
      <c r="V1714" s="33">
        <v>4210</v>
      </c>
      <c r="W1714" s="33">
        <f t="shared" ref="W1714:W1777" si="101">ROUND(U1714*2,-1)</f>
        <v>5610</v>
      </c>
      <c r="X1714" s="24"/>
      <c r="Y1714" s="29">
        <v>2</v>
      </c>
      <c r="Z1714" s="18">
        <f>#NAME?</f>
        <v>2</v>
      </c>
      <c r="AA1714" s="18" t="b">
        <f t="shared" si="98"/>
        <v>1</v>
      </c>
      <c r="AB1714" s="26">
        <v>4</v>
      </c>
    </row>
    <row r="1715">
      <c r="A1715" s="21">
        <v>13695</v>
      </c>
      <c r="B1715" s="22" t="s">
        <v>7035</v>
      </c>
      <c r="C1715" s="22" t="s">
        <v>7036</v>
      </c>
      <c r="D1715" s="22" t="s">
        <v>4422</v>
      </c>
      <c r="E1715" s="22" t="s">
        <v>7037</v>
      </c>
      <c r="F1715" s="22" t="s">
        <v>7038</v>
      </c>
      <c r="G1715" s="22"/>
      <c r="H1715" s="14">
        <v>0.040000000000000001</v>
      </c>
      <c r="I1715" s="15" t="s">
        <v>64</v>
      </c>
      <c r="J1715" s="22" t="s">
        <v>65</v>
      </c>
      <c r="K1715" s="13">
        <v>90</v>
      </c>
      <c r="L1715" s="23">
        <v>1</v>
      </c>
      <c r="M1715" s="29">
        <f t="shared" si="99"/>
        <v>4</v>
      </c>
      <c r="N1715" s="29">
        <f t="shared" si="100"/>
        <v>5</v>
      </c>
      <c r="O1715" s="23"/>
      <c r="P1715" s="23"/>
      <c r="Q1715" s="23">
        <v>3</v>
      </c>
      <c r="R1715" s="23">
        <v>5</v>
      </c>
      <c r="S1715" s="22" t="s">
        <v>66</v>
      </c>
      <c r="T1715" s="22">
        <v>110</v>
      </c>
      <c r="U1715" s="22">
        <v>2805</v>
      </c>
      <c r="V1715" s="22">
        <v>4210</v>
      </c>
      <c r="W1715" s="22">
        <v>5610</v>
      </c>
      <c r="X1715" s="24"/>
      <c r="Y1715" s="25">
        <v>2</v>
      </c>
      <c r="Z1715" s="18">
        <f>#NAME?</f>
        <v>2</v>
      </c>
      <c r="AA1715" s="18" t="b">
        <f t="shared" si="98"/>
        <v>1</v>
      </c>
      <c r="AB1715" s="26">
        <v>3</v>
      </c>
    </row>
    <row r="1716">
      <c r="A1716" s="21">
        <v>14215</v>
      </c>
      <c r="B1716" s="22" t="s">
        <v>7039</v>
      </c>
      <c r="C1716" s="22" t="s">
        <v>7040</v>
      </c>
      <c r="D1716" s="22" t="s">
        <v>4422</v>
      </c>
      <c r="E1716" s="22" t="s">
        <v>7041</v>
      </c>
      <c r="F1716" s="22" t="s">
        <v>7034</v>
      </c>
      <c r="G1716" s="22"/>
      <c r="H1716" s="14">
        <v>0.040000000000000001</v>
      </c>
      <c r="I1716" s="15" t="s">
        <v>64</v>
      </c>
      <c r="J1716" s="22" t="s">
        <v>65</v>
      </c>
      <c r="K1716" s="13">
        <v>90</v>
      </c>
      <c r="L1716" s="23">
        <v>0</v>
      </c>
      <c r="M1716" s="29">
        <f t="shared" si="99"/>
        <v>0</v>
      </c>
      <c r="N1716" s="29">
        <f t="shared" si="100"/>
        <v>0</v>
      </c>
      <c r="O1716" s="23"/>
      <c r="P1716" s="23"/>
      <c r="Q1716" s="23">
        <v>3</v>
      </c>
      <c r="R1716" s="23">
        <v>5</v>
      </c>
      <c r="S1716" s="22" t="s">
        <v>66</v>
      </c>
      <c r="T1716" s="22">
        <v>110</v>
      </c>
      <c r="U1716" s="22">
        <v>2557.5</v>
      </c>
      <c r="V1716" s="22">
        <v>3450</v>
      </c>
      <c r="W1716" s="22">
        <v>4760</v>
      </c>
      <c r="X1716" s="24"/>
      <c r="Y1716" s="25"/>
      <c r="Z1716" s="18">
        <f>#NAME?</f>
        <v>0</v>
      </c>
      <c r="AA1716" s="18" t="b">
        <f t="shared" si="98"/>
        <v>1</v>
      </c>
      <c r="AB1716" s="26"/>
    </row>
    <row r="1717">
      <c r="A1717" s="21">
        <v>11440</v>
      </c>
      <c r="B1717" s="22" t="s">
        <v>7042</v>
      </c>
      <c r="C1717" s="22" t="s">
        <v>7043</v>
      </c>
      <c r="D1717" s="22" t="s">
        <v>4422</v>
      </c>
      <c r="E1717" s="22" t="s">
        <v>7044</v>
      </c>
      <c r="F1717" s="22" t="s">
        <v>7045</v>
      </c>
      <c r="G1717" s="22"/>
      <c r="H1717" s="14">
        <v>0.040000000000000001</v>
      </c>
      <c r="I1717" s="15" t="s">
        <v>64</v>
      </c>
      <c r="J1717" s="22" t="s">
        <v>65</v>
      </c>
      <c r="K1717" s="13">
        <v>90</v>
      </c>
      <c r="L1717" s="23">
        <v>0</v>
      </c>
      <c r="M1717" s="29">
        <f t="shared" si="99"/>
        <v>0</v>
      </c>
      <c r="N1717" s="29">
        <f t="shared" si="100"/>
        <v>0</v>
      </c>
      <c r="O1717" s="23">
        <v>2</v>
      </c>
      <c r="P1717" s="23">
        <v>3</v>
      </c>
      <c r="Q1717" s="23"/>
      <c r="R1717" s="23"/>
      <c r="S1717" s="22" t="s">
        <v>66</v>
      </c>
      <c r="T1717" s="22">
        <v>12.5</v>
      </c>
      <c r="U1717" s="22">
        <v>1954</v>
      </c>
      <c r="V1717" s="22">
        <v>3030</v>
      </c>
      <c r="W1717" s="22">
        <v>4180</v>
      </c>
      <c r="X1717" s="24"/>
      <c r="Y1717" s="25"/>
      <c r="Z1717" s="18">
        <f>#NAME?</f>
        <v>0</v>
      </c>
      <c r="AA1717" s="18" t="b">
        <f t="shared" si="98"/>
        <v>1</v>
      </c>
      <c r="AB1717" s="26"/>
    </row>
    <row r="1718">
      <c r="A1718" s="21">
        <v>11439</v>
      </c>
      <c r="B1718" s="22" t="s">
        <v>7046</v>
      </c>
      <c r="C1718" s="22" t="s">
        <v>7047</v>
      </c>
      <c r="D1718" s="22" t="s">
        <v>4422</v>
      </c>
      <c r="E1718" s="22" t="s">
        <v>7048</v>
      </c>
      <c r="F1718" s="22" t="s">
        <v>7049</v>
      </c>
      <c r="G1718" s="22"/>
      <c r="H1718" s="14">
        <v>0.040000000000000001</v>
      </c>
      <c r="I1718" s="15" t="s">
        <v>64</v>
      </c>
      <c r="J1718" s="22" t="s">
        <v>65</v>
      </c>
      <c r="K1718" s="13">
        <v>90</v>
      </c>
      <c r="L1718" s="23">
        <v>0</v>
      </c>
      <c r="M1718" s="29">
        <f t="shared" si="99"/>
        <v>0</v>
      </c>
      <c r="N1718" s="29">
        <f t="shared" si="100"/>
        <v>0</v>
      </c>
      <c r="O1718" s="23">
        <v>2</v>
      </c>
      <c r="P1718" s="23">
        <v>3</v>
      </c>
      <c r="Q1718" s="23"/>
      <c r="R1718" s="23"/>
      <c r="S1718" s="22" t="s">
        <v>66</v>
      </c>
      <c r="T1718" s="22">
        <v>12.5</v>
      </c>
      <c r="U1718" s="22">
        <v>1954</v>
      </c>
      <c r="V1718" s="22">
        <v>3030</v>
      </c>
      <c r="W1718" s="22">
        <v>4180</v>
      </c>
      <c r="X1718" s="24"/>
      <c r="Y1718" s="25"/>
      <c r="Z1718" s="18">
        <f>#NAME?</f>
        <v>0</v>
      </c>
      <c r="AA1718" s="18" t="b">
        <f t="shared" si="98"/>
        <v>1</v>
      </c>
      <c r="AB1718" s="26"/>
    </row>
    <row r="1719">
      <c r="A1719" s="21">
        <v>11442</v>
      </c>
      <c r="B1719" s="22" t="s">
        <v>7050</v>
      </c>
      <c r="C1719" s="22" t="s">
        <v>7051</v>
      </c>
      <c r="D1719" s="22" t="s">
        <v>4422</v>
      </c>
      <c r="E1719" s="22" t="s">
        <v>7052</v>
      </c>
      <c r="F1719" s="22" t="s">
        <v>7053</v>
      </c>
      <c r="G1719" s="22"/>
      <c r="H1719" s="14">
        <v>0.040000000000000001</v>
      </c>
      <c r="I1719" s="15" t="s">
        <v>64</v>
      </c>
      <c r="J1719" s="22" t="s">
        <v>65</v>
      </c>
      <c r="K1719" s="13">
        <v>90</v>
      </c>
      <c r="L1719" s="23">
        <v>0</v>
      </c>
      <c r="M1719" s="29">
        <f t="shared" si="99"/>
        <v>0</v>
      </c>
      <c r="N1719" s="29">
        <f t="shared" si="100"/>
        <v>0</v>
      </c>
      <c r="O1719" s="23"/>
      <c r="P1719" s="23"/>
      <c r="Q1719" s="23">
        <v>2</v>
      </c>
      <c r="R1719" s="23">
        <v>3</v>
      </c>
      <c r="S1719" s="22" t="s">
        <v>66</v>
      </c>
      <c r="T1719" s="22">
        <v>9.1699999999999999</v>
      </c>
      <c r="U1719" s="22">
        <v>1433</v>
      </c>
      <c r="V1719" s="22">
        <v>2220</v>
      </c>
      <c r="W1719" s="22">
        <v>3060</v>
      </c>
      <c r="X1719" s="24"/>
      <c r="Y1719" s="25"/>
      <c r="Z1719" s="18">
        <f>#NAME?</f>
        <v>0</v>
      </c>
      <c r="AA1719" s="18" t="b">
        <f t="shared" si="98"/>
        <v>1</v>
      </c>
      <c r="AB1719" s="26"/>
    </row>
    <row r="1720">
      <c r="A1720" s="21">
        <v>11441</v>
      </c>
      <c r="B1720" s="22" t="s">
        <v>7054</v>
      </c>
      <c r="C1720" s="22" t="s">
        <v>7055</v>
      </c>
      <c r="D1720" s="22" t="s">
        <v>4422</v>
      </c>
      <c r="E1720" s="22" t="s">
        <v>7056</v>
      </c>
      <c r="F1720" s="22" t="s">
        <v>7057</v>
      </c>
      <c r="G1720" s="22"/>
      <c r="H1720" s="14">
        <v>0.040000000000000001</v>
      </c>
      <c r="I1720" s="15" t="s">
        <v>64</v>
      </c>
      <c r="J1720" s="22" t="s">
        <v>65</v>
      </c>
      <c r="K1720" s="13">
        <v>90</v>
      </c>
      <c r="L1720" s="23">
        <v>0</v>
      </c>
      <c r="M1720" s="29">
        <f t="shared" si="99"/>
        <v>0</v>
      </c>
      <c r="N1720" s="29">
        <f t="shared" si="100"/>
        <v>0</v>
      </c>
      <c r="O1720" s="23"/>
      <c r="P1720" s="23"/>
      <c r="Q1720" s="23">
        <v>2</v>
      </c>
      <c r="R1720" s="23">
        <v>3</v>
      </c>
      <c r="S1720" s="22" t="s">
        <v>66</v>
      </c>
      <c r="T1720" s="22">
        <v>15.630000000000001</v>
      </c>
      <c r="U1720" s="22">
        <v>2443</v>
      </c>
      <c r="V1720" s="22">
        <v>3790</v>
      </c>
      <c r="W1720" s="22">
        <v>5230</v>
      </c>
      <c r="X1720" s="24"/>
      <c r="Y1720" s="25"/>
      <c r="Z1720" s="18">
        <f>#NAME?</f>
        <v>0</v>
      </c>
      <c r="AA1720" s="18" t="b">
        <f t="shared" si="98"/>
        <v>1</v>
      </c>
      <c r="AB1720" s="26"/>
    </row>
    <row r="1721">
      <c r="A1721" s="21">
        <v>11436</v>
      </c>
      <c r="B1721" s="22" t="s">
        <v>7058</v>
      </c>
      <c r="C1721" s="22" t="s">
        <v>7059</v>
      </c>
      <c r="D1721" s="22" t="s">
        <v>4422</v>
      </c>
      <c r="E1721" s="22" t="s">
        <v>7060</v>
      </c>
      <c r="F1721" s="22" t="s">
        <v>7061</v>
      </c>
      <c r="G1721" s="22"/>
      <c r="H1721" s="14">
        <v>0.040000000000000001</v>
      </c>
      <c r="I1721" s="15" t="s">
        <v>64</v>
      </c>
      <c r="J1721" s="22" t="s">
        <v>65</v>
      </c>
      <c r="K1721" s="13">
        <v>90</v>
      </c>
      <c r="L1721" s="23">
        <v>0</v>
      </c>
      <c r="M1721" s="29">
        <f t="shared" si="99"/>
        <v>0</v>
      </c>
      <c r="N1721" s="29">
        <f t="shared" si="100"/>
        <v>0</v>
      </c>
      <c r="O1721" s="23"/>
      <c r="P1721" s="23"/>
      <c r="Q1721" s="23">
        <v>2</v>
      </c>
      <c r="R1721" s="23">
        <v>5</v>
      </c>
      <c r="S1721" s="22" t="s">
        <v>66</v>
      </c>
      <c r="T1721" s="22">
        <v>250</v>
      </c>
      <c r="U1721" s="22">
        <v>6800</v>
      </c>
      <c r="V1721" s="22">
        <v>10200</v>
      </c>
      <c r="W1721" s="22">
        <v>13600</v>
      </c>
      <c r="X1721" s="24"/>
      <c r="Y1721" s="25">
        <v>8</v>
      </c>
      <c r="Z1721" s="18">
        <f>#NAME?</f>
        <v>8</v>
      </c>
      <c r="AA1721" s="18" t="b">
        <f t="shared" si="98"/>
        <v>1</v>
      </c>
      <c r="AB1721" s="26">
        <v>2</v>
      </c>
    </row>
    <row r="1722">
      <c r="A1722" s="21">
        <v>11435</v>
      </c>
      <c r="B1722" s="22" t="s">
        <v>7062</v>
      </c>
      <c r="C1722" s="22" t="s">
        <v>7063</v>
      </c>
      <c r="D1722" s="22" t="s">
        <v>4422</v>
      </c>
      <c r="E1722" s="22" t="s">
        <v>7064</v>
      </c>
      <c r="F1722" s="22" t="s">
        <v>7065</v>
      </c>
      <c r="G1722" s="22"/>
      <c r="H1722" s="14">
        <v>0.040000000000000001</v>
      </c>
      <c r="I1722" s="15" t="s">
        <v>64</v>
      </c>
      <c r="J1722" s="22" t="s">
        <v>65</v>
      </c>
      <c r="K1722" s="13">
        <v>90</v>
      </c>
      <c r="L1722" s="23">
        <v>0</v>
      </c>
      <c r="M1722" s="29">
        <f t="shared" si="99"/>
        <v>0</v>
      </c>
      <c r="N1722" s="29">
        <f t="shared" si="100"/>
        <v>0</v>
      </c>
      <c r="O1722" s="23"/>
      <c r="P1722" s="23"/>
      <c r="Q1722" s="23">
        <v>2</v>
      </c>
      <c r="R1722" s="23">
        <v>5</v>
      </c>
      <c r="S1722" s="22" t="s">
        <v>66</v>
      </c>
      <c r="T1722" s="22">
        <v>250</v>
      </c>
      <c r="U1722" s="22">
        <v>6800</v>
      </c>
      <c r="V1722" s="22">
        <v>10200</v>
      </c>
      <c r="W1722" s="22">
        <v>13600</v>
      </c>
      <c r="X1722" s="24">
        <v>1</v>
      </c>
      <c r="Y1722" s="25">
        <v>8</v>
      </c>
      <c r="Z1722" s="18">
        <f>#NAME?</f>
        <v>8</v>
      </c>
      <c r="AA1722" s="18" t="b">
        <f t="shared" si="98"/>
        <v>1</v>
      </c>
      <c r="AB1722" s="26">
        <v>2</v>
      </c>
    </row>
    <row r="1723">
      <c r="A1723" s="21">
        <v>11434</v>
      </c>
      <c r="B1723" s="22" t="s">
        <v>7066</v>
      </c>
      <c r="C1723" s="22" t="s">
        <v>7067</v>
      </c>
      <c r="D1723" s="22" t="s">
        <v>4422</v>
      </c>
      <c r="E1723" s="22" t="s">
        <v>7068</v>
      </c>
      <c r="F1723" s="22" t="s">
        <v>7069</v>
      </c>
      <c r="G1723" s="22"/>
      <c r="H1723" s="14">
        <v>0.040000000000000001</v>
      </c>
      <c r="I1723" s="15" t="s">
        <v>64</v>
      </c>
      <c r="J1723" s="22" t="s">
        <v>65</v>
      </c>
      <c r="K1723" s="13">
        <v>90</v>
      </c>
      <c r="L1723" s="23">
        <v>0</v>
      </c>
      <c r="M1723" s="29">
        <f t="shared" si="99"/>
        <v>0</v>
      </c>
      <c r="N1723" s="29">
        <f t="shared" si="100"/>
        <v>0</v>
      </c>
      <c r="O1723" s="23"/>
      <c r="P1723" s="23"/>
      <c r="Q1723" s="23">
        <v>2</v>
      </c>
      <c r="R1723" s="23">
        <v>5</v>
      </c>
      <c r="S1723" s="22" t="s">
        <v>66</v>
      </c>
      <c r="T1723" s="22">
        <v>39.060000000000002</v>
      </c>
      <c r="U1723" s="22">
        <v>6105</v>
      </c>
      <c r="V1723" s="22">
        <v>9460</v>
      </c>
      <c r="W1723" s="22">
        <v>13060</v>
      </c>
      <c r="X1723" s="24"/>
      <c r="Y1723" s="25"/>
      <c r="Z1723" s="18">
        <f>#NAME?</f>
        <v>0</v>
      </c>
      <c r="AA1723" s="18" t="b">
        <f t="shared" si="98"/>
        <v>1</v>
      </c>
      <c r="AB1723" s="26"/>
    </row>
    <row r="1724">
      <c r="A1724" s="21">
        <v>11433</v>
      </c>
      <c r="B1724" s="22" t="s">
        <v>7070</v>
      </c>
      <c r="C1724" s="22" t="s">
        <v>7071</v>
      </c>
      <c r="D1724" s="22" t="s">
        <v>4422</v>
      </c>
      <c r="E1724" s="22" t="s">
        <v>7072</v>
      </c>
      <c r="F1724" s="22" t="s">
        <v>7073</v>
      </c>
      <c r="G1724" s="22"/>
      <c r="H1724" s="14">
        <v>0.040000000000000001</v>
      </c>
      <c r="I1724" s="15" t="s">
        <v>64</v>
      </c>
      <c r="J1724" s="22" t="s">
        <v>65</v>
      </c>
      <c r="K1724" s="13">
        <v>90</v>
      </c>
      <c r="L1724" s="23">
        <v>0</v>
      </c>
      <c r="M1724" s="29">
        <f t="shared" si="99"/>
        <v>0</v>
      </c>
      <c r="N1724" s="29">
        <f t="shared" si="100"/>
        <v>0</v>
      </c>
      <c r="O1724" s="23"/>
      <c r="P1724" s="23"/>
      <c r="Q1724" s="23">
        <v>2</v>
      </c>
      <c r="R1724" s="23">
        <v>5</v>
      </c>
      <c r="S1724" s="22" t="s">
        <v>66</v>
      </c>
      <c r="T1724" s="22">
        <v>39.060000000000002</v>
      </c>
      <c r="U1724" s="22">
        <v>6105</v>
      </c>
      <c r="V1724" s="22">
        <v>9460</v>
      </c>
      <c r="W1724" s="22">
        <v>13060</v>
      </c>
      <c r="X1724" s="24"/>
      <c r="Y1724" s="25"/>
      <c r="Z1724" s="18">
        <f>#NAME?</f>
        <v>0</v>
      </c>
      <c r="AA1724" s="18" t="b">
        <f t="shared" si="98"/>
        <v>1</v>
      </c>
      <c r="AB1724" s="26"/>
    </row>
    <row r="1725">
      <c r="A1725" s="21">
        <v>11438</v>
      </c>
      <c r="B1725" s="22" t="s">
        <v>7074</v>
      </c>
      <c r="C1725" s="22" t="s">
        <v>7075</v>
      </c>
      <c r="D1725" s="22" t="s">
        <v>4422</v>
      </c>
      <c r="E1725" s="22" t="s">
        <v>7076</v>
      </c>
      <c r="F1725" s="22" t="s">
        <v>7077</v>
      </c>
      <c r="G1725" s="22"/>
      <c r="H1725" s="14">
        <v>0.040000000000000001</v>
      </c>
      <c r="I1725" s="15" t="s">
        <v>64</v>
      </c>
      <c r="J1725" s="22" t="s">
        <v>65</v>
      </c>
      <c r="K1725" s="13">
        <v>90</v>
      </c>
      <c r="L1725" s="23">
        <v>0</v>
      </c>
      <c r="M1725" s="29">
        <f t="shared" si="99"/>
        <v>0</v>
      </c>
      <c r="N1725" s="29">
        <f t="shared" si="100"/>
        <v>0</v>
      </c>
      <c r="O1725" s="23"/>
      <c r="P1725" s="23"/>
      <c r="Q1725" s="23">
        <v>2</v>
      </c>
      <c r="R1725" s="23">
        <v>5</v>
      </c>
      <c r="S1725" s="22" t="s">
        <v>66</v>
      </c>
      <c r="T1725" s="22">
        <v>77.5</v>
      </c>
      <c r="U1725" s="22">
        <v>2108</v>
      </c>
      <c r="V1725" s="22">
        <v>3160</v>
      </c>
      <c r="W1725" s="22">
        <v>4220</v>
      </c>
      <c r="X1725" s="24">
        <v>3</v>
      </c>
      <c r="Y1725" s="25">
        <v>5</v>
      </c>
      <c r="Z1725" s="18">
        <f>#NAME?</f>
        <v>5</v>
      </c>
      <c r="AA1725" s="18" t="b">
        <f t="shared" si="98"/>
        <v>1</v>
      </c>
      <c r="AB1725" s="26">
        <v>2</v>
      </c>
    </row>
    <row r="1726">
      <c r="A1726" s="21">
        <v>11437</v>
      </c>
      <c r="B1726" s="22" t="s">
        <v>7078</v>
      </c>
      <c r="C1726" s="22" t="s">
        <v>7079</v>
      </c>
      <c r="D1726" s="22" t="s">
        <v>4422</v>
      </c>
      <c r="E1726" s="22" t="s">
        <v>7080</v>
      </c>
      <c r="F1726" s="22" t="s">
        <v>7081</v>
      </c>
      <c r="G1726" s="22"/>
      <c r="H1726" s="14">
        <v>0.040000000000000001</v>
      </c>
      <c r="I1726" s="15" t="s">
        <v>64</v>
      </c>
      <c r="J1726" s="22" t="s">
        <v>65</v>
      </c>
      <c r="K1726" s="13">
        <v>90</v>
      </c>
      <c r="L1726" s="23">
        <v>0</v>
      </c>
      <c r="M1726" s="29">
        <f t="shared" si="99"/>
        <v>0</v>
      </c>
      <c r="N1726" s="29">
        <f t="shared" si="100"/>
        <v>0</v>
      </c>
      <c r="O1726" s="23"/>
      <c r="P1726" s="23"/>
      <c r="Q1726" s="23">
        <v>2</v>
      </c>
      <c r="R1726" s="23">
        <v>5</v>
      </c>
      <c r="S1726" s="22" t="s">
        <v>66</v>
      </c>
      <c r="T1726" s="22">
        <v>77.5</v>
      </c>
      <c r="U1726" s="22">
        <v>2108</v>
      </c>
      <c r="V1726" s="22">
        <v>3160</v>
      </c>
      <c r="W1726" s="22">
        <v>4220</v>
      </c>
      <c r="X1726" s="24">
        <v>3</v>
      </c>
      <c r="Y1726" s="25">
        <v>3</v>
      </c>
      <c r="Z1726" s="18">
        <f>#NAME?</f>
        <v>3</v>
      </c>
      <c r="AA1726" s="18" t="b">
        <f t="shared" si="98"/>
        <v>1</v>
      </c>
      <c r="AB1726" s="26">
        <v>2</v>
      </c>
    </row>
    <row r="1727">
      <c r="A1727" s="12">
        <v>11879</v>
      </c>
      <c r="B1727" s="13" t="s">
        <v>7082</v>
      </c>
      <c r="C1727" s="13" t="s">
        <v>7083</v>
      </c>
      <c r="D1727" s="13" t="s">
        <v>4422</v>
      </c>
      <c r="E1727" s="13" t="s">
        <v>7084</v>
      </c>
      <c r="F1727" s="13" t="s">
        <v>7085</v>
      </c>
      <c r="G1727" s="13" t="s">
        <v>7085</v>
      </c>
      <c r="H1727" s="14">
        <v>0.02</v>
      </c>
      <c r="I1727" s="15" t="s">
        <v>32</v>
      </c>
      <c r="J1727" s="13" t="s">
        <v>33</v>
      </c>
      <c r="K1727" s="13">
        <v>90</v>
      </c>
      <c r="L1727" s="16">
        <f>#NAME?</f>
        <v>12</v>
      </c>
      <c r="M1727" s="29">
        <f t="shared" si="99"/>
        <v>48</v>
      </c>
      <c r="N1727" s="29">
        <f t="shared" si="100"/>
        <v>60</v>
      </c>
      <c r="O1727" s="16"/>
      <c r="P1727" s="16"/>
      <c r="Q1727" s="16">
        <v>1</v>
      </c>
      <c r="R1727" s="16">
        <v>3</v>
      </c>
      <c r="S1727" s="13" t="s">
        <v>34</v>
      </c>
      <c r="T1727" s="13">
        <v>20.510000000000002</v>
      </c>
      <c r="U1727" s="13">
        <v>3417.48</v>
      </c>
      <c r="V1727" s="13">
        <v>4000</v>
      </c>
      <c r="W1727" s="13">
        <v>6400</v>
      </c>
      <c r="X1727" s="17"/>
      <c r="Y1727" s="18"/>
      <c r="Z1727" s="18">
        <f>#NAME?</f>
        <v>0</v>
      </c>
      <c r="AA1727" s="18" t="b">
        <f t="shared" si="98"/>
        <v>1</v>
      </c>
      <c r="AB1727" s="19"/>
    </row>
    <row r="1728">
      <c r="A1728" s="12">
        <v>13496</v>
      </c>
      <c r="B1728" s="13" t="s">
        <v>7086</v>
      </c>
      <c r="C1728" s="13" t="s">
        <v>7087</v>
      </c>
      <c r="D1728" s="13" t="s">
        <v>4422</v>
      </c>
      <c r="E1728" s="13" t="s">
        <v>7088</v>
      </c>
      <c r="F1728" s="13" t="s">
        <v>7089</v>
      </c>
      <c r="G1728" s="13" t="s">
        <v>7090</v>
      </c>
      <c r="H1728" s="14">
        <v>0.02</v>
      </c>
      <c r="I1728" s="15" t="s">
        <v>32</v>
      </c>
      <c r="J1728" s="13" t="s">
        <v>33</v>
      </c>
      <c r="K1728" s="20">
        <v>90</v>
      </c>
      <c r="L1728" s="16">
        <f>#NAME?</f>
        <v>0</v>
      </c>
      <c r="M1728" s="29">
        <f t="shared" si="99"/>
        <v>0</v>
      </c>
      <c r="N1728" s="29">
        <f t="shared" si="100"/>
        <v>0</v>
      </c>
      <c r="O1728" s="16"/>
      <c r="P1728" s="16"/>
      <c r="Q1728" s="16">
        <v>0</v>
      </c>
      <c r="R1728" s="16">
        <v>0</v>
      </c>
      <c r="S1728" s="13" t="s">
        <v>34</v>
      </c>
      <c r="T1728" s="13">
        <v>3.21</v>
      </c>
      <c r="U1728" s="13">
        <v>498.35000000000002</v>
      </c>
      <c r="V1728" s="13">
        <v>600</v>
      </c>
      <c r="W1728" s="13">
        <v>830</v>
      </c>
      <c r="X1728" s="17"/>
      <c r="Y1728" s="18"/>
      <c r="Z1728" s="18">
        <f>#NAME?</f>
        <v>0</v>
      </c>
      <c r="AA1728" s="18" t="b">
        <f t="shared" si="98"/>
        <v>1</v>
      </c>
      <c r="AB1728" s="19"/>
    </row>
    <row r="1729">
      <c r="A1729" s="12">
        <v>13497</v>
      </c>
      <c r="B1729" s="13" t="s">
        <v>7091</v>
      </c>
      <c r="C1729" s="13" t="s">
        <v>7092</v>
      </c>
      <c r="D1729" s="13" t="s">
        <v>4422</v>
      </c>
      <c r="E1729" s="13" t="s">
        <v>7093</v>
      </c>
      <c r="F1729" s="13" t="s">
        <v>7094</v>
      </c>
      <c r="G1729" s="13" t="s">
        <v>7095</v>
      </c>
      <c r="H1729" s="14">
        <v>0.02</v>
      </c>
      <c r="I1729" s="15" t="s">
        <v>32</v>
      </c>
      <c r="J1729" s="13" t="s">
        <v>33</v>
      </c>
      <c r="K1729" s="20">
        <v>90</v>
      </c>
      <c r="L1729" s="16">
        <f>#NAME?</f>
        <v>0</v>
      </c>
      <c r="M1729" s="29">
        <f t="shared" si="99"/>
        <v>0</v>
      </c>
      <c r="N1729" s="29">
        <f t="shared" si="100"/>
        <v>0</v>
      </c>
      <c r="O1729" s="16"/>
      <c r="P1729" s="16"/>
      <c r="Q1729" s="16">
        <v>0</v>
      </c>
      <c r="R1729" s="16">
        <v>0</v>
      </c>
      <c r="S1729" s="13" t="s">
        <v>34</v>
      </c>
      <c r="T1729" s="13">
        <v>3.21</v>
      </c>
      <c r="U1729" s="13">
        <v>498.35000000000002</v>
      </c>
      <c r="V1729" s="13">
        <v>600</v>
      </c>
      <c r="W1729" s="13">
        <v>830</v>
      </c>
      <c r="X1729" s="17"/>
      <c r="Y1729" s="18"/>
      <c r="Z1729" s="18">
        <f>#NAME?</f>
        <v>0</v>
      </c>
      <c r="AA1729" s="18" t="b">
        <f t="shared" si="98"/>
        <v>1</v>
      </c>
      <c r="AB1729" s="19"/>
    </row>
    <row r="1730">
      <c r="A1730" s="12">
        <v>13498</v>
      </c>
      <c r="B1730" s="13" t="s">
        <v>7096</v>
      </c>
      <c r="C1730" s="13" t="s">
        <v>7097</v>
      </c>
      <c r="D1730" s="13" t="s">
        <v>4422</v>
      </c>
      <c r="E1730" s="13" t="s">
        <v>7098</v>
      </c>
      <c r="F1730" s="13" t="s">
        <v>7099</v>
      </c>
      <c r="G1730" s="13" t="s">
        <v>7100</v>
      </c>
      <c r="H1730" s="14">
        <v>0.02</v>
      </c>
      <c r="I1730" s="15" t="s">
        <v>32</v>
      </c>
      <c r="J1730" s="13" t="s">
        <v>33</v>
      </c>
      <c r="K1730" s="20">
        <v>90</v>
      </c>
      <c r="L1730" s="16">
        <f>#NAME?</f>
        <v>0</v>
      </c>
      <c r="M1730" s="29">
        <f t="shared" si="99"/>
        <v>0</v>
      </c>
      <c r="N1730" s="29">
        <f t="shared" si="100"/>
        <v>0</v>
      </c>
      <c r="O1730" s="16"/>
      <c r="P1730" s="16"/>
      <c r="Q1730" s="16">
        <v>0</v>
      </c>
      <c r="R1730" s="16">
        <v>0</v>
      </c>
      <c r="S1730" s="13" t="s">
        <v>34</v>
      </c>
      <c r="T1730" s="13">
        <v>2.5</v>
      </c>
      <c r="U1730" s="13">
        <v>388.13</v>
      </c>
      <c r="V1730" s="13">
        <v>500</v>
      </c>
      <c r="W1730" s="13">
        <v>700</v>
      </c>
      <c r="X1730" s="17"/>
      <c r="Y1730" s="18"/>
      <c r="Z1730" s="18">
        <f>#NAME?</f>
        <v>0</v>
      </c>
      <c r="AA1730" s="18" t="b">
        <f t="shared" si="98"/>
        <v>1</v>
      </c>
      <c r="AB1730" s="19"/>
    </row>
    <row r="1731">
      <c r="A1731" s="12">
        <v>13499</v>
      </c>
      <c r="B1731" s="13" t="s">
        <v>7101</v>
      </c>
      <c r="C1731" s="13" t="s">
        <v>7102</v>
      </c>
      <c r="D1731" s="13" t="s">
        <v>4422</v>
      </c>
      <c r="E1731" s="13" t="s">
        <v>7103</v>
      </c>
      <c r="F1731" s="13" t="s">
        <v>7104</v>
      </c>
      <c r="G1731" s="13" t="s">
        <v>7105</v>
      </c>
      <c r="H1731" s="14">
        <v>0.02</v>
      </c>
      <c r="I1731" s="15" t="s">
        <v>32</v>
      </c>
      <c r="J1731" s="13" t="s">
        <v>33</v>
      </c>
      <c r="K1731" s="20">
        <v>90</v>
      </c>
      <c r="L1731" s="16">
        <f>#NAME?</f>
        <v>0</v>
      </c>
      <c r="M1731" s="29">
        <f t="shared" si="99"/>
        <v>0</v>
      </c>
      <c r="N1731" s="29">
        <f t="shared" si="100"/>
        <v>0</v>
      </c>
      <c r="O1731" s="16"/>
      <c r="P1731" s="16"/>
      <c r="Q1731" s="16">
        <v>0</v>
      </c>
      <c r="R1731" s="16">
        <v>0</v>
      </c>
      <c r="S1731" s="13" t="s">
        <v>34</v>
      </c>
      <c r="T1731" s="13">
        <v>2.5</v>
      </c>
      <c r="U1731" s="13">
        <v>388.13</v>
      </c>
      <c r="V1731" s="13">
        <v>500</v>
      </c>
      <c r="W1731" s="13">
        <v>700</v>
      </c>
      <c r="X1731" s="17"/>
      <c r="Y1731" s="18"/>
      <c r="Z1731" s="18">
        <f>#NAME?</f>
        <v>0</v>
      </c>
      <c r="AA1731" s="18" t="b">
        <f t="shared" ref="AA1731:AA1794" si="102">Y1731=Z1731</f>
        <v>1</v>
      </c>
      <c r="AB1731" s="19"/>
    </row>
    <row r="1732">
      <c r="A1732" s="12">
        <v>13500</v>
      </c>
      <c r="B1732" s="13" t="s">
        <v>7106</v>
      </c>
      <c r="C1732" s="13" t="s">
        <v>7107</v>
      </c>
      <c r="D1732" s="13" t="s">
        <v>4422</v>
      </c>
      <c r="E1732" s="13" t="s">
        <v>7108</v>
      </c>
      <c r="F1732" s="13" t="s">
        <v>7109</v>
      </c>
      <c r="G1732" s="13" t="s">
        <v>7110</v>
      </c>
      <c r="H1732" s="14">
        <v>0.02</v>
      </c>
      <c r="I1732" s="15" t="s">
        <v>32</v>
      </c>
      <c r="J1732" s="13" t="s">
        <v>33</v>
      </c>
      <c r="K1732" s="20">
        <v>90</v>
      </c>
      <c r="L1732" s="16">
        <f>#NAME?</f>
        <v>0</v>
      </c>
      <c r="M1732" s="29">
        <f t="shared" si="99"/>
        <v>0</v>
      </c>
      <c r="N1732" s="29">
        <f t="shared" si="100"/>
        <v>0</v>
      </c>
      <c r="O1732" s="16"/>
      <c r="P1732" s="16"/>
      <c r="Q1732" s="29">
        <v>1</v>
      </c>
      <c r="R1732" s="29">
        <v>2</v>
      </c>
      <c r="S1732" s="13" t="s">
        <v>34</v>
      </c>
      <c r="T1732" s="13">
        <v>1.8</v>
      </c>
      <c r="U1732" s="13">
        <v>279.44999999999999</v>
      </c>
      <c r="V1732" s="13">
        <v>400</v>
      </c>
      <c r="W1732" s="13">
        <v>550</v>
      </c>
      <c r="X1732" s="17"/>
      <c r="Y1732" s="18"/>
      <c r="Z1732" s="18">
        <f>#NAME?</f>
        <v>0</v>
      </c>
      <c r="AA1732" s="18" t="b">
        <f t="shared" si="102"/>
        <v>1</v>
      </c>
      <c r="AB1732" s="19"/>
    </row>
    <row r="1733">
      <c r="A1733" s="12">
        <v>13501</v>
      </c>
      <c r="B1733" s="13" t="s">
        <v>7111</v>
      </c>
      <c r="C1733" s="13" t="s">
        <v>7112</v>
      </c>
      <c r="D1733" s="13" t="s">
        <v>4422</v>
      </c>
      <c r="E1733" s="13" t="s">
        <v>7113</v>
      </c>
      <c r="F1733" s="13" t="s">
        <v>7114</v>
      </c>
      <c r="G1733" s="13" t="s">
        <v>7115</v>
      </c>
      <c r="H1733" s="14">
        <v>0.02</v>
      </c>
      <c r="I1733" s="15" t="s">
        <v>32</v>
      </c>
      <c r="J1733" s="13" t="s">
        <v>33</v>
      </c>
      <c r="K1733" s="20">
        <v>90</v>
      </c>
      <c r="L1733" s="16">
        <f>#NAME?</f>
        <v>0</v>
      </c>
      <c r="M1733" s="29">
        <f t="shared" si="99"/>
        <v>0</v>
      </c>
      <c r="N1733" s="29">
        <f t="shared" si="100"/>
        <v>0</v>
      </c>
      <c r="O1733" s="16"/>
      <c r="P1733" s="16"/>
      <c r="Q1733" s="29">
        <v>1</v>
      </c>
      <c r="R1733" s="29">
        <v>2</v>
      </c>
      <c r="S1733" s="13" t="s">
        <v>34</v>
      </c>
      <c r="T1733" s="13">
        <v>1.8</v>
      </c>
      <c r="U1733" s="13">
        <v>279.44999999999999</v>
      </c>
      <c r="V1733" s="13">
        <v>400</v>
      </c>
      <c r="W1733" s="13">
        <v>550</v>
      </c>
      <c r="X1733" s="17"/>
      <c r="Y1733" s="18"/>
      <c r="Z1733" s="18">
        <f>#NAME?</f>
        <v>0</v>
      </c>
      <c r="AA1733" s="18" t="b">
        <f t="shared" si="102"/>
        <v>1</v>
      </c>
      <c r="AB1733" s="19"/>
    </row>
    <row r="1734">
      <c r="A1734" s="12">
        <v>12047</v>
      </c>
      <c r="B1734" s="13" t="s">
        <v>7116</v>
      </c>
      <c r="C1734" s="13" t="s">
        <v>7117</v>
      </c>
      <c r="D1734" s="13" t="s">
        <v>4422</v>
      </c>
      <c r="E1734" s="13" t="s">
        <v>7118</v>
      </c>
      <c r="F1734" s="13" t="s">
        <v>7119</v>
      </c>
      <c r="G1734" s="13" t="s">
        <v>7120</v>
      </c>
      <c r="H1734" s="14">
        <v>0.02</v>
      </c>
      <c r="I1734" s="15" t="s">
        <v>32</v>
      </c>
      <c r="J1734" s="13" t="s">
        <v>33</v>
      </c>
      <c r="K1734" s="13">
        <v>90</v>
      </c>
      <c r="L1734" s="16">
        <f>#NAME?</f>
        <v>2</v>
      </c>
      <c r="M1734" s="29">
        <f t="shared" si="99"/>
        <v>8</v>
      </c>
      <c r="N1734" s="29">
        <f t="shared" si="100"/>
        <v>10</v>
      </c>
      <c r="O1734" s="16"/>
      <c r="P1734" s="16"/>
      <c r="Q1734" s="16">
        <v>1</v>
      </c>
      <c r="R1734" s="16">
        <v>3</v>
      </c>
      <c r="S1734" s="13" t="s">
        <v>34</v>
      </c>
      <c r="T1734" s="13">
        <v>18.600000000000001</v>
      </c>
      <c r="U1734" s="13">
        <v>3099.23</v>
      </c>
      <c r="V1734" s="13">
        <v>3900</v>
      </c>
      <c r="W1734" s="13">
        <v>6300</v>
      </c>
      <c r="X1734" s="17"/>
      <c r="Y1734" s="18">
        <v>15</v>
      </c>
      <c r="Z1734" s="18">
        <f>#NAME?</f>
        <v>15</v>
      </c>
      <c r="AA1734" s="18" t="b">
        <f t="shared" si="102"/>
        <v>1</v>
      </c>
      <c r="AB1734" s="19">
        <v>2</v>
      </c>
    </row>
    <row r="1735">
      <c r="A1735" s="12">
        <v>12867</v>
      </c>
      <c r="B1735" s="13" t="s">
        <v>7121</v>
      </c>
      <c r="C1735" s="13" t="s">
        <v>7122</v>
      </c>
      <c r="D1735" s="13" t="s">
        <v>4422</v>
      </c>
      <c r="E1735" s="13" t="s">
        <v>7123</v>
      </c>
      <c r="F1735" s="13" t="s">
        <v>7123</v>
      </c>
      <c r="G1735" s="13" t="s">
        <v>7124</v>
      </c>
      <c r="H1735" s="14">
        <v>0.02</v>
      </c>
      <c r="I1735" s="15" t="s">
        <v>32</v>
      </c>
      <c r="J1735" s="13" t="s">
        <v>33</v>
      </c>
      <c r="K1735" s="13">
        <v>90</v>
      </c>
      <c r="L1735" s="16">
        <f>#NAME?</f>
        <v>1</v>
      </c>
      <c r="M1735" s="29">
        <f t="shared" si="99"/>
        <v>4</v>
      </c>
      <c r="N1735" s="29">
        <f t="shared" si="100"/>
        <v>5</v>
      </c>
      <c r="O1735" s="16"/>
      <c r="P1735" s="16"/>
      <c r="Q1735" s="16">
        <v>1</v>
      </c>
      <c r="R1735" s="16">
        <v>3</v>
      </c>
      <c r="S1735" s="13" t="s">
        <v>34</v>
      </c>
      <c r="T1735" s="13">
        <v>12.039999999999999</v>
      </c>
      <c r="U1735" s="13">
        <v>2006.1700000000001</v>
      </c>
      <c r="V1735" s="13">
        <v>2500</v>
      </c>
      <c r="W1735" s="13">
        <v>4100</v>
      </c>
      <c r="X1735" s="17"/>
      <c r="Y1735" s="18">
        <v>5</v>
      </c>
      <c r="Z1735" s="18">
        <f>#NAME?</f>
        <v>5</v>
      </c>
      <c r="AA1735" s="18" t="b">
        <f t="shared" si="102"/>
        <v>1</v>
      </c>
      <c r="AB1735" s="19">
        <v>2</v>
      </c>
    </row>
    <row r="1736">
      <c r="A1736" s="12">
        <v>11938</v>
      </c>
      <c r="B1736" s="13" t="s">
        <v>7125</v>
      </c>
      <c r="C1736" s="13" t="s">
        <v>7126</v>
      </c>
      <c r="D1736" s="13" t="s">
        <v>4422</v>
      </c>
      <c r="E1736" s="13" t="s">
        <v>7127</v>
      </c>
      <c r="F1736" s="13" t="s">
        <v>7127</v>
      </c>
      <c r="G1736" s="13" t="s">
        <v>7128</v>
      </c>
      <c r="H1736" s="14">
        <v>0.02</v>
      </c>
      <c r="I1736" s="15" t="s">
        <v>32</v>
      </c>
      <c r="J1736" s="13" t="s">
        <v>33</v>
      </c>
      <c r="K1736" s="13">
        <v>90</v>
      </c>
      <c r="L1736" s="16">
        <f>#NAME?</f>
        <v>3</v>
      </c>
      <c r="M1736" s="29">
        <f t="shared" si="99"/>
        <v>12</v>
      </c>
      <c r="N1736" s="29">
        <f t="shared" si="100"/>
        <v>15</v>
      </c>
      <c r="O1736" s="16"/>
      <c r="P1736" s="16"/>
      <c r="Q1736" s="16">
        <v>1</v>
      </c>
      <c r="R1736" s="16">
        <v>3</v>
      </c>
      <c r="S1736" s="13" t="s">
        <v>34</v>
      </c>
      <c r="T1736" s="13">
        <v>12.16</v>
      </c>
      <c r="U1736" s="13">
        <v>2026.1600000000001</v>
      </c>
      <c r="V1736" s="13">
        <v>2500</v>
      </c>
      <c r="W1736" s="13">
        <v>4100</v>
      </c>
      <c r="X1736" s="17"/>
      <c r="Y1736" s="18">
        <v>8</v>
      </c>
      <c r="Z1736" s="18">
        <f>#NAME?</f>
        <v>8</v>
      </c>
      <c r="AA1736" s="18" t="b">
        <f t="shared" si="102"/>
        <v>1</v>
      </c>
      <c r="AB1736" s="19">
        <v>4</v>
      </c>
    </row>
    <row r="1737">
      <c r="A1737" s="21">
        <v>13997</v>
      </c>
      <c r="B1737" s="22" t="s">
        <v>7129</v>
      </c>
      <c r="C1737" s="22" t="s">
        <v>7130</v>
      </c>
      <c r="D1737" s="22" t="s">
        <v>4422</v>
      </c>
      <c r="E1737" s="22" t="s">
        <v>7131</v>
      </c>
      <c r="F1737" s="22" t="s">
        <v>7132</v>
      </c>
      <c r="G1737" s="22"/>
      <c r="H1737" s="14">
        <v>0.040000000000000001</v>
      </c>
      <c r="I1737" s="15" t="s">
        <v>64</v>
      </c>
      <c r="J1737" s="22" t="s">
        <v>65</v>
      </c>
      <c r="K1737" s="13">
        <v>90</v>
      </c>
      <c r="L1737" s="23">
        <v>0</v>
      </c>
      <c r="M1737" s="29">
        <f t="shared" si="99"/>
        <v>0</v>
      </c>
      <c r="N1737" s="29">
        <f t="shared" si="100"/>
        <v>0</v>
      </c>
      <c r="O1737" s="23"/>
      <c r="P1737" s="23"/>
      <c r="Q1737" s="23">
        <v>2</v>
      </c>
      <c r="R1737" s="23">
        <v>10</v>
      </c>
      <c r="S1737" s="22" t="s">
        <v>66</v>
      </c>
      <c r="T1737" s="22">
        <v>100</v>
      </c>
      <c r="U1737" s="22">
        <v>2720</v>
      </c>
      <c r="V1737" s="22">
        <v>4080</v>
      </c>
      <c r="W1737" s="22">
        <v>5440</v>
      </c>
      <c r="X1737" s="24"/>
      <c r="Y1737" s="25"/>
      <c r="Z1737" s="18">
        <f>#NAME?</f>
        <v>0</v>
      </c>
      <c r="AA1737" s="18" t="b">
        <f t="shared" si="102"/>
        <v>1</v>
      </c>
      <c r="AB1737" s="26"/>
    </row>
    <row r="1738">
      <c r="A1738" s="21">
        <v>12454</v>
      </c>
      <c r="B1738" s="22" t="s">
        <v>7133</v>
      </c>
      <c r="C1738" s="22" t="s">
        <v>7134</v>
      </c>
      <c r="D1738" s="22" t="s">
        <v>4422</v>
      </c>
      <c r="E1738" s="22" t="s">
        <v>7135</v>
      </c>
      <c r="F1738" s="22" t="s">
        <v>7136</v>
      </c>
      <c r="G1738" s="22"/>
      <c r="H1738" s="14">
        <v>0.040000000000000001</v>
      </c>
      <c r="I1738" s="15" t="s">
        <v>64</v>
      </c>
      <c r="J1738" s="22" t="s">
        <v>65</v>
      </c>
      <c r="K1738" s="13">
        <v>90</v>
      </c>
      <c r="L1738" s="23">
        <v>0</v>
      </c>
      <c r="M1738" s="29">
        <f t="shared" si="99"/>
        <v>0</v>
      </c>
      <c r="N1738" s="29">
        <f t="shared" si="100"/>
        <v>0</v>
      </c>
      <c r="O1738" s="23">
        <v>2</v>
      </c>
      <c r="P1738" s="23">
        <v>10</v>
      </c>
      <c r="Q1738" s="23"/>
      <c r="R1738" s="23"/>
      <c r="S1738" s="22" t="s">
        <v>34</v>
      </c>
      <c r="T1738" s="22">
        <v>2.3799999999999999</v>
      </c>
      <c r="U1738" s="22">
        <v>372</v>
      </c>
      <c r="V1738" s="22">
        <v>580</v>
      </c>
      <c r="W1738" s="22">
        <v>800</v>
      </c>
      <c r="X1738" s="24"/>
      <c r="Y1738" s="25"/>
      <c r="Z1738" s="18">
        <f>#NAME?</f>
        <v>0</v>
      </c>
      <c r="AA1738" s="18" t="b">
        <f t="shared" si="102"/>
        <v>1</v>
      </c>
      <c r="AB1738" s="26">
        <v>0</v>
      </c>
    </row>
    <row r="1739">
      <c r="A1739" s="21">
        <v>12453</v>
      </c>
      <c r="B1739" s="22" t="s">
        <v>7137</v>
      </c>
      <c r="C1739" s="22" t="s">
        <v>7138</v>
      </c>
      <c r="D1739" s="22" t="s">
        <v>4422</v>
      </c>
      <c r="E1739" s="22" t="s">
        <v>7139</v>
      </c>
      <c r="F1739" s="22" t="s">
        <v>7140</v>
      </c>
      <c r="G1739" s="22"/>
      <c r="H1739" s="14">
        <v>0.040000000000000001</v>
      </c>
      <c r="I1739" s="15" t="s">
        <v>64</v>
      </c>
      <c r="J1739" s="22" t="s">
        <v>65</v>
      </c>
      <c r="K1739" s="13">
        <v>90</v>
      </c>
      <c r="L1739" s="23">
        <v>0</v>
      </c>
      <c r="M1739" s="29">
        <f t="shared" si="99"/>
        <v>0</v>
      </c>
      <c r="N1739" s="29">
        <f t="shared" si="100"/>
        <v>0</v>
      </c>
      <c r="O1739" s="23">
        <v>2</v>
      </c>
      <c r="P1739" s="23">
        <v>10</v>
      </c>
      <c r="Q1739" s="23"/>
      <c r="R1739" s="23"/>
      <c r="S1739" s="22" t="s">
        <v>66</v>
      </c>
      <c r="T1739" s="22">
        <v>2.3799999999999999</v>
      </c>
      <c r="U1739" s="22">
        <v>372</v>
      </c>
      <c r="V1739" s="22">
        <v>580</v>
      </c>
      <c r="W1739" s="22">
        <v>800</v>
      </c>
      <c r="X1739" s="24">
        <v>1</v>
      </c>
      <c r="Y1739" s="25"/>
      <c r="Z1739" s="18">
        <f>#NAME?</f>
        <v>0</v>
      </c>
      <c r="AA1739" s="18" t="b">
        <f t="shared" si="102"/>
        <v>1</v>
      </c>
      <c r="AB1739" s="26">
        <v>7</v>
      </c>
    </row>
    <row r="1740">
      <c r="A1740" s="21">
        <v>12722</v>
      </c>
      <c r="B1740" s="22" t="s">
        <v>7141</v>
      </c>
      <c r="C1740" s="22" t="s">
        <v>7142</v>
      </c>
      <c r="D1740" s="22" t="s">
        <v>4422</v>
      </c>
      <c r="E1740" s="22" t="s">
        <v>7143</v>
      </c>
      <c r="F1740" s="22" t="s">
        <v>7144</v>
      </c>
      <c r="G1740" s="22"/>
      <c r="H1740" s="14">
        <v>0.040000000000000001</v>
      </c>
      <c r="I1740" s="15" t="s">
        <v>64</v>
      </c>
      <c r="J1740" s="22" t="s">
        <v>65</v>
      </c>
      <c r="K1740" s="13">
        <v>90</v>
      </c>
      <c r="L1740" s="23">
        <v>0</v>
      </c>
      <c r="M1740" s="29">
        <f t="shared" si="99"/>
        <v>0</v>
      </c>
      <c r="N1740" s="29">
        <f t="shared" si="100"/>
        <v>0</v>
      </c>
      <c r="O1740" s="23"/>
      <c r="P1740" s="23"/>
      <c r="Q1740" s="23">
        <v>3</v>
      </c>
      <c r="R1740" s="23">
        <v>10</v>
      </c>
      <c r="S1740" s="22" t="s">
        <v>66</v>
      </c>
      <c r="T1740" s="22">
        <v>4.3099999999999996</v>
      </c>
      <c r="U1740" s="22">
        <v>674</v>
      </c>
      <c r="V1740" s="22">
        <v>1040</v>
      </c>
      <c r="W1740" s="22">
        <v>1440</v>
      </c>
      <c r="X1740" s="24"/>
      <c r="Y1740" s="25"/>
      <c r="Z1740" s="18">
        <f>#NAME?</f>
        <v>0</v>
      </c>
      <c r="AA1740" s="18" t="b">
        <f t="shared" si="102"/>
        <v>1</v>
      </c>
      <c r="AB1740" s="26">
        <v>3</v>
      </c>
    </row>
    <row r="1741">
      <c r="A1741" s="21">
        <v>12721</v>
      </c>
      <c r="B1741" s="22" t="s">
        <v>7145</v>
      </c>
      <c r="C1741" s="22" t="s">
        <v>7146</v>
      </c>
      <c r="D1741" s="22" t="s">
        <v>4422</v>
      </c>
      <c r="E1741" s="22" t="s">
        <v>7147</v>
      </c>
      <c r="F1741" s="22" t="s">
        <v>7148</v>
      </c>
      <c r="G1741" s="22"/>
      <c r="H1741" s="14">
        <v>0.040000000000000001</v>
      </c>
      <c r="I1741" s="15" t="s">
        <v>64</v>
      </c>
      <c r="J1741" s="22" t="s">
        <v>65</v>
      </c>
      <c r="K1741" s="13">
        <v>90</v>
      </c>
      <c r="L1741" s="23">
        <v>0</v>
      </c>
      <c r="M1741" s="29">
        <f t="shared" si="99"/>
        <v>0</v>
      </c>
      <c r="N1741" s="29">
        <f t="shared" si="100"/>
        <v>0</v>
      </c>
      <c r="O1741" s="23"/>
      <c r="P1741" s="23"/>
      <c r="Q1741" s="23">
        <v>3</v>
      </c>
      <c r="R1741" s="23">
        <v>10</v>
      </c>
      <c r="S1741" s="22" t="s">
        <v>66</v>
      </c>
      <c r="T1741" s="22">
        <v>35</v>
      </c>
      <c r="U1741" s="22">
        <v>845</v>
      </c>
      <c r="V1741" s="22">
        <v>1270</v>
      </c>
      <c r="W1741" s="22">
        <v>1750</v>
      </c>
      <c r="X1741" s="24">
        <v>10</v>
      </c>
      <c r="Y1741" s="25"/>
      <c r="Z1741" s="18">
        <f>#NAME?</f>
        <v>0</v>
      </c>
      <c r="AA1741" s="18" t="b">
        <f t="shared" si="102"/>
        <v>1</v>
      </c>
      <c r="AB1741" s="26">
        <v>14</v>
      </c>
    </row>
    <row r="1742">
      <c r="A1742" s="21">
        <v>12826</v>
      </c>
      <c r="B1742" s="22" t="s">
        <v>7149</v>
      </c>
      <c r="C1742" s="22" t="s">
        <v>7150</v>
      </c>
      <c r="D1742" s="22" t="s">
        <v>4422</v>
      </c>
      <c r="E1742" s="22" t="s">
        <v>7151</v>
      </c>
      <c r="F1742" s="22" t="s">
        <v>7152</v>
      </c>
      <c r="G1742" s="22"/>
      <c r="H1742" s="14">
        <v>0.040000000000000001</v>
      </c>
      <c r="I1742" s="15" t="s">
        <v>64</v>
      </c>
      <c r="J1742" s="22" t="s">
        <v>65</v>
      </c>
      <c r="K1742" s="13">
        <v>90</v>
      </c>
      <c r="L1742" s="23">
        <v>1</v>
      </c>
      <c r="M1742" s="29">
        <f t="shared" si="99"/>
        <v>4</v>
      </c>
      <c r="N1742" s="29">
        <f t="shared" si="100"/>
        <v>5</v>
      </c>
      <c r="O1742" s="23">
        <v>4</v>
      </c>
      <c r="P1742" s="23">
        <v>10</v>
      </c>
      <c r="Q1742" s="23"/>
      <c r="R1742" s="23"/>
      <c r="S1742" s="22" t="s">
        <v>66</v>
      </c>
      <c r="T1742" s="22">
        <v>28</v>
      </c>
      <c r="U1742" s="22">
        <v>714</v>
      </c>
      <c r="V1742" s="22">
        <v>1070</v>
      </c>
      <c r="W1742" s="22">
        <v>1430</v>
      </c>
      <c r="X1742" s="24">
        <v>11</v>
      </c>
      <c r="Y1742" s="25">
        <v>29</v>
      </c>
      <c r="Z1742" s="18">
        <f>#NAME?</f>
        <v>29</v>
      </c>
      <c r="AA1742" s="18" t="b">
        <f t="shared" si="102"/>
        <v>1</v>
      </c>
      <c r="AB1742" s="26">
        <v>3</v>
      </c>
    </row>
    <row r="1743">
      <c r="A1743" s="21">
        <v>12825</v>
      </c>
      <c r="B1743" s="22" t="s">
        <v>7153</v>
      </c>
      <c r="C1743" s="22" t="s">
        <v>7154</v>
      </c>
      <c r="D1743" s="22" t="s">
        <v>4422</v>
      </c>
      <c r="E1743" s="22" t="s">
        <v>7155</v>
      </c>
      <c r="F1743" s="22" t="s">
        <v>7156</v>
      </c>
      <c r="G1743" s="22"/>
      <c r="H1743" s="14">
        <v>0.040000000000000001</v>
      </c>
      <c r="I1743" s="15" t="s">
        <v>64</v>
      </c>
      <c r="J1743" s="22" t="s">
        <v>65</v>
      </c>
      <c r="K1743" s="13">
        <v>90</v>
      </c>
      <c r="L1743" s="23">
        <v>0</v>
      </c>
      <c r="M1743" s="29">
        <f t="shared" ref="M1743:M1806" si="103">L1743*4</f>
        <v>0</v>
      </c>
      <c r="N1743" s="29">
        <f t="shared" ref="N1743:N1806" si="104">L1743*5</f>
        <v>0</v>
      </c>
      <c r="O1743" s="23">
        <v>4</v>
      </c>
      <c r="P1743" s="23">
        <v>10</v>
      </c>
      <c r="Q1743" s="23"/>
      <c r="R1743" s="23"/>
      <c r="S1743" s="22" t="s">
        <v>66</v>
      </c>
      <c r="T1743" s="22">
        <v>28</v>
      </c>
      <c r="U1743" s="22">
        <v>714</v>
      </c>
      <c r="V1743" s="22">
        <v>1070</v>
      </c>
      <c r="W1743" s="22">
        <v>1430</v>
      </c>
      <c r="X1743" s="24">
        <v>5</v>
      </c>
      <c r="Y1743" s="25">
        <v>10</v>
      </c>
      <c r="Z1743" s="18">
        <f>#NAME?</f>
        <v>10</v>
      </c>
      <c r="AA1743" s="18" t="b">
        <f t="shared" si="102"/>
        <v>1</v>
      </c>
      <c r="AB1743" s="26">
        <v>5</v>
      </c>
    </row>
    <row r="1744">
      <c r="A1744" s="21">
        <v>12641</v>
      </c>
      <c r="B1744" s="22" t="s">
        <v>7157</v>
      </c>
      <c r="C1744" s="22" t="s">
        <v>7158</v>
      </c>
      <c r="D1744" s="22" t="s">
        <v>4422</v>
      </c>
      <c r="E1744" s="22" t="s">
        <v>7159</v>
      </c>
      <c r="F1744" s="22" t="s">
        <v>7160</v>
      </c>
      <c r="G1744" s="22"/>
      <c r="H1744" s="14">
        <v>0.040000000000000001</v>
      </c>
      <c r="I1744" s="15" t="s">
        <v>64</v>
      </c>
      <c r="J1744" s="22" t="s">
        <v>65</v>
      </c>
      <c r="K1744" s="13">
        <v>90</v>
      </c>
      <c r="L1744" s="23">
        <v>0</v>
      </c>
      <c r="M1744" s="29">
        <f t="shared" si="103"/>
        <v>0</v>
      </c>
      <c r="N1744" s="29">
        <f t="shared" si="104"/>
        <v>0</v>
      </c>
      <c r="O1744" s="23"/>
      <c r="P1744" s="23"/>
      <c r="Q1744" s="23">
        <v>2</v>
      </c>
      <c r="R1744" s="23">
        <v>5</v>
      </c>
      <c r="S1744" s="22" t="s">
        <v>66</v>
      </c>
      <c r="T1744" s="22">
        <v>140.5</v>
      </c>
      <c r="U1744" s="22">
        <v>3161</v>
      </c>
      <c r="V1744" s="22">
        <v>4900</v>
      </c>
      <c r="W1744" s="22">
        <v>6770</v>
      </c>
      <c r="X1744" s="24">
        <v>1</v>
      </c>
      <c r="Y1744" s="25"/>
      <c r="Z1744" s="18">
        <f>#NAME?</f>
        <v>0</v>
      </c>
      <c r="AA1744" s="18" t="b">
        <f t="shared" si="102"/>
        <v>1</v>
      </c>
      <c r="AB1744" s="26"/>
    </row>
    <row r="1745">
      <c r="A1745" s="21">
        <v>12640</v>
      </c>
      <c r="B1745" s="22" t="s">
        <v>7161</v>
      </c>
      <c r="C1745" s="22" t="s">
        <v>7162</v>
      </c>
      <c r="D1745" s="22" t="s">
        <v>4422</v>
      </c>
      <c r="E1745" s="22" t="s">
        <v>7163</v>
      </c>
      <c r="F1745" s="22" t="s">
        <v>7164</v>
      </c>
      <c r="G1745" s="22"/>
      <c r="H1745" s="14">
        <v>0.040000000000000001</v>
      </c>
      <c r="I1745" s="15" t="s">
        <v>64</v>
      </c>
      <c r="J1745" s="22" t="s">
        <v>65</v>
      </c>
      <c r="K1745" s="13">
        <v>90</v>
      </c>
      <c r="L1745" s="23">
        <v>0</v>
      </c>
      <c r="M1745" s="29">
        <f t="shared" si="103"/>
        <v>0</v>
      </c>
      <c r="N1745" s="29">
        <f t="shared" si="104"/>
        <v>0</v>
      </c>
      <c r="O1745" s="23"/>
      <c r="P1745" s="23"/>
      <c r="Q1745" s="23">
        <v>2</v>
      </c>
      <c r="R1745" s="23">
        <v>5</v>
      </c>
      <c r="S1745" s="22" t="s">
        <v>66</v>
      </c>
      <c r="T1745" s="22">
        <v>21.579999999999998</v>
      </c>
      <c r="U1745" s="22">
        <v>3373</v>
      </c>
      <c r="V1745" s="22">
        <v>5230</v>
      </c>
      <c r="W1745" s="22">
        <v>7210</v>
      </c>
      <c r="X1745" s="24">
        <v>1</v>
      </c>
      <c r="Y1745" s="25"/>
      <c r="Z1745" s="18">
        <f>#NAME?</f>
        <v>0</v>
      </c>
      <c r="AA1745" s="18" t="b">
        <f t="shared" si="102"/>
        <v>1</v>
      </c>
      <c r="AB1745" s="26"/>
    </row>
    <row r="1746">
      <c r="A1746" s="21">
        <v>11254</v>
      </c>
      <c r="B1746" s="22" t="s">
        <v>7165</v>
      </c>
      <c r="C1746" s="22" t="s">
        <v>7166</v>
      </c>
      <c r="D1746" s="22" t="s">
        <v>4422</v>
      </c>
      <c r="E1746" s="22" t="s">
        <v>7167</v>
      </c>
      <c r="F1746" s="22" t="s">
        <v>7168</v>
      </c>
      <c r="G1746" s="22"/>
      <c r="H1746" s="14">
        <v>0.040000000000000001</v>
      </c>
      <c r="I1746" s="15" t="s">
        <v>64</v>
      </c>
      <c r="J1746" s="22" t="s">
        <v>65</v>
      </c>
      <c r="K1746" s="13">
        <v>90</v>
      </c>
      <c r="L1746" s="23">
        <v>0</v>
      </c>
      <c r="M1746" s="29">
        <f t="shared" si="103"/>
        <v>0</v>
      </c>
      <c r="N1746" s="29">
        <f t="shared" si="104"/>
        <v>0</v>
      </c>
      <c r="O1746" s="23">
        <v>2</v>
      </c>
      <c r="P1746" s="23">
        <v>5</v>
      </c>
      <c r="Q1746" s="23"/>
      <c r="R1746" s="23"/>
      <c r="S1746" s="22" t="s">
        <v>66</v>
      </c>
      <c r="T1746" s="22">
        <v>25</v>
      </c>
      <c r="U1746" s="22">
        <v>563</v>
      </c>
      <c r="V1746" s="22">
        <v>870</v>
      </c>
      <c r="W1746" s="22">
        <v>1200</v>
      </c>
      <c r="X1746" s="24">
        <v>2</v>
      </c>
      <c r="Y1746" s="25"/>
      <c r="Z1746" s="18">
        <f>#NAME?</f>
        <v>0</v>
      </c>
      <c r="AA1746" s="18" t="b">
        <f t="shared" si="102"/>
        <v>1</v>
      </c>
      <c r="AB1746" s="26">
        <v>0</v>
      </c>
    </row>
    <row r="1747">
      <c r="A1747" s="21">
        <v>11253</v>
      </c>
      <c r="B1747" s="22" t="s">
        <v>7169</v>
      </c>
      <c r="C1747" s="22" t="s">
        <v>7170</v>
      </c>
      <c r="D1747" s="22" t="s">
        <v>4422</v>
      </c>
      <c r="E1747" s="22" t="s">
        <v>7171</v>
      </c>
      <c r="F1747" s="22" t="s">
        <v>7172</v>
      </c>
      <c r="G1747" s="22"/>
      <c r="H1747" s="14">
        <v>0.040000000000000001</v>
      </c>
      <c r="I1747" s="15" t="s">
        <v>64</v>
      </c>
      <c r="J1747" s="22" t="s">
        <v>65</v>
      </c>
      <c r="K1747" s="13">
        <v>90</v>
      </c>
      <c r="L1747" s="23">
        <v>0</v>
      </c>
      <c r="M1747" s="29">
        <f t="shared" si="103"/>
        <v>0</v>
      </c>
      <c r="N1747" s="29">
        <f t="shared" si="104"/>
        <v>0</v>
      </c>
      <c r="O1747" s="23">
        <v>2</v>
      </c>
      <c r="P1747" s="23">
        <v>5</v>
      </c>
      <c r="Q1747" s="23"/>
      <c r="R1747" s="23"/>
      <c r="S1747" s="22" t="s">
        <v>66</v>
      </c>
      <c r="T1747" s="22">
        <v>25</v>
      </c>
      <c r="U1747" s="22">
        <v>563</v>
      </c>
      <c r="V1747" s="22">
        <v>870</v>
      </c>
      <c r="W1747" s="22">
        <v>1200</v>
      </c>
      <c r="X1747" s="24"/>
      <c r="Y1747" s="25"/>
      <c r="Z1747" s="18">
        <f>#NAME?</f>
        <v>0</v>
      </c>
      <c r="AA1747" s="18" t="b">
        <f t="shared" si="102"/>
        <v>1</v>
      </c>
      <c r="AB1747" s="26">
        <v>1</v>
      </c>
    </row>
    <row r="1748">
      <c r="A1748" s="12">
        <v>13925</v>
      </c>
      <c r="B1748" s="13" t="s">
        <v>7173</v>
      </c>
      <c r="C1748" s="13" t="s">
        <v>7174</v>
      </c>
      <c r="D1748" s="13" t="s">
        <v>4422</v>
      </c>
      <c r="E1748" s="13" t="s">
        <v>7175</v>
      </c>
      <c r="F1748" s="13" t="s">
        <v>7176</v>
      </c>
      <c r="G1748" s="13" t="s">
        <v>7177</v>
      </c>
      <c r="H1748" s="14">
        <v>0.02</v>
      </c>
      <c r="I1748" s="15" t="s">
        <v>32</v>
      </c>
      <c r="J1748" s="13" t="s">
        <v>33</v>
      </c>
      <c r="K1748" s="13">
        <v>90</v>
      </c>
      <c r="L1748" s="16">
        <f>#NAME?</f>
        <v>0</v>
      </c>
      <c r="M1748" s="29">
        <f t="shared" si="103"/>
        <v>0</v>
      </c>
      <c r="N1748" s="29">
        <f t="shared" si="104"/>
        <v>0</v>
      </c>
      <c r="O1748" s="16"/>
      <c r="P1748" s="16"/>
      <c r="Q1748" s="16">
        <v>1</v>
      </c>
      <c r="R1748" s="16">
        <v>2</v>
      </c>
      <c r="S1748" s="13" t="s">
        <v>34</v>
      </c>
      <c r="T1748" s="13">
        <v>0</v>
      </c>
      <c r="U1748" s="13">
        <v>3800</v>
      </c>
      <c r="V1748" s="13">
        <v>4500</v>
      </c>
      <c r="W1748" s="13">
        <v>7600</v>
      </c>
      <c r="X1748" s="17"/>
      <c r="Y1748" s="18"/>
      <c r="Z1748" s="18">
        <f>#NAME?</f>
        <v>0</v>
      </c>
      <c r="AA1748" s="18" t="b">
        <f t="shared" si="102"/>
        <v>1</v>
      </c>
      <c r="AB1748" s="19"/>
    </row>
    <row r="1749">
      <c r="A1749" s="12">
        <v>13972</v>
      </c>
      <c r="B1749" s="13" t="s">
        <v>7178</v>
      </c>
      <c r="C1749" s="13" t="s">
        <v>7179</v>
      </c>
      <c r="D1749" s="13" t="s">
        <v>4422</v>
      </c>
      <c r="E1749" s="13" t="s">
        <v>7180</v>
      </c>
      <c r="F1749" s="13" t="s">
        <v>7181</v>
      </c>
      <c r="G1749" s="13" t="s">
        <v>7182</v>
      </c>
      <c r="H1749" s="14">
        <v>0.02</v>
      </c>
      <c r="I1749" s="15" t="s">
        <v>32</v>
      </c>
      <c r="J1749" s="13" t="s">
        <v>33</v>
      </c>
      <c r="K1749" s="20">
        <v>90</v>
      </c>
      <c r="L1749" s="16">
        <f>#NAME?</f>
        <v>0</v>
      </c>
      <c r="M1749" s="29">
        <f t="shared" si="103"/>
        <v>0</v>
      </c>
      <c r="N1749" s="29">
        <f t="shared" si="104"/>
        <v>0</v>
      </c>
      <c r="O1749" s="16"/>
      <c r="P1749" s="16"/>
      <c r="Q1749" s="16">
        <v>0</v>
      </c>
      <c r="R1749" s="16">
        <v>0</v>
      </c>
      <c r="S1749" s="13" t="s">
        <v>34</v>
      </c>
      <c r="T1749" s="13">
        <v>3.6400000000000001</v>
      </c>
      <c r="U1749" s="13">
        <v>652.28999999999996</v>
      </c>
      <c r="V1749" s="13">
        <v>850</v>
      </c>
      <c r="W1749" s="13">
        <v>1060</v>
      </c>
      <c r="X1749" s="17"/>
      <c r="Y1749" s="18">
        <v>42</v>
      </c>
      <c r="Z1749" s="18">
        <f>#NAME?</f>
        <v>42</v>
      </c>
      <c r="AA1749" s="18" t="b">
        <f t="shared" si="102"/>
        <v>1</v>
      </c>
      <c r="AB1749" s="19">
        <v>8</v>
      </c>
    </row>
    <row r="1750">
      <c r="A1750" s="12">
        <v>13973</v>
      </c>
      <c r="B1750" s="13" t="s">
        <v>7183</v>
      </c>
      <c r="C1750" s="13" t="s">
        <v>7184</v>
      </c>
      <c r="D1750" s="13" t="s">
        <v>4422</v>
      </c>
      <c r="E1750" s="13" t="s">
        <v>7185</v>
      </c>
      <c r="F1750" s="13" t="s">
        <v>7186</v>
      </c>
      <c r="G1750" s="13" t="s">
        <v>7182</v>
      </c>
      <c r="H1750" s="14">
        <v>0.02</v>
      </c>
      <c r="I1750" s="15" t="s">
        <v>32</v>
      </c>
      <c r="J1750" s="13" t="s">
        <v>33</v>
      </c>
      <c r="K1750" s="20">
        <v>90</v>
      </c>
      <c r="L1750" s="16">
        <f>#NAME?</f>
        <v>0</v>
      </c>
      <c r="M1750" s="29">
        <f t="shared" si="103"/>
        <v>0</v>
      </c>
      <c r="N1750" s="29">
        <f t="shared" si="104"/>
        <v>0</v>
      </c>
      <c r="O1750" s="16"/>
      <c r="P1750" s="16"/>
      <c r="Q1750" s="16">
        <v>0</v>
      </c>
      <c r="R1750" s="16">
        <v>0</v>
      </c>
      <c r="S1750" s="13" t="s">
        <v>34</v>
      </c>
      <c r="T1750" s="13">
        <v>3.6400000000000001</v>
      </c>
      <c r="U1750" s="13">
        <v>652.28999999999996</v>
      </c>
      <c r="V1750" s="13">
        <v>850</v>
      </c>
      <c r="W1750" s="13">
        <v>1060</v>
      </c>
      <c r="X1750" s="17"/>
      <c r="Y1750" s="18">
        <v>44</v>
      </c>
      <c r="Z1750" s="18">
        <f>#NAME?</f>
        <v>44</v>
      </c>
      <c r="AA1750" s="18" t="b">
        <f t="shared" si="102"/>
        <v>1</v>
      </c>
      <c r="AB1750" s="19">
        <v>10</v>
      </c>
    </row>
    <row r="1751">
      <c r="A1751" s="21">
        <v>13854</v>
      </c>
      <c r="B1751" s="22" t="s">
        <v>7187</v>
      </c>
      <c r="C1751" s="22" t="s">
        <v>7188</v>
      </c>
      <c r="D1751" s="22" t="s">
        <v>4422</v>
      </c>
      <c r="E1751" s="22" t="s">
        <v>7189</v>
      </c>
      <c r="F1751" s="22" t="s">
        <v>7189</v>
      </c>
      <c r="G1751" s="22" t="s">
        <v>7190</v>
      </c>
      <c r="H1751" s="14">
        <v>0.040000000000000001</v>
      </c>
      <c r="I1751" s="15" t="s">
        <v>3800</v>
      </c>
      <c r="J1751" s="15" t="s">
        <v>3801</v>
      </c>
      <c r="K1751" s="13">
        <v>90</v>
      </c>
      <c r="L1751" s="16">
        <v>5</v>
      </c>
      <c r="M1751" s="29">
        <f t="shared" si="103"/>
        <v>20</v>
      </c>
      <c r="N1751" s="29">
        <f t="shared" si="104"/>
        <v>25</v>
      </c>
      <c r="O1751" s="23"/>
      <c r="P1751" s="23"/>
      <c r="Q1751" s="23">
        <v>2</v>
      </c>
      <c r="R1751" s="23">
        <v>5</v>
      </c>
      <c r="S1751" s="22" t="s">
        <v>66</v>
      </c>
      <c r="T1751" s="22">
        <v>83</v>
      </c>
      <c r="U1751" s="22">
        <v>1930</v>
      </c>
      <c r="V1751" s="22">
        <v>2500</v>
      </c>
      <c r="W1751" s="22">
        <v>3500</v>
      </c>
      <c r="X1751" s="24"/>
      <c r="Y1751" s="25">
        <v>29</v>
      </c>
      <c r="Z1751" s="18">
        <f>#NAME?</f>
        <v>29</v>
      </c>
      <c r="AA1751" s="18" t="b">
        <f t="shared" si="102"/>
        <v>1</v>
      </c>
      <c r="AB1751" s="26">
        <v>5</v>
      </c>
    </row>
    <row r="1752">
      <c r="A1752" s="21">
        <v>13853</v>
      </c>
      <c r="B1752" s="22" t="s">
        <v>7191</v>
      </c>
      <c r="C1752" s="22" t="s">
        <v>7192</v>
      </c>
      <c r="D1752" s="22" t="s">
        <v>4422</v>
      </c>
      <c r="E1752" s="22" t="s">
        <v>7193</v>
      </c>
      <c r="F1752" s="22" t="s">
        <v>7193</v>
      </c>
      <c r="G1752" s="22" t="s">
        <v>7194</v>
      </c>
      <c r="H1752" s="14">
        <v>0.040000000000000001</v>
      </c>
      <c r="I1752" s="15" t="s">
        <v>3800</v>
      </c>
      <c r="J1752" s="15" t="s">
        <v>3801</v>
      </c>
      <c r="K1752" s="13">
        <v>90</v>
      </c>
      <c r="L1752" s="16">
        <v>5</v>
      </c>
      <c r="M1752" s="29">
        <f t="shared" si="103"/>
        <v>20</v>
      </c>
      <c r="N1752" s="29">
        <f t="shared" si="104"/>
        <v>25</v>
      </c>
      <c r="O1752" s="23"/>
      <c r="P1752" s="23"/>
      <c r="Q1752" s="23">
        <v>2</v>
      </c>
      <c r="R1752" s="23">
        <v>5</v>
      </c>
      <c r="S1752" s="22" t="s">
        <v>66</v>
      </c>
      <c r="T1752" s="22">
        <v>83</v>
      </c>
      <c r="U1752" s="22">
        <v>1930</v>
      </c>
      <c r="V1752" s="22">
        <v>2500</v>
      </c>
      <c r="W1752" s="22">
        <v>3500</v>
      </c>
      <c r="X1752" s="24"/>
      <c r="Y1752" s="25">
        <v>19</v>
      </c>
      <c r="Z1752" s="18">
        <f>#NAME?</f>
        <v>19</v>
      </c>
      <c r="AA1752" s="18" t="b">
        <f t="shared" si="102"/>
        <v>1</v>
      </c>
      <c r="AB1752" s="26">
        <v>1</v>
      </c>
    </row>
    <row r="1753">
      <c r="A1753" s="12">
        <v>11939</v>
      </c>
      <c r="B1753" s="13" t="s">
        <v>7195</v>
      </c>
      <c r="C1753" s="13" t="s">
        <v>7196</v>
      </c>
      <c r="D1753" s="13" t="s">
        <v>4422</v>
      </c>
      <c r="E1753" s="13" t="s">
        <v>7197</v>
      </c>
      <c r="F1753" s="13" t="s">
        <v>7197</v>
      </c>
      <c r="G1753" s="13" t="s">
        <v>7198</v>
      </c>
      <c r="H1753" s="14">
        <v>0.02</v>
      </c>
      <c r="I1753" s="15" t="s">
        <v>32</v>
      </c>
      <c r="J1753" s="13" t="s">
        <v>33</v>
      </c>
      <c r="K1753" s="13">
        <v>90</v>
      </c>
      <c r="L1753" s="16">
        <f>#NAME?</f>
        <v>13</v>
      </c>
      <c r="M1753" s="29">
        <f t="shared" si="103"/>
        <v>52</v>
      </c>
      <c r="N1753" s="29">
        <f t="shared" si="104"/>
        <v>65</v>
      </c>
      <c r="O1753" s="16"/>
      <c r="P1753" s="16"/>
      <c r="Q1753" s="16">
        <v>1</v>
      </c>
      <c r="R1753" s="16">
        <v>3</v>
      </c>
      <c r="S1753" s="13" t="s">
        <v>34</v>
      </c>
      <c r="T1753" s="13">
        <v>14.18</v>
      </c>
      <c r="U1753" s="13">
        <v>1952.5899999999999</v>
      </c>
      <c r="V1753" s="13">
        <v>2600</v>
      </c>
      <c r="W1753" s="13">
        <v>4010</v>
      </c>
      <c r="X1753" s="17"/>
      <c r="Y1753" s="18"/>
      <c r="Z1753" s="18">
        <f>#NAME?</f>
        <v>0</v>
      </c>
      <c r="AA1753" s="18" t="b">
        <f t="shared" si="102"/>
        <v>1</v>
      </c>
      <c r="AB1753" s="19"/>
    </row>
    <row r="1754">
      <c r="A1754" s="21">
        <v>12795</v>
      </c>
      <c r="B1754" s="22" t="s">
        <v>7199</v>
      </c>
      <c r="C1754" s="22" t="s">
        <v>7200</v>
      </c>
      <c r="D1754" s="22" t="s">
        <v>4422</v>
      </c>
      <c r="E1754" s="22" t="s">
        <v>7201</v>
      </c>
      <c r="F1754" s="22" t="s">
        <v>7201</v>
      </c>
      <c r="G1754" s="22" t="s">
        <v>7202</v>
      </c>
      <c r="H1754" s="14">
        <v>0.040000000000000001</v>
      </c>
      <c r="I1754" s="15" t="s">
        <v>3800</v>
      </c>
      <c r="J1754" s="15" t="s">
        <v>3801</v>
      </c>
      <c r="K1754" s="13">
        <v>90</v>
      </c>
      <c r="L1754" s="16">
        <v>12</v>
      </c>
      <c r="M1754" s="29">
        <f t="shared" si="103"/>
        <v>48</v>
      </c>
      <c r="N1754" s="29">
        <f t="shared" si="104"/>
        <v>60</v>
      </c>
      <c r="O1754" s="23"/>
      <c r="P1754" s="23"/>
      <c r="Q1754" s="23">
        <v>2</v>
      </c>
      <c r="R1754" s="23">
        <v>5</v>
      </c>
      <c r="S1754" s="22" t="s">
        <v>66</v>
      </c>
      <c r="T1754" s="22">
        <v>83</v>
      </c>
      <c r="U1754" s="22">
        <v>1930</v>
      </c>
      <c r="V1754" s="22">
        <v>2500</v>
      </c>
      <c r="W1754" s="22">
        <v>3500</v>
      </c>
      <c r="X1754" s="24"/>
      <c r="Y1754" s="25">
        <v>0</v>
      </c>
      <c r="Z1754" s="18">
        <f>#NAME?</f>
        <v>0</v>
      </c>
      <c r="AA1754" s="18" t="b">
        <f t="shared" si="102"/>
        <v>1</v>
      </c>
      <c r="AB1754" s="26">
        <v>3</v>
      </c>
    </row>
    <row r="1755">
      <c r="A1755" s="21">
        <v>12794</v>
      </c>
      <c r="B1755" s="22" t="s">
        <v>7203</v>
      </c>
      <c r="C1755" s="22" t="s">
        <v>7204</v>
      </c>
      <c r="D1755" s="22" t="s">
        <v>4422</v>
      </c>
      <c r="E1755" s="22" t="s">
        <v>7205</v>
      </c>
      <c r="F1755" s="22" t="s">
        <v>7193</v>
      </c>
      <c r="G1755" s="22" t="s">
        <v>7202</v>
      </c>
      <c r="H1755" s="14">
        <v>0.040000000000000001</v>
      </c>
      <c r="I1755" s="15" t="s">
        <v>3800</v>
      </c>
      <c r="J1755" s="15" t="s">
        <v>3801</v>
      </c>
      <c r="K1755" s="13">
        <v>90</v>
      </c>
      <c r="L1755" s="16">
        <v>12</v>
      </c>
      <c r="M1755" s="29">
        <f t="shared" si="103"/>
        <v>48</v>
      </c>
      <c r="N1755" s="29">
        <f t="shared" si="104"/>
        <v>60</v>
      </c>
      <c r="O1755" s="23"/>
      <c r="P1755" s="23"/>
      <c r="Q1755" s="23">
        <v>2</v>
      </c>
      <c r="R1755" s="23">
        <v>5</v>
      </c>
      <c r="S1755" s="22" t="s">
        <v>66</v>
      </c>
      <c r="T1755" s="22">
        <v>83</v>
      </c>
      <c r="U1755" s="22">
        <v>1930</v>
      </c>
      <c r="V1755" s="22">
        <v>2500</v>
      </c>
      <c r="W1755" s="22">
        <v>3500</v>
      </c>
      <c r="X1755" s="24"/>
      <c r="Y1755" s="25">
        <v>0</v>
      </c>
      <c r="Z1755" s="18">
        <f>#NAME?</f>
        <v>0</v>
      </c>
      <c r="AA1755" s="18" t="b">
        <f t="shared" si="102"/>
        <v>1</v>
      </c>
      <c r="AB1755" s="26">
        <v>3</v>
      </c>
    </row>
    <row r="1756">
      <c r="A1756" s="12">
        <v>11940</v>
      </c>
      <c r="B1756" s="13" t="s">
        <v>7206</v>
      </c>
      <c r="C1756" s="13" t="s">
        <v>7207</v>
      </c>
      <c r="D1756" s="13" t="s">
        <v>4422</v>
      </c>
      <c r="E1756" s="13" t="s">
        <v>7208</v>
      </c>
      <c r="F1756" s="13" t="s">
        <v>7209</v>
      </c>
      <c r="G1756" s="13" t="s">
        <v>7210</v>
      </c>
      <c r="H1756" s="14">
        <v>0.02</v>
      </c>
      <c r="I1756" s="15" t="s">
        <v>32</v>
      </c>
      <c r="J1756" s="13" t="s">
        <v>33</v>
      </c>
      <c r="K1756" s="13">
        <v>90</v>
      </c>
      <c r="L1756" s="16">
        <f>#NAME?</f>
        <v>19</v>
      </c>
      <c r="M1756" s="29">
        <f t="shared" si="103"/>
        <v>76</v>
      </c>
      <c r="N1756" s="29">
        <f t="shared" si="104"/>
        <v>95</v>
      </c>
      <c r="O1756" s="16"/>
      <c r="P1756" s="16"/>
      <c r="Q1756" s="16">
        <v>1</v>
      </c>
      <c r="R1756" s="16">
        <v>2</v>
      </c>
      <c r="S1756" s="13" t="s">
        <v>34</v>
      </c>
      <c r="T1756" s="13">
        <v>8</v>
      </c>
      <c r="U1756" s="13">
        <v>1333</v>
      </c>
      <c r="V1756" s="13">
        <v>1400</v>
      </c>
      <c r="W1756" s="13">
        <v>2400</v>
      </c>
      <c r="X1756" s="17"/>
      <c r="Y1756" s="18"/>
      <c r="Z1756" s="18">
        <f>#NAME?</f>
        <v>0</v>
      </c>
      <c r="AA1756" s="18" t="b">
        <f t="shared" si="102"/>
        <v>1</v>
      </c>
      <c r="AB1756" s="19"/>
    </row>
    <row r="1757">
      <c r="A1757" s="12">
        <v>13968</v>
      </c>
      <c r="B1757" s="13" t="s">
        <v>7211</v>
      </c>
      <c r="C1757" s="13" t="s">
        <v>7212</v>
      </c>
      <c r="D1757" s="13" t="s">
        <v>4422</v>
      </c>
      <c r="E1757" s="13" t="s">
        <v>7213</v>
      </c>
      <c r="F1757" s="13" t="s">
        <v>7214</v>
      </c>
      <c r="G1757" s="13" t="s">
        <v>7215</v>
      </c>
      <c r="H1757" s="14">
        <v>0.02</v>
      </c>
      <c r="I1757" s="15" t="s">
        <v>32</v>
      </c>
      <c r="J1757" s="13" t="s">
        <v>33</v>
      </c>
      <c r="K1757" s="20">
        <v>90</v>
      </c>
      <c r="L1757" s="16">
        <v>5</v>
      </c>
      <c r="M1757" s="29">
        <f t="shared" si="103"/>
        <v>20</v>
      </c>
      <c r="N1757" s="29">
        <f t="shared" si="104"/>
        <v>25</v>
      </c>
      <c r="O1757" s="16"/>
      <c r="P1757" s="16"/>
      <c r="Q1757" s="16">
        <v>1</v>
      </c>
      <c r="R1757" s="16">
        <v>2</v>
      </c>
      <c r="S1757" s="13" t="s">
        <v>34</v>
      </c>
      <c r="T1757" s="13">
        <v>2.6000000000000001</v>
      </c>
      <c r="U1757" s="13">
        <v>465.92000000000002</v>
      </c>
      <c r="V1757" s="13">
        <v>600</v>
      </c>
      <c r="W1757" s="13">
        <v>740</v>
      </c>
      <c r="X1757" s="17"/>
      <c r="Y1757" s="18">
        <v>53</v>
      </c>
      <c r="Z1757" s="18">
        <f>#NAME?</f>
        <v>53</v>
      </c>
      <c r="AA1757" s="18" t="b">
        <f t="shared" si="102"/>
        <v>1</v>
      </c>
      <c r="AB1757" s="19">
        <v>10</v>
      </c>
    </row>
    <row r="1758">
      <c r="A1758" s="12">
        <v>13969</v>
      </c>
      <c r="B1758" s="13" t="s">
        <v>7216</v>
      </c>
      <c r="C1758" s="13" t="s">
        <v>7217</v>
      </c>
      <c r="D1758" s="13" t="s">
        <v>4422</v>
      </c>
      <c r="E1758" s="13" t="s">
        <v>7218</v>
      </c>
      <c r="F1758" s="13" t="s">
        <v>7219</v>
      </c>
      <c r="G1758" s="13" t="s">
        <v>7220</v>
      </c>
      <c r="H1758" s="14">
        <v>0.02</v>
      </c>
      <c r="I1758" s="15" t="s">
        <v>32</v>
      </c>
      <c r="J1758" s="13" t="s">
        <v>33</v>
      </c>
      <c r="K1758" s="20">
        <v>90</v>
      </c>
      <c r="L1758" s="16">
        <v>5</v>
      </c>
      <c r="M1758" s="29">
        <f t="shared" si="103"/>
        <v>20</v>
      </c>
      <c r="N1758" s="29">
        <f t="shared" si="104"/>
        <v>25</v>
      </c>
      <c r="O1758" s="16"/>
      <c r="P1758" s="16"/>
      <c r="Q1758" s="16">
        <v>1</v>
      </c>
      <c r="R1758" s="16">
        <v>2</v>
      </c>
      <c r="S1758" s="13" t="s">
        <v>34</v>
      </c>
      <c r="T1758" s="13">
        <v>2.6000000000000001</v>
      </c>
      <c r="U1758" s="13">
        <v>465.92000000000002</v>
      </c>
      <c r="V1758" s="13">
        <v>600</v>
      </c>
      <c r="W1758" s="13">
        <v>740</v>
      </c>
      <c r="X1758" s="17"/>
      <c r="Y1758" s="18">
        <v>44</v>
      </c>
      <c r="Z1758" s="18">
        <f>#NAME?</f>
        <v>44</v>
      </c>
      <c r="AA1758" s="18" t="b">
        <f t="shared" si="102"/>
        <v>1</v>
      </c>
      <c r="AB1758" s="19">
        <v>10</v>
      </c>
    </row>
    <row r="1759">
      <c r="A1759" s="12">
        <v>13974</v>
      </c>
      <c r="B1759" s="13" t="s">
        <v>7221</v>
      </c>
      <c r="C1759" s="13" t="s">
        <v>7222</v>
      </c>
      <c r="D1759" s="13" t="s">
        <v>4422</v>
      </c>
      <c r="E1759" s="13" t="s">
        <v>7223</v>
      </c>
      <c r="F1759" s="13" t="s">
        <v>7224</v>
      </c>
      <c r="G1759" s="13" t="s">
        <v>7215</v>
      </c>
      <c r="H1759" s="14">
        <v>0.02</v>
      </c>
      <c r="I1759" s="15" t="s">
        <v>32</v>
      </c>
      <c r="J1759" s="13" t="s">
        <v>33</v>
      </c>
      <c r="K1759" s="20">
        <v>90</v>
      </c>
      <c r="L1759" s="16">
        <v>5</v>
      </c>
      <c r="M1759" s="29">
        <f t="shared" si="103"/>
        <v>20</v>
      </c>
      <c r="N1759" s="29">
        <f t="shared" si="104"/>
        <v>25</v>
      </c>
      <c r="O1759" s="16"/>
      <c r="P1759" s="16"/>
      <c r="Q1759" s="16">
        <v>1</v>
      </c>
      <c r="R1759" s="16">
        <v>2</v>
      </c>
      <c r="S1759" s="13" t="s">
        <v>34</v>
      </c>
      <c r="T1759" s="13">
        <v>2.6000000000000001</v>
      </c>
      <c r="U1759" s="13">
        <v>465.92000000000002</v>
      </c>
      <c r="V1759" s="13">
        <v>600</v>
      </c>
      <c r="W1759" s="13">
        <v>740</v>
      </c>
      <c r="X1759" s="17"/>
      <c r="Y1759" s="18">
        <v>44</v>
      </c>
      <c r="Z1759" s="18">
        <f>#NAME?</f>
        <v>44</v>
      </c>
      <c r="AA1759" s="18" t="b">
        <f t="shared" si="102"/>
        <v>1</v>
      </c>
      <c r="AB1759" s="19">
        <v>10</v>
      </c>
    </row>
    <row r="1760">
      <c r="A1760" s="12">
        <v>13975</v>
      </c>
      <c r="B1760" s="13" t="s">
        <v>7225</v>
      </c>
      <c r="C1760" s="13" t="s">
        <v>7226</v>
      </c>
      <c r="D1760" s="13" t="s">
        <v>4422</v>
      </c>
      <c r="E1760" s="13" t="s">
        <v>7227</v>
      </c>
      <c r="F1760" s="13" t="s">
        <v>7228</v>
      </c>
      <c r="G1760" s="13" t="s">
        <v>7220</v>
      </c>
      <c r="H1760" s="14">
        <v>0.02</v>
      </c>
      <c r="I1760" s="15" t="s">
        <v>32</v>
      </c>
      <c r="J1760" s="13" t="s">
        <v>33</v>
      </c>
      <c r="K1760" s="20">
        <v>90</v>
      </c>
      <c r="L1760" s="16">
        <v>5</v>
      </c>
      <c r="M1760" s="29">
        <f t="shared" si="103"/>
        <v>20</v>
      </c>
      <c r="N1760" s="29">
        <f t="shared" si="104"/>
        <v>25</v>
      </c>
      <c r="O1760" s="16"/>
      <c r="P1760" s="16"/>
      <c r="Q1760" s="16">
        <v>1</v>
      </c>
      <c r="R1760" s="16">
        <v>2</v>
      </c>
      <c r="S1760" s="13" t="s">
        <v>34</v>
      </c>
      <c r="T1760" s="13">
        <v>2.6000000000000001</v>
      </c>
      <c r="U1760" s="13">
        <v>465.92000000000002</v>
      </c>
      <c r="V1760" s="13">
        <v>600</v>
      </c>
      <c r="W1760" s="13">
        <v>740</v>
      </c>
      <c r="X1760" s="17"/>
      <c r="Y1760" s="18">
        <v>45</v>
      </c>
      <c r="Z1760" s="18">
        <f>#NAME?</f>
        <v>45</v>
      </c>
      <c r="AA1760" s="18" t="b">
        <f t="shared" si="102"/>
        <v>1</v>
      </c>
      <c r="AB1760" s="19">
        <v>10</v>
      </c>
    </row>
    <row r="1761">
      <c r="A1761" s="12">
        <v>13970</v>
      </c>
      <c r="B1761" s="13" t="s">
        <v>7229</v>
      </c>
      <c r="C1761" s="13" t="s">
        <v>7230</v>
      </c>
      <c r="D1761" s="13" t="s">
        <v>4422</v>
      </c>
      <c r="E1761" s="13" t="s">
        <v>7231</v>
      </c>
      <c r="F1761" s="13" t="s">
        <v>7232</v>
      </c>
      <c r="G1761" s="13" t="s">
        <v>7233</v>
      </c>
      <c r="H1761" s="14">
        <v>0.02</v>
      </c>
      <c r="I1761" s="15" t="s">
        <v>32</v>
      </c>
      <c r="J1761" s="13" t="s">
        <v>33</v>
      </c>
      <c r="K1761" s="20">
        <v>90</v>
      </c>
      <c r="L1761" s="16">
        <v>5</v>
      </c>
      <c r="M1761" s="29">
        <f t="shared" si="103"/>
        <v>20</v>
      </c>
      <c r="N1761" s="29">
        <f t="shared" si="104"/>
        <v>25</v>
      </c>
      <c r="O1761" s="16"/>
      <c r="P1761" s="16"/>
      <c r="Q1761" s="16">
        <v>1</v>
      </c>
      <c r="R1761" s="16">
        <v>2</v>
      </c>
      <c r="S1761" s="13" t="s">
        <v>34</v>
      </c>
      <c r="T1761" s="13">
        <v>2.6000000000000001</v>
      </c>
      <c r="U1761" s="13">
        <v>465.92000000000002</v>
      </c>
      <c r="V1761" s="13">
        <v>600</v>
      </c>
      <c r="W1761" s="13">
        <v>740</v>
      </c>
      <c r="X1761" s="17"/>
      <c r="Y1761" s="18">
        <v>54</v>
      </c>
      <c r="Z1761" s="18">
        <f>#NAME?</f>
        <v>54</v>
      </c>
      <c r="AA1761" s="18" t="b">
        <f t="shared" si="102"/>
        <v>1</v>
      </c>
      <c r="AB1761" s="19">
        <v>10</v>
      </c>
    </row>
    <row r="1762">
      <c r="A1762" s="12">
        <v>13971</v>
      </c>
      <c r="B1762" s="13" t="s">
        <v>7234</v>
      </c>
      <c r="C1762" s="13" t="s">
        <v>7235</v>
      </c>
      <c r="D1762" s="13" t="s">
        <v>4422</v>
      </c>
      <c r="E1762" s="13" t="s">
        <v>7236</v>
      </c>
      <c r="F1762" s="13" t="s">
        <v>7237</v>
      </c>
      <c r="G1762" s="13" t="s">
        <v>7238</v>
      </c>
      <c r="H1762" s="14">
        <v>0.02</v>
      </c>
      <c r="I1762" s="15" t="s">
        <v>32</v>
      </c>
      <c r="J1762" s="13" t="s">
        <v>33</v>
      </c>
      <c r="K1762" s="20">
        <v>90</v>
      </c>
      <c r="L1762" s="16">
        <v>5</v>
      </c>
      <c r="M1762" s="29">
        <f t="shared" si="103"/>
        <v>20</v>
      </c>
      <c r="N1762" s="29">
        <f t="shared" si="104"/>
        <v>25</v>
      </c>
      <c r="O1762" s="16"/>
      <c r="P1762" s="16"/>
      <c r="Q1762" s="16">
        <v>1</v>
      </c>
      <c r="R1762" s="16">
        <v>2</v>
      </c>
      <c r="S1762" s="13" t="s">
        <v>34</v>
      </c>
      <c r="T1762" s="13">
        <v>3</v>
      </c>
      <c r="U1762" s="13">
        <v>537.60000000000002</v>
      </c>
      <c r="V1762" s="13">
        <v>700</v>
      </c>
      <c r="W1762" s="13">
        <v>880</v>
      </c>
      <c r="X1762" s="17"/>
      <c r="Y1762" s="18">
        <v>56</v>
      </c>
      <c r="Z1762" s="18">
        <f>#NAME?</f>
        <v>56</v>
      </c>
      <c r="AA1762" s="18" t="b">
        <f t="shared" si="102"/>
        <v>1</v>
      </c>
      <c r="AB1762" s="19">
        <v>10</v>
      </c>
    </row>
    <row r="1763">
      <c r="A1763" s="12">
        <v>13976</v>
      </c>
      <c r="B1763" s="13" t="s">
        <v>7239</v>
      </c>
      <c r="C1763" s="13" t="s">
        <v>7240</v>
      </c>
      <c r="D1763" s="13" t="s">
        <v>4422</v>
      </c>
      <c r="E1763" s="13" t="s">
        <v>7241</v>
      </c>
      <c r="F1763" s="13" t="s">
        <v>7242</v>
      </c>
      <c r="G1763" s="13" t="s">
        <v>7233</v>
      </c>
      <c r="H1763" s="14">
        <v>0.02</v>
      </c>
      <c r="I1763" s="15" t="s">
        <v>32</v>
      </c>
      <c r="J1763" s="13" t="s">
        <v>33</v>
      </c>
      <c r="K1763" s="20">
        <v>90</v>
      </c>
      <c r="L1763" s="16">
        <v>5</v>
      </c>
      <c r="M1763" s="29">
        <f t="shared" si="103"/>
        <v>20</v>
      </c>
      <c r="N1763" s="29">
        <f t="shared" si="104"/>
        <v>25</v>
      </c>
      <c r="O1763" s="16"/>
      <c r="P1763" s="16"/>
      <c r="Q1763" s="16">
        <v>1</v>
      </c>
      <c r="R1763" s="16">
        <v>2</v>
      </c>
      <c r="S1763" s="13" t="s">
        <v>34</v>
      </c>
      <c r="T1763" s="13">
        <v>2.6000000000000001</v>
      </c>
      <c r="U1763" s="13">
        <v>465.92000000000002</v>
      </c>
      <c r="V1763" s="13">
        <v>600</v>
      </c>
      <c r="W1763" s="13">
        <v>740</v>
      </c>
      <c r="X1763" s="17"/>
      <c r="Y1763" s="18">
        <v>45</v>
      </c>
      <c r="Z1763" s="18">
        <f>#NAME?</f>
        <v>45</v>
      </c>
      <c r="AA1763" s="18" t="b">
        <f t="shared" si="102"/>
        <v>1</v>
      </c>
      <c r="AB1763" s="19">
        <v>10</v>
      </c>
    </row>
    <row r="1764">
      <c r="A1764" s="12">
        <v>13977</v>
      </c>
      <c r="B1764" s="13" t="s">
        <v>7243</v>
      </c>
      <c r="C1764" s="13" t="s">
        <v>7244</v>
      </c>
      <c r="D1764" s="13" t="s">
        <v>4422</v>
      </c>
      <c r="E1764" s="13" t="s">
        <v>7245</v>
      </c>
      <c r="F1764" s="13" t="s">
        <v>7246</v>
      </c>
      <c r="G1764" s="13" t="s">
        <v>7238</v>
      </c>
      <c r="H1764" s="14">
        <v>0.02</v>
      </c>
      <c r="I1764" s="15" t="s">
        <v>32</v>
      </c>
      <c r="J1764" s="13" t="s">
        <v>33</v>
      </c>
      <c r="K1764" s="20">
        <v>90</v>
      </c>
      <c r="L1764" s="16">
        <v>5</v>
      </c>
      <c r="M1764" s="29">
        <f t="shared" si="103"/>
        <v>20</v>
      </c>
      <c r="N1764" s="29">
        <f t="shared" si="104"/>
        <v>25</v>
      </c>
      <c r="O1764" s="16"/>
      <c r="P1764" s="16"/>
      <c r="Q1764" s="16">
        <v>1</v>
      </c>
      <c r="R1764" s="16">
        <v>2</v>
      </c>
      <c r="S1764" s="13" t="s">
        <v>34</v>
      </c>
      <c r="T1764" s="13">
        <v>3</v>
      </c>
      <c r="U1764" s="13">
        <v>537.60000000000002</v>
      </c>
      <c r="V1764" s="13">
        <v>700</v>
      </c>
      <c r="W1764" s="13">
        <v>880</v>
      </c>
      <c r="X1764" s="17"/>
      <c r="Y1764" s="18">
        <v>44</v>
      </c>
      <c r="Z1764" s="18">
        <f>#NAME?</f>
        <v>44</v>
      </c>
      <c r="AA1764" s="18" t="b">
        <f t="shared" si="102"/>
        <v>1</v>
      </c>
      <c r="AB1764" s="19">
        <v>10</v>
      </c>
    </row>
    <row r="1765">
      <c r="A1765" s="12">
        <v>13813</v>
      </c>
      <c r="B1765" s="13" t="s">
        <v>7247</v>
      </c>
      <c r="C1765" s="13" t="s">
        <v>7248</v>
      </c>
      <c r="D1765" s="13" t="s">
        <v>4422</v>
      </c>
      <c r="E1765" s="13" t="s">
        <v>7249</v>
      </c>
      <c r="F1765" s="13" t="s">
        <v>7250</v>
      </c>
      <c r="G1765" s="13" t="s">
        <v>7251</v>
      </c>
      <c r="H1765" s="14">
        <v>0.02</v>
      </c>
      <c r="I1765" s="15" t="s">
        <v>32</v>
      </c>
      <c r="J1765" s="13" t="s">
        <v>33</v>
      </c>
      <c r="K1765" s="20">
        <v>90</v>
      </c>
      <c r="L1765" s="16">
        <v>5</v>
      </c>
      <c r="M1765" s="29">
        <f t="shared" si="103"/>
        <v>20</v>
      </c>
      <c r="N1765" s="29">
        <f t="shared" si="104"/>
        <v>25</v>
      </c>
      <c r="O1765" s="16"/>
      <c r="P1765" s="16"/>
      <c r="Q1765" s="16">
        <v>1</v>
      </c>
      <c r="R1765" s="16">
        <v>2</v>
      </c>
      <c r="S1765" s="13" t="s">
        <v>66</v>
      </c>
      <c r="T1765" s="13">
        <v>15</v>
      </c>
      <c r="U1765" s="13">
        <v>2</v>
      </c>
      <c r="V1765" s="13">
        <v>3000</v>
      </c>
      <c r="W1765" s="13">
        <v>4140</v>
      </c>
      <c r="X1765" s="17"/>
      <c r="Y1765" s="18"/>
      <c r="Z1765" s="18">
        <f>#NAME?</f>
        <v>0</v>
      </c>
      <c r="AA1765" s="18" t="b">
        <f t="shared" si="102"/>
        <v>1</v>
      </c>
      <c r="AB1765" s="19"/>
    </row>
    <row r="1766">
      <c r="A1766" s="12">
        <v>13812</v>
      </c>
      <c r="B1766" s="13" t="s">
        <v>7252</v>
      </c>
      <c r="C1766" s="13" t="s">
        <v>7253</v>
      </c>
      <c r="D1766" s="13" t="s">
        <v>4422</v>
      </c>
      <c r="E1766" s="13" t="s">
        <v>7254</v>
      </c>
      <c r="F1766" s="13" t="s">
        <v>7255</v>
      </c>
      <c r="G1766" s="13" t="s">
        <v>7251</v>
      </c>
      <c r="H1766" s="14">
        <v>0.02</v>
      </c>
      <c r="I1766" s="15" t="s">
        <v>32</v>
      </c>
      <c r="J1766" s="13" t="s">
        <v>33</v>
      </c>
      <c r="K1766" s="20">
        <v>90</v>
      </c>
      <c r="L1766" s="16">
        <v>5</v>
      </c>
      <c r="M1766" s="29">
        <f t="shared" si="103"/>
        <v>20</v>
      </c>
      <c r="N1766" s="29">
        <f t="shared" si="104"/>
        <v>25</v>
      </c>
      <c r="O1766" s="16"/>
      <c r="P1766" s="16"/>
      <c r="Q1766" s="16">
        <v>1</v>
      </c>
      <c r="R1766" s="16">
        <v>2</v>
      </c>
      <c r="S1766" s="13" t="s">
        <v>66</v>
      </c>
      <c r="T1766" s="13">
        <v>15</v>
      </c>
      <c r="U1766" s="13">
        <v>2</v>
      </c>
      <c r="V1766" s="13">
        <v>3000</v>
      </c>
      <c r="W1766" s="13">
        <v>4140</v>
      </c>
      <c r="X1766" s="17"/>
      <c r="Y1766" s="18"/>
      <c r="Z1766" s="18">
        <f>#NAME?</f>
        <v>0</v>
      </c>
      <c r="AA1766" s="18" t="b">
        <f t="shared" si="102"/>
        <v>1</v>
      </c>
      <c r="AB1766" s="19"/>
    </row>
    <row r="1767">
      <c r="A1767" s="21">
        <v>10450</v>
      </c>
      <c r="B1767" s="22" t="s">
        <v>7256</v>
      </c>
      <c r="C1767" s="22" t="s">
        <v>7257</v>
      </c>
      <c r="D1767" s="22" t="s">
        <v>4422</v>
      </c>
      <c r="E1767" s="22" t="s">
        <v>7258</v>
      </c>
      <c r="F1767" s="22" t="s">
        <v>7259</v>
      </c>
      <c r="G1767" s="22"/>
      <c r="H1767" s="14">
        <v>0.040000000000000001</v>
      </c>
      <c r="I1767" s="15" t="s">
        <v>64</v>
      </c>
      <c r="J1767" s="22" t="s">
        <v>65</v>
      </c>
      <c r="K1767" s="13">
        <v>90</v>
      </c>
      <c r="L1767" s="23">
        <v>2</v>
      </c>
      <c r="M1767" s="29">
        <f t="shared" si="103"/>
        <v>8</v>
      </c>
      <c r="N1767" s="29">
        <f t="shared" si="104"/>
        <v>10</v>
      </c>
      <c r="O1767" s="23"/>
      <c r="P1767" s="23"/>
      <c r="Q1767" s="23">
        <v>2</v>
      </c>
      <c r="R1767" s="23">
        <v>5</v>
      </c>
      <c r="S1767" s="22" t="s">
        <v>66</v>
      </c>
      <c r="T1767" s="22">
        <v>85.700000000000003</v>
      </c>
      <c r="U1767" s="22">
        <v>2331</v>
      </c>
      <c r="V1767" s="22">
        <v>3500</v>
      </c>
      <c r="W1767" s="22">
        <v>4660</v>
      </c>
      <c r="X1767" s="24"/>
      <c r="Y1767" s="25">
        <v>6</v>
      </c>
      <c r="Z1767" s="18">
        <f>#NAME?</f>
        <v>6</v>
      </c>
      <c r="AA1767" s="18" t="b">
        <f t="shared" si="102"/>
        <v>1</v>
      </c>
      <c r="AB1767" s="26">
        <v>2</v>
      </c>
    </row>
    <row r="1768">
      <c r="A1768" s="21">
        <v>11446</v>
      </c>
      <c r="B1768" s="22" t="s">
        <v>7260</v>
      </c>
      <c r="C1768" s="22" t="s">
        <v>7261</v>
      </c>
      <c r="D1768" s="22" t="s">
        <v>4422</v>
      </c>
      <c r="E1768" s="22" t="s">
        <v>7262</v>
      </c>
      <c r="F1768" s="22" t="s">
        <v>7263</v>
      </c>
      <c r="G1768" s="22"/>
      <c r="H1768" s="14">
        <v>0.040000000000000001</v>
      </c>
      <c r="I1768" s="15" t="s">
        <v>64</v>
      </c>
      <c r="J1768" s="22" t="s">
        <v>65</v>
      </c>
      <c r="K1768" s="13">
        <v>90</v>
      </c>
      <c r="L1768" s="23">
        <v>1</v>
      </c>
      <c r="M1768" s="29">
        <f t="shared" si="103"/>
        <v>4</v>
      </c>
      <c r="N1768" s="29">
        <f t="shared" si="104"/>
        <v>5</v>
      </c>
      <c r="O1768" s="23"/>
      <c r="P1768" s="23"/>
      <c r="Q1768" s="23">
        <v>5</v>
      </c>
      <c r="R1768" s="23">
        <v>20</v>
      </c>
      <c r="S1768" s="22" t="s">
        <v>66</v>
      </c>
      <c r="T1768" s="22">
        <v>92.200000000000003</v>
      </c>
      <c r="U1768" s="22">
        <v>2508</v>
      </c>
      <c r="V1768" s="22">
        <v>3760</v>
      </c>
      <c r="W1768" s="22">
        <v>5020</v>
      </c>
      <c r="X1768" s="24"/>
      <c r="Y1768" s="25">
        <v>18</v>
      </c>
      <c r="Z1768" s="18">
        <f>#NAME?</f>
        <v>18</v>
      </c>
      <c r="AA1768" s="18" t="b">
        <f t="shared" si="102"/>
        <v>1</v>
      </c>
      <c r="AB1768" s="26">
        <v>7</v>
      </c>
    </row>
    <row r="1769">
      <c r="A1769" s="21">
        <v>10443</v>
      </c>
      <c r="B1769" s="22" t="s">
        <v>7264</v>
      </c>
      <c r="C1769" s="22" t="s">
        <v>7265</v>
      </c>
      <c r="D1769" s="22" t="s">
        <v>4422</v>
      </c>
      <c r="E1769" s="22" t="s">
        <v>7266</v>
      </c>
      <c r="F1769" s="22" t="s">
        <v>7267</v>
      </c>
      <c r="G1769" s="22"/>
      <c r="H1769" s="14">
        <v>0.040000000000000001</v>
      </c>
      <c r="I1769" s="15" t="s">
        <v>64</v>
      </c>
      <c r="J1769" s="22" t="s">
        <v>65</v>
      </c>
      <c r="K1769" s="13">
        <v>90</v>
      </c>
      <c r="L1769" s="23">
        <v>8</v>
      </c>
      <c r="M1769" s="29">
        <f t="shared" si="103"/>
        <v>32</v>
      </c>
      <c r="N1769" s="29">
        <f t="shared" si="104"/>
        <v>40</v>
      </c>
      <c r="O1769" s="23"/>
      <c r="P1769" s="23"/>
      <c r="Q1769" s="23">
        <v>3</v>
      </c>
      <c r="R1769" s="23">
        <v>10</v>
      </c>
      <c r="S1769" s="22" t="s">
        <v>66</v>
      </c>
      <c r="T1769" s="22">
        <v>65</v>
      </c>
      <c r="U1769" s="22">
        <v>1658</v>
      </c>
      <c r="V1769" s="22">
        <v>2490</v>
      </c>
      <c r="W1769" s="22">
        <v>3320</v>
      </c>
      <c r="X1769" s="24">
        <v>4</v>
      </c>
      <c r="Y1769" s="25">
        <v>24</v>
      </c>
      <c r="Z1769" s="18">
        <f>#NAME?</f>
        <v>24</v>
      </c>
      <c r="AA1769" s="18" t="b">
        <f t="shared" si="102"/>
        <v>1</v>
      </c>
      <c r="AB1769" s="26">
        <v>1</v>
      </c>
    </row>
    <row r="1770">
      <c r="A1770" s="21">
        <v>10442</v>
      </c>
      <c r="B1770" s="22" t="s">
        <v>7268</v>
      </c>
      <c r="C1770" s="22" t="s">
        <v>7269</v>
      </c>
      <c r="D1770" s="22" t="s">
        <v>4422</v>
      </c>
      <c r="E1770" s="22" t="s">
        <v>7270</v>
      </c>
      <c r="F1770" s="22" t="s">
        <v>7271</v>
      </c>
      <c r="G1770" s="22"/>
      <c r="H1770" s="14">
        <v>0.040000000000000001</v>
      </c>
      <c r="I1770" s="15" t="s">
        <v>64</v>
      </c>
      <c r="J1770" s="22" t="s">
        <v>65</v>
      </c>
      <c r="K1770" s="13">
        <v>90</v>
      </c>
      <c r="L1770" s="23">
        <v>9</v>
      </c>
      <c r="M1770" s="29">
        <f t="shared" si="103"/>
        <v>36</v>
      </c>
      <c r="N1770" s="29">
        <f t="shared" si="104"/>
        <v>45</v>
      </c>
      <c r="O1770" s="23"/>
      <c r="P1770" s="23"/>
      <c r="Q1770" s="23">
        <v>3</v>
      </c>
      <c r="R1770" s="23">
        <v>10</v>
      </c>
      <c r="S1770" s="22" t="s">
        <v>66</v>
      </c>
      <c r="T1770" s="22">
        <v>65</v>
      </c>
      <c r="U1770" s="22">
        <v>1658</v>
      </c>
      <c r="V1770" s="22">
        <v>2490</v>
      </c>
      <c r="W1770" s="22">
        <v>3320</v>
      </c>
      <c r="X1770" s="24">
        <v>4</v>
      </c>
      <c r="Y1770" s="25">
        <v>24</v>
      </c>
      <c r="Z1770" s="18">
        <f>#NAME?</f>
        <v>24</v>
      </c>
      <c r="AA1770" s="18" t="b">
        <f t="shared" si="102"/>
        <v>1</v>
      </c>
      <c r="AB1770" s="26">
        <v>1</v>
      </c>
    </row>
    <row r="1771">
      <c r="A1771" s="21">
        <v>11443</v>
      </c>
      <c r="B1771" s="22" t="s">
        <v>7272</v>
      </c>
      <c r="C1771" s="22" t="s">
        <v>7273</v>
      </c>
      <c r="D1771" s="22" t="s">
        <v>4422</v>
      </c>
      <c r="E1771" s="22" t="s">
        <v>7274</v>
      </c>
      <c r="F1771" s="22" t="s">
        <v>7275</v>
      </c>
      <c r="G1771" s="22"/>
      <c r="H1771" s="14">
        <v>0.040000000000000001</v>
      </c>
      <c r="I1771" s="15" t="s">
        <v>64</v>
      </c>
      <c r="J1771" s="22" t="s">
        <v>65</v>
      </c>
      <c r="K1771" s="13">
        <v>90</v>
      </c>
      <c r="L1771" s="23">
        <v>7</v>
      </c>
      <c r="M1771" s="29">
        <f t="shared" si="103"/>
        <v>28</v>
      </c>
      <c r="N1771" s="29">
        <f t="shared" si="104"/>
        <v>35</v>
      </c>
      <c r="O1771" s="23"/>
      <c r="P1771" s="23"/>
      <c r="Q1771" s="23">
        <v>5</v>
      </c>
      <c r="R1771" s="23">
        <v>20</v>
      </c>
      <c r="S1771" s="22" t="s">
        <v>66</v>
      </c>
      <c r="T1771" s="22">
        <v>27</v>
      </c>
      <c r="U1771" s="22">
        <v>686.55999999999995</v>
      </c>
      <c r="V1771" s="22">
        <v>1000</v>
      </c>
      <c r="W1771" s="22">
        <v>1800</v>
      </c>
      <c r="X1771" s="24">
        <v>15</v>
      </c>
      <c r="Y1771" s="25">
        <v>10</v>
      </c>
      <c r="Z1771" s="18">
        <f>#NAME?</f>
        <v>10</v>
      </c>
      <c r="AA1771" s="18" t="b">
        <f t="shared" si="102"/>
        <v>1</v>
      </c>
      <c r="AB1771" s="26">
        <v>11</v>
      </c>
    </row>
    <row r="1772">
      <c r="A1772" s="21">
        <v>11444</v>
      </c>
      <c r="B1772" s="22" t="s">
        <v>7276</v>
      </c>
      <c r="C1772" s="22" t="s">
        <v>7277</v>
      </c>
      <c r="D1772" s="22" t="s">
        <v>4422</v>
      </c>
      <c r="E1772" s="22" t="s">
        <v>7278</v>
      </c>
      <c r="F1772" s="22" t="s">
        <v>7279</v>
      </c>
      <c r="G1772" s="22"/>
      <c r="H1772" s="14">
        <v>0.040000000000000001</v>
      </c>
      <c r="I1772" s="15" t="s">
        <v>64</v>
      </c>
      <c r="J1772" s="22" t="s">
        <v>65</v>
      </c>
      <c r="K1772" s="13">
        <v>90</v>
      </c>
      <c r="L1772" s="23">
        <v>7</v>
      </c>
      <c r="M1772" s="29">
        <f t="shared" si="103"/>
        <v>28</v>
      </c>
      <c r="N1772" s="29">
        <f t="shared" si="104"/>
        <v>35</v>
      </c>
      <c r="O1772" s="23"/>
      <c r="P1772" s="23"/>
      <c r="Q1772" s="23">
        <v>5</v>
      </c>
      <c r="R1772" s="23">
        <v>20</v>
      </c>
      <c r="S1772" s="22" t="s">
        <v>66</v>
      </c>
      <c r="T1772" s="22">
        <v>27</v>
      </c>
      <c r="U1772" s="22">
        <v>686.55999999999995</v>
      </c>
      <c r="V1772" s="22">
        <v>1000</v>
      </c>
      <c r="W1772" s="22">
        <v>1800</v>
      </c>
      <c r="X1772" s="24">
        <v>9</v>
      </c>
      <c r="Y1772" s="25">
        <v>4</v>
      </c>
      <c r="Z1772" s="18">
        <f>#NAME?</f>
        <v>4</v>
      </c>
      <c r="AA1772" s="18" t="b">
        <f t="shared" si="102"/>
        <v>1</v>
      </c>
      <c r="AB1772" s="26">
        <v>10</v>
      </c>
    </row>
    <row r="1773">
      <c r="A1773" s="21">
        <v>11447</v>
      </c>
      <c r="B1773" s="22" t="s">
        <v>7280</v>
      </c>
      <c r="C1773" s="22" t="s">
        <v>7281</v>
      </c>
      <c r="D1773" s="22" t="s">
        <v>4422</v>
      </c>
      <c r="E1773" s="22" t="s">
        <v>7282</v>
      </c>
      <c r="F1773" s="22" t="s">
        <v>7283</v>
      </c>
      <c r="G1773" s="22"/>
      <c r="H1773" s="14">
        <v>0.040000000000000001</v>
      </c>
      <c r="I1773" s="15"/>
      <c r="J1773" s="15"/>
      <c r="K1773" s="15"/>
      <c r="L1773" s="23"/>
      <c r="M1773" s="29">
        <f t="shared" si="103"/>
        <v>0</v>
      </c>
      <c r="N1773" s="29">
        <f t="shared" si="104"/>
        <v>0</v>
      </c>
      <c r="O1773" s="23"/>
      <c r="P1773" s="23"/>
      <c r="Q1773" s="23">
        <v>1</v>
      </c>
      <c r="R1773" s="23">
        <v>3</v>
      </c>
      <c r="S1773" s="22" t="s">
        <v>66</v>
      </c>
      <c r="T1773" s="22">
        <v>4.9100000000000001</v>
      </c>
      <c r="U1773" s="22">
        <v>767</v>
      </c>
      <c r="V1773" s="22">
        <v>1190</v>
      </c>
      <c r="W1773" s="22">
        <v>1640</v>
      </c>
      <c r="X1773" s="24"/>
      <c r="Y1773" s="25"/>
      <c r="Z1773" s="18">
        <f>#NAME?</f>
        <v>0</v>
      </c>
      <c r="AA1773" s="18" t="b">
        <f t="shared" si="102"/>
        <v>1</v>
      </c>
      <c r="AB1773" s="26">
        <v>8</v>
      </c>
    </row>
    <row r="1774">
      <c r="A1774" s="21">
        <v>11637</v>
      </c>
      <c r="B1774" s="22" t="s">
        <v>7284</v>
      </c>
      <c r="C1774" s="22" t="s">
        <v>7285</v>
      </c>
      <c r="D1774" s="22" t="s">
        <v>4422</v>
      </c>
      <c r="E1774" s="22" t="s">
        <v>7286</v>
      </c>
      <c r="F1774" s="22" t="s">
        <v>7287</v>
      </c>
      <c r="G1774" s="22"/>
      <c r="H1774" s="14">
        <v>0.040000000000000001</v>
      </c>
      <c r="I1774" s="15"/>
      <c r="J1774" s="15"/>
      <c r="K1774" s="15"/>
      <c r="L1774" s="23">
        <v>0</v>
      </c>
      <c r="M1774" s="29">
        <f t="shared" si="103"/>
        <v>0</v>
      </c>
      <c r="N1774" s="29">
        <f t="shared" si="104"/>
        <v>0</v>
      </c>
      <c r="O1774" s="23"/>
      <c r="P1774" s="23"/>
      <c r="Q1774" s="23">
        <v>1</v>
      </c>
      <c r="R1774" s="23">
        <v>3</v>
      </c>
      <c r="S1774" s="22" t="s">
        <v>66</v>
      </c>
      <c r="T1774" s="22">
        <v>2.9300000000000002</v>
      </c>
      <c r="U1774" s="22">
        <v>458</v>
      </c>
      <c r="V1774" s="22">
        <v>710</v>
      </c>
      <c r="W1774" s="22">
        <v>980</v>
      </c>
      <c r="X1774" s="24"/>
      <c r="Y1774" s="25"/>
      <c r="Z1774" s="18">
        <f>#NAME?</f>
        <v>0</v>
      </c>
      <c r="AA1774" s="18" t="b">
        <f t="shared" si="102"/>
        <v>1</v>
      </c>
      <c r="AB1774" s="26">
        <v>22</v>
      </c>
    </row>
    <row r="1775">
      <c r="A1775" s="21">
        <v>11445</v>
      </c>
      <c r="B1775" s="22" t="s">
        <v>7288</v>
      </c>
      <c r="C1775" s="22" t="s">
        <v>7289</v>
      </c>
      <c r="D1775" s="22" t="s">
        <v>4422</v>
      </c>
      <c r="E1775" s="22" t="s">
        <v>7290</v>
      </c>
      <c r="F1775" s="22" t="s">
        <v>7291</v>
      </c>
      <c r="G1775" s="22"/>
      <c r="H1775" s="14">
        <v>0.040000000000000001</v>
      </c>
      <c r="I1775" s="15" t="s">
        <v>64</v>
      </c>
      <c r="J1775" s="22" t="s">
        <v>65</v>
      </c>
      <c r="K1775" s="13">
        <v>90</v>
      </c>
      <c r="L1775" s="23">
        <v>0</v>
      </c>
      <c r="M1775" s="29">
        <f t="shared" si="103"/>
        <v>0</v>
      </c>
      <c r="N1775" s="29">
        <f t="shared" si="104"/>
        <v>0</v>
      </c>
      <c r="O1775" s="23"/>
      <c r="P1775" s="23"/>
      <c r="Q1775" s="23">
        <v>2</v>
      </c>
      <c r="R1775" s="23">
        <v>5</v>
      </c>
      <c r="S1775" s="22" t="s">
        <v>66</v>
      </c>
      <c r="T1775" s="22">
        <v>12</v>
      </c>
      <c r="U1775" s="22">
        <v>1876</v>
      </c>
      <c r="V1775" s="22">
        <v>2910</v>
      </c>
      <c r="W1775" s="22">
        <v>4020</v>
      </c>
      <c r="X1775" s="24"/>
      <c r="Y1775" s="25">
        <v>55</v>
      </c>
      <c r="Z1775" s="18">
        <f>#NAME?</f>
        <v>55</v>
      </c>
      <c r="AA1775" s="18" t="b">
        <f t="shared" si="102"/>
        <v>1</v>
      </c>
      <c r="AB1775" s="26"/>
    </row>
    <row r="1776">
      <c r="A1776" s="21">
        <v>10449</v>
      </c>
      <c r="B1776" s="22" t="s">
        <v>7292</v>
      </c>
      <c r="C1776" s="22" t="s">
        <v>7293</v>
      </c>
      <c r="D1776" s="22" t="s">
        <v>4422</v>
      </c>
      <c r="E1776" s="22" t="s">
        <v>7294</v>
      </c>
      <c r="F1776" s="22" t="s">
        <v>7295</v>
      </c>
      <c r="G1776" s="22"/>
      <c r="H1776" s="14">
        <v>0.040000000000000001</v>
      </c>
      <c r="I1776" s="15" t="s">
        <v>3149</v>
      </c>
      <c r="J1776" s="15" t="s">
        <v>3150</v>
      </c>
      <c r="K1776" s="13">
        <v>90</v>
      </c>
      <c r="L1776" s="23">
        <v>18</v>
      </c>
      <c r="M1776" s="29">
        <f t="shared" si="103"/>
        <v>72</v>
      </c>
      <c r="N1776" s="29">
        <f t="shared" si="104"/>
        <v>90</v>
      </c>
      <c r="O1776" s="23">
        <v>5</v>
      </c>
      <c r="P1776" s="23">
        <v>30</v>
      </c>
      <c r="Q1776" s="23"/>
      <c r="R1776" s="23"/>
      <c r="S1776" s="22" t="s">
        <v>66</v>
      </c>
      <c r="T1776" s="22">
        <v>3</v>
      </c>
      <c r="U1776" s="22">
        <v>504</v>
      </c>
      <c r="V1776" s="22">
        <v>690</v>
      </c>
      <c r="W1776" s="22">
        <v>950</v>
      </c>
      <c r="X1776" s="24">
        <v>2</v>
      </c>
      <c r="Y1776" s="25">
        <v>188</v>
      </c>
      <c r="Z1776" s="18">
        <f>#NAME?</f>
        <v>188</v>
      </c>
      <c r="AA1776" s="18" t="b">
        <f t="shared" si="102"/>
        <v>1</v>
      </c>
      <c r="AB1776" s="26">
        <v>16</v>
      </c>
    </row>
    <row r="1777">
      <c r="A1777" s="21">
        <v>10448</v>
      </c>
      <c r="B1777" s="22" t="s">
        <v>7296</v>
      </c>
      <c r="C1777" s="22" t="s">
        <v>7297</v>
      </c>
      <c r="D1777" s="22" t="s">
        <v>4422</v>
      </c>
      <c r="E1777" s="22" t="s">
        <v>7298</v>
      </c>
      <c r="F1777" s="22" t="s">
        <v>7299</v>
      </c>
      <c r="G1777" s="22"/>
      <c r="H1777" s="14">
        <v>0.040000000000000001</v>
      </c>
      <c r="I1777" s="15" t="s">
        <v>3149</v>
      </c>
      <c r="J1777" s="15" t="s">
        <v>3150</v>
      </c>
      <c r="K1777" s="13">
        <v>90</v>
      </c>
      <c r="L1777" s="23">
        <v>81</v>
      </c>
      <c r="M1777" s="29">
        <f t="shared" si="103"/>
        <v>324</v>
      </c>
      <c r="N1777" s="29">
        <f t="shared" si="104"/>
        <v>405</v>
      </c>
      <c r="O1777" s="23">
        <v>5</v>
      </c>
      <c r="P1777" s="23">
        <v>30</v>
      </c>
      <c r="Q1777" s="23"/>
      <c r="R1777" s="23"/>
      <c r="S1777" s="22" t="s">
        <v>66</v>
      </c>
      <c r="T1777" s="22">
        <v>3</v>
      </c>
      <c r="U1777" s="22">
        <v>504</v>
      </c>
      <c r="V1777" s="22">
        <v>690</v>
      </c>
      <c r="W1777" s="22">
        <v>950</v>
      </c>
      <c r="X1777" s="24"/>
      <c r="Y1777" s="25">
        <v>0</v>
      </c>
      <c r="Z1777" s="18">
        <f>#NAME?</f>
        <v>0</v>
      </c>
      <c r="AA1777" s="18" t="b">
        <f t="shared" si="102"/>
        <v>1</v>
      </c>
      <c r="AB1777" s="26">
        <v>0</v>
      </c>
    </row>
    <row r="1778">
      <c r="A1778" s="21">
        <v>10445</v>
      </c>
      <c r="B1778" s="22" t="s">
        <v>7300</v>
      </c>
      <c r="C1778" s="22" t="s">
        <v>7301</v>
      </c>
      <c r="D1778" s="22" t="s">
        <v>4422</v>
      </c>
      <c r="E1778" s="22" t="s">
        <v>7302</v>
      </c>
      <c r="F1778" s="22" t="s">
        <v>7303</v>
      </c>
      <c r="G1778" s="22"/>
      <c r="H1778" s="14">
        <v>0.040000000000000001</v>
      </c>
      <c r="I1778" s="15" t="s">
        <v>64</v>
      </c>
      <c r="J1778" s="22" t="s">
        <v>65</v>
      </c>
      <c r="K1778" s="13">
        <v>90</v>
      </c>
      <c r="L1778" s="23">
        <v>7</v>
      </c>
      <c r="M1778" s="29">
        <f t="shared" si="103"/>
        <v>28</v>
      </c>
      <c r="N1778" s="29">
        <f t="shared" si="104"/>
        <v>35</v>
      </c>
      <c r="O1778" s="23"/>
      <c r="P1778" s="23"/>
      <c r="Q1778" s="23">
        <v>5</v>
      </c>
      <c r="R1778" s="23">
        <v>20</v>
      </c>
      <c r="S1778" s="22" t="s">
        <v>66</v>
      </c>
      <c r="T1778" s="22">
        <v>32</v>
      </c>
      <c r="U1778" s="22">
        <v>713.76999999999998</v>
      </c>
      <c r="V1778" s="22">
        <v>1400</v>
      </c>
      <c r="W1778" s="22">
        <v>2100</v>
      </c>
      <c r="X1778" s="24">
        <v>3</v>
      </c>
      <c r="Y1778" s="25"/>
      <c r="Z1778" s="18">
        <f>#NAME?</f>
        <v>0</v>
      </c>
      <c r="AA1778" s="18" t="b">
        <f t="shared" si="102"/>
        <v>1</v>
      </c>
      <c r="AB1778" s="26"/>
    </row>
    <row r="1779">
      <c r="A1779" s="21">
        <v>10444</v>
      </c>
      <c r="B1779" s="22" t="s">
        <v>7304</v>
      </c>
      <c r="C1779" s="22" t="s">
        <v>7305</v>
      </c>
      <c r="D1779" s="22" t="s">
        <v>4422</v>
      </c>
      <c r="E1779" s="22" t="s">
        <v>7306</v>
      </c>
      <c r="F1779" s="22" t="s">
        <v>7307</v>
      </c>
      <c r="G1779" s="22"/>
      <c r="H1779" s="14">
        <v>0.040000000000000001</v>
      </c>
      <c r="I1779" s="15" t="s">
        <v>64</v>
      </c>
      <c r="J1779" s="22" t="s">
        <v>65</v>
      </c>
      <c r="K1779" s="13">
        <v>90</v>
      </c>
      <c r="L1779" s="23">
        <v>9</v>
      </c>
      <c r="M1779" s="29">
        <f t="shared" si="103"/>
        <v>36</v>
      </c>
      <c r="N1779" s="29">
        <f t="shared" si="104"/>
        <v>45</v>
      </c>
      <c r="O1779" s="23"/>
      <c r="P1779" s="23"/>
      <c r="Q1779" s="23">
        <v>5</v>
      </c>
      <c r="R1779" s="23">
        <v>20</v>
      </c>
      <c r="S1779" s="22" t="s">
        <v>66</v>
      </c>
      <c r="T1779" s="22">
        <v>32</v>
      </c>
      <c r="U1779" s="22">
        <v>713.76999999999998</v>
      </c>
      <c r="V1779" s="22">
        <v>1400</v>
      </c>
      <c r="W1779" s="22">
        <v>2100</v>
      </c>
      <c r="X1779" s="24"/>
      <c r="Y1779" s="25"/>
      <c r="Z1779" s="18">
        <f>#NAME?</f>
        <v>0</v>
      </c>
      <c r="AA1779" s="18" t="b">
        <f t="shared" si="102"/>
        <v>1</v>
      </c>
      <c r="AB1779" s="26"/>
    </row>
    <row r="1780">
      <c r="A1780" s="21">
        <v>10447</v>
      </c>
      <c r="B1780" s="22" t="s">
        <v>7308</v>
      </c>
      <c r="C1780" s="22" t="s">
        <v>7309</v>
      </c>
      <c r="D1780" s="22" t="s">
        <v>4422</v>
      </c>
      <c r="E1780" s="22" t="s">
        <v>7310</v>
      </c>
      <c r="F1780" s="22" t="s">
        <v>7311</v>
      </c>
      <c r="G1780" s="22"/>
      <c r="H1780" s="14">
        <v>0.040000000000000001</v>
      </c>
      <c r="I1780" s="15" t="s">
        <v>64</v>
      </c>
      <c r="J1780" s="22" t="s">
        <v>65</v>
      </c>
      <c r="K1780" s="13">
        <v>90</v>
      </c>
      <c r="L1780" s="23">
        <v>27</v>
      </c>
      <c r="M1780" s="29">
        <f t="shared" si="103"/>
        <v>108</v>
      </c>
      <c r="N1780" s="29">
        <f t="shared" si="104"/>
        <v>135</v>
      </c>
      <c r="O1780" s="23"/>
      <c r="P1780" s="23"/>
      <c r="Q1780" s="23">
        <v>5</v>
      </c>
      <c r="R1780" s="23">
        <v>20</v>
      </c>
      <c r="S1780" s="22" t="s">
        <v>66</v>
      </c>
      <c r="T1780" s="22">
        <v>16</v>
      </c>
      <c r="U1780" s="22">
        <v>350</v>
      </c>
      <c r="V1780" s="22">
        <v>610</v>
      </c>
      <c r="W1780" s="22">
        <v>1050</v>
      </c>
      <c r="X1780" s="24"/>
      <c r="Y1780" s="25"/>
      <c r="Z1780" s="18">
        <f>#NAME?</f>
        <v>0</v>
      </c>
      <c r="AA1780" s="18" t="b">
        <f t="shared" si="102"/>
        <v>1</v>
      </c>
      <c r="AB1780" s="26">
        <v>0</v>
      </c>
    </row>
    <row r="1781">
      <c r="A1781" s="21">
        <v>10446</v>
      </c>
      <c r="B1781" s="22" t="s">
        <v>7312</v>
      </c>
      <c r="C1781" s="22" t="s">
        <v>7313</v>
      </c>
      <c r="D1781" s="22" t="s">
        <v>4422</v>
      </c>
      <c r="E1781" s="22" t="s">
        <v>7314</v>
      </c>
      <c r="F1781" s="22" t="s">
        <v>7315</v>
      </c>
      <c r="G1781" s="22"/>
      <c r="H1781" s="14">
        <v>0.040000000000000001</v>
      </c>
      <c r="I1781" s="15" t="s">
        <v>64</v>
      </c>
      <c r="J1781" s="22" t="s">
        <v>65</v>
      </c>
      <c r="K1781" s="13">
        <v>90</v>
      </c>
      <c r="L1781" s="23">
        <v>23</v>
      </c>
      <c r="M1781" s="29">
        <f t="shared" si="103"/>
        <v>92</v>
      </c>
      <c r="N1781" s="29">
        <f t="shared" si="104"/>
        <v>115</v>
      </c>
      <c r="O1781" s="23"/>
      <c r="P1781" s="23"/>
      <c r="Q1781" s="23">
        <v>5</v>
      </c>
      <c r="R1781" s="23">
        <v>20</v>
      </c>
      <c r="S1781" s="22" t="s">
        <v>66</v>
      </c>
      <c r="T1781" s="22">
        <v>16</v>
      </c>
      <c r="U1781" s="22">
        <v>350</v>
      </c>
      <c r="V1781" s="22">
        <v>610</v>
      </c>
      <c r="W1781" s="22">
        <v>1050</v>
      </c>
      <c r="X1781" s="24">
        <v>1</v>
      </c>
      <c r="Y1781" s="25"/>
      <c r="Z1781" s="18">
        <f>#NAME?</f>
        <v>0</v>
      </c>
      <c r="AA1781" s="18" t="b">
        <f t="shared" si="102"/>
        <v>1</v>
      </c>
      <c r="AB1781" s="26">
        <v>5</v>
      </c>
    </row>
    <row r="1782">
      <c r="A1782" s="21">
        <v>11448</v>
      </c>
      <c r="B1782" s="22" t="s">
        <v>7316</v>
      </c>
      <c r="C1782" s="22" t="s">
        <v>7317</v>
      </c>
      <c r="D1782" s="22" t="s">
        <v>4422</v>
      </c>
      <c r="E1782" s="22" t="s">
        <v>7318</v>
      </c>
      <c r="F1782" s="22" t="s">
        <v>7319</v>
      </c>
      <c r="G1782" s="22"/>
      <c r="H1782" s="14">
        <v>0.040000000000000001</v>
      </c>
      <c r="I1782" s="15" t="s">
        <v>64</v>
      </c>
      <c r="J1782" s="22" t="s">
        <v>65</v>
      </c>
      <c r="K1782" s="13">
        <v>90</v>
      </c>
      <c r="L1782" s="23">
        <v>0</v>
      </c>
      <c r="M1782" s="29">
        <f t="shared" si="103"/>
        <v>0</v>
      </c>
      <c r="N1782" s="29">
        <f t="shared" si="104"/>
        <v>0</v>
      </c>
      <c r="O1782" s="23"/>
      <c r="P1782" s="23"/>
      <c r="Q1782" s="23">
        <v>2</v>
      </c>
      <c r="R1782" s="23">
        <v>5</v>
      </c>
      <c r="S1782" s="22" t="s">
        <v>66</v>
      </c>
      <c r="T1782" s="22">
        <v>0.37</v>
      </c>
      <c r="U1782" s="22">
        <v>58</v>
      </c>
      <c r="V1782" s="22">
        <v>90</v>
      </c>
      <c r="W1782" s="22">
        <v>120</v>
      </c>
      <c r="X1782" s="24"/>
      <c r="Y1782" s="25"/>
      <c r="Z1782" s="18">
        <f>#NAME?</f>
        <v>0</v>
      </c>
      <c r="AA1782" s="18" t="b">
        <f t="shared" si="102"/>
        <v>1</v>
      </c>
      <c r="AB1782" s="26">
        <v>92</v>
      </c>
    </row>
    <row r="1783">
      <c r="A1783" s="21">
        <v>13996</v>
      </c>
      <c r="B1783" s="22" t="s">
        <v>7320</v>
      </c>
      <c r="C1783" s="22" t="s">
        <v>7321</v>
      </c>
      <c r="D1783" s="22" t="s">
        <v>4422</v>
      </c>
      <c r="E1783" s="22" t="s">
        <v>7322</v>
      </c>
      <c r="F1783" s="22" t="s">
        <v>7323</v>
      </c>
      <c r="G1783" s="22"/>
      <c r="H1783" s="14">
        <v>0.040000000000000001</v>
      </c>
      <c r="I1783" s="15" t="s">
        <v>64</v>
      </c>
      <c r="J1783" s="22" t="s">
        <v>65</v>
      </c>
      <c r="K1783" s="13">
        <v>90</v>
      </c>
      <c r="L1783" s="23"/>
      <c r="M1783" s="29">
        <f t="shared" si="103"/>
        <v>0</v>
      </c>
      <c r="N1783" s="29">
        <f t="shared" si="104"/>
        <v>0</v>
      </c>
      <c r="O1783" s="23"/>
      <c r="P1783" s="23"/>
      <c r="Q1783" s="23">
        <v>2</v>
      </c>
      <c r="R1783" s="23">
        <v>5</v>
      </c>
      <c r="S1783" s="22" t="s">
        <v>2313</v>
      </c>
      <c r="T1783" s="22">
        <v>36</v>
      </c>
      <c r="U1783" s="22">
        <v>979</v>
      </c>
      <c r="V1783" s="22">
        <v>1470</v>
      </c>
      <c r="W1783" s="22">
        <v>1960</v>
      </c>
      <c r="X1783" s="24"/>
      <c r="Y1783" s="25"/>
      <c r="Z1783" s="18">
        <f>#NAME?</f>
        <v>0</v>
      </c>
      <c r="AA1783" s="18" t="b">
        <f t="shared" si="102"/>
        <v>1</v>
      </c>
      <c r="AB1783" s="26">
        <v>2</v>
      </c>
    </row>
    <row r="1784">
      <c r="A1784" s="21">
        <v>13995</v>
      </c>
      <c r="B1784" s="22" t="s">
        <v>7324</v>
      </c>
      <c r="C1784" s="22" t="s">
        <v>7325</v>
      </c>
      <c r="D1784" s="22" t="s">
        <v>4422</v>
      </c>
      <c r="E1784" s="22" t="s">
        <v>7326</v>
      </c>
      <c r="F1784" s="22" t="s">
        <v>7327</v>
      </c>
      <c r="G1784" s="22"/>
      <c r="H1784" s="14">
        <v>0.040000000000000001</v>
      </c>
      <c r="I1784" s="15" t="s">
        <v>64</v>
      </c>
      <c r="J1784" s="22" t="s">
        <v>65</v>
      </c>
      <c r="K1784" s="13">
        <v>90</v>
      </c>
      <c r="L1784" s="23">
        <v>0</v>
      </c>
      <c r="M1784" s="29">
        <f t="shared" si="103"/>
        <v>0</v>
      </c>
      <c r="N1784" s="29">
        <f t="shared" si="104"/>
        <v>0</v>
      </c>
      <c r="O1784" s="23"/>
      <c r="P1784" s="23"/>
      <c r="Q1784" s="23">
        <v>2</v>
      </c>
      <c r="R1784" s="23">
        <v>5</v>
      </c>
      <c r="S1784" s="22" t="s">
        <v>66</v>
      </c>
      <c r="T1784" s="22">
        <v>90</v>
      </c>
      <c r="U1784" s="22">
        <v>2448</v>
      </c>
      <c r="V1784" s="22">
        <v>3670</v>
      </c>
      <c r="W1784" s="22">
        <v>4900</v>
      </c>
      <c r="X1784" s="24"/>
      <c r="Y1784" s="25">
        <v>2</v>
      </c>
      <c r="Z1784" s="18">
        <f>#NAME?</f>
        <v>2</v>
      </c>
      <c r="AA1784" s="18" t="b">
        <f t="shared" si="102"/>
        <v>1</v>
      </c>
      <c r="AB1784" s="26"/>
    </row>
    <row r="1785">
      <c r="A1785" s="21">
        <v>14231</v>
      </c>
      <c r="B1785" s="22" t="s">
        <v>7328</v>
      </c>
      <c r="C1785" s="22" t="s">
        <v>7329</v>
      </c>
      <c r="D1785" s="22" t="s">
        <v>4422</v>
      </c>
      <c r="E1785" s="22" t="s">
        <v>7330</v>
      </c>
      <c r="F1785" s="22" t="s">
        <v>7331</v>
      </c>
      <c r="G1785" s="22"/>
      <c r="H1785" s="14">
        <v>0.040000000000000001</v>
      </c>
      <c r="I1785" s="15" t="s">
        <v>64</v>
      </c>
      <c r="J1785" s="22" t="s">
        <v>65</v>
      </c>
      <c r="K1785" s="13">
        <v>90</v>
      </c>
      <c r="L1785" s="23">
        <v>0</v>
      </c>
      <c r="M1785" s="29">
        <f t="shared" si="103"/>
        <v>0</v>
      </c>
      <c r="N1785" s="29">
        <f t="shared" si="104"/>
        <v>0</v>
      </c>
      <c r="O1785" s="23"/>
      <c r="P1785" s="23"/>
      <c r="Q1785" s="23">
        <v>2</v>
      </c>
      <c r="R1785" s="23">
        <v>5</v>
      </c>
      <c r="S1785" s="22" t="s">
        <v>66</v>
      </c>
      <c r="T1785" s="22">
        <v>0</v>
      </c>
      <c r="U1785" s="22">
        <v>3500</v>
      </c>
      <c r="V1785" s="22">
        <v>3500</v>
      </c>
      <c r="W1785" s="22">
        <v>5900</v>
      </c>
      <c r="X1785" s="24"/>
      <c r="Y1785" s="25">
        <v>5</v>
      </c>
      <c r="Z1785" s="18">
        <f>#NAME?</f>
        <v>5</v>
      </c>
      <c r="AA1785" s="18" t="b">
        <f t="shared" si="102"/>
        <v>1</v>
      </c>
      <c r="AB1785" s="26">
        <v>4</v>
      </c>
    </row>
    <row r="1786">
      <c r="A1786" s="21">
        <v>13871</v>
      </c>
      <c r="B1786" s="22" t="s">
        <v>7332</v>
      </c>
      <c r="C1786" s="22" t="s">
        <v>7333</v>
      </c>
      <c r="D1786" s="22" t="s">
        <v>4422</v>
      </c>
      <c r="E1786" s="22" t="s">
        <v>7334</v>
      </c>
      <c r="F1786" s="22" t="s">
        <v>7335</v>
      </c>
      <c r="G1786" s="22"/>
      <c r="H1786" s="14">
        <v>0.040000000000000001</v>
      </c>
      <c r="I1786" s="15" t="s">
        <v>64</v>
      </c>
      <c r="J1786" s="22" t="s">
        <v>65</v>
      </c>
      <c r="K1786" s="13">
        <v>90</v>
      </c>
      <c r="L1786" s="23">
        <v>6</v>
      </c>
      <c r="M1786" s="29">
        <f t="shared" si="103"/>
        <v>24</v>
      </c>
      <c r="N1786" s="29">
        <f t="shared" si="104"/>
        <v>30</v>
      </c>
      <c r="O1786" s="23"/>
      <c r="P1786" s="23"/>
      <c r="Q1786" s="23">
        <v>2</v>
      </c>
      <c r="R1786" s="23">
        <v>5</v>
      </c>
      <c r="S1786" s="22" t="s">
        <v>66</v>
      </c>
      <c r="T1786" s="22">
        <v>90</v>
      </c>
      <c r="U1786" s="22">
        <v>2288.52</v>
      </c>
      <c r="V1786" s="22">
        <v>3400</v>
      </c>
      <c r="W1786" s="22">
        <v>5900</v>
      </c>
      <c r="X1786" s="24"/>
      <c r="Y1786" s="25">
        <v>44</v>
      </c>
      <c r="Z1786" s="18">
        <f>#NAME?</f>
        <v>44</v>
      </c>
      <c r="AA1786" s="18" t="b">
        <f t="shared" si="102"/>
        <v>1</v>
      </c>
      <c r="AB1786" s="26">
        <v>1</v>
      </c>
    </row>
    <row r="1787">
      <c r="A1787" s="21">
        <v>13870</v>
      </c>
      <c r="B1787" s="22" t="s">
        <v>7336</v>
      </c>
      <c r="C1787" s="22" t="s">
        <v>7337</v>
      </c>
      <c r="D1787" s="22" t="s">
        <v>4422</v>
      </c>
      <c r="E1787" s="22" t="s">
        <v>7338</v>
      </c>
      <c r="F1787" s="22" t="s">
        <v>7339</v>
      </c>
      <c r="G1787" s="22"/>
      <c r="H1787" s="14">
        <v>0.040000000000000001</v>
      </c>
      <c r="I1787" s="15" t="s">
        <v>64</v>
      </c>
      <c r="J1787" s="22" t="s">
        <v>65</v>
      </c>
      <c r="K1787" s="13">
        <v>90</v>
      </c>
      <c r="L1787" s="23">
        <v>6</v>
      </c>
      <c r="M1787" s="29">
        <f t="shared" si="103"/>
        <v>24</v>
      </c>
      <c r="N1787" s="29">
        <f t="shared" si="104"/>
        <v>30</v>
      </c>
      <c r="O1787" s="23"/>
      <c r="P1787" s="23"/>
      <c r="Q1787" s="23">
        <v>2</v>
      </c>
      <c r="R1787" s="23">
        <v>5</v>
      </c>
      <c r="S1787" s="22" t="s">
        <v>66</v>
      </c>
      <c r="T1787" s="22">
        <v>90</v>
      </c>
      <c r="U1787" s="22">
        <v>2288.52</v>
      </c>
      <c r="V1787" s="22">
        <v>3400</v>
      </c>
      <c r="W1787" s="22">
        <v>5900</v>
      </c>
      <c r="X1787" s="24"/>
      <c r="Y1787" s="25">
        <v>47</v>
      </c>
      <c r="Z1787" s="18">
        <f>#NAME?</f>
        <v>47</v>
      </c>
      <c r="AA1787" s="18" t="b">
        <f t="shared" si="102"/>
        <v>1</v>
      </c>
      <c r="AB1787" s="26">
        <v>1</v>
      </c>
    </row>
    <row r="1788">
      <c r="A1788" s="21">
        <v>13875</v>
      </c>
      <c r="B1788" s="22" t="s">
        <v>7340</v>
      </c>
      <c r="C1788" s="22" t="s">
        <v>7341</v>
      </c>
      <c r="D1788" s="22" t="s">
        <v>4422</v>
      </c>
      <c r="E1788" s="22" t="s">
        <v>7342</v>
      </c>
      <c r="F1788" s="22" t="s">
        <v>7343</v>
      </c>
      <c r="G1788" s="22"/>
      <c r="H1788" s="14">
        <v>0.040000000000000001</v>
      </c>
      <c r="I1788" s="15" t="s">
        <v>64</v>
      </c>
      <c r="J1788" s="22" t="s">
        <v>65</v>
      </c>
      <c r="K1788" s="13">
        <v>90</v>
      </c>
      <c r="L1788" s="23">
        <v>2</v>
      </c>
      <c r="M1788" s="29">
        <f t="shared" si="103"/>
        <v>8</v>
      </c>
      <c r="N1788" s="29">
        <f t="shared" si="104"/>
        <v>10</v>
      </c>
      <c r="O1788" s="23"/>
      <c r="P1788" s="23"/>
      <c r="Q1788" s="23">
        <v>2</v>
      </c>
      <c r="R1788" s="23">
        <v>10</v>
      </c>
      <c r="S1788" s="22" t="s">
        <v>66</v>
      </c>
      <c r="T1788" s="22">
        <v>95</v>
      </c>
      <c r="U1788" s="22">
        <v>2415.6599999999999</v>
      </c>
      <c r="V1788" s="22">
        <v>3600</v>
      </c>
      <c r="W1788" s="22">
        <v>6200</v>
      </c>
      <c r="X1788" s="24">
        <v>2</v>
      </c>
      <c r="Y1788" s="25">
        <v>27</v>
      </c>
      <c r="Z1788" s="18">
        <f>#NAME?</f>
        <v>27</v>
      </c>
      <c r="AA1788" s="18" t="b">
        <f t="shared" si="102"/>
        <v>1</v>
      </c>
      <c r="AB1788" s="26">
        <v>1</v>
      </c>
    </row>
    <row r="1789">
      <c r="A1789" s="21">
        <v>13874</v>
      </c>
      <c r="B1789" s="22" t="s">
        <v>7344</v>
      </c>
      <c r="C1789" s="22" t="s">
        <v>7345</v>
      </c>
      <c r="D1789" s="22" t="s">
        <v>4422</v>
      </c>
      <c r="E1789" s="22" t="s">
        <v>7346</v>
      </c>
      <c r="F1789" s="22" t="s">
        <v>7347</v>
      </c>
      <c r="G1789" s="22"/>
      <c r="H1789" s="14">
        <v>0.040000000000000001</v>
      </c>
      <c r="I1789" s="15" t="s">
        <v>64</v>
      </c>
      <c r="J1789" s="22" t="s">
        <v>65</v>
      </c>
      <c r="K1789" s="13">
        <v>90</v>
      </c>
      <c r="L1789" s="23">
        <v>2</v>
      </c>
      <c r="M1789" s="29">
        <f t="shared" si="103"/>
        <v>8</v>
      </c>
      <c r="N1789" s="29">
        <f t="shared" si="104"/>
        <v>10</v>
      </c>
      <c r="O1789" s="23"/>
      <c r="P1789" s="23"/>
      <c r="Q1789" s="23">
        <v>2</v>
      </c>
      <c r="R1789" s="23">
        <v>10</v>
      </c>
      <c r="S1789" s="22" t="s">
        <v>66</v>
      </c>
      <c r="T1789" s="22">
        <v>95</v>
      </c>
      <c r="U1789" s="22">
        <v>2415.6599999999999</v>
      </c>
      <c r="V1789" s="22">
        <v>3600</v>
      </c>
      <c r="W1789" s="22">
        <v>6200</v>
      </c>
      <c r="X1789" s="24">
        <v>2</v>
      </c>
      <c r="Y1789" s="25">
        <v>27</v>
      </c>
      <c r="Z1789" s="18">
        <f>#NAME?</f>
        <v>27</v>
      </c>
      <c r="AA1789" s="18" t="b">
        <f t="shared" si="102"/>
        <v>1</v>
      </c>
      <c r="AB1789" s="26">
        <v>1</v>
      </c>
    </row>
    <row r="1790">
      <c r="A1790" s="21">
        <v>10429</v>
      </c>
      <c r="B1790" s="22" t="s">
        <v>7348</v>
      </c>
      <c r="C1790" s="22" t="s">
        <v>7349</v>
      </c>
      <c r="D1790" s="22" t="s">
        <v>4422</v>
      </c>
      <c r="E1790" s="22" t="s">
        <v>7350</v>
      </c>
      <c r="F1790" s="22" t="s">
        <v>7351</v>
      </c>
      <c r="G1790" s="22"/>
      <c r="H1790" s="14">
        <v>0.040000000000000001</v>
      </c>
      <c r="I1790" s="15" t="s">
        <v>64</v>
      </c>
      <c r="J1790" s="22" t="s">
        <v>65</v>
      </c>
      <c r="K1790" s="13">
        <v>90</v>
      </c>
      <c r="L1790" s="23">
        <v>1</v>
      </c>
      <c r="M1790" s="29">
        <f t="shared" si="103"/>
        <v>4</v>
      </c>
      <c r="N1790" s="29">
        <f t="shared" si="104"/>
        <v>5</v>
      </c>
      <c r="O1790" s="23">
        <v>5</v>
      </c>
      <c r="P1790" s="23">
        <v>20</v>
      </c>
      <c r="Q1790" s="23"/>
      <c r="R1790" s="23"/>
      <c r="S1790" s="22" t="s">
        <v>66</v>
      </c>
      <c r="T1790" s="22">
        <v>18.600000000000001</v>
      </c>
      <c r="U1790" s="22">
        <v>419</v>
      </c>
      <c r="V1790" s="22">
        <v>650</v>
      </c>
      <c r="W1790" s="22">
        <v>900</v>
      </c>
      <c r="X1790" s="24"/>
      <c r="Y1790" s="25"/>
      <c r="Z1790" s="18">
        <f>#NAME?</f>
        <v>0</v>
      </c>
      <c r="AA1790" s="18" t="b">
        <f t="shared" si="102"/>
        <v>1</v>
      </c>
      <c r="AB1790" s="26"/>
    </row>
    <row r="1791">
      <c r="A1791" s="21">
        <v>10366</v>
      </c>
      <c r="B1791" s="22" t="s">
        <v>7352</v>
      </c>
      <c r="C1791" s="22" t="s">
        <v>7353</v>
      </c>
      <c r="D1791" s="22" t="s">
        <v>4422</v>
      </c>
      <c r="E1791" s="22" t="s">
        <v>7354</v>
      </c>
      <c r="F1791" s="22" t="s">
        <v>7355</v>
      </c>
      <c r="G1791" s="22"/>
      <c r="H1791" s="14">
        <v>0.040000000000000001</v>
      </c>
      <c r="I1791" s="15" t="s">
        <v>64</v>
      </c>
      <c r="J1791" s="22" t="s">
        <v>65</v>
      </c>
      <c r="K1791" s="13">
        <v>90</v>
      </c>
      <c r="L1791" s="23">
        <v>22</v>
      </c>
      <c r="M1791" s="29">
        <f t="shared" si="103"/>
        <v>88</v>
      </c>
      <c r="N1791" s="29">
        <f t="shared" si="104"/>
        <v>110</v>
      </c>
      <c r="O1791" s="23">
        <v>5</v>
      </c>
      <c r="P1791" s="23">
        <v>20</v>
      </c>
      <c r="Q1791" s="23"/>
      <c r="R1791" s="23"/>
      <c r="S1791" s="22" t="s">
        <v>66</v>
      </c>
      <c r="T1791" s="22">
        <v>13</v>
      </c>
      <c r="U1791" s="22">
        <v>333.69999999999999</v>
      </c>
      <c r="V1791" s="22">
        <v>420</v>
      </c>
      <c r="W1791" s="22">
        <v>550</v>
      </c>
      <c r="X1791" s="24">
        <v>10</v>
      </c>
      <c r="Y1791" s="25">
        <v>23</v>
      </c>
      <c r="Z1791" s="18">
        <f>#NAME?</f>
        <v>23</v>
      </c>
      <c r="AA1791" s="18" t="b">
        <f t="shared" si="102"/>
        <v>1</v>
      </c>
      <c r="AB1791" s="26">
        <v>8</v>
      </c>
    </row>
    <row r="1792">
      <c r="A1792" s="21">
        <v>10365</v>
      </c>
      <c r="B1792" s="22" t="s">
        <v>7356</v>
      </c>
      <c r="C1792" s="22" t="s">
        <v>7357</v>
      </c>
      <c r="D1792" s="22" t="s">
        <v>4422</v>
      </c>
      <c r="E1792" s="22" t="s">
        <v>7358</v>
      </c>
      <c r="F1792" s="22" t="s">
        <v>7359</v>
      </c>
      <c r="G1792" s="22"/>
      <c r="H1792" s="14">
        <v>0.040000000000000001</v>
      </c>
      <c r="I1792" s="15" t="s">
        <v>64</v>
      </c>
      <c r="J1792" s="22" t="s">
        <v>65</v>
      </c>
      <c r="K1792" s="13">
        <v>90</v>
      </c>
      <c r="L1792" s="23">
        <v>21</v>
      </c>
      <c r="M1792" s="29">
        <f t="shared" si="103"/>
        <v>84</v>
      </c>
      <c r="N1792" s="29">
        <f t="shared" si="104"/>
        <v>105</v>
      </c>
      <c r="O1792" s="23">
        <v>5</v>
      </c>
      <c r="P1792" s="23">
        <v>20</v>
      </c>
      <c r="Q1792" s="23"/>
      <c r="R1792" s="23"/>
      <c r="S1792" s="22" t="s">
        <v>66</v>
      </c>
      <c r="T1792" s="22">
        <v>13</v>
      </c>
      <c r="U1792" s="22">
        <v>333.69999999999999</v>
      </c>
      <c r="V1792" s="22">
        <v>420</v>
      </c>
      <c r="W1792" s="22">
        <v>550</v>
      </c>
      <c r="X1792" s="24">
        <v>12</v>
      </c>
      <c r="Y1792" s="25">
        <v>34</v>
      </c>
      <c r="Z1792" s="18">
        <f>#NAME?</f>
        <v>34</v>
      </c>
      <c r="AA1792" s="18" t="b">
        <f t="shared" si="102"/>
        <v>1</v>
      </c>
      <c r="AB1792" s="26">
        <v>10</v>
      </c>
    </row>
    <row r="1793">
      <c r="A1793" s="21">
        <v>10368</v>
      </c>
      <c r="B1793" s="22" t="s">
        <v>7360</v>
      </c>
      <c r="C1793" s="22" t="s">
        <v>7361</v>
      </c>
      <c r="D1793" s="22" t="s">
        <v>4422</v>
      </c>
      <c r="E1793" s="22" t="s">
        <v>7362</v>
      </c>
      <c r="F1793" s="22" t="s">
        <v>7363</v>
      </c>
      <c r="G1793" s="22"/>
      <c r="H1793" s="14">
        <v>0.040000000000000001</v>
      </c>
      <c r="I1793" s="15" t="s">
        <v>64</v>
      </c>
      <c r="J1793" s="22" t="s">
        <v>65</v>
      </c>
      <c r="K1793" s="13">
        <v>90</v>
      </c>
      <c r="L1793" s="23">
        <v>7</v>
      </c>
      <c r="M1793" s="29">
        <f t="shared" si="103"/>
        <v>28</v>
      </c>
      <c r="N1793" s="29">
        <f t="shared" si="104"/>
        <v>35</v>
      </c>
      <c r="O1793" s="23"/>
      <c r="P1793" s="23"/>
      <c r="Q1793" s="23">
        <v>5</v>
      </c>
      <c r="R1793" s="23">
        <v>20</v>
      </c>
      <c r="S1793" s="22" t="s">
        <v>66</v>
      </c>
      <c r="T1793" s="22">
        <v>3</v>
      </c>
      <c r="U1793" s="22">
        <v>77.010000000000005</v>
      </c>
      <c r="V1793" s="22">
        <v>100</v>
      </c>
      <c r="W1793" s="22">
        <v>180</v>
      </c>
      <c r="X1793" s="24">
        <v>4</v>
      </c>
      <c r="Y1793" s="25"/>
      <c r="Z1793" s="18">
        <f>#NAME?</f>
        <v>0</v>
      </c>
      <c r="AA1793" s="18" t="b">
        <f t="shared" si="102"/>
        <v>1</v>
      </c>
      <c r="AB1793" s="26">
        <v>10</v>
      </c>
    </row>
    <row r="1794">
      <c r="A1794" s="21">
        <v>10367</v>
      </c>
      <c r="B1794" s="22" t="s">
        <v>7364</v>
      </c>
      <c r="C1794" s="22" t="s">
        <v>7365</v>
      </c>
      <c r="D1794" s="22" t="s">
        <v>4422</v>
      </c>
      <c r="E1794" s="22" t="s">
        <v>7366</v>
      </c>
      <c r="F1794" s="22" t="s">
        <v>7367</v>
      </c>
      <c r="G1794" s="22"/>
      <c r="H1794" s="14">
        <v>0.040000000000000001</v>
      </c>
      <c r="I1794" s="15" t="s">
        <v>64</v>
      </c>
      <c r="J1794" s="22" t="s">
        <v>65</v>
      </c>
      <c r="K1794" s="13">
        <v>90</v>
      </c>
      <c r="L1794" s="23">
        <v>5</v>
      </c>
      <c r="M1794" s="29">
        <f t="shared" si="103"/>
        <v>20</v>
      </c>
      <c r="N1794" s="29">
        <f t="shared" si="104"/>
        <v>25</v>
      </c>
      <c r="O1794" s="23"/>
      <c r="P1794" s="23"/>
      <c r="Q1794" s="23">
        <v>5</v>
      </c>
      <c r="R1794" s="23">
        <v>20</v>
      </c>
      <c r="S1794" s="22" t="s">
        <v>66</v>
      </c>
      <c r="T1794" s="22">
        <v>5</v>
      </c>
      <c r="U1794" s="22">
        <v>95</v>
      </c>
      <c r="V1794" s="22">
        <v>100</v>
      </c>
      <c r="W1794" s="22">
        <v>180</v>
      </c>
      <c r="X1794" s="24">
        <v>9</v>
      </c>
      <c r="Y1794" s="25"/>
      <c r="Z1794" s="18">
        <f>#NAME?</f>
        <v>0</v>
      </c>
      <c r="AA1794" s="18" t="b">
        <f t="shared" si="102"/>
        <v>1</v>
      </c>
      <c r="AB1794" s="26">
        <v>23</v>
      </c>
    </row>
    <row r="1795">
      <c r="A1795" s="21">
        <v>10362</v>
      </c>
      <c r="B1795" s="22" t="s">
        <v>7368</v>
      </c>
      <c r="C1795" s="22" t="s">
        <v>7369</v>
      </c>
      <c r="D1795" s="22" t="s">
        <v>4422</v>
      </c>
      <c r="E1795" s="22" t="s">
        <v>7370</v>
      </c>
      <c r="F1795" s="22" t="s">
        <v>7371</v>
      </c>
      <c r="G1795" s="22"/>
      <c r="H1795" s="14">
        <v>0.040000000000000001</v>
      </c>
      <c r="I1795" s="15" t="s">
        <v>4704</v>
      </c>
      <c r="J1795" s="15" t="s">
        <v>4705</v>
      </c>
      <c r="K1795" s="13">
        <v>90</v>
      </c>
      <c r="L1795" s="23">
        <v>30</v>
      </c>
      <c r="M1795" s="29">
        <f t="shared" si="103"/>
        <v>120</v>
      </c>
      <c r="N1795" s="29">
        <f t="shared" si="104"/>
        <v>150</v>
      </c>
      <c r="O1795" s="23">
        <v>5</v>
      </c>
      <c r="P1795" s="23">
        <v>20</v>
      </c>
      <c r="Q1795" s="23"/>
      <c r="R1795" s="23"/>
      <c r="S1795" s="22" t="s">
        <v>66</v>
      </c>
      <c r="T1795" s="22">
        <v>13</v>
      </c>
      <c r="U1795" s="22">
        <v>339</v>
      </c>
      <c r="V1795" s="22">
        <v>410</v>
      </c>
      <c r="W1795" s="22">
        <v>610</v>
      </c>
      <c r="X1795" s="24"/>
      <c r="Y1795" s="25">
        <v>14</v>
      </c>
      <c r="Z1795" s="18">
        <f>#NAME?</f>
        <v>14</v>
      </c>
      <c r="AA1795" s="18" t="b">
        <f t="shared" ref="AA1795:AA1858" si="105">Y1795=Z1795</f>
        <v>1</v>
      </c>
      <c r="AB1795" s="26">
        <v>10</v>
      </c>
    </row>
    <row r="1796">
      <c r="A1796" s="21">
        <v>10361</v>
      </c>
      <c r="B1796" s="22" t="s">
        <v>7372</v>
      </c>
      <c r="C1796" s="22" t="s">
        <v>7373</v>
      </c>
      <c r="D1796" s="22" t="s">
        <v>4422</v>
      </c>
      <c r="E1796" s="22" t="s">
        <v>7374</v>
      </c>
      <c r="F1796" s="22" t="s">
        <v>7375</v>
      </c>
      <c r="G1796" s="22"/>
      <c r="H1796" s="14">
        <v>0.040000000000000001</v>
      </c>
      <c r="I1796" s="15" t="s">
        <v>4704</v>
      </c>
      <c r="J1796" s="15" t="s">
        <v>4705</v>
      </c>
      <c r="K1796" s="13">
        <v>90</v>
      </c>
      <c r="L1796" s="23">
        <v>30</v>
      </c>
      <c r="M1796" s="29">
        <f t="shared" si="103"/>
        <v>120</v>
      </c>
      <c r="N1796" s="29">
        <f t="shared" si="104"/>
        <v>150</v>
      </c>
      <c r="O1796" s="23">
        <v>5</v>
      </c>
      <c r="P1796" s="23">
        <v>20</v>
      </c>
      <c r="Q1796" s="23"/>
      <c r="R1796" s="23"/>
      <c r="S1796" s="22" t="s">
        <v>66</v>
      </c>
      <c r="T1796" s="22">
        <v>13</v>
      </c>
      <c r="U1796" s="22">
        <v>339</v>
      </c>
      <c r="V1796" s="22">
        <v>410</v>
      </c>
      <c r="W1796" s="22">
        <v>610</v>
      </c>
      <c r="X1796" s="24">
        <v>2</v>
      </c>
      <c r="Y1796" s="25">
        <v>5</v>
      </c>
      <c r="Z1796" s="18">
        <f>#NAME?</f>
        <v>5</v>
      </c>
      <c r="AA1796" s="18" t="b">
        <f t="shared" si="105"/>
        <v>1</v>
      </c>
      <c r="AB1796" s="26">
        <v>21</v>
      </c>
    </row>
    <row r="1797">
      <c r="A1797" s="21">
        <v>10405</v>
      </c>
      <c r="B1797" s="22" t="s">
        <v>7376</v>
      </c>
      <c r="C1797" s="22" t="s">
        <v>7377</v>
      </c>
      <c r="D1797" s="22" t="s">
        <v>4422</v>
      </c>
      <c r="E1797" s="22" t="s">
        <v>7378</v>
      </c>
      <c r="F1797" s="22" t="s">
        <v>7379</v>
      </c>
      <c r="G1797" s="22"/>
      <c r="H1797" s="14">
        <v>0.040000000000000001</v>
      </c>
      <c r="I1797" s="15" t="s">
        <v>64</v>
      </c>
      <c r="J1797" s="22" t="s">
        <v>65</v>
      </c>
      <c r="K1797" s="13">
        <v>90</v>
      </c>
      <c r="L1797" s="23">
        <v>0</v>
      </c>
      <c r="M1797" s="29">
        <f t="shared" si="103"/>
        <v>0</v>
      </c>
      <c r="N1797" s="29">
        <f t="shared" si="104"/>
        <v>0</v>
      </c>
      <c r="O1797" s="23">
        <v>5</v>
      </c>
      <c r="P1797" s="23">
        <v>20</v>
      </c>
      <c r="Q1797" s="23"/>
      <c r="R1797" s="23"/>
      <c r="S1797" s="22" t="s">
        <v>66</v>
      </c>
      <c r="T1797" s="22">
        <v>2.7000000000000002</v>
      </c>
      <c r="U1797" s="22">
        <v>422</v>
      </c>
      <c r="V1797" s="22">
        <v>650</v>
      </c>
      <c r="W1797" s="22">
        <v>900</v>
      </c>
      <c r="X1797" s="24">
        <v>1</v>
      </c>
      <c r="Y1797" s="25"/>
      <c r="Z1797" s="18">
        <f>#NAME?</f>
        <v>0</v>
      </c>
      <c r="AA1797" s="18" t="b">
        <f t="shared" si="105"/>
        <v>1</v>
      </c>
      <c r="AB1797" s="26"/>
    </row>
    <row r="1798">
      <c r="A1798" s="21">
        <v>10364</v>
      </c>
      <c r="B1798" s="22" t="s">
        <v>7380</v>
      </c>
      <c r="C1798" s="22" t="s">
        <v>7381</v>
      </c>
      <c r="D1798" s="22" t="s">
        <v>4422</v>
      </c>
      <c r="E1798" s="22" t="s">
        <v>7382</v>
      </c>
      <c r="F1798" s="22" t="s">
        <v>7383</v>
      </c>
      <c r="G1798" s="22"/>
      <c r="H1798" s="14">
        <v>0.040000000000000001</v>
      </c>
      <c r="I1798" s="15" t="s">
        <v>4704</v>
      </c>
      <c r="J1798" s="15" t="s">
        <v>4705</v>
      </c>
      <c r="K1798" s="13">
        <v>90</v>
      </c>
      <c r="L1798" s="23">
        <v>29</v>
      </c>
      <c r="M1798" s="29">
        <f t="shared" si="103"/>
        <v>116</v>
      </c>
      <c r="N1798" s="29">
        <f t="shared" si="104"/>
        <v>145</v>
      </c>
      <c r="O1798" s="23"/>
      <c r="P1798" s="23"/>
      <c r="Q1798" s="23">
        <v>5</v>
      </c>
      <c r="R1798" s="23">
        <v>20</v>
      </c>
      <c r="S1798" s="22" t="s">
        <v>66</v>
      </c>
      <c r="T1798" s="22">
        <v>3</v>
      </c>
      <c r="U1798" s="22">
        <v>77.010000000000005</v>
      </c>
      <c r="V1798" s="22">
        <v>100</v>
      </c>
      <c r="W1798" s="22">
        <v>170</v>
      </c>
      <c r="X1798" s="24">
        <v>22</v>
      </c>
      <c r="Y1798" s="25">
        <v>23</v>
      </c>
      <c r="Z1798" s="18">
        <f>#NAME?</f>
        <v>23</v>
      </c>
      <c r="AA1798" s="18" t="b">
        <f t="shared" si="105"/>
        <v>1</v>
      </c>
      <c r="AB1798" s="26">
        <v>10</v>
      </c>
    </row>
    <row r="1799">
      <c r="A1799" s="21">
        <v>10363</v>
      </c>
      <c r="B1799" s="22" t="s">
        <v>7384</v>
      </c>
      <c r="C1799" s="22" t="s">
        <v>7385</v>
      </c>
      <c r="D1799" s="22" t="s">
        <v>4422</v>
      </c>
      <c r="E1799" s="22" t="s">
        <v>7386</v>
      </c>
      <c r="F1799" s="22" t="s">
        <v>7387</v>
      </c>
      <c r="G1799" s="22"/>
      <c r="H1799" s="14">
        <v>0.040000000000000001</v>
      </c>
      <c r="I1799" s="15" t="s">
        <v>4704</v>
      </c>
      <c r="J1799" s="15" t="s">
        <v>4705</v>
      </c>
      <c r="K1799" s="13">
        <v>90</v>
      </c>
      <c r="L1799" s="23">
        <v>30</v>
      </c>
      <c r="M1799" s="29">
        <f t="shared" si="103"/>
        <v>120</v>
      </c>
      <c r="N1799" s="29">
        <f t="shared" si="104"/>
        <v>150</v>
      </c>
      <c r="O1799" s="23"/>
      <c r="P1799" s="23"/>
      <c r="Q1799" s="23">
        <v>5</v>
      </c>
      <c r="R1799" s="23">
        <v>20</v>
      </c>
      <c r="S1799" s="22" t="s">
        <v>66</v>
      </c>
      <c r="T1799" s="22">
        <v>3</v>
      </c>
      <c r="U1799" s="22">
        <v>77.010000000000005</v>
      </c>
      <c r="V1799" s="22">
        <v>100</v>
      </c>
      <c r="W1799" s="22">
        <v>170</v>
      </c>
      <c r="X1799" s="24">
        <v>2</v>
      </c>
      <c r="Y1799" s="25">
        <v>0</v>
      </c>
      <c r="Z1799" s="18">
        <f>#NAME?</f>
        <v>0</v>
      </c>
      <c r="AA1799" s="18" t="b">
        <f t="shared" si="105"/>
        <v>1</v>
      </c>
      <c r="AB1799" s="26">
        <v>0</v>
      </c>
    </row>
    <row r="1800">
      <c r="A1800" s="21">
        <v>10378</v>
      </c>
      <c r="B1800" s="22" t="s">
        <v>7388</v>
      </c>
      <c r="C1800" s="22" t="s">
        <v>7389</v>
      </c>
      <c r="D1800" s="22" t="s">
        <v>4422</v>
      </c>
      <c r="E1800" s="22" t="s">
        <v>7390</v>
      </c>
      <c r="F1800" s="22" t="s">
        <v>7391</v>
      </c>
      <c r="G1800" s="22"/>
      <c r="H1800" s="14">
        <v>0.040000000000000001</v>
      </c>
      <c r="I1800" s="15" t="s">
        <v>64</v>
      </c>
      <c r="J1800" s="22" t="s">
        <v>65</v>
      </c>
      <c r="K1800" s="13">
        <v>90</v>
      </c>
      <c r="L1800" s="23">
        <v>11</v>
      </c>
      <c r="M1800" s="29">
        <f t="shared" si="103"/>
        <v>44</v>
      </c>
      <c r="N1800" s="29">
        <f t="shared" si="104"/>
        <v>55</v>
      </c>
      <c r="O1800" s="23">
        <v>5</v>
      </c>
      <c r="P1800" s="23">
        <v>20</v>
      </c>
      <c r="Q1800" s="23"/>
      <c r="R1800" s="23"/>
      <c r="S1800" s="22" t="s">
        <v>66</v>
      </c>
      <c r="T1800" s="22">
        <v>13.199999999999999</v>
      </c>
      <c r="U1800" s="22">
        <v>337</v>
      </c>
      <c r="V1800" s="22">
        <v>400</v>
      </c>
      <c r="W1800" s="22">
        <v>700</v>
      </c>
      <c r="X1800" s="24">
        <v>4</v>
      </c>
      <c r="Y1800" s="25">
        <v>24</v>
      </c>
      <c r="Z1800" s="18">
        <f>#NAME?</f>
        <v>24</v>
      </c>
      <c r="AA1800" s="18" t="b">
        <f t="shared" si="105"/>
        <v>1</v>
      </c>
      <c r="AB1800" s="26">
        <v>3</v>
      </c>
    </row>
    <row r="1801">
      <c r="A1801" s="21">
        <v>10377</v>
      </c>
      <c r="B1801" s="22" t="s">
        <v>7392</v>
      </c>
      <c r="C1801" s="22" t="s">
        <v>7393</v>
      </c>
      <c r="D1801" s="22" t="s">
        <v>4422</v>
      </c>
      <c r="E1801" s="22" t="s">
        <v>7394</v>
      </c>
      <c r="F1801" s="22" t="s">
        <v>7395</v>
      </c>
      <c r="G1801" s="22"/>
      <c r="H1801" s="14">
        <v>0.040000000000000001</v>
      </c>
      <c r="I1801" s="15" t="s">
        <v>64</v>
      </c>
      <c r="J1801" s="22" t="s">
        <v>65</v>
      </c>
      <c r="K1801" s="13">
        <v>90</v>
      </c>
      <c r="L1801" s="23">
        <v>11</v>
      </c>
      <c r="M1801" s="29">
        <f t="shared" si="103"/>
        <v>44</v>
      </c>
      <c r="N1801" s="29">
        <f t="shared" si="104"/>
        <v>55</v>
      </c>
      <c r="O1801" s="23">
        <v>5</v>
      </c>
      <c r="P1801" s="23">
        <v>20</v>
      </c>
      <c r="Q1801" s="23"/>
      <c r="R1801" s="23"/>
      <c r="S1801" s="22" t="s">
        <v>66</v>
      </c>
      <c r="T1801" s="22">
        <v>13.199999999999999</v>
      </c>
      <c r="U1801" s="22">
        <v>337</v>
      </c>
      <c r="V1801" s="22">
        <v>400</v>
      </c>
      <c r="W1801" s="22">
        <v>700</v>
      </c>
      <c r="X1801" s="24">
        <v>5</v>
      </c>
      <c r="Y1801" s="25">
        <v>24</v>
      </c>
      <c r="Z1801" s="18">
        <f>#NAME?</f>
        <v>24</v>
      </c>
      <c r="AA1801" s="18" t="b">
        <f t="shared" si="105"/>
        <v>1</v>
      </c>
      <c r="AB1801" s="26">
        <v>3</v>
      </c>
    </row>
    <row r="1802">
      <c r="A1802" s="21">
        <v>10421</v>
      </c>
      <c r="B1802" s="22" t="s">
        <v>7396</v>
      </c>
      <c r="C1802" s="22" t="s">
        <v>7397</v>
      </c>
      <c r="D1802" s="22" t="s">
        <v>4422</v>
      </c>
      <c r="E1802" s="22" t="s">
        <v>7398</v>
      </c>
      <c r="F1802" s="22" t="s">
        <v>7399</v>
      </c>
      <c r="G1802" s="22"/>
      <c r="H1802" s="14">
        <v>0.040000000000000001</v>
      </c>
      <c r="I1802" s="15"/>
      <c r="J1802" s="15"/>
      <c r="K1802" s="15"/>
      <c r="L1802" s="23">
        <v>3</v>
      </c>
      <c r="M1802" s="29">
        <f t="shared" si="103"/>
        <v>12</v>
      </c>
      <c r="N1802" s="29">
        <f t="shared" si="104"/>
        <v>15</v>
      </c>
      <c r="O1802" s="23">
        <v>5</v>
      </c>
      <c r="P1802" s="23">
        <v>20</v>
      </c>
      <c r="Q1802" s="23"/>
      <c r="R1802" s="23"/>
      <c r="S1802" s="22" t="s">
        <v>66</v>
      </c>
      <c r="T1802" s="22">
        <v>0.65000000000000002</v>
      </c>
      <c r="U1802" s="22">
        <v>102</v>
      </c>
      <c r="V1802" s="22">
        <v>160</v>
      </c>
      <c r="W1802" s="22">
        <v>220</v>
      </c>
      <c r="X1802" s="24">
        <v>10</v>
      </c>
      <c r="Y1802" s="25">
        <v>9</v>
      </c>
      <c r="Z1802" s="18">
        <f>#NAME?</f>
        <v>9</v>
      </c>
      <c r="AA1802" s="18" t="b">
        <f t="shared" si="105"/>
        <v>1</v>
      </c>
      <c r="AB1802" s="26">
        <v>5</v>
      </c>
    </row>
    <row r="1803">
      <c r="A1803" s="21">
        <v>10420</v>
      </c>
      <c r="B1803" s="22" t="s">
        <v>7400</v>
      </c>
      <c r="C1803" s="22" t="s">
        <v>7401</v>
      </c>
      <c r="D1803" s="22" t="s">
        <v>4422</v>
      </c>
      <c r="E1803" s="22" t="s">
        <v>7402</v>
      </c>
      <c r="F1803" s="22" t="s">
        <v>7403</v>
      </c>
      <c r="G1803" s="22"/>
      <c r="H1803" s="14">
        <v>0.040000000000000001</v>
      </c>
      <c r="I1803" s="15"/>
      <c r="J1803" s="15"/>
      <c r="K1803" s="15"/>
      <c r="L1803" s="23">
        <v>3</v>
      </c>
      <c r="M1803" s="29">
        <f t="shared" si="103"/>
        <v>12</v>
      </c>
      <c r="N1803" s="29">
        <f t="shared" si="104"/>
        <v>15</v>
      </c>
      <c r="O1803" s="23">
        <v>5</v>
      </c>
      <c r="P1803" s="23">
        <v>20</v>
      </c>
      <c r="Q1803" s="23"/>
      <c r="R1803" s="23"/>
      <c r="S1803" s="22" t="s">
        <v>66</v>
      </c>
      <c r="T1803" s="22">
        <v>0.65000000000000002</v>
      </c>
      <c r="U1803" s="22">
        <v>102</v>
      </c>
      <c r="V1803" s="22">
        <v>160</v>
      </c>
      <c r="W1803" s="22">
        <v>220</v>
      </c>
      <c r="X1803" s="24">
        <v>10</v>
      </c>
      <c r="Y1803" s="25">
        <v>9</v>
      </c>
      <c r="Z1803" s="18">
        <f>#NAME?</f>
        <v>9</v>
      </c>
      <c r="AA1803" s="18" t="b">
        <f t="shared" si="105"/>
        <v>1</v>
      </c>
      <c r="AB1803" s="26">
        <v>5</v>
      </c>
    </row>
    <row r="1804">
      <c r="A1804" s="21">
        <v>10387</v>
      </c>
      <c r="B1804" s="22" t="s">
        <v>7404</v>
      </c>
      <c r="C1804" s="22" t="s">
        <v>7405</v>
      </c>
      <c r="D1804" s="22" t="s">
        <v>4422</v>
      </c>
      <c r="E1804" s="22" t="s">
        <v>7406</v>
      </c>
      <c r="F1804" s="22" t="s">
        <v>7407</v>
      </c>
      <c r="G1804" s="22"/>
      <c r="H1804" s="14">
        <v>0.040000000000000001</v>
      </c>
      <c r="I1804" s="15" t="s">
        <v>7408</v>
      </c>
      <c r="J1804" s="15" t="s">
        <v>65</v>
      </c>
      <c r="K1804" s="13">
        <v>90</v>
      </c>
      <c r="L1804" s="23">
        <v>21</v>
      </c>
      <c r="M1804" s="29">
        <f t="shared" si="103"/>
        <v>84</v>
      </c>
      <c r="N1804" s="29">
        <f t="shared" si="104"/>
        <v>105</v>
      </c>
      <c r="O1804" s="23"/>
      <c r="P1804" s="23"/>
      <c r="Q1804" s="23">
        <v>2</v>
      </c>
      <c r="R1804" s="23">
        <v>5</v>
      </c>
      <c r="S1804" s="22" t="s">
        <v>66</v>
      </c>
      <c r="T1804" s="22">
        <v>58.5</v>
      </c>
      <c r="U1804" s="22">
        <v>1591</v>
      </c>
      <c r="V1804" s="22">
        <v>2390</v>
      </c>
      <c r="W1804" s="22">
        <v>3180</v>
      </c>
      <c r="X1804" s="24"/>
      <c r="Y1804" s="25">
        <v>56</v>
      </c>
      <c r="Z1804" s="18">
        <f>#NAME?</f>
        <v>56</v>
      </c>
      <c r="AA1804" s="18" t="b">
        <f t="shared" si="105"/>
        <v>1</v>
      </c>
      <c r="AB1804" s="26">
        <v>4</v>
      </c>
    </row>
    <row r="1805">
      <c r="A1805" s="31">
        <v>14057</v>
      </c>
      <c r="B1805" s="57" t="s">
        <v>7409</v>
      </c>
      <c r="C1805" s="33" t="s">
        <v>7410</v>
      </c>
      <c r="D1805" s="33" t="s">
        <v>4422</v>
      </c>
      <c r="E1805" s="33" t="s">
        <v>7411</v>
      </c>
      <c r="F1805" s="33"/>
      <c r="G1805" s="34"/>
      <c r="H1805" s="35">
        <v>0.040000000000000001</v>
      </c>
      <c r="I1805" s="36"/>
      <c r="J1805" s="33"/>
      <c r="K1805" s="33"/>
      <c r="L1805" s="29">
        <v>0</v>
      </c>
      <c r="M1805" s="29">
        <f t="shared" si="103"/>
        <v>0</v>
      </c>
      <c r="N1805" s="29">
        <f t="shared" si="104"/>
        <v>0</v>
      </c>
      <c r="O1805" s="29"/>
      <c r="P1805" s="29"/>
      <c r="Q1805" s="29"/>
      <c r="R1805" s="29"/>
      <c r="S1805" s="33" t="s">
        <v>6605</v>
      </c>
      <c r="T1805" s="33">
        <v>58.5</v>
      </c>
      <c r="U1805" s="33">
        <v>0</v>
      </c>
      <c r="V1805" s="33">
        <v>1500</v>
      </c>
      <c r="W1805" s="33">
        <v>1900</v>
      </c>
      <c r="X1805" s="24"/>
      <c r="Y1805" s="29"/>
      <c r="Z1805" s="18">
        <f>#NAME?</f>
        <v>0</v>
      </c>
      <c r="AA1805" s="18" t="b">
        <f t="shared" si="105"/>
        <v>1</v>
      </c>
      <c r="AB1805" s="26">
        <v>5</v>
      </c>
    </row>
    <row r="1806">
      <c r="A1806" s="21">
        <v>10413</v>
      </c>
      <c r="B1806" s="22" t="s">
        <v>7412</v>
      </c>
      <c r="C1806" s="22" t="s">
        <v>7413</v>
      </c>
      <c r="D1806" s="22" t="s">
        <v>4422</v>
      </c>
      <c r="E1806" s="22" t="s">
        <v>7414</v>
      </c>
      <c r="F1806" s="22" t="s">
        <v>7415</v>
      </c>
      <c r="G1806" s="22"/>
      <c r="H1806" s="14">
        <v>0.040000000000000001</v>
      </c>
      <c r="I1806" s="15" t="s">
        <v>64</v>
      </c>
      <c r="J1806" s="22" t="s">
        <v>65</v>
      </c>
      <c r="K1806" s="13">
        <v>90</v>
      </c>
      <c r="L1806" s="23">
        <v>0</v>
      </c>
      <c r="M1806" s="29">
        <f t="shared" si="103"/>
        <v>0</v>
      </c>
      <c r="N1806" s="29">
        <f t="shared" si="104"/>
        <v>0</v>
      </c>
      <c r="O1806" s="23"/>
      <c r="P1806" s="23"/>
      <c r="Q1806" s="23">
        <v>2</v>
      </c>
      <c r="R1806" s="23">
        <v>5</v>
      </c>
      <c r="S1806" s="22" t="s">
        <v>66</v>
      </c>
      <c r="T1806" s="22">
        <v>0.41999999999999998</v>
      </c>
      <c r="U1806" s="22">
        <v>66</v>
      </c>
      <c r="V1806" s="22">
        <v>100</v>
      </c>
      <c r="W1806" s="22">
        <v>140</v>
      </c>
      <c r="X1806" s="24"/>
      <c r="Y1806" s="25">
        <v>78</v>
      </c>
      <c r="Z1806" s="18">
        <f>#NAME?</f>
        <v>78</v>
      </c>
      <c r="AA1806" s="18" t="b">
        <f t="shared" si="105"/>
        <v>1</v>
      </c>
      <c r="AB1806" s="26">
        <v>15</v>
      </c>
    </row>
    <row r="1807">
      <c r="A1807" s="21">
        <v>10412</v>
      </c>
      <c r="B1807" s="22" t="s">
        <v>7416</v>
      </c>
      <c r="C1807" s="22" t="s">
        <v>7417</v>
      </c>
      <c r="D1807" s="22" t="s">
        <v>4422</v>
      </c>
      <c r="E1807" s="22" t="s">
        <v>7418</v>
      </c>
      <c r="F1807" s="22" t="s">
        <v>7415</v>
      </c>
      <c r="G1807" s="22"/>
      <c r="H1807" s="14">
        <v>0.040000000000000001</v>
      </c>
      <c r="I1807" s="15" t="s">
        <v>64</v>
      </c>
      <c r="J1807" s="22" t="s">
        <v>65</v>
      </c>
      <c r="K1807" s="13">
        <v>90</v>
      </c>
      <c r="L1807" s="23">
        <v>0</v>
      </c>
      <c r="M1807" s="29">
        <f t="shared" ref="M1807:M1870" si="106">L1807*4</f>
        <v>0</v>
      </c>
      <c r="N1807" s="29">
        <f t="shared" ref="N1807:N1870" si="107">L1807*5</f>
        <v>0</v>
      </c>
      <c r="O1807" s="23"/>
      <c r="P1807" s="23"/>
      <c r="Q1807" s="23">
        <v>2</v>
      </c>
      <c r="R1807" s="23">
        <v>5</v>
      </c>
      <c r="S1807" s="22" t="s">
        <v>66</v>
      </c>
      <c r="T1807" s="22">
        <v>0.41999999999999998</v>
      </c>
      <c r="U1807" s="22">
        <v>66</v>
      </c>
      <c r="V1807" s="22">
        <v>100</v>
      </c>
      <c r="W1807" s="22">
        <v>140</v>
      </c>
      <c r="X1807" s="24"/>
      <c r="Y1807" s="25">
        <v>72</v>
      </c>
      <c r="Z1807" s="18">
        <f>#NAME?</f>
        <v>72</v>
      </c>
      <c r="AA1807" s="18" t="b">
        <f t="shared" si="105"/>
        <v>1</v>
      </c>
      <c r="AB1807" s="26">
        <v>15</v>
      </c>
    </row>
    <row r="1808">
      <c r="A1808" s="21">
        <v>10388</v>
      </c>
      <c r="B1808" s="22" t="s">
        <v>7419</v>
      </c>
      <c r="C1808" s="22" t="s">
        <v>7420</v>
      </c>
      <c r="D1808" s="22" t="s">
        <v>4422</v>
      </c>
      <c r="E1808" s="22" t="s">
        <v>7421</v>
      </c>
      <c r="F1808" s="22" t="s">
        <v>7422</v>
      </c>
      <c r="G1808" s="22"/>
      <c r="H1808" s="14">
        <v>0.040000000000000001</v>
      </c>
      <c r="I1808" s="15" t="s">
        <v>64</v>
      </c>
      <c r="J1808" s="22" t="s">
        <v>65</v>
      </c>
      <c r="K1808" s="13">
        <v>90</v>
      </c>
      <c r="L1808" s="23">
        <v>62</v>
      </c>
      <c r="M1808" s="29">
        <f t="shared" si="106"/>
        <v>248</v>
      </c>
      <c r="N1808" s="29">
        <f t="shared" si="107"/>
        <v>310</v>
      </c>
      <c r="O1808" s="23"/>
      <c r="P1808" s="23"/>
      <c r="Q1808" s="23">
        <v>10</v>
      </c>
      <c r="R1808" s="23">
        <v>20</v>
      </c>
      <c r="S1808" s="22" t="s">
        <v>66</v>
      </c>
      <c r="T1808" s="22">
        <v>35</v>
      </c>
      <c r="U1808" s="22">
        <v>813.75</v>
      </c>
      <c r="V1808" s="22">
        <v>1150</v>
      </c>
      <c r="W1808" s="22">
        <v>1700</v>
      </c>
      <c r="X1808" s="24"/>
      <c r="Y1808" s="25">
        <v>402</v>
      </c>
      <c r="Z1808" s="18">
        <f>#NAME?</f>
        <v>402</v>
      </c>
      <c r="AA1808" s="18" t="b">
        <f t="shared" si="105"/>
        <v>1</v>
      </c>
      <c r="AB1808" s="26">
        <v>7</v>
      </c>
    </row>
    <row r="1809">
      <c r="A1809" s="21">
        <v>10360</v>
      </c>
      <c r="B1809" s="22" t="s">
        <v>7423</v>
      </c>
      <c r="C1809" s="22" t="s">
        <v>7424</v>
      </c>
      <c r="D1809" s="22" t="s">
        <v>4422</v>
      </c>
      <c r="E1809" s="22" t="s">
        <v>7425</v>
      </c>
      <c r="F1809" s="22" t="s">
        <v>7426</v>
      </c>
      <c r="G1809" s="22"/>
      <c r="H1809" s="14">
        <v>0.040000000000000001</v>
      </c>
      <c r="I1809" s="15" t="s">
        <v>64</v>
      </c>
      <c r="J1809" s="22" t="s">
        <v>65</v>
      </c>
      <c r="K1809" s="13">
        <v>90</v>
      </c>
      <c r="L1809" s="23">
        <v>85</v>
      </c>
      <c r="M1809" s="29">
        <f t="shared" si="106"/>
        <v>340</v>
      </c>
      <c r="N1809" s="29">
        <f t="shared" si="107"/>
        <v>425</v>
      </c>
      <c r="O1809" s="23">
        <v>5</v>
      </c>
      <c r="P1809" s="23">
        <v>20</v>
      </c>
      <c r="Q1809" s="23"/>
      <c r="R1809" s="23"/>
      <c r="S1809" s="22" t="s">
        <v>34</v>
      </c>
      <c r="T1809" s="22">
        <v>8.4000000000000004</v>
      </c>
      <c r="U1809" s="22">
        <v>219</v>
      </c>
      <c r="V1809" s="22">
        <v>310</v>
      </c>
      <c r="W1809" s="22">
        <v>470</v>
      </c>
      <c r="X1809" s="24"/>
      <c r="Y1809" s="25"/>
      <c r="Z1809" s="18">
        <f>#NAME?</f>
        <v>0</v>
      </c>
      <c r="AA1809" s="18" t="b">
        <f t="shared" si="105"/>
        <v>1</v>
      </c>
      <c r="AB1809" s="26"/>
    </row>
    <row r="1810">
      <c r="A1810" s="21">
        <v>10359</v>
      </c>
      <c r="B1810" s="22" t="s">
        <v>7427</v>
      </c>
      <c r="C1810" s="22" t="s">
        <v>7428</v>
      </c>
      <c r="D1810" s="22" t="s">
        <v>4422</v>
      </c>
      <c r="E1810" s="22" t="s">
        <v>7429</v>
      </c>
      <c r="F1810" s="22" t="s">
        <v>7430</v>
      </c>
      <c r="G1810" s="22"/>
      <c r="H1810" s="14">
        <v>0.040000000000000001</v>
      </c>
      <c r="I1810" s="15" t="s">
        <v>64</v>
      </c>
      <c r="J1810" s="22" t="s">
        <v>65</v>
      </c>
      <c r="K1810" s="13">
        <v>90</v>
      </c>
      <c r="L1810" s="23">
        <v>74</v>
      </c>
      <c r="M1810" s="29">
        <f t="shared" si="106"/>
        <v>296</v>
      </c>
      <c r="N1810" s="29">
        <f t="shared" si="107"/>
        <v>370</v>
      </c>
      <c r="O1810" s="23">
        <v>5</v>
      </c>
      <c r="P1810" s="23">
        <v>20</v>
      </c>
      <c r="Q1810" s="23"/>
      <c r="R1810" s="23"/>
      <c r="S1810" s="22" t="s">
        <v>34</v>
      </c>
      <c r="T1810" s="22">
        <v>8.4000000000000004</v>
      </c>
      <c r="U1810" s="22">
        <v>219</v>
      </c>
      <c r="V1810" s="22">
        <v>310</v>
      </c>
      <c r="W1810" s="22">
        <v>470</v>
      </c>
      <c r="X1810" s="24"/>
      <c r="Y1810" s="25"/>
      <c r="Z1810" s="18">
        <f>#NAME?</f>
        <v>0</v>
      </c>
      <c r="AA1810" s="18" t="b">
        <f t="shared" si="105"/>
        <v>1</v>
      </c>
      <c r="AB1810" s="26"/>
    </row>
    <row r="1811">
      <c r="A1811" s="21">
        <v>10358</v>
      </c>
      <c r="B1811" s="22" t="s">
        <v>7431</v>
      </c>
      <c r="C1811" s="22" t="s">
        <v>7432</v>
      </c>
      <c r="D1811" s="22" t="s">
        <v>4422</v>
      </c>
      <c r="E1811" s="22" t="s">
        <v>7433</v>
      </c>
      <c r="F1811" s="22" t="s">
        <v>7434</v>
      </c>
      <c r="G1811" s="22"/>
      <c r="H1811" s="14">
        <v>0.040000000000000001</v>
      </c>
      <c r="I1811" s="15" t="s">
        <v>4704</v>
      </c>
      <c r="J1811" s="15" t="s">
        <v>4705</v>
      </c>
      <c r="K1811" s="13">
        <v>90</v>
      </c>
      <c r="L1811" s="23">
        <v>54</v>
      </c>
      <c r="M1811" s="29">
        <f t="shared" si="106"/>
        <v>216</v>
      </c>
      <c r="N1811" s="29">
        <f t="shared" si="107"/>
        <v>270</v>
      </c>
      <c r="O1811" s="23"/>
      <c r="P1811" s="23"/>
      <c r="Q1811" s="23">
        <v>5</v>
      </c>
      <c r="R1811" s="23">
        <v>20</v>
      </c>
      <c r="S1811" s="22" t="s">
        <v>66</v>
      </c>
      <c r="T1811" s="22">
        <v>28</v>
      </c>
      <c r="U1811" s="22">
        <v>730</v>
      </c>
      <c r="V1811" s="22">
        <v>1000</v>
      </c>
      <c r="W1811" s="22">
        <v>1600</v>
      </c>
      <c r="X1811" s="24">
        <v>5</v>
      </c>
      <c r="Y1811" s="25">
        <f>25+55</f>
        <v>80</v>
      </c>
      <c r="Z1811" s="18">
        <f>#NAME?</f>
        <v>80</v>
      </c>
      <c r="AA1811" s="18" t="b">
        <f t="shared" si="105"/>
        <v>1</v>
      </c>
      <c r="AB1811" s="26">
        <v>5</v>
      </c>
    </row>
    <row r="1812">
      <c r="A1812" s="21">
        <v>10357</v>
      </c>
      <c r="B1812" s="22" t="s">
        <v>7435</v>
      </c>
      <c r="C1812" s="22" t="s">
        <v>7436</v>
      </c>
      <c r="D1812" s="22" t="s">
        <v>4422</v>
      </c>
      <c r="E1812" s="22" t="s">
        <v>7437</v>
      </c>
      <c r="F1812" s="22" t="s">
        <v>7438</v>
      </c>
      <c r="G1812" s="22"/>
      <c r="H1812" s="14">
        <v>0.040000000000000001</v>
      </c>
      <c r="I1812" s="15" t="s">
        <v>4704</v>
      </c>
      <c r="J1812" s="15" t="s">
        <v>4705</v>
      </c>
      <c r="K1812" s="13">
        <v>90</v>
      </c>
      <c r="L1812" s="23">
        <v>58</v>
      </c>
      <c r="M1812" s="29">
        <f t="shared" si="106"/>
        <v>232</v>
      </c>
      <c r="N1812" s="29">
        <f t="shared" si="107"/>
        <v>290</v>
      </c>
      <c r="O1812" s="23"/>
      <c r="P1812" s="23"/>
      <c r="Q1812" s="23">
        <v>5</v>
      </c>
      <c r="R1812" s="23">
        <v>20</v>
      </c>
      <c r="S1812" s="22" t="s">
        <v>66</v>
      </c>
      <c r="T1812" s="22">
        <v>28</v>
      </c>
      <c r="U1812" s="22">
        <v>730</v>
      </c>
      <c r="V1812" s="22">
        <v>1000</v>
      </c>
      <c r="W1812" s="22">
        <v>1600</v>
      </c>
      <c r="X1812" s="24"/>
      <c r="Y1812" s="25">
        <f>11+70</f>
        <v>81</v>
      </c>
      <c r="Z1812" s="18">
        <f>#NAME?</f>
        <v>81</v>
      </c>
      <c r="AA1812" s="18" t="b">
        <f t="shared" si="105"/>
        <v>1</v>
      </c>
      <c r="AB1812" s="26">
        <v>0</v>
      </c>
    </row>
    <row r="1813">
      <c r="A1813" s="21">
        <v>10403</v>
      </c>
      <c r="B1813" s="22" t="s">
        <v>7439</v>
      </c>
      <c r="C1813" s="22" t="s">
        <v>7440</v>
      </c>
      <c r="D1813" s="22" t="s">
        <v>4422</v>
      </c>
      <c r="E1813" s="22" t="s">
        <v>7441</v>
      </c>
      <c r="F1813" s="22" t="s">
        <v>7442</v>
      </c>
      <c r="G1813" s="22"/>
      <c r="H1813" s="14">
        <v>0.040000000000000001</v>
      </c>
      <c r="I1813" s="15" t="s">
        <v>64</v>
      </c>
      <c r="J1813" s="22" t="s">
        <v>65</v>
      </c>
      <c r="K1813" s="13">
        <v>90</v>
      </c>
      <c r="L1813" s="23">
        <v>0</v>
      </c>
      <c r="M1813" s="29">
        <f t="shared" si="106"/>
        <v>0</v>
      </c>
      <c r="N1813" s="29">
        <f t="shared" si="107"/>
        <v>0</v>
      </c>
      <c r="O1813" s="23"/>
      <c r="P1813" s="23"/>
      <c r="Q1813" s="23">
        <v>2</v>
      </c>
      <c r="R1813" s="23">
        <v>5</v>
      </c>
      <c r="S1813" s="22" t="s">
        <v>66</v>
      </c>
      <c r="T1813" s="22">
        <v>6.4000000000000004</v>
      </c>
      <c r="U1813" s="22">
        <v>1000</v>
      </c>
      <c r="V1813" s="22">
        <v>1550</v>
      </c>
      <c r="W1813" s="22">
        <v>2140</v>
      </c>
      <c r="X1813" s="24">
        <v>3</v>
      </c>
      <c r="Y1813" s="25"/>
      <c r="Z1813" s="18">
        <f>#NAME?</f>
        <v>0</v>
      </c>
      <c r="AA1813" s="18" t="b">
        <f t="shared" si="105"/>
        <v>1</v>
      </c>
    </row>
    <row r="1814">
      <c r="A1814" s="21">
        <v>10392</v>
      </c>
      <c r="B1814" s="22" t="s">
        <v>7443</v>
      </c>
      <c r="C1814" s="22" t="s">
        <v>7444</v>
      </c>
      <c r="D1814" s="22" t="s">
        <v>4422</v>
      </c>
      <c r="E1814" s="22" t="s">
        <v>7445</v>
      </c>
      <c r="F1814" s="22" t="s">
        <v>7446</v>
      </c>
      <c r="G1814" s="22"/>
      <c r="H1814" s="14">
        <v>0.040000000000000001</v>
      </c>
      <c r="I1814" s="15" t="s">
        <v>64</v>
      </c>
      <c r="J1814" s="22" t="s">
        <v>65</v>
      </c>
      <c r="K1814" s="13">
        <v>90</v>
      </c>
      <c r="L1814" s="23">
        <v>0</v>
      </c>
      <c r="M1814" s="29">
        <f t="shared" si="106"/>
        <v>0</v>
      </c>
      <c r="N1814" s="29">
        <f t="shared" si="107"/>
        <v>0</v>
      </c>
      <c r="O1814" s="23"/>
      <c r="P1814" s="23"/>
      <c r="Q1814" s="23">
        <v>2</v>
      </c>
      <c r="R1814" s="23">
        <v>5</v>
      </c>
      <c r="S1814" s="22" t="s">
        <v>66</v>
      </c>
      <c r="T1814" s="22">
        <v>18</v>
      </c>
      <c r="U1814" s="22">
        <v>2813</v>
      </c>
      <c r="V1814" s="22">
        <v>4360</v>
      </c>
      <c r="W1814" s="22">
        <v>6010</v>
      </c>
      <c r="X1814" s="24"/>
      <c r="Y1814" s="25"/>
      <c r="Z1814" s="18">
        <f>#NAME?</f>
        <v>0</v>
      </c>
      <c r="AA1814" s="18" t="b">
        <f t="shared" si="105"/>
        <v>1</v>
      </c>
      <c r="AB1814" s="26"/>
    </row>
    <row r="1815">
      <c r="A1815" s="21">
        <v>12155</v>
      </c>
      <c r="B1815" s="22" t="s">
        <v>7447</v>
      </c>
      <c r="C1815" s="22" t="s">
        <v>7448</v>
      </c>
      <c r="D1815" s="22" t="s">
        <v>4422</v>
      </c>
      <c r="E1815" s="22" t="s">
        <v>7449</v>
      </c>
      <c r="F1815" s="22" t="s">
        <v>7450</v>
      </c>
      <c r="G1815" s="22"/>
      <c r="H1815" s="14">
        <v>0.040000000000000001</v>
      </c>
      <c r="I1815" s="15" t="s">
        <v>64</v>
      </c>
      <c r="J1815" s="22" t="s">
        <v>65</v>
      </c>
      <c r="K1815" s="13">
        <v>90</v>
      </c>
      <c r="L1815" s="23">
        <v>0</v>
      </c>
      <c r="M1815" s="29">
        <f t="shared" si="106"/>
        <v>0</v>
      </c>
      <c r="N1815" s="29">
        <f t="shared" si="107"/>
        <v>0</v>
      </c>
      <c r="O1815" s="23"/>
      <c r="P1815" s="23"/>
      <c r="Q1815" s="23">
        <v>2</v>
      </c>
      <c r="R1815" s="23">
        <v>5</v>
      </c>
      <c r="S1815" s="22" t="s">
        <v>66</v>
      </c>
      <c r="T1815" s="22">
        <v>0.83999999999999997</v>
      </c>
      <c r="U1815" s="22">
        <v>131</v>
      </c>
      <c r="V1815" s="22">
        <v>200</v>
      </c>
      <c r="W1815" s="22">
        <v>280</v>
      </c>
      <c r="X1815" s="24">
        <v>10</v>
      </c>
      <c r="Y1815" s="25">
        <v>134</v>
      </c>
      <c r="Z1815" s="30">
        <f>#NAME?</f>
        <v>86</v>
      </c>
      <c r="AA1815" s="18" t="b">
        <f t="shared" si="105"/>
        <v>0</v>
      </c>
      <c r="AB1815" s="26">
        <f>40+10</f>
        <v>50</v>
      </c>
    </row>
    <row r="1816">
      <c r="A1816" s="21">
        <v>10414</v>
      </c>
      <c r="B1816" s="22" t="s">
        <v>7451</v>
      </c>
      <c r="C1816" s="22" t="s">
        <v>7452</v>
      </c>
      <c r="D1816" s="22" t="s">
        <v>4422</v>
      </c>
      <c r="E1816" s="22" t="s">
        <v>7453</v>
      </c>
      <c r="F1816" s="22" t="s">
        <v>7450</v>
      </c>
      <c r="G1816" s="22"/>
      <c r="H1816" s="14">
        <v>0.040000000000000001</v>
      </c>
      <c r="I1816" s="15" t="s">
        <v>64</v>
      </c>
      <c r="J1816" s="22" t="s">
        <v>65</v>
      </c>
      <c r="K1816" s="13">
        <v>90</v>
      </c>
      <c r="L1816" s="23">
        <v>0</v>
      </c>
      <c r="M1816" s="29">
        <f t="shared" si="106"/>
        <v>0</v>
      </c>
      <c r="N1816" s="29">
        <f t="shared" si="107"/>
        <v>0</v>
      </c>
      <c r="O1816" s="23"/>
      <c r="P1816" s="23"/>
      <c r="Q1816" s="23">
        <v>2</v>
      </c>
      <c r="R1816" s="23">
        <v>5</v>
      </c>
      <c r="S1816" s="22" t="s">
        <v>66</v>
      </c>
      <c r="T1816" s="22">
        <v>0.83999999999999997</v>
      </c>
      <c r="U1816" s="22">
        <v>131</v>
      </c>
      <c r="V1816" s="22">
        <v>200</v>
      </c>
      <c r="W1816" s="22">
        <v>280</v>
      </c>
      <c r="X1816" s="24">
        <v>1</v>
      </c>
      <c r="Y1816" s="25">
        <v>0</v>
      </c>
      <c r="Z1816" s="18">
        <f>#NAME?</f>
        <v>0</v>
      </c>
      <c r="AA1816" s="18" t="b">
        <f t="shared" si="105"/>
        <v>1</v>
      </c>
      <c r="AB1816" s="26">
        <f>167+21</f>
        <v>188</v>
      </c>
    </row>
    <row r="1817">
      <c r="A1817" s="21">
        <v>10419</v>
      </c>
      <c r="B1817" s="22" t="s">
        <v>7454</v>
      </c>
      <c r="C1817" s="22" t="s">
        <v>7455</v>
      </c>
      <c r="D1817" s="22" t="s">
        <v>4422</v>
      </c>
      <c r="E1817" s="22" t="s">
        <v>7456</v>
      </c>
      <c r="F1817" s="22" t="s">
        <v>7457</v>
      </c>
      <c r="G1817" s="22"/>
      <c r="H1817" s="14">
        <v>0.040000000000000001</v>
      </c>
      <c r="I1817" s="15"/>
      <c r="J1817" s="15"/>
      <c r="K1817" s="15"/>
      <c r="L1817" s="23">
        <v>0</v>
      </c>
      <c r="M1817" s="29">
        <f t="shared" si="106"/>
        <v>0</v>
      </c>
      <c r="N1817" s="29">
        <f t="shared" si="107"/>
        <v>0</v>
      </c>
      <c r="O1817" s="23"/>
      <c r="P1817" s="23"/>
      <c r="Q1817" s="23">
        <v>2</v>
      </c>
      <c r="R1817" s="23">
        <v>5</v>
      </c>
      <c r="S1817" s="22" t="s">
        <v>66</v>
      </c>
      <c r="T1817" s="22">
        <v>0.83999999999999997</v>
      </c>
      <c r="U1817" s="22">
        <v>131</v>
      </c>
      <c r="V1817" s="22">
        <v>200</v>
      </c>
      <c r="W1817" s="22">
        <v>280</v>
      </c>
      <c r="X1817" s="24"/>
      <c r="Y1817" s="25">
        <v>216</v>
      </c>
      <c r="Z1817" s="30">
        <f>#NAME?</f>
        <v>0</v>
      </c>
      <c r="AA1817" s="18" t="b">
        <f t="shared" si="105"/>
        <v>0</v>
      </c>
      <c r="AB1817" s="26">
        <v>80</v>
      </c>
    </row>
    <row r="1818">
      <c r="A1818" s="21">
        <v>10418</v>
      </c>
      <c r="B1818" s="22" t="s">
        <v>7458</v>
      </c>
      <c r="C1818" s="22" t="s">
        <v>7459</v>
      </c>
      <c r="D1818" s="22" t="s">
        <v>4422</v>
      </c>
      <c r="E1818" s="22" t="s">
        <v>7460</v>
      </c>
      <c r="F1818" s="22" t="s">
        <v>7457</v>
      </c>
      <c r="G1818" s="22"/>
      <c r="H1818" s="14">
        <v>0.040000000000000001</v>
      </c>
      <c r="I1818" s="15"/>
      <c r="J1818" s="15"/>
      <c r="K1818" s="15"/>
      <c r="L1818" s="23">
        <v>1</v>
      </c>
      <c r="M1818" s="29">
        <f t="shared" si="106"/>
        <v>4</v>
      </c>
      <c r="N1818" s="29">
        <f t="shared" si="107"/>
        <v>5</v>
      </c>
      <c r="O1818" s="23"/>
      <c r="P1818" s="23"/>
      <c r="Q1818" s="23">
        <v>2</v>
      </c>
      <c r="R1818" s="23">
        <v>5</v>
      </c>
      <c r="S1818" s="22" t="s">
        <v>66</v>
      </c>
      <c r="T1818" s="22">
        <v>0.83999999999999997</v>
      </c>
      <c r="U1818" s="22">
        <v>131</v>
      </c>
      <c r="V1818" s="22">
        <v>200</v>
      </c>
      <c r="W1818" s="22">
        <v>280</v>
      </c>
      <c r="X1818" s="24">
        <v>5</v>
      </c>
      <c r="Y1818" s="25">
        <v>0</v>
      </c>
      <c r="Z1818" s="30">
        <f>#NAME?</f>
        <v>44</v>
      </c>
      <c r="AA1818" s="18" t="b">
        <f t="shared" si="105"/>
        <v>0</v>
      </c>
      <c r="AB1818" s="26">
        <v>178</v>
      </c>
    </row>
    <row r="1819">
      <c r="A1819" s="21">
        <v>10411</v>
      </c>
      <c r="B1819" s="22" t="s">
        <v>7461</v>
      </c>
      <c r="C1819" s="22" t="s">
        <v>7462</v>
      </c>
      <c r="D1819" s="22" t="s">
        <v>4422</v>
      </c>
      <c r="E1819" s="22" t="s">
        <v>7463</v>
      </c>
      <c r="F1819" s="22" t="s">
        <v>7464</v>
      </c>
      <c r="G1819" s="22"/>
      <c r="H1819" s="14">
        <v>0.040000000000000001</v>
      </c>
      <c r="I1819" s="15" t="s">
        <v>64</v>
      </c>
      <c r="J1819" s="22" t="s">
        <v>65</v>
      </c>
      <c r="K1819" s="13">
        <v>90</v>
      </c>
      <c r="L1819" s="23">
        <v>0</v>
      </c>
      <c r="M1819" s="29">
        <f t="shared" si="106"/>
        <v>0</v>
      </c>
      <c r="N1819" s="29">
        <f t="shared" si="107"/>
        <v>0</v>
      </c>
      <c r="O1819" s="23"/>
      <c r="P1819" s="23"/>
      <c r="Q1819" s="23">
        <v>2</v>
      </c>
      <c r="R1819" s="23">
        <v>5</v>
      </c>
      <c r="S1819" s="22" t="s">
        <v>66</v>
      </c>
      <c r="T1819" s="22">
        <v>0.79000000000000004</v>
      </c>
      <c r="U1819" s="22">
        <v>123</v>
      </c>
      <c r="V1819" s="22">
        <v>190</v>
      </c>
      <c r="W1819" s="22">
        <v>260</v>
      </c>
      <c r="X1819" s="24"/>
      <c r="Y1819" s="25"/>
      <c r="Z1819" s="18">
        <f>#NAME?</f>
        <v>0</v>
      </c>
      <c r="AA1819" s="18" t="b">
        <f t="shared" si="105"/>
        <v>1</v>
      </c>
      <c r="AB1819" s="26">
        <v>1</v>
      </c>
    </row>
    <row r="1820">
      <c r="A1820" s="21">
        <v>10410</v>
      </c>
      <c r="B1820" s="22" t="s">
        <v>7465</v>
      </c>
      <c r="C1820" s="22" t="s">
        <v>7466</v>
      </c>
      <c r="D1820" s="22" t="s">
        <v>4422</v>
      </c>
      <c r="E1820" s="22" t="s">
        <v>7467</v>
      </c>
      <c r="F1820" s="22" t="s">
        <v>7464</v>
      </c>
      <c r="G1820" s="22"/>
      <c r="H1820" s="14">
        <v>0.040000000000000001</v>
      </c>
      <c r="I1820" s="15" t="s">
        <v>64</v>
      </c>
      <c r="J1820" s="22" t="s">
        <v>65</v>
      </c>
      <c r="K1820" s="13">
        <v>90</v>
      </c>
      <c r="L1820" s="23">
        <v>0</v>
      </c>
      <c r="M1820" s="29">
        <f t="shared" si="106"/>
        <v>0</v>
      </c>
      <c r="N1820" s="29">
        <f t="shared" si="107"/>
        <v>0</v>
      </c>
      <c r="O1820" s="23"/>
      <c r="P1820" s="23"/>
      <c r="Q1820" s="23">
        <v>2</v>
      </c>
      <c r="R1820" s="23">
        <v>5</v>
      </c>
      <c r="S1820" s="22" t="s">
        <v>66</v>
      </c>
      <c r="T1820" s="22">
        <v>0.79000000000000004</v>
      </c>
      <c r="U1820" s="22">
        <v>123</v>
      </c>
      <c r="V1820" s="22">
        <v>190</v>
      </c>
      <c r="W1820" s="22">
        <v>260</v>
      </c>
      <c r="X1820" s="24"/>
      <c r="Y1820" s="25"/>
      <c r="Z1820" s="18">
        <f>#NAME?</f>
        <v>0</v>
      </c>
      <c r="AA1820" s="18" t="b">
        <f t="shared" si="105"/>
        <v>1</v>
      </c>
      <c r="AB1820" s="26">
        <v>1</v>
      </c>
    </row>
    <row r="1821">
      <c r="A1821" s="21">
        <v>11176</v>
      </c>
      <c r="B1821" s="22" t="s">
        <v>7468</v>
      </c>
      <c r="C1821" s="22" t="s">
        <v>7469</v>
      </c>
      <c r="D1821" s="22" t="s">
        <v>4422</v>
      </c>
      <c r="E1821" s="22" t="s">
        <v>7470</v>
      </c>
      <c r="F1821" s="22" t="s">
        <v>7471</v>
      </c>
      <c r="G1821" s="22"/>
      <c r="H1821" s="14">
        <v>0.040000000000000001</v>
      </c>
      <c r="I1821" s="15" t="s">
        <v>64</v>
      </c>
      <c r="J1821" s="22" t="s">
        <v>65</v>
      </c>
      <c r="K1821" s="13">
        <v>90</v>
      </c>
      <c r="L1821" s="23">
        <v>7</v>
      </c>
      <c r="M1821" s="29">
        <f t="shared" si="106"/>
        <v>28</v>
      </c>
      <c r="N1821" s="29">
        <f t="shared" si="107"/>
        <v>35</v>
      </c>
      <c r="O1821" s="23"/>
      <c r="P1821" s="23"/>
      <c r="Q1821" s="23">
        <v>2</v>
      </c>
      <c r="R1821" s="23">
        <v>5</v>
      </c>
      <c r="S1821" s="22" t="s">
        <v>66</v>
      </c>
      <c r="T1821" s="22">
        <v>35</v>
      </c>
      <c r="U1821" s="22">
        <v>893</v>
      </c>
      <c r="V1821" s="22">
        <v>1300</v>
      </c>
      <c r="W1821" s="22">
        <v>2300</v>
      </c>
      <c r="X1821" s="24"/>
      <c r="Y1821" s="25"/>
      <c r="Z1821" s="18">
        <f>#NAME?</f>
        <v>0</v>
      </c>
      <c r="AA1821" s="18" t="b">
        <f t="shared" si="105"/>
        <v>1</v>
      </c>
      <c r="AB1821" s="26"/>
    </row>
    <row r="1822">
      <c r="A1822" s="21">
        <v>10380</v>
      </c>
      <c r="B1822" s="22" t="s">
        <v>7472</v>
      </c>
      <c r="C1822" s="22" t="s">
        <v>7473</v>
      </c>
      <c r="D1822" s="22" t="s">
        <v>4422</v>
      </c>
      <c r="E1822" s="22" t="s">
        <v>7474</v>
      </c>
      <c r="F1822" s="22" t="s">
        <v>7475</v>
      </c>
      <c r="G1822" s="22"/>
      <c r="H1822" s="14">
        <v>0.040000000000000001</v>
      </c>
      <c r="I1822" s="15" t="s">
        <v>64</v>
      </c>
      <c r="J1822" s="22" t="s">
        <v>65</v>
      </c>
      <c r="K1822" s="13">
        <v>90</v>
      </c>
      <c r="L1822" s="23">
        <v>3</v>
      </c>
      <c r="M1822" s="29">
        <f t="shared" si="106"/>
        <v>12</v>
      </c>
      <c r="N1822" s="29">
        <f t="shared" si="107"/>
        <v>15</v>
      </c>
      <c r="O1822" s="23"/>
      <c r="P1822" s="23"/>
      <c r="Q1822" s="23">
        <v>5</v>
      </c>
      <c r="R1822" s="23">
        <v>20</v>
      </c>
      <c r="S1822" s="22" t="s">
        <v>66</v>
      </c>
      <c r="T1822" s="22">
        <v>1.21</v>
      </c>
      <c r="U1822" s="22">
        <v>189</v>
      </c>
      <c r="V1822" s="22">
        <v>290</v>
      </c>
      <c r="W1822" s="22">
        <v>400</v>
      </c>
      <c r="X1822" s="24">
        <v>52</v>
      </c>
      <c r="Y1822" s="25"/>
      <c r="Z1822" s="18">
        <f>#NAME?</f>
        <v>0</v>
      </c>
      <c r="AA1822" s="18" t="b">
        <f t="shared" si="105"/>
        <v>1</v>
      </c>
      <c r="AB1822" s="26">
        <v>8</v>
      </c>
    </row>
    <row r="1823">
      <c r="A1823" s="21">
        <v>10379</v>
      </c>
      <c r="B1823" s="22" t="s">
        <v>7476</v>
      </c>
      <c r="C1823" s="22" t="s">
        <v>7477</v>
      </c>
      <c r="D1823" s="22" t="s">
        <v>4422</v>
      </c>
      <c r="E1823" s="22" t="s">
        <v>7478</v>
      </c>
      <c r="F1823" s="22" t="s">
        <v>7479</v>
      </c>
      <c r="G1823" s="22"/>
      <c r="H1823" s="14">
        <v>0.040000000000000001</v>
      </c>
      <c r="I1823" s="15" t="s">
        <v>64</v>
      </c>
      <c r="J1823" s="22" t="s">
        <v>65</v>
      </c>
      <c r="K1823" s="13">
        <v>90</v>
      </c>
      <c r="L1823" s="23">
        <v>3</v>
      </c>
      <c r="M1823" s="29">
        <f t="shared" si="106"/>
        <v>12</v>
      </c>
      <c r="N1823" s="29">
        <f t="shared" si="107"/>
        <v>15</v>
      </c>
      <c r="O1823" s="23"/>
      <c r="P1823" s="23"/>
      <c r="Q1823" s="23">
        <v>5</v>
      </c>
      <c r="R1823" s="23">
        <v>20</v>
      </c>
      <c r="S1823" s="22" t="s">
        <v>66</v>
      </c>
      <c r="T1823" s="22">
        <v>1.21</v>
      </c>
      <c r="U1823" s="22">
        <v>189</v>
      </c>
      <c r="V1823" s="22">
        <v>290</v>
      </c>
      <c r="W1823" s="22">
        <v>400</v>
      </c>
      <c r="X1823" s="24">
        <v>52</v>
      </c>
      <c r="Y1823" s="25"/>
      <c r="Z1823" s="18">
        <f>#NAME?</f>
        <v>0</v>
      </c>
      <c r="AA1823" s="18" t="b">
        <f t="shared" si="105"/>
        <v>1</v>
      </c>
      <c r="AB1823" s="26">
        <v>14</v>
      </c>
    </row>
    <row r="1824">
      <c r="A1824" s="21">
        <v>10382</v>
      </c>
      <c r="B1824" s="22" t="s">
        <v>7480</v>
      </c>
      <c r="C1824" s="22" t="s">
        <v>7481</v>
      </c>
      <c r="D1824" s="22" t="s">
        <v>4422</v>
      </c>
      <c r="E1824" s="22" t="s">
        <v>7482</v>
      </c>
      <c r="F1824" s="22" t="s">
        <v>7483</v>
      </c>
      <c r="G1824" s="22"/>
      <c r="H1824" s="14">
        <v>0.040000000000000001</v>
      </c>
      <c r="I1824" s="15" t="s">
        <v>3149</v>
      </c>
      <c r="J1824" s="15" t="s">
        <v>3150</v>
      </c>
      <c r="K1824" s="13">
        <v>90</v>
      </c>
      <c r="L1824" s="23">
        <v>5</v>
      </c>
      <c r="M1824" s="29">
        <f t="shared" si="106"/>
        <v>20</v>
      </c>
      <c r="N1824" s="29">
        <f t="shared" si="107"/>
        <v>25</v>
      </c>
      <c r="O1824" s="23">
        <v>5</v>
      </c>
      <c r="P1824" s="23">
        <v>20</v>
      </c>
      <c r="Q1824" s="23"/>
      <c r="R1824" s="23"/>
      <c r="S1824" s="22" t="s">
        <v>66</v>
      </c>
      <c r="T1824" s="22">
        <v>2.0499999999999998</v>
      </c>
      <c r="U1824" s="22">
        <v>320</v>
      </c>
      <c r="V1824" s="22">
        <v>500</v>
      </c>
      <c r="W1824" s="22">
        <v>700</v>
      </c>
      <c r="X1824" s="24">
        <v>15</v>
      </c>
      <c r="Y1824" s="25">
        <v>147</v>
      </c>
      <c r="Z1824" s="18">
        <f>#NAME?</f>
        <v>147</v>
      </c>
      <c r="AA1824" s="18" t="b">
        <f t="shared" si="105"/>
        <v>1</v>
      </c>
      <c r="AB1824" s="26">
        <v>15</v>
      </c>
    </row>
    <row r="1825">
      <c r="A1825" s="21">
        <v>10381</v>
      </c>
      <c r="B1825" s="22" t="s">
        <v>7484</v>
      </c>
      <c r="C1825" s="22" t="s">
        <v>7485</v>
      </c>
      <c r="D1825" s="22" t="s">
        <v>4422</v>
      </c>
      <c r="E1825" s="22" t="s">
        <v>7486</v>
      </c>
      <c r="F1825" s="22" t="s">
        <v>7487</v>
      </c>
      <c r="G1825" s="22"/>
      <c r="H1825" s="14">
        <v>0.040000000000000001</v>
      </c>
      <c r="I1825" s="15" t="s">
        <v>3149</v>
      </c>
      <c r="J1825" s="15" t="s">
        <v>3150</v>
      </c>
      <c r="K1825" s="13">
        <v>90</v>
      </c>
      <c r="L1825" s="23">
        <v>4</v>
      </c>
      <c r="M1825" s="29">
        <f t="shared" si="106"/>
        <v>16</v>
      </c>
      <c r="N1825" s="29">
        <f t="shared" si="107"/>
        <v>20</v>
      </c>
      <c r="O1825" s="23">
        <v>5</v>
      </c>
      <c r="P1825" s="23">
        <v>20</v>
      </c>
      <c r="Q1825" s="23"/>
      <c r="R1825" s="23"/>
      <c r="S1825" s="22" t="s">
        <v>66</v>
      </c>
      <c r="T1825" s="22">
        <v>2.0499999999999998</v>
      </c>
      <c r="U1825" s="22">
        <v>320</v>
      </c>
      <c r="V1825" s="22">
        <v>500</v>
      </c>
      <c r="W1825" s="22">
        <v>700</v>
      </c>
      <c r="X1825" s="24">
        <v>11</v>
      </c>
      <c r="Y1825" s="25">
        <v>194</v>
      </c>
      <c r="Z1825" s="18">
        <f>#NAME?</f>
        <v>194</v>
      </c>
      <c r="AA1825" s="18" t="b">
        <f t="shared" si="105"/>
        <v>1</v>
      </c>
      <c r="AB1825" s="26">
        <v>19</v>
      </c>
    </row>
    <row r="1826">
      <c r="A1826" s="21">
        <v>10383</v>
      </c>
      <c r="B1826" s="22" t="s">
        <v>7488</v>
      </c>
      <c r="C1826" s="22" t="s">
        <v>7489</v>
      </c>
      <c r="D1826" s="22" t="s">
        <v>4422</v>
      </c>
      <c r="E1826" s="22" t="s">
        <v>7490</v>
      </c>
      <c r="F1826" s="22" t="s">
        <v>7491</v>
      </c>
      <c r="G1826" s="22"/>
      <c r="H1826" s="14">
        <v>0.040000000000000001</v>
      </c>
      <c r="I1826" s="15" t="s">
        <v>64</v>
      </c>
      <c r="J1826" s="22" t="s">
        <v>65</v>
      </c>
      <c r="K1826" s="13">
        <v>90</v>
      </c>
      <c r="L1826" s="23">
        <v>40</v>
      </c>
      <c r="M1826" s="29">
        <f t="shared" si="106"/>
        <v>160</v>
      </c>
      <c r="N1826" s="29">
        <f t="shared" si="107"/>
        <v>200</v>
      </c>
      <c r="O1826" s="23">
        <v>5</v>
      </c>
      <c r="P1826" s="23">
        <v>20</v>
      </c>
      <c r="Q1826" s="23"/>
      <c r="R1826" s="23"/>
      <c r="S1826" s="22" t="s">
        <v>66</v>
      </c>
      <c r="T1826" s="22">
        <v>9.3000000000000007</v>
      </c>
      <c r="U1826" s="22">
        <v>216.22999999999999</v>
      </c>
      <c r="V1826" s="22">
        <v>320</v>
      </c>
      <c r="W1826" s="22">
        <v>440</v>
      </c>
      <c r="X1826" s="24"/>
      <c r="Y1826" s="25"/>
      <c r="Z1826" s="18">
        <f>#NAME?</f>
        <v>0</v>
      </c>
      <c r="AA1826" s="18" t="b">
        <f t="shared" si="105"/>
        <v>1</v>
      </c>
      <c r="AB1826" s="26"/>
    </row>
    <row r="1827">
      <c r="A1827" s="21">
        <v>10384</v>
      </c>
      <c r="B1827" s="22" t="s">
        <v>7492</v>
      </c>
      <c r="C1827" s="22" t="s">
        <v>7493</v>
      </c>
      <c r="D1827" s="22" t="s">
        <v>4422</v>
      </c>
      <c r="E1827" s="22" t="s">
        <v>7494</v>
      </c>
      <c r="F1827" s="22"/>
      <c r="G1827" s="22"/>
      <c r="H1827" s="14">
        <v>0.040000000000000001</v>
      </c>
      <c r="I1827" s="15" t="s">
        <v>7495</v>
      </c>
      <c r="J1827" s="22" t="s">
        <v>7496</v>
      </c>
      <c r="K1827" s="33">
        <v>1</v>
      </c>
      <c r="L1827" s="23">
        <v>0</v>
      </c>
      <c r="M1827" s="29">
        <f t="shared" si="106"/>
        <v>0</v>
      </c>
      <c r="N1827" s="29">
        <f t="shared" si="107"/>
        <v>0</v>
      </c>
      <c r="O1827" s="23">
        <v>5</v>
      </c>
      <c r="P1827" s="23">
        <v>20</v>
      </c>
      <c r="Q1827" s="23"/>
      <c r="R1827" s="23"/>
      <c r="S1827" s="22" t="s">
        <v>66</v>
      </c>
      <c r="T1827" s="22">
        <v>1.1299999999999999</v>
      </c>
      <c r="U1827" s="22">
        <v>177</v>
      </c>
      <c r="V1827" s="22">
        <v>270</v>
      </c>
      <c r="W1827" s="22">
        <v>370</v>
      </c>
      <c r="X1827" s="24"/>
      <c r="Y1827" s="25"/>
      <c r="Z1827" s="18">
        <f>#NAME?</f>
        <v>0</v>
      </c>
      <c r="AA1827" s="18" t="b">
        <f t="shared" si="105"/>
        <v>1</v>
      </c>
      <c r="AB1827" s="26"/>
    </row>
    <row r="1828">
      <c r="A1828" s="21">
        <v>10416</v>
      </c>
      <c r="B1828" s="22" t="s">
        <v>7497</v>
      </c>
      <c r="C1828" s="22" t="s">
        <v>7498</v>
      </c>
      <c r="D1828" s="22" t="s">
        <v>4422</v>
      </c>
      <c r="E1828" s="22" t="s">
        <v>7499</v>
      </c>
      <c r="F1828" s="22" t="s">
        <v>7500</v>
      </c>
      <c r="G1828" s="22"/>
      <c r="H1828" s="14">
        <v>0.040000000000000001</v>
      </c>
      <c r="I1828" s="15"/>
      <c r="J1828" s="15"/>
      <c r="K1828" s="15"/>
      <c r="L1828" s="23">
        <v>0</v>
      </c>
      <c r="M1828" s="29">
        <f t="shared" si="106"/>
        <v>0</v>
      </c>
      <c r="N1828" s="29">
        <f t="shared" si="107"/>
        <v>0</v>
      </c>
      <c r="O1828" s="23"/>
      <c r="P1828" s="23"/>
      <c r="Q1828" s="23">
        <v>2</v>
      </c>
      <c r="R1828" s="23">
        <v>5</v>
      </c>
      <c r="S1828" s="22" t="s">
        <v>66</v>
      </c>
      <c r="T1828" s="22">
        <v>1.02</v>
      </c>
      <c r="U1828" s="22">
        <v>159</v>
      </c>
      <c r="V1828" s="22">
        <v>250</v>
      </c>
      <c r="W1828" s="22">
        <v>350</v>
      </c>
      <c r="X1828" s="24">
        <v>9</v>
      </c>
      <c r="Y1828" s="25"/>
      <c r="Z1828" s="30">
        <f>#NAME?</f>
        <v>134</v>
      </c>
      <c r="AA1828" s="18" t="b">
        <f t="shared" si="105"/>
        <v>0</v>
      </c>
      <c r="AB1828" s="26"/>
    </row>
    <row r="1829">
      <c r="A1829" s="21">
        <v>12149</v>
      </c>
      <c r="B1829" s="22" t="s">
        <v>7501</v>
      </c>
      <c r="C1829" s="22" t="s">
        <v>7502</v>
      </c>
      <c r="D1829" s="22" t="s">
        <v>4422</v>
      </c>
      <c r="E1829" s="22" t="s">
        <v>7503</v>
      </c>
      <c r="F1829" s="22" t="s">
        <v>7504</v>
      </c>
      <c r="G1829" s="22"/>
      <c r="H1829" s="14">
        <v>0.040000000000000001</v>
      </c>
      <c r="I1829" s="15"/>
      <c r="J1829" s="15"/>
      <c r="K1829" s="15"/>
      <c r="L1829" s="23">
        <v>0</v>
      </c>
      <c r="M1829" s="29">
        <f t="shared" si="106"/>
        <v>0</v>
      </c>
      <c r="N1829" s="29">
        <f t="shared" si="107"/>
        <v>0</v>
      </c>
      <c r="O1829" s="23"/>
      <c r="P1829" s="23"/>
      <c r="Q1829" s="23">
        <v>2</v>
      </c>
      <c r="R1829" s="23">
        <v>5</v>
      </c>
      <c r="S1829" s="22" t="s">
        <v>66</v>
      </c>
      <c r="T1829" s="22">
        <v>1.02</v>
      </c>
      <c r="U1829" s="22">
        <v>159</v>
      </c>
      <c r="V1829" s="22">
        <v>250</v>
      </c>
      <c r="W1829" s="22">
        <v>350</v>
      </c>
      <c r="X1829" s="24"/>
      <c r="Y1829" s="25"/>
      <c r="Z1829" s="18">
        <f>#NAME?</f>
        <v>0</v>
      </c>
      <c r="AA1829" s="18" t="b">
        <f t="shared" si="105"/>
        <v>1</v>
      </c>
      <c r="AB1829" s="26">
        <v>150</v>
      </c>
    </row>
    <row r="1830">
      <c r="A1830" s="21">
        <v>10417</v>
      </c>
      <c r="B1830" s="22" t="s">
        <v>7505</v>
      </c>
      <c r="C1830" s="22" t="s">
        <v>7506</v>
      </c>
      <c r="D1830" s="22" t="s">
        <v>4422</v>
      </c>
      <c r="E1830" s="22" t="s">
        <v>7507</v>
      </c>
      <c r="F1830" s="22" t="s">
        <v>7508</v>
      </c>
      <c r="G1830" s="22"/>
      <c r="H1830" s="14">
        <v>0.040000000000000001</v>
      </c>
      <c r="I1830" s="15"/>
      <c r="J1830" s="15"/>
      <c r="K1830" s="15"/>
      <c r="L1830" s="23">
        <v>0</v>
      </c>
      <c r="M1830" s="29">
        <f t="shared" si="106"/>
        <v>0</v>
      </c>
      <c r="N1830" s="29">
        <f t="shared" si="107"/>
        <v>0</v>
      </c>
      <c r="O1830" s="23"/>
      <c r="P1830" s="23"/>
      <c r="Q1830" s="23">
        <v>2</v>
      </c>
      <c r="R1830" s="23">
        <v>5</v>
      </c>
      <c r="S1830" s="22" t="s">
        <v>66</v>
      </c>
      <c r="T1830" s="22">
        <v>1.02</v>
      </c>
      <c r="U1830" s="22">
        <v>159</v>
      </c>
      <c r="V1830" s="22">
        <v>250</v>
      </c>
      <c r="W1830" s="22">
        <v>350</v>
      </c>
      <c r="X1830" s="24">
        <v>18</v>
      </c>
      <c r="Y1830" s="25"/>
      <c r="Z1830" s="30">
        <f>#NAME?</f>
        <v>216</v>
      </c>
      <c r="AA1830" s="18" t="b">
        <f t="shared" si="105"/>
        <v>0</v>
      </c>
      <c r="AB1830" s="26"/>
    </row>
    <row r="1831">
      <c r="A1831" s="21">
        <v>12148</v>
      </c>
      <c r="B1831" s="22" t="s">
        <v>7509</v>
      </c>
      <c r="C1831" s="22" t="s">
        <v>7510</v>
      </c>
      <c r="D1831" s="22" t="s">
        <v>4422</v>
      </c>
      <c r="E1831" s="22" t="s">
        <v>7511</v>
      </c>
      <c r="F1831" s="69" t="s">
        <v>7512</v>
      </c>
      <c r="G1831" s="22"/>
      <c r="H1831" s="14">
        <v>0.040000000000000001</v>
      </c>
      <c r="I1831" s="15"/>
      <c r="J1831" s="15"/>
      <c r="K1831" s="15"/>
      <c r="L1831" s="23">
        <v>0</v>
      </c>
      <c r="M1831" s="29">
        <f t="shared" si="106"/>
        <v>0</v>
      </c>
      <c r="N1831" s="29">
        <f t="shared" si="107"/>
        <v>0</v>
      </c>
      <c r="O1831" s="23"/>
      <c r="P1831" s="23"/>
      <c r="Q1831" s="23">
        <v>2</v>
      </c>
      <c r="R1831" s="23">
        <v>5</v>
      </c>
      <c r="S1831" s="22" t="s">
        <v>66</v>
      </c>
      <c r="T1831" s="22">
        <v>1.02</v>
      </c>
      <c r="U1831" s="22">
        <v>159</v>
      </c>
      <c r="V1831" s="22">
        <v>250</v>
      </c>
      <c r="W1831" s="22">
        <v>350</v>
      </c>
      <c r="X1831" s="24"/>
      <c r="Y1831" s="25"/>
      <c r="Z1831" s="18">
        <f>#NAME?</f>
        <v>0</v>
      </c>
      <c r="AA1831" s="18" t="b">
        <f t="shared" si="105"/>
        <v>1</v>
      </c>
      <c r="AB1831" s="26"/>
    </row>
    <row r="1832">
      <c r="A1832" s="21">
        <v>10427</v>
      </c>
      <c r="B1832" s="22" t="s">
        <v>7513</v>
      </c>
      <c r="C1832" s="22" t="s">
        <v>7514</v>
      </c>
      <c r="D1832" s="22" t="s">
        <v>4422</v>
      </c>
      <c r="E1832" s="22" t="s">
        <v>7515</v>
      </c>
      <c r="F1832" s="22" t="s">
        <v>7516</v>
      </c>
      <c r="G1832" s="22"/>
      <c r="H1832" s="14">
        <v>0.040000000000000001</v>
      </c>
      <c r="I1832" s="15" t="s">
        <v>64</v>
      </c>
      <c r="J1832" s="22" t="s">
        <v>65</v>
      </c>
      <c r="K1832" s="13">
        <v>90</v>
      </c>
      <c r="L1832" s="23">
        <v>0</v>
      </c>
      <c r="M1832" s="29">
        <f t="shared" si="106"/>
        <v>0</v>
      </c>
      <c r="N1832" s="29">
        <f t="shared" si="107"/>
        <v>0</v>
      </c>
      <c r="O1832" s="23"/>
      <c r="P1832" s="23"/>
      <c r="Q1832" s="23">
        <v>1</v>
      </c>
      <c r="R1832" s="23">
        <v>5</v>
      </c>
      <c r="S1832" s="22" t="s">
        <v>66</v>
      </c>
      <c r="T1832" s="22">
        <v>1.3</v>
      </c>
      <c r="U1832" s="22">
        <v>203</v>
      </c>
      <c r="V1832" s="22">
        <v>310</v>
      </c>
      <c r="W1832" s="22">
        <v>430</v>
      </c>
      <c r="X1832" s="24"/>
      <c r="Y1832" s="25"/>
      <c r="Z1832" s="18">
        <f>#NAME?</f>
        <v>0</v>
      </c>
      <c r="AA1832" s="18" t="b">
        <f t="shared" si="105"/>
        <v>1</v>
      </c>
      <c r="AB1832" s="26"/>
    </row>
    <row r="1833">
      <c r="A1833" s="21">
        <v>10370</v>
      </c>
      <c r="B1833" s="22" t="s">
        <v>7517</v>
      </c>
      <c r="C1833" s="22" t="s">
        <v>7518</v>
      </c>
      <c r="D1833" s="22" t="s">
        <v>4422</v>
      </c>
      <c r="E1833" s="22" t="s">
        <v>7519</v>
      </c>
      <c r="F1833" s="22" t="s">
        <v>7520</v>
      </c>
      <c r="G1833" s="22"/>
      <c r="H1833" s="14">
        <v>0.040000000000000001</v>
      </c>
      <c r="I1833" s="15" t="s">
        <v>64</v>
      </c>
      <c r="J1833" s="22" t="s">
        <v>65</v>
      </c>
      <c r="K1833" s="13">
        <v>90</v>
      </c>
      <c r="L1833" s="23">
        <v>16</v>
      </c>
      <c r="M1833" s="29">
        <f t="shared" si="106"/>
        <v>64</v>
      </c>
      <c r="N1833" s="29">
        <f t="shared" si="107"/>
        <v>80</v>
      </c>
      <c r="O1833" s="23"/>
      <c r="P1833" s="23"/>
      <c r="Q1833" s="23">
        <v>5</v>
      </c>
      <c r="R1833" s="23">
        <v>20</v>
      </c>
      <c r="S1833" s="22" t="s">
        <v>66</v>
      </c>
      <c r="T1833" s="22">
        <v>18.5</v>
      </c>
      <c r="U1833" s="22">
        <v>470.42000000000002</v>
      </c>
      <c r="V1833" s="22">
        <v>550</v>
      </c>
      <c r="W1833" s="22">
        <v>820</v>
      </c>
      <c r="X1833" s="24">
        <v>1</v>
      </c>
      <c r="Y1833" s="25">
        <v>95</v>
      </c>
      <c r="Z1833" s="18">
        <f>#NAME?</f>
        <v>95</v>
      </c>
      <c r="AA1833" s="18" t="b">
        <f t="shared" si="105"/>
        <v>1</v>
      </c>
      <c r="AB1833" s="26">
        <v>8</v>
      </c>
    </row>
    <row r="1834">
      <c r="A1834" s="21">
        <v>10369</v>
      </c>
      <c r="B1834" s="22" t="s">
        <v>7521</v>
      </c>
      <c r="C1834" s="22" t="s">
        <v>7522</v>
      </c>
      <c r="D1834" s="22" t="s">
        <v>4422</v>
      </c>
      <c r="E1834" s="22" t="s">
        <v>7523</v>
      </c>
      <c r="F1834" s="22" t="s">
        <v>7524</v>
      </c>
      <c r="G1834" s="22"/>
      <c r="H1834" s="14">
        <v>0.040000000000000001</v>
      </c>
      <c r="I1834" s="15" t="s">
        <v>64</v>
      </c>
      <c r="J1834" s="22" t="s">
        <v>65</v>
      </c>
      <c r="K1834" s="13">
        <v>90</v>
      </c>
      <c r="L1834" s="23">
        <v>16</v>
      </c>
      <c r="M1834" s="29">
        <f t="shared" si="106"/>
        <v>64</v>
      </c>
      <c r="N1834" s="29">
        <f t="shared" si="107"/>
        <v>80</v>
      </c>
      <c r="O1834" s="23"/>
      <c r="P1834" s="23"/>
      <c r="Q1834" s="23">
        <v>5</v>
      </c>
      <c r="R1834" s="23">
        <v>20</v>
      </c>
      <c r="S1834" s="22" t="s">
        <v>66</v>
      </c>
      <c r="T1834" s="22">
        <v>18.5</v>
      </c>
      <c r="U1834" s="22">
        <v>470.42000000000002</v>
      </c>
      <c r="V1834" s="22">
        <v>550</v>
      </c>
      <c r="W1834" s="22">
        <v>820</v>
      </c>
      <c r="X1834" s="24">
        <v>1</v>
      </c>
      <c r="Y1834" s="25">
        <v>98</v>
      </c>
      <c r="Z1834" s="18">
        <f>#NAME?</f>
        <v>98</v>
      </c>
      <c r="AA1834" s="18" t="b">
        <f t="shared" si="105"/>
        <v>1</v>
      </c>
      <c r="AB1834" s="26">
        <v>8</v>
      </c>
    </row>
    <row r="1835">
      <c r="A1835" s="21">
        <v>10372</v>
      </c>
      <c r="B1835" s="22" t="s">
        <v>7525</v>
      </c>
      <c r="C1835" s="22" t="s">
        <v>7526</v>
      </c>
      <c r="D1835" s="22" t="s">
        <v>4422</v>
      </c>
      <c r="E1835" s="22" t="s">
        <v>7527</v>
      </c>
      <c r="F1835" s="22" t="s">
        <v>7528</v>
      </c>
      <c r="G1835" s="22"/>
      <c r="H1835" s="14">
        <v>0.040000000000000001</v>
      </c>
      <c r="I1835" s="15" t="s">
        <v>64</v>
      </c>
      <c r="J1835" s="22" t="s">
        <v>65</v>
      </c>
      <c r="K1835" s="13">
        <v>90</v>
      </c>
      <c r="L1835" s="23">
        <v>5</v>
      </c>
      <c r="M1835" s="29">
        <f t="shared" si="106"/>
        <v>20</v>
      </c>
      <c r="N1835" s="29">
        <f t="shared" si="107"/>
        <v>25</v>
      </c>
      <c r="O1835" s="23"/>
      <c r="P1835" s="23"/>
      <c r="Q1835" s="23">
        <v>5</v>
      </c>
      <c r="R1835" s="23">
        <v>20</v>
      </c>
      <c r="S1835" s="22" t="s">
        <v>66</v>
      </c>
      <c r="T1835" s="22">
        <v>3.5</v>
      </c>
      <c r="U1835" s="22">
        <v>150</v>
      </c>
      <c r="V1835" s="22">
        <v>230</v>
      </c>
      <c r="W1835" s="22">
        <v>330</v>
      </c>
      <c r="X1835" s="24"/>
      <c r="Y1835" s="25"/>
      <c r="Z1835" s="18">
        <f>#NAME?</f>
        <v>0</v>
      </c>
      <c r="AA1835" s="18" t="b">
        <f t="shared" si="105"/>
        <v>1</v>
      </c>
      <c r="AB1835" s="26"/>
    </row>
    <row r="1836">
      <c r="A1836" s="21">
        <v>10371</v>
      </c>
      <c r="B1836" s="22" t="s">
        <v>7529</v>
      </c>
      <c r="C1836" s="22" t="s">
        <v>7530</v>
      </c>
      <c r="D1836" s="22" t="s">
        <v>4422</v>
      </c>
      <c r="E1836" s="22" t="s">
        <v>7531</v>
      </c>
      <c r="F1836" s="22" t="s">
        <v>7532</v>
      </c>
      <c r="G1836" s="22"/>
      <c r="H1836" s="14">
        <v>0.040000000000000001</v>
      </c>
      <c r="I1836" s="15" t="s">
        <v>64</v>
      </c>
      <c r="J1836" s="22" t="s">
        <v>65</v>
      </c>
      <c r="K1836" s="13">
        <v>90</v>
      </c>
      <c r="L1836" s="23">
        <v>5</v>
      </c>
      <c r="M1836" s="29">
        <f t="shared" si="106"/>
        <v>20</v>
      </c>
      <c r="N1836" s="29">
        <f t="shared" si="107"/>
        <v>25</v>
      </c>
      <c r="O1836" s="23"/>
      <c r="P1836" s="23"/>
      <c r="Q1836" s="23">
        <v>5</v>
      </c>
      <c r="R1836" s="23">
        <v>20</v>
      </c>
      <c r="S1836" s="22" t="s">
        <v>66</v>
      </c>
      <c r="T1836" s="22">
        <v>3.5</v>
      </c>
      <c r="U1836" s="22">
        <v>150</v>
      </c>
      <c r="V1836" s="22">
        <v>230</v>
      </c>
      <c r="W1836" s="22">
        <v>330</v>
      </c>
      <c r="X1836" s="24"/>
      <c r="Y1836" s="25"/>
      <c r="Z1836" s="18">
        <f>#NAME?</f>
        <v>0</v>
      </c>
      <c r="AA1836" s="18" t="b">
        <f t="shared" si="105"/>
        <v>1</v>
      </c>
      <c r="AB1836" s="26"/>
    </row>
    <row r="1837">
      <c r="A1837" s="21">
        <v>10374</v>
      </c>
      <c r="B1837" s="22" t="s">
        <v>7533</v>
      </c>
      <c r="C1837" s="22" t="s">
        <v>7534</v>
      </c>
      <c r="D1837" s="22" t="s">
        <v>4422</v>
      </c>
      <c r="E1837" s="22" t="s">
        <v>7535</v>
      </c>
      <c r="F1837" s="22" t="s">
        <v>7536</v>
      </c>
      <c r="G1837" s="22"/>
      <c r="H1837" s="14">
        <v>0.040000000000000001</v>
      </c>
      <c r="I1837" s="15" t="s">
        <v>64</v>
      </c>
      <c r="J1837" s="22" t="s">
        <v>65</v>
      </c>
      <c r="K1837" s="13">
        <v>90</v>
      </c>
      <c r="L1837" s="23">
        <v>12</v>
      </c>
      <c r="M1837" s="29">
        <f t="shared" si="106"/>
        <v>48</v>
      </c>
      <c r="N1837" s="29">
        <f t="shared" si="107"/>
        <v>60</v>
      </c>
      <c r="O1837" s="23"/>
      <c r="P1837" s="23"/>
      <c r="Q1837" s="23">
        <v>5</v>
      </c>
      <c r="R1837" s="23">
        <v>20</v>
      </c>
      <c r="S1837" s="22" t="s">
        <v>66</v>
      </c>
      <c r="T1837" s="22">
        <v>3.5</v>
      </c>
      <c r="U1837" s="22">
        <v>89</v>
      </c>
      <c r="V1837" s="22">
        <v>130</v>
      </c>
      <c r="W1837" s="22">
        <v>230</v>
      </c>
      <c r="X1837" s="24">
        <v>18</v>
      </c>
      <c r="Y1837" s="25">
        <v>50</v>
      </c>
      <c r="Z1837" s="18">
        <f>#NAME?</f>
        <v>50</v>
      </c>
      <c r="AA1837" s="18" t="b">
        <f t="shared" si="105"/>
        <v>1</v>
      </c>
      <c r="AB1837" s="26">
        <v>12</v>
      </c>
    </row>
    <row r="1838">
      <c r="A1838" s="21">
        <v>10373</v>
      </c>
      <c r="B1838" s="22" t="s">
        <v>7537</v>
      </c>
      <c r="C1838" s="22" t="s">
        <v>7538</v>
      </c>
      <c r="D1838" s="22" t="s">
        <v>4422</v>
      </c>
      <c r="E1838" s="22" t="s">
        <v>7539</v>
      </c>
      <c r="F1838" s="22" t="s">
        <v>7540</v>
      </c>
      <c r="G1838" s="22"/>
      <c r="H1838" s="14">
        <v>0.040000000000000001</v>
      </c>
      <c r="I1838" s="15" t="s">
        <v>64</v>
      </c>
      <c r="J1838" s="22" t="s">
        <v>65</v>
      </c>
      <c r="K1838" s="13">
        <v>90</v>
      </c>
      <c r="L1838" s="23">
        <v>12</v>
      </c>
      <c r="M1838" s="29">
        <f t="shared" si="106"/>
        <v>48</v>
      </c>
      <c r="N1838" s="29">
        <f t="shared" si="107"/>
        <v>60</v>
      </c>
      <c r="O1838" s="23"/>
      <c r="P1838" s="23"/>
      <c r="Q1838" s="23">
        <v>5</v>
      </c>
      <c r="R1838" s="23">
        <v>20</v>
      </c>
      <c r="S1838" s="22" t="s">
        <v>66</v>
      </c>
      <c r="T1838" s="22">
        <v>3.5</v>
      </c>
      <c r="U1838" s="22">
        <v>89</v>
      </c>
      <c r="V1838" s="22">
        <v>130</v>
      </c>
      <c r="W1838" s="22">
        <v>230</v>
      </c>
      <c r="X1838" s="24">
        <v>20</v>
      </c>
      <c r="Y1838" s="25">
        <v>44</v>
      </c>
      <c r="Z1838" s="18">
        <f>#NAME?</f>
        <v>44</v>
      </c>
      <c r="AA1838" s="18" t="b">
        <f t="shared" si="105"/>
        <v>1</v>
      </c>
      <c r="AB1838" s="26">
        <v>12</v>
      </c>
    </row>
    <row r="1839">
      <c r="A1839" s="21">
        <v>10425</v>
      </c>
      <c r="B1839" s="22" t="s">
        <v>7541</v>
      </c>
      <c r="C1839" s="22" t="s">
        <v>7542</v>
      </c>
      <c r="D1839" s="22" t="s">
        <v>4422</v>
      </c>
      <c r="E1839" s="22" t="s">
        <v>7543</v>
      </c>
      <c r="F1839" s="22" t="s">
        <v>7544</v>
      </c>
      <c r="G1839" s="22"/>
      <c r="H1839" s="14">
        <v>0.040000000000000001</v>
      </c>
      <c r="I1839" s="15" t="s">
        <v>64</v>
      </c>
      <c r="J1839" s="22" t="s">
        <v>65</v>
      </c>
      <c r="K1839" s="13">
        <v>90</v>
      </c>
      <c r="L1839" s="23">
        <v>0</v>
      </c>
      <c r="M1839" s="29">
        <f t="shared" si="106"/>
        <v>0</v>
      </c>
      <c r="N1839" s="29">
        <f t="shared" si="107"/>
        <v>0</v>
      </c>
      <c r="O1839" s="23"/>
      <c r="P1839" s="23"/>
      <c r="Q1839" s="23">
        <v>1</v>
      </c>
      <c r="R1839" s="23">
        <v>5</v>
      </c>
      <c r="S1839" s="22" t="s">
        <v>66</v>
      </c>
      <c r="T1839" s="22">
        <v>1.05</v>
      </c>
      <c r="U1839" s="22">
        <v>164</v>
      </c>
      <c r="V1839" s="22">
        <v>250</v>
      </c>
      <c r="W1839" s="22">
        <v>350</v>
      </c>
      <c r="X1839" s="24">
        <v>4</v>
      </c>
      <c r="Y1839" s="25"/>
      <c r="Z1839" s="18">
        <f>#NAME?</f>
        <v>0</v>
      </c>
      <c r="AA1839" s="18" t="b">
        <f t="shared" si="105"/>
        <v>1</v>
      </c>
      <c r="AB1839" s="26">
        <v>4</v>
      </c>
    </row>
    <row r="1840">
      <c r="A1840" s="21">
        <v>10435</v>
      </c>
      <c r="B1840" s="22" t="s">
        <v>7545</v>
      </c>
      <c r="C1840" s="22" t="s">
        <v>7546</v>
      </c>
      <c r="D1840" s="22" t="s">
        <v>4422</v>
      </c>
      <c r="E1840" s="22" t="s">
        <v>7547</v>
      </c>
      <c r="F1840" s="22" t="s">
        <v>7548</v>
      </c>
      <c r="G1840" s="22"/>
      <c r="H1840" s="14">
        <v>0.040000000000000001</v>
      </c>
      <c r="I1840" s="15" t="s">
        <v>64</v>
      </c>
      <c r="J1840" s="22" t="s">
        <v>65</v>
      </c>
      <c r="K1840" s="13">
        <v>90</v>
      </c>
      <c r="L1840" s="23">
        <v>0</v>
      </c>
      <c r="M1840" s="29">
        <f t="shared" si="106"/>
        <v>0</v>
      </c>
      <c r="N1840" s="29">
        <f t="shared" si="107"/>
        <v>0</v>
      </c>
      <c r="O1840" s="23">
        <v>5</v>
      </c>
      <c r="P1840" s="23">
        <v>10</v>
      </c>
      <c r="Q1840" s="23"/>
      <c r="R1840" s="23"/>
      <c r="S1840" s="22" t="s">
        <v>66</v>
      </c>
      <c r="T1840" s="22">
        <v>0.17000000000000001</v>
      </c>
      <c r="U1840" s="22">
        <v>27</v>
      </c>
      <c r="V1840" s="22">
        <v>40</v>
      </c>
      <c r="W1840" s="22">
        <v>60</v>
      </c>
      <c r="X1840" s="24">
        <v>4</v>
      </c>
      <c r="Y1840" s="25"/>
      <c r="Z1840" s="18">
        <f>#NAME?</f>
        <v>0</v>
      </c>
      <c r="AA1840" s="18" t="b">
        <f t="shared" si="105"/>
        <v>1</v>
      </c>
      <c r="AB1840" s="26"/>
    </row>
    <row r="1841">
      <c r="A1841" s="21">
        <v>13702</v>
      </c>
      <c r="B1841" s="22" t="s">
        <v>7549</v>
      </c>
      <c r="C1841" s="22" t="s">
        <v>7550</v>
      </c>
      <c r="D1841" s="22" t="s">
        <v>4422</v>
      </c>
      <c r="E1841" s="22" t="s">
        <v>7551</v>
      </c>
      <c r="F1841" s="22" t="s">
        <v>7552</v>
      </c>
      <c r="G1841" s="22"/>
      <c r="H1841" s="14">
        <v>0.040000000000000001</v>
      </c>
      <c r="I1841" s="15"/>
      <c r="J1841" s="15"/>
      <c r="K1841" s="15"/>
      <c r="L1841" s="23">
        <v>0</v>
      </c>
      <c r="M1841" s="29">
        <f t="shared" si="106"/>
        <v>0</v>
      </c>
      <c r="N1841" s="29">
        <f t="shared" si="107"/>
        <v>0</v>
      </c>
      <c r="O1841" s="23"/>
      <c r="P1841" s="23"/>
      <c r="Q1841" s="23">
        <v>1</v>
      </c>
      <c r="R1841" s="23">
        <v>5</v>
      </c>
      <c r="S1841" s="22" t="s">
        <v>66</v>
      </c>
      <c r="T1841" s="22">
        <v>4.9100000000000001</v>
      </c>
      <c r="U1841" s="22">
        <v>767</v>
      </c>
      <c r="V1841" s="22">
        <v>1190</v>
      </c>
      <c r="W1841" s="22">
        <v>1640</v>
      </c>
      <c r="X1841" s="24"/>
      <c r="Y1841" s="25"/>
      <c r="Z1841" s="18">
        <f>#NAME?</f>
        <v>0</v>
      </c>
      <c r="AA1841" s="18" t="b">
        <f t="shared" si="105"/>
        <v>1</v>
      </c>
      <c r="AB1841" s="26"/>
    </row>
    <row r="1842">
      <c r="A1842" s="21">
        <v>10399</v>
      </c>
      <c r="B1842" s="22" t="s">
        <v>7553</v>
      </c>
      <c r="C1842" s="22" t="s">
        <v>7554</v>
      </c>
      <c r="D1842" s="22" t="s">
        <v>4422</v>
      </c>
      <c r="E1842" s="22" t="s">
        <v>7555</v>
      </c>
      <c r="F1842" s="22" t="s">
        <v>7556</v>
      </c>
      <c r="G1842" s="22"/>
      <c r="H1842" s="14">
        <v>0.040000000000000001</v>
      </c>
      <c r="I1842" s="15" t="s">
        <v>64</v>
      </c>
      <c r="J1842" s="22" t="s">
        <v>65</v>
      </c>
      <c r="K1842" s="13">
        <v>90</v>
      </c>
      <c r="L1842" s="23">
        <v>2</v>
      </c>
      <c r="M1842" s="29">
        <f t="shared" si="106"/>
        <v>8</v>
      </c>
      <c r="N1842" s="29">
        <f t="shared" si="107"/>
        <v>10</v>
      </c>
      <c r="O1842" s="23">
        <v>5</v>
      </c>
      <c r="P1842" s="23">
        <v>20</v>
      </c>
      <c r="Q1842" s="23"/>
      <c r="R1842" s="23"/>
      <c r="S1842" s="22" t="s">
        <v>66</v>
      </c>
      <c r="T1842" s="22">
        <v>10.5</v>
      </c>
      <c r="U1842" s="22">
        <v>266.99000000000001</v>
      </c>
      <c r="V1842" s="22">
        <v>400</v>
      </c>
      <c r="W1842" s="22">
        <v>690</v>
      </c>
      <c r="X1842" s="24"/>
      <c r="Y1842" s="25"/>
      <c r="Z1842" s="18">
        <f>#NAME?</f>
        <v>0</v>
      </c>
      <c r="AA1842" s="18" t="b">
        <f t="shared" si="105"/>
        <v>1</v>
      </c>
      <c r="AB1842" s="26">
        <v>3</v>
      </c>
    </row>
    <row r="1843">
      <c r="A1843" s="21">
        <v>11706</v>
      </c>
      <c r="B1843" s="22" t="s">
        <v>7557</v>
      </c>
      <c r="C1843" s="22" t="s">
        <v>7558</v>
      </c>
      <c r="D1843" s="22" t="s">
        <v>4422</v>
      </c>
      <c r="E1843" s="22" t="s">
        <v>7559</v>
      </c>
      <c r="F1843" s="22" t="s">
        <v>7560</v>
      </c>
      <c r="G1843" s="22"/>
      <c r="H1843" s="14">
        <v>0.040000000000000001</v>
      </c>
      <c r="I1843" s="15" t="s">
        <v>64</v>
      </c>
      <c r="J1843" s="22" t="s">
        <v>65</v>
      </c>
      <c r="K1843" s="13">
        <v>90</v>
      </c>
      <c r="L1843" s="23">
        <v>0</v>
      </c>
      <c r="M1843" s="29">
        <f t="shared" si="106"/>
        <v>0</v>
      </c>
      <c r="N1843" s="29">
        <f t="shared" si="107"/>
        <v>0</v>
      </c>
      <c r="O1843" s="23"/>
      <c r="P1843" s="23"/>
      <c r="Q1843" s="23">
        <v>5</v>
      </c>
      <c r="R1843" s="23">
        <v>20</v>
      </c>
      <c r="S1843" s="22" t="s">
        <v>66</v>
      </c>
      <c r="T1843" s="22">
        <v>2.5099999999999998</v>
      </c>
      <c r="U1843" s="22">
        <v>392</v>
      </c>
      <c r="V1843" s="22">
        <v>610</v>
      </c>
      <c r="W1843" s="22">
        <v>840</v>
      </c>
      <c r="X1843" s="24">
        <v>7</v>
      </c>
      <c r="Y1843" s="25">
        <v>63</v>
      </c>
      <c r="Z1843" s="18">
        <f>#NAME?</f>
        <v>63</v>
      </c>
      <c r="AA1843" s="18" t="b">
        <f t="shared" si="105"/>
        <v>1</v>
      </c>
      <c r="AB1843" s="26">
        <v>3</v>
      </c>
    </row>
    <row r="1844">
      <c r="A1844" s="21">
        <v>11705</v>
      </c>
      <c r="B1844" s="22" t="s">
        <v>7561</v>
      </c>
      <c r="C1844" s="22" t="s">
        <v>7562</v>
      </c>
      <c r="D1844" s="22" t="s">
        <v>4422</v>
      </c>
      <c r="E1844" s="22" t="s">
        <v>7563</v>
      </c>
      <c r="F1844" s="22" t="s">
        <v>7564</v>
      </c>
      <c r="G1844" s="22"/>
      <c r="H1844" s="14">
        <v>0.040000000000000001</v>
      </c>
      <c r="I1844" s="15" t="s">
        <v>64</v>
      </c>
      <c r="J1844" s="22" t="s">
        <v>65</v>
      </c>
      <c r="K1844" s="13">
        <v>90</v>
      </c>
      <c r="L1844" s="23">
        <v>0</v>
      </c>
      <c r="M1844" s="29">
        <f t="shared" si="106"/>
        <v>0</v>
      </c>
      <c r="N1844" s="29">
        <f t="shared" si="107"/>
        <v>0</v>
      </c>
      <c r="O1844" s="23"/>
      <c r="P1844" s="23"/>
      <c r="Q1844" s="23">
        <v>5</v>
      </c>
      <c r="R1844" s="23">
        <v>20</v>
      </c>
      <c r="S1844" s="22" t="s">
        <v>66</v>
      </c>
      <c r="T1844" s="22">
        <v>2.5099999999999998</v>
      </c>
      <c r="U1844" s="22">
        <v>392</v>
      </c>
      <c r="V1844" s="22">
        <v>610</v>
      </c>
      <c r="W1844" s="22">
        <v>840</v>
      </c>
      <c r="X1844" s="24">
        <v>11</v>
      </c>
      <c r="Y1844" s="25">
        <v>50</v>
      </c>
      <c r="Z1844" s="18">
        <f>#NAME?</f>
        <v>50</v>
      </c>
      <c r="AA1844" s="18" t="b">
        <f t="shared" si="105"/>
        <v>1</v>
      </c>
      <c r="AB1844" s="26">
        <v>3</v>
      </c>
    </row>
    <row r="1845">
      <c r="A1845" s="21">
        <v>10396</v>
      </c>
      <c r="B1845" s="22" t="s">
        <v>7565</v>
      </c>
      <c r="C1845" s="22" t="s">
        <v>7566</v>
      </c>
      <c r="D1845" s="22" t="s">
        <v>4422</v>
      </c>
      <c r="E1845" s="22" t="s">
        <v>7567</v>
      </c>
      <c r="F1845" s="22" t="s">
        <v>7568</v>
      </c>
      <c r="G1845" s="22"/>
      <c r="H1845" s="14">
        <v>0.040000000000000001</v>
      </c>
      <c r="I1845" s="15" t="s">
        <v>64</v>
      </c>
      <c r="J1845" s="22" t="s">
        <v>65</v>
      </c>
      <c r="K1845" s="13">
        <v>90</v>
      </c>
      <c r="L1845" s="23">
        <v>0</v>
      </c>
      <c r="M1845" s="29">
        <f t="shared" si="106"/>
        <v>0</v>
      </c>
      <c r="N1845" s="29">
        <f t="shared" si="107"/>
        <v>0</v>
      </c>
      <c r="O1845" s="23"/>
      <c r="P1845" s="23"/>
      <c r="Q1845" s="23">
        <v>5</v>
      </c>
      <c r="R1845" s="23">
        <v>20</v>
      </c>
      <c r="S1845" s="22" t="s">
        <v>66</v>
      </c>
      <c r="T1845" s="22">
        <v>2.6299999999999999</v>
      </c>
      <c r="U1845" s="22">
        <v>411</v>
      </c>
      <c r="V1845" s="22">
        <v>640</v>
      </c>
      <c r="W1845" s="22">
        <v>890</v>
      </c>
      <c r="X1845" s="24">
        <v>2</v>
      </c>
      <c r="Y1845" s="25">
        <v>20</v>
      </c>
      <c r="Z1845" s="18">
        <f>#NAME?</f>
        <v>20</v>
      </c>
      <c r="AA1845" s="18" t="b">
        <f t="shared" si="105"/>
        <v>1</v>
      </c>
      <c r="AB1845" s="26">
        <v>25</v>
      </c>
    </row>
    <row r="1846">
      <c r="A1846" s="21">
        <v>10395</v>
      </c>
      <c r="B1846" s="22" t="s">
        <v>7569</v>
      </c>
      <c r="C1846" s="22" t="s">
        <v>7570</v>
      </c>
      <c r="D1846" s="22" t="s">
        <v>4422</v>
      </c>
      <c r="E1846" s="22" t="s">
        <v>7571</v>
      </c>
      <c r="F1846" s="22" t="s">
        <v>7572</v>
      </c>
      <c r="G1846" s="22"/>
      <c r="H1846" s="14">
        <v>0.040000000000000001</v>
      </c>
      <c r="I1846" s="15" t="s">
        <v>64</v>
      </c>
      <c r="J1846" s="22" t="s">
        <v>65</v>
      </c>
      <c r="K1846" s="13">
        <v>90</v>
      </c>
      <c r="L1846" s="23">
        <v>0</v>
      </c>
      <c r="M1846" s="29">
        <f t="shared" si="106"/>
        <v>0</v>
      </c>
      <c r="N1846" s="29">
        <f t="shared" si="107"/>
        <v>0</v>
      </c>
      <c r="O1846" s="23"/>
      <c r="P1846" s="23"/>
      <c r="Q1846" s="23">
        <v>5</v>
      </c>
      <c r="R1846" s="23">
        <v>20</v>
      </c>
      <c r="S1846" s="22" t="s">
        <v>66</v>
      </c>
      <c r="T1846" s="22">
        <v>2.6299999999999999</v>
      </c>
      <c r="U1846" s="22">
        <v>411</v>
      </c>
      <c r="V1846" s="22">
        <v>640</v>
      </c>
      <c r="W1846" s="22">
        <v>890</v>
      </c>
      <c r="X1846" s="24">
        <v>9</v>
      </c>
      <c r="Y1846" s="25">
        <v>7</v>
      </c>
      <c r="Z1846" s="18">
        <f>#NAME?</f>
        <v>7</v>
      </c>
      <c r="AA1846" s="18" t="b">
        <f t="shared" si="105"/>
        <v>1</v>
      </c>
      <c r="AB1846" s="26">
        <v>2</v>
      </c>
    </row>
    <row r="1847">
      <c r="A1847" s="21">
        <v>10440</v>
      </c>
      <c r="B1847" s="22" t="s">
        <v>7573</v>
      </c>
      <c r="C1847" s="22" t="s">
        <v>7574</v>
      </c>
      <c r="D1847" s="22" t="s">
        <v>4422</v>
      </c>
      <c r="E1847" s="22" t="s">
        <v>7575</v>
      </c>
      <c r="F1847" s="22" t="s">
        <v>7576</v>
      </c>
      <c r="G1847" s="22"/>
      <c r="H1847" s="14">
        <v>0.040000000000000001</v>
      </c>
      <c r="I1847" s="15" t="s">
        <v>64</v>
      </c>
      <c r="J1847" s="22" t="s">
        <v>65</v>
      </c>
      <c r="K1847" s="13">
        <v>90</v>
      </c>
      <c r="L1847" s="23">
        <v>2</v>
      </c>
      <c r="M1847" s="29">
        <f t="shared" si="106"/>
        <v>8</v>
      </c>
      <c r="N1847" s="29">
        <f t="shared" si="107"/>
        <v>10</v>
      </c>
      <c r="O1847" s="23">
        <v>3</v>
      </c>
      <c r="P1847" s="23">
        <v>10</v>
      </c>
      <c r="Q1847" s="23"/>
      <c r="R1847" s="23"/>
      <c r="S1847" s="22" t="s">
        <v>66</v>
      </c>
      <c r="T1847" s="22">
        <v>25</v>
      </c>
      <c r="U1847" s="22">
        <v>635.70000000000005</v>
      </c>
      <c r="V1847" s="22">
        <v>960</v>
      </c>
      <c r="W1847" s="22">
        <v>1650</v>
      </c>
      <c r="X1847" s="24">
        <v>1</v>
      </c>
      <c r="Y1847" s="25"/>
      <c r="Z1847" s="18">
        <f>#NAME?</f>
        <v>0</v>
      </c>
      <c r="AA1847" s="18" t="b">
        <f t="shared" si="105"/>
        <v>1</v>
      </c>
      <c r="AB1847" s="26">
        <v>7</v>
      </c>
    </row>
    <row r="1848">
      <c r="A1848" s="21">
        <v>10439</v>
      </c>
      <c r="B1848" s="22" t="s">
        <v>7577</v>
      </c>
      <c r="C1848" s="22" t="s">
        <v>7578</v>
      </c>
      <c r="D1848" s="22" t="s">
        <v>4422</v>
      </c>
      <c r="E1848" s="22" t="s">
        <v>7579</v>
      </c>
      <c r="F1848" s="22" t="s">
        <v>7580</v>
      </c>
      <c r="G1848" s="22"/>
      <c r="H1848" s="14">
        <v>0.040000000000000001</v>
      </c>
      <c r="I1848" s="15" t="s">
        <v>64</v>
      </c>
      <c r="J1848" s="22" t="s">
        <v>65</v>
      </c>
      <c r="K1848" s="13">
        <v>90</v>
      </c>
      <c r="L1848" s="23">
        <v>2</v>
      </c>
      <c r="M1848" s="29">
        <f t="shared" si="106"/>
        <v>8</v>
      </c>
      <c r="N1848" s="29">
        <f t="shared" si="107"/>
        <v>10</v>
      </c>
      <c r="O1848" s="23">
        <v>3</v>
      </c>
      <c r="P1848" s="23">
        <v>10</v>
      </c>
      <c r="Q1848" s="23"/>
      <c r="R1848" s="23"/>
      <c r="S1848" s="22" t="s">
        <v>66</v>
      </c>
      <c r="T1848" s="22">
        <v>25</v>
      </c>
      <c r="U1848" s="22">
        <v>635.70000000000005</v>
      </c>
      <c r="V1848" s="22">
        <v>960</v>
      </c>
      <c r="W1848" s="22">
        <v>1650</v>
      </c>
      <c r="X1848" s="24">
        <v>2</v>
      </c>
      <c r="Y1848" s="25"/>
      <c r="Z1848" s="18">
        <f>#NAME?</f>
        <v>0</v>
      </c>
      <c r="AA1848" s="18" t="b">
        <f t="shared" si="105"/>
        <v>1</v>
      </c>
      <c r="AB1848" s="26">
        <v>8</v>
      </c>
    </row>
    <row r="1849">
      <c r="A1849" s="21">
        <v>10441</v>
      </c>
      <c r="B1849" s="22" t="s">
        <v>7581</v>
      </c>
      <c r="C1849" s="22" t="s">
        <v>7582</v>
      </c>
      <c r="D1849" s="22" t="s">
        <v>4422</v>
      </c>
      <c r="E1849" s="22" t="s">
        <v>7583</v>
      </c>
      <c r="F1849" s="22" t="s">
        <v>7584</v>
      </c>
      <c r="G1849" s="22"/>
      <c r="H1849" s="14">
        <v>0.040000000000000001</v>
      </c>
      <c r="I1849" s="15" t="s">
        <v>64</v>
      </c>
      <c r="J1849" s="22" t="s">
        <v>65</v>
      </c>
      <c r="K1849" s="13">
        <v>90</v>
      </c>
      <c r="L1849" s="23"/>
      <c r="M1849" s="29">
        <f t="shared" si="106"/>
        <v>0</v>
      </c>
      <c r="N1849" s="29">
        <f t="shared" si="107"/>
        <v>0</v>
      </c>
      <c r="O1849" s="23"/>
      <c r="P1849" s="23"/>
      <c r="Q1849" s="23">
        <v>2</v>
      </c>
      <c r="R1849" s="23">
        <v>5</v>
      </c>
      <c r="S1849" s="22" t="s">
        <v>66</v>
      </c>
      <c r="T1849" s="22">
        <v>5.0800000000000001</v>
      </c>
      <c r="U1849" s="22">
        <v>794</v>
      </c>
      <c r="V1849" s="22">
        <v>1230</v>
      </c>
      <c r="W1849" s="22">
        <v>1690</v>
      </c>
      <c r="X1849" s="24"/>
      <c r="Y1849" s="25"/>
      <c r="Z1849" s="18">
        <f>#NAME?</f>
        <v>0</v>
      </c>
      <c r="AA1849" s="18" t="b">
        <f t="shared" si="105"/>
        <v>1</v>
      </c>
      <c r="AB1849" s="26"/>
    </row>
    <row r="1850">
      <c r="A1850" s="21">
        <v>10438</v>
      </c>
      <c r="B1850" s="22" t="s">
        <v>7585</v>
      </c>
      <c r="C1850" s="22" t="s">
        <v>7586</v>
      </c>
      <c r="D1850" s="22" t="s">
        <v>4422</v>
      </c>
      <c r="E1850" s="22" t="s">
        <v>7587</v>
      </c>
      <c r="F1850" s="22" t="s">
        <v>7588</v>
      </c>
      <c r="G1850" s="22"/>
      <c r="H1850" s="14">
        <v>0.040000000000000001</v>
      </c>
      <c r="I1850" s="15" t="s">
        <v>64</v>
      </c>
      <c r="J1850" s="22" t="s">
        <v>65</v>
      </c>
      <c r="K1850" s="13">
        <v>90</v>
      </c>
      <c r="L1850" s="23">
        <v>0</v>
      </c>
      <c r="M1850" s="29">
        <f t="shared" si="106"/>
        <v>0</v>
      </c>
      <c r="N1850" s="29">
        <f t="shared" si="107"/>
        <v>0</v>
      </c>
      <c r="O1850" s="23"/>
      <c r="P1850" s="23"/>
      <c r="Q1850" s="23">
        <v>2</v>
      </c>
      <c r="R1850" s="23">
        <v>5</v>
      </c>
      <c r="S1850" s="22" t="s">
        <v>66</v>
      </c>
      <c r="T1850" s="22">
        <v>65</v>
      </c>
      <c r="U1850" s="22">
        <v>1652.8199999999999</v>
      </c>
      <c r="V1850" s="22">
        <v>2500</v>
      </c>
      <c r="W1850" s="22">
        <v>4400</v>
      </c>
      <c r="X1850" s="24">
        <v>2</v>
      </c>
      <c r="Y1850" s="25">
        <v>4</v>
      </c>
      <c r="Z1850" s="18">
        <f>#NAME?</f>
        <v>4</v>
      </c>
      <c r="AA1850" s="18" t="b">
        <f t="shared" si="105"/>
        <v>1</v>
      </c>
      <c r="AB1850" s="26">
        <v>4</v>
      </c>
    </row>
    <row r="1851">
      <c r="A1851" s="21">
        <v>10436</v>
      </c>
      <c r="B1851" s="22" t="s">
        <v>7589</v>
      </c>
      <c r="C1851" s="22" t="s">
        <v>7590</v>
      </c>
      <c r="D1851" s="22" t="s">
        <v>4422</v>
      </c>
      <c r="E1851" s="22" t="s">
        <v>7591</v>
      </c>
      <c r="F1851" s="22" t="s">
        <v>7592</v>
      </c>
      <c r="G1851" s="22"/>
      <c r="H1851" s="14">
        <v>0.040000000000000001</v>
      </c>
      <c r="I1851" s="15" t="s">
        <v>64</v>
      </c>
      <c r="J1851" s="22" t="s">
        <v>65</v>
      </c>
      <c r="K1851" s="13">
        <v>90</v>
      </c>
      <c r="L1851" s="23">
        <v>0</v>
      </c>
      <c r="M1851" s="29">
        <f t="shared" si="106"/>
        <v>0</v>
      </c>
      <c r="N1851" s="29">
        <f t="shared" si="107"/>
        <v>0</v>
      </c>
      <c r="O1851" s="23"/>
      <c r="P1851" s="23"/>
      <c r="Q1851" s="23">
        <v>2</v>
      </c>
      <c r="R1851" s="23">
        <v>5</v>
      </c>
      <c r="S1851" s="22" t="s">
        <v>66</v>
      </c>
      <c r="T1851" s="22">
        <v>65</v>
      </c>
      <c r="U1851" s="22">
        <v>1652.8199999999999</v>
      </c>
      <c r="V1851" s="22">
        <v>2500</v>
      </c>
      <c r="W1851" s="22">
        <v>4400</v>
      </c>
      <c r="X1851" s="24">
        <v>1</v>
      </c>
      <c r="Y1851" s="25">
        <v>4</v>
      </c>
      <c r="Z1851" s="18">
        <f>#NAME?</f>
        <v>4</v>
      </c>
      <c r="AA1851" s="18" t="b">
        <f t="shared" si="105"/>
        <v>1</v>
      </c>
      <c r="AB1851" s="26">
        <v>2</v>
      </c>
    </row>
    <row r="1852">
      <c r="A1852" s="12">
        <v>12136</v>
      </c>
      <c r="B1852" s="13" t="s">
        <v>7593</v>
      </c>
      <c r="C1852" s="13" t="s">
        <v>7594</v>
      </c>
      <c r="D1852" s="13" t="s">
        <v>4422</v>
      </c>
      <c r="E1852" s="13" t="s">
        <v>7595</v>
      </c>
      <c r="F1852" s="13" t="s">
        <v>7595</v>
      </c>
      <c r="G1852" s="13" t="s">
        <v>7596</v>
      </c>
      <c r="H1852" s="14">
        <v>0.02</v>
      </c>
      <c r="I1852" s="15" t="s">
        <v>32</v>
      </c>
      <c r="J1852" s="13" t="s">
        <v>33</v>
      </c>
      <c r="K1852" s="20">
        <v>90</v>
      </c>
      <c r="L1852" s="16">
        <v>5</v>
      </c>
      <c r="M1852" s="29">
        <f t="shared" si="106"/>
        <v>20</v>
      </c>
      <c r="N1852" s="29">
        <f t="shared" si="107"/>
        <v>25</v>
      </c>
      <c r="O1852" s="16"/>
      <c r="P1852" s="16"/>
      <c r="Q1852" s="16">
        <v>1</v>
      </c>
      <c r="R1852" s="16">
        <v>2</v>
      </c>
      <c r="S1852" s="13" t="s">
        <v>66</v>
      </c>
      <c r="T1852" s="13">
        <v>110</v>
      </c>
      <c r="U1852" s="13">
        <v>2558</v>
      </c>
      <c r="V1852" s="13">
        <v>3200</v>
      </c>
      <c r="W1852" s="13">
        <v>4600</v>
      </c>
      <c r="X1852" s="17"/>
      <c r="Y1852" s="18">
        <v>133</v>
      </c>
      <c r="Z1852" s="18">
        <f>#NAME?</f>
        <v>133</v>
      </c>
      <c r="AA1852" s="18" t="b">
        <f t="shared" si="105"/>
        <v>1</v>
      </c>
      <c r="AB1852" s="19">
        <v>9</v>
      </c>
    </row>
    <row r="1853">
      <c r="A1853" s="21">
        <v>12035</v>
      </c>
      <c r="B1853" s="22" t="s">
        <v>7597</v>
      </c>
      <c r="C1853" s="22" t="s">
        <v>7598</v>
      </c>
      <c r="D1853" s="22" t="s">
        <v>4422</v>
      </c>
      <c r="E1853" s="22" t="s">
        <v>7599</v>
      </c>
      <c r="F1853" s="22" t="s">
        <v>7600</v>
      </c>
      <c r="G1853" s="22" t="s">
        <v>7596</v>
      </c>
      <c r="H1853" s="14">
        <v>0.040000000000000001</v>
      </c>
      <c r="I1853" s="15" t="s">
        <v>3800</v>
      </c>
      <c r="J1853" s="15" t="s">
        <v>3801</v>
      </c>
      <c r="K1853" s="13">
        <v>90</v>
      </c>
      <c r="L1853" s="16">
        <v>4</v>
      </c>
      <c r="M1853" s="29">
        <f t="shared" si="106"/>
        <v>16</v>
      </c>
      <c r="N1853" s="29">
        <f t="shared" si="107"/>
        <v>20</v>
      </c>
      <c r="O1853" s="23"/>
      <c r="P1853" s="23"/>
      <c r="Q1853" s="23">
        <v>2</v>
      </c>
      <c r="R1853" s="23">
        <v>5</v>
      </c>
      <c r="S1853" s="22" t="s">
        <v>66</v>
      </c>
      <c r="T1853" s="22">
        <v>110</v>
      </c>
      <c r="U1853" s="22">
        <v>2558</v>
      </c>
      <c r="V1853" s="22">
        <v>3200</v>
      </c>
      <c r="W1853" s="22">
        <v>4600</v>
      </c>
      <c r="X1853" s="24"/>
      <c r="Y1853" s="25">
        <v>144</v>
      </c>
      <c r="Z1853" s="18">
        <f>#NAME?</f>
        <v>144</v>
      </c>
      <c r="AA1853" s="18" t="b">
        <f t="shared" si="105"/>
        <v>1</v>
      </c>
      <c r="AB1853" s="26">
        <v>8</v>
      </c>
    </row>
    <row r="1854">
      <c r="A1854" s="12">
        <v>12813</v>
      </c>
      <c r="B1854" s="13" t="s">
        <v>7601</v>
      </c>
      <c r="C1854" s="13" t="s">
        <v>7602</v>
      </c>
      <c r="D1854" s="13" t="s">
        <v>4422</v>
      </c>
      <c r="E1854" s="13" t="s">
        <v>7603</v>
      </c>
      <c r="F1854" s="13" t="s">
        <v>7604</v>
      </c>
      <c r="G1854" s="13" t="s">
        <v>7605</v>
      </c>
      <c r="H1854" s="14">
        <v>0.02</v>
      </c>
      <c r="I1854" s="15" t="s">
        <v>32</v>
      </c>
      <c r="J1854" s="13" t="s">
        <v>33</v>
      </c>
      <c r="K1854" s="13">
        <v>90</v>
      </c>
      <c r="L1854" s="16">
        <f>#NAME?</f>
        <v>5</v>
      </c>
      <c r="M1854" s="29">
        <f t="shared" si="106"/>
        <v>20</v>
      </c>
      <c r="N1854" s="29">
        <f t="shared" si="107"/>
        <v>25</v>
      </c>
      <c r="O1854" s="16"/>
      <c r="P1854" s="16"/>
      <c r="Q1854" s="16">
        <v>1</v>
      </c>
      <c r="R1854" s="16">
        <v>2</v>
      </c>
      <c r="S1854" s="13" t="s">
        <v>34</v>
      </c>
      <c r="T1854" s="13">
        <v>12</v>
      </c>
      <c r="U1854" s="13">
        <v>1911.1500000000001</v>
      </c>
      <c r="V1854" s="13">
        <v>2400</v>
      </c>
      <c r="W1854" s="13">
        <v>3400</v>
      </c>
      <c r="X1854" s="17"/>
      <c r="Y1854" s="18">
        <v>97</v>
      </c>
      <c r="Z1854" s="18">
        <f>#NAME?</f>
        <v>97</v>
      </c>
      <c r="AA1854" s="18" t="b">
        <f t="shared" si="105"/>
        <v>1</v>
      </c>
      <c r="AB1854" s="19">
        <v>2</v>
      </c>
    </row>
    <row r="1855">
      <c r="A1855" s="12">
        <v>12085</v>
      </c>
      <c r="B1855" s="13" t="s">
        <v>7606</v>
      </c>
      <c r="C1855" s="13" t="s">
        <v>7607</v>
      </c>
      <c r="D1855" s="13" t="s">
        <v>4422</v>
      </c>
      <c r="E1855" s="13" t="s">
        <v>7608</v>
      </c>
      <c r="F1855" s="13" t="s">
        <v>7609</v>
      </c>
      <c r="G1855" s="13" t="s">
        <v>7605</v>
      </c>
      <c r="H1855" s="14">
        <v>0.02</v>
      </c>
      <c r="I1855" s="15" t="s">
        <v>32</v>
      </c>
      <c r="J1855" s="13" t="s">
        <v>33</v>
      </c>
      <c r="K1855" s="13">
        <v>90</v>
      </c>
      <c r="L1855" s="16">
        <f>#NAME?</f>
        <v>3</v>
      </c>
      <c r="M1855" s="29">
        <f t="shared" si="106"/>
        <v>12</v>
      </c>
      <c r="N1855" s="29">
        <f t="shared" si="107"/>
        <v>15</v>
      </c>
      <c r="O1855" s="16"/>
      <c r="P1855" s="16"/>
      <c r="Q1855" s="16">
        <v>1</v>
      </c>
      <c r="R1855" s="16">
        <v>2</v>
      </c>
      <c r="S1855" s="13" t="s">
        <v>34</v>
      </c>
      <c r="T1855" s="13">
        <v>12</v>
      </c>
      <c r="U1855" s="13">
        <v>1999.5</v>
      </c>
      <c r="V1855" s="13">
        <v>2400</v>
      </c>
      <c r="W1855" s="13">
        <v>3400</v>
      </c>
      <c r="X1855" s="17"/>
      <c r="Y1855" s="18"/>
      <c r="Z1855" s="18">
        <f>#NAME?</f>
        <v>0</v>
      </c>
      <c r="AA1855" s="18" t="b">
        <f t="shared" si="105"/>
        <v>1</v>
      </c>
      <c r="AB1855" s="19"/>
    </row>
    <row r="1856">
      <c r="A1856" s="12">
        <v>12137</v>
      </c>
      <c r="B1856" s="13" t="s">
        <v>7610</v>
      </c>
      <c r="C1856" s="13" t="s">
        <v>7611</v>
      </c>
      <c r="D1856" s="13" t="s">
        <v>4422</v>
      </c>
      <c r="E1856" s="13" t="s">
        <v>7612</v>
      </c>
      <c r="F1856" s="13" t="s">
        <v>7612</v>
      </c>
      <c r="G1856" s="13" t="s">
        <v>7613</v>
      </c>
      <c r="H1856" s="14">
        <v>0.02</v>
      </c>
      <c r="I1856" s="15" t="s">
        <v>32</v>
      </c>
      <c r="J1856" s="13" t="s">
        <v>33</v>
      </c>
      <c r="K1856" s="20">
        <v>90</v>
      </c>
      <c r="L1856" s="16">
        <v>9</v>
      </c>
      <c r="M1856" s="29">
        <f t="shared" si="106"/>
        <v>36</v>
      </c>
      <c r="N1856" s="29">
        <f t="shared" si="107"/>
        <v>45</v>
      </c>
      <c r="O1856" s="16"/>
      <c r="P1856" s="16"/>
      <c r="Q1856" s="16">
        <v>1</v>
      </c>
      <c r="R1856" s="16">
        <v>2</v>
      </c>
      <c r="S1856" s="13" t="s">
        <v>66</v>
      </c>
      <c r="T1856" s="13">
        <v>110</v>
      </c>
      <c r="U1856" s="13">
        <v>2558</v>
      </c>
      <c r="V1856" s="13">
        <v>3200</v>
      </c>
      <c r="W1856" s="13">
        <v>4600</v>
      </c>
      <c r="X1856" s="17"/>
      <c r="Y1856" s="18">
        <v>106</v>
      </c>
      <c r="Z1856" s="18">
        <f>#NAME?</f>
        <v>106</v>
      </c>
      <c r="AA1856" s="18" t="b">
        <f t="shared" si="105"/>
        <v>1</v>
      </c>
      <c r="AB1856" s="19">
        <v>4</v>
      </c>
    </row>
    <row r="1857">
      <c r="A1857" s="12">
        <v>12144</v>
      </c>
      <c r="B1857" s="13" t="s">
        <v>7614</v>
      </c>
      <c r="C1857" s="13" t="s">
        <v>7615</v>
      </c>
      <c r="D1857" s="13" t="s">
        <v>4422</v>
      </c>
      <c r="E1857" s="13" t="s">
        <v>7616</v>
      </c>
      <c r="F1857" s="13" t="s">
        <v>7617</v>
      </c>
      <c r="G1857" s="13" t="s">
        <v>7613</v>
      </c>
      <c r="H1857" s="14">
        <v>0.02</v>
      </c>
      <c r="I1857" s="15" t="s">
        <v>32</v>
      </c>
      <c r="J1857" s="13" t="s">
        <v>33</v>
      </c>
      <c r="K1857" s="20">
        <v>90</v>
      </c>
      <c r="L1857" s="16">
        <f>#NAME?</f>
        <v>9</v>
      </c>
      <c r="M1857" s="29">
        <f t="shared" si="106"/>
        <v>36</v>
      </c>
      <c r="N1857" s="29">
        <f t="shared" si="107"/>
        <v>45</v>
      </c>
      <c r="O1857" s="16"/>
      <c r="P1857" s="16"/>
      <c r="Q1857" s="16">
        <v>1</v>
      </c>
      <c r="R1857" s="16">
        <v>2</v>
      </c>
      <c r="S1857" s="13" t="s">
        <v>66</v>
      </c>
      <c r="T1857" s="13">
        <v>110</v>
      </c>
      <c r="U1857" s="13">
        <v>2558</v>
      </c>
      <c r="V1857" s="13">
        <v>3200</v>
      </c>
      <c r="W1857" s="13">
        <v>4600</v>
      </c>
      <c r="X1857" s="17"/>
      <c r="Y1857" s="18">
        <v>80</v>
      </c>
      <c r="Z1857" s="18">
        <f>#NAME?</f>
        <v>80</v>
      </c>
      <c r="AA1857" s="18" t="b">
        <f t="shared" si="105"/>
        <v>1</v>
      </c>
      <c r="AB1857" s="19">
        <v>4</v>
      </c>
    </row>
    <row r="1858">
      <c r="A1858" s="12">
        <v>13538</v>
      </c>
      <c r="B1858" s="13" t="s">
        <v>7618</v>
      </c>
      <c r="C1858" s="13" t="s">
        <v>7619</v>
      </c>
      <c r="D1858" s="13" t="s">
        <v>4422</v>
      </c>
      <c r="E1858" s="13" t="s">
        <v>7620</v>
      </c>
      <c r="F1858" s="13" t="s">
        <v>7621</v>
      </c>
      <c r="G1858" s="13" t="s">
        <v>7622</v>
      </c>
      <c r="H1858" s="14">
        <v>0.02</v>
      </c>
      <c r="I1858" s="15" t="s">
        <v>32</v>
      </c>
      <c r="J1858" s="13" t="s">
        <v>33</v>
      </c>
      <c r="K1858" s="20">
        <v>90</v>
      </c>
      <c r="L1858" s="16">
        <v>5</v>
      </c>
      <c r="M1858" s="29">
        <f t="shared" si="106"/>
        <v>20</v>
      </c>
      <c r="N1858" s="29">
        <f t="shared" si="107"/>
        <v>25</v>
      </c>
      <c r="O1858" s="16"/>
      <c r="P1858" s="16"/>
      <c r="Q1858" s="16">
        <v>1</v>
      </c>
      <c r="R1858" s="16">
        <v>2</v>
      </c>
      <c r="S1858" s="13" t="s">
        <v>34</v>
      </c>
      <c r="T1858" s="13">
        <v>3</v>
      </c>
      <c r="U1858" s="13">
        <v>465.75</v>
      </c>
      <c r="V1858" s="13">
        <v>600</v>
      </c>
      <c r="W1858" s="13">
        <v>830</v>
      </c>
      <c r="X1858" s="17"/>
      <c r="Y1858" s="18">
        <v>7</v>
      </c>
      <c r="Z1858" s="18">
        <f>#NAME?</f>
        <v>7</v>
      </c>
      <c r="AA1858" s="18" t="b">
        <f t="shared" si="105"/>
        <v>1</v>
      </c>
      <c r="AB1858" s="19"/>
    </row>
    <row r="1859">
      <c r="A1859" s="12">
        <v>13433</v>
      </c>
      <c r="B1859" s="13" t="s">
        <v>7623</v>
      </c>
      <c r="C1859" s="13" t="s">
        <v>7624</v>
      </c>
      <c r="D1859" s="13" t="s">
        <v>4422</v>
      </c>
      <c r="E1859" s="13" t="s">
        <v>7625</v>
      </c>
      <c r="F1859" s="70" t="s">
        <v>7626</v>
      </c>
      <c r="G1859" s="13" t="s">
        <v>7627</v>
      </c>
      <c r="H1859" s="14">
        <v>0.02</v>
      </c>
      <c r="I1859" s="15" t="s">
        <v>32</v>
      </c>
      <c r="J1859" s="13" t="s">
        <v>33</v>
      </c>
      <c r="K1859" s="20">
        <v>90</v>
      </c>
      <c r="L1859" s="16">
        <f>#NAME?</f>
        <v>3</v>
      </c>
      <c r="M1859" s="29">
        <f t="shared" si="106"/>
        <v>12</v>
      </c>
      <c r="N1859" s="29">
        <f t="shared" si="107"/>
        <v>15</v>
      </c>
      <c r="O1859" s="16"/>
      <c r="P1859" s="16"/>
      <c r="Q1859" s="16">
        <v>1</v>
      </c>
      <c r="R1859" s="16">
        <v>2</v>
      </c>
      <c r="S1859" s="13" t="s">
        <v>34</v>
      </c>
      <c r="T1859" s="13">
        <v>2.5</v>
      </c>
      <c r="U1859" s="13">
        <v>448</v>
      </c>
      <c r="V1859" s="13">
        <v>600</v>
      </c>
      <c r="W1859" s="13">
        <v>740</v>
      </c>
      <c r="X1859" s="17"/>
      <c r="Y1859" s="18"/>
      <c r="Z1859" s="18">
        <f>#NAME?</f>
        <v>0</v>
      </c>
      <c r="AA1859" s="18" t="b">
        <f t="shared" ref="AA1859:AA1922" si="108">Y1859=Z1859</f>
        <v>1</v>
      </c>
      <c r="AB1859" s="19">
        <v>5</v>
      </c>
    </row>
    <row r="1860">
      <c r="A1860" s="12">
        <v>11944</v>
      </c>
      <c r="B1860" s="13" t="s">
        <v>7628</v>
      </c>
      <c r="C1860" s="13" t="s">
        <v>7629</v>
      </c>
      <c r="D1860" s="13" t="s">
        <v>4422</v>
      </c>
      <c r="E1860" s="13" t="s">
        <v>7630</v>
      </c>
      <c r="F1860" s="70" t="s">
        <v>7631</v>
      </c>
      <c r="G1860" s="13" t="s">
        <v>7632</v>
      </c>
      <c r="H1860" s="14">
        <v>0.02</v>
      </c>
      <c r="I1860" s="15" t="s">
        <v>32</v>
      </c>
      <c r="J1860" s="13" t="s">
        <v>33</v>
      </c>
      <c r="K1860" s="20">
        <v>90</v>
      </c>
      <c r="L1860" s="16">
        <f>#NAME?</f>
        <v>3</v>
      </c>
      <c r="M1860" s="29">
        <f t="shared" si="106"/>
        <v>12</v>
      </c>
      <c r="N1860" s="29">
        <f t="shared" si="107"/>
        <v>15</v>
      </c>
      <c r="O1860" s="16"/>
      <c r="P1860" s="16"/>
      <c r="Q1860" s="16">
        <v>1</v>
      </c>
      <c r="R1860" s="16">
        <v>2</v>
      </c>
      <c r="S1860" s="13" t="s">
        <v>34</v>
      </c>
      <c r="T1860" s="13">
        <v>2.5</v>
      </c>
      <c r="U1860" s="13">
        <v>448</v>
      </c>
      <c r="V1860" s="13">
        <v>600</v>
      </c>
      <c r="W1860" s="13">
        <v>740</v>
      </c>
      <c r="X1860" s="17"/>
      <c r="Y1860" s="18"/>
      <c r="Z1860" s="18">
        <f>#NAME?</f>
        <v>0</v>
      </c>
      <c r="AA1860" s="18" t="b">
        <f t="shared" si="108"/>
        <v>1</v>
      </c>
      <c r="AB1860" s="19">
        <v>5</v>
      </c>
    </row>
    <row r="1861">
      <c r="A1861" s="12">
        <v>11945</v>
      </c>
      <c r="B1861" s="13" t="s">
        <v>7633</v>
      </c>
      <c r="C1861" s="13" t="s">
        <v>7634</v>
      </c>
      <c r="D1861" s="13" t="s">
        <v>4422</v>
      </c>
      <c r="E1861" s="13" t="s">
        <v>7635</v>
      </c>
      <c r="F1861" s="70" t="s">
        <v>7636</v>
      </c>
      <c r="G1861" s="13" t="s">
        <v>7627</v>
      </c>
      <c r="H1861" s="14">
        <v>0.02</v>
      </c>
      <c r="I1861" s="15" t="s">
        <v>32</v>
      </c>
      <c r="J1861" s="13" t="s">
        <v>33</v>
      </c>
      <c r="K1861" s="20">
        <v>90</v>
      </c>
      <c r="L1861" s="16">
        <f>#NAME?</f>
        <v>3</v>
      </c>
      <c r="M1861" s="29">
        <f t="shared" si="106"/>
        <v>12</v>
      </c>
      <c r="N1861" s="29">
        <f t="shared" si="107"/>
        <v>15</v>
      </c>
      <c r="O1861" s="16"/>
      <c r="P1861" s="16"/>
      <c r="Q1861" s="16">
        <v>1</v>
      </c>
      <c r="R1861" s="16">
        <v>2</v>
      </c>
      <c r="S1861" s="13" t="s">
        <v>34</v>
      </c>
      <c r="T1861" s="13">
        <v>2.5</v>
      </c>
      <c r="U1861" s="13">
        <v>448</v>
      </c>
      <c r="V1861" s="13">
        <v>600</v>
      </c>
      <c r="W1861" s="13">
        <v>740</v>
      </c>
      <c r="X1861" s="17"/>
      <c r="Y1861" s="18"/>
      <c r="Z1861" s="18">
        <f>#NAME?</f>
        <v>0</v>
      </c>
      <c r="AA1861" s="18" t="b">
        <f t="shared" si="108"/>
        <v>1</v>
      </c>
      <c r="AB1861" s="19">
        <v>2</v>
      </c>
    </row>
    <row r="1862">
      <c r="A1862" s="12">
        <v>12036</v>
      </c>
      <c r="B1862" s="13" t="s">
        <v>7637</v>
      </c>
      <c r="C1862" s="13" t="s">
        <v>7638</v>
      </c>
      <c r="D1862" s="13" t="s">
        <v>4422</v>
      </c>
      <c r="E1862" s="13" t="s">
        <v>7639</v>
      </c>
      <c r="F1862" s="70" t="s">
        <v>7640</v>
      </c>
      <c r="G1862" s="13" t="s">
        <v>7641</v>
      </c>
      <c r="H1862" s="14">
        <v>0.02</v>
      </c>
      <c r="I1862" s="15" t="s">
        <v>32</v>
      </c>
      <c r="J1862" s="13" t="s">
        <v>33</v>
      </c>
      <c r="K1862" s="20">
        <v>90</v>
      </c>
      <c r="L1862" s="16">
        <f>#NAME?</f>
        <v>3</v>
      </c>
      <c r="M1862" s="29">
        <f t="shared" si="106"/>
        <v>12</v>
      </c>
      <c r="N1862" s="29">
        <f t="shared" si="107"/>
        <v>15</v>
      </c>
      <c r="O1862" s="16"/>
      <c r="P1862" s="16"/>
      <c r="Q1862" s="16">
        <v>1</v>
      </c>
      <c r="R1862" s="16">
        <v>2</v>
      </c>
      <c r="S1862" s="13" t="s">
        <v>34</v>
      </c>
      <c r="T1862" s="13">
        <v>2.5</v>
      </c>
      <c r="U1862" s="13">
        <v>448</v>
      </c>
      <c r="V1862" s="13">
        <v>600</v>
      </c>
      <c r="W1862" s="13">
        <v>740</v>
      </c>
      <c r="X1862" s="17"/>
      <c r="Y1862" s="18"/>
      <c r="Z1862" s="18">
        <f>#NAME?</f>
        <v>0</v>
      </c>
      <c r="AA1862" s="18" t="b">
        <f t="shared" si="108"/>
        <v>1</v>
      </c>
      <c r="AB1862" s="54">
        <f>19+1+2</f>
        <v>22</v>
      </c>
    </row>
    <row r="1863">
      <c r="A1863" s="12">
        <v>13432</v>
      </c>
      <c r="B1863" s="13" t="s">
        <v>7642</v>
      </c>
      <c r="C1863" s="13" t="s">
        <v>7643</v>
      </c>
      <c r="D1863" s="13" t="s">
        <v>4422</v>
      </c>
      <c r="E1863" s="13" t="s">
        <v>7644</v>
      </c>
      <c r="F1863" s="70" t="s">
        <v>7645</v>
      </c>
      <c r="G1863" s="13" t="s">
        <v>7646</v>
      </c>
      <c r="H1863" s="14">
        <v>0.02</v>
      </c>
      <c r="I1863" s="15" t="s">
        <v>32</v>
      </c>
      <c r="J1863" s="13" t="s">
        <v>33</v>
      </c>
      <c r="K1863" s="20">
        <v>90</v>
      </c>
      <c r="L1863" s="16">
        <f>#NAME?</f>
        <v>3</v>
      </c>
      <c r="M1863" s="29">
        <f t="shared" si="106"/>
        <v>12</v>
      </c>
      <c r="N1863" s="29">
        <f t="shared" si="107"/>
        <v>15</v>
      </c>
      <c r="O1863" s="16"/>
      <c r="P1863" s="16"/>
      <c r="Q1863" s="16">
        <v>1</v>
      </c>
      <c r="R1863" s="16">
        <v>2</v>
      </c>
      <c r="S1863" s="13" t="s">
        <v>34</v>
      </c>
      <c r="T1863" s="13">
        <v>2.5</v>
      </c>
      <c r="U1863" s="13">
        <v>448</v>
      </c>
      <c r="V1863" s="13">
        <v>600</v>
      </c>
      <c r="W1863" s="13">
        <v>740</v>
      </c>
      <c r="X1863" s="17"/>
      <c r="Y1863" s="18"/>
      <c r="Z1863" s="18">
        <f>#NAME?</f>
        <v>0</v>
      </c>
      <c r="AA1863" s="18" t="b">
        <f t="shared" si="108"/>
        <v>1</v>
      </c>
      <c r="AB1863" s="19"/>
    </row>
    <row r="1864">
      <c r="A1864" s="12">
        <v>13435</v>
      </c>
      <c r="B1864" s="13" t="s">
        <v>7647</v>
      </c>
      <c r="C1864" s="13" t="s">
        <v>7648</v>
      </c>
      <c r="D1864" s="13" t="s">
        <v>4422</v>
      </c>
      <c r="E1864" s="13" t="s">
        <v>7649</v>
      </c>
      <c r="F1864" s="70" t="s">
        <v>7650</v>
      </c>
      <c r="G1864" s="13" t="s">
        <v>7651</v>
      </c>
      <c r="H1864" s="14">
        <v>0.02</v>
      </c>
      <c r="I1864" s="15" t="s">
        <v>32</v>
      </c>
      <c r="J1864" s="13" t="s">
        <v>33</v>
      </c>
      <c r="K1864" s="20">
        <v>90</v>
      </c>
      <c r="L1864" s="16">
        <f>#NAME?</f>
        <v>3</v>
      </c>
      <c r="M1864" s="29">
        <f t="shared" si="106"/>
        <v>12</v>
      </c>
      <c r="N1864" s="29">
        <f t="shared" si="107"/>
        <v>15</v>
      </c>
      <c r="O1864" s="16"/>
      <c r="P1864" s="16"/>
      <c r="Q1864" s="16">
        <v>1</v>
      </c>
      <c r="R1864" s="16">
        <v>2</v>
      </c>
      <c r="S1864" s="13" t="s">
        <v>34</v>
      </c>
      <c r="T1864" s="13">
        <v>2.5</v>
      </c>
      <c r="U1864" s="13">
        <v>448</v>
      </c>
      <c r="V1864" s="13">
        <v>600</v>
      </c>
      <c r="W1864" s="13">
        <v>740</v>
      </c>
      <c r="X1864" s="17"/>
      <c r="Y1864" s="18"/>
      <c r="Z1864" s="18">
        <f>#NAME?</f>
        <v>0</v>
      </c>
      <c r="AA1864" s="18" t="b">
        <f t="shared" si="108"/>
        <v>1</v>
      </c>
      <c r="AB1864" s="19"/>
    </row>
    <row r="1865">
      <c r="A1865" s="12">
        <v>13436</v>
      </c>
      <c r="B1865" s="13" t="s">
        <v>7652</v>
      </c>
      <c r="C1865" s="13" t="s">
        <v>7653</v>
      </c>
      <c r="D1865" s="13" t="s">
        <v>4422</v>
      </c>
      <c r="E1865" s="13" t="s">
        <v>7654</v>
      </c>
      <c r="F1865" s="70" t="s">
        <v>7655</v>
      </c>
      <c r="G1865" s="13" t="s">
        <v>7656</v>
      </c>
      <c r="H1865" s="14">
        <v>0.02</v>
      </c>
      <c r="I1865" s="15" t="s">
        <v>32</v>
      </c>
      <c r="J1865" s="13" t="s">
        <v>33</v>
      </c>
      <c r="K1865" s="20">
        <v>90</v>
      </c>
      <c r="L1865" s="16">
        <f>#NAME?</f>
        <v>3</v>
      </c>
      <c r="M1865" s="29">
        <f t="shared" si="106"/>
        <v>12</v>
      </c>
      <c r="N1865" s="29">
        <f t="shared" si="107"/>
        <v>15</v>
      </c>
      <c r="O1865" s="16"/>
      <c r="P1865" s="16"/>
      <c r="Q1865" s="16">
        <v>1</v>
      </c>
      <c r="R1865" s="16">
        <v>2</v>
      </c>
      <c r="S1865" s="13" t="s">
        <v>34</v>
      </c>
      <c r="T1865" s="13">
        <v>2.5</v>
      </c>
      <c r="U1865" s="13">
        <v>448</v>
      </c>
      <c r="V1865" s="13">
        <v>600</v>
      </c>
      <c r="W1865" s="13">
        <v>740</v>
      </c>
      <c r="X1865" s="17"/>
      <c r="Y1865" s="18"/>
      <c r="Z1865" s="18">
        <f>#NAME?</f>
        <v>0</v>
      </c>
      <c r="AA1865" s="18" t="b">
        <f t="shared" si="108"/>
        <v>1</v>
      </c>
      <c r="AB1865" s="19"/>
    </row>
    <row r="1866">
      <c r="A1866" s="12">
        <v>13537</v>
      </c>
      <c r="B1866" s="13" t="s">
        <v>7657</v>
      </c>
      <c r="C1866" s="13" t="s">
        <v>7658</v>
      </c>
      <c r="D1866" s="13" t="s">
        <v>4422</v>
      </c>
      <c r="E1866" s="13" t="s">
        <v>7659</v>
      </c>
      <c r="F1866" s="70" t="s">
        <v>7660</v>
      </c>
      <c r="G1866" s="13" t="s">
        <v>7622</v>
      </c>
      <c r="H1866" s="14">
        <v>0.02</v>
      </c>
      <c r="I1866" s="15" t="s">
        <v>32</v>
      </c>
      <c r="J1866" s="13" t="s">
        <v>33</v>
      </c>
      <c r="K1866" s="20">
        <v>90</v>
      </c>
      <c r="L1866" s="16">
        <f>#NAME?</f>
        <v>3</v>
      </c>
      <c r="M1866" s="29">
        <f t="shared" si="106"/>
        <v>12</v>
      </c>
      <c r="N1866" s="29">
        <f t="shared" si="107"/>
        <v>15</v>
      </c>
      <c r="O1866" s="16"/>
      <c r="P1866" s="16"/>
      <c r="Q1866" s="16">
        <v>1</v>
      </c>
      <c r="R1866" s="16">
        <v>2</v>
      </c>
      <c r="S1866" s="13" t="s">
        <v>34</v>
      </c>
      <c r="T1866" s="13">
        <v>2.5</v>
      </c>
      <c r="U1866" s="13">
        <v>448</v>
      </c>
      <c r="V1866" s="13">
        <v>600</v>
      </c>
      <c r="W1866" s="13">
        <v>740</v>
      </c>
      <c r="X1866" s="17"/>
      <c r="Y1866" s="18">
        <v>1</v>
      </c>
      <c r="Z1866" s="18">
        <f>#NAME?</f>
        <v>1</v>
      </c>
      <c r="AA1866" s="18" t="b">
        <f t="shared" si="108"/>
        <v>1</v>
      </c>
      <c r="AB1866" s="19"/>
    </row>
    <row r="1867">
      <c r="A1867" s="12">
        <v>13671</v>
      </c>
      <c r="B1867" s="13" t="s">
        <v>7661</v>
      </c>
      <c r="C1867" s="13" t="s">
        <v>7662</v>
      </c>
      <c r="D1867" s="13" t="s">
        <v>4422</v>
      </c>
      <c r="E1867" s="13" t="s">
        <v>7663</v>
      </c>
      <c r="F1867" s="70" t="s">
        <v>7664</v>
      </c>
      <c r="G1867" s="13" t="s">
        <v>7665</v>
      </c>
      <c r="H1867" s="14">
        <v>0.02</v>
      </c>
      <c r="I1867" s="15" t="s">
        <v>32</v>
      </c>
      <c r="J1867" s="13" t="s">
        <v>33</v>
      </c>
      <c r="K1867" s="20">
        <v>90</v>
      </c>
      <c r="L1867" s="16">
        <f>#NAME?</f>
        <v>3</v>
      </c>
      <c r="M1867" s="29">
        <f t="shared" si="106"/>
        <v>12</v>
      </c>
      <c r="N1867" s="29">
        <f t="shared" si="107"/>
        <v>15</v>
      </c>
      <c r="O1867" s="16"/>
      <c r="P1867" s="16"/>
      <c r="Q1867" s="16">
        <v>1</v>
      </c>
      <c r="R1867" s="16">
        <v>2</v>
      </c>
      <c r="S1867" s="13" t="s">
        <v>34</v>
      </c>
      <c r="T1867" s="13">
        <v>2.5</v>
      </c>
      <c r="U1867" s="13">
        <v>448</v>
      </c>
      <c r="V1867" s="13">
        <v>600</v>
      </c>
      <c r="W1867" s="13">
        <v>740</v>
      </c>
      <c r="X1867" s="17"/>
      <c r="Y1867" s="18"/>
      <c r="Z1867" s="18">
        <f>#NAME?</f>
        <v>0</v>
      </c>
      <c r="AA1867" s="18" t="b">
        <f t="shared" si="108"/>
        <v>1</v>
      </c>
      <c r="AB1867" s="19"/>
    </row>
    <row r="1868">
      <c r="A1868" s="12">
        <v>13437</v>
      </c>
      <c r="B1868" s="13" t="s">
        <v>7666</v>
      </c>
      <c r="C1868" s="13" t="s">
        <v>7667</v>
      </c>
      <c r="D1868" s="13" t="s">
        <v>4422</v>
      </c>
      <c r="E1868" s="13" t="s">
        <v>7668</v>
      </c>
      <c r="F1868" s="70" t="s">
        <v>7669</v>
      </c>
      <c r="G1868" s="13" t="s">
        <v>7656</v>
      </c>
      <c r="H1868" s="14">
        <v>0.02</v>
      </c>
      <c r="I1868" s="15" t="s">
        <v>32</v>
      </c>
      <c r="J1868" s="13" t="s">
        <v>33</v>
      </c>
      <c r="K1868" s="20">
        <v>90</v>
      </c>
      <c r="L1868" s="16">
        <f>#NAME?</f>
        <v>3</v>
      </c>
      <c r="M1868" s="29">
        <f t="shared" si="106"/>
        <v>12</v>
      </c>
      <c r="N1868" s="29">
        <f t="shared" si="107"/>
        <v>15</v>
      </c>
      <c r="O1868" s="16"/>
      <c r="P1868" s="16"/>
      <c r="Q1868" s="16">
        <v>1</v>
      </c>
      <c r="R1868" s="16">
        <v>2</v>
      </c>
      <c r="S1868" s="13" t="s">
        <v>34</v>
      </c>
      <c r="T1868" s="13">
        <v>2.5</v>
      </c>
      <c r="U1868" s="13">
        <v>448</v>
      </c>
      <c r="V1868" s="13">
        <v>600</v>
      </c>
      <c r="W1868" s="13">
        <v>740</v>
      </c>
      <c r="X1868" s="17"/>
      <c r="Y1868" s="18"/>
      <c r="Z1868" s="18">
        <f>#NAME?</f>
        <v>0</v>
      </c>
      <c r="AA1868" s="18" t="b">
        <f t="shared" si="108"/>
        <v>1</v>
      </c>
      <c r="AB1868" s="19"/>
    </row>
    <row r="1869">
      <c r="A1869" s="12">
        <v>13533</v>
      </c>
      <c r="B1869" s="13" t="s">
        <v>7670</v>
      </c>
      <c r="C1869" s="13" t="s">
        <v>7671</v>
      </c>
      <c r="D1869" s="13" t="s">
        <v>4422</v>
      </c>
      <c r="E1869" s="13" t="s">
        <v>7672</v>
      </c>
      <c r="F1869" s="13" t="s">
        <v>7673</v>
      </c>
      <c r="G1869" s="13" t="s">
        <v>7622</v>
      </c>
      <c r="H1869" s="14">
        <v>0.02</v>
      </c>
      <c r="I1869" s="15" t="s">
        <v>32</v>
      </c>
      <c r="J1869" s="13" t="s">
        <v>33</v>
      </c>
      <c r="K1869" s="20">
        <v>90</v>
      </c>
      <c r="L1869" s="16">
        <f>#NAME?</f>
        <v>9</v>
      </c>
      <c r="M1869" s="29">
        <f t="shared" si="106"/>
        <v>36</v>
      </c>
      <c r="N1869" s="29">
        <f t="shared" si="107"/>
        <v>45</v>
      </c>
      <c r="O1869" s="16"/>
      <c r="P1869" s="16"/>
      <c r="Q1869" s="16">
        <v>1</v>
      </c>
      <c r="R1869" s="16">
        <v>2</v>
      </c>
      <c r="S1869" s="13" t="s">
        <v>34</v>
      </c>
      <c r="T1869" s="13">
        <v>2.5</v>
      </c>
      <c r="U1869" s="13">
        <v>448</v>
      </c>
      <c r="V1869" s="13">
        <v>600</v>
      </c>
      <c r="W1869" s="13">
        <v>740</v>
      </c>
      <c r="X1869" s="17"/>
      <c r="Y1869" s="18"/>
      <c r="Z1869" s="18">
        <f>#NAME?</f>
        <v>0</v>
      </c>
      <c r="AA1869" s="18" t="b">
        <f t="shared" si="108"/>
        <v>1</v>
      </c>
      <c r="AB1869" s="19">
        <v>1</v>
      </c>
    </row>
    <row r="1870">
      <c r="A1870" s="12">
        <v>13434</v>
      </c>
      <c r="B1870" s="13" t="s">
        <v>7674</v>
      </c>
      <c r="C1870" s="13" t="s">
        <v>7675</v>
      </c>
      <c r="D1870" s="13" t="s">
        <v>4422</v>
      </c>
      <c r="E1870" s="13" t="s">
        <v>7676</v>
      </c>
      <c r="F1870" s="70" t="s">
        <v>7677</v>
      </c>
      <c r="G1870" s="13" t="s">
        <v>7665</v>
      </c>
      <c r="H1870" s="14">
        <v>0.02</v>
      </c>
      <c r="I1870" s="15" t="s">
        <v>32</v>
      </c>
      <c r="J1870" s="13" t="s">
        <v>33</v>
      </c>
      <c r="K1870" s="20">
        <v>90</v>
      </c>
      <c r="L1870" s="16">
        <f>#NAME?</f>
        <v>0</v>
      </c>
      <c r="M1870" s="29">
        <f t="shared" si="106"/>
        <v>0</v>
      </c>
      <c r="N1870" s="29">
        <f t="shared" si="107"/>
        <v>0</v>
      </c>
      <c r="O1870" s="16"/>
      <c r="P1870" s="16"/>
      <c r="Q1870" s="16">
        <v>1</v>
      </c>
      <c r="R1870" s="16">
        <v>2</v>
      </c>
      <c r="S1870" s="13" t="s">
        <v>34</v>
      </c>
      <c r="T1870" s="13">
        <v>2.5</v>
      </c>
      <c r="U1870" s="13">
        <v>448</v>
      </c>
      <c r="V1870" s="13">
        <v>600</v>
      </c>
      <c r="W1870" s="13">
        <v>740</v>
      </c>
      <c r="X1870" s="17"/>
      <c r="Y1870" s="18">
        <v>16</v>
      </c>
      <c r="Z1870" s="18">
        <f>#NAME?</f>
        <v>16</v>
      </c>
      <c r="AA1870" s="18" t="b">
        <f t="shared" si="108"/>
        <v>1</v>
      </c>
      <c r="AB1870" s="19"/>
    </row>
    <row r="1871">
      <c r="A1871" s="12">
        <v>11942</v>
      </c>
      <c r="B1871" s="13" t="s">
        <v>7678</v>
      </c>
      <c r="C1871" s="13" t="s">
        <v>7679</v>
      </c>
      <c r="D1871" s="13" t="s">
        <v>4422</v>
      </c>
      <c r="E1871" s="13" t="s">
        <v>7680</v>
      </c>
      <c r="F1871" s="70" t="s">
        <v>7681</v>
      </c>
      <c r="G1871" s="13" t="s">
        <v>7682</v>
      </c>
      <c r="H1871" s="14">
        <v>0.02</v>
      </c>
      <c r="I1871" s="15" t="s">
        <v>32</v>
      </c>
      <c r="J1871" s="13" t="s">
        <v>33</v>
      </c>
      <c r="K1871" s="20">
        <v>90</v>
      </c>
      <c r="L1871" s="16">
        <f>#NAME?</f>
        <v>1</v>
      </c>
      <c r="M1871" s="29">
        <f t="shared" ref="M1871:M1934" si="109">L1871*4</f>
        <v>4</v>
      </c>
      <c r="N1871" s="29">
        <f t="shared" ref="N1871:N1934" si="110">L1871*5</f>
        <v>5</v>
      </c>
      <c r="O1871" s="16"/>
      <c r="P1871" s="16"/>
      <c r="Q1871" s="16">
        <v>1</v>
      </c>
      <c r="R1871" s="16">
        <v>2</v>
      </c>
      <c r="S1871" s="13" t="s">
        <v>34</v>
      </c>
      <c r="T1871" s="13">
        <v>3.5699999999999998</v>
      </c>
      <c r="U1871" s="13">
        <v>639.74000000000001</v>
      </c>
      <c r="V1871" s="13">
        <v>800</v>
      </c>
      <c r="W1871" s="13">
        <v>1000</v>
      </c>
      <c r="X1871" s="17"/>
      <c r="Y1871" s="18">
        <v>35</v>
      </c>
      <c r="Z1871" s="18">
        <f>#NAME?</f>
        <v>35</v>
      </c>
      <c r="AA1871" s="18" t="b">
        <f t="shared" si="108"/>
        <v>1</v>
      </c>
      <c r="AB1871" s="19">
        <v>7</v>
      </c>
    </row>
    <row r="1872">
      <c r="A1872" s="12">
        <v>11943</v>
      </c>
      <c r="B1872" s="13" t="s">
        <v>7683</v>
      </c>
      <c r="C1872" s="13" t="s">
        <v>7684</v>
      </c>
      <c r="D1872" s="13" t="s">
        <v>4422</v>
      </c>
      <c r="E1872" s="13" t="s">
        <v>7685</v>
      </c>
      <c r="F1872" s="70" t="s">
        <v>7686</v>
      </c>
      <c r="G1872" s="13" t="s">
        <v>7682</v>
      </c>
      <c r="H1872" s="14">
        <v>0.02</v>
      </c>
      <c r="I1872" s="15" t="s">
        <v>32</v>
      </c>
      <c r="J1872" s="13" t="s">
        <v>33</v>
      </c>
      <c r="K1872" s="20">
        <v>90</v>
      </c>
      <c r="L1872" s="16">
        <f>#NAME?</f>
        <v>1</v>
      </c>
      <c r="M1872" s="29">
        <f t="shared" si="109"/>
        <v>4</v>
      </c>
      <c r="N1872" s="29">
        <f t="shared" si="110"/>
        <v>5</v>
      </c>
      <c r="O1872" s="16"/>
      <c r="P1872" s="16"/>
      <c r="Q1872" s="16">
        <v>1</v>
      </c>
      <c r="R1872" s="16">
        <v>2</v>
      </c>
      <c r="S1872" s="13" t="s">
        <v>34</v>
      </c>
      <c r="T1872" s="13">
        <v>3.5699999999999998</v>
      </c>
      <c r="U1872" s="13">
        <v>639.74000000000001</v>
      </c>
      <c r="V1872" s="13">
        <v>800</v>
      </c>
      <c r="W1872" s="13">
        <v>1000</v>
      </c>
      <c r="X1872" s="17"/>
      <c r="Y1872" s="18">
        <v>15</v>
      </c>
      <c r="Z1872" s="18">
        <f>#NAME?</f>
        <v>15</v>
      </c>
      <c r="AA1872" s="18" t="b">
        <f t="shared" si="108"/>
        <v>1</v>
      </c>
      <c r="AB1872" s="19">
        <v>4</v>
      </c>
    </row>
    <row r="1873">
      <c r="A1873" s="12">
        <v>13524</v>
      </c>
      <c r="B1873" s="13" t="s">
        <v>7687</v>
      </c>
      <c r="C1873" s="13" t="s">
        <v>7688</v>
      </c>
      <c r="D1873" s="13" t="s">
        <v>4422</v>
      </c>
      <c r="E1873" s="13" t="s">
        <v>7689</v>
      </c>
      <c r="F1873" s="13" t="s">
        <v>7690</v>
      </c>
      <c r="G1873" s="13" t="s">
        <v>7691</v>
      </c>
      <c r="H1873" s="14">
        <v>0.02</v>
      </c>
      <c r="I1873" s="15" t="s">
        <v>32</v>
      </c>
      <c r="J1873" s="13" t="s">
        <v>33</v>
      </c>
      <c r="K1873" s="13">
        <v>90</v>
      </c>
      <c r="L1873" s="16">
        <f>#NAME?</f>
        <v>10</v>
      </c>
      <c r="M1873" s="29">
        <f t="shared" si="109"/>
        <v>40</v>
      </c>
      <c r="N1873" s="29">
        <f t="shared" si="110"/>
        <v>50</v>
      </c>
      <c r="O1873" s="16"/>
      <c r="P1873" s="16"/>
      <c r="Q1873" s="16">
        <v>1</v>
      </c>
      <c r="R1873" s="16">
        <v>3</v>
      </c>
      <c r="S1873" s="13" t="s">
        <v>34</v>
      </c>
      <c r="T1873" s="13">
        <v>15.67</v>
      </c>
      <c r="U1873" s="13">
        <v>2445</v>
      </c>
      <c r="V1873" s="13">
        <v>3300</v>
      </c>
      <c r="W1873" s="13">
        <v>4560</v>
      </c>
      <c r="X1873" s="17"/>
      <c r="Y1873" s="18"/>
      <c r="Z1873" s="18">
        <f>#NAME?</f>
        <v>0</v>
      </c>
      <c r="AA1873" s="18" t="b">
        <f t="shared" si="108"/>
        <v>1</v>
      </c>
      <c r="AB1873" s="19"/>
    </row>
    <row r="1874">
      <c r="A1874" s="12">
        <v>13907</v>
      </c>
      <c r="B1874" s="13" t="s">
        <v>7692</v>
      </c>
      <c r="C1874" s="13" t="s">
        <v>7693</v>
      </c>
      <c r="D1874" s="13" t="s">
        <v>4422</v>
      </c>
      <c r="E1874" s="13" t="s">
        <v>7694</v>
      </c>
      <c r="F1874" s="13" t="s">
        <v>7695</v>
      </c>
      <c r="G1874" s="13" t="s">
        <v>7695</v>
      </c>
      <c r="H1874" s="14">
        <v>0.02</v>
      </c>
      <c r="I1874" s="15" t="s">
        <v>32</v>
      </c>
      <c r="J1874" s="13" t="s">
        <v>33</v>
      </c>
      <c r="K1874" s="13">
        <v>90</v>
      </c>
      <c r="L1874" s="16">
        <f>#NAME?</f>
        <v>0</v>
      </c>
      <c r="M1874" s="29">
        <f t="shared" si="109"/>
        <v>0</v>
      </c>
      <c r="N1874" s="29">
        <f t="shared" si="110"/>
        <v>0</v>
      </c>
      <c r="O1874" s="16"/>
      <c r="P1874" s="16"/>
      <c r="Q1874" s="16">
        <v>1</v>
      </c>
      <c r="R1874" s="16">
        <v>2</v>
      </c>
      <c r="S1874" s="13" t="s">
        <v>34</v>
      </c>
      <c r="T1874" s="13">
        <v>12.5</v>
      </c>
      <c r="U1874" s="13">
        <v>2082.8099999999999</v>
      </c>
      <c r="V1874" s="13">
        <v>2900</v>
      </c>
      <c r="W1874" s="13">
        <v>4600</v>
      </c>
      <c r="X1874" s="17"/>
      <c r="Y1874" s="18">
        <v>15</v>
      </c>
      <c r="Z1874" s="18">
        <f>#NAME?</f>
        <v>15</v>
      </c>
      <c r="AA1874" s="18" t="b">
        <f t="shared" si="108"/>
        <v>1</v>
      </c>
      <c r="AB1874" s="19">
        <v>3</v>
      </c>
    </row>
    <row r="1875">
      <c r="A1875" s="12">
        <v>13778</v>
      </c>
      <c r="B1875" s="13" t="s">
        <v>7696</v>
      </c>
      <c r="C1875" s="13" t="s">
        <v>7697</v>
      </c>
      <c r="D1875" s="13" t="s">
        <v>4422</v>
      </c>
      <c r="E1875" s="13" t="s">
        <v>7698</v>
      </c>
      <c r="F1875" s="13" t="s">
        <v>7695</v>
      </c>
      <c r="G1875" s="13" t="s">
        <v>7695</v>
      </c>
      <c r="H1875" s="14">
        <v>0.02</v>
      </c>
      <c r="I1875" s="15" t="s">
        <v>32</v>
      </c>
      <c r="J1875" s="13" t="s">
        <v>33</v>
      </c>
      <c r="K1875" s="13">
        <v>90</v>
      </c>
      <c r="L1875" s="16">
        <f>#NAME?</f>
        <v>2</v>
      </c>
      <c r="M1875" s="29">
        <f t="shared" si="109"/>
        <v>8</v>
      </c>
      <c r="N1875" s="29">
        <f t="shared" si="110"/>
        <v>10</v>
      </c>
      <c r="O1875" s="16"/>
      <c r="P1875" s="16"/>
      <c r="Q1875" s="16">
        <v>1</v>
      </c>
      <c r="R1875" s="16">
        <v>2</v>
      </c>
      <c r="S1875" s="13" t="s">
        <v>34</v>
      </c>
      <c r="T1875" s="13">
        <v>12.5</v>
      </c>
      <c r="U1875" s="13">
        <v>2082.8099999999999</v>
      </c>
      <c r="V1875" s="13">
        <v>3000</v>
      </c>
      <c r="W1875" s="13">
        <v>4900</v>
      </c>
      <c r="X1875" s="17"/>
      <c r="Y1875" s="18">
        <v>16</v>
      </c>
      <c r="Z1875" s="18">
        <f>#NAME?</f>
        <v>16</v>
      </c>
      <c r="AA1875" s="18" t="b">
        <f t="shared" si="108"/>
        <v>1</v>
      </c>
      <c r="AB1875" s="19">
        <v>5</v>
      </c>
    </row>
    <row r="1876">
      <c r="A1876" s="12">
        <v>13992</v>
      </c>
      <c r="B1876" s="13" t="s">
        <v>7699</v>
      </c>
      <c r="C1876" s="13" t="s">
        <v>7700</v>
      </c>
      <c r="D1876" s="13" t="s">
        <v>4422</v>
      </c>
      <c r="E1876" s="13" t="s">
        <v>7701</v>
      </c>
      <c r="F1876" s="13" t="s">
        <v>7702</v>
      </c>
      <c r="G1876" s="13" t="s">
        <v>7703</v>
      </c>
      <c r="H1876" s="14">
        <v>0.02</v>
      </c>
      <c r="I1876" s="15" t="s">
        <v>32</v>
      </c>
      <c r="J1876" s="13" t="s">
        <v>33</v>
      </c>
      <c r="K1876" s="13">
        <v>90</v>
      </c>
      <c r="L1876" s="16">
        <f>#NAME?</f>
        <v>0</v>
      </c>
      <c r="M1876" s="29">
        <f t="shared" si="109"/>
        <v>0</v>
      </c>
      <c r="N1876" s="29">
        <f t="shared" si="110"/>
        <v>0</v>
      </c>
      <c r="O1876" s="16"/>
      <c r="P1876" s="16"/>
      <c r="Q1876" s="16">
        <v>1</v>
      </c>
      <c r="R1876" s="16">
        <v>3</v>
      </c>
      <c r="S1876" s="13" t="s">
        <v>34</v>
      </c>
      <c r="T1876" s="13">
        <v>16.77</v>
      </c>
      <c r="U1876" s="13">
        <v>3005.1799999999998</v>
      </c>
      <c r="V1876" s="13">
        <v>3900</v>
      </c>
      <c r="W1876" s="13">
        <v>4900</v>
      </c>
      <c r="X1876" s="17"/>
      <c r="Y1876" s="18">
        <v>17</v>
      </c>
      <c r="Z1876" s="18">
        <f>#NAME?</f>
        <v>17</v>
      </c>
      <c r="AA1876" s="18" t="b">
        <f t="shared" si="108"/>
        <v>1</v>
      </c>
      <c r="AB1876" s="19"/>
    </row>
    <row r="1877">
      <c r="A1877" s="21">
        <v>10614</v>
      </c>
      <c r="B1877" s="22" t="s">
        <v>7704</v>
      </c>
      <c r="C1877" s="22" t="s">
        <v>7705</v>
      </c>
      <c r="D1877" s="22" t="s">
        <v>4422</v>
      </c>
      <c r="E1877" s="22" t="s">
        <v>7706</v>
      </c>
      <c r="F1877" s="22" t="s">
        <v>7707</v>
      </c>
      <c r="G1877" s="22"/>
      <c r="H1877" s="14">
        <v>0.040000000000000001</v>
      </c>
      <c r="I1877" s="15" t="s">
        <v>64</v>
      </c>
      <c r="J1877" s="22" t="s">
        <v>65</v>
      </c>
      <c r="K1877" s="13">
        <v>90</v>
      </c>
      <c r="L1877" s="23">
        <v>8</v>
      </c>
      <c r="M1877" s="29">
        <f t="shared" si="109"/>
        <v>32</v>
      </c>
      <c r="N1877" s="29">
        <f t="shared" si="110"/>
        <v>40</v>
      </c>
      <c r="O1877" s="23">
        <v>5</v>
      </c>
      <c r="P1877" s="23">
        <v>20</v>
      </c>
      <c r="Q1877" s="23"/>
      <c r="R1877" s="23"/>
      <c r="S1877" s="22" t="s">
        <v>66</v>
      </c>
      <c r="T1877" s="22">
        <v>10</v>
      </c>
      <c r="U1877" s="22">
        <v>255</v>
      </c>
      <c r="V1877" s="22">
        <v>380</v>
      </c>
      <c r="W1877" s="22">
        <v>510</v>
      </c>
      <c r="X1877" s="24">
        <v>11</v>
      </c>
      <c r="Y1877" s="25">
        <v>9</v>
      </c>
      <c r="Z1877" s="18">
        <f>#NAME?</f>
        <v>9</v>
      </c>
      <c r="AA1877" s="18" t="b">
        <f t="shared" si="108"/>
        <v>1</v>
      </c>
      <c r="AB1877" s="26">
        <v>3</v>
      </c>
    </row>
    <row r="1878">
      <c r="A1878" s="21">
        <v>10615</v>
      </c>
      <c r="B1878" s="22" t="s">
        <v>7708</v>
      </c>
      <c r="C1878" s="22" t="s">
        <v>7709</v>
      </c>
      <c r="D1878" s="22" t="s">
        <v>4422</v>
      </c>
      <c r="E1878" s="22" t="s">
        <v>7710</v>
      </c>
      <c r="F1878" s="22" t="s">
        <v>7711</v>
      </c>
      <c r="G1878" s="22"/>
      <c r="H1878" s="14">
        <v>0.040000000000000001</v>
      </c>
      <c r="I1878" s="15" t="s">
        <v>64</v>
      </c>
      <c r="J1878" s="22" t="s">
        <v>65</v>
      </c>
      <c r="K1878" s="13">
        <v>90</v>
      </c>
      <c r="L1878" s="23">
        <v>11</v>
      </c>
      <c r="M1878" s="29">
        <f t="shared" si="109"/>
        <v>44</v>
      </c>
      <c r="N1878" s="29">
        <f t="shared" si="110"/>
        <v>55</v>
      </c>
      <c r="O1878" s="23">
        <v>5</v>
      </c>
      <c r="P1878" s="23">
        <v>20</v>
      </c>
      <c r="Q1878" s="23"/>
      <c r="R1878" s="23"/>
      <c r="S1878" s="22" t="s">
        <v>66</v>
      </c>
      <c r="T1878" s="22">
        <v>10</v>
      </c>
      <c r="U1878" s="22">
        <v>255</v>
      </c>
      <c r="V1878" s="22">
        <v>380</v>
      </c>
      <c r="W1878" s="22">
        <v>510</v>
      </c>
      <c r="X1878" s="24">
        <v>9</v>
      </c>
      <c r="Y1878" s="25">
        <v>9</v>
      </c>
      <c r="Z1878" s="18">
        <f>#NAME?</f>
        <v>9</v>
      </c>
      <c r="AA1878" s="18" t="b">
        <f t="shared" si="108"/>
        <v>1</v>
      </c>
      <c r="AB1878" s="26">
        <v>13</v>
      </c>
    </row>
    <row r="1879">
      <c r="A1879" s="21">
        <v>10628</v>
      </c>
      <c r="B1879" s="22" t="s">
        <v>7712</v>
      </c>
      <c r="C1879" s="22" t="s">
        <v>7713</v>
      </c>
      <c r="D1879" s="22" t="s">
        <v>4422</v>
      </c>
      <c r="E1879" s="22" t="s">
        <v>7714</v>
      </c>
      <c r="F1879" s="22" t="s">
        <v>7715</v>
      </c>
      <c r="G1879" s="22"/>
      <c r="H1879" s="14">
        <v>0.040000000000000001</v>
      </c>
      <c r="I1879" s="15" t="s">
        <v>64</v>
      </c>
      <c r="J1879" s="22" t="s">
        <v>65</v>
      </c>
      <c r="K1879" s="13">
        <v>90</v>
      </c>
      <c r="L1879" s="23">
        <v>12</v>
      </c>
      <c r="M1879" s="29">
        <f t="shared" si="109"/>
        <v>48</v>
      </c>
      <c r="N1879" s="29">
        <f t="shared" si="110"/>
        <v>60</v>
      </c>
      <c r="O1879" s="23">
        <v>5</v>
      </c>
      <c r="P1879" s="23">
        <v>20</v>
      </c>
      <c r="Q1879" s="23"/>
      <c r="R1879" s="23"/>
      <c r="S1879" s="22" t="s">
        <v>66</v>
      </c>
      <c r="T1879" s="22">
        <v>14</v>
      </c>
      <c r="U1879" s="22">
        <v>357</v>
      </c>
      <c r="V1879" s="22">
        <v>540</v>
      </c>
      <c r="W1879" s="22">
        <v>710</v>
      </c>
      <c r="X1879" s="24">
        <v>9</v>
      </c>
      <c r="Y1879" s="25"/>
      <c r="Z1879" s="18">
        <f>#NAME?</f>
        <v>0</v>
      </c>
      <c r="AA1879" s="18" t="b">
        <f t="shared" si="108"/>
        <v>1</v>
      </c>
      <c r="AB1879" s="26">
        <v>5</v>
      </c>
    </row>
    <row r="1880">
      <c r="A1880" s="21">
        <v>10627</v>
      </c>
      <c r="B1880" s="22" t="s">
        <v>7716</v>
      </c>
      <c r="C1880" s="22" t="s">
        <v>7717</v>
      </c>
      <c r="D1880" s="22" t="s">
        <v>4422</v>
      </c>
      <c r="E1880" s="22" t="s">
        <v>7718</v>
      </c>
      <c r="F1880" s="22" t="s">
        <v>7715</v>
      </c>
      <c r="G1880" s="22"/>
      <c r="H1880" s="14">
        <v>0.040000000000000001</v>
      </c>
      <c r="I1880" s="15" t="s">
        <v>64</v>
      </c>
      <c r="J1880" s="22" t="s">
        <v>65</v>
      </c>
      <c r="K1880" s="13">
        <v>90</v>
      </c>
      <c r="L1880" s="23">
        <v>11</v>
      </c>
      <c r="M1880" s="29">
        <f t="shared" si="109"/>
        <v>44</v>
      </c>
      <c r="N1880" s="29">
        <f t="shared" si="110"/>
        <v>55</v>
      </c>
      <c r="O1880" s="23">
        <v>5</v>
      </c>
      <c r="P1880" s="23">
        <v>20</v>
      </c>
      <c r="Q1880" s="23"/>
      <c r="R1880" s="23"/>
      <c r="S1880" s="22" t="s">
        <v>66</v>
      </c>
      <c r="T1880" s="22">
        <v>14</v>
      </c>
      <c r="U1880" s="22">
        <v>357</v>
      </c>
      <c r="V1880" s="22">
        <v>540</v>
      </c>
      <c r="W1880" s="22">
        <v>710</v>
      </c>
      <c r="X1880" s="24">
        <v>11</v>
      </c>
      <c r="Y1880" s="25"/>
      <c r="Z1880" s="18">
        <f>#NAME?</f>
        <v>0</v>
      </c>
      <c r="AA1880" s="18" t="b">
        <f t="shared" si="108"/>
        <v>1</v>
      </c>
      <c r="AB1880" s="26">
        <v>8</v>
      </c>
    </row>
    <row r="1881">
      <c r="A1881" s="21">
        <v>10630</v>
      </c>
      <c r="B1881" s="22" t="s">
        <v>7719</v>
      </c>
      <c r="C1881" s="22" t="s">
        <v>7720</v>
      </c>
      <c r="D1881" s="22" t="s">
        <v>4422</v>
      </c>
      <c r="E1881" s="22" t="s">
        <v>7721</v>
      </c>
      <c r="F1881" s="22" t="s">
        <v>7722</v>
      </c>
      <c r="G1881" s="22"/>
      <c r="H1881" s="14">
        <v>0.040000000000000001</v>
      </c>
      <c r="I1881" s="15" t="s">
        <v>64</v>
      </c>
      <c r="J1881" s="22" t="s">
        <v>65</v>
      </c>
      <c r="K1881" s="13">
        <v>90</v>
      </c>
      <c r="L1881" s="23">
        <v>7</v>
      </c>
      <c r="M1881" s="29">
        <f t="shared" si="109"/>
        <v>28</v>
      </c>
      <c r="N1881" s="29">
        <f t="shared" si="110"/>
        <v>35</v>
      </c>
      <c r="O1881" s="23">
        <v>5</v>
      </c>
      <c r="P1881" s="23">
        <v>20</v>
      </c>
      <c r="Q1881" s="23"/>
      <c r="R1881" s="23"/>
      <c r="S1881" s="22" t="s">
        <v>66</v>
      </c>
      <c r="T1881" s="22">
        <v>12</v>
      </c>
      <c r="U1881" s="22">
        <v>306</v>
      </c>
      <c r="V1881" s="22">
        <v>460</v>
      </c>
      <c r="W1881" s="22">
        <v>610</v>
      </c>
      <c r="X1881" s="24">
        <v>1</v>
      </c>
      <c r="Y1881" s="25">
        <v>6</v>
      </c>
      <c r="Z1881" s="18">
        <f>#NAME?</f>
        <v>6</v>
      </c>
      <c r="AA1881" s="18" t="b">
        <f t="shared" si="108"/>
        <v>1</v>
      </c>
      <c r="AB1881" s="26">
        <v>6</v>
      </c>
    </row>
    <row r="1882">
      <c r="A1882" s="21">
        <v>10629</v>
      </c>
      <c r="B1882" s="22" t="s">
        <v>7723</v>
      </c>
      <c r="C1882" s="22" t="s">
        <v>7724</v>
      </c>
      <c r="D1882" s="22" t="s">
        <v>4422</v>
      </c>
      <c r="E1882" s="22" t="s">
        <v>7725</v>
      </c>
      <c r="F1882" s="22" t="s">
        <v>7726</v>
      </c>
      <c r="G1882" s="22"/>
      <c r="H1882" s="14">
        <v>0.040000000000000001</v>
      </c>
      <c r="I1882" s="15" t="s">
        <v>64</v>
      </c>
      <c r="J1882" s="22" t="s">
        <v>65</v>
      </c>
      <c r="K1882" s="13">
        <v>90</v>
      </c>
      <c r="L1882" s="23">
        <v>7</v>
      </c>
      <c r="M1882" s="29">
        <f t="shared" si="109"/>
        <v>28</v>
      </c>
      <c r="N1882" s="29">
        <f t="shared" si="110"/>
        <v>35</v>
      </c>
      <c r="O1882" s="23">
        <v>5</v>
      </c>
      <c r="P1882" s="23">
        <v>20</v>
      </c>
      <c r="Q1882" s="23"/>
      <c r="R1882" s="23"/>
      <c r="S1882" s="22" t="s">
        <v>66</v>
      </c>
      <c r="T1882" s="22">
        <v>12</v>
      </c>
      <c r="U1882" s="22">
        <v>306</v>
      </c>
      <c r="V1882" s="22">
        <v>460</v>
      </c>
      <c r="W1882" s="22">
        <v>610</v>
      </c>
      <c r="X1882" s="24">
        <v>4</v>
      </c>
      <c r="Y1882" s="25">
        <v>20</v>
      </c>
      <c r="Z1882" s="18">
        <f>#NAME?</f>
        <v>20</v>
      </c>
      <c r="AA1882" s="18" t="b">
        <f t="shared" si="108"/>
        <v>1</v>
      </c>
      <c r="AB1882" s="26">
        <v>0</v>
      </c>
    </row>
    <row r="1883">
      <c r="A1883" s="21">
        <v>10632</v>
      </c>
      <c r="B1883" s="22" t="s">
        <v>7727</v>
      </c>
      <c r="C1883" s="22" t="s">
        <v>7728</v>
      </c>
      <c r="D1883" s="22" t="s">
        <v>4422</v>
      </c>
      <c r="E1883" s="22" t="s">
        <v>7729</v>
      </c>
      <c r="F1883" s="22" t="s">
        <v>7730</v>
      </c>
      <c r="G1883" s="22"/>
      <c r="H1883" s="14">
        <v>0.040000000000000001</v>
      </c>
      <c r="I1883" s="15" t="s">
        <v>64</v>
      </c>
      <c r="J1883" s="22" t="s">
        <v>65</v>
      </c>
      <c r="K1883" s="13">
        <v>90</v>
      </c>
      <c r="L1883" s="23">
        <v>2</v>
      </c>
      <c r="M1883" s="29">
        <f t="shared" si="109"/>
        <v>8</v>
      </c>
      <c r="N1883" s="29">
        <f t="shared" si="110"/>
        <v>10</v>
      </c>
      <c r="O1883" s="23"/>
      <c r="P1883" s="23"/>
      <c r="Q1883" s="23">
        <v>2</v>
      </c>
      <c r="R1883" s="23">
        <v>5</v>
      </c>
      <c r="S1883" s="22" t="s">
        <v>66</v>
      </c>
      <c r="T1883" s="22">
        <v>6.4299999999999997</v>
      </c>
      <c r="U1883" s="22">
        <v>1005</v>
      </c>
      <c r="V1883" s="22">
        <v>1560</v>
      </c>
      <c r="W1883" s="22">
        <v>2150</v>
      </c>
      <c r="X1883" s="24"/>
      <c r="Y1883" s="25"/>
      <c r="Z1883" s="18">
        <f>#NAME?</f>
        <v>0</v>
      </c>
      <c r="AA1883" s="18" t="b">
        <f t="shared" si="108"/>
        <v>1</v>
      </c>
      <c r="AB1883" s="26"/>
    </row>
    <row r="1884">
      <c r="A1884" s="21">
        <v>10631</v>
      </c>
      <c r="B1884" s="22" t="s">
        <v>7731</v>
      </c>
      <c r="C1884" s="22" t="s">
        <v>7732</v>
      </c>
      <c r="D1884" s="22" t="s">
        <v>4422</v>
      </c>
      <c r="E1884" s="22" t="s">
        <v>7733</v>
      </c>
      <c r="F1884" s="22" t="s">
        <v>7734</v>
      </c>
      <c r="G1884" s="22"/>
      <c r="H1884" s="14">
        <v>0.040000000000000001</v>
      </c>
      <c r="I1884" s="15" t="s">
        <v>64</v>
      </c>
      <c r="J1884" s="22" t="s">
        <v>65</v>
      </c>
      <c r="K1884" s="13">
        <v>90</v>
      </c>
      <c r="L1884" s="23">
        <v>2</v>
      </c>
      <c r="M1884" s="29">
        <f t="shared" si="109"/>
        <v>8</v>
      </c>
      <c r="N1884" s="29">
        <f t="shared" si="110"/>
        <v>10</v>
      </c>
      <c r="O1884" s="23"/>
      <c r="P1884" s="23"/>
      <c r="Q1884" s="23">
        <v>2</v>
      </c>
      <c r="R1884" s="23">
        <v>5</v>
      </c>
      <c r="S1884" s="22" t="s">
        <v>66</v>
      </c>
      <c r="T1884" s="22">
        <v>6.4299999999999997</v>
      </c>
      <c r="U1884" s="22">
        <v>1005</v>
      </c>
      <c r="V1884" s="22">
        <v>1560</v>
      </c>
      <c r="W1884" s="22">
        <v>2150</v>
      </c>
      <c r="X1884" s="24"/>
      <c r="Y1884" s="25"/>
      <c r="Z1884" s="18">
        <f>#NAME?</f>
        <v>0</v>
      </c>
      <c r="AA1884" s="18" t="b">
        <f t="shared" si="108"/>
        <v>1</v>
      </c>
      <c r="AB1884" s="26"/>
    </row>
    <row r="1885">
      <c r="A1885" s="21">
        <v>12748</v>
      </c>
      <c r="B1885" s="22" t="s">
        <v>7735</v>
      </c>
      <c r="C1885" s="22" t="s">
        <v>7736</v>
      </c>
      <c r="D1885" s="22" t="s">
        <v>4422</v>
      </c>
      <c r="E1885" s="22" t="s">
        <v>7737</v>
      </c>
      <c r="F1885" s="22" t="s">
        <v>7738</v>
      </c>
      <c r="G1885" s="22"/>
      <c r="H1885" s="14">
        <v>0.040000000000000001</v>
      </c>
      <c r="I1885" s="15" t="s">
        <v>64</v>
      </c>
      <c r="J1885" s="22" t="s">
        <v>65</v>
      </c>
      <c r="K1885" s="13">
        <v>90</v>
      </c>
      <c r="L1885" s="23">
        <v>6</v>
      </c>
      <c r="M1885" s="29">
        <f t="shared" si="109"/>
        <v>24</v>
      </c>
      <c r="N1885" s="29">
        <f t="shared" si="110"/>
        <v>30</v>
      </c>
      <c r="O1885" s="23"/>
      <c r="P1885" s="23"/>
      <c r="Q1885" s="23">
        <v>5</v>
      </c>
      <c r="R1885" s="23">
        <v>10</v>
      </c>
      <c r="S1885" s="22" t="s">
        <v>66</v>
      </c>
      <c r="T1885" s="22">
        <v>1.54</v>
      </c>
      <c r="U1885" s="22">
        <v>241</v>
      </c>
      <c r="V1885" s="22">
        <v>370</v>
      </c>
      <c r="W1885" s="22">
        <v>520</v>
      </c>
      <c r="X1885" s="24"/>
      <c r="Y1885" s="25">
        <v>4</v>
      </c>
      <c r="Z1885" s="18">
        <f>#NAME?</f>
        <v>4</v>
      </c>
      <c r="AA1885" s="18" t="b">
        <f t="shared" si="108"/>
        <v>1</v>
      </c>
      <c r="AB1885" s="26">
        <v>4</v>
      </c>
    </row>
    <row r="1886">
      <c r="A1886" s="21">
        <v>12747</v>
      </c>
      <c r="B1886" s="22" t="s">
        <v>7739</v>
      </c>
      <c r="C1886" s="22" t="s">
        <v>7740</v>
      </c>
      <c r="D1886" s="22" t="s">
        <v>4422</v>
      </c>
      <c r="E1886" s="22" t="s">
        <v>7741</v>
      </c>
      <c r="F1886" s="22" t="s">
        <v>7742</v>
      </c>
      <c r="G1886" s="22"/>
      <c r="H1886" s="14">
        <v>0.040000000000000001</v>
      </c>
      <c r="I1886" s="15" t="s">
        <v>64</v>
      </c>
      <c r="J1886" s="22" t="s">
        <v>65</v>
      </c>
      <c r="K1886" s="13">
        <v>90</v>
      </c>
      <c r="L1886" s="23">
        <v>4</v>
      </c>
      <c r="M1886" s="29">
        <f t="shared" si="109"/>
        <v>16</v>
      </c>
      <c r="N1886" s="29">
        <f t="shared" si="110"/>
        <v>20</v>
      </c>
      <c r="O1886" s="23"/>
      <c r="P1886" s="23"/>
      <c r="Q1886" s="23">
        <v>5</v>
      </c>
      <c r="R1886" s="23">
        <v>10</v>
      </c>
      <c r="S1886" s="22" t="s">
        <v>66</v>
      </c>
      <c r="T1886" s="22">
        <v>1.54</v>
      </c>
      <c r="U1886" s="22">
        <v>241</v>
      </c>
      <c r="V1886" s="22">
        <v>370</v>
      </c>
      <c r="W1886" s="22">
        <v>520</v>
      </c>
      <c r="X1886" s="24"/>
      <c r="Y1886" s="25">
        <v>10</v>
      </c>
      <c r="Z1886" s="18">
        <f>#NAME?</f>
        <v>10</v>
      </c>
      <c r="AA1886" s="18" t="b">
        <f t="shared" si="108"/>
        <v>1</v>
      </c>
      <c r="AB1886" s="26">
        <v>16</v>
      </c>
    </row>
    <row r="1887">
      <c r="A1887" s="21">
        <v>13668</v>
      </c>
      <c r="B1887" s="22" t="s">
        <v>7743</v>
      </c>
      <c r="C1887" s="22" t="s">
        <v>7744</v>
      </c>
      <c r="D1887" s="22" t="s">
        <v>4422</v>
      </c>
      <c r="E1887" s="22" t="s">
        <v>7745</v>
      </c>
      <c r="F1887" s="22" t="s">
        <v>7746</v>
      </c>
      <c r="G1887" s="22"/>
      <c r="H1887" s="14">
        <v>0.040000000000000001</v>
      </c>
      <c r="I1887" s="15" t="s">
        <v>3149</v>
      </c>
      <c r="J1887" s="15" t="s">
        <v>3150</v>
      </c>
      <c r="K1887" s="13">
        <v>90</v>
      </c>
      <c r="L1887" s="23">
        <v>13</v>
      </c>
      <c r="M1887" s="29">
        <f t="shared" si="109"/>
        <v>52</v>
      </c>
      <c r="N1887" s="29">
        <f t="shared" si="110"/>
        <v>65</v>
      </c>
      <c r="O1887" s="23">
        <v>5</v>
      </c>
      <c r="P1887" s="23">
        <v>20</v>
      </c>
      <c r="Q1887" s="23"/>
      <c r="R1887" s="23"/>
      <c r="S1887" s="22" t="s">
        <v>66</v>
      </c>
      <c r="T1887" s="22">
        <v>15</v>
      </c>
      <c r="U1887" s="22">
        <v>348.75</v>
      </c>
      <c r="V1887" s="22">
        <v>520</v>
      </c>
      <c r="W1887" s="22">
        <v>720</v>
      </c>
      <c r="X1887" s="24"/>
      <c r="Y1887" s="25"/>
      <c r="Z1887" s="18">
        <f>#NAME?</f>
        <v>0</v>
      </c>
      <c r="AA1887" s="18" t="b">
        <f t="shared" si="108"/>
        <v>1</v>
      </c>
      <c r="AB1887" s="26"/>
    </row>
    <row r="1888">
      <c r="A1888" s="21">
        <v>13667</v>
      </c>
      <c r="B1888" s="22" t="s">
        <v>7747</v>
      </c>
      <c r="C1888" s="22" t="s">
        <v>7748</v>
      </c>
      <c r="D1888" s="22" t="s">
        <v>4422</v>
      </c>
      <c r="E1888" s="22" t="s">
        <v>7749</v>
      </c>
      <c r="F1888" s="22" t="s">
        <v>7750</v>
      </c>
      <c r="G1888" s="22"/>
      <c r="H1888" s="14">
        <v>0.040000000000000001</v>
      </c>
      <c r="I1888" s="15" t="s">
        <v>3149</v>
      </c>
      <c r="J1888" s="15" t="s">
        <v>3150</v>
      </c>
      <c r="K1888" s="13">
        <v>90</v>
      </c>
      <c r="L1888" s="23">
        <v>11</v>
      </c>
      <c r="M1888" s="29">
        <f t="shared" si="109"/>
        <v>44</v>
      </c>
      <c r="N1888" s="29">
        <f t="shared" si="110"/>
        <v>55</v>
      </c>
      <c r="O1888" s="23">
        <v>5</v>
      </c>
      <c r="P1888" s="23">
        <v>20</v>
      </c>
      <c r="Q1888" s="23"/>
      <c r="R1888" s="23"/>
      <c r="S1888" s="22" t="s">
        <v>66</v>
      </c>
      <c r="T1888" s="22">
        <v>2.1099999999999999</v>
      </c>
      <c r="U1888" s="22">
        <v>357.13999999999999</v>
      </c>
      <c r="V1888" s="22">
        <v>520</v>
      </c>
      <c r="W1888" s="22">
        <v>720</v>
      </c>
      <c r="X1888" s="24">
        <v>6</v>
      </c>
      <c r="Y1888" s="25"/>
      <c r="Z1888" s="18">
        <f>#NAME?</f>
        <v>0</v>
      </c>
      <c r="AA1888" s="18" t="b">
        <f t="shared" si="108"/>
        <v>1</v>
      </c>
      <c r="AB1888" s="26"/>
    </row>
    <row r="1889">
      <c r="A1889" s="21">
        <v>10624</v>
      </c>
      <c r="B1889" s="22" t="s">
        <v>7751</v>
      </c>
      <c r="C1889" s="22" t="s">
        <v>7752</v>
      </c>
      <c r="D1889" s="22" t="s">
        <v>4422</v>
      </c>
      <c r="E1889" s="22" t="s">
        <v>7753</v>
      </c>
      <c r="F1889" s="22" t="s">
        <v>7754</v>
      </c>
      <c r="G1889" s="22"/>
      <c r="H1889" s="14">
        <v>0.040000000000000001</v>
      </c>
      <c r="I1889" s="15" t="s">
        <v>64</v>
      </c>
      <c r="J1889" s="22" t="s">
        <v>65</v>
      </c>
      <c r="K1889" s="13">
        <v>90</v>
      </c>
      <c r="L1889" s="23">
        <v>7</v>
      </c>
      <c r="M1889" s="29">
        <f t="shared" si="109"/>
        <v>28</v>
      </c>
      <c r="N1889" s="29">
        <f t="shared" si="110"/>
        <v>35</v>
      </c>
      <c r="O1889" s="23"/>
      <c r="P1889" s="23"/>
      <c r="Q1889" s="23">
        <v>4</v>
      </c>
      <c r="R1889" s="23">
        <v>10</v>
      </c>
      <c r="S1889" s="22" t="s">
        <v>66</v>
      </c>
      <c r="T1889" s="22">
        <v>14</v>
      </c>
      <c r="U1889" s="22">
        <v>357</v>
      </c>
      <c r="V1889" s="22">
        <v>540</v>
      </c>
      <c r="W1889" s="22">
        <v>710</v>
      </c>
      <c r="X1889" s="24">
        <v>10</v>
      </c>
      <c r="Y1889" s="25">
        <v>8</v>
      </c>
      <c r="Z1889" s="18">
        <f>#NAME?</f>
        <v>8</v>
      </c>
      <c r="AA1889" s="18" t="b">
        <f t="shared" si="108"/>
        <v>1</v>
      </c>
      <c r="AB1889" s="26">
        <v>4</v>
      </c>
    </row>
    <row r="1890">
      <c r="A1890" s="21">
        <v>10623</v>
      </c>
      <c r="B1890" s="22" t="s">
        <v>7755</v>
      </c>
      <c r="C1890" s="22" t="s">
        <v>7756</v>
      </c>
      <c r="D1890" s="22" t="s">
        <v>4422</v>
      </c>
      <c r="E1890" s="22" t="s">
        <v>7757</v>
      </c>
      <c r="F1890" s="22" t="s">
        <v>7758</v>
      </c>
      <c r="G1890" s="22"/>
      <c r="H1890" s="14">
        <v>0.040000000000000001</v>
      </c>
      <c r="I1890" s="15" t="s">
        <v>64</v>
      </c>
      <c r="J1890" s="22" t="s">
        <v>65</v>
      </c>
      <c r="K1890" s="13">
        <v>90</v>
      </c>
      <c r="L1890" s="23">
        <v>7</v>
      </c>
      <c r="M1890" s="29">
        <f t="shared" si="109"/>
        <v>28</v>
      </c>
      <c r="N1890" s="29">
        <f t="shared" si="110"/>
        <v>35</v>
      </c>
      <c r="O1890" s="23"/>
      <c r="P1890" s="23"/>
      <c r="Q1890" s="23">
        <v>4</v>
      </c>
      <c r="R1890" s="23">
        <v>10</v>
      </c>
      <c r="S1890" s="22" t="s">
        <v>66</v>
      </c>
      <c r="T1890" s="22">
        <v>14</v>
      </c>
      <c r="U1890" s="22">
        <v>357</v>
      </c>
      <c r="V1890" s="22">
        <v>540</v>
      </c>
      <c r="W1890" s="22">
        <v>710</v>
      </c>
      <c r="X1890" s="24">
        <v>9</v>
      </c>
      <c r="Y1890" s="25">
        <v>1</v>
      </c>
      <c r="Z1890" s="18">
        <f>#NAME?</f>
        <v>1</v>
      </c>
      <c r="AA1890" s="18" t="b">
        <f t="shared" si="108"/>
        <v>1</v>
      </c>
      <c r="AB1890" s="26">
        <v>10</v>
      </c>
    </row>
    <row r="1891">
      <c r="A1891" s="21">
        <v>10626</v>
      </c>
      <c r="B1891" s="22" t="s">
        <v>7759</v>
      </c>
      <c r="C1891" s="22" t="s">
        <v>7760</v>
      </c>
      <c r="D1891" s="22" t="s">
        <v>4422</v>
      </c>
      <c r="E1891" s="22" t="s">
        <v>7761</v>
      </c>
      <c r="F1891" s="22" t="s">
        <v>7762</v>
      </c>
      <c r="G1891" s="22"/>
      <c r="H1891" s="14">
        <v>0.040000000000000001</v>
      </c>
      <c r="I1891" s="15" t="s">
        <v>64</v>
      </c>
      <c r="J1891" s="22" t="s">
        <v>65</v>
      </c>
      <c r="K1891" s="13">
        <v>90</v>
      </c>
      <c r="L1891" s="23">
        <v>14</v>
      </c>
      <c r="M1891" s="29">
        <f t="shared" si="109"/>
        <v>56</v>
      </c>
      <c r="N1891" s="29">
        <f t="shared" si="110"/>
        <v>70</v>
      </c>
      <c r="O1891" s="23"/>
      <c r="P1891" s="23"/>
      <c r="Q1891" s="23">
        <v>5</v>
      </c>
      <c r="R1891" s="23">
        <v>20</v>
      </c>
      <c r="S1891" s="22" t="s">
        <v>66</v>
      </c>
      <c r="T1891" s="22">
        <v>6</v>
      </c>
      <c r="U1891" s="22">
        <v>153</v>
      </c>
      <c r="V1891" s="22">
        <v>230</v>
      </c>
      <c r="W1891" s="22">
        <v>310</v>
      </c>
      <c r="X1891" s="24">
        <v>1</v>
      </c>
      <c r="Y1891" s="25">
        <v>2</v>
      </c>
      <c r="Z1891" s="18">
        <f>#NAME?</f>
        <v>2</v>
      </c>
      <c r="AA1891" s="18" t="b">
        <f t="shared" si="108"/>
        <v>1</v>
      </c>
      <c r="AB1891" s="26">
        <v>7</v>
      </c>
    </row>
    <row r="1892">
      <c r="A1892" s="21">
        <v>10625</v>
      </c>
      <c r="B1892" s="22" t="s">
        <v>7763</v>
      </c>
      <c r="C1892" s="22" t="s">
        <v>7764</v>
      </c>
      <c r="D1892" s="22" t="s">
        <v>4422</v>
      </c>
      <c r="E1892" s="22" t="s">
        <v>7765</v>
      </c>
      <c r="F1892" s="22" t="s">
        <v>7766</v>
      </c>
      <c r="G1892" s="22"/>
      <c r="H1892" s="14">
        <v>0.040000000000000001</v>
      </c>
      <c r="I1892" s="15" t="s">
        <v>64</v>
      </c>
      <c r="J1892" s="22" t="s">
        <v>65</v>
      </c>
      <c r="K1892" s="13">
        <v>90</v>
      </c>
      <c r="L1892" s="23">
        <v>14</v>
      </c>
      <c r="M1892" s="29">
        <f t="shared" si="109"/>
        <v>56</v>
      </c>
      <c r="N1892" s="29">
        <f t="shared" si="110"/>
        <v>70</v>
      </c>
      <c r="O1892" s="23"/>
      <c r="P1892" s="23"/>
      <c r="Q1892" s="23">
        <v>5</v>
      </c>
      <c r="R1892" s="23">
        <v>20</v>
      </c>
      <c r="S1892" s="22" t="s">
        <v>66</v>
      </c>
      <c r="T1892" s="22">
        <v>6</v>
      </c>
      <c r="U1892" s="22">
        <v>153</v>
      </c>
      <c r="V1892" s="22">
        <v>230</v>
      </c>
      <c r="W1892" s="22">
        <v>310</v>
      </c>
      <c r="X1892" s="24"/>
      <c r="Y1892" s="25">
        <v>0</v>
      </c>
      <c r="Z1892" s="18">
        <f>#NAME?</f>
        <v>0</v>
      </c>
      <c r="AA1892" s="18" t="b">
        <f t="shared" si="108"/>
        <v>1</v>
      </c>
      <c r="AB1892" s="26">
        <v>0</v>
      </c>
    </row>
    <row r="1893">
      <c r="A1893" s="21">
        <v>10636</v>
      </c>
      <c r="B1893" s="22" t="s">
        <v>7767</v>
      </c>
      <c r="C1893" s="22" t="s">
        <v>7768</v>
      </c>
      <c r="D1893" s="22" t="s">
        <v>4422</v>
      </c>
      <c r="E1893" s="22" t="s">
        <v>7769</v>
      </c>
      <c r="F1893" s="22" t="s">
        <v>7770</v>
      </c>
      <c r="G1893" s="22"/>
      <c r="H1893" s="14">
        <v>0.040000000000000001</v>
      </c>
      <c r="I1893" s="15" t="s">
        <v>64</v>
      </c>
      <c r="J1893" s="22" t="s">
        <v>65</v>
      </c>
      <c r="K1893" s="13">
        <v>90</v>
      </c>
      <c r="L1893" s="23">
        <v>4</v>
      </c>
      <c r="M1893" s="29">
        <f t="shared" si="109"/>
        <v>16</v>
      </c>
      <c r="N1893" s="29">
        <f t="shared" si="110"/>
        <v>20</v>
      </c>
      <c r="O1893" s="23">
        <v>3</v>
      </c>
      <c r="P1893" s="23">
        <v>10</v>
      </c>
      <c r="Q1893" s="23"/>
      <c r="R1893" s="23"/>
      <c r="S1893" s="22" t="s">
        <v>66</v>
      </c>
      <c r="T1893" s="22">
        <v>50</v>
      </c>
      <c r="U1893" s="22">
        <v>1125</v>
      </c>
      <c r="V1893" s="22">
        <v>1740</v>
      </c>
      <c r="W1893" s="22">
        <v>2400</v>
      </c>
      <c r="X1893" s="24"/>
      <c r="Y1893" s="25"/>
      <c r="Z1893" s="18">
        <f>#NAME?</f>
        <v>0</v>
      </c>
      <c r="AA1893" s="18" t="b">
        <f t="shared" si="108"/>
        <v>1</v>
      </c>
      <c r="AB1893" s="26"/>
    </row>
    <row r="1894">
      <c r="A1894" s="21">
        <v>10635</v>
      </c>
      <c r="B1894" s="22" t="s">
        <v>7771</v>
      </c>
      <c r="C1894" s="22" t="s">
        <v>7772</v>
      </c>
      <c r="D1894" s="22" t="s">
        <v>4422</v>
      </c>
      <c r="E1894" s="22" t="s">
        <v>7773</v>
      </c>
      <c r="F1894" s="22" t="s">
        <v>7774</v>
      </c>
      <c r="G1894" s="22"/>
      <c r="H1894" s="14">
        <v>0.040000000000000001</v>
      </c>
      <c r="I1894" s="15" t="s">
        <v>64</v>
      </c>
      <c r="J1894" s="22" t="s">
        <v>65</v>
      </c>
      <c r="K1894" s="13">
        <v>90</v>
      </c>
      <c r="L1894" s="23">
        <v>4</v>
      </c>
      <c r="M1894" s="29">
        <f t="shared" si="109"/>
        <v>16</v>
      </c>
      <c r="N1894" s="29">
        <f t="shared" si="110"/>
        <v>20</v>
      </c>
      <c r="O1894" s="23">
        <v>3</v>
      </c>
      <c r="P1894" s="23">
        <v>10</v>
      </c>
      <c r="Q1894" s="23"/>
      <c r="R1894" s="23"/>
      <c r="S1894" s="22" t="s">
        <v>66</v>
      </c>
      <c r="T1894" s="22">
        <v>50</v>
      </c>
      <c r="U1894" s="22">
        <v>1125</v>
      </c>
      <c r="V1894" s="22">
        <v>1740</v>
      </c>
      <c r="W1894" s="22">
        <v>2400</v>
      </c>
      <c r="X1894" s="24"/>
      <c r="Y1894" s="25"/>
      <c r="Z1894" s="18">
        <f>#NAME?</f>
        <v>0</v>
      </c>
      <c r="AA1894" s="18" t="b">
        <f t="shared" si="108"/>
        <v>1</v>
      </c>
      <c r="AB1894" s="26"/>
    </row>
    <row r="1895">
      <c r="A1895" s="21">
        <v>11171</v>
      </c>
      <c r="B1895" s="22" t="s">
        <v>7775</v>
      </c>
      <c r="C1895" s="22" t="s">
        <v>7776</v>
      </c>
      <c r="D1895" s="22" t="s">
        <v>4422</v>
      </c>
      <c r="E1895" s="22" t="s">
        <v>7777</v>
      </c>
      <c r="F1895" s="22"/>
      <c r="G1895" s="22"/>
      <c r="H1895" s="14">
        <v>0.040000000000000001</v>
      </c>
      <c r="I1895" s="22"/>
      <c r="J1895" s="22"/>
      <c r="K1895" s="22"/>
      <c r="L1895" s="23">
        <v>0</v>
      </c>
      <c r="M1895" s="29">
        <f t="shared" si="109"/>
        <v>0</v>
      </c>
      <c r="N1895" s="29">
        <f t="shared" si="110"/>
        <v>0</v>
      </c>
      <c r="O1895" s="23"/>
      <c r="P1895" s="23"/>
      <c r="Q1895" s="23"/>
      <c r="R1895" s="23"/>
      <c r="S1895" s="22"/>
      <c r="T1895" s="22">
        <v>11.73</v>
      </c>
      <c r="U1895" s="22">
        <v>1833</v>
      </c>
      <c r="V1895" s="22">
        <v>2840</v>
      </c>
      <c r="W1895" s="22">
        <v>3920</v>
      </c>
      <c r="X1895" s="24"/>
      <c r="Y1895" s="25"/>
      <c r="Z1895" s="18">
        <f>#NAME?</f>
        <v>0</v>
      </c>
      <c r="AA1895" s="18" t="b">
        <f t="shared" si="108"/>
        <v>1</v>
      </c>
      <c r="AB1895" s="26">
        <v>1</v>
      </c>
    </row>
    <row r="1896">
      <c r="A1896" s="21">
        <v>11450</v>
      </c>
      <c r="B1896" s="22" t="s">
        <v>7778</v>
      </c>
      <c r="C1896" s="22" t="s">
        <v>7779</v>
      </c>
      <c r="D1896" s="22" t="s">
        <v>4422</v>
      </c>
      <c r="E1896" s="22" t="s">
        <v>7780</v>
      </c>
      <c r="F1896" s="22" t="s">
        <v>7781</v>
      </c>
      <c r="G1896" s="22"/>
      <c r="H1896" s="14">
        <v>0.040000000000000001</v>
      </c>
      <c r="I1896" s="15" t="s">
        <v>64</v>
      </c>
      <c r="J1896" s="22" t="s">
        <v>65</v>
      </c>
      <c r="K1896" s="13">
        <v>90</v>
      </c>
      <c r="L1896" s="23">
        <v>0</v>
      </c>
      <c r="M1896" s="29">
        <f t="shared" si="109"/>
        <v>0</v>
      </c>
      <c r="N1896" s="29">
        <f t="shared" si="110"/>
        <v>0</v>
      </c>
      <c r="O1896" s="23"/>
      <c r="P1896" s="23"/>
      <c r="Q1896" s="23">
        <v>2</v>
      </c>
      <c r="R1896" s="23">
        <v>5</v>
      </c>
      <c r="S1896" s="22" t="s">
        <v>66</v>
      </c>
      <c r="T1896" s="22">
        <v>15.199999999999999</v>
      </c>
      <c r="U1896" s="22">
        <v>2376</v>
      </c>
      <c r="V1896" s="22">
        <v>3680</v>
      </c>
      <c r="W1896" s="22">
        <v>5080</v>
      </c>
      <c r="X1896" s="24"/>
      <c r="Y1896" s="25"/>
      <c r="Z1896" s="18">
        <f>#NAME?</f>
        <v>0</v>
      </c>
      <c r="AA1896" s="18" t="b">
        <f t="shared" si="108"/>
        <v>1</v>
      </c>
      <c r="AB1896" s="26">
        <v>3</v>
      </c>
    </row>
    <row r="1897">
      <c r="A1897" s="21">
        <v>12339</v>
      </c>
      <c r="B1897" s="22" t="s">
        <v>7782</v>
      </c>
      <c r="C1897" s="22" t="s">
        <v>7783</v>
      </c>
      <c r="D1897" s="22" t="s">
        <v>4422</v>
      </c>
      <c r="E1897" s="22" t="s">
        <v>7784</v>
      </c>
      <c r="F1897" s="22" t="s">
        <v>7785</v>
      </c>
      <c r="G1897" s="22"/>
      <c r="H1897" s="14">
        <v>0.040000000000000001</v>
      </c>
      <c r="I1897" s="15" t="s">
        <v>64</v>
      </c>
      <c r="J1897" s="22" t="s">
        <v>65</v>
      </c>
      <c r="K1897" s="13">
        <v>90</v>
      </c>
      <c r="L1897" s="23">
        <v>0</v>
      </c>
      <c r="M1897" s="29">
        <f t="shared" si="109"/>
        <v>0</v>
      </c>
      <c r="N1897" s="29">
        <f t="shared" si="110"/>
        <v>0</v>
      </c>
      <c r="O1897" s="23"/>
      <c r="P1897" s="23"/>
      <c r="Q1897" s="23">
        <v>2</v>
      </c>
      <c r="R1897" s="23">
        <v>10</v>
      </c>
      <c r="S1897" s="22" t="s">
        <v>66</v>
      </c>
      <c r="T1897" s="22">
        <v>50</v>
      </c>
      <c r="U1897" s="22">
        <v>1275</v>
      </c>
      <c r="V1897" s="22">
        <v>1910</v>
      </c>
      <c r="W1897" s="22">
        <v>2550</v>
      </c>
      <c r="X1897" s="24">
        <v>1</v>
      </c>
      <c r="Y1897" s="25">
        <v>21</v>
      </c>
      <c r="Z1897" s="18">
        <f>#NAME?</f>
        <v>21</v>
      </c>
      <c r="AA1897" s="18" t="b">
        <f t="shared" si="108"/>
        <v>1</v>
      </c>
      <c r="AB1897" s="26"/>
    </row>
    <row r="1898">
      <c r="A1898" s="21">
        <v>12340</v>
      </c>
      <c r="B1898" s="22" t="s">
        <v>7786</v>
      </c>
      <c r="C1898" s="22" t="s">
        <v>7787</v>
      </c>
      <c r="D1898" s="22" t="s">
        <v>4422</v>
      </c>
      <c r="E1898" s="22" t="s">
        <v>7788</v>
      </c>
      <c r="F1898" s="22" t="s">
        <v>7789</v>
      </c>
      <c r="G1898" s="22"/>
      <c r="H1898" s="14">
        <v>0.040000000000000001</v>
      </c>
      <c r="I1898" s="15" t="s">
        <v>64</v>
      </c>
      <c r="J1898" s="22" t="s">
        <v>65</v>
      </c>
      <c r="K1898" s="13">
        <v>90</v>
      </c>
      <c r="L1898" s="23">
        <v>0</v>
      </c>
      <c r="M1898" s="29">
        <f t="shared" si="109"/>
        <v>0</v>
      </c>
      <c r="N1898" s="29">
        <f t="shared" si="110"/>
        <v>0</v>
      </c>
      <c r="O1898" s="23"/>
      <c r="P1898" s="23"/>
      <c r="Q1898" s="23">
        <v>2</v>
      </c>
      <c r="R1898" s="23">
        <v>10</v>
      </c>
      <c r="S1898" s="22" t="s">
        <v>66</v>
      </c>
      <c r="T1898" s="22">
        <v>50</v>
      </c>
      <c r="U1898" s="22">
        <v>1275</v>
      </c>
      <c r="V1898" s="22">
        <v>1910</v>
      </c>
      <c r="W1898" s="22">
        <v>2550</v>
      </c>
      <c r="X1898" s="24">
        <v>2</v>
      </c>
      <c r="Y1898" s="25">
        <v>19</v>
      </c>
      <c r="Z1898" s="18">
        <f>#NAME?</f>
        <v>19</v>
      </c>
      <c r="AA1898" s="18" t="b">
        <f t="shared" si="108"/>
        <v>1</v>
      </c>
      <c r="AB1898" s="26"/>
    </row>
    <row r="1899">
      <c r="A1899" s="12">
        <v>13987</v>
      </c>
      <c r="B1899" s="13" t="s">
        <v>7790</v>
      </c>
      <c r="C1899" s="13" t="s">
        <v>7791</v>
      </c>
      <c r="D1899" s="13" t="s">
        <v>4422</v>
      </c>
      <c r="E1899" s="13" t="s">
        <v>7792</v>
      </c>
      <c r="F1899" s="13" t="s">
        <v>7793</v>
      </c>
      <c r="G1899" s="13" t="s">
        <v>7794</v>
      </c>
      <c r="H1899" s="14">
        <v>0.02</v>
      </c>
      <c r="I1899" s="15" t="s">
        <v>32</v>
      </c>
      <c r="J1899" s="13" t="s">
        <v>33</v>
      </c>
      <c r="K1899" s="13">
        <v>90</v>
      </c>
      <c r="L1899" s="16">
        <f>#NAME?</f>
        <v>0</v>
      </c>
      <c r="M1899" s="29">
        <f t="shared" si="109"/>
        <v>0</v>
      </c>
      <c r="N1899" s="29">
        <f t="shared" si="110"/>
        <v>0</v>
      </c>
      <c r="O1899" s="16"/>
      <c r="P1899" s="16"/>
      <c r="Q1899" s="16">
        <v>1</v>
      </c>
      <c r="R1899" s="16">
        <v>3</v>
      </c>
      <c r="S1899" s="13" t="s">
        <v>34</v>
      </c>
      <c r="T1899" s="13">
        <v>12.4</v>
      </c>
      <c r="U1899" s="13">
        <v>2222.0799999999999</v>
      </c>
      <c r="V1899" s="13">
        <v>2900</v>
      </c>
      <c r="W1899" s="13">
        <v>3600</v>
      </c>
      <c r="X1899" s="17"/>
      <c r="Y1899" s="18">
        <v>34</v>
      </c>
      <c r="Z1899" s="18">
        <f>#NAME?</f>
        <v>34</v>
      </c>
      <c r="AA1899" s="18" t="b">
        <f t="shared" si="108"/>
        <v>1</v>
      </c>
      <c r="AB1899" s="19">
        <v>3</v>
      </c>
    </row>
    <row r="1900">
      <c r="A1900" s="12">
        <v>11936</v>
      </c>
      <c r="B1900" s="13" t="s">
        <v>7795</v>
      </c>
      <c r="C1900" s="13" t="s">
        <v>7796</v>
      </c>
      <c r="D1900" s="13" t="s">
        <v>4422</v>
      </c>
      <c r="E1900" s="13" t="s">
        <v>7797</v>
      </c>
      <c r="F1900" s="13" t="s">
        <v>7798</v>
      </c>
      <c r="G1900" s="13" t="s">
        <v>7799</v>
      </c>
      <c r="H1900" s="14">
        <v>0.02</v>
      </c>
      <c r="I1900" s="15" t="s">
        <v>32</v>
      </c>
      <c r="J1900" s="13" t="s">
        <v>33</v>
      </c>
      <c r="K1900" s="13">
        <v>90</v>
      </c>
      <c r="L1900" s="16">
        <f>#NAME?</f>
        <v>0</v>
      </c>
      <c r="M1900" s="29">
        <f t="shared" si="109"/>
        <v>0</v>
      </c>
      <c r="N1900" s="29">
        <f t="shared" si="110"/>
        <v>0</v>
      </c>
      <c r="O1900" s="16"/>
      <c r="P1900" s="16"/>
      <c r="Q1900" s="16">
        <v>1</v>
      </c>
      <c r="R1900" s="16">
        <v>3</v>
      </c>
      <c r="S1900" s="13" t="s">
        <v>34</v>
      </c>
      <c r="T1900" s="13">
        <v>12.85</v>
      </c>
      <c r="U1900" s="13">
        <v>1</v>
      </c>
      <c r="V1900" s="13">
        <v>2600</v>
      </c>
      <c r="W1900" s="13">
        <v>3590</v>
      </c>
      <c r="X1900" s="17"/>
      <c r="Y1900" s="18"/>
      <c r="Z1900" s="18">
        <f>#NAME?</f>
        <v>0</v>
      </c>
      <c r="AA1900" s="18" t="b">
        <f t="shared" si="108"/>
        <v>1</v>
      </c>
      <c r="AB1900" s="19"/>
    </row>
    <row r="1901">
      <c r="A1901" s="12">
        <v>12868</v>
      </c>
      <c r="B1901" s="13" t="s">
        <v>7800</v>
      </c>
      <c r="C1901" s="13" t="s">
        <v>7801</v>
      </c>
      <c r="D1901" s="13" t="s">
        <v>4422</v>
      </c>
      <c r="E1901" s="13" t="s">
        <v>7802</v>
      </c>
      <c r="F1901" s="13" t="s">
        <v>7802</v>
      </c>
      <c r="G1901" s="13" t="s">
        <v>7803</v>
      </c>
      <c r="H1901" s="14">
        <v>0.02</v>
      </c>
      <c r="I1901" s="15" t="s">
        <v>32</v>
      </c>
      <c r="J1901" s="13" t="s">
        <v>33</v>
      </c>
      <c r="K1901" s="13">
        <v>90</v>
      </c>
      <c r="L1901" s="16">
        <f>#NAME?</f>
        <v>0</v>
      </c>
      <c r="M1901" s="29">
        <f t="shared" si="109"/>
        <v>0</v>
      </c>
      <c r="N1901" s="29">
        <f t="shared" si="110"/>
        <v>0</v>
      </c>
      <c r="O1901" s="16"/>
      <c r="P1901" s="16"/>
      <c r="Q1901" s="16">
        <v>1</v>
      </c>
      <c r="R1901" s="16">
        <v>3</v>
      </c>
      <c r="S1901" s="13" t="s">
        <v>34</v>
      </c>
      <c r="T1901" s="13">
        <v>12.16</v>
      </c>
      <c r="U1901" s="13">
        <v>1</v>
      </c>
      <c r="V1901" s="13">
        <v>2500</v>
      </c>
      <c r="W1901" s="13">
        <v>3460</v>
      </c>
      <c r="X1901" s="17"/>
      <c r="Y1901" s="18"/>
      <c r="Z1901" s="18">
        <f>#NAME?</f>
        <v>0</v>
      </c>
      <c r="AA1901" s="18" t="b">
        <f t="shared" si="108"/>
        <v>1</v>
      </c>
      <c r="AB1901" s="19"/>
    </row>
    <row r="1902">
      <c r="A1902" s="21">
        <v>13553</v>
      </c>
      <c r="B1902" s="22" t="s">
        <v>7804</v>
      </c>
      <c r="C1902" s="22" t="s">
        <v>7805</v>
      </c>
      <c r="D1902" s="22" t="s">
        <v>4422</v>
      </c>
      <c r="E1902" s="22" t="s">
        <v>7806</v>
      </c>
      <c r="F1902" s="22" t="s">
        <v>7807</v>
      </c>
      <c r="G1902" s="22"/>
      <c r="H1902" s="14">
        <v>0.040000000000000001</v>
      </c>
      <c r="I1902" s="15" t="s">
        <v>64</v>
      </c>
      <c r="J1902" s="22" t="s">
        <v>65</v>
      </c>
      <c r="K1902" s="13">
        <v>90</v>
      </c>
      <c r="L1902" s="23">
        <v>1</v>
      </c>
      <c r="M1902" s="29">
        <f t="shared" si="109"/>
        <v>4</v>
      </c>
      <c r="N1902" s="29">
        <f t="shared" si="110"/>
        <v>5</v>
      </c>
      <c r="O1902" s="23">
        <v>2</v>
      </c>
      <c r="P1902" s="23">
        <v>5</v>
      </c>
      <c r="Q1902" s="23"/>
      <c r="R1902" s="23"/>
      <c r="S1902" s="22" t="s">
        <v>66</v>
      </c>
      <c r="T1902" s="22">
        <v>120</v>
      </c>
      <c r="U1902" s="22">
        <v>3051.3600000000001</v>
      </c>
      <c r="V1902" s="22">
        <v>4600</v>
      </c>
      <c r="W1902" s="22">
        <v>8000</v>
      </c>
      <c r="X1902" s="24">
        <v>1</v>
      </c>
      <c r="Y1902" s="25">
        <v>12</v>
      </c>
      <c r="Z1902" s="18">
        <f>#NAME?</f>
        <v>12</v>
      </c>
      <c r="AA1902" s="18" t="b">
        <f t="shared" si="108"/>
        <v>1</v>
      </c>
      <c r="AB1902" s="26">
        <v>7</v>
      </c>
    </row>
    <row r="1903">
      <c r="A1903" s="21">
        <v>13552</v>
      </c>
      <c r="B1903" s="22" t="s">
        <v>7808</v>
      </c>
      <c r="C1903" s="22" t="s">
        <v>7809</v>
      </c>
      <c r="D1903" s="22" t="s">
        <v>4422</v>
      </c>
      <c r="E1903" s="22" t="s">
        <v>7810</v>
      </c>
      <c r="F1903" s="22" t="s">
        <v>7811</v>
      </c>
      <c r="G1903" s="22"/>
      <c r="H1903" s="14">
        <v>0.040000000000000001</v>
      </c>
      <c r="I1903" s="15" t="s">
        <v>64</v>
      </c>
      <c r="J1903" s="22" t="s">
        <v>65</v>
      </c>
      <c r="K1903" s="13">
        <v>90</v>
      </c>
      <c r="L1903" s="23">
        <v>1</v>
      </c>
      <c r="M1903" s="29">
        <f t="shared" si="109"/>
        <v>4</v>
      </c>
      <c r="N1903" s="29">
        <f t="shared" si="110"/>
        <v>5</v>
      </c>
      <c r="O1903" s="23">
        <v>2</v>
      </c>
      <c r="P1903" s="23">
        <v>5</v>
      </c>
      <c r="Q1903" s="23"/>
      <c r="R1903" s="23"/>
      <c r="S1903" s="22" t="s">
        <v>66</v>
      </c>
      <c r="T1903" s="22">
        <v>120</v>
      </c>
      <c r="U1903" s="22">
        <v>3051.3600000000001</v>
      </c>
      <c r="V1903" s="22">
        <v>4600</v>
      </c>
      <c r="W1903" s="22">
        <v>8000</v>
      </c>
      <c r="X1903" s="24">
        <v>1</v>
      </c>
      <c r="Y1903" s="25">
        <v>10</v>
      </c>
      <c r="Z1903" s="18">
        <f>#NAME?</f>
        <v>10</v>
      </c>
      <c r="AA1903" s="18" t="b">
        <f t="shared" si="108"/>
        <v>1</v>
      </c>
      <c r="AB1903" s="26">
        <v>6</v>
      </c>
    </row>
    <row r="1904">
      <c r="A1904" s="21">
        <v>13555</v>
      </c>
      <c r="B1904" s="22" t="s">
        <v>7812</v>
      </c>
      <c r="C1904" s="22" t="s">
        <v>7813</v>
      </c>
      <c r="D1904" s="22" t="s">
        <v>4422</v>
      </c>
      <c r="E1904" s="22" t="s">
        <v>7814</v>
      </c>
      <c r="F1904" s="22" t="s">
        <v>7815</v>
      </c>
      <c r="G1904" s="22"/>
      <c r="H1904" s="14">
        <v>0.040000000000000001</v>
      </c>
      <c r="I1904" s="15" t="s">
        <v>64</v>
      </c>
      <c r="J1904" s="22" t="s">
        <v>65</v>
      </c>
      <c r="K1904" s="13">
        <v>90</v>
      </c>
      <c r="L1904" s="23">
        <v>1</v>
      </c>
      <c r="M1904" s="29">
        <f t="shared" si="109"/>
        <v>4</v>
      </c>
      <c r="N1904" s="29">
        <f t="shared" si="110"/>
        <v>5</v>
      </c>
      <c r="O1904" s="23">
        <v>2</v>
      </c>
      <c r="P1904" s="23">
        <v>5</v>
      </c>
      <c r="Q1904" s="23"/>
      <c r="R1904" s="23"/>
      <c r="S1904" s="22" t="s">
        <v>66</v>
      </c>
      <c r="T1904" s="22">
        <v>95</v>
      </c>
      <c r="U1904" s="22">
        <v>2584</v>
      </c>
      <c r="V1904" s="22">
        <v>3880</v>
      </c>
      <c r="W1904" s="22">
        <v>5170</v>
      </c>
      <c r="X1904" s="24">
        <v>3</v>
      </c>
      <c r="Y1904" s="25">
        <v>15</v>
      </c>
      <c r="Z1904" s="18">
        <f>#NAME?</f>
        <v>15</v>
      </c>
      <c r="AA1904" s="18" t="b">
        <f t="shared" si="108"/>
        <v>1</v>
      </c>
      <c r="AB1904" s="26"/>
    </row>
    <row r="1905">
      <c r="A1905" s="21">
        <v>13554</v>
      </c>
      <c r="B1905" s="22" t="s">
        <v>7816</v>
      </c>
      <c r="C1905" s="22" t="s">
        <v>7817</v>
      </c>
      <c r="D1905" s="22" t="s">
        <v>4422</v>
      </c>
      <c r="E1905" s="22" t="s">
        <v>7818</v>
      </c>
      <c r="F1905" s="22" t="s">
        <v>7819</v>
      </c>
      <c r="G1905" s="22"/>
      <c r="H1905" s="14">
        <v>0.040000000000000001</v>
      </c>
      <c r="I1905" s="15" t="s">
        <v>64</v>
      </c>
      <c r="J1905" s="22" t="s">
        <v>65</v>
      </c>
      <c r="K1905" s="13">
        <v>90</v>
      </c>
      <c r="L1905" s="23">
        <v>1</v>
      </c>
      <c r="M1905" s="29">
        <f t="shared" si="109"/>
        <v>4</v>
      </c>
      <c r="N1905" s="29">
        <f t="shared" si="110"/>
        <v>5</v>
      </c>
      <c r="O1905" s="23">
        <v>2</v>
      </c>
      <c r="P1905" s="23">
        <v>5</v>
      </c>
      <c r="Q1905" s="23"/>
      <c r="R1905" s="23"/>
      <c r="S1905" s="22" t="s">
        <v>66</v>
      </c>
      <c r="T1905" s="22">
        <v>95</v>
      </c>
      <c r="U1905" s="22">
        <v>2584</v>
      </c>
      <c r="V1905" s="22">
        <v>3880</v>
      </c>
      <c r="W1905" s="22">
        <v>5170</v>
      </c>
      <c r="X1905" s="24">
        <v>3</v>
      </c>
      <c r="Y1905" s="25">
        <v>25</v>
      </c>
      <c r="Z1905" s="18">
        <f>#NAME?</f>
        <v>25</v>
      </c>
      <c r="AA1905" s="18" t="b">
        <f t="shared" si="108"/>
        <v>1</v>
      </c>
      <c r="AB1905" s="26"/>
    </row>
    <row r="1906">
      <c r="A1906" s="21">
        <v>13557</v>
      </c>
      <c r="B1906" s="22" t="s">
        <v>7820</v>
      </c>
      <c r="C1906" s="22" t="s">
        <v>7821</v>
      </c>
      <c r="D1906" s="22" t="s">
        <v>4422</v>
      </c>
      <c r="E1906" s="22" t="s">
        <v>7822</v>
      </c>
      <c r="F1906" s="22" t="s">
        <v>7823</v>
      </c>
      <c r="G1906" s="22"/>
      <c r="H1906" s="14">
        <v>0.040000000000000001</v>
      </c>
      <c r="I1906" s="15" t="s">
        <v>64</v>
      </c>
      <c r="J1906" s="22" t="s">
        <v>65</v>
      </c>
      <c r="K1906" s="13">
        <v>90</v>
      </c>
      <c r="L1906" s="23">
        <v>2</v>
      </c>
      <c r="M1906" s="29">
        <f t="shared" si="109"/>
        <v>8</v>
      </c>
      <c r="N1906" s="29">
        <f t="shared" si="110"/>
        <v>10</v>
      </c>
      <c r="O1906" s="23">
        <v>2</v>
      </c>
      <c r="P1906" s="23">
        <v>5</v>
      </c>
      <c r="Q1906" s="23"/>
      <c r="R1906" s="23"/>
      <c r="S1906" s="22" t="s">
        <v>66</v>
      </c>
      <c r="T1906" s="22">
        <v>30</v>
      </c>
      <c r="U1906" s="22">
        <v>697.5</v>
      </c>
      <c r="V1906" s="22">
        <v>1050</v>
      </c>
      <c r="W1906" s="22">
        <v>1450</v>
      </c>
      <c r="X1906" s="24">
        <v>4</v>
      </c>
      <c r="Y1906" s="25"/>
      <c r="Z1906" s="18">
        <f>#NAME?</f>
        <v>0</v>
      </c>
      <c r="AA1906" s="18" t="b">
        <f t="shared" si="108"/>
        <v>1</v>
      </c>
      <c r="AB1906" s="26">
        <v>1</v>
      </c>
    </row>
    <row r="1907">
      <c r="A1907" s="21">
        <v>13556</v>
      </c>
      <c r="B1907" s="22" t="s">
        <v>7824</v>
      </c>
      <c r="C1907" s="22" t="s">
        <v>7825</v>
      </c>
      <c r="D1907" s="22" t="s">
        <v>4422</v>
      </c>
      <c r="E1907" s="22" t="s">
        <v>7826</v>
      </c>
      <c r="F1907" s="22" t="s">
        <v>7827</v>
      </c>
      <c r="G1907" s="22"/>
      <c r="H1907" s="14">
        <v>0.040000000000000001</v>
      </c>
      <c r="I1907" s="15" t="s">
        <v>64</v>
      </c>
      <c r="J1907" s="22" t="s">
        <v>65</v>
      </c>
      <c r="K1907" s="13">
        <v>90</v>
      </c>
      <c r="L1907" s="23">
        <v>2</v>
      </c>
      <c r="M1907" s="29">
        <f t="shared" si="109"/>
        <v>8</v>
      </c>
      <c r="N1907" s="29">
        <f t="shared" si="110"/>
        <v>10</v>
      </c>
      <c r="O1907" s="23">
        <v>2</v>
      </c>
      <c r="P1907" s="23">
        <v>5</v>
      </c>
      <c r="Q1907" s="23"/>
      <c r="R1907" s="23"/>
      <c r="S1907" s="22" t="s">
        <v>66</v>
      </c>
      <c r="T1907" s="22">
        <v>30</v>
      </c>
      <c r="U1907" s="22">
        <v>697.5</v>
      </c>
      <c r="V1907" s="22">
        <v>1050</v>
      </c>
      <c r="W1907" s="22">
        <v>1450</v>
      </c>
      <c r="X1907" s="24">
        <v>5</v>
      </c>
      <c r="Y1907" s="25"/>
      <c r="Z1907" s="18">
        <f>#NAME?</f>
        <v>0</v>
      </c>
      <c r="AA1907" s="18" t="b">
        <f t="shared" si="108"/>
        <v>1</v>
      </c>
      <c r="AB1907" s="26">
        <v>1</v>
      </c>
    </row>
    <row r="1908">
      <c r="A1908" s="21">
        <v>13559</v>
      </c>
      <c r="B1908" s="22" t="s">
        <v>7828</v>
      </c>
      <c r="C1908" s="22" t="s">
        <v>7829</v>
      </c>
      <c r="D1908" s="22" t="s">
        <v>4422</v>
      </c>
      <c r="E1908" s="22" t="s">
        <v>7830</v>
      </c>
      <c r="F1908" s="22" t="s">
        <v>7831</v>
      </c>
      <c r="G1908" s="22"/>
      <c r="H1908" s="14">
        <v>0.040000000000000001</v>
      </c>
      <c r="I1908" s="15" t="s">
        <v>64</v>
      </c>
      <c r="J1908" s="22" t="s">
        <v>65</v>
      </c>
      <c r="K1908" s="13">
        <v>90</v>
      </c>
      <c r="L1908" s="23">
        <v>0</v>
      </c>
      <c r="M1908" s="29">
        <f t="shared" si="109"/>
        <v>0</v>
      </c>
      <c r="N1908" s="29">
        <f t="shared" si="110"/>
        <v>0</v>
      </c>
      <c r="O1908" s="23">
        <v>2</v>
      </c>
      <c r="P1908" s="23">
        <v>5</v>
      </c>
      <c r="Q1908" s="23"/>
      <c r="R1908" s="23"/>
      <c r="S1908" s="22" t="s">
        <v>66</v>
      </c>
      <c r="T1908" s="22">
        <v>15</v>
      </c>
      <c r="U1908" s="22">
        <v>338</v>
      </c>
      <c r="V1908" s="22">
        <v>520</v>
      </c>
      <c r="W1908" s="22">
        <v>720</v>
      </c>
      <c r="X1908" s="24"/>
      <c r="Y1908" s="25"/>
      <c r="Z1908" s="18">
        <f>#NAME?</f>
        <v>0</v>
      </c>
      <c r="AA1908" s="18" t="b">
        <f t="shared" si="108"/>
        <v>1</v>
      </c>
      <c r="AB1908" s="26">
        <v>2</v>
      </c>
    </row>
    <row r="1909">
      <c r="A1909" s="21">
        <v>13558</v>
      </c>
      <c r="B1909" s="22" t="s">
        <v>7832</v>
      </c>
      <c r="C1909" s="22" t="s">
        <v>7833</v>
      </c>
      <c r="D1909" s="22" t="s">
        <v>4422</v>
      </c>
      <c r="E1909" s="22" t="s">
        <v>7834</v>
      </c>
      <c r="F1909" s="22" t="s">
        <v>7835</v>
      </c>
      <c r="G1909" s="22"/>
      <c r="H1909" s="14">
        <v>0.040000000000000001</v>
      </c>
      <c r="I1909" s="15" t="s">
        <v>64</v>
      </c>
      <c r="J1909" s="22" t="s">
        <v>65</v>
      </c>
      <c r="K1909" s="13">
        <v>90</v>
      </c>
      <c r="L1909" s="23">
        <v>0</v>
      </c>
      <c r="M1909" s="29">
        <f t="shared" si="109"/>
        <v>0</v>
      </c>
      <c r="N1909" s="29">
        <f t="shared" si="110"/>
        <v>0</v>
      </c>
      <c r="O1909" s="23">
        <v>2</v>
      </c>
      <c r="P1909" s="23">
        <v>5</v>
      </c>
      <c r="Q1909" s="23"/>
      <c r="R1909" s="23"/>
      <c r="S1909" s="22" t="s">
        <v>66</v>
      </c>
      <c r="T1909" s="22">
        <v>15</v>
      </c>
      <c r="U1909" s="22">
        <v>338</v>
      </c>
      <c r="V1909" s="22">
        <v>520</v>
      </c>
      <c r="W1909" s="22">
        <v>720</v>
      </c>
      <c r="X1909" s="24"/>
      <c r="Y1909" s="25"/>
      <c r="Z1909" s="18">
        <f>#NAME?</f>
        <v>0</v>
      </c>
      <c r="AA1909" s="18" t="b">
        <f t="shared" si="108"/>
        <v>1</v>
      </c>
      <c r="AB1909" s="26">
        <v>5</v>
      </c>
    </row>
    <row r="1910">
      <c r="A1910" s="21">
        <v>13561</v>
      </c>
      <c r="B1910" s="22" t="s">
        <v>7836</v>
      </c>
      <c r="C1910" s="22" t="s">
        <v>7837</v>
      </c>
      <c r="D1910" s="22" t="s">
        <v>4422</v>
      </c>
      <c r="E1910" s="22" t="s">
        <v>7838</v>
      </c>
      <c r="F1910" s="22" t="s">
        <v>7839</v>
      </c>
      <c r="G1910" s="22"/>
      <c r="H1910" s="14">
        <v>0.040000000000000001</v>
      </c>
      <c r="I1910" s="15" t="s">
        <v>64</v>
      </c>
      <c r="J1910" s="22" t="s">
        <v>65</v>
      </c>
      <c r="K1910" s="13">
        <v>90</v>
      </c>
      <c r="L1910" s="23">
        <v>0</v>
      </c>
      <c r="M1910" s="29">
        <f t="shared" si="109"/>
        <v>0</v>
      </c>
      <c r="N1910" s="29">
        <f t="shared" si="110"/>
        <v>0</v>
      </c>
      <c r="O1910" s="23">
        <v>2</v>
      </c>
      <c r="P1910" s="23">
        <v>5</v>
      </c>
      <c r="Q1910" s="23"/>
      <c r="R1910" s="23"/>
      <c r="S1910" s="22" t="s">
        <v>66</v>
      </c>
      <c r="T1910" s="22">
        <v>15</v>
      </c>
      <c r="U1910" s="22">
        <v>338</v>
      </c>
      <c r="V1910" s="22">
        <v>520</v>
      </c>
      <c r="W1910" s="22">
        <v>720</v>
      </c>
      <c r="X1910" s="24"/>
      <c r="Y1910" s="25"/>
      <c r="Z1910" s="18">
        <f>#NAME?</f>
        <v>0</v>
      </c>
      <c r="AA1910" s="18" t="b">
        <f t="shared" si="108"/>
        <v>1</v>
      </c>
      <c r="AB1910" s="26">
        <v>2</v>
      </c>
    </row>
    <row r="1911">
      <c r="A1911" s="21">
        <v>13560</v>
      </c>
      <c r="B1911" s="22" t="s">
        <v>7840</v>
      </c>
      <c r="C1911" s="22" t="s">
        <v>7841</v>
      </c>
      <c r="D1911" s="22" t="s">
        <v>4422</v>
      </c>
      <c r="E1911" s="22" t="s">
        <v>7842</v>
      </c>
      <c r="F1911" s="22" t="s">
        <v>7843</v>
      </c>
      <c r="G1911" s="22"/>
      <c r="H1911" s="14">
        <v>0.040000000000000001</v>
      </c>
      <c r="I1911" s="15" t="s">
        <v>64</v>
      </c>
      <c r="J1911" s="22" t="s">
        <v>65</v>
      </c>
      <c r="K1911" s="13">
        <v>90</v>
      </c>
      <c r="L1911" s="23">
        <v>0</v>
      </c>
      <c r="M1911" s="29">
        <f t="shared" si="109"/>
        <v>0</v>
      </c>
      <c r="N1911" s="29">
        <f t="shared" si="110"/>
        <v>0</v>
      </c>
      <c r="O1911" s="23">
        <v>2</v>
      </c>
      <c r="P1911" s="23">
        <v>5</v>
      </c>
      <c r="Q1911" s="23"/>
      <c r="R1911" s="23"/>
      <c r="S1911" s="22" t="s">
        <v>66</v>
      </c>
      <c r="T1911" s="22">
        <v>15</v>
      </c>
      <c r="U1911" s="22">
        <v>338</v>
      </c>
      <c r="V1911" s="22">
        <v>520</v>
      </c>
      <c r="W1911" s="22">
        <v>720</v>
      </c>
      <c r="X1911" s="24">
        <v>3</v>
      </c>
      <c r="Y1911" s="25"/>
      <c r="Z1911" s="18">
        <f>#NAME?</f>
        <v>0</v>
      </c>
      <c r="AA1911" s="18" t="b">
        <f t="shared" si="108"/>
        <v>1</v>
      </c>
      <c r="AB1911" s="26">
        <v>1</v>
      </c>
    </row>
    <row r="1912">
      <c r="A1912" s="21">
        <v>13562</v>
      </c>
      <c r="B1912" s="22" t="s">
        <v>7844</v>
      </c>
      <c r="C1912" s="22" t="s">
        <v>7845</v>
      </c>
      <c r="D1912" s="22" t="s">
        <v>4422</v>
      </c>
      <c r="E1912" s="22" t="s">
        <v>7846</v>
      </c>
      <c r="F1912" s="22" t="s">
        <v>7847</v>
      </c>
      <c r="G1912" s="22"/>
      <c r="H1912" s="14">
        <v>0.040000000000000001</v>
      </c>
      <c r="I1912" s="15" t="s">
        <v>64</v>
      </c>
      <c r="J1912" s="22" t="s">
        <v>65</v>
      </c>
      <c r="K1912" s="13">
        <v>90</v>
      </c>
      <c r="L1912" s="23">
        <v>0</v>
      </c>
      <c r="M1912" s="29">
        <f t="shared" si="109"/>
        <v>0</v>
      </c>
      <c r="N1912" s="29">
        <f t="shared" si="110"/>
        <v>0</v>
      </c>
      <c r="O1912" s="23"/>
      <c r="P1912" s="23"/>
      <c r="Q1912" s="23">
        <v>2</v>
      </c>
      <c r="R1912" s="23">
        <v>3</v>
      </c>
      <c r="S1912" s="22" t="s">
        <v>66</v>
      </c>
      <c r="T1912" s="22">
        <v>130</v>
      </c>
      <c r="U1912" s="22">
        <v>2925</v>
      </c>
      <c r="V1912" s="22">
        <v>4530</v>
      </c>
      <c r="W1912" s="22">
        <v>6250</v>
      </c>
      <c r="X1912" s="24"/>
      <c r="Y1912" s="25">
        <v>12</v>
      </c>
      <c r="Z1912" s="18">
        <f>#NAME?</f>
        <v>12</v>
      </c>
      <c r="AA1912" s="18" t="b">
        <f t="shared" si="108"/>
        <v>1</v>
      </c>
      <c r="AB1912" s="26">
        <v>3</v>
      </c>
    </row>
    <row r="1913">
      <c r="A1913" s="21">
        <v>13563</v>
      </c>
      <c r="B1913" s="22" t="s">
        <v>7848</v>
      </c>
      <c r="C1913" s="22" t="s">
        <v>7849</v>
      </c>
      <c r="D1913" s="22" t="s">
        <v>4422</v>
      </c>
      <c r="E1913" s="22" t="s">
        <v>7850</v>
      </c>
      <c r="F1913" s="22" t="s">
        <v>7851</v>
      </c>
      <c r="G1913" s="22"/>
      <c r="H1913" s="14">
        <v>0.040000000000000001</v>
      </c>
      <c r="I1913" s="15" t="s">
        <v>64</v>
      </c>
      <c r="J1913" s="22" t="s">
        <v>65</v>
      </c>
      <c r="K1913" s="13">
        <v>90</v>
      </c>
      <c r="L1913" s="23">
        <v>0</v>
      </c>
      <c r="M1913" s="29">
        <f t="shared" si="109"/>
        <v>0</v>
      </c>
      <c r="N1913" s="29">
        <f t="shared" si="110"/>
        <v>0</v>
      </c>
      <c r="O1913" s="23"/>
      <c r="P1913" s="23"/>
      <c r="Q1913" s="23">
        <v>2</v>
      </c>
      <c r="R1913" s="23">
        <v>3</v>
      </c>
      <c r="S1913" s="22" t="s">
        <v>66</v>
      </c>
      <c r="T1913" s="22">
        <v>25</v>
      </c>
      <c r="U1913" s="22">
        <v>563</v>
      </c>
      <c r="V1913" s="22">
        <v>870</v>
      </c>
      <c r="W1913" s="22">
        <v>1200</v>
      </c>
      <c r="X1913" s="24"/>
      <c r="Y1913" s="25">
        <v>17</v>
      </c>
      <c r="Z1913" s="18">
        <f>#NAME?</f>
        <v>17</v>
      </c>
      <c r="AA1913" s="18" t="b">
        <f t="shared" si="108"/>
        <v>1</v>
      </c>
      <c r="AB1913" s="26">
        <v>3</v>
      </c>
    </row>
    <row r="1914">
      <c r="A1914" s="21">
        <v>13564</v>
      </c>
      <c r="B1914" s="22" t="s">
        <v>7852</v>
      </c>
      <c r="C1914" s="22" t="s">
        <v>7853</v>
      </c>
      <c r="D1914" s="22" t="s">
        <v>4422</v>
      </c>
      <c r="E1914" s="22" t="s">
        <v>7854</v>
      </c>
      <c r="F1914" s="22" t="s">
        <v>7855</v>
      </c>
      <c r="G1914" s="22"/>
      <c r="H1914" s="14">
        <v>0.040000000000000001</v>
      </c>
      <c r="I1914" s="15" t="s">
        <v>64</v>
      </c>
      <c r="J1914" s="22" t="s">
        <v>65</v>
      </c>
      <c r="K1914" s="13">
        <v>90</v>
      </c>
      <c r="L1914" s="23">
        <v>2</v>
      </c>
      <c r="M1914" s="29">
        <f t="shared" si="109"/>
        <v>8</v>
      </c>
      <c r="N1914" s="29">
        <f t="shared" si="110"/>
        <v>10</v>
      </c>
      <c r="O1914" s="23"/>
      <c r="P1914" s="23"/>
      <c r="Q1914" s="23">
        <v>2</v>
      </c>
      <c r="R1914" s="23">
        <v>3</v>
      </c>
      <c r="S1914" s="22" t="s">
        <v>66</v>
      </c>
      <c r="T1914" s="22">
        <v>65</v>
      </c>
      <c r="U1914" s="22">
        <v>1652.8199999999999</v>
      </c>
      <c r="V1914" s="22">
        <v>2500</v>
      </c>
      <c r="W1914" s="22">
        <v>4400</v>
      </c>
      <c r="X1914" s="24"/>
      <c r="Y1914" s="25">
        <v>8</v>
      </c>
      <c r="Z1914" s="18">
        <f>#NAME?</f>
        <v>8</v>
      </c>
      <c r="AA1914" s="18" t="b">
        <f t="shared" si="108"/>
        <v>1</v>
      </c>
      <c r="AB1914" s="26">
        <v>2</v>
      </c>
    </row>
    <row r="1915">
      <c r="A1915" s="21">
        <v>13565</v>
      </c>
      <c r="B1915" s="22" t="s">
        <v>7856</v>
      </c>
      <c r="C1915" s="22" t="s">
        <v>7857</v>
      </c>
      <c r="D1915" s="22" t="s">
        <v>4422</v>
      </c>
      <c r="E1915" s="22" t="s">
        <v>7858</v>
      </c>
      <c r="F1915" s="22" t="s">
        <v>7859</v>
      </c>
      <c r="G1915" s="22"/>
      <c r="H1915" s="14">
        <v>0.040000000000000001</v>
      </c>
      <c r="I1915" s="15" t="s">
        <v>64</v>
      </c>
      <c r="J1915" s="22" t="s">
        <v>65</v>
      </c>
      <c r="K1915" s="13">
        <v>90</v>
      </c>
      <c r="L1915" s="23">
        <v>0</v>
      </c>
      <c r="M1915" s="29">
        <f t="shared" si="109"/>
        <v>0</v>
      </c>
      <c r="N1915" s="29">
        <f t="shared" si="110"/>
        <v>0</v>
      </c>
      <c r="O1915" s="23"/>
      <c r="P1915" s="23"/>
      <c r="Q1915" s="23">
        <v>2</v>
      </c>
      <c r="R1915" s="23">
        <v>3</v>
      </c>
      <c r="S1915" s="22" t="s">
        <v>66</v>
      </c>
      <c r="T1915" s="22">
        <v>90</v>
      </c>
      <c r="U1915" s="22">
        <v>2025</v>
      </c>
      <c r="V1915" s="22">
        <v>3140</v>
      </c>
      <c r="W1915" s="22">
        <v>4330</v>
      </c>
      <c r="X1915" s="24"/>
      <c r="Y1915" s="25"/>
      <c r="Z1915" s="18">
        <f>#NAME?</f>
        <v>0</v>
      </c>
      <c r="AA1915" s="18" t="b">
        <f t="shared" si="108"/>
        <v>1</v>
      </c>
      <c r="AB1915" s="26">
        <v>2</v>
      </c>
    </row>
    <row r="1916">
      <c r="A1916" s="21">
        <v>13567</v>
      </c>
      <c r="B1916" s="22" t="s">
        <v>7860</v>
      </c>
      <c r="C1916" s="22" t="s">
        <v>7861</v>
      </c>
      <c r="D1916" s="22" t="s">
        <v>4422</v>
      </c>
      <c r="E1916" s="22" t="s">
        <v>7862</v>
      </c>
      <c r="F1916" s="22" t="s">
        <v>7863</v>
      </c>
      <c r="G1916" s="22"/>
      <c r="H1916" s="14">
        <v>0.040000000000000001</v>
      </c>
      <c r="I1916" s="15" t="s">
        <v>64</v>
      </c>
      <c r="J1916" s="22" t="s">
        <v>65</v>
      </c>
      <c r="K1916" s="13">
        <v>90</v>
      </c>
      <c r="L1916" s="23">
        <v>1</v>
      </c>
      <c r="M1916" s="29">
        <f t="shared" si="109"/>
        <v>4</v>
      </c>
      <c r="N1916" s="29">
        <f t="shared" si="110"/>
        <v>5</v>
      </c>
      <c r="O1916" s="23"/>
      <c r="P1916" s="23"/>
      <c r="Q1916" s="23">
        <v>2</v>
      </c>
      <c r="R1916" s="23">
        <v>5</v>
      </c>
      <c r="S1916" s="22" t="s">
        <v>66</v>
      </c>
      <c r="T1916" s="22">
        <v>150</v>
      </c>
      <c r="U1916" s="22">
        <v>3826</v>
      </c>
      <c r="V1916" s="22">
        <v>5700</v>
      </c>
      <c r="W1916" s="22">
        <v>9900</v>
      </c>
      <c r="X1916" s="24">
        <v>2</v>
      </c>
      <c r="Y1916" s="25">
        <v>5</v>
      </c>
      <c r="Z1916" s="18">
        <f>#NAME?</f>
        <v>5</v>
      </c>
      <c r="AA1916" s="18" t="b">
        <f t="shared" si="108"/>
        <v>1</v>
      </c>
      <c r="AB1916" s="26">
        <v>3</v>
      </c>
    </row>
    <row r="1917">
      <c r="A1917" s="21">
        <v>13566</v>
      </c>
      <c r="B1917" s="22" t="s">
        <v>7864</v>
      </c>
      <c r="C1917" s="22" t="s">
        <v>7865</v>
      </c>
      <c r="D1917" s="22" t="s">
        <v>4422</v>
      </c>
      <c r="E1917" s="22" t="s">
        <v>7866</v>
      </c>
      <c r="F1917" s="22" t="s">
        <v>7867</v>
      </c>
      <c r="G1917" s="22"/>
      <c r="H1917" s="14">
        <v>0.040000000000000001</v>
      </c>
      <c r="I1917" s="15" t="s">
        <v>64</v>
      </c>
      <c r="J1917" s="22" t="s">
        <v>65</v>
      </c>
      <c r="K1917" s="13">
        <v>90</v>
      </c>
      <c r="L1917" s="23">
        <v>1</v>
      </c>
      <c r="M1917" s="29">
        <f t="shared" si="109"/>
        <v>4</v>
      </c>
      <c r="N1917" s="29">
        <f t="shared" si="110"/>
        <v>5</v>
      </c>
      <c r="O1917" s="23"/>
      <c r="P1917" s="23"/>
      <c r="Q1917" s="23">
        <v>2</v>
      </c>
      <c r="R1917" s="23">
        <v>5</v>
      </c>
      <c r="S1917" s="22" t="s">
        <v>66</v>
      </c>
      <c r="T1917" s="22">
        <v>150</v>
      </c>
      <c r="U1917" s="22">
        <v>3826</v>
      </c>
      <c r="V1917" s="22">
        <v>5700</v>
      </c>
      <c r="W1917" s="22">
        <v>9900</v>
      </c>
      <c r="X1917" s="24">
        <v>1</v>
      </c>
      <c r="Y1917" s="25">
        <v>3</v>
      </c>
      <c r="Z1917" s="18">
        <f>#NAME?</f>
        <v>3</v>
      </c>
      <c r="AA1917" s="18" t="b">
        <f t="shared" si="108"/>
        <v>1</v>
      </c>
      <c r="AB1917" s="26">
        <v>3</v>
      </c>
    </row>
    <row r="1918">
      <c r="A1918" s="21">
        <v>13568</v>
      </c>
      <c r="B1918" s="22" t="s">
        <v>7868</v>
      </c>
      <c r="C1918" s="22" t="s">
        <v>7869</v>
      </c>
      <c r="D1918" s="22" t="s">
        <v>4422</v>
      </c>
      <c r="E1918" s="22" t="s">
        <v>7870</v>
      </c>
      <c r="F1918" s="22" t="s">
        <v>7871</v>
      </c>
      <c r="G1918" s="22"/>
      <c r="H1918" s="14">
        <v>0.040000000000000001</v>
      </c>
      <c r="I1918" s="15" t="s">
        <v>64</v>
      </c>
      <c r="J1918" s="22" t="s">
        <v>65</v>
      </c>
      <c r="K1918" s="13">
        <v>90</v>
      </c>
      <c r="L1918" s="23">
        <v>3</v>
      </c>
      <c r="M1918" s="29">
        <f t="shared" si="109"/>
        <v>12</v>
      </c>
      <c r="N1918" s="29">
        <f t="shared" si="110"/>
        <v>15</v>
      </c>
      <c r="O1918" s="23"/>
      <c r="P1918" s="23"/>
      <c r="Q1918" s="23">
        <v>2</v>
      </c>
      <c r="R1918" s="23">
        <v>3</v>
      </c>
      <c r="S1918" s="22" t="s">
        <v>66</v>
      </c>
      <c r="T1918" s="22">
        <v>0</v>
      </c>
      <c r="U1918" s="22">
        <v>5390</v>
      </c>
      <c r="V1918" s="22">
        <v>8350</v>
      </c>
      <c r="W1918" s="22">
        <v>11520</v>
      </c>
      <c r="X1918" s="24"/>
      <c r="Y1918" s="25"/>
      <c r="Z1918" s="18">
        <f>#NAME?</f>
        <v>0</v>
      </c>
      <c r="AA1918" s="18" t="b">
        <f t="shared" si="108"/>
        <v>1</v>
      </c>
      <c r="AB1918" s="26"/>
    </row>
    <row r="1919">
      <c r="A1919" s="21">
        <v>13570</v>
      </c>
      <c r="B1919" s="22" t="s">
        <v>7872</v>
      </c>
      <c r="C1919" s="22" t="s">
        <v>7873</v>
      </c>
      <c r="D1919" s="22" t="s">
        <v>4422</v>
      </c>
      <c r="E1919" s="22" t="s">
        <v>7874</v>
      </c>
      <c r="F1919" s="22" t="s">
        <v>7875</v>
      </c>
      <c r="G1919" s="22"/>
      <c r="H1919" s="14">
        <v>0.040000000000000001</v>
      </c>
      <c r="I1919" s="15" t="s">
        <v>64</v>
      </c>
      <c r="J1919" s="22" t="s">
        <v>65</v>
      </c>
      <c r="K1919" s="13">
        <v>90</v>
      </c>
      <c r="L1919" s="23">
        <v>6</v>
      </c>
      <c r="M1919" s="29">
        <f t="shared" si="109"/>
        <v>24</v>
      </c>
      <c r="N1919" s="29">
        <f t="shared" si="110"/>
        <v>30</v>
      </c>
      <c r="O1919" s="23"/>
      <c r="P1919" s="23"/>
      <c r="Q1919" s="23">
        <v>2</v>
      </c>
      <c r="R1919" s="23">
        <v>5</v>
      </c>
      <c r="S1919" s="22" t="s">
        <v>66</v>
      </c>
      <c r="T1919" s="22">
        <v>55</v>
      </c>
      <c r="U1919" s="22">
        <v>1403</v>
      </c>
      <c r="V1919" s="22">
        <v>2100</v>
      </c>
      <c r="W1919" s="22">
        <v>3600</v>
      </c>
      <c r="X1919" s="24"/>
      <c r="Y1919" s="25">
        <v>15</v>
      </c>
      <c r="Z1919" s="18">
        <f>#NAME?</f>
        <v>15</v>
      </c>
      <c r="AA1919" s="18" t="b">
        <f t="shared" si="108"/>
        <v>1</v>
      </c>
      <c r="AB1919" s="26">
        <v>1</v>
      </c>
    </row>
    <row r="1920">
      <c r="A1920" s="21">
        <v>13569</v>
      </c>
      <c r="B1920" s="22" t="s">
        <v>7876</v>
      </c>
      <c r="C1920" s="22" t="s">
        <v>7877</v>
      </c>
      <c r="D1920" s="22" t="s">
        <v>4422</v>
      </c>
      <c r="E1920" s="22" t="s">
        <v>7878</v>
      </c>
      <c r="F1920" s="22" t="s">
        <v>7879</v>
      </c>
      <c r="G1920" s="22"/>
      <c r="H1920" s="14">
        <v>0.040000000000000001</v>
      </c>
      <c r="I1920" s="15" t="s">
        <v>64</v>
      </c>
      <c r="J1920" s="22" t="s">
        <v>65</v>
      </c>
      <c r="K1920" s="13">
        <v>90</v>
      </c>
      <c r="L1920" s="23">
        <v>6</v>
      </c>
      <c r="M1920" s="29">
        <f t="shared" si="109"/>
        <v>24</v>
      </c>
      <c r="N1920" s="29">
        <f t="shared" si="110"/>
        <v>30</v>
      </c>
      <c r="O1920" s="23"/>
      <c r="P1920" s="23"/>
      <c r="Q1920" s="23">
        <v>2</v>
      </c>
      <c r="R1920" s="23">
        <v>5</v>
      </c>
      <c r="S1920" s="22" t="s">
        <v>66</v>
      </c>
      <c r="T1920" s="22">
        <v>55</v>
      </c>
      <c r="U1920" s="22">
        <v>1403</v>
      </c>
      <c r="V1920" s="22">
        <v>2100</v>
      </c>
      <c r="W1920" s="22">
        <v>3600</v>
      </c>
      <c r="X1920" s="24">
        <v>5</v>
      </c>
      <c r="Y1920" s="25">
        <v>13</v>
      </c>
      <c r="Z1920" s="18">
        <f>#NAME?</f>
        <v>13</v>
      </c>
      <c r="AA1920" s="18" t="b">
        <f t="shared" si="108"/>
        <v>1</v>
      </c>
      <c r="AB1920" s="26">
        <v>1</v>
      </c>
    </row>
    <row r="1921">
      <c r="A1921" s="21">
        <v>14013</v>
      </c>
      <c r="B1921" s="22" t="s">
        <v>7880</v>
      </c>
      <c r="C1921" s="22" t="s">
        <v>7881</v>
      </c>
      <c r="D1921" s="22" t="s">
        <v>4422</v>
      </c>
      <c r="E1921" s="22" t="s">
        <v>7882</v>
      </c>
      <c r="F1921" s="22" t="s">
        <v>7883</v>
      </c>
      <c r="G1921" s="22"/>
      <c r="H1921" s="14">
        <v>0.040000000000000001</v>
      </c>
      <c r="I1921" s="15" t="s">
        <v>64</v>
      </c>
      <c r="J1921" s="22" t="s">
        <v>65</v>
      </c>
      <c r="K1921" s="13">
        <v>90</v>
      </c>
      <c r="L1921" s="23">
        <v>10</v>
      </c>
      <c r="M1921" s="29">
        <f t="shared" si="109"/>
        <v>40</v>
      </c>
      <c r="N1921" s="29">
        <f t="shared" si="110"/>
        <v>50</v>
      </c>
      <c r="O1921" s="23"/>
      <c r="P1921" s="23"/>
      <c r="Q1921" s="23">
        <v>5</v>
      </c>
      <c r="R1921" s="23">
        <v>10</v>
      </c>
      <c r="S1921" s="22" t="s">
        <v>66</v>
      </c>
      <c r="T1921" s="22">
        <v>22</v>
      </c>
      <c r="U1921" s="22">
        <v>561</v>
      </c>
      <c r="V1921" s="22">
        <v>840</v>
      </c>
      <c r="W1921" s="22">
        <v>1120</v>
      </c>
      <c r="X1921" s="24">
        <v>6</v>
      </c>
      <c r="Y1921" s="25">
        <v>12</v>
      </c>
      <c r="Z1921" s="18">
        <f>#NAME?</f>
        <v>12</v>
      </c>
      <c r="AA1921" s="18" t="b">
        <f t="shared" si="108"/>
        <v>1</v>
      </c>
      <c r="AB1921" s="26">
        <v>10</v>
      </c>
    </row>
    <row r="1922">
      <c r="A1922" s="21">
        <v>14012</v>
      </c>
      <c r="B1922" s="22" t="s">
        <v>7884</v>
      </c>
      <c r="C1922" s="22" t="s">
        <v>7885</v>
      </c>
      <c r="D1922" s="22" t="s">
        <v>4422</v>
      </c>
      <c r="E1922" s="22" t="s">
        <v>7886</v>
      </c>
      <c r="F1922" s="22" t="s">
        <v>7887</v>
      </c>
      <c r="G1922" s="22"/>
      <c r="H1922" s="14">
        <v>0.040000000000000001</v>
      </c>
      <c r="I1922" s="15" t="s">
        <v>64</v>
      </c>
      <c r="J1922" s="22" t="s">
        <v>65</v>
      </c>
      <c r="K1922" s="13">
        <v>90</v>
      </c>
      <c r="L1922" s="23">
        <v>10</v>
      </c>
      <c r="M1922" s="29">
        <f t="shared" si="109"/>
        <v>40</v>
      </c>
      <c r="N1922" s="29">
        <f t="shared" si="110"/>
        <v>50</v>
      </c>
      <c r="O1922" s="23"/>
      <c r="P1922" s="23"/>
      <c r="Q1922" s="23">
        <v>5</v>
      </c>
      <c r="R1922" s="23">
        <v>10</v>
      </c>
      <c r="S1922" s="22" t="s">
        <v>66</v>
      </c>
      <c r="T1922" s="22">
        <v>22</v>
      </c>
      <c r="U1922" s="22">
        <v>561</v>
      </c>
      <c r="V1922" s="22">
        <v>840</v>
      </c>
      <c r="W1922" s="22">
        <v>1120</v>
      </c>
      <c r="X1922" s="24">
        <v>6</v>
      </c>
      <c r="Y1922" s="25">
        <v>8</v>
      </c>
      <c r="Z1922" s="18">
        <f>#NAME?</f>
        <v>8</v>
      </c>
      <c r="AA1922" s="18" t="b">
        <f t="shared" si="108"/>
        <v>1</v>
      </c>
      <c r="AB1922" s="26">
        <v>6</v>
      </c>
    </row>
    <row r="1923">
      <c r="A1923" s="12">
        <v>14073</v>
      </c>
      <c r="B1923" s="13" t="s">
        <v>7888</v>
      </c>
      <c r="C1923" s="13" t="s">
        <v>7889</v>
      </c>
      <c r="D1923" s="13" t="s">
        <v>4422</v>
      </c>
      <c r="E1923" s="13" t="s">
        <v>7890</v>
      </c>
      <c r="F1923" s="13" t="s">
        <v>7891</v>
      </c>
      <c r="G1923" s="13" t="s">
        <v>7892</v>
      </c>
      <c r="H1923" s="14">
        <v>0.02</v>
      </c>
      <c r="I1923" s="15" t="s">
        <v>32</v>
      </c>
      <c r="J1923" s="13" t="s">
        <v>33</v>
      </c>
      <c r="K1923" s="13">
        <v>90</v>
      </c>
      <c r="L1923" s="16">
        <f>#NAME?</f>
        <v>0</v>
      </c>
      <c r="M1923" s="29">
        <f t="shared" si="109"/>
        <v>0</v>
      </c>
      <c r="N1923" s="29">
        <f t="shared" si="110"/>
        <v>0</v>
      </c>
      <c r="O1923" s="16"/>
      <c r="P1923" s="16"/>
      <c r="Q1923" s="16">
        <v>1</v>
      </c>
      <c r="R1923" s="16">
        <v>3</v>
      </c>
      <c r="S1923" s="13" t="s">
        <v>34</v>
      </c>
      <c r="T1923" s="13">
        <v>15.31</v>
      </c>
      <c r="U1923" s="13">
        <v>2743.5500000000002</v>
      </c>
      <c r="V1923" s="13">
        <v>3600</v>
      </c>
      <c r="W1923" s="13">
        <v>4400</v>
      </c>
      <c r="X1923" s="17"/>
      <c r="Y1923" s="18"/>
      <c r="Z1923" s="18">
        <f>#NAME?</f>
        <v>0</v>
      </c>
      <c r="AA1923" s="18" t="b">
        <f t="shared" ref="AA1923:AA1986" si="111">Y1923=Z1923</f>
        <v>1</v>
      </c>
      <c r="AB1923" s="19">
        <v>3</v>
      </c>
    </row>
    <row r="1924">
      <c r="A1924" s="12">
        <v>13491</v>
      </c>
      <c r="B1924" s="13" t="s">
        <v>7893</v>
      </c>
      <c r="C1924" s="13" t="s">
        <v>7894</v>
      </c>
      <c r="D1924" s="13" t="s">
        <v>4422</v>
      </c>
      <c r="E1924" s="13" t="s">
        <v>7895</v>
      </c>
      <c r="F1924" s="13" t="s">
        <v>7896</v>
      </c>
      <c r="G1924" s="13" t="s">
        <v>7897</v>
      </c>
      <c r="H1924" s="14">
        <v>0.02</v>
      </c>
      <c r="I1924" s="15" t="s">
        <v>32</v>
      </c>
      <c r="J1924" s="13" t="s">
        <v>33</v>
      </c>
      <c r="K1924" s="13">
        <v>90</v>
      </c>
      <c r="L1924" s="16">
        <f>#NAME?</f>
        <v>1</v>
      </c>
      <c r="M1924" s="29">
        <f t="shared" si="109"/>
        <v>4</v>
      </c>
      <c r="N1924" s="29">
        <f t="shared" si="110"/>
        <v>5</v>
      </c>
      <c r="O1924" s="16"/>
      <c r="P1924" s="16"/>
      <c r="Q1924" s="16">
        <v>1</v>
      </c>
      <c r="R1924" s="16">
        <v>3</v>
      </c>
      <c r="S1924" s="13" t="s">
        <v>34</v>
      </c>
      <c r="T1924" s="13">
        <v>15.75</v>
      </c>
      <c r="U1924" s="13">
        <v>2478</v>
      </c>
      <c r="V1924" s="13">
        <v>3200</v>
      </c>
      <c r="W1924" s="13">
        <v>4500</v>
      </c>
      <c r="X1924" s="17"/>
      <c r="Y1924" s="18">
        <v>95</v>
      </c>
      <c r="Z1924" s="18">
        <f>#NAME?</f>
        <v>95</v>
      </c>
      <c r="AA1924" s="18" t="b">
        <f t="shared" si="111"/>
        <v>1</v>
      </c>
      <c r="AB1924" s="19">
        <v>3</v>
      </c>
    </row>
    <row r="1925">
      <c r="A1925" s="12">
        <v>14211</v>
      </c>
      <c r="B1925" s="13" t="s">
        <v>7898</v>
      </c>
      <c r="C1925" s="13" t="s">
        <v>7899</v>
      </c>
      <c r="D1925" s="13" t="s">
        <v>4422</v>
      </c>
      <c r="E1925" s="13" t="s">
        <v>7900</v>
      </c>
      <c r="F1925" s="13" t="s">
        <v>7901</v>
      </c>
      <c r="G1925" s="13" t="s">
        <v>7902</v>
      </c>
      <c r="H1925" s="14">
        <v>0.02</v>
      </c>
      <c r="I1925" s="15" t="s">
        <v>32</v>
      </c>
      <c r="J1925" s="13" t="s">
        <v>33</v>
      </c>
      <c r="K1925" s="13">
        <v>90</v>
      </c>
      <c r="L1925" s="16">
        <f>#NAME?</f>
        <v>1</v>
      </c>
      <c r="M1925" s="29">
        <f t="shared" si="109"/>
        <v>4</v>
      </c>
      <c r="N1925" s="29">
        <f t="shared" si="110"/>
        <v>5</v>
      </c>
      <c r="O1925" s="16"/>
      <c r="P1925" s="16"/>
      <c r="Q1925" s="16">
        <v>1</v>
      </c>
      <c r="R1925" s="16">
        <v>2</v>
      </c>
      <c r="S1925" s="13" t="s">
        <v>34</v>
      </c>
      <c r="T1925" s="13">
        <v>5</v>
      </c>
      <c r="U1925" s="13">
        <v>896</v>
      </c>
      <c r="V1925" s="13">
        <v>1200</v>
      </c>
      <c r="W1925" s="13">
        <v>1400</v>
      </c>
      <c r="X1925" s="17"/>
      <c r="Y1925" s="18">
        <v>57</v>
      </c>
      <c r="Z1925" s="18">
        <f>#NAME?</f>
        <v>57</v>
      </c>
      <c r="AA1925" s="18" t="b">
        <f t="shared" si="111"/>
        <v>1</v>
      </c>
      <c r="AB1925" s="19">
        <v>3</v>
      </c>
    </row>
    <row r="1926">
      <c r="A1926" s="21">
        <v>12461</v>
      </c>
      <c r="B1926" s="22" t="s">
        <v>7903</v>
      </c>
      <c r="C1926" s="22" t="s">
        <v>7904</v>
      </c>
      <c r="D1926" s="22" t="s">
        <v>4422</v>
      </c>
      <c r="E1926" s="22" t="s">
        <v>7905</v>
      </c>
      <c r="F1926" s="22" t="s">
        <v>7906</v>
      </c>
      <c r="G1926" s="22"/>
      <c r="H1926" s="14">
        <v>0.040000000000000001</v>
      </c>
      <c r="I1926" s="15" t="s">
        <v>64</v>
      </c>
      <c r="J1926" s="22" t="s">
        <v>65</v>
      </c>
      <c r="K1926" s="13">
        <v>90</v>
      </c>
      <c r="L1926" s="23">
        <v>3</v>
      </c>
      <c r="M1926" s="29">
        <f t="shared" si="109"/>
        <v>12</v>
      </c>
      <c r="N1926" s="29">
        <f t="shared" si="110"/>
        <v>15</v>
      </c>
      <c r="O1926" s="23">
        <v>5</v>
      </c>
      <c r="P1926" s="23">
        <v>10</v>
      </c>
      <c r="Q1926" s="23"/>
      <c r="R1926" s="23"/>
      <c r="S1926" s="22" t="s">
        <v>66</v>
      </c>
      <c r="T1926" s="22">
        <v>5</v>
      </c>
      <c r="U1926" s="22">
        <v>113</v>
      </c>
      <c r="V1926" s="22">
        <v>170</v>
      </c>
      <c r="W1926" s="22">
        <v>240</v>
      </c>
      <c r="X1926" s="24"/>
      <c r="Y1926" s="25"/>
      <c r="Z1926" s="18">
        <f>#NAME?</f>
        <v>0</v>
      </c>
      <c r="AA1926" s="18" t="b">
        <f t="shared" si="111"/>
        <v>1</v>
      </c>
      <c r="AB1926" s="26"/>
    </row>
    <row r="1927">
      <c r="A1927" s="21">
        <v>12460</v>
      </c>
      <c r="B1927" s="22" t="s">
        <v>7907</v>
      </c>
      <c r="C1927" s="22" t="s">
        <v>7908</v>
      </c>
      <c r="D1927" s="22" t="s">
        <v>4422</v>
      </c>
      <c r="E1927" s="22" t="s">
        <v>7909</v>
      </c>
      <c r="F1927" s="22" t="s">
        <v>7910</v>
      </c>
      <c r="G1927" s="22"/>
      <c r="H1927" s="14">
        <v>0.040000000000000001</v>
      </c>
      <c r="I1927" s="15" t="s">
        <v>64</v>
      </c>
      <c r="J1927" s="22" t="s">
        <v>65</v>
      </c>
      <c r="K1927" s="13">
        <v>90</v>
      </c>
      <c r="L1927" s="23">
        <v>2</v>
      </c>
      <c r="M1927" s="29">
        <f t="shared" si="109"/>
        <v>8</v>
      </c>
      <c r="N1927" s="29">
        <f t="shared" si="110"/>
        <v>10</v>
      </c>
      <c r="O1927" s="23">
        <v>5</v>
      </c>
      <c r="P1927" s="23">
        <v>10</v>
      </c>
      <c r="Q1927" s="23"/>
      <c r="R1927" s="23"/>
      <c r="S1927" s="22" t="s">
        <v>66</v>
      </c>
      <c r="T1927" s="22">
        <v>5</v>
      </c>
      <c r="U1927" s="22">
        <v>113</v>
      </c>
      <c r="V1927" s="22">
        <v>170</v>
      </c>
      <c r="W1927" s="22">
        <v>240</v>
      </c>
      <c r="X1927" s="24"/>
      <c r="Y1927" s="25"/>
      <c r="Z1927" s="18">
        <f>#NAME?</f>
        <v>0</v>
      </c>
      <c r="AA1927" s="18" t="b">
        <f t="shared" si="111"/>
        <v>1</v>
      </c>
      <c r="AB1927" s="26"/>
    </row>
    <row r="1928">
      <c r="A1928" s="21">
        <v>11861</v>
      </c>
      <c r="B1928" s="22" t="s">
        <v>7911</v>
      </c>
      <c r="C1928" s="22" t="s">
        <v>7912</v>
      </c>
      <c r="D1928" s="22" t="s">
        <v>4422</v>
      </c>
      <c r="E1928" s="22" t="s">
        <v>7913</v>
      </c>
      <c r="F1928" s="22" t="s">
        <v>7914</v>
      </c>
      <c r="G1928" s="22"/>
      <c r="H1928" s="14">
        <v>0.040000000000000001</v>
      </c>
      <c r="I1928" s="15" t="s">
        <v>64</v>
      </c>
      <c r="J1928" s="22" t="s">
        <v>65</v>
      </c>
      <c r="K1928" s="13">
        <v>90</v>
      </c>
      <c r="L1928" s="23">
        <v>2</v>
      </c>
      <c r="M1928" s="29">
        <f t="shared" si="109"/>
        <v>8</v>
      </c>
      <c r="N1928" s="29">
        <f t="shared" si="110"/>
        <v>10</v>
      </c>
      <c r="O1928" s="23"/>
      <c r="P1928" s="23"/>
      <c r="Q1928" s="23">
        <v>5</v>
      </c>
      <c r="R1928" s="23">
        <v>20</v>
      </c>
      <c r="S1928" s="22" t="s">
        <v>66</v>
      </c>
      <c r="T1928" s="22">
        <v>13</v>
      </c>
      <c r="U1928" s="22">
        <v>332</v>
      </c>
      <c r="V1928" s="22">
        <v>500</v>
      </c>
      <c r="W1928" s="22">
        <v>660</v>
      </c>
      <c r="X1928" s="24"/>
      <c r="Y1928" s="25">
        <v>37</v>
      </c>
      <c r="Z1928" s="18">
        <f>#NAME?</f>
        <v>37</v>
      </c>
      <c r="AA1928" s="18" t="b">
        <f t="shared" si="111"/>
        <v>1</v>
      </c>
      <c r="AB1928" s="26">
        <v>2</v>
      </c>
    </row>
    <row r="1929">
      <c r="A1929" s="21">
        <v>11860</v>
      </c>
      <c r="B1929" s="22" t="s">
        <v>7915</v>
      </c>
      <c r="C1929" s="42" t="s">
        <v>7916</v>
      </c>
      <c r="D1929" s="42" t="s">
        <v>4422</v>
      </c>
      <c r="E1929" s="42" t="s">
        <v>7917</v>
      </c>
      <c r="F1929" s="42" t="s">
        <v>7918</v>
      </c>
      <c r="G1929" s="22"/>
      <c r="H1929" s="14">
        <v>0.040000000000000001</v>
      </c>
      <c r="I1929" s="15" t="s">
        <v>64</v>
      </c>
      <c r="J1929" s="22" t="s">
        <v>65</v>
      </c>
      <c r="K1929" s="13">
        <v>90</v>
      </c>
      <c r="L1929" s="23">
        <v>2</v>
      </c>
      <c r="M1929" s="29">
        <f t="shared" si="109"/>
        <v>8</v>
      </c>
      <c r="N1929" s="29">
        <f t="shared" si="110"/>
        <v>10</v>
      </c>
      <c r="O1929" s="23"/>
      <c r="P1929" s="23"/>
      <c r="Q1929" s="23">
        <v>5</v>
      </c>
      <c r="R1929" s="23">
        <v>20</v>
      </c>
      <c r="S1929" s="22" t="s">
        <v>66</v>
      </c>
      <c r="T1929" s="22">
        <v>13</v>
      </c>
      <c r="U1929" s="22">
        <v>330.56</v>
      </c>
      <c r="V1929" s="22">
        <v>500</v>
      </c>
      <c r="W1929" s="22">
        <v>870</v>
      </c>
      <c r="X1929" s="24"/>
      <c r="Y1929" s="25">
        <v>0</v>
      </c>
      <c r="Z1929" s="18">
        <f>#NAME?</f>
        <v>0</v>
      </c>
      <c r="AA1929" s="18" t="b">
        <f t="shared" si="111"/>
        <v>1</v>
      </c>
      <c r="AB1929" s="26">
        <v>2</v>
      </c>
    </row>
    <row r="1930">
      <c r="A1930" s="21">
        <v>12079</v>
      </c>
      <c r="B1930" s="22" t="s">
        <v>7919</v>
      </c>
      <c r="C1930" s="22" t="s">
        <v>7920</v>
      </c>
      <c r="D1930" s="22" t="s">
        <v>4422</v>
      </c>
      <c r="E1930" s="22" t="s">
        <v>7921</v>
      </c>
      <c r="F1930" s="22" t="s">
        <v>7922</v>
      </c>
      <c r="G1930" s="22"/>
      <c r="H1930" s="14">
        <v>0.040000000000000001</v>
      </c>
      <c r="I1930" s="15" t="s">
        <v>3149</v>
      </c>
      <c r="J1930" s="15" t="s">
        <v>3150</v>
      </c>
      <c r="K1930" s="13">
        <v>90</v>
      </c>
      <c r="L1930" s="23">
        <v>18</v>
      </c>
      <c r="M1930" s="29">
        <f t="shared" si="109"/>
        <v>72</v>
      </c>
      <c r="N1930" s="29">
        <f t="shared" si="110"/>
        <v>90</v>
      </c>
      <c r="O1930" s="23">
        <v>5</v>
      </c>
      <c r="P1930" s="23">
        <v>20</v>
      </c>
      <c r="Q1930" s="23"/>
      <c r="R1930" s="23"/>
      <c r="S1930" s="22" t="s">
        <v>66</v>
      </c>
      <c r="T1930" s="22">
        <v>0.68000000000000005</v>
      </c>
      <c r="U1930" s="22">
        <v>114.23999999999999</v>
      </c>
      <c r="V1930" s="22">
        <v>180</v>
      </c>
      <c r="W1930" s="22">
        <v>250</v>
      </c>
      <c r="X1930" s="24"/>
      <c r="Y1930" s="25">
        <v>162</v>
      </c>
      <c r="Z1930" s="18">
        <f>#NAME?</f>
        <v>162</v>
      </c>
      <c r="AA1930" s="18" t="b">
        <f t="shared" si="111"/>
        <v>1</v>
      </c>
      <c r="AB1930" s="26">
        <v>0</v>
      </c>
    </row>
    <row r="1931">
      <c r="A1931" s="21">
        <v>12078</v>
      </c>
      <c r="B1931" s="22" t="s">
        <v>7923</v>
      </c>
      <c r="C1931" s="22" t="s">
        <v>7924</v>
      </c>
      <c r="D1931" s="22" t="s">
        <v>4422</v>
      </c>
      <c r="E1931" s="22" t="s">
        <v>7925</v>
      </c>
      <c r="F1931" s="22" t="s">
        <v>7926</v>
      </c>
      <c r="G1931" s="22"/>
      <c r="H1931" s="14">
        <v>0.040000000000000001</v>
      </c>
      <c r="I1931" s="15" t="s">
        <v>3149</v>
      </c>
      <c r="J1931" s="15" t="s">
        <v>3150</v>
      </c>
      <c r="K1931" s="13">
        <v>90</v>
      </c>
      <c r="L1931" s="23">
        <v>18</v>
      </c>
      <c r="M1931" s="29">
        <f t="shared" si="109"/>
        <v>72</v>
      </c>
      <c r="N1931" s="29">
        <f t="shared" si="110"/>
        <v>90</v>
      </c>
      <c r="O1931" s="23">
        <v>5</v>
      </c>
      <c r="P1931" s="23">
        <v>20</v>
      </c>
      <c r="Q1931" s="23"/>
      <c r="R1931" s="23"/>
      <c r="S1931" s="22" t="s">
        <v>66</v>
      </c>
      <c r="T1931" s="22">
        <v>0.68000000000000005</v>
      </c>
      <c r="U1931" s="22">
        <v>114.23999999999999</v>
      </c>
      <c r="V1931" s="22">
        <v>180</v>
      </c>
      <c r="W1931" s="22">
        <v>250</v>
      </c>
      <c r="X1931" s="24"/>
      <c r="Y1931" s="25">
        <v>156</v>
      </c>
      <c r="Z1931" s="18">
        <f>#NAME?</f>
        <v>156</v>
      </c>
      <c r="AA1931" s="18" t="b">
        <f t="shared" si="111"/>
        <v>1</v>
      </c>
      <c r="AB1931" s="26">
        <v>1</v>
      </c>
    </row>
    <row r="1932">
      <c r="A1932" s="21">
        <v>12077</v>
      </c>
      <c r="B1932" s="22" t="s">
        <v>7927</v>
      </c>
      <c r="C1932" s="22" t="s">
        <v>7928</v>
      </c>
      <c r="D1932" s="22" t="s">
        <v>4422</v>
      </c>
      <c r="E1932" s="22" t="s">
        <v>7929</v>
      </c>
      <c r="F1932" s="22" t="s">
        <v>7930</v>
      </c>
      <c r="G1932" s="22"/>
      <c r="H1932" s="14">
        <v>0.040000000000000001</v>
      </c>
      <c r="I1932" s="15" t="s">
        <v>3149</v>
      </c>
      <c r="J1932" s="15" t="s">
        <v>3150</v>
      </c>
      <c r="K1932" s="13">
        <v>90</v>
      </c>
      <c r="L1932" s="23">
        <v>22</v>
      </c>
      <c r="M1932" s="29">
        <f t="shared" si="109"/>
        <v>88</v>
      </c>
      <c r="N1932" s="29">
        <f t="shared" si="110"/>
        <v>110</v>
      </c>
      <c r="O1932" s="23">
        <v>5</v>
      </c>
      <c r="P1932" s="23">
        <v>20</v>
      </c>
      <c r="Q1932" s="23"/>
      <c r="R1932" s="23"/>
      <c r="S1932" s="22" t="s">
        <v>66</v>
      </c>
      <c r="T1932" s="22">
        <v>0.82999999999999996</v>
      </c>
      <c r="U1932" s="22">
        <v>139.44</v>
      </c>
      <c r="V1932" s="22">
        <v>220</v>
      </c>
      <c r="W1932" s="22">
        <v>300</v>
      </c>
      <c r="X1932" s="24"/>
      <c r="Y1932" s="25">
        <v>80</v>
      </c>
      <c r="Z1932" s="18">
        <f>#NAME?</f>
        <v>80</v>
      </c>
      <c r="AA1932" s="18" t="b">
        <f t="shared" si="111"/>
        <v>1</v>
      </c>
      <c r="AB1932" s="26">
        <v>12</v>
      </c>
    </row>
    <row r="1933">
      <c r="A1933" s="21">
        <v>12076</v>
      </c>
      <c r="B1933" s="22" t="s">
        <v>7931</v>
      </c>
      <c r="C1933" s="22" t="s">
        <v>7932</v>
      </c>
      <c r="D1933" s="22" t="s">
        <v>4422</v>
      </c>
      <c r="E1933" s="22" t="s">
        <v>7933</v>
      </c>
      <c r="F1933" s="22" t="s">
        <v>7934</v>
      </c>
      <c r="G1933" s="22"/>
      <c r="H1933" s="14">
        <v>0.040000000000000001</v>
      </c>
      <c r="I1933" s="15" t="s">
        <v>3149</v>
      </c>
      <c r="J1933" s="15" t="s">
        <v>3150</v>
      </c>
      <c r="K1933" s="13">
        <v>90</v>
      </c>
      <c r="L1933" s="23">
        <v>23</v>
      </c>
      <c r="M1933" s="29">
        <f t="shared" si="109"/>
        <v>92</v>
      </c>
      <c r="N1933" s="29">
        <f t="shared" si="110"/>
        <v>115</v>
      </c>
      <c r="O1933" s="23">
        <v>5</v>
      </c>
      <c r="P1933" s="23">
        <v>20</v>
      </c>
      <c r="Q1933" s="23"/>
      <c r="R1933" s="23"/>
      <c r="S1933" s="22" t="s">
        <v>66</v>
      </c>
      <c r="T1933" s="22">
        <v>0.82999999999999996</v>
      </c>
      <c r="U1933" s="22">
        <v>139.44</v>
      </c>
      <c r="V1933" s="22">
        <v>220</v>
      </c>
      <c r="W1933" s="22">
        <v>300</v>
      </c>
      <c r="X1933" s="24"/>
      <c r="Y1933" s="25">
        <v>80</v>
      </c>
      <c r="Z1933" s="18">
        <f>#NAME?</f>
        <v>80</v>
      </c>
      <c r="AA1933" s="18" t="b">
        <f t="shared" si="111"/>
        <v>1</v>
      </c>
      <c r="AB1933" s="26">
        <v>12</v>
      </c>
    </row>
    <row r="1934">
      <c r="A1934" s="21">
        <v>12171</v>
      </c>
      <c r="B1934" s="22" t="s">
        <v>7935</v>
      </c>
      <c r="C1934" s="22" t="s">
        <v>7936</v>
      </c>
      <c r="D1934" s="22" t="s">
        <v>4422</v>
      </c>
      <c r="E1934" s="22" t="s">
        <v>7937</v>
      </c>
      <c r="F1934" s="22"/>
      <c r="G1934" s="22"/>
      <c r="H1934" s="14">
        <v>0.040000000000000001</v>
      </c>
      <c r="I1934" s="22"/>
      <c r="J1934" s="22"/>
      <c r="K1934" s="22"/>
      <c r="L1934" s="23">
        <v>0</v>
      </c>
      <c r="M1934" s="29">
        <f t="shared" si="109"/>
        <v>0</v>
      </c>
      <c r="N1934" s="29">
        <f t="shared" si="110"/>
        <v>0</v>
      </c>
      <c r="O1934" s="23"/>
      <c r="P1934" s="23"/>
      <c r="Q1934" s="23"/>
      <c r="R1934" s="23"/>
      <c r="S1934" s="22"/>
      <c r="T1934" s="22">
        <v>0</v>
      </c>
      <c r="U1934" s="22">
        <v>0</v>
      </c>
      <c r="V1934" s="22">
        <v>400</v>
      </c>
      <c r="W1934" s="22">
        <v>550</v>
      </c>
      <c r="X1934" s="24"/>
      <c r="Y1934" s="25"/>
      <c r="Z1934" s="18">
        <f>#NAME?</f>
        <v>0</v>
      </c>
      <c r="AA1934" s="18" t="b">
        <f t="shared" si="111"/>
        <v>1</v>
      </c>
      <c r="AB1934" s="26">
        <v>1</v>
      </c>
    </row>
    <row r="1935">
      <c r="A1935" s="21">
        <v>12170</v>
      </c>
      <c r="B1935" s="22" t="s">
        <v>7938</v>
      </c>
      <c r="C1935" s="22" t="s">
        <v>7939</v>
      </c>
      <c r="D1935" s="22" t="s">
        <v>4422</v>
      </c>
      <c r="E1935" s="22" t="s">
        <v>7940</v>
      </c>
      <c r="F1935" s="22"/>
      <c r="G1935" s="22"/>
      <c r="H1935" s="14">
        <v>0.040000000000000001</v>
      </c>
      <c r="I1935" s="22"/>
      <c r="J1935" s="22"/>
      <c r="K1935" s="22"/>
      <c r="L1935" s="23">
        <v>0</v>
      </c>
      <c r="M1935" s="29">
        <f t="shared" ref="M1935:M1998" si="112">L1935*4</f>
        <v>0</v>
      </c>
      <c r="N1935" s="29">
        <f t="shared" ref="N1935:N1998" si="113">L1935*5</f>
        <v>0</v>
      </c>
      <c r="O1935" s="23"/>
      <c r="P1935" s="23"/>
      <c r="Q1935" s="23"/>
      <c r="R1935" s="23"/>
      <c r="S1935" s="22"/>
      <c r="T1935" s="22">
        <v>0</v>
      </c>
      <c r="U1935" s="22">
        <v>0</v>
      </c>
      <c r="V1935" s="22">
        <v>400</v>
      </c>
      <c r="W1935" s="22">
        <v>550</v>
      </c>
      <c r="X1935" s="24"/>
      <c r="Y1935" s="25"/>
      <c r="Z1935" s="18">
        <f>#NAME?</f>
        <v>0</v>
      </c>
      <c r="AA1935" s="18" t="b">
        <f t="shared" si="111"/>
        <v>1</v>
      </c>
      <c r="AB1935" s="26">
        <v>1</v>
      </c>
    </row>
    <row r="1936">
      <c r="A1936" s="21">
        <v>12403</v>
      </c>
      <c r="B1936" s="22" t="s">
        <v>7941</v>
      </c>
      <c r="C1936" s="22" t="s">
        <v>7942</v>
      </c>
      <c r="D1936" s="22" t="s">
        <v>4422</v>
      </c>
      <c r="E1936" s="22" t="s">
        <v>7943</v>
      </c>
      <c r="F1936" s="22" t="s">
        <v>7944</v>
      </c>
      <c r="G1936" s="22"/>
      <c r="H1936" s="14">
        <v>0.040000000000000001</v>
      </c>
      <c r="I1936" s="15" t="s">
        <v>64</v>
      </c>
      <c r="J1936" s="22" t="s">
        <v>65</v>
      </c>
      <c r="K1936" s="13">
        <v>90</v>
      </c>
      <c r="L1936" s="23">
        <v>8</v>
      </c>
      <c r="M1936" s="29">
        <f t="shared" si="112"/>
        <v>32</v>
      </c>
      <c r="N1936" s="29">
        <f t="shared" si="113"/>
        <v>40</v>
      </c>
      <c r="O1936" s="23"/>
      <c r="P1936" s="23"/>
      <c r="Q1936" s="23">
        <v>5</v>
      </c>
      <c r="R1936" s="23">
        <v>20</v>
      </c>
      <c r="S1936" s="22" t="s">
        <v>66</v>
      </c>
      <c r="T1936" s="22">
        <v>15</v>
      </c>
      <c r="U1936" s="22">
        <v>362</v>
      </c>
      <c r="V1936" s="22">
        <v>540</v>
      </c>
      <c r="W1936" s="22">
        <v>740</v>
      </c>
      <c r="X1936" s="24">
        <v>1</v>
      </c>
      <c r="Y1936" s="25">
        <v>0</v>
      </c>
      <c r="Z1936" s="18">
        <f>#NAME?</f>
        <v>0</v>
      </c>
      <c r="AA1936" s="18" t="b">
        <f t="shared" si="111"/>
        <v>1</v>
      </c>
      <c r="AB1936" s="26"/>
    </row>
    <row r="1937">
      <c r="A1937" s="21">
        <v>12402</v>
      </c>
      <c r="B1937" s="22" t="s">
        <v>7945</v>
      </c>
      <c r="C1937" s="22" t="s">
        <v>7946</v>
      </c>
      <c r="D1937" s="22" t="s">
        <v>4422</v>
      </c>
      <c r="E1937" s="22" t="s">
        <v>7947</v>
      </c>
      <c r="F1937" s="22" t="s">
        <v>7948</v>
      </c>
      <c r="G1937" s="22"/>
      <c r="H1937" s="14">
        <v>0.040000000000000001</v>
      </c>
      <c r="I1937" s="15" t="s">
        <v>64</v>
      </c>
      <c r="J1937" s="22" t="s">
        <v>65</v>
      </c>
      <c r="K1937" s="13">
        <v>90</v>
      </c>
      <c r="L1937" s="23">
        <v>8</v>
      </c>
      <c r="M1937" s="29">
        <f t="shared" si="112"/>
        <v>32</v>
      </c>
      <c r="N1937" s="29">
        <f t="shared" si="113"/>
        <v>40</v>
      </c>
      <c r="O1937" s="23"/>
      <c r="P1937" s="23"/>
      <c r="Q1937" s="23">
        <v>5</v>
      </c>
      <c r="R1937" s="23">
        <v>20</v>
      </c>
      <c r="S1937" s="22" t="s">
        <v>66</v>
      </c>
      <c r="T1937" s="22">
        <v>15</v>
      </c>
      <c r="U1937" s="22">
        <v>362</v>
      </c>
      <c r="V1937" s="22">
        <v>540</v>
      </c>
      <c r="W1937" s="22">
        <v>740</v>
      </c>
      <c r="X1937" s="24"/>
      <c r="Y1937" s="25">
        <v>2</v>
      </c>
      <c r="Z1937" s="18">
        <f>#NAME?</f>
        <v>2</v>
      </c>
      <c r="AA1937" s="18" t="b">
        <f t="shared" si="111"/>
        <v>1</v>
      </c>
      <c r="AB1937" s="26"/>
    </row>
    <row r="1938">
      <c r="A1938" s="21">
        <v>12175</v>
      </c>
      <c r="B1938" s="22" t="s">
        <v>7949</v>
      </c>
      <c r="C1938" s="22" t="s">
        <v>7950</v>
      </c>
      <c r="D1938" s="22" t="s">
        <v>4422</v>
      </c>
      <c r="E1938" s="22" t="s">
        <v>7951</v>
      </c>
      <c r="F1938" s="22" t="s">
        <v>7944</v>
      </c>
      <c r="G1938" s="22"/>
      <c r="H1938" s="14">
        <v>0.040000000000000001</v>
      </c>
      <c r="I1938" s="15" t="s">
        <v>64</v>
      </c>
      <c r="J1938" s="22" t="s">
        <v>65</v>
      </c>
      <c r="K1938" s="13">
        <v>90</v>
      </c>
      <c r="L1938" s="23">
        <v>5</v>
      </c>
      <c r="M1938" s="29">
        <f t="shared" si="112"/>
        <v>20</v>
      </c>
      <c r="N1938" s="29">
        <f t="shared" si="113"/>
        <v>25</v>
      </c>
      <c r="O1938" s="23"/>
      <c r="P1938" s="23"/>
      <c r="Q1938" s="23">
        <v>5</v>
      </c>
      <c r="R1938" s="23">
        <v>20</v>
      </c>
      <c r="S1938" s="22" t="s">
        <v>66</v>
      </c>
      <c r="T1938" s="22">
        <v>0.56000000000000005</v>
      </c>
      <c r="U1938" s="22">
        <v>88</v>
      </c>
      <c r="V1938" s="22">
        <v>140</v>
      </c>
      <c r="W1938" s="22">
        <v>190</v>
      </c>
      <c r="X1938" s="24"/>
      <c r="Y1938" s="25"/>
      <c r="Z1938" s="18">
        <f>#NAME?</f>
        <v>0</v>
      </c>
      <c r="AA1938" s="18" t="b">
        <f t="shared" si="111"/>
        <v>1</v>
      </c>
      <c r="AB1938" s="26"/>
    </row>
    <row r="1939">
      <c r="A1939" s="21">
        <v>12174</v>
      </c>
      <c r="B1939" s="22" t="s">
        <v>7952</v>
      </c>
      <c r="C1939" s="22" t="s">
        <v>7953</v>
      </c>
      <c r="D1939" s="22" t="s">
        <v>4422</v>
      </c>
      <c r="E1939" s="22" t="s">
        <v>7954</v>
      </c>
      <c r="F1939" s="22" t="s">
        <v>7948</v>
      </c>
      <c r="G1939" s="22"/>
      <c r="H1939" s="14">
        <v>0.040000000000000001</v>
      </c>
      <c r="I1939" s="15" t="s">
        <v>64</v>
      </c>
      <c r="J1939" s="22" t="s">
        <v>65</v>
      </c>
      <c r="K1939" s="13">
        <v>90</v>
      </c>
      <c r="L1939" s="23">
        <v>5</v>
      </c>
      <c r="M1939" s="29">
        <f t="shared" si="112"/>
        <v>20</v>
      </c>
      <c r="N1939" s="29">
        <f t="shared" si="113"/>
        <v>25</v>
      </c>
      <c r="O1939" s="23"/>
      <c r="P1939" s="23"/>
      <c r="Q1939" s="23">
        <v>5</v>
      </c>
      <c r="R1939" s="23">
        <v>20</v>
      </c>
      <c r="S1939" s="22" t="s">
        <v>66</v>
      </c>
      <c r="T1939" s="22">
        <v>0.56000000000000005</v>
      </c>
      <c r="U1939" s="22">
        <v>88</v>
      </c>
      <c r="V1939" s="22">
        <v>140</v>
      </c>
      <c r="W1939" s="22">
        <v>190</v>
      </c>
      <c r="X1939" s="24"/>
      <c r="Y1939" s="25"/>
      <c r="Z1939" s="18">
        <f>#NAME?</f>
        <v>0</v>
      </c>
      <c r="AA1939" s="18" t="b">
        <f t="shared" si="111"/>
        <v>1</v>
      </c>
      <c r="AB1939" s="26"/>
    </row>
    <row r="1940">
      <c r="A1940" s="21">
        <v>10576</v>
      </c>
      <c r="B1940" s="22" t="s">
        <v>7955</v>
      </c>
      <c r="C1940" s="22" t="s">
        <v>7956</v>
      </c>
      <c r="D1940" s="22" t="s">
        <v>4422</v>
      </c>
      <c r="E1940" s="22" t="s">
        <v>7957</v>
      </c>
      <c r="F1940" s="22" t="s">
        <v>7958</v>
      </c>
      <c r="G1940" s="22"/>
      <c r="H1940" s="14">
        <v>0.040000000000000001</v>
      </c>
      <c r="I1940" s="15" t="s">
        <v>64</v>
      </c>
      <c r="J1940" s="22" t="s">
        <v>65</v>
      </c>
      <c r="K1940" s="13">
        <v>90</v>
      </c>
      <c r="L1940" s="23">
        <v>8</v>
      </c>
      <c r="M1940" s="29">
        <f t="shared" si="112"/>
        <v>32</v>
      </c>
      <c r="N1940" s="29">
        <f t="shared" si="113"/>
        <v>40</v>
      </c>
      <c r="O1940" s="23"/>
      <c r="P1940" s="23"/>
      <c r="Q1940" s="23">
        <v>5</v>
      </c>
      <c r="R1940" s="23">
        <v>20</v>
      </c>
      <c r="S1940" s="22" t="s">
        <v>66</v>
      </c>
      <c r="T1940" s="22">
        <v>14</v>
      </c>
      <c r="U1940" s="22">
        <v>338</v>
      </c>
      <c r="V1940" s="22">
        <v>510</v>
      </c>
      <c r="W1940" s="22">
        <v>710</v>
      </c>
      <c r="X1940" s="24">
        <v>1</v>
      </c>
      <c r="Y1940" s="25"/>
      <c r="Z1940" s="18">
        <f>#NAME?</f>
        <v>0</v>
      </c>
      <c r="AA1940" s="18" t="b">
        <f t="shared" si="111"/>
        <v>1</v>
      </c>
      <c r="AB1940" s="26">
        <v>0</v>
      </c>
    </row>
    <row r="1941">
      <c r="A1941" s="31">
        <v>10575</v>
      </c>
      <c r="B1941" s="32" t="s">
        <v>7959</v>
      </c>
      <c r="C1941" s="22" t="s">
        <v>7960</v>
      </c>
      <c r="D1941" s="33" t="s">
        <v>4422</v>
      </c>
      <c r="E1941" s="33" t="s">
        <v>7961</v>
      </c>
      <c r="F1941" s="33" t="s">
        <v>7962</v>
      </c>
      <c r="G1941" s="34"/>
      <c r="H1941" s="35">
        <v>0.040000000000000001</v>
      </c>
      <c r="I1941" s="34" t="s">
        <v>64</v>
      </c>
      <c r="J1941" s="33" t="s">
        <v>65</v>
      </c>
      <c r="K1941" s="13">
        <v>90</v>
      </c>
      <c r="L1941" s="29">
        <v>8</v>
      </c>
      <c r="M1941" s="29">
        <f t="shared" si="112"/>
        <v>32</v>
      </c>
      <c r="N1941" s="29">
        <f t="shared" si="113"/>
        <v>40</v>
      </c>
      <c r="O1941" s="29"/>
      <c r="P1941" s="29"/>
      <c r="Q1941" s="29"/>
      <c r="R1941" s="29"/>
      <c r="S1941" s="33" t="s">
        <v>66</v>
      </c>
      <c r="T1941" s="33">
        <v>14</v>
      </c>
      <c r="U1941" s="33">
        <v>338</v>
      </c>
      <c r="V1941" s="33">
        <v>510</v>
      </c>
      <c r="W1941" s="33">
        <f t="shared" ref="W1906:W1969" si="114">ROUND(U1941*2,-1)</f>
        <v>680</v>
      </c>
      <c r="X1941" s="24"/>
      <c r="Y1941" s="29"/>
      <c r="Z1941" s="18">
        <f>#NAME?</f>
        <v>0</v>
      </c>
      <c r="AA1941" s="18" t="b">
        <f t="shared" si="111"/>
        <v>1</v>
      </c>
      <c r="AB1941" s="26">
        <v>1</v>
      </c>
    </row>
    <row r="1942">
      <c r="A1942" s="21">
        <v>12140</v>
      </c>
      <c r="B1942" s="22" t="s">
        <v>7963</v>
      </c>
      <c r="C1942" s="22" t="s">
        <v>7964</v>
      </c>
      <c r="D1942" s="22" t="s">
        <v>4422</v>
      </c>
      <c r="E1942" s="22" t="s">
        <v>7965</v>
      </c>
      <c r="F1942" s="22" t="s">
        <v>7966</v>
      </c>
      <c r="G1942" s="22"/>
      <c r="H1942" s="14">
        <v>0.040000000000000001</v>
      </c>
      <c r="I1942" s="15" t="s">
        <v>64</v>
      </c>
      <c r="J1942" s="22" t="s">
        <v>65</v>
      </c>
      <c r="K1942" s="13">
        <v>90</v>
      </c>
      <c r="L1942" s="23">
        <v>5</v>
      </c>
      <c r="M1942" s="29">
        <f t="shared" si="112"/>
        <v>20</v>
      </c>
      <c r="N1942" s="29">
        <f t="shared" si="113"/>
        <v>25</v>
      </c>
      <c r="O1942" s="23"/>
      <c r="P1942" s="23"/>
      <c r="Q1942" s="23">
        <v>5</v>
      </c>
      <c r="R1942" s="23">
        <v>20</v>
      </c>
      <c r="S1942" s="22" t="s">
        <v>66</v>
      </c>
      <c r="T1942" s="22">
        <v>14</v>
      </c>
      <c r="U1942" s="22">
        <v>357</v>
      </c>
      <c r="V1942" s="22">
        <v>540</v>
      </c>
      <c r="W1942" s="22">
        <v>710</v>
      </c>
      <c r="X1942" s="24">
        <v>1</v>
      </c>
      <c r="Y1942" s="25"/>
      <c r="Z1942" s="18">
        <f>#NAME?</f>
        <v>0</v>
      </c>
      <c r="AA1942" s="18" t="b">
        <f t="shared" si="111"/>
        <v>1</v>
      </c>
      <c r="AB1942" s="26">
        <v>15</v>
      </c>
    </row>
    <row r="1943">
      <c r="A1943" s="21">
        <v>12139</v>
      </c>
      <c r="B1943" s="22" t="s">
        <v>7967</v>
      </c>
      <c r="C1943" s="22" t="s">
        <v>7968</v>
      </c>
      <c r="D1943" s="22" t="s">
        <v>4422</v>
      </c>
      <c r="E1943" s="22" t="s">
        <v>7969</v>
      </c>
      <c r="F1943" s="22" t="s">
        <v>7970</v>
      </c>
      <c r="G1943" s="22"/>
      <c r="H1943" s="14">
        <v>0.040000000000000001</v>
      </c>
      <c r="I1943" s="15" t="s">
        <v>64</v>
      </c>
      <c r="J1943" s="22" t="s">
        <v>65</v>
      </c>
      <c r="K1943" s="13">
        <v>90</v>
      </c>
      <c r="L1943" s="23">
        <v>5</v>
      </c>
      <c r="M1943" s="29">
        <f t="shared" si="112"/>
        <v>20</v>
      </c>
      <c r="N1943" s="29">
        <f t="shared" si="113"/>
        <v>25</v>
      </c>
      <c r="O1943" s="23"/>
      <c r="P1943" s="23"/>
      <c r="Q1943" s="23">
        <v>5</v>
      </c>
      <c r="R1943" s="23">
        <v>20</v>
      </c>
      <c r="S1943" s="22" t="s">
        <v>66</v>
      </c>
      <c r="T1943" s="22">
        <v>14</v>
      </c>
      <c r="U1943" s="22">
        <v>357</v>
      </c>
      <c r="V1943" s="22">
        <v>540</v>
      </c>
      <c r="W1943" s="22">
        <v>710</v>
      </c>
      <c r="X1943" s="24"/>
      <c r="Y1943" s="25"/>
      <c r="Z1943" s="18">
        <f>#NAME?</f>
        <v>0</v>
      </c>
      <c r="AA1943" s="18" t="b">
        <f t="shared" si="111"/>
        <v>1</v>
      </c>
      <c r="AB1943" s="26">
        <v>13</v>
      </c>
    </row>
    <row r="1944">
      <c r="A1944" s="21">
        <v>10579</v>
      </c>
      <c r="B1944" s="22" t="s">
        <v>7971</v>
      </c>
      <c r="C1944" s="22" t="s">
        <v>7972</v>
      </c>
      <c r="D1944" s="22" t="s">
        <v>4422</v>
      </c>
      <c r="E1944" s="22" t="s">
        <v>7973</v>
      </c>
      <c r="F1944" s="22" t="s">
        <v>7974</v>
      </c>
      <c r="G1944" s="22"/>
      <c r="H1944" s="14">
        <v>0.040000000000000001</v>
      </c>
      <c r="I1944" s="15" t="s">
        <v>64</v>
      </c>
      <c r="J1944" s="22" t="s">
        <v>65</v>
      </c>
      <c r="K1944" s="13">
        <v>90</v>
      </c>
      <c r="L1944" s="23">
        <v>12</v>
      </c>
      <c r="M1944" s="29">
        <f t="shared" si="112"/>
        <v>48</v>
      </c>
      <c r="N1944" s="29">
        <f t="shared" si="113"/>
        <v>60</v>
      </c>
      <c r="O1944" s="23">
        <v>5</v>
      </c>
      <c r="P1944" s="23">
        <v>20</v>
      </c>
      <c r="Q1944" s="23"/>
      <c r="R1944" s="23"/>
      <c r="S1944" s="22" t="s">
        <v>66</v>
      </c>
      <c r="T1944" s="22">
        <v>4</v>
      </c>
      <c r="U1944" s="22">
        <v>102</v>
      </c>
      <c r="V1944" s="22">
        <v>150</v>
      </c>
      <c r="W1944" s="22">
        <v>200</v>
      </c>
      <c r="X1944" s="24"/>
      <c r="Y1944" s="25">
        <v>54</v>
      </c>
      <c r="Z1944" s="18">
        <f>#NAME?</f>
        <v>54</v>
      </c>
      <c r="AA1944" s="18" t="b">
        <f t="shared" si="111"/>
        <v>1</v>
      </c>
      <c r="AB1944" s="26"/>
    </row>
    <row r="1945">
      <c r="A1945" s="21">
        <v>10578</v>
      </c>
      <c r="B1945" s="22" t="s">
        <v>7975</v>
      </c>
      <c r="C1945" s="22" t="s">
        <v>7976</v>
      </c>
      <c r="D1945" s="22" t="s">
        <v>4422</v>
      </c>
      <c r="E1945" s="22" t="s">
        <v>7977</v>
      </c>
      <c r="F1945" s="22" t="s">
        <v>7978</v>
      </c>
      <c r="G1945" s="22"/>
      <c r="H1945" s="14">
        <v>0.040000000000000001</v>
      </c>
      <c r="I1945" s="15" t="s">
        <v>64</v>
      </c>
      <c r="J1945" s="22" t="s">
        <v>65</v>
      </c>
      <c r="K1945" s="13">
        <v>90</v>
      </c>
      <c r="L1945" s="23">
        <v>2</v>
      </c>
      <c r="M1945" s="29">
        <f t="shared" si="112"/>
        <v>8</v>
      </c>
      <c r="N1945" s="29">
        <f t="shared" si="113"/>
        <v>10</v>
      </c>
      <c r="O1945" s="23"/>
      <c r="P1945" s="23"/>
      <c r="Q1945" s="23">
        <v>5</v>
      </c>
      <c r="R1945" s="23">
        <v>20</v>
      </c>
      <c r="S1945" s="22" t="s">
        <v>66</v>
      </c>
      <c r="T1945" s="22">
        <v>18</v>
      </c>
      <c r="U1945" s="22">
        <v>419</v>
      </c>
      <c r="V1945" s="22">
        <v>650</v>
      </c>
      <c r="W1945" s="22">
        <v>900</v>
      </c>
      <c r="X1945" s="24">
        <v>10</v>
      </c>
      <c r="Y1945" s="25"/>
      <c r="Z1945" s="18">
        <f>#NAME?</f>
        <v>0</v>
      </c>
      <c r="AA1945" s="18" t="b">
        <f t="shared" si="111"/>
        <v>1</v>
      </c>
      <c r="AB1945" s="26">
        <v>0</v>
      </c>
    </row>
    <row r="1946">
      <c r="A1946" s="21">
        <v>10577</v>
      </c>
      <c r="B1946" s="22" t="s">
        <v>7979</v>
      </c>
      <c r="C1946" s="22" t="s">
        <v>7980</v>
      </c>
      <c r="D1946" s="22" t="s">
        <v>4422</v>
      </c>
      <c r="E1946" s="22" t="s">
        <v>7981</v>
      </c>
      <c r="F1946" s="22" t="s">
        <v>7982</v>
      </c>
      <c r="G1946" s="22"/>
      <c r="H1946" s="14">
        <v>0.040000000000000001</v>
      </c>
      <c r="I1946" s="15" t="s">
        <v>64</v>
      </c>
      <c r="J1946" s="22" t="s">
        <v>65</v>
      </c>
      <c r="K1946" s="13">
        <v>90</v>
      </c>
      <c r="L1946" s="23">
        <v>2</v>
      </c>
      <c r="M1946" s="29">
        <f t="shared" si="112"/>
        <v>8</v>
      </c>
      <c r="N1946" s="29">
        <f t="shared" si="113"/>
        <v>10</v>
      </c>
      <c r="O1946" s="23"/>
      <c r="P1946" s="23"/>
      <c r="Q1946" s="23">
        <v>5</v>
      </c>
      <c r="R1946" s="23">
        <v>20</v>
      </c>
      <c r="S1946" s="22" t="s">
        <v>66</v>
      </c>
      <c r="T1946" s="22">
        <v>18</v>
      </c>
      <c r="U1946" s="22">
        <v>419</v>
      </c>
      <c r="V1946" s="22">
        <v>650</v>
      </c>
      <c r="W1946" s="22">
        <v>900</v>
      </c>
      <c r="X1946" s="24">
        <v>4</v>
      </c>
      <c r="Y1946" s="25"/>
      <c r="Z1946" s="18">
        <f>#NAME?</f>
        <v>0</v>
      </c>
      <c r="AA1946" s="18" t="b">
        <f t="shared" si="111"/>
        <v>1</v>
      </c>
      <c r="AB1946" s="26">
        <v>1</v>
      </c>
    </row>
    <row r="1947">
      <c r="A1947" s="21">
        <v>12162</v>
      </c>
      <c r="B1947" s="22" t="s">
        <v>7983</v>
      </c>
      <c r="C1947" s="22" t="s">
        <v>7984</v>
      </c>
      <c r="D1947" s="22" t="s">
        <v>4422</v>
      </c>
      <c r="E1947" s="22" t="s">
        <v>7985</v>
      </c>
      <c r="F1947" s="22" t="s">
        <v>7986</v>
      </c>
      <c r="G1947" s="22"/>
      <c r="H1947" s="14">
        <v>0.040000000000000001</v>
      </c>
      <c r="I1947" s="15" t="s">
        <v>64</v>
      </c>
      <c r="J1947" s="22" t="s">
        <v>65</v>
      </c>
      <c r="K1947" s="13">
        <v>90</v>
      </c>
      <c r="L1947" s="23">
        <v>0</v>
      </c>
      <c r="M1947" s="29">
        <f t="shared" si="112"/>
        <v>0</v>
      </c>
      <c r="N1947" s="29">
        <f t="shared" si="113"/>
        <v>0</v>
      </c>
      <c r="O1947" s="23"/>
      <c r="P1947" s="23"/>
      <c r="Q1947" s="23">
        <v>5</v>
      </c>
      <c r="R1947" s="23">
        <v>20</v>
      </c>
      <c r="S1947" s="22" t="s">
        <v>66</v>
      </c>
      <c r="T1947" s="22">
        <v>0.55000000000000004</v>
      </c>
      <c r="U1947" s="22">
        <v>86</v>
      </c>
      <c r="V1947" s="22">
        <v>130</v>
      </c>
      <c r="W1947" s="22">
        <v>180</v>
      </c>
      <c r="X1947" s="24"/>
      <c r="Y1947" s="25"/>
      <c r="Z1947" s="18">
        <f>#NAME?</f>
        <v>0</v>
      </c>
      <c r="AA1947" s="18" t="b">
        <f t="shared" si="111"/>
        <v>1</v>
      </c>
      <c r="AB1947" s="26"/>
    </row>
    <row r="1948">
      <c r="A1948" s="21">
        <v>12089</v>
      </c>
      <c r="B1948" s="22" t="s">
        <v>7987</v>
      </c>
      <c r="C1948" s="22" t="s">
        <v>7988</v>
      </c>
      <c r="D1948" s="22" t="s">
        <v>4422</v>
      </c>
      <c r="E1948" s="22" t="s">
        <v>7989</v>
      </c>
      <c r="F1948" s="22" t="s">
        <v>7990</v>
      </c>
      <c r="G1948" s="22"/>
      <c r="H1948" s="14">
        <v>0.040000000000000001</v>
      </c>
      <c r="I1948" s="15" t="s">
        <v>64</v>
      </c>
      <c r="J1948" s="22" t="s">
        <v>65</v>
      </c>
      <c r="K1948" s="13">
        <v>90</v>
      </c>
      <c r="L1948" s="23">
        <v>0</v>
      </c>
      <c r="M1948" s="29">
        <f t="shared" si="112"/>
        <v>0</v>
      </c>
      <c r="N1948" s="29">
        <f t="shared" si="113"/>
        <v>0</v>
      </c>
      <c r="O1948" s="23"/>
      <c r="P1948" s="23"/>
      <c r="Q1948" s="23">
        <v>5</v>
      </c>
      <c r="R1948" s="23">
        <v>20</v>
      </c>
      <c r="S1948" s="22" t="s">
        <v>66</v>
      </c>
      <c r="T1948" s="22">
        <v>0.55000000000000004</v>
      </c>
      <c r="U1948" s="22">
        <v>86</v>
      </c>
      <c r="V1948" s="22">
        <v>130</v>
      </c>
      <c r="W1948" s="22">
        <v>180</v>
      </c>
      <c r="X1948" s="24"/>
      <c r="Y1948" s="25"/>
      <c r="Z1948" s="18">
        <f>#NAME?</f>
        <v>0</v>
      </c>
      <c r="AA1948" s="18" t="b">
        <f t="shared" si="111"/>
        <v>1</v>
      </c>
      <c r="AB1948" s="26"/>
    </row>
    <row r="1949">
      <c r="A1949" s="21">
        <v>10588</v>
      </c>
      <c r="B1949" s="22" t="s">
        <v>7991</v>
      </c>
      <c r="C1949" s="22" t="s">
        <v>7992</v>
      </c>
      <c r="D1949" s="22" t="s">
        <v>4422</v>
      </c>
      <c r="E1949" s="22" t="s">
        <v>7993</v>
      </c>
      <c r="F1949" s="22" t="s">
        <v>7994</v>
      </c>
      <c r="G1949" s="22"/>
      <c r="H1949" s="14">
        <v>0.040000000000000001</v>
      </c>
      <c r="I1949" s="15" t="s">
        <v>64</v>
      </c>
      <c r="J1949" s="22" t="s">
        <v>65</v>
      </c>
      <c r="K1949" s="13">
        <v>90</v>
      </c>
      <c r="L1949" s="23">
        <v>23</v>
      </c>
      <c r="M1949" s="29">
        <f t="shared" si="112"/>
        <v>92</v>
      </c>
      <c r="N1949" s="29">
        <f t="shared" si="113"/>
        <v>115</v>
      </c>
      <c r="O1949" s="23">
        <v>5</v>
      </c>
      <c r="P1949" s="23">
        <v>20</v>
      </c>
      <c r="Q1949" s="23"/>
      <c r="R1949" s="23"/>
      <c r="S1949" s="22" t="s">
        <v>66</v>
      </c>
      <c r="T1949" s="22">
        <v>5</v>
      </c>
      <c r="U1949" s="22">
        <v>128</v>
      </c>
      <c r="V1949" s="22">
        <v>190</v>
      </c>
      <c r="W1949" s="22">
        <v>260</v>
      </c>
      <c r="X1949" s="24"/>
      <c r="Y1949" s="25">
        <f>27+27</f>
        <v>54</v>
      </c>
      <c r="Z1949" s="18">
        <f>#NAME?</f>
        <v>54</v>
      </c>
      <c r="AA1949" s="18" t="b">
        <f t="shared" si="111"/>
        <v>1</v>
      </c>
      <c r="AB1949" s="26"/>
    </row>
    <row r="1950">
      <c r="A1950" s="21">
        <v>10589</v>
      </c>
      <c r="B1950" s="22" t="s">
        <v>7995</v>
      </c>
      <c r="C1950" s="22" t="s">
        <v>7996</v>
      </c>
      <c r="D1950" s="22" t="s">
        <v>4422</v>
      </c>
      <c r="E1950" s="22" t="s">
        <v>7997</v>
      </c>
      <c r="F1950" s="22" t="s">
        <v>7998</v>
      </c>
      <c r="G1950" s="22"/>
      <c r="H1950" s="14">
        <v>0.040000000000000001</v>
      </c>
      <c r="I1950" s="15" t="s">
        <v>64</v>
      </c>
      <c r="J1950" s="22" t="s">
        <v>65</v>
      </c>
      <c r="K1950" s="13">
        <v>90</v>
      </c>
      <c r="L1950" s="23">
        <v>20</v>
      </c>
      <c r="M1950" s="29">
        <f t="shared" si="112"/>
        <v>80</v>
      </c>
      <c r="N1950" s="29">
        <f t="shared" si="113"/>
        <v>100</v>
      </c>
      <c r="O1950" s="23"/>
      <c r="P1950" s="23"/>
      <c r="Q1950" s="23">
        <v>5</v>
      </c>
      <c r="R1950" s="23">
        <v>20</v>
      </c>
      <c r="S1950" s="22" t="s">
        <v>66</v>
      </c>
      <c r="T1950" s="22">
        <v>1.5</v>
      </c>
      <c r="U1950" s="22">
        <v>36</v>
      </c>
      <c r="V1950" s="22">
        <v>50</v>
      </c>
      <c r="W1950" s="22">
        <v>70</v>
      </c>
      <c r="X1950" s="24"/>
      <c r="Y1950" s="25"/>
      <c r="Z1950" s="18">
        <f>#NAME?</f>
        <v>0</v>
      </c>
      <c r="AA1950" s="18" t="b">
        <f t="shared" si="111"/>
        <v>1</v>
      </c>
      <c r="AB1950" s="26"/>
    </row>
    <row r="1951">
      <c r="A1951" s="21">
        <v>10581</v>
      </c>
      <c r="B1951" s="22" t="s">
        <v>7999</v>
      </c>
      <c r="C1951" s="22" t="s">
        <v>8000</v>
      </c>
      <c r="D1951" s="22" t="s">
        <v>4422</v>
      </c>
      <c r="E1951" s="22" t="s">
        <v>8001</v>
      </c>
      <c r="F1951" s="22" t="s">
        <v>8002</v>
      </c>
      <c r="G1951" s="22"/>
      <c r="H1951" s="14">
        <v>0.040000000000000001</v>
      </c>
      <c r="I1951" s="15" t="s">
        <v>64</v>
      </c>
      <c r="J1951" s="22" t="s">
        <v>65</v>
      </c>
      <c r="K1951" s="13">
        <v>90</v>
      </c>
      <c r="L1951" s="23">
        <v>9</v>
      </c>
      <c r="M1951" s="29">
        <f t="shared" si="112"/>
        <v>36</v>
      </c>
      <c r="N1951" s="29">
        <f t="shared" si="113"/>
        <v>45</v>
      </c>
      <c r="O1951" s="23">
        <v>5</v>
      </c>
      <c r="P1951" s="23">
        <v>20</v>
      </c>
      <c r="Q1951" s="23"/>
      <c r="R1951" s="23"/>
      <c r="S1951" s="22" t="s">
        <v>66</v>
      </c>
      <c r="T1951" s="22">
        <v>13</v>
      </c>
      <c r="U1951" s="22">
        <v>332</v>
      </c>
      <c r="V1951" s="22">
        <v>500</v>
      </c>
      <c r="W1951" s="22">
        <v>660</v>
      </c>
      <c r="X1951" s="24">
        <v>20</v>
      </c>
      <c r="Y1951" s="25">
        <v>14</v>
      </c>
      <c r="Z1951" s="18">
        <f>#NAME?</f>
        <v>14</v>
      </c>
      <c r="AA1951" s="18" t="b">
        <f t="shared" si="111"/>
        <v>1</v>
      </c>
      <c r="AB1951" s="26">
        <v>7</v>
      </c>
    </row>
    <row r="1952">
      <c r="A1952" s="21">
        <v>10580</v>
      </c>
      <c r="B1952" s="22" t="s">
        <v>8003</v>
      </c>
      <c r="C1952" s="22" t="s">
        <v>8004</v>
      </c>
      <c r="D1952" s="22" t="s">
        <v>4422</v>
      </c>
      <c r="E1952" s="22" t="s">
        <v>8005</v>
      </c>
      <c r="F1952" s="22" t="s">
        <v>8006</v>
      </c>
      <c r="G1952" s="22"/>
      <c r="H1952" s="14">
        <v>0.040000000000000001</v>
      </c>
      <c r="I1952" s="15" t="s">
        <v>64</v>
      </c>
      <c r="J1952" s="22" t="s">
        <v>65</v>
      </c>
      <c r="K1952" s="13">
        <v>90</v>
      </c>
      <c r="L1952" s="23">
        <v>10</v>
      </c>
      <c r="M1952" s="29">
        <f t="shared" si="112"/>
        <v>40</v>
      </c>
      <c r="N1952" s="29">
        <f t="shared" si="113"/>
        <v>50</v>
      </c>
      <c r="O1952" s="23">
        <v>5</v>
      </c>
      <c r="P1952" s="23">
        <v>20</v>
      </c>
      <c r="Q1952" s="23"/>
      <c r="R1952" s="23"/>
      <c r="S1952" s="22" t="s">
        <v>66</v>
      </c>
      <c r="T1952" s="22">
        <v>13</v>
      </c>
      <c r="U1952" s="22">
        <v>332</v>
      </c>
      <c r="V1952" s="22">
        <v>500</v>
      </c>
      <c r="W1952" s="22">
        <v>660</v>
      </c>
      <c r="X1952" s="24">
        <v>20</v>
      </c>
      <c r="Y1952" s="25">
        <v>18</v>
      </c>
      <c r="Z1952" s="18">
        <f>#NAME?</f>
        <v>18</v>
      </c>
      <c r="AA1952" s="18" t="b">
        <f t="shared" si="111"/>
        <v>1</v>
      </c>
      <c r="AB1952" s="26">
        <v>9</v>
      </c>
    </row>
    <row r="1953">
      <c r="A1953" s="21">
        <v>10591</v>
      </c>
      <c r="B1953" s="22" t="s">
        <v>8007</v>
      </c>
      <c r="C1953" s="22" t="s">
        <v>8008</v>
      </c>
      <c r="D1953" s="22" t="s">
        <v>4422</v>
      </c>
      <c r="E1953" s="22" t="s">
        <v>8009</v>
      </c>
      <c r="F1953" s="22" t="s">
        <v>8010</v>
      </c>
      <c r="G1953" s="22"/>
      <c r="H1953" s="14">
        <v>0.040000000000000001</v>
      </c>
      <c r="I1953" s="15" t="s">
        <v>64</v>
      </c>
      <c r="J1953" s="22" t="s">
        <v>65</v>
      </c>
      <c r="K1953" s="13">
        <v>90</v>
      </c>
      <c r="L1953" s="23">
        <v>8</v>
      </c>
      <c r="M1953" s="29">
        <f t="shared" si="112"/>
        <v>32</v>
      </c>
      <c r="N1953" s="29">
        <f t="shared" si="113"/>
        <v>40</v>
      </c>
      <c r="O1953" s="23">
        <v>5</v>
      </c>
      <c r="P1953" s="23">
        <v>20</v>
      </c>
      <c r="Q1953" s="23"/>
      <c r="R1953" s="23"/>
      <c r="S1953" s="22" t="s">
        <v>66</v>
      </c>
      <c r="T1953" s="22">
        <v>13</v>
      </c>
      <c r="U1953" s="22">
        <v>332</v>
      </c>
      <c r="V1953" s="22">
        <v>500</v>
      </c>
      <c r="W1953" s="22">
        <v>660</v>
      </c>
      <c r="X1953" s="24">
        <v>6</v>
      </c>
      <c r="Y1953" s="25">
        <v>19</v>
      </c>
      <c r="Z1953" s="18">
        <f>#NAME?</f>
        <v>19</v>
      </c>
      <c r="AA1953" s="18" t="b">
        <f t="shared" si="111"/>
        <v>1</v>
      </c>
      <c r="AB1953" s="71">
        <v>0</v>
      </c>
    </row>
    <row r="1954">
      <c r="A1954" s="21">
        <v>10590</v>
      </c>
      <c r="B1954" s="22" t="s">
        <v>8011</v>
      </c>
      <c r="C1954" s="22" t="s">
        <v>8012</v>
      </c>
      <c r="D1954" s="22" t="s">
        <v>4422</v>
      </c>
      <c r="E1954" s="22" t="s">
        <v>8013</v>
      </c>
      <c r="F1954" s="22" t="s">
        <v>8014</v>
      </c>
      <c r="G1954" s="22"/>
      <c r="H1954" s="14">
        <v>0.040000000000000001</v>
      </c>
      <c r="I1954" s="15" t="s">
        <v>64</v>
      </c>
      <c r="J1954" s="22" t="s">
        <v>65</v>
      </c>
      <c r="K1954" s="13">
        <v>90</v>
      </c>
      <c r="L1954" s="23">
        <v>8</v>
      </c>
      <c r="M1954" s="29">
        <f t="shared" si="112"/>
        <v>32</v>
      </c>
      <c r="N1954" s="29">
        <f t="shared" si="113"/>
        <v>40</v>
      </c>
      <c r="O1954" s="23">
        <v>5</v>
      </c>
      <c r="P1954" s="23">
        <v>20</v>
      </c>
      <c r="Q1954" s="23"/>
      <c r="R1954" s="23"/>
      <c r="S1954" s="22" t="s">
        <v>66</v>
      </c>
      <c r="T1954" s="22">
        <v>13</v>
      </c>
      <c r="U1954" s="22">
        <v>332</v>
      </c>
      <c r="V1954" s="22">
        <v>500</v>
      </c>
      <c r="W1954" s="22">
        <v>660</v>
      </c>
      <c r="X1954" s="24">
        <v>9</v>
      </c>
      <c r="Y1954" s="25">
        <v>18</v>
      </c>
      <c r="Z1954" s="18">
        <f>#NAME?</f>
        <v>18</v>
      </c>
      <c r="AA1954" s="18" t="b">
        <f t="shared" si="111"/>
        <v>1</v>
      </c>
      <c r="AB1954" s="71">
        <v>2</v>
      </c>
    </row>
    <row r="1955">
      <c r="A1955" s="21">
        <v>10583</v>
      </c>
      <c r="B1955" s="22" t="s">
        <v>8015</v>
      </c>
      <c r="C1955" s="22" t="s">
        <v>8016</v>
      </c>
      <c r="D1955" s="22" t="s">
        <v>4422</v>
      </c>
      <c r="E1955" s="22" t="s">
        <v>8017</v>
      </c>
      <c r="F1955" s="22" t="s">
        <v>8018</v>
      </c>
      <c r="G1955" s="22"/>
      <c r="H1955" s="14">
        <v>0.040000000000000001</v>
      </c>
      <c r="I1955" s="15" t="s">
        <v>64</v>
      </c>
      <c r="J1955" s="22" t="s">
        <v>65</v>
      </c>
      <c r="K1955" s="13">
        <v>90</v>
      </c>
      <c r="L1955" s="23">
        <v>5</v>
      </c>
      <c r="M1955" s="29">
        <f t="shared" si="112"/>
        <v>20</v>
      </c>
      <c r="N1955" s="29">
        <f t="shared" si="113"/>
        <v>25</v>
      </c>
      <c r="O1955" s="23"/>
      <c r="P1955" s="23"/>
      <c r="Q1955" s="23">
        <v>5</v>
      </c>
      <c r="R1955" s="23">
        <v>20</v>
      </c>
      <c r="S1955" s="22" t="s">
        <v>66</v>
      </c>
      <c r="T1955" s="22">
        <v>0.45000000000000001</v>
      </c>
      <c r="U1955" s="22">
        <v>70</v>
      </c>
      <c r="V1955" s="22">
        <v>110</v>
      </c>
      <c r="W1955" s="22">
        <v>160</v>
      </c>
      <c r="X1955" s="24"/>
      <c r="Y1955" s="25">
        <v>244</v>
      </c>
      <c r="Z1955" s="18">
        <f>#NAME?</f>
        <v>244</v>
      </c>
      <c r="AA1955" s="18" t="b">
        <f t="shared" si="111"/>
        <v>1</v>
      </c>
      <c r="AB1955" s="72">
        <v>17</v>
      </c>
    </row>
    <row r="1956">
      <c r="A1956" s="21">
        <v>10582</v>
      </c>
      <c r="B1956" s="22" t="s">
        <v>8019</v>
      </c>
      <c r="C1956" s="22" t="s">
        <v>8020</v>
      </c>
      <c r="D1956" s="22" t="s">
        <v>4422</v>
      </c>
      <c r="E1956" s="22" t="s">
        <v>8021</v>
      </c>
      <c r="F1956" s="22" t="s">
        <v>8022</v>
      </c>
      <c r="G1956" s="22"/>
      <c r="H1956" s="14">
        <v>0.040000000000000001</v>
      </c>
      <c r="I1956" s="15" t="s">
        <v>64</v>
      </c>
      <c r="J1956" s="22" t="s">
        <v>65</v>
      </c>
      <c r="K1956" s="13">
        <v>90</v>
      </c>
      <c r="L1956" s="23">
        <v>3</v>
      </c>
      <c r="M1956" s="29">
        <f t="shared" si="112"/>
        <v>12</v>
      </c>
      <c r="N1956" s="29">
        <f t="shared" si="113"/>
        <v>15</v>
      </c>
      <c r="O1956" s="23"/>
      <c r="P1956" s="23"/>
      <c r="Q1956" s="23">
        <v>5</v>
      </c>
      <c r="R1956" s="23">
        <v>20</v>
      </c>
      <c r="S1956" s="22" t="s">
        <v>66</v>
      </c>
      <c r="T1956" s="22">
        <v>0.45000000000000001</v>
      </c>
      <c r="U1956" s="22">
        <v>70</v>
      </c>
      <c r="V1956" s="22">
        <v>110</v>
      </c>
      <c r="W1956" s="22">
        <v>160</v>
      </c>
      <c r="X1956" s="24">
        <v>10</v>
      </c>
      <c r="Y1956" s="25">
        <v>291</v>
      </c>
      <c r="Z1956" s="18">
        <f>#NAME?</f>
        <v>291</v>
      </c>
      <c r="AA1956" s="18" t="b">
        <f t="shared" si="111"/>
        <v>1</v>
      </c>
      <c r="AB1956" s="26">
        <v>44</v>
      </c>
    </row>
    <row r="1957">
      <c r="A1957" s="21">
        <v>11256</v>
      </c>
      <c r="B1957" s="22" t="s">
        <v>8023</v>
      </c>
      <c r="C1957" s="22" t="s">
        <v>8024</v>
      </c>
      <c r="D1957" s="22" t="s">
        <v>4422</v>
      </c>
      <c r="E1957" s="22" t="s">
        <v>8025</v>
      </c>
      <c r="F1957" s="22" t="s">
        <v>8026</v>
      </c>
      <c r="G1957" s="22"/>
      <c r="H1957" s="14">
        <v>0.040000000000000001</v>
      </c>
      <c r="I1957" s="15" t="s">
        <v>64</v>
      </c>
      <c r="J1957" s="22" t="s">
        <v>65</v>
      </c>
      <c r="K1957" s="13">
        <v>90</v>
      </c>
      <c r="L1957" s="23">
        <v>0</v>
      </c>
      <c r="M1957" s="29">
        <f t="shared" si="112"/>
        <v>0</v>
      </c>
      <c r="N1957" s="29">
        <f t="shared" si="113"/>
        <v>0</v>
      </c>
      <c r="O1957" s="23"/>
      <c r="P1957" s="23"/>
      <c r="Q1957" s="23">
        <v>5</v>
      </c>
      <c r="R1957" s="23">
        <v>20</v>
      </c>
      <c r="S1957" s="22" t="s">
        <v>66</v>
      </c>
      <c r="T1957" s="22">
        <v>2.1000000000000001</v>
      </c>
      <c r="U1957" s="22">
        <v>328</v>
      </c>
      <c r="V1957" s="22">
        <v>510</v>
      </c>
      <c r="W1957" s="22">
        <v>710</v>
      </c>
      <c r="X1957" s="24">
        <v>14</v>
      </c>
      <c r="Y1957" s="25">
        <v>7</v>
      </c>
      <c r="Z1957" s="18">
        <f>#NAME?</f>
        <v>7</v>
      </c>
      <c r="AA1957" s="18" t="b">
        <f t="shared" si="111"/>
        <v>1</v>
      </c>
      <c r="AB1957" s="26">
        <v>18</v>
      </c>
    </row>
    <row r="1958">
      <c r="A1958" s="21">
        <v>11255</v>
      </c>
      <c r="B1958" s="22" t="s">
        <v>8027</v>
      </c>
      <c r="C1958" s="22" t="s">
        <v>8028</v>
      </c>
      <c r="D1958" s="22" t="s">
        <v>4422</v>
      </c>
      <c r="E1958" s="22" t="s">
        <v>8029</v>
      </c>
      <c r="F1958" s="22" t="s">
        <v>8030</v>
      </c>
      <c r="G1958" s="22"/>
      <c r="H1958" s="14">
        <v>0.040000000000000001</v>
      </c>
      <c r="I1958" s="15" t="s">
        <v>64</v>
      </c>
      <c r="J1958" s="22" t="s">
        <v>65</v>
      </c>
      <c r="K1958" s="13">
        <v>90</v>
      </c>
      <c r="L1958" s="23">
        <v>0</v>
      </c>
      <c r="M1958" s="29">
        <f t="shared" si="112"/>
        <v>0</v>
      </c>
      <c r="N1958" s="29">
        <f t="shared" si="113"/>
        <v>0</v>
      </c>
      <c r="O1958" s="23"/>
      <c r="P1958" s="23"/>
      <c r="Q1958" s="23">
        <v>5</v>
      </c>
      <c r="R1958" s="23">
        <v>20</v>
      </c>
      <c r="S1958" s="22" t="s">
        <v>66</v>
      </c>
      <c r="T1958" s="22">
        <v>2.1000000000000001</v>
      </c>
      <c r="U1958" s="22">
        <v>328</v>
      </c>
      <c r="V1958" s="22">
        <v>510</v>
      </c>
      <c r="W1958" s="22">
        <v>710</v>
      </c>
      <c r="X1958" s="24">
        <v>14</v>
      </c>
      <c r="Y1958" s="25">
        <v>7</v>
      </c>
      <c r="Z1958" s="18">
        <f>#NAME?</f>
        <v>7</v>
      </c>
      <c r="AA1958" s="18" t="b">
        <f t="shared" si="111"/>
        <v>1</v>
      </c>
      <c r="AB1958" s="26">
        <v>21</v>
      </c>
    </row>
    <row r="1959">
      <c r="A1959" s="21">
        <v>13820</v>
      </c>
      <c r="B1959" s="22" t="s">
        <v>8031</v>
      </c>
      <c r="C1959" s="22" t="s">
        <v>8032</v>
      </c>
      <c r="D1959" s="22" t="s">
        <v>4422</v>
      </c>
      <c r="E1959" s="22" t="s">
        <v>8033</v>
      </c>
      <c r="F1959" s="22" t="s">
        <v>8034</v>
      </c>
      <c r="G1959" s="22"/>
      <c r="H1959" s="14">
        <v>0.040000000000000001</v>
      </c>
      <c r="I1959" s="15" t="s">
        <v>64</v>
      </c>
      <c r="J1959" s="22" t="s">
        <v>65</v>
      </c>
      <c r="K1959" s="13">
        <v>90</v>
      </c>
      <c r="L1959" s="23">
        <v>1</v>
      </c>
      <c r="M1959" s="29">
        <f t="shared" si="112"/>
        <v>4</v>
      </c>
      <c r="N1959" s="29">
        <f t="shared" si="113"/>
        <v>5</v>
      </c>
      <c r="O1959" s="23">
        <v>5</v>
      </c>
      <c r="P1959" s="23">
        <v>30</v>
      </c>
      <c r="Q1959" s="23"/>
      <c r="R1959" s="23"/>
      <c r="S1959" s="22" t="s">
        <v>66</v>
      </c>
      <c r="T1959" s="22">
        <v>4</v>
      </c>
      <c r="U1959" s="22">
        <v>102</v>
      </c>
      <c r="V1959" s="22">
        <v>150</v>
      </c>
      <c r="W1959" s="22">
        <v>200</v>
      </c>
      <c r="X1959" s="24">
        <v>20</v>
      </c>
      <c r="Y1959" s="25">
        <v>15</v>
      </c>
      <c r="Z1959" s="18">
        <f>#NAME?</f>
        <v>15</v>
      </c>
      <c r="AA1959" s="18" t="b">
        <f t="shared" si="111"/>
        <v>1</v>
      </c>
      <c r="AB1959" s="26">
        <v>14</v>
      </c>
    </row>
    <row r="1960">
      <c r="A1960" s="21">
        <v>13684</v>
      </c>
      <c r="B1960" s="22" t="s">
        <v>8035</v>
      </c>
      <c r="C1960" s="22" t="s">
        <v>8036</v>
      </c>
      <c r="D1960" s="22" t="s">
        <v>4422</v>
      </c>
      <c r="E1960" s="22" t="s">
        <v>8037</v>
      </c>
      <c r="F1960" s="22" t="s">
        <v>8038</v>
      </c>
      <c r="G1960" s="22"/>
      <c r="H1960" s="14">
        <v>0.040000000000000001</v>
      </c>
      <c r="I1960" s="15" t="s">
        <v>3149</v>
      </c>
      <c r="J1960" s="15" t="s">
        <v>3150</v>
      </c>
      <c r="K1960" s="13">
        <v>90</v>
      </c>
      <c r="L1960" s="23">
        <v>4</v>
      </c>
      <c r="M1960" s="29">
        <f t="shared" si="112"/>
        <v>16</v>
      </c>
      <c r="N1960" s="29">
        <f t="shared" si="113"/>
        <v>20</v>
      </c>
      <c r="O1960" s="23">
        <v>5</v>
      </c>
      <c r="P1960" s="23">
        <v>30</v>
      </c>
      <c r="Q1960" s="23"/>
      <c r="R1960" s="23"/>
      <c r="S1960" s="22" t="s">
        <v>66</v>
      </c>
      <c r="T1960" s="22">
        <v>8.3200000000000003</v>
      </c>
      <c r="U1960" s="22">
        <v>1397.76</v>
      </c>
      <c r="V1960" s="22">
        <v>250</v>
      </c>
      <c r="W1960" s="22">
        <v>350</v>
      </c>
      <c r="X1960" s="24">
        <v>20</v>
      </c>
      <c r="Y1960" s="25"/>
      <c r="Z1960" s="18">
        <f>#NAME?</f>
        <v>0</v>
      </c>
      <c r="AA1960" s="18" t="b">
        <f t="shared" si="111"/>
        <v>1</v>
      </c>
      <c r="AB1960" s="26"/>
    </row>
    <row r="1961">
      <c r="A1961" s="21">
        <v>13685</v>
      </c>
      <c r="B1961" s="22" t="s">
        <v>8039</v>
      </c>
      <c r="C1961" s="22" t="s">
        <v>8040</v>
      </c>
      <c r="D1961" s="22" t="s">
        <v>4422</v>
      </c>
      <c r="E1961" s="22" t="s">
        <v>8041</v>
      </c>
      <c r="F1961" s="22" t="s">
        <v>8042</v>
      </c>
      <c r="G1961" s="22"/>
      <c r="H1961" s="14">
        <v>0.040000000000000001</v>
      </c>
      <c r="I1961" s="15" t="s">
        <v>3149</v>
      </c>
      <c r="J1961" s="15" t="s">
        <v>3150</v>
      </c>
      <c r="K1961" s="13">
        <v>90</v>
      </c>
      <c r="L1961" s="23">
        <v>4</v>
      </c>
      <c r="M1961" s="29">
        <f t="shared" si="112"/>
        <v>16</v>
      </c>
      <c r="N1961" s="29">
        <f t="shared" si="113"/>
        <v>20</v>
      </c>
      <c r="O1961" s="23">
        <v>5</v>
      </c>
      <c r="P1961" s="23">
        <v>30</v>
      </c>
      <c r="Q1961" s="23"/>
      <c r="R1961" s="23"/>
      <c r="S1961" s="22" t="s">
        <v>66</v>
      </c>
      <c r="T1961" s="22">
        <v>8.3200000000000003</v>
      </c>
      <c r="U1961" s="22">
        <v>1397.76</v>
      </c>
      <c r="V1961" s="22">
        <v>250</v>
      </c>
      <c r="W1961" s="22">
        <v>350</v>
      </c>
      <c r="X1961" s="24">
        <v>18</v>
      </c>
      <c r="Y1961" s="25"/>
      <c r="Z1961" s="18">
        <f>#NAME?</f>
        <v>0</v>
      </c>
      <c r="AA1961" s="18" t="b">
        <f t="shared" si="111"/>
        <v>1</v>
      </c>
      <c r="AB1961" s="26"/>
    </row>
    <row r="1962">
      <c r="A1962" s="21">
        <v>10601</v>
      </c>
      <c r="B1962" s="22" t="s">
        <v>8043</v>
      </c>
      <c r="C1962" s="22" t="s">
        <v>8044</v>
      </c>
      <c r="D1962" s="22" t="s">
        <v>4422</v>
      </c>
      <c r="E1962" s="22" t="s">
        <v>8045</v>
      </c>
      <c r="F1962" s="22" t="s">
        <v>8046</v>
      </c>
      <c r="G1962" s="22"/>
      <c r="H1962" s="14">
        <v>0.040000000000000001</v>
      </c>
      <c r="I1962" s="15" t="s">
        <v>3149</v>
      </c>
      <c r="J1962" s="15" t="s">
        <v>3150</v>
      </c>
      <c r="K1962" s="13">
        <v>90</v>
      </c>
      <c r="L1962" s="23">
        <v>36</v>
      </c>
      <c r="M1962" s="29">
        <f t="shared" si="112"/>
        <v>144</v>
      </c>
      <c r="N1962" s="29">
        <f t="shared" si="113"/>
        <v>180</v>
      </c>
      <c r="O1962" s="23">
        <v>5</v>
      </c>
      <c r="P1962" s="23">
        <v>30</v>
      </c>
      <c r="Q1962" s="23"/>
      <c r="R1962" s="23"/>
      <c r="S1962" s="22" t="s">
        <v>66</v>
      </c>
      <c r="T1962" s="22">
        <v>0.92000000000000004</v>
      </c>
      <c r="U1962" s="22">
        <v>154.56</v>
      </c>
      <c r="V1962" s="22">
        <v>240</v>
      </c>
      <c r="W1962" s="22">
        <v>330</v>
      </c>
      <c r="X1962" s="24">
        <v>4</v>
      </c>
      <c r="Y1962" s="25">
        <v>57</v>
      </c>
      <c r="Z1962" s="18">
        <f>#NAME?</f>
        <v>57</v>
      </c>
      <c r="AA1962" s="18" t="b">
        <f t="shared" si="111"/>
        <v>1</v>
      </c>
      <c r="AB1962" s="26">
        <v>6</v>
      </c>
    </row>
    <row r="1963">
      <c r="A1963" s="21">
        <v>10600</v>
      </c>
      <c r="B1963" s="22" t="s">
        <v>8047</v>
      </c>
      <c r="C1963" s="22" t="s">
        <v>8048</v>
      </c>
      <c r="D1963" s="22" t="s">
        <v>4422</v>
      </c>
      <c r="E1963" s="22" t="s">
        <v>8049</v>
      </c>
      <c r="F1963" s="22" t="s">
        <v>8050</v>
      </c>
      <c r="G1963" s="22"/>
      <c r="H1963" s="14">
        <v>0.040000000000000001</v>
      </c>
      <c r="I1963" s="15" t="s">
        <v>3149</v>
      </c>
      <c r="J1963" s="15" t="s">
        <v>3150</v>
      </c>
      <c r="K1963" s="13">
        <v>90</v>
      </c>
      <c r="L1963" s="23">
        <v>39</v>
      </c>
      <c r="M1963" s="29">
        <f t="shared" si="112"/>
        <v>156</v>
      </c>
      <c r="N1963" s="29">
        <f t="shared" si="113"/>
        <v>195</v>
      </c>
      <c r="O1963" s="23">
        <v>5</v>
      </c>
      <c r="P1963" s="23">
        <v>30</v>
      </c>
      <c r="Q1963" s="23"/>
      <c r="R1963" s="23"/>
      <c r="S1963" s="22" t="s">
        <v>66</v>
      </c>
      <c r="T1963" s="22">
        <v>0.92000000000000004</v>
      </c>
      <c r="U1963" s="22">
        <v>154.56</v>
      </c>
      <c r="V1963" s="22">
        <v>240</v>
      </c>
      <c r="W1963" s="22">
        <v>330</v>
      </c>
      <c r="X1963" s="24"/>
      <c r="Y1963" s="25">
        <v>50</v>
      </c>
      <c r="Z1963" s="18">
        <f>#NAME?</f>
        <v>50</v>
      </c>
      <c r="AA1963" s="18" t="b">
        <f t="shared" si="111"/>
        <v>1</v>
      </c>
      <c r="AB1963" s="26">
        <v>3</v>
      </c>
    </row>
    <row r="1964">
      <c r="A1964" s="21">
        <v>10599</v>
      </c>
      <c r="B1964" s="22" t="s">
        <v>8051</v>
      </c>
      <c r="C1964" s="22" t="s">
        <v>8052</v>
      </c>
      <c r="D1964" s="22" t="s">
        <v>4422</v>
      </c>
      <c r="E1964" s="22" t="s">
        <v>8053</v>
      </c>
      <c r="F1964" s="22" t="s">
        <v>8042</v>
      </c>
      <c r="G1964" s="22"/>
      <c r="H1964" s="14">
        <v>0.040000000000000001</v>
      </c>
      <c r="I1964" s="15" t="s">
        <v>3149</v>
      </c>
      <c r="J1964" s="15" t="s">
        <v>3150</v>
      </c>
      <c r="K1964" s="13">
        <v>90</v>
      </c>
      <c r="L1964" s="23">
        <v>28</v>
      </c>
      <c r="M1964" s="29">
        <f t="shared" si="112"/>
        <v>112</v>
      </c>
      <c r="N1964" s="29">
        <f t="shared" si="113"/>
        <v>140</v>
      </c>
      <c r="O1964" s="23">
        <v>5</v>
      </c>
      <c r="P1964" s="23">
        <v>30</v>
      </c>
      <c r="Q1964" s="23"/>
      <c r="R1964" s="23"/>
      <c r="S1964" s="22" t="s">
        <v>66</v>
      </c>
      <c r="T1964" s="22">
        <v>0.64000000000000001</v>
      </c>
      <c r="U1964" s="22">
        <v>107.52</v>
      </c>
      <c r="V1964" s="22">
        <v>150</v>
      </c>
      <c r="W1964" s="22">
        <v>200</v>
      </c>
      <c r="X1964" s="24">
        <v>2</v>
      </c>
      <c r="Y1964" s="25">
        <v>151</v>
      </c>
      <c r="Z1964" s="18">
        <f>#NAME?</f>
        <v>151</v>
      </c>
      <c r="AA1964" s="18" t="b">
        <f t="shared" si="111"/>
        <v>1</v>
      </c>
      <c r="AB1964" s="26">
        <v>6</v>
      </c>
    </row>
    <row r="1965">
      <c r="A1965" s="21">
        <v>10598</v>
      </c>
      <c r="B1965" s="22" t="s">
        <v>8054</v>
      </c>
      <c r="C1965" s="22" t="s">
        <v>8055</v>
      </c>
      <c r="D1965" s="22" t="s">
        <v>4422</v>
      </c>
      <c r="E1965" s="22" t="s">
        <v>8056</v>
      </c>
      <c r="F1965" s="22" t="s">
        <v>8038</v>
      </c>
      <c r="G1965" s="22"/>
      <c r="H1965" s="14">
        <v>0.040000000000000001</v>
      </c>
      <c r="I1965" s="15" t="s">
        <v>3149</v>
      </c>
      <c r="J1965" s="15" t="s">
        <v>3150</v>
      </c>
      <c r="K1965" s="13">
        <v>90</v>
      </c>
      <c r="L1965" s="23">
        <v>24</v>
      </c>
      <c r="M1965" s="29">
        <f t="shared" si="112"/>
        <v>96</v>
      </c>
      <c r="N1965" s="29">
        <f t="shared" si="113"/>
        <v>120</v>
      </c>
      <c r="O1965" s="23">
        <v>5</v>
      </c>
      <c r="P1965" s="23">
        <v>30</v>
      </c>
      <c r="Q1965" s="23"/>
      <c r="R1965" s="23"/>
      <c r="S1965" s="22" t="s">
        <v>66</v>
      </c>
      <c r="T1965" s="22">
        <v>0.64000000000000001</v>
      </c>
      <c r="U1965" s="22">
        <v>107.52</v>
      </c>
      <c r="V1965" s="22">
        <v>150</v>
      </c>
      <c r="W1965" s="22">
        <v>200</v>
      </c>
      <c r="X1965" s="24"/>
      <c r="Y1965" s="25">
        <v>164</v>
      </c>
      <c r="Z1965" s="18">
        <f>#NAME?</f>
        <v>164</v>
      </c>
      <c r="AA1965" s="18" t="b">
        <f t="shared" si="111"/>
        <v>1</v>
      </c>
      <c r="AB1965" s="26">
        <v>4</v>
      </c>
    </row>
    <row r="1966">
      <c r="A1966" s="21">
        <v>13683</v>
      </c>
      <c r="B1966" s="22" t="s">
        <v>8057</v>
      </c>
      <c r="C1966" s="22" t="s">
        <v>8058</v>
      </c>
      <c r="D1966" s="22" t="s">
        <v>4422</v>
      </c>
      <c r="E1966" s="22" t="s">
        <v>8059</v>
      </c>
      <c r="F1966" s="22" t="s">
        <v>8046</v>
      </c>
      <c r="G1966" s="22"/>
      <c r="H1966" s="14">
        <v>0.040000000000000001</v>
      </c>
      <c r="I1966" s="15" t="s">
        <v>3149</v>
      </c>
      <c r="J1966" s="15" t="s">
        <v>3150</v>
      </c>
      <c r="K1966" s="13">
        <v>90</v>
      </c>
      <c r="L1966" s="23">
        <v>26</v>
      </c>
      <c r="M1966" s="29">
        <f t="shared" si="112"/>
        <v>104</v>
      </c>
      <c r="N1966" s="29">
        <f t="shared" si="113"/>
        <v>130</v>
      </c>
      <c r="O1966" s="23">
        <v>5</v>
      </c>
      <c r="P1966" s="23">
        <v>30</v>
      </c>
      <c r="Q1966" s="23"/>
      <c r="R1966" s="23"/>
      <c r="S1966" s="22" t="s">
        <v>66</v>
      </c>
      <c r="T1966" s="22">
        <v>6.0800000000000001</v>
      </c>
      <c r="U1966" s="22">
        <v>120.18000000000001</v>
      </c>
      <c r="V1966" s="22">
        <v>390</v>
      </c>
      <c r="W1966" s="22">
        <v>540</v>
      </c>
      <c r="X1966" s="24"/>
      <c r="Y1966" s="25"/>
      <c r="Z1966" s="18">
        <f>#NAME?</f>
        <v>0</v>
      </c>
      <c r="AA1966" s="18" t="b">
        <f t="shared" si="111"/>
        <v>1</v>
      </c>
      <c r="AB1966" s="26"/>
    </row>
    <row r="1967">
      <c r="A1967" s="21">
        <v>13682</v>
      </c>
      <c r="B1967" s="22" t="s">
        <v>8060</v>
      </c>
      <c r="C1967" s="22" t="s">
        <v>8061</v>
      </c>
      <c r="D1967" s="22" t="s">
        <v>4422</v>
      </c>
      <c r="E1967" s="22" t="s">
        <v>8062</v>
      </c>
      <c r="F1967" s="22" t="s">
        <v>8050</v>
      </c>
      <c r="G1967" s="22"/>
      <c r="H1967" s="14">
        <v>0.040000000000000001</v>
      </c>
      <c r="I1967" s="15" t="s">
        <v>3149</v>
      </c>
      <c r="J1967" s="15" t="s">
        <v>3150</v>
      </c>
      <c r="K1967" s="13">
        <v>90</v>
      </c>
      <c r="L1967" s="23">
        <v>28</v>
      </c>
      <c r="M1967" s="29">
        <f t="shared" si="112"/>
        <v>112</v>
      </c>
      <c r="N1967" s="29">
        <f t="shared" si="113"/>
        <v>140</v>
      </c>
      <c r="O1967" s="23">
        <v>5</v>
      </c>
      <c r="P1967" s="23">
        <v>30</v>
      </c>
      <c r="Q1967" s="23"/>
      <c r="R1967" s="23"/>
      <c r="S1967" s="22" t="s">
        <v>66</v>
      </c>
      <c r="T1967" s="22">
        <v>6.0800000000000001</v>
      </c>
      <c r="U1967" s="22">
        <v>120.18000000000001</v>
      </c>
      <c r="V1967" s="22">
        <v>390</v>
      </c>
      <c r="W1967" s="22">
        <v>540</v>
      </c>
      <c r="X1967" s="24"/>
      <c r="Y1967" s="25"/>
      <c r="Z1967" s="18">
        <f>#NAME?</f>
        <v>0</v>
      </c>
      <c r="AA1967" s="18" t="b">
        <f t="shared" si="111"/>
        <v>1</v>
      </c>
      <c r="AB1967" s="26"/>
    </row>
    <row r="1968">
      <c r="A1968" s="21">
        <v>10585</v>
      </c>
      <c r="B1968" s="22" t="s">
        <v>8063</v>
      </c>
      <c r="C1968" s="22" t="s">
        <v>8064</v>
      </c>
      <c r="D1968" s="22" t="s">
        <v>4422</v>
      </c>
      <c r="E1968" s="22" t="s">
        <v>8065</v>
      </c>
      <c r="F1968" s="22" t="s">
        <v>8066</v>
      </c>
      <c r="G1968" s="22"/>
      <c r="H1968" s="14">
        <v>0.040000000000000001</v>
      </c>
      <c r="I1968" s="15" t="s">
        <v>64</v>
      </c>
      <c r="J1968" s="22" t="s">
        <v>65</v>
      </c>
      <c r="K1968" s="13">
        <v>90</v>
      </c>
      <c r="L1968" s="23">
        <v>9</v>
      </c>
      <c r="M1968" s="29">
        <f t="shared" si="112"/>
        <v>36</v>
      </c>
      <c r="N1968" s="29">
        <f t="shared" si="113"/>
        <v>45</v>
      </c>
      <c r="O1968" s="23"/>
      <c r="P1968" s="23"/>
      <c r="Q1968" s="23">
        <v>5</v>
      </c>
      <c r="R1968" s="23">
        <v>20</v>
      </c>
      <c r="S1968" s="22" t="s">
        <v>66</v>
      </c>
      <c r="T1968" s="22">
        <v>13</v>
      </c>
      <c r="U1968" s="22">
        <v>332</v>
      </c>
      <c r="V1968" s="22">
        <v>500</v>
      </c>
      <c r="W1968" s="22">
        <v>660</v>
      </c>
      <c r="X1968" s="24"/>
      <c r="Y1968" s="25">
        <v>76</v>
      </c>
      <c r="Z1968" s="18">
        <f>#NAME?</f>
        <v>76</v>
      </c>
      <c r="AA1968" s="18" t="b">
        <f t="shared" si="111"/>
        <v>1</v>
      </c>
      <c r="AB1968" s="26">
        <v>1</v>
      </c>
    </row>
    <row r="1969">
      <c r="A1969" s="21">
        <v>10584</v>
      </c>
      <c r="B1969" s="22" t="s">
        <v>8067</v>
      </c>
      <c r="C1969" s="22" t="s">
        <v>8068</v>
      </c>
      <c r="D1969" s="22" t="s">
        <v>4422</v>
      </c>
      <c r="E1969" s="22" t="s">
        <v>8069</v>
      </c>
      <c r="F1969" s="22" t="s">
        <v>8070</v>
      </c>
      <c r="G1969" s="22"/>
      <c r="H1969" s="14">
        <v>0.040000000000000001</v>
      </c>
      <c r="I1969" s="15" t="s">
        <v>64</v>
      </c>
      <c r="J1969" s="22" t="s">
        <v>65</v>
      </c>
      <c r="K1969" s="13">
        <v>90</v>
      </c>
      <c r="L1969" s="23">
        <v>9</v>
      </c>
      <c r="M1969" s="29">
        <f t="shared" si="112"/>
        <v>36</v>
      </c>
      <c r="N1969" s="29">
        <f t="shared" si="113"/>
        <v>45</v>
      </c>
      <c r="O1969" s="23"/>
      <c r="P1969" s="23"/>
      <c r="Q1969" s="23">
        <v>5</v>
      </c>
      <c r="R1969" s="23">
        <v>20</v>
      </c>
      <c r="S1969" s="22" t="s">
        <v>66</v>
      </c>
      <c r="T1969" s="22">
        <v>13</v>
      </c>
      <c r="U1969" s="22">
        <v>332</v>
      </c>
      <c r="V1969" s="22">
        <v>500</v>
      </c>
      <c r="W1969" s="22">
        <v>660</v>
      </c>
      <c r="X1969" s="24"/>
      <c r="Y1969" s="25">
        <v>90</v>
      </c>
      <c r="Z1969" s="18">
        <f>#NAME?</f>
        <v>90</v>
      </c>
      <c r="AA1969" s="18" t="b">
        <f t="shared" si="111"/>
        <v>1</v>
      </c>
      <c r="AB1969" s="26">
        <v>1</v>
      </c>
    </row>
    <row r="1970">
      <c r="A1970" s="21">
        <v>10595</v>
      </c>
      <c r="B1970" s="22" t="s">
        <v>8071</v>
      </c>
      <c r="C1970" s="22" t="s">
        <v>8072</v>
      </c>
      <c r="D1970" s="22" t="s">
        <v>4422</v>
      </c>
      <c r="E1970" s="22" t="s">
        <v>8073</v>
      </c>
      <c r="F1970" s="22" t="s">
        <v>8074</v>
      </c>
      <c r="G1970" s="22"/>
      <c r="H1970" s="14">
        <v>0.040000000000000001</v>
      </c>
      <c r="I1970" s="15" t="s">
        <v>64</v>
      </c>
      <c r="J1970" s="22" t="s">
        <v>65</v>
      </c>
      <c r="K1970" s="13">
        <v>90</v>
      </c>
      <c r="L1970" s="23">
        <v>5</v>
      </c>
      <c r="M1970" s="29">
        <f t="shared" si="112"/>
        <v>20</v>
      </c>
      <c r="N1970" s="29">
        <f t="shared" si="113"/>
        <v>25</v>
      </c>
      <c r="O1970" s="23"/>
      <c r="P1970" s="23"/>
      <c r="Q1970" s="23">
        <v>5</v>
      </c>
      <c r="R1970" s="23">
        <v>20</v>
      </c>
      <c r="S1970" s="22" t="s">
        <v>66</v>
      </c>
      <c r="T1970" s="22">
        <v>14</v>
      </c>
      <c r="U1970" s="22">
        <v>357</v>
      </c>
      <c r="V1970" s="22">
        <v>540</v>
      </c>
      <c r="W1970" s="22">
        <v>710</v>
      </c>
      <c r="X1970" s="24">
        <v>5</v>
      </c>
      <c r="Y1970" s="25">
        <v>15</v>
      </c>
      <c r="Z1970" s="18">
        <f>#NAME?</f>
        <v>15</v>
      </c>
      <c r="AA1970" s="18" t="b">
        <f t="shared" si="111"/>
        <v>1</v>
      </c>
      <c r="AB1970" s="26">
        <v>3</v>
      </c>
    </row>
    <row r="1971">
      <c r="A1971" s="21">
        <v>10594</v>
      </c>
      <c r="B1971" s="22" t="s">
        <v>8075</v>
      </c>
      <c r="C1971" s="22" t="s">
        <v>8076</v>
      </c>
      <c r="D1971" s="22" t="s">
        <v>4422</v>
      </c>
      <c r="E1971" s="22" t="s">
        <v>8077</v>
      </c>
      <c r="F1971" s="22" t="s">
        <v>8078</v>
      </c>
      <c r="G1971" s="22"/>
      <c r="H1971" s="14">
        <v>0.040000000000000001</v>
      </c>
      <c r="I1971" s="15" t="s">
        <v>64</v>
      </c>
      <c r="J1971" s="22" t="s">
        <v>65</v>
      </c>
      <c r="K1971" s="13">
        <v>90</v>
      </c>
      <c r="L1971" s="23">
        <v>6</v>
      </c>
      <c r="M1971" s="29">
        <f t="shared" si="112"/>
        <v>24</v>
      </c>
      <c r="N1971" s="29">
        <f t="shared" si="113"/>
        <v>30</v>
      </c>
      <c r="O1971" s="23"/>
      <c r="P1971" s="23"/>
      <c r="Q1971" s="23">
        <v>5</v>
      </c>
      <c r="R1971" s="23">
        <v>20</v>
      </c>
      <c r="S1971" s="22" t="s">
        <v>66</v>
      </c>
      <c r="T1971" s="22">
        <v>14</v>
      </c>
      <c r="U1971" s="22">
        <v>357</v>
      </c>
      <c r="V1971" s="22">
        <v>540</v>
      </c>
      <c r="W1971" s="22">
        <v>710</v>
      </c>
      <c r="X1971" s="24">
        <v>8</v>
      </c>
      <c r="Y1971" s="25">
        <v>23</v>
      </c>
      <c r="Z1971" s="18">
        <f>#NAME?</f>
        <v>23</v>
      </c>
      <c r="AA1971" s="18" t="b">
        <f t="shared" si="111"/>
        <v>1</v>
      </c>
      <c r="AB1971" s="26">
        <v>26</v>
      </c>
    </row>
    <row r="1972">
      <c r="A1972" s="21">
        <v>10587</v>
      </c>
      <c r="B1972" s="22" t="s">
        <v>8079</v>
      </c>
      <c r="C1972" s="22" t="s">
        <v>8080</v>
      </c>
      <c r="D1972" s="22" t="s">
        <v>4422</v>
      </c>
      <c r="E1972" s="22" t="s">
        <v>8081</v>
      </c>
      <c r="F1972" s="22" t="s">
        <v>8082</v>
      </c>
      <c r="G1972" s="22"/>
      <c r="H1972" s="14">
        <v>0.040000000000000001</v>
      </c>
      <c r="I1972" s="15" t="s">
        <v>64</v>
      </c>
      <c r="J1972" s="22" t="s">
        <v>65</v>
      </c>
      <c r="K1972" s="13">
        <v>90</v>
      </c>
      <c r="L1972" s="23">
        <v>28</v>
      </c>
      <c r="M1972" s="29">
        <f t="shared" si="112"/>
        <v>112</v>
      </c>
      <c r="N1972" s="29">
        <f t="shared" si="113"/>
        <v>140</v>
      </c>
      <c r="O1972" s="23"/>
      <c r="P1972" s="23"/>
      <c r="Q1972" s="23">
        <v>5</v>
      </c>
      <c r="R1972" s="23">
        <v>20</v>
      </c>
      <c r="S1972" s="22" t="s">
        <v>66</v>
      </c>
      <c r="T1972" s="22">
        <v>5</v>
      </c>
      <c r="U1972" s="22">
        <v>116</v>
      </c>
      <c r="V1972" s="22">
        <v>180</v>
      </c>
      <c r="W1972" s="22">
        <v>240</v>
      </c>
      <c r="X1972" s="24"/>
      <c r="Y1972" s="25"/>
      <c r="Z1972" s="18">
        <f>#NAME?</f>
        <v>0</v>
      </c>
      <c r="AA1972" s="18" t="b">
        <f t="shared" si="111"/>
        <v>1</v>
      </c>
      <c r="AB1972" s="26">
        <v>0</v>
      </c>
    </row>
    <row r="1973">
      <c r="A1973" s="21">
        <v>10586</v>
      </c>
      <c r="B1973" s="22" t="s">
        <v>8083</v>
      </c>
      <c r="C1973" s="22" t="s">
        <v>8084</v>
      </c>
      <c r="D1973" s="22" t="s">
        <v>4422</v>
      </c>
      <c r="E1973" s="22" t="s">
        <v>8085</v>
      </c>
      <c r="F1973" s="22" t="s">
        <v>8086</v>
      </c>
      <c r="G1973" s="22"/>
      <c r="H1973" s="14">
        <v>0.040000000000000001</v>
      </c>
      <c r="I1973" s="15" t="s">
        <v>64</v>
      </c>
      <c r="J1973" s="22" t="s">
        <v>65</v>
      </c>
      <c r="K1973" s="13">
        <v>90</v>
      </c>
      <c r="L1973" s="23">
        <v>27</v>
      </c>
      <c r="M1973" s="29">
        <f t="shared" si="112"/>
        <v>108</v>
      </c>
      <c r="N1973" s="29">
        <f t="shared" si="113"/>
        <v>135</v>
      </c>
      <c r="O1973" s="23"/>
      <c r="P1973" s="23"/>
      <c r="Q1973" s="23">
        <v>5</v>
      </c>
      <c r="R1973" s="23">
        <v>20</v>
      </c>
      <c r="S1973" s="22" t="s">
        <v>66</v>
      </c>
      <c r="T1973" s="22">
        <v>5</v>
      </c>
      <c r="U1973" s="22">
        <v>116</v>
      </c>
      <c r="V1973" s="22">
        <v>180</v>
      </c>
      <c r="W1973" s="22">
        <v>240</v>
      </c>
      <c r="X1973" s="24"/>
      <c r="Y1973" s="25"/>
      <c r="Z1973" s="18">
        <f>#NAME?</f>
        <v>0</v>
      </c>
      <c r="AA1973" s="18" t="b">
        <f t="shared" si="111"/>
        <v>1</v>
      </c>
      <c r="AB1973" s="26">
        <v>2</v>
      </c>
    </row>
    <row r="1974">
      <c r="A1974" s="12">
        <v>13993</v>
      </c>
      <c r="B1974" s="13" t="s">
        <v>8087</v>
      </c>
      <c r="C1974" s="13" t="s">
        <v>8088</v>
      </c>
      <c r="D1974" s="13" t="s">
        <v>4422</v>
      </c>
      <c r="E1974" s="13" t="s">
        <v>8089</v>
      </c>
      <c r="F1974" s="13" t="s">
        <v>8090</v>
      </c>
      <c r="G1974" s="13" t="s">
        <v>8091</v>
      </c>
      <c r="H1974" s="14">
        <v>0.02</v>
      </c>
      <c r="I1974" s="15" t="s">
        <v>32</v>
      </c>
      <c r="J1974" s="13" t="s">
        <v>33</v>
      </c>
      <c r="K1974" s="13">
        <v>90</v>
      </c>
      <c r="L1974" s="16">
        <f>#NAME?</f>
        <v>0</v>
      </c>
      <c r="M1974" s="29">
        <f t="shared" si="112"/>
        <v>0</v>
      </c>
      <c r="N1974" s="29">
        <f t="shared" si="113"/>
        <v>0</v>
      </c>
      <c r="O1974" s="16"/>
      <c r="P1974" s="16"/>
      <c r="Q1974" s="16">
        <v>1</v>
      </c>
      <c r="R1974" s="16">
        <v>3</v>
      </c>
      <c r="S1974" s="13" t="s">
        <v>34</v>
      </c>
      <c r="T1974" s="13">
        <v>14.949999999999999</v>
      </c>
      <c r="U1974" s="13">
        <v>2679.04</v>
      </c>
      <c r="V1974" s="13">
        <v>3500</v>
      </c>
      <c r="W1974" s="13">
        <v>4300</v>
      </c>
      <c r="X1974" s="17"/>
      <c r="Y1974" s="18">
        <v>16</v>
      </c>
      <c r="Z1974" s="18">
        <f>#NAME?</f>
        <v>16</v>
      </c>
      <c r="AA1974" s="18" t="b">
        <f t="shared" si="111"/>
        <v>1</v>
      </c>
      <c r="AB1974" s="19">
        <v>4</v>
      </c>
    </row>
    <row r="1975">
      <c r="A1975" s="21">
        <v>10640</v>
      </c>
      <c r="B1975" s="22" t="s">
        <v>8092</v>
      </c>
      <c r="C1975" s="22" t="s">
        <v>8093</v>
      </c>
      <c r="D1975" s="22" t="s">
        <v>4422</v>
      </c>
      <c r="E1975" s="22" t="s">
        <v>8094</v>
      </c>
      <c r="F1975" s="22" t="s">
        <v>8095</v>
      </c>
      <c r="G1975" s="22"/>
      <c r="H1975" s="14">
        <v>0.040000000000000001</v>
      </c>
      <c r="I1975" s="15" t="s">
        <v>64</v>
      </c>
      <c r="J1975" s="22" t="s">
        <v>65</v>
      </c>
      <c r="K1975" s="13">
        <v>90</v>
      </c>
      <c r="L1975" s="23">
        <v>2</v>
      </c>
      <c r="M1975" s="29">
        <f t="shared" si="112"/>
        <v>8</v>
      </c>
      <c r="N1975" s="29">
        <f t="shared" si="113"/>
        <v>10</v>
      </c>
      <c r="O1975" s="23">
        <v>5</v>
      </c>
      <c r="P1975" s="23">
        <v>10</v>
      </c>
      <c r="Q1975" s="23"/>
      <c r="R1975" s="23"/>
      <c r="S1975" s="22" t="s">
        <v>66</v>
      </c>
      <c r="T1975" s="22">
        <v>30</v>
      </c>
      <c r="U1975" s="22">
        <v>724</v>
      </c>
      <c r="V1975" s="22">
        <v>1090</v>
      </c>
      <c r="W1975" s="22">
        <v>1500</v>
      </c>
      <c r="X1975" s="24">
        <v>2</v>
      </c>
      <c r="Y1975" s="25">
        <v>20</v>
      </c>
      <c r="Z1975" s="18">
        <f>#NAME?</f>
        <v>20</v>
      </c>
      <c r="AA1975" s="18" t="b">
        <f t="shared" si="111"/>
        <v>1</v>
      </c>
      <c r="AB1975" s="26"/>
    </row>
    <row r="1976">
      <c r="A1976" s="21">
        <v>10639</v>
      </c>
      <c r="B1976" s="22" t="s">
        <v>8096</v>
      </c>
      <c r="C1976" s="22" t="s">
        <v>8097</v>
      </c>
      <c r="D1976" s="22" t="s">
        <v>4422</v>
      </c>
      <c r="E1976" s="22" t="s">
        <v>8098</v>
      </c>
      <c r="F1976" s="22" t="s">
        <v>8099</v>
      </c>
      <c r="G1976" s="22"/>
      <c r="H1976" s="14">
        <v>0.040000000000000001</v>
      </c>
      <c r="I1976" s="15" t="s">
        <v>64</v>
      </c>
      <c r="J1976" s="22" t="s">
        <v>65</v>
      </c>
      <c r="K1976" s="13">
        <v>90</v>
      </c>
      <c r="L1976" s="23">
        <v>2</v>
      </c>
      <c r="M1976" s="29">
        <f t="shared" si="112"/>
        <v>8</v>
      </c>
      <c r="N1976" s="29">
        <f t="shared" si="113"/>
        <v>10</v>
      </c>
      <c r="O1976" s="23">
        <v>5</v>
      </c>
      <c r="P1976" s="23">
        <v>10</v>
      </c>
      <c r="Q1976" s="23"/>
      <c r="R1976" s="23"/>
      <c r="S1976" s="22" t="s">
        <v>66</v>
      </c>
      <c r="T1976" s="22">
        <v>30</v>
      </c>
      <c r="U1976" s="22">
        <v>724</v>
      </c>
      <c r="V1976" s="22">
        <v>1090</v>
      </c>
      <c r="W1976" s="22">
        <v>1500</v>
      </c>
      <c r="X1976" s="24">
        <v>2</v>
      </c>
      <c r="Y1976" s="25">
        <v>20</v>
      </c>
      <c r="Z1976" s="18">
        <f>#NAME?</f>
        <v>20</v>
      </c>
      <c r="AA1976" s="18" t="b">
        <f t="shared" si="111"/>
        <v>1</v>
      </c>
      <c r="AB1976" s="26"/>
    </row>
    <row r="1977">
      <c r="A1977" s="21">
        <v>10654</v>
      </c>
      <c r="B1977" s="22" t="s">
        <v>8100</v>
      </c>
      <c r="C1977" s="22" t="s">
        <v>8101</v>
      </c>
      <c r="D1977" s="22" t="s">
        <v>4422</v>
      </c>
      <c r="E1977" s="22" t="s">
        <v>8102</v>
      </c>
      <c r="F1977" s="22" t="s">
        <v>8103</v>
      </c>
      <c r="G1977" s="22"/>
      <c r="H1977" s="14">
        <v>0.040000000000000001</v>
      </c>
      <c r="I1977" s="15" t="s">
        <v>64</v>
      </c>
      <c r="J1977" s="22" t="s">
        <v>65</v>
      </c>
      <c r="K1977" s="13">
        <v>90</v>
      </c>
      <c r="L1977" s="23">
        <v>1</v>
      </c>
      <c r="M1977" s="29">
        <f t="shared" si="112"/>
        <v>4</v>
      </c>
      <c r="N1977" s="29">
        <f t="shared" si="113"/>
        <v>5</v>
      </c>
      <c r="O1977" s="23"/>
      <c r="P1977" s="23"/>
      <c r="Q1977" s="23">
        <v>2</v>
      </c>
      <c r="R1977" s="23">
        <v>4</v>
      </c>
      <c r="S1977" s="22" t="s">
        <v>66</v>
      </c>
      <c r="T1977" s="22">
        <v>11</v>
      </c>
      <c r="U1977" s="22">
        <v>1719</v>
      </c>
      <c r="V1977" s="22">
        <v>2660</v>
      </c>
      <c r="W1977" s="22">
        <v>3670</v>
      </c>
      <c r="X1977" s="24"/>
      <c r="Y1977" s="25">
        <v>3</v>
      </c>
      <c r="Z1977" s="18">
        <f>#NAME?</f>
        <v>3</v>
      </c>
      <c r="AA1977" s="18" t="b">
        <f t="shared" si="111"/>
        <v>1</v>
      </c>
      <c r="AB1977" s="26"/>
    </row>
    <row r="1978">
      <c r="A1978" s="21">
        <v>10653</v>
      </c>
      <c r="B1978" s="22" t="s">
        <v>8104</v>
      </c>
      <c r="C1978" s="22" t="s">
        <v>8105</v>
      </c>
      <c r="D1978" s="22" t="s">
        <v>4422</v>
      </c>
      <c r="E1978" s="22" t="s">
        <v>8106</v>
      </c>
      <c r="F1978" s="22" t="s">
        <v>8107</v>
      </c>
      <c r="G1978" s="22"/>
      <c r="H1978" s="14">
        <v>0.040000000000000001</v>
      </c>
      <c r="I1978" s="15" t="s">
        <v>64</v>
      </c>
      <c r="J1978" s="22" t="s">
        <v>65</v>
      </c>
      <c r="K1978" s="13">
        <v>90</v>
      </c>
      <c r="L1978" s="23">
        <v>1</v>
      </c>
      <c r="M1978" s="29">
        <f t="shared" si="112"/>
        <v>4</v>
      </c>
      <c r="N1978" s="29">
        <f t="shared" si="113"/>
        <v>5</v>
      </c>
      <c r="O1978" s="23"/>
      <c r="P1978" s="23"/>
      <c r="Q1978" s="23">
        <v>2</v>
      </c>
      <c r="R1978" s="23">
        <v>4</v>
      </c>
      <c r="S1978" s="22" t="s">
        <v>66</v>
      </c>
      <c r="T1978" s="22">
        <v>80</v>
      </c>
      <c r="U1978" s="22">
        <v>1860</v>
      </c>
      <c r="V1978" s="22">
        <v>2790</v>
      </c>
      <c r="W1978" s="22">
        <v>3850</v>
      </c>
      <c r="X1978" s="24"/>
      <c r="Y1978" s="25"/>
      <c r="Z1978" s="18">
        <f>#NAME?</f>
        <v>0</v>
      </c>
      <c r="AA1978" s="18" t="b">
        <f t="shared" si="111"/>
        <v>1</v>
      </c>
      <c r="AB1978" s="26">
        <v>4</v>
      </c>
    </row>
    <row r="1979">
      <c r="A1979" s="21">
        <v>10651</v>
      </c>
      <c r="B1979" s="22" t="s">
        <v>8108</v>
      </c>
      <c r="C1979" s="22" t="s">
        <v>8109</v>
      </c>
      <c r="D1979" s="22" t="s">
        <v>4422</v>
      </c>
      <c r="E1979" s="22" t="s">
        <v>8110</v>
      </c>
      <c r="F1979" s="22" t="s">
        <v>8111</v>
      </c>
      <c r="G1979" s="22"/>
      <c r="H1979" s="14">
        <v>0.040000000000000001</v>
      </c>
      <c r="I1979" s="15" t="s">
        <v>64</v>
      </c>
      <c r="J1979" s="22" t="s">
        <v>65</v>
      </c>
      <c r="K1979" s="13">
        <v>90</v>
      </c>
      <c r="L1979" s="23">
        <v>3</v>
      </c>
      <c r="M1979" s="29">
        <f t="shared" si="112"/>
        <v>12</v>
      </c>
      <c r="N1979" s="29">
        <f t="shared" si="113"/>
        <v>15</v>
      </c>
      <c r="O1979" s="23"/>
      <c r="P1979" s="23"/>
      <c r="Q1979" s="23">
        <v>2</v>
      </c>
      <c r="R1979" s="23">
        <v>5</v>
      </c>
      <c r="S1979" s="22" t="s">
        <v>66</v>
      </c>
      <c r="T1979" s="22">
        <v>58</v>
      </c>
      <c r="U1979" s="22">
        <v>1479</v>
      </c>
      <c r="V1979" s="22">
        <v>2220</v>
      </c>
      <c r="W1979" s="22">
        <v>2960</v>
      </c>
      <c r="X1979" s="24"/>
      <c r="Y1979" s="25">
        <v>8</v>
      </c>
      <c r="Z1979" s="18">
        <f>#NAME?</f>
        <v>8</v>
      </c>
      <c r="AA1979" s="18" t="b">
        <f t="shared" si="111"/>
        <v>1</v>
      </c>
      <c r="AB1979" s="26">
        <v>3</v>
      </c>
    </row>
    <row r="1980">
      <c r="A1980" s="21">
        <v>10652</v>
      </c>
      <c r="B1980" s="22" t="s">
        <v>8112</v>
      </c>
      <c r="C1980" s="22" t="s">
        <v>8113</v>
      </c>
      <c r="D1980" s="22" t="s">
        <v>4422</v>
      </c>
      <c r="E1980" s="22" t="s">
        <v>8114</v>
      </c>
      <c r="F1980" s="22" t="s">
        <v>8115</v>
      </c>
      <c r="G1980" s="22"/>
      <c r="H1980" s="14">
        <v>0.040000000000000001</v>
      </c>
      <c r="I1980" s="15" t="s">
        <v>64</v>
      </c>
      <c r="J1980" s="22" t="s">
        <v>65</v>
      </c>
      <c r="K1980" s="13">
        <v>90</v>
      </c>
      <c r="L1980" s="23">
        <v>0</v>
      </c>
      <c r="M1980" s="29">
        <f t="shared" si="112"/>
        <v>0</v>
      </c>
      <c r="N1980" s="29">
        <f t="shared" si="113"/>
        <v>0</v>
      </c>
      <c r="O1980" s="23"/>
      <c r="P1980" s="23"/>
      <c r="Q1980" s="23">
        <v>2</v>
      </c>
      <c r="R1980" s="23">
        <v>5</v>
      </c>
      <c r="S1980" s="22" t="s">
        <v>66</v>
      </c>
      <c r="T1980" s="22">
        <v>11.289999999999999</v>
      </c>
      <c r="U1980" s="22">
        <v>1765</v>
      </c>
      <c r="V1980" s="22">
        <v>2740</v>
      </c>
      <c r="W1980" s="22">
        <v>3780</v>
      </c>
      <c r="X1980" s="24"/>
      <c r="Y1980" s="25"/>
      <c r="Z1980" s="18">
        <f>#NAME?</f>
        <v>0</v>
      </c>
      <c r="AA1980" s="18" t="b">
        <f t="shared" si="111"/>
        <v>1</v>
      </c>
      <c r="AB1980" s="26"/>
    </row>
    <row r="1981">
      <c r="A1981" s="21">
        <v>10638</v>
      </c>
      <c r="B1981" s="22" t="s">
        <v>8116</v>
      </c>
      <c r="C1981" s="22" t="s">
        <v>8117</v>
      </c>
      <c r="D1981" s="22" t="s">
        <v>4422</v>
      </c>
      <c r="E1981" s="22" t="s">
        <v>8118</v>
      </c>
      <c r="F1981" s="22" t="s">
        <v>8119</v>
      </c>
      <c r="G1981" s="22"/>
      <c r="H1981" s="14">
        <v>0.040000000000000001</v>
      </c>
      <c r="I1981" s="15" t="s">
        <v>4704</v>
      </c>
      <c r="J1981" s="15" t="s">
        <v>4705</v>
      </c>
      <c r="K1981" s="13">
        <v>90</v>
      </c>
      <c r="L1981" s="23">
        <v>4</v>
      </c>
      <c r="M1981" s="29">
        <f t="shared" si="112"/>
        <v>16</v>
      </c>
      <c r="N1981" s="29">
        <f t="shared" si="113"/>
        <v>20</v>
      </c>
      <c r="O1981" s="23"/>
      <c r="P1981" s="23"/>
      <c r="Q1981" s="23">
        <v>2</v>
      </c>
      <c r="R1981" s="23">
        <v>5</v>
      </c>
      <c r="S1981" s="22" t="s">
        <v>66</v>
      </c>
      <c r="T1981" s="22">
        <v>85</v>
      </c>
      <c r="U1981" s="22">
        <v>2215</v>
      </c>
      <c r="V1981" s="22">
        <v>3100</v>
      </c>
      <c r="W1981" s="22">
        <v>4700</v>
      </c>
      <c r="X1981" s="24">
        <v>1</v>
      </c>
      <c r="Y1981" s="25">
        <f>76+22</f>
        <v>98</v>
      </c>
      <c r="Z1981" s="18">
        <f>#NAME?</f>
        <v>98</v>
      </c>
      <c r="AA1981" s="18" t="b">
        <f t="shared" si="111"/>
        <v>1</v>
      </c>
      <c r="AB1981" s="26">
        <v>4</v>
      </c>
    </row>
    <row r="1982">
      <c r="A1982" s="21">
        <v>10637</v>
      </c>
      <c r="B1982" s="22" t="s">
        <v>8120</v>
      </c>
      <c r="C1982" s="22" t="s">
        <v>8121</v>
      </c>
      <c r="D1982" s="22" t="s">
        <v>4422</v>
      </c>
      <c r="E1982" s="22" t="s">
        <v>8122</v>
      </c>
      <c r="F1982" s="22" t="s">
        <v>8123</v>
      </c>
      <c r="G1982" s="22"/>
      <c r="H1982" s="14">
        <v>0.040000000000000001</v>
      </c>
      <c r="I1982" s="15" t="s">
        <v>4704</v>
      </c>
      <c r="J1982" s="15" t="s">
        <v>4705</v>
      </c>
      <c r="K1982" s="13">
        <v>90</v>
      </c>
      <c r="L1982" s="23">
        <v>4</v>
      </c>
      <c r="M1982" s="29">
        <f t="shared" si="112"/>
        <v>16</v>
      </c>
      <c r="N1982" s="29">
        <f t="shared" si="113"/>
        <v>20</v>
      </c>
      <c r="O1982" s="23"/>
      <c r="P1982" s="23"/>
      <c r="Q1982" s="23">
        <v>2</v>
      </c>
      <c r="R1982" s="23">
        <v>5</v>
      </c>
      <c r="S1982" s="22" t="s">
        <v>66</v>
      </c>
      <c r="T1982" s="22">
        <v>85</v>
      </c>
      <c r="U1982" s="22">
        <v>2215</v>
      </c>
      <c r="V1982" s="22">
        <v>3100</v>
      </c>
      <c r="W1982" s="22">
        <v>4700</v>
      </c>
      <c r="X1982" s="24">
        <v>1</v>
      </c>
      <c r="Y1982" s="25">
        <f>68+26</f>
        <v>94</v>
      </c>
      <c r="Z1982" s="18">
        <f>#NAME?</f>
        <v>94</v>
      </c>
      <c r="AA1982" s="18" t="b">
        <f t="shared" si="111"/>
        <v>1</v>
      </c>
      <c r="AB1982" s="26">
        <v>6</v>
      </c>
    </row>
    <row r="1983">
      <c r="A1983" s="21">
        <v>10648</v>
      </c>
      <c r="B1983" s="22" t="s">
        <v>8124</v>
      </c>
      <c r="C1983" s="22" t="s">
        <v>8125</v>
      </c>
      <c r="D1983" s="22" t="s">
        <v>4422</v>
      </c>
      <c r="E1983" s="22" t="s">
        <v>8126</v>
      </c>
      <c r="F1983" s="22" t="s">
        <v>8127</v>
      </c>
      <c r="G1983" s="22"/>
      <c r="H1983" s="14">
        <v>0.040000000000000001</v>
      </c>
      <c r="I1983" s="15" t="s">
        <v>64</v>
      </c>
      <c r="J1983" s="22" t="s">
        <v>65</v>
      </c>
      <c r="K1983" s="13">
        <v>90</v>
      </c>
      <c r="L1983" s="23">
        <v>0</v>
      </c>
      <c r="M1983" s="29">
        <f t="shared" si="112"/>
        <v>0</v>
      </c>
      <c r="N1983" s="29">
        <f t="shared" si="113"/>
        <v>0</v>
      </c>
      <c r="O1983" s="23">
        <v>5</v>
      </c>
      <c r="P1983" s="23">
        <v>10</v>
      </c>
      <c r="Q1983" s="23"/>
      <c r="R1983" s="23"/>
      <c r="S1983" s="22" t="s">
        <v>66</v>
      </c>
      <c r="T1983" s="22">
        <v>60</v>
      </c>
      <c r="U1983" s="22">
        <v>1350</v>
      </c>
      <c r="V1983" s="22">
        <v>2090</v>
      </c>
      <c r="W1983" s="22">
        <v>2880</v>
      </c>
      <c r="X1983" s="24"/>
      <c r="Y1983" s="25"/>
      <c r="Z1983" s="18">
        <f>#NAME?</f>
        <v>0</v>
      </c>
      <c r="AA1983" s="18" t="b">
        <f t="shared" si="111"/>
        <v>1</v>
      </c>
      <c r="AB1983" s="26"/>
    </row>
    <row r="1984">
      <c r="A1984" s="21">
        <v>10647</v>
      </c>
      <c r="B1984" s="22" t="s">
        <v>8128</v>
      </c>
      <c r="C1984" s="22" t="s">
        <v>8129</v>
      </c>
      <c r="D1984" s="22" t="s">
        <v>4422</v>
      </c>
      <c r="E1984" s="22" t="s">
        <v>8130</v>
      </c>
      <c r="F1984" s="22" t="s">
        <v>8131</v>
      </c>
      <c r="G1984" s="22"/>
      <c r="H1984" s="14">
        <v>0.040000000000000001</v>
      </c>
      <c r="I1984" s="15" t="s">
        <v>64</v>
      </c>
      <c r="J1984" s="22" t="s">
        <v>65</v>
      </c>
      <c r="K1984" s="13">
        <v>90</v>
      </c>
      <c r="L1984" s="23">
        <v>0</v>
      </c>
      <c r="M1984" s="29">
        <f t="shared" si="112"/>
        <v>0</v>
      </c>
      <c r="N1984" s="29">
        <f t="shared" si="113"/>
        <v>0</v>
      </c>
      <c r="O1984" s="23">
        <v>5</v>
      </c>
      <c r="P1984" s="23">
        <v>10</v>
      </c>
      <c r="Q1984" s="23"/>
      <c r="R1984" s="23"/>
      <c r="S1984" s="22" t="s">
        <v>66</v>
      </c>
      <c r="T1984" s="22">
        <v>60</v>
      </c>
      <c r="U1984" s="22">
        <v>1350</v>
      </c>
      <c r="V1984" s="22">
        <v>2090</v>
      </c>
      <c r="W1984" s="22">
        <v>2880</v>
      </c>
      <c r="X1984" s="24"/>
      <c r="Y1984" s="25"/>
      <c r="Z1984" s="18">
        <f>#NAME?</f>
        <v>0</v>
      </c>
      <c r="AA1984" s="18" t="b">
        <f t="shared" si="111"/>
        <v>1</v>
      </c>
      <c r="AB1984" s="26"/>
    </row>
    <row r="1985">
      <c r="A1985" s="21">
        <v>10646</v>
      </c>
      <c r="B1985" s="22" t="s">
        <v>8132</v>
      </c>
      <c r="C1985" s="22" t="s">
        <v>8133</v>
      </c>
      <c r="D1985" s="22" t="s">
        <v>4422</v>
      </c>
      <c r="E1985" s="22" t="s">
        <v>8134</v>
      </c>
      <c r="F1985" s="22" t="s">
        <v>8135</v>
      </c>
      <c r="G1985" s="22"/>
      <c r="H1985" s="14">
        <v>0.040000000000000001</v>
      </c>
      <c r="I1985" s="15" t="s">
        <v>64</v>
      </c>
      <c r="J1985" s="22" t="s">
        <v>65</v>
      </c>
      <c r="K1985" s="13">
        <v>90</v>
      </c>
      <c r="L1985" s="23">
        <v>13</v>
      </c>
      <c r="M1985" s="29">
        <f t="shared" si="112"/>
        <v>52</v>
      </c>
      <c r="N1985" s="29">
        <f t="shared" si="113"/>
        <v>65</v>
      </c>
      <c r="O1985" s="23">
        <v>5</v>
      </c>
      <c r="P1985" s="23">
        <v>10</v>
      </c>
      <c r="Q1985" s="23"/>
      <c r="R1985" s="23"/>
      <c r="S1985" s="22" t="s">
        <v>66</v>
      </c>
      <c r="T1985" s="22">
        <v>58</v>
      </c>
      <c r="U1985" s="22">
        <v>1479</v>
      </c>
      <c r="V1985" s="22">
        <v>2220</v>
      </c>
      <c r="W1985" s="22">
        <v>2960</v>
      </c>
      <c r="X1985" s="24"/>
      <c r="Y1985" s="25">
        <v>36</v>
      </c>
      <c r="Z1985" s="18">
        <f>#NAME?</f>
        <v>36</v>
      </c>
      <c r="AA1985" s="18" t="b">
        <f t="shared" si="111"/>
        <v>1</v>
      </c>
      <c r="AB1985" s="26">
        <v>6</v>
      </c>
    </row>
    <row r="1986">
      <c r="A1986" s="21">
        <v>10645</v>
      </c>
      <c r="B1986" s="22" t="s">
        <v>8136</v>
      </c>
      <c r="C1986" s="22" t="s">
        <v>8137</v>
      </c>
      <c r="D1986" s="22" t="s">
        <v>4422</v>
      </c>
      <c r="E1986" s="22" t="s">
        <v>8138</v>
      </c>
      <c r="F1986" s="22" t="s">
        <v>8139</v>
      </c>
      <c r="G1986" s="22"/>
      <c r="H1986" s="14">
        <v>0.040000000000000001</v>
      </c>
      <c r="I1986" s="15" t="s">
        <v>64</v>
      </c>
      <c r="J1986" s="22" t="s">
        <v>65</v>
      </c>
      <c r="K1986" s="13">
        <v>90</v>
      </c>
      <c r="L1986" s="23">
        <v>12</v>
      </c>
      <c r="M1986" s="29">
        <f t="shared" si="112"/>
        <v>48</v>
      </c>
      <c r="N1986" s="29">
        <f t="shared" si="113"/>
        <v>60</v>
      </c>
      <c r="O1986" s="23">
        <v>5</v>
      </c>
      <c r="P1986" s="23">
        <v>10</v>
      </c>
      <c r="Q1986" s="23"/>
      <c r="R1986" s="23"/>
      <c r="S1986" s="22" t="s">
        <v>66</v>
      </c>
      <c r="T1986" s="22">
        <v>58</v>
      </c>
      <c r="U1986" s="22">
        <v>1479</v>
      </c>
      <c r="V1986" s="22">
        <v>2220</v>
      </c>
      <c r="W1986" s="22">
        <v>2960</v>
      </c>
      <c r="X1986" s="24">
        <v>12</v>
      </c>
      <c r="Y1986" s="25">
        <v>15</v>
      </c>
      <c r="Z1986" s="18">
        <f>#NAME?</f>
        <v>15</v>
      </c>
      <c r="AA1986" s="18" t="b">
        <f t="shared" si="111"/>
        <v>1</v>
      </c>
      <c r="AB1986" s="26">
        <v>5</v>
      </c>
    </row>
    <row r="1987">
      <c r="A1987" s="21">
        <v>10642</v>
      </c>
      <c r="B1987" s="22" t="s">
        <v>8140</v>
      </c>
      <c r="C1987" s="22" t="s">
        <v>8141</v>
      </c>
      <c r="D1987" s="22" t="s">
        <v>4422</v>
      </c>
      <c r="E1987" s="22" t="s">
        <v>8142</v>
      </c>
      <c r="F1987" s="22" t="s">
        <v>8143</v>
      </c>
      <c r="G1987" s="22"/>
      <c r="H1987" s="14">
        <v>0.040000000000000001</v>
      </c>
      <c r="I1987" s="15" t="s">
        <v>4704</v>
      </c>
      <c r="J1987" s="15" t="s">
        <v>4705</v>
      </c>
      <c r="K1987" s="13">
        <v>90</v>
      </c>
      <c r="L1987" s="23">
        <v>19</v>
      </c>
      <c r="M1987" s="29">
        <f t="shared" si="112"/>
        <v>76</v>
      </c>
      <c r="N1987" s="29">
        <f t="shared" si="113"/>
        <v>95</v>
      </c>
      <c r="O1987" s="23"/>
      <c r="P1987" s="23"/>
      <c r="Q1987" s="23">
        <v>5</v>
      </c>
      <c r="R1987" s="23">
        <v>15</v>
      </c>
      <c r="S1987" s="22" t="s">
        <v>66</v>
      </c>
      <c r="T1987" s="22">
        <v>28</v>
      </c>
      <c r="U1987" s="22">
        <v>730</v>
      </c>
      <c r="V1987" s="22">
        <v>1000</v>
      </c>
      <c r="W1987" s="22">
        <v>1600</v>
      </c>
      <c r="X1987" s="24"/>
      <c r="Y1987" s="25">
        <v>66</v>
      </c>
      <c r="Z1987" s="18">
        <f>#NAME?</f>
        <v>66</v>
      </c>
      <c r="AA1987" s="18" t="b">
        <f t="shared" ref="AA1987:AA2050" si="115">Y1987=Z1987</f>
        <v>1</v>
      </c>
      <c r="AB1987" s="26">
        <v>9</v>
      </c>
    </row>
    <row r="1988">
      <c r="A1988" s="21">
        <v>10641</v>
      </c>
      <c r="B1988" s="22" t="s">
        <v>8144</v>
      </c>
      <c r="C1988" s="22" t="s">
        <v>8145</v>
      </c>
      <c r="D1988" s="22" t="s">
        <v>4422</v>
      </c>
      <c r="E1988" s="22" t="s">
        <v>8146</v>
      </c>
      <c r="F1988" s="22" t="s">
        <v>8147</v>
      </c>
      <c r="G1988" s="22"/>
      <c r="H1988" s="14">
        <v>0.040000000000000001</v>
      </c>
      <c r="I1988" s="15" t="s">
        <v>4704</v>
      </c>
      <c r="J1988" s="15" t="s">
        <v>4705</v>
      </c>
      <c r="K1988" s="13">
        <v>90</v>
      </c>
      <c r="L1988" s="23">
        <v>19</v>
      </c>
      <c r="M1988" s="29">
        <f t="shared" si="112"/>
        <v>76</v>
      </c>
      <c r="N1988" s="29">
        <f t="shared" si="113"/>
        <v>95</v>
      </c>
      <c r="O1988" s="23"/>
      <c r="P1988" s="23"/>
      <c r="Q1988" s="23">
        <v>5</v>
      </c>
      <c r="R1988" s="23">
        <v>15</v>
      </c>
      <c r="S1988" s="22" t="s">
        <v>66</v>
      </c>
      <c r="T1988" s="22">
        <v>28</v>
      </c>
      <c r="U1988" s="22">
        <v>730</v>
      </c>
      <c r="V1988" s="22">
        <v>1000</v>
      </c>
      <c r="W1988" s="22">
        <v>1600</v>
      </c>
      <c r="X1988" s="24">
        <v>1</v>
      </c>
      <c r="Y1988" s="25">
        <v>64</v>
      </c>
      <c r="Z1988" s="18">
        <f>#NAME?</f>
        <v>64</v>
      </c>
      <c r="AA1988" s="18" t="b">
        <f t="shared" si="115"/>
        <v>1</v>
      </c>
      <c r="AB1988" s="26">
        <v>12</v>
      </c>
    </row>
    <row r="1989">
      <c r="A1989" s="21">
        <v>10644</v>
      </c>
      <c r="B1989" s="22" t="s">
        <v>8148</v>
      </c>
      <c r="C1989" s="22" t="s">
        <v>8149</v>
      </c>
      <c r="D1989" s="22" t="s">
        <v>4422</v>
      </c>
      <c r="E1989" s="22" t="s">
        <v>8150</v>
      </c>
      <c r="F1989" s="22" t="s">
        <v>8151</v>
      </c>
      <c r="G1989" s="22"/>
      <c r="H1989" s="14">
        <v>0.040000000000000001</v>
      </c>
      <c r="I1989" s="15" t="s">
        <v>4704</v>
      </c>
      <c r="J1989" s="15" t="s">
        <v>4705</v>
      </c>
      <c r="K1989" s="13">
        <v>90</v>
      </c>
      <c r="L1989" s="23">
        <v>35</v>
      </c>
      <c r="M1989" s="29">
        <f t="shared" si="112"/>
        <v>140</v>
      </c>
      <c r="N1989" s="29">
        <f t="shared" si="113"/>
        <v>175</v>
      </c>
      <c r="O1989" s="23"/>
      <c r="P1989" s="23"/>
      <c r="Q1989" s="23">
        <v>5</v>
      </c>
      <c r="R1989" s="23">
        <v>20</v>
      </c>
      <c r="S1989" s="22" t="s">
        <v>66</v>
      </c>
      <c r="T1989" s="22">
        <v>9</v>
      </c>
      <c r="U1989" s="22">
        <v>235</v>
      </c>
      <c r="V1989" s="22">
        <v>330</v>
      </c>
      <c r="W1989" s="22">
        <v>490</v>
      </c>
      <c r="X1989" s="24">
        <v>6</v>
      </c>
      <c r="Y1989" s="25">
        <v>125</v>
      </c>
      <c r="Z1989" s="18">
        <f>#NAME?</f>
        <v>125</v>
      </c>
      <c r="AA1989" s="18" t="b">
        <f t="shared" si="115"/>
        <v>1</v>
      </c>
      <c r="AB1989" s="26">
        <v>10</v>
      </c>
    </row>
    <row r="1990">
      <c r="A1990" s="21">
        <v>10643</v>
      </c>
      <c r="B1990" s="22" t="s">
        <v>8152</v>
      </c>
      <c r="C1990" s="22" t="s">
        <v>8153</v>
      </c>
      <c r="D1990" s="22" t="s">
        <v>4422</v>
      </c>
      <c r="E1990" s="22" t="s">
        <v>8154</v>
      </c>
      <c r="F1990" s="22" t="s">
        <v>8155</v>
      </c>
      <c r="G1990" s="22"/>
      <c r="H1990" s="14">
        <v>0.040000000000000001</v>
      </c>
      <c r="I1990" s="15" t="s">
        <v>4704</v>
      </c>
      <c r="J1990" s="15" t="s">
        <v>4705</v>
      </c>
      <c r="K1990" s="13">
        <v>90</v>
      </c>
      <c r="L1990" s="23">
        <v>34</v>
      </c>
      <c r="M1990" s="29">
        <f t="shared" si="112"/>
        <v>136</v>
      </c>
      <c r="N1990" s="29">
        <f t="shared" si="113"/>
        <v>170</v>
      </c>
      <c r="O1990" s="23"/>
      <c r="P1990" s="23"/>
      <c r="Q1990" s="23">
        <v>5</v>
      </c>
      <c r="R1990" s="23">
        <v>20</v>
      </c>
      <c r="S1990" s="22" t="s">
        <v>66</v>
      </c>
      <c r="T1990" s="22">
        <v>9</v>
      </c>
      <c r="U1990" s="22">
        <v>235</v>
      </c>
      <c r="V1990" s="22">
        <v>330</v>
      </c>
      <c r="W1990" s="22">
        <v>490</v>
      </c>
      <c r="X1990" s="24"/>
      <c r="Y1990" s="25">
        <v>204</v>
      </c>
      <c r="Z1990" s="18">
        <f>#NAME?</f>
        <v>204</v>
      </c>
      <c r="AA1990" s="18" t="b">
        <f t="shared" si="115"/>
        <v>1</v>
      </c>
      <c r="AB1990" s="26">
        <v>10</v>
      </c>
    </row>
    <row r="1991">
      <c r="A1991" s="12">
        <v>11948</v>
      </c>
      <c r="B1991" s="13" t="s">
        <v>8156</v>
      </c>
      <c r="C1991" s="13" t="s">
        <v>8157</v>
      </c>
      <c r="D1991" s="13" t="s">
        <v>4422</v>
      </c>
      <c r="E1991" s="13" t="s">
        <v>8158</v>
      </c>
      <c r="F1991" s="13" t="s">
        <v>8159</v>
      </c>
      <c r="G1991" s="13" t="s">
        <v>8160</v>
      </c>
      <c r="H1991" s="14">
        <v>0.02</v>
      </c>
      <c r="I1991" s="15" t="s">
        <v>32</v>
      </c>
      <c r="J1991" s="13" t="s">
        <v>33</v>
      </c>
      <c r="K1991" s="13">
        <v>90</v>
      </c>
      <c r="L1991" s="16">
        <f>#NAME?</f>
        <v>9</v>
      </c>
      <c r="M1991" s="29">
        <f t="shared" si="112"/>
        <v>36</v>
      </c>
      <c r="N1991" s="29">
        <f t="shared" si="113"/>
        <v>45</v>
      </c>
      <c r="O1991" s="16"/>
      <c r="P1991" s="16"/>
      <c r="Q1991" s="16">
        <v>1</v>
      </c>
      <c r="R1991" s="16">
        <v>3</v>
      </c>
      <c r="S1991" s="13" t="s">
        <v>34</v>
      </c>
      <c r="T1991" s="13">
        <v>13.609999999999999</v>
      </c>
      <c r="U1991" s="13">
        <v>1874.0999999999999</v>
      </c>
      <c r="V1991" s="13">
        <v>2900</v>
      </c>
      <c r="W1991" s="13">
        <v>4140</v>
      </c>
      <c r="X1991" s="17"/>
      <c r="Y1991" s="18"/>
      <c r="Z1991" s="18">
        <f>#NAME?</f>
        <v>0</v>
      </c>
      <c r="AA1991" s="18" t="b">
        <f t="shared" si="115"/>
        <v>1</v>
      </c>
      <c r="AB1991" s="19"/>
    </row>
    <row r="1992">
      <c r="A1992" s="12">
        <v>11947</v>
      </c>
      <c r="B1992" s="13" t="s">
        <v>8161</v>
      </c>
      <c r="C1992" s="13" t="s">
        <v>8162</v>
      </c>
      <c r="D1992" s="13" t="s">
        <v>4422</v>
      </c>
      <c r="E1992" s="13" t="s">
        <v>8163</v>
      </c>
      <c r="F1992" s="13" t="s">
        <v>8164</v>
      </c>
      <c r="G1992" s="13" t="s">
        <v>8165</v>
      </c>
      <c r="H1992" s="14">
        <v>0.02</v>
      </c>
      <c r="I1992" s="15" t="s">
        <v>32</v>
      </c>
      <c r="J1992" s="13" t="s">
        <v>33</v>
      </c>
      <c r="K1992" s="13">
        <v>90</v>
      </c>
      <c r="L1992" s="16">
        <f>#NAME?</f>
        <v>1</v>
      </c>
      <c r="M1992" s="29">
        <f t="shared" si="112"/>
        <v>4</v>
      </c>
      <c r="N1992" s="29">
        <f t="shared" si="113"/>
        <v>5</v>
      </c>
      <c r="O1992" s="16"/>
      <c r="P1992" s="16"/>
      <c r="Q1992" s="16">
        <v>1</v>
      </c>
      <c r="R1992" s="16">
        <v>2</v>
      </c>
      <c r="S1992" s="13" t="s">
        <v>34</v>
      </c>
      <c r="T1992" s="13">
        <v>4.5</v>
      </c>
      <c r="U1992" s="13">
        <v>806.39999999999998</v>
      </c>
      <c r="V1992" s="13">
        <v>1000</v>
      </c>
      <c r="W1992" s="13">
        <v>1200</v>
      </c>
      <c r="X1992" s="17"/>
      <c r="Y1992" s="18">
        <v>22</v>
      </c>
      <c r="Z1992" s="18">
        <f>#NAME?</f>
        <v>22</v>
      </c>
      <c r="AA1992" s="18" t="b">
        <f t="shared" si="115"/>
        <v>1</v>
      </c>
      <c r="AB1992" s="19">
        <v>5</v>
      </c>
    </row>
    <row r="1993">
      <c r="A1993" s="21">
        <v>11193</v>
      </c>
      <c r="B1993" s="22" t="s">
        <v>8166</v>
      </c>
      <c r="C1993" s="22" t="s">
        <v>8167</v>
      </c>
      <c r="D1993" s="22" t="s">
        <v>4422</v>
      </c>
      <c r="E1993" s="22" t="s">
        <v>8168</v>
      </c>
      <c r="F1993" s="22" t="s">
        <v>8169</v>
      </c>
      <c r="G1993" s="22"/>
      <c r="H1993" s="14">
        <v>0.040000000000000001</v>
      </c>
      <c r="I1993" s="15" t="s">
        <v>64</v>
      </c>
      <c r="J1993" s="22" t="s">
        <v>65</v>
      </c>
      <c r="K1993" s="13">
        <v>90</v>
      </c>
      <c r="L1993" s="23">
        <v>0</v>
      </c>
      <c r="M1993" s="29">
        <f t="shared" si="112"/>
        <v>0</v>
      </c>
      <c r="N1993" s="29">
        <f t="shared" si="113"/>
        <v>0</v>
      </c>
      <c r="O1993" s="23"/>
      <c r="P1993" s="23"/>
      <c r="Q1993" s="23">
        <v>1</v>
      </c>
      <c r="R1993" s="23">
        <v>2</v>
      </c>
      <c r="S1993" s="22" t="s">
        <v>66</v>
      </c>
      <c r="T1993" s="22">
        <v>18.75</v>
      </c>
      <c r="U1993" s="22">
        <v>2931</v>
      </c>
      <c r="V1993" s="22">
        <v>2950</v>
      </c>
      <c r="W1993" s="22">
        <v>4000</v>
      </c>
      <c r="X1993" s="24"/>
      <c r="Y1993" s="25">
        <v>11</v>
      </c>
      <c r="Z1993" s="18">
        <f>#NAME?</f>
        <v>11</v>
      </c>
      <c r="AA1993" s="18" t="b">
        <f t="shared" si="115"/>
        <v>1</v>
      </c>
      <c r="AB1993" s="26">
        <v>0</v>
      </c>
    </row>
    <row r="1994">
      <c r="A1994" s="21">
        <v>11192</v>
      </c>
      <c r="B1994" s="22" t="s">
        <v>8170</v>
      </c>
      <c r="C1994" s="22" t="s">
        <v>8171</v>
      </c>
      <c r="D1994" s="22" t="s">
        <v>4422</v>
      </c>
      <c r="E1994" s="22" t="s">
        <v>8172</v>
      </c>
      <c r="F1994" s="22" t="s">
        <v>8173</v>
      </c>
      <c r="G1994" s="22"/>
      <c r="H1994" s="14">
        <v>0.040000000000000001</v>
      </c>
      <c r="I1994" s="15" t="s">
        <v>64</v>
      </c>
      <c r="J1994" s="22" t="s">
        <v>65</v>
      </c>
      <c r="K1994" s="13">
        <v>90</v>
      </c>
      <c r="L1994" s="23">
        <v>0</v>
      </c>
      <c r="M1994" s="29">
        <f t="shared" si="112"/>
        <v>0</v>
      </c>
      <c r="N1994" s="29">
        <f t="shared" si="113"/>
        <v>0</v>
      </c>
      <c r="O1994" s="23"/>
      <c r="P1994" s="23"/>
      <c r="Q1994" s="23">
        <v>1</v>
      </c>
      <c r="R1994" s="23">
        <v>2</v>
      </c>
      <c r="S1994" s="22" t="s">
        <v>66</v>
      </c>
      <c r="T1994" s="22">
        <v>18.75</v>
      </c>
      <c r="U1994" s="22">
        <v>2931</v>
      </c>
      <c r="V1994" s="22">
        <v>2950</v>
      </c>
      <c r="W1994" s="22">
        <v>4000</v>
      </c>
      <c r="X1994" s="24"/>
      <c r="Y1994" s="25">
        <v>7</v>
      </c>
      <c r="Z1994" s="18">
        <f>#NAME?</f>
        <v>7</v>
      </c>
      <c r="AA1994" s="18" t="b">
        <f t="shared" si="115"/>
        <v>1</v>
      </c>
      <c r="AB1994" s="26">
        <v>2</v>
      </c>
    </row>
    <row r="1995">
      <c r="A1995" s="21">
        <v>11743</v>
      </c>
      <c r="B1995" s="22" t="s">
        <v>8174</v>
      </c>
      <c r="C1995" s="22" t="s">
        <v>8175</v>
      </c>
      <c r="D1995" s="22" t="s">
        <v>4422</v>
      </c>
      <c r="E1995" s="22" t="s">
        <v>8176</v>
      </c>
      <c r="F1995" s="22" t="s">
        <v>8177</v>
      </c>
      <c r="G1995" s="22"/>
      <c r="H1995" s="14">
        <v>0.040000000000000001</v>
      </c>
      <c r="I1995" s="15" t="s">
        <v>64</v>
      </c>
      <c r="J1995" s="22" t="s">
        <v>65</v>
      </c>
      <c r="K1995" s="13">
        <v>90</v>
      </c>
      <c r="L1995" s="23">
        <v>0</v>
      </c>
      <c r="M1995" s="29">
        <f t="shared" si="112"/>
        <v>0</v>
      </c>
      <c r="N1995" s="29">
        <f t="shared" si="113"/>
        <v>0</v>
      </c>
      <c r="O1995" s="23"/>
      <c r="P1995" s="23"/>
      <c r="Q1995" s="23">
        <v>1</v>
      </c>
      <c r="R1995" s="23">
        <v>2</v>
      </c>
      <c r="S1995" s="22" t="s">
        <v>66</v>
      </c>
      <c r="T1995" s="22">
        <v>18.75</v>
      </c>
      <c r="U1995" s="22">
        <v>2931</v>
      </c>
      <c r="V1995" s="22">
        <v>4540</v>
      </c>
      <c r="W1995" s="22">
        <v>6260</v>
      </c>
      <c r="X1995" s="24"/>
      <c r="Y1995" s="25">
        <v>6</v>
      </c>
      <c r="Z1995" s="18">
        <f>#NAME?</f>
        <v>6</v>
      </c>
      <c r="AA1995" s="18" t="b">
        <f t="shared" si="115"/>
        <v>1</v>
      </c>
      <c r="AB1995" s="26"/>
    </row>
    <row r="1996">
      <c r="A1996" s="21">
        <v>11742</v>
      </c>
      <c r="B1996" s="22" t="s">
        <v>8178</v>
      </c>
      <c r="C1996" s="22" t="s">
        <v>8179</v>
      </c>
      <c r="D1996" s="22" t="s">
        <v>4422</v>
      </c>
      <c r="E1996" s="22" t="s">
        <v>8180</v>
      </c>
      <c r="F1996" s="22" t="s">
        <v>8181</v>
      </c>
      <c r="G1996" s="22"/>
      <c r="H1996" s="14">
        <v>0.040000000000000001</v>
      </c>
      <c r="I1996" s="15" t="s">
        <v>64</v>
      </c>
      <c r="J1996" s="22" t="s">
        <v>65</v>
      </c>
      <c r="K1996" s="13">
        <v>90</v>
      </c>
      <c r="L1996" s="23">
        <v>0</v>
      </c>
      <c r="M1996" s="29">
        <f t="shared" si="112"/>
        <v>0</v>
      </c>
      <c r="N1996" s="29">
        <f t="shared" si="113"/>
        <v>0</v>
      </c>
      <c r="O1996" s="23"/>
      <c r="P1996" s="23"/>
      <c r="Q1996" s="23">
        <v>1</v>
      </c>
      <c r="R1996" s="23">
        <v>2</v>
      </c>
      <c r="S1996" s="22" t="s">
        <v>66</v>
      </c>
      <c r="T1996" s="22">
        <v>18.75</v>
      </c>
      <c r="U1996" s="22">
        <v>2931</v>
      </c>
      <c r="V1996" s="22">
        <v>4540</v>
      </c>
      <c r="W1996" s="22">
        <v>6260</v>
      </c>
      <c r="X1996" s="24"/>
      <c r="Y1996" s="25">
        <v>6</v>
      </c>
      <c r="Z1996" s="18">
        <f>#NAME?</f>
        <v>6</v>
      </c>
      <c r="AA1996" s="18" t="b">
        <f t="shared" si="115"/>
        <v>1</v>
      </c>
      <c r="AB1996" s="26"/>
    </row>
    <row r="1997">
      <c r="A1997" s="21">
        <v>12750</v>
      </c>
      <c r="B1997" s="22" t="s">
        <v>8182</v>
      </c>
      <c r="C1997" s="22" t="s">
        <v>8183</v>
      </c>
      <c r="D1997" s="22" t="s">
        <v>4422</v>
      </c>
      <c r="E1997" s="22" t="s">
        <v>8184</v>
      </c>
      <c r="F1997" s="22" t="s">
        <v>8185</v>
      </c>
      <c r="G1997" s="22"/>
      <c r="H1997" s="14">
        <v>0.040000000000000001</v>
      </c>
      <c r="I1997" s="15" t="s">
        <v>64</v>
      </c>
      <c r="J1997" s="22" t="s">
        <v>65</v>
      </c>
      <c r="K1997" s="13">
        <v>90</v>
      </c>
      <c r="L1997" s="23">
        <v>23</v>
      </c>
      <c r="M1997" s="29">
        <f t="shared" si="112"/>
        <v>92</v>
      </c>
      <c r="N1997" s="29">
        <f t="shared" si="113"/>
        <v>115</v>
      </c>
      <c r="O1997" s="23"/>
      <c r="P1997" s="23"/>
      <c r="Q1997" s="23">
        <v>5</v>
      </c>
      <c r="R1997" s="23">
        <v>20</v>
      </c>
      <c r="S1997" s="22" t="s">
        <v>66</v>
      </c>
      <c r="T1997" s="22">
        <v>15</v>
      </c>
      <c r="U1997" s="22">
        <v>408</v>
      </c>
      <c r="V1997" s="22">
        <v>650</v>
      </c>
      <c r="W1997" s="22">
        <v>820</v>
      </c>
      <c r="X1997" s="24"/>
      <c r="Y1997" s="25">
        <v>10</v>
      </c>
      <c r="Z1997" s="18">
        <f>#NAME?</f>
        <v>10</v>
      </c>
      <c r="AA1997" s="18" t="b">
        <f t="shared" si="115"/>
        <v>1</v>
      </c>
      <c r="AB1997" s="26">
        <v>0</v>
      </c>
    </row>
    <row r="1998">
      <c r="A1998" s="21">
        <v>12749</v>
      </c>
      <c r="B1998" s="22" t="s">
        <v>8186</v>
      </c>
      <c r="C1998" s="22" t="s">
        <v>8187</v>
      </c>
      <c r="D1998" s="22" t="s">
        <v>4422</v>
      </c>
      <c r="E1998" s="22" t="s">
        <v>8188</v>
      </c>
      <c r="F1998" s="22" t="s">
        <v>8189</v>
      </c>
      <c r="G1998" s="22"/>
      <c r="H1998" s="14">
        <v>0.040000000000000001</v>
      </c>
      <c r="I1998" s="15" t="s">
        <v>64</v>
      </c>
      <c r="J1998" s="22" t="s">
        <v>65</v>
      </c>
      <c r="K1998" s="13">
        <v>90</v>
      </c>
      <c r="L1998" s="23">
        <v>17</v>
      </c>
      <c r="M1998" s="29">
        <f t="shared" si="112"/>
        <v>68</v>
      </c>
      <c r="N1998" s="29">
        <f t="shared" si="113"/>
        <v>85</v>
      </c>
      <c r="O1998" s="23"/>
      <c r="P1998" s="23"/>
      <c r="Q1998" s="23">
        <v>5</v>
      </c>
      <c r="R1998" s="23">
        <v>20</v>
      </c>
      <c r="S1998" s="22" t="s">
        <v>66</v>
      </c>
      <c r="T1998" s="22">
        <v>15</v>
      </c>
      <c r="U1998" s="22">
        <v>408</v>
      </c>
      <c r="V1998" s="22">
        <v>650</v>
      </c>
      <c r="W1998" s="22">
        <v>820</v>
      </c>
      <c r="X1998" s="24"/>
      <c r="Y1998" s="25">
        <v>45</v>
      </c>
      <c r="Z1998" s="18">
        <f>#NAME?</f>
        <v>45</v>
      </c>
      <c r="AA1998" s="18" t="b">
        <f t="shared" si="115"/>
        <v>1</v>
      </c>
      <c r="AB1998" s="26">
        <v>8</v>
      </c>
    </row>
    <row r="1999">
      <c r="A1999" s="21">
        <v>11463</v>
      </c>
      <c r="B1999" s="22" t="s">
        <v>8190</v>
      </c>
      <c r="C1999" s="22" t="s">
        <v>8191</v>
      </c>
      <c r="D1999" s="22" t="s">
        <v>4422</v>
      </c>
      <c r="E1999" s="22" t="s">
        <v>8192</v>
      </c>
      <c r="F1999" s="22" t="s">
        <v>8193</v>
      </c>
      <c r="G1999" s="22"/>
      <c r="H1999" s="14">
        <v>0.040000000000000001</v>
      </c>
      <c r="I1999" s="15" t="s">
        <v>64</v>
      </c>
      <c r="J1999" s="22" t="s">
        <v>65</v>
      </c>
      <c r="K1999" s="13">
        <v>90</v>
      </c>
      <c r="L1999" s="23">
        <v>5</v>
      </c>
      <c r="M1999" s="29">
        <f t="shared" ref="M1999:M2062" si="116">L1999*4</f>
        <v>20</v>
      </c>
      <c r="N1999" s="29">
        <f t="shared" ref="N1999:N2062" si="117">L1999*5</f>
        <v>25</v>
      </c>
      <c r="O1999" s="23"/>
      <c r="P1999" s="23"/>
      <c r="Q1999" s="23">
        <v>5</v>
      </c>
      <c r="R1999" s="23">
        <v>20</v>
      </c>
      <c r="S1999" s="22" t="s">
        <v>66</v>
      </c>
      <c r="T1999" s="22">
        <v>30</v>
      </c>
      <c r="U1999" s="22">
        <v>765</v>
      </c>
      <c r="V1999" s="22">
        <v>1100</v>
      </c>
      <c r="W1999" s="22">
        <v>2000</v>
      </c>
      <c r="X1999" s="24"/>
      <c r="Y1999" s="25"/>
      <c r="Z1999" s="18">
        <f>#NAME?</f>
        <v>0</v>
      </c>
      <c r="AA1999" s="18" t="b">
        <f t="shared" si="115"/>
        <v>1</v>
      </c>
      <c r="AB1999" s="26"/>
    </row>
    <row r="2000">
      <c r="A2000" s="21">
        <v>11462</v>
      </c>
      <c r="B2000" s="22" t="s">
        <v>8194</v>
      </c>
      <c r="C2000" s="22" t="s">
        <v>8195</v>
      </c>
      <c r="D2000" s="22" t="s">
        <v>4422</v>
      </c>
      <c r="E2000" s="22" t="s">
        <v>8196</v>
      </c>
      <c r="F2000" s="22" t="s">
        <v>8197</v>
      </c>
      <c r="G2000" s="22"/>
      <c r="H2000" s="14">
        <v>0.040000000000000001</v>
      </c>
      <c r="I2000" s="15" t="s">
        <v>64</v>
      </c>
      <c r="J2000" s="22" t="s">
        <v>65</v>
      </c>
      <c r="K2000" s="13">
        <v>90</v>
      </c>
      <c r="L2000" s="23">
        <v>0</v>
      </c>
      <c r="M2000" s="29">
        <f t="shared" si="116"/>
        <v>0</v>
      </c>
      <c r="N2000" s="29">
        <f t="shared" si="117"/>
        <v>0</v>
      </c>
      <c r="O2000" s="23"/>
      <c r="P2000" s="23"/>
      <c r="Q2000" s="23">
        <v>2</v>
      </c>
      <c r="R2000" s="23">
        <v>10</v>
      </c>
      <c r="S2000" s="22" t="s">
        <v>66</v>
      </c>
      <c r="T2000" s="22">
        <v>2.2999999999999998</v>
      </c>
      <c r="U2000" s="22">
        <v>359</v>
      </c>
      <c r="V2000" s="22">
        <v>560</v>
      </c>
      <c r="W2000" s="22">
        <v>770</v>
      </c>
      <c r="X2000" s="24"/>
      <c r="Y2000" s="25"/>
      <c r="Z2000" s="18">
        <f>#NAME?</f>
        <v>0</v>
      </c>
      <c r="AA2000" s="18" t="b">
        <f t="shared" si="115"/>
        <v>1</v>
      </c>
      <c r="AB2000" s="26">
        <v>11</v>
      </c>
    </row>
    <row r="2001">
      <c r="A2001" s="21">
        <v>11461</v>
      </c>
      <c r="B2001" s="22" t="s">
        <v>8198</v>
      </c>
      <c r="C2001" s="22" t="s">
        <v>8199</v>
      </c>
      <c r="D2001" s="22" t="s">
        <v>4422</v>
      </c>
      <c r="E2001" s="22" t="s">
        <v>8200</v>
      </c>
      <c r="F2001" s="22" t="s">
        <v>8201</v>
      </c>
      <c r="G2001" s="22"/>
      <c r="H2001" s="14">
        <v>0.040000000000000001</v>
      </c>
      <c r="I2001" s="15" t="s">
        <v>64</v>
      </c>
      <c r="J2001" s="22" t="s">
        <v>65</v>
      </c>
      <c r="K2001" s="13">
        <v>90</v>
      </c>
      <c r="L2001" s="23">
        <v>1</v>
      </c>
      <c r="M2001" s="29">
        <f t="shared" si="116"/>
        <v>4</v>
      </c>
      <c r="N2001" s="29">
        <f t="shared" si="117"/>
        <v>5</v>
      </c>
      <c r="O2001" s="23"/>
      <c r="P2001" s="23"/>
      <c r="Q2001" s="23">
        <v>2</v>
      </c>
      <c r="R2001" s="23">
        <v>10</v>
      </c>
      <c r="S2001" s="22" t="s">
        <v>66</v>
      </c>
      <c r="T2001" s="22">
        <v>26</v>
      </c>
      <c r="U2001" s="22">
        <v>585</v>
      </c>
      <c r="V2001" s="22">
        <v>910</v>
      </c>
      <c r="W2001" s="22">
        <v>1260</v>
      </c>
      <c r="X2001" s="24"/>
      <c r="Y2001" s="25"/>
      <c r="Z2001" s="18">
        <f>#NAME?</f>
        <v>0</v>
      </c>
      <c r="AA2001" s="18" t="b">
        <f t="shared" si="115"/>
        <v>1</v>
      </c>
      <c r="AB2001" s="26"/>
    </row>
    <row r="2002">
      <c r="A2002" s="21">
        <v>12754</v>
      </c>
      <c r="B2002" s="22" t="s">
        <v>8202</v>
      </c>
      <c r="C2002" s="22" t="s">
        <v>8203</v>
      </c>
      <c r="D2002" s="22" t="s">
        <v>4422</v>
      </c>
      <c r="E2002" s="22" t="s">
        <v>8204</v>
      </c>
      <c r="F2002" s="22" t="s">
        <v>8205</v>
      </c>
      <c r="G2002" s="22"/>
      <c r="H2002" s="14">
        <v>0.040000000000000001</v>
      </c>
      <c r="I2002" s="15" t="s">
        <v>64</v>
      </c>
      <c r="J2002" s="22" t="s">
        <v>65</v>
      </c>
      <c r="K2002" s="13">
        <v>90</v>
      </c>
      <c r="L2002" s="23">
        <v>0</v>
      </c>
      <c r="M2002" s="29">
        <f t="shared" si="116"/>
        <v>0</v>
      </c>
      <c r="N2002" s="29">
        <f t="shared" si="117"/>
        <v>0</v>
      </c>
      <c r="O2002" s="23"/>
      <c r="P2002" s="23"/>
      <c r="Q2002" s="23">
        <v>5</v>
      </c>
      <c r="R2002" s="23">
        <v>20</v>
      </c>
      <c r="S2002" s="22" t="s">
        <v>66</v>
      </c>
      <c r="T2002" s="22">
        <v>2</v>
      </c>
      <c r="U2002" s="22">
        <v>313</v>
      </c>
      <c r="V2002" s="22">
        <v>480</v>
      </c>
      <c r="W2002" s="22">
        <v>660</v>
      </c>
      <c r="X2002" s="24"/>
      <c r="Y2002" s="25"/>
      <c r="Z2002" s="18">
        <f>#NAME?</f>
        <v>0</v>
      </c>
      <c r="AA2002" s="18" t="b">
        <f t="shared" si="115"/>
        <v>1</v>
      </c>
      <c r="AB2002" s="26">
        <v>2</v>
      </c>
    </row>
    <row r="2003">
      <c r="A2003" s="21">
        <v>12753</v>
      </c>
      <c r="B2003" s="22" t="s">
        <v>8206</v>
      </c>
      <c r="C2003" s="22" t="s">
        <v>8207</v>
      </c>
      <c r="D2003" s="22" t="s">
        <v>4422</v>
      </c>
      <c r="E2003" s="22" t="s">
        <v>8208</v>
      </c>
      <c r="F2003" s="22" t="s">
        <v>8209</v>
      </c>
      <c r="G2003" s="22"/>
      <c r="H2003" s="14">
        <v>0.040000000000000001</v>
      </c>
      <c r="I2003" s="15" t="s">
        <v>64</v>
      </c>
      <c r="J2003" s="22" t="s">
        <v>65</v>
      </c>
      <c r="K2003" s="13">
        <v>90</v>
      </c>
      <c r="L2003" s="23">
        <v>0</v>
      </c>
      <c r="M2003" s="29">
        <f t="shared" si="116"/>
        <v>0</v>
      </c>
      <c r="N2003" s="29">
        <f t="shared" si="117"/>
        <v>0</v>
      </c>
      <c r="O2003" s="23"/>
      <c r="P2003" s="23"/>
      <c r="Q2003" s="23">
        <v>5</v>
      </c>
      <c r="R2003" s="23">
        <v>20</v>
      </c>
      <c r="S2003" s="22" t="s">
        <v>66</v>
      </c>
      <c r="T2003" s="22">
        <v>2</v>
      </c>
      <c r="U2003" s="22">
        <v>313</v>
      </c>
      <c r="V2003" s="22">
        <v>480</v>
      </c>
      <c r="W2003" s="22">
        <v>660</v>
      </c>
      <c r="X2003" s="24"/>
      <c r="Y2003" s="25"/>
      <c r="Z2003" s="18">
        <f>#NAME?</f>
        <v>0</v>
      </c>
      <c r="AA2003" s="18" t="b">
        <f t="shared" si="115"/>
        <v>1</v>
      </c>
      <c r="AB2003" s="26">
        <v>0</v>
      </c>
    </row>
    <row r="2004">
      <c r="A2004" s="21">
        <v>11282</v>
      </c>
      <c r="B2004" s="22" t="s">
        <v>8210</v>
      </c>
      <c r="C2004" s="22" t="s">
        <v>8211</v>
      </c>
      <c r="D2004" s="22" t="s">
        <v>4422</v>
      </c>
      <c r="E2004" s="22" t="s">
        <v>8212</v>
      </c>
      <c r="F2004" s="22" t="s">
        <v>8213</v>
      </c>
      <c r="G2004" s="22"/>
      <c r="H2004" s="14">
        <v>0.040000000000000001</v>
      </c>
      <c r="I2004" s="15" t="s">
        <v>64</v>
      </c>
      <c r="J2004" s="22" t="s">
        <v>65</v>
      </c>
      <c r="K2004" s="13">
        <v>90</v>
      </c>
      <c r="L2004" s="23">
        <v>0</v>
      </c>
      <c r="M2004" s="29">
        <f t="shared" si="116"/>
        <v>0</v>
      </c>
      <c r="N2004" s="29">
        <f t="shared" si="117"/>
        <v>0</v>
      </c>
      <c r="O2004" s="23"/>
      <c r="P2004" s="23"/>
      <c r="Q2004" s="23">
        <v>2</v>
      </c>
      <c r="R2004" s="23">
        <v>10</v>
      </c>
      <c r="S2004" s="22" t="s">
        <v>66</v>
      </c>
      <c r="T2004" s="22">
        <v>9.5199999999999996</v>
      </c>
      <c r="U2004" s="22">
        <v>1488</v>
      </c>
      <c r="V2004" s="22">
        <v>2310</v>
      </c>
      <c r="W2004" s="22">
        <v>3190</v>
      </c>
      <c r="X2004" s="24">
        <v>11</v>
      </c>
      <c r="Y2004" s="25"/>
      <c r="Z2004" s="18">
        <f>#NAME?</f>
        <v>0</v>
      </c>
      <c r="AA2004" s="18" t="b">
        <f t="shared" si="115"/>
        <v>1</v>
      </c>
      <c r="AB2004" s="26"/>
    </row>
    <row r="2005">
      <c r="A2005" s="12">
        <v>14075</v>
      </c>
      <c r="B2005" s="13" t="s">
        <v>8214</v>
      </c>
      <c r="C2005" s="13" t="s">
        <v>8215</v>
      </c>
      <c r="D2005" s="13" t="s">
        <v>4422</v>
      </c>
      <c r="E2005" s="13" t="s">
        <v>8216</v>
      </c>
      <c r="F2005" s="13" t="s">
        <v>8217</v>
      </c>
      <c r="G2005" s="13" t="s">
        <v>8218</v>
      </c>
      <c r="H2005" s="14">
        <v>0.02</v>
      </c>
      <c r="I2005" s="15" t="s">
        <v>32</v>
      </c>
      <c r="J2005" s="13" t="s">
        <v>33</v>
      </c>
      <c r="K2005" s="20">
        <v>90</v>
      </c>
      <c r="L2005" s="16">
        <f>#NAME?</f>
        <v>0</v>
      </c>
      <c r="M2005" s="29">
        <f t="shared" si="116"/>
        <v>0</v>
      </c>
      <c r="N2005" s="29">
        <f t="shared" si="117"/>
        <v>0</v>
      </c>
      <c r="O2005" s="16"/>
      <c r="P2005" s="16"/>
      <c r="Q2005" s="16">
        <v>1</v>
      </c>
      <c r="R2005" s="16">
        <v>2</v>
      </c>
      <c r="S2005" s="13" t="s">
        <v>34</v>
      </c>
      <c r="T2005" s="13">
        <v>3.3999999999999999</v>
      </c>
      <c r="U2005" s="13">
        <v>609.27999999999997</v>
      </c>
      <c r="V2005" s="13">
        <v>800</v>
      </c>
      <c r="W2005" s="13">
        <v>1000</v>
      </c>
      <c r="X2005" s="17"/>
      <c r="Y2005" s="18">
        <v>14</v>
      </c>
      <c r="Z2005" s="18">
        <f>#NAME?</f>
        <v>14</v>
      </c>
      <c r="AA2005" s="18" t="b">
        <f t="shared" si="115"/>
        <v>1</v>
      </c>
      <c r="AB2005" s="19">
        <v>4</v>
      </c>
    </row>
    <row r="2006">
      <c r="A2006" s="12">
        <v>14074</v>
      </c>
      <c r="B2006" s="13" t="s">
        <v>8219</v>
      </c>
      <c r="C2006" s="13" t="s">
        <v>8220</v>
      </c>
      <c r="D2006" s="13" t="s">
        <v>4422</v>
      </c>
      <c r="E2006" s="13" t="s">
        <v>8221</v>
      </c>
      <c r="F2006" s="13" t="s">
        <v>8222</v>
      </c>
      <c r="G2006" s="13" t="s">
        <v>8218</v>
      </c>
      <c r="H2006" s="14">
        <v>0.02</v>
      </c>
      <c r="I2006" s="15" t="s">
        <v>32</v>
      </c>
      <c r="J2006" s="13" t="s">
        <v>33</v>
      </c>
      <c r="K2006" s="20">
        <v>90</v>
      </c>
      <c r="L2006" s="16">
        <f>#NAME?</f>
        <v>0</v>
      </c>
      <c r="M2006" s="29">
        <f t="shared" si="116"/>
        <v>0</v>
      </c>
      <c r="N2006" s="29">
        <f t="shared" si="117"/>
        <v>0</v>
      </c>
      <c r="O2006" s="16"/>
      <c r="P2006" s="16"/>
      <c r="Q2006" s="16">
        <v>1</v>
      </c>
      <c r="R2006" s="16">
        <v>2</v>
      </c>
      <c r="S2006" s="13" t="s">
        <v>34</v>
      </c>
      <c r="T2006" s="13">
        <v>3.3999999999999999</v>
      </c>
      <c r="U2006" s="13">
        <v>609.27999999999997</v>
      </c>
      <c r="V2006" s="13">
        <v>800</v>
      </c>
      <c r="W2006" s="13">
        <v>1000</v>
      </c>
      <c r="X2006" s="17"/>
      <c r="Y2006" s="18">
        <v>7</v>
      </c>
      <c r="Z2006" s="18">
        <f>#NAME?</f>
        <v>7</v>
      </c>
      <c r="AA2006" s="18" t="b">
        <f t="shared" si="115"/>
        <v>1</v>
      </c>
      <c r="AB2006" s="19">
        <v>4</v>
      </c>
    </row>
    <row r="2007">
      <c r="A2007" s="12">
        <v>13440</v>
      </c>
      <c r="B2007" s="13" t="s">
        <v>8223</v>
      </c>
      <c r="C2007" s="13" t="s">
        <v>8224</v>
      </c>
      <c r="D2007" s="13" t="s">
        <v>4422</v>
      </c>
      <c r="E2007" s="13" t="s">
        <v>8225</v>
      </c>
      <c r="F2007" s="13" t="s">
        <v>8226</v>
      </c>
      <c r="G2007" s="13" t="s">
        <v>8227</v>
      </c>
      <c r="H2007" s="14">
        <v>0.02</v>
      </c>
      <c r="I2007" s="15" t="s">
        <v>32</v>
      </c>
      <c r="J2007" s="13" t="s">
        <v>33</v>
      </c>
      <c r="K2007" s="20">
        <v>90</v>
      </c>
      <c r="L2007" s="16">
        <f>#NAME?</f>
        <v>0</v>
      </c>
      <c r="M2007" s="29">
        <f t="shared" si="116"/>
        <v>0</v>
      </c>
      <c r="N2007" s="29">
        <f t="shared" si="117"/>
        <v>0</v>
      </c>
      <c r="O2007" s="16"/>
      <c r="P2007" s="16"/>
      <c r="Q2007" s="16">
        <v>1</v>
      </c>
      <c r="R2007" s="16">
        <v>2</v>
      </c>
      <c r="S2007" s="13" t="s">
        <v>34</v>
      </c>
      <c r="T2007" s="13">
        <v>2.3700000000000001</v>
      </c>
      <c r="U2007" s="13">
        <v>367.94</v>
      </c>
      <c r="V2007" s="13">
        <v>500</v>
      </c>
      <c r="W2007" s="13">
        <v>700</v>
      </c>
      <c r="X2007" s="17"/>
      <c r="Y2007" s="18"/>
      <c r="Z2007" s="18">
        <f>#NAME?</f>
        <v>0</v>
      </c>
      <c r="AA2007" s="18" t="b">
        <f t="shared" si="115"/>
        <v>1</v>
      </c>
      <c r="AB2007" s="19"/>
    </row>
    <row r="2008">
      <c r="A2008" s="12">
        <v>13441</v>
      </c>
      <c r="B2008" s="13" t="s">
        <v>8228</v>
      </c>
      <c r="C2008" s="13" t="s">
        <v>8229</v>
      </c>
      <c r="D2008" s="13" t="s">
        <v>4422</v>
      </c>
      <c r="E2008" s="13" t="s">
        <v>8230</v>
      </c>
      <c r="F2008" s="13" t="s">
        <v>8231</v>
      </c>
      <c r="G2008" s="13" t="s">
        <v>8227</v>
      </c>
      <c r="H2008" s="14">
        <v>0.02</v>
      </c>
      <c r="I2008" s="15" t="s">
        <v>32</v>
      </c>
      <c r="J2008" s="13" t="s">
        <v>33</v>
      </c>
      <c r="K2008" s="20">
        <v>90</v>
      </c>
      <c r="L2008" s="16">
        <f>#NAME?</f>
        <v>0</v>
      </c>
      <c r="M2008" s="29">
        <f t="shared" si="116"/>
        <v>0</v>
      </c>
      <c r="N2008" s="29">
        <f t="shared" si="117"/>
        <v>0</v>
      </c>
      <c r="O2008" s="16"/>
      <c r="P2008" s="16"/>
      <c r="Q2008" s="16">
        <v>1</v>
      </c>
      <c r="R2008" s="16">
        <v>2</v>
      </c>
      <c r="S2008" s="13" t="s">
        <v>34</v>
      </c>
      <c r="T2008" s="13">
        <v>2.9399999999999999</v>
      </c>
      <c r="U2008" s="13">
        <v>456.44</v>
      </c>
      <c r="V2008" s="13">
        <v>600</v>
      </c>
      <c r="W2008" s="13">
        <v>830</v>
      </c>
      <c r="X2008" s="17"/>
      <c r="Y2008" s="18"/>
      <c r="Z2008" s="18">
        <f>#NAME?</f>
        <v>0</v>
      </c>
      <c r="AA2008" s="18" t="b">
        <f t="shared" si="115"/>
        <v>1</v>
      </c>
      <c r="AB2008" s="19"/>
    </row>
    <row r="2009">
      <c r="A2009" s="12">
        <v>11950</v>
      </c>
      <c r="B2009" s="13" t="s">
        <v>8232</v>
      </c>
      <c r="C2009" s="13" t="s">
        <v>8233</v>
      </c>
      <c r="D2009" s="13" t="s">
        <v>4422</v>
      </c>
      <c r="E2009" s="13" t="s">
        <v>8234</v>
      </c>
      <c r="F2009" s="13" t="s">
        <v>8235</v>
      </c>
      <c r="G2009" s="13" t="s">
        <v>8236</v>
      </c>
      <c r="H2009" s="14">
        <v>0.02</v>
      </c>
      <c r="I2009" s="15" t="s">
        <v>32</v>
      </c>
      <c r="J2009" s="13" t="s">
        <v>33</v>
      </c>
      <c r="K2009" s="20">
        <v>90</v>
      </c>
      <c r="L2009" s="16">
        <f>#NAME?</f>
        <v>1</v>
      </c>
      <c r="M2009" s="29">
        <f t="shared" si="116"/>
        <v>4</v>
      </c>
      <c r="N2009" s="29">
        <f t="shared" si="117"/>
        <v>5</v>
      </c>
      <c r="O2009" s="16"/>
      <c r="P2009" s="16"/>
      <c r="Q2009" s="16">
        <v>1</v>
      </c>
      <c r="R2009" s="16">
        <v>2</v>
      </c>
      <c r="S2009" s="13" t="s">
        <v>34</v>
      </c>
      <c r="T2009" s="13">
        <v>3.8100000000000001</v>
      </c>
      <c r="U2009" s="13">
        <v>682.75</v>
      </c>
      <c r="V2009" s="13">
        <v>900</v>
      </c>
      <c r="W2009" s="13">
        <v>1130</v>
      </c>
      <c r="X2009" s="17"/>
      <c r="Y2009" s="18">
        <v>13</v>
      </c>
      <c r="Z2009" s="18">
        <f>#NAME?</f>
        <v>13</v>
      </c>
      <c r="AA2009" s="18" t="b">
        <f t="shared" si="115"/>
        <v>1</v>
      </c>
      <c r="AB2009" s="19">
        <v>0</v>
      </c>
    </row>
    <row r="2010">
      <c r="A2010" s="12">
        <v>11949</v>
      </c>
      <c r="B2010" s="13" t="s">
        <v>8237</v>
      </c>
      <c r="C2010" s="13" t="s">
        <v>8238</v>
      </c>
      <c r="D2010" s="13" t="s">
        <v>4422</v>
      </c>
      <c r="E2010" s="13" t="s">
        <v>8239</v>
      </c>
      <c r="F2010" s="13" t="s">
        <v>8240</v>
      </c>
      <c r="G2010" s="13" t="s">
        <v>8236</v>
      </c>
      <c r="H2010" s="14">
        <v>0.02</v>
      </c>
      <c r="I2010" s="15" t="s">
        <v>32</v>
      </c>
      <c r="J2010" s="13" t="s">
        <v>33</v>
      </c>
      <c r="K2010" s="20">
        <v>90</v>
      </c>
      <c r="L2010" s="16">
        <f>#NAME?</f>
        <v>1</v>
      </c>
      <c r="M2010" s="29">
        <f t="shared" si="116"/>
        <v>4</v>
      </c>
      <c r="N2010" s="29">
        <f t="shared" si="117"/>
        <v>5</v>
      </c>
      <c r="O2010" s="16"/>
      <c r="P2010" s="16"/>
      <c r="Q2010" s="16">
        <v>1</v>
      </c>
      <c r="R2010" s="16">
        <v>2</v>
      </c>
      <c r="S2010" s="13" t="s">
        <v>34</v>
      </c>
      <c r="T2010" s="13">
        <v>3.8100000000000001</v>
      </c>
      <c r="U2010" s="13">
        <v>682.75</v>
      </c>
      <c r="V2010" s="13">
        <v>900</v>
      </c>
      <c r="W2010" s="13">
        <v>1130</v>
      </c>
      <c r="X2010" s="17"/>
      <c r="Y2010" s="18">
        <v>15</v>
      </c>
      <c r="Z2010" s="18">
        <f>#NAME?</f>
        <v>15</v>
      </c>
      <c r="AA2010" s="18" t="b">
        <f t="shared" si="115"/>
        <v>1</v>
      </c>
      <c r="AB2010" s="19">
        <v>5</v>
      </c>
    </row>
    <row r="2011">
      <c r="A2011" s="21">
        <v>12734</v>
      </c>
      <c r="B2011" s="22" t="s">
        <v>8241</v>
      </c>
      <c r="C2011" s="22" t="s">
        <v>8242</v>
      </c>
      <c r="D2011" s="22" t="s">
        <v>4422</v>
      </c>
      <c r="E2011" s="22" t="s">
        <v>8243</v>
      </c>
      <c r="F2011" s="22" t="s">
        <v>8244</v>
      </c>
      <c r="G2011" s="22"/>
      <c r="H2011" s="14">
        <v>0.040000000000000001</v>
      </c>
      <c r="I2011" s="15" t="s">
        <v>64</v>
      </c>
      <c r="J2011" s="22" t="s">
        <v>65</v>
      </c>
      <c r="K2011" s="13">
        <v>90</v>
      </c>
      <c r="L2011" s="23">
        <v>0</v>
      </c>
      <c r="M2011" s="29">
        <f t="shared" si="116"/>
        <v>0</v>
      </c>
      <c r="N2011" s="29">
        <f t="shared" si="117"/>
        <v>0</v>
      </c>
      <c r="O2011" s="23"/>
      <c r="P2011" s="23"/>
      <c r="Q2011" s="23">
        <v>2</v>
      </c>
      <c r="R2011" s="23">
        <v>10</v>
      </c>
      <c r="S2011" s="22" t="s">
        <v>66</v>
      </c>
      <c r="T2011" s="22">
        <v>1.79</v>
      </c>
      <c r="U2011" s="22">
        <v>280</v>
      </c>
      <c r="V2011" s="22">
        <v>430</v>
      </c>
      <c r="W2011" s="22">
        <v>590</v>
      </c>
      <c r="X2011" s="24"/>
      <c r="Y2011" s="25"/>
      <c r="Z2011" s="18">
        <f>#NAME?</f>
        <v>0</v>
      </c>
      <c r="AA2011" s="18" t="b">
        <f t="shared" si="115"/>
        <v>1</v>
      </c>
      <c r="AB2011" s="26"/>
    </row>
    <row r="2012">
      <c r="A2012" s="21">
        <v>11455</v>
      </c>
      <c r="B2012" s="22" t="s">
        <v>8245</v>
      </c>
      <c r="C2012" s="22" t="s">
        <v>8246</v>
      </c>
      <c r="D2012" s="22" t="s">
        <v>4422</v>
      </c>
      <c r="E2012" s="22" t="s">
        <v>8247</v>
      </c>
      <c r="F2012" s="22" t="s">
        <v>8248</v>
      </c>
      <c r="G2012" s="22"/>
      <c r="H2012" s="14">
        <v>0.040000000000000001</v>
      </c>
      <c r="I2012" s="15" t="s">
        <v>64</v>
      </c>
      <c r="J2012" s="22" t="s">
        <v>65</v>
      </c>
      <c r="K2012" s="13">
        <v>90</v>
      </c>
      <c r="L2012" s="23">
        <v>0</v>
      </c>
      <c r="M2012" s="29">
        <f t="shared" si="116"/>
        <v>0</v>
      </c>
      <c r="N2012" s="29">
        <f t="shared" si="117"/>
        <v>0</v>
      </c>
      <c r="O2012" s="23"/>
      <c r="P2012" s="23"/>
      <c r="Q2012" s="23">
        <v>2</v>
      </c>
      <c r="R2012" s="23">
        <v>5</v>
      </c>
      <c r="S2012" s="22" t="s">
        <v>66</v>
      </c>
      <c r="T2012" s="22">
        <v>4</v>
      </c>
      <c r="U2012" s="22">
        <v>625</v>
      </c>
      <c r="V2012" s="22">
        <v>970</v>
      </c>
      <c r="W2012" s="22">
        <v>1340</v>
      </c>
      <c r="X2012" s="24"/>
      <c r="Y2012" s="25">
        <v>14</v>
      </c>
      <c r="Z2012" s="18">
        <f>#NAME?</f>
        <v>14</v>
      </c>
      <c r="AA2012" s="18" t="b">
        <f t="shared" si="115"/>
        <v>1</v>
      </c>
      <c r="AB2012" s="26">
        <v>4</v>
      </c>
    </row>
    <row r="2013">
      <c r="A2013" s="21">
        <v>10658</v>
      </c>
      <c r="B2013" s="22" t="s">
        <v>8249</v>
      </c>
      <c r="C2013" s="22" t="s">
        <v>8250</v>
      </c>
      <c r="D2013" s="22" t="s">
        <v>4422</v>
      </c>
      <c r="E2013" s="22" t="s">
        <v>8251</v>
      </c>
      <c r="F2013" s="22" t="s">
        <v>8252</v>
      </c>
      <c r="G2013" s="22"/>
      <c r="H2013" s="14">
        <v>0.040000000000000001</v>
      </c>
      <c r="I2013" s="15" t="s">
        <v>64</v>
      </c>
      <c r="J2013" s="22" t="s">
        <v>65</v>
      </c>
      <c r="K2013" s="13">
        <v>90</v>
      </c>
      <c r="L2013" s="23">
        <v>3</v>
      </c>
      <c r="M2013" s="29">
        <f t="shared" si="116"/>
        <v>12</v>
      </c>
      <c r="N2013" s="29">
        <f t="shared" si="117"/>
        <v>15</v>
      </c>
      <c r="O2013" s="23">
        <v>5</v>
      </c>
      <c r="P2013" s="23">
        <v>10</v>
      </c>
      <c r="Q2013" s="23"/>
      <c r="R2013" s="23"/>
      <c r="S2013" s="22" t="s">
        <v>66</v>
      </c>
      <c r="T2013" s="22">
        <v>31</v>
      </c>
      <c r="U2013" s="22">
        <v>843</v>
      </c>
      <c r="V2013" s="22">
        <v>1260</v>
      </c>
      <c r="W2013" s="22">
        <v>1690</v>
      </c>
      <c r="X2013" s="24">
        <v>3</v>
      </c>
      <c r="Y2013" s="25">
        <v>25</v>
      </c>
      <c r="Z2013" s="18">
        <f>#NAME?</f>
        <v>25</v>
      </c>
      <c r="AA2013" s="18" t="b">
        <f t="shared" si="115"/>
        <v>1</v>
      </c>
      <c r="AB2013" s="26">
        <v>8</v>
      </c>
    </row>
    <row r="2014">
      <c r="A2014" s="21">
        <v>10657</v>
      </c>
      <c r="B2014" s="22" t="s">
        <v>8253</v>
      </c>
      <c r="C2014" s="22" t="s">
        <v>8254</v>
      </c>
      <c r="D2014" s="22" t="s">
        <v>4422</v>
      </c>
      <c r="E2014" s="22" t="s">
        <v>8255</v>
      </c>
      <c r="F2014" s="22" t="s">
        <v>8256</v>
      </c>
      <c r="G2014" s="22"/>
      <c r="H2014" s="14">
        <v>0.040000000000000001</v>
      </c>
      <c r="I2014" s="15" t="s">
        <v>64</v>
      </c>
      <c r="J2014" s="22" t="s">
        <v>65</v>
      </c>
      <c r="K2014" s="13">
        <v>90</v>
      </c>
      <c r="L2014" s="23">
        <v>3</v>
      </c>
      <c r="M2014" s="29">
        <f t="shared" si="116"/>
        <v>12</v>
      </c>
      <c r="N2014" s="29">
        <f t="shared" si="117"/>
        <v>15</v>
      </c>
      <c r="O2014" s="23">
        <v>5</v>
      </c>
      <c r="P2014" s="23">
        <v>10</v>
      </c>
      <c r="Q2014" s="23"/>
      <c r="R2014" s="23"/>
      <c r="S2014" s="22" t="s">
        <v>66</v>
      </c>
      <c r="T2014" s="22">
        <v>31</v>
      </c>
      <c r="U2014" s="22">
        <v>843</v>
      </c>
      <c r="V2014" s="22">
        <v>1260</v>
      </c>
      <c r="W2014" s="22">
        <v>1690</v>
      </c>
      <c r="X2014" s="24">
        <v>4</v>
      </c>
      <c r="Y2014" s="25">
        <v>25</v>
      </c>
      <c r="Z2014" s="18">
        <f>#NAME?</f>
        <v>25</v>
      </c>
      <c r="AA2014" s="18" t="b">
        <f t="shared" si="115"/>
        <v>1</v>
      </c>
      <c r="AB2014" s="26">
        <v>8</v>
      </c>
    </row>
    <row r="2015">
      <c r="A2015" s="21">
        <v>11454</v>
      </c>
      <c r="B2015" s="22" t="s">
        <v>8257</v>
      </c>
      <c r="C2015" s="22" t="s">
        <v>8258</v>
      </c>
      <c r="D2015" s="22" t="s">
        <v>4422</v>
      </c>
      <c r="E2015" s="22" t="s">
        <v>8259</v>
      </c>
      <c r="F2015" s="22" t="s">
        <v>8103</v>
      </c>
      <c r="G2015" s="22"/>
      <c r="H2015" s="14">
        <v>0.040000000000000001</v>
      </c>
      <c r="I2015" s="15" t="s">
        <v>64</v>
      </c>
      <c r="J2015" s="22" t="s">
        <v>65</v>
      </c>
      <c r="K2015" s="13">
        <v>90</v>
      </c>
      <c r="L2015" s="23">
        <v>0</v>
      </c>
      <c r="M2015" s="29">
        <f t="shared" si="116"/>
        <v>0</v>
      </c>
      <c r="N2015" s="29">
        <f t="shared" si="117"/>
        <v>0</v>
      </c>
      <c r="O2015" s="23"/>
      <c r="P2015" s="23"/>
      <c r="Q2015" s="23">
        <v>2</v>
      </c>
      <c r="R2015" s="23">
        <v>5</v>
      </c>
      <c r="S2015" s="22" t="s">
        <v>66</v>
      </c>
      <c r="T2015" s="22">
        <v>15</v>
      </c>
      <c r="U2015" s="22">
        <v>2345</v>
      </c>
      <c r="V2015" s="22">
        <v>3630</v>
      </c>
      <c r="W2015" s="22">
        <v>5000</v>
      </c>
      <c r="X2015" s="24"/>
      <c r="Y2015" s="25"/>
      <c r="Z2015" s="18">
        <f>#NAME?</f>
        <v>0</v>
      </c>
      <c r="AA2015" s="18" t="b">
        <f t="shared" si="115"/>
        <v>1</v>
      </c>
      <c r="AB2015" s="26"/>
    </row>
    <row r="2016">
      <c r="A2016" s="21">
        <v>10659</v>
      </c>
      <c r="B2016" s="22" t="s">
        <v>8260</v>
      </c>
      <c r="C2016" s="22" t="s">
        <v>8261</v>
      </c>
      <c r="D2016" s="22" t="s">
        <v>4422</v>
      </c>
      <c r="E2016" s="22" t="s">
        <v>8262</v>
      </c>
      <c r="F2016" s="22" t="s">
        <v>8263</v>
      </c>
      <c r="G2016" s="22"/>
      <c r="H2016" s="14">
        <v>0.040000000000000001</v>
      </c>
      <c r="I2016" s="15" t="s">
        <v>64</v>
      </c>
      <c r="J2016" s="22" t="s">
        <v>65</v>
      </c>
      <c r="K2016" s="13">
        <v>90</v>
      </c>
      <c r="L2016" s="23">
        <v>2</v>
      </c>
      <c r="M2016" s="29">
        <f t="shared" si="116"/>
        <v>8</v>
      </c>
      <c r="N2016" s="29">
        <f t="shared" si="117"/>
        <v>10</v>
      </c>
      <c r="O2016" s="23"/>
      <c r="P2016" s="23"/>
      <c r="Q2016" s="23">
        <v>2</v>
      </c>
      <c r="R2016" s="23">
        <v>5</v>
      </c>
      <c r="S2016" s="22" t="s">
        <v>66</v>
      </c>
      <c r="T2016" s="22">
        <v>80</v>
      </c>
      <c r="U2016" s="22">
        <v>2176</v>
      </c>
      <c r="V2016" s="22">
        <v>3260</v>
      </c>
      <c r="W2016" s="22">
        <v>4350</v>
      </c>
      <c r="X2016" s="24"/>
      <c r="Y2016" s="25"/>
      <c r="Z2016" s="18">
        <f>#NAME?</f>
        <v>0</v>
      </c>
      <c r="AA2016" s="18" t="b">
        <f t="shared" si="115"/>
        <v>1</v>
      </c>
      <c r="AB2016" s="26"/>
    </row>
    <row r="2017">
      <c r="A2017" s="21">
        <v>11453</v>
      </c>
      <c r="B2017" s="22" t="s">
        <v>8264</v>
      </c>
      <c r="C2017" s="22" t="s">
        <v>8265</v>
      </c>
      <c r="D2017" s="22" t="s">
        <v>4422</v>
      </c>
      <c r="E2017" s="22" t="s">
        <v>8266</v>
      </c>
      <c r="F2017" s="22" t="s">
        <v>8267</v>
      </c>
      <c r="G2017" s="22"/>
      <c r="H2017" s="14">
        <v>0.040000000000000001</v>
      </c>
      <c r="I2017" s="15" t="s">
        <v>64</v>
      </c>
      <c r="J2017" s="22" t="s">
        <v>65</v>
      </c>
      <c r="K2017" s="13">
        <v>90</v>
      </c>
      <c r="L2017" s="23">
        <v>0</v>
      </c>
      <c r="M2017" s="29">
        <f t="shared" si="116"/>
        <v>0</v>
      </c>
      <c r="N2017" s="29">
        <f t="shared" si="117"/>
        <v>0</v>
      </c>
      <c r="O2017" s="23"/>
      <c r="P2017" s="23"/>
      <c r="Q2017" s="23">
        <v>2</v>
      </c>
      <c r="R2017" s="23">
        <v>5</v>
      </c>
      <c r="S2017" s="22" t="s">
        <v>66</v>
      </c>
      <c r="T2017" s="22">
        <v>82.5</v>
      </c>
      <c r="U2017" s="22">
        <v>1856</v>
      </c>
      <c r="V2017" s="22">
        <v>2880</v>
      </c>
      <c r="W2017" s="22">
        <v>3970</v>
      </c>
      <c r="X2017" s="24"/>
      <c r="Y2017" s="25"/>
      <c r="Z2017" s="18">
        <f>#NAME?</f>
        <v>0</v>
      </c>
      <c r="AA2017" s="18" t="b">
        <f t="shared" si="115"/>
        <v>1</v>
      </c>
      <c r="AB2017" s="26">
        <v>2</v>
      </c>
    </row>
    <row r="2018">
      <c r="A2018" s="21">
        <v>10656</v>
      </c>
      <c r="B2018" s="22" t="s">
        <v>8268</v>
      </c>
      <c r="C2018" s="22" t="s">
        <v>8269</v>
      </c>
      <c r="D2018" s="22" t="s">
        <v>4422</v>
      </c>
      <c r="E2018" s="22" t="s">
        <v>8270</v>
      </c>
      <c r="F2018" s="22" t="s">
        <v>8271</v>
      </c>
      <c r="G2018" s="22"/>
      <c r="H2018" s="14">
        <v>0.040000000000000001</v>
      </c>
      <c r="I2018" s="15" t="s">
        <v>64</v>
      </c>
      <c r="J2018" s="22" t="s">
        <v>65</v>
      </c>
      <c r="K2018" s="13">
        <v>90</v>
      </c>
      <c r="L2018" s="23">
        <v>2</v>
      </c>
      <c r="M2018" s="29">
        <f t="shared" si="116"/>
        <v>8</v>
      </c>
      <c r="N2018" s="29">
        <f t="shared" si="117"/>
        <v>10</v>
      </c>
      <c r="O2018" s="23"/>
      <c r="P2018" s="23"/>
      <c r="Q2018" s="23">
        <v>2</v>
      </c>
      <c r="R2018" s="23">
        <v>5</v>
      </c>
      <c r="S2018" s="22" t="s">
        <v>66</v>
      </c>
      <c r="T2018" s="22">
        <v>85</v>
      </c>
      <c r="U2018" s="22">
        <v>1976</v>
      </c>
      <c r="V2018" s="22">
        <v>3060</v>
      </c>
      <c r="W2018" s="22">
        <v>4080</v>
      </c>
      <c r="X2018" s="24"/>
      <c r="Y2018" s="25">
        <v>2</v>
      </c>
      <c r="Z2018" s="18">
        <f>#NAME?</f>
        <v>2</v>
      </c>
      <c r="AA2018" s="18" t="b">
        <f t="shared" si="115"/>
        <v>1</v>
      </c>
      <c r="AB2018" s="26">
        <v>4</v>
      </c>
    </row>
    <row r="2019">
      <c r="A2019" s="21">
        <v>10655</v>
      </c>
      <c r="B2019" s="22" t="s">
        <v>8272</v>
      </c>
      <c r="C2019" s="22" t="s">
        <v>8273</v>
      </c>
      <c r="D2019" s="22" t="s">
        <v>4422</v>
      </c>
      <c r="E2019" s="22" t="s">
        <v>8274</v>
      </c>
      <c r="F2019" s="22" t="s">
        <v>8275</v>
      </c>
      <c r="G2019" s="22"/>
      <c r="H2019" s="14">
        <v>0.040000000000000001</v>
      </c>
      <c r="I2019" s="15" t="s">
        <v>64</v>
      </c>
      <c r="J2019" s="22" t="s">
        <v>65</v>
      </c>
      <c r="K2019" s="13">
        <v>90</v>
      </c>
      <c r="L2019" s="23">
        <v>3</v>
      </c>
      <c r="M2019" s="29">
        <f t="shared" si="116"/>
        <v>12</v>
      </c>
      <c r="N2019" s="29">
        <f t="shared" si="117"/>
        <v>15</v>
      </c>
      <c r="O2019" s="23"/>
      <c r="P2019" s="23"/>
      <c r="Q2019" s="23">
        <v>2</v>
      </c>
      <c r="R2019" s="23">
        <v>5</v>
      </c>
      <c r="S2019" s="22" t="s">
        <v>66</v>
      </c>
      <c r="T2019" s="22">
        <v>85</v>
      </c>
      <c r="U2019" s="22">
        <v>1976</v>
      </c>
      <c r="V2019" s="22">
        <v>3060</v>
      </c>
      <c r="W2019" s="22">
        <v>4080</v>
      </c>
      <c r="X2019" s="24">
        <v>2</v>
      </c>
      <c r="Y2019" s="25">
        <v>0</v>
      </c>
      <c r="Z2019" s="18">
        <f>#NAME?</f>
        <v>0</v>
      </c>
      <c r="AA2019" s="18" t="b">
        <f t="shared" si="115"/>
        <v>1</v>
      </c>
      <c r="AB2019" s="26">
        <v>1</v>
      </c>
    </row>
    <row r="2020">
      <c r="A2020" s="21">
        <v>11605</v>
      </c>
      <c r="B2020" s="22" t="s">
        <v>8276</v>
      </c>
      <c r="C2020" s="22" t="s">
        <v>8277</v>
      </c>
      <c r="D2020" s="22" t="s">
        <v>4422</v>
      </c>
      <c r="E2020" s="22" t="s">
        <v>8278</v>
      </c>
      <c r="F2020" s="22" t="s">
        <v>8279</v>
      </c>
      <c r="G2020" s="22"/>
      <c r="H2020" s="14">
        <v>0.040000000000000001</v>
      </c>
      <c r="I2020" s="15" t="s">
        <v>64</v>
      </c>
      <c r="J2020" s="22" t="s">
        <v>65</v>
      </c>
      <c r="K2020" s="13">
        <v>90</v>
      </c>
      <c r="L2020" s="23">
        <v>3</v>
      </c>
      <c r="M2020" s="29">
        <f t="shared" si="116"/>
        <v>12</v>
      </c>
      <c r="N2020" s="29">
        <f t="shared" si="117"/>
        <v>15</v>
      </c>
      <c r="O2020" s="23"/>
      <c r="P2020" s="23"/>
      <c r="Q2020" s="23">
        <v>3</v>
      </c>
      <c r="R2020" s="23">
        <v>20</v>
      </c>
      <c r="S2020" s="22" t="s">
        <v>66</v>
      </c>
      <c r="T2020" s="22">
        <v>85</v>
      </c>
      <c r="U2020" s="22">
        <v>2312</v>
      </c>
      <c r="V2020" s="22">
        <v>3470</v>
      </c>
      <c r="W2020" s="22">
        <v>4620</v>
      </c>
      <c r="X2020" s="24">
        <v>1</v>
      </c>
      <c r="Y2020" s="25"/>
      <c r="Z2020" s="18">
        <f>#NAME?</f>
        <v>0</v>
      </c>
      <c r="AA2020" s="18" t="b">
        <f t="shared" si="115"/>
        <v>1</v>
      </c>
      <c r="AB2020" s="26">
        <v>1</v>
      </c>
    </row>
    <row r="2021">
      <c r="A2021" s="21">
        <v>11457</v>
      </c>
      <c r="B2021" s="22" t="s">
        <v>8280</v>
      </c>
      <c r="C2021" s="22" t="s">
        <v>8281</v>
      </c>
      <c r="D2021" s="22" t="s">
        <v>4422</v>
      </c>
      <c r="E2021" s="22" t="s">
        <v>8282</v>
      </c>
      <c r="F2021" s="22" t="s">
        <v>8283</v>
      </c>
      <c r="G2021" s="22"/>
      <c r="H2021" s="14">
        <v>0.040000000000000001</v>
      </c>
      <c r="I2021" s="15" t="s">
        <v>64</v>
      </c>
      <c r="J2021" s="22" t="s">
        <v>65</v>
      </c>
      <c r="K2021" s="13">
        <v>90</v>
      </c>
      <c r="L2021" s="23">
        <v>1</v>
      </c>
      <c r="M2021" s="29">
        <f t="shared" si="116"/>
        <v>4</v>
      </c>
      <c r="N2021" s="29">
        <f t="shared" si="117"/>
        <v>5</v>
      </c>
      <c r="O2021" s="23"/>
      <c r="P2021" s="23"/>
      <c r="Q2021" s="23">
        <v>2</v>
      </c>
      <c r="R2021" s="23">
        <v>5</v>
      </c>
      <c r="S2021" s="22" t="s">
        <v>66</v>
      </c>
      <c r="T2021" s="22">
        <v>100</v>
      </c>
      <c r="U2021" s="22">
        <v>2415</v>
      </c>
      <c r="V2021" s="22">
        <v>3620</v>
      </c>
      <c r="W2021" s="22">
        <v>4990</v>
      </c>
      <c r="X2021" s="24"/>
      <c r="Y2021" s="25"/>
      <c r="Z2021" s="18">
        <f>#NAME?</f>
        <v>0</v>
      </c>
      <c r="AA2021" s="18" t="b">
        <f t="shared" si="115"/>
        <v>1</v>
      </c>
      <c r="AB2021" s="26">
        <v>1</v>
      </c>
    </row>
    <row r="2022">
      <c r="A2022" s="21">
        <v>11458</v>
      </c>
      <c r="B2022" s="22" t="s">
        <v>8284</v>
      </c>
      <c r="C2022" s="22" t="s">
        <v>8285</v>
      </c>
      <c r="D2022" s="22" t="s">
        <v>4422</v>
      </c>
      <c r="E2022" s="22" t="s">
        <v>8286</v>
      </c>
      <c r="F2022" s="22" t="s">
        <v>8287</v>
      </c>
      <c r="G2022" s="22"/>
      <c r="H2022" s="14">
        <v>0.040000000000000001</v>
      </c>
      <c r="I2022" s="15" t="s">
        <v>64</v>
      </c>
      <c r="J2022" s="22" t="s">
        <v>65</v>
      </c>
      <c r="K2022" s="13">
        <v>90</v>
      </c>
      <c r="L2022" s="23">
        <v>0</v>
      </c>
      <c r="M2022" s="29">
        <f t="shared" si="116"/>
        <v>0</v>
      </c>
      <c r="N2022" s="29">
        <f t="shared" si="117"/>
        <v>0</v>
      </c>
      <c r="O2022" s="23"/>
      <c r="P2022" s="23"/>
      <c r="Q2022" s="23">
        <v>2</v>
      </c>
      <c r="R2022" s="23">
        <v>5</v>
      </c>
      <c r="S2022" s="22" t="s">
        <v>66</v>
      </c>
      <c r="T2022" s="22">
        <v>5</v>
      </c>
      <c r="U2022" s="22">
        <v>782</v>
      </c>
      <c r="V2022" s="22">
        <v>1210</v>
      </c>
      <c r="W2022" s="22">
        <v>1670</v>
      </c>
      <c r="X2022" s="24"/>
      <c r="Y2022" s="25">
        <v>26</v>
      </c>
      <c r="Z2022" s="18">
        <f>#NAME?</f>
        <v>26</v>
      </c>
      <c r="AA2022" s="18" t="b">
        <f t="shared" si="115"/>
        <v>1</v>
      </c>
      <c r="AB2022" s="26">
        <v>3</v>
      </c>
    </row>
    <row r="2023">
      <c r="A2023" s="21">
        <v>11460</v>
      </c>
      <c r="B2023" s="22" t="s">
        <v>8288</v>
      </c>
      <c r="C2023" s="22" t="s">
        <v>8289</v>
      </c>
      <c r="D2023" s="22" t="s">
        <v>4422</v>
      </c>
      <c r="E2023" s="22" t="s">
        <v>8290</v>
      </c>
      <c r="F2023" s="22" t="s">
        <v>8291</v>
      </c>
      <c r="G2023" s="22"/>
      <c r="H2023" s="14">
        <v>0.040000000000000001</v>
      </c>
      <c r="I2023" s="15" t="s">
        <v>64</v>
      </c>
      <c r="J2023" s="22" t="s">
        <v>65</v>
      </c>
      <c r="K2023" s="13">
        <v>90</v>
      </c>
      <c r="L2023" s="23">
        <v>9</v>
      </c>
      <c r="M2023" s="29">
        <f t="shared" si="116"/>
        <v>36</v>
      </c>
      <c r="N2023" s="29">
        <f t="shared" si="117"/>
        <v>45</v>
      </c>
      <c r="O2023" s="23"/>
      <c r="P2023" s="23"/>
      <c r="Q2023" s="23">
        <v>5</v>
      </c>
      <c r="R2023" s="23">
        <v>20</v>
      </c>
      <c r="S2023" s="22" t="s">
        <v>66</v>
      </c>
      <c r="T2023" s="22">
        <v>17</v>
      </c>
      <c r="U2023" s="22">
        <v>434</v>
      </c>
      <c r="V2023" s="22">
        <v>650</v>
      </c>
      <c r="W2023" s="22">
        <v>1100</v>
      </c>
      <c r="X2023" s="24"/>
      <c r="Y2023" s="25"/>
      <c r="Z2023" s="18">
        <f>#NAME?</f>
        <v>0</v>
      </c>
      <c r="AA2023" s="18" t="b">
        <f t="shared" si="115"/>
        <v>1</v>
      </c>
      <c r="AB2023" s="26">
        <v>0</v>
      </c>
    </row>
    <row r="2024">
      <c r="A2024" s="21">
        <v>11459</v>
      </c>
      <c r="B2024" s="22" t="s">
        <v>8292</v>
      </c>
      <c r="C2024" s="22" t="s">
        <v>8293</v>
      </c>
      <c r="D2024" s="22" t="s">
        <v>4422</v>
      </c>
      <c r="E2024" s="22" t="s">
        <v>8294</v>
      </c>
      <c r="F2024" s="22" t="s">
        <v>8295</v>
      </c>
      <c r="G2024" s="22"/>
      <c r="H2024" s="14">
        <v>0.040000000000000001</v>
      </c>
      <c r="I2024" s="15" t="s">
        <v>64</v>
      </c>
      <c r="J2024" s="22" t="s">
        <v>65</v>
      </c>
      <c r="K2024" s="13">
        <v>90</v>
      </c>
      <c r="L2024" s="23">
        <v>10</v>
      </c>
      <c r="M2024" s="29">
        <f t="shared" si="116"/>
        <v>40</v>
      </c>
      <c r="N2024" s="29">
        <f t="shared" si="117"/>
        <v>50</v>
      </c>
      <c r="O2024" s="23"/>
      <c r="P2024" s="23"/>
      <c r="Q2024" s="23">
        <v>5</v>
      </c>
      <c r="R2024" s="23">
        <v>20</v>
      </c>
      <c r="S2024" s="22" t="s">
        <v>66</v>
      </c>
      <c r="T2024" s="22">
        <v>17</v>
      </c>
      <c r="U2024" s="22">
        <v>434</v>
      </c>
      <c r="V2024" s="22">
        <v>650</v>
      </c>
      <c r="W2024" s="22">
        <v>1100</v>
      </c>
      <c r="X2024" s="24"/>
      <c r="Y2024" s="25"/>
      <c r="Z2024" s="18">
        <f>#NAME?</f>
        <v>0</v>
      </c>
      <c r="AA2024" s="18" t="b">
        <f t="shared" si="115"/>
        <v>1</v>
      </c>
      <c r="AB2024" s="26">
        <v>1</v>
      </c>
    </row>
    <row r="2025">
      <c r="A2025" s="21">
        <v>11456</v>
      </c>
      <c r="B2025" s="22" t="s">
        <v>8296</v>
      </c>
      <c r="C2025" s="22" t="s">
        <v>8297</v>
      </c>
      <c r="D2025" s="22" t="s">
        <v>4422</v>
      </c>
      <c r="E2025" s="22" t="s">
        <v>8298</v>
      </c>
      <c r="F2025" s="22" t="s">
        <v>8299</v>
      </c>
      <c r="G2025" s="22"/>
      <c r="H2025" s="14">
        <v>0.040000000000000001</v>
      </c>
      <c r="I2025" s="15" t="s">
        <v>64</v>
      </c>
      <c r="J2025" s="22" t="s">
        <v>65</v>
      </c>
      <c r="K2025" s="13">
        <v>90</v>
      </c>
      <c r="L2025" s="23">
        <v>0</v>
      </c>
      <c r="M2025" s="29">
        <f t="shared" si="116"/>
        <v>0</v>
      </c>
      <c r="N2025" s="29">
        <f t="shared" si="117"/>
        <v>0</v>
      </c>
      <c r="O2025" s="23"/>
      <c r="P2025" s="23"/>
      <c r="Q2025" s="23">
        <v>3</v>
      </c>
      <c r="R2025" s="23">
        <v>20</v>
      </c>
      <c r="S2025" s="22" t="s">
        <v>66</v>
      </c>
      <c r="T2025" s="22">
        <v>90</v>
      </c>
      <c r="U2025" s="22">
        <v>2296</v>
      </c>
      <c r="V2025" s="22">
        <v>3400</v>
      </c>
      <c r="W2025" s="22">
        <v>5900</v>
      </c>
      <c r="X2025" s="24"/>
      <c r="Y2025" s="25">
        <v>27</v>
      </c>
      <c r="Z2025" s="18">
        <f>#NAME?</f>
        <v>27</v>
      </c>
      <c r="AA2025" s="18" t="b">
        <f t="shared" si="115"/>
        <v>1</v>
      </c>
      <c r="AB2025" s="26"/>
    </row>
    <row r="2026">
      <c r="A2026" s="21">
        <v>10666</v>
      </c>
      <c r="B2026" s="22" t="s">
        <v>8300</v>
      </c>
      <c r="C2026" s="22" t="s">
        <v>8301</v>
      </c>
      <c r="D2026" s="22" t="s">
        <v>4422</v>
      </c>
      <c r="E2026" s="22" t="s">
        <v>8302</v>
      </c>
      <c r="F2026" s="22" t="s">
        <v>8303</v>
      </c>
      <c r="G2026" s="22"/>
      <c r="H2026" s="14">
        <v>0.040000000000000001</v>
      </c>
      <c r="I2026" s="15" t="s">
        <v>64</v>
      </c>
      <c r="J2026" s="22" t="s">
        <v>65</v>
      </c>
      <c r="K2026" s="13">
        <v>90</v>
      </c>
      <c r="L2026" s="23">
        <v>1</v>
      </c>
      <c r="M2026" s="29">
        <f t="shared" si="116"/>
        <v>4</v>
      </c>
      <c r="N2026" s="29">
        <f t="shared" si="117"/>
        <v>5</v>
      </c>
      <c r="O2026" s="23"/>
      <c r="P2026" s="23"/>
      <c r="Q2026" s="23">
        <v>3</v>
      </c>
      <c r="R2026" s="23">
        <v>20</v>
      </c>
      <c r="S2026" s="22" t="s">
        <v>66</v>
      </c>
      <c r="T2026" s="22">
        <v>105</v>
      </c>
      <c r="U2026" s="22">
        <v>2856</v>
      </c>
      <c r="V2026" s="22">
        <v>4280</v>
      </c>
      <c r="W2026" s="22">
        <v>5710</v>
      </c>
      <c r="X2026" s="24"/>
      <c r="Y2026" s="25"/>
      <c r="Z2026" s="18">
        <f>#NAME?</f>
        <v>0</v>
      </c>
      <c r="AA2026" s="18" t="b">
        <f t="shared" si="115"/>
        <v>1</v>
      </c>
      <c r="AB2026" s="26"/>
    </row>
    <row r="2027">
      <c r="A2027" s="21">
        <v>14229</v>
      </c>
      <c r="B2027" s="22" t="s">
        <v>8304</v>
      </c>
      <c r="C2027" s="22" t="s">
        <v>8305</v>
      </c>
      <c r="D2027" s="22" t="s">
        <v>4422</v>
      </c>
      <c r="E2027" s="22" t="s">
        <v>8306</v>
      </c>
      <c r="F2027" s="22" t="s">
        <v>8307</v>
      </c>
      <c r="G2027" s="22"/>
      <c r="H2027" s="14">
        <v>0.040000000000000001</v>
      </c>
      <c r="I2027" s="15" t="s">
        <v>64</v>
      </c>
      <c r="J2027" s="22" t="s">
        <v>65</v>
      </c>
      <c r="K2027" s="13">
        <v>90</v>
      </c>
      <c r="L2027" s="23">
        <v>0</v>
      </c>
      <c r="M2027" s="29">
        <f t="shared" si="116"/>
        <v>0</v>
      </c>
      <c r="N2027" s="29">
        <f t="shared" si="117"/>
        <v>0</v>
      </c>
      <c r="O2027" s="23"/>
      <c r="P2027" s="23"/>
      <c r="Q2027" s="23">
        <v>3</v>
      </c>
      <c r="R2027" s="23">
        <v>20</v>
      </c>
      <c r="S2027" s="22" t="s">
        <v>66</v>
      </c>
      <c r="T2027" s="22">
        <v>105</v>
      </c>
      <c r="U2027" s="22">
        <v>2363</v>
      </c>
      <c r="V2027" s="22">
        <v>3660</v>
      </c>
      <c r="W2027" s="22">
        <v>5050</v>
      </c>
      <c r="X2027" s="24"/>
      <c r="Y2027" s="25"/>
      <c r="Z2027" s="18">
        <f>#NAME?</f>
        <v>0</v>
      </c>
      <c r="AA2027" s="18" t="b">
        <f t="shared" si="115"/>
        <v>1</v>
      </c>
      <c r="AB2027" s="26">
        <v>2</v>
      </c>
    </row>
    <row r="2028">
      <c r="A2028" s="21">
        <v>10661</v>
      </c>
      <c r="B2028" s="22" t="s">
        <v>8308</v>
      </c>
      <c r="C2028" s="22" t="s">
        <v>8309</v>
      </c>
      <c r="D2028" s="22" t="s">
        <v>4422</v>
      </c>
      <c r="E2028" s="22" t="s">
        <v>8310</v>
      </c>
      <c r="F2028" s="22" t="s">
        <v>8311</v>
      </c>
      <c r="G2028" s="22"/>
      <c r="H2028" s="14">
        <v>0.040000000000000001</v>
      </c>
      <c r="I2028" s="15" t="s">
        <v>64</v>
      </c>
      <c r="J2028" s="22" t="s">
        <v>65</v>
      </c>
      <c r="K2028" s="13">
        <v>90</v>
      </c>
      <c r="L2028" s="23">
        <v>3</v>
      </c>
      <c r="M2028" s="29">
        <f t="shared" si="116"/>
        <v>12</v>
      </c>
      <c r="N2028" s="29">
        <f t="shared" si="117"/>
        <v>15</v>
      </c>
      <c r="O2028" s="23"/>
      <c r="P2028" s="23"/>
      <c r="Q2028" s="23">
        <v>3</v>
      </c>
      <c r="R2028" s="23">
        <v>5</v>
      </c>
      <c r="S2028" s="22" t="s">
        <v>66</v>
      </c>
      <c r="T2028" s="22">
        <v>90</v>
      </c>
      <c r="U2028" s="22">
        <v>2288.52</v>
      </c>
      <c r="V2028" s="22">
        <v>3400</v>
      </c>
      <c r="W2028" s="22">
        <v>5900</v>
      </c>
      <c r="X2028" s="24"/>
      <c r="Y2028" s="25"/>
      <c r="Z2028" s="18">
        <f>#NAME?</f>
        <v>0</v>
      </c>
      <c r="AA2028" s="18" t="b">
        <f t="shared" si="115"/>
        <v>1</v>
      </c>
      <c r="AB2028" s="26"/>
    </row>
    <row r="2029">
      <c r="A2029" s="21">
        <v>10660</v>
      </c>
      <c r="B2029" s="22" t="s">
        <v>8312</v>
      </c>
      <c r="C2029" s="22" t="s">
        <v>8313</v>
      </c>
      <c r="D2029" s="22" t="s">
        <v>4422</v>
      </c>
      <c r="E2029" s="22" t="s">
        <v>8314</v>
      </c>
      <c r="F2029" s="22" t="s">
        <v>8315</v>
      </c>
      <c r="G2029" s="22"/>
      <c r="H2029" s="14">
        <v>0.040000000000000001</v>
      </c>
      <c r="I2029" s="15" t="s">
        <v>64</v>
      </c>
      <c r="J2029" s="22" t="s">
        <v>65</v>
      </c>
      <c r="K2029" s="13">
        <v>90</v>
      </c>
      <c r="L2029" s="23">
        <v>4</v>
      </c>
      <c r="M2029" s="29">
        <f t="shared" si="116"/>
        <v>16</v>
      </c>
      <c r="N2029" s="29">
        <f t="shared" si="117"/>
        <v>20</v>
      </c>
      <c r="O2029" s="23"/>
      <c r="P2029" s="23"/>
      <c r="Q2029" s="23">
        <v>3</v>
      </c>
      <c r="R2029" s="23">
        <v>5</v>
      </c>
      <c r="S2029" s="22" t="s">
        <v>66</v>
      </c>
      <c r="T2029" s="22">
        <v>90</v>
      </c>
      <c r="U2029" s="22">
        <v>2288.52</v>
      </c>
      <c r="V2029" s="22">
        <v>3400</v>
      </c>
      <c r="W2029" s="22">
        <v>5900</v>
      </c>
      <c r="X2029" s="24"/>
      <c r="Y2029" s="25"/>
      <c r="Z2029" s="18">
        <f>#NAME?</f>
        <v>0</v>
      </c>
      <c r="AA2029" s="18" t="b">
        <f t="shared" si="115"/>
        <v>1</v>
      </c>
      <c r="AB2029" s="26"/>
    </row>
    <row r="2030">
      <c r="A2030" s="21">
        <v>12638</v>
      </c>
      <c r="B2030" s="22" t="s">
        <v>8316</v>
      </c>
      <c r="C2030" s="22" t="s">
        <v>8317</v>
      </c>
      <c r="D2030" s="22" t="s">
        <v>4422</v>
      </c>
      <c r="E2030" s="22" t="s">
        <v>8318</v>
      </c>
      <c r="F2030" s="22" t="s">
        <v>8319</v>
      </c>
      <c r="G2030" s="22"/>
      <c r="H2030" s="14">
        <v>0.040000000000000001</v>
      </c>
      <c r="I2030" s="15" t="s">
        <v>64</v>
      </c>
      <c r="J2030" s="22" t="s">
        <v>65</v>
      </c>
      <c r="K2030" s="13">
        <v>90</v>
      </c>
      <c r="L2030" s="23"/>
      <c r="M2030" s="29">
        <f t="shared" si="116"/>
        <v>0</v>
      </c>
      <c r="N2030" s="29">
        <f t="shared" si="117"/>
        <v>0</v>
      </c>
      <c r="O2030" s="23"/>
      <c r="P2030" s="23"/>
      <c r="Q2030" s="23">
        <v>2</v>
      </c>
      <c r="R2030" s="23">
        <v>5</v>
      </c>
      <c r="S2030" s="22" t="s">
        <v>66</v>
      </c>
      <c r="T2030" s="22">
        <v>23.809999999999999</v>
      </c>
      <c r="U2030" s="22">
        <v>3722</v>
      </c>
      <c r="V2030" s="22">
        <v>5770</v>
      </c>
      <c r="W2030" s="22">
        <v>7970</v>
      </c>
      <c r="X2030" s="24"/>
      <c r="Y2030" s="25"/>
      <c r="Z2030" s="18">
        <f>#NAME?</f>
        <v>0</v>
      </c>
      <c r="AA2030" s="18" t="b">
        <f t="shared" si="115"/>
        <v>1</v>
      </c>
      <c r="AB2030" s="26"/>
    </row>
    <row r="2031">
      <c r="A2031" s="21">
        <v>10663</v>
      </c>
      <c r="B2031" s="22" t="s">
        <v>8320</v>
      </c>
      <c r="C2031" s="22" t="s">
        <v>8321</v>
      </c>
      <c r="D2031" s="22" t="s">
        <v>4422</v>
      </c>
      <c r="E2031" s="22" t="s">
        <v>8322</v>
      </c>
      <c r="F2031" s="22" t="s">
        <v>8323</v>
      </c>
      <c r="G2031" s="22"/>
      <c r="H2031" s="14">
        <v>0.040000000000000001</v>
      </c>
      <c r="I2031" s="15" t="s">
        <v>4704</v>
      </c>
      <c r="J2031" s="15" t="s">
        <v>4705</v>
      </c>
      <c r="K2031" s="13">
        <v>90</v>
      </c>
      <c r="L2031" s="23">
        <v>13</v>
      </c>
      <c r="M2031" s="29">
        <f t="shared" si="116"/>
        <v>52</v>
      </c>
      <c r="N2031" s="29">
        <f t="shared" si="117"/>
        <v>65</v>
      </c>
      <c r="O2031" s="23"/>
      <c r="P2031" s="23"/>
      <c r="Q2031" s="23">
        <v>5</v>
      </c>
      <c r="R2031" s="23">
        <v>10</v>
      </c>
      <c r="S2031" s="22" t="s">
        <v>66</v>
      </c>
      <c r="T2031" s="22">
        <v>33</v>
      </c>
      <c r="U2031" s="22">
        <v>860</v>
      </c>
      <c r="V2031" s="22">
        <v>1200</v>
      </c>
      <c r="W2031" s="22">
        <v>1800</v>
      </c>
      <c r="X2031" s="24"/>
      <c r="Y2031" s="25">
        <v>10</v>
      </c>
      <c r="Z2031" s="18">
        <f>#NAME?</f>
        <v>10</v>
      </c>
      <c r="AA2031" s="18" t="b">
        <f t="shared" si="115"/>
        <v>1</v>
      </c>
      <c r="AB2031" s="26">
        <v>3</v>
      </c>
    </row>
    <row r="2032">
      <c r="A2032" s="21">
        <v>10662</v>
      </c>
      <c r="B2032" s="22" t="s">
        <v>8324</v>
      </c>
      <c r="C2032" s="22" t="s">
        <v>8325</v>
      </c>
      <c r="D2032" s="22" t="s">
        <v>4422</v>
      </c>
      <c r="E2032" s="22" t="s">
        <v>8326</v>
      </c>
      <c r="F2032" s="22" t="s">
        <v>8327</v>
      </c>
      <c r="G2032" s="22"/>
      <c r="H2032" s="14">
        <v>0.040000000000000001</v>
      </c>
      <c r="I2032" s="15" t="s">
        <v>4704</v>
      </c>
      <c r="J2032" s="15" t="s">
        <v>4705</v>
      </c>
      <c r="K2032" s="13">
        <v>90</v>
      </c>
      <c r="L2032" s="23">
        <v>13</v>
      </c>
      <c r="M2032" s="29">
        <f t="shared" si="116"/>
        <v>52</v>
      </c>
      <c r="N2032" s="29">
        <f t="shared" si="117"/>
        <v>65</v>
      </c>
      <c r="O2032" s="23"/>
      <c r="P2032" s="23"/>
      <c r="Q2032" s="23">
        <v>5</v>
      </c>
      <c r="R2032" s="23">
        <v>10</v>
      </c>
      <c r="S2032" s="22" t="s">
        <v>66</v>
      </c>
      <c r="T2032" s="22">
        <v>33</v>
      </c>
      <c r="U2032" s="22">
        <v>860</v>
      </c>
      <c r="V2032" s="22">
        <v>1200</v>
      </c>
      <c r="W2032" s="22">
        <v>1800</v>
      </c>
      <c r="X2032" s="24"/>
      <c r="Y2032" s="25">
        <v>11</v>
      </c>
      <c r="Z2032" s="18">
        <f>#NAME?</f>
        <v>11</v>
      </c>
      <c r="AA2032" s="18" t="b">
        <f t="shared" si="115"/>
        <v>1</v>
      </c>
      <c r="AB2032" s="26">
        <v>6</v>
      </c>
    </row>
    <row r="2033">
      <c r="A2033" s="21">
        <v>10665</v>
      </c>
      <c r="B2033" s="22" t="s">
        <v>8328</v>
      </c>
      <c r="C2033" s="22" t="s">
        <v>8329</v>
      </c>
      <c r="D2033" s="22" t="s">
        <v>4422</v>
      </c>
      <c r="E2033" s="22" t="s">
        <v>8330</v>
      </c>
      <c r="F2033" s="22" t="s">
        <v>8331</v>
      </c>
      <c r="G2033" s="22"/>
      <c r="H2033" s="14">
        <v>0.040000000000000001</v>
      </c>
      <c r="I2033" s="15" t="s">
        <v>4704</v>
      </c>
      <c r="J2033" s="15" t="s">
        <v>4705</v>
      </c>
      <c r="K2033" s="13">
        <v>90</v>
      </c>
      <c r="L2033" s="23">
        <v>17</v>
      </c>
      <c r="M2033" s="29">
        <f t="shared" si="116"/>
        <v>68</v>
      </c>
      <c r="N2033" s="29">
        <f t="shared" si="117"/>
        <v>85</v>
      </c>
      <c r="O2033" s="23"/>
      <c r="P2033" s="23"/>
      <c r="Q2033" s="23">
        <v>5</v>
      </c>
      <c r="R2033" s="23">
        <v>20</v>
      </c>
      <c r="S2033" s="22" t="s">
        <v>66</v>
      </c>
      <c r="T2033" s="22">
        <v>16</v>
      </c>
      <c r="U2033" s="22">
        <v>408</v>
      </c>
      <c r="V2033" s="22">
        <v>610</v>
      </c>
      <c r="W2033" s="22">
        <v>820</v>
      </c>
      <c r="X2033" s="24">
        <v>0</v>
      </c>
      <c r="Y2033" s="25"/>
      <c r="Z2033" s="18">
        <f>#NAME?</f>
        <v>0</v>
      </c>
      <c r="AA2033" s="18" t="b">
        <f t="shared" si="115"/>
        <v>1</v>
      </c>
      <c r="AB2033" s="26">
        <v>0</v>
      </c>
    </row>
    <row r="2034">
      <c r="A2034" s="21">
        <v>10664</v>
      </c>
      <c r="B2034" s="22" t="s">
        <v>8332</v>
      </c>
      <c r="C2034" s="22" t="s">
        <v>8333</v>
      </c>
      <c r="D2034" s="22" t="s">
        <v>4422</v>
      </c>
      <c r="E2034" s="22" t="s">
        <v>8334</v>
      </c>
      <c r="F2034" s="22" t="s">
        <v>8335</v>
      </c>
      <c r="G2034" s="22"/>
      <c r="H2034" s="14">
        <v>0.040000000000000001</v>
      </c>
      <c r="I2034" s="15" t="s">
        <v>4704</v>
      </c>
      <c r="J2034" s="15" t="s">
        <v>4705</v>
      </c>
      <c r="K2034" s="13">
        <v>90</v>
      </c>
      <c r="L2034" s="23">
        <v>15</v>
      </c>
      <c r="M2034" s="29">
        <f t="shared" si="116"/>
        <v>60</v>
      </c>
      <c r="N2034" s="29">
        <f t="shared" si="117"/>
        <v>75</v>
      </c>
      <c r="O2034" s="23"/>
      <c r="P2034" s="23"/>
      <c r="Q2034" s="23">
        <v>5</v>
      </c>
      <c r="R2034" s="23">
        <v>20</v>
      </c>
      <c r="S2034" s="22" t="s">
        <v>66</v>
      </c>
      <c r="T2034" s="22">
        <v>16</v>
      </c>
      <c r="U2034" s="22">
        <v>408</v>
      </c>
      <c r="V2034" s="22">
        <v>610</v>
      </c>
      <c r="W2034" s="22">
        <v>820</v>
      </c>
      <c r="X2034" s="24">
        <v>6</v>
      </c>
      <c r="Y2034" s="25"/>
      <c r="Z2034" s="18">
        <f>#NAME?</f>
        <v>0</v>
      </c>
      <c r="AA2034" s="18" t="b">
        <f t="shared" si="115"/>
        <v>1</v>
      </c>
      <c r="AB2034" s="26">
        <v>4</v>
      </c>
    </row>
    <row r="2035">
      <c r="A2035" s="21">
        <v>12639</v>
      </c>
      <c r="B2035" s="22" t="s">
        <v>8336</v>
      </c>
      <c r="C2035" s="22" t="s">
        <v>8337</v>
      </c>
      <c r="D2035" s="22" t="s">
        <v>4422</v>
      </c>
      <c r="E2035" s="22" t="s">
        <v>8338</v>
      </c>
      <c r="F2035" s="22" t="s">
        <v>8339</v>
      </c>
      <c r="G2035" s="22"/>
      <c r="H2035" s="14">
        <v>0.040000000000000001</v>
      </c>
      <c r="I2035" s="15" t="s">
        <v>64</v>
      </c>
      <c r="J2035" s="22" t="s">
        <v>65</v>
      </c>
      <c r="K2035" s="13">
        <v>90</v>
      </c>
      <c r="L2035" s="23">
        <v>0</v>
      </c>
      <c r="M2035" s="29">
        <f t="shared" si="116"/>
        <v>0</v>
      </c>
      <c r="N2035" s="29">
        <f t="shared" si="117"/>
        <v>0</v>
      </c>
      <c r="O2035" s="23"/>
      <c r="P2035" s="23"/>
      <c r="Q2035" s="23"/>
      <c r="R2035" s="23"/>
      <c r="S2035" s="22" t="s">
        <v>66</v>
      </c>
      <c r="T2035" s="22">
        <v>1.79</v>
      </c>
      <c r="U2035" s="22">
        <v>280</v>
      </c>
      <c r="V2035" s="22">
        <v>430</v>
      </c>
      <c r="W2035" s="22">
        <v>590</v>
      </c>
      <c r="X2035" s="24"/>
      <c r="Y2035" s="25"/>
      <c r="Z2035" s="18">
        <f>#NAME?</f>
        <v>0</v>
      </c>
      <c r="AA2035" s="18" t="b">
        <f t="shared" si="115"/>
        <v>1</v>
      </c>
      <c r="AB2035" s="26"/>
    </row>
    <row r="2036">
      <c r="A2036" s="12">
        <v>13906</v>
      </c>
      <c r="B2036" s="13" t="s">
        <v>8340</v>
      </c>
      <c r="C2036" s="13" t="s">
        <v>8341</v>
      </c>
      <c r="D2036" s="13" t="s">
        <v>4422</v>
      </c>
      <c r="E2036" s="13" t="s">
        <v>8342</v>
      </c>
      <c r="F2036" s="13" t="s">
        <v>8343</v>
      </c>
      <c r="G2036" s="13" t="s">
        <v>8344</v>
      </c>
      <c r="H2036" s="14">
        <v>0.02</v>
      </c>
      <c r="I2036" s="15" t="s">
        <v>32</v>
      </c>
      <c r="J2036" s="13" t="s">
        <v>33</v>
      </c>
      <c r="K2036" s="13">
        <v>90</v>
      </c>
      <c r="L2036" s="16">
        <f>#NAME?</f>
        <v>2</v>
      </c>
      <c r="M2036" s="29">
        <f t="shared" si="116"/>
        <v>8</v>
      </c>
      <c r="N2036" s="29">
        <f t="shared" si="117"/>
        <v>10</v>
      </c>
      <c r="O2036" s="16"/>
      <c r="P2036" s="16"/>
      <c r="Q2036" s="16">
        <v>1</v>
      </c>
      <c r="R2036" s="16">
        <v>2</v>
      </c>
      <c r="S2036" s="13" t="s">
        <v>34</v>
      </c>
      <c r="T2036" s="13">
        <v>4.5</v>
      </c>
      <c r="U2036" s="13">
        <v>749.80999999999995</v>
      </c>
      <c r="V2036" s="13">
        <v>4800</v>
      </c>
      <c r="W2036" s="13">
        <v>7700</v>
      </c>
      <c r="X2036" s="17"/>
      <c r="Y2036" s="18">
        <v>2</v>
      </c>
      <c r="Z2036" s="18">
        <f>#NAME?</f>
        <v>2</v>
      </c>
      <c r="AA2036" s="18" t="b">
        <f t="shared" si="115"/>
        <v>1</v>
      </c>
      <c r="AB2036" s="19"/>
    </row>
    <row r="2037">
      <c r="A2037" s="12">
        <v>12889</v>
      </c>
      <c r="B2037" s="13" t="s">
        <v>8345</v>
      </c>
      <c r="C2037" s="13" t="s">
        <v>8346</v>
      </c>
      <c r="D2037" s="13" t="s">
        <v>4422</v>
      </c>
      <c r="E2037" s="13" t="s">
        <v>8347</v>
      </c>
      <c r="F2037" s="73" t="s">
        <v>8348</v>
      </c>
      <c r="G2037" s="13"/>
      <c r="H2037" s="14">
        <v>0.02</v>
      </c>
      <c r="I2037" s="15" t="s">
        <v>32</v>
      </c>
      <c r="J2037" s="13" t="s">
        <v>33</v>
      </c>
      <c r="K2037" s="13">
        <v>90</v>
      </c>
      <c r="L2037" s="16">
        <v>1</v>
      </c>
      <c r="M2037" s="29">
        <f t="shared" si="116"/>
        <v>4</v>
      </c>
      <c r="N2037" s="29">
        <f t="shared" si="117"/>
        <v>5</v>
      </c>
      <c r="O2037" s="16"/>
      <c r="P2037" s="16"/>
      <c r="Q2037" s="16">
        <v>1</v>
      </c>
      <c r="R2037" s="16">
        <v>2</v>
      </c>
      <c r="S2037" s="13" t="s">
        <v>34</v>
      </c>
      <c r="T2037" s="13">
        <v>18</v>
      </c>
      <c r="U2037" s="13">
        <v>2971</v>
      </c>
      <c r="V2037" s="13">
        <v>4500</v>
      </c>
      <c r="W2037" s="13">
        <v>6200</v>
      </c>
      <c r="X2037" s="17"/>
      <c r="Y2037" s="18"/>
      <c r="Z2037" s="18">
        <f>#NAME?</f>
        <v>0</v>
      </c>
      <c r="AA2037" s="18" t="b">
        <f t="shared" si="115"/>
        <v>1</v>
      </c>
      <c r="AB2037" s="19">
        <v>3</v>
      </c>
    </row>
    <row r="2038">
      <c r="A2038" s="21">
        <v>10617</v>
      </c>
      <c r="B2038" s="22" t="s">
        <v>8349</v>
      </c>
      <c r="C2038" s="22" t="s">
        <v>8350</v>
      </c>
      <c r="D2038" s="22" t="s">
        <v>4422</v>
      </c>
      <c r="E2038" s="22" t="s">
        <v>8351</v>
      </c>
      <c r="F2038" s="22" t="s">
        <v>8352</v>
      </c>
      <c r="G2038" s="22"/>
      <c r="H2038" s="14">
        <v>0.040000000000000001</v>
      </c>
      <c r="I2038" s="15" t="s">
        <v>64</v>
      </c>
      <c r="J2038" s="22" t="s">
        <v>65</v>
      </c>
      <c r="K2038" s="13">
        <v>90</v>
      </c>
      <c r="L2038" s="23">
        <v>14</v>
      </c>
      <c r="M2038" s="29">
        <f t="shared" si="116"/>
        <v>56</v>
      </c>
      <c r="N2038" s="29">
        <f t="shared" si="117"/>
        <v>70</v>
      </c>
      <c r="O2038" s="23">
        <v>5</v>
      </c>
      <c r="P2038" s="23">
        <v>20</v>
      </c>
      <c r="Q2038" s="23"/>
      <c r="R2038" s="23"/>
      <c r="S2038" s="22" t="s">
        <v>66</v>
      </c>
      <c r="T2038" s="22">
        <v>4.5</v>
      </c>
      <c r="U2038" s="22">
        <v>114.43000000000001</v>
      </c>
      <c r="V2038" s="22">
        <v>170</v>
      </c>
      <c r="W2038" s="22">
        <v>300</v>
      </c>
      <c r="X2038" s="24">
        <v>4</v>
      </c>
      <c r="Y2038" s="25"/>
      <c r="Z2038" s="18">
        <f>#NAME?</f>
        <v>0</v>
      </c>
      <c r="AA2038" s="18" t="b">
        <f t="shared" si="115"/>
        <v>1</v>
      </c>
      <c r="AB2038" s="26">
        <v>4</v>
      </c>
    </row>
    <row r="2039">
      <c r="A2039" s="21">
        <v>10616</v>
      </c>
      <c r="B2039" s="22" t="s">
        <v>8353</v>
      </c>
      <c r="C2039" s="22" t="s">
        <v>8354</v>
      </c>
      <c r="D2039" s="22" t="s">
        <v>4422</v>
      </c>
      <c r="E2039" s="22" t="s">
        <v>8355</v>
      </c>
      <c r="F2039" s="22" t="s">
        <v>8356</v>
      </c>
      <c r="G2039" s="22"/>
      <c r="H2039" s="14">
        <v>0.040000000000000001</v>
      </c>
      <c r="I2039" s="15" t="s">
        <v>64</v>
      </c>
      <c r="J2039" s="22" t="s">
        <v>65</v>
      </c>
      <c r="K2039" s="13">
        <v>90</v>
      </c>
      <c r="L2039" s="23">
        <v>14</v>
      </c>
      <c r="M2039" s="29">
        <f t="shared" si="116"/>
        <v>56</v>
      </c>
      <c r="N2039" s="29">
        <f t="shared" si="117"/>
        <v>70</v>
      </c>
      <c r="O2039" s="23">
        <v>5</v>
      </c>
      <c r="P2039" s="23">
        <v>20</v>
      </c>
      <c r="Q2039" s="23"/>
      <c r="R2039" s="23"/>
      <c r="S2039" s="22" t="s">
        <v>66</v>
      </c>
      <c r="T2039" s="22">
        <v>4.5</v>
      </c>
      <c r="U2039" s="22">
        <v>114.43000000000001</v>
      </c>
      <c r="V2039" s="22">
        <v>170</v>
      </c>
      <c r="W2039" s="22">
        <v>300</v>
      </c>
      <c r="X2039" s="24">
        <v>9</v>
      </c>
      <c r="Y2039" s="25"/>
      <c r="Z2039" s="18">
        <f>#NAME?</f>
        <v>0</v>
      </c>
      <c r="AA2039" s="18" t="b">
        <f t="shared" si="115"/>
        <v>1</v>
      </c>
      <c r="AB2039" s="26">
        <v>4</v>
      </c>
    </row>
    <row r="2040">
      <c r="A2040" s="21">
        <v>11170</v>
      </c>
      <c r="B2040" s="22" t="s">
        <v>8357</v>
      </c>
      <c r="C2040" s="22" t="s">
        <v>8358</v>
      </c>
      <c r="D2040" s="22" t="s">
        <v>4422</v>
      </c>
      <c r="E2040" s="22" t="s">
        <v>8359</v>
      </c>
      <c r="F2040" s="22" t="s">
        <v>8360</v>
      </c>
      <c r="G2040" s="22"/>
      <c r="H2040" s="14">
        <v>0.040000000000000001</v>
      </c>
      <c r="I2040" s="15" t="s">
        <v>64</v>
      </c>
      <c r="J2040" s="22" t="s">
        <v>65</v>
      </c>
      <c r="K2040" s="13">
        <v>90</v>
      </c>
      <c r="L2040" s="23">
        <v>12</v>
      </c>
      <c r="M2040" s="29">
        <f t="shared" si="116"/>
        <v>48</v>
      </c>
      <c r="N2040" s="29">
        <f t="shared" si="117"/>
        <v>60</v>
      </c>
      <c r="O2040" s="23"/>
      <c r="P2040" s="23"/>
      <c r="Q2040" s="23">
        <v>5</v>
      </c>
      <c r="R2040" s="23">
        <v>20</v>
      </c>
      <c r="S2040" s="22" t="s">
        <v>66</v>
      </c>
      <c r="T2040" s="22">
        <v>1.5</v>
      </c>
      <c r="U2040" s="22">
        <v>38.140000000000001</v>
      </c>
      <c r="V2040" s="22">
        <v>60</v>
      </c>
      <c r="W2040" s="22">
        <v>110</v>
      </c>
      <c r="X2040" s="24"/>
      <c r="Y2040" s="25"/>
      <c r="Z2040" s="18">
        <f>#NAME?</f>
        <v>0</v>
      </c>
      <c r="AA2040" s="18" t="b">
        <f t="shared" si="115"/>
        <v>1</v>
      </c>
      <c r="AB2040" s="26">
        <v>8</v>
      </c>
    </row>
    <row r="2041">
      <c r="A2041" s="21">
        <v>10618</v>
      </c>
      <c r="B2041" s="22" t="s">
        <v>8361</v>
      </c>
      <c r="C2041" s="22" t="s">
        <v>8362</v>
      </c>
      <c r="D2041" s="22" t="s">
        <v>4422</v>
      </c>
      <c r="E2041" s="22" t="s">
        <v>8363</v>
      </c>
      <c r="F2041" s="22" t="s">
        <v>8364</v>
      </c>
      <c r="G2041" s="22"/>
      <c r="H2041" s="14">
        <v>0.040000000000000001</v>
      </c>
      <c r="I2041" s="15" t="s">
        <v>64</v>
      </c>
      <c r="J2041" s="22" t="s">
        <v>65</v>
      </c>
      <c r="K2041" s="13">
        <v>90</v>
      </c>
      <c r="L2041" s="23">
        <v>14</v>
      </c>
      <c r="M2041" s="29">
        <f t="shared" si="116"/>
        <v>56</v>
      </c>
      <c r="N2041" s="29">
        <f t="shared" si="117"/>
        <v>70</v>
      </c>
      <c r="O2041" s="23"/>
      <c r="P2041" s="23"/>
      <c r="Q2041" s="23">
        <v>5</v>
      </c>
      <c r="R2041" s="23">
        <v>20</v>
      </c>
      <c r="S2041" s="22" t="s">
        <v>66</v>
      </c>
      <c r="T2041" s="22">
        <v>1.5</v>
      </c>
      <c r="U2041" s="22">
        <v>38.140000000000001</v>
      </c>
      <c r="V2041" s="22">
        <v>60</v>
      </c>
      <c r="W2041" s="22">
        <v>110</v>
      </c>
      <c r="X2041" s="24">
        <v>6</v>
      </c>
      <c r="Y2041" s="25"/>
      <c r="Z2041" s="18">
        <f>#NAME?</f>
        <v>0</v>
      </c>
      <c r="AA2041" s="18" t="b">
        <f t="shared" si="115"/>
        <v>1</v>
      </c>
      <c r="AB2041" s="26">
        <v>1</v>
      </c>
    </row>
    <row r="2042">
      <c r="A2042" s="21">
        <v>10609</v>
      </c>
      <c r="B2042" s="22" t="s">
        <v>8365</v>
      </c>
      <c r="C2042" s="22" t="s">
        <v>8366</v>
      </c>
      <c r="D2042" s="22" t="s">
        <v>4422</v>
      </c>
      <c r="E2042" s="22" t="s">
        <v>8367</v>
      </c>
      <c r="F2042" s="22" t="s">
        <v>8368</v>
      </c>
      <c r="G2042" s="22"/>
      <c r="H2042" s="14">
        <v>0.040000000000000001</v>
      </c>
      <c r="I2042" s="15" t="s">
        <v>64</v>
      </c>
      <c r="J2042" s="22" t="s">
        <v>65</v>
      </c>
      <c r="K2042" s="13">
        <v>90</v>
      </c>
      <c r="L2042" s="23">
        <v>8</v>
      </c>
      <c r="M2042" s="29">
        <f t="shared" si="116"/>
        <v>32</v>
      </c>
      <c r="N2042" s="29">
        <f t="shared" si="117"/>
        <v>40</v>
      </c>
      <c r="O2042" s="23">
        <v>5</v>
      </c>
      <c r="P2042" s="23">
        <v>20</v>
      </c>
      <c r="Q2042" s="23"/>
      <c r="R2042" s="23"/>
      <c r="S2042" s="22" t="s">
        <v>66</v>
      </c>
      <c r="T2042" s="22">
        <v>9</v>
      </c>
      <c r="U2042" s="22">
        <v>230</v>
      </c>
      <c r="V2042" s="22">
        <v>340</v>
      </c>
      <c r="W2042" s="22">
        <v>460</v>
      </c>
      <c r="X2042" s="24">
        <v>8</v>
      </c>
      <c r="Y2042" s="25">
        <v>6</v>
      </c>
      <c r="Z2042" s="18">
        <f>#NAME?</f>
        <v>6</v>
      </c>
      <c r="AA2042" s="18" t="b">
        <f t="shared" si="115"/>
        <v>1</v>
      </c>
      <c r="AB2042" s="26">
        <v>0</v>
      </c>
    </row>
    <row r="2043">
      <c r="A2043" s="21">
        <v>10608</v>
      </c>
      <c r="B2043" s="22" t="s">
        <v>8369</v>
      </c>
      <c r="C2043" s="22" t="s">
        <v>8370</v>
      </c>
      <c r="D2043" s="22" t="s">
        <v>4422</v>
      </c>
      <c r="E2043" s="22" t="s">
        <v>8371</v>
      </c>
      <c r="F2043" s="22" t="s">
        <v>8372</v>
      </c>
      <c r="G2043" s="22"/>
      <c r="H2043" s="14">
        <v>0.040000000000000001</v>
      </c>
      <c r="I2043" s="15" t="s">
        <v>64</v>
      </c>
      <c r="J2043" s="22" t="s">
        <v>65</v>
      </c>
      <c r="K2043" s="13">
        <v>90</v>
      </c>
      <c r="L2043" s="23">
        <v>9</v>
      </c>
      <c r="M2043" s="29">
        <f t="shared" si="116"/>
        <v>36</v>
      </c>
      <c r="N2043" s="29">
        <f t="shared" si="117"/>
        <v>45</v>
      </c>
      <c r="O2043" s="23">
        <v>5</v>
      </c>
      <c r="P2043" s="23">
        <v>20</v>
      </c>
      <c r="Q2043" s="23"/>
      <c r="R2043" s="23"/>
      <c r="S2043" s="22" t="s">
        <v>66</v>
      </c>
      <c r="T2043" s="22">
        <v>9</v>
      </c>
      <c r="U2043" s="22">
        <v>230</v>
      </c>
      <c r="V2043" s="22">
        <v>340</v>
      </c>
      <c r="W2043" s="22">
        <v>460</v>
      </c>
      <c r="X2043" s="24">
        <v>8</v>
      </c>
      <c r="Y2043" s="25">
        <v>10</v>
      </c>
      <c r="Z2043" s="18">
        <f>#NAME?</f>
        <v>10</v>
      </c>
      <c r="AA2043" s="18" t="b">
        <f t="shared" si="115"/>
        <v>1</v>
      </c>
      <c r="AB2043" s="26">
        <v>1</v>
      </c>
    </row>
    <row r="2044">
      <c r="A2044" s="21">
        <v>10605</v>
      </c>
      <c r="B2044" s="22" t="s">
        <v>8373</v>
      </c>
      <c r="C2044" s="22" t="s">
        <v>8374</v>
      </c>
      <c r="D2044" s="22" t="s">
        <v>4422</v>
      </c>
      <c r="E2044" s="22" t="s">
        <v>8375</v>
      </c>
      <c r="F2044" s="22" t="s">
        <v>8376</v>
      </c>
      <c r="G2044" s="22"/>
      <c r="H2044" s="14">
        <v>0.040000000000000001</v>
      </c>
      <c r="I2044" s="15" t="s">
        <v>64</v>
      </c>
      <c r="J2044" s="22" t="s">
        <v>65</v>
      </c>
      <c r="K2044" s="13">
        <v>90</v>
      </c>
      <c r="L2044" s="23">
        <v>15</v>
      </c>
      <c r="M2044" s="29">
        <f t="shared" si="116"/>
        <v>60</v>
      </c>
      <c r="N2044" s="29">
        <f t="shared" si="117"/>
        <v>75</v>
      </c>
      <c r="O2044" s="23">
        <v>5</v>
      </c>
      <c r="P2044" s="23">
        <v>20</v>
      </c>
      <c r="Q2044" s="23"/>
      <c r="R2044" s="23"/>
      <c r="S2044" s="22" t="s">
        <v>66</v>
      </c>
      <c r="T2044" s="22">
        <v>10</v>
      </c>
      <c r="U2044" s="22">
        <v>254.28</v>
      </c>
      <c r="V2044" s="22">
        <v>380</v>
      </c>
      <c r="W2044" s="22">
        <v>660</v>
      </c>
      <c r="X2044" s="24"/>
      <c r="Y2044" s="25">
        <v>40</v>
      </c>
      <c r="Z2044" s="18">
        <f>#NAME?</f>
        <v>40</v>
      </c>
      <c r="AA2044" s="18" t="b">
        <f t="shared" si="115"/>
        <v>1</v>
      </c>
      <c r="AB2044" s="26"/>
    </row>
    <row r="2045">
      <c r="A2045" s="21">
        <v>10607</v>
      </c>
      <c r="B2045" s="22" t="s">
        <v>8377</v>
      </c>
      <c r="C2045" s="22" t="s">
        <v>8378</v>
      </c>
      <c r="D2045" s="22" t="s">
        <v>4422</v>
      </c>
      <c r="E2045" s="22" t="s">
        <v>8379</v>
      </c>
      <c r="F2045" s="22" t="s">
        <v>8380</v>
      </c>
      <c r="G2045" s="22"/>
      <c r="H2045" s="14">
        <v>0.040000000000000001</v>
      </c>
      <c r="I2045" s="15" t="s">
        <v>64</v>
      </c>
      <c r="J2045" s="22" t="s">
        <v>65</v>
      </c>
      <c r="K2045" s="13">
        <v>90</v>
      </c>
      <c r="L2045" s="23">
        <v>4</v>
      </c>
      <c r="M2045" s="29">
        <f t="shared" si="116"/>
        <v>16</v>
      </c>
      <c r="N2045" s="29">
        <f t="shared" si="117"/>
        <v>20</v>
      </c>
      <c r="O2045" s="23"/>
      <c r="P2045" s="23"/>
      <c r="Q2045" s="23">
        <v>5</v>
      </c>
      <c r="R2045" s="23">
        <v>20</v>
      </c>
      <c r="S2045" s="22" t="s">
        <v>66</v>
      </c>
      <c r="T2045" s="22">
        <v>4</v>
      </c>
      <c r="U2045" s="22">
        <v>90</v>
      </c>
      <c r="V2045" s="22">
        <v>140</v>
      </c>
      <c r="W2045" s="22">
        <v>190</v>
      </c>
      <c r="X2045" s="24">
        <v>1</v>
      </c>
      <c r="Y2045" s="25"/>
      <c r="Z2045" s="18">
        <f>#NAME?</f>
        <v>0</v>
      </c>
      <c r="AA2045" s="18" t="b">
        <f t="shared" si="115"/>
        <v>1</v>
      </c>
      <c r="AB2045" s="26"/>
    </row>
    <row r="2046">
      <c r="A2046" s="21">
        <v>10606</v>
      </c>
      <c r="B2046" s="22" t="s">
        <v>8381</v>
      </c>
      <c r="C2046" s="22" t="s">
        <v>8382</v>
      </c>
      <c r="D2046" s="22" t="s">
        <v>4422</v>
      </c>
      <c r="E2046" s="22" t="s">
        <v>8383</v>
      </c>
      <c r="F2046" s="22" t="s">
        <v>8384</v>
      </c>
      <c r="G2046" s="22"/>
      <c r="H2046" s="14">
        <v>0.040000000000000001</v>
      </c>
      <c r="I2046" s="15" t="s">
        <v>64</v>
      </c>
      <c r="J2046" s="22" t="s">
        <v>65</v>
      </c>
      <c r="K2046" s="13">
        <v>90</v>
      </c>
      <c r="L2046" s="23">
        <v>4</v>
      </c>
      <c r="M2046" s="29">
        <f t="shared" si="116"/>
        <v>16</v>
      </c>
      <c r="N2046" s="29">
        <f t="shared" si="117"/>
        <v>20</v>
      </c>
      <c r="O2046" s="23"/>
      <c r="P2046" s="23"/>
      <c r="Q2046" s="23">
        <v>5</v>
      </c>
      <c r="R2046" s="23">
        <v>20</v>
      </c>
      <c r="S2046" s="22" t="s">
        <v>66</v>
      </c>
      <c r="T2046" s="22">
        <v>10</v>
      </c>
      <c r="U2046" s="22">
        <v>100</v>
      </c>
      <c r="V2046" s="22">
        <v>140</v>
      </c>
      <c r="W2046" s="22">
        <v>250</v>
      </c>
      <c r="X2046" s="24">
        <v>15</v>
      </c>
      <c r="Y2046" s="25"/>
      <c r="Z2046" s="18">
        <f>#NAME?</f>
        <v>0</v>
      </c>
      <c r="AA2046" s="18" t="b">
        <f t="shared" si="115"/>
        <v>1</v>
      </c>
      <c r="AB2046" s="26"/>
    </row>
    <row r="2047">
      <c r="A2047" s="21">
        <v>10620</v>
      </c>
      <c r="B2047" s="22" t="s">
        <v>8385</v>
      </c>
      <c r="C2047" s="22" t="s">
        <v>8386</v>
      </c>
      <c r="D2047" s="22" t="s">
        <v>4422</v>
      </c>
      <c r="E2047" s="22" t="s">
        <v>8387</v>
      </c>
      <c r="F2047" s="22" t="s">
        <v>8388</v>
      </c>
      <c r="G2047" s="22"/>
      <c r="H2047" s="14">
        <v>0.040000000000000001</v>
      </c>
      <c r="I2047" s="15" t="s">
        <v>64</v>
      </c>
      <c r="J2047" s="22" t="s">
        <v>65</v>
      </c>
      <c r="K2047" s="13">
        <v>90</v>
      </c>
      <c r="L2047" s="23">
        <v>1</v>
      </c>
      <c r="M2047" s="29">
        <f t="shared" si="116"/>
        <v>4</v>
      </c>
      <c r="N2047" s="29">
        <f t="shared" si="117"/>
        <v>5</v>
      </c>
      <c r="O2047" s="23"/>
      <c r="P2047" s="23"/>
      <c r="Q2047" s="23"/>
      <c r="R2047" s="23"/>
      <c r="S2047" s="22" t="s">
        <v>66</v>
      </c>
      <c r="T2047" s="22">
        <v>10</v>
      </c>
      <c r="U2047" s="22">
        <v>1563</v>
      </c>
      <c r="V2047" s="22">
        <v>2420</v>
      </c>
      <c r="W2047" s="22">
        <v>3340</v>
      </c>
      <c r="X2047" s="24"/>
      <c r="Y2047" s="25"/>
      <c r="Z2047" s="18">
        <f>#NAME?</f>
        <v>0</v>
      </c>
      <c r="AA2047" s="18" t="b">
        <f t="shared" si="115"/>
        <v>1</v>
      </c>
      <c r="AB2047" s="26"/>
    </row>
    <row r="2048">
      <c r="A2048" s="21">
        <v>10603</v>
      </c>
      <c r="B2048" s="22" t="s">
        <v>8389</v>
      </c>
      <c r="C2048" s="22" t="s">
        <v>8390</v>
      </c>
      <c r="D2048" s="22" t="s">
        <v>4422</v>
      </c>
      <c r="E2048" s="22" t="s">
        <v>8391</v>
      </c>
      <c r="F2048" s="22" t="s">
        <v>8392</v>
      </c>
      <c r="G2048" s="22"/>
      <c r="H2048" s="14">
        <v>0.040000000000000001</v>
      </c>
      <c r="I2048" s="15" t="s">
        <v>64</v>
      </c>
      <c r="J2048" s="22" t="s">
        <v>65</v>
      </c>
      <c r="K2048" s="13">
        <v>90</v>
      </c>
      <c r="L2048" s="23">
        <v>0</v>
      </c>
      <c r="M2048" s="29">
        <f t="shared" si="116"/>
        <v>0</v>
      </c>
      <c r="N2048" s="29">
        <f t="shared" si="117"/>
        <v>0</v>
      </c>
      <c r="O2048" s="23"/>
      <c r="P2048" s="23"/>
      <c r="Q2048" s="23"/>
      <c r="R2048" s="23"/>
      <c r="S2048" s="22" t="s">
        <v>66</v>
      </c>
      <c r="T2048" s="22">
        <v>3</v>
      </c>
      <c r="U2048" s="22">
        <v>469</v>
      </c>
      <c r="V2048" s="22">
        <v>730</v>
      </c>
      <c r="W2048" s="22">
        <v>1010</v>
      </c>
      <c r="X2048" s="24"/>
      <c r="Y2048" s="25"/>
      <c r="Z2048" s="18">
        <f>#NAME?</f>
        <v>0</v>
      </c>
      <c r="AA2048" s="18" t="b">
        <f t="shared" si="115"/>
        <v>1</v>
      </c>
      <c r="AB2048" s="26"/>
    </row>
    <row r="2049">
      <c r="A2049" s="21">
        <v>10602</v>
      </c>
      <c r="B2049" s="22" t="s">
        <v>8393</v>
      </c>
      <c r="C2049" s="22" t="s">
        <v>8394</v>
      </c>
      <c r="D2049" s="22" t="s">
        <v>4422</v>
      </c>
      <c r="E2049" s="22" t="s">
        <v>8395</v>
      </c>
      <c r="F2049" s="22" t="s">
        <v>8396</v>
      </c>
      <c r="G2049" s="22"/>
      <c r="H2049" s="14">
        <v>0.040000000000000001</v>
      </c>
      <c r="I2049" s="15" t="s">
        <v>64</v>
      </c>
      <c r="J2049" s="22" t="s">
        <v>65</v>
      </c>
      <c r="K2049" s="13">
        <v>90</v>
      </c>
      <c r="L2049" s="23">
        <v>0</v>
      </c>
      <c r="M2049" s="29">
        <f t="shared" si="116"/>
        <v>0</v>
      </c>
      <c r="N2049" s="29">
        <f t="shared" si="117"/>
        <v>0</v>
      </c>
      <c r="O2049" s="23"/>
      <c r="P2049" s="23"/>
      <c r="Q2049" s="23"/>
      <c r="R2049" s="23"/>
      <c r="S2049" s="22" t="s">
        <v>66</v>
      </c>
      <c r="T2049" s="22">
        <v>3</v>
      </c>
      <c r="U2049" s="22">
        <v>469</v>
      </c>
      <c r="V2049" s="22">
        <v>730</v>
      </c>
      <c r="W2049" s="22">
        <v>1010</v>
      </c>
      <c r="X2049" s="24"/>
      <c r="Y2049" s="25"/>
      <c r="Z2049" s="18">
        <f>#NAME?</f>
        <v>0</v>
      </c>
      <c r="AA2049" s="18" t="b">
        <f t="shared" si="115"/>
        <v>1</v>
      </c>
      <c r="AB2049" s="26"/>
    </row>
    <row r="2050">
      <c r="A2050" s="21">
        <v>12746</v>
      </c>
      <c r="B2050" s="22" t="s">
        <v>8397</v>
      </c>
      <c r="C2050" s="22" t="s">
        <v>8398</v>
      </c>
      <c r="D2050" s="22" t="s">
        <v>4422</v>
      </c>
      <c r="E2050" s="22" t="s">
        <v>8399</v>
      </c>
      <c r="F2050" s="22" t="s">
        <v>8400</v>
      </c>
      <c r="G2050" s="22"/>
      <c r="H2050" s="14">
        <v>0.040000000000000001</v>
      </c>
      <c r="I2050" s="15" t="s">
        <v>64</v>
      </c>
      <c r="J2050" s="22" t="s">
        <v>65</v>
      </c>
      <c r="K2050" s="13">
        <v>90</v>
      </c>
      <c r="L2050" s="23">
        <v>3</v>
      </c>
      <c r="M2050" s="29">
        <f t="shared" si="116"/>
        <v>12</v>
      </c>
      <c r="N2050" s="29">
        <f t="shared" si="117"/>
        <v>15</v>
      </c>
      <c r="O2050" s="23"/>
      <c r="P2050" s="23"/>
      <c r="Q2050" s="23">
        <v>5</v>
      </c>
      <c r="R2050" s="23">
        <v>10</v>
      </c>
      <c r="S2050" s="22" t="s">
        <v>66</v>
      </c>
      <c r="T2050" s="22">
        <v>1.54</v>
      </c>
      <c r="U2050" s="22">
        <v>241</v>
      </c>
      <c r="V2050" s="22">
        <v>370</v>
      </c>
      <c r="W2050" s="22">
        <v>520</v>
      </c>
      <c r="X2050" s="24"/>
      <c r="Y2050" s="25">
        <v>26</v>
      </c>
      <c r="Z2050" s="18">
        <f>#NAME?</f>
        <v>26</v>
      </c>
      <c r="AA2050" s="18" t="b">
        <f t="shared" si="115"/>
        <v>1</v>
      </c>
      <c r="AB2050" s="26">
        <v>5</v>
      </c>
    </row>
    <row r="2051">
      <c r="A2051" s="21">
        <v>12745</v>
      </c>
      <c r="B2051" s="22" t="s">
        <v>8401</v>
      </c>
      <c r="C2051" s="22" t="s">
        <v>8402</v>
      </c>
      <c r="D2051" s="22" t="s">
        <v>4422</v>
      </c>
      <c r="E2051" s="22" t="s">
        <v>8403</v>
      </c>
      <c r="F2051" s="22" t="s">
        <v>8404</v>
      </c>
      <c r="G2051" s="22"/>
      <c r="H2051" s="14">
        <v>0.040000000000000001</v>
      </c>
      <c r="I2051" s="15" t="s">
        <v>64</v>
      </c>
      <c r="J2051" s="22" t="s">
        <v>65</v>
      </c>
      <c r="K2051" s="13">
        <v>90</v>
      </c>
      <c r="L2051" s="23">
        <v>4</v>
      </c>
      <c r="M2051" s="29">
        <f t="shared" si="116"/>
        <v>16</v>
      </c>
      <c r="N2051" s="29">
        <f t="shared" si="117"/>
        <v>20</v>
      </c>
      <c r="O2051" s="23"/>
      <c r="P2051" s="23"/>
      <c r="Q2051" s="23">
        <v>5</v>
      </c>
      <c r="R2051" s="23">
        <v>10</v>
      </c>
      <c r="S2051" s="22" t="s">
        <v>66</v>
      </c>
      <c r="T2051" s="22">
        <v>1.54</v>
      </c>
      <c r="U2051" s="22">
        <v>241</v>
      </c>
      <c r="V2051" s="22">
        <v>370</v>
      </c>
      <c r="W2051" s="22">
        <v>520</v>
      </c>
      <c r="X2051" s="24"/>
      <c r="Y2051" s="25">
        <v>26</v>
      </c>
      <c r="Z2051" s="18">
        <f>#NAME?</f>
        <v>26</v>
      </c>
      <c r="AA2051" s="18" t="b">
        <f t="shared" ref="AA2051:AA2114" si="118">Y2051=Z2051</f>
        <v>1</v>
      </c>
      <c r="AB2051" s="26">
        <v>6</v>
      </c>
    </row>
    <row r="2052">
      <c r="A2052" s="21">
        <v>11466</v>
      </c>
      <c r="B2052" s="22" t="s">
        <v>8405</v>
      </c>
      <c r="C2052" s="22" t="s">
        <v>8406</v>
      </c>
      <c r="D2052" s="22" t="s">
        <v>4422</v>
      </c>
      <c r="E2052" s="22" t="s">
        <v>8407</v>
      </c>
      <c r="F2052" s="22" t="s">
        <v>8408</v>
      </c>
      <c r="G2052" s="22"/>
      <c r="H2052" s="14">
        <v>0.040000000000000001</v>
      </c>
      <c r="I2052" s="15" t="s">
        <v>3149</v>
      </c>
      <c r="J2052" s="15" t="s">
        <v>3150</v>
      </c>
      <c r="K2052" s="13">
        <v>90</v>
      </c>
      <c r="L2052" s="23">
        <v>7</v>
      </c>
      <c r="M2052" s="29">
        <f t="shared" si="116"/>
        <v>28</v>
      </c>
      <c r="N2052" s="29">
        <f t="shared" si="117"/>
        <v>35</v>
      </c>
      <c r="O2052" s="23">
        <v>5</v>
      </c>
      <c r="P2052" s="23">
        <v>20</v>
      </c>
      <c r="Q2052" s="23"/>
      <c r="R2052" s="23"/>
      <c r="S2052" s="22" t="s">
        <v>66</v>
      </c>
      <c r="T2052" s="22">
        <v>0.93999999999999995</v>
      </c>
      <c r="U2052" s="22">
        <v>157.91999999999999</v>
      </c>
      <c r="V2052" s="22">
        <v>580</v>
      </c>
      <c r="W2052" s="22">
        <v>800</v>
      </c>
      <c r="X2052" s="24"/>
      <c r="Y2052" s="25">
        <v>90</v>
      </c>
      <c r="Z2052" s="18">
        <f>#NAME?</f>
        <v>90</v>
      </c>
      <c r="AA2052" s="18" t="b">
        <f t="shared" si="118"/>
        <v>1</v>
      </c>
      <c r="AB2052" s="26">
        <v>14</v>
      </c>
    </row>
    <row r="2053">
      <c r="A2053" s="21">
        <v>11465</v>
      </c>
      <c r="B2053" s="22" t="s">
        <v>8409</v>
      </c>
      <c r="C2053" s="22" t="s">
        <v>8410</v>
      </c>
      <c r="D2053" s="22" t="s">
        <v>4422</v>
      </c>
      <c r="E2053" s="22" t="s">
        <v>8411</v>
      </c>
      <c r="F2053" s="22" t="s">
        <v>8412</v>
      </c>
      <c r="G2053" s="22"/>
      <c r="H2053" s="14">
        <v>0.040000000000000001</v>
      </c>
      <c r="I2053" s="15" t="s">
        <v>3149</v>
      </c>
      <c r="J2053" s="15" t="s">
        <v>3150</v>
      </c>
      <c r="K2053" s="13">
        <v>90</v>
      </c>
      <c r="L2053" s="23">
        <v>7</v>
      </c>
      <c r="M2053" s="29">
        <f t="shared" si="116"/>
        <v>28</v>
      </c>
      <c r="N2053" s="29">
        <f t="shared" si="117"/>
        <v>35</v>
      </c>
      <c r="O2053" s="23">
        <v>5</v>
      </c>
      <c r="P2053" s="23">
        <v>20</v>
      </c>
      <c r="Q2053" s="23"/>
      <c r="R2053" s="23"/>
      <c r="S2053" s="22" t="s">
        <v>66</v>
      </c>
      <c r="T2053" s="22">
        <v>0.93999999999999995</v>
      </c>
      <c r="U2053" s="22">
        <v>157.91999999999999</v>
      </c>
      <c r="V2053" s="22">
        <v>580</v>
      </c>
      <c r="W2053" s="22">
        <v>800</v>
      </c>
      <c r="X2053" s="24"/>
      <c r="Y2053" s="25">
        <v>72</v>
      </c>
      <c r="Z2053" s="18">
        <f>#NAME?</f>
        <v>72</v>
      </c>
      <c r="AA2053" s="18" t="b">
        <f t="shared" si="118"/>
        <v>1</v>
      </c>
      <c r="AB2053" s="26">
        <v>9</v>
      </c>
    </row>
    <row r="2054">
      <c r="A2054" s="21">
        <v>11464</v>
      </c>
      <c r="B2054" s="22" t="s">
        <v>8413</v>
      </c>
      <c r="C2054" s="22" t="s">
        <v>8414</v>
      </c>
      <c r="D2054" s="22" t="s">
        <v>4422</v>
      </c>
      <c r="E2054" s="22" t="s">
        <v>8415</v>
      </c>
      <c r="F2054" s="22" t="s">
        <v>8416</v>
      </c>
      <c r="G2054" s="22"/>
      <c r="H2054" s="14">
        <v>0.040000000000000001</v>
      </c>
      <c r="I2054" s="15" t="s">
        <v>3149</v>
      </c>
      <c r="J2054" s="15" t="s">
        <v>3150</v>
      </c>
      <c r="K2054" s="13">
        <v>90</v>
      </c>
      <c r="L2054" s="23">
        <v>0</v>
      </c>
      <c r="M2054" s="29">
        <f t="shared" si="116"/>
        <v>0</v>
      </c>
      <c r="N2054" s="29">
        <f t="shared" si="117"/>
        <v>0</v>
      </c>
      <c r="O2054" s="23">
        <v>5</v>
      </c>
      <c r="P2054" s="23">
        <v>20</v>
      </c>
      <c r="Q2054" s="23"/>
      <c r="R2054" s="23"/>
      <c r="S2054" s="22" t="s">
        <v>66</v>
      </c>
      <c r="T2054" s="22">
        <v>1.53</v>
      </c>
      <c r="U2054" s="22">
        <v>258.97000000000003</v>
      </c>
      <c r="V2054" s="22">
        <v>380</v>
      </c>
      <c r="W2054" s="22">
        <v>530</v>
      </c>
      <c r="X2054" s="24">
        <v>2</v>
      </c>
      <c r="Y2054" s="25">
        <v>107</v>
      </c>
      <c r="Z2054" s="18">
        <f>#NAME?</f>
        <v>107</v>
      </c>
      <c r="AA2054" s="18" t="b">
        <f t="shared" si="118"/>
        <v>1</v>
      </c>
      <c r="AB2054" s="26"/>
    </row>
    <row r="2055">
      <c r="A2055" s="21">
        <v>10619</v>
      </c>
      <c r="B2055" s="22" t="s">
        <v>8417</v>
      </c>
      <c r="C2055" s="22" t="s">
        <v>8418</v>
      </c>
      <c r="D2055" s="22" t="s">
        <v>4422</v>
      </c>
      <c r="E2055" s="22" t="s">
        <v>8419</v>
      </c>
      <c r="F2055" s="22" t="s">
        <v>8420</v>
      </c>
      <c r="G2055" s="22"/>
      <c r="H2055" s="14">
        <v>0.040000000000000001</v>
      </c>
      <c r="I2055" s="15" t="s">
        <v>3149</v>
      </c>
      <c r="J2055" s="15" t="s">
        <v>3150</v>
      </c>
      <c r="K2055" s="13">
        <v>90</v>
      </c>
      <c r="L2055" s="23">
        <v>1</v>
      </c>
      <c r="M2055" s="29">
        <f t="shared" si="116"/>
        <v>4</v>
      </c>
      <c r="N2055" s="29">
        <f t="shared" si="117"/>
        <v>5</v>
      </c>
      <c r="O2055" s="23">
        <v>5</v>
      </c>
      <c r="P2055" s="23">
        <v>20</v>
      </c>
      <c r="Q2055" s="23"/>
      <c r="R2055" s="23"/>
      <c r="S2055" s="22" t="s">
        <v>66</v>
      </c>
      <c r="T2055" s="22">
        <v>10.85</v>
      </c>
      <c r="U2055" s="22">
        <v>252.25999999999999</v>
      </c>
      <c r="V2055" s="22">
        <v>380</v>
      </c>
      <c r="W2055" s="22">
        <v>530</v>
      </c>
      <c r="X2055" s="24">
        <v>1</v>
      </c>
      <c r="Y2055" s="25">
        <v>104</v>
      </c>
      <c r="Z2055" s="18">
        <f>#NAME?</f>
        <v>104</v>
      </c>
      <c r="AA2055" s="18" t="b">
        <f t="shared" si="118"/>
        <v>1</v>
      </c>
      <c r="AB2055" s="26"/>
    </row>
    <row r="2056">
      <c r="A2056" s="21">
        <v>10611</v>
      </c>
      <c r="B2056" s="22" t="s">
        <v>8421</v>
      </c>
      <c r="C2056" s="22" t="s">
        <v>8422</v>
      </c>
      <c r="D2056" s="22" t="s">
        <v>4422</v>
      </c>
      <c r="E2056" s="22" t="s">
        <v>8423</v>
      </c>
      <c r="F2056" s="22" t="s">
        <v>8424</v>
      </c>
      <c r="G2056" s="22"/>
      <c r="H2056" s="14">
        <v>0.040000000000000001</v>
      </c>
      <c r="I2056" s="15" t="s">
        <v>64</v>
      </c>
      <c r="J2056" s="22" t="s">
        <v>65</v>
      </c>
      <c r="K2056" s="13">
        <v>90</v>
      </c>
      <c r="L2056" s="23">
        <v>21</v>
      </c>
      <c r="M2056" s="29">
        <f t="shared" si="116"/>
        <v>84</v>
      </c>
      <c r="N2056" s="29">
        <f t="shared" si="117"/>
        <v>105</v>
      </c>
      <c r="O2056" s="23"/>
      <c r="P2056" s="23"/>
      <c r="Q2056" s="23">
        <v>5</v>
      </c>
      <c r="R2056" s="23">
        <v>20</v>
      </c>
      <c r="S2056" s="22" t="s">
        <v>66</v>
      </c>
      <c r="T2056" s="22">
        <v>12</v>
      </c>
      <c r="U2056" s="22">
        <v>313</v>
      </c>
      <c r="V2056" s="22">
        <v>440</v>
      </c>
      <c r="W2056" s="22">
        <v>660</v>
      </c>
      <c r="X2056" s="24">
        <v>11</v>
      </c>
      <c r="Y2056" s="25">
        <v>75</v>
      </c>
      <c r="Z2056" s="18">
        <f>#NAME?</f>
        <v>75</v>
      </c>
      <c r="AA2056" s="18" t="b">
        <f t="shared" si="118"/>
        <v>1</v>
      </c>
      <c r="AB2056" s="26">
        <v>4</v>
      </c>
    </row>
    <row r="2057">
      <c r="A2057" s="21">
        <v>10610</v>
      </c>
      <c r="B2057" s="22" t="s">
        <v>8425</v>
      </c>
      <c r="C2057" s="22" t="s">
        <v>8426</v>
      </c>
      <c r="D2057" s="22" t="s">
        <v>4422</v>
      </c>
      <c r="E2057" s="22" t="s">
        <v>8427</v>
      </c>
      <c r="F2057" s="22" t="s">
        <v>8428</v>
      </c>
      <c r="G2057" s="22"/>
      <c r="H2057" s="14">
        <v>0.040000000000000001</v>
      </c>
      <c r="I2057" s="15" t="s">
        <v>64</v>
      </c>
      <c r="J2057" s="22" t="s">
        <v>65</v>
      </c>
      <c r="K2057" s="13">
        <v>90</v>
      </c>
      <c r="L2057" s="23">
        <v>20</v>
      </c>
      <c r="M2057" s="29">
        <f t="shared" si="116"/>
        <v>80</v>
      </c>
      <c r="N2057" s="29">
        <f t="shared" si="117"/>
        <v>100</v>
      </c>
      <c r="O2057" s="23"/>
      <c r="P2057" s="23"/>
      <c r="Q2057" s="23">
        <v>5</v>
      </c>
      <c r="R2057" s="23">
        <v>20</v>
      </c>
      <c r="S2057" s="22" t="s">
        <v>66</v>
      </c>
      <c r="T2057" s="22">
        <v>12</v>
      </c>
      <c r="U2057" s="22">
        <v>313</v>
      </c>
      <c r="V2057" s="22">
        <v>440</v>
      </c>
      <c r="W2057" s="22">
        <v>660</v>
      </c>
      <c r="X2057" s="24">
        <v>14</v>
      </c>
      <c r="Y2057" s="25">
        <v>77</v>
      </c>
      <c r="Z2057" s="18">
        <f>#NAME?</f>
        <v>77</v>
      </c>
      <c r="AA2057" s="18" t="b">
        <f t="shared" si="118"/>
        <v>1</v>
      </c>
      <c r="AB2057" s="26">
        <v>5</v>
      </c>
    </row>
    <row r="2058">
      <c r="A2058" s="21">
        <v>10613</v>
      </c>
      <c r="B2058" s="22" t="s">
        <v>8429</v>
      </c>
      <c r="C2058" s="22" t="s">
        <v>8430</v>
      </c>
      <c r="D2058" s="22" t="s">
        <v>4422</v>
      </c>
      <c r="E2058" s="22" t="s">
        <v>8431</v>
      </c>
      <c r="F2058" s="22" t="s">
        <v>8432</v>
      </c>
      <c r="G2058" s="22"/>
      <c r="H2058" s="14">
        <v>0.040000000000000001</v>
      </c>
      <c r="I2058" s="15" t="s">
        <v>64</v>
      </c>
      <c r="J2058" s="22" t="s">
        <v>65</v>
      </c>
      <c r="K2058" s="13">
        <v>90</v>
      </c>
      <c r="L2058" s="23">
        <v>42</v>
      </c>
      <c r="M2058" s="29">
        <f t="shared" si="116"/>
        <v>168</v>
      </c>
      <c r="N2058" s="29">
        <f t="shared" si="117"/>
        <v>210</v>
      </c>
      <c r="O2058" s="23"/>
      <c r="P2058" s="23"/>
      <c r="Q2058" s="23">
        <v>5</v>
      </c>
      <c r="R2058" s="23">
        <v>20</v>
      </c>
      <c r="S2058" s="22" t="s">
        <v>66</v>
      </c>
      <c r="T2058" s="22">
        <v>5.5</v>
      </c>
      <c r="U2058" s="22">
        <v>128</v>
      </c>
      <c r="V2058" s="22">
        <v>200</v>
      </c>
      <c r="W2058" s="22">
        <v>280</v>
      </c>
      <c r="X2058" s="24"/>
      <c r="Y2058" s="25"/>
      <c r="Z2058" s="18">
        <f>#NAME?</f>
        <v>0</v>
      </c>
      <c r="AA2058" s="18" t="b">
        <f t="shared" si="118"/>
        <v>1</v>
      </c>
      <c r="AB2058" s="26">
        <v>0</v>
      </c>
    </row>
    <row r="2059">
      <c r="A2059" s="21">
        <v>10612</v>
      </c>
      <c r="B2059" s="22" t="s">
        <v>8433</v>
      </c>
      <c r="C2059" s="22" t="s">
        <v>8434</v>
      </c>
      <c r="D2059" s="22" t="s">
        <v>4422</v>
      </c>
      <c r="E2059" s="22" t="s">
        <v>8435</v>
      </c>
      <c r="F2059" s="22" t="s">
        <v>8436</v>
      </c>
      <c r="G2059" s="22"/>
      <c r="H2059" s="14">
        <v>0.040000000000000001</v>
      </c>
      <c r="I2059" s="15" t="s">
        <v>64</v>
      </c>
      <c r="J2059" s="22" t="s">
        <v>65</v>
      </c>
      <c r="K2059" s="13">
        <v>90</v>
      </c>
      <c r="L2059" s="23">
        <v>30</v>
      </c>
      <c r="M2059" s="29">
        <f t="shared" si="116"/>
        <v>120</v>
      </c>
      <c r="N2059" s="29">
        <f t="shared" si="117"/>
        <v>150</v>
      </c>
      <c r="O2059" s="23"/>
      <c r="P2059" s="23"/>
      <c r="Q2059" s="23">
        <v>5</v>
      </c>
      <c r="R2059" s="23">
        <v>20</v>
      </c>
      <c r="S2059" s="22" t="s">
        <v>66</v>
      </c>
      <c r="T2059" s="22">
        <v>5.5</v>
      </c>
      <c r="U2059" s="22">
        <v>128</v>
      </c>
      <c r="V2059" s="22">
        <v>200</v>
      </c>
      <c r="W2059" s="22">
        <v>280</v>
      </c>
      <c r="X2059" s="24">
        <v>3</v>
      </c>
      <c r="Y2059" s="25"/>
      <c r="Z2059" s="18">
        <f>#NAME?</f>
        <v>0</v>
      </c>
      <c r="AA2059" s="18" t="b">
        <f t="shared" si="118"/>
        <v>1</v>
      </c>
      <c r="AB2059" s="26">
        <v>21</v>
      </c>
    </row>
    <row r="2060">
      <c r="A2060" s="31">
        <v>10604</v>
      </c>
      <c r="B2060" s="32" t="s">
        <v>8437</v>
      </c>
      <c r="C2060" s="33" t="s">
        <v>8438</v>
      </c>
      <c r="D2060" s="33" t="s">
        <v>4422</v>
      </c>
      <c r="E2060" s="33" t="s">
        <v>8439</v>
      </c>
      <c r="F2060" s="33" t="s">
        <v>8440</v>
      </c>
      <c r="G2060" s="34"/>
      <c r="H2060" s="35">
        <v>0.040000000000000001</v>
      </c>
      <c r="I2060" s="34" t="s">
        <v>64</v>
      </c>
      <c r="J2060" s="33" t="s">
        <v>65</v>
      </c>
      <c r="K2060" s="13">
        <v>90</v>
      </c>
      <c r="L2060" s="29"/>
      <c r="M2060" s="29">
        <f t="shared" si="116"/>
        <v>0</v>
      </c>
      <c r="N2060" s="29">
        <f t="shared" si="117"/>
        <v>0</v>
      </c>
      <c r="O2060" s="29"/>
      <c r="P2060" s="29"/>
      <c r="Q2060" s="29"/>
      <c r="R2060" s="29"/>
      <c r="S2060" s="33" t="s">
        <v>66</v>
      </c>
      <c r="T2060" s="33">
        <v>10</v>
      </c>
      <c r="U2060" s="33">
        <v>254.28</v>
      </c>
      <c r="V2060" s="33">
        <v>380</v>
      </c>
      <c r="W2060" s="33">
        <f t="shared" ref="W2034:W2097" si="119">ROUND(U2060*2,-1)</f>
        <v>510</v>
      </c>
      <c r="X2060" s="24">
        <v>1</v>
      </c>
      <c r="Y2060" s="29">
        <v>27</v>
      </c>
      <c r="Z2060" s="18">
        <f>#NAME?</f>
        <v>27</v>
      </c>
      <c r="AA2060" s="18" t="b">
        <f t="shared" si="118"/>
        <v>1</v>
      </c>
      <c r="AB2060" s="26"/>
    </row>
    <row r="2061">
      <c r="A2061" s="21">
        <v>11468</v>
      </c>
      <c r="B2061" s="22" t="s">
        <v>8441</v>
      </c>
      <c r="C2061" s="22" t="s">
        <v>8442</v>
      </c>
      <c r="D2061" s="22" t="s">
        <v>4422</v>
      </c>
      <c r="E2061" s="22" t="s">
        <v>8443</v>
      </c>
      <c r="F2061" s="22" t="s">
        <v>8444</v>
      </c>
      <c r="G2061" s="22"/>
      <c r="H2061" s="14">
        <v>0.040000000000000001</v>
      </c>
      <c r="I2061" s="15" t="s">
        <v>64</v>
      </c>
      <c r="J2061" s="22" t="s">
        <v>65</v>
      </c>
      <c r="K2061" s="13">
        <v>90</v>
      </c>
      <c r="L2061" s="23">
        <v>0</v>
      </c>
      <c r="M2061" s="29">
        <f t="shared" si="116"/>
        <v>0</v>
      </c>
      <c r="N2061" s="29">
        <f t="shared" si="117"/>
        <v>0</v>
      </c>
      <c r="O2061" s="23">
        <v>5</v>
      </c>
      <c r="P2061" s="23">
        <v>10</v>
      </c>
      <c r="Q2061" s="23"/>
      <c r="R2061" s="23"/>
      <c r="S2061" s="22" t="s">
        <v>66</v>
      </c>
      <c r="T2061" s="22">
        <v>30</v>
      </c>
      <c r="U2061" s="22">
        <v>675</v>
      </c>
      <c r="V2061" s="22">
        <v>1050</v>
      </c>
      <c r="W2061" s="22">
        <v>1450</v>
      </c>
      <c r="X2061" s="24">
        <v>13</v>
      </c>
      <c r="Y2061" s="25"/>
      <c r="Z2061" s="18">
        <f>#NAME?</f>
        <v>0</v>
      </c>
      <c r="AA2061" s="18" t="b">
        <f t="shared" si="118"/>
        <v>1</v>
      </c>
      <c r="AB2061" s="26">
        <v>3</v>
      </c>
    </row>
    <row r="2062">
      <c r="A2062" s="21">
        <v>11467</v>
      </c>
      <c r="B2062" s="22" t="s">
        <v>8445</v>
      </c>
      <c r="C2062" s="22" t="s">
        <v>8446</v>
      </c>
      <c r="D2062" s="22" t="s">
        <v>4422</v>
      </c>
      <c r="E2062" s="22" t="s">
        <v>8447</v>
      </c>
      <c r="F2062" s="22" t="s">
        <v>8448</v>
      </c>
      <c r="G2062" s="22"/>
      <c r="H2062" s="14">
        <v>0.040000000000000001</v>
      </c>
      <c r="I2062" s="15" t="s">
        <v>64</v>
      </c>
      <c r="J2062" s="22" t="s">
        <v>65</v>
      </c>
      <c r="K2062" s="13">
        <v>90</v>
      </c>
      <c r="L2062" s="23">
        <v>0</v>
      </c>
      <c r="M2062" s="29">
        <f t="shared" si="116"/>
        <v>0</v>
      </c>
      <c r="N2062" s="29">
        <f t="shared" si="117"/>
        <v>0</v>
      </c>
      <c r="O2062" s="23">
        <v>5</v>
      </c>
      <c r="P2062" s="23">
        <v>10</v>
      </c>
      <c r="Q2062" s="23"/>
      <c r="R2062" s="23"/>
      <c r="S2062" s="22" t="s">
        <v>66</v>
      </c>
      <c r="T2062" s="22">
        <v>30</v>
      </c>
      <c r="U2062" s="22">
        <v>675</v>
      </c>
      <c r="V2062" s="22">
        <v>1050</v>
      </c>
      <c r="W2062" s="22">
        <v>1450</v>
      </c>
      <c r="X2062" s="24">
        <v>16</v>
      </c>
      <c r="Y2062" s="25"/>
      <c r="Z2062" s="18">
        <f>#NAME?</f>
        <v>0</v>
      </c>
      <c r="AA2062" s="18" t="b">
        <f t="shared" si="118"/>
        <v>1</v>
      </c>
      <c r="AB2062" s="53">
        <v>3</v>
      </c>
    </row>
    <row r="2063">
      <c r="A2063" s="21">
        <v>10539</v>
      </c>
      <c r="B2063" s="22" t="s">
        <v>8449</v>
      </c>
      <c r="C2063" s="22" t="s">
        <v>8450</v>
      </c>
      <c r="D2063" s="22" t="s">
        <v>4422</v>
      </c>
      <c r="E2063" s="22" t="s">
        <v>8451</v>
      </c>
      <c r="F2063" s="22" t="s">
        <v>8452</v>
      </c>
      <c r="G2063" s="22"/>
      <c r="H2063" s="14">
        <v>0.040000000000000001</v>
      </c>
      <c r="I2063" s="15" t="s">
        <v>64</v>
      </c>
      <c r="J2063" s="22" t="s">
        <v>65</v>
      </c>
      <c r="K2063" s="13">
        <v>90</v>
      </c>
      <c r="L2063" s="74">
        <v>0</v>
      </c>
      <c r="M2063" s="25">
        <f t="shared" ref="M2063:M2126" si="120">L2063*4</f>
        <v>0</v>
      </c>
      <c r="N2063" s="25">
        <f t="shared" ref="N2063:N2126" si="121">L2063*5</f>
        <v>0</v>
      </c>
      <c r="O2063" s="74"/>
      <c r="P2063" s="74"/>
      <c r="Q2063" s="74">
        <v>2</v>
      </c>
      <c r="R2063" s="74">
        <v>5</v>
      </c>
      <c r="S2063" s="22" t="s">
        <v>66</v>
      </c>
      <c r="T2063" s="22">
        <v>16</v>
      </c>
      <c r="U2063" s="22">
        <v>2501</v>
      </c>
      <c r="V2063" s="22">
        <v>3880</v>
      </c>
      <c r="W2063" s="22">
        <v>5350</v>
      </c>
      <c r="X2063" s="24"/>
      <c r="Y2063" s="25"/>
      <c r="Z2063" s="18">
        <f>#NAME?</f>
        <v>0</v>
      </c>
      <c r="AA2063" s="18" t="b">
        <f t="shared" si="118"/>
        <v>1</v>
      </c>
      <c r="AB2063" s="53">
        <v>1</v>
      </c>
    </row>
    <row r="2064">
      <c r="A2064" s="21">
        <v>10538</v>
      </c>
      <c r="B2064" s="22" t="s">
        <v>8453</v>
      </c>
      <c r="C2064" s="22" t="s">
        <v>8454</v>
      </c>
      <c r="D2064" s="22" t="s">
        <v>4422</v>
      </c>
      <c r="E2064" s="22" t="s">
        <v>8455</v>
      </c>
      <c r="F2064" s="22" t="s">
        <v>8456</v>
      </c>
      <c r="G2064" s="22"/>
      <c r="H2064" s="14">
        <v>0.040000000000000001</v>
      </c>
      <c r="I2064" s="15" t="s">
        <v>64</v>
      </c>
      <c r="J2064" s="22" t="s">
        <v>65</v>
      </c>
      <c r="K2064" s="13">
        <v>90</v>
      </c>
      <c r="L2064" s="74">
        <v>0</v>
      </c>
      <c r="M2064" s="25">
        <f t="shared" si="120"/>
        <v>0</v>
      </c>
      <c r="N2064" s="25">
        <f t="shared" si="121"/>
        <v>0</v>
      </c>
      <c r="O2064" s="74"/>
      <c r="P2064" s="74"/>
      <c r="Q2064" s="74">
        <v>2</v>
      </c>
      <c r="R2064" s="74">
        <v>5</v>
      </c>
      <c r="S2064" s="22" t="s">
        <v>66</v>
      </c>
      <c r="T2064" s="22">
        <v>16</v>
      </c>
      <c r="U2064" s="22">
        <v>2501</v>
      </c>
      <c r="V2064" s="22">
        <v>3880</v>
      </c>
      <c r="W2064" s="22">
        <v>5350</v>
      </c>
      <c r="X2064" s="24">
        <v>2</v>
      </c>
      <c r="Y2064" s="25"/>
      <c r="Z2064" s="18">
        <f>#NAME?</f>
        <v>0</v>
      </c>
      <c r="AA2064" s="18" t="b">
        <f t="shared" si="118"/>
        <v>1</v>
      </c>
      <c r="AB2064" s="53">
        <v>2</v>
      </c>
    </row>
    <row r="2065">
      <c r="A2065" s="21">
        <v>12840</v>
      </c>
      <c r="B2065" s="22" t="s">
        <v>8457</v>
      </c>
      <c r="C2065" s="22" t="s">
        <v>8458</v>
      </c>
      <c r="D2065" s="22" t="s">
        <v>4422</v>
      </c>
      <c r="E2065" s="22" t="s">
        <v>8459</v>
      </c>
      <c r="F2065" s="22" t="s">
        <v>8460</v>
      </c>
      <c r="G2065" s="22"/>
      <c r="H2065" s="14">
        <v>0.040000000000000001</v>
      </c>
      <c r="I2065" s="15" t="s">
        <v>64</v>
      </c>
      <c r="J2065" s="22" t="s">
        <v>65</v>
      </c>
      <c r="K2065" s="13">
        <v>90</v>
      </c>
      <c r="L2065" s="23">
        <v>0</v>
      </c>
      <c r="M2065" s="29">
        <f t="shared" si="120"/>
        <v>0</v>
      </c>
      <c r="N2065" s="29">
        <f t="shared" si="121"/>
        <v>0</v>
      </c>
      <c r="O2065" s="23"/>
      <c r="P2065" s="23"/>
      <c r="Q2065" s="23">
        <v>2</v>
      </c>
      <c r="R2065" s="23">
        <v>5</v>
      </c>
      <c r="S2065" s="22" t="s">
        <v>66</v>
      </c>
      <c r="T2065" s="22">
        <v>8.0600000000000005</v>
      </c>
      <c r="U2065" s="22">
        <v>1260</v>
      </c>
      <c r="V2065" s="22">
        <v>1950</v>
      </c>
      <c r="W2065" s="22">
        <v>2690</v>
      </c>
      <c r="X2065" s="24">
        <v>3</v>
      </c>
      <c r="Y2065" s="25"/>
      <c r="Z2065" s="18">
        <f>#NAME?</f>
        <v>0</v>
      </c>
      <c r="AA2065" s="18" t="b">
        <f t="shared" si="118"/>
        <v>1</v>
      </c>
      <c r="AB2065" s="26">
        <v>2</v>
      </c>
    </row>
    <row r="2066">
      <c r="A2066" s="21">
        <v>12839</v>
      </c>
      <c r="B2066" s="22" t="s">
        <v>8461</v>
      </c>
      <c r="C2066" s="22" t="s">
        <v>8462</v>
      </c>
      <c r="D2066" s="22" t="s">
        <v>4422</v>
      </c>
      <c r="E2066" s="22" t="s">
        <v>8463</v>
      </c>
      <c r="F2066" s="22" t="s">
        <v>8464</v>
      </c>
      <c r="G2066" s="22"/>
      <c r="H2066" s="14">
        <v>0.040000000000000001</v>
      </c>
      <c r="I2066" s="15" t="s">
        <v>64</v>
      </c>
      <c r="J2066" s="22" t="s">
        <v>65</v>
      </c>
      <c r="K2066" s="13">
        <v>90</v>
      </c>
      <c r="L2066" s="23">
        <v>0</v>
      </c>
      <c r="M2066" s="29">
        <f t="shared" si="120"/>
        <v>0</v>
      </c>
      <c r="N2066" s="29">
        <f t="shared" si="121"/>
        <v>0</v>
      </c>
      <c r="O2066" s="23"/>
      <c r="P2066" s="23"/>
      <c r="Q2066" s="23">
        <v>2</v>
      </c>
      <c r="R2066" s="23">
        <v>5</v>
      </c>
      <c r="S2066" s="22" t="s">
        <v>66</v>
      </c>
      <c r="T2066" s="22">
        <v>8.0600000000000005</v>
      </c>
      <c r="U2066" s="22">
        <v>1260</v>
      </c>
      <c r="V2066" s="22">
        <v>1950</v>
      </c>
      <c r="W2066" s="22">
        <v>2690</v>
      </c>
      <c r="X2066" s="24"/>
      <c r="Y2066" s="25"/>
      <c r="Z2066" s="18">
        <f>#NAME?</f>
        <v>0</v>
      </c>
      <c r="AA2066" s="18" t="b">
        <f t="shared" si="118"/>
        <v>1</v>
      </c>
      <c r="AB2066" s="26">
        <v>0</v>
      </c>
    </row>
    <row r="2067">
      <c r="A2067" s="12">
        <v>12791</v>
      </c>
      <c r="B2067" s="13" t="s">
        <v>8465</v>
      </c>
      <c r="C2067" s="13" t="s">
        <v>8466</v>
      </c>
      <c r="D2067" s="13" t="s">
        <v>4422</v>
      </c>
      <c r="E2067" s="13" t="s">
        <v>8467</v>
      </c>
      <c r="F2067" s="13" t="s">
        <v>8468</v>
      </c>
      <c r="G2067" s="13" t="s">
        <v>8469</v>
      </c>
      <c r="H2067" s="14">
        <v>0.02</v>
      </c>
      <c r="I2067" s="15" t="s">
        <v>32</v>
      </c>
      <c r="J2067" s="13" t="s">
        <v>33</v>
      </c>
      <c r="K2067" s="13">
        <v>90</v>
      </c>
      <c r="L2067" s="16">
        <f>#NAME?</f>
        <v>1</v>
      </c>
      <c r="M2067" s="29">
        <f t="shared" si="120"/>
        <v>4</v>
      </c>
      <c r="N2067" s="29">
        <f t="shared" si="121"/>
        <v>5</v>
      </c>
      <c r="O2067" s="16"/>
      <c r="P2067" s="16"/>
      <c r="Q2067" s="16">
        <v>1</v>
      </c>
      <c r="R2067" s="16">
        <v>3</v>
      </c>
      <c r="S2067" s="13" t="s">
        <v>34</v>
      </c>
      <c r="T2067" s="13">
        <v>17.859999999999999</v>
      </c>
      <c r="U2067" s="13">
        <v>2975.9200000000001</v>
      </c>
      <c r="V2067" s="13">
        <v>3700</v>
      </c>
      <c r="W2067" s="13">
        <v>6000</v>
      </c>
      <c r="X2067" s="17"/>
      <c r="Y2067" s="18"/>
      <c r="Z2067" s="18">
        <f>#NAME?</f>
        <v>0</v>
      </c>
      <c r="AA2067" s="18" t="b">
        <f t="shared" si="118"/>
        <v>1</v>
      </c>
      <c r="AB2067" s="19"/>
    </row>
    <row r="2068">
      <c r="A2068" s="21">
        <v>12726</v>
      </c>
      <c r="B2068" s="22" t="s">
        <v>8470</v>
      </c>
      <c r="C2068" s="22" t="s">
        <v>8471</v>
      </c>
      <c r="D2068" s="22" t="s">
        <v>4422</v>
      </c>
      <c r="E2068" s="22" t="s">
        <v>8472</v>
      </c>
      <c r="F2068" s="22" t="s">
        <v>8473</v>
      </c>
      <c r="G2068" s="22"/>
      <c r="H2068" s="14">
        <v>0.040000000000000001</v>
      </c>
      <c r="I2068" s="15" t="s">
        <v>64</v>
      </c>
      <c r="J2068" s="22" t="s">
        <v>65</v>
      </c>
      <c r="K2068" s="13">
        <v>90</v>
      </c>
      <c r="L2068" s="23">
        <v>0</v>
      </c>
      <c r="M2068" s="29">
        <f t="shared" si="120"/>
        <v>0</v>
      </c>
      <c r="N2068" s="29">
        <f t="shared" si="121"/>
        <v>0</v>
      </c>
      <c r="O2068" s="23">
        <v>2</v>
      </c>
      <c r="P2068" s="23">
        <v>10</v>
      </c>
      <c r="Q2068" s="23"/>
      <c r="R2068" s="23"/>
      <c r="S2068" s="22" t="s">
        <v>66</v>
      </c>
      <c r="T2068" s="22">
        <v>7.4400000000000004</v>
      </c>
      <c r="U2068" s="22">
        <v>1163</v>
      </c>
      <c r="V2068" s="22">
        <v>1800</v>
      </c>
      <c r="W2068" s="22">
        <v>2480</v>
      </c>
      <c r="X2068" s="24"/>
      <c r="Y2068" s="25"/>
      <c r="Z2068" s="18">
        <f>#NAME?</f>
        <v>0</v>
      </c>
      <c r="AA2068" s="18" t="b">
        <f t="shared" si="118"/>
        <v>1</v>
      </c>
      <c r="AB2068" s="26"/>
    </row>
    <row r="2069">
      <c r="A2069" s="21">
        <v>12725</v>
      </c>
      <c r="B2069" s="22" t="s">
        <v>8474</v>
      </c>
      <c r="C2069" s="22" t="s">
        <v>8475</v>
      </c>
      <c r="D2069" s="22" t="s">
        <v>4422</v>
      </c>
      <c r="E2069" s="22" t="s">
        <v>8476</v>
      </c>
      <c r="F2069" s="22" t="s">
        <v>8477</v>
      </c>
      <c r="G2069" s="22"/>
      <c r="H2069" s="14">
        <v>0.040000000000000001</v>
      </c>
      <c r="I2069" s="15" t="s">
        <v>64</v>
      </c>
      <c r="J2069" s="22" t="s">
        <v>65</v>
      </c>
      <c r="K2069" s="13">
        <v>90</v>
      </c>
      <c r="L2069" s="23">
        <v>0</v>
      </c>
      <c r="M2069" s="29">
        <f t="shared" si="120"/>
        <v>0</v>
      </c>
      <c r="N2069" s="29">
        <f t="shared" si="121"/>
        <v>0</v>
      </c>
      <c r="O2069" s="23">
        <v>2</v>
      </c>
      <c r="P2069" s="23">
        <v>10</v>
      </c>
      <c r="Q2069" s="23"/>
      <c r="R2069" s="23"/>
      <c r="S2069" s="22" t="s">
        <v>66</v>
      </c>
      <c r="T2069" s="22">
        <v>7.4400000000000004</v>
      </c>
      <c r="U2069" s="22">
        <v>1163</v>
      </c>
      <c r="V2069" s="22">
        <v>1800</v>
      </c>
      <c r="W2069" s="22">
        <v>2480</v>
      </c>
      <c r="X2069" s="24"/>
      <c r="Y2069" s="25"/>
      <c r="Z2069" s="18">
        <f>#NAME?</f>
        <v>0</v>
      </c>
      <c r="AA2069" s="18" t="b">
        <f t="shared" si="118"/>
        <v>1</v>
      </c>
      <c r="AB2069" s="26"/>
    </row>
    <row r="2070">
      <c r="A2070" s="21">
        <v>11472</v>
      </c>
      <c r="B2070" s="22" t="s">
        <v>8478</v>
      </c>
      <c r="C2070" s="22" t="s">
        <v>8479</v>
      </c>
      <c r="D2070" s="22" t="s">
        <v>4422</v>
      </c>
      <c r="E2070" s="22" t="s">
        <v>8480</v>
      </c>
      <c r="F2070" s="22" t="s">
        <v>8481</v>
      </c>
      <c r="G2070" s="22"/>
      <c r="H2070" s="14">
        <v>0.040000000000000001</v>
      </c>
      <c r="I2070" s="15" t="s">
        <v>64</v>
      </c>
      <c r="J2070" s="22" t="s">
        <v>65</v>
      </c>
      <c r="K2070" s="13">
        <v>90</v>
      </c>
      <c r="L2070" s="23">
        <v>2</v>
      </c>
      <c r="M2070" s="29">
        <f t="shared" si="120"/>
        <v>8</v>
      </c>
      <c r="N2070" s="29">
        <f t="shared" si="121"/>
        <v>10</v>
      </c>
      <c r="O2070" s="23">
        <v>2</v>
      </c>
      <c r="P2070" s="23">
        <v>10</v>
      </c>
      <c r="Q2070" s="23"/>
      <c r="R2070" s="23"/>
      <c r="S2070" s="22" t="s">
        <v>66</v>
      </c>
      <c r="T2070" s="22">
        <v>15</v>
      </c>
      <c r="U2070" s="22">
        <v>383</v>
      </c>
      <c r="V2070" s="22">
        <v>570</v>
      </c>
      <c r="W2070" s="22">
        <v>770</v>
      </c>
      <c r="X2070" s="24">
        <v>4</v>
      </c>
      <c r="Y2070" s="25">
        <v>3</v>
      </c>
      <c r="Z2070" s="18">
        <f>#NAME?</f>
        <v>3</v>
      </c>
      <c r="AA2070" s="18" t="b">
        <f t="shared" si="118"/>
        <v>1</v>
      </c>
      <c r="AB2070" s="26">
        <v>12</v>
      </c>
    </row>
    <row r="2071">
      <c r="A2071" s="21">
        <v>11471</v>
      </c>
      <c r="B2071" s="22" t="s">
        <v>8482</v>
      </c>
      <c r="C2071" s="22" t="s">
        <v>8483</v>
      </c>
      <c r="D2071" s="22" t="s">
        <v>4422</v>
      </c>
      <c r="E2071" s="22" t="s">
        <v>8484</v>
      </c>
      <c r="F2071" s="22" t="s">
        <v>8485</v>
      </c>
      <c r="G2071" s="22"/>
      <c r="H2071" s="14">
        <v>0.040000000000000001</v>
      </c>
      <c r="I2071" s="15" t="s">
        <v>64</v>
      </c>
      <c r="J2071" s="22" t="s">
        <v>65</v>
      </c>
      <c r="K2071" s="13">
        <v>90</v>
      </c>
      <c r="L2071" s="23">
        <v>2</v>
      </c>
      <c r="M2071" s="29">
        <f t="shared" si="120"/>
        <v>8</v>
      </c>
      <c r="N2071" s="29">
        <f t="shared" si="121"/>
        <v>10</v>
      </c>
      <c r="O2071" s="23">
        <v>2</v>
      </c>
      <c r="P2071" s="23">
        <v>10</v>
      </c>
      <c r="Q2071" s="23"/>
      <c r="R2071" s="23"/>
      <c r="S2071" s="22" t="s">
        <v>66</v>
      </c>
      <c r="T2071" s="22">
        <v>15</v>
      </c>
      <c r="U2071" s="22">
        <v>383</v>
      </c>
      <c r="V2071" s="22">
        <v>570</v>
      </c>
      <c r="W2071" s="22">
        <v>770</v>
      </c>
      <c r="X2071" s="24">
        <v>4</v>
      </c>
      <c r="Y2071" s="25">
        <v>3</v>
      </c>
      <c r="Z2071" s="18">
        <f>#NAME?</f>
        <v>3</v>
      </c>
      <c r="AA2071" s="18" t="b">
        <f t="shared" si="118"/>
        <v>1</v>
      </c>
      <c r="AB2071" s="26">
        <v>10</v>
      </c>
    </row>
    <row r="2072">
      <c r="A2072" s="21">
        <v>11474</v>
      </c>
      <c r="B2072" s="22" t="s">
        <v>8486</v>
      </c>
      <c r="C2072" s="22" t="s">
        <v>8487</v>
      </c>
      <c r="D2072" s="22" t="s">
        <v>4422</v>
      </c>
      <c r="E2072" s="22" t="s">
        <v>8488</v>
      </c>
      <c r="F2072" s="22" t="s">
        <v>8489</v>
      </c>
      <c r="G2072" s="22"/>
      <c r="H2072" s="14">
        <v>0.040000000000000001</v>
      </c>
      <c r="I2072" s="15" t="s">
        <v>64</v>
      </c>
      <c r="J2072" s="22" t="s">
        <v>65</v>
      </c>
      <c r="K2072" s="13">
        <v>90</v>
      </c>
      <c r="L2072" s="23">
        <v>1</v>
      </c>
      <c r="M2072" s="29">
        <f t="shared" si="120"/>
        <v>4</v>
      </c>
      <c r="N2072" s="29">
        <f t="shared" si="121"/>
        <v>5</v>
      </c>
      <c r="O2072" s="23">
        <v>2</v>
      </c>
      <c r="P2072" s="23">
        <v>10</v>
      </c>
      <c r="Q2072" s="23"/>
      <c r="R2072" s="23"/>
      <c r="S2072" s="22" t="s">
        <v>66</v>
      </c>
      <c r="T2072" s="22">
        <v>30</v>
      </c>
      <c r="U2072" s="22">
        <v>765</v>
      </c>
      <c r="V2072" s="22">
        <v>1150</v>
      </c>
      <c r="W2072" s="22">
        <v>1530</v>
      </c>
      <c r="X2072" s="24">
        <v>5</v>
      </c>
      <c r="Y2072" s="25">
        <v>18</v>
      </c>
      <c r="Z2072" s="18">
        <f>#NAME?</f>
        <v>18</v>
      </c>
      <c r="AA2072" s="18" t="b">
        <f t="shared" si="118"/>
        <v>1</v>
      </c>
      <c r="AB2072" s="26">
        <v>6</v>
      </c>
    </row>
    <row r="2073">
      <c r="A2073" s="21">
        <v>11473</v>
      </c>
      <c r="B2073" s="22" t="s">
        <v>8490</v>
      </c>
      <c r="C2073" s="22" t="s">
        <v>8491</v>
      </c>
      <c r="D2073" s="22" t="s">
        <v>4422</v>
      </c>
      <c r="E2073" s="22" t="s">
        <v>8492</v>
      </c>
      <c r="F2073" s="22" t="s">
        <v>8493</v>
      </c>
      <c r="G2073" s="22"/>
      <c r="H2073" s="14">
        <v>0.040000000000000001</v>
      </c>
      <c r="I2073" s="15" t="s">
        <v>64</v>
      </c>
      <c r="J2073" s="22" t="s">
        <v>65</v>
      </c>
      <c r="K2073" s="13">
        <v>90</v>
      </c>
      <c r="L2073" s="23">
        <v>0</v>
      </c>
      <c r="M2073" s="29">
        <f t="shared" si="120"/>
        <v>0</v>
      </c>
      <c r="N2073" s="29">
        <f t="shared" si="121"/>
        <v>0</v>
      </c>
      <c r="O2073" s="23">
        <v>2</v>
      </c>
      <c r="P2073" s="23">
        <v>10</v>
      </c>
      <c r="Q2073" s="23"/>
      <c r="R2073" s="23"/>
      <c r="S2073" s="22" t="s">
        <v>66</v>
      </c>
      <c r="T2073" s="22">
        <v>30</v>
      </c>
      <c r="U2073" s="22">
        <v>765</v>
      </c>
      <c r="V2073" s="22">
        <v>1150</v>
      </c>
      <c r="W2073" s="22">
        <v>1530</v>
      </c>
      <c r="X2073" s="24">
        <v>3</v>
      </c>
      <c r="Y2073" s="25">
        <v>18</v>
      </c>
      <c r="Z2073" s="18">
        <f>#NAME?</f>
        <v>18</v>
      </c>
      <c r="AA2073" s="18" t="b">
        <f t="shared" si="118"/>
        <v>1</v>
      </c>
      <c r="AB2073" s="26">
        <v>0</v>
      </c>
    </row>
    <row r="2074">
      <c r="A2074" s="21">
        <v>11477</v>
      </c>
      <c r="B2074" s="22" t="s">
        <v>8494</v>
      </c>
      <c r="C2074" s="22" t="s">
        <v>8495</v>
      </c>
      <c r="D2074" s="22" t="s">
        <v>4422</v>
      </c>
      <c r="E2074" s="22" t="s">
        <v>8496</v>
      </c>
      <c r="F2074" s="22" t="s">
        <v>8497</v>
      </c>
      <c r="G2074" s="22"/>
      <c r="H2074" s="14">
        <v>0.040000000000000001</v>
      </c>
      <c r="I2074" s="15" t="s">
        <v>64</v>
      </c>
      <c r="J2074" s="22" t="s">
        <v>65</v>
      </c>
      <c r="K2074" s="13">
        <v>90</v>
      </c>
      <c r="L2074" s="23">
        <v>0</v>
      </c>
      <c r="M2074" s="29">
        <f t="shared" si="120"/>
        <v>0</v>
      </c>
      <c r="N2074" s="29">
        <f t="shared" si="121"/>
        <v>0</v>
      </c>
      <c r="O2074" s="23"/>
      <c r="P2074" s="23"/>
      <c r="Q2074" s="23">
        <v>2</v>
      </c>
      <c r="R2074" s="23">
        <v>4</v>
      </c>
      <c r="S2074" s="22" t="s">
        <v>66</v>
      </c>
      <c r="T2074" s="22">
        <v>50</v>
      </c>
      <c r="U2074" s="22">
        <v>1162.5</v>
      </c>
      <c r="V2074" s="22">
        <v>1620</v>
      </c>
      <c r="W2074" s="22">
        <v>2230</v>
      </c>
      <c r="X2074" s="24"/>
      <c r="Y2074" s="25">
        <v>18</v>
      </c>
      <c r="Z2074" s="18">
        <f>#NAME?</f>
        <v>18</v>
      </c>
      <c r="AA2074" s="18" t="b">
        <f t="shared" si="118"/>
        <v>1</v>
      </c>
      <c r="AB2074" s="26">
        <v>2</v>
      </c>
    </row>
    <row r="2075">
      <c r="A2075" s="21">
        <v>11470</v>
      </c>
      <c r="B2075" s="22" t="s">
        <v>8498</v>
      </c>
      <c r="C2075" s="22" t="s">
        <v>8499</v>
      </c>
      <c r="D2075" s="22" t="s">
        <v>4422</v>
      </c>
      <c r="E2075" s="22" t="s">
        <v>8500</v>
      </c>
      <c r="F2075" s="22" t="s">
        <v>8501</v>
      </c>
      <c r="G2075" s="22"/>
      <c r="H2075" s="14">
        <v>0.040000000000000001</v>
      </c>
      <c r="I2075" s="15" t="s">
        <v>64</v>
      </c>
      <c r="J2075" s="22" t="s">
        <v>65</v>
      </c>
      <c r="K2075" s="13">
        <v>90</v>
      </c>
      <c r="L2075" s="23">
        <v>0</v>
      </c>
      <c r="M2075" s="29">
        <f t="shared" si="120"/>
        <v>0</v>
      </c>
      <c r="N2075" s="29">
        <f t="shared" si="121"/>
        <v>0</v>
      </c>
      <c r="O2075" s="23"/>
      <c r="P2075" s="23"/>
      <c r="Q2075" s="23">
        <v>2</v>
      </c>
      <c r="R2075" s="23">
        <v>5</v>
      </c>
      <c r="S2075" s="22" t="s">
        <v>66</v>
      </c>
      <c r="T2075" s="22">
        <v>70</v>
      </c>
      <c r="U2075" s="22">
        <v>1627.5</v>
      </c>
      <c r="V2075" s="22">
        <v>2520</v>
      </c>
      <c r="W2075" s="22">
        <v>3480</v>
      </c>
      <c r="X2075" s="24">
        <v>3</v>
      </c>
      <c r="Y2075" s="25">
        <v>10</v>
      </c>
      <c r="Z2075" s="18">
        <f>#NAME?</f>
        <v>10</v>
      </c>
      <c r="AA2075" s="18" t="b">
        <f t="shared" si="118"/>
        <v>1</v>
      </c>
      <c r="AB2075" s="26">
        <v>3</v>
      </c>
    </row>
    <row r="2076">
      <c r="A2076" s="21">
        <v>11469</v>
      </c>
      <c r="B2076" s="22" t="s">
        <v>8502</v>
      </c>
      <c r="C2076" s="22" t="s">
        <v>8503</v>
      </c>
      <c r="D2076" s="22" t="s">
        <v>4422</v>
      </c>
      <c r="E2076" s="22" t="s">
        <v>8504</v>
      </c>
      <c r="F2076" s="22" t="s">
        <v>8505</v>
      </c>
      <c r="G2076" s="22"/>
      <c r="H2076" s="14">
        <v>0.040000000000000001</v>
      </c>
      <c r="I2076" s="15" t="s">
        <v>64</v>
      </c>
      <c r="J2076" s="22" t="s">
        <v>65</v>
      </c>
      <c r="K2076" s="13">
        <v>90</v>
      </c>
      <c r="L2076" s="23">
        <v>0</v>
      </c>
      <c r="M2076" s="29">
        <f t="shared" si="120"/>
        <v>0</v>
      </c>
      <c r="N2076" s="29">
        <f t="shared" si="121"/>
        <v>0</v>
      </c>
      <c r="O2076" s="23"/>
      <c r="P2076" s="23"/>
      <c r="Q2076" s="23">
        <v>2</v>
      </c>
      <c r="R2076" s="23">
        <v>5</v>
      </c>
      <c r="S2076" s="22" t="s">
        <v>66</v>
      </c>
      <c r="T2076" s="22">
        <v>70</v>
      </c>
      <c r="U2076" s="22">
        <v>1627.5</v>
      </c>
      <c r="V2076" s="22">
        <v>2520</v>
      </c>
      <c r="W2076" s="22">
        <v>3480</v>
      </c>
      <c r="X2076" s="24">
        <v>1</v>
      </c>
      <c r="Y2076" s="25">
        <v>10</v>
      </c>
      <c r="Z2076" s="18">
        <f>#NAME?</f>
        <v>10</v>
      </c>
      <c r="AA2076" s="18" t="b">
        <f t="shared" si="118"/>
        <v>1</v>
      </c>
      <c r="AB2076" s="26">
        <v>2</v>
      </c>
    </row>
    <row r="2077">
      <c r="A2077" s="21">
        <v>11476</v>
      </c>
      <c r="B2077" s="22" t="s">
        <v>8506</v>
      </c>
      <c r="C2077" s="22" t="s">
        <v>8507</v>
      </c>
      <c r="D2077" s="22" t="s">
        <v>4422</v>
      </c>
      <c r="E2077" s="22" t="s">
        <v>8508</v>
      </c>
      <c r="F2077" s="22" t="s">
        <v>8509</v>
      </c>
      <c r="G2077" s="22"/>
      <c r="H2077" s="14">
        <v>0.040000000000000001</v>
      </c>
      <c r="I2077" s="15" t="s">
        <v>64</v>
      </c>
      <c r="J2077" s="22" t="s">
        <v>65</v>
      </c>
      <c r="K2077" s="13">
        <v>90</v>
      </c>
      <c r="L2077" s="23">
        <v>0</v>
      </c>
      <c r="M2077" s="29">
        <f t="shared" si="120"/>
        <v>0</v>
      </c>
      <c r="N2077" s="29">
        <f t="shared" si="121"/>
        <v>0</v>
      </c>
      <c r="O2077" s="23"/>
      <c r="P2077" s="23"/>
      <c r="Q2077" s="23">
        <v>2</v>
      </c>
      <c r="R2077" s="23">
        <v>5</v>
      </c>
      <c r="S2077" s="22" t="s">
        <v>66</v>
      </c>
      <c r="T2077" s="22">
        <v>40</v>
      </c>
      <c r="U2077" s="22">
        <v>1020</v>
      </c>
      <c r="V2077" s="22">
        <v>1530</v>
      </c>
      <c r="W2077" s="22">
        <v>2040</v>
      </c>
      <c r="X2077" s="24">
        <v>7</v>
      </c>
      <c r="Y2077" s="25">
        <v>15</v>
      </c>
      <c r="Z2077" s="18">
        <f>#NAME?</f>
        <v>15</v>
      </c>
      <c r="AA2077" s="18" t="b">
        <f t="shared" si="118"/>
        <v>1</v>
      </c>
      <c r="AB2077" s="26">
        <v>4</v>
      </c>
    </row>
    <row r="2078">
      <c r="A2078" s="21">
        <v>11475</v>
      </c>
      <c r="B2078" s="22" t="s">
        <v>8510</v>
      </c>
      <c r="C2078" s="22" t="s">
        <v>8511</v>
      </c>
      <c r="D2078" s="22" t="s">
        <v>4422</v>
      </c>
      <c r="E2078" s="22" t="s">
        <v>8512</v>
      </c>
      <c r="F2078" s="22" t="s">
        <v>8513</v>
      </c>
      <c r="G2078" s="22"/>
      <c r="H2078" s="14">
        <v>0.040000000000000001</v>
      </c>
      <c r="I2078" s="15" t="s">
        <v>64</v>
      </c>
      <c r="J2078" s="22" t="s">
        <v>65</v>
      </c>
      <c r="K2078" s="13">
        <v>90</v>
      </c>
      <c r="L2078" s="23">
        <v>1</v>
      </c>
      <c r="M2078" s="29">
        <f t="shared" si="120"/>
        <v>4</v>
      </c>
      <c r="N2078" s="29">
        <f t="shared" si="121"/>
        <v>5</v>
      </c>
      <c r="O2078" s="23"/>
      <c r="P2078" s="23"/>
      <c r="Q2078" s="23">
        <v>2</v>
      </c>
      <c r="R2078" s="23">
        <v>5</v>
      </c>
      <c r="S2078" s="22" t="s">
        <v>66</v>
      </c>
      <c r="T2078" s="22">
        <v>40</v>
      </c>
      <c r="U2078" s="22">
        <v>1020</v>
      </c>
      <c r="V2078" s="22">
        <v>1530</v>
      </c>
      <c r="W2078" s="22">
        <v>2040</v>
      </c>
      <c r="X2078" s="24">
        <v>5</v>
      </c>
      <c r="Y2078" s="25">
        <v>10</v>
      </c>
      <c r="Z2078" s="18">
        <f>#NAME?</f>
        <v>10</v>
      </c>
      <c r="AA2078" s="18" t="b">
        <f t="shared" si="118"/>
        <v>1</v>
      </c>
      <c r="AB2078" s="26">
        <v>5</v>
      </c>
    </row>
    <row r="2079">
      <c r="A2079" s="12">
        <v>13472</v>
      </c>
      <c r="B2079" s="13" t="s">
        <v>8514</v>
      </c>
      <c r="C2079" s="13" t="s">
        <v>8515</v>
      </c>
      <c r="D2079" s="13" t="s">
        <v>4422</v>
      </c>
      <c r="E2079" s="13" t="s">
        <v>8516</v>
      </c>
      <c r="F2079" s="13" t="s">
        <v>8517</v>
      </c>
      <c r="G2079" s="13" t="s">
        <v>8518</v>
      </c>
      <c r="H2079" s="14">
        <v>0.02</v>
      </c>
      <c r="I2079" s="15" t="s">
        <v>32</v>
      </c>
      <c r="J2079" s="13" t="s">
        <v>33</v>
      </c>
      <c r="K2079" s="13">
        <v>90</v>
      </c>
      <c r="L2079" s="16">
        <f>#NAME?</f>
        <v>3</v>
      </c>
      <c r="M2079" s="29">
        <f t="shared" si="120"/>
        <v>12</v>
      </c>
      <c r="N2079" s="29">
        <f t="shared" si="121"/>
        <v>15</v>
      </c>
      <c r="O2079" s="16"/>
      <c r="P2079" s="16"/>
      <c r="Q2079" s="16">
        <v>1</v>
      </c>
      <c r="R2079" s="16">
        <v>3</v>
      </c>
      <c r="S2079" s="13" t="s">
        <v>34</v>
      </c>
      <c r="T2079" s="13">
        <v>20.829999999999998</v>
      </c>
      <c r="U2079" s="13">
        <v>3470.8000000000002</v>
      </c>
      <c r="V2079" s="13">
        <v>4200</v>
      </c>
      <c r="W2079" s="13">
        <v>5800</v>
      </c>
      <c r="X2079" s="17"/>
      <c r="Y2079" s="18"/>
      <c r="Z2079" s="18">
        <f>#NAME?</f>
        <v>0</v>
      </c>
      <c r="AA2079" s="18" t="b">
        <f t="shared" si="118"/>
        <v>1</v>
      </c>
      <c r="AB2079" s="19"/>
    </row>
    <row r="2080">
      <c r="A2080" s="12">
        <v>13964</v>
      </c>
      <c r="B2080" s="13" t="s">
        <v>8519</v>
      </c>
      <c r="C2080" s="13" t="s">
        <v>8520</v>
      </c>
      <c r="D2080" s="13" t="s">
        <v>4422</v>
      </c>
      <c r="E2080" s="13" t="s">
        <v>8521</v>
      </c>
      <c r="F2080" s="13" t="s">
        <v>8522</v>
      </c>
      <c r="G2080" s="13" t="s">
        <v>8523</v>
      </c>
      <c r="H2080" s="14">
        <v>0.02</v>
      </c>
      <c r="I2080" s="15" t="s">
        <v>32</v>
      </c>
      <c r="J2080" s="13" t="s">
        <v>33</v>
      </c>
      <c r="K2080" s="20">
        <v>90</v>
      </c>
      <c r="L2080" s="16">
        <v>2</v>
      </c>
      <c r="M2080" s="29">
        <f t="shared" si="120"/>
        <v>8</v>
      </c>
      <c r="N2080" s="29">
        <f t="shared" si="121"/>
        <v>10</v>
      </c>
      <c r="O2080" s="16"/>
      <c r="P2080" s="16"/>
      <c r="Q2080" s="16">
        <v>1</v>
      </c>
      <c r="R2080" s="16">
        <v>2</v>
      </c>
      <c r="S2080" s="13" t="s">
        <v>34</v>
      </c>
      <c r="T2080" s="13">
        <v>3.29</v>
      </c>
      <c r="U2080" s="13">
        <v>589.57000000000005</v>
      </c>
      <c r="V2080" s="13">
        <v>800</v>
      </c>
      <c r="W2080" s="13">
        <v>1000</v>
      </c>
      <c r="X2080" s="17"/>
      <c r="Y2080" s="18">
        <v>30</v>
      </c>
      <c r="Z2080" s="18">
        <f>#NAME?</f>
        <v>30</v>
      </c>
      <c r="AA2080" s="18" t="b">
        <f t="shared" si="118"/>
        <v>1</v>
      </c>
      <c r="AB2080" s="19">
        <v>3</v>
      </c>
    </row>
    <row r="2081">
      <c r="A2081" s="12">
        <v>13965</v>
      </c>
      <c r="B2081" s="13" t="s">
        <v>8524</v>
      </c>
      <c r="C2081" s="13" t="s">
        <v>8525</v>
      </c>
      <c r="D2081" s="13" t="s">
        <v>4422</v>
      </c>
      <c r="E2081" s="13" t="s">
        <v>8526</v>
      </c>
      <c r="F2081" s="13" t="s">
        <v>8527</v>
      </c>
      <c r="G2081" s="13" t="s">
        <v>8523</v>
      </c>
      <c r="H2081" s="14">
        <v>0.02</v>
      </c>
      <c r="I2081" s="15" t="s">
        <v>32</v>
      </c>
      <c r="J2081" s="13" t="s">
        <v>33</v>
      </c>
      <c r="K2081" s="20">
        <v>90</v>
      </c>
      <c r="L2081" s="16">
        <v>2</v>
      </c>
      <c r="M2081" s="29">
        <f t="shared" si="120"/>
        <v>8</v>
      </c>
      <c r="N2081" s="29">
        <f t="shared" si="121"/>
        <v>10</v>
      </c>
      <c r="O2081" s="16"/>
      <c r="P2081" s="16"/>
      <c r="Q2081" s="16">
        <v>1</v>
      </c>
      <c r="R2081" s="16">
        <v>2</v>
      </c>
      <c r="S2081" s="13" t="s">
        <v>34</v>
      </c>
      <c r="T2081" s="13">
        <v>3.29</v>
      </c>
      <c r="U2081" s="13">
        <v>589.57000000000005</v>
      </c>
      <c r="V2081" s="13">
        <v>800</v>
      </c>
      <c r="W2081" s="13">
        <v>1000</v>
      </c>
      <c r="X2081" s="17"/>
      <c r="Y2081" s="18">
        <v>30</v>
      </c>
      <c r="Z2081" s="18">
        <f>#NAME?</f>
        <v>30</v>
      </c>
      <c r="AA2081" s="18" t="b">
        <f t="shared" si="118"/>
        <v>1</v>
      </c>
      <c r="AB2081" s="19">
        <v>3</v>
      </c>
    </row>
    <row r="2082">
      <c r="A2082" s="12">
        <v>13966</v>
      </c>
      <c r="B2082" s="13" t="s">
        <v>8528</v>
      </c>
      <c r="C2082" s="13" t="s">
        <v>8529</v>
      </c>
      <c r="D2082" s="13" t="s">
        <v>4422</v>
      </c>
      <c r="E2082" s="13" t="s">
        <v>8530</v>
      </c>
      <c r="F2082" s="13" t="s">
        <v>8531</v>
      </c>
      <c r="G2082" s="13" t="s">
        <v>8532</v>
      </c>
      <c r="H2082" s="14">
        <v>0.02</v>
      </c>
      <c r="I2082" s="15" t="s">
        <v>32</v>
      </c>
      <c r="J2082" s="13" t="s">
        <v>33</v>
      </c>
      <c r="K2082" s="20">
        <v>90</v>
      </c>
      <c r="L2082" s="16">
        <v>2</v>
      </c>
      <c r="M2082" s="29">
        <f t="shared" si="120"/>
        <v>8</v>
      </c>
      <c r="N2082" s="29">
        <f t="shared" si="121"/>
        <v>10</v>
      </c>
      <c r="O2082" s="16"/>
      <c r="P2082" s="16"/>
      <c r="Q2082" s="16">
        <v>1</v>
      </c>
      <c r="R2082" s="16">
        <v>2</v>
      </c>
      <c r="S2082" s="13" t="s">
        <v>34</v>
      </c>
      <c r="T2082" s="13">
        <v>2.2999999999999998</v>
      </c>
      <c r="U2082" s="13">
        <v>412.16000000000003</v>
      </c>
      <c r="V2082" s="13">
        <v>550</v>
      </c>
      <c r="W2082" s="13">
        <v>680</v>
      </c>
      <c r="X2082" s="17"/>
      <c r="Y2082" s="18">
        <v>22</v>
      </c>
      <c r="Z2082" s="18">
        <f>#NAME?</f>
        <v>22</v>
      </c>
      <c r="AA2082" s="18" t="b">
        <f t="shared" si="118"/>
        <v>1</v>
      </c>
      <c r="AB2082" s="19"/>
    </row>
    <row r="2083">
      <c r="A2083" s="12">
        <v>14072</v>
      </c>
      <c r="B2083" s="13" t="s">
        <v>8533</v>
      </c>
      <c r="C2083" s="13" t="s">
        <v>8534</v>
      </c>
      <c r="D2083" s="13" t="s">
        <v>4422</v>
      </c>
      <c r="E2083" s="13" t="s">
        <v>8535</v>
      </c>
      <c r="F2083" s="13" t="s">
        <v>8531</v>
      </c>
      <c r="G2083" s="13" t="s">
        <v>8532</v>
      </c>
      <c r="H2083" s="14">
        <v>0.02</v>
      </c>
      <c r="I2083" s="15" t="s">
        <v>32</v>
      </c>
      <c r="J2083" s="13" t="s">
        <v>33</v>
      </c>
      <c r="K2083" s="20">
        <v>90</v>
      </c>
      <c r="L2083" s="16">
        <v>2</v>
      </c>
      <c r="M2083" s="29">
        <f t="shared" si="120"/>
        <v>8</v>
      </c>
      <c r="N2083" s="29">
        <f t="shared" si="121"/>
        <v>10</v>
      </c>
      <c r="O2083" s="16"/>
      <c r="P2083" s="16"/>
      <c r="Q2083" s="16">
        <v>1</v>
      </c>
      <c r="R2083" s="16">
        <v>2</v>
      </c>
      <c r="S2083" s="13" t="s">
        <v>34</v>
      </c>
      <c r="T2083" s="13">
        <v>2.2999999999999998</v>
      </c>
      <c r="U2083" s="13">
        <v>412.16000000000003</v>
      </c>
      <c r="V2083" s="13">
        <v>500</v>
      </c>
      <c r="W2083" s="13">
        <v>620</v>
      </c>
      <c r="X2083" s="17"/>
      <c r="Y2083" s="18">
        <v>22</v>
      </c>
      <c r="Z2083" s="18">
        <f>#NAME?</f>
        <v>22</v>
      </c>
      <c r="AA2083" s="18" t="b">
        <f t="shared" si="118"/>
        <v>1</v>
      </c>
      <c r="AB2083" s="19"/>
    </row>
    <row r="2084">
      <c r="A2084" s="12">
        <v>12803</v>
      </c>
      <c r="B2084" s="13" t="s">
        <v>8536</v>
      </c>
      <c r="C2084" s="13" t="s">
        <v>8537</v>
      </c>
      <c r="D2084" s="13" t="s">
        <v>4422</v>
      </c>
      <c r="E2084" s="13" t="s">
        <v>8538</v>
      </c>
      <c r="F2084" s="13" t="s">
        <v>8539</v>
      </c>
      <c r="G2084" s="13" t="s">
        <v>8540</v>
      </c>
      <c r="H2084" s="14">
        <v>0.02</v>
      </c>
      <c r="I2084" s="15" t="s">
        <v>32</v>
      </c>
      <c r="J2084" s="13" t="s">
        <v>33</v>
      </c>
      <c r="K2084" s="13">
        <v>90</v>
      </c>
      <c r="L2084" s="16">
        <f>#NAME?</f>
        <v>5</v>
      </c>
      <c r="M2084" s="29">
        <f t="shared" si="120"/>
        <v>20</v>
      </c>
      <c r="N2084" s="29">
        <f t="shared" si="121"/>
        <v>25</v>
      </c>
      <c r="O2084" s="16"/>
      <c r="P2084" s="16"/>
      <c r="Q2084" s="16">
        <v>1</v>
      </c>
      <c r="R2084" s="16">
        <v>3</v>
      </c>
      <c r="S2084" s="13" t="s">
        <v>34</v>
      </c>
      <c r="T2084" s="13">
        <v>17.670000000000002</v>
      </c>
      <c r="U2084" s="13">
        <v>2944.2600000000002</v>
      </c>
      <c r="V2084" s="13">
        <v>3500</v>
      </c>
      <c r="W2084" s="13">
        <v>5600</v>
      </c>
      <c r="X2084" s="17"/>
      <c r="Y2084" s="18">
        <f>14+8</f>
        <v>22</v>
      </c>
      <c r="Z2084" s="18">
        <f>#NAME?</f>
        <v>22</v>
      </c>
      <c r="AA2084" s="18" t="b">
        <f t="shared" si="118"/>
        <v>1</v>
      </c>
      <c r="AB2084" s="19">
        <v>4</v>
      </c>
    </row>
    <row r="2085">
      <c r="A2085" s="12">
        <v>12032</v>
      </c>
      <c r="B2085" s="13" t="s">
        <v>8541</v>
      </c>
      <c r="C2085" s="13" t="s">
        <v>8542</v>
      </c>
      <c r="D2085" s="13" t="s">
        <v>4422</v>
      </c>
      <c r="E2085" s="13" t="s">
        <v>8543</v>
      </c>
      <c r="F2085" s="13" t="s">
        <v>8544</v>
      </c>
      <c r="G2085" s="13" t="s">
        <v>8545</v>
      </c>
      <c r="H2085" s="14">
        <v>0.02</v>
      </c>
      <c r="I2085" s="15" t="s">
        <v>32</v>
      </c>
      <c r="J2085" s="13" t="s">
        <v>33</v>
      </c>
      <c r="K2085" s="20">
        <v>90</v>
      </c>
      <c r="L2085" s="16">
        <v>2</v>
      </c>
      <c r="M2085" s="29">
        <f t="shared" si="120"/>
        <v>8</v>
      </c>
      <c r="N2085" s="29">
        <f t="shared" si="121"/>
        <v>10</v>
      </c>
      <c r="O2085" s="16"/>
      <c r="P2085" s="16"/>
      <c r="Q2085" s="16">
        <v>1</v>
      </c>
      <c r="R2085" s="16">
        <v>2</v>
      </c>
      <c r="S2085" s="13" t="s">
        <v>34</v>
      </c>
      <c r="T2085" s="13">
        <v>2.5699999999999998</v>
      </c>
      <c r="U2085" s="13">
        <v>398.99000000000001</v>
      </c>
      <c r="V2085" s="13">
        <v>500</v>
      </c>
      <c r="W2085" s="13">
        <v>700</v>
      </c>
      <c r="X2085" s="17"/>
      <c r="Y2085" s="18"/>
      <c r="Z2085" s="18">
        <f>#NAME?</f>
        <v>0</v>
      </c>
      <c r="AA2085" s="18" t="b">
        <f t="shared" si="118"/>
        <v>1</v>
      </c>
      <c r="AB2085" s="19"/>
    </row>
    <row r="2086">
      <c r="A2086" s="12">
        <v>12033</v>
      </c>
      <c r="B2086" s="13" t="s">
        <v>8546</v>
      </c>
      <c r="C2086" s="13" t="s">
        <v>8547</v>
      </c>
      <c r="D2086" s="13" t="s">
        <v>4422</v>
      </c>
      <c r="E2086" s="13" t="s">
        <v>8548</v>
      </c>
      <c r="F2086" s="13" t="s">
        <v>8549</v>
      </c>
      <c r="G2086" s="13" t="s">
        <v>8545</v>
      </c>
      <c r="H2086" s="14">
        <v>0.02</v>
      </c>
      <c r="I2086" s="15" t="s">
        <v>32</v>
      </c>
      <c r="J2086" s="13" t="s">
        <v>33</v>
      </c>
      <c r="K2086" s="20">
        <v>90</v>
      </c>
      <c r="L2086" s="16">
        <f>#NAME?</f>
        <v>0</v>
      </c>
      <c r="M2086" s="29">
        <f t="shared" si="120"/>
        <v>0</v>
      </c>
      <c r="N2086" s="29">
        <f t="shared" si="121"/>
        <v>0</v>
      </c>
      <c r="O2086" s="16"/>
      <c r="P2086" s="16"/>
      <c r="Q2086" s="29">
        <v>1</v>
      </c>
      <c r="R2086" s="29">
        <v>2</v>
      </c>
      <c r="S2086" s="13" t="s">
        <v>34</v>
      </c>
      <c r="T2086" s="13">
        <v>1.5</v>
      </c>
      <c r="U2086" s="13">
        <v>232.88</v>
      </c>
      <c r="V2086" s="13">
        <v>300</v>
      </c>
      <c r="W2086" s="13">
        <v>420</v>
      </c>
      <c r="X2086" s="17"/>
      <c r="Y2086" s="18"/>
      <c r="Z2086" s="18">
        <f>#NAME?</f>
        <v>0</v>
      </c>
      <c r="AA2086" s="18" t="b">
        <f t="shared" si="118"/>
        <v>1</v>
      </c>
      <c r="AB2086" s="19"/>
    </row>
    <row r="2087">
      <c r="A2087" s="12">
        <v>12804</v>
      </c>
      <c r="B2087" s="13" t="s">
        <v>8550</v>
      </c>
      <c r="C2087" s="13" t="s">
        <v>8551</v>
      </c>
      <c r="D2087" s="13" t="s">
        <v>4422</v>
      </c>
      <c r="E2087" s="13" t="s">
        <v>8552</v>
      </c>
      <c r="F2087" s="13" t="s">
        <v>8553</v>
      </c>
      <c r="G2087" s="13" t="s">
        <v>8554</v>
      </c>
      <c r="H2087" s="14">
        <v>0.02</v>
      </c>
      <c r="I2087" s="15" t="s">
        <v>32</v>
      </c>
      <c r="J2087" s="13" t="s">
        <v>33</v>
      </c>
      <c r="K2087" s="13">
        <v>90</v>
      </c>
      <c r="L2087" s="16">
        <f>#NAME?</f>
        <v>0</v>
      </c>
      <c r="M2087" s="29">
        <f t="shared" si="120"/>
        <v>0</v>
      </c>
      <c r="N2087" s="29">
        <f t="shared" si="121"/>
        <v>0</v>
      </c>
      <c r="O2087" s="16"/>
      <c r="P2087" s="16"/>
      <c r="Q2087" s="16">
        <v>1</v>
      </c>
      <c r="R2087" s="16">
        <v>2</v>
      </c>
      <c r="S2087" s="13" t="s">
        <v>34</v>
      </c>
      <c r="T2087" s="13">
        <v>12</v>
      </c>
      <c r="U2087" s="13">
        <v>2150.4000000000001</v>
      </c>
      <c r="V2087" s="13">
        <v>2800</v>
      </c>
      <c r="W2087" s="13">
        <v>3500</v>
      </c>
      <c r="X2087" s="17"/>
      <c r="Y2087" s="18">
        <v>24</v>
      </c>
      <c r="Z2087" s="18">
        <f>#NAME?</f>
        <v>24</v>
      </c>
      <c r="AA2087" s="18" t="b">
        <f t="shared" si="118"/>
        <v>1</v>
      </c>
      <c r="AB2087" s="19">
        <v>4</v>
      </c>
    </row>
    <row r="2088">
      <c r="A2088" s="12">
        <v>13967</v>
      </c>
      <c r="B2088" s="13" t="s">
        <v>8555</v>
      </c>
      <c r="C2088" s="13" t="s">
        <v>8556</v>
      </c>
      <c r="D2088" s="13" t="s">
        <v>4422</v>
      </c>
      <c r="E2088" s="13" t="s">
        <v>8557</v>
      </c>
      <c r="F2088" s="13" t="s">
        <v>8558</v>
      </c>
      <c r="G2088" s="13" t="s">
        <v>8559</v>
      </c>
      <c r="H2088" s="14">
        <v>0.02</v>
      </c>
      <c r="I2088" s="15" t="s">
        <v>32</v>
      </c>
      <c r="J2088" s="13" t="s">
        <v>33</v>
      </c>
      <c r="K2088" s="20">
        <v>90</v>
      </c>
      <c r="L2088" s="16">
        <v>2</v>
      </c>
      <c r="M2088" s="29">
        <f t="shared" si="120"/>
        <v>8</v>
      </c>
      <c r="N2088" s="29">
        <f t="shared" si="121"/>
        <v>10</v>
      </c>
      <c r="O2088" s="16"/>
      <c r="P2088" s="16"/>
      <c r="Q2088" s="16">
        <v>1</v>
      </c>
      <c r="R2088" s="16">
        <v>2</v>
      </c>
      <c r="S2088" s="13" t="s">
        <v>34</v>
      </c>
      <c r="T2088" s="13">
        <v>6</v>
      </c>
      <c r="U2088" s="13">
        <v>1075.2</v>
      </c>
      <c r="V2088" s="13">
        <v>1400</v>
      </c>
      <c r="W2088" s="13">
        <v>1800</v>
      </c>
      <c r="X2088" s="17"/>
      <c r="Y2088" s="18">
        <v>17</v>
      </c>
      <c r="Z2088" s="18">
        <f>#NAME?</f>
        <v>17</v>
      </c>
      <c r="AA2088" s="18" t="b">
        <f t="shared" si="118"/>
        <v>1</v>
      </c>
      <c r="AB2088" s="19">
        <v>10</v>
      </c>
    </row>
    <row r="2089">
      <c r="A2089" s="12">
        <v>12034</v>
      </c>
      <c r="B2089" s="13" t="s">
        <v>8560</v>
      </c>
      <c r="C2089" s="13" t="s">
        <v>8561</v>
      </c>
      <c r="D2089" s="13" t="s">
        <v>4422</v>
      </c>
      <c r="E2089" s="13" t="s">
        <v>8562</v>
      </c>
      <c r="F2089" s="13" t="s">
        <v>8558</v>
      </c>
      <c r="G2089" s="13" t="s">
        <v>8559</v>
      </c>
      <c r="H2089" s="14">
        <v>0.02</v>
      </c>
      <c r="I2089" s="15" t="s">
        <v>32</v>
      </c>
      <c r="J2089" s="13" t="s">
        <v>33</v>
      </c>
      <c r="K2089" s="20">
        <v>90</v>
      </c>
      <c r="L2089" s="16">
        <v>2</v>
      </c>
      <c r="M2089" s="29">
        <f t="shared" si="120"/>
        <v>8</v>
      </c>
      <c r="N2089" s="29">
        <f t="shared" si="121"/>
        <v>10</v>
      </c>
      <c r="O2089" s="16"/>
      <c r="P2089" s="16"/>
      <c r="Q2089" s="16">
        <v>1</v>
      </c>
      <c r="R2089" s="16">
        <v>2</v>
      </c>
      <c r="S2089" s="13" t="s">
        <v>34</v>
      </c>
      <c r="T2089" s="13">
        <v>6</v>
      </c>
      <c r="U2089" s="13">
        <v>1075.2</v>
      </c>
      <c r="V2089" s="13">
        <v>1400</v>
      </c>
      <c r="W2089" s="13">
        <v>1800</v>
      </c>
      <c r="X2089" s="17"/>
      <c r="Y2089" s="18">
        <v>16</v>
      </c>
      <c r="Z2089" s="18">
        <f>#NAME?</f>
        <v>16</v>
      </c>
      <c r="AA2089" s="18" t="b">
        <f t="shared" si="118"/>
        <v>1</v>
      </c>
      <c r="AB2089" s="19">
        <v>9</v>
      </c>
    </row>
    <row r="2090">
      <c r="A2090" s="12">
        <v>12805</v>
      </c>
      <c r="B2090" s="13" t="s">
        <v>8563</v>
      </c>
      <c r="C2090" s="13" t="s">
        <v>8564</v>
      </c>
      <c r="D2090" s="13" t="s">
        <v>4422</v>
      </c>
      <c r="E2090" s="13" t="s">
        <v>8565</v>
      </c>
      <c r="F2090" s="13" t="s">
        <v>8566</v>
      </c>
      <c r="G2090" s="13" t="s">
        <v>8567</v>
      </c>
      <c r="H2090" s="14">
        <v>0.02</v>
      </c>
      <c r="I2090" s="15" t="s">
        <v>32</v>
      </c>
      <c r="J2090" s="13" t="s">
        <v>33</v>
      </c>
      <c r="K2090" s="13">
        <v>90</v>
      </c>
      <c r="L2090" s="16">
        <f>#NAME?</f>
        <v>1</v>
      </c>
      <c r="M2090" s="29">
        <f t="shared" si="120"/>
        <v>4</v>
      </c>
      <c r="N2090" s="29">
        <f t="shared" si="121"/>
        <v>5</v>
      </c>
      <c r="O2090" s="16"/>
      <c r="P2090" s="16"/>
      <c r="Q2090" s="16">
        <v>1</v>
      </c>
      <c r="R2090" s="16">
        <v>3</v>
      </c>
      <c r="S2090" s="13" t="s">
        <v>34</v>
      </c>
      <c r="T2090" s="13">
        <v>15.08</v>
      </c>
      <c r="U2090" s="13">
        <v>2702.3400000000001</v>
      </c>
      <c r="V2090" s="13">
        <v>3500</v>
      </c>
      <c r="W2090" s="13">
        <v>4300</v>
      </c>
      <c r="X2090" s="17"/>
      <c r="Y2090" s="18">
        <v>15</v>
      </c>
      <c r="Z2090" s="18">
        <f>#NAME?</f>
        <v>15</v>
      </c>
      <c r="AA2090" s="18" t="b">
        <f t="shared" si="118"/>
        <v>1</v>
      </c>
      <c r="AB2090" s="19">
        <v>3</v>
      </c>
    </row>
    <row r="2091">
      <c r="A2091" s="21">
        <v>13571</v>
      </c>
      <c r="B2091" s="22" t="s">
        <v>8568</v>
      </c>
      <c r="C2091" s="22" t="s">
        <v>8569</v>
      </c>
      <c r="D2091" s="22" t="s">
        <v>4422</v>
      </c>
      <c r="E2091" s="22" t="s">
        <v>8570</v>
      </c>
      <c r="F2091" s="22" t="s">
        <v>8571</v>
      </c>
      <c r="G2091" s="22"/>
      <c r="H2091" s="14">
        <v>0.040000000000000001</v>
      </c>
      <c r="I2091" s="15" t="s">
        <v>64</v>
      </c>
      <c r="J2091" s="22" t="s">
        <v>65</v>
      </c>
      <c r="K2091" s="13">
        <v>90</v>
      </c>
      <c r="L2091" s="23">
        <v>2</v>
      </c>
      <c r="M2091" s="29">
        <f t="shared" si="120"/>
        <v>8</v>
      </c>
      <c r="N2091" s="29">
        <f t="shared" si="121"/>
        <v>10</v>
      </c>
      <c r="O2091" s="23"/>
      <c r="P2091" s="23"/>
      <c r="Q2091" s="23">
        <v>1</v>
      </c>
      <c r="R2091" s="23">
        <v>3</v>
      </c>
      <c r="S2091" s="22" t="s">
        <v>66</v>
      </c>
      <c r="T2091" s="22">
        <v>120</v>
      </c>
      <c r="U2091" s="22">
        <v>3060</v>
      </c>
      <c r="V2091" s="22">
        <v>4590</v>
      </c>
      <c r="W2091" s="22">
        <v>6120</v>
      </c>
      <c r="X2091" s="24"/>
      <c r="Y2091" s="25">
        <v>13</v>
      </c>
      <c r="Z2091" s="18">
        <f>#NAME?</f>
        <v>13</v>
      </c>
      <c r="AA2091" s="18" t="b">
        <f t="shared" si="118"/>
        <v>1</v>
      </c>
      <c r="AB2091" s="26">
        <v>2</v>
      </c>
    </row>
    <row r="2092">
      <c r="A2092" s="21">
        <v>13572</v>
      </c>
      <c r="B2092" s="22" t="s">
        <v>8572</v>
      </c>
      <c r="C2092" s="22" t="s">
        <v>8573</v>
      </c>
      <c r="D2092" s="22" t="s">
        <v>4422</v>
      </c>
      <c r="E2092" s="22" t="s">
        <v>8574</v>
      </c>
      <c r="F2092" s="22" t="s">
        <v>8575</v>
      </c>
      <c r="G2092" s="22"/>
      <c r="H2092" s="14">
        <v>0.040000000000000001</v>
      </c>
      <c r="I2092" s="15" t="s">
        <v>64</v>
      </c>
      <c r="J2092" s="22" t="s">
        <v>65</v>
      </c>
      <c r="K2092" s="13">
        <v>90</v>
      </c>
      <c r="L2092" s="23">
        <v>1</v>
      </c>
      <c r="M2092" s="29">
        <f t="shared" si="120"/>
        <v>4</v>
      </c>
      <c r="N2092" s="29">
        <f t="shared" si="121"/>
        <v>5</v>
      </c>
      <c r="O2092" s="23"/>
      <c r="P2092" s="23"/>
      <c r="Q2092" s="23">
        <v>1</v>
      </c>
      <c r="R2092" s="23">
        <v>3</v>
      </c>
      <c r="S2092" s="22" t="s">
        <v>66</v>
      </c>
      <c r="T2092" s="22">
        <v>70</v>
      </c>
      <c r="U2092" s="22">
        <v>1627.5</v>
      </c>
      <c r="V2092" s="22">
        <v>2520</v>
      </c>
      <c r="W2092" s="22">
        <v>3480</v>
      </c>
      <c r="X2092" s="24"/>
      <c r="Y2092" s="25"/>
      <c r="Z2092" s="18">
        <f>#NAME?</f>
        <v>0</v>
      </c>
      <c r="AA2092" s="18" t="b">
        <f t="shared" si="118"/>
        <v>1</v>
      </c>
      <c r="AB2092" s="26"/>
    </row>
    <row r="2093">
      <c r="A2093" s="21">
        <v>10463</v>
      </c>
      <c r="B2093" s="22" t="s">
        <v>8576</v>
      </c>
      <c r="C2093" s="22" t="s">
        <v>8577</v>
      </c>
      <c r="D2093" s="22" t="s">
        <v>4422</v>
      </c>
      <c r="E2093" s="22" t="s">
        <v>8578</v>
      </c>
      <c r="F2093" s="22" t="s">
        <v>8579</v>
      </c>
      <c r="G2093" s="22"/>
      <c r="H2093" s="14">
        <v>0.040000000000000001</v>
      </c>
      <c r="I2093" s="15" t="s">
        <v>64</v>
      </c>
      <c r="J2093" s="22" t="s">
        <v>65</v>
      </c>
      <c r="K2093" s="13">
        <v>90</v>
      </c>
      <c r="L2093" s="23">
        <v>4</v>
      </c>
      <c r="M2093" s="29">
        <f t="shared" si="120"/>
        <v>16</v>
      </c>
      <c r="N2093" s="29">
        <f t="shared" si="121"/>
        <v>20</v>
      </c>
      <c r="O2093" s="23"/>
      <c r="P2093" s="23"/>
      <c r="Q2093" s="23">
        <v>2</v>
      </c>
      <c r="R2093" s="23">
        <v>5</v>
      </c>
      <c r="S2093" s="22" t="s">
        <v>66</v>
      </c>
      <c r="T2093" s="22">
        <v>105</v>
      </c>
      <c r="U2093" s="22">
        <v>2669.9400000000001</v>
      </c>
      <c r="V2093" s="22">
        <v>4000</v>
      </c>
      <c r="W2093" s="22">
        <v>6900</v>
      </c>
      <c r="X2093" s="24"/>
      <c r="Y2093" s="25"/>
      <c r="Z2093" s="18">
        <f>#NAME?</f>
        <v>0</v>
      </c>
      <c r="AA2093" s="18" t="b">
        <f t="shared" si="118"/>
        <v>1</v>
      </c>
      <c r="AB2093" s="26"/>
    </row>
    <row r="2094">
      <c r="A2094" s="21">
        <v>10462</v>
      </c>
      <c r="B2094" s="22" t="s">
        <v>8580</v>
      </c>
      <c r="C2094" s="22" t="s">
        <v>8581</v>
      </c>
      <c r="D2094" s="22" t="s">
        <v>4422</v>
      </c>
      <c r="E2094" s="22" t="s">
        <v>8582</v>
      </c>
      <c r="F2094" s="22" t="s">
        <v>8583</v>
      </c>
      <c r="G2094" s="22"/>
      <c r="H2094" s="14">
        <v>0.040000000000000001</v>
      </c>
      <c r="I2094" s="15" t="s">
        <v>64</v>
      </c>
      <c r="J2094" s="22" t="s">
        <v>65</v>
      </c>
      <c r="K2094" s="13">
        <v>90</v>
      </c>
      <c r="L2094" s="23">
        <v>4</v>
      </c>
      <c r="M2094" s="29">
        <f t="shared" si="120"/>
        <v>16</v>
      </c>
      <c r="N2094" s="29">
        <f t="shared" si="121"/>
        <v>20</v>
      </c>
      <c r="O2094" s="23"/>
      <c r="P2094" s="23"/>
      <c r="Q2094" s="23">
        <v>2</v>
      </c>
      <c r="R2094" s="23">
        <v>5</v>
      </c>
      <c r="S2094" s="22" t="s">
        <v>66</v>
      </c>
      <c r="T2094" s="22">
        <v>105</v>
      </c>
      <c r="U2094" s="22">
        <v>2669.9400000000001</v>
      </c>
      <c r="V2094" s="22">
        <v>4000</v>
      </c>
      <c r="W2094" s="22">
        <v>6900</v>
      </c>
      <c r="X2094" s="24"/>
      <c r="Y2094" s="25"/>
      <c r="Z2094" s="18">
        <f>#NAME?</f>
        <v>0</v>
      </c>
      <c r="AA2094" s="18" t="b">
        <f t="shared" si="118"/>
        <v>1</v>
      </c>
      <c r="AB2094" s="26"/>
    </row>
    <row r="2095">
      <c r="A2095" s="12">
        <v>11951</v>
      </c>
      <c r="B2095" s="13" t="s">
        <v>8584</v>
      </c>
      <c r="C2095" s="13" t="s">
        <v>8585</v>
      </c>
      <c r="D2095" s="13" t="s">
        <v>4422</v>
      </c>
      <c r="E2095" s="13" t="s">
        <v>8586</v>
      </c>
      <c r="F2095" s="13" t="s">
        <v>8587</v>
      </c>
      <c r="G2095" s="13" t="s">
        <v>8588</v>
      </c>
      <c r="H2095" s="14">
        <v>0.02</v>
      </c>
      <c r="I2095" s="15" t="s">
        <v>32</v>
      </c>
      <c r="J2095" s="13" t="s">
        <v>33</v>
      </c>
      <c r="K2095" s="13">
        <v>90</v>
      </c>
      <c r="L2095" s="16">
        <f>#NAME?</f>
        <v>6</v>
      </c>
      <c r="M2095" s="29">
        <f t="shared" si="120"/>
        <v>24</v>
      </c>
      <c r="N2095" s="29">
        <f t="shared" si="121"/>
        <v>30</v>
      </c>
      <c r="O2095" s="16"/>
      <c r="P2095" s="16"/>
      <c r="Q2095" s="16">
        <v>1</v>
      </c>
      <c r="R2095" s="16">
        <v>3</v>
      </c>
      <c r="S2095" s="13" t="s">
        <v>34</v>
      </c>
      <c r="T2095" s="13">
        <v>14.289999999999999</v>
      </c>
      <c r="U2095" s="13">
        <v>1967.73</v>
      </c>
      <c r="V2095" s="13">
        <v>3100</v>
      </c>
      <c r="W2095" s="13">
        <v>4280</v>
      </c>
      <c r="X2095" s="17"/>
      <c r="Y2095" s="18">
        <v>28</v>
      </c>
      <c r="Z2095" s="18">
        <f>#NAME?</f>
        <v>28</v>
      </c>
      <c r="AA2095" s="18" t="b">
        <f t="shared" si="118"/>
        <v>1</v>
      </c>
      <c r="AB2095" s="19">
        <v>3</v>
      </c>
    </row>
    <row r="2096">
      <c r="A2096" s="21">
        <v>13573</v>
      </c>
      <c r="B2096" s="22" t="s">
        <v>8589</v>
      </c>
      <c r="C2096" s="22" t="s">
        <v>8590</v>
      </c>
      <c r="D2096" s="22" t="s">
        <v>4422</v>
      </c>
      <c r="E2096" s="22" t="s">
        <v>8591</v>
      </c>
      <c r="F2096" s="22" t="s">
        <v>8592</v>
      </c>
      <c r="G2096" s="22"/>
      <c r="H2096" s="14">
        <v>0.040000000000000001</v>
      </c>
      <c r="I2096" s="15" t="s">
        <v>64</v>
      </c>
      <c r="J2096" s="22" t="s">
        <v>65</v>
      </c>
      <c r="K2096" s="13">
        <v>90</v>
      </c>
      <c r="L2096" s="23">
        <v>0</v>
      </c>
      <c r="M2096" s="29">
        <f t="shared" si="120"/>
        <v>0</v>
      </c>
      <c r="N2096" s="29">
        <f t="shared" si="121"/>
        <v>0</v>
      </c>
      <c r="O2096" s="23"/>
      <c r="P2096" s="23"/>
      <c r="Q2096" s="23">
        <v>1</v>
      </c>
      <c r="R2096" s="23">
        <v>3</v>
      </c>
      <c r="S2096" s="22" t="s">
        <v>66</v>
      </c>
      <c r="T2096" s="22">
        <v>120</v>
      </c>
      <c r="U2096" s="22">
        <v>2700</v>
      </c>
      <c r="V2096" s="22">
        <v>4190</v>
      </c>
      <c r="W2096" s="22">
        <v>5780</v>
      </c>
      <c r="X2096" s="24"/>
      <c r="Y2096" s="25">
        <v>7</v>
      </c>
      <c r="Z2096" s="18">
        <f>#NAME?</f>
        <v>7</v>
      </c>
      <c r="AA2096" s="18" t="b">
        <f t="shared" si="118"/>
        <v>1</v>
      </c>
      <c r="AB2096" s="26">
        <v>2</v>
      </c>
    </row>
    <row r="2097">
      <c r="A2097" s="12">
        <v>13525</v>
      </c>
      <c r="B2097" s="13" t="s">
        <v>8593</v>
      </c>
      <c r="C2097" s="13" t="s">
        <v>8594</v>
      </c>
      <c r="D2097" s="13" t="s">
        <v>4422</v>
      </c>
      <c r="E2097" s="13" t="s">
        <v>8595</v>
      </c>
      <c r="F2097" s="13" t="s">
        <v>8596</v>
      </c>
      <c r="G2097" s="13" t="s">
        <v>8597</v>
      </c>
      <c r="H2097" s="14">
        <v>0.02</v>
      </c>
      <c r="I2097" s="15" t="s">
        <v>32</v>
      </c>
      <c r="J2097" s="13" t="s">
        <v>33</v>
      </c>
      <c r="K2097" s="13">
        <v>90</v>
      </c>
      <c r="L2097" s="16">
        <f>#NAME?</f>
        <v>0</v>
      </c>
      <c r="M2097" s="29">
        <f t="shared" si="120"/>
        <v>0</v>
      </c>
      <c r="N2097" s="29">
        <f t="shared" si="121"/>
        <v>0</v>
      </c>
      <c r="O2097" s="16"/>
      <c r="P2097" s="16"/>
      <c r="Q2097" s="16">
        <v>1</v>
      </c>
      <c r="R2097" s="16">
        <v>2</v>
      </c>
      <c r="S2097" s="13" t="s">
        <v>34</v>
      </c>
      <c r="T2097" s="13">
        <v>13</v>
      </c>
      <c r="U2097" s="13">
        <v>2329.5999999999999</v>
      </c>
      <c r="V2097" s="13">
        <v>3000</v>
      </c>
      <c r="W2097" s="13">
        <v>3700</v>
      </c>
      <c r="X2097" s="17"/>
      <c r="Y2097" s="18">
        <v>38</v>
      </c>
      <c r="Z2097" s="18">
        <f>#NAME?</f>
        <v>38</v>
      </c>
      <c r="AA2097" s="18" t="b">
        <f t="shared" si="118"/>
        <v>1</v>
      </c>
      <c r="AB2097" s="19">
        <v>2</v>
      </c>
    </row>
    <row r="2098">
      <c r="A2098" s="21">
        <v>10465</v>
      </c>
      <c r="B2098" s="22" t="s">
        <v>8598</v>
      </c>
      <c r="C2098" s="22" t="s">
        <v>8599</v>
      </c>
      <c r="D2098" s="22" t="s">
        <v>4422</v>
      </c>
      <c r="E2098" s="22" t="s">
        <v>8600</v>
      </c>
      <c r="F2098" s="22" t="s">
        <v>8601</v>
      </c>
      <c r="G2098" s="22"/>
      <c r="H2098" s="14">
        <v>0.040000000000000001</v>
      </c>
      <c r="I2098" s="15" t="s">
        <v>64</v>
      </c>
      <c r="J2098" s="22" t="s">
        <v>65</v>
      </c>
      <c r="K2098" s="13">
        <v>90</v>
      </c>
      <c r="L2098" s="23">
        <v>2</v>
      </c>
      <c r="M2098" s="29">
        <f t="shared" si="120"/>
        <v>8</v>
      </c>
      <c r="N2098" s="29">
        <f t="shared" si="121"/>
        <v>10</v>
      </c>
      <c r="O2098" s="23"/>
      <c r="P2098" s="23"/>
      <c r="Q2098" s="23">
        <v>2</v>
      </c>
      <c r="R2098" s="23">
        <v>5</v>
      </c>
      <c r="S2098" s="22" t="s">
        <v>66</v>
      </c>
      <c r="T2098" s="22">
        <v>70</v>
      </c>
      <c r="U2098" s="22">
        <v>1779.96</v>
      </c>
      <c r="V2098" s="22">
        <v>2700</v>
      </c>
      <c r="W2098" s="22">
        <v>4700</v>
      </c>
      <c r="X2098" s="24">
        <v>3</v>
      </c>
      <c r="Y2098" s="25">
        <v>5</v>
      </c>
      <c r="Z2098" s="18">
        <f>#NAME?</f>
        <v>5</v>
      </c>
      <c r="AA2098" s="18" t="b">
        <f t="shared" si="118"/>
        <v>1</v>
      </c>
      <c r="AB2098" s="26">
        <v>6</v>
      </c>
    </row>
    <row r="2099">
      <c r="A2099" s="21">
        <v>10464</v>
      </c>
      <c r="B2099" s="22" t="s">
        <v>8602</v>
      </c>
      <c r="C2099" s="22" t="s">
        <v>8603</v>
      </c>
      <c r="D2099" s="22" t="s">
        <v>4422</v>
      </c>
      <c r="E2099" s="22" t="s">
        <v>8604</v>
      </c>
      <c r="F2099" s="22" t="s">
        <v>8605</v>
      </c>
      <c r="G2099" s="22"/>
      <c r="H2099" s="14">
        <v>0.040000000000000001</v>
      </c>
      <c r="I2099" s="15" t="s">
        <v>64</v>
      </c>
      <c r="J2099" s="22" t="s">
        <v>65</v>
      </c>
      <c r="K2099" s="13">
        <v>90</v>
      </c>
      <c r="L2099" s="23">
        <v>2</v>
      </c>
      <c r="M2099" s="29">
        <f t="shared" si="120"/>
        <v>8</v>
      </c>
      <c r="N2099" s="29">
        <f t="shared" si="121"/>
        <v>10</v>
      </c>
      <c r="O2099" s="23"/>
      <c r="P2099" s="23"/>
      <c r="Q2099" s="23">
        <v>2</v>
      </c>
      <c r="R2099" s="23">
        <v>5</v>
      </c>
      <c r="S2099" s="22" t="s">
        <v>66</v>
      </c>
      <c r="T2099" s="22">
        <v>70</v>
      </c>
      <c r="U2099" s="22">
        <v>1779.96</v>
      </c>
      <c r="V2099" s="22">
        <v>2700</v>
      </c>
      <c r="W2099" s="22">
        <v>4700</v>
      </c>
      <c r="X2099" s="24">
        <v>5</v>
      </c>
      <c r="Y2099" s="25">
        <v>2</v>
      </c>
      <c r="Z2099" s="18">
        <f>#NAME?</f>
        <v>2</v>
      </c>
      <c r="AA2099" s="18" t="b">
        <f t="shared" si="118"/>
        <v>1</v>
      </c>
      <c r="AB2099" s="26">
        <v>4</v>
      </c>
    </row>
    <row r="2100">
      <c r="A2100" s="21">
        <v>14218</v>
      </c>
      <c r="B2100" s="22" t="s">
        <v>8606</v>
      </c>
      <c r="C2100" s="22" t="s">
        <v>8607</v>
      </c>
      <c r="D2100" s="22" t="s">
        <v>4422</v>
      </c>
      <c r="E2100" s="22" t="s">
        <v>8608</v>
      </c>
      <c r="F2100" s="22" t="s">
        <v>8609</v>
      </c>
      <c r="G2100" s="22"/>
      <c r="H2100" s="14">
        <v>0.040000000000000001</v>
      </c>
      <c r="I2100" s="15" t="s">
        <v>64</v>
      </c>
      <c r="J2100" s="22" t="s">
        <v>65</v>
      </c>
      <c r="K2100" s="13">
        <v>90</v>
      </c>
      <c r="L2100" s="23">
        <v>0</v>
      </c>
      <c r="M2100" s="29">
        <f t="shared" si="120"/>
        <v>0</v>
      </c>
      <c r="N2100" s="29">
        <f t="shared" si="121"/>
        <v>0</v>
      </c>
      <c r="O2100" s="23"/>
      <c r="P2100" s="23"/>
      <c r="Q2100" s="23">
        <v>2</v>
      </c>
      <c r="R2100" s="23">
        <v>5</v>
      </c>
      <c r="S2100" s="22" t="s">
        <v>66</v>
      </c>
      <c r="T2100" s="22">
        <v>90</v>
      </c>
      <c r="U2100" s="22">
        <v>2092.5</v>
      </c>
      <c r="V2100" s="22">
        <v>2800</v>
      </c>
      <c r="W2100" s="22">
        <v>3900</v>
      </c>
      <c r="X2100" s="24"/>
      <c r="Y2100" s="25"/>
      <c r="Z2100" s="18">
        <f>#NAME?</f>
        <v>0</v>
      </c>
      <c r="AA2100" s="18" t="b">
        <f t="shared" si="118"/>
        <v>1</v>
      </c>
      <c r="AB2100" s="26">
        <v>1</v>
      </c>
    </row>
    <row r="2101">
      <c r="A2101" s="21">
        <v>12585</v>
      </c>
      <c r="B2101" s="22" t="s">
        <v>8610</v>
      </c>
      <c r="C2101" s="22" t="s">
        <v>8611</v>
      </c>
      <c r="D2101" s="22" t="s">
        <v>4422</v>
      </c>
      <c r="E2101" s="22" t="s">
        <v>8612</v>
      </c>
      <c r="F2101" s="22" t="s">
        <v>8613</v>
      </c>
      <c r="G2101" s="22"/>
      <c r="H2101" s="14">
        <v>0.040000000000000001</v>
      </c>
      <c r="I2101" s="15" t="s">
        <v>64</v>
      </c>
      <c r="J2101" s="22" t="s">
        <v>65</v>
      </c>
      <c r="K2101" s="13">
        <v>90</v>
      </c>
      <c r="L2101" s="23">
        <v>1</v>
      </c>
      <c r="M2101" s="29">
        <f t="shared" si="120"/>
        <v>4</v>
      </c>
      <c r="N2101" s="29">
        <f t="shared" si="121"/>
        <v>5</v>
      </c>
      <c r="O2101" s="23"/>
      <c r="P2101" s="23"/>
      <c r="Q2101" s="23">
        <v>2</v>
      </c>
      <c r="R2101" s="23">
        <v>5</v>
      </c>
      <c r="S2101" s="22" t="s">
        <v>66</v>
      </c>
      <c r="T2101" s="22">
        <v>90</v>
      </c>
      <c r="U2101" s="22">
        <v>2173</v>
      </c>
      <c r="V2101" s="22">
        <v>3260</v>
      </c>
      <c r="W2101" s="22">
        <v>4500</v>
      </c>
      <c r="X2101" s="24">
        <v>3</v>
      </c>
      <c r="Y2101" s="25">
        <v>4</v>
      </c>
      <c r="Z2101" s="18">
        <f>#NAME?</f>
        <v>4</v>
      </c>
      <c r="AA2101" s="18" t="b">
        <f t="shared" si="118"/>
        <v>1</v>
      </c>
      <c r="AB2101" s="26">
        <v>5</v>
      </c>
    </row>
    <row r="2102">
      <c r="A2102" s="21">
        <v>12584</v>
      </c>
      <c r="B2102" s="22" t="s">
        <v>8614</v>
      </c>
      <c r="C2102" s="22" t="s">
        <v>8615</v>
      </c>
      <c r="D2102" s="22" t="s">
        <v>4422</v>
      </c>
      <c r="E2102" s="22" t="s">
        <v>8616</v>
      </c>
      <c r="F2102" s="22" t="s">
        <v>8609</v>
      </c>
      <c r="G2102" s="22"/>
      <c r="H2102" s="14">
        <v>0.040000000000000001</v>
      </c>
      <c r="I2102" s="15" t="s">
        <v>64</v>
      </c>
      <c r="J2102" s="22" t="s">
        <v>65</v>
      </c>
      <c r="K2102" s="13">
        <v>90</v>
      </c>
      <c r="L2102" s="23">
        <v>1</v>
      </c>
      <c r="M2102" s="29">
        <f t="shared" si="120"/>
        <v>4</v>
      </c>
      <c r="N2102" s="29">
        <f t="shared" si="121"/>
        <v>5</v>
      </c>
      <c r="O2102" s="23"/>
      <c r="P2102" s="23"/>
      <c r="Q2102" s="23">
        <v>2</v>
      </c>
      <c r="R2102" s="23">
        <v>5</v>
      </c>
      <c r="S2102" s="22" t="s">
        <v>66</v>
      </c>
      <c r="T2102" s="22">
        <v>90</v>
      </c>
      <c r="U2102" s="22">
        <v>2173</v>
      </c>
      <c r="V2102" s="22">
        <v>3260</v>
      </c>
      <c r="W2102" s="22">
        <v>4500</v>
      </c>
      <c r="X2102" s="24">
        <v>2</v>
      </c>
      <c r="Y2102" s="25">
        <v>0</v>
      </c>
      <c r="Z2102" s="18">
        <f>#NAME?</f>
        <v>0</v>
      </c>
      <c r="AA2102" s="18" t="b">
        <f t="shared" si="118"/>
        <v>1</v>
      </c>
      <c r="AB2102" s="26">
        <v>5</v>
      </c>
    </row>
    <row r="2103">
      <c r="A2103" s="21">
        <v>10748</v>
      </c>
      <c r="B2103" s="22" t="s">
        <v>8617</v>
      </c>
      <c r="C2103" s="22" t="s">
        <v>8618</v>
      </c>
      <c r="D2103" s="22" t="s">
        <v>4422</v>
      </c>
      <c r="E2103" s="22" t="s">
        <v>8619</v>
      </c>
      <c r="F2103" s="22" t="s">
        <v>8620</v>
      </c>
      <c r="G2103" s="22"/>
      <c r="H2103" s="14">
        <v>0.040000000000000001</v>
      </c>
      <c r="I2103" s="15" t="s">
        <v>64</v>
      </c>
      <c r="J2103" s="22" t="s">
        <v>65</v>
      </c>
      <c r="K2103" s="13">
        <v>90</v>
      </c>
      <c r="L2103" s="23">
        <v>1</v>
      </c>
      <c r="M2103" s="29">
        <f t="shared" si="120"/>
        <v>4</v>
      </c>
      <c r="N2103" s="29">
        <f t="shared" si="121"/>
        <v>5</v>
      </c>
      <c r="O2103" s="23">
        <v>2</v>
      </c>
      <c r="P2103" s="23">
        <v>5</v>
      </c>
      <c r="Q2103" s="23"/>
      <c r="R2103" s="23"/>
      <c r="S2103" s="22" t="s">
        <v>66</v>
      </c>
      <c r="T2103" s="22">
        <v>9.5199999999999996</v>
      </c>
      <c r="U2103" s="22">
        <v>1488</v>
      </c>
      <c r="V2103" s="22">
        <v>2310</v>
      </c>
      <c r="W2103" s="22">
        <v>3190</v>
      </c>
      <c r="X2103" s="24">
        <v>2</v>
      </c>
      <c r="Y2103" s="25"/>
      <c r="Z2103" s="18">
        <f>#NAME?</f>
        <v>0</v>
      </c>
      <c r="AA2103" s="18" t="b">
        <f t="shared" si="118"/>
        <v>1</v>
      </c>
      <c r="AB2103" s="26">
        <v>6</v>
      </c>
    </row>
    <row r="2104">
      <c r="A2104" s="21">
        <v>10747</v>
      </c>
      <c r="B2104" s="22" t="s">
        <v>8621</v>
      </c>
      <c r="C2104" s="22" t="s">
        <v>8622</v>
      </c>
      <c r="D2104" s="22" t="s">
        <v>4422</v>
      </c>
      <c r="E2104" s="22" t="s">
        <v>8623</v>
      </c>
      <c r="F2104" s="22" t="s">
        <v>8624</v>
      </c>
      <c r="G2104" s="22"/>
      <c r="H2104" s="14">
        <v>0.040000000000000001</v>
      </c>
      <c r="I2104" s="15" t="s">
        <v>64</v>
      </c>
      <c r="J2104" s="22" t="s">
        <v>65</v>
      </c>
      <c r="K2104" s="13">
        <v>90</v>
      </c>
      <c r="L2104" s="23">
        <v>1</v>
      </c>
      <c r="M2104" s="29">
        <f t="shared" si="120"/>
        <v>4</v>
      </c>
      <c r="N2104" s="29">
        <f t="shared" si="121"/>
        <v>5</v>
      </c>
      <c r="O2104" s="23">
        <v>2</v>
      </c>
      <c r="P2104" s="23">
        <v>5</v>
      </c>
      <c r="Q2104" s="23"/>
      <c r="R2104" s="23"/>
      <c r="S2104" s="22" t="s">
        <v>66</v>
      </c>
      <c r="T2104" s="22">
        <v>9.5199999999999996</v>
      </c>
      <c r="U2104" s="22">
        <v>1488</v>
      </c>
      <c r="V2104" s="22">
        <v>2310</v>
      </c>
      <c r="W2104" s="22">
        <v>3190</v>
      </c>
      <c r="X2104" s="24">
        <v>4</v>
      </c>
      <c r="Y2104" s="25"/>
      <c r="Z2104" s="18">
        <f>#NAME?</f>
        <v>0</v>
      </c>
      <c r="AA2104" s="18" t="b">
        <f t="shared" si="118"/>
        <v>1</v>
      </c>
      <c r="AB2104" s="26">
        <v>7</v>
      </c>
    </row>
    <row r="2105">
      <c r="A2105" s="21">
        <v>10743</v>
      </c>
      <c r="B2105" s="22" t="s">
        <v>8625</v>
      </c>
      <c r="C2105" s="22" t="s">
        <v>8626</v>
      </c>
      <c r="D2105" s="22" t="s">
        <v>4422</v>
      </c>
      <c r="E2105" s="22" t="s">
        <v>8627</v>
      </c>
      <c r="F2105" s="22" t="s">
        <v>8628</v>
      </c>
      <c r="G2105" s="22"/>
      <c r="H2105" s="14">
        <v>0.040000000000000001</v>
      </c>
      <c r="I2105" s="15" t="s">
        <v>64</v>
      </c>
      <c r="J2105" s="22" t="s">
        <v>65</v>
      </c>
      <c r="K2105" s="13">
        <v>90</v>
      </c>
      <c r="L2105" s="23">
        <v>0</v>
      </c>
      <c r="M2105" s="29">
        <f t="shared" si="120"/>
        <v>0</v>
      </c>
      <c r="N2105" s="29">
        <f t="shared" si="121"/>
        <v>0</v>
      </c>
      <c r="O2105" s="23">
        <v>2</v>
      </c>
      <c r="P2105" s="23">
        <v>5</v>
      </c>
      <c r="Q2105" s="23"/>
      <c r="R2105" s="23"/>
      <c r="S2105" s="22" t="s">
        <v>66</v>
      </c>
      <c r="T2105" s="22">
        <v>3.6400000000000001</v>
      </c>
      <c r="U2105" s="22">
        <v>569</v>
      </c>
      <c r="V2105" s="22">
        <v>880</v>
      </c>
      <c r="W2105" s="22">
        <v>1210</v>
      </c>
      <c r="X2105" s="24">
        <v>3</v>
      </c>
      <c r="Y2105" s="25"/>
      <c r="Z2105" s="18">
        <f>#NAME?</f>
        <v>0</v>
      </c>
      <c r="AA2105" s="18" t="b">
        <f t="shared" si="118"/>
        <v>1</v>
      </c>
      <c r="AB2105" s="26">
        <v>4</v>
      </c>
    </row>
    <row r="2106">
      <c r="A2106" s="21">
        <v>10742</v>
      </c>
      <c r="B2106" s="22" t="s">
        <v>8629</v>
      </c>
      <c r="C2106" s="22" t="s">
        <v>8630</v>
      </c>
      <c r="D2106" s="22" t="s">
        <v>4422</v>
      </c>
      <c r="E2106" s="22" t="s">
        <v>8631</v>
      </c>
      <c r="F2106" s="22" t="s">
        <v>8632</v>
      </c>
      <c r="G2106" s="22"/>
      <c r="H2106" s="14">
        <v>0.040000000000000001</v>
      </c>
      <c r="I2106" s="15" t="s">
        <v>64</v>
      </c>
      <c r="J2106" s="22" t="s">
        <v>65</v>
      </c>
      <c r="K2106" s="13">
        <v>90</v>
      </c>
      <c r="L2106" s="23">
        <v>0</v>
      </c>
      <c r="M2106" s="29">
        <f t="shared" si="120"/>
        <v>0</v>
      </c>
      <c r="N2106" s="29">
        <f t="shared" si="121"/>
        <v>0</v>
      </c>
      <c r="O2106" s="23">
        <v>2</v>
      </c>
      <c r="P2106" s="23">
        <v>5</v>
      </c>
      <c r="Q2106" s="23"/>
      <c r="R2106" s="23"/>
      <c r="S2106" s="22" t="s">
        <v>66</v>
      </c>
      <c r="T2106" s="22">
        <v>3.6400000000000001</v>
      </c>
      <c r="U2106" s="22">
        <v>569</v>
      </c>
      <c r="V2106" s="22">
        <v>880</v>
      </c>
      <c r="W2106" s="22">
        <v>1210</v>
      </c>
      <c r="X2106" s="24">
        <v>3</v>
      </c>
      <c r="Y2106" s="25"/>
      <c r="Z2106" s="18">
        <f>#NAME?</f>
        <v>0</v>
      </c>
      <c r="AA2106" s="18" t="b">
        <f t="shared" si="118"/>
        <v>1</v>
      </c>
      <c r="AB2106" s="26">
        <v>5</v>
      </c>
    </row>
    <row r="2107">
      <c r="A2107" s="21">
        <v>10741</v>
      </c>
      <c r="B2107" s="22" t="s">
        <v>8633</v>
      </c>
      <c r="C2107" s="22" t="s">
        <v>8634</v>
      </c>
      <c r="D2107" s="22" t="s">
        <v>4422</v>
      </c>
      <c r="E2107" s="22" t="s">
        <v>8635</v>
      </c>
      <c r="F2107" s="22" t="s">
        <v>8636</v>
      </c>
      <c r="G2107" s="22"/>
      <c r="H2107" s="14">
        <v>0.040000000000000001</v>
      </c>
      <c r="I2107" s="15" t="s">
        <v>64</v>
      </c>
      <c r="J2107" s="22" t="s">
        <v>65</v>
      </c>
      <c r="K2107" s="13">
        <v>90</v>
      </c>
      <c r="L2107" s="23">
        <v>1</v>
      </c>
      <c r="M2107" s="29">
        <f t="shared" si="120"/>
        <v>4</v>
      </c>
      <c r="N2107" s="29">
        <f t="shared" si="121"/>
        <v>5</v>
      </c>
      <c r="O2107" s="23"/>
      <c r="P2107" s="23"/>
      <c r="Q2107" s="23">
        <v>2</v>
      </c>
      <c r="R2107" s="23">
        <v>5</v>
      </c>
      <c r="S2107" s="22" t="s">
        <v>34</v>
      </c>
      <c r="T2107" s="22">
        <v>19.98</v>
      </c>
      <c r="U2107" s="22">
        <v>3123</v>
      </c>
      <c r="V2107" s="22">
        <v>4840</v>
      </c>
      <c r="W2107" s="22">
        <v>6680</v>
      </c>
      <c r="X2107" s="24">
        <v>1</v>
      </c>
      <c r="Y2107" s="25"/>
      <c r="Z2107" s="18">
        <f>#NAME?</f>
        <v>0</v>
      </c>
      <c r="AA2107" s="18" t="b">
        <f t="shared" si="118"/>
        <v>1</v>
      </c>
      <c r="AB2107" s="26"/>
    </row>
    <row r="2108">
      <c r="A2108" s="21">
        <v>10740</v>
      </c>
      <c r="B2108" s="22" t="s">
        <v>8637</v>
      </c>
      <c r="C2108" s="22" t="s">
        <v>8638</v>
      </c>
      <c r="D2108" s="22" t="s">
        <v>4422</v>
      </c>
      <c r="E2108" s="22" t="s">
        <v>8639</v>
      </c>
      <c r="F2108" s="22" t="s">
        <v>8640</v>
      </c>
      <c r="G2108" s="22"/>
      <c r="H2108" s="14">
        <v>0.040000000000000001</v>
      </c>
      <c r="I2108" s="15" t="s">
        <v>64</v>
      </c>
      <c r="J2108" s="22" t="s">
        <v>65</v>
      </c>
      <c r="K2108" s="13">
        <v>90</v>
      </c>
      <c r="L2108" s="23">
        <v>1</v>
      </c>
      <c r="M2108" s="29">
        <f t="shared" si="120"/>
        <v>4</v>
      </c>
      <c r="N2108" s="29">
        <f t="shared" si="121"/>
        <v>5</v>
      </c>
      <c r="O2108" s="23"/>
      <c r="P2108" s="23"/>
      <c r="Q2108" s="23">
        <v>2</v>
      </c>
      <c r="R2108" s="23">
        <v>5</v>
      </c>
      <c r="S2108" s="22" t="s">
        <v>34</v>
      </c>
      <c r="T2108" s="22">
        <v>19.98</v>
      </c>
      <c r="U2108" s="22">
        <v>3123</v>
      </c>
      <c r="V2108" s="22">
        <v>4840</v>
      </c>
      <c r="W2108" s="22">
        <v>6680</v>
      </c>
      <c r="X2108" s="24"/>
      <c r="Y2108" s="25"/>
      <c r="Z2108" s="18">
        <f>#NAME?</f>
        <v>0</v>
      </c>
      <c r="AA2108" s="18" t="b">
        <f t="shared" si="118"/>
        <v>1</v>
      </c>
      <c r="AB2108" s="26"/>
    </row>
    <row r="2109">
      <c r="A2109" s="21">
        <v>10744</v>
      </c>
      <c r="B2109" s="22" t="s">
        <v>8641</v>
      </c>
      <c r="C2109" s="22" t="s">
        <v>8642</v>
      </c>
      <c r="D2109" s="22" t="s">
        <v>4422</v>
      </c>
      <c r="E2109" s="22" t="s">
        <v>8643</v>
      </c>
      <c r="F2109" s="22" t="s">
        <v>8644</v>
      </c>
      <c r="G2109" s="22"/>
      <c r="H2109" s="14">
        <v>0.040000000000000001</v>
      </c>
      <c r="I2109" s="15" t="s">
        <v>64</v>
      </c>
      <c r="J2109" s="22" t="s">
        <v>65</v>
      </c>
      <c r="K2109" s="13">
        <v>90</v>
      </c>
      <c r="L2109" s="23">
        <v>1</v>
      </c>
      <c r="M2109" s="29">
        <f t="shared" si="120"/>
        <v>4</v>
      </c>
      <c r="N2109" s="29">
        <f t="shared" si="121"/>
        <v>5</v>
      </c>
      <c r="O2109" s="23">
        <v>5</v>
      </c>
      <c r="P2109" s="23">
        <v>20</v>
      </c>
      <c r="Q2109" s="23"/>
      <c r="R2109" s="23"/>
      <c r="S2109" s="22" t="s">
        <v>34</v>
      </c>
      <c r="T2109" s="22">
        <v>6.0999999999999996</v>
      </c>
      <c r="U2109" s="22">
        <v>137</v>
      </c>
      <c r="V2109" s="22">
        <v>210</v>
      </c>
      <c r="W2109" s="22">
        <v>290</v>
      </c>
      <c r="X2109" s="24"/>
      <c r="Y2109" s="25"/>
      <c r="Z2109" s="18">
        <f>#NAME?</f>
        <v>0</v>
      </c>
      <c r="AA2109" s="18" t="b">
        <f t="shared" si="118"/>
        <v>1</v>
      </c>
      <c r="AB2109" s="26"/>
    </row>
    <row r="2110">
      <c r="A2110" s="31">
        <v>10758</v>
      </c>
      <c r="B2110" s="32" t="s">
        <v>8645</v>
      </c>
      <c r="C2110" s="33" t="s">
        <v>8646</v>
      </c>
      <c r="D2110" s="33" t="s">
        <v>4422</v>
      </c>
      <c r="E2110" s="33" t="s">
        <v>8647</v>
      </c>
      <c r="F2110" s="33" t="s">
        <v>8648</v>
      </c>
      <c r="G2110" s="34"/>
      <c r="H2110" s="35">
        <v>0.040000000000000001</v>
      </c>
      <c r="I2110" s="34" t="s">
        <v>64</v>
      </c>
      <c r="J2110" s="33" t="s">
        <v>65</v>
      </c>
      <c r="K2110" s="13">
        <v>90</v>
      </c>
      <c r="L2110" s="29">
        <v>1</v>
      </c>
      <c r="M2110" s="29">
        <f t="shared" si="120"/>
        <v>4</v>
      </c>
      <c r="N2110" s="29">
        <f t="shared" si="121"/>
        <v>5</v>
      </c>
      <c r="O2110" s="29"/>
      <c r="P2110" s="29"/>
      <c r="Q2110" s="29"/>
      <c r="R2110" s="29"/>
      <c r="S2110" s="33" t="s">
        <v>66</v>
      </c>
      <c r="T2110" s="33">
        <f t="shared" ref="T2110:T2111" si="122">23*6.2</f>
        <v>142.59999999999999</v>
      </c>
      <c r="U2110" s="33">
        <v>3595</v>
      </c>
      <c r="V2110" s="33">
        <v>5570</v>
      </c>
      <c r="W2110" s="33">
        <f t="shared" ref="W2098:W2161" si="123">ROUND(U2110*2,-1)</f>
        <v>7190</v>
      </c>
      <c r="X2110" s="24"/>
      <c r="Y2110" s="29"/>
      <c r="Z2110" s="18">
        <f>#NAME?</f>
        <v>0</v>
      </c>
      <c r="AA2110" s="18" t="b">
        <f t="shared" si="118"/>
        <v>1</v>
      </c>
      <c r="AB2110" s="26">
        <v>1</v>
      </c>
    </row>
    <row r="2111">
      <c r="A2111" s="31">
        <v>10757</v>
      </c>
      <c r="B2111" s="32" t="s">
        <v>8649</v>
      </c>
      <c r="C2111" s="33" t="s">
        <v>8650</v>
      </c>
      <c r="D2111" s="33" t="s">
        <v>4422</v>
      </c>
      <c r="E2111" s="33" t="s">
        <v>8651</v>
      </c>
      <c r="F2111" s="33" t="s">
        <v>8652</v>
      </c>
      <c r="G2111" s="34"/>
      <c r="H2111" s="35">
        <v>0.040000000000000001</v>
      </c>
      <c r="I2111" s="34" t="s">
        <v>64</v>
      </c>
      <c r="J2111" s="33" t="s">
        <v>65</v>
      </c>
      <c r="K2111" s="13">
        <v>90</v>
      </c>
      <c r="L2111" s="29">
        <v>1</v>
      </c>
      <c r="M2111" s="29">
        <f t="shared" si="120"/>
        <v>4</v>
      </c>
      <c r="N2111" s="29">
        <f t="shared" si="121"/>
        <v>5</v>
      </c>
      <c r="O2111" s="29"/>
      <c r="P2111" s="29"/>
      <c r="Q2111" s="29"/>
      <c r="R2111" s="29"/>
      <c r="S2111" s="33" t="s">
        <v>66</v>
      </c>
      <c r="T2111" s="33">
        <f t="shared" si="122"/>
        <v>142.59999999999999</v>
      </c>
      <c r="U2111" s="33">
        <v>3595</v>
      </c>
      <c r="V2111" s="33">
        <v>5570</v>
      </c>
      <c r="W2111" s="33">
        <f t="shared" si="123"/>
        <v>7190</v>
      </c>
      <c r="X2111" s="24">
        <v>3</v>
      </c>
      <c r="Y2111" s="29"/>
      <c r="Z2111" s="18">
        <f>#NAME?</f>
        <v>0</v>
      </c>
      <c r="AA2111" s="18" t="b">
        <f t="shared" si="118"/>
        <v>1</v>
      </c>
      <c r="AB2111" s="26">
        <v>4</v>
      </c>
    </row>
    <row r="2112">
      <c r="A2112" s="21">
        <v>12672</v>
      </c>
      <c r="B2112" s="22" t="s">
        <v>8653</v>
      </c>
      <c r="C2112" s="22" t="s">
        <v>8654</v>
      </c>
      <c r="D2112" s="22" t="s">
        <v>4422</v>
      </c>
      <c r="E2112" s="22" t="s">
        <v>8655</v>
      </c>
      <c r="F2112" s="22" t="s">
        <v>8656</v>
      </c>
      <c r="G2112" s="22"/>
      <c r="H2112" s="14">
        <v>0.040000000000000001</v>
      </c>
      <c r="I2112" s="15" t="s">
        <v>64</v>
      </c>
      <c r="J2112" s="22" t="s">
        <v>65</v>
      </c>
      <c r="K2112" s="13">
        <v>90</v>
      </c>
      <c r="L2112" s="23">
        <v>1</v>
      </c>
      <c r="M2112" s="29">
        <f t="shared" si="120"/>
        <v>4</v>
      </c>
      <c r="N2112" s="29">
        <f t="shared" si="121"/>
        <v>5</v>
      </c>
      <c r="O2112" s="23"/>
      <c r="P2112" s="23"/>
      <c r="Q2112" s="23">
        <v>1</v>
      </c>
      <c r="R2112" s="23">
        <v>2</v>
      </c>
      <c r="S2112" s="22" t="s">
        <v>66</v>
      </c>
      <c r="T2112" s="22">
        <v>25.300000000000001</v>
      </c>
      <c r="U2112" s="22">
        <v>3954</v>
      </c>
      <c r="V2112" s="22">
        <v>6130</v>
      </c>
      <c r="W2112" s="22">
        <v>8460</v>
      </c>
      <c r="X2112" s="24"/>
      <c r="Y2112" s="25"/>
      <c r="Z2112" s="18">
        <f>#NAME?</f>
        <v>0</v>
      </c>
      <c r="AA2112" s="18" t="b">
        <f t="shared" si="118"/>
        <v>1</v>
      </c>
      <c r="AB2112" s="26"/>
    </row>
    <row r="2113">
      <c r="A2113" s="21">
        <v>12673</v>
      </c>
      <c r="B2113" s="22" t="s">
        <v>8657</v>
      </c>
      <c r="C2113" s="22" t="s">
        <v>8658</v>
      </c>
      <c r="D2113" s="22" t="s">
        <v>4422</v>
      </c>
      <c r="E2113" s="22" t="s">
        <v>8659</v>
      </c>
      <c r="F2113" s="22" t="s">
        <v>8660</v>
      </c>
      <c r="G2113" s="22"/>
      <c r="H2113" s="14">
        <v>0.040000000000000001</v>
      </c>
      <c r="I2113" s="15" t="s">
        <v>64</v>
      </c>
      <c r="J2113" s="22" t="s">
        <v>65</v>
      </c>
      <c r="K2113" s="13">
        <v>90</v>
      </c>
      <c r="L2113" s="23">
        <v>1</v>
      </c>
      <c r="M2113" s="29">
        <f t="shared" si="120"/>
        <v>4</v>
      </c>
      <c r="N2113" s="29">
        <f t="shared" si="121"/>
        <v>5</v>
      </c>
      <c r="O2113" s="23"/>
      <c r="P2113" s="23"/>
      <c r="Q2113" s="23">
        <v>1</v>
      </c>
      <c r="R2113" s="23">
        <v>2</v>
      </c>
      <c r="S2113" s="22" t="s">
        <v>66</v>
      </c>
      <c r="T2113" s="22">
        <v>25.300000000000001</v>
      </c>
      <c r="U2113" s="22">
        <v>3954</v>
      </c>
      <c r="V2113" s="22">
        <v>6130</v>
      </c>
      <c r="W2113" s="22">
        <v>8460</v>
      </c>
      <c r="X2113" s="24"/>
      <c r="Y2113" s="25"/>
      <c r="Z2113" s="18">
        <f>#NAME?</f>
        <v>0</v>
      </c>
      <c r="AA2113" s="18" t="b">
        <f t="shared" si="118"/>
        <v>1</v>
      </c>
      <c r="AB2113" s="26"/>
    </row>
    <row r="2114">
      <c r="A2114" s="21">
        <v>10754</v>
      </c>
      <c r="B2114" s="22" t="s">
        <v>8661</v>
      </c>
      <c r="C2114" s="22" t="s">
        <v>8662</v>
      </c>
      <c r="D2114" s="22" t="s">
        <v>4422</v>
      </c>
      <c r="E2114" s="22" t="s">
        <v>8663</v>
      </c>
      <c r="F2114" s="22" t="s">
        <v>8664</v>
      </c>
      <c r="G2114" s="22"/>
      <c r="H2114" s="14">
        <v>0.040000000000000001</v>
      </c>
      <c r="I2114" s="15" t="s">
        <v>64</v>
      </c>
      <c r="J2114" s="22" t="s">
        <v>65</v>
      </c>
      <c r="K2114" s="13">
        <v>90</v>
      </c>
      <c r="L2114" s="23">
        <v>0</v>
      </c>
      <c r="M2114" s="29">
        <f t="shared" si="120"/>
        <v>0</v>
      </c>
      <c r="N2114" s="29">
        <f t="shared" si="121"/>
        <v>0</v>
      </c>
      <c r="O2114" s="23"/>
      <c r="P2114" s="23"/>
      <c r="Q2114" s="23">
        <v>2</v>
      </c>
      <c r="R2114" s="23">
        <v>4</v>
      </c>
      <c r="S2114" s="22" t="s">
        <v>66</v>
      </c>
      <c r="T2114" s="22">
        <v>135</v>
      </c>
      <c r="U2114" s="22">
        <v>3138.75</v>
      </c>
      <c r="V2114" s="22">
        <v>4870</v>
      </c>
      <c r="W2114" s="22">
        <v>6720</v>
      </c>
      <c r="X2114" s="24">
        <v>1</v>
      </c>
      <c r="Y2114" s="25"/>
      <c r="Z2114" s="18">
        <f>#NAME?</f>
        <v>0</v>
      </c>
      <c r="AA2114" s="18" t="b">
        <f t="shared" si="118"/>
        <v>1</v>
      </c>
      <c r="AB2114" s="26">
        <v>2</v>
      </c>
    </row>
    <row r="2115">
      <c r="A2115" s="21">
        <v>10753</v>
      </c>
      <c r="B2115" s="22" t="s">
        <v>8665</v>
      </c>
      <c r="C2115" s="22" t="s">
        <v>8666</v>
      </c>
      <c r="D2115" s="22" t="s">
        <v>4422</v>
      </c>
      <c r="E2115" s="22" t="s">
        <v>8667</v>
      </c>
      <c r="F2115" s="22" t="s">
        <v>8668</v>
      </c>
      <c r="G2115" s="22"/>
      <c r="H2115" s="14">
        <v>0.040000000000000001</v>
      </c>
      <c r="I2115" s="15" t="s">
        <v>64</v>
      </c>
      <c r="J2115" s="22" t="s">
        <v>65</v>
      </c>
      <c r="K2115" s="13">
        <v>90</v>
      </c>
      <c r="L2115" s="23">
        <v>0</v>
      </c>
      <c r="M2115" s="29">
        <f t="shared" si="120"/>
        <v>0</v>
      </c>
      <c r="N2115" s="29">
        <f t="shared" si="121"/>
        <v>0</v>
      </c>
      <c r="O2115" s="23"/>
      <c r="P2115" s="23"/>
      <c r="Q2115" s="23">
        <v>2</v>
      </c>
      <c r="R2115" s="23">
        <v>4</v>
      </c>
      <c r="S2115" s="22" t="s">
        <v>66</v>
      </c>
      <c r="T2115" s="22">
        <v>135</v>
      </c>
      <c r="U2115" s="22">
        <v>3138.75</v>
      </c>
      <c r="V2115" s="22">
        <v>4870</v>
      </c>
      <c r="W2115" s="22">
        <v>6720</v>
      </c>
      <c r="X2115" s="24">
        <v>1</v>
      </c>
      <c r="Y2115" s="25"/>
      <c r="Z2115" s="18">
        <f>#NAME?</f>
        <v>0</v>
      </c>
      <c r="AA2115" s="18" t="b">
        <f t="shared" ref="AA2115:AA2178" si="124">Y2115=Z2115</f>
        <v>1</v>
      </c>
      <c r="AB2115" s="26">
        <v>2</v>
      </c>
    </row>
    <row r="2116">
      <c r="A2116" s="21">
        <v>10751</v>
      </c>
      <c r="B2116" s="22" t="s">
        <v>8669</v>
      </c>
      <c r="C2116" s="22" t="s">
        <v>8670</v>
      </c>
      <c r="D2116" s="22" t="s">
        <v>4422</v>
      </c>
      <c r="E2116" s="22" t="s">
        <v>8671</v>
      </c>
      <c r="F2116" s="22" t="s">
        <v>8672</v>
      </c>
      <c r="G2116" s="22"/>
      <c r="H2116" s="14">
        <v>0.040000000000000001</v>
      </c>
      <c r="I2116" s="15" t="s">
        <v>64</v>
      </c>
      <c r="J2116" s="22" t="s">
        <v>65</v>
      </c>
      <c r="K2116" s="13">
        <v>90</v>
      </c>
      <c r="L2116" s="23">
        <v>2</v>
      </c>
      <c r="M2116" s="29">
        <f t="shared" si="120"/>
        <v>8</v>
      </c>
      <c r="N2116" s="29">
        <f t="shared" si="121"/>
        <v>10</v>
      </c>
      <c r="O2116" s="23"/>
      <c r="P2116" s="23"/>
      <c r="Q2116" s="23">
        <v>2</v>
      </c>
      <c r="R2116" s="23">
        <v>4</v>
      </c>
      <c r="S2116" s="22" t="s">
        <v>66</v>
      </c>
      <c r="T2116" s="22">
        <v>29</v>
      </c>
      <c r="U2116" s="22">
        <v>4533</v>
      </c>
      <c r="V2116" s="22">
        <v>7030</v>
      </c>
      <c r="W2116" s="22">
        <v>9700</v>
      </c>
      <c r="X2116" s="24"/>
      <c r="Y2116" s="25"/>
      <c r="Z2116" s="18">
        <f>#NAME?</f>
        <v>0</v>
      </c>
      <c r="AA2116" s="18" t="b">
        <f t="shared" si="124"/>
        <v>1</v>
      </c>
      <c r="AB2116" s="26"/>
    </row>
    <row r="2117">
      <c r="A2117" s="21">
        <v>10752</v>
      </c>
      <c r="B2117" s="22" t="s">
        <v>8673</v>
      </c>
      <c r="C2117" s="22" t="s">
        <v>8674</v>
      </c>
      <c r="D2117" s="22" t="s">
        <v>4422</v>
      </c>
      <c r="E2117" s="22" t="s">
        <v>8675</v>
      </c>
      <c r="F2117" s="22" t="s">
        <v>8676</v>
      </c>
      <c r="G2117" s="22"/>
      <c r="H2117" s="14">
        <v>0.040000000000000001</v>
      </c>
      <c r="I2117" s="15" t="s">
        <v>64</v>
      </c>
      <c r="J2117" s="22" t="s">
        <v>65</v>
      </c>
      <c r="K2117" s="13">
        <v>90</v>
      </c>
      <c r="L2117" s="23">
        <v>2</v>
      </c>
      <c r="M2117" s="29">
        <f t="shared" si="120"/>
        <v>8</v>
      </c>
      <c r="N2117" s="29">
        <f t="shared" si="121"/>
        <v>10</v>
      </c>
      <c r="O2117" s="23"/>
      <c r="P2117" s="23"/>
      <c r="Q2117" s="23">
        <v>2</v>
      </c>
      <c r="R2117" s="23">
        <v>4</v>
      </c>
      <c r="S2117" s="22" t="s">
        <v>66</v>
      </c>
      <c r="T2117" s="22">
        <v>29</v>
      </c>
      <c r="U2117" s="22">
        <v>4533</v>
      </c>
      <c r="V2117" s="22">
        <v>7030</v>
      </c>
      <c r="W2117" s="22">
        <v>9700</v>
      </c>
      <c r="X2117" s="24"/>
      <c r="Y2117" s="25"/>
      <c r="Z2117" s="18">
        <f>#NAME?</f>
        <v>0</v>
      </c>
      <c r="AA2117" s="18" t="b">
        <f t="shared" si="124"/>
        <v>1</v>
      </c>
      <c r="AB2117" s="26"/>
    </row>
    <row r="2118">
      <c r="A2118" s="21">
        <v>10756</v>
      </c>
      <c r="B2118" s="22" t="s">
        <v>8677</v>
      </c>
      <c r="C2118" s="22" t="s">
        <v>8678</v>
      </c>
      <c r="D2118" s="22" t="s">
        <v>4422</v>
      </c>
      <c r="E2118" s="22" t="s">
        <v>8679</v>
      </c>
      <c r="F2118" s="22" t="s">
        <v>8680</v>
      </c>
      <c r="G2118" s="22"/>
      <c r="H2118" s="14">
        <v>0.040000000000000001</v>
      </c>
      <c r="I2118" s="15" t="s">
        <v>64</v>
      </c>
      <c r="J2118" s="22" t="s">
        <v>65</v>
      </c>
      <c r="K2118" s="13">
        <v>90</v>
      </c>
      <c r="L2118" s="23">
        <v>1</v>
      </c>
      <c r="M2118" s="29">
        <f t="shared" si="120"/>
        <v>4</v>
      </c>
      <c r="N2118" s="29">
        <f t="shared" si="121"/>
        <v>5</v>
      </c>
      <c r="O2118" s="23"/>
      <c r="P2118" s="23"/>
      <c r="Q2118" s="23">
        <v>2</v>
      </c>
      <c r="R2118" s="23">
        <v>4</v>
      </c>
      <c r="S2118" s="22" t="s">
        <v>66</v>
      </c>
      <c r="T2118" s="22">
        <v>22</v>
      </c>
      <c r="U2118" s="22">
        <v>3439</v>
      </c>
      <c r="V2118" s="22">
        <v>5330</v>
      </c>
      <c r="W2118" s="22">
        <v>7360</v>
      </c>
      <c r="X2118" s="24"/>
      <c r="Y2118" s="25"/>
      <c r="Z2118" s="18">
        <f>#NAME?</f>
        <v>0</v>
      </c>
      <c r="AA2118" s="18" t="b">
        <f t="shared" si="124"/>
        <v>1</v>
      </c>
      <c r="AB2118" s="26"/>
    </row>
    <row r="2119">
      <c r="A2119" s="21">
        <v>10755</v>
      </c>
      <c r="B2119" s="22" t="s">
        <v>8681</v>
      </c>
      <c r="C2119" s="22" t="s">
        <v>8682</v>
      </c>
      <c r="D2119" s="22" t="s">
        <v>4422</v>
      </c>
      <c r="E2119" s="22" t="s">
        <v>8683</v>
      </c>
      <c r="F2119" s="22" t="s">
        <v>8684</v>
      </c>
      <c r="G2119" s="22"/>
      <c r="H2119" s="14">
        <v>0.040000000000000001</v>
      </c>
      <c r="I2119" s="15" t="s">
        <v>64</v>
      </c>
      <c r="J2119" s="22" t="s">
        <v>65</v>
      </c>
      <c r="K2119" s="13">
        <v>90</v>
      </c>
      <c r="L2119" s="23">
        <v>1</v>
      </c>
      <c r="M2119" s="29">
        <f t="shared" si="120"/>
        <v>4</v>
      </c>
      <c r="N2119" s="29">
        <f t="shared" si="121"/>
        <v>5</v>
      </c>
      <c r="O2119" s="23"/>
      <c r="P2119" s="23"/>
      <c r="Q2119" s="23">
        <v>2</v>
      </c>
      <c r="R2119" s="23">
        <v>4</v>
      </c>
      <c r="S2119" s="22" t="s">
        <v>66</v>
      </c>
      <c r="T2119" s="22">
        <v>22</v>
      </c>
      <c r="U2119" s="22">
        <v>4350</v>
      </c>
      <c r="V2119" s="22">
        <v>5330</v>
      </c>
      <c r="W2119" s="22">
        <v>7360</v>
      </c>
      <c r="X2119" s="24"/>
      <c r="Y2119" s="25"/>
      <c r="Z2119" s="18">
        <f>#NAME?</f>
        <v>0</v>
      </c>
      <c r="AA2119" s="18" t="b">
        <f t="shared" si="124"/>
        <v>1</v>
      </c>
      <c r="AB2119" s="26"/>
    </row>
    <row r="2120">
      <c r="A2120" s="21">
        <v>10739</v>
      </c>
      <c r="B2120" s="22" t="s">
        <v>8685</v>
      </c>
      <c r="C2120" s="22" t="s">
        <v>8686</v>
      </c>
      <c r="D2120" s="22" t="s">
        <v>4422</v>
      </c>
      <c r="E2120" s="22" t="s">
        <v>8687</v>
      </c>
      <c r="F2120" s="22" t="s">
        <v>8688</v>
      </c>
      <c r="G2120" s="22"/>
      <c r="H2120" s="14">
        <v>0.040000000000000001</v>
      </c>
      <c r="I2120" s="15" t="s">
        <v>64</v>
      </c>
      <c r="J2120" s="22" t="s">
        <v>65</v>
      </c>
      <c r="K2120" s="13">
        <v>90</v>
      </c>
      <c r="L2120" s="23">
        <v>0</v>
      </c>
      <c r="M2120" s="29">
        <f t="shared" si="120"/>
        <v>0</v>
      </c>
      <c r="N2120" s="29">
        <f t="shared" si="121"/>
        <v>0</v>
      </c>
      <c r="O2120" s="23">
        <v>2</v>
      </c>
      <c r="P2120" s="23">
        <v>5</v>
      </c>
      <c r="Q2120" s="23"/>
      <c r="R2120" s="23"/>
      <c r="S2120" s="22" t="s">
        <v>66</v>
      </c>
      <c r="T2120" s="22">
        <v>8.7300000000000004</v>
      </c>
      <c r="U2120" s="22">
        <v>1364</v>
      </c>
      <c r="V2120" s="22">
        <v>2110</v>
      </c>
      <c r="W2120" s="22">
        <v>2920</v>
      </c>
      <c r="X2120" s="24"/>
      <c r="Y2120" s="25"/>
      <c r="Z2120" s="18">
        <f>#NAME?</f>
        <v>0</v>
      </c>
      <c r="AA2120" s="18" t="b">
        <f t="shared" si="124"/>
        <v>1</v>
      </c>
      <c r="AB2120" s="26">
        <v>0</v>
      </c>
    </row>
    <row r="2121">
      <c r="A2121" s="21">
        <v>10738</v>
      </c>
      <c r="B2121" s="22" t="s">
        <v>8689</v>
      </c>
      <c r="C2121" s="22" t="s">
        <v>8690</v>
      </c>
      <c r="D2121" s="22" t="s">
        <v>4422</v>
      </c>
      <c r="E2121" s="22" t="s">
        <v>8691</v>
      </c>
      <c r="F2121" s="22" t="s">
        <v>8692</v>
      </c>
      <c r="G2121" s="22"/>
      <c r="H2121" s="14">
        <v>0.040000000000000001</v>
      </c>
      <c r="I2121" s="15" t="s">
        <v>64</v>
      </c>
      <c r="J2121" s="22" t="s">
        <v>65</v>
      </c>
      <c r="K2121" s="13">
        <v>90</v>
      </c>
      <c r="L2121" s="23">
        <v>3</v>
      </c>
      <c r="M2121" s="29">
        <f t="shared" si="120"/>
        <v>12</v>
      </c>
      <c r="N2121" s="29">
        <f t="shared" si="121"/>
        <v>15</v>
      </c>
      <c r="O2121" s="23">
        <v>2</v>
      </c>
      <c r="P2121" s="23">
        <v>5</v>
      </c>
      <c r="Q2121" s="23"/>
      <c r="R2121" s="23"/>
      <c r="S2121" s="22" t="s">
        <v>66</v>
      </c>
      <c r="T2121" s="22">
        <v>8.7300000000000004</v>
      </c>
      <c r="U2121" s="22">
        <v>1364</v>
      </c>
      <c r="V2121" s="22">
        <v>2110</v>
      </c>
      <c r="W2121" s="22">
        <v>2920</v>
      </c>
      <c r="X2121" s="24"/>
      <c r="Y2121" s="25"/>
      <c r="Z2121" s="18">
        <f>#NAME?</f>
        <v>0</v>
      </c>
      <c r="AA2121" s="18" t="b">
        <f t="shared" si="124"/>
        <v>1</v>
      </c>
      <c r="AB2121" s="26">
        <v>2</v>
      </c>
    </row>
    <row r="2122">
      <c r="A2122" s="21">
        <v>10734</v>
      </c>
      <c r="B2122" s="22" t="s">
        <v>8693</v>
      </c>
      <c r="C2122" s="22" t="s">
        <v>8694</v>
      </c>
      <c r="D2122" s="22" t="s">
        <v>4422</v>
      </c>
      <c r="E2122" s="22" t="s">
        <v>8695</v>
      </c>
      <c r="F2122" s="22" t="s">
        <v>8696</v>
      </c>
      <c r="G2122" s="22"/>
      <c r="H2122" s="14">
        <v>0.040000000000000001</v>
      </c>
      <c r="I2122" s="15" t="s">
        <v>64</v>
      </c>
      <c r="J2122" s="22" t="s">
        <v>65</v>
      </c>
      <c r="K2122" s="13">
        <v>90</v>
      </c>
      <c r="L2122" s="23">
        <v>3</v>
      </c>
      <c r="M2122" s="29">
        <f t="shared" si="120"/>
        <v>12</v>
      </c>
      <c r="N2122" s="29">
        <f t="shared" si="121"/>
        <v>15</v>
      </c>
      <c r="O2122" s="23">
        <v>2</v>
      </c>
      <c r="P2122" s="23">
        <v>5</v>
      </c>
      <c r="Q2122" s="23"/>
      <c r="R2122" s="23"/>
      <c r="S2122" s="22" t="s">
        <v>66</v>
      </c>
      <c r="T2122" s="22">
        <v>4.4400000000000004</v>
      </c>
      <c r="U2122" s="22">
        <v>694</v>
      </c>
      <c r="V2122" s="22">
        <v>1080</v>
      </c>
      <c r="W2122" s="22">
        <v>1490</v>
      </c>
      <c r="X2122" s="24"/>
      <c r="Y2122" s="25"/>
      <c r="Z2122" s="18">
        <f>#NAME?</f>
        <v>0</v>
      </c>
      <c r="AA2122" s="18" t="b">
        <f t="shared" si="124"/>
        <v>1</v>
      </c>
      <c r="AB2122" s="26"/>
    </row>
    <row r="2123">
      <c r="A2123" s="21">
        <v>10733</v>
      </c>
      <c r="B2123" s="22" t="s">
        <v>8697</v>
      </c>
      <c r="C2123" s="22" t="s">
        <v>8698</v>
      </c>
      <c r="D2123" s="22" t="s">
        <v>4422</v>
      </c>
      <c r="E2123" s="22" t="s">
        <v>8699</v>
      </c>
      <c r="F2123" s="22" t="s">
        <v>8700</v>
      </c>
      <c r="G2123" s="22"/>
      <c r="H2123" s="14">
        <v>0.040000000000000001</v>
      </c>
      <c r="I2123" s="15" t="s">
        <v>64</v>
      </c>
      <c r="J2123" s="22" t="s">
        <v>65</v>
      </c>
      <c r="K2123" s="13">
        <v>90</v>
      </c>
      <c r="L2123" s="23">
        <v>3</v>
      </c>
      <c r="M2123" s="29">
        <f t="shared" si="120"/>
        <v>12</v>
      </c>
      <c r="N2123" s="29">
        <f t="shared" si="121"/>
        <v>15</v>
      </c>
      <c r="O2123" s="23">
        <v>2</v>
      </c>
      <c r="P2123" s="23">
        <v>5</v>
      </c>
      <c r="Q2123" s="23"/>
      <c r="R2123" s="23"/>
      <c r="S2123" s="22" t="s">
        <v>66</v>
      </c>
      <c r="T2123" s="22">
        <v>4.4400000000000004</v>
      </c>
      <c r="U2123" s="22">
        <v>694</v>
      </c>
      <c r="V2123" s="22">
        <v>1080</v>
      </c>
      <c r="W2123" s="22">
        <v>1490</v>
      </c>
      <c r="X2123" s="24"/>
      <c r="Y2123" s="25"/>
      <c r="Z2123" s="18">
        <f>#NAME?</f>
        <v>0</v>
      </c>
      <c r="AA2123" s="18" t="b">
        <f t="shared" si="124"/>
        <v>1</v>
      </c>
      <c r="AB2123" s="26"/>
    </row>
    <row r="2124">
      <c r="A2124" s="21">
        <v>10732</v>
      </c>
      <c r="B2124" s="22" t="s">
        <v>8701</v>
      </c>
      <c r="C2124" s="22" t="s">
        <v>8702</v>
      </c>
      <c r="D2124" s="22" t="s">
        <v>4422</v>
      </c>
      <c r="E2124" s="22" t="s">
        <v>8703</v>
      </c>
      <c r="F2124" s="22" t="s">
        <v>8704</v>
      </c>
      <c r="G2124" s="22"/>
      <c r="H2124" s="14">
        <v>0.040000000000000001</v>
      </c>
      <c r="I2124" s="15" t="s">
        <v>64</v>
      </c>
      <c r="J2124" s="22" t="s">
        <v>65</v>
      </c>
      <c r="K2124" s="13">
        <v>90</v>
      </c>
      <c r="L2124" s="23">
        <v>3</v>
      </c>
      <c r="M2124" s="29">
        <f t="shared" si="120"/>
        <v>12</v>
      </c>
      <c r="N2124" s="29">
        <f t="shared" si="121"/>
        <v>15</v>
      </c>
      <c r="O2124" s="23"/>
      <c r="P2124" s="23"/>
      <c r="Q2124" s="23">
        <v>2</v>
      </c>
      <c r="R2124" s="23">
        <v>5</v>
      </c>
      <c r="S2124" s="22" t="s">
        <v>66</v>
      </c>
      <c r="T2124" s="22">
        <v>18</v>
      </c>
      <c r="U2124" s="22">
        <v>2813</v>
      </c>
      <c r="V2124" s="22">
        <v>4360</v>
      </c>
      <c r="W2124" s="22">
        <v>6010</v>
      </c>
      <c r="X2124" s="24"/>
      <c r="Y2124" s="25"/>
      <c r="Z2124" s="18">
        <f>#NAME?</f>
        <v>0</v>
      </c>
      <c r="AA2124" s="18" t="b">
        <f t="shared" si="124"/>
        <v>1</v>
      </c>
      <c r="AB2124" s="26"/>
    </row>
    <row r="2125">
      <c r="A2125" s="21">
        <v>10731</v>
      </c>
      <c r="B2125" s="22" t="s">
        <v>8705</v>
      </c>
      <c r="C2125" s="22" t="s">
        <v>8706</v>
      </c>
      <c r="D2125" s="22" t="s">
        <v>4422</v>
      </c>
      <c r="E2125" s="22" t="s">
        <v>8707</v>
      </c>
      <c r="F2125" s="22" t="s">
        <v>8708</v>
      </c>
      <c r="G2125" s="22"/>
      <c r="H2125" s="14">
        <v>0.040000000000000001</v>
      </c>
      <c r="I2125" s="15" t="s">
        <v>64</v>
      </c>
      <c r="J2125" s="22" t="s">
        <v>65</v>
      </c>
      <c r="K2125" s="13">
        <v>90</v>
      </c>
      <c r="L2125" s="23">
        <v>3</v>
      </c>
      <c r="M2125" s="29">
        <f t="shared" si="120"/>
        <v>12</v>
      </c>
      <c r="N2125" s="29">
        <f t="shared" si="121"/>
        <v>15</v>
      </c>
      <c r="O2125" s="23"/>
      <c r="P2125" s="23"/>
      <c r="Q2125" s="23">
        <v>2</v>
      </c>
      <c r="R2125" s="23">
        <v>5</v>
      </c>
      <c r="S2125" s="22" t="s">
        <v>66</v>
      </c>
      <c r="T2125" s="22">
        <v>18</v>
      </c>
      <c r="U2125" s="22">
        <v>2813</v>
      </c>
      <c r="V2125" s="22">
        <v>4360</v>
      </c>
      <c r="W2125" s="22">
        <v>6010</v>
      </c>
      <c r="X2125" s="24"/>
      <c r="Y2125" s="25"/>
      <c r="Z2125" s="18">
        <f>#NAME?</f>
        <v>0</v>
      </c>
      <c r="AA2125" s="18" t="b">
        <f t="shared" si="124"/>
        <v>1</v>
      </c>
      <c r="AB2125" s="26"/>
    </row>
    <row r="2126">
      <c r="A2126" s="21">
        <v>10735</v>
      </c>
      <c r="B2126" s="22" t="s">
        <v>8709</v>
      </c>
      <c r="C2126" s="22" t="s">
        <v>8710</v>
      </c>
      <c r="D2126" s="22" t="s">
        <v>4422</v>
      </c>
      <c r="E2126" s="22" t="s">
        <v>8711</v>
      </c>
      <c r="F2126" s="22" t="s">
        <v>8712</v>
      </c>
      <c r="G2126" s="22"/>
      <c r="H2126" s="14">
        <v>0.040000000000000001</v>
      </c>
      <c r="I2126" s="15" t="s">
        <v>64</v>
      </c>
      <c r="J2126" s="22" t="s">
        <v>65</v>
      </c>
      <c r="K2126" s="13">
        <v>90</v>
      </c>
      <c r="L2126" s="23">
        <v>10</v>
      </c>
      <c r="M2126" s="29">
        <f t="shared" si="120"/>
        <v>40</v>
      </c>
      <c r="N2126" s="29">
        <f t="shared" si="121"/>
        <v>50</v>
      </c>
      <c r="O2126" s="23">
        <v>5</v>
      </c>
      <c r="P2126" s="23">
        <v>10</v>
      </c>
      <c r="Q2126" s="23"/>
      <c r="R2126" s="23"/>
      <c r="S2126" s="22" t="s">
        <v>66</v>
      </c>
      <c r="T2126" s="22">
        <v>0.97999999999999998</v>
      </c>
      <c r="U2126" s="22">
        <v>153</v>
      </c>
      <c r="V2126" s="22">
        <v>240</v>
      </c>
      <c r="W2126" s="22">
        <v>340</v>
      </c>
      <c r="X2126" s="24"/>
      <c r="Y2126" s="25"/>
      <c r="Z2126" s="18">
        <f>#NAME?</f>
        <v>0</v>
      </c>
      <c r="AA2126" s="18" t="b">
        <f t="shared" si="124"/>
        <v>1</v>
      </c>
      <c r="AB2126" s="26"/>
    </row>
    <row r="2127">
      <c r="A2127" s="21">
        <v>10737</v>
      </c>
      <c r="B2127" s="22" t="s">
        <v>8713</v>
      </c>
      <c r="C2127" s="22" t="s">
        <v>8714</v>
      </c>
      <c r="D2127" s="22" t="s">
        <v>4422</v>
      </c>
      <c r="E2127" s="22" t="s">
        <v>8715</v>
      </c>
      <c r="F2127" s="22" t="s">
        <v>8716</v>
      </c>
      <c r="G2127" s="22"/>
      <c r="H2127" s="14">
        <v>0.040000000000000001</v>
      </c>
      <c r="I2127" s="15" t="s">
        <v>64</v>
      </c>
      <c r="J2127" s="22" t="s">
        <v>65</v>
      </c>
      <c r="K2127" s="13">
        <v>90</v>
      </c>
      <c r="L2127" s="23">
        <v>1</v>
      </c>
      <c r="M2127" s="29">
        <f t="shared" ref="M2127:M2190" si="125">L2127*4</f>
        <v>4</v>
      </c>
      <c r="N2127" s="29">
        <f t="shared" ref="N2127:N2190" si="126">L2127*5</f>
        <v>5</v>
      </c>
      <c r="O2127" s="23"/>
      <c r="P2127" s="23"/>
      <c r="Q2127" s="23">
        <v>2</v>
      </c>
      <c r="R2127" s="23">
        <v>5</v>
      </c>
      <c r="S2127" s="22" t="s">
        <v>66</v>
      </c>
      <c r="T2127" s="22">
        <v>10.19</v>
      </c>
      <c r="U2127" s="22">
        <v>1593</v>
      </c>
      <c r="V2127" s="22">
        <v>2470</v>
      </c>
      <c r="W2127" s="22">
        <v>3410</v>
      </c>
      <c r="X2127" s="24">
        <v>3</v>
      </c>
      <c r="Y2127" s="25"/>
      <c r="Z2127" s="18">
        <f>#NAME?</f>
        <v>0</v>
      </c>
      <c r="AA2127" s="18" t="b">
        <f t="shared" si="124"/>
        <v>1</v>
      </c>
      <c r="AB2127" s="26">
        <v>2</v>
      </c>
    </row>
    <row r="2128">
      <c r="A2128" s="21">
        <v>10736</v>
      </c>
      <c r="B2128" s="22" t="s">
        <v>8717</v>
      </c>
      <c r="C2128" s="22" t="s">
        <v>8718</v>
      </c>
      <c r="D2128" s="22" t="s">
        <v>4422</v>
      </c>
      <c r="E2128" s="22" t="s">
        <v>8719</v>
      </c>
      <c r="F2128" s="22" t="s">
        <v>8720</v>
      </c>
      <c r="G2128" s="22"/>
      <c r="H2128" s="14">
        <v>0.040000000000000001</v>
      </c>
      <c r="I2128" s="15" t="s">
        <v>64</v>
      </c>
      <c r="J2128" s="22" t="s">
        <v>65</v>
      </c>
      <c r="K2128" s="13">
        <v>90</v>
      </c>
      <c r="L2128" s="23">
        <v>1</v>
      </c>
      <c r="M2128" s="29">
        <f t="shared" si="125"/>
        <v>4</v>
      </c>
      <c r="N2128" s="29">
        <f t="shared" si="126"/>
        <v>5</v>
      </c>
      <c r="O2128" s="23"/>
      <c r="P2128" s="23"/>
      <c r="Q2128" s="23">
        <v>2</v>
      </c>
      <c r="R2128" s="23">
        <v>5</v>
      </c>
      <c r="S2128" s="22" t="s">
        <v>66</v>
      </c>
      <c r="T2128" s="22">
        <v>10.19</v>
      </c>
      <c r="U2128" s="22">
        <v>1593</v>
      </c>
      <c r="V2128" s="22">
        <v>2470</v>
      </c>
      <c r="W2128" s="22">
        <v>3410</v>
      </c>
      <c r="X2128" s="24">
        <v>3</v>
      </c>
      <c r="Y2128" s="25"/>
      <c r="Z2128" s="18">
        <f>#NAME?</f>
        <v>0</v>
      </c>
      <c r="AA2128" s="18" t="b">
        <f t="shared" si="124"/>
        <v>1</v>
      </c>
      <c r="AB2128" s="26">
        <v>3</v>
      </c>
    </row>
    <row r="2129">
      <c r="A2129" s="21">
        <v>10750</v>
      </c>
      <c r="B2129" s="22" t="s">
        <v>8721</v>
      </c>
      <c r="C2129" s="22" t="s">
        <v>8722</v>
      </c>
      <c r="D2129" s="22" t="s">
        <v>4422</v>
      </c>
      <c r="E2129" s="22" t="s">
        <v>8723</v>
      </c>
      <c r="F2129" s="22" t="s">
        <v>8724</v>
      </c>
      <c r="G2129" s="22"/>
      <c r="H2129" s="14">
        <v>0.040000000000000001</v>
      </c>
      <c r="I2129" s="15" t="s">
        <v>64</v>
      </c>
      <c r="J2129" s="22" t="s">
        <v>65</v>
      </c>
      <c r="K2129" s="13">
        <v>90</v>
      </c>
      <c r="L2129" s="23">
        <v>2</v>
      </c>
      <c r="M2129" s="29">
        <f t="shared" si="125"/>
        <v>8</v>
      </c>
      <c r="N2129" s="29">
        <f t="shared" si="126"/>
        <v>10</v>
      </c>
      <c r="O2129" s="23">
        <v>2</v>
      </c>
      <c r="P2129" s="23">
        <v>5</v>
      </c>
      <c r="Q2129" s="23"/>
      <c r="R2129" s="23"/>
      <c r="S2129" s="22" t="s">
        <v>66</v>
      </c>
      <c r="T2129" s="22">
        <v>28</v>
      </c>
      <c r="U2129" s="22">
        <v>762</v>
      </c>
      <c r="V2129" s="22">
        <v>1140</v>
      </c>
      <c r="W2129" s="22">
        <v>1520</v>
      </c>
      <c r="X2129" s="24">
        <v>7</v>
      </c>
      <c r="Y2129" s="25">
        <v>15</v>
      </c>
      <c r="Z2129" s="18">
        <f>#NAME?</f>
        <v>15</v>
      </c>
      <c r="AA2129" s="18" t="b">
        <f t="shared" si="124"/>
        <v>1</v>
      </c>
      <c r="AB2129" s="26">
        <v>4</v>
      </c>
    </row>
    <row r="2130">
      <c r="A2130" s="31">
        <v>10749</v>
      </c>
      <c r="B2130" s="32" t="s">
        <v>8725</v>
      </c>
      <c r="C2130" s="33" t="s">
        <v>8726</v>
      </c>
      <c r="D2130" s="33" t="s">
        <v>4422</v>
      </c>
      <c r="E2130" s="33" t="s">
        <v>8727</v>
      </c>
      <c r="F2130" s="33" t="s">
        <v>8728</v>
      </c>
      <c r="G2130" s="34"/>
      <c r="H2130" s="35">
        <v>0.040000000000000001</v>
      </c>
      <c r="I2130" s="34" t="s">
        <v>64</v>
      </c>
      <c r="J2130" s="33" t="s">
        <v>65</v>
      </c>
      <c r="K2130" s="13">
        <v>90</v>
      </c>
      <c r="L2130" s="29">
        <v>2</v>
      </c>
      <c r="M2130" s="29">
        <f t="shared" si="125"/>
        <v>8</v>
      </c>
      <c r="N2130" s="29">
        <f t="shared" si="126"/>
        <v>10</v>
      </c>
      <c r="O2130" s="29"/>
      <c r="P2130" s="29"/>
      <c r="Q2130" s="29"/>
      <c r="R2130" s="29"/>
      <c r="S2130" s="33" t="s">
        <v>66</v>
      </c>
      <c r="T2130" s="33">
        <v>28</v>
      </c>
      <c r="U2130" s="33">
        <v>762</v>
      </c>
      <c r="V2130" s="33">
        <v>1140</v>
      </c>
      <c r="W2130" s="33">
        <f t="shared" si="123"/>
        <v>1520</v>
      </c>
      <c r="X2130" s="24">
        <v>8</v>
      </c>
      <c r="Y2130" s="29">
        <v>15</v>
      </c>
      <c r="Z2130" s="18">
        <f>#NAME?</f>
        <v>15</v>
      </c>
      <c r="AA2130" s="18" t="b">
        <f t="shared" si="124"/>
        <v>1</v>
      </c>
      <c r="AB2130" s="26">
        <v>1</v>
      </c>
    </row>
    <row r="2131">
      <c r="A2131" s="21">
        <v>10759</v>
      </c>
      <c r="B2131" s="22" t="s">
        <v>8729</v>
      </c>
      <c r="C2131" s="22" t="s">
        <v>8730</v>
      </c>
      <c r="D2131" s="22" t="s">
        <v>4422</v>
      </c>
      <c r="E2131" s="22" t="s">
        <v>8731</v>
      </c>
      <c r="F2131" s="22" t="s">
        <v>8732</v>
      </c>
      <c r="G2131" s="22"/>
      <c r="H2131" s="14">
        <v>0.040000000000000001</v>
      </c>
      <c r="I2131" s="15" t="s">
        <v>64</v>
      </c>
      <c r="J2131" s="22" t="s">
        <v>65</v>
      </c>
      <c r="K2131" s="13">
        <v>90</v>
      </c>
      <c r="L2131" s="23">
        <v>0</v>
      </c>
      <c r="M2131" s="29">
        <f t="shared" si="125"/>
        <v>0</v>
      </c>
      <c r="N2131" s="29">
        <f t="shared" si="126"/>
        <v>0</v>
      </c>
      <c r="O2131" s="23"/>
      <c r="P2131" s="23"/>
      <c r="Q2131" s="23">
        <v>1</v>
      </c>
      <c r="R2131" s="23">
        <v>2</v>
      </c>
      <c r="S2131" s="22" t="s">
        <v>66</v>
      </c>
      <c r="T2131" s="22">
        <v>19</v>
      </c>
      <c r="U2131" s="22">
        <v>2970</v>
      </c>
      <c r="V2131" s="22">
        <v>4600</v>
      </c>
      <c r="W2131" s="22">
        <v>6350</v>
      </c>
      <c r="X2131" s="24"/>
      <c r="Y2131" s="25">
        <v>7</v>
      </c>
      <c r="Z2131" s="18">
        <f>#NAME?</f>
        <v>7</v>
      </c>
      <c r="AA2131" s="18" t="b">
        <f t="shared" si="124"/>
        <v>1</v>
      </c>
      <c r="AB2131" s="26">
        <v>3</v>
      </c>
    </row>
    <row r="2132">
      <c r="A2132" s="12">
        <v>13428</v>
      </c>
      <c r="B2132" s="13" t="s">
        <v>8733</v>
      </c>
      <c r="C2132" s="13" t="s">
        <v>8734</v>
      </c>
      <c r="D2132" s="13" t="s">
        <v>4422</v>
      </c>
      <c r="E2132" s="13" t="s">
        <v>8735</v>
      </c>
      <c r="F2132" s="73" t="s">
        <v>8736</v>
      </c>
      <c r="G2132" s="13" t="s">
        <v>8737</v>
      </c>
      <c r="H2132" s="14">
        <v>0.02</v>
      </c>
      <c r="I2132" s="15" t="s">
        <v>32</v>
      </c>
      <c r="J2132" s="13" t="s">
        <v>33</v>
      </c>
      <c r="K2132" s="13">
        <v>90</v>
      </c>
      <c r="L2132" s="16">
        <f>#NAME?</f>
        <v>0</v>
      </c>
      <c r="M2132" s="29">
        <f t="shared" si="125"/>
        <v>0</v>
      </c>
      <c r="N2132" s="29">
        <f t="shared" si="126"/>
        <v>0</v>
      </c>
      <c r="O2132" s="16"/>
      <c r="P2132" s="16"/>
      <c r="Q2132" s="16">
        <v>1</v>
      </c>
      <c r="R2132" s="16">
        <v>3</v>
      </c>
      <c r="S2132" s="13" t="s">
        <v>34</v>
      </c>
      <c r="T2132" s="13">
        <v>15.5</v>
      </c>
      <c r="U2132" s="13">
        <v>2777.5999999999999</v>
      </c>
      <c r="V2132" s="13">
        <v>3600</v>
      </c>
      <c r="W2132" s="13">
        <v>4400</v>
      </c>
      <c r="X2132" s="17"/>
      <c r="Y2132" s="18">
        <v>13</v>
      </c>
      <c r="Z2132" s="18">
        <f>#NAME?</f>
        <v>13</v>
      </c>
      <c r="AA2132" s="18" t="b">
        <f t="shared" si="124"/>
        <v>1</v>
      </c>
      <c r="AB2132" s="19">
        <v>1</v>
      </c>
    </row>
    <row r="2133">
      <c r="A2133" s="21">
        <v>12671</v>
      </c>
      <c r="B2133" s="22" t="s">
        <v>8738</v>
      </c>
      <c r="C2133" s="22" t="s">
        <v>8739</v>
      </c>
      <c r="D2133" s="22" t="s">
        <v>4422</v>
      </c>
      <c r="E2133" s="22" t="s">
        <v>8740</v>
      </c>
      <c r="F2133" s="22" t="s">
        <v>8741</v>
      </c>
      <c r="G2133" s="22"/>
      <c r="H2133" s="14">
        <v>0.040000000000000001</v>
      </c>
      <c r="I2133" s="15" t="s">
        <v>64</v>
      </c>
      <c r="J2133" s="22" t="s">
        <v>65</v>
      </c>
      <c r="K2133" s="13">
        <v>90</v>
      </c>
      <c r="L2133" s="23">
        <v>0</v>
      </c>
      <c r="M2133" s="29">
        <f t="shared" si="125"/>
        <v>0</v>
      </c>
      <c r="N2133" s="29">
        <f t="shared" si="126"/>
        <v>0</v>
      </c>
      <c r="O2133" s="23"/>
      <c r="P2133" s="23"/>
      <c r="Q2133" s="23">
        <v>1</v>
      </c>
      <c r="R2133" s="23">
        <v>2</v>
      </c>
      <c r="S2133" s="22" t="s">
        <v>66</v>
      </c>
      <c r="T2133" s="22">
        <v>18.100000000000001</v>
      </c>
      <c r="U2133" s="22">
        <v>2829</v>
      </c>
      <c r="V2133" s="22">
        <v>4380</v>
      </c>
      <c r="W2133" s="22">
        <v>6050</v>
      </c>
      <c r="X2133" s="24"/>
      <c r="Y2133" s="25">
        <v>1</v>
      </c>
      <c r="Z2133" s="18">
        <f>#NAME?</f>
        <v>1</v>
      </c>
      <c r="AA2133" s="18" t="b">
        <f t="shared" si="124"/>
        <v>1</v>
      </c>
      <c r="AB2133" s="26">
        <v>1</v>
      </c>
    </row>
    <row r="2134">
      <c r="A2134" s="31">
        <v>13666</v>
      </c>
      <c r="B2134" s="32" t="s">
        <v>8742</v>
      </c>
      <c r="C2134" s="33" t="s">
        <v>8743</v>
      </c>
      <c r="D2134" s="33" t="s">
        <v>4422</v>
      </c>
      <c r="E2134" s="33" t="s">
        <v>8744</v>
      </c>
      <c r="F2134" s="33" t="s">
        <v>8745</v>
      </c>
      <c r="G2134" s="34"/>
      <c r="H2134" s="35">
        <v>0.040000000000000001</v>
      </c>
      <c r="I2134" s="36" t="s">
        <v>3149</v>
      </c>
      <c r="J2134" s="33" t="s">
        <v>3150</v>
      </c>
      <c r="K2134" s="13">
        <v>90</v>
      </c>
      <c r="L2134" s="29">
        <v>0</v>
      </c>
      <c r="M2134" s="29">
        <f t="shared" si="125"/>
        <v>0</v>
      </c>
      <c r="N2134" s="29">
        <f t="shared" si="126"/>
        <v>0</v>
      </c>
      <c r="O2134" s="29"/>
      <c r="P2134" s="29"/>
      <c r="Q2134" s="29"/>
      <c r="R2134" s="29"/>
      <c r="S2134" s="33" t="s">
        <v>863</v>
      </c>
      <c r="T2134" s="33">
        <v>11.279999999999999</v>
      </c>
      <c r="U2134" s="33">
        <v>1763</v>
      </c>
      <c r="V2134" s="33">
        <v>2730</v>
      </c>
      <c r="W2134" s="33">
        <v>3770</v>
      </c>
      <c r="X2134" s="24">
        <v>2</v>
      </c>
      <c r="Y2134" s="29">
        <v>10</v>
      </c>
      <c r="Z2134" s="18">
        <f>#NAME?</f>
        <v>10</v>
      </c>
      <c r="AA2134" s="18" t="b">
        <f t="shared" si="124"/>
        <v>1</v>
      </c>
      <c r="AB2134" s="26">
        <v>2</v>
      </c>
    </row>
    <row r="2135">
      <c r="A2135" s="31">
        <v>13665</v>
      </c>
      <c r="B2135" s="32" t="s">
        <v>8746</v>
      </c>
      <c r="C2135" s="33" t="s">
        <v>8747</v>
      </c>
      <c r="D2135" s="33" t="s">
        <v>4422</v>
      </c>
      <c r="E2135" s="33" t="s">
        <v>8748</v>
      </c>
      <c r="F2135" s="33" t="s">
        <v>8749</v>
      </c>
      <c r="G2135" s="34"/>
      <c r="H2135" s="35">
        <v>0.040000000000000001</v>
      </c>
      <c r="I2135" s="36" t="s">
        <v>3149</v>
      </c>
      <c r="J2135" s="33" t="s">
        <v>3150</v>
      </c>
      <c r="K2135" s="13">
        <v>90</v>
      </c>
      <c r="L2135" s="29">
        <v>0</v>
      </c>
      <c r="M2135" s="29">
        <f t="shared" si="125"/>
        <v>0</v>
      </c>
      <c r="N2135" s="29">
        <f t="shared" si="126"/>
        <v>0</v>
      </c>
      <c r="O2135" s="29"/>
      <c r="P2135" s="29"/>
      <c r="Q2135" s="29"/>
      <c r="R2135" s="29"/>
      <c r="S2135" s="33" t="s">
        <v>863</v>
      </c>
      <c r="T2135" s="33">
        <v>11.279999999999999</v>
      </c>
      <c r="U2135" s="33">
        <v>1763</v>
      </c>
      <c r="V2135" s="33">
        <v>2730</v>
      </c>
      <c r="W2135" s="33">
        <v>3770</v>
      </c>
      <c r="X2135" s="24">
        <v>2</v>
      </c>
      <c r="Y2135" s="29">
        <v>14</v>
      </c>
      <c r="Z2135" s="18">
        <f>#NAME?</f>
        <v>14</v>
      </c>
      <c r="AA2135" s="18" t="b">
        <f t="shared" si="124"/>
        <v>1</v>
      </c>
      <c r="AB2135" s="26">
        <v>2</v>
      </c>
    </row>
    <row r="2136">
      <c r="A2136" s="21">
        <v>10767</v>
      </c>
      <c r="B2136" s="22" t="s">
        <v>8750</v>
      </c>
      <c r="C2136" s="22" t="s">
        <v>8751</v>
      </c>
      <c r="D2136" s="22" t="s">
        <v>4422</v>
      </c>
      <c r="E2136" s="22" t="s">
        <v>8752</v>
      </c>
      <c r="F2136" s="22" t="s">
        <v>8753</v>
      </c>
      <c r="G2136" s="22"/>
      <c r="H2136" s="14">
        <v>0.040000000000000001</v>
      </c>
      <c r="I2136" s="15" t="s">
        <v>64</v>
      </c>
      <c r="J2136" s="22" t="s">
        <v>65</v>
      </c>
      <c r="K2136" s="13">
        <v>90</v>
      </c>
      <c r="L2136" s="23">
        <v>0</v>
      </c>
      <c r="M2136" s="29">
        <f t="shared" si="125"/>
        <v>0</v>
      </c>
      <c r="N2136" s="29">
        <f t="shared" si="126"/>
        <v>0</v>
      </c>
      <c r="O2136" s="23">
        <v>2</v>
      </c>
      <c r="P2136" s="23">
        <v>5</v>
      </c>
      <c r="Q2136" s="23"/>
      <c r="R2136" s="23"/>
      <c r="S2136" s="22" t="s">
        <v>66</v>
      </c>
      <c r="T2136" s="22">
        <v>8.7300000000000004</v>
      </c>
      <c r="U2136" s="22">
        <v>1364</v>
      </c>
      <c r="V2136" s="22">
        <v>2110</v>
      </c>
      <c r="W2136" s="22">
        <v>2920</v>
      </c>
      <c r="X2136" s="24">
        <v>2</v>
      </c>
      <c r="Y2136" s="25">
        <v>20</v>
      </c>
      <c r="Z2136" s="18">
        <f>#NAME?</f>
        <v>20</v>
      </c>
      <c r="AA2136" s="18" t="b">
        <f t="shared" si="124"/>
        <v>1</v>
      </c>
      <c r="AB2136" s="26">
        <v>3</v>
      </c>
    </row>
    <row r="2137">
      <c r="A2137" s="21">
        <v>10766</v>
      </c>
      <c r="B2137" s="22" t="s">
        <v>8754</v>
      </c>
      <c r="C2137" s="22" t="s">
        <v>8755</v>
      </c>
      <c r="D2137" s="22" t="s">
        <v>4422</v>
      </c>
      <c r="E2137" s="22" t="s">
        <v>8756</v>
      </c>
      <c r="F2137" s="22" t="s">
        <v>8757</v>
      </c>
      <c r="G2137" s="22"/>
      <c r="H2137" s="14">
        <v>0.040000000000000001</v>
      </c>
      <c r="I2137" s="15" t="s">
        <v>64</v>
      </c>
      <c r="J2137" s="22" t="s">
        <v>65</v>
      </c>
      <c r="K2137" s="13">
        <v>90</v>
      </c>
      <c r="L2137" s="23">
        <v>0</v>
      </c>
      <c r="M2137" s="29">
        <f t="shared" si="125"/>
        <v>0</v>
      </c>
      <c r="N2137" s="29">
        <f t="shared" si="126"/>
        <v>0</v>
      </c>
      <c r="O2137" s="23">
        <v>2</v>
      </c>
      <c r="P2137" s="23">
        <v>5</v>
      </c>
      <c r="Q2137" s="23"/>
      <c r="R2137" s="23"/>
      <c r="S2137" s="22" t="s">
        <v>66</v>
      </c>
      <c r="T2137" s="22">
        <v>8.7300000000000004</v>
      </c>
      <c r="U2137" s="22">
        <v>1364</v>
      </c>
      <c r="V2137" s="22">
        <v>2110</v>
      </c>
      <c r="W2137" s="22">
        <v>2920</v>
      </c>
      <c r="X2137" s="24">
        <v>1</v>
      </c>
      <c r="Y2137" s="25">
        <v>20</v>
      </c>
      <c r="Z2137" s="18">
        <f>#NAME?</f>
        <v>20</v>
      </c>
      <c r="AA2137" s="18" t="b">
        <f t="shared" si="124"/>
        <v>1</v>
      </c>
      <c r="AB2137" s="26">
        <v>3</v>
      </c>
    </row>
    <row r="2138">
      <c r="A2138" s="21">
        <v>12687</v>
      </c>
      <c r="B2138" s="22" t="s">
        <v>8758</v>
      </c>
      <c r="C2138" s="22" t="s">
        <v>8759</v>
      </c>
      <c r="D2138" s="22" t="s">
        <v>4422</v>
      </c>
      <c r="E2138" s="22" t="s">
        <v>8760</v>
      </c>
      <c r="F2138" s="22" t="s">
        <v>8761</v>
      </c>
      <c r="G2138" s="22"/>
      <c r="H2138" s="14">
        <v>0.040000000000000001</v>
      </c>
      <c r="I2138" s="15" t="s">
        <v>64</v>
      </c>
      <c r="J2138" s="22" t="s">
        <v>65</v>
      </c>
      <c r="K2138" s="13">
        <v>90</v>
      </c>
      <c r="L2138" s="23">
        <v>0</v>
      </c>
      <c r="M2138" s="29">
        <f t="shared" si="125"/>
        <v>0</v>
      </c>
      <c r="N2138" s="29">
        <f t="shared" si="126"/>
        <v>0</v>
      </c>
      <c r="O2138" s="23"/>
      <c r="P2138" s="23"/>
      <c r="Q2138" s="23">
        <v>1</v>
      </c>
      <c r="R2138" s="23">
        <v>2</v>
      </c>
      <c r="S2138" s="22" t="s">
        <v>66</v>
      </c>
      <c r="T2138" s="22">
        <v>2.23</v>
      </c>
      <c r="U2138" s="22">
        <v>349</v>
      </c>
      <c r="V2138" s="22">
        <v>540</v>
      </c>
      <c r="W2138" s="22">
        <v>740</v>
      </c>
      <c r="X2138" s="24"/>
      <c r="Y2138" s="25"/>
      <c r="Z2138" s="30">
        <v>11</v>
      </c>
      <c r="AA2138" s="18" t="b">
        <f t="shared" si="124"/>
        <v>0</v>
      </c>
      <c r="AB2138" s="26">
        <v>4</v>
      </c>
    </row>
    <row r="2139">
      <c r="A2139" s="21">
        <v>10763</v>
      </c>
      <c r="B2139" s="22" t="s">
        <v>8762</v>
      </c>
      <c r="C2139" s="22" t="s">
        <v>8763</v>
      </c>
      <c r="D2139" s="22" t="s">
        <v>4422</v>
      </c>
      <c r="E2139" s="22" t="s">
        <v>8764</v>
      </c>
      <c r="F2139" s="22" t="s">
        <v>8765</v>
      </c>
      <c r="G2139" s="22"/>
      <c r="H2139" s="14">
        <v>0.040000000000000001</v>
      </c>
      <c r="I2139" s="15" t="s">
        <v>64</v>
      </c>
      <c r="J2139" s="22" t="s">
        <v>65</v>
      </c>
      <c r="K2139" s="13">
        <v>90</v>
      </c>
      <c r="L2139" s="23">
        <v>0</v>
      </c>
      <c r="M2139" s="29">
        <f t="shared" si="125"/>
        <v>0</v>
      </c>
      <c r="N2139" s="29">
        <f t="shared" si="126"/>
        <v>0</v>
      </c>
      <c r="O2139" s="23">
        <v>2</v>
      </c>
      <c r="P2139" s="23">
        <v>5</v>
      </c>
      <c r="Q2139" s="23"/>
      <c r="R2139" s="23"/>
      <c r="S2139" s="22" t="s">
        <v>66</v>
      </c>
      <c r="T2139" s="22">
        <v>4.5999999999999996</v>
      </c>
      <c r="U2139" s="22">
        <v>719</v>
      </c>
      <c r="V2139" s="22">
        <v>1110</v>
      </c>
      <c r="W2139" s="22">
        <v>1540</v>
      </c>
      <c r="X2139" s="24">
        <v>3</v>
      </c>
      <c r="Y2139" s="25"/>
      <c r="Z2139" s="18">
        <f>#NAME?</f>
        <v>0</v>
      </c>
      <c r="AA2139" s="18" t="b">
        <f t="shared" si="124"/>
        <v>1</v>
      </c>
      <c r="AB2139" s="26">
        <v>2</v>
      </c>
    </row>
    <row r="2140">
      <c r="A2140" s="21">
        <v>10762</v>
      </c>
      <c r="B2140" s="22" t="s">
        <v>8766</v>
      </c>
      <c r="C2140" s="22" t="s">
        <v>8767</v>
      </c>
      <c r="D2140" s="22" t="s">
        <v>4422</v>
      </c>
      <c r="E2140" s="22" t="s">
        <v>8768</v>
      </c>
      <c r="F2140" s="22" t="s">
        <v>8769</v>
      </c>
      <c r="G2140" s="22"/>
      <c r="H2140" s="14">
        <v>0.040000000000000001</v>
      </c>
      <c r="I2140" s="15" t="s">
        <v>64</v>
      </c>
      <c r="J2140" s="22" t="s">
        <v>65</v>
      </c>
      <c r="K2140" s="13">
        <v>90</v>
      </c>
      <c r="L2140" s="23">
        <v>0</v>
      </c>
      <c r="M2140" s="29">
        <f t="shared" si="125"/>
        <v>0</v>
      </c>
      <c r="N2140" s="29">
        <f t="shared" si="126"/>
        <v>0</v>
      </c>
      <c r="O2140" s="23">
        <v>2</v>
      </c>
      <c r="P2140" s="23">
        <v>5</v>
      </c>
      <c r="Q2140" s="23"/>
      <c r="R2140" s="23"/>
      <c r="S2140" s="22" t="s">
        <v>66</v>
      </c>
      <c r="T2140" s="22">
        <v>4.5999999999999996</v>
      </c>
      <c r="U2140" s="22">
        <v>719</v>
      </c>
      <c r="V2140" s="22">
        <v>1110</v>
      </c>
      <c r="W2140" s="22">
        <v>1540</v>
      </c>
      <c r="X2140" s="24">
        <v>2</v>
      </c>
      <c r="Y2140" s="25"/>
      <c r="Z2140" s="18">
        <f>#NAME?</f>
        <v>0</v>
      </c>
      <c r="AA2140" s="18" t="b">
        <f t="shared" si="124"/>
        <v>1</v>
      </c>
      <c r="AB2140" s="26">
        <v>2</v>
      </c>
    </row>
    <row r="2141">
      <c r="A2141" s="21">
        <v>10770</v>
      </c>
      <c r="B2141" s="22" t="s">
        <v>8770</v>
      </c>
      <c r="C2141" s="22" t="s">
        <v>8771</v>
      </c>
      <c r="D2141" s="22" t="s">
        <v>4422</v>
      </c>
      <c r="E2141" s="22" t="s">
        <v>8772</v>
      </c>
      <c r="F2141" s="22" t="s">
        <v>8773</v>
      </c>
      <c r="G2141" s="22"/>
      <c r="H2141" s="14">
        <v>0.040000000000000001</v>
      </c>
      <c r="I2141" s="15" t="s">
        <v>64</v>
      </c>
      <c r="J2141" s="22" t="s">
        <v>65</v>
      </c>
      <c r="K2141" s="13">
        <v>90</v>
      </c>
      <c r="L2141" s="23">
        <v>0</v>
      </c>
      <c r="M2141" s="29">
        <f t="shared" si="125"/>
        <v>0</v>
      </c>
      <c r="N2141" s="29">
        <f t="shared" si="126"/>
        <v>0</v>
      </c>
      <c r="O2141" s="23"/>
      <c r="P2141" s="23"/>
      <c r="Q2141" s="23">
        <v>1</v>
      </c>
      <c r="R2141" s="23">
        <v>2</v>
      </c>
      <c r="S2141" s="22" t="s">
        <v>66</v>
      </c>
      <c r="T2141" s="22">
        <v>23.440000000000001</v>
      </c>
      <c r="U2141" s="22">
        <v>3664</v>
      </c>
      <c r="V2141" s="22">
        <v>5680</v>
      </c>
      <c r="W2141" s="22">
        <v>7840</v>
      </c>
      <c r="X2141" s="24"/>
      <c r="Y2141" s="25"/>
      <c r="Z2141" s="18">
        <f>#NAME?</f>
        <v>0</v>
      </c>
      <c r="AA2141" s="18" t="b">
        <f t="shared" si="124"/>
        <v>1</v>
      </c>
      <c r="AB2141" s="26">
        <v>4</v>
      </c>
    </row>
    <row r="2142">
      <c r="A2142" s="21">
        <v>12686</v>
      </c>
      <c r="B2142" s="22" t="s">
        <v>8774</v>
      </c>
      <c r="C2142" s="22" t="s">
        <v>8775</v>
      </c>
      <c r="D2142" s="22" t="s">
        <v>4422</v>
      </c>
      <c r="E2142" s="22" t="s">
        <v>8776</v>
      </c>
      <c r="F2142" s="22" t="s">
        <v>8777</v>
      </c>
      <c r="G2142" s="22"/>
      <c r="H2142" s="14">
        <v>0.040000000000000001</v>
      </c>
      <c r="I2142" s="15" t="s">
        <v>64</v>
      </c>
      <c r="J2142" s="22" t="s">
        <v>65</v>
      </c>
      <c r="K2142" s="13">
        <v>90</v>
      </c>
      <c r="L2142" s="23">
        <v>0</v>
      </c>
      <c r="M2142" s="29">
        <f t="shared" si="125"/>
        <v>0</v>
      </c>
      <c r="N2142" s="29">
        <f t="shared" si="126"/>
        <v>0</v>
      </c>
      <c r="O2142" s="23"/>
      <c r="P2142" s="23"/>
      <c r="Q2142" s="23">
        <v>1</v>
      </c>
      <c r="R2142" s="23">
        <v>2</v>
      </c>
      <c r="S2142" s="22" t="s">
        <v>66</v>
      </c>
      <c r="T2142" s="22">
        <v>29.760000000000002</v>
      </c>
      <c r="U2142" s="22">
        <v>4651</v>
      </c>
      <c r="V2142" s="22">
        <v>7210</v>
      </c>
      <c r="W2142" s="22">
        <v>9950</v>
      </c>
      <c r="X2142" s="24"/>
      <c r="Y2142" s="25">
        <v>5</v>
      </c>
      <c r="Z2142" s="18">
        <f>#NAME?</f>
        <v>5</v>
      </c>
      <c r="AA2142" s="18" t="b">
        <f t="shared" si="124"/>
        <v>1</v>
      </c>
      <c r="AB2142" s="26">
        <v>2</v>
      </c>
    </row>
    <row r="2143">
      <c r="A2143" s="21">
        <v>10772</v>
      </c>
      <c r="B2143" s="22" t="s">
        <v>8778</v>
      </c>
      <c r="C2143" s="22" t="s">
        <v>8779</v>
      </c>
      <c r="D2143" s="22" t="s">
        <v>4422</v>
      </c>
      <c r="E2143" s="22" t="s">
        <v>8780</v>
      </c>
      <c r="F2143" s="22" t="s">
        <v>8781</v>
      </c>
      <c r="G2143" s="22"/>
      <c r="H2143" s="14">
        <v>0.040000000000000001</v>
      </c>
      <c r="I2143" s="15" t="s">
        <v>64</v>
      </c>
      <c r="J2143" s="22" t="s">
        <v>65</v>
      </c>
      <c r="K2143" s="13">
        <v>90</v>
      </c>
      <c r="L2143" s="23">
        <v>0</v>
      </c>
      <c r="M2143" s="29">
        <f t="shared" si="125"/>
        <v>0</v>
      </c>
      <c r="N2143" s="29">
        <f t="shared" si="126"/>
        <v>0</v>
      </c>
      <c r="O2143" s="23"/>
      <c r="P2143" s="23"/>
      <c r="Q2143" s="23">
        <v>1</v>
      </c>
      <c r="R2143" s="23">
        <v>2</v>
      </c>
      <c r="S2143" s="22" t="s">
        <v>66</v>
      </c>
      <c r="T2143" s="22">
        <v>24.690000000000001</v>
      </c>
      <c r="U2143" s="22">
        <v>3859</v>
      </c>
      <c r="V2143" s="22">
        <v>5980</v>
      </c>
      <c r="W2143" s="22">
        <v>8260</v>
      </c>
      <c r="X2143" s="24"/>
      <c r="Y2143" s="25"/>
      <c r="Z2143" s="18">
        <f>#NAME?</f>
        <v>0</v>
      </c>
      <c r="AA2143" s="18" t="b">
        <f t="shared" si="124"/>
        <v>1</v>
      </c>
      <c r="AB2143" s="26"/>
    </row>
    <row r="2144">
      <c r="A2144" s="21">
        <v>10769</v>
      </c>
      <c r="B2144" s="22" t="s">
        <v>8782</v>
      </c>
      <c r="C2144" s="22" t="s">
        <v>8783</v>
      </c>
      <c r="D2144" s="22" t="s">
        <v>4422</v>
      </c>
      <c r="E2144" s="22" t="s">
        <v>8784</v>
      </c>
      <c r="F2144" s="22" t="s">
        <v>8785</v>
      </c>
      <c r="G2144" s="22"/>
      <c r="H2144" s="14">
        <v>0.040000000000000001</v>
      </c>
      <c r="I2144" s="15" t="s">
        <v>64</v>
      </c>
      <c r="J2144" s="22" t="s">
        <v>65</v>
      </c>
      <c r="K2144" s="13">
        <v>90</v>
      </c>
      <c r="L2144" s="23">
        <v>0</v>
      </c>
      <c r="M2144" s="29">
        <f t="shared" si="125"/>
        <v>0</v>
      </c>
      <c r="N2144" s="29">
        <f t="shared" si="126"/>
        <v>0</v>
      </c>
      <c r="O2144" s="23">
        <v>2</v>
      </c>
      <c r="P2144" s="23">
        <v>5</v>
      </c>
      <c r="Q2144" s="23"/>
      <c r="R2144" s="23"/>
      <c r="S2144" s="22" t="s">
        <v>66</v>
      </c>
      <c r="T2144" s="22">
        <v>2</v>
      </c>
      <c r="U2144" s="22">
        <v>313</v>
      </c>
      <c r="V2144" s="22">
        <v>480</v>
      </c>
      <c r="W2144" s="22">
        <v>660</v>
      </c>
      <c r="X2144" s="24"/>
      <c r="Y2144" s="25"/>
      <c r="Z2144" s="18">
        <f>#NAME?</f>
        <v>0</v>
      </c>
      <c r="AA2144" s="18" t="b">
        <f t="shared" si="124"/>
        <v>1</v>
      </c>
      <c r="AB2144" s="26"/>
    </row>
    <row r="2145">
      <c r="A2145" s="21">
        <v>10768</v>
      </c>
      <c r="B2145" s="22" t="s">
        <v>8786</v>
      </c>
      <c r="C2145" s="22" t="s">
        <v>8787</v>
      </c>
      <c r="D2145" s="22" t="s">
        <v>4422</v>
      </c>
      <c r="E2145" s="22" t="s">
        <v>8788</v>
      </c>
      <c r="F2145" s="22" t="s">
        <v>8789</v>
      </c>
      <c r="G2145" s="22"/>
      <c r="H2145" s="14">
        <v>0.040000000000000001</v>
      </c>
      <c r="I2145" s="15" t="s">
        <v>64</v>
      </c>
      <c r="J2145" s="22" t="s">
        <v>65</v>
      </c>
      <c r="K2145" s="13">
        <v>90</v>
      </c>
      <c r="L2145" s="23">
        <v>0</v>
      </c>
      <c r="M2145" s="29">
        <f t="shared" si="125"/>
        <v>0</v>
      </c>
      <c r="N2145" s="29">
        <f t="shared" si="126"/>
        <v>0</v>
      </c>
      <c r="O2145" s="23">
        <v>2</v>
      </c>
      <c r="P2145" s="23">
        <v>5</v>
      </c>
      <c r="Q2145" s="23"/>
      <c r="R2145" s="23"/>
      <c r="S2145" s="22" t="s">
        <v>66</v>
      </c>
      <c r="T2145" s="22">
        <v>2</v>
      </c>
      <c r="U2145" s="22">
        <v>313</v>
      </c>
      <c r="V2145" s="22">
        <v>480</v>
      </c>
      <c r="W2145" s="22">
        <v>660</v>
      </c>
      <c r="X2145" s="24"/>
      <c r="Y2145" s="25"/>
      <c r="Z2145" s="18">
        <f>#NAME?</f>
        <v>0</v>
      </c>
      <c r="AA2145" s="18" t="b">
        <f t="shared" si="124"/>
        <v>1</v>
      </c>
      <c r="AB2145" s="26"/>
    </row>
    <row r="2146">
      <c r="A2146" s="21">
        <v>10765</v>
      </c>
      <c r="B2146" s="22" t="s">
        <v>8790</v>
      </c>
      <c r="C2146" s="22" t="s">
        <v>8791</v>
      </c>
      <c r="D2146" s="22" t="s">
        <v>4422</v>
      </c>
      <c r="E2146" s="22" t="s">
        <v>8792</v>
      </c>
      <c r="F2146" s="22" t="s">
        <v>8793</v>
      </c>
      <c r="G2146" s="22"/>
      <c r="H2146" s="14">
        <v>0.040000000000000001</v>
      </c>
      <c r="I2146" s="15" t="s">
        <v>64</v>
      </c>
      <c r="J2146" s="22" t="s">
        <v>65</v>
      </c>
      <c r="K2146" s="13">
        <v>90</v>
      </c>
      <c r="L2146" s="23">
        <v>0</v>
      </c>
      <c r="M2146" s="29">
        <f t="shared" si="125"/>
        <v>0</v>
      </c>
      <c r="N2146" s="29">
        <f t="shared" si="126"/>
        <v>0</v>
      </c>
      <c r="O2146" s="23"/>
      <c r="P2146" s="23"/>
      <c r="Q2146" s="23">
        <v>2</v>
      </c>
      <c r="R2146" s="23">
        <v>5</v>
      </c>
      <c r="S2146" s="22" t="s">
        <v>66</v>
      </c>
      <c r="T2146" s="22">
        <v>12.5</v>
      </c>
      <c r="U2146" s="22">
        <v>1954</v>
      </c>
      <c r="V2146" s="22">
        <v>3030</v>
      </c>
      <c r="W2146" s="22">
        <v>4180</v>
      </c>
      <c r="X2146" s="24">
        <v>1</v>
      </c>
      <c r="Y2146" s="25"/>
      <c r="Z2146" s="18">
        <f>#NAME?</f>
        <v>0</v>
      </c>
      <c r="AA2146" s="18" t="b">
        <f t="shared" si="124"/>
        <v>1</v>
      </c>
      <c r="AB2146" s="26">
        <v>1</v>
      </c>
    </row>
    <row r="2147">
      <c r="A2147" s="21">
        <v>10764</v>
      </c>
      <c r="B2147" s="22" t="s">
        <v>8794</v>
      </c>
      <c r="C2147" s="22" t="s">
        <v>8795</v>
      </c>
      <c r="D2147" s="22" t="s">
        <v>4422</v>
      </c>
      <c r="E2147" s="22" t="s">
        <v>8796</v>
      </c>
      <c r="F2147" s="22" t="s">
        <v>8797</v>
      </c>
      <c r="G2147" s="22"/>
      <c r="H2147" s="14">
        <v>0.040000000000000001</v>
      </c>
      <c r="I2147" s="15" t="s">
        <v>64</v>
      </c>
      <c r="J2147" s="22" t="s">
        <v>65</v>
      </c>
      <c r="K2147" s="13">
        <v>90</v>
      </c>
      <c r="L2147" s="23">
        <v>0</v>
      </c>
      <c r="M2147" s="29">
        <f t="shared" si="125"/>
        <v>0</v>
      </c>
      <c r="N2147" s="29">
        <f t="shared" si="126"/>
        <v>0</v>
      </c>
      <c r="O2147" s="23"/>
      <c r="P2147" s="23"/>
      <c r="Q2147" s="23">
        <v>2</v>
      </c>
      <c r="R2147" s="23">
        <v>5</v>
      </c>
      <c r="S2147" s="22" t="s">
        <v>66</v>
      </c>
      <c r="T2147" s="22">
        <v>12.5</v>
      </c>
      <c r="U2147" s="22">
        <v>1954</v>
      </c>
      <c r="V2147" s="22">
        <v>3030</v>
      </c>
      <c r="W2147" s="22">
        <v>4180</v>
      </c>
      <c r="X2147" s="24"/>
      <c r="Y2147" s="25"/>
      <c r="Z2147" s="18">
        <f>#NAME?</f>
        <v>0</v>
      </c>
      <c r="AA2147" s="18" t="b">
        <f t="shared" si="124"/>
        <v>1</v>
      </c>
      <c r="AB2147" s="26">
        <v>3</v>
      </c>
    </row>
    <row r="2148">
      <c r="A2148" s="31">
        <v>13896</v>
      </c>
      <c r="B2148" s="57" t="s">
        <v>8798</v>
      </c>
      <c r="C2148" s="33" t="s">
        <v>8799</v>
      </c>
      <c r="D2148" s="33" t="s">
        <v>4422</v>
      </c>
      <c r="E2148" s="33" t="s">
        <v>8800</v>
      </c>
      <c r="F2148" s="33"/>
      <c r="G2148" s="34"/>
      <c r="H2148" s="35">
        <v>0.040000000000000001</v>
      </c>
      <c r="I2148" s="36" t="s">
        <v>3888</v>
      </c>
      <c r="J2148" s="33" t="s">
        <v>3889</v>
      </c>
      <c r="K2148" s="33">
        <v>1</v>
      </c>
      <c r="L2148" s="29">
        <v>0</v>
      </c>
      <c r="M2148" s="29">
        <f t="shared" si="125"/>
        <v>0</v>
      </c>
      <c r="N2148" s="29">
        <f t="shared" si="126"/>
        <v>0</v>
      </c>
      <c r="O2148" s="29"/>
      <c r="P2148" s="29"/>
      <c r="Q2148" s="29"/>
      <c r="R2148" s="29"/>
      <c r="S2148" s="33" t="s">
        <v>8801</v>
      </c>
      <c r="T2148" s="33">
        <v>29.109999999999999</v>
      </c>
      <c r="U2148" s="33">
        <v>4550</v>
      </c>
      <c r="V2148" s="33">
        <v>9000</v>
      </c>
      <c r="W2148" s="33">
        <v>12000</v>
      </c>
      <c r="X2148" s="24"/>
      <c r="Y2148" s="29"/>
      <c r="Z2148" s="18">
        <f>#NAME?</f>
        <v>0</v>
      </c>
      <c r="AA2148" s="18" t="b">
        <f t="shared" si="124"/>
        <v>1</v>
      </c>
      <c r="AB2148" s="26">
        <v>1</v>
      </c>
    </row>
    <row r="2149">
      <c r="A2149" s="21">
        <v>10761</v>
      </c>
      <c r="B2149" s="22" t="s">
        <v>8802</v>
      </c>
      <c r="C2149" s="22" t="s">
        <v>8803</v>
      </c>
      <c r="D2149" s="22" t="s">
        <v>4422</v>
      </c>
      <c r="E2149" s="22" t="s">
        <v>8804</v>
      </c>
      <c r="F2149" s="22" t="s">
        <v>8805</v>
      </c>
      <c r="G2149" s="22"/>
      <c r="H2149" s="14">
        <v>0.040000000000000001</v>
      </c>
      <c r="I2149" s="15" t="s">
        <v>64</v>
      </c>
      <c r="J2149" s="22" t="s">
        <v>65</v>
      </c>
      <c r="K2149" s="13">
        <v>90</v>
      </c>
      <c r="L2149" s="23">
        <v>0</v>
      </c>
      <c r="M2149" s="29">
        <f t="shared" si="125"/>
        <v>0</v>
      </c>
      <c r="N2149" s="29">
        <f t="shared" si="126"/>
        <v>0</v>
      </c>
      <c r="O2149" s="23"/>
      <c r="P2149" s="23"/>
      <c r="Q2149" s="23">
        <v>2</v>
      </c>
      <c r="R2149" s="23">
        <v>5</v>
      </c>
      <c r="S2149" s="22" t="s">
        <v>66</v>
      </c>
      <c r="T2149" s="22">
        <v>29.109999999999999</v>
      </c>
      <c r="U2149" s="22">
        <v>4550</v>
      </c>
      <c r="V2149" s="22">
        <v>7050</v>
      </c>
      <c r="W2149" s="22">
        <v>9730</v>
      </c>
      <c r="X2149" s="24">
        <v>4</v>
      </c>
      <c r="Y2149" s="25"/>
      <c r="Z2149" s="18">
        <f>#NAME?</f>
        <v>0</v>
      </c>
      <c r="AA2149" s="18" t="b">
        <f t="shared" si="124"/>
        <v>1</v>
      </c>
      <c r="AB2149" s="26">
        <f>1+1</f>
        <v>2</v>
      </c>
    </row>
    <row r="2150">
      <c r="A2150" s="21">
        <v>10760</v>
      </c>
      <c r="B2150" s="22" t="s">
        <v>8806</v>
      </c>
      <c r="C2150" s="22" t="s">
        <v>8807</v>
      </c>
      <c r="D2150" s="22" t="s">
        <v>4422</v>
      </c>
      <c r="E2150" s="22" t="s">
        <v>8808</v>
      </c>
      <c r="F2150" s="22" t="s">
        <v>8809</v>
      </c>
      <c r="G2150" s="22"/>
      <c r="H2150" s="14">
        <v>0.040000000000000001</v>
      </c>
      <c r="I2150" s="15" t="s">
        <v>64</v>
      </c>
      <c r="J2150" s="22" t="s">
        <v>65</v>
      </c>
      <c r="K2150" s="13">
        <v>90</v>
      </c>
      <c r="L2150" s="23">
        <v>0</v>
      </c>
      <c r="M2150" s="29">
        <f t="shared" si="125"/>
        <v>0</v>
      </c>
      <c r="N2150" s="29">
        <f t="shared" si="126"/>
        <v>0</v>
      </c>
      <c r="O2150" s="23"/>
      <c r="P2150" s="23"/>
      <c r="Q2150" s="23">
        <v>2</v>
      </c>
      <c r="R2150" s="23">
        <v>5</v>
      </c>
      <c r="S2150" s="22" t="s">
        <v>66</v>
      </c>
      <c r="T2150" s="22">
        <v>29.109999999999999</v>
      </c>
      <c r="U2150" s="22">
        <v>4550</v>
      </c>
      <c r="V2150" s="22">
        <v>7050</v>
      </c>
      <c r="W2150" s="22">
        <v>9730</v>
      </c>
      <c r="X2150" s="24">
        <v>1</v>
      </c>
      <c r="Y2150" s="25"/>
      <c r="Z2150" s="18">
        <f>#NAME?</f>
        <v>0</v>
      </c>
      <c r="AA2150" s="18" t="b">
        <f t="shared" si="124"/>
        <v>1</v>
      </c>
      <c r="AB2150" s="26"/>
    </row>
    <row r="2151">
      <c r="A2151" s="21">
        <v>12685</v>
      </c>
      <c r="B2151" s="22" t="s">
        <v>8810</v>
      </c>
      <c r="C2151" s="22" t="s">
        <v>8811</v>
      </c>
      <c r="D2151" s="22" t="s">
        <v>4422</v>
      </c>
      <c r="E2151" s="22" t="s">
        <v>8812</v>
      </c>
      <c r="F2151" s="22" t="s">
        <v>8813</v>
      </c>
      <c r="G2151" s="22"/>
      <c r="H2151" s="14">
        <v>0.040000000000000001</v>
      </c>
      <c r="I2151" s="15" t="s">
        <v>64</v>
      </c>
      <c r="J2151" s="22" t="s">
        <v>65</v>
      </c>
      <c r="K2151" s="13">
        <v>90</v>
      </c>
      <c r="L2151" s="23">
        <v>3</v>
      </c>
      <c r="M2151" s="29">
        <f t="shared" si="125"/>
        <v>12</v>
      </c>
      <c r="N2151" s="29">
        <f t="shared" si="126"/>
        <v>15</v>
      </c>
      <c r="O2151" s="23">
        <v>2</v>
      </c>
      <c r="P2151" s="23">
        <v>5</v>
      </c>
      <c r="Q2151" s="23"/>
      <c r="R2151" s="23"/>
      <c r="S2151" s="22" t="s">
        <v>66</v>
      </c>
      <c r="T2151" s="22">
        <v>8.9299999999999997</v>
      </c>
      <c r="U2151" s="22">
        <v>1396</v>
      </c>
      <c r="V2151" s="22">
        <v>2160</v>
      </c>
      <c r="W2151" s="22">
        <v>2980</v>
      </c>
      <c r="X2151" s="24"/>
      <c r="Y2151" s="25"/>
      <c r="Z2151" s="18">
        <f>#NAME?</f>
        <v>0</v>
      </c>
      <c r="AA2151" s="18" t="b">
        <f t="shared" si="124"/>
        <v>1</v>
      </c>
      <c r="AB2151" s="26"/>
    </row>
    <row r="2152">
      <c r="A2152" s="21">
        <v>12684</v>
      </c>
      <c r="B2152" s="22" t="s">
        <v>8814</v>
      </c>
      <c r="C2152" s="22" t="s">
        <v>8815</v>
      </c>
      <c r="D2152" s="22" t="s">
        <v>4422</v>
      </c>
      <c r="E2152" s="22" t="s">
        <v>8816</v>
      </c>
      <c r="F2152" s="22" t="s">
        <v>8817</v>
      </c>
      <c r="G2152" s="22"/>
      <c r="H2152" s="14">
        <v>0.040000000000000001</v>
      </c>
      <c r="I2152" s="15" t="s">
        <v>64</v>
      </c>
      <c r="J2152" s="22" t="s">
        <v>65</v>
      </c>
      <c r="K2152" s="13">
        <v>90</v>
      </c>
      <c r="L2152" s="23">
        <v>3</v>
      </c>
      <c r="M2152" s="29">
        <f t="shared" si="125"/>
        <v>12</v>
      </c>
      <c r="N2152" s="29">
        <f t="shared" si="126"/>
        <v>15</v>
      </c>
      <c r="O2152" s="23">
        <v>2</v>
      </c>
      <c r="P2152" s="23">
        <v>5</v>
      </c>
      <c r="Q2152" s="23"/>
      <c r="R2152" s="23"/>
      <c r="S2152" s="22" t="s">
        <v>66</v>
      </c>
      <c r="T2152" s="22">
        <v>8.9299999999999997</v>
      </c>
      <c r="U2152" s="22">
        <v>1396</v>
      </c>
      <c r="V2152" s="22">
        <v>2160</v>
      </c>
      <c r="W2152" s="22">
        <v>2980</v>
      </c>
      <c r="X2152" s="24"/>
      <c r="Y2152" s="25"/>
      <c r="Z2152" s="18">
        <f>#NAME?</f>
        <v>0</v>
      </c>
      <c r="AA2152" s="18" t="b">
        <f t="shared" si="124"/>
        <v>1</v>
      </c>
      <c r="AB2152" s="26"/>
    </row>
    <row r="2153">
      <c r="A2153" s="21">
        <v>12688</v>
      </c>
      <c r="B2153" s="22" t="s">
        <v>8818</v>
      </c>
      <c r="C2153" s="22" t="s">
        <v>8819</v>
      </c>
      <c r="D2153" s="22" t="s">
        <v>4422</v>
      </c>
      <c r="E2153" s="22" t="s">
        <v>8820</v>
      </c>
      <c r="F2153" s="22" t="s">
        <v>8821</v>
      </c>
      <c r="G2153" s="22"/>
      <c r="H2153" s="14">
        <v>0.040000000000000001</v>
      </c>
      <c r="I2153" s="15" t="s">
        <v>8822</v>
      </c>
      <c r="J2153" s="22" t="s">
        <v>8823</v>
      </c>
      <c r="K2153" s="13">
        <v>90</v>
      </c>
      <c r="L2153" s="23">
        <v>4</v>
      </c>
      <c r="M2153" s="29">
        <f t="shared" si="125"/>
        <v>16</v>
      </c>
      <c r="N2153" s="29">
        <f t="shared" si="126"/>
        <v>20</v>
      </c>
      <c r="O2153" s="23"/>
      <c r="P2153" s="23"/>
      <c r="Q2153" s="23">
        <v>1</v>
      </c>
      <c r="R2153" s="23">
        <v>2</v>
      </c>
      <c r="S2153" s="22" t="s">
        <v>34</v>
      </c>
      <c r="T2153" s="22">
        <v>13</v>
      </c>
      <c r="U2153" s="22">
        <v>2280</v>
      </c>
      <c r="V2153" s="22">
        <v>3400</v>
      </c>
      <c r="W2153" s="22">
        <v>5100</v>
      </c>
      <c r="X2153" s="24"/>
      <c r="Y2153" s="25">
        <v>5</v>
      </c>
      <c r="Z2153" s="18">
        <f>#NAME?</f>
        <v>5</v>
      </c>
      <c r="AA2153" s="18" t="b">
        <f t="shared" si="124"/>
        <v>1</v>
      </c>
      <c r="AB2153" s="26"/>
    </row>
    <row r="2154">
      <c r="A2154" s="21">
        <v>12683</v>
      </c>
      <c r="B2154" s="22" t="s">
        <v>8824</v>
      </c>
      <c r="C2154" s="22" t="s">
        <v>8825</v>
      </c>
      <c r="D2154" s="22" t="s">
        <v>4422</v>
      </c>
      <c r="E2154" s="22" t="s">
        <v>8826</v>
      </c>
      <c r="F2154" s="22" t="s">
        <v>8827</v>
      </c>
      <c r="G2154" s="22"/>
      <c r="H2154" s="14">
        <v>0.040000000000000001</v>
      </c>
      <c r="I2154" s="15" t="s">
        <v>64</v>
      </c>
      <c r="J2154" s="22" t="s">
        <v>65</v>
      </c>
      <c r="K2154" s="13">
        <v>90</v>
      </c>
      <c r="L2154" s="23">
        <v>0</v>
      </c>
      <c r="M2154" s="29">
        <f t="shared" si="125"/>
        <v>0</v>
      </c>
      <c r="N2154" s="29">
        <f t="shared" si="126"/>
        <v>0</v>
      </c>
      <c r="O2154" s="23"/>
      <c r="P2154" s="23"/>
      <c r="Q2154" s="23">
        <v>2</v>
      </c>
      <c r="R2154" s="23">
        <v>5</v>
      </c>
      <c r="S2154" s="22" t="s">
        <v>66</v>
      </c>
      <c r="T2154" s="22">
        <v>40</v>
      </c>
      <c r="U2154" s="22">
        <v>6252</v>
      </c>
      <c r="V2154" s="22">
        <v>9690</v>
      </c>
      <c r="W2154" s="22">
        <v>13370</v>
      </c>
      <c r="X2154" s="24"/>
      <c r="Y2154" s="25"/>
      <c r="Z2154" s="18">
        <f>#NAME?</f>
        <v>0</v>
      </c>
      <c r="AA2154" s="18" t="b">
        <f t="shared" si="124"/>
        <v>1</v>
      </c>
      <c r="AB2154" s="26"/>
    </row>
    <row r="2155">
      <c r="A2155" s="21">
        <v>12682</v>
      </c>
      <c r="B2155" s="22" t="s">
        <v>8828</v>
      </c>
      <c r="C2155" s="22" t="s">
        <v>8829</v>
      </c>
      <c r="D2155" s="22" t="s">
        <v>4422</v>
      </c>
      <c r="E2155" s="22" t="s">
        <v>8830</v>
      </c>
      <c r="F2155" s="22" t="s">
        <v>8831</v>
      </c>
      <c r="G2155" s="22"/>
      <c r="H2155" s="14">
        <v>0.040000000000000001</v>
      </c>
      <c r="I2155" s="15" t="s">
        <v>64</v>
      </c>
      <c r="J2155" s="22" t="s">
        <v>65</v>
      </c>
      <c r="K2155" s="13">
        <v>90</v>
      </c>
      <c r="L2155" s="23">
        <v>0</v>
      </c>
      <c r="M2155" s="29">
        <f t="shared" si="125"/>
        <v>0</v>
      </c>
      <c r="N2155" s="29">
        <f t="shared" si="126"/>
        <v>0</v>
      </c>
      <c r="O2155" s="23"/>
      <c r="P2155" s="23"/>
      <c r="Q2155" s="23">
        <v>2</v>
      </c>
      <c r="R2155" s="23">
        <v>5</v>
      </c>
      <c r="S2155" s="22" t="s">
        <v>66</v>
      </c>
      <c r="T2155" s="22">
        <v>40</v>
      </c>
      <c r="U2155" s="22">
        <v>6252</v>
      </c>
      <c r="V2155" s="22">
        <v>9690</v>
      </c>
      <c r="W2155" s="22">
        <v>13370</v>
      </c>
      <c r="X2155" s="24"/>
      <c r="Y2155" s="25"/>
      <c r="Z2155" s="18">
        <f>#NAME?</f>
        <v>0</v>
      </c>
      <c r="AA2155" s="18" t="b">
        <f t="shared" si="124"/>
        <v>1</v>
      </c>
      <c r="AB2155" s="26"/>
    </row>
    <row r="2156">
      <c r="A2156" s="21">
        <v>12689</v>
      </c>
      <c r="B2156" s="22" t="s">
        <v>8832</v>
      </c>
      <c r="C2156" s="22" t="s">
        <v>8833</v>
      </c>
      <c r="D2156" s="22" t="s">
        <v>4422</v>
      </c>
      <c r="E2156" s="22" t="s">
        <v>8834</v>
      </c>
      <c r="F2156" s="22" t="s">
        <v>8835</v>
      </c>
      <c r="G2156" s="22"/>
      <c r="H2156" s="14">
        <v>0.040000000000000001</v>
      </c>
      <c r="I2156" s="15" t="s">
        <v>8822</v>
      </c>
      <c r="J2156" s="22" t="s">
        <v>8823</v>
      </c>
      <c r="K2156" s="13">
        <v>90</v>
      </c>
      <c r="L2156" s="23">
        <v>0</v>
      </c>
      <c r="M2156" s="29">
        <f t="shared" si="125"/>
        <v>0</v>
      </c>
      <c r="N2156" s="29">
        <f t="shared" si="126"/>
        <v>0</v>
      </c>
      <c r="O2156" s="23"/>
      <c r="P2156" s="23"/>
      <c r="Q2156" s="23">
        <v>1</v>
      </c>
      <c r="R2156" s="23">
        <v>2</v>
      </c>
      <c r="S2156" s="22" t="s">
        <v>66</v>
      </c>
      <c r="T2156" s="22">
        <v>14</v>
      </c>
      <c r="U2156" s="22">
        <v>2455</v>
      </c>
      <c r="V2156" s="22">
        <v>3700</v>
      </c>
      <c r="W2156" s="22">
        <v>5600</v>
      </c>
      <c r="X2156" s="24"/>
      <c r="Y2156" s="25"/>
      <c r="Z2156" s="18">
        <f>#NAME?</f>
        <v>0</v>
      </c>
      <c r="AA2156" s="18" t="b">
        <f t="shared" si="124"/>
        <v>1</v>
      </c>
      <c r="AB2156" s="26">
        <v>1</v>
      </c>
    </row>
    <row r="2157">
      <c r="A2157" s="12">
        <v>13430</v>
      </c>
      <c r="B2157" s="13" t="s">
        <v>8836</v>
      </c>
      <c r="C2157" s="13" t="s">
        <v>8837</v>
      </c>
      <c r="D2157" s="13" t="s">
        <v>4422</v>
      </c>
      <c r="E2157" s="13" t="s">
        <v>8838</v>
      </c>
      <c r="F2157" s="13" t="s">
        <v>8839</v>
      </c>
      <c r="G2157" s="13" t="s">
        <v>8840</v>
      </c>
      <c r="H2157" s="14">
        <v>0.02</v>
      </c>
      <c r="I2157" s="15" t="s">
        <v>32</v>
      </c>
      <c r="J2157" s="13" t="s">
        <v>33</v>
      </c>
      <c r="K2157" s="13">
        <v>90</v>
      </c>
      <c r="L2157" s="16">
        <f>#NAME?</f>
        <v>3</v>
      </c>
      <c r="M2157" s="29">
        <f t="shared" si="125"/>
        <v>12</v>
      </c>
      <c r="N2157" s="29">
        <f t="shared" si="126"/>
        <v>15</v>
      </c>
      <c r="O2157" s="16"/>
      <c r="P2157" s="16"/>
      <c r="Q2157" s="16">
        <v>1</v>
      </c>
      <c r="R2157" s="16">
        <v>2</v>
      </c>
      <c r="S2157" s="13" t="s">
        <v>34</v>
      </c>
      <c r="T2157" s="13">
        <v>12.119999999999999</v>
      </c>
      <c r="U2157" s="13">
        <v>1</v>
      </c>
      <c r="V2157" s="13">
        <v>2400</v>
      </c>
      <c r="W2157" s="13">
        <v>3310</v>
      </c>
      <c r="X2157" s="17"/>
      <c r="Y2157" s="18"/>
      <c r="Z2157" s="18">
        <f>#NAME?</f>
        <v>0</v>
      </c>
      <c r="AA2157" s="18" t="b">
        <f t="shared" si="124"/>
        <v>1</v>
      </c>
      <c r="AB2157" s="19"/>
    </row>
    <row r="2158">
      <c r="A2158" s="12">
        <v>12780</v>
      </c>
      <c r="B2158" s="13" t="s">
        <v>8841</v>
      </c>
      <c r="C2158" s="13" t="s">
        <v>8842</v>
      </c>
      <c r="D2158" s="13" t="s">
        <v>4422</v>
      </c>
      <c r="E2158" s="13" t="s">
        <v>8843</v>
      </c>
      <c r="F2158" s="13" t="s">
        <v>8844</v>
      </c>
      <c r="G2158" s="13" t="s">
        <v>8845</v>
      </c>
      <c r="H2158" s="14">
        <v>0.02</v>
      </c>
      <c r="I2158" s="15" t="s">
        <v>32</v>
      </c>
      <c r="J2158" s="13" t="s">
        <v>33</v>
      </c>
      <c r="K2158" s="13">
        <v>90</v>
      </c>
      <c r="L2158" s="16">
        <f>#NAME?</f>
        <v>3</v>
      </c>
      <c r="M2158" s="29">
        <f t="shared" si="125"/>
        <v>12</v>
      </c>
      <c r="N2158" s="29">
        <f t="shared" si="126"/>
        <v>15</v>
      </c>
      <c r="O2158" s="16"/>
      <c r="P2158" s="16"/>
      <c r="Q2158" s="16">
        <v>1</v>
      </c>
      <c r="R2158" s="16">
        <v>3</v>
      </c>
      <c r="S2158" s="13" t="s">
        <v>34</v>
      </c>
      <c r="T2158" s="13">
        <v>20.77</v>
      </c>
      <c r="U2158" s="13">
        <v>3460.8000000000002</v>
      </c>
      <c r="V2158" s="13">
        <v>4300</v>
      </c>
      <c r="W2158" s="13">
        <v>6900</v>
      </c>
      <c r="X2158" s="17"/>
      <c r="Y2158" s="18"/>
      <c r="Z2158" s="18">
        <f>#NAME?</f>
        <v>0</v>
      </c>
      <c r="AA2158" s="18" t="b">
        <f t="shared" si="124"/>
        <v>1</v>
      </c>
      <c r="AB2158" s="19"/>
    </row>
    <row r="2159">
      <c r="A2159" s="21">
        <v>11258</v>
      </c>
      <c r="B2159" s="22" t="s">
        <v>8846</v>
      </c>
      <c r="C2159" s="22" t="s">
        <v>8847</v>
      </c>
      <c r="D2159" s="22" t="s">
        <v>4422</v>
      </c>
      <c r="E2159" s="22" t="s">
        <v>8848</v>
      </c>
      <c r="F2159" s="22" t="s">
        <v>8849</v>
      </c>
      <c r="G2159" s="22"/>
      <c r="H2159" s="14">
        <v>0.040000000000000001</v>
      </c>
      <c r="I2159" s="15" t="s">
        <v>64</v>
      </c>
      <c r="J2159" s="22" t="s">
        <v>65</v>
      </c>
      <c r="K2159" s="13">
        <v>90</v>
      </c>
      <c r="L2159" s="23">
        <v>1</v>
      </c>
      <c r="M2159" s="29">
        <f t="shared" si="125"/>
        <v>4</v>
      </c>
      <c r="N2159" s="29">
        <f t="shared" si="126"/>
        <v>5</v>
      </c>
      <c r="O2159" s="23">
        <v>2</v>
      </c>
      <c r="P2159" s="23">
        <v>5</v>
      </c>
      <c r="Q2159" s="23"/>
      <c r="R2159" s="23"/>
      <c r="S2159" s="22" t="s">
        <v>66</v>
      </c>
      <c r="T2159" s="22">
        <v>10</v>
      </c>
      <c r="U2159" s="22">
        <v>255</v>
      </c>
      <c r="V2159" s="22">
        <v>380</v>
      </c>
      <c r="W2159" s="22">
        <v>510</v>
      </c>
      <c r="X2159" s="24">
        <v>5</v>
      </c>
      <c r="Y2159" s="25">
        <v>10</v>
      </c>
      <c r="Z2159" s="18">
        <f>#NAME?</f>
        <v>10</v>
      </c>
      <c r="AA2159" s="18" t="b">
        <f t="shared" si="124"/>
        <v>1</v>
      </c>
      <c r="AB2159" s="26">
        <v>5</v>
      </c>
    </row>
    <row r="2160">
      <c r="A2160" s="21">
        <v>11257</v>
      </c>
      <c r="B2160" s="22" t="s">
        <v>8850</v>
      </c>
      <c r="C2160" s="22" t="s">
        <v>8851</v>
      </c>
      <c r="D2160" s="22" t="s">
        <v>4422</v>
      </c>
      <c r="E2160" s="22" t="s">
        <v>8852</v>
      </c>
      <c r="F2160" s="22" t="s">
        <v>8853</v>
      </c>
      <c r="G2160" s="22"/>
      <c r="H2160" s="14">
        <v>0.040000000000000001</v>
      </c>
      <c r="I2160" s="15" t="s">
        <v>64</v>
      </c>
      <c r="J2160" s="22" t="s">
        <v>65</v>
      </c>
      <c r="K2160" s="13">
        <v>90</v>
      </c>
      <c r="L2160" s="23">
        <v>1</v>
      </c>
      <c r="M2160" s="29">
        <f t="shared" si="125"/>
        <v>4</v>
      </c>
      <c r="N2160" s="29">
        <f t="shared" si="126"/>
        <v>5</v>
      </c>
      <c r="O2160" s="23">
        <v>2</v>
      </c>
      <c r="P2160" s="23">
        <v>5</v>
      </c>
      <c r="Q2160" s="23"/>
      <c r="R2160" s="23"/>
      <c r="S2160" s="22" t="s">
        <v>66</v>
      </c>
      <c r="T2160" s="22">
        <v>10</v>
      </c>
      <c r="U2160" s="22">
        <v>255</v>
      </c>
      <c r="V2160" s="22">
        <v>380</v>
      </c>
      <c r="W2160" s="22">
        <v>510</v>
      </c>
      <c r="X2160" s="24">
        <v>5</v>
      </c>
      <c r="Y2160" s="25">
        <v>10</v>
      </c>
      <c r="Z2160" s="18">
        <f>#NAME?</f>
        <v>10</v>
      </c>
      <c r="AA2160" s="18" t="b">
        <f t="shared" si="124"/>
        <v>1</v>
      </c>
      <c r="AB2160" s="26">
        <v>5</v>
      </c>
    </row>
    <row r="2161">
      <c r="A2161" s="21">
        <v>10680</v>
      </c>
      <c r="B2161" s="22" t="s">
        <v>8854</v>
      </c>
      <c r="C2161" s="22" t="s">
        <v>8855</v>
      </c>
      <c r="D2161" s="22" t="s">
        <v>4422</v>
      </c>
      <c r="E2161" s="22" t="s">
        <v>8856</v>
      </c>
      <c r="F2161" s="22" t="s">
        <v>8857</v>
      </c>
      <c r="G2161" s="22"/>
      <c r="H2161" s="14">
        <v>0.040000000000000001</v>
      </c>
      <c r="I2161" s="15" t="s">
        <v>64</v>
      </c>
      <c r="J2161" s="22" t="s">
        <v>65</v>
      </c>
      <c r="K2161" s="13">
        <v>90</v>
      </c>
      <c r="L2161" s="23">
        <v>22</v>
      </c>
      <c r="M2161" s="29">
        <f t="shared" si="125"/>
        <v>88</v>
      </c>
      <c r="N2161" s="29">
        <f t="shared" si="126"/>
        <v>110</v>
      </c>
      <c r="O2161" s="23"/>
      <c r="P2161" s="23"/>
      <c r="Q2161" s="23">
        <v>5</v>
      </c>
      <c r="R2161" s="23">
        <v>30</v>
      </c>
      <c r="S2161" s="22" t="s">
        <v>66</v>
      </c>
      <c r="T2161" s="22">
        <v>10</v>
      </c>
      <c r="U2161" s="22">
        <v>241</v>
      </c>
      <c r="V2161" s="22">
        <v>360</v>
      </c>
      <c r="W2161" s="22">
        <v>490</v>
      </c>
      <c r="X2161" s="24"/>
      <c r="Y2161" s="25"/>
      <c r="Z2161" s="18">
        <f>#NAME?</f>
        <v>0</v>
      </c>
      <c r="AA2161" s="18" t="b">
        <f t="shared" si="124"/>
        <v>1</v>
      </c>
      <c r="AB2161" s="26"/>
    </row>
    <row r="2162">
      <c r="A2162" s="21">
        <v>10679</v>
      </c>
      <c r="B2162" s="22" t="s">
        <v>8858</v>
      </c>
      <c r="C2162" s="22" t="s">
        <v>8859</v>
      </c>
      <c r="D2162" s="22" t="s">
        <v>4422</v>
      </c>
      <c r="E2162" s="22" t="s">
        <v>8860</v>
      </c>
      <c r="F2162" s="22" t="s">
        <v>8861</v>
      </c>
      <c r="G2162" s="22"/>
      <c r="H2162" s="14">
        <v>0.040000000000000001</v>
      </c>
      <c r="I2162" s="15" t="s">
        <v>64</v>
      </c>
      <c r="J2162" s="22" t="s">
        <v>65</v>
      </c>
      <c r="K2162" s="13">
        <v>90</v>
      </c>
      <c r="L2162" s="23">
        <v>21</v>
      </c>
      <c r="M2162" s="29">
        <f t="shared" si="125"/>
        <v>84</v>
      </c>
      <c r="N2162" s="29">
        <f t="shared" si="126"/>
        <v>105</v>
      </c>
      <c r="O2162" s="23"/>
      <c r="P2162" s="23"/>
      <c r="Q2162" s="23">
        <v>5</v>
      </c>
      <c r="R2162" s="23">
        <v>30</v>
      </c>
      <c r="S2162" s="22" t="s">
        <v>66</v>
      </c>
      <c r="T2162" s="22">
        <v>10</v>
      </c>
      <c r="U2162" s="22">
        <v>241</v>
      </c>
      <c r="V2162" s="22">
        <v>360</v>
      </c>
      <c r="W2162" s="22">
        <v>490</v>
      </c>
      <c r="X2162" s="24"/>
      <c r="Y2162" s="25"/>
      <c r="Z2162" s="18">
        <f>#NAME?</f>
        <v>0</v>
      </c>
      <c r="AA2162" s="18" t="b">
        <f t="shared" si="124"/>
        <v>1</v>
      </c>
      <c r="AB2162" s="26"/>
    </row>
    <row r="2163">
      <c r="A2163" s="21">
        <v>10682</v>
      </c>
      <c r="B2163" s="22" t="s">
        <v>8862</v>
      </c>
      <c r="C2163" s="22" t="s">
        <v>8863</v>
      </c>
      <c r="D2163" s="22" t="s">
        <v>4422</v>
      </c>
      <c r="E2163" s="22" t="s">
        <v>8864</v>
      </c>
      <c r="F2163" s="22" t="s">
        <v>8865</v>
      </c>
      <c r="G2163" s="22"/>
      <c r="H2163" s="14">
        <v>0.040000000000000001</v>
      </c>
      <c r="I2163" s="15" t="s">
        <v>64</v>
      </c>
      <c r="J2163" s="22" t="s">
        <v>65</v>
      </c>
      <c r="K2163" s="13">
        <v>90</v>
      </c>
      <c r="L2163" s="23">
        <v>42</v>
      </c>
      <c r="M2163" s="29">
        <f t="shared" si="125"/>
        <v>168</v>
      </c>
      <c r="N2163" s="29">
        <f t="shared" si="126"/>
        <v>210</v>
      </c>
      <c r="O2163" s="23"/>
      <c r="P2163" s="23"/>
      <c r="Q2163" s="23">
        <v>5</v>
      </c>
      <c r="R2163" s="23">
        <v>30</v>
      </c>
      <c r="S2163" s="22" t="s">
        <v>66</v>
      </c>
      <c r="T2163" s="22">
        <v>3.5</v>
      </c>
      <c r="U2163" s="22">
        <v>89</v>
      </c>
      <c r="V2163" s="22">
        <v>130</v>
      </c>
      <c r="W2163" s="22">
        <v>230</v>
      </c>
      <c r="X2163" s="24">
        <v>2</v>
      </c>
      <c r="Y2163" s="25">
        <v>216</v>
      </c>
      <c r="Z2163" s="18">
        <f>#NAME?</f>
        <v>216</v>
      </c>
      <c r="AA2163" s="18" t="b">
        <f t="shared" si="124"/>
        <v>1</v>
      </c>
      <c r="AB2163" s="26"/>
    </row>
    <row r="2164">
      <c r="A2164" s="12">
        <v>13009</v>
      </c>
      <c r="B2164" s="13" t="s">
        <v>8866</v>
      </c>
      <c r="C2164" s="13" t="s">
        <v>8867</v>
      </c>
      <c r="D2164" s="13" t="s">
        <v>4422</v>
      </c>
      <c r="E2164" s="13" t="s">
        <v>8868</v>
      </c>
      <c r="F2164" s="13" t="s">
        <v>8868</v>
      </c>
      <c r="G2164" s="13" t="s">
        <v>8869</v>
      </c>
      <c r="H2164" s="14">
        <v>0.02</v>
      </c>
      <c r="I2164" s="15" t="s">
        <v>32</v>
      </c>
      <c r="J2164" s="13" t="s">
        <v>33</v>
      </c>
      <c r="K2164" s="13">
        <v>90</v>
      </c>
      <c r="L2164" s="16">
        <f>#NAME?</f>
        <v>13</v>
      </c>
      <c r="M2164" s="29">
        <f t="shared" si="125"/>
        <v>52</v>
      </c>
      <c r="N2164" s="29">
        <f t="shared" si="126"/>
        <v>65</v>
      </c>
      <c r="O2164" s="16"/>
      <c r="P2164" s="16"/>
      <c r="Q2164" s="16">
        <v>1</v>
      </c>
      <c r="R2164" s="16">
        <v>3</v>
      </c>
      <c r="S2164" s="13" t="s">
        <v>34</v>
      </c>
      <c r="T2164" s="13">
        <v>10.81</v>
      </c>
      <c r="U2164" s="13">
        <v>1801.22</v>
      </c>
      <c r="V2164" s="13">
        <v>2190</v>
      </c>
      <c r="W2164" s="13">
        <v>3020</v>
      </c>
      <c r="X2164" s="17"/>
      <c r="Y2164" s="18"/>
      <c r="Z2164" s="18">
        <f>#NAME?</f>
        <v>0</v>
      </c>
      <c r="AA2164" s="18" t="b">
        <f t="shared" si="124"/>
        <v>1</v>
      </c>
      <c r="AB2164" s="19"/>
    </row>
    <row r="2165">
      <c r="A2165" s="21">
        <v>10670</v>
      </c>
      <c r="B2165" s="22" t="s">
        <v>8870</v>
      </c>
      <c r="C2165" s="22" t="s">
        <v>8871</v>
      </c>
      <c r="D2165" s="22" t="s">
        <v>4422</v>
      </c>
      <c r="E2165" s="22" t="s">
        <v>8872</v>
      </c>
      <c r="F2165" s="22" t="s">
        <v>8873</v>
      </c>
      <c r="G2165" s="22"/>
      <c r="H2165" s="14">
        <v>0.040000000000000001</v>
      </c>
      <c r="I2165" s="15" t="s">
        <v>64</v>
      </c>
      <c r="J2165" s="22" t="s">
        <v>65</v>
      </c>
      <c r="K2165" s="13">
        <v>90</v>
      </c>
      <c r="L2165" s="23">
        <v>3</v>
      </c>
      <c r="M2165" s="29">
        <f t="shared" si="125"/>
        <v>12</v>
      </c>
      <c r="N2165" s="29">
        <f t="shared" si="126"/>
        <v>15</v>
      </c>
      <c r="O2165" s="23">
        <v>5</v>
      </c>
      <c r="P2165" s="23">
        <v>30</v>
      </c>
      <c r="Q2165" s="23"/>
      <c r="R2165" s="23"/>
      <c r="S2165" s="22" t="s">
        <v>66</v>
      </c>
      <c r="T2165" s="22">
        <v>25</v>
      </c>
      <c r="U2165" s="22">
        <v>563</v>
      </c>
      <c r="V2165" s="22">
        <v>870</v>
      </c>
      <c r="W2165" s="22">
        <v>1200</v>
      </c>
      <c r="X2165" s="24">
        <v>6</v>
      </c>
      <c r="Y2165" s="25">
        <v>17</v>
      </c>
      <c r="Z2165" s="18">
        <f>#NAME?</f>
        <v>17</v>
      </c>
      <c r="AA2165" s="18" t="b">
        <f t="shared" si="124"/>
        <v>1</v>
      </c>
      <c r="AB2165" s="26">
        <v>1</v>
      </c>
    </row>
    <row r="2166">
      <c r="A2166" s="21">
        <v>10669</v>
      </c>
      <c r="B2166" s="22" t="s">
        <v>8874</v>
      </c>
      <c r="C2166" s="22" t="s">
        <v>8875</v>
      </c>
      <c r="D2166" s="22" t="s">
        <v>4422</v>
      </c>
      <c r="E2166" s="22" t="s">
        <v>8876</v>
      </c>
      <c r="F2166" s="22" t="s">
        <v>8877</v>
      </c>
      <c r="G2166" s="22"/>
      <c r="H2166" s="14">
        <v>0.040000000000000001</v>
      </c>
      <c r="I2166" s="15" t="s">
        <v>64</v>
      </c>
      <c r="J2166" s="22" t="s">
        <v>65</v>
      </c>
      <c r="K2166" s="13">
        <v>90</v>
      </c>
      <c r="L2166" s="23">
        <v>3</v>
      </c>
      <c r="M2166" s="29">
        <f t="shared" si="125"/>
        <v>12</v>
      </c>
      <c r="N2166" s="29">
        <f t="shared" si="126"/>
        <v>15</v>
      </c>
      <c r="O2166" s="23">
        <v>5</v>
      </c>
      <c r="P2166" s="23">
        <v>30</v>
      </c>
      <c r="Q2166" s="23"/>
      <c r="R2166" s="23"/>
      <c r="S2166" s="22" t="s">
        <v>66</v>
      </c>
      <c r="T2166" s="22">
        <v>25</v>
      </c>
      <c r="U2166" s="22">
        <v>563</v>
      </c>
      <c r="V2166" s="22">
        <v>870</v>
      </c>
      <c r="W2166" s="22">
        <v>1200</v>
      </c>
      <c r="X2166" s="24">
        <v>5</v>
      </c>
      <c r="Y2166" s="25">
        <v>17</v>
      </c>
      <c r="Z2166" s="18">
        <f>#NAME?</f>
        <v>17</v>
      </c>
      <c r="AA2166" s="18" t="b">
        <f t="shared" si="124"/>
        <v>1</v>
      </c>
      <c r="AB2166" s="26">
        <v>2</v>
      </c>
    </row>
    <row r="2167">
      <c r="A2167" s="21">
        <v>12083</v>
      </c>
      <c r="B2167" s="22" t="s">
        <v>8878</v>
      </c>
      <c r="C2167" s="22" t="s">
        <v>8879</v>
      </c>
      <c r="D2167" s="22" t="s">
        <v>4422</v>
      </c>
      <c r="E2167" s="22" t="s">
        <v>8880</v>
      </c>
      <c r="F2167" s="22" t="s">
        <v>8881</v>
      </c>
      <c r="G2167" s="22"/>
      <c r="H2167" s="14">
        <v>0.040000000000000001</v>
      </c>
      <c r="I2167" s="15" t="s">
        <v>3149</v>
      </c>
      <c r="J2167" s="15" t="s">
        <v>3150</v>
      </c>
      <c r="K2167" s="13">
        <v>90</v>
      </c>
      <c r="L2167" s="23">
        <v>44</v>
      </c>
      <c r="M2167" s="29">
        <f t="shared" si="125"/>
        <v>176</v>
      </c>
      <c r="N2167" s="29">
        <f t="shared" si="126"/>
        <v>220</v>
      </c>
      <c r="O2167" s="23">
        <v>5</v>
      </c>
      <c r="P2167" s="23">
        <v>30</v>
      </c>
      <c r="Q2167" s="23"/>
      <c r="R2167" s="23"/>
      <c r="S2167" s="22" t="s">
        <v>66</v>
      </c>
      <c r="T2167" s="22">
        <v>1.5900000000000001</v>
      </c>
      <c r="U2167" s="22">
        <v>267.12</v>
      </c>
      <c r="V2167" s="22">
        <v>370</v>
      </c>
      <c r="W2167" s="22">
        <v>520</v>
      </c>
      <c r="X2167" s="24"/>
      <c r="Y2167" s="25">
        <v>181</v>
      </c>
      <c r="Z2167" s="18">
        <f>#NAME?</f>
        <v>181</v>
      </c>
      <c r="AA2167" s="18" t="b">
        <f t="shared" si="124"/>
        <v>1</v>
      </c>
      <c r="AB2167" s="26"/>
    </row>
    <row r="2168">
      <c r="A2168" s="21">
        <v>12082</v>
      </c>
      <c r="B2168" s="22" t="s">
        <v>8882</v>
      </c>
      <c r="C2168" s="22" t="s">
        <v>8883</v>
      </c>
      <c r="D2168" s="22" t="s">
        <v>4422</v>
      </c>
      <c r="E2168" s="22" t="s">
        <v>8884</v>
      </c>
      <c r="F2168" s="22" t="s">
        <v>8885</v>
      </c>
      <c r="G2168" s="22"/>
      <c r="H2168" s="14">
        <v>0.040000000000000001</v>
      </c>
      <c r="I2168" s="15" t="s">
        <v>3149</v>
      </c>
      <c r="J2168" s="15" t="s">
        <v>3150</v>
      </c>
      <c r="K2168" s="13">
        <v>90</v>
      </c>
      <c r="L2168" s="23">
        <v>40</v>
      </c>
      <c r="M2168" s="29">
        <f t="shared" si="125"/>
        <v>160</v>
      </c>
      <c r="N2168" s="29">
        <f t="shared" si="126"/>
        <v>200</v>
      </c>
      <c r="O2168" s="23">
        <v>5</v>
      </c>
      <c r="P2168" s="23">
        <v>30</v>
      </c>
      <c r="Q2168" s="23"/>
      <c r="R2168" s="23"/>
      <c r="S2168" s="22" t="s">
        <v>66</v>
      </c>
      <c r="T2168" s="22">
        <v>1.5900000000000001</v>
      </c>
      <c r="U2168" s="22">
        <v>267.12</v>
      </c>
      <c r="V2168" s="22">
        <v>370</v>
      </c>
      <c r="W2168" s="22">
        <v>520</v>
      </c>
      <c r="X2168" s="24"/>
      <c r="Y2168" s="25">
        <v>178</v>
      </c>
      <c r="Z2168" s="18">
        <f>#NAME?</f>
        <v>178</v>
      </c>
      <c r="AA2168" s="18" t="b">
        <f t="shared" si="124"/>
        <v>1</v>
      </c>
      <c r="AB2168" s="26"/>
    </row>
    <row r="2169">
      <c r="A2169" s="21">
        <v>12081</v>
      </c>
      <c r="B2169" s="22" t="s">
        <v>8886</v>
      </c>
      <c r="C2169" s="22" t="s">
        <v>8887</v>
      </c>
      <c r="D2169" s="22" t="s">
        <v>4422</v>
      </c>
      <c r="E2169" s="22" t="s">
        <v>8888</v>
      </c>
      <c r="F2169" s="22" t="s">
        <v>8889</v>
      </c>
      <c r="G2169" s="22"/>
      <c r="H2169" s="14">
        <v>0.040000000000000001</v>
      </c>
      <c r="I2169" s="15" t="s">
        <v>3149</v>
      </c>
      <c r="J2169" s="15" t="s">
        <v>3150</v>
      </c>
      <c r="K2169" s="13">
        <v>90</v>
      </c>
      <c r="L2169" s="23">
        <v>16</v>
      </c>
      <c r="M2169" s="29">
        <f t="shared" si="125"/>
        <v>64</v>
      </c>
      <c r="N2169" s="29">
        <f t="shared" si="126"/>
        <v>80</v>
      </c>
      <c r="O2169" s="23">
        <v>5</v>
      </c>
      <c r="P2169" s="23">
        <v>30</v>
      </c>
      <c r="Q2169" s="23"/>
      <c r="R2169" s="23"/>
      <c r="S2169" s="22" t="s">
        <v>66</v>
      </c>
      <c r="T2169" s="22">
        <v>10.85</v>
      </c>
      <c r="U2169" s="22">
        <v>252.25999999999999</v>
      </c>
      <c r="V2169" s="22">
        <v>380</v>
      </c>
      <c r="W2169" s="22">
        <v>530</v>
      </c>
      <c r="X2169" s="24">
        <v>2</v>
      </c>
      <c r="Y2169" s="25">
        <v>46</v>
      </c>
      <c r="Z2169" s="18">
        <f>#NAME?</f>
        <v>46</v>
      </c>
      <c r="AA2169" s="18" t="b">
        <f t="shared" si="124"/>
        <v>1</v>
      </c>
      <c r="AB2169" s="26">
        <v>1</v>
      </c>
    </row>
    <row r="2170">
      <c r="A2170" s="21">
        <v>12080</v>
      </c>
      <c r="B2170" s="22" t="s">
        <v>8890</v>
      </c>
      <c r="C2170" s="22" t="s">
        <v>8891</v>
      </c>
      <c r="D2170" s="22" t="s">
        <v>4422</v>
      </c>
      <c r="E2170" s="22" t="s">
        <v>8892</v>
      </c>
      <c r="F2170" s="22" t="s">
        <v>8893</v>
      </c>
      <c r="G2170" s="22"/>
      <c r="H2170" s="14">
        <v>0.040000000000000001</v>
      </c>
      <c r="I2170" s="15" t="s">
        <v>3149</v>
      </c>
      <c r="J2170" s="15" t="s">
        <v>3150</v>
      </c>
      <c r="K2170" s="13">
        <v>90</v>
      </c>
      <c r="L2170" s="23">
        <v>18</v>
      </c>
      <c r="M2170" s="29">
        <f t="shared" si="125"/>
        <v>72</v>
      </c>
      <c r="N2170" s="29">
        <f t="shared" si="126"/>
        <v>90</v>
      </c>
      <c r="O2170" s="23">
        <v>5</v>
      </c>
      <c r="P2170" s="23">
        <v>30</v>
      </c>
      <c r="Q2170" s="23"/>
      <c r="R2170" s="23"/>
      <c r="S2170" s="22" t="s">
        <v>66</v>
      </c>
      <c r="T2170" s="22">
        <v>10.85</v>
      </c>
      <c r="U2170" s="22">
        <v>252.25999999999999</v>
      </c>
      <c r="V2170" s="22">
        <v>380</v>
      </c>
      <c r="W2170" s="22">
        <v>530</v>
      </c>
      <c r="X2170" s="24">
        <v>8</v>
      </c>
      <c r="Y2170" s="25">
        <v>46</v>
      </c>
      <c r="Z2170" s="18">
        <f>#NAME?</f>
        <v>46</v>
      </c>
      <c r="AA2170" s="18" t="b">
        <f t="shared" si="124"/>
        <v>1</v>
      </c>
      <c r="AB2170" s="26">
        <v>1</v>
      </c>
    </row>
    <row r="2171">
      <c r="A2171" s="21">
        <v>10672</v>
      </c>
      <c r="B2171" s="22" t="s">
        <v>8894</v>
      </c>
      <c r="C2171" s="22" t="s">
        <v>8895</v>
      </c>
      <c r="D2171" s="22" t="s">
        <v>4422</v>
      </c>
      <c r="E2171" s="22" t="s">
        <v>8896</v>
      </c>
      <c r="F2171" s="22" t="s">
        <v>8897</v>
      </c>
      <c r="G2171" s="22"/>
      <c r="H2171" s="14">
        <v>0.040000000000000001</v>
      </c>
      <c r="I2171" s="15" t="s">
        <v>64</v>
      </c>
      <c r="J2171" s="22" t="s">
        <v>65</v>
      </c>
      <c r="K2171" s="13">
        <v>90</v>
      </c>
      <c r="L2171" s="23">
        <v>30</v>
      </c>
      <c r="M2171" s="29">
        <f t="shared" si="125"/>
        <v>120</v>
      </c>
      <c r="N2171" s="29">
        <f t="shared" si="126"/>
        <v>150</v>
      </c>
      <c r="O2171" s="23"/>
      <c r="P2171" s="23"/>
      <c r="Q2171" s="23">
        <v>5</v>
      </c>
      <c r="R2171" s="23">
        <v>20</v>
      </c>
      <c r="S2171" s="22" t="s">
        <v>66</v>
      </c>
      <c r="T2171" s="22">
        <v>10</v>
      </c>
      <c r="U2171" s="22">
        <v>233</v>
      </c>
      <c r="V2171" s="22">
        <v>360</v>
      </c>
      <c r="W2171" s="22">
        <v>480</v>
      </c>
      <c r="X2171" s="24">
        <v>5</v>
      </c>
      <c r="Y2171" s="25">
        <v>50</v>
      </c>
      <c r="Z2171" s="18">
        <f>#NAME?</f>
        <v>50</v>
      </c>
      <c r="AA2171" s="18" t="b">
        <f t="shared" si="124"/>
        <v>1</v>
      </c>
      <c r="AB2171" s="26">
        <v>0</v>
      </c>
    </row>
    <row r="2172">
      <c r="A2172" s="21">
        <v>10671</v>
      </c>
      <c r="B2172" s="22" t="s">
        <v>8898</v>
      </c>
      <c r="C2172" s="22" t="s">
        <v>8899</v>
      </c>
      <c r="D2172" s="22" t="s">
        <v>4422</v>
      </c>
      <c r="E2172" s="22" t="s">
        <v>8900</v>
      </c>
      <c r="F2172" s="22" t="s">
        <v>8901</v>
      </c>
      <c r="G2172" s="22"/>
      <c r="H2172" s="14">
        <v>0.040000000000000001</v>
      </c>
      <c r="I2172" s="15" t="s">
        <v>64</v>
      </c>
      <c r="J2172" s="22" t="s">
        <v>65</v>
      </c>
      <c r="K2172" s="13">
        <v>90</v>
      </c>
      <c r="L2172" s="23">
        <v>22</v>
      </c>
      <c r="M2172" s="29">
        <f t="shared" si="125"/>
        <v>88</v>
      </c>
      <c r="N2172" s="29">
        <f t="shared" si="126"/>
        <v>110</v>
      </c>
      <c r="O2172" s="23"/>
      <c r="P2172" s="23"/>
      <c r="Q2172" s="23">
        <v>5</v>
      </c>
      <c r="R2172" s="23">
        <v>20</v>
      </c>
      <c r="S2172" s="22" t="s">
        <v>66</v>
      </c>
      <c r="T2172" s="22">
        <v>10</v>
      </c>
      <c r="U2172" s="22">
        <v>255</v>
      </c>
      <c r="V2172" s="22">
        <v>380</v>
      </c>
      <c r="W2172" s="22">
        <v>510</v>
      </c>
      <c r="X2172" s="24">
        <v>3</v>
      </c>
      <c r="Y2172" s="25">
        <v>50</v>
      </c>
      <c r="Z2172" s="18">
        <f>#NAME?</f>
        <v>50</v>
      </c>
      <c r="AA2172" s="18" t="b">
        <f t="shared" si="124"/>
        <v>1</v>
      </c>
      <c r="AB2172" s="26">
        <v>17</v>
      </c>
    </row>
    <row r="2173">
      <c r="A2173" s="21">
        <v>10673</v>
      </c>
      <c r="B2173" s="22" t="s">
        <v>8902</v>
      </c>
      <c r="C2173" s="22" t="s">
        <v>8903</v>
      </c>
      <c r="D2173" s="22" t="s">
        <v>4422</v>
      </c>
      <c r="E2173" s="22" t="s">
        <v>8904</v>
      </c>
      <c r="F2173" s="22" t="s">
        <v>8905</v>
      </c>
      <c r="G2173" s="22"/>
      <c r="H2173" s="14">
        <v>0.040000000000000001</v>
      </c>
      <c r="I2173" s="15" t="s">
        <v>64</v>
      </c>
      <c r="J2173" s="22" t="s">
        <v>65</v>
      </c>
      <c r="K2173" s="13">
        <v>90</v>
      </c>
      <c r="L2173" s="23">
        <v>20</v>
      </c>
      <c r="M2173" s="29">
        <f t="shared" si="125"/>
        <v>80</v>
      </c>
      <c r="N2173" s="29">
        <f t="shared" si="126"/>
        <v>100</v>
      </c>
      <c r="O2173" s="23"/>
      <c r="P2173" s="23"/>
      <c r="Q2173" s="23">
        <v>5</v>
      </c>
      <c r="R2173" s="23">
        <v>30</v>
      </c>
      <c r="S2173" s="22" t="s">
        <v>66</v>
      </c>
      <c r="T2173" s="22">
        <v>5</v>
      </c>
      <c r="U2173" s="22">
        <v>128</v>
      </c>
      <c r="V2173" s="22">
        <v>190</v>
      </c>
      <c r="W2173" s="22">
        <v>260</v>
      </c>
      <c r="X2173" s="24">
        <v>14</v>
      </c>
      <c r="Y2173" s="25">
        <v>104</v>
      </c>
      <c r="Z2173" s="18">
        <f>#NAME?</f>
        <v>104</v>
      </c>
      <c r="AA2173" s="18" t="b">
        <f t="shared" si="124"/>
        <v>1</v>
      </c>
      <c r="AB2173" s="26">
        <v>12</v>
      </c>
    </row>
    <row r="2174">
      <c r="A2174" s="21">
        <v>10676</v>
      </c>
      <c r="B2174" s="22" t="s">
        <v>8906</v>
      </c>
      <c r="C2174" s="22" t="s">
        <v>8907</v>
      </c>
      <c r="D2174" s="22" t="s">
        <v>4422</v>
      </c>
      <c r="E2174" s="22" t="s">
        <v>8908</v>
      </c>
      <c r="F2174" s="22" t="s">
        <v>8909</v>
      </c>
      <c r="G2174" s="22"/>
      <c r="H2174" s="14">
        <v>0.040000000000000001</v>
      </c>
      <c r="I2174" s="15" t="s">
        <v>64</v>
      </c>
      <c r="J2174" s="22" t="s">
        <v>65</v>
      </c>
      <c r="K2174" s="13">
        <v>90</v>
      </c>
      <c r="L2174" s="23">
        <v>2</v>
      </c>
      <c r="M2174" s="29">
        <f t="shared" si="125"/>
        <v>8</v>
      </c>
      <c r="N2174" s="29">
        <f t="shared" si="126"/>
        <v>10</v>
      </c>
      <c r="O2174" s="23">
        <v>5</v>
      </c>
      <c r="P2174" s="23">
        <v>20</v>
      </c>
      <c r="Q2174" s="23"/>
      <c r="R2174" s="23"/>
      <c r="S2174" s="22" t="s">
        <v>66</v>
      </c>
      <c r="T2174" s="22">
        <v>11</v>
      </c>
      <c r="U2174" s="22">
        <v>281</v>
      </c>
      <c r="V2174" s="22">
        <v>420</v>
      </c>
      <c r="W2174" s="22">
        <v>560</v>
      </c>
      <c r="X2174" s="24">
        <v>18</v>
      </c>
      <c r="Y2174" s="25">
        <v>30</v>
      </c>
      <c r="Z2174" s="18">
        <f>#NAME?</f>
        <v>30</v>
      </c>
      <c r="AA2174" s="18" t="b">
        <f t="shared" si="124"/>
        <v>1</v>
      </c>
      <c r="AB2174" s="26">
        <v>2</v>
      </c>
    </row>
    <row r="2175">
      <c r="A2175" s="21">
        <v>10675</v>
      </c>
      <c r="B2175" s="22" t="s">
        <v>8910</v>
      </c>
      <c r="C2175" s="22" t="s">
        <v>8911</v>
      </c>
      <c r="D2175" s="22" t="s">
        <v>4422</v>
      </c>
      <c r="E2175" s="22" t="s">
        <v>8912</v>
      </c>
      <c r="F2175" s="22" t="s">
        <v>8913</v>
      </c>
      <c r="G2175" s="22"/>
      <c r="H2175" s="14">
        <v>0.040000000000000001</v>
      </c>
      <c r="I2175" s="15" t="s">
        <v>64</v>
      </c>
      <c r="J2175" s="22" t="s">
        <v>65</v>
      </c>
      <c r="K2175" s="13">
        <v>90</v>
      </c>
      <c r="L2175" s="23">
        <v>1</v>
      </c>
      <c r="M2175" s="29">
        <f t="shared" si="125"/>
        <v>4</v>
      </c>
      <c r="N2175" s="29">
        <f t="shared" si="126"/>
        <v>5</v>
      </c>
      <c r="O2175" s="23">
        <v>5</v>
      </c>
      <c r="P2175" s="23">
        <v>20</v>
      </c>
      <c r="Q2175" s="23"/>
      <c r="R2175" s="23"/>
      <c r="S2175" s="22" t="s">
        <v>66</v>
      </c>
      <c r="T2175" s="22">
        <v>11</v>
      </c>
      <c r="U2175" s="22">
        <v>281</v>
      </c>
      <c r="V2175" s="22">
        <v>420</v>
      </c>
      <c r="W2175" s="22">
        <v>560</v>
      </c>
      <c r="X2175" s="24">
        <v>12</v>
      </c>
      <c r="Y2175" s="25">
        <v>40</v>
      </c>
      <c r="Z2175" s="18">
        <f>#NAME?</f>
        <v>40</v>
      </c>
      <c r="AA2175" s="18" t="b">
        <f t="shared" si="124"/>
        <v>1</v>
      </c>
      <c r="AB2175" s="26">
        <v>3</v>
      </c>
    </row>
    <row r="2176">
      <c r="A2176" s="21">
        <v>10678</v>
      </c>
      <c r="B2176" s="22" t="s">
        <v>8914</v>
      </c>
      <c r="C2176" s="22" t="s">
        <v>8915</v>
      </c>
      <c r="D2176" s="22" t="s">
        <v>4422</v>
      </c>
      <c r="E2176" s="22" t="s">
        <v>8916</v>
      </c>
      <c r="F2176" s="22" t="s">
        <v>8917</v>
      </c>
      <c r="G2176" s="22"/>
      <c r="H2176" s="14">
        <v>0.040000000000000001</v>
      </c>
      <c r="I2176" s="15" t="s">
        <v>64</v>
      </c>
      <c r="J2176" s="22" t="s">
        <v>65</v>
      </c>
      <c r="K2176" s="13">
        <v>90</v>
      </c>
      <c r="L2176" s="23">
        <v>2</v>
      </c>
      <c r="M2176" s="29">
        <f t="shared" si="125"/>
        <v>8</v>
      </c>
      <c r="N2176" s="29">
        <f t="shared" si="126"/>
        <v>10</v>
      </c>
      <c r="O2176" s="23"/>
      <c r="P2176" s="23"/>
      <c r="Q2176" s="23">
        <v>5</v>
      </c>
      <c r="R2176" s="23">
        <v>30</v>
      </c>
      <c r="S2176" s="22" t="s">
        <v>66</v>
      </c>
      <c r="T2176" s="22">
        <v>18</v>
      </c>
      <c r="U2176" s="22">
        <v>459</v>
      </c>
      <c r="V2176" s="22">
        <v>690</v>
      </c>
      <c r="W2176" s="22">
        <v>920</v>
      </c>
      <c r="X2176" s="24">
        <v>1</v>
      </c>
      <c r="Y2176" s="25">
        <v>84</v>
      </c>
      <c r="Z2176" s="18">
        <f>#NAME?</f>
        <v>84</v>
      </c>
      <c r="AA2176" s="18" t="b">
        <f t="shared" si="124"/>
        <v>1</v>
      </c>
      <c r="AB2176" s="26">
        <v>12</v>
      </c>
    </row>
    <row r="2177">
      <c r="A2177" s="21">
        <v>10677</v>
      </c>
      <c r="B2177" s="22" t="s">
        <v>8918</v>
      </c>
      <c r="C2177" s="22" t="s">
        <v>8919</v>
      </c>
      <c r="D2177" s="22" t="s">
        <v>4422</v>
      </c>
      <c r="E2177" s="22" t="s">
        <v>8920</v>
      </c>
      <c r="F2177" s="22" t="s">
        <v>8921</v>
      </c>
      <c r="G2177" s="22"/>
      <c r="H2177" s="14">
        <v>0.040000000000000001</v>
      </c>
      <c r="I2177" s="15" t="s">
        <v>64</v>
      </c>
      <c r="J2177" s="22" t="s">
        <v>65</v>
      </c>
      <c r="K2177" s="13">
        <v>90</v>
      </c>
      <c r="L2177" s="23">
        <v>6</v>
      </c>
      <c r="M2177" s="29">
        <f t="shared" si="125"/>
        <v>24</v>
      </c>
      <c r="N2177" s="29">
        <f t="shared" si="126"/>
        <v>30</v>
      </c>
      <c r="O2177" s="23"/>
      <c r="P2177" s="23"/>
      <c r="Q2177" s="23">
        <v>5</v>
      </c>
      <c r="R2177" s="23">
        <v>30</v>
      </c>
      <c r="S2177" s="22" t="s">
        <v>66</v>
      </c>
      <c r="T2177" s="22">
        <v>18</v>
      </c>
      <c r="U2177" s="22">
        <v>459</v>
      </c>
      <c r="V2177" s="22">
        <v>690</v>
      </c>
      <c r="W2177" s="22">
        <v>920</v>
      </c>
      <c r="X2177" s="24">
        <v>4</v>
      </c>
      <c r="Y2177" s="25">
        <v>90</v>
      </c>
      <c r="Z2177" s="18">
        <f>#NAME?</f>
        <v>90</v>
      </c>
      <c r="AA2177" s="18" t="b">
        <f t="shared" si="124"/>
        <v>1</v>
      </c>
      <c r="AB2177" s="26">
        <v>5</v>
      </c>
    </row>
    <row r="2178">
      <c r="A2178" s="21">
        <v>11260</v>
      </c>
      <c r="B2178" s="22" t="s">
        <v>8922</v>
      </c>
      <c r="C2178" s="22" t="s">
        <v>8923</v>
      </c>
      <c r="D2178" s="22" t="s">
        <v>4422</v>
      </c>
      <c r="E2178" s="22" t="s">
        <v>8924</v>
      </c>
      <c r="F2178" s="22" t="s">
        <v>8925</v>
      </c>
      <c r="G2178" s="22"/>
      <c r="H2178" s="14">
        <v>0.040000000000000001</v>
      </c>
      <c r="I2178" s="15" t="s">
        <v>64</v>
      </c>
      <c r="J2178" s="22" t="s">
        <v>65</v>
      </c>
      <c r="K2178" s="13">
        <v>90</v>
      </c>
      <c r="L2178" s="23">
        <v>2</v>
      </c>
      <c r="M2178" s="29">
        <f t="shared" si="125"/>
        <v>8</v>
      </c>
      <c r="N2178" s="29">
        <f t="shared" si="126"/>
        <v>10</v>
      </c>
      <c r="O2178" s="23"/>
      <c r="P2178" s="23"/>
      <c r="Q2178" s="23">
        <v>5</v>
      </c>
      <c r="R2178" s="23">
        <v>30</v>
      </c>
      <c r="S2178" s="22" t="s">
        <v>66</v>
      </c>
      <c r="T2178" s="22">
        <v>8</v>
      </c>
      <c r="U2178" s="22">
        <v>180</v>
      </c>
      <c r="V2178" s="22">
        <v>200</v>
      </c>
      <c r="W2178" s="22">
        <v>380</v>
      </c>
      <c r="X2178" s="24">
        <v>8</v>
      </c>
      <c r="Y2178" s="25"/>
      <c r="Z2178" s="18">
        <f>#NAME?</f>
        <v>0</v>
      </c>
      <c r="AA2178" s="18" t="b">
        <f t="shared" si="124"/>
        <v>1</v>
      </c>
      <c r="AB2178" s="26"/>
    </row>
    <row r="2179">
      <c r="A2179" s="21">
        <v>11259</v>
      </c>
      <c r="B2179" s="22" t="s">
        <v>8926</v>
      </c>
      <c r="C2179" s="22" t="s">
        <v>8927</v>
      </c>
      <c r="D2179" s="22" t="s">
        <v>4422</v>
      </c>
      <c r="E2179" s="22" t="s">
        <v>8928</v>
      </c>
      <c r="F2179" s="22" t="s">
        <v>8929</v>
      </c>
      <c r="G2179" s="22"/>
      <c r="H2179" s="14">
        <v>0.040000000000000001</v>
      </c>
      <c r="I2179" s="15" t="s">
        <v>64</v>
      </c>
      <c r="J2179" s="22" t="s">
        <v>65</v>
      </c>
      <c r="K2179" s="13">
        <v>90</v>
      </c>
      <c r="L2179" s="23">
        <v>2</v>
      </c>
      <c r="M2179" s="29">
        <f t="shared" si="125"/>
        <v>8</v>
      </c>
      <c r="N2179" s="29">
        <f t="shared" si="126"/>
        <v>10</v>
      </c>
      <c r="O2179" s="23"/>
      <c r="P2179" s="23"/>
      <c r="Q2179" s="23">
        <v>5</v>
      </c>
      <c r="R2179" s="23">
        <v>30</v>
      </c>
      <c r="S2179" s="22" t="s">
        <v>66</v>
      </c>
      <c r="T2179" s="22">
        <v>8</v>
      </c>
      <c r="U2179" s="22">
        <v>180</v>
      </c>
      <c r="V2179" s="22">
        <v>200</v>
      </c>
      <c r="W2179" s="22">
        <v>380</v>
      </c>
      <c r="X2179" s="24">
        <v>18</v>
      </c>
      <c r="Y2179" s="25"/>
      <c r="Z2179" s="18">
        <f>#NAME?</f>
        <v>0</v>
      </c>
      <c r="AA2179" s="18" t="b">
        <f t="shared" ref="AA2179:AA2242" si="127">Y2179=Z2179</f>
        <v>1</v>
      </c>
      <c r="AB2179" s="26"/>
    </row>
    <row r="2180">
      <c r="A2180" s="21">
        <v>12692</v>
      </c>
      <c r="B2180" s="22" t="s">
        <v>8930</v>
      </c>
      <c r="C2180" s="22" t="s">
        <v>8931</v>
      </c>
      <c r="D2180" s="22" t="s">
        <v>4422</v>
      </c>
      <c r="E2180" s="22" t="s">
        <v>8932</v>
      </c>
      <c r="F2180" s="22" t="s">
        <v>8933</v>
      </c>
      <c r="G2180" s="22"/>
      <c r="H2180" s="14">
        <v>0.040000000000000001</v>
      </c>
      <c r="I2180" s="15" t="s">
        <v>64</v>
      </c>
      <c r="J2180" s="22" t="s">
        <v>65</v>
      </c>
      <c r="K2180" s="13">
        <v>90</v>
      </c>
      <c r="L2180" s="23">
        <v>0</v>
      </c>
      <c r="M2180" s="29">
        <f t="shared" si="125"/>
        <v>0</v>
      </c>
      <c r="N2180" s="29">
        <f t="shared" si="126"/>
        <v>0</v>
      </c>
      <c r="O2180" s="23">
        <v>5</v>
      </c>
      <c r="P2180" s="23">
        <v>20</v>
      </c>
      <c r="Q2180" s="23"/>
      <c r="R2180" s="23"/>
      <c r="S2180" s="22" t="s">
        <v>66</v>
      </c>
      <c r="T2180" s="22">
        <v>4.6900000000000004</v>
      </c>
      <c r="U2180" s="22">
        <v>733</v>
      </c>
      <c r="V2180" s="22">
        <v>1140</v>
      </c>
      <c r="W2180" s="22">
        <v>1570</v>
      </c>
      <c r="X2180" s="24"/>
      <c r="Y2180" s="25"/>
      <c r="Z2180" s="18">
        <f>#NAME?</f>
        <v>0</v>
      </c>
      <c r="AA2180" s="18" t="b">
        <f t="shared" si="127"/>
        <v>1</v>
      </c>
      <c r="AB2180" s="26"/>
    </row>
    <row r="2181">
      <c r="A2181" s="21">
        <v>12691</v>
      </c>
      <c r="B2181" s="22" t="s">
        <v>8934</v>
      </c>
      <c r="C2181" s="22" t="s">
        <v>8935</v>
      </c>
      <c r="D2181" s="22" t="s">
        <v>4422</v>
      </c>
      <c r="E2181" s="22" t="s">
        <v>8936</v>
      </c>
      <c r="F2181" s="22" t="s">
        <v>8937</v>
      </c>
      <c r="G2181" s="22"/>
      <c r="H2181" s="14">
        <v>0.040000000000000001</v>
      </c>
      <c r="I2181" s="15" t="s">
        <v>64</v>
      </c>
      <c r="J2181" s="22" t="s">
        <v>65</v>
      </c>
      <c r="K2181" s="13">
        <v>90</v>
      </c>
      <c r="L2181" s="23">
        <v>0</v>
      </c>
      <c r="M2181" s="29">
        <f t="shared" si="125"/>
        <v>0</v>
      </c>
      <c r="N2181" s="29">
        <f t="shared" si="126"/>
        <v>0</v>
      </c>
      <c r="O2181" s="23">
        <v>5</v>
      </c>
      <c r="P2181" s="23">
        <v>20</v>
      </c>
      <c r="Q2181" s="23"/>
      <c r="R2181" s="23"/>
      <c r="S2181" s="22" t="s">
        <v>66</v>
      </c>
      <c r="T2181" s="22">
        <v>4.6900000000000004</v>
      </c>
      <c r="U2181" s="22">
        <v>733</v>
      </c>
      <c r="V2181" s="22">
        <v>1140</v>
      </c>
      <c r="W2181" s="22">
        <v>1570</v>
      </c>
      <c r="X2181" s="24"/>
      <c r="Y2181" s="25"/>
      <c r="Z2181" s="18">
        <f>#NAME?</f>
        <v>0</v>
      </c>
      <c r="AA2181" s="18" t="b">
        <f t="shared" si="127"/>
        <v>1</v>
      </c>
      <c r="AB2181" s="26"/>
    </row>
    <row r="2182">
      <c r="A2182" s="21">
        <v>12690</v>
      </c>
      <c r="B2182" s="22" t="s">
        <v>8938</v>
      </c>
      <c r="C2182" s="22" t="s">
        <v>8939</v>
      </c>
      <c r="D2182" s="22" t="s">
        <v>4422</v>
      </c>
      <c r="E2182" s="22" t="s">
        <v>8940</v>
      </c>
      <c r="F2182" s="22" t="s">
        <v>8941</v>
      </c>
      <c r="G2182" s="22"/>
      <c r="H2182" s="14">
        <v>0.040000000000000001</v>
      </c>
      <c r="I2182" s="15" t="s">
        <v>64</v>
      </c>
      <c r="J2182" s="22" t="s">
        <v>65</v>
      </c>
      <c r="K2182" s="13">
        <v>90</v>
      </c>
      <c r="L2182" s="23">
        <v>0</v>
      </c>
      <c r="M2182" s="29">
        <f t="shared" si="125"/>
        <v>0</v>
      </c>
      <c r="N2182" s="29">
        <f t="shared" si="126"/>
        <v>0</v>
      </c>
      <c r="O2182" s="23"/>
      <c r="P2182" s="23"/>
      <c r="Q2182" s="23">
        <v>2</v>
      </c>
      <c r="R2182" s="23">
        <v>5</v>
      </c>
      <c r="S2182" s="22" t="s">
        <v>66</v>
      </c>
      <c r="T2182" s="22">
        <v>20.84</v>
      </c>
      <c r="U2182" s="22">
        <v>3257</v>
      </c>
      <c r="V2182" s="22">
        <v>5050</v>
      </c>
      <c r="W2182" s="22">
        <v>6970</v>
      </c>
      <c r="X2182" s="24"/>
      <c r="Y2182" s="25">
        <v>31</v>
      </c>
      <c r="Z2182" s="18">
        <f>#NAME?</f>
        <v>31</v>
      </c>
      <c r="AA2182" s="18" t="b">
        <f t="shared" si="127"/>
        <v>1</v>
      </c>
      <c r="AB2182" s="26">
        <v>1</v>
      </c>
    </row>
    <row r="2183">
      <c r="A2183" s="21">
        <v>13574</v>
      </c>
      <c r="B2183" s="22" t="s">
        <v>8942</v>
      </c>
      <c r="C2183" s="22" t="s">
        <v>8943</v>
      </c>
      <c r="D2183" s="22" t="s">
        <v>4422</v>
      </c>
      <c r="E2183" s="22" t="s">
        <v>8944</v>
      </c>
      <c r="F2183" s="22" t="s">
        <v>8945</v>
      </c>
      <c r="G2183" s="22"/>
      <c r="H2183" s="14">
        <v>0.040000000000000001</v>
      </c>
      <c r="I2183" s="15" t="s">
        <v>64</v>
      </c>
      <c r="J2183" s="22" t="s">
        <v>65</v>
      </c>
      <c r="K2183" s="13">
        <v>90</v>
      </c>
      <c r="L2183" s="23">
        <v>1</v>
      </c>
      <c r="M2183" s="29">
        <f t="shared" si="125"/>
        <v>4</v>
      </c>
      <c r="N2183" s="29">
        <f t="shared" si="126"/>
        <v>5</v>
      </c>
      <c r="O2183" s="23"/>
      <c r="P2183" s="23"/>
      <c r="Q2183" s="23">
        <v>2</v>
      </c>
      <c r="R2183" s="23">
        <v>10</v>
      </c>
      <c r="S2183" s="22" t="s">
        <v>66</v>
      </c>
      <c r="T2183" s="22">
        <v>110</v>
      </c>
      <c r="U2183" s="22">
        <v>2656</v>
      </c>
      <c r="V2183" s="22">
        <v>3980</v>
      </c>
      <c r="W2183" s="22">
        <v>5500</v>
      </c>
      <c r="X2183" s="24"/>
      <c r="Y2183" s="25"/>
      <c r="Z2183" s="18">
        <f>#NAME?</f>
        <v>0</v>
      </c>
      <c r="AA2183" s="18" t="b">
        <f t="shared" si="127"/>
        <v>1</v>
      </c>
      <c r="AB2183" s="26">
        <v>3</v>
      </c>
    </row>
    <row r="2184">
      <c r="A2184" s="21">
        <v>10668</v>
      </c>
      <c r="B2184" s="22" t="s">
        <v>8946</v>
      </c>
      <c r="C2184" s="22" t="s">
        <v>8947</v>
      </c>
      <c r="D2184" s="22" t="s">
        <v>4422</v>
      </c>
      <c r="E2184" s="22" t="s">
        <v>8948</v>
      </c>
      <c r="F2184" s="22" t="s">
        <v>8949</v>
      </c>
      <c r="G2184" s="22"/>
      <c r="H2184" s="14">
        <v>0.040000000000000001</v>
      </c>
      <c r="I2184" s="15" t="s">
        <v>64</v>
      </c>
      <c r="J2184" s="22" t="s">
        <v>65</v>
      </c>
      <c r="K2184" s="13">
        <v>90</v>
      </c>
      <c r="L2184" s="23">
        <v>4</v>
      </c>
      <c r="M2184" s="29">
        <f t="shared" si="125"/>
        <v>16</v>
      </c>
      <c r="N2184" s="29">
        <f t="shared" si="126"/>
        <v>20</v>
      </c>
      <c r="O2184" s="23"/>
      <c r="P2184" s="23"/>
      <c r="Q2184" s="23">
        <v>2</v>
      </c>
      <c r="R2184" s="23">
        <v>10</v>
      </c>
      <c r="S2184" s="22" t="s">
        <v>66</v>
      </c>
      <c r="T2184" s="22">
        <v>110</v>
      </c>
      <c r="U2184" s="22">
        <v>2805</v>
      </c>
      <c r="V2184" s="22">
        <v>4210</v>
      </c>
      <c r="W2184" s="22">
        <v>5610</v>
      </c>
      <c r="X2184" s="24"/>
      <c r="Y2184" s="25">
        <v>20</v>
      </c>
      <c r="Z2184" s="18">
        <f>#NAME?</f>
        <v>20</v>
      </c>
      <c r="AA2184" s="18" t="b">
        <f t="shared" si="127"/>
        <v>1</v>
      </c>
      <c r="AB2184" s="26">
        <v>5</v>
      </c>
    </row>
    <row r="2185">
      <c r="A2185" s="21">
        <v>10667</v>
      </c>
      <c r="B2185" s="22" t="s">
        <v>8950</v>
      </c>
      <c r="C2185" s="22" t="s">
        <v>8951</v>
      </c>
      <c r="D2185" s="22" t="s">
        <v>4422</v>
      </c>
      <c r="E2185" s="22" t="s">
        <v>8952</v>
      </c>
      <c r="F2185" s="22" t="s">
        <v>8953</v>
      </c>
      <c r="G2185" s="22"/>
      <c r="H2185" s="14">
        <v>0.040000000000000001</v>
      </c>
      <c r="I2185" s="15" t="s">
        <v>64</v>
      </c>
      <c r="J2185" s="22" t="s">
        <v>65</v>
      </c>
      <c r="K2185" s="13">
        <v>90</v>
      </c>
      <c r="L2185" s="23">
        <v>3</v>
      </c>
      <c r="M2185" s="29">
        <f t="shared" si="125"/>
        <v>12</v>
      </c>
      <c r="N2185" s="29">
        <f t="shared" si="126"/>
        <v>15</v>
      </c>
      <c r="O2185" s="23"/>
      <c r="P2185" s="23"/>
      <c r="Q2185" s="23">
        <v>2</v>
      </c>
      <c r="R2185" s="23">
        <v>10</v>
      </c>
      <c r="S2185" s="22" t="s">
        <v>66</v>
      </c>
      <c r="T2185" s="22">
        <v>110</v>
      </c>
      <c r="U2185" s="22">
        <v>2805</v>
      </c>
      <c r="V2185" s="22">
        <v>4210</v>
      </c>
      <c r="W2185" s="22">
        <v>5610</v>
      </c>
      <c r="X2185" s="24"/>
      <c r="Y2185" s="25">
        <v>26</v>
      </c>
      <c r="Z2185" s="18">
        <f>#NAME?</f>
        <v>26</v>
      </c>
      <c r="AA2185" s="18" t="b">
        <f t="shared" si="127"/>
        <v>1</v>
      </c>
      <c r="AB2185" s="26">
        <v>8</v>
      </c>
    </row>
    <row r="2186">
      <c r="A2186" s="12">
        <v>12858</v>
      </c>
      <c r="B2186" s="13" t="s">
        <v>8954</v>
      </c>
      <c r="C2186" s="13" t="s">
        <v>8955</v>
      </c>
      <c r="D2186" s="13" t="s">
        <v>4422</v>
      </c>
      <c r="E2186" s="13" t="s">
        <v>8956</v>
      </c>
      <c r="F2186" s="13" t="s">
        <v>8957</v>
      </c>
      <c r="G2186" s="13" t="s">
        <v>8958</v>
      </c>
      <c r="H2186" s="14">
        <v>0.02</v>
      </c>
      <c r="I2186" s="15" t="s">
        <v>32</v>
      </c>
      <c r="J2186" s="13" t="s">
        <v>33</v>
      </c>
      <c r="K2186" s="13">
        <v>90</v>
      </c>
      <c r="L2186" s="16">
        <f>#NAME?</f>
        <v>15</v>
      </c>
      <c r="M2186" s="29">
        <f t="shared" si="125"/>
        <v>60</v>
      </c>
      <c r="N2186" s="29">
        <f t="shared" si="126"/>
        <v>75</v>
      </c>
      <c r="O2186" s="16"/>
      <c r="P2186" s="16"/>
      <c r="Q2186" s="16">
        <v>1</v>
      </c>
      <c r="R2186" s="16">
        <v>3</v>
      </c>
      <c r="S2186" s="13" t="s">
        <v>34</v>
      </c>
      <c r="T2186" s="13">
        <v>10.52</v>
      </c>
      <c r="U2186" s="13">
        <v>1752.9000000000001</v>
      </c>
      <c r="V2186" s="13">
        <v>2300</v>
      </c>
      <c r="W2186" s="13">
        <v>3180</v>
      </c>
      <c r="X2186" s="17"/>
      <c r="Y2186" s="18"/>
      <c r="Z2186" s="18">
        <f>#NAME?</f>
        <v>0</v>
      </c>
      <c r="AA2186" s="18" t="b">
        <f t="shared" si="127"/>
        <v>1</v>
      </c>
      <c r="AB2186" s="19"/>
    </row>
    <row r="2187">
      <c r="A2187" s="21">
        <v>13798</v>
      </c>
      <c r="B2187" s="22" t="s">
        <v>8959</v>
      </c>
      <c r="C2187" s="22" t="s">
        <v>8960</v>
      </c>
      <c r="D2187" s="22" t="s">
        <v>4422</v>
      </c>
      <c r="E2187" s="22" t="s">
        <v>8961</v>
      </c>
      <c r="F2187" s="22" t="s">
        <v>8962</v>
      </c>
      <c r="G2187" s="22"/>
      <c r="H2187" s="14">
        <v>0.040000000000000001</v>
      </c>
      <c r="I2187" s="15" t="s">
        <v>64</v>
      </c>
      <c r="J2187" s="22" t="s">
        <v>65</v>
      </c>
      <c r="K2187" s="13">
        <v>90</v>
      </c>
      <c r="L2187" s="23">
        <v>7</v>
      </c>
      <c r="M2187" s="29">
        <f t="shared" si="125"/>
        <v>28</v>
      </c>
      <c r="N2187" s="29">
        <f t="shared" si="126"/>
        <v>35</v>
      </c>
      <c r="O2187" s="23"/>
      <c r="P2187" s="23"/>
      <c r="Q2187" s="23">
        <v>2</v>
      </c>
      <c r="R2187" s="23">
        <v>10</v>
      </c>
      <c r="S2187" s="22" t="s">
        <v>66</v>
      </c>
      <c r="T2187" s="22">
        <v>25</v>
      </c>
      <c r="U2187" s="22">
        <v>638</v>
      </c>
      <c r="V2187" s="22">
        <v>960</v>
      </c>
      <c r="W2187" s="22">
        <v>1280</v>
      </c>
      <c r="X2187" s="24">
        <v>10</v>
      </c>
      <c r="Y2187" s="25">
        <v>8</v>
      </c>
      <c r="Z2187" s="18">
        <f>#NAME?</f>
        <v>8</v>
      </c>
      <c r="AA2187" s="18" t="b">
        <f t="shared" si="127"/>
        <v>1</v>
      </c>
      <c r="AB2187" s="26">
        <v>1</v>
      </c>
    </row>
    <row r="2188">
      <c r="A2188" s="21">
        <v>13799</v>
      </c>
      <c r="B2188" s="22" t="s">
        <v>8963</v>
      </c>
      <c r="C2188" s="22" t="s">
        <v>8964</v>
      </c>
      <c r="D2188" s="22" t="s">
        <v>4422</v>
      </c>
      <c r="E2188" s="22" t="s">
        <v>8965</v>
      </c>
      <c r="F2188" s="22" t="s">
        <v>8966</v>
      </c>
      <c r="G2188" s="22"/>
      <c r="H2188" s="14">
        <v>0.040000000000000001</v>
      </c>
      <c r="I2188" s="15" t="s">
        <v>64</v>
      </c>
      <c r="J2188" s="22" t="s">
        <v>65</v>
      </c>
      <c r="K2188" s="13">
        <v>90</v>
      </c>
      <c r="L2188" s="23">
        <v>6</v>
      </c>
      <c r="M2188" s="29">
        <f t="shared" si="125"/>
        <v>24</v>
      </c>
      <c r="N2188" s="29">
        <f t="shared" si="126"/>
        <v>30</v>
      </c>
      <c r="O2188" s="23"/>
      <c r="P2188" s="23"/>
      <c r="Q2188" s="23">
        <v>2</v>
      </c>
      <c r="R2188" s="23">
        <v>10</v>
      </c>
      <c r="S2188" s="22" t="s">
        <v>66</v>
      </c>
      <c r="T2188" s="22">
        <v>25</v>
      </c>
      <c r="U2188" s="22">
        <v>638</v>
      </c>
      <c r="V2188" s="22">
        <v>960</v>
      </c>
      <c r="W2188" s="22">
        <v>1280</v>
      </c>
      <c r="X2188" s="24">
        <v>13</v>
      </c>
      <c r="Y2188" s="25">
        <v>0</v>
      </c>
      <c r="Z2188" s="18">
        <f>#NAME?</f>
        <v>0</v>
      </c>
      <c r="AA2188" s="18" t="b">
        <f t="shared" si="127"/>
        <v>1</v>
      </c>
      <c r="AB2188" s="26">
        <v>0</v>
      </c>
    </row>
    <row r="2189">
      <c r="A2189" s="12">
        <v>13495</v>
      </c>
      <c r="B2189" s="13" t="s">
        <v>8967</v>
      </c>
      <c r="C2189" s="13" t="s">
        <v>8968</v>
      </c>
      <c r="D2189" s="13" t="s">
        <v>4422</v>
      </c>
      <c r="E2189" s="13" t="s">
        <v>8969</v>
      </c>
      <c r="F2189" s="13" t="s">
        <v>8969</v>
      </c>
      <c r="G2189" s="13" t="s">
        <v>8970</v>
      </c>
      <c r="H2189" s="14">
        <v>0.02</v>
      </c>
      <c r="I2189" s="15" t="s">
        <v>32</v>
      </c>
      <c r="J2189" s="13" t="s">
        <v>33</v>
      </c>
      <c r="K2189" s="13">
        <v>90</v>
      </c>
      <c r="L2189" s="16">
        <f>#NAME?</f>
        <v>0</v>
      </c>
      <c r="M2189" s="29">
        <f t="shared" si="125"/>
        <v>0</v>
      </c>
      <c r="N2189" s="29">
        <f t="shared" si="126"/>
        <v>0</v>
      </c>
      <c r="O2189" s="16"/>
      <c r="P2189" s="16"/>
      <c r="Q2189" s="16">
        <v>1</v>
      </c>
      <c r="R2189" s="16">
        <v>3</v>
      </c>
      <c r="S2189" s="13" t="s">
        <v>34</v>
      </c>
      <c r="T2189" s="13">
        <v>13.35</v>
      </c>
      <c r="U2189" s="13">
        <v>2</v>
      </c>
      <c r="V2189" s="13">
        <v>2700</v>
      </c>
      <c r="W2189" s="13">
        <v>3730</v>
      </c>
      <c r="X2189" s="17"/>
      <c r="Y2189" s="18">
        <v>19</v>
      </c>
      <c r="Z2189" s="18">
        <f>#NAME?</f>
        <v>19</v>
      </c>
      <c r="AA2189" s="18" t="b">
        <f t="shared" si="127"/>
        <v>1</v>
      </c>
      <c r="AB2189" s="19">
        <v>2</v>
      </c>
    </row>
    <row r="2190">
      <c r="A2190" s="21">
        <v>10688</v>
      </c>
      <c r="B2190" s="22" t="s">
        <v>8971</v>
      </c>
      <c r="C2190" s="22" t="s">
        <v>8972</v>
      </c>
      <c r="D2190" s="22" t="s">
        <v>4422</v>
      </c>
      <c r="E2190" s="22" t="s">
        <v>8973</v>
      </c>
      <c r="F2190" s="22" t="s">
        <v>8974</v>
      </c>
      <c r="G2190" s="22"/>
      <c r="H2190" s="14">
        <v>0.040000000000000001</v>
      </c>
      <c r="I2190" s="15" t="s">
        <v>64</v>
      </c>
      <c r="J2190" s="22" t="s">
        <v>65</v>
      </c>
      <c r="K2190" s="13">
        <v>90</v>
      </c>
      <c r="L2190" s="23">
        <v>0</v>
      </c>
      <c r="M2190" s="29">
        <f t="shared" si="125"/>
        <v>0</v>
      </c>
      <c r="N2190" s="29">
        <f t="shared" si="126"/>
        <v>0</v>
      </c>
      <c r="O2190" s="23">
        <v>5</v>
      </c>
      <c r="P2190" s="23">
        <v>20</v>
      </c>
      <c r="Q2190" s="23"/>
      <c r="R2190" s="23"/>
      <c r="S2190" s="22" t="s">
        <v>66</v>
      </c>
      <c r="T2190" s="22">
        <v>2.4900000000000002</v>
      </c>
      <c r="U2190" s="22">
        <v>389</v>
      </c>
      <c r="V2190" s="22">
        <v>600</v>
      </c>
      <c r="W2190" s="22">
        <v>830</v>
      </c>
      <c r="X2190" s="24">
        <v>7</v>
      </c>
      <c r="Y2190" s="25"/>
      <c r="Z2190" s="18">
        <f>#NAME?</f>
        <v>0</v>
      </c>
      <c r="AA2190" s="18" t="b">
        <f t="shared" si="127"/>
        <v>1</v>
      </c>
      <c r="AB2190" s="26">
        <v>7</v>
      </c>
    </row>
    <row r="2191">
      <c r="A2191" s="21">
        <v>10687</v>
      </c>
      <c r="B2191" s="22" t="s">
        <v>8975</v>
      </c>
      <c r="C2191" s="22" t="s">
        <v>8976</v>
      </c>
      <c r="D2191" s="22" t="s">
        <v>4422</v>
      </c>
      <c r="E2191" s="22" t="s">
        <v>8977</v>
      </c>
      <c r="F2191" s="22" t="s">
        <v>8978</v>
      </c>
      <c r="G2191" s="22"/>
      <c r="H2191" s="14">
        <v>0.040000000000000001</v>
      </c>
      <c r="I2191" s="15" t="s">
        <v>64</v>
      </c>
      <c r="J2191" s="22" t="s">
        <v>65</v>
      </c>
      <c r="K2191" s="13">
        <v>90</v>
      </c>
      <c r="L2191" s="23">
        <v>0</v>
      </c>
      <c r="M2191" s="29">
        <f t="shared" ref="M2191:M2254" si="128">L2191*4</f>
        <v>0</v>
      </c>
      <c r="N2191" s="29">
        <f t="shared" ref="N2191:N2254" si="129">L2191*5</f>
        <v>0</v>
      </c>
      <c r="O2191" s="23">
        <v>5</v>
      </c>
      <c r="P2191" s="23">
        <v>20</v>
      </c>
      <c r="Q2191" s="23"/>
      <c r="R2191" s="23"/>
      <c r="S2191" s="22" t="s">
        <v>66</v>
      </c>
      <c r="T2191" s="22">
        <v>2.4900000000000002</v>
      </c>
      <c r="U2191" s="22">
        <v>389</v>
      </c>
      <c r="V2191" s="22">
        <v>600</v>
      </c>
      <c r="W2191" s="22">
        <v>830</v>
      </c>
      <c r="X2191" s="24">
        <v>9</v>
      </c>
      <c r="Y2191" s="25"/>
      <c r="Z2191" s="18">
        <f>#NAME?</f>
        <v>0</v>
      </c>
      <c r="AA2191" s="18" t="b">
        <f t="shared" si="127"/>
        <v>1</v>
      </c>
      <c r="AB2191" s="26">
        <v>7</v>
      </c>
    </row>
    <row r="2192">
      <c r="A2192" s="21">
        <v>10686</v>
      </c>
      <c r="B2192" s="22" t="s">
        <v>8979</v>
      </c>
      <c r="C2192" s="22" t="s">
        <v>8980</v>
      </c>
      <c r="D2192" s="22" t="s">
        <v>4422</v>
      </c>
      <c r="E2192" s="22" t="s">
        <v>8981</v>
      </c>
      <c r="F2192" s="22" t="s">
        <v>8982</v>
      </c>
      <c r="G2192" s="22"/>
      <c r="H2192" s="14">
        <v>0.040000000000000001</v>
      </c>
      <c r="I2192" s="15" t="s">
        <v>64</v>
      </c>
      <c r="J2192" s="22" t="s">
        <v>65</v>
      </c>
      <c r="K2192" s="13">
        <v>90</v>
      </c>
      <c r="L2192" s="23">
        <v>0</v>
      </c>
      <c r="M2192" s="29">
        <f t="shared" si="128"/>
        <v>0</v>
      </c>
      <c r="N2192" s="29">
        <f t="shared" si="129"/>
        <v>0</v>
      </c>
      <c r="O2192" s="23">
        <v>5</v>
      </c>
      <c r="P2192" s="23">
        <v>20</v>
      </c>
      <c r="Q2192" s="23"/>
      <c r="R2192" s="23"/>
      <c r="S2192" s="22" t="s">
        <v>66</v>
      </c>
      <c r="T2192" s="22">
        <v>4.1600000000000001</v>
      </c>
      <c r="U2192" s="22">
        <v>650</v>
      </c>
      <c r="V2192" s="22">
        <v>1010</v>
      </c>
      <c r="W2192" s="22">
        <v>1390</v>
      </c>
      <c r="X2192" s="24">
        <v>3</v>
      </c>
      <c r="Y2192" s="25"/>
      <c r="Z2192" s="18">
        <f>#NAME?</f>
        <v>0</v>
      </c>
      <c r="AA2192" s="18" t="b">
        <f t="shared" si="127"/>
        <v>1</v>
      </c>
      <c r="AB2192" s="26">
        <v>4</v>
      </c>
    </row>
    <row r="2193">
      <c r="A2193" s="21">
        <v>10685</v>
      </c>
      <c r="B2193" s="22" t="s">
        <v>8983</v>
      </c>
      <c r="C2193" s="22" t="s">
        <v>8984</v>
      </c>
      <c r="D2193" s="22" t="s">
        <v>4422</v>
      </c>
      <c r="E2193" s="22" t="s">
        <v>8985</v>
      </c>
      <c r="F2193" s="22" t="s">
        <v>8986</v>
      </c>
      <c r="G2193" s="22"/>
      <c r="H2193" s="14">
        <v>0.040000000000000001</v>
      </c>
      <c r="I2193" s="15" t="s">
        <v>64</v>
      </c>
      <c r="J2193" s="22" t="s">
        <v>65</v>
      </c>
      <c r="K2193" s="13">
        <v>90</v>
      </c>
      <c r="L2193" s="23">
        <v>0</v>
      </c>
      <c r="M2193" s="29">
        <f t="shared" si="128"/>
        <v>0</v>
      </c>
      <c r="N2193" s="29">
        <f t="shared" si="129"/>
        <v>0</v>
      </c>
      <c r="O2193" s="23">
        <v>5</v>
      </c>
      <c r="P2193" s="23">
        <v>20</v>
      </c>
      <c r="Q2193" s="23"/>
      <c r="R2193" s="23"/>
      <c r="S2193" s="22" t="s">
        <v>66</v>
      </c>
      <c r="T2193" s="22">
        <v>4.1600000000000001</v>
      </c>
      <c r="U2193" s="22">
        <v>650</v>
      </c>
      <c r="V2193" s="22">
        <v>1010</v>
      </c>
      <c r="W2193" s="22">
        <v>1390</v>
      </c>
      <c r="X2193" s="24"/>
      <c r="Y2193" s="25"/>
      <c r="Z2193" s="18">
        <f>#NAME?</f>
        <v>0</v>
      </c>
      <c r="AA2193" s="18" t="b">
        <f t="shared" si="127"/>
        <v>1</v>
      </c>
      <c r="AB2193" s="26">
        <v>8</v>
      </c>
    </row>
    <row r="2194">
      <c r="A2194" s="21">
        <v>10684</v>
      </c>
      <c r="B2194" s="22" t="s">
        <v>8987</v>
      </c>
      <c r="C2194" s="22" t="s">
        <v>8988</v>
      </c>
      <c r="D2194" s="22" t="s">
        <v>4422</v>
      </c>
      <c r="E2194" s="22" t="s">
        <v>8989</v>
      </c>
      <c r="F2194" s="22" t="s">
        <v>8990</v>
      </c>
      <c r="G2194" s="22"/>
      <c r="H2194" s="14">
        <v>0.040000000000000001</v>
      </c>
      <c r="I2194" s="15" t="s">
        <v>64</v>
      </c>
      <c r="J2194" s="22" t="s">
        <v>65</v>
      </c>
      <c r="K2194" s="13">
        <v>90</v>
      </c>
      <c r="L2194" s="23">
        <v>0</v>
      </c>
      <c r="M2194" s="29">
        <f t="shared" si="128"/>
        <v>0</v>
      </c>
      <c r="N2194" s="29">
        <f t="shared" si="129"/>
        <v>0</v>
      </c>
      <c r="O2194" s="23"/>
      <c r="P2194" s="23"/>
      <c r="Q2194" s="23">
        <v>2</v>
      </c>
      <c r="R2194" s="23">
        <v>5</v>
      </c>
      <c r="S2194" s="22" t="s">
        <v>66</v>
      </c>
      <c r="T2194" s="22">
        <v>13.710000000000001</v>
      </c>
      <c r="U2194" s="22">
        <v>2143</v>
      </c>
      <c r="V2194" s="22">
        <v>3320</v>
      </c>
      <c r="W2194" s="22">
        <v>4580</v>
      </c>
      <c r="X2194" s="24">
        <v>2</v>
      </c>
      <c r="Y2194" s="25"/>
      <c r="Z2194" s="18">
        <f>#NAME?</f>
        <v>0</v>
      </c>
      <c r="AA2194" s="18" t="b">
        <f t="shared" si="127"/>
        <v>1</v>
      </c>
      <c r="AB2194" s="26">
        <v>1</v>
      </c>
    </row>
    <row r="2195">
      <c r="A2195" s="21">
        <v>10683</v>
      </c>
      <c r="B2195" s="22" t="s">
        <v>8991</v>
      </c>
      <c r="C2195" s="22" t="s">
        <v>8992</v>
      </c>
      <c r="D2195" s="22" t="s">
        <v>4422</v>
      </c>
      <c r="E2195" s="22" t="s">
        <v>8993</v>
      </c>
      <c r="F2195" s="22" t="s">
        <v>8994</v>
      </c>
      <c r="G2195" s="22"/>
      <c r="H2195" s="14">
        <v>0.040000000000000001</v>
      </c>
      <c r="I2195" s="15" t="s">
        <v>64</v>
      </c>
      <c r="J2195" s="22" t="s">
        <v>65</v>
      </c>
      <c r="K2195" s="13">
        <v>90</v>
      </c>
      <c r="L2195" s="23">
        <v>0</v>
      </c>
      <c r="M2195" s="29">
        <f t="shared" si="128"/>
        <v>0</v>
      </c>
      <c r="N2195" s="29">
        <f t="shared" si="129"/>
        <v>0</v>
      </c>
      <c r="O2195" s="23"/>
      <c r="P2195" s="23"/>
      <c r="Q2195" s="23">
        <v>2</v>
      </c>
      <c r="R2195" s="23">
        <v>5</v>
      </c>
      <c r="S2195" s="22" t="s">
        <v>66</v>
      </c>
      <c r="T2195" s="22">
        <v>91.099999999999994</v>
      </c>
      <c r="U2195" s="22">
        <v>2050</v>
      </c>
      <c r="V2195" s="22">
        <v>3320</v>
      </c>
      <c r="W2195" s="22">
        <v>4580</v>
      </c>
      <c r="X2195" s="24">
        <v>10</v>
      </c>
      <c r="Y2195" s="25"/>
      <c r="Z2195" s="18">
        <f>#NAME?</f>
        <v>0</v>
      </c>
      <c r="AA2195" s="18" t="b">
        <f t="shared" si="127"/>
        <v>1</v>
      </c>
      <c r="AB2195" s="26">
        <v>3</v>
      </c>
    </row>
    <row r="2196">
      <c r="A2196" s="21">
        <v>10690</v>
      </c>
      <c r="B2196" s="22" t="s">
        <v>8995</v>
      </c>
      <c r="C2196" s="22" t="s">
        <v>8996</v>
      </c>
      <c r="D2196" s="22" t="s">
        <v>4422</v>
      </c>
      <c r="E2196" s="22" t="s">
        <v>8997</v>
      </c>
      <c r="F2196" s="22" t="s">
        <v>8998</v>
      </c>
      <c r="G2196" s="22"/>
      <c r="H2196" s="14">
        <v>0.040000000000000001</v>
      </c>
      <c r="I2196" s="15" t="s">
        <v>64</v>
      </c>
      <c r="J2196" s="22" t="s">
        <v>65</v>
      </c>
      <c r="K2196" s="13">
        <v>90</v>
      </c>
      <c r="L2196" s="23">
        <v>0</v>
      </c>
      <c r="M2196" s="29">
        <f t="shared" si="128"/>
        <v>0</v>
      </c>
      <c r="N2196" s="29">
        <f t="shared" si="129"/>
        <v>0</v>
      </c>
      <c r="O2196" s="23"/>
      <c r="P2196" s="23"/>
      <c r="Q2196" s="23">
        <v>2</v>
      </c>
      <c r="R2196" s="23">
        <v>5</v>
      </c>
      <c r="S2196" s="22" t="s">
        <v>66</v>
      </c>
      <c r="T2196" s="22">
        <v>91</v>
      </c>
      <c r="U2196" s="22">
        <v>2048</v>
      </c>
      <c r="V2196" s="22">
        <v>3170</v>
      </c>
      <c r="W2196" s="22">
        <v>4380</v>
      </c>
      <c r="X2196" s="24">
        <v>1</v>
      </c>
      <c r="Y2196" s="25">
        <v>3</v>
      </c>
      <c r="Z2196" s="18">
        <f>#NAME?</f>
        <v>3</v>
      </c>
      <c r="AA2196" s="18" t="b">
        <f t="shared" si="127"/>
        <v>1</v>
      </c>
      <c r="AB2196" s="26">
        <v>2</v>
      </c>
    </row>
    <row r="2197">
      <c r="A2197" s="21">
        <v>10689</v>
      </c>
      <c r="B2197" s="22" t="s">
        <v>8999</v>
      </c>
      <c r="C2197" s="22" t="s">
        <v>9000</v>
      </c>
      <c r="D2197" s="22" t="s">
        <v>4422</v>
      </c>
      <c r="E2197" s="22" t="s">
        <v>9001</v>
      </c>
      <c r="F2197" s="22" t="s">
        <v>9002</v>
      </c>
      <c r="G2197" s="22"/>
      <c r="H2197" s="14">
        <v>0.040000000000000001</v>
      </c>
      <c r="I2197" s="15" t="s">
        <v>64</v>
      </c>
      <c r="J2197" s="22" t="s">
        <v>65</v>
      </c>
      <c r="K2197" s="13">
        <v>90</v>
      </c>
      <c r="L2197" s="23">
        <v>0</v>
      </c>
      <c r="M2197" s="29">
        <f t="shared" si="128"/>
        <v>0</v>
      </c>
      <c r="N2197" s="29">
        <f t="shared" si="129"/>
        <v>0</v>
      </c>
      <c r="O2197" s="23"/>
      <c r="P2197" s="23"/>
      <c r="Q2197" s="23">
        <v>2</v>
      </c>
      <c r="R2197" s="23">
        <v>5</v>
      </c>
      <c r="S2197" s="22" t="s">
        <v>66</v>
      </c>
      <c r="T2197" s="22">
        <v>91</v>
      </c>
      <c r="U2197" s="22">
        <v>2048</v>
      </c>
      <c r="V2197" s="22">
        <v>3170</v>
      </c>
      <c r="W2197" s="22">
        <v>4380</v>
      </c>
      <c r="X2197" s="24"/>
      <c r="Y2197" s="25">
        <v>1</v>
      </c>
      <c r="Z2197" s="18">
        <f>#NAME?</f>
        <v>1</v>
      </c>
      <c r="AA2197" s="18" t="b">
        <f t="shared" si="127"/>
        <v>1</v>
      </c>
      <c r="AB2197" s="26">
        <v>4</v>
      </c>
    </row>
    <row r="2198">
      <c r="A2198" s="21">
        <v>10692</v>
      </c>
      <c r="B2198" s="22" t="s">
        <v>9003</v>
      </c>
      <c r="C2198" s="22" t="s">
        <v>9004</v>
      </c>
      <c r="D2198" s="22" t="s">
        <v>4422</v>
      </c>
      <c r="E2198" s="22" t="s">
        <v>9005</v>
      </c>
      <c r="F2198" s="22" t="s">
        <v>9006</v>
      </c>
      <c r="G2198" s="22"/>
      <c r="H2198" s="14">
        <v>0.040000000000000001</v>
      </c>
      <c r="I2198" s="15" t="s">
        <v>64</v>
      </c>
      <c r="J2198" s="22" t="s">
        <v>65</v>
      </c>
      <c r="K2198" s="13">
        <v>90</v>
      </c>
      <c r="L2198" s="23">
        <v>0</v>
      </c>
      <c r="M2198" s="29">
        <f t="shared" si="128"/>
        <v>0</v>
      </c>
      <c r="N2198" s="29">
        <f t="shared" si="129"/>
        <v>0</v>
      </c>
      <c r="O2198" s="23"/>
      <c r="P2198" s="23"/>
      <c r="Q2198" s="23">
        <v>2</v>
      </c>
      <c r="R2198" s="23">
        <v>5</v>
      </c>
      <c r="S2198" s="22" t="s">
        <v>66</v>
      </c>
      <c r="T2198" s="22">
        <v>30</v>
      </c>
      <c r="U2198" s="22">
        <v>765</v>
      </c>
      <c r="V2198" s="22">
        <v>1150</v>
      </c>
      <c r="W2198" s="22">
        <v>1530</v>
      </c>
      <c r="X2198" s="24">
        <v>2</v>
      </c>
      <c r="Y2198" s="25">
        <v>8</v>
      </c>
      <c r="Z2198" s="18">
        <f>#NAME?</f>
        <v>8</v>
      </c>
      <c r="AA2198" s="18" t="b">
        <f t="shared" si="127"/>
        <v>1</v>
      </c>
      <c r="AB2198" s="26">
        <v>3</v>
      </c>
    </row>
    <row r="2199">
      <c r="A2199" s="21">
        <v>10691</v>
      </c>
      <c r="B2199" s="22" t="s">
        <v>9007</v>
      </c>
      <c r="C2199" s="22" t="s">
        <v>9008</v>
      </c>
      <c r="D2199" s="22" t="s">
        <v>4422</v>
      </c>
      <c r="E2199" s="22" t="s">
        <v>9009</v>
      </c>
      <c r="F2199" s="22" t="s">
        <v>9010</v>
      </c>
      <c r="G2199" s="22"/>
      <c r="H2199" s="14">
        <v>0.040000000000000001</v>
      </c>
      <c r="I2199" s="15" t="s">
        <v>64</v>
      </c>
      <c r="J2199" s="22" t="s">
        <v>65</v>
      </c>
      <c r="K2199" s="13">
        <v>90</v>
      </c>
      <c r="L2199" s="23">
        <v>0</v>
      </c>
      <c r="M2199" s="29">
        <f t="shared" si="128"/>
        <v>0</v>
      </c>
      <c r="N2199" s="29">
        <f t="shared" si="129"/>
        <v>0</v>
      </c>
      <c r="O2199" s="23"/>
      <c r="P2199" s="23"/>
      <c r="Q2199" s="23">
        <v>2</v>
      </c>
      <c r="R2199" s="23">
        <v>5</v>
      </c>
      <c r="S2199" s="22" t="s">
        <v>66</v>
      </c>
      <c r="T2199" s="22">
        <v>30</v>
      </c>
      <c r="U2199" s="22">
        <v>765</v>
      </c>
      <c r="V2199" s="22">
        <v>1150</v>
      </c>
      <c r="W2199" s="22">
        <v>1530</v>
      </c>
      <c r="X2199" s="24">
        <v>1</v>
      </c>
      <c r="Y2199" s="25">
        <v>10</v>
      </c>
      <c r="Z2199" s="18">
        <f>#NAME?</f>
        <v>10</v>
      </c>
      <c r="AA2199" s="18" t="b">
        <f t="shared" si="127"/>
        <v>1</v>
      </c>
      <c r="AB2199" s="26">
        <v>3</v>
      </c>
    </row>
    <row r="2200">
      <c r="A2200" s="21">
        <v>10723</v>
      </c>
      <c r="B2200" s="22" t="s">
        <v>9011</v>
      </c>
      <c r="C2200" s="22" t="s">
        <v>9012</v>
      </c>
      <c r="D2200" s="22" t="s">
        <v>4422</v>
      </c>
      <c r="E2200" s="22" t="s">
        <v>9013</v>
      </c>
      <c r="F2200" s="22" t="s">
        <v>9014</v>
      </c>
      <c r="G2200" s="22"/>
      <c r="H2200" s="14">
        <v>0.040000000000000001</v>
      </c>
      <c r="I2200" s="15" t="s">
        <v>64</v>
      </c>
      <c r="J2200" s="22" t="s">
        <v>65</v>
      </c>
      <c r="K2200" s="13">
        <v>90</v>
      </c>
      <c r="L2200" s="23">
        <v>0</v>
      </c>
      <c r="M2200" s="29">
        <f t="shared" si="128"/>
        <v>0</v>
      </c>
      <c r="N2200" s="29">
        <f t="shared" si="129"/>
        <v>0</v>
      </c>
      <c r="O2200" s="23"/>
      <c r="P2200" s="23"/>
      <c r="Q2200" s="23">
        <v>1</v>
      </c>
      <c r="R2200" s="23">
        <v>5</v>
      </c>
      <c r="S2200" s="22" t="s">
        <v>66</v>
      </c>
      <c r="T2200" s="22">
        <v>65</v>
      </c>
      <c r="U2200" s="22">
        <v>9708</v>
      </c>
      <c r="V2200" s="22">
        <v>15050</v>
      </c>
      <c r="W2200" s="22">
        <v>20770</v>
      </c>
      <c r="X2200" s="24"/>
      <c r="Y2200" s="25">
        <v>2</v>
      </c>
      <c r="Z2200" s="18">
        <f>#NAME?</f>
        <v>2</v>
      </c>
      <c r="AA2200" s="18" t="b">
        <f t="shared" si="127"/>
        <v>1</v>
      </c>
      <c r="AB2200" s="26"/>
    </row>
    <row r="2201">
      <c r="A2201" s="21">
        <v>10724</v>
      </c>
      <c r="B2201" s="22" t="s">
        <v>9015</v>
      </c>
      <c r="C2201" s="22" t="s">
        <v>9016</v>
      </c>
      <c r="D2201" s="22" t="s">
        <v>4422</v>
      </c>
      <c r="E2201" s="22" t="s">
        <v>9017</v>
      </c>
      <c r="F2201" s="22" t="s">
        <v>9018</v>
      </c>
      <c r="G2201" s="22"/>
      <c r="H2201" s="14">
        <v>0.040000000000000001</v>
      </c>
      <c r="I2201" s="15" t="s">
        <v>64</v>
      </c>
      <c r="J2201" s="22" t="s">
        <v>65</v>
      </c>
      <c r="K2201" s="13">
        <v>90</v>
      </c>
      <c r="L2201" s="23">
        <v>0</v>
      </c>
      <c r="M2201" s="29">
        <f t="shared" si="128"/>
        <v>0</v>
      </c>
      <c r="N2201" s="29">
        <f t="shared" si="129"/>
        <v>0</v>
      </c>
      <c r="O2201" s="23"/>
      <c r="P2201" s="23"/>
      <c r="Q2201" s="23">
        <v>1</v>
      </c>
      <c r="R2201" s="23">
        <v>1</v>
      </c>
      <c r="S2201" s="22" t="s">
        <v>66</v>
      </c>
      <c r="T2201" s="22">
        <v>23.600000000000001</v>
      </c>
      <c r="U2201" s="22">
        <v>3689</v>
      </c>
      <c r="V2201" s="22">
        <v>5720</v>
      </c>
      <c r="W2201" s="22">
        <v>7900</v>
      </c>
      <c r="X2201" s="24"/>
      <c r="Y2201" s="25"/>
      <c r="Z2201" s="18">
        <f>#NAME?</f>
        <v>0</v>
      </c>
      <c r="AA2201" s="18" t="b">
        <f t="shared" si="127"/>
        <v>1</v>
      </c>
      <c r="AB2201" s="26"/>
    </row>
    <row r="2202">
      <c r="A2202" s="21">
        <v>10714</v>
      </c>
      <c r="B2202" s="22" t="s">
        <v>9019</v>
      </c>
      <c r="C2202" s="22" t="s">
        <v>9020</v>
      </c>
      <c r="D2202" s="22" t="s">
        <v>4422</v>
      </c>
      <c r="E2202" s="22" t="s">
        <v>9021</v>
      </c>
      <c r="F2202" s="22" t="s">
        <v>9022</v>
      </c>
      <c r="G2202" s="22"/>
      <c r="H2202" s="14">
        <v>0.040000000000000001</v>
      </c>
      <c r="I2202" s="15" t="s">
        <v>64</v>
      </c>
      <c r="J2202" s="22" t="s">
        <v>65</v>
      </c>
      <c r="K2202" s="13">
        <v>90</v>
      </c>
      <c r="L2202" s="23">
        <v>4</v>
      </c>
      <c r="M2202" s="29">
        <f t="shared" si="128"/>
        <v>16</v>
      </c>
      <c r="N2202" s="29">
        <f t="shared" si="129"/>
        <v>20</v>
      </c>
      <c r="O2202" s="23">
        <v>5</v>
      </c>
      <c r="P2202" s="23">
        <v>10</v>
      </c>
      <c r="Q2202" s="23"/>
      <c r="R2202" s="23"/>
      <c r="S2202" s="22" t="s">
        <v>66</v>
      </c>
      <c r="T2202" s="22">
        <v>35</v>
      </c>
      <c r="U2202" s="22">
        <v>893</v>
      </c>
      <c r="V2202" s="22">
        <v>1300</v>
      </c>
      <c r="W2202" s="22">
        <v>2300</v>
      </c>
      <c r="X2202" s="24">
        <v>10</v>
      </c>
      <c r="Y2202" s="25"/>
      <c r="Z2202" s="18">
        <f>#NAME?</f>
        <v>0</v>
      </c>
      <c r="AA2202" s="18" t="b">
        <f t="shared" si="127"/>
        <v>1</v>
      </c>
      <c r="AB2202" s="26"/>
    </row>
    <row r="2203">
      <c r="A2203" s="21">
        <v>10713</v>
      </c>
      <c r="B2203" s="22" t="s">
        <v>9023</v>
      </c>
      <c r="C2203" s="22" t="s">
        <v>9024</v>
      </c>
      <c r="D2203" s="22" t="s">
        <v>4422</v>
      </c>
      <c r="E2203" s="22" t="s">
        <v>9025</v>
      </c>
      <c r="F2203" s="22" t="s">
        <v>9026</v>
      </c>
      <c r="G2203" s="22"/>
      <c r="H2203" s="14">
        <v>0.040000000000000001</v>
      </c>
      <c r="I2203" s="15" t="s">
        <v>64</v>
      </c>
      <c r="J2203" s="22" t="s">
        <v>65</v>
      </c>
      <c r="K2203" s="13">
        <v>90</v>
      </c>
      <c r="L2203" s="23">
        <v>5</v>
      </c>
      <c r="M2203" s="29">
        <f t="shared" si="128"/>
        <v>20</v>
      </c>
      <c r="N2203" s="29">
        <f t="shared" si="129"/>
        <v>25</v>
      </c>
      <c r="O2203" s="23">
        <v>5</v>
      </c>
      <c r="P2203" s="23">
        <v>10</v>
      </c>
      <c r="Q2203" s="23"/>
      <c r="R2203" s="23"/>
      <c r="S2203" s="22" t="s">
        <v>66</v>
      </c>
      <c r="T2203" s="22">
        <v>35</v>
      </c>
      <c r="U2203" s="22">
        <v>893</v>
      </c>
      <c r="V2203" s="22">
        <v>1300</v>
      </c>
      <c r="W2203" s="22">
        <v>2300</v>
      </c>
      <c r="X2203" s="24">
        <v>5</v>
      </c>
      <c r="Y2203" s="25"/>
      <c r="Z2203" s="18">
        <f>#NAME?</f>
        <v>0</v>
      </c>
      <c r="AA2203" s="18" t="b">
        <f t="shared" si="127"/>
        <v>1</v>
      </c>
      <c r="AB2203" s="26"/>
    </row>
    <row r="2204">
      <c r="A2204" s="21">
        <v>11609</v>
      </c>
      <c r="B2204" s="22" t="s">
        <v>9027</v>
      </c>
      <c r="C2204" s="22" t="s">
        <v>9028</v>
      </c>
      <c r="D2204" s="22" t="s">
        <v>4422</v>
      </c>
      <c r="E2204" s="22" t="s">
        <v>9029</v>
      </c>
      <c r="F2204" s="22" t="s">
        <v>9030</v>
      </c>
      <c r="G2204" s="22"/>
      <c r="H2204" s="14">
        <v>0.040000000000000001</v>
      </c>
      <c r="I2204" s="15" t="s">
        <v>64</v>
      </c>
      <c r="J2204" s="22" t="s">
        <v>65</v>
      </c>
      <c r="K2204" s="13">
        <v>90</v>
      </c>
      <c r="L2204" s="23">
        <v>3</v>
      </c>
      <c r="M2204" s="29">
        <f t="shared" si="128"/>
        <v>12</v>
      </c>
      <c r="N2204" s="29">
        <f t="shared" si="129"/>
        <v>15</v>
      </c>
      <c r="O2204" s="23"/>
      <c r="P2204" s="23"/>
      <c r="Q2204" s="23">
        <v>1</v>
      </c>
      <c r="R2204" s="23">
        <v>2</v>
      </c>
      <c r="S2204" s="22" t="s">
        <v>66</v>
      </c>
      <c r="T2204" s="22">
        <v>100</v>
      </c>
      <c r="U2204" s="22">
        <v>2325</v>
      </c>
      <c r="V2204" s="22">
        <v>4000</v>
      </c>
      <c r="W2204" s="22">
        <v>4970</v>
      </c>
      <c r="X2204" s="24"/>
      <c r="Y2204" s="25">
        <v>26</v>
      </c>
      <c r="Z2204" s="18">
        <f>#NAME?</f>
        <v>26</v>
      </c>
      <c r="AA2204" s="18" t="b">
        <f t="shared" si="127"/>
        <v>1</v>
      </c>
      <c r="AB2204" s="26">
        <v>3</v>
      </c>
    </row>
    <row r="2205">
      <c r="A2205" s="21">
        <v>12768</v>
      </c>
      <c r="B2205" s="22" t="s">
        <v>9031</v>
      </c>
      <c r="C2205" s="22" t="s">
        <v>9032</v>
      </c>
      <c r="D2205" s="22" t="s">
        <v>4422</v>
      </c>
      <c r="E2205" s="22" t="s">
        <v>9033</v>
      </c>
      <c r="F2205" s="22" t="s">
        <v>9034</v>
      </c>
      <c r="G2205" s="22"/>
      <c r="H2205" s="14">
        <v>0.040000000000000001</v>
      </c>
      <c r="I2205" s="15" t="s">
        <v>64</v>
      </c>
      <c r="J2205" s="22" t="s">
        <v>65</v>
      </c>
      <c r="K2205" s="13">
        <v>90</v>
      </c>
      <c r="L2205" s="23">
        <v>7</v>
      </c>
      <c r="M2205" s="29">
        <f t="shared" si="128"/>
        <v>28</v>
      </c>
      <c r="N2205" s="29">
        <f t="shared" si="129"/>
        <v>35</v>
      </c>
      <c r="O2205" s="23"/>
      <c r="P2205" s="23"/>
      <c r="Q2205" s="23">
        <v>5</v>
      </c>
      <c r="R2205" s="23">
        <v>20</v>
      </c>
      <c r="S2205" s="22" t="s">
        <v>66</v>
      </c>
      <c r="T2205" s="22">
        <v>15.300000000000001</v>
      </c>
      <c r="U2205" s="22">
        <v>390</v>
      </c>
      <c r="V2205" s="22">
        <v>590</v>
      </c>
      <c r="W2205" s="22">
        <v>1100</v>
      </c>
      <c r="X2205" s="24"/>
      <c r="Y2205" s="25"/>
      <c r="Z2205" s="18">
        <f>#NAME?</f>
        <v>0</v>
      </c>
      <c r="AA2205" s="18" t="b">
        <f t="shared" si="127"/>
        <v>1</v>
      </c>
      <c r="AB2205" s="26">
        <v>2</v>
      </c>
    </row>
    <row r="2206">
      <c r="A2206" s="21">
        <v>12767</v>
      </c>
      <c r="B2206" s="22" t="s">
        <v>9035</v>
      </c>
      <c r="C2206" s="22" t="s">
        <v>9036</v>
      </c>
      <c r="D2206" s="22" t="s">
        <v>4422</v>
      </c>
      <c r="E2206" s="22" t="s">
        <v>9037</v>
      </c>
      <c r="F2206" s="22" t="s">
        <v>9038</v>
      </c>
      <c r="G2206" s="22"/>
      <c r="H2206" s="14">
        <v>0.040000000000000001</v>
      </c>
      <c r="I2206" s="15" t="s">
        <v>64</v>
      </c>
      <c r="J2206" s="22" t="s">
        <v>65</v>
      </c>
      <c r="K2206" s="13">
        <v>90</v>
      </c>
      <c r="L2206" s="23">
        <v>6</v>
      </c>
      <c r="M2206" s="29">
        <f t="shared" si="128"/>
        <v>24</v>
      </c>
      <c r="N2206" s="29">
        <f t="shared" si="129"/>
        <v>30</v>
      </c>
      <c r="O2206" s="23"/>
      <c r="P2206" s="23"/>
      <c r="Q2206" s="23">
        <v>5</v>
      </c>
      <c r="R2206" s="23">
        <v>20</v>
      </c>
      <c r="S2206" s="22" t="s">
        <v>66</v>
      </c>
      <c r="T2206" s="22">
        <v>15.300000000000001</v>
      </c>
      <c r="U2206" s="22">
        <v>390</v>
      </c>
      <c r="V2206" s="22">
        <v>590</v>
      </c>
      <c r="W2206" s="22">
        <v>1100</v>
      </c>
      <c r="X2206" s="24"/>
      <c r="Y2206" s="25"/>
      <c r="Z2206" s="18">
        <f>#NAME?</f>
        <v>0</v>
      </c>
      <c r="AA2206" s="18" t="b">
        <f t="shared" si="127"/>
        <v>1</v>
      </c>
      <c r="AB2206" s="26">
        <v>8</v>
      </c>
    </row>
    <row r="2207">
      <c r="A2207" s="21">
        <v>11606</v>
      </c>
      <c r="B2207" s="22" t="s">
        <v>9039</v>
      </c>
      <c r="C2207" s="22" t="s">
        <v>9040</v>
      </c>
      <c r="D2207" s="22" t="s">
        <v>4422</v>
      </c>
      <c r="E2207" s="22" t="s">
        <v>9041</v>
      </c>
      <c r="F2207" s="22" t="s">
        <v>9042</v>
      </c>
      <c r="G2207" s="22"/>
      <c r="H2207" s="14">
        <v>0.040000000000000001</v>
      </c>
      <c r="I2207" s="15" t="s">
        <v>64</v>
      </c>
      <c r="J2207" s="22" t="s">
        <v>65</v>
      </c>
      <c r="K2207" s="13">
        <v>90</v>
      </c>
      <c r="L2207" s="23">
        <v>1</v>
      </c>
      <c r="M2207" s="29">
        <f t="shared" si="128"/>
        <v>4</v>
      </c>
      <c r="N2207" s="29">
        <f t="shared" si="129"/>
        <v>5</v>
      </c>
      <c r="O2207" s="23"/>
      <c r="P2207" s="23"/>
      <c r="Q2207" s="23">
        <v>2</v>
      </c>
      <c r="R2207" s="23">
        <v>4</v>
      </c>
      <c r="S2207" s="22" t="s">
        <v>66</v>
      </c>
      <c r="T2207" s="22">
        <v>135</v>
      </c>
      <c r="U2207" s="22">
        <v>3038</v>
      </c>
      <c r="V2207" s="22">
        <v>4710</v>
      </c>
      <c r="W2207" s="22">
        <v>6500</v>
      </c>
      <c r="X2207" s="24"/>
      <c r="Y2207" s="25">
        <v>52</v>
      </c>
      <c r="Z2207" s="18">
        <f>#NAME?</f>
        <v>52</v>
      </c>
      <c r="AA2207" s="18" t="b">
        <f t="shared" si="127"/>
        <v>1</v>
      </c>
      <c r="AB2207" s="26">
        <v>1</v>
      </c>
    </row>
    <row r="2208">
      <c r="A2208" s="21">
        <v>10712</v>
      </c>
      <c r="B2208" s="22" t="s">
        <v>9043</v>
      </c>
      <c r="C2208" s="22" t="s">
        <v>9044</v>
      </c>
      <c r="D2208" s="22" t="s">
        <v>4422</v>
      </c>
      <c r="E2208" s="22" t="s">
        <v>9045</v>
      </c>
      <c r="F2208" s="22" t="s">
        <v>9046</v>
      </c>
      <c r="G2208" s="22"/>
      <c r="H2208" s="14">
        <v>0.040000000000000001</v>
      </c>
      <c r="I2208" s="15" t="s">
        <v>64</v>
      </c>
      <c r="J2208" s="22" t="s">
        <v>65</v>
      </c>
      <c r="K2208" s="13">
        <v>90</v>
      </c>
      <c r="L2208" s="23">
        <v>1</v>
      </c>
      <c r="M2208" s="29">
        <f t="shared" si="128"/>
        <v>4</v>
      </c>
      <c r="N2208" s="29">
        <f t="shared" si="129"/>
        <v>5</v>
      </c>
      <c r="O2208" s="23"/>
      <c r="P2208" s="23"/>
      <c r="Q2208" s="23">
        <v>2</v>
      </c>
      <c r="R2208" s="23">
        <v>4</v>
      </c>
      <c r="S2208" s="22" t="s">
        <v>66</v>
      </c>
      <c r="T2208" s="22">
        <v>117</v>
      </c>
      <c r="U2208" s="22">
        <v>2984</v>
      </c>
      <c r="V2208" s="22">
        <v>4480</v>
      </c>
      <c r="W2208" s="22">
        <v>5970</v>
      </c>
      <c r="X2208" s="24">
        <v>1</v>
      </c>
      <c r="Y2208" s="25">
        <v>6</v>
      </c>
      <c r="Z2208" s="18">
        <f>#NAME?</f>
        <v>6</v>
      </c>
      <c r="AA2208" s="18" t="b">
        <f t="shared" si="127"/>
        <v>1</v>
      </c>
      <c r="AB2208" s="26">
        <v>2</v>
      </c>
    </row>
    <row r="2209">
      <c r="A2209" s="21">
        <v>10711</v>
      </c>
      <c r="B2209" s="22" t="s">
        <v>9047</v>
      </c>
      <c r="C2209" s="22" t="s">
        <v>9048</v>
      </c>
      <c r="D2209" s="22" t="s">
        <v>4422</v>
      </c>
      <c r="E2209" s="22" t="s">
        <v>9049</v>
      </c>
      <c r="F2209" s="22" t="s">
        <v>9050</v>
      </c>
      <c r="G2209" s="22"/>
      <c r="H2209" s="14">
        <v>0.040000000000000001</v>
      </c>
      <c r="I2209" s="15" t="s">
        <v>64</v>
      </c>
      <c r="J2209" s="22" t="s">
        <v>65</v>
      </c>
      <c r="K2209" s="13">
        <v>90</v>
      </c>
      <c r="L2209" s="23">
        <v>1</v>
      </c>
      <c r="M2209" s="29">
        <f t="shared" si="128"/>
        <v>4</v>
      </c>
      <c r="N2209" s="29">
        <f t="shared" si="129"/>
        <v>5</v>
      </c>
      <c r="O2209" s="23"/>
      <c r="P2209" s="23"/>
      <c r="Q2209" s="23">
        <v>2</v>
      </c>
      <c r="R2209" s="23">
        <v>4</v>
      </c>
      <c r="S2209" s="22" t="s">
        <v>66</v>
      </c>
      <c r="T2209" s="22">
        <v>117</v>
      </c>
      <c r="U2209" s="22">
        <v>2984</v>
      </c>
      <c r="V2209" s="22">
        <v>4480</v>
      </c>
      <c r="W2209" s="22">
        <v>5970</v>
      </c>
      <c r="X2209" s="24">
        <v>2</v>
      </c>
      <c r="Y2209" s="25">
        <v>14</v>
      </c>
      <c r="Z2209" s="18">
        <f>#NAME?</f>
        <v>14</v>
      </c>
      <c r="AA2209" s="18" t="b">
        <f t="shared" si="127"/>
        <v>1</v>
      </c>
      <c r="AB2209" s="26">
        <v>2</v>
      </c>
    </row>
    <row r="2210">
      <c r="A2210" s="21">
        <v>12674</v>
      </c>
      <c r="B2210" s="22" t="s">
        <v>9051</v>
      </c>
      <c r="C2210" s="22" t="s">
        <v>9052</v>
      </c>
      <c r="D2210" s="22" t="s">
        <v>4422</v>
      </c>
      <c r="E2210" s="22" t="s">
        <v>9053</v>
      </c>
      <c r="F2210" s="22" t="s">
        <v>9054</v>
      </c>
      <c r="G2210" s="22"/>
      <c r="H2210" s="14">
        <v>0.040000000000000001</v>
      </c>
      <c r="I2210" s="15" t="s">
        <v>64</v>
      </c>
      <c r="J2210" s="22" t="s">
        <v>65</v>
      </c>
      <c r="K2210" s="13">
        <v>90</v>
      </c>
      <c r="L2210" s="23">
        <v>5</v>
      </c>
      <c r="M2210" s="29">
        <f t="shared" si="128"/>
        <v>20</v>
      </c>
      <c r="N2210" s="29">
        <f t="shared" si="129"/>
        <v>25</v>
      </c>
      <c r="O2210" s="23">
        <v>2</v>
      </c>
      <c r="P2210" s="23">
        <v>5</v>
      </c>
      <c r="Q2210" s="23"/>
      <c r="R2210" s="23"/>
      <c r="S2210" s="22" t="s">
        <v>66</v>
      </c>
      <c r="T2210" s="22">
        <v>45</v>
      </c>
      <c r="U2210" s="22">
        <v>1224</v>
      </c>
      <c r="V2210" s="22">
        <v>1840</v>
      </c>
      <c r="W2210" s="22">
        <v>2450</v>
      </c>
      <c r="X2210" s="24"/>
      <c r="Y2210" s="25"/>
      <c r="Z2210" s="18">
        <f>#NAME?</f>
        <v>0</v>
      </c>
      <c r="AA2210" s="18" t="b">
        <f t="shared" si="127"/>
        <v>1</v>
      </c>
      <c r="AB2210" s="26"/>
    </row>
    <row r="2211">
      <c r="A2211" s="21">
        <v>11610</v>
      </c>
      <c r="B2211" s="22" t="s">
        <v>9055</v>
      </c>
      <c r="C2211" s="22" t="s">
        <v>9056</v>
      </c>
      <c r="D2211" s="22" t="s">
        <v>4422</v>
      </c>
      <c r="E2211" s="22" t="s">
        <v>9057</v>
      </c>
      <c r="F2211" s="22" t="s">
        <v>9058</v>
      </c>
      <c r="G2211" s="22"/>
      <c r="H2211" s="14">
        <v>0.040000000000000001</v>
      </c>
      <c r="I2211" s="15" t="s">
        <v>64</v>
      </c>
      <c r="J2211" s="22" t="s">
        <v>65</v>
      </c>
      <c r="K2211" s="13">
        <v>90</v>
      </c>
      <c r="L2211" s="23">
        <v>1</v>
      </c>
      <c r="M2211" s="29">
        <f t="shared" si="128"/>
        <v>4</v>
      </c>
      <c r="N2211" s="29">
        <f t="shared" si="129"/>
        <v>5</v>
      </c>
      <c r="O2211" s="23"/>
      <c r="P2211" s="23"/>
      <c r="Q2211" s="23">
        <v>1</v>
      </c>
      <c r="R2211" s="23">
        <v>2</v>
      </c>
      <c r="S2211" s="22" t="s">
        <v>66</v>
      </c>
      <c r="T2211" s="22">
        <v>135</v>
      </c>
      <c r="U2211" s="22">
        <v>3443</v>
      </c>
      <c r="V2211" s="22">
        <v>5200</v>
      </c>
      <c r="W2211" s="22">
        <v>9000</v>
      </c>
      <c r="X2211" s="24"/>
      <c r="Y2211" s="25"/>
      <c r="Z2211" s="18">
        <f>#NAME?</f>
        <v>0</v>
      </c>
      <c r="AA2211" s="18" t="b">
        <f t="shared" si="127"/>
        <v>1</v>
      </c>
      <c r="AB2211" s="26"/>
    </row>
    <row r="2212">
      <c r="A2212" s="21">
        <v>10718</v>
      </c>
      <c r="B2212" s="22" t="s">
        <v>9059</v>
      </c>
      <c r="C2212" s="22" t="s">
        <v>9060</v>
      </c>
      <c r="D2212" s="22" t="s">
        <v>4422</v>
      </c>
      <c r="E2212" s="22" t="s">
        <v>9061</v>
      </c>
      <c r="F2212" s="22" t="s">
        <v>9062</v>
      </c>
      <c r="G2212" s="22"/>
      <c r="H2212" s="14">
        <v>0.040000000000000001</v>
      </c>
      <c r="I2212" s="15" t="s">
        <v>64</v>
      </c>
      <c r="J2212" s="22" t="s">
        <v>65</v>
      </c>
      <c r="K2212" s="13">
        <v>90</v>
      </c>
      <c r="L2212" s="23">
        <v>6</v>
      </c>
      <c r="M2212" s="29">
        <f t="shared" si="128"/>
        <v>24</v>
      </c>
      <c r="N2212" s="29">
        <f t="shared" si="129"/>
        <v>30</v>
      </c>
      <c r="O2212" s="23">
        <v>2</v>
      </c>
      <c r="P2212" s="23">
        <v>5</v>
      </c>
      <c r="Q2212" s="23"/>
      <c r="R2212" s="23"/>
      <c r="S2212" s="22" t="s">
        <v>66</v>
      </c>
      <c r="T2212" s="22">
        <v>12</v>
      </c>
      <c r="U2212" s="22">
        <v>305.13999999999999</v>
      </c>
      <c r="V2212" s="22">
        <v>550</v>
      </c>
      <c r="W2212" s="22">
        <v>900</v>
      </c>
      <c r="X2212" s="24"/>
      <c r="Y2212" s="25"/>
      <c r="Z2212" s="18">
        <f>#NAME?</f>
        <v>0</v>
      </c>
      <c r="AA2212" s="18" t="b">
        <f t="shared" si="127"/>
        <v>1</v>
      </c>
      <c r="AB2212" s="26"/>
    </row>
    <row r="2213">
      <c r="A2213" s="21">
        <v>10717</v>
      </c>
      <c r="B2213" s="22" t="s">
        <v>9063</v>
      </c>
      <c r="C2213" s="22" t="s">
        <v>9064</v>
      </c>
      <c r="D2213" s="22" t="s">
        <v>4422</v>
      </c>
      <c r="E2213" s="22" t="s">
        <v>9065</v>
      </c>
      <c r="F2213" s="22" t="s">
        <v>9066</v>
      </c>
      <c r="G2213" s="22"/>
      <c r="H2213" s="14">
        <v>0.040000000000000001</v>
      </c>
      <c r="I2213" s="15" t="s">
        <v>64</v>
      </c>
      <c r="J2213" s="22" t="s">
        <v>65</v>
      </c>
      <c r="K2213" s="13">
        <v>90</v>
      </c>
      <c r="L2213" s="23">
        <v>7</v>
      </c>
      <c r="M2213" s="29">
        <f t="shared" si="128"/>
        <v>28</v>
      </c>
      <c r="N2213" s="29">
        <f t="shared" si="129"/>
        <v>35</v>
      </c>
      <c r="O2213" s="23">
        <v>2</v>
      </c>
      <c r="P2213" s="23">
        <v>5</v>
      </c>
      <c r="Q2213" s="23"/>
      <c r="R2213" s="23"/>
      <c r="S2213" s="22" t="s">
        <v>66</v>
      </c>
      <c r="T2213" s="22">
        <v>12</v>
      </c>
      <c r="U2213" s="22">
        <v>305.13999999999999</v>
      </c>
      <c r="V2213" s="22">
        <v>550</v>
      </c>
      <c r="W2213" s="22">
        <v>900</v>
      </c>
      <c r="X2213" s="24"/>
      <c r="Y2213" s="25"/>
      <c r="Z2213" s="18">
        <f>#NAME?</f>
        <v>0</v>
      </c>
      <c r="AA2213" s="18" t="b">
        <f t="shared" si="127"/>
        <v>1</v>
      </c>
      <c r="AB2213" s="26"/>
    </row>
    <row r="2214">
      <c r="A2214" s="12">
        <v>12856</v>
      </c>
      <c r="B2214" s="13" t="s">
        <v>9067</v>
      </c>
      <c r="C2214" s="13" t="s">
        <v>9068</v>
      </c>
      <c r="D2214" s="13" t="s">
        <v>4422</v>
      </c>
      <c r="E2214" s="13" t="s">
        <v>9069</v>
      </c>
      <c r="F2214" s="13" t="s">
        <v>9070</v>
      </c>
      <c r="G2214" s="13" t="s">
        <v>9071</v>
      </c>
      <c r="H2214" s="14">
        <v>0.02</v>
      </c>
      <c r="I2214" s="15" t="s">
        <v>32</v>
      </c>
      <c r="J2214" s="13" t="s">
        <v>33</v>
      </c>
      <c r="K2214" s="13">
        <v>90</v>
      </c>
      <c r="L2214" s="16">
        <f>#NAME?</f>
        <v>0</v>
      </c>
      <c r="M2214" s="29">
        <f t="shared" si="128"/>
        <v>0</v>
      </c>
      <c r="N2214" s="29">
        <f t="shared" si="129"/>
        <v>0</v>
      </c>
      <c r="O2214" s="16"/>
      <c r="P2214" s="16"/>
      <c r="Q2214" s="16">
        <v>1</v>
      </c>
      <c r="R2214" s="16">
        <v>2</v>
      </c>
      <c r="S2214" s="13" t="s">
        <v>34</v>
      </c>
      <c r="T2214" s="13">
        <v>10.76</v>
      </c>
      <c r="U2214" s="13">
        <v>1713.6600000000001</v>
      </c>
      <c r="V2214" s="13">
        <v>2200</v>
      </c>
      <c r="W2214" s="13">
        <v>3000</v>
      </c>
      <c r="X2214" s="17"/>
      <c r="Y2214" s="18"/>
      <c r="Z2214" s="18">
        <f>#NAME?</f>
        <v>0</v>
      </c>
      <c r="AA2214" s="18" t="b">
        <f t="shared" si="127"/>
        <v>1</v>
      </c>
      <c r="AB2214" s="19">
        <v>2</v>
      </c>
    </row>
    <row r="2215">
      <c r="A2215" s="12">
        <v>12857</v>
      </c>
      <c r="B2215" s="13" t="s">
        <v>9072</v>
      </c>
      <c r="C2215" s="13" t="s">
        <v>9073</v>
      </c>
      <c r="D2215" s="13" t="s">
        <v>4422</v>
      </c>
      <c r="E2215" s="13" t="s">
        <v>9074</v>
      </c>
      <c r="F2215" s="13" t="s">
        <v>9070</v>
      </c>
      <c r="G2215" s="13" t="s">
        <v>9075</v>
      </c>
      <c r="H2215" s="14">
        <v>0.02</v>
      </c>
      <c r="I2215" s="15" t="s">
        <v>32</v>
      </c>
      <c r="J2215" s="13" t="s">
        <v>33</v>
      </c>
      <c r="K2215" s="13">
        <v>90</v>
      </c>
      <c r="L2215" s="16">
        <f>#NAME?</f>
        <v>2</v>
      </c>
      <c r="M2215" s="29">
        <f t="shared" si="128"/>
        <v>8</v>
      </c>
      <c r="N2215" s="29">
        <f t="shared" si="129"/>
        <v>10</v>
      </c>
      <c r="O2215" s="16"/>
      <c r="P2215" s="16"/>
      <c r="Q2215" s="16">
        <v>1</v>
      </c>
      <c r="R2215" s="16">
        <v>2</v>
      </c>
      <c r="S2215" s="13" t="s">
        <v>34</v>
      </c>
      <c r="T2215" s="13">
        <v>11.130000000000001</v>
      </c>
      <c r="U2215" s="13">
        <v>1</v>
      </c>
      <c r="V2215" s="13">
        <v>2200</v>
      </c>
      <c r="W2215" s="13">
        <v>3040</v>
      </c>
      <c r="X2215" s="17"/>
      <c r="Y2215" s="18">
        <v>42</v>
      </c>
      <c r="Z2215" s="18">
        <f>#NAME?</f>
        <v>42</v>
      </c>
      <c r="AA2215" s="18" t="b">
        <f t="shared" si="127"/>
        <v>1</v>
      </c>
      <c r="AB2215" s="19"/>
    </row>
    <row r="2216">
      <c r="A2216" s="21">
        <v>10720</v>
      </c>
      <c r="B2216" s="22" t="s">
        <v>9076</v>
      </c>
      <c r="C2216" s="22" t="s">
        <v>9077</v>
      </c>
      <c r="D2216" s="22" t="s">
        <v>4422</v>
      </c>
      <c r="E2216" s="22" t="s">
        <v>9078</v>
      </c>
      <c r="F2216" s="22" t="s">
        <v>9079</v>
      </c>
      <c r="G2216" s="22" t="s">
        <v>9080</v>
      </c>
      <c r="H2216" s="14">
        <v>0.040000000000000001</v>
      </c>
      <c r="I2216" s="15" t="s">
        <v>64</v>
      </c>
      <c r="J2216" s="22" t="s">
        <v>65</v>
      </c>
      <c r="K2216" s="13">
        <v>90</v>
      </c>
      <c r="L2216" s="23">
        <v>1</v>
      </c>
      <c r="M2216" s="29">
        <f t="shared" si="128"/>
        <v>4</v>
      </c>
      <c r="N2216" s="29">
        <f t="shared" si="129"/>
        <v>5</v>
      </c>
      <c r="O2216" s="23">
        <v>2</v>
      </c>
      <c r="P2216" s="23">
        <v>5</v>
      </c>
      <c r="Q2216" s="23"/>
      <c r="R2216" s="23"/>
      <c r="S2216" s="22" t="s">
        <v>66</v>
      </c>
      <c r="T2216" s="22">
        <v>32.5</v>
      </c>
      <c r="U2216" s="22">
        <v>5080</v>
      </c>
      <c r="V2216" s="22">
        <v>7870</v>
      </c>
      <c r="W2216" s="22">
        <v>10860</v>
      </c>
      <c r="X2216" s="24"/>
      <c r="Y2216" s="25"/>
      <c r="Z2216" s="18">
        <f>#NAME?</f>
        <v>0</v>
      </c>
      <c r="AA2216" s="18" t="b">
        <f t="shared" si="127"/>
        <v>1</v>
      </c>
      <c r="AB2216" s="26"/>
    </row>
    <row r="2217">
      <c r="A2217" s="21">
        <v>10719</v>
      </c>
      <c r="B2217" s="22" t="s">
        <v>9081</v>
      </c>
      <c r="C2217" s="22" t="s">
        <v>9082</v>
      </c>
      <c r="D2217" s="22" t="s">
        <v>4422</v>
      </c>
      <c r="E2217" s="22" t="s">
        <v>9083</v>
      </c>
      <c r="F2217" s="22" t="s">
        <v>9084</v>
      </c>
      <c r="G2217" s="22"/>
      <c r="H2217" s="14">
        <v>0.040000000000000001</v>
      </c>
      <c r="I2217" s="15" t="s">
        <v>64</v>
      </c>
      <c r="J2217" s="22" t="s">
        <v>65</v>
      </c>
      <c r="K2217" s="13">
        <v>90</v>
      </c>
      <c r="L2217" s="23">
        <v>1</v>
      </c>
      <c r="M2217" s="29">
        <f t="shared" si="128"/>
        <v>4</v>
      </c>
      <c r="N2217" s="29">
        <f t="shared" si="129"/>
        <v>5</v>
      </c>
      <c r="O2217" s="23">
        <v>2</v>
      </c>
      <c r="P2217" s="23">
        <v>5</v>
      </c>
      <c r="Q2217" s="23"/>
      <c r="R2217" s="23"/>
      <c r="S2217" s="22" t="s">
        <v>66</v>
      </c>
      <c r="T2217" s="22">
        <v>32.5</v>
      </c>
      <c r="U2217" s="22">
        <v>5080</v>
      </c>
      <c r="V2217" s="22">
        <v>7870</v>
      </c>
      <c r="W2217" s="22">
        <v>10860</v>
      </c>
      <c r="X2217" s="24"/>
      <c r="Y2217" s="25"/>
      <c r="Z2217" s="18">
        <f>#NAME?</f>
        <v>0</v>
      </c>
      <c r="AA2217" s="18" t="b">
        <f t="shared" si="127"/>
        <v>1</v>
      </c>
      <c r="AB2217" s="26"/>
    </row>
    <row r="2218">
      <c r="A2218" s="21">
        <v>10716</v>
      </c>
      <c r="B2218" s="22" t="s">
        <v>9085</v>
      </c>
      <c r="C2218" s="22" t="s">
        <v>9086</v>
      </c>
      <c r="D2218" s="22" t="s">
        <v>4422</v>
      </c>
      <c r="E2218" s="22" t="s">
        <v>9087</v>
      </c>
      <c r="F2218" s="22" t="s">
        <v>9088</v>
      </c>
      <c r="G2218" s="22"/>
      <c r="H2218" s="14">
        <v>0.040000000000000001</v>
      </c>
      <c r="I2218" s="15" t="s">
        <v>64</v>
      </c>
      <c r="J2218" s="22" t="s">
        <v>65</v>
      </c>
      <c r="K2218" s="13">
        <v>90</v>
      </c>
      <c r="L2218" s="23">
        <v>1</v>
      </c>
      <c r="M2218" s="29">
        <f t="shared" si="128"/>
        <v>4</v>
      </c>
      <c r="N2218" s="29">
        <f t="shared" si="129"/>
        <v>5</v>
      </c>
      <c r="O2218" s="23"/>
      <c r="P2218" s="23"/>
      <c r="Q2218" s="23">
        <v>2</v>
      </c>
      <c r="R2218" s="23">
        <v>5</v>
      </c>
      <c r="S2218" s="22" t="s">
        <v>66</v>
      </c>
      <c r="T2218" s="22">
        <v>80</v>
      </c>
      <c r="U2218" s="22">
        <v>2040</v>
      </c>
      <c r="V2218" s="22">
        <v>3060</v>
      </c>
      <c r="W2218" s="22">
        <v>4080</v>
      </c>
      <c r="X2218" s="24">
        <v>2</v>
      </c>
      <c r="Y2218" s="25">
        <v>5</v>
      </c>
      <c r="Z2218" s="18">
        <f>#NAME?</f>
        <v>5</v>
      </c>
      <c r="AA2218" s="18" t="b">
        <f t="shared" si="127"/>
        <v>1</v>
      </c>
      <c r="AB2218" s="26">
        <v>2</v>
      </c>
    </row>
    <row r="2219">
      <c r="A2219" s="21">
        <v>10715</v>
      </c>
      <c r="B2219" s="22" t="s">
        <v>9089</v>
      </c>
      <c r="C2219" s="22" t="s">
        <v>9090</v>
      </c>
      <c r="D2219" s="22" t="s">
        <v>4422</v>
      </c>
      <c r="E2219" s="22" t="s">
        <v>9091</v>
      </c>
      <c r="F2219" s="22" t="s">
        <v>9092</v>
      </c>
      <c r="G2219" s="22"/>
      <c r="H2219" s="14">
        <v>0.040000000000000001</v>
      </c>
      <c r="I2219" s="15" t="s">
        <v>64</v>
      </c>
      <c r="J2219" s="22" t="s">
        <v>65</v>
      </c>
      <c r="K2219" s="13">
        <v>90</v>
      </c>
      <c r="L2219" s="23">
        <v>1</v>
      </c>
      <c r="M2219" s="29">
        <f t="shared" si="128"/>
        <v>4</v>
      </c>
      <c r="N2219" s="29">
        <f t="shared" si="129"/>
        <v>5</v>
      </c>
      <c r="O2219" s="23"/>
      <c r="P2219" s="23"/>
      <c r="Q2219" s="23">
        <v>2</v>
      </c>
      <c r="R2219" s="23">
        <v>5</v>
      </c>
      <c r="S2219" s="22" t="s">
        <v>66</v>
      </c>
      <c r="T2219" s="22">
        <v>80</v>
      </c>
      <c r="U2219" s="22">
        <v>2040</v>
      </c>
      <c r="V2219" s="22">
        <v>3060</v>
      </c>
      <c r="W2219" s="22">
        <v>4080</v>
      </c>
      <c r="X2219" s="24">
        <v>2</v>
      </c>
      <c r="Y2219" s="25">
        <v>10</v>
      </c>
      <c r="Z2219" s="18">
        <f>#NAME?</f>
        <v>10</v>
      </c>
      <c r="AA2219" s="18" t="b">
        <f t="shared" si="127"/>
        <v>1</v>
      </c>
      <c r="AB2219" s="26">
        <v>2</v>
      </c>
    </row>
    <row r="2220">
      <c r="A2220" s="21">
        <v>12677</v>
      </c>
      <c r="B2220" s="22" t="s">
        <v>9093</v>
      </c>
      <c r="C2220" s="22" t="s">
        <v>9094</v>
      </c>
      <c r="D2220" s="22" t="s">
        <v>4422</v>
      </c>
      <c r="E2220" s="22" t="s">
        <v>9095</v>
      </c>
      <c r="F2220" s="22" t="s">
        <v>9096</v>
      </c>
      <c r="G2220" s="22"/>
      <c r="H2220" s="14">
        <v>0.040000000000000001</v>
      </c>
      <c r="I2220" s="15" t="s">
        <v>64</v>
      </c>
      <c r="J2220" s="22" t="s">
        <v>65</v>
      </c>
      <c r="K2220" s="13">
        <v>90</v>
      </c>
      <c r="L2220" s="23">
        <v>2</v>
      </c>
      <c r="M2220" s="29">
        <f t="shared" si="128"/>
        <v>8</v>
      </c>
      <c r="N2220" s="29">
        <f t="shared" si="129"/>
        <v>10</v>
      </c>
      <c r="O2220" s="23"/>
      <c r="P2220" s="23"/>
      <c r="Q2220" s="23">
        <v>1</v>
      </c>
      <c r="R2220" s="23">
        <v>2</v>
      </c>
      <c r="S2220" s="22" t="s">
        <v>66</v>
      </c>
      <c r="T2220" s="22">
        <v>145</v>
      </c>
      <c r="U2220" s="22">
        <v>3263</v>
      </c>
      <c r="V2220" s="22">
        <v>5060</v>
      </c>
      <c r="W2220" s="22">
        <v>6980</v>
      </c>
      <c r="X2220" s="24"/>
      <c r="Y2220" s="25">
        <v>10</v>
      </c>
      <c r="Z2220" s="18">
        <f>#NAME?</f>
        <v>10</v>
      </c>
      <c r="AA2220" s="18" t="b">
        <f t="shared" si="127"/>
        <v>1</v>
      </c>
      <c r="AB2220" s="26">
        <v>2</v>
      </c>
    </row>
    <row r="2221">
      <c r="A2221" s="21">
        <v>12744</v>
      </c>
      <c r="B2221" s="22" t="s">
        <v>9097</v>
      </c>
      <c r="C2221" s="22" t="s">
        <v>9098</v>
      </c>
      <c r="D2221" s="22" t="s">
        <v>4422</v>
      </c>
      <c r="E2221" s="22" t="s">
        <v>9099</v>
      </c>
      <c r="F2221" s="22" t="s">
        <v>9100</v>
      </c>
      <c r="G2221" s="22"/>
      <c r="H2221" s="14">
        <v>0.040000000000000001</v>
      </c>
      <c r="I2221" s="15" t="s">
        <v>64</v>
      </c>
      <c r="J2221" s="22" t="s">
        <v>65</v>
      </c>
      <c r="K2221" s="13">
        <v>90</v>
      </c>
      <c r="L2221" s="23">
        <v>2</v>
      </c>
      <c r="M2221" s="29">
        <f t="shared" si="128"/>
        <v>8</v>
      </c>
      <c r="N2221" s="29">
        <f t="shared" si="129"/>
        <v>10</v>
      </c>
      <c r="O2221" s="23"/>
      <c r="P2221" s="23"/>
      <c r="Q2221" s="23">
        <v>1</v>
      </c>
      <c r="R2221" s="23">
        <v>2</v>
      </c>
      <c r="S2221" s="22" t="s">
        <v>66</v>
      </c>
      <c r="T2221" s="22">
        <v>22</v>
      </c>
      <c r="U2221" s="22">
        <v>3439</v>
      </c>
      <c r="V2221" s="22">
        <v>5330</v>
      </c>
      <c r="W2221" s="22">
        <v>7360</v>
      </c>
      <c r="X2221" s="24"/>
      <c r="Y2221" s="25"/>
      <c r="Z2221" s="18">
        <f>#NAME?</f>
        <v>0</v>
      </c>
      <c r="AA2221" s="18" t="b">
        <f t="shared" si="127"/>
        <v>1</v>
      </c>
      <c r="AB2221" s="26"/>
    </row>
    <row r="2222">
      <c r="A2222" s="21">
        <v>12678</v>
      </c>
      <c r="B2222" s="22" t="s">
        <v>9101</v>
      </c>
      <c r="C2222" s="22" t="s">
        <v>9102</v>
      </c>
      <c r="D2222" s="22" t="s">
        <v>4422</v>
      </c>
      <c r="E2222" s="22" t="s">
        <v>9103</v>
      </c>
      <c r="F2222" s="22" t="s">
        <v>9104</v>
      </c>
      <c r="G2222" s="22"/>
      <c r="H2222" s="14">
        <v>0.040000000000000001</v>
      </c>
      <c r="I2222" s="15" t="s">
        <v>64</v>
      </c>
      <c r="J2222" s="22" t="s">
        <v>65</v>
      </c>
      <c r="K2222" s="13">
        <v>90</v>
      </c>
      <c r="L2222" s="23"/>
      <c r="M2222" s="29">
        <f t="shared" si="128"/>
        <v>0</v>
      </c>
      <c r="N2222" s="29">
        <f t="shared" si="129"/>
        <v>0</v>
      </c>
      <c r="O2222" s="23"/>
      <c r="P2222" s="23"/>
      <c r="Q2222" s="23">
        <v>1</v>
      </c>
      <c r="R2222" s="23">
        <v>2</v>
      </c>
      <c r="S2222" s="22" t="s">
        <v>66</v>
      </c>
      <c r="T2222" s="22">
        <v>1.49</v>
      </c>
      <c r="U2222" s="22">
        <v>233</v>
      </c>
      <c r="V2222" s="22">
        <v>360</v>
      </c>
      <c r="W2222" s="22">
        <v>490</v>
      </c>
      <c r="X2222" s="24"/>
      <c r="Y2222" s="25">
        <v>16</v>
      </c>
      <c r="Z2222" s="18">
        <f>#NAME?</f>
        <v>16</v>
      </c>
      <c r="AA2222" s="18" t="b">
        <f t="shared" si="127"/>
        <v>1</v>
      </c>
      <c r="AB2222" s="26"/>
    </row>
    <row r="2223">
      <c r="A2223" s="21">
        <v>13019</v>
      </c>
      <c r="B2223" s="22" t="s">
        <v>9105</v>
      </c>
      <c r="C2223" s="22" t="s">
        <v>9106</v>
      </c>
      <c r="D2223" s="22" t="s">
        <v>4422</v>
      </c>
      <c r="E2223" s="22" t="s">
        <v>9107</v>
      </c>
      <c r="F2223" s="22" t="s">
        <v>9108</v>
      </c>
      <c r="G2223" s="22"/>
      <c r="H2223" s="14">
        <v>0.040000000000000001</v>
      </c>
      <c r="I2223" s="15" t="s">
        <v>64</v>
      </c>
      <c r="J2223" s="22" t="s">
        <v>65</v>
      </c>
      <c r="K2223" s="13">
        <v>90</v>
      </c>
      <c r="L2223" s="23">
        <v>0</v>
      </c>
      <c r="M2223" s="29">
        <f t="shared" si="128"/>
        <v>0</v>
      </c>
      <c r="N2223" s="29">
        <f t="shared" si="129"/>
        <v>0</v>
      </c>
      <c r="O2223" s="23"/>
      <c r="P2223" s="23"/>
      <c r="Q2223" s="23">
        <v>2</v>
      </c>
      <c r="R2223" s="23">
        <v>4</v>
      </c>
      <c r="S2223" s="22" t="s">
        <v>66</v>
      </c>
      <c r="T2223" s="22">
        <v>22</v>
      </c>
      <c r="U2223" s="22">
        <v>3665.75</v>
      </c>
      <c r="V2223" s="22">
        <v>7210</v>
      </c>
      <c r="W2223" s="22">
        <v>9950</v>
      </c>
      <c r="X2223" s="24"/>
      <c r="Y2223" s="25"/>
      <c r="Z2223" s="18">
        <f>#NAME?</f>
        <v>0</v>
      </c>
      <c r="AA2223" s="18" t="b">
        <f t="shared" si="127"/>
        <v>1</v>
      </c>
      <c r="AB2223" s="26">
        <v>3</v>
      </c>
    </row>
    <row r="2224">
      <c r="A2224" s="12">
        <v>13429</v>
      </c>
      <c r="B2224" s="13" t="s">
        <v>9109</v>
      </c>
      <c r="C2224" s="13" t="s">
        <v>9110</v>
      </c>
      <c r="D2224" s="13" t="s">
        <v>4422</v>
      </c>
      <c r="E2224" s="13" t="s">
        <v>9111</v>
      </c>
      <c r="F2224" s="13" t="s">
        <v>9112</v>
      </c>
      <c r="G2224" s="13" t="s">
        <v>9080</v>
      </c>
      <c r="H2224" s="14">
        <v>0.02</v>
      </c>
      <c r="I2224" s="15" t="s">
        <v>32</v>
      </c>
      <c r="J2224" s="13" t="s">
        <v>33</v>
      </c>
      <c r="K2224" s="13">
        <v>90</v>
      </c>
      <c r="L2224" s="16">
        <f>#NAME?</f>
        <v>7</v>
      </c>
      <c r="M2224" s="29">
        <f t="shared" si="128"/>
        <v>28</v>
      </c>
      <c r="N2224" s="29">
        <f t="shared" si="129"/>
        <v>35</v>
      </c>
      <c r="O2224" s="16"/>
      <c r="P2224" s="16"/>
      <c r="Q2224" s="16">
        <v>1</v>
      </c>
      <c r="R2224" s="16">
        <v>3</v>
      </c>
      <c r="S2224" s="13" t="s">
        <v>34</v>
      </c>
      <c r="T2224" s="13">
        <v>14.76</v>
      </c>
      <c r="U2224" s="13">
        <v>2350.71</v>
      </c>
      <c r="V2224" s="13">
        <v>3000</v>
      </c>
      <c r="W2224" s="13">
        <v>4200</v>
      </c>
      <c r="X2224" s="17"/>
      <c r="Y2224" s="18"/>
      <c r="Z2224" s="18">
        <f>#NAME?</f>
        <v>0</v>
      </c>
      <c r="AA2224" s="18" t="b">
        <f t="shared" si="127"/>
        <v>1</v>
      </c>
      <c r="AB2224" s="19"/>
    </row>
    <row r="2225">
      <c r="A2225" s="21">
        <v>12681</v>
      </c>
      <c r="B2225" s="22" t="s">
        <v>9113</v>
      </c>
      <c r="C2225" s="22" t="s">
        <v>9114</v>
      </c>
      <c r="D2225" s="22" t="s">
        <v>4422</v>
      </c>
      <c r="E2225" s="22" t="s">
        <v>9115</v>
      </c>
      <c r="F2225" s="22" t="s">
        <v>9116</v>
      </c>
      <c r="G2225" s="22"/>
      <c r="H2225" s="14">
        <v>0.040000000000000001</v>
      </c>
      <c r="I2225" s="15" t="s">
        <v>64</v>
      </c>
      <c r="J2225" s="22" t="s">
        <v>65</v>
      </c>
      <c r="K2225" s="13">
        <v>90</v>
      </c>
      <c r="L2225" s="23">
        <v>1</v>
      </c>
      <c r="M2225" s="29">
        <f t="shared" si="128"/>
        <v>4</v>
      </c>
      <c r="N2225" s="29">
        <f t="shared" si="129"/>
        <v>5</v>
      </c>
      <c r="O2225" s="23"/>
      <c r="P2225" s="23"/>
      <c r="Q2225" s="23">
        <v>1</v>
      </c>
      <c r="R2225" s="23">
        <v>2</v>
      </c>
      <c r="S2225" s="22" t="s">
        <v>66</v>
      </c>
      <c r="T2225" s="22">
        <v>150</v>
      </c>
      <c r="U2225" s="22">
        <v>3487.5</v>
      </c>
      <c r="V2225" s="22">
        <v>5230</v>
      </c>
      <c r="W2225" s="22">
        <v>7210</v>
      </c>
      <c r="X2225" s="24"/>
      <c r="Y2225" s="25">
        <v>8</v>
      </c>
      <c r="Z2225" s="18">
        <f>#NAME?</f>
        <v>8</v>
      </c>
      <c r="AA2225" s="18" t="b">
        <f t="shared" si="127"/>
        <v>1</v>
      </c>
      <c r="AB2225" s="26">
        <v>1</v>
      </c>
    </row>
    <row r="2226">
      <c r="A2226" s="21">
        <v>12676</v>
      </c>
      <c r="B2226" s="22" t="s">
        <v>9117</v>
      </c>
      <c r="C2226" s="22" t="s">
        <v>9118</v>
      </c>
      <c r="D2226" s="22" t="s">
        <v>4422</v>
      </c>
      <c r="E2226" s="22" t="s">
        <v>9119</v>
      </c>
      <c r="F2226" s="22" t="s">
        <v>9120</v>
      </c>
      <c r="G2226" s="22"/>
      <c r="H2226" s="14">
        <v>0.040000000000000001</v>
      </c>
      <c r="I2226" s="15" t="s">
        <v>64</v>
      </c>
      <c r="J2226" s="22" t="s">
        <v>65</v>
      </c>
      <c r="K2226" s="13">
        <v>90</v>
      </c>
      <c r="L2226" s="23">
        <v>1</v>
      </c>
      <c r="M2226" s="29">
        <f t="shared" si="128"/>
        <v>4</v>
      </c>
      <c r="N2226" s="29">
        <f t="shared" si="129"/>
        <v>5</v>
      </c>
      <c r="O2226" s="23">
        <v>5</v>
      </c>
      <c r="P2226" s="23">
        <v>10</v>
      </c>
      <c r="Q2226" s="23"/>
      <c r="R2226" s="23"/>
      <c r="S2226" s="22" t="s">
        <v>66</v>
      </c>
      <c r="T2226" s="22">
        <v>25</v>
      </c>
      <c r="U2226" s="22">
        <v>638</v>
      </c>
      <c r="V2226" s="22">
        <v>1000</v>
      </c>
      <c r="W2226" s="22">
        <v>1800</v>
      </c>
      <c r="X2226" s="24">
        <v>5</v>
      </c>
      <c r="Y2226" s="25"/>
      <c r="Z2226" s="18">
        <f>#NAME?</f>
        <v>0</v>
      </c>
      <c r="AA2226" s="18" t="b">
        <f t="shared" si="127"/>
        <v>1</v>
      </c>
      <c r="AB2226" s="26">
        <v>14</v>
      </c>
    </row>
    <row r="2227">
      <c r="A2227" s="21">
        <v>12675</v>
      </c>
      <c r="B2227" s="22" t="s">
        <v>9121</v>
      </c>
      <c r="C2227" s="22" t="s">
        <v>9122</v>
      </c>
      <c r="D2227" s="22" t="s">
        <v>4422</v>
      </c>
      <c r="E2227" s="22" t="s">
        <v>9123</v>
      </c>
      <c r="F2227" s="22" t="s">
        <v>9124</v>
      </c>
      <c r="G2227" s="22"/>
      <c r="H2227" s="14">
        <v>0.040000000000000001</v>
      </c>
      <c r="I2227" s="15" t="s">
        <v>64</v>
      </c>
      <c r="J2227" s="22" t="s">
        <v>65</v>
      </c>
      <c r="K2227" s="13">
        <v>90</v>
      </c>
      <c r="L2227" s="23">
        <v>0</v>
      </c>
      <c r="M2227" s="29">
        <f t="shared" si="128"/>
        <v>0</v>
      </c>
      <c r="N2227" s="29">
        <f t="shared" si="129"/>
        <v>0</v>
      </c>
      <c r="O2227" s="23">
        <v>5</v>
      </c>
      <c r="P2227" s="23">
        <v>10</v>
      </c>
      <c r="Q2227" s="23"/>
      <c r="R2227" s="23"/>
      <c r="S2227" s="22" t="s">
        <v>66</v>
      </c>
      <c r="T2227" s="22">
        <v>25</v>
      </c>
      <c r="U2227" s="22">
        <v>638</v>
      </c>
      <c r="V2227" s="22">
        <v>1000</v>
      </c>
      <c r="W2227" s="22">
        <v>1800</v>
      </c>
      <c r="X2227" s="24">
        <v>5</v>
      </c>
      <c r="Y2227" s="25"/>
      <c r="Z2227" s="18">
        <f>#NAME?</f>
        <v>0</v>
      </c>
      <c r="AA2227" s="18" t="b">
        <f t="shared" si="127"/>
        <v>1</v>
      </c>
      <c r="AB2227" s="26">
        <v>16</v>
      </c>
    </row>
    <row r="2228">
      <c r="A2228" s="21">
        <v>12846</v>
      </c>
      <c r="B2228" s="22" t="s">
        <v>9125</v>
      </c>
      <c r="C2228" s="22" t="s">
        <v>9126</v>
      </c>
      <c r="D2228" s="22" t="s">
        <v>4422</v>
      </c>
      <c r="E2228" s="22" t="s">
        <v>9127</v>
      </c>
      <c r="F2228" s="22" t="s">
        <v>9128</v>
      </c>
      <c r="G2228" s="22"/>
      <c r="H2228" s="14">
        <v>0.040000000000000001</v>
      </c>
      <c r="I2228" s="15" t="s">
        <v>64</v>
      </c>
      <c r="J2228" s="22" t="s">
        <v>65</v>
      </c>
      <c r="K2228" s="13">
        <v>90</v>
      </c>
      <c r="L2228" s="23">
        <v>0</v>
      </c>
      <c r="M2228" s="29">
        <f t="shared" si="128"/>
        <v>0</v>
      </c>
      <c r="N2228" s="29">
        <f t="shared" si="129"/>
        <v>0</v>
      </c>
      <c r="O2228" s="23">
        <v>5</v>
      </c>
      <c r="P2228" s="23">
        <v>10</v>
      </c>
      <c r="Q2228" s="23"/>
      <c r="R2228" s="23"/>
      <c r="S2228" s="22" t="s">
        <v>66</v>
      </c>
      <c r="T2228" s="22">
        <v>1.5</v>
      </c>
      <c r="U2228" s="22">
        <v>234</v>
      </c>
      <c r="V2228" s="22">
        <v>360</v>
      </c>
      <c r="W2228" s="22">
        <v>490</v>
      </c>
      <c r="X2228" s="24"/>
      <c r="Y2228" s="25"/>
      <c r="Z2228" s="18">
        <f>#NAME?</f>
        <v>0</v>
      </c>
      <c r="AA2228" s="18" t="b">
        <f t="shared" si="127"/>
        <v>1</v>
      </c>
      <c r="AB2228" s="26"/>
    </row>
    <row r="2229">
      <c r="A2229" s="21">
        <v>12845</v>
      </c>
      <c r="B2229" s="22" t="s">
        <v>9129</v>
      </c>
      <c r="C2229" s="22" t="s">
        <v>9130</v>
      </c>
      <c r="D2229" s="22" t="s">
        <v>4422</v>
      </c>
      <c r="E2229" s="22" t="s">
        <v>9131</v>
      </c>
      <c r="F2229" s="22" t="s">
        <v>9132</v>
      </c>
      <c r="G2229" s="22"/>
      <c r="H2229" s="14">
        <v>0.040000000000000001</v>
      </c>
      <c r="I2229" s="15" t="s">
        <v>64</v>
      </c>
      <c r="J2229" s="22" t="s">
        <v>65</v>
      </c>
      <c r="K2229" s="13">
        <v>90</v>
      </c>
      <c r="L2229" s="23">
        <v>0</v>
      </c>
      <c r="M2229" s="29">
        <f t="shared" si="128"/>
        <v>0</v>
      </c>
      <c r="N2229" s="29">
        <f t="shared" si="129"/>
        <v>0</v>
      </c>
      <c r="O2229" s="23">
        <v>5</v>
      </c>
      <c r="P2229" s="23">
        <v>10</v>
      </c>
      <c r="Q2229" s="23"/>
      <c r="R2229" s="23"/>
      <c r="S2229" s="22" t="s">
        <v>66</v>
      </c>
      <c r="T2229" s="22">
        <v>1.5</v>
      </c>
      <c r="U2229" s="22">
        <v>234</v>
      </c>
      <c r="V2229" s="22">
        <v>360</v>
      </c>
      <c r="W2229" s="22">
        <v>490</v>
      </c>
      <c r="X2229" s="24"/>
      <c r="Y2229" s="25"/>
      <c r="Z2229" s="18">
        <f>#NAME?</f>
        <v>0</v>
      </c>
      <c r="AA2229" s="18" t="b">
        <f t="shared" si="127"/>
        <v>1</v>
      </c>
      <c r="AB2229" s="26"/>
    </row>
    <row r="2230">
      <c r="A2230" s="21">
        <v>10726</v>
      </c>
      <c r="B2230" s="22" t="s">
        <v>9133</v>
      </c>
      <c r="C2230" s="22" t="s">
        <v>9134</v>
      </c>
      <c r="D2230" s="22" t="s">
        <v>4422</v>
      </c>
      <c r="E2230" s="22" t="s">
        <v>9135</v>
      </c>
      <c r="F2230" s="22" t="s">
        <v>9136</v>
      </c>
      <c r="G2230" s="22"/>
      <c r="H2230" s="14">
        <v>0.040000000000000001</v>
      </c>
      <c r="I2230" s="15" t="s">
        <v>64</v>
      </c>
      <c r="J2230" s="22" t="s">
        <v>65</v>
      </c>
      <c r="K2230" s="13">
        <v>90</v>
      </c>
      <c r="L2230" s="23">
        <v>0</v>
      </c>
      <c r="M2230" s="29">
        <f t="shared" si="128"/>
        <v>0</v>
      </c>
      <c r="N2230" s="29">
        <f t="shared" si="129"/>
        <v>0</v>
      </c>
      <c r="O2230" s="23"/>
      <c r="P2230" s="23"/>
      <c r="Q2230" s="23">
        <v>2</v>
      </c>
      <c r="R2230" s="23">
        <v>4</v>
      </c>
      <c r="S2230" s="22" t="s">
        <v>66</v>
      </c>
      <c r="T2230" s="22">
        <v>220</v>
      </c>
      <c r="U2230" s="22">
        <v>5594.1599999999999</v>
      </c>
      <c r="V2230" s="22">
        <v>8400</v>
      </c>
      <c r="W2230" s="22">
        <v>14600</v>
      </c>
      <c r="X2230" s="24">
        <v>2</v>
      </c>
      <c r="Y2230" s="25">
        <v>5</v>
      </c>
      <c r="Z2230" s="18">
        <f>#NAME?</f>
        <v>5</v>
      </c>
      <c r="AA2230" s="18" t="b">
        <f t="shared" si="127"/>
        <v>1</v>
      </c>
      <c r="AB2230" s="26">
        <v>2</v>
      </c>
    </row>
    <row r="2231">
      <c r="A2231" s="21">
        <v>10725</v>
      </c>
      <c r="B2231" s="22" t="s">
        <v>9137</v>
      </c>
      <c r="C2231" s="22" t="s">
        <v>9138</v>
      </c>
      <c r="D2231" s="22" t="s">
        <v>4422</v>
      </c>
      <c r="E2231" s="22" t="s">
        <v>9139</v>
      </c>
      <c r="F2231" s="22" t="s">
        <v>9140</v>
      </c>
      <c r="G2231" s="22"/>
      <c r="H2231" s="14">
        <v>0.040000000000000001</v>
      </c>
      <c r="I2231" s="15" t="s">
        <v>64</v>
      </c>
      <c r="J2231" s="22" t="s">
        <v>65</v>
      </c>
      <c r="K2231" s="13">
        <v>90</v>
      </c>
      <c r="L2231" s="23">
        <v>0</v>
      </c>
      <c r="M2231" s="29">
        <f t="shared" si="128"/>
        <v>0</v>
      </c>
      <c r="N2231" s="29">
        <f t="shared" si="129"/>
        <v>0</v>
      </c>
      <c r="O2231" s="23"/>
      <c r="P2231" s="23"/>
      <c r="Q2231" s="23">
        <v>2</v>
      </c>
      <c r="R2231" s="23">
        <v>4</v>
      </c>
      <c r="S2231" s="22" t="s">
        <v>66</v>
      </c>
      <c r="T2231" s="22">
        <v>220</v>
      </c>
      <c r="U2231" s="22">
        <v>5594.1599999999999</v>
      </c>
      <c r="V2231" s="22">
        <v>8400</v>
      </c>
      <c r="W2231" s="22">
        <v>14600</v>
      </c>
      <c r="X2231" s="24">
        <v>1</v>
      </c>
      <c r="Y2231" s="25">
        <v>7</v>
      </c>
      <c r="Z2231" s="18">
        <f>#NAME?</f>
        <v>7</v>
      </c>
      <c r="AA2231" s="18" t="b">
        <f t="shared" si="127"/>
        <v>1</v>
      </c>
      <c r="AB2231" s="26">
        <v>2</v>
      </c>
    </row>
    <row r="2232">
      <c r="A2232" s="21">
        <v>10730</v>
      </c>
      <c r="B2232" s="22" t="s">
        <v>9141</v>
      </c>
      <c r="C2232" s="22" t="s">
        <v>9142</v>
      </c>
      <c r="D2232" s="22" t="s">
        <v>4422</v>
      </c>
      <c r="E2232" s="22" t="s">
        <v>9143</v>
      </c>
      <c r="F2232" s="22" t="s">
        <v>9144</v>
      </c>
      <c r="G2232" s="22"/>
      <c r="H2232" s="14">
        <v>0.040000000000000001</v>
      </c>
      <c r="I2232" s="15" t="s">
        <v>64</v>
      </c>
      <c r="J2232" s="22" t="s">
        <v>65</v>
      </c>
      <c r="K2232" s="13">
        <v>90</v>
      </c>
      <c r="L2232" s="23">
        <v>3</v>
      </c>
      <c r="M2232" s="29">
        <f t="shared" si="128"/>
        <v>12</v>
      </c>
      <c r="N2232" s="29">
        <f t="shared" si="129"/>
        <v>15</v>
      </c>
      <c r="O2232" s="23">
        <v>2</v>
      </c>
      <c r="P2232" s="23">
        <v>5</v>
      </c>
      <c r="Q2232" s="23"/>
      <c r="R2232" s="23"/>
      <c r="S2232" s="22" t="s">
        <v>66</v>
      </c>
      <c r="T2232" s="22">
        <v>2.2000000000000002</v>
      </c>
      <c r="U2232" s="22">
        <v>366.57999999999998</v>
      </c>
      <c r="V2232" s="22">
        <v>560</v>
      </c>
      <c r="W2232" s="22">
        <v>770</v>
      </c>
      <c r="X2232" s="24">
        <v>2</v>
      </c>
      <c r="Y2232" s="25">
        <v>5</v>
      </c>
      <c r="Z2232" s="18">
        <f>#NAME?</f>
        <v>5</v>
      </c>
      <c r="AA2232" s="18" t="b">
        <f t="shared" si="127"/>
        <v>1</v>
      </c>
      <c r="AB2232" s="26">
        <v>1</v>
      </c>
    </row>
    <row r="2233">
      <c r="A2233" s="21">
        <v>10729</v>
      </c>
      <c r="B2233" s="22" t="s">
        <v>9145</v>
      </c>
      <c r="C2233" s="22" t="s">
        <v>9146</v>
      </c>
      <c r="D2233" s="22" t="s">
        <v>4422</v>
      </c>
      <c r="E2233" s="22" t="s">
        <v>9147</v>
      </c>
      <c r="F2233" s="22" t="s">
        <v>9148</v>
      </c>
      <c r="G2233" s="22"/>
      <c r="H2233" s="14">
        <v>0.040000000000000001</v>
      </c>
      <c r="I2233" s="15" t="s">
        <v>64</v>
      </c>
      <c r="J2233" s="22" t="s">
        <v>65</v>
      </c>
      <c r="K2233" s="13">
        <v>90</v>
      </c>
      <c r="L2233" s="23">
        <v>4</v>
      </c>
      <c r="M2233" s="29">
        <f t="shared" si="128"/>
        <v>16</v>
      </c>
      <c r="N2233" s="29">
        <f t="shared" si="129"/>
        <v>20</v>
      </c>
      <c r="O2233" s="23">
        <v>2</v>
      </c>
      <c r="P2233" s="23">
        <v>5</v>
      </c>
      <c r="Q2233" s="23"/>
      <c r="R2233" s="23"/>
      <c r="S2233" s="22" t="s">
        <v>66</v>
      </c>
      <c r="T2233" s="22">
        <v>2.2000000000000002</v>
      </c>
      <c r="U2233" s="22">
        <v>366.57999999999998</v>
      </c>
      <c r="V2233" s="22">
        <v>560</v>
      </c>
      <c r="W2233" s="22">
        <v>770</v>
      </c>
      <c r="X2233" s="24">
        <v>3</v>
      </c>
      <c r="Y2233" s="25">
        <v>5</v>
      </c>
      <c r="Z2233" s="18">
        <f>#NAME?</f>
        <v>5</v>
      </c>
      <c r="AA2233" s="18" t="b">
        <f t="shared" si="127"/>
        <v>1</v>
      </c>
      <c r="AB2233" s="26">
        <v>1</v>
      </c>
    </row>
    <row r="2234">
      <c r="A2234" s="21">
        <v>10728</v>
      </c>
      <c r="B2234" s="22" t="s">
        <v>9149</v>
      </c>
      <c r="C2234" s="22" t="s">
        <v>9150</v>
      </c>
      <c r="D2234" s="22" t="s">
        <v>4422</v>
      </c>
      <c r="E2234" s="22" t="s">
        <v>9151</v>
      </c>
      <c r="F2234" s="22" t="s">
        <v>9152</v>
      </c>
      <c r="G2234" s="22"/>
      <c r="H2234" s="14">
        <v>0.040000000000000001</v>
      </c>
      <c r="I2234" s="15" t="s">
        <v>64</v>
      </c>
      <c r="J2234" s="22" t="s">
        <v>65</v>
      </c>
      <c r="K2234" s="13">
        <v>90</v>
      </c>
      <c r="L2234" s="23">
        <v>0</v>
      </c>
      <c r="M2234" s="29">
        <f t="shared" si="128"/>
        <v>0</v>
      </c>
      <c r="N2234" s="29">
        <f t="shared" si="129"/>
        <v>0</v>
      </c>
      <c r="O2234" s="23"/>
      <c r="P2234" s="23"/>
      <c r="Q2234" s="23">
        <v>2</v>
      </c>
      <c r="R2234" s="23">
        <v>5</v>
      </c>
      <c r="S2234" s="22" t="s">
        <v>66</v>
      </c>
      <c r="T2234" s="22">
        <v>130</v>
      </c>
      <c r="U2234" s="22">
        <v>3315</v>
      </c>
      <c r="V2234" s="22">
        <v>4970</v>
      </c>
      <c r="W2234" s="22">
        <v>6630</v>
      </c>
      <c r="X2234" s="24">
        <v>3</v>
      </c>
      <c r="Y2234" s="25">
        <v>8</v>
      </c>
      <c r="Z2234" s="18">
        <f>#NAME?</f>
        <v>8</v>
      </c>
      <c r="AA2234" s="18" t="b">
        <f t="shared" si="127"/>
        <v>1</v>
      </c>
      <c r="AB2234" s="26">
        <v>2</v>
      </c>
    </row>
    <row r="2235">
      <c r="A2235" s="21">
        <v>10727</v>
      </c>
      <c r="B2235" s="22" t="s">
        <v>9153</v>
      </c>
      <c r="C2235" s="22" t="s">
        <v>9154</v>
      </c>
      <c r="D2235" s="22" t="s">
        <v>4422</v>
      </c>
      <c r="E2235" s="22" t="s">
        <v>9155</v>
      </c>
      <c r="F2235" s="22" t="s">
        <v>9156</v>
      </c>
      <c r="G2235" s="22"/>
      <c r="H2235" s="14">
        <v>0.040000000000000001</v>
      </c>
      <c r="I2235" s="15" t="s">
        <v>64</v>
      </c>
      <c r="J2235" s="22" t="s">
        <v>65</v>
      </c>
      <c r="K2235" s="13">
        <v>90</v>
      </c>
      <c r="L2235" s="23">
        <v>0</v>
      </c>
      <c r="M2235" s="29">
        <f t="shared" si="128"/>
        <v>0</v>
      </c>
      <c r="N2235" s="29">
        <f t="shared" si="129"/>
        <v>0</v>
      </c>
      <c r="O2235" s="23"/>
      <c r="P2235" s="23"/>
      <c r="Q2235" s="23">
        <v>2</v>
      </c>
      <c r="R2235" s="23">
        <v>5</v>
      </c>
      <c r="S2235" s="22" t="s">
        <v>66</v>
      </c>
      <c r="T2235" s="22">
        <v>130</v>
      </c>
      <c r="U2235" s="22">
        <v>3315</v>
      </c>
      <c r="V2235" s="22">
        <v>4970</v>
      </c>
      <c r="W2235" s="22">
        <v>6630</v>
      </c>
      <c r="X2235" s="24">
        <v>3</v>
      </c>
      <c r="Y2235" s="25">
        <v>8</v>
      </c>
      <c r="Z2235" s="18">
        <f>#NAME?</f>
        <v>8</v>
      </c>
      <c r="AA2235" s="18" t="b">
        <f t="shared" si="127"/>
        <v>1</v>
      </c>
      <c r="AB2235" s="26">
        <v>2</v>
      </c>
    </row>
    <row r="2236">
      <c r="A2236" s="21">
        <v>12680</v>
      </c>
      <c r="B2236" s="22" t="s">
        <v>9157</v>
      </c>
      <c r="C2236" s="22" t="s">
        <v>9158</v>
      </c>
      <c r="D2236" s="22" t="s">
        <v>4422</v>
      </c>
      <c r="E2236" s="22" t="s">
        <v>9159</v>
      </c>
      <c r="F2236" s="22" t="s">
        <v>9160</v>
      </c>
      <c r="G2236" s="22"/>
      <c r="H2236" s="14">
        <v>0.040000000000000001</v>
      </c>
      <c r="I2236" s="15" t="s">
        <v>64</v>
      </c>
      <c r="J2236" s="22" t="s">
        <v>65</v>
      </c>
      <c r="K2236" s="13">
        <v>90</v>
      </c>
      <c r="L2236" s="23">
        <v>5</v>
      </c>
      <c r="M2236" s="29">
        <f t="shared" si="128"/>
        <v>20</v>
      </c>
      <c r="N2236" s="29">
        <f t="shared" si="129"/>
        <v>25</v>
      </c>
      <c r="O2236" s="23"/>
      <c r="P2236" s="23"/>
      <c r="Q2236" s="23">
        <v>5</v>
      </c>
      <c r="R2236" s="23">
        <v>20</v>
      </c>
      <c r="S2236" s="22" t="s">
        <v>66</v>
      </c>
      <c r="T2236" s="22">
        <v>20</v>
      </c>
      <c r="U2236" s="22">
        <v>510</v>
      </c>
      <c r="V2236" s="22">
        <v>770</v>
      </c>
      <c r="W2236" s="22">
        <v>1400</v>
      </c>
      <c r="X2236" s="24"/>
      <c r="Y2236" s="25">
        <v>10</v>
      </c>
      <c r="Z2236" s="18">
        <f>#NAME?</f>
        <v>10</v>
      </c>
      <c r="AA2236" s="18" t="b">
        <f t="shared" si="127"/>
        <v>1</v>
      </c>
      <c r="AB2236" s="26">
        <v>10</v>
      </c>
    </row>
    <row r="2237">
      <c r="A2237" s="21">
        <v>12679</v>
      </c>
      <c r="B2237" s="22" t="s">
        <v>9161</v>
      </c>
      <c r="C2237" s="22" t="s">
        <v>9162</v>
      </c>
      <c r="D2237" s="22" t="s">
        <v>4422</v>
      </c>
      <c r="E2237" s="22" t="s">
        <v>9163</v>
      </c>
      <c r="F2237" s="22" t="s">
        <v>9164</v>
      </c>
      <c r="G2237" s="22"/>
      <c r="H2237" s="14">
        <v>0.040000000000000001</v>
      </c>
      <c r="I2237" s="15" t="s">
        <v>64</v>
      </c>
      <c r="J2237" s="22" t="s">
        <v>65</v>
      </c>
      <c r="K2237" s="13">
        <v>90</v>
      </c>
      <c r="L2237" s="23">
        <v>5</v>
      </c>
      <c r="M2237" s="29">
        <f t="shared" si="128"/>
        <v>20</v>
      </c>
      <c r="N2237" s="29">
        <f t="shared" si="129"/>
        <v>25</v>
      </c>
      <c r="O2237" s="23"/>
      <c r="P2237" s="23"/>
      <c r="Q2237" s="23">
        <v>5</v>
      </c>
      <c r="R2237" s="23">
        <v>20</v>
      </c>
      <c r="S2237" s="22" t="s">
        <v>66</v>
      </c>
      <c r="T2237" s="22">
        <v>20</v>
      </c>
      <c r="U2237" s="22">
        <v>510</v>
      </c>
      <c r="V2237" s="22">
        <v>770</v>
      </c>
      <c r="W2237" s="22">
        <v>1400</v>
      </c>
      <c r="X2237" s="24"/>
      <c r="Y2237" s="25">
        <v>10</v>
      </c>
      <c r="Z2237" s="18">
        <f>#NAME?</f>
        <v>10</v>
      </c>
      <c r="AA2237" s="18" t="b">
        <f t="shared" si="127"/>
        <v>1</v>
      </c>
      <c r="AB2237" s="26">
        <v>7</v>
      </c>
    </row>
    <row r="2238">
      <c r="A2238" s="21">
        <v>12699</v>
      </c>
      <c r="B2238" s="22" t="s">
        <v>9165</v>
      </c>
      <c r="C2238" s="22" t="s">
        <v>9166</v>
      </c>
      <c r="D2238" s="22" t="s">
        <v>4422</v>
      </c>
      <c r="E2238" s="22" t="s">
        <v>9167</v>
      </c>
      <c r="F2238" s="22" t="s">
        <v>9168</v>
      </c>
      <c r="G2238" s="22"/>
      <c r="H2238" s="14">
        <v>0.040000000000000001</v>
      </c>
      <c r="I2238" s="15" t="s">
        <v>64</v>
      </c>
      <c r="J2238" s="22" t="s">
        <v>65</v>
      </c>
      <c r="K2238" s="13">
        <v>90</v>
      </c>
      <c r="L2238" s="23"/>
      <c r="M2238" s="29">
        <f t="shared" si="128"/>
        <v>0</v>
      </c>
      <c r="N2238" s="29">
        <f t="shared" si="129"/>
        <v>0</v>
      </c>
      <c r="O2238" s="23">
        <v>2</v>
      </c>
      <c r="P2238" s="23">
        <v>5</v>
      </c>
      <c r="Q2238" s="23"/>
      <c r="R2238" s="23"/>
      <c r="S2238" s="22" t="s">
        <v>66</v>
      </c>
      <c r="T2238" s="22">
        <v>5.21</v>
      </c>
      <c r="U2238" s="22">
        <v>814</v>
      </c>
      <c r="V2238" s="22">
        <v>1260</v>
      </c>
      <c r="W2238" s="22">
        <v>1740</v>
      </c>
      <c r="X2238" s="24"/>
      <c r="Y2238" s="25"/>
      <c r="Z2238" s="18">
        <f>#NAME?</f>
        <v>0</v>
      </c>
      <c r="AA2238" s="18" t="b">
        <f t="shared" si="127"/>
        <v>1</v>
      </c>
      <c r="AB2238" s="26"/>
    </row>
    <row r="2239">
      <c r="A2239" s="21">
        <v>12700</v>
      </c>
      <c r="B2239" s="22" t="s">
        <v>9169</v>
      </c>
      <c r="C2239" s="22" t="s">
        <v>9170</v>
      </c>
      <c r="D2239" s="22" t="s">
        <v>4422</v>
      </c>
      <c r="E2239" s="22" t="s">
        <v>9171</v>
      </c>
      <c r="F2239" s="22" t="s">
        <v>9172</v>
      </c>
      <c r="G2239" s="22"/>
      <c r="H2239" s="14">
        <v>0.040000000000000001</v>
      </c>
      <c r="I2239" s="15" t="s">
        <v>64</v>
      </c>
      <c r="J2239" s="22" t="s">
        <v>65</v>
      </c>
      <c r="K2239" s="13">
        <v>90</v>
      </c>
      <c r="L2239" s="23"/>
      <c r="M2239" s="29">
        <f t="shared" si="128"/>
        <v>0</v>
      </c>
      <c r="N2239" s="29">
        <f t="shared" si="129"/>
        <v>0</v>
      </c>
      <c r="O2239" s="23">
        <v>2</v>
      </c>
      <c r="P2239" s="23">
        <v>5</v>
      </c>
      <c r="Q2239" s="23"/>
      <c r="R2239" s="23"/>
      <c r="S2239" s="22" t="s">
        <v>66</v>
      </c>
      <c r="T2239" s="22">
        <v>5.4699999999999998</v>
      </c>
      <c r="U2239" s="22">
        <v>855</v>
      </c>
      <c r="V2239" s="22">
        <v>1330</v>
      </c>
      <c r="W2239" s="22">
        <v>1840</v>
      </c>
      <c r="X2239" s="24"/>
      <c r="Y2239" s="25"/>
      <c r="Z2239" s="18">
        <f>#NAME?</f>
        <v>0</v>
      </c>
      <c r="AA2239" s="18" t="b">
        <f t="shared" si="127"/>
        <v>1</v>
      </c>
      <c r="AB2239" s="26"/>
    </row>
    <row r="2240">
      <c r="A2240" s="21">
        <v>12702</v>
      </c>
      <c r="B2240" s="22" t="s">
        <v>9173</v>
      </c>
      <c r="C2240" s="22" t="s">
        <v>9174</v>
      </c>
      <c r="D2240" s="22" t="s">
        <v>4422</v>
      </c>
      <c r="E2240" s="22" t="s">
        <v>9175</v>
      </c>
      <c r="F2240" s="22" t="s">
        <v>9176</v>
      </c>
      <c r="G2240" s="22"/>
      <c r="H2240" s="14">
        <v>0.040000000000000001</v>
      </c>
      <c r="I2240" s="15" t="s">
        <v>64</v>
      </c>
      <c r="J2240" s="22" t="s">
        <v>65</v>
      </c>
      <c r="K2240" s="13">
        <v>90</v>
      </c>
      <c r="L2240" s="23">
        <v>0</v>
      </c>
      <c r="M2240" s="29">
        <f t="shared" si="128"/>
        <v>0</v>
      </c>
      <c r="N2240" s="29">
        <f t="shared" si="129"/>
        <v>0</v>
      </c>
      <c r="O2240" s="23">
        <v>2</v>
      </c>
      <c r="P2240" s="23">
        <v>5</v>
      </c>
      <c r="Q2240" s="23"/>
      <c r="R2240" s="23"/>
      <c r="S2240" s="22" t="s">
        <v>66</v>
      </c>
      <c r="T2240" s="22">
        <v>125</v>
      </c>
      <c r="U2240" s="22">
        <v>489</v>
      </c>
      <c r="V2240" s="22">
        <v>760</v>
      </c>
      <c r="W2240" s="22">
        <v>1040</v>
      </c>
      <c r="X2240" s="24"/>
      <c r="Y2240" s="25"/>
      <c r="Z2240" s="18">
        <f>#NAME?</f>
        <v>0</v>
      </c>
      <c r="AA2240" s="18" t="b">
        <f t="shared" si="127"/>
        <v>1</v>
      </c>
      <c r="AB2240" s="26"/>
    </row>
    <row r="2241">
      <c r="A2241" s="21">
        <v>12701</v>
      </c>
      <c r="B2241" s="22" t="s">
        <v>9177</v>
      </c>
      <c r="C2241" s="22" t="s">
        <v>9178</v>
      </c>
      <c r="D2241" s="22" t="s">
        <v>4422</v>
      </c>
      <c r="E2241" s="22" t="s">
        <v>9179</v>
      </c>
      <c r="F2241" s="22" t="s">
        <v>9180</v>
      </c>
      <c r="G2241" s="22"/>
      <c r="H2241" s="14">
        <v>0.040000000000000001</v>
      </c>
      <c r="I2241" s="15" t="s">
        <v>64</v>
      </c>
      <c r="J2241" s="22" t="s">
        <v>65</v>
      </c>
      <c r="K2241" s="13">
        <v>90</v>
      </c>
      <c r="L2241" s="23">
        <v>0</v>
      </c>
      <c r="M2241" s="29">
        <f t="shared" si="128"/>
        <v>0</v>
      </c>
      <c r="N2241" s="29">
        <f t="shared" si="129"/>
        <v>0</v>
      </c>
      <c r="O2241" s="23"/>
      <c r="P2241" s="23"/>
      <c r="Q2241" s="23">
        <v>1</v>
      </c>
      <c r="R2241" s="23">
        <v>3</v>
      </c>
      <c r="S2241" s="22" t="s">
        <v>66</v>
      </c>
      <c r="T2241" s="22">
        <v>3.1299999999999999</v>
      </c>
      <c r="U2241" s="22">
        <v>489</v>
      </c>
      <c r="V2241" s="22">
        <v>760</v>
      </c>
      <c r="W2241" s="22">
        <v>1040</v>
      </c>
      <c r="X2241" s="24"/>
      <c r="Y2241" s="25"/>
      <c r="Z2241" s="18">
        <f>#NAME?</f>
        <v>0</v>
      </c>
      <c r="AA2241" s="18" t="b">
        <f t="shared" si="127"/>
        <v>1</v>
      </c>
      <c r="AB2241" s="26"/>
    </row>
    <row r="2242">
      <c r="A2242" s="21">
        <v>12703</v>
      </c>
      <c r="B2242" s="22" t="s">
        <v>9181</v>
      </c>
      <c r="C2242" s="22" t="s">
        <v>9182</v>
      </c>
      <c r="D2242" s="22" t="s">
        <v>4422</v>
      </c>
      <c r="E2242" s="22" t="s">
        <v>9183</v>
      </c>
      <c r="F2242" s="22" t="s">
        <v>9184</v>
      </c>
      <c r="G2242" s="22"/>
      <c r="H2242" s="14">
        <v>0.040000000000000001</v>
      </c>
      <c r="I2242" s="15" t="s">
        <v>64</v>
      </c>
      <c r="J2242" s="22" t="s">
        <v>65</v>
      </c>
      <c r="K2242" s="13">
        <v>90</v>
      </c>
      <c r="L2242" s="23">
        <v>1</v>
      </c>
      <c r="M2242" s="29">
        <f t="shared" si="128"/>
        <v>4</v>
      </c>
      <c r="N2242" s="29">
        <f t="shared" si="129"/>
        <v>5</v>
      </c>
      <c r="O2242" s="23"/>
      <c r="P2242" s="23"/>
      <c r="Q2242" s="23">
        <v>1</v>
      </c>
      <c r="R2242" s="23">
        <v>2</v>
      </c>
      <c r="S2242" s="22" t="s">
        <v>66</v>
      </c>
      <c r="T2242" s="22">
        <v>120</v>
      </c>
      <c r="U2242" s="22">
        <v>3060</v>
      </c>
      <c r="V2242" s="22">
        <v>4590</v>
      </c>
      <c r="W2242" s="22">
        <v>6120</v>
      </c>
      <c r="X2242" s="24"/>
      <c r="Y2242" s="25">
        <v>9</v>
      </c>
      <c r="Z2242" s="18">
        <f>#NAME?</f>
        <v>9</v>
      </c>
      <c r="AA2242" s="18" t="b">
        <f t="shared" si="127"/>
        <v>1</v>
      </c>
      <c r="AB2242" s="26">
        <v>1</v>
      </c>
    </row>
    <row r="2243">
      <c r="A2243" s="21">
        <v>12706</v>
      </c>
      <c r="B2243" s="22" t="s">
        <v>9185</v>
      </c>
      <c r="C2243" s="22" t="s">
        <v>9186</v>
      </c>
      <c r="D2243" s="22" t="s">
        <v>4422</v>
      </c>
      <c r="E2243" s="22" t="s">
        <v>9187</v>
      </c>
      <c r="F2243" s="22" t="s">
        <v>9188</v>
      </c>
      <c r="G2243" s="22"/>
      <c r="H2243" s="14">
        <v>0.040000000000000001</v>
      </c>
      <c r="I2243" s="15" t="s">
        <v>64</v>
      </c>
      <c r="J2243" s="22" t="s">
        <v>65</v>
      </c>
      <c r="K2243" s="13">
        <v>90</v>
      </c>
      <c r="L2243" s="23">
        <v>0</v>
      </c>
      <c r="M2243" s="29">
        <f t="shared" si="128"/>
        <v>0</v>
      </c>
      <c r="N2243" s="29">
        <f t="shared" si="129"/>
        <v>0</v>
      </c>
      <c r="O2243" s="23"/>
      <c r="P2243" s="23"/>
      <c r="Q2243" s="23">
        <v>1</v>
      </c>
      <c r="R2243" s="23">
        <v>2</v>
      </c>
      <c r="S2243" s="22" t="s">
        <v>66</v>
      </c>
      <c r="T2243" s="22">
        <v>2.23</v>
      </c>
      <c r="U2243" s="22">
        <v>349</v>
      </c>
      <c r="V2243" s="22">
        <v>540</v>
      </c>
      <c r="W2243" s="22">
        <v>740</v>
      </c>
      <c r="X2243" s="24"/>
      <c r="Y2243" s="25"/>
      <c r="Z2243" s="18">
        <f>#NAME?</f>
        <v>0</v>
      </c>
      <c r="AA2243" s="18" t="b">
        <f t="shared" ref="AA2243:AA2306" si="130">Y2243=Z2243</f>
        <v>1</v>
      </c>
      <c r="AB2243" s="26">
        <v>8</v>
      </c>
    </row>
    <row r="2244">
      <c r="A2244" s="21">
        <v>12704</v>
      </c>
      <c r="B2244" s="22" t="s">
        <v>9189</v>
      </c>
      <c r="C2244" s="22" t="s">
        <v>9190</v>
      </c>
      <c r="D2244" s="22" t="s">
        <v>4422</v>
      </c>
      <c r="E2244" s="22" t="s">
        <v>9191</v>
      </c>
      <c r="F2244" s="22" t="s">
        <v>9192</v>
      </c>
      <c r="G2244" s="22"/>
      <c r="H2244" s="14">
        <v>0.040000000000000001</v>
      </c>
      <c r="I2244" s="15" t="s">
        <v>64</v>
      </c>
      <c r="J2244" s="22" t="s">
        <v>65</v>
      </c>
      <c r="K2244" s="13">
        <v>90</v>
      </c>
      <c r="L2244" s="23">
        <v>0</v>
      </c>
      <c r="M2244" s="29">
        <f t="shared" si="128"/>
        <v>0</v>
      </c>
      <c r="N2244" s="29">
        <f t="shared" si="129"/>
        <v>0</v>
      </c>
      <c r="O2244" s="23"/>
      <c r="P2244" s="23"/>
      <c r="Q2244" s="23">
        <v>1</v>
      </c>
      <c r="R2244" s="23">
        <v>2</v>
      </c>
      <c r="S2244" s="22" t="s">
        <v>66</v>
      </c>
      <c r="T2244" s="22">
        <v>30</v>
      </c>
      <c r="U2244" s="22">
        <v>724</v>
      </c>
      <c r="V2244" s="22">
        <v>1090</v>
      </c>
      <c r="W2244" s="22">
        <v>1500</v>
      </c>
      <c r="X2244" s="24"/>
      <c r="Y2244" s="25">
        <v>6</v>
      </c>
      <c r="Z2244" s="18">
        <f>#NAME?</f>
        <v>6</v>
      </c>
      <c r="AA2244" s="18" t="b">
        <f t="shared" si="130"/>
        <v>1</v>
      </c>
      <c r="AB2244" s="26">
        <v>3</v>
      </c>
    </row>
    <row r="2245">
      <c r="A2245" s="21">
        <v>12707</v>
      </c>
      <c r="B2245" s="22" t="s">
        <v>9193</v>
      </c>
      <c r="C2245" s="22" t="s">
        <v>9194</v>
      </c>
      <c r="D2245" s="22" t="s">
        <v>4422</v>
      </c>
      <c r="E2245" s="22" t="s">
        <v>9195</v>
      </c>
      <c r="F2245" s="22" t="s">
        <v>9196</v>
      </c>
      <c r="G2245" s="22"/>
      <c r="H2245" s="14">
        <v>0.040000000000000001</v>
      </c>
      <c r="I2245" s="15" t="s">
        <v>64</v>
      </c>
      <c r="J2245" s="22" t="s">
        <v>65</v>
      </c>
      <c r="K2245" s="13">
        <v>90</v>
      </c>
      <c r="L2245" s="23">
        <v>0</v>
      </c>
      <c r="M2245" s="29">
        <f t="shared" si="128"/>
        <v>0</v>
      </c>
      <c r="N2245" s="29">
        <f t="shared" si="129"/>
        <v>0</v>
      </c>
      <c r="O2245" s="23"/>
      <c r="P2245" s="23"/>
      <c r="Q2245" s="23">
        <v>1</v>
      </c>
      <c r="R2245" s="23">
        <v>3</v>
      </c>
      <c r="S2245" s="22" t="s">
        <v>66</v>
      </c>
      <c r="T2245" s="22">
        <v>180</v>
      </c>
      <c r="U2245" s="22">
        <v>4185</v>
      </c>
      <c r="V2245" s="22">
        <v>6490</v>
      </c>
      <c r="W2245" s="22">
        <v>8950</v>
      </c>
      <c r="X2245" s="24"/>
      <c r="Y2245" s="25">
        <v>5</v>
      </c>
      <c r="Z2245" s="18">
        <f>#NAME?</f>
        <v>5</v>
      </c>
      <c r="AA2245" s="18" t="b">
        <f t="shared" si="130"/>
        <v>1</v>
      </c>
      <c r="AB2245" s="26">
        <v>2</v>
      </c>
    </row>
    <row r="2246">
      <c r="A2246" s="21">
        <v>12696</v>
      </c>
      <c r="B2246" s="22" t="s">
        <v>9197</v>
      </c>
      <c r="C2246" s="22" t="s">
        <v>9198</v>
      </c>
      <c r="D2246" s="22" t="s">
        <v>4422</v>
      </c>
      <c r="E2246" s="22" t="s">
        <v>9199</v>
      </c>
      <c r="F2246" s="22" t="s">
        <v>9200</v>
      </c>
      <c r="G2246" s="22"/>
      <c r="H2246" s="14">
        <v>0.040000000000000001</v>
      </c>
      <c r="I2246" s="15" t="s">
        <v>64</v>
      </c>
      <c r="J2246" s="22" t="s">
        <v>65</v>
      </c>
      <c r="K2246" s="13">
        <v>90</v>
      </c>
      <c r="L2246" s="23">
        <v>0</v>
      </c>
      <c r="M2246" s="29">
        <f t="shared" si="128"/>
        <v>0</v>
      </c>
      <c r="N2246" s="29">
        <f t="shared" si="129"/>
        <v>0</v>
      </c>
      <c r="O2246" s="23"/>
      <c r="P2246" s="23"/>
      <c r="Q2246" s="23">
        <v>1</v>
      </c>
      <c r="R2246" s="23">
        <v>3</v>
      </c>
      <c r="S2246" s="22" t="s">
        <v>66</v>
      </c>
      <c r="T2246" s="22">
        <v>58</v>
      </c>
      <c r="U2246" s="22">
        <v>9065</v>
      </c>
      <c r="V2246" s="22">
        <v>14050</v>
      </c>
      <c r="W2246" s="22">
        <v>19390</v>
      </c>
      <c r="X2246" s="24">
        <v>1</v>
      </c>
      <c r="Y2246" s="25"/>
      <c r="Z2246" s="18">
        <f>#NAME?</f>
        <v>0</v>
      </c>
      <c r="AA2246" s="18" t="b">
        <f t="shared" si="130"/>
        <v>1</v>
      </c>
      <c r="AB2246" s="26">
        <v>1</v>
      </c>
    </row>
    <row r="2247">
      <c r="A2247" s="21">
        <v>12695</v>
      </c>
      <c r="B2247" s="22" t="s">
        <v>9201</v>
      </c>
      <c r="C2247" s="22" t="s">
        <v>9202</v>
      </c>
      <c r="D2247" s="22" t="s">
        <v>4422</v>
      </c>
      <c r="E2247" s="22" t="s">
        <v>9203</v>
      </c>
      <c r="F2247" s="22" t="s">
        <v>9204</v>
      </c>
      <c r="G2247" s="22"/>
      <c r="H2247" s="14">
        <v>0.040000000000000001</v>
      </c>
      <c r="I2247" s="15" t="s">
        <v>64</v>
      </c>
      <c r="J2247" s="22" t="s">
        <v>65</v>
      </c>
      <c r="K2247" s="13">
        <v>90</v>
      </c>
      <c r="L2247" s="23">
        <v>0</v>
      </c>
      <c r="M2247" s="29">
        <f t="shared" si="128"/>
        <v>0</v>
      </c>
      <c r="N2247" s="29">
        <f t="shared" si="129"/>
        <v>0</v>
      </c>
      <c r="O2247" s="23"/>
      <c r="P2247" s="23"/>
      <c r="Q2247" s="23">
        <v>1</v>
      </c>
      <c r="R2247" s="23">
        <v>3</v>
      </c>
      <c r="S2247" s="22" t="s">
        <v>66</v>
      </c>
      <c r="T2247" s="22">
        <v>58</v>
      </c>
      <c r="U2247" s="22">
        <v>9065</v>
      </c>
      <c r="V2247" s="22">
        <v>14050</v>
      </c>
      <c r="W2247" s="22">
        <v>19390</v>
      </c>
      <c r="X2247" s="24"/>
      <c r="Y2247" s="25"/>
      <c r="Z2247" s="18">
        <f>#NAME?</f>
        <v>0</v>
      </c>
      <c r="AA2247" s="18" t="b">
        <f t="shared" si="130"/>
        <v>1</v>
      </c>
      <c r="AB2247" s="26">
        <v>0</v>
      </c>
    </row>
    <row r="2248">
      <c r="A2248" s="21">
        <v>12694</v>
      </c>
      <c r="B2248" s="22" t="s">
        <v>9205</v>
      </c>
      <c r="C2248" s="22" t="s">
        <v>9206</v>
      </c>
      <c r="D2248" s="22" t="s">
        <v>4422</v>
      </c>
      <c r="E2248" s="22" t="s">
        <v>9207</v>
      </c>
      <c r="F2248" s="22" t="s">
        <v>9208</v>
      </c>
      <c r="G2248" s="22"/>
      <c r="H2248" s="14">
        <v>0.040000000000000001</v>
      </c>
      <c r="I2248" s="15" t="s">
        <v>8822</v>
      </c>
      <c r="J2248" s="22" t="s">
        <v>8823</v>
      </c>
      <c r="K2248" s="13">
        <v>90</v>
      </c>
      <c r="L2248" s="23">
        <v>0</v>
      </c>
      <c r="M2248" s="29">
        <f t="shared" si="128"/>
        <v>0</v>
      </c>
      <c r="N2248" s="29">
        <f t="shared" si="129"/>
        <v>0</v>
      </c>
      <c r="O2248" s="23"/>
      <c r="P2248" s="23"/>
      <c r="Q2248" s="23">
        <v>1</v>
      </c>
      <c r="R2248" s="23">
        <v>3</v>
      </c>
      <c r="S2248" s="22" t="s">
        <v>66</v>
      </c>
      <c r="T2248" s="22">
        <v>65</v>
      </c>
      <c r="U2248" s="22">
        <v>11399</v>
      </c>
      <c r="V2248" s="22">
        <v>17100</v>
      </c>
      <c r="W2248" s="22">
        <v>25600</v>
      </c>
      <c r="X2248" s="24">
        <v>1</v>
      </c>
      <c r="Y2248" s="25">
        <v>9</v>
      </c>
      <c r="Z2248" s="18">
        <f>#NAME?</f>
        <v>9</v>
      </c>
      <c r="AA2248" s="18" t="b">
        <f t="shared" si="130"/>
        <v>1</v>
      </c>
      <c r="AB2248" s="26"/>
    </row>
    <row r="2249">
      <c r="A2249" s="21">
        <v>12693</v>
      </c>
      <c r="B2249" s="22" t="s">
        <v>9209</v>
      </c>
      <c r="C2249" s="22" t="s">
        <v>9210</v>
      </c>
      <c r="D2249" s="22" t="s">
        <v>4422</v>
      </c>
      <c r="E2249" s="22" t="s">
        <v>9211</v>
      </c>
      <c r="F2249" s="22" t="s">
        <v>9212</v>
      </c>
      <c r="G2249" s="22"/>
      <c r="H2249" s="14">
        <v>0.040000000000000001</v>
      </c>
      <c r="I2249" s="15" t="s">
        <v>8822</v>
      </c>
      <c r="J2249" s="22" t="s">
        <v>8823</v>
      </c>
      <c r="K2249" s="13">
        <v>90</v>
      </c>
      <c r="L2249" s="23">
        <v>0</v>
      </c>
      <c r="M2249" s="29">
        <f t="shared" si="128"/>
        <v>0</v>
      </c>
      <c r="N2249" s="29">
        <f t="shared" si="129"/>
        <v>0</v>
      </c>
      <c r="O2249" s="23"/>
      <c r="P2249" s="23"/>
      <c r="Q2249" s="23">
        <v>1</v>
      </c>
      <c r="R2249" s="23">
        <v>3</v>
      </c>
      <c r="S2249" s="22" t="s">
        <v>66</v>
      </c>
      <c r="T2249" s="22">
        <v>65</v>
      </c>
      <c r="U2249" s="22">
        <v>11399</v>
      </c>
      <c r="V2249" s="22">
        <v>17100</v>
      </c>
      <c r="W2249" s="22">
        <v>25600</v>
      </c>
      <c r="X2249" s="24">
        <v>2</v>
      </c>
      <c r="Y2249" s="25">
        <v>8</v>
      </c>
      <c r="Z2249" s="18">
        <f>#NAME?</f>
        <v>8</v>
      </c>
      <c r="AA2249" s="18" t="b">
        <f t="shared" si="130"/>
        <v>1</v>
      </c>
      <c r="AB2249" s="26"/>
    </row>
    <row r="2250">
      <c r="A2250" s="21">
        <v>12698</v>
      </c>
      <c r="B2250" s="22" t="s">
        <v>9213</v>
      </c>
      <c r="C2250" s="22" t="s">
        <v>9214</v>
      </c>
      <c r="D2250" s="22" t="s">
        <v>4422</v>
      </c>
      <c r="E2250" s="22" t="s">
        <v>9215</v>
      </c>
      <c r="F2250" s="22" t="s">
        <v>9216</v>
      </c>
      <c r="G2250" s="22"/>
      <c r="H2250" s="14">
        <v>0.040000000000000001</v>
      </c>
      <c r="I2250" s="15" t="s">
        <v>64</v>
      </c>
      <c r="J2250" s="22" t="s">
        <v>65</v>
      </c>
      <c r="K2250" s="13">
        <v>90</v>
      </c>
      <c r="L2250" s="23">
        <v>1</v>
      </c>
      <c r="M2250" s="29">
        <f t="shared" si="128"/>
        <v>4</v>
      </c>
      <c r="N2250" s="29">
        <f t="shared" si="129"/>
        <v>5</v>
      </c>
      <c r="O2250" s="23"/>
      <c r="P2250" s="23"/>
      <c r="Q2250" s="23">
        <v>1</v>
      </c>
      <c r="R2250" s="23">
        <v>3</v>
      </c>
      <c r="S2250" s="22" t="s">
        <v>66</v>
      </c>
      <c r="T2250" s="22">
        <v>125</v>
      </c>
      <c r="U2250" s="22">
        <v>3188</v>
      </c>
      <c r="V2250" s="22">
        <v>4780</v>
      </c>
      <c r="W2250" s="22">
        <v>6380</v>
      </c>
      <c r="X2250" s="24"/>
      <c r="Y2250" s="25"/>
      <c r="Z2250" s="18">
        <f>#NAME?</f>
        <v>0</v>
      </c>
      <c r="AA2250" s="18" t="b">
        <f t="shared" si="130"/>
        <v>1</v>
      </c>
      <c r="AB2250" s="26">
        <v>1</v>
      </c>
    </row>
    <row r="2251">
      <c r="A2251" s="21">
        <v>12697</v>
      </c>
      <c r="B2251" s="22" t="s">
        <v>9217</v>
      </c>
      <c r="C2251" s="22" t="s">
        <v>9218</v>
      </c>
      <c r="D2251" s="22" t="s">
        <v>4422</v>
      </c>
      <c r="E2251" s="22" t="s">
        <v>9219</v>
      </c>
      <c r="F2251" s="22" t="s">
        <v>9220</v>
      </c>
      <c r="G2251" s="22"/>
      <c r="H2251" s="14">
        <v>0.040000000000000001</v>
      </c>
      <c r="I2251" s="15" t="s">
        <v>64</v>
      </c>
      <c r="J2251" s="22" t="s">
        <v>65</v>
      </c>
      <c r="K2251" s="13">
        <v>90</v>
      </c>
      <c r="L2251" s="23">
        <v>1</v>
      </c>
      <c r="M2251" s="29">
        <f t="shared" si="128"/>
        <v>4</v>
      </c>
      <c r="N2251" s="29">
        <f t="shared" si="129"/>
        <v>5</v>
      </c>
      <c r="O2251" s="23"/>
      <c r="P2251" s="23"/>
      <c r="Q2251" s="23">
        <v>1</v>
      </c>
      <c r="R2251" s="23">
        <v>3</v>
      </c>
      <c r="S2251" s="22" t="s">
        <v>66</v>
      </c>
      <c r="T2251" s="22">
        <v>125</v>
      </c>
      <c r="U2251" s="22">
        <v>3188</v>
      </c>
      <c r="V2251" s="22">
        <v>4780</v>
      </c>
      <c r="W2251" s="22">
        <v>6380</v>
      </c>
      <c r="X2251" s="24"/>
      <c r="Y2251" s="25"/>
      <c r="Z2251" s="18">
        <f>#NAME?</f>
        <v>0</v>
      </c>
      <c r="AA2251" s="18" t="b">
        <f t="shared" si="130"/>
        <v>1</v>
      </c>
      <c r="AB2251" s="26">
        <v>3</v>
      </c>
    </row>
    <row r="2252">
      <c r="A2252" s="21">
        <v>10702</v>
      </c>
      <c r="B2252" s="22" t="s">
        <v>9221</v>
      </c>
      <c r="C2252" s="22" t="s">
        <v>9222</v>
      </c>
      <c r="D2252" s="22" t="s">
        <v>4422</v>
      </c>
      <c r="E2252" s="22" t="s">
        <v>9223</v>
      </c>
      <c r="F2252" s="22" t="s">
        <v>9224</v>
      </c>
      <c r="G2252" s="22"/>
      <c r="H2252" s="14">
        <v>0.040000000000000001</v>
      </c>
      <c r="I2252" s="15" t="s">
        <v>64</v>
      </c>
      <c r="J2252" s="22" t="s">
        <v>65</v>
      </c>
      <c r="K2252" s="13">
        <v>90</v>
      </c>
      <c r="L2252" s="23">
        <v>1</v>
      </c>
      <c r="M2252" s="29">
        <f t="shared" si="128"/>
        <v>4</v>
      </c>
      <c r="N2252" s="29">
        <f t="shared" si="129"/>
        <v>5</v>
      </c>
      <c r="O2252" s="23">
        <v>2</v>
      </c>
      <c r="P2252" s="23">
        <v>10</v>
      </c>
      <c r="Q2252" s="23"/>
      <c r="R2252" s="23"/>
      <c r="S2252" s="22" t="s">
        <v>66</v>
      </c>
      <c r="T2252" s="22">
        <v>20</v>
      </c>
      <c r="U2252" s="22">
        <v>510</v>
      </c>
      <c r="V2252" s="22">
        <v>770</v>
      </c>
      <c r="W2252" s="22">
        <v>1020</v>
      </c>
      <c r="X2252" s="24">
        <v>4</v>
      </c>
      <c r="Y2252" s="25">
        <v>8</v>
      </c>
      <c r="Z2252" s="18">
        <f>#NAME?</f>
        <v>8</v>
      </c>
      <c r="AA2252" s="18" t="b">
        <f t="shared" si="130"/>
        <v>1</v>
      </c>
      <c r="AB2252" s="26">
        <v>4</v>
      </c>
    </row>
    <row r="2253">
      <c r="A2253" s="21">
        <v>10701</v>
      </c>
      <c r="B2253" s="22" t="s">
        <v>9225</v>
      </c>
      <c r="C2253" s="22" t="s">
        <v>9226</v>
      </c>
      <c r="D2253" s="22" t="s">
        <v>4422</v>
      </c>
      <c r="E2253" s="22" t="s">
        <v>9227</v>
      </c>
      <c r="F2253" s="22" t="s">
        <v>9228</v>
      </c>
      <c r="G2253" s="22"/>
      <c r="H2253" s="14">
        <v>0.040000000000000001</v>
      </c>
      <c r="I2253" s="15" t="s">
        <v>64</v>
      </c>
      <c r="J2253" s="22" t="s">
        <v>65</v>
      </c>
      <c r="K2253" s="13">
        <v>90</v>
      </c>
      <c r="L2253" s="23">
        <v>1</v>
      </c>
      <c r="M2253" s="29">
        <f t="shared" si="128"/>
        <v>4</v>
      </c>
      <c r="N2253" s="29">
        <f t="shared" si="129"/>
        <v>5</v>
      </c>
      <c r="O2253" s="23">
        <v>2</v>
      </c>
      <c r="P2253" s="23">
        <v>10</v>
      </c>
      <c r="Q2253" s="23"/>
      <c r="R2253" s="23"/>
      <c r="S2253" s="22" t="s">
        <v>66</v>
      </c>
      <c r="T2253" s="22">
        <v>20</v>
      </c>
      <c r="U2253" s="22">
        <v>510</v>
      </c>
      <c r="V2253" s="22">
        <v>770</v>
      </c>
      <c r="W2253" s="22">
        <v>1020</v>
      </c>
      <c r="X2253" s="24">
        <v>4</v>
      </c>
      <c r="Y2253" s="25">
        <v>8</v>
      </c>
      <c r="Z2253" s="18">
        <f>#NAME?</f>
        <v>8</v>
      </c>
      <c r="AA2253" s="18" t="b">
        <f t="shared" si="130"/>
        <v>1</v>
      </c>
      <c r="AB2253" s="26">
        <v>4</v>
      </c>
    </row>
    <row r="2254">
      <c r="A2254" s="21">
        <v>10708</v>
      </c>
      <c r="B2254" s="22" t="s">
        <v>9229</v>
      </c>
      <c r="C2254" s="22" t="s">
        <v>9230</v>
      </c>
      <c r="D2254" s="22" t="s">
        <v>4422</v>
      </c>
      <c r="E2254" s="22" t="s">
        <v>9231</v>
      </c>
      <c r="F2254" s="22" t="s">
        <v>9232</v>
      </c>
      <c r="G2254" s="22"/>
      <c r="H2254" s="14">
        <v>0.040000000000000001</v>
      </c>
      <c r="I2254" s="15" t="s">
        <v>64</v>
      </c>
      <c r="J2254" s="22" t="s">
        <v>65</v>
      </c>
      <c r="K2254" s="13">
        <v>90</v>
      </c>
      <c r="L2254" s="23">
        <v>2</v>
      </c>
      <c r="M2254" s="29">
        <f t="shared" si="128"/>
        <v>8</v>
      </c>
      <c r="N2254" s="29">
        <f t="shared" si="129"/>
        <v>10</v>
      </c>
      <c r="O2254" s="23">
        <v>3</v>
      </c>
      <c r="P2254" s="23">
        <v>10</v>
      </c>
      <c r="Q2254" s="23"/>
      <c r="R2254" s="23"/>
      <c r="S2254" s="22" t="s">
        <v>66</v>
      </c>
      <c r="T2254" s="22">
        <v>35</v>
      </c>
      <c r="U2254" s="22">
        <v>893</v>
      </c>
      <c r="V2254" s="22">
        <v>1300</v>
      </c>
      <c r="W2254" s="22">
        <v>2300</v>
      </c>
      <c r="X2254" s="24">
        <v>5</v>
      </c>
      <c r="Y2254" s="25">
        <v>41</v>
      </c>
      <c r="Z2254" s="18">
        <f>#NAME?</f>
        <v>41</v>
      </c>
      <c r="AA2254" s="18" t="b">
        <f t="shared" si="130"/>
        <v>1</v>
      </c>
      <c r="AB2254" s="26">
        <v>4</v>
      </c>
    </row>
    <row r="2255">
      <c r="A2255" s="21">
        <v>10707</v>
      </c>
      <c r="B2255" s="22" t="s">
        <v>9233</v>
      </c>
      <c r="C2255" s="22" t="s">
        <v>9234</v>
      </c>
      <c r="D2255" s="22" t="s">
        <v>4422</v>
      </c>
      <c r="E2255" s="22" t="s">
        <v>9235</v>
      </c>
      <c r="F2255" s="22" t="s">
        <v>9236</v>
      </c>
      <c r="G2255" s="22"/>
      <c r="H2255" s="14">
        <v>0.040000000000000001</v>
      </c>
      <c r="I2255" s="15" t="s">
        <v>64</v>
      </c>
      <c r="J2255" s="22" t="s">
        <v>65</v>
      </c>
      <c r="K2255" s="13">
        <v>90</v>
      </c>
      <c r="L2255" s="23">
        <v>2</v>
      </c>
      <c r="M2255" s="29">
        <f t="shared" ref="M2255:M2318" si="131">L2255*4</f>
        <v>8</v>
      </c>
      <c r="N2255" s="29">
        <f t="shared" ref="N2255:N2318" si="132">L2255*5</f>
        <v>10</v>
      </c>
      <c r="O2255" s="23">
        <v>3</v>
      </c>
      <c r="P2255" s="23">
        <v>10</v>
      </c>
      <c r="Q2255" s="23"/>
      <c r="R2255" s="23"/>
      <c r="S2255" s="22" t="s">
        <v>66</v>
      </c>
      <c r="T2255" s="22">
        <v>35</v>
      </c>
      <c r="U2255" s="22">
        <v>893</v>
      </c>
      <c r="V2255" s="22">
        <v>1300</v>
      </c>
      <c r="W2255" s="22">
        <v>2300</v>
      </c>
      <c r="X2255" s="24">
        <v>5</v>
      </c>
      <c r="Y2255" s="25">
        <v>43</v>
      </c>
      <c r="Z2255" s="18">
        <f>#NAME?</f>
        <v>43</v>
      </c>
      <c r="AA2255" s="18" t="b">
        <f t="shared" si="130"/>
        <v>1</v>
      </c>
      <c r="AB2255" s="26">
        <v>4</v>
      </c>
    </row>
    <row r="2256">
      <c r="A2256" s="21">
        <v>10709</v>
      </c>
      <c r="B2256" s="22" t="s">
        <v>9237</v>
      </c>
      <c r="C2256" s="22" t="s">
        <v>9238</v>
      </c>
      <c r="D2256" s="22" t="s">
        <v>4422</v>
      </c>
      <c r="E2256" s="22" t="s">
        <v>9239</v>
      </c>
      <c r="F2256" s="22" t="s">
        <v>9240</v>
      </c>
      <c r="G2256" s="22"/>
      <c r="H2256" s="14">
        <v>0.040000000000000001</v>
      </c>
      <c r="I2256" s="15" t="s">
        <v>64</v>
      </c>
      <c r="J2256" s="22" t="s">
        <v>65</v>
      </c>
      <c r="K2256" s="13">
        <v>90</v>
      </c>
      <c r="L2256" s="23">
        <v>0</v>
      </c>
      <c r="M2256" s="29">
        <f t="shared" si="131"/>
        <v>0</v>
      </c>
      <c r="N2256" s="29">
        <f t="shared" si="132"/>
        <v>0</v>
      </c>
      <c r="O2256" s="23"/>
      <c r="P2256" s="23"/>
      <c r="Q2256" s="23">
        <v>1</v>
      </c>
      <c r="R2256" s="23">
        <v>2</v>
      </c>
      <c r="S2256" s="22" t="s">
        <v>66</v>
      </c>
      <c r="T2256" s="22">
        <v>110</v>
      </c>
      <c r="U2256" s="22">
        <v>2475</v>
      </c>
      <c r="V2256" s="22">
        <v>3840</v>
      </c>
      <c r="W2256" s="22">
        <v>5300</v>
      </c>
      <c r="X2256" s="24"/>
      <c r="Y2256" s="25"/>
      <c r="Z2256" s="18">
        <f>#NAME?</f>
        <v>0</v>
      </c>
      <c r="AA2256" s="18" t="b">
        <f t="shared" si="130"/>
        <v>1</v>
      </c>
      <c r="AB2256" s="26">
        <v>2</v>
      </c>
    </row>
    <row r="2257">
      <c r="A2257" s="21">
        <v>11188</v>
      </c>
      <c r="B2257" s="22" t="s">
        <v>9241</v>
      </c>
      <c r="C2257" s="22" t="s">
        <v>9242</v>
      </c>
      <c r="D2257" s="22" t="s">
        <v>4422</v>
      </c>
      <c r="E2257" s="22" t="s">
        <v>9243</v>
      </c>
      <c r="F2257" s="22" t="s">
        <v>9244</v>
      </c>
      <c r="G2257" s="22"/>
      <c r="H2257" s="14">
        <v>0.040000000000000001</v>
      </c>
      <c r="I2257" s="15" t="s">
        <v>64</v>
      </c>
      <c r="J2257" s="22" t="s">
        <v>65</v>
      </c>
      <c r="K2257" s="13">
        <v>90</v>
      </c>
      <c r="L2257" s="23">
        <v>1</v>
      </c>
      <c r="M2257" s="29">
        <f t="shared" si="131"/>
        <v>4</v>
      </c>
      <c r="N2257" s="29">
        <f t="shared" si="132"/>
        <v>5</v>
      </c>
      <c r="O2257" s="23"/>
      <c r="P2257" s="23"/>
      <c r="Q2257" s="23">
        <v>5</v>
      </c>
      <c r="R2257" s="23">
        <v>10</v>
      </c>
      <c r="S2257" s="22" t="s">
        <v>66</v>
      </c>
      <c r="T2257" s="22">
        <v>2.98</v>
      </c>
      <c r="U2257" s="22">
        <v>466</v>
      </c>
      <c r="V2257" s="22">
        <v>720</v>
      </c>
      <c r="W2257" s="22">
        <v>1000</v>
      </c>
      <c r="X2257" s="24"/>
      <c r="Y2257" s="25">
        <v>0</v>
      </c>
      <c r="Z2257" s="18">
        <f>#NAME?</f>
        <v>0</v>
      </c>
      <c r="AA2257" s="18" t="b">
        <f t="shared" si="130"/>
        <v>1</v>
      </c>
      <c r="AB2257" s="26">
        <v>8</v>
      </c>
    </row>
    <row r="2258">
      <c r="A2258" s="21">
        <v>11187</v>
      </c>
      <c r="B2258" s="22" t="s">
        <v>9245</v>
      </c>
      <c r="C2258" s="22" t="s">
        <v>9246</v>
      </c>
      <c r="D2258" s="22" t="s">
        <v>4422</v>
      </c>
      <c r="E2258" s="22" t="s">
        <v>9247</v>
      </c>
      <c r="F2258" s="22" t="s">
        <v>9248</v>
      </c>
      <c r="G2258" s="22"/>
      <c r="H2258" s="14">
        <v>0.040000000000000001</v>
      </c>
      <c r="I2258" s="15" t="s">
        <v>64</v>
      </c>
      <c r="J2258" s="22" t="s">
        <v>65</v>
      </c>
      <c r="K2258" s="13">
        <v>90</v>
      </c>
      <c r="L2258" s="23">
        <v>1</v>
      </c>
      <c r="M2258" s="29">
        <f t="shared" si="131"/>
        <v>4</v>
      </c>
      <c r="N2258" s="29">
        <f t="shared" si="132"/>
        <v>5</v>
      </c>
      <c r="O2258" s="23"/>
      <c r="P2258" s="23"/>
      <c r="Q2258" s="23">
        <v>5</v>
      </c>
      <c r="R2258" s="23">
        <v>10</v>
      </c>
      <c r="S2258" s="22" t="s">
        <v>66</v>
      </c>
      <c r="T2258" s="22">
        <v>2.98</v>
      </c>
      <c r="U2258" s="22">
        <v>466</v>
      </c>
      <c r="V2258" s="22">
        <v>720</v>
      </c>
      <c r="W2258" s="22">
        <v>1000</v>
      </c>
      <c r="X2258" s="24"/>
      <c r="Y2258" s="25">
        <v>5</v>
      </c>
      <c r="Z2258" s="18">
        <f>#NAME?</f>
        <v>5</v>
      </c>
      <c r="AA2258" s="18" t="b">
        <f t="shared" si="130"/>
        <v>1</v>
      </c>
      <c r="AB2258" s="26">
        <v>6</v>
      </c>
    </row>
    <row r="2259">
      <c r="A2259" s="21">
        <v>10710</v>
      </c>
      <c r="B2259" s="22" t="s">
        <v>9249</v>
      </c>
      <c r="C2259" s="22" t="s">
        <v>9250</v>
      </c>
      <c r="D2259" s="22" t="s">
        <v>4422</v>
      </c>
      <c r="E2259" s="22" t="s">
        <v>9251</v>
      </c>
      <c r="F2259" s="22" t="s">
        <v>9252</v>
      </c>
      <c r="G2259" s="22"/>
      <c r="H2259" s="14">
        <v>0.040000000000000001</v>
      </c>
      <c r="I2259" s="15" t="s">
        <v>64</v>
      </c>
      <c r="J2259" s="22" t="s">
        <v>65</v>
      </c>
      <c r="K2259" s="13">
        <v>90</v>
      </c>
      <c r="L2259" s="23">
        <v>0</v>
      </c>
      <c r="M2259" s="29">
        <f t="shared" si="131"/>
        <v>0</v>
      </c>
      <c r="N2259" s="29">
        <f t="shared" si="132"/>
        <v>0</v>
      </c>
      <c r="O2259" s="23"/>
      <c r="P2259" s="23"/>
      <c r="Q2259" s="23">
        <v>2</v>
      </c>
      <c r="R2259" s="23">
        <v>3</v>
      </c>
      <c r="S2259" s="22" t="s">
        <v>66</v>
      </c>
      <c r="T2259" s="22">
        <v>120</v>
      </c>
      <c r="U2259" s="22">
        <v>3264</v>
      </c>
      <c r="V2259" s="22">
        <v>4900</v>
      </c>
      <c r="W2259" s="22">
        <v>6530</v>
      </c>
      <c r="X2259" s="24"/>
      <c r="Y2259" s="25">
        <v>18</v>
      </c>
      <c r="Z2259" s="18">
        <f>#NAME?</f>
        <v>18</v>
      </c>
      <c r="AA2259" s="18" t="b">
        <f t="shared" si="130"/>
        <v>1</v>
      </c>
      <c r="AB2259" s="26">
        <v>1</v>
      </c>
    </row>
    <row r="2260">
      <c r="A2260" s="21">
        <v>10700</v>
      </c>
      <c r="B2260" s="22" t="s">
        <v>9253</v>
      </c>
      <c r="C2260" s="22" t="s">
        <v>9254</v>
      </c>
      <c r="D2260" s="22" t="s">
        <v>4422</v>
      </c>
      <c r="E2260" s="22" t="s">
        <v>9255</v>
      </c>
      <c r="F2260" s="22" t="s">
        <v>9256</v>
      </c>
      <c r="G2260" s="22"/>
      <c r="H2260" s="14">
        <v>0.040000000000000001</v>
      </c>
      <c r="I2260" s="15" t="s">
        <v>64</v>
      </c>
      <c r="J2260" s="22" t="s">
        <v>65</v>
      </c>
      <c r="K2260" s="13">
        <v>90</v>
      </c>
      <c r="L2260" s="23">
        <v>1</v>
      </c>
      <c r="M2260" s="29">
        <f t="shared" si="131"/>
        <v>4</v>
      </c>
      <c r="N2260" s="29">
        <f t="shared" si="132"/>
        <v>5</v>
      </c>
      <c r="O2260" s="23"/>
      <c r="P2260" s="23"/>
      <c r="Q2260" s="23">
        <v>2</v>
      </c>
      <c r="R2260" s="23">
        <v>3</v>
      </c>
      <c r="S2260" s="22" t="s">
        <v>66</v>
      </c>
      <c r="T2260" s="22">
        <v>90</v>
      </c>
      <c r="U2260" s="22">
        <v>2025</v>
      </c>
      <c r="V2260" s="22">
        <v>3140</v>
      </c>
      <c r="W2260" s="22">
        <v>4330</v>
      </c>
      <c r="X2260" s="24"/>
      <c r="Y2260" s="25"/>
      <c r="Z2260" s="18">
        <f>#NAME?</f>
        <v>0</v>
      </c>
      <c r="AA2260" s="18" t="b">
        <f t="shared" si="130"/>
        <v>1</v>
      </c>
      <c r="AB2260" s="26">
        <v>1</v>
      </c>
    </row>
    <row r="2261">
      <c r="A2261" s="21">
        <v>10699</v>
      </c>
      <c r="B2261" s="22" t="s">
        <v>9257</v>
      </c>
      <c r="C2261" s="22" t="s">
        <v>9258</v>
      </c>
      <c r="D2261" s="22" t="s">
        <v>4422</v>
      </c>
      <c r="E2261" s="22" t="s">
        <v>9259</v>
      </c>
      <c r="F2261" s="22" t="s">
        <v>9260</v>
      </c>
      <c r="G2261" s="22"/>
      <c r="H2261" s="14">
        <v>0.040000000000000001</v>
      </c>
      <c r="I2261" s="15" t="s">
        <v>64</v>
      </c>
      <c r="J2261" s="22" t="s">
        <v>65</v>
      </c>
      <c r="K2261" s="13">
        <v>90</v>
      </c>
      <c r="L2261" s="23">
        <v>1</v>
      </c>
      <c r="M2261" s="29">
        <f t="shared" si="131"/>
        <v>4</v>
      </c>
      <c r="N2261" s="29">
        <f t="shared" si="132"/>
        <v>5</v>
      </c>
      <c r="O2261" s="23"/>
      <c r="P2261" s="23"/>
      <c r="Q2261" s="23">
        <v>2</v>
      </c>
      <c r="R2261" s="23">
        <v>3</v>
      </c>
      <c r="S2261" s="22" t="s">
        <v>66</v>
      </c>
      <c r="T2261" s="22">
        <v>90</v>
      </c>
      <c r="U2261" s="22">
        <v>2025</v>
      </c>
      <c r="V2261" s="22">
        <v>3140</v>
      </c>
      <c r="W2261" s="22">
        <v>4330</v>
      </c>
      <c r="X2261" s="24"/>
      <c r="Y2261" s="25"/>
      <c r="Z2261" s="18">
        <f>#NAME?</f>
        <v>0</v>
      </c>
      <c r="AA2261" s="18" t="b">
        <f t="shared" si="130"/>
        <v>1</v>
      </c>
      <c r="AB2261" s="26">
        <v>0</v>
      </c>
    </row>
    <row r="2262">
      <c r="A2262" s="21">
        <v>10704</v>
      </c>
      <c r="B2262" s="22" t="s">
        <v>9261</v>
      </c>
      <c r="C2262" s="22" t="s">
        <v>9262</v>
      </c>
      <c r="D2262" s="22" t="s">
        <v>4422</v>
      </c>
      <c r="E2262" s="22" t="s">
        <v>9263</v>
      </c>
      <c r="F2262" s="22" t="s">
        <v>9264</v>
      </c>
      <c r="G2262" s="22"/>
      <c r="H2262" s="14">
        <v>0.040000000000000001</v>
      </c>
      <c r="I2262" s="15" t="s">
        <v>64</v>
      </c>
      <c r="J2262" s="22" t="s">
        <v>65</v>
      </c>
      <c r="K2262" s="13">
        <v>90</v>
      </c>
      <c r="L2262" s="23"/>
      <c r="M2262" s="29">
        <f t="shared" si="131"/>
        <v>0</v>
      </c>
      <c r="N2262" s="29">
        <f t="shared" si="132"/>
        <v>0</v>
      </c>
      <c r="O2262" s="23"/>
      <c r="P2262" s="23"/>
      <c r="Q2262" s="23">
        <v>2</v>
      </c>
      <c r="R2262" s="23">
        <v>3</v>
      </c>
      <c r="S2262" s="22" t="s">
        <v>66</v>
      </c>
      <c r="T2262" s="22">
        <v>25</v>
      </c>
      <c r="U2262" s="22">
        <v>638</v>
      </c>
      <c r="V2262" s="22">
        <v>960</v>
      </c>
      <c r="W2262" s="22">
        <v>1280</v>
      </c>
      <c r="X2262" s="24">
        <v>2</v>
      </c>
      <c r="Y2262" s="25">
        <v>15</v>
      </c>
      <c r="Z2262" s="18">
        <f>#NAME?</f>
        <v>15</v>
      </c>
      <c r="AA2262" s="18" t="b">
        <f t="shared" si="130"/>
        <v>1</v>
      </c>
      <c r="AB2262" s="26">
        <v>3</v>
      </c>
    </row>
    <row r="2263">
      <c r="A2263" s="21">
        <v>10703</v>
      </c>
      <c r="B2263" s="22" t="s">
        <v>9265</v>
      </c>
      <c r="C2263" s="22" t="s">
        <v>9266</v>
      </c>
      <c r="D2263" s="22" t="s">
        <v>4422</v>
      </c>
      <c r="E2263" s="22" t="s">
        <v>9267</v>
      </c>
      <c r="F2263" s="22" t="s">
        <v>9268</v>
      </c>
      <c r="G2263" s="22"/>
      <c r="H2263" s="14">
        <v>0.040000000000000001</v>
      </c>
      <c r="I2263" s="15" t="s">
        <v>64</v>
      </c>
      <c r="J2263" s="22" t="s">
        <v>65</v>
      </c>
      <c r="K2263" s="13">
        <v>90</v>
      </c>
      <c r="L2263" s="23"/>
      <c r="M2263" s="29">
        <f t="shared" si="131"/>
        <v>0</v>
      </c>
      <c r="N2263" s="29">
        <f t="shared" si="132"/>
        <v>0</v>
      </c>
      <c r="O2263" s="23"/>
      <c r="P2263" s="23"/>
      <c r="Q2263" s="23">
        <v>2</v>
      </c>
      <c r="R2263" s="23">
        <v>3</v>
      </c>
      <c r="S2263" s="22" t="s">
        <v>66</v>
      </c>
      <c r="T2263" s="22">
        <v>25</v>
      </c>
      <c r="U2263" s="22">
        <v>638</v>
      </c>
      <c r="V2263" s="22">
        <v>960</v>
      </c>
      <c r="W2263" s="22">
        <v>1280</v>
      </c>
      <c r="X2263" s="24">
        <v>2</v>
      </c>
      <c r="Y2263" s="25">
        <v>16</v>
      </c>
      <c r="Z2263" s="18">
        <f>#NAME?</f>
        <v>16</v>
      </c>
      <c r="AA2263" s="18" t="b">
        <f t="shared" si="130"/>
        <v>1</v>
      </c>
      <c r="AB2263" s="26">
        <v>2</v>
      </c>
    </row>
    <row r="2264">
      <c r="A2264" s="21">
        <v>10696</v>
      </c>
      <c r="B2264" s="22" t="s">
        <v>9269</v>
      </c>
      <c r="C2264" s="22" t="s">
        <v>9270</v>
      </c>
      <c r="D2264" s="22" t="s">
        <v>4422</v>
      </c>
      <c r="E2264" s="22" t="s">
        <v>9271</v>
      </c>
      <c r="F2264" s="22" t="s">
        <v>9272</v>
      </c>
      <c r="G2264" s="22"/>
      <c r="H2264" s="14">
        <v>0.040000000000000001</v>
      </c>
      <c r="I2264" s="15" t="s">
        <v>64</v>
      </c>
      <c r="J2264" s="22" t="s">
        <v>65</v>
      </c>
      <c r="K2264" s="13">
        <v>90</v>
      </c>
      <c r="L2264" s="23"/>
      <c r="M2264" s="29">
        <f t="shared" si="131"/>
        <v>0</v>
      </c>
      <c r="N2264" s="29">
        <f t="shared" si="132"/>
        <v>0</v>
      </c>
      <c r="O2264" s="23">
        <v>2</v>
      </c>
      <c r="P2264" s="23">
        <v>5</v>
      </c>
      <c r="Q2264" s="23"/>
      <c r="R2264" s="23"/>
      <c r="S2264" s="22" t="s">
        <v>66</v>
      </c>
      <c r="T2264" s="22">
        <v>20</v>
      </c>
      <c r="U2264" s="22">
        <v>450</v>
      </c>
      <c r="V2264" s="22">
        <v>700</v>
      </c>
      <c r="W2264" s="22">
        <v>970</v>
      </c>
      <c r="X2264" s="24"/>
      <c r="Y2264" s="25"/>
      <c r="Z2264" s="18">
        <f>#NAME?</f>
        <v>0</v>
      </c>
      <c r="AA2264" s="18" t="b">
        <f t="shared" si="130"/>
        <v>1</v>
      </c>
      <c r="AB2264" s="26"/>
    </row>
    <row r="2265">
      <c r="A2265" s="21">
        <v>10695</v>
      </c>
      <c r="B2265" s="22" t="s">
        <v>9273</v>
      </c>
      <c r="C2265" s="22" t="s">
        <v>9274</v>
      </c>
      <c r="D2265" s="22" t="s">
        <v>4422</v>
      </c>
      <c r="E2265" s="22" t="s">
        <v>9275</v>
      </c>
      <c r="F2265" s="22" t="s">
        <v>9276</v>
      </c>
      <c r="G2265" s="22"/>
      <c r="H2265" s="14">
        <v>0.040000000000000001</v>
      </c>
      <c r="I2265" s="15" t="s">
        <v>64</v>
      </c>
      <c r="J2265" s="22" t="s">
        <v>65</v>
      </c>
      <c r="K2265" s="13">
        <v>90</v>
      </c>
      <c r="L2265" s="23"/>
      <c r="M2265" s="29">
        <f t="shared" si="131"/>
        <v>0</v>
      </c>
      <c r="N2265" s="29">
        <f t="shared" si="132"/>
        <v>0</v>
      </c>
      <c r="O2265" s="23">
        <v>2</v>
      </c>
      <c r="P2265" s="23">
        <v>5</v>
      </c>
      <c r="Q2265" s="23"/>
      <c r="R2265" s="23"/>
      <c r="S2265" s="22" t="s">
        <v>66</v>
      </c>
      <c r="T2265" s="22">
        <v>20</v>
      </c>
      <c r="U2265" s="22">
        <v>450</v>
      </c>
      <c r="V2265" s="22">
        <v>700</v>
      </c>
      <c r="W2265" s="22">
        <v>970</v>
      </c>
      <c r="X2265" s="24"/>
      <c r="Y2265" s="25"/>
      <c r="Z2265" s="18">
        <f>#NAME?</f>
        <v>0</v>
      </c>
      <c r="AA2265" s="18" t="b">
        <f t="shared" si="130"/>
        <v>1</v>
      </c>
      <c r="AB2265" s="26"/>
    </row>
    <row r="2266">
      <c r="A2266" s="21">
        <v>10694</v>
      </c>
      <c r="B2266" s="22" t="s">
        <v>9277</v>
      </c>
      <c r="C2266" s="22" t="s">
        <v>9278</v>
      </c>
      <c r="D2266" s="22" t="s">
        <v>4422</v>
      </c>
      <c r="E2266" s="22" t="s">
        <v>9279</v>
      </c>
      <c r="F2266" s="22" t="s">
        <v>9280</v>
      </c>
      <c r="G2266" s="22"/>
      <c r="H2266" s="14">
        <v>0.040000000000000001</v>
      </c>
      <c r="I2266" s="15" t="s">
        <v>64</v>
      </c>
      <c r="J2266" s="22" t="s">
        <v>65</v>
      </c>
      <c r="K2266" s="13">
        <v>90</v>
      </c>
      <c r="L2266" s="23">
        <v>0</v>
      </c>
      <c r="M2266" s="29">
        <f t="shared" si="131"/>
        <v>0</v>
      </c>
      <c r="N2266" s="29">
        <f t="shared" si="132"/>
        <v>0</v>
      </c>
      <c r="O2266" s="23"/>
      <c r="P2266" s="23"/>
      <c r="Q2266" s="23">
        <v>2</v>
      </c>
      <c r="R2266" s="23">
        <v>5</v>
      </c>
      <c r="S2266" s="22" t="s">
        <v>66</v>
      </c>
      <c r="T2266" s="22">
        <v>93</v>
      </c>
      <c r="U2266" s="22">
        <v>2372</v>
      </c>
      <c r="V2266" s="22">
        <v>3560</v>
      </c>
      <c r="W2266" s="22">
        <v>4740</v>
      </c>
      <c r="X2266" s="24">
        <v>2</v>
      </c>
      <c r="Y2266" s="25">
        <v>16</v>
      </c>
      <c r="Z2266" s="18">
        <f>#NAME?</f>
        <v>16</v>
      </c>
      <c r="AA2266" s="18" t="b">
        <f t="shared" si="130"/>
        <v>1</v>
      </c>
      <c r="AB2266" s="26">
        <v>2</v>
      </c>
    </row>
    <row r="2267">
      <c r="A2267" s="21">
        <v>10693</v>
      </c>
      <c r="B2267" s="22" t="s">
        <v>9281</v>
      </c>
      <c r="C2267" s="22" t="s">
        <v>9282</v>
      </c>
      <c r="D2267" s="22" t="s">
        <v>4422</v>
      </c>
      <c r="E2267" s="22" t="s">
        <v>9283</v>
      </c>
      <c r="F2267" s="22" t="s">
        <v>9284</v>
      </c>
      <c r="G2267" s="22"/>
      <c r="H2267" s="14">
        <v>0.040000000000000001</v>
      </c>
      <c r="I2267" s="15" t="s">
        <v>64</v>
      </c>
      <c r="J2267" s="22" t="s">
        <v>65</v>
      </c>
      <c r="K2267" s="13">
        <v>90</v>
      </c>
      <c r="L2267" s="23">
        <v>0</v>
      </c>
      <c r="M2267" s="29">
        <f t="shared" si="131"/>
        <v>0</v>
      </c>
      <c r="N2267" s="29">
        <f t="shared" si="132"/>
        <v>0</v>
      </c>
      <c r="O2267" s="23"/>
      <c r="P2267" s="23"/>
      <c r="Q2267" s="23">
        <v>2</v>
      </c>
      <c r="R2267" s="23">
        <v>5</v>
      </c>
      <c r="S2267" s="22" t="s">
        <v>66</v>
      </c>
      <c r="T2267" s="22">
        <v>93</v>
      </c>
      <c r="U2267" s="22">
        <v>2372</v>
      </c>
      <c r="V2267" s="22">
        <v>3560</v>
      </c>
      <c r="W2267" s="22">
        <v>4740</v>
      </c>
      <c r="X2267" s="24">
        <v>2</v>
      </c>
      <c r="Y2267" s="25">
        <v>16</v>
      </c>
      <c r="Z2267" s="18">
        <f>#NAME?</f>
        <v>16</v>
      </c>
      <c r="AA2267" s="18" t="b">
        <f t="shared" si="130"/>
        <v>1</v>
      </c>
      <c r="AB2267" s="26">
        <f>2+1</f>
        <v>3</v>
      </c>
    </row>
    <row r="2268">
      <c r="A2268" s="21">
        <v>10698</v>
      </c>
      <c r="B2268" s="22" t="s">
        <v>9285</v>
      </c>
      <c r="C2268" s="22" t="s">
        <v>9286</v>
      </c>
      <c r="D2268" s="22" t="s">
        <v>4422</v>
      </c>
      <c r="E2268" s="22" t="s">
        <v>9287</v>
      </c>
      <c r="F2268" s="22" t="s">
        <v>9288</v>
      </c>
      <c r="G2268" s="22"/>
      <c r="H2268" s="14">
        <v>0.040000000000000001</v>
      </c>
      <c r="I2268" s="15" t="s">
        <v>64</v>
      </c>
      <c r="J2268" s="22" t="s">
        <v>65</v>
      </c>
      <c r="K2268" s="13">
        <v>90</v>
      </c>
      <c r="L2268" s="23"/>
      <c r="M2268" s="29">
        <f t="shared" si="131"/>
        <v>0</v>
      </c>
      <c r="N2268" s="29">
        <f t="shared" si="132"/>
        <v>0</v>
      </c>
      <c r="O2268" s="23"/>
      <c r="P2268" s="23"/>
      <c r="Q2268" s="23">
        <v>2</v>
      </c>
      <c r="R2268" s="23">
        <v>5</v>
      </c>
      <c r="S2268" s="22" t="s">
        <v>66</v>
      </c>
      <c r="T2268" s="22">
        <v>4.0999999999999996</v>
      </c>
      <c r="U2268" s="22">
        <v>641</v>
      </c>
      <c r="V2268" s="22">
        <v>990</v>
      </c>
      <c r="W2268" s="22">
        <v>1370</v>
      </c>
      <c r="X2268" s="24"/>
      <c r="Y2268" s="25"/>
      <c r="Z2268" s="18">
        <f>#NAME?</f>
        <v>0</v>
      </c>
      <c r="AA2268" s="18" t="b">
        <f t="shared" si="130"/>
        <v>1</v>
      </c>
      <c r="AB2268" s="26"/>
    </row>
    <row r="2269">
      <c r="A2269" s="21">
        <v>10697</v>
      </c>
      <c r="B2269" s="22" t="s">
        <v>9289</v>
      </c>
      <c r="C2269" s="22" t="s">
        <v>9290</v>
      </c>
      <c r="D2269" s="22" t="s">
        <v>4422</v>
      </c>
      <c r="E2269" s="22" t="s">
        <v>9291</v>
      </c>
      <c r="F2269" s="22" t="s">
        <v>9292</v>
      </c>
      <c r="G2269" s="22"/>
      <c r="H2269" s="14">
        <v>0.040000000000000001</v>
      </c>
      <c r="I2269" s="15" t="s">
        <v>64</v>
      </c>
      <c r="J2269" s="22" t="s">
        <v>65</v>
      </c>
      <c r="K2269" s="13">
        <v>90</v>
      </c>
      <c r="L2269" s="23"/>
      <c r="M2269" s="29">
        <f t="shared" si="131"/>
        <v>0</v>
      </c>
      <c r="N2269" s="29">
        <f t="shared" si="132"/>
        <v>0</v>
      </c>
      <c r="O2269" s="23"/>
      <c r="P2269" s="23"/>
      <c r="Q2269" s="23">
        <v>2</v>
      </c>
      <c r="R2269" s="23">
        <v>5</v>
      </c>
      <c r="S2269" s="22" t="s">
        <v>66</v>
      </c>
      <c r="T2269" s="22">
        <v>4.0999999999999996</v>
      </c>
      <c r="U2269" s="22">
        <v>641</v>
      </c>
      <c r="V2269" s="22">
        <v>990</v>
      </c>
      <c r="W2269" s="22">
        <v>1370</v>
      </c>
      <c r="X2269" s="24"/>
      <c r="Y2269" s="25"/>
      <c r="Z2269" s="18">
        <f>#NAME?</f>
        <v>0</v>
      </c>
      <c r="AA2269" s="18" t="b">
        <f t="shared" si="130"/>
        <v>1</v>
      </c>
      <c r="AB2269" s="26"/>
    </row>
    <row r="2270">
      <c r="A2270" s="12">
        <v>12046</v>
      </c>
      <c r="B2270" s="13" t="s">
        <v>9293</v>
      </c>
      <c r="C2270" s="13" t="s">
        <v>9294</v>
      </c>
      <c r="D2270" s="13" t="s">
        <v>4422</v>
      </c>
      <c r="E2270" s="13" t="s">
        <v>9295</v>
      </c>
      <c r="F2270" s="13" t="s">
        <v>9296</v>
      </c>
      <c r="G2270" s="13" t="s">
        <v>9297</v>
      </c>
      <c r="H2270" s="14">
        <v>0.02</v>
      </c>
      <c r="I2270" s="15" t="s">
        <v>32</v>
      </c>
      <c r="J2270" s="13" t="s">
        <v>33</v>
      </c>
      <c r="K2270" s="20">
        <v>90</v>
      </c>
      <c r="L2270" s="16">
        <v>2</v>
      </c>
      <c r="M2270" s="29">
        <f t="shared" si="131"/>
        <v>8</v>
      </c>
      <c r="N2270" s="29">
        <f t="shared" si="132"/>
        <v>10</v>
      </c>
      <c r="O2270" s="16"/>
      <c r="P2270" s="16"/>
      <c r="Q2270" s="16">
        <v>2</v>
      </c>
      <c r="R2270" s="16">
        <v>8</v>
      </c>
      <c r="S2270" s="13" t="s">
        <v>34</v>
      </c>
      <c r="T2270" s="13">
        <v>3.0600000000000001</v>
      </c>
      <c r="U2270" s="13">
        <v>475.06999999999999</v>
      </c>
      <c r="V2270" s="13">
        <v>600</v>
      </c>
      <c r="W2270" s="13">
        <v>830</v>
      </c>
      <c r="X2270" s="17"/>
      <c r="Y2270" s="18"/>
      <c r="Z2270" s="18">
        <f>#NAME?</f>
        <v>0</v>
      </c>
      <c r="AA2270" s="18" t="b">
        <f t="shared" si="130"/>
        <v>1</v>
      </c>
      <c r="AB2270" s="19"/>
    </row>
    <row r="2271">
      <c r="A2271" s="12">
        <v>12045</v>
      </c>
      <c r="B2271" s="13" t="s">
        <v>9298</v>
      </c>
      <c r="C2271" s="13" t="s">
        <v>9299</v>
      </c>
      <c r="D2271" s="13" t="s">
        <v>4422</v>
      </c>
      <c r="E2271" s="13" t="s">
        <v>9300</v>
      </c>
      <c r="F2271" s="13" t="s">
        <v>9301</v>
      </c>
      <c r="G2271" s="13" t="s">
        <v>9297</v>
      </c>
      <c r="H2271" s="14">
        <v>0.02</v>
      </c>
      <c r="I2271" s="15" t="s">
        <v>32</v>
      </c>
      <c r="J2271" s="13" t="s">
        <v>33</v>
      </c>
      <c r="K2271" s="20">
        <v>90</v>
      </c>
      <c r="L2271" s="16">
        <v>2</v>
      </c>
      <c r="M2271" s="29">
        <f t="shared" si="131"/>
        <v>8</v>
      </c>
      <c r="N2271" s="29">
        <f t="shared" si="132"/>
        <v>10</v>
      </c>
      <c r="O2271" s="16"/>
      <c r="P2271" s="16"/>
      <c r="Q2271" s="16">
        <v>2</v>
      </c>
      <c r="R2271" s="16">
        <v>8</v>
      </c>
      <c r="S2271" s="13" t="s">
        <v>34</v>
      </c>
      <c r="T2271" s="13">
        <v>3.0600000000000001</v>
      </c>
      <c r="U2271" s="13">
        <v>475.06999999999999</v>
      </c>
      <c r="V2271" s="13">
        <v>600</v>
      </c>
      <c r="W2271" s="13">
        <v>830</v>
      </c>
      <c r="X2271" s="17"/>
      <c r="Y2271" s="18"/>
      <c r="Z2271" s="18">
        <f>#NAME?</f>
        <v>0</v>
      </c>
      <c r="AA2271" s="18" t="b">
        <f t="shared" si="130"/>
        <v>1</v>
      </c>
      <c r="AB2271" s="19"/>
    </row>
    <row r="2272">
      <c r="A2272" s="12">
        <v>11953</v>
      </c>
      <c r="B2272" s="13" t="s">
        <v>9302</v>
      </c>
      <c r="C2272" s="13" t="s">
        <v>9303</v>
      </c>
      <c r="D2272" s="13" t="s">
        <v>4422</v>
      </c>
      <c r="E2272" s="13" t="s">
        <v>9304</v>
      </c>
      <c r="F2272" s="13" t="s">
        <v>9305</v>
      </c>
      <c r="G2272" s="13" t="s">
        <v>9306</v>
      </c>
      <c r="H2272" s="14">
        <v>0.02</v>
      </c>
      <c r="I2272" s="15" t="s">
        <v>32</v>
      </c>
      <c r="J2272" s="13" t="s">
        <v>33</v>
      </c>
      <c r="K2272" s="20">
        <v>90</v>
      </c>
      <c r="L2272" s="16">
        <v>2</v>
      </c>
      <c r="M2272" s="29">
        <f t="shared" si="131"/>
        <v>8</v>
      </c>
      <c r="N2272" s="29">
        <f t="shared" si="132"/>
        <v>10</v>
      </c>
      <c r="O2272" s="16"/>
      <c r="P2272" s="16"/>
      <c r="Q2272" s="16">
        <v>2</v>
      </c>
      <c r="R2272" s="16">
        <v>8</v>
      </c>
      <c r="S2272" s="13" t="s">
        <v>34</v>
      </c>
      <c r="T2272" s="13">
        <v>2.5</v>
      </c>
      <c r="U2272" s="13">
        <v>388.13</v>
      </c>
      <c r="V2272" s="13">
        <v>500</v>
      </c>
      <c r="W2272" s="13">
        <v>700</v>
      </c>
      <c r="X2272" s="17"/>
      <c r="Y2272" s="18"/>
      <c r="Z2272" s="18">
        <f>#NAME?</f>
        <v>0</v>
      </c>
      <c r="AA2272" s="18" t="b">
        <f t="shared" si="130"/>
        <v>1</v>
      </c>
      <c r="AB2272" s="19"/>
    </row>
    <row r="2273">
      <c r="A2273" s="12">
        <v>11954</v>
      </c>
      <c r="B2273" s="13" t="s">
        <v>9307</v>
      </c>
      <c r="C2273" s="13" t="s">
        <v>9308</v>
      </c>
      <c r="D2273" s="13" t="s">
        <v>4422</v>
      </c>
      <c r="E2273" s="13" t="s">
        <v>9309</v>
      </c>
      <c r="F2273" s="13" t="s">
        <v>9310</v>
      </c>
      <c r="G2273" s="13" t="s">
        <v>9306</v>
      </c>
      <c r="H2273" s="14">
        <v>0.02</v>
      </c>
      <c r="I2273" s="15" t="s">
        <v>32</v>
      </c>
      <c r="J2273" s="13" t="s">
        <v>33</v>
      </c>
      <c r="K2273" s="20">
        <v>90</v>
      </c>
      <c r="L2273" s="16">
        <v>2</v>
      </c>
      <c r="M2273" s="29">
        <f t="shared" si="131"/>
        <v>8</v>
      </c>
      <c r="N2273" s="29">
        <f t="shared" si="132"/>
        <v>10</v>
      </c>
      <c r="O2273" s="16"/>
      <c r="P2273" s="16"/>
      <c r="Q2273" s="16">
        <v>2</v>
      </c>
      <c r="R2273" s="16">
        <v>8</v>
      </c>
      <c r="S2273" s="13" t="s">
        <v>34</v>
      </c>
      <c r="T2273" s="13">
        <v>11.390000000000001</v>
      </c>
      <c r="U2273" s="13">
        <v>1836.0699999999999</v>
      </c>
      <c r="V2273" s="13">
        <v>500</v>
      </c>
      <c r="W2273" s="13">
        <v>700</v>
      </c>
      <c r="X2273" s="17"/>
      <c r="Y2273" s="18"/>
      <c r="Z2273" s="18">
        <f>#NAME?</f>
        <v>0</v>
      </c>
      <c r="AA2273" s="18" t="b">
        <f t="shared" si="130"/>
        <v>1</v>
      </c>
      <c r="AB2273" s="19"/>
    </row>
    <row r="2274">
      <c r="A2274" s="12">
        <v>13889</v>
      </c>
      <c r="B2274" s="13" t="s">
        <v>9311</v>
      </c>
      <c r="C2274" s="13" t="s">
        <v>9312</v>
      </c>
      <c r="D2274" s="13" t="s">
        <v>4422</v>
      </c>
      <c r="E2274" s="13" t="s">
        <v>9313</v>
      </c>
      <c r="F2274" s="13" t="s">
        <v>9314</v>
      </c>
      <c r="G2274" s="13" t="s">
        <v>9315</v>
      </c>
      <c r="H2274" s="14">
        <v>0.02</v>
      </c>
      <c r="I2274" s="15" t="s">
        <v>32</v>
      </c>
      <c r="J2274" s="13" t="s">
        <v>33</v>
      </c>
      <c r="K2274" s="20">
        <v>90</v>
      </c>
      <c r="L2274" s="16">
        <v>2</v>
      </c>
      <c r="M2274" s="29">
        <f t="shared" si="131"/>
        <v>8</v>
      </c>
      <c r="N2274" s="29">
        <f t="shared" si="132"/>
        <v>10</v>
      </c>
      <c r="O2274" s="16"/>
      <c r="P2274" s="16"/>
      <c r="Q2274" s="16">
        <v>2</v>
      </c>
      <c r="R2274" s="16">
        <v>8</v>
      </c>
      <c r="S2274" s="13" t="s">
        <v>34</v>
      </c>
      <c r="T2274" s="13">
        <v>0</v>
      </c>
      <c r="U2274" s="13">
        <v>800</v>
      </c>
      <c r="V2274" s="13">
        <v>1200</v>
      </c>
      <c r="W2274" s="13">
        <v>1800</v>
      </c>
      <c r="X2274" s="17"/>
      <c r="Y2274" s="18"/>
      <c r="Z2274" s="18">
        <f>#NAME?</f>
        <v>0</v>
      </c>
      <c r="AA2274" s="18" t="b">
        <f t="shared" si="130"/>
        <v>1</v>
      </c>
      <c r="AB2274" s="19"/>
    </row>
    <row r="2275">
      <c r="A2275" s="21">
        <v>12815</v>
      </c>
      <c r="B2275" s="22" t="s">
        <v>9316</v>
      </c>
      <c r="C2275" s="22" t="s">
        <v>9317</v>
      </c>
      <c r="D2275" s="22" t="s">
        <v>4422</v>
      </c>
      <c r="E2275" s="22" t="s">
        <v>9318</v>
      </c>
      <c r="F2275" s="22" t="s">
        <v>9319</v>
      </c>
      <c r="G2275" s="22"/>
      <c r="H2275" s="14">
        <v>0.040000000000000001</v>
      </c>
      <c r="I2275" s="15" t="s">
        <v>4704</v>
      </c>
      <c r="J2275" s="15" t="s">
        <v>4705</v>
      </c>
      <c r="K2275" s="13">
        <v>90</v>
      </c>
      <c r="L2275" s="23">
        <v>0</v>
      </c>
      <c r="M2275" s="29">
        <f t="shared" si="131"/>
        <v>0</v>
      </c>
      <c r="N2275" s="29">
        <f t="shared" si="132"/>
        <v>0</v>
      </c>
      <c r="O2275" s="23"/>
      <c r="P2275" s="23"/>
      <c r="Q2275" s="23">
        <v>2</v>
      </c>
      <c r="R2275" s="23">
        <v>5</v>
      </c>
      <c r="S2275" s="22" t="s">
        <v>66</v>
      </c>
      <c r="T2275" s="22">
        <v>54.600000000000001</v>
      </c>
      <c r="U2275" s="22">
        <v>1423</v>
      </c>
      <c r="V2275" s="22">
        <v>2000</v>
      </c>
      <c r="W2275" s="22">
        <v>3000</v>
      </c>
      <c r="X2275" s="24">
        <v>2</v>
      </c>
      <c r="Y2275" s="25">
        <v>12</v>
      </c>
      <c r="Z2275" s="18">
        <f>#NAME?</f>
        <v>12</v>
      </c>
      <c r="AA2275" s="18" t="b">
        <f t="shared" si="130"/>
        <v>1</v>
      </c>
      <c r="AB2275" s="26">
        <v>2</v>
      </c>
    </row>
    <row r="2276">
      <c r="A2276" s="21">
        <v>12814</v>
      </c>
      <c r="B2276" s="22" t="s">
        <v>9320</v>
      </c>
      <c r="C2276" s="22" t="s">
        <v>9321</v>
      </c>
      <c r="D2276" s="22" t="s">
        <v>4422</v>
      </c>
      <c r="E2276" s="22" t="s">
        <v>9322</v>
      </c>
      <c r="F2276" s="22" t="s">
        <v>9323</v>
      </c>
      <c r="G2276" s="22"/>
      <c r="H2276" s="14">
        <v>0.040000000000000001</v>
      </c>
      <c r="I2276" s="15" t="s">
        <v>4704</v>
      </c>
      <c r="J2276" s="15" t="s">
        <v>4705</v>
      </c>
      <c r="K2276" s="13">
        <v>90</v>
      </c>
      <c r="L2276" s="23">
        <v>0</v>
      </c>
      <c r="M2276" s="29">
        <f t="shared" si="131"/>
        <v>0</v>
      </c>
      <c r="N2276" s="29">
        <f t="shared" si="132"/>
        <v>0</v>
      </c>
      <c r="O2276" s="23"/>
      <c r="P2276" s="23"/>
      <c r="Q2276" s="23">
        <v>2</v>
      </c>
      <c r="R2276" s="23">
        <v>5</v>
      </c>
      <c r="S2276" s="22" t="s">
        <v>66</v>
      </c>
      <c r="T2276" s="22">
        <v>54.600000000000001</v>
      </c>
      <c r="U2276" s="22">
        <v>1423</v>
      </c>
      <c r="V2276" s="22">
        <v>2000</v>
      </c>
      <c r="W2276" s="22">
        <v>3000</v>
      </c>
      <c r="X2276" s="24">
        <v>2</v>
      </c>
      <c r="Y2276" s="25" t="s">
        <v>9324</v>
      </c>
      <c r="Z2276" s="18" t="str">
        <f>#NAME?</f>
        <v>6+2</v>
      </c>
      <c r="AA2276" s="18" t="b">
        <f t="shared" si="130"/>
        <v>1</v>
      </c>
      <c r="AB2276" s="26">
        <v>3</v>
      </c>
    </row>
    <row r="2277">
      <c r="A2277" s="21">
        <v>12476</v>
      </c>
      <c r="B2277" s="22" t="s">
        <v>9325</v>
      </c>
      <c r="C2277" s="22" t="s">
        <v>9326</v>
      </c>
      <c r="D2277" s="22" t="s">
        <v>4422</v>
      </c>
      <c r="E2277" s="22" t="s">
        <v>9327</v>
      </c>
      <c r="F2277" s="22" t="s">
        <v>9328</v>
      </c>
      <c r="G2277" s="22"/>
      <c r="H2277" s="14">
        <v>0.040000000000000001</v>
      </c>
      <c r="I2277" s="15" t="s">
        <v>64</v>
      </c>
      <c r="J2277" s="22" t="s">
        <v>65</v>
      </c>
      <c r="K2277" s="13">
        <v>90</v>
      </c>
      <c r="L2277" s="23">
        <v>0</v>
      </c>
      <c r="M2277" s="29">
        <f t="shared" si="131"/>
        <v>0</v>
      </c>
      <c r="N2277" s="29">
        <f t="shared" si="132"/>
        <v>0</v>
      </c>
      <c r="O2277" s="23">
        <v>5</v>
      </c>
      <c r="P2277" s="23">
        <v>10</v>
      </c>
      <c r="Q2277" s="23"/>
      <c r="R2277" s="23"/>
      <c r="S2277" s="22" t="s">
        <v>66</v>
      </c>
      <c r="T2277" s="22">
        <v>2</v>
      </c>
      <c r="U2277" s="22">
        <v>313</v>
      </c>
      <c r="V2277" s="22">
        <v>480</v>
      </c>
      <c r="W2277" s="22">
        <v>660</v>
      </c>
      <c r="X2277" s="24">
        <v>8</v>
      </c>
      <c r="Y2277" s="25">
        <v>17</v>
      </c>
      <c r="Z2277" s="18">
        <f>#NAME?</f>
        <v>17</v>
      </c>
      <c r="AA2277" s="18" t="b">
        <f t="shared" si="130"/>
        <v>1</v>
      </c>
      <c r="AB2277" s="26"/>
    </row>
    <row r="2278">
      <c r="A2278" s="21">
        <v>12475</v>
      </c>
      <c r="B2278" s="22" t="s">
        <v>9329</v>
      </c>
      <c r="C2278" s="22" t="s">
        <v>9330</v>
      </c>
      <c r="D2278" s="22" t="s">
        <v>4422</v>
      </c>
      <c r="E2278" s="22" t="s">
        <v>9331</v>
      </c>
      <c r="F2278" s="22" t="s">
        <v>9332</v>
      </c>
      <c r="G2278" s="22"/>
      <c r="H2278" s="14">
        <v>0.040000000000000001</v>
      </c>
      <c r="I2278" s="15" t="s">
        <v>64</v>
      </c>
      <c r="J2278" s="22" t="s">
        <v>65</v>
      </c>
      <c r="K2278" s="13">
        <v>90</v>
      </c>
      <c r="L2278" s="23">
        <v>0</v>
      </c>
      <c r="M2278" s="29">
        <f t="shared" si="131"/>
        <v>0</v>
      </c>
      <c r="N2278" s="29">
        <f t="shared" si="132"/>
        <v>0</v>
      </c>
      <c r="O2278" s="23">
        <v>5</v>
      </c>
      <c r="P2278" s="23">
        <v>10</v>
      </c>
      <c r="Q2278" s="23"/>
      <c r="R2278" s="23"/>
      <c r="S2278" s="22" t="s">
        <v>66</v>
      </c>
      <c r="T2278" s="22">
        <v>2</v>
      </c>
      <c r="U2278" s="22">
        <v>313</v>
      </c>
      <c r="V2278" s="22">
        <v>480</v>
      </c>
      <c r="W2278" s="22">
        <v>660</v>
      </c>
      <c r="X2278" s="24">
        <v>12</v>
      </c>
      <c r="Y2278" s="25">
        <v>16</v>
      </c>
      <c r="Z2278" s="18">
        <f>#NAME?</f>
        <v>16</v>
      </c>
      <c r="AA2278" s="18" t="b">
        <f t="shared" si="130"/>
        <v>1</v>
      </c>
      <c r="AB2278" s="26"/>
    </row>
    <row r="2279">
      <c r="A2279" s="21">
        <v>11134</v>
      </c>
      <c r="B2279" s="22" t="s">
        <v>9333</v>
      </c>
      <c r="C2279" s="22" t="s">
        <v>9334</v>
      </c>
      <c r="D2279" s="22" t="s">
        <v>4422</v>
      </c>
      <c r="E2279" s="22" t="s">
        <v>9335</v>
      </c>
      <c r="F2279" s="22" t="s">
        <v>9336</v>
      </c>
      <c r="G2279" s="22"/>
      <c r="H2279" s="14">
        <v>0.040000000000000001</v>
      </c>
      <c r="I2279" s="15" t="s">
        <v>64</v>
      </c>
      <c r="J2279" s="22" t="s">
        <v>65</v>
      </c>
      <c r="K2279" s="13">
        <v>90</v>
      </c>
      <c r="L2279" s="23">
        <v>1</v>
      </c>
      <c r="M2279" s="29">
        <f t="shared" si="131"/>
        <v>4</v>
      </c>
      <c r="N2279" s="29">
        <f t="shared" si="132"/>
        <v>5</v>
      </c>
      <c r="O2279" s="23">
        <v>5</v>
      </c>
      <c r="P2279" s="23">
        <v>10</v>
      </c>
      <c r="Q2279" s="23"/>
      <c r="R2279" s="23"/>
      <c r="S2279" s="22" t="s">
        <v>66</v>
      </c>
      <c r="T2279" s="22">
        <v>15.5</v>
      </c>
      <c r="U2279" s="22">
        <v>360.38</v>
      </c>
      <c r="V2279" s="22">
        <v>560</v>
      </c>
      <c r="W2279" s="22">
        <v>770</v>
      </c>
      <c r="X2279" s="24"/>
      <c r="Y2279" s="25">
        <v>32</v>
      </c>
      <c r="Z2279" s="18">
        <f>#NAME?</f>
        <v>32</v>
      </c>
      <c r="AA2279" s="18" t="b">
        <f t="shared" si="130"/>
        <v>1</v>
      </c>
      <c r="AB2279" s="26"/>
    </row>
    <row r="2280">
      <c r="A2280" s="21">
        <v>11133</v>
      </c>
      <c r="B2280" s="22" t="s">
        <v>9337</v>
      </c>
      <c r="C2280" s="22" t="s">
        <v>9338</v>
      </c>
      <c r="D2280" s="22" t="s">
        <v>4422</v>
      </c>
      <c r="E2280" s="22" t="s">
        <v>9339</v>
      </c>
      <c r="F2280" s="22" t="s">
        <v>9340</v>
      </c>
      <c r="G2280" s="22"/>
      <c r="H2280" s="14">
        <v>0.040000000000000001</v>
      </c>
      <c r="I2280" s="15" t="s">
        <v>64</v>
      </c>
      <c r="J2280" s="22" t="s">
        <v>65</v>
      </c>
      <c r="K2280" s="13">
        <v>90</v>
      </c>
      <c r="L2280" s="23">
        <v>1</v>
      </c>
      <c r="M2280" s="29">
        <f t="shared" si="131"/>
        <v>4</v>
      </c>
      <c r="N2280" s="29">
        <f t="shared" si="132"/>
        <v>5</v>
      </c>
      <c r="O2280" s="23">
        <v>5</v>
      </c>
      <c r="P2280" s="23">
        <v>10</v>
      </c>
      <c r="Q2280" s="23"/>
      <c r="R2280" s="23"/>
      <c r="S2280" s="22" t="s">
        <v>66</v>
      </c>
      <c r="T2280" s="22">
        <v>15.5</v>
      </c>
      <c r="U2280" s="22">
        <v>360.38</v>
      </c>
      <c r="V2280" s="22">
        <v>560</v>
      </c>
      <c r="W2280" s="22">
        <v>770</v>
      </c>
      <c r="X2280" s="24"/>
      <c r="Y2280" s="25">
        <v>33</v>
      </c>
      <c r="Z2280" s="18">
        <f>#NAME?</f>
        <v>33</v>
      </c>
      <c r="AA2280" s="18" t="b">
        <f t="shared" si="130"/>
        <v>1</v>
      </c>
      <c r="AB2280" s="26"/>
    </row>
    <row r="2281">
      <c r="A2281" s="21">
        <v>11132</v>
      </c>
      <c r="B2281" s="22" t="s">
        <v>9341</v>
      </c>
      <c r="C2281" s="22" t="s">
        <v>9342</v>
      </c>
      <c r="D2281" s="22" t="s">
        <v>4422</v>
      </c>
      <c r="E2281" s="22" t="s">
        <v>9343</v>
      </c>
      <c r="F2281" s="22" t="s">
        <v>9344</v>
      </c>
      <c r="G2281" s="22"/>
      <c r="H2281" s="14">
        <v>0.040000000000000001</v>
      </c>
      <c r="I2281" s="15" t="s">
        <v>64</v>
      </c>
      <c r="J2281" s="22" t="s">
        <v>65</v>
      </c>
      <c r="K2281" s="13">
        <v>90</v>
      </c>
      <c r="L2281" s="23">
        <v>0</v>
      </c>
      <c r="M2281" s="29">
        <f t="shared" si="131"/>
        <v>0</v>
      </c>
      <c r="N2281" s="29">
        <f t="shared" si="132"/>
        <v>0</v>
      </c>
      <c r="O2281" s="23"/>
      <c r="P2281" s="23"/>
      <c r="Q2281" s="23">
        <v>2</v>
      </c>
      <c r="R2281" s="23">
        <v>5</v>
      </c>
      <c r="S2281" s="22" t="s">
        <v>66</v>
      </c>
      <c r="T2281" s="22">
        <v>19</v>
      </c>
      <c r="U2281" s="22">
        <v>2970</v>
      </c>
      <c r="V2281" s="22">
        <v>4600</v>
      </c>
      <c r="W2281" s="22">
        <v>6350</v>
      </c>
      <c r="X2281" s="24">
        <v>3</v>
      </c>
      <c r="Y2281" s="25">
        <v>13</v>
      </c>
      <c r="Z2281" s="18">
        <f>#NAME?</f>
        <v>13</v>
      </c>
      <c r="AA2281" s="18" t="b">
        <f t="shared" si="130"/>
        <v>1</v>
      </c>
      <c r="AB2281" s="26">
        <v>5</v>
      </c>
    </row>
    <row r="2282">
      <c r="A2282" s="21">
        <v>11131</v>
      </c>
      <c r="B2282" s="22" t="s">
        <v>9345</v>
      </c>
      <c r="C2282" s="22" t="s">
        <v>9346</v>
      </c>
      <c r="D2282" s="22" t="s">
        <v>4422</v>
      </c>
      <c r="E2282" s="22" t="s">
        <v>9347</v>
      </c>
      <c r="F2282" s="22" t="s">
        <v>9348</v>
      </c>
      <c r="G2282" s="22"/>
      <c r="H2282" s="14">
        <v>0.040000000000000001</v>
      </c>
      <c r="I2282" s="15" t="s">
        <v>64</v>
      </c>
      <c r="J2282" s="22" t="s">
        <v>65</v>
      </c>
      <c r="K2282" s="13">
        <v>90</v>
      </c>
      <c r="L2282" s="23">
        <v>0</v>
      </c>
      <c r="M2282" s="29">
        <f t="shared" si="131"/>
        <v>0</v>
      </c>
      <c r="N2282" s="29">
        <f t="shared" si="132"/>
        <v>0</v>
      </c>
      <c r="O2282" s="23"/>
      <c r="P2282" s="23"/>
      <c r="Q2282" s="23">
        <v>2</v>
      </c>
      <c r="R2282" s="23">
        <v>5</v>
      </c>
      <c r="S2282" s="22" t="s">
        <v>66</v>
      </c>
      <c r="T2282" s="22">
        <v>19</v>
      </c>
      <c r="U2282" s="22">
        <v>2970</v>
      </c>
      <c r="V2282" s="22">
        <v>4600</v>
      </c>
      <c r="W2282" s="22">
        <v>6350</v>
      </c>
      <c r="X2282" s="24">
        <v>4</v>
      </c>
      <c r="Y2282" s="25">
        <v>12</v>
      </c>
      <c r="Z2282" s="18">
        <f>#NAME?</f>
        <v>12</v>
      </c>
      <c r="AA2282" s="18" t="b">
        <f t="shared" si="130"/>
        <v>1</v>
      </c>
      <c r="AB2282" s="26">
        <v>4</v>
      </c>
    </row>
    <row r="2283">
      <c r="A2283" s="21">
        <v>13023</v>
      </c>
      <c r="B2283" s="22" t="s">
        <v>9349</v>
      </c>
      <c r="C2283" s="22" t="s">
        <v>9350</v>
      </c>
      <c r="D2283" s="22" t="s">
        <v>4422</v>
      </c>
      <c r="E2283" s="22" t="s">
        <v>9351</v>
      </c>
      <c r="F2283" s="22" t="s">
        <v>9352</v>
      </c>
      <c r="G2283" s="22"/>
      <c r="H2283" s="14">
        <v>0.040000000000000001</v>
      </c>
      <c r="I2283" s="15" t="s">
        <v>64</v>
      </c>
      <c r="J2283" s="22" t="s">
        <v>65</v>
      </c>
      <c r="K2283" s="13">
        <v>90</v>
      </c>
      <c r="L2283" s="23"/>
      <c r="M2283" s="29">
        <f t="shared" si="131"/>
        <v>0</v>
      </c>
      <c r="N2283" s="29">
        <f t="shared" si="132"/>
        <v>0</v>
      </c>
      <c r="O2283" s="23"/>
      <c r="P2283" s="23"/>
      <c r="Q2283" s="23">
        <v>2</v>
      </c>
      <c r="R2283" s="23">
        <v>5</v>
      </c>
      <c r="S2283" s="22" t="s">
        <v>66</v>
      </c>
      <c r="T2283" s="22">
        <v>19</v>
      </c>
      <c r="U2283" s="22">
        <v>2970</v>
      </c>
      <c r="V2283" s="22">
        <v>4600</v>
      </c>
      <c r="W2283" s="22">
        <v>6350</v>
      </c>
      <c r="X2283" s="24"/>
      <c r="Y2283" s="25"/>
      <c r="Z2283" s="18">
        <f>#NAME?</f>
        <v>0</v>
      </c>
      <c r="AA2283" s="18" t="b">
        <f t="shared" si="130"/>
        <v>1</v>
      </c>
      <c r="AB2283" s="26">
        <v>1</v>
      </c>
    </row>
    <row r="2284">
      <c r="A2284" s="21">
        <v>13022</v>
      </c>
      <c r="B2284" s="22" t="s">
        <v>9353</v>
      </c>
      <c r="C2284" s="22" t="s">
        <v>9354</v>
      </c>
      <c r="D2284" s="22" t="s">
        <v>4422</v>
      </c>
      <c r="E2284" s="22" t="s">
        <v>9355</v>
      </c>
      <c r="F2284" s="22" t="s">
        <v>9356</v>
      </c>
      <c r="G2284" s="22"/>
      <c r="H2284" s="14">
        <v>0.040000000000000001</v>
      </c>
      <c r="I2284" s="15" t="s">
        <v>64</v>
      </c>
      <c r="J2284" s="22" t="s">
        <v>65</v>
      </c>
      <c r="K2284" s="13">
        <v>90</v>
      </c>
      <c r="L2284" s="23"/>
      <c r="M2284" s="29">
        <f t="shared" si="131"/>
        <v>0</v>
      </c>
      <c r="N2284" s="29">
        <f t="shared" si="132"/>
        <v>0</v>
      </c>
      <c r="O2284" s="23"/>
      <c r="P2284" s="23"/>
      <c r="Q2284" s="23">
        <v>2</v>
      </c>
      <c r="R2284" s="23">
        <v>5</v>
      </c>
      <c r="S2284" s="22" t="s">
        <v>66</v>
      </c>
      <c r="T2284" s="22">
        <v>19</v>
      </c>
      <c r="U2284" s="22">
        <v>2970</v>
      </c>
      <c r="V2284" s="22">
        <v>4600</v>
      </c>
      <c r="W2284" s="22">
        <v>6350</v>
      </c>
      <c r="X2284" s="24"/>
      <c r="Y2284" s="25"/>
      <c r="Z2284" s="18">
        <f>#NAME?</f>
        <v>0</v>
      </c>
      <c r="AA2284" s="18" t="b">
        <f t="shared" si="130"/>
        <v>1</v>
      </c>
      <c r="AB2284" s="26">
        <v>1</v>
      </c>
    </row>
    <row r="2285">
      <c r="A2285" s="21">
        <v>11136</v>
      </c>
      <c r="B2285" s="22" t="s">
        <v>9357</v>
      </c>
      <c r="C2285" s="22" t="s">
        <v>9358</v>
      </c>
      <c r="D2285" s="22" t="s">
        <v>4422</v>
      </c>
      <c r="E2285" s="22" t="s">
        <v>9359</v>
      </c>
      <c r="F2285" s="22" t="s">
        <v>9360</v>
      </c>
      <c r="G2285" s="22"/>
      <c r="H2285" s="14">
        <v>0.040000000000000001</v>
      </c>
      <c r="I2285" s="15" t="s">
        <v>64</v>
      </c>
      <c r="J2285" s="22" t="s">
        <v>65</v>
      </c>
      <c r="K2285" s="13">
        <v>90</v>
      </c>
      <c r="L2285" s="23">
        <v>0</v>
      </c>
      <c r="M2285" s="29">
        <f t="shared" si="131"/>
        <v>0</v>
      </c>
      <c r="N2285" s="29">
        <f t="shared" si="132"/>
        <v>0</v>
      </c>
      <c r="O2285" s="23"/>
      <c r="P2285" s="23"/>
      <c r="Q2285" s="23">
        <v>2</v>
      </c>
      <c r="R2285" s="23">
        <v>5</v>
      </c>
      <c r="S2285" s="22" t="s">
        <v>66</v>
      </c>
      <c r="T2285" s="22">
        <v>22.489999999999998</v>
      </c>
      <c r="U2285" s="22">
        <v>3515</v>
      </c>
      <c r="V2285" s="22">
        <v>5450</v>
      </c>
      <c r="W2285" s="22">
        <v>7520</v>
      </c>
      <c r="X2285" s="24">
        <v>2</v>
      </c>
      <c r="Y2285" s="25"/>
      <c r="Z2285" s="18">
        <f>#NAME?</f>
        <v>0</v>
      </c>
      <c r="AA2285" s="18" t="b">
        <f t="shared" si="130"/>
        <v>1</v>
      </c>
      <c r="AB2285" s="26">
        <v>3</v>
      </c>
    </row>
    <row r="2286">
      <c r="A2286" s="21">
        <v>11135</v>
      </c>
      <c r="B2286" s="22" t="s">
        <v>9361</v>
      </c>
      <c r="C2286" s="22" t="s">
        <v>9362</v>
      </c>
      <c r="D2286" s="22" t="s">
        <v>4422</v>
      </c>
      <c r="E2286" s="22" t="s">
        <v>9363</v>
      </c>
      <c r="F2286" s="22" t="s">
        <v>9364</v>
      </c>
      <c r="G2286" s="22"/>
      <c r="H2286" s="14">
        <v>0.040000000000000001</v>
      </c>
      <c r="I2286" s="15" t="s">
        <v>64</v>
      </c>
      <c r="J2286" s="22" t="s">
        <v>65</v>
      </c>
      <c r="K2286" s="13">
        <v>90</v>
      </c>
      <c r="L2286" s="23">
        <v>0</v>
      </c>
      <c r="M2286" s="29">
        <f t="shared" si="131"/>
        <v>0</v>
      </c>
      <c r="N2286" s="29">
        <f t="shared" si="132"/>
        <v>0</v>
      </c>
      <c r="O2286" s="23"/>
      <c r="P2286" s="23"/>
      <c r="Q2286" s="23">
        <v>2</v>
      </c>
      <c r="R2286" s="23">
        <v>5</v>
      </c>
      <c r="S2286" s="22" t="s">
        <v>66</v>
      </c>
      <c r="T2286" s="22">
        <v>22.489999999999998</v>
      </c>
      <c r="U2286" s="22">
        <v>3515</v>
      </c>
      <c r="V2286" s="22">
        <v>5450</v>
      </c>
      <c r="W2286" s="22">
        <v>7520</v>
      </c>
      <c r="X2286" s="24">
        <v>2</v>
      </c>
      <c r="Y2286" s="25"/>
      <c r="Z2286" s="18">
        <f>#NAME?</f>
        <v>0</v>
      </c>
      <c r="AA2286" s="18" t="b">
        <f t="shared" si="130"/>
        <v>1</v>
      </c>
      <c r="AB2286" s="26">
        <v>7</v>
      </c>
    </row>
    <row r="2287">
      <c r="A2287" s="21">
        <v>11138</v>
      </c>
      <c r="B2287" s="22" t="s">
        <v>9365</v>
      </c>
      <c r="C2287" s="22" t="s">
        <v>9366</v>
      </c>
      <c r="D2287" s="22" t="s">
        <v>4422</v>
      </c>
      <c r="E2287" s="22" t="s">
        <v>9367</v>
      </c>
      <c r="F2287" s="22" t="s">
        <v>9368</v>
      </c>
      <c r="G2287" s="22"/>
      <c r="H2287" s="14">
        <v>0.040000000000000001</v>
      </c>
      <c r="I2287" s="15" t="s">
        <v>64</v>
      </c>
      <c r="J2287" s="22" t="s">
        <v>65</v>
      </c>
      <c r="K2287" s="13">
        <v>90</v>
      </c>
      <c r="L2287" s="23">
        <v>1</v>
      </c>
      <c r="M2287" s="29">
        <f t="shared" si="131"/>
        <v>4</v>
      </c>
      <c r="N2287" s="29">
        <f t="shared" si="132"/>
        <v>5</v>
      </c>
      <c r="O2287" s="23"/>
      <c r="P2287" s="23"/>
      <c r="Q2287" s="23">
        <v>2</v>
      </c>
      <c r="R2287" s="23">
        <v>5</v>
      </c>
      <c r="S2287" s="22" t="s">
        <v>66</v>
      </c>
      <c r="T2287" s="22">
        <v>90</v>
      </c>
      <c r="U2287" s="22">
        <v>2092.5</v>
      </c>
      <c r="V2287" s="22">
        <v>3260</v>
      </c>
      <c r="W2287" s="22">
        <v>4500</v>
      </c>
      <c r="X2287" s="24">
        <v>3</v>
      </c>
      <c r="Y2287" s="25"/>
      <c r="Z2287" s="18">
        <f>#NAME?</f>
        <v>0</v>
      </c>
      <c r="AA2287" s="18" t="b">
        <f t="shared" si="130"/>
        <v>1</v>
      </c>
      <c r="AB2287" s="26">
        <v>3</v>
      </c>
    </row>
    <row r="2288">
      <c r="A2288" s="21">
        <v>11137</v>
      </c>
      <c r="B2288" s="22" t="s">
        <v>9369</v>
      </c>
      <c r="C2288" s="22" t="s">
        <v>9370</v>
      </c>
      <c r="D2288" s="22" t="s">
        <v>4422</v>
      </c>
      <c r="E2288" s="22" t="s">
        <v>9371</v>
      </c>
      <c r="F2288" s="22" t="s">
        <v>9372</v>
      </c>
      <c r="G2288" s="22"/>
      <c r="H2288" s="14">
        <v>0.040000000000000001</v>
      </c>
      <c r="I2288" s="15" t="s">
        <v>64</v>
      </c>
      <c r="J2288" s="22" t="s">
        <v>65</v>
      </c>
      <c r="K2288" s="13">
        <v>90</v>
      </c>
      <c r="L2288" s="23">
        <v>1</v>
      </c>
      <c r="M2288" s="29">
        <f t="shared" si="131"/>
        <v>4</v>
      </c>
      <c r="N2288" s="29">
        <f t="shared" si="132"/>
        <v>5</v>
      </c>
      <c r="O2288" s="23"/>
      <c r="P2288" s="23"/>
      <c r="Q2288" s="23">
        <v>2</v>
      </c>
      <c r="R2288" s="23">
        <v>5</v>
      </c>
      <c r="S2288" s="22" t="s">
        <v>66</v>
      </c>
      <c r="T2288" s="22">
        <v>90</v>
      </c>
      <c r="U2288" s="22">
        <v>2092.5</v>
      </c>
      <c r="V2288" s="22">
        <v>3260</v>
      </c>
      <c r="W2288" s="22">
        <v>4500</v>
      </c>
      <c r="X2288" s="24"/>
      <c r="Y2288" s="25"/>
      <c r="Z2288" s="18">
        <f>#NAME?</f>
        <v>0</v>
      </c>
      <c r="AA2288" s="18" t="b">
        <f t="shared" si="130"/>
        <v>1</v>
      </c>
      <c r="AB2288" s="26">
        <v>1</v>
      </c>
    </row>
    <row r="2289">
      <c r="A2289" s="12">
        <v>12038</v>
      </c>
      <c r="B2289" s="13" t="s">
        <v>9373</v>
      </c>
      <c r="C2289" s="13" t="s">
        <v>9374</v>
      </c>
      <c r="D2289" s="13" t="s">
        <v>4422</v>
      </c>
      <c r="E2289" s="13" t="s">
        <v>9375</v>
      </c>
      <c r="F2289" s="13" t="s">
        <v>9376</v>
      </c>
      <c r="G2289" s="13" t="s">
        <v>9377</v>
      </c>
      <c r="H2289" s="14">
        <v>0.02</v>
      </c>
      <c r="I2289" s="15" t="s">
        <v>32</v>
      </c>
      <c r="J2289" s="13" t="s">
        <v>33</v>
      </c>
      <c r="K2289" s="13">
        <v>90</v>
      </c>
      <c r="L2289" s="16">
        <f>#NAME?</f>
        <v>3</v>
      </c>
      <c r="M2289" s="29">
        <f t="shared" si="131"/>
        <v>12</v>
      </c>
      <c r="N2289" s="29">
        <f t="shared" si="132"/>
        <v>15</v>
      </c>
      <c r="O2289" s="16"/>
      <c r="P2289" s="16"/>
      <c r="Q2289" s="16">
        <v>1</v>
      </c>
      <c r="R2289" s="16">
        <v>3</v>
      </c>
      <c r="S2289" s="13" t="s">
        <v>34</v>
      </c>
      <c r="T2289" s="13">
        <v>16.09</v>
      </c>
      <c r="U2289" s="13">
        <v>2681</v>
      </c>
      <c r="V2289" s="13">
        <v>3400</v>
      </c>
      <c r="W2289" s="13">
        <v>5500</v>
      </c>
      <c r="X2289" s="17"/>
      <c r="Y2289" s="18">
        <v>8</v>
      </c>
      <c r="Z2289" s="18">
        <f>#NAME?</f>
        <v>8</v>
      </c>
      <c r="AA2289" s="18" t="b">
        <f t="shared" si="130"/>
        <v>1</v>
      </c>
      <c r="AB2289" s="19">
        <v>4</v>
      </c>
    </row>
    <row r="2290">
      <c r="A2290" s="21">
        <v>11491</v>
      </c>
      <c r="B2290" s="22" t="s">
        <v>9378</v>
      </c>
      <c r="C2290" s="22" t="s">
        <v>9379</v>
      </c>
      <c r="D2290" s="22" t="s">
        <v>4422</v>
      </c>
      <c r="E2290" s="22" t="s">
        <v>9380</v>
      </c>
      <c r="F2290" s="22" t="s">
        <v>9381</v>
      </c>
      <c r="G2290" s="22"/>
      <c r="H2290" s="14">
        <v>0.040000000000000001</v>
      </c>
      <c r="I2290" s="15" t="s">
        <v>64</v>
      </c>
      <c r="J2290" s="22" t="s">
        <v>65</v>
      </c>
      <c r="K2290" s="13">
        <v>90</v>
      </c>
      <c r="L2290" s="23">
        <v>1</v>
      </c>
      <c r="M2290" s="29">
        <f t="shared" si="131"/>
        <v>4</v>
      </c>
      <c r="N2290" s="29">
        <f t="shared" si="132"/>
        <v>5</v>
      </c>
      <c r="O2290" s="23"/>
      <c r="P2290" s="23"/>
      <c r="Q2290" s="23">
        <v>2</v>
      </c>
      <c r="R2290" s="23">
        <v>5</v>
      </c>
      <c r="S2290" s="22" t="s">
        <v>66</v>
      </c>
      <c r="T2290" s="22">
        <v>5.0999999999999996</v>
      </c>
      <c r="U2290" s="22">
        <v>115</v>
      </c>
      <c r="V2290" s="22">
        <v>180</v>
      </c>
      <c r="W2290" s="22">
        <v>250</v>
      </c>
      <c r="X2290" s="24"/>
      <c r="Y2290" s="25"/>
      <c r="Z2290" s="18">
        <f>#NAME?</f>
        <v>0</v>
      </c>
      <c r="AA2290" s="18" t="b">
        <f t="shared" si="130"/>
        <v>1</v>
      </c>
      <c r="AB2290" s="26">
        <v>2</v>
      </c>
    </row>
    <row r="2291">
      <c r="A2291" s="21">
        <v>11490</v>
      </c>
      <c r="B2291" s="22" t="s">
        <v>9382</v>
      </c>
      <c r="C2291" s="22" t="s">
        <v>9383</v>
      </c>
      <c r="D2291" s="22" t="s">
        <v>4422</v>
      </c>
      <c r="E2291" s="22" t="s">
        <v>9384</v>
      </c>
      <c r="F2291" s="22" t="s">
        <v>9385</v>
      </c>
      <c r="G2291" s="22"/>
      <c r="H2291" s="14">
        <v>0.040000000000000001</v>
      </c>
      <c r="I2291" s="15" t="s">
        <v>64</v>
      </c>
      <c r="J2291" s="22" t="s">
        <v>65</v>
      </c>
      <c r="K2291" s="13">
        <v>90</v>
      </c>
      <c r="L2291" s="23">
        <v>1</v>
      </c>
      <c r="M2291" s="29">
        <f t="shared" si="131"/>
        <v>4</v>
      </c>
      <c r="N2291" s="29">
        <f t="shared" si="132"/>
        <v>5</v>
      </c>
      <c r="O2291" s="23"/>
      <c r="P2291" s="23"/>
      <c r="Q2291" s="23">
        <v>2</v>
      </c>
      <c r="R2291" s="23">
        <v>5</v>
      </c>
      <c r="S2291" s="22" t="s">
        <v>66</v>
      </c>
      <c r="T2291" s="22">
        <v>5.0999999999999996</v>
      </c>
      <c r="U2291" s="22">
        <v>115</v>
      </c>
      <c r="V2291" s="22">
        <v>180</v>
      </c>
      <c r="W2291" s="22">
        <v>250</v>
      </c>
      <c r="X2291" s="24"/>
      <c r="Y2291" s="25"/>
      <c r="Z2291" s="18">
        <f>#NAME?</f>
        <v>0</v>
      </c>
      <c r="AA2291" s="18" t="b">
        <f t="shared" si="130"/>
        <v>1</v>
      </c>
      <c r="AB2291" s="26">
        <v>3</v>
      </c>
    </row>
    <row r="2292">
      <c r="A2292" s="21">
        <v>11488</v>
      </c>
      <c r="B2292" s="22" t="s">
        <v>9386</v>
      </c>
      <c r="C2292" s="22" t="s">
        <v>9387</v>
      </c>
      <c r="D2292" s="22" t="s">
        <v>4422</v>
      </c>
      <c r="E2292" s="22" t="s">
        <v>9388</v>
      </c>
      <c r="F2292" s="22" t="s">
        <v>9389</v>
      </c>
      <c r="G2292" s="22"/>
      <c r="H2292" s="14">
        <v>0.040000000000000001</v>
      </c>
      <c r="I2292" s="15" t="s">
        <v>64</v>
      </c>
      <c r="J2292" s="22" t="s">
        <v>65</v>
      </c>
      <c r="K2292" s="13">
        <v>90</v>
      </c>
      <c r="L2292" s="23">
        <v>2</v>
      </c>
      <c r="M2292" s="29">
        <f t="shared" si="131"/>
        <v>8</v>
      </c>
      <c r="N2292" s="29">
        <f t="shared" si="132"/>
        <v>10</v>
      </c>
      <c r="O2292" s="23"/>
      <c r="P2292" s="23"/>
      <c r="Q2292" s="23">
        <v>2</v>
      </c>
      <c r="R2292" s="23">
        <v>5</v>
      </c>
      <c r="S2292" s="22" t="s">
        <v>66</v>
      </c>
      <c r="T2292" s="22">
        <v>85</v>
      </c>
      <c r="U2292" s="22">
        <v>2312</v>
      </c>
      <c r="V2292" s="22">
        <v>3470</v>
      </c>
      <c r="W2292" s="22">
        <v>4620</v>
      </c>
      <c r="X2292" s="24"/>
      <c r="Y2292" s="25">
        <v>3</v>
      </c>
      <c r="Z2292" s="18">
        <f>#NAME?</f>
        <v>3</v>
      </c>
      <c r="AA2292" s="18" t="b">
        <f t="shared" si="130"/>
        <v>1</v>
      </c>
      <c r="AB2292" s="26">
        <v>1</v>
      </c>
    </row>
    <row r="2293">
      <c r="A2293" s="12">
        <v>12040</v>
      </c>
      <c r="B2293" s="13" t="s">
        <v>9390</v>
      </c>
      <c r="C2293" s="13" t="s">
        <v>9391</v>
      </c>
      <c r="D2293" s="13" t="s">
        <v>4422</v>
      </c>
      <c r="E2293" s="13" t="s">
        <v>9392</v>
      </c>
      <c r="F2293" s="13" t="s">
        <v>9393</v>
      </c>
      <c r="G2293" s="13" t="s">
        <v>9394</v>
      </c>
      <c r="H2293" s="14">
        <v>0.02</v>
      </c>
      <c r="I2293" s="15" t="s">
        <v>32</v>
      </c>
      <c r="J2293" s="13" t="s">
        <v>33</v>
      </c>
      <c r="K2293" s="20">
        <v>90</v>
      </c>
      <c r="L2293" s="16">
        <v>2</v>
      </c>
      <c r="M2293" s="29">
        <f t="shared" si="131"/>
        <v>8</v>
      </c>
      <c r="N2293" s="29">
        <f t="shared" si="132"/>
        <v>10</v>
      </c>
      <c r="O2293" s="16"/>
      <c r="P2293" s="16"/>
      <c r="Q2293" s="16">
        <v>1</v>
      </c>
      <c r="R2293" s="16">
        <v>4</v>
      </c>
      <c r="S2293" s="13" t="s">
        <v>34</v>
      </c>
      <c r="T2293" s="13">
        <v>2.79</v>
      </c>
      <c r="U2293" s="13">
        <v>433.14999999999998</v>
      </c>
      <c r="V2293" s="13">
        <v>600</v>
      </c>
      <c r="W2293" s="13">
        <v>830</v>
      </c>
      <c r="X2293" s="17"/>
      <c r="Y2293" s="18"/>
      <c r="Z2293" s="18">
        <f>#NAME?</f>
        <v>0</v>
      </c>
      <c r="AA2293" s="18" t="b">
        <f t="shared" si="130"/>
        <v>1</v>
      </c>
      <c r="AB2293" s="19"/>
    </row>
    <row r="2294">
      <c r="A2294" s="12">
        <v>12041</v>
      </c>
      <c r="B2294" s="13" t="s">
        <v>9395</v>
      </c>
      <c r="C2294" s="13" t="s">
        <v>9396</v>
      </c>
      <c r="D2294" s="13" t="s">
        <v>4422</v>
      </c>
      <c r="E2294" s="13" t="s">
        <v>9397</v>
      </c>
      <c r="F2294" s="13" t="s">
        <v>9398</v>
      </c>
      <c r="G2294" s="13" t="s">
        <v>9394</v>
      </c>
      <c r="H2294" s="14">
        <v>0.02</v>
      </c>
      <c r="I2294" s="15" t="s">
        <v>32</v>
      </c>
      <c r="J2294" s="13" t="s">
        <v>33</v>
      </c>
      <c r="K2294" s="20">
        <v>90</v>
      </c>
      <c r="L2294" s="16">
        <v>2</v>
      </c>
      <c r="M2294" s="29">
        <f t="shared" si="131"/>
        <v>8</v>
      </c>
      <c r="N2294" s="29">
        <f t="shared" si="132"/>
        <v>10</v>
      </c>
      <c r="O2294" s="16"/>
      <c r="P2294" s="16"/>
      <c r="Q2294" s="16">
        <v>1</v>
      </c>
      <c r="R2294" s="16">
        <v>4</v>
      </c>
      <c r="S2294" s="13" t="s">
        <v>34</v>
      </c>
      <c r="T2294" s="13">
        <v>2.79</v>
      </c>
      <c r="U2294" s="13">
        <v>433.14999999999998</v>
      </c>
      <c r="V2294" s="13">
        <v>600</v>
      </c>
      <c r="W2294" s="13">
        <v>830</v>
      </c>
      <c r="X2294" s="17"/>
      <c r="Y2294" s="18"/>
      <c r="Z2294" s="18">
        <f>#NAME?</f>
        <v>0</v>
      </c>
      <c r="AA2294" s="18" t="b">
        <f t="shared" si="130"/>
        <v>1</v>
      </c>
      <c r="AB2294" s="19"/>
    </row>
    <row r="2295">
      <c r="A2295" s="21">
        <v>11487</v>
      </c>
      <c r="B2295" s="22" t="s">
        <v>9399</v>
      </c>
      <c r="C2295" s="22" t="s">
        <v>9400</v>
      </c>
      <c r="D2295" s="22" t="s">
        <v>4422</v>
      </c>
      <c r="E2295" s="22" t="s">
        <v>9401</v>
      </c>
      <c r="F2295" s="22" t="s">
        <v>9402</v>
      </c>
      <c r="G2295" s="22"/>
      <c r="H2295" s="14">
        <v>0.040000000000000001</v>
      </c>
      <c r="I2295" s="15" t="s">
        <v>64</v>
      </c>
      <c r="J2295" s="22" t="s">
        <v>65</v>
      </c>
      <c r="K2295" s="13">
        <v>90</v>
      </c>
      <c r="L2295" s="23">
        <v>1</v>
      </c>
      <c r="M2295" s="29">
        <f t="shared" si="131"/>
        <v>4</v>
      </c>
      <c r="N2295" s="29">
        <f t="shared" si="132"/>
        <v>5</v>
      </c>
      <c r="O2295" s="23"/>
      <c r="P2295" s="23"/>
      <c r="Q2295" s="23">
        <v>2</v>
      </c>
      <c r="R2295" s="23">
        <v>5</v>
      </c>
      <c r="S2295" s="22" t="s">
        <v>66</v>
      </c>
      <c r="T2295" s="22">
        <v>120</v>
      </c>
      <c r="U2295" s="22">
        <v>3264</v>
      </c>
      <c r="V2295" s="22">
        <v>4900</v>
      </c>
      <c r="W2295" s="22">
        <v>6530</v>
      </c>
      <c r="X2295" s="24"/>
      <c r="Y2295" s="25" t="s">
        <v>9403</v>
      </c>
      <c r="Z2295" s="18" t="str">
        <f>#NAME?</f>
        <v>4+26</v>
      </c>
      <c r="AA2295" s="18" t="b">
        <f t="shared" si="130"/>
        <v>1</v>
      </c>
      <c r="AB2295" s="26">
        <v>3</v>
      </c>
    </row>
    <row r="2296">
      <c r="A2296" s="21">
        <v>13822</v>
      </c>
      <c r="B2296" s="22" t="s">
        <v>9404</v>
      </c>
      <c r="C2296" s="22" t="s">
        <v>9405</v>
      </c>
      <c r="D2296" s="22" t="s">
        <v>4422</v>
      </c>
      <c r="E2296" s="22" t="s">
        <v>9406</v>
      </c>
      <c r="F2296" s="22" t="s">
        <v>9407</v>
      </c>
      <c r="G2296" s="22"/>
      <c r="H2296" s="14">
        <v>0.040000000000000001</v>
      </c>
      <c r="I2296" s="15" t="s">
        <v>64</v>
      </c>
      <c r="J2296" s="22" t="s">
        <v>65</v>
      </c>
      <c r="K2296" s="13">
        <v>90</v>
      </c>
      <c r="L2296" s="23"/>
      <c r="M2296" s="29">
        <f t="shared" si="131"/>
        <v>0</v>
      </c>
      <c r="N2296" s="29">
        <f t="shared" si="132"/>
        <v>0</v>
      </c>
      <c r="O2296" s="23"/>
      <c r="P2296" s="23"/>
      <c r="Q2296" s="23">
        <v>2</v>
      </c>
      <c r="R2296" s="23">
        <v>5</v>
      </c>
      <c r="S2296" s="22" t="s">
        <v>66</v>
      </c>
      <c r="T2296" s="22">
        <v>20</v>
      </c>
      <c r="U2296" s="22">
        <v>3126</v>
      </c>
      <c r="V2296" s="22">
        <v>4850</v>
      </c>
      <c r="W2296" s="22">
        <v>6700</v>
      </c>
      <c r="X2296" s="24"/>
      <c r="Y2296" s="25"/>
      <c r="Z2296" s="18">
        <f>#NAME?</f>
        <v>0</v>
      </c>
      <c r="AA2296" s="18" t="b">
        <f t="shared" si="130"/>
        <v>1</v>
      </c>
      <c r="AB2296" s="26">
        <v>2</v>
      </c>
    </row>
    <row r="2297">
      <c r="A2297" s="21">
        <v>11481</v>
      </c>
      <c r="B2297" s="22" t="s">
        <v>9408</v>
      </c>
      <c r="C2297" s="22" t="s">
        <v>9409</v>
      </c>
      <c r="D2297" s="22" t="s">
        <v>4422</v>
      </c>
      <c r="E2297" s="22" t="s">
        <v>9410</v>
      </c>
      <c r="F2297" s="22" t="s">
        <v>9411</v>
      </c>
      <c r="G2297" s="22"/>
      <c r="H2297" s="14">
        <v>0.040000000000000001</v>
      </c>
      <c r="I2297" s="15" t="s">
        <v>64</v>
      </c>
      <c r="J2297" s="22" t="s">
        <v>65</v>
      </c>
      <c r="K2297" s="13">
        <v>90</v>
      </c>
      <c r="L2297" s="23">
        <v>0</v>
      </c>
      <c r="M2297" s="29">
        <f t="shared" si="131"/>
        <v>0</v>
      </c>
      <c r="N2297" s="29">
        <f t="shared" si="132"/>
        <v>0</v>
      </c>
      <c r="O2297" s="23"/>
      <c r="P2297" s="23"/>
      <c r="Q2297" s="23">
        <v>2</v>
      </c>
      <c r="R2297" s="23">
        <v>5</v>
      </c>
      <c r="S2297" s="22" t="s">
        <v>66</v>
      </c>
      <c r="T2297" s="22">
        <v>240</v>
      </c>
      <c r="U2297" s="22">
        <v>5580</v>
      </c>
      <c r="V2297" s="22">
        <v>8650</v>
      </c>
      <c r="W2297" s="22">
        <v>11940</v>
      </c>
      <c r="X2297" s="24">
        <v>1</v>
      </c>
      <c r="Y2297" s="25"/>
      <c r="Z2297" s="18">
        <f>#NAME?</f>
        <v>0</v>
      </c>
      <c r="AA2297" s="18" t="b">
        <f t="shared" si="130"/>
        <v>1</v>
      </c>
      <c r="AB2297" s="26"/>
    </row>
    <row r="2298">
      <c r="A2298" s="21">
        <v>11480</v>
      </c>
      <c r="B2298" s="22" t="s">
        <v>9412</v>
      </c>
      <c r="C2298" s="22" t="s">
        <v>9413</v>
      </c>
      <c r="D2298" s="22" t="s">
        <v>4422</v>
      </c>
      <c r="E2298" s="22" t="s">
        <v>9414</v>
      </c>
      <c r="F2298" s="22" t="s">
        <v>9415</v>
      </c>
      <c r="G2298" s="22"/>
      <c r="H2298" s="14">
        <v>0.040000000000000001</v>
      </c>
      <c r="I2298" s="15" t="s">
        <v>64</v>
      </c>
      <c r="J2298" s="22" t="s">
        <v>65</v>
      </c>
      <c r="K2298" s="13">
        <v>90</v>
      </c>
      <c r="L2298" s="23">
        <v>0</v>
      </c>
      <c r="M2298" s="29">
        <f t="shared" si="131"/>
        <v>0</v>
      </c>
      <c r="N2298" s="29">
        <f t="shared" si="132"/>
        <v>0</v>
      </c>
      <c r="O2298" s="23"/>
      <c r="P2298" s="23"/>
      <c r="Q2298" s="23">
        <v>2</v>
      </c>
      <c r="R2298" s="23">
        <v>5</v>
      </c>
      <c r="S2298" s="22" t="s">
        <v>66</v>
      </c>
      <c r="T2298" s="22">
        <v>240</v>
      </c>
      <c r="U2298" s="22">
        <v>5580</v>
      </c>
      <c r="V2298" s="22">
        <v>8650</v>
      </c>
      <c r="W2298" s="22">
        <v>11940</v>
      </c>
      <c r="X2298" s="24"/>
      <c r="Y2298" s="25"/>
      <c r="Z2298" s="18">
        <f>#NAME?</f>
        <v>0</v>
      </c>
      <c r="AA2298" s="18" t="b">
        <f t="shared" si="130"/>
        <v>1</v>
      </c>
      <c r="AB2298" s="26"/>
    </row>
    <row r="2299">
      <c r="A2299" s="21">
        <v>11486</v>
      </c>
      <c r="B2299" s="22" t="s">
        <v>9416</v>
      </c>
      <c r="C2299" s="22" t="s">
        <v>9417</v>
      </c>
      <c r="D2299" s="22" t="s">
        <v>4422</v>
      </c>
      <c r="E2299" s="22" t="s">
        <v>9418</v>
      </c>
      <c r="F2299" s="22" t="s">
        <v>9419</v>
      </c>
      <c r="G2299" s="22"/>
      <c r="H2299" s="14">
        <v>0.040000000000000001</v>
      </c>
      <c r="I2299" s="15" t="s">
        <v>64</v>
      </c>
      <c r="J2299" s="22" t="s">
        <v>65</v>
      </c>
      <c r="K2299" s="13">
        <v>90</v>
      </c>
      <c r="L2299" s="23"/>
      <c r="M2299" s="29">
        <f t="shared" si="131"/>
        <v>0</v>
      </c>
      <c r="N2299" s="29">
        <f t="shared" si="132"/>
        <v>0</v>
      </c>
      <c r="O2299" s="23"/>
      <c r="P2299" s="23"/>
      <c r="Q2299" s="23">
        <v>2</v>
      </c>
      <c r="R2299" s="23">
        <v>5</v>
      </c>
      <c r="S2299" s="22" t="s">
        <v>66</v>
      </c>
      <c r="T2299" s="22">
        <v>5</v>
      </c>
      <c r="U2299" s="22">
        <v>782</v>
      </c>
      <c r="V2299" s="22">
        <v>1210</v>
      </c>
      <c r="W2299" s="22">
        <v>1670</v>
      </c>
      <c r="X2299" s="24"/>
      <c r="Y2299" s="25"/>
      <c r="Z2299" s="18">
        <f>#NAME?</f>
        <v>0</v>
      </c>
      <c r="AA2299" s="18" t="b">
        <f t="shared" si="130"/>
        <v>1</v>
      </c>
      <c r="AB2299" s="26">
        <v>20</v>
      </c>
    </row>
    <row r="2300">
      <c r="A2300" s="21">
        <v>11493</v>
      </c>
      <c r="B2300" s="22" t="s">
        <v>9420</v>
      </c>
      <c r="C2300" s="22" t="s">
        <v>9421</v>
      </c>
      <c r="D2300" s="22" t="s">
        <v>4422</v>
      </c>
      <c r="E2300" s="22" t="s">
        <v>9422</v>
      </c>
      <c r="F2300" s="22" t="s">
        <v>9423</v>
      </c>
      <c r="G2300" s="22"/>
      <c r="H2300" s="14">
        <v>0.040000000000000001</v>
      </c>
      <c r="I2300" s="15" t="s">
        <v>64</v>
      </c>
      <c r="J2300" s="22" t="s">
        <v>65</v>
      </c>
      <c r="K2300" s="13">
        <v>90</v>
      </c>
      <c r="L2300" s="23">
        <v>16</v>
      </c>
      <c r="M2300" s="29">
        <f t="shared" si="131"/>
        <v>64</v>
      </c>
      <c r="N2300" s="29">
        <f t="shared" si="132"/>
        <v>80</v>
      </c>
      <c r="O2300" s="23"/>
      <c r="P2300" s="23"/>
      <c r="Q2300" s="23">
        <v>5</v>
      </c>
      <c r="R2300" s="23">
        <v>20</v>
      </c>
      <c r="S2300" s="22" t="s">
        <v>66</v>
      </c>
      <c r="T2300" s="22">
        <v>15.5</v>
      </c>
      <c r="U2300" s="22">
        <v>422</v>
      </c>
      <c r="V2300" s="22">
        <v>700</v>
      </c>
      <c r="W2300" s="22">
        <v>840</v>
      </c>
      <c r="X2300" s="24"/>
      <c r="Y2300" s="25">
        <v>23</v>
      </c>
      <c r="Z2300" s="18">
        <f>#NAME?</f>
        <v>23</v>
      </c>
      <c r="AA2300" s="18" t="b">
        <f t="shared" si="130"/>
        <v>1</v>
      </c>
      <c r="AB2300" s="26"/>
    </row>
    <row r="2301">
      <c r="A2301" s="21">
        <v>11492</v>
      </c>
      <c r="B2301" s="22" t="s">
        <v>9424</v>
      </c>
      <c r="C2301" s="22" t="s">
        <v>9425</v>
      </c>
      <c r="D2301" s="22" t="s">
        <v>4422</v>
      </c>
      <c r="E2301" s="22" t="s">
        <v>9426</v>
      </c>
      <c r="F2301" s="22" t="s">
        <v>9427</v>
      </c>
      <c r="G2301" s="22"/>
      <c r="H2301" s="14">
        <v>0.040000000000000001</v>
      </c>
      <c r="I2301" s="15" t="s">
        <v>64</v>
      </c>
      <c r="J2301" s="22" t="s">
        <v>65</v>
      </c>
      <c r="K2301" s="13">
        <v>90</v>
      </c>
      <c r="L2301" s="23">
        <v>16</v>
      </c>
      <c r="M2301" s="29">
        <f t="shared" si="131"/>
        <v>64</v>
      </c>
      <c r="N2301" s="29">
        <f t="shared" si="132"/>
        <v>80</v>
      </c>
      <c r="O2301" s="23"/>
      <c r="P2301" s="23"/>
      <c r="Q2301" s="23">
        <v>5</v>
      </c>
      <c r="R2301" s="23">
        <v>20</v>
      </c>
      <c r="S2301" s="22" t="s">
        <v>66</v>
      </c>
      <c r="T2301" s="22">
        <v>15.5</v>
      </c>
      <c r="U2301" s="22">
        <v>422</v>
      </c>
      <c r="V2301" s="22">
        <v>700</v>
      </c>
      <c r="W2301" s="22">
        <v>840</v>
      </c>
      <c r="X2301" s="24"/>
      <c r="Y2301" s="25">
        <v>28</v>
      </c>
      <c r="Z2301" s="18">
        <f>#NAME?</f>
        <v>28</v>
      </c>
      <c r="AA2301" s="18" t="b">
        <f t="shared" si="130"/>
        <v>1</v>
      </c>
      <c r="AB2301" s="26"/>
    </row>
    <row r="2302">
      <c r="A2302" s="12">
        <v>12869</v>
      </c>
      <c r="B2302" s="13" t="s">
        <v>9428</v>
      </c>
      <c r="C2302" s="13" t="s">
        <v>9429</v>
      </c>
      <c r="D2302" s="13" t="s">
        <v>4422</v>
      </c>
      <c r="E2302" s="13" t="s">
        <v>9430</v>
      </c>
      <c r="F2302" s="13" t="s">
        <v>9431</v>
      </c>
      <c r="G2302" s="13" t="s">
        <v>9432</v>
      </c>
      <c r="H2302" s="14">
        <v>0.02</v>
      </c>
      <c r="I2302" s="15" t="s">
        <v>32</v>
      </c>
      <c r="J2302" s="13" t="s">
        <v>33</v>
      </c>
      <c r="K2302" s="13">
        <v>90</v>
      </c>
      <c r="L2302" s="16">
        <f>#NAME?</f>
        <v>8</v>
      </c>
      <c r="M2302" s="29">
        <f t="shared" si="131"/>
        <v>32</v>
      </c>
      <c r="N2302" s="29">
        <f t="shared" si="132"/>
        <v>40</v>
      </c>
      <c r="O2302" s="16"/>
      <c r="P2302" s="16"/>
      <c r="Q2302" s="16">
        <v>1</v>
      </c>
      <c r="R2302" s="16">
        <v>3</v>
      </c>
      <c r="S2302" s="13" t="s">
        <v>34</v>
      </c>
      <c r="T2302" s="13">
        <v>15.25</v>
      </c>
      <c r="U2302" s="13">
        <v>2099.9299999999998</v>
      </c>
      <c r="V2302" s="13">
        <v>3300</v>
      </c>
      <c r="W2302" s="13">
        <v>4560</v>
      </c>
      <c r="X2302" s="17"/>
      <c r="Y2302" s="18"/>
      <c r="Z2302" s="18">
        <f>#NAME?</f>
        <v>0</v>
      </c>
      <c r="AA2302" s="18" t="b">
        <f t="shared" si="130"/>
        <v>1</v>
      </c>
      <c r="AB2302" s="19">
        <v>1</v>
      </c>
    </row>
    <row r="2303">
      <c r="A2303" s="21">
        <v>11489</v>
      </c>
      <c r="B2303" s="22" t="s">
        <v>9433</v>
      </c>
      <c r="C2303" s="22" t="s">
        <v>9434</v>
      </c>
      <c r="D2303" s="22" t="s">
        <v>4422</v>
      </c>
      <c r="E2303" s="22" t="s">
        <v>9435</v>
      </c>
      <c r="F2303" s="22" t="s">
        <v>9436</v>
      </c>
      <c r="G2303" s="22"/>
      <c r="H2303" s="14">
        <v>0.040000000000000001</v>
      </c>
      <c r="I2303" s="15" t="s">
        <v>64</v>
      </c>
      <c r="J2303" s="22" t="s">
        <v>65</v>
      </c>
      <c r="K2303" s="13">
        <v>90</v>
      </c>
      <c r="L2303" s="23">
        <v>0</v>
      </c>
      <c r="M2303" s="29">
        <f t="shared" si="131"/>
        <v>0</v>
      </c>
      <c r="N2303" s="29">
        <f t="shared" si="132"/>
        <v>0</v>
      </c>
      <c r="O2303" s="23"/>
      <c r="P2303" s="23"/>
      <c r="Q2303" s="23">
        <v>2</v>
      </c>
      <c r="R2303" s="23">
        <v>5</v>
      </c>
      <c r="S2303" s="22" t="s">
        <v>66</v>
      </c>
      <c r="T2303" s="22">
        <v>90</v>
      </c>
      <c r="U2303" s="22">
        <v>2296</v>
      </c>
      <c r="V2303" s="22">
        <v>3400</v>
      </c>
      <c r="W2303" s="22">
        <v>5900</v>
      </c>
      <c r="X2303" s="24"/>
      <c r="Y2303" s="25">
        <v>3</v>
      </c>
      <c r="Z2303" s="18">
        <f>#NAME?</f>
        <v>3</v>
      </c>
      <c r="AA2303" s="18" t="b">
        <f t="shared" si="130"/>
        <v>1</v>
      </c>
      <c r="AB2303" s="26"/>
    </row>
    <row r="2304">
      <c r="A2304" s="12">
        <v>12039</v>
      </c>
      <c r="B2304" s="13" t="s">
        <v>9437</v>
      </c>
      <c r="C2304" s="13" t="s">
        <v>9438</v>
      </c>
      <c r="D2304" s="13" t="s">
        <v>4422</v>
      </c>
      <c r="E2304" s="13" t="s">
        <v>9439</v>
      </c>
      <c r="F2304" s="13" t="s">
        <v>9440</v>
      </c>
      <c r="G2304" s="13" t="s">
        <v>9441</v>
      </c>
      <c r="H2304" s="14">
        <v>0.02</v>
      </c>
      <c r="I2304" s="15" t="s">
        <v>32</v>
      </c>
      <c r="J2304" s="13" t="s">
        <v>33</v>
      </c>
      <c r="K2304" s="13">
        <v>90</v>
      </c>
      <c r="L2304" s="16">
        <f>#NAME?</f>
        <v>0</v>
      </c>
      <c r="M2304" s="29">
        <f t="shared" si="131"/>
        <v>0</v>
      </c>
      <c r="N2304" s="29">
        <f t="shared" si="132"/>
        <v>0</v>
      </c>
      <c r="O2304" s="16"/>
      <c r="P2304" s="16"/>
      <c r="Q2304" s="16">
        <v>1</v>
      </c>
      <c r="R2304" s="16">
        <v>2</v>
      </c>
      <c r="S2304" s="13" t="s">
        <v>34</v>
      </c>
      <c r="T2304" s="13">
        <v>18.02</v>
      </c>
      <c r="U2304" s="13">
        <v>2</v>
      </c>
      <c r="V2304" s="13">
        <v>3600</v>
      </c>
      <c r="W2304" s="13">
        <v>4970</v>
      </c>
      <c r="X2304" s="17"/>
      <c r="Y2304" s="18"/>
      <c r="Z2304" s="18">
        <f>#NAME?</f>
        <v>0</v>
      </c>
      <c r="AA2304" s="18" t="b">
        <f t="shared" si="130"/>
        <v>1</v>
      </c>
      <c r="AB2304" s="19"/>
    </row>
    <row r="2305">
      <c r="A2305" s="21">
        <v>11483</v>
      </c>
      <c r="B2305" s="22" t="s">
        <v>9442</v>
      </c>
      <c r="C2305" s="22" t="s">
        <v>9443</v>
      </c>
      <c r="D2305" s="22" t="s">
        <v>4422</v>
      </c>
      <c r="E2305" s="22" t="s">
        <v>9444</v>
      </c>
      <c r="F2305" s="22" t="s">
        <v>9445</v>
      </c>
      <c r="G2305" s="22"/>
      <c r="H2305" s="14">
        <v>0.040000000000000001</v>
      </c>
      <c r="I2305" s="15" t="s">
        <v>64</v>
      </c>
      <c r="J2305" s="22" t="s">
        <v>65</v>
      </c>
      <c r="K2305" s="13">
        <v>90</v>
      </c>
      <c r="L2305" s="23"/>
      <c r="M2305" s="29">
        <f t="shared" si="131"/>
        <v>0</v>
      </c>
      <c r="N2305" s="29">
        <f t="shared" si="132"/>
        <v>0</v>
      </c>
      <c r="O2305" s="23"/>
      <c r="P2305" s="23"/>
      <c r="Q2305" s="23">
        <v>2</v>
      </c>
      <c r="R2305" s="23">
        <v>5</v>
      </c>
      <c r="S2305" s="22" t="s">
        <v>66</v>
      </c>
      <c r="T2305" s="22">
        <v>25</v>
      </c>
      <c r="U2305" s="22">
        <v>3908</v>
      </c>
      <c r="V2305" s="22">
        <v>6060</v>
      </c>
      <c r="W2305" s="22">
        <v>8360</v>
      </c>
      <c r="X2305" s="24">
        <v>3</v>
      </c>
      <c r="Y2305" s="25"/>
      <c r="Z2305" s="18">
        <f>#NAME?</f>
        <v>0</v>
      </c>
      <c r="AA2305" s="18" t="b">
        <f t="shared" si="130"/>
        <v>1</v>
      </c>
      <c r="AB2305" s="26"/>
    </row>
    <row r="2306">
      <c r="A2306" s="21">
        <v>11482</v>
      </c>
      <c r="B2306" s="22" t="s">
        <v>9446</v>
      </c>
      <c r="C2306" s="22" t="s">
        <v>9447</v>
      </c>
      <c r="D2306" s="22" t="s">
        <v>4422</v>
      </c>
      <c r="E2306" s="22" t="s">
        <v>9448</v>
      </c>
      <c r="F2306" s="22" t="s">
        <v>9449</v>
      </c>
      <c r="G2306" s="22"/>
      <c r="H2306" s="14">
        <v>0.040000000000000001</v>
      </c>
      <c r="I2306" s="15" t="s">
        <v>64</v>
      </c>
      <c r="J2306" s="22" t="s">
        <v>65</v>
      </c>
      <c r="K2306" s="13">
        <v>90</v>
      </c>
      <c r="L2306" s="23"/>
      <c r="M2306" s="29">
        <f t="shared" si="131"/>
        <v>0</v>
      </c>
      <c r="N2306" s="29">
        <f t="shared" si="132"/>
        <v>0</v>
      </c>
      <c r="O2306" s="23"/>
      <c r="P2306" s="23"/>
      <c r="Q2306" s="23">
        <v>2</v>
      </c>
      <c r="R2306" s="23">
        <v>5</v>
      </c>
      <c r="S2306" s="22" t="s">
        <v>66</v>
      </c>
      <c r="T2306" s="22">
        <v>25</v>
      </c>
      <c r="U2306" s="22">
        <v>3908</v>
      </c>
      <c r="V2306" s="22">
        <v>6060</v>
      </c>
      <c r="W2306" s="22">
        <v>8360</v>
      </c>
      <c r="X2306" s="24"/>
      <c r="Y2306" s="25"/>
      <c r="Z2306" s="18">
        <f>#NAME?</f>
        <v>0</v>
      </c>
      <c r="AA2306" s="18" t="b">
        <f t="shared" si="130"/>
        <v>1</v>
      </c>
      <c r="AB2306" s="26"/>
    </row>
    <row r="2307">
      <c r="A2307" s="21">
        <v>12844</v>
      </c>
      <c r="B2307" s="22" t="s">
        <v>9450</v>
      </c>
      <c r="C2307" s="22" t="s">
        <v>9451</v>
      </c>
      <c r="D2307" s="22" t="s">
        <v>4422</v>
      </c>
      <c r="E2307" s="22" t="s">
        <v>9452</v>
      </c>
      <c r="F2307" s="22" t="s">
        <v>9453</v>
      </c>
      <c r="G2307" s="22"/>
      <c r="H2307" s="14">
        <v>0.040000000000000001</v>
      </c>
      <c r="I2307" s="15" t="s">
        <v>64</v>
      </c>
      <c r="J2307" s="22" t="s">
        <v>65</v>
      </c>
      <c r="K2307" s="13">
        <v>90</v>
      </c>
      <c r="L2307" s="23"/>
      <c r="M2307" s="29">
        <f t="shared" si="131"/>
        <v>0</v>
      </c>
      <c r="N2307" s="29">
        <f t="shared" si="132"/>
        <v>0</v>
      </c>
      <c r="O2307" s="23"/>
      <c r="P2307" s="23"/>
      <c r="Q2307" s="23">
        <v>2</v>
      </c>
      <c r="R2307" s="23">
        <v>5</v>
      </c>
      <c r="S2307" s="22" t="s">
        <v>66</v>
      </c>
      <c r="T2307" s="22">
        <v>14.33</v>
      </c>
      <c r="U2307" s="22">
        <v>2240</v>
      </c>
      <c r="V2307" s="22">
        <v>3470</v>
      </c>
      <c r="W2307" s="22">
        <v>4790</v>
      </c>
      <c r="X2307" s="24"/>
      <c r="Y2307" s="25"/>
      <c r="Z2307" s="18">
        <f>#NAME?</f>
        <v>0</v>
      </c>
      <c r="AA2307" s="18" t="b">
        <f t="shared" ref="AA2307:AA2370" si="133">Y2307=Z2307</f>
        <v>1</v>
      </c>
      <c r="AB2307" s="26"/>
    </row>
    <row r="2308">
      <c r="A2308" s="21">
        <v>12843</v>
      </c>
      <c r="B2308" s="22" t="s">
        <v>9454</v>
      </c>
      <c r="C2308" s="22" t="s">
        <v>9455</v>
      </c>
      <c r="D2308" s="22" t="s">
        <v>4422</v>
      </c>
      <c r="E2308" s="22" t="s">
        <v>9456</v>
      </c>
      <c r="F2308" s="22" t="s">
        <v>9457</v>
      </c>
      <c r="G2308" s="22"/>
      <c r="H2308" s="14">
        <v>0.040000000000000001</v>
      </c>
      <c r="I2308" s="15" t="s">
        <v>64</v>
      </c>
      <c r="J2308" s="22" t="s">
        <v>65</v>
      </c>
      <c r="K2308" s="13">
        <v>90</v>
      </c>
      <c r="L2308" s="23"/>
      <c r="M2308" s="29">
        <f t="shared" si="131"/>
        <v>0</v>
      </c>
      <c r="N2308" s="29">
        <f t="shared" si="132"/>
        <v>0</v>
      </c>
      <c r="O2308" s="23"/>
      <c r="P2308" s="23"/>
      <c r="Q2308" s="23">
        <v>2</v>
      </c>
      <c r="R2308" s="23">
        <v>5</v>
      </c>
      <c r="S2308" s="22" t="s">
        <v>66</v>
      </c>
      <c r="T2308" s="22">
        <v>14.33</v>
      </c>
      <c r="U2308" s="22">
        <v>2240</v>
      </c>
      <c r="V2308" s="22">
        <v>3470</v>
      </c>
      <c r="W2308" s="22">
        <v>4790</v>
      </c>
      <c r="X2308" s="24"/>
      <c r="Y2308" s="25"/>
      <c r="Z2308" s="18">
        <f>#NAME?</f>
        <v>0</v>
      </c>
      <c r="AA2308" s="18" t="b">
        <f t="shared" si="133"/>
        <v>1</v>
      </c>
      <c r="AB2308" s="26"/>
    </row>
    <row r="2309">
      <c r="A2309" s="21">
        <v>11765</v>
      </c>
      <c r="B2309" s="22" t="s">
        <v>9458</v>
      </c>
      <c r="C2309" s="22" t="s">
        <v>9459</v>
      </c>
      <c r="D2309" s="22" t="s">
        <v>4422</v>
      </c>
      <c r="E2309" s="22" t="s">
        <v>9460</v>
      </c>
      <c r="F2309" s="22" t="s">
        <v>9453</v>
      </c>
      <c r="G2309" s="22"/>
      <c r="H2309" s="14">
        <v>0.040000000000000001</v>
      </c>
      <c r="I2309" s="15" t="s">
        <v>64</v>
      </c>
      <c r="J2309" s="22" t="s">
        <v>65</v>
      </c>
      <c r="K2309" s="13">
        <v>90</v>
      </c>
      <c r="L2309" s="23">
        <v>0</v>
      </c>
      <c r="M2309" s="29">
        <f t="shared" si="131"/>
        <v>0</v>
      </c>
      <c r="N2309" s="29">
        <f t="shared" si="132"/>
        <v>0</v>
      </c>
      <c r="O2309" s="23"/>
      <c r="P2309" s="23"/>
      <c r="Q2309" s="23">
        <v>2</v>
      </c>
      <c r="R2309" s="23">
        <v>5</v>
      </c>
      <c r="S2309" s="22" t="s">
        <v>66</v>
      </c>
      <c r="T2309" s="22">
        <v>25</v>
      </c>
      <c r="U2309" s="22">
        <v>3908</v>
      </c>
      <c r="V2309" s="22">
        <v>6060</v>
      </c>
      <c r="W2309" s="22">
        <v>8360</v>
      </c>
      <c r="X2309" s="24">
        <v>3</v>
      </c>
      <c r="Y2309" s="25"/>
      <c r="Z2309" s="18">
        <f>#NAME?</f>
        <v>0</v>
      </c>
      <c r="AA2309" s="18" t="b">
        <f t="shared" si="133"/>
        <v>1</v>
      </c>
      <c r="AB2309" s="26">
        <v>13</v>
      </c>
    </row>
    <row r="2310">
      <c r="A2310" s="21">
        <v>11764</v>
      </c>
      <c r="B2310" s="22" t="s">
        <v>9461</v>
      </c>
      <c r="C2310" s="22" t="s">
        <v>9462</v>
      </c>
      <c r="D2310" s="22" t="s">
        <v>4422</v>
      </c>
      <c r="E2310" s="22" t="s">
        <v>9463</v>
      </c>
      <c r="F2310" s="22" t="s">
        <v>9457</v>
      </c>
      <c r="G2310" s="22"/>
      <c r="H2310" s="14">
        <v>0.040000000000000001</v>
      </c>
      <c r="I2310" s="15" t="s">
        <v>64</v>
      </c>
      <c r="J2310" s="22" t="s">
        <v>65</v>
      </c>
      <c r="K2310" s="13">
        <v>90</v>
      </c>
      <c r="L2310" s="23">
        <v>0</v>
      </c>
      <c r="M2310" s="29">
        <f t="shared" si="131"/>
        <v>0</v>
      </c>
      <c r="N2310" s="29">
        <f t="shared" si="132"/>
        <v>0</v>
      </c>
      <c r="O2310" s="23"/>
      <c r="P2310" s="23"/>
      <c r="Q2310" s="23">
        <v>2</v>
      </c>
      <c r="R2310" s="23">
        <v>5</v>
      </c>
      <c r="S2310" s="22" t="s">
        <v>66</v>
      </c>
      <c r="T2310" s="22">
        <v>25</v>
      </c>
      <c r="U2310" s="22">
        <v>3908</v>
      </c>
      <c r="V2310" s="22">
        <v>6060</v>
      </c>
      <c r="W2310" s="22">
        <v>8360</v>
      </c>
      <c r="X2310" s="24">
        <v>4</v>
      </c>
      <c r="Y2310" s="25"/>
      <c r="Z2310" s="18">
        <f>#NAME?</f>
        <v>0</v>
      </c>
      <c r="AA2310" s="18" t="b">
        <f t="shared" si="133"/>
        <v>1</v>
      </c>
      <c r="AB2310" s="26">
        <v>11</v>
      </c>
    </row>
    <row r="2311">
      <c r="A2311" s="21">
        <v>11485</v>
      </c>
      <c r="B2311" s="22" t="s">
        <v>9464</v>
      </c>
      <c r="C2311" s="22" t="s">
        <v>9465</v>
      </c>
      <c r="D2311" s="22" t="s">
        <v>4422</v>
      </c>
      <c r="E2311" s="22" t="s">
        <v>9466</v>
      </c>
      <c r="F2311" s="22" t="s">
        <v>9467</v>
      </c>
      <c r="G2311" s="22"/>
      <c r="H2311" s="14">
        <v>0.040000000000000001</v>
      </c>
      <c r="I2311" s="15" t="s">
        <v>64</v>
      </c>
      <c r="J2311" s="22" t="s">
        <v>65</v>
      </c>
      <c r="K2311" s="13">
        <v>90</v>
      </c>
      <c r="L2311" s="23">
        <v>-1</v>
      </c>
      <c r="M2311" s="29">
        <f t="shared" si="131"/>
        <v>-4</v>
      </c>
      <c r="N2311" s="29">
        <f t="shared" si="132"/>
        <v>-5</v>
      </c>
      <c r="O2311" s="23"/>
      <c r="P2311" s="23"/>
      <c r="Q2311" s="23">
        <v>2</v>
      </c>
      <c r="R2311" s="23">
        <v>5</v>
      </c>
      <c r="S2311" s="22" t="s">
        <v>66</v>
      </c>
      <c r="T2311" s="22">
        <v>25</v>
      </c>
      <c r="U2311" s="22">
        <v>3908</v>
      </c>
      <c r="V2311" s="22">
        <v>6060</v>
      </c>
      <c r="W2311" s="22">
        <v>8360</v>
      </c>
      <c r="X2311" s="24">
        <v>1</v>
      </c>
      <c r="Y2311" s="25"/>
      <c r="Z2311" s="18">
        <f>#NAME?</f>
        <v>0</v>
      </c>
      <c r="AA2311" s="18" t="b">
        <f t="shared" si="133"/>
        <v>1</v>
      </c>
      <c r="AB2311" s="26"/>
    </row>
    <row r="2312">
      <c r="A2312" s="21">
        <v>11484</v>
      </c>
      <c r="B2312" s="22" t="s">
        <v>9468</v>
      </c>
      <c r="C2312" s="22" t="s">
        <v>9469</v>
      </c>
      <c r="D2312" s="22" t="s">
        <v>4422</v>
      </c>
      <c r="E2312" s="22" t="s">
        <v>9470</v>
      </c>
      <c r="F2312" s="22" t="s">
        <v>9471</v>
      </c>
      <c r="G2312" s="22"/>
      <c r="H2312" s="14">
        <v>0.040000000000000001</v>
      </c>
      <c r="I2312" s="15" t="s">
        <v>64</v>
      </c>
      <c r="J2312" s="22" t="s">
        <v>65</v>
      </c>
      <c r="K2312" s="13">
        <v>90</v>
      </c>
      <c r="L2312" s="23">
        <v>0</v>
      </c>
      <c r="M2312" s="29">
        <f t="shared" si="131"/>
        <v>0</v>
      </c>
      <c r="N2312" s="29">
        <f t="shared" si="132"/>
        <v>0</v>
      </c>
      <c r="O2312" s="23"/>
      <c r="P2312" s="23"/>
      <c r="Q2312" s="23">
        <v>2</v>
      </c>
      <c r="R2312" s="23">
        <v>5</v>
      </c>
      <c r="S2312" s="22" t="s">
        <v>66</v>
      </c>
      <c r="T2312" s="22">
        <v>25</v>
      </c>
      <c r="U2312" s="22">
        <v>3908</v>
      </c>
      <c r="V2312" s="22">
        <v>6060</v>
      </c>
      <c r="W2312" s="22">
        <v>8360</v>
      </c>
      <c r="X2312" s="24"/>
      <c r="Y2312" s="25"/>
      <c r="Z2312" s="18">
        <f>#NAME?</f>
        <v>0</v>
      </c>
      <c r="AA2312" s="18" t="b">
        <f t="shared" si="133"/>
        <v>1</v>
      </c>
      <c r="AB2312" s="26"/>
    </row>
    <row r="2313">
      <c r="A2313" s="21">
        <v>13844</v>
      </c>
      <c r="B2313" s="22" t="s">
        <v>9472</v>
      </c>
      <c r="C2313" s="22" t="s">
        <v>9473</v>
      </c>
      <c r="D2313" s="22" t="s">
        <v>4422</v>
      </c>
      <c r="E2313" s="22" t="s">
        <v>9474</v>
      </c>
      <c r="F2313" s="22" t="s">
        <v>9475</v>
      </c>
      <c r="G2313" s="22"/>
      <c r="H2313" s="14">
        <v>0.040000000000000001</v>
      </c>
      <c r="I2313" s="15" t="s">
        <v>64</v>
      </c>
      <c r="J2313" s="22" t="s">
        <v>65</v>
      </c>
      <c r="K2313" s="13">
        <v>90</v>
      </c>
      <c r="L2313" s="23">
        <v>4</v>
      </c>
      <c r="M2313" s="29">
        <f t="shared" si="131"/>
        <v>16</v>
      </c>
      <c r="N2313" s="29">
        <f t="shared" si="132"/>
        <v>20</v>
      </c>
      <c r="O2313" s="23"/>
      <c r="P2313" s="23"/>
      <c r="Q2313" s="23">
        <v>1</v>
      </c>
      <c r="R2313" s="23">
        <v>5</v>
      </c>
      <c r="S2313" s="22" t="s">
        <v>66</v>
      </c>
      <c r="T2313" s="22">
        <v>8</v>
      </c>
      <c r="U2313" s="22">
        <v>218</v>
      </c>
      <c r="V2313" s="22">
        <v>330</v>
      </c>
      <c r="W2313" s="22">
        <v>440</v>
      </c>
      <c r="X2313" s="24"/>
      <c r="Y2313" s="25"/>
      <c r="Z2313" s="18">
        <f>#NAME?</f>
        <v>0</v>
      </c>
      <c r="AA2313" s="18" t="b">
        <f t="shared" si="133"/>
        <v>1</v>
      </c>
      <c r="AB2313" s="26"/>
    </row>
    <row r="2314">
      <c r="A2314" s="21">
        <v>13843</v>
      </c>
      <c r="B2314" s="22" t="s">
        <v>9476</v>
      </c>
      <c r="C2314" s="22" t="s">
        <v>9477</v>
      </c>
      <c r="D2314" s="22" t="s">
        <v>4422</v>
      </c>
      <c r="E2314" s="22" t="s">
        <v>9478</v>
      </c>
      <c r="F2314" s="22" t="s">
        <v>9475</v>
      </c>
      <c r="G2314" s="22"/>
      <c r="H2314" s="14">
        <v>0.040000000000000001</v>
      </c>
      <c r="I2314" s="15" t="s">
        <v>64</v>
      </c>
      <c r="J2314" s="22" t="s">
        <v>65</v>
      </c>
      <c r="K2314" s="13">
        <v>90</v>
      </c>
      <c r="L2314" s="23">
        <v>4</v>
      </c>
      <c r="M2314" s="29">
        <f t="shared" si="131"/>
        <v>16</v>
      </c>
      <c r="N2314" s="29">
        <f t="shared" si="132"/>
        <v>20</v>
      </c>
      <c r="O2314" s="23"/>
      <c r="P2314" s="23"/>
      <c r="Q2314" s="23">
        <v>1</v>
      </c>
      <c r="R2314" s="23">
        <v>5</v>
      </c>
      <c r="S2314" s="22" t="s">
        <v>66</v>
      </c>
      <c r="T2314" s="22">
        <v>8</v>
      </c>
      <c r="U2314" s="22">
        <v>218</v>
      </c>
      <c r="V2314" s="22">
        <v>330</v>
      </c>
      <c r="W2314" s="22">
        <v>440</v>
      </c>
      <c r="X2314" s="24"/>
      <c r="Y2314" s="25"/>
      <c r="Z2314" s="18">
        <f>#NAME?</f>
        <v>0</v>
      </c>
      <c r="AA2314" s="18" t="b">
        <f t="shared" si="133"/>
        <v>1</v>
      </c>
      <c r="AB2314" s="26"/>
    </row>
    <row r="2315">
      <c r="A2315" s="21">
        <v>13922</v>
      </c>
      <c r="B2315" s="22" t="s">
        <v>9479</v>
      </c>
      <c r="C2315" s="22" t="s">
        <v>9480</v>
      </c>
      <c r="D2315" s="22" t="s">
        <v>4422</v>
      </c>
      <c r="E2315" s="22" t="s">
        <v>9481</v>
      </c>
      <c r="F2315" s="22" t="s">
        <v>9482</v>
      </c>
      <c r="G2315" s="22"/>
      <c r="H2315" s="14">
        <v>0.040000000000000001</v>
      </c>
      <c r="I2315" s="15" t="s">
        <v>64</v>
      </c>
      <c r="J2315" s="22" t="s">
        <v>65</v>
      </c>
      <c r="K2315" s="13">
        <v>90</v>
      </c>
      <c r="L2315" s="23"/>
      <c r="M2315" s="29">
        <f t="shared" si="131"/>
        <v>0</v>
      </c>
      <c r="N2315" s="29">
        <f t="shared" si="132"/>
        <v>0</v>
      </c>
      <c r="O2315" s="23">
        <v>2</v>
      </c>
      <c r="P2315" s="23">
        <v>5</v>
      </c>
      <c r="Q2315" s="23"/>
      <c r="R2315" s="23"/>
      <c r="S2315" s="22" t="s">
        <v>66</v>
      </c>
      <c r="T2315" s="22">
        <v>22</v>
      </c>
      <c r="U2315" s="22">
        <v>561</v>
      </c>
      <c r="V2315" s="22">
        <v>840</v>
      </c>
      <c r="W2315" s="22">
        <v>1500</v>
      </c>
      <c r="X2315" s="24">
        <v>4</v>
      </c>
      <c r="Y2315" s="25"/>
      <c r="Z2315" s="18">
        <f>#NAME?</f>
        <v>0</v>
      </c>
      <c r="AA2315" s="18" t="b">
        <f t="shared" si="133"/>
        <v>1</v>
      </c>
      <c r="AB2315" s="26"/>
    </row>
    <row r="2316">
      <c r="A2316" s="21">
        <v>13923</v>
      </c>
      <c r="B2316" s="22" t="s">
        <v>9483</v>
      </c>
      <c r="C2316" s="22" t="s">
        <v>9484</v>
      </c>
      <c r="D2316" s="22" t="s">
        <v>4422</v>
      </c>
      <c r="E2316" s="22" t="s">
        <v>9485</v>
      </c>
      <c r="F2316" s="22" t="s">
        <v>9486</v>
      </c>
      <c r="G2316" s="22"/>
      <c r="H2316" s="14">
        <v>0.040000000000000001</v>
      </c>
      <c r="I2316" s="15" t="s">
        <v>64</v>
      </c>
      <c r="J2316" s="22" t="s">
        <v>65</v>
      </c>
      <c r="K2316" s="13">
        <v>90</v>
      </c>
      <c r="L2316" s="23"/>
      <c r="M2316" s="29">
        <f t="shared" si="131"/>
        <v>0</v>
      </c>
      <c r="N2316" s="29">
        <f t="shared" si="132"/>
        <v>0</v>
      </c>
      <c r="O2316" s="23">
        <v>2</v>
      </c>
      <c r="P2316" s="23">
        <v>5</v>
      </c>
      <c r="Q2316" s="23"/>
      <c r="R2316" s="23"/>
      <c r="S2316" s="22" t="s">
        <v>66</v>
      </c>
      <c r="T2316" s="22">
        <v>22</v>
      </c>
      <c r="U2316" s="22">
        <v>561</v>
      </c>
      <c r="V2316" s="22">
        <v>840</v>
      </c>
      <c r="W2316" s="22">
        <v>1500</v>
      </c>
      <c r="X2316" s="24">
        <v>4</v>
      </c>
      <c r="Y2316" s="25"/>
      <c r="Z2316" s="18">
        <f>#NAME?</f>
        <v>0</v>
      </c>
      <c r="AA2316" s="18" t="b">
        <f t="shared" si="133"/>
        <v>1</v>
      </c>
      <c r="AB2316" s="26"/>
    </row>
    <row r="2317">
      <c r="A2317" s="21">
        <v>13924</v>
      </c>
      <c r="B2317" s="22" t="s">
        <v>9487</v>
      </c>
      <c r="C2317" s="22" t="s">
        <v>9488</v>
      </c>
      <c r="D2317" s="22" t="s">
        <v>4422</v>
      </c>
      <c r="E2317" s="22" t="s">
        <v>9489</v>
      </c>
      <c r="F2317" s="22" t="s">
        <v>9490</v>
      </c>
      <c r="G2317" s="22"/>
      <c r="H2317" s="14">
        <v>0.040000000000000001</v>
      </c>
      <c r="I2317" s="15" t="s">
        <v>64</v>
      </c>
      <c r="J2317" s="22" t="s">
        <v>65</v>
      </c>
      <c r="K2317" s="13">
        <v>90</v>
      </c>
      <c r="L2317" s="23">
        <v>0</v>
      </c>
      <c r="M2317" s="29">
        <f t="shared" si="131"/>
        <v>0</v>
      </c>
      <c r="N2317" s="29">
        <f t="shared" si="132"/>
        <v>0</v>
      </c>
      <c r="O2317" s="23"/>
      <c r="P2317" s="23"/>
      <c r="Q2317" s="23">
        <v>2</v>
      </c>
      <c r="R2317" s="23">
        <v>3</v>
      </c>
      <c r="S2317" s="22" t="s">
        <v>66</v>
      </c>
      <c r="T2317" s="22">
        <v>16</v>
      </c>
      <c r="U2317" s="22">
        <v>408</v>
      </c>
      <c r="V2317" s="22">
        <v>610</v>
      </c>
      <c r="W2317" s="22">
        <v>1100</v>
      </c>
      <c r="X2317" s="24"/>
      <c r="Y2317" s="25">
        <v>5</v>
      </c>
      <c r="Z2317" s="18">
        <f>#NAME?</f>
        <v>5</v>
      </c>
      <c r="AA2317" s="18" t="b">
        <f t="shared" si="133"/>
        <v>1</v>
      </c>
      <c r="AB2317" s="26">
        <f>2+2</f>
        <v>4</v>
      </c>
    </row>
    <row r="2318">
      <c r="A2318" s="21">
        <v>13909</v>
      </c>
      <c r="B2318" s="22" t="s">
        <v>9491</v>
      </c>
      <c r="C2318" s="22" t="s">
        <v>9492</v>
      </c>
      <c r="D2318" s="22" t="s">
        <v>4422</v>
      </c>
      <c r="E2318" s="22" t="s">
        <v>9493</v>
      </c>
      <c r="F2318" s="22" t="s">
        <v>9494</v>
      </c>
      <c r="G2318" s="22"/>
      <c r="H2318" s="14">
        <v>0.040000000000000001</v>
      </c>
      <c r="I2318" s="15" t="s">
        <v>64</v>
      </c>
      <c r="J2318" s="22" t="s">
        <v>65</v>
      </c>
      <c r="K2318" s="13">
        <v>90</v>
      </c>
      <c r="L2318" s="23"/>
      <c r="M2318" s="29">
        <f t="shared" si="131"/>
        <v>0</v>
      </c>
      <c r="N2318" s="29">
        <f t="shared" si="132"/>
        <v>0</v>
      </c>
      <c r="O2318" s="23">
        <v>2</v>
      </c>
      <c r="P2318" s="23">
        <v>5</v>
      </c>
      <c r="Q2318" s="23"/>
      <c r="R2318" s="23"/>
      <c r="S2318" s="22" t="s">
        <v>66</v>
      </c>
      <c r="T2318" s="22">
        <v>100</v>
      </c>
      <c r="U2318" s="22">
        <v>2551</v>
      </c>
      <c r="V2318" s="22">
        <v>3800</v>
      </c>
      <c r="W2318" s="22">
        <v>6600</v>
      </c>
      <c r="X2318" s="24">
        <v>5</v>
      </c>
      <c r="Y2318" s="25"/>
      <c r="Z2318" s="18">
        <f>#NAME?</f>
        <v>0</v>
      </c>
      <c r="AA2318" s="18" t="b">
        <f t="shared" si="133"/>
        <v>1</v>
      </c>
      <c r="AB2318" s="26">
        <v>3</v>
      </c>
    </row>
    <row r="2319">
      <c r="A2319" s="21">
        <v>13905</v>
      </c>
      <c r="B2319" s="22" t="s">
        <v>9495</v>
      </c>
      <c r="C2319" s="22" t="s">
        <v>9496</v>
      </c>
      <c r="D2319" s="22" t="s">
        <v>4422</v>
      </c>
      <c r="E2319" s="22" t="s">
        <v>9497</v>
      </c>
      <c r="F2319" s="22" t="s">
        <v>9498</v>
      </c>
      <c r="G2319" s="22"/>
      <c r="H2319" s="14">
        <v>0.040000000000000001</v>
      </c>
      <c r="I2319" s="15" t="s">
        <v>64</v>
      </c>
      <c r="J2319" s="22" t="s">
        <v>65</v>
      </c>
      <c r="K2319" s="13">
        <v>90</v>
      </c>
      <c r="L2319" s="23"/>
      <c r="M2319" s="29">
        <f t="shared" ref="M2319:M2382" si="134">L2319*4</f>
        <v>0</v>
      </c>
      <c r="N2319" s="29">
        <f t="shared" ref="N2319:N2382" si="135">L2319*5</f>
        <v>0</v>
      </c>
      <c r="O2319" s="23">
        <v>2</v>
      </c>
      <c r="P2319" s="23">
        <v>5</v>
      </c>
      <c r="Q2319" s="23"/>
      <c r="R2319" s="23"/>
      <c r="S2319" s="22" t="s">
        <v>66</v>
      </c>
      <c r="T2319" s="22">
        <v>100</v>
      </c>
      <c r="U2319" s="22">
        <v>2551</v>
      </c>
      <c r="V2319" s="22">
        <v>3800</v>
      </c>
      <c r="W2319" s="22">
        <v>6600</v>
      </c>
      <c r="X2319" s="24">
        <v>5</v>
      </c>
      <c r="Y2319" s="25"/>
      <c r="Z2319" s="18">
        <f>#NAME?</f>
        <v>0</v>
      </c>
      <c r="AA2319" s="18" t="b">
        <f t="shared" si="133"/>
        <v>1</v>
      </c>
      <c r="AB2319" s="26">
        <v>3</v>
      </c>
    </row>
    <row r="2320">
      <c r="A2320" s="21">
        <v>13998</v>
      </c>
      <c r="B2320" s="22" t="s">
        <v>9499</v>
      </c>
      <c r="C2320" s="22" t="s">
        <v>9500</v>
      </c>
      <c r="D2320" s="22" t="s">
        <v>4422</v>
      </c>
      <c r="E2320" s="22" t="s">
        <v>9474</v>
      </c>
      <c r="F2320" s="22" t="s">
        <v>9501</v>
      </c>
      <c r="G2320" s="22"/>
      <c r="H2320" s="14">
        <v>0.040000000000000001</v>
      </c>
      <c r="I2320" s="15" t="s">
        <v>64</v>
      </c>
      <c r="J2320" s="22" t="s">
        <v>65</v>
      </c>
      <c r="K2320" s="13">
        <v>90</v>
      </c>
      <c r="L2320" s="23"/>
      <c r="M2320" s="29">
        <f t="shared" si="134"/>
        <v>0</v>
      </c>
      <c r="N2320" s="29">
        <f t="shared" si="135"/>
        <v>0</v>
      </c>
      <c r="O2320" s="23">
        <v>2</v>
      </c>
      <c r="P2320" s="23">
        <v>5</v>
      </c>
      <c r="Q2320" s="23"/>
      <c r="R2320" s="23"/>
      <c r="S2320" s="22" t="s">
        <v>66</v>
      </c>
      <c r="T2320" s="22">
        <v>7</v>
      </c>
      <c r="U2320" s="22">
        <v>177</v>
      </c>
      <c r="V2320" s="22">
        <v>270</v>
      </c>
      <c r="W2320" s="22">
        <v>540</v>
      </c>
      <c r="X2320" s="24">
        <v>4</v>
      </c>
      <c r="Y2320" s="25"/>
      <c r="Z2320" s="18">
        <f>#NAME?</f>
        <v>0</v>
      </c>
      <c r="AA2320" s="18" t="b">
        <f t="shared" si="133"/>
        <v>1</v>
      </c>
      <c r="AB2320" s="26"/>
    </row>
    <row r="2321">
      <c r="A2321" s="21">
        <v>13999</v>
      </c>
      <c r="B2321" s="22" t="s">
        <v>9502</v>
      </c>
      <c r="C2321" s="22" t="s">
        <v>9503</v>
      </c>
      <c r="D2321" s="22" t="s">
        <v>4422</v>
      </c>
      <c r="E2321" s="22" t="s">
        <v>9478</v>
      </c>
      <c r="F2321" s="22" t="s">
        <v>9504</v>
      </c>
      <c r="G2321" s="22"/>
      <c r="H2321" s="14">
        <v>0.040000000000000001</v>
      </c>
      <c r="I2321" s="15" t="s">
        <v>64</v>
      </c>
      <c r="J2321" s="22" t="s">
        <v>65</v>
      </c>
      <c r="K2321" s="13">
        <v>90</v>
      </c>
      <c r="L2321" s="23"/>
      <c r="M2321" s="29">
        <f t="shared" si="134"/>
        <v>0</v>
      </c>
      <c r="N2321" s="29">
        <f t="shared" si="135"/>
        <v>0</v>
      </c>
      <c r="O2321" s="23">
        <v>2</v>
      </c>
      <c r="P2321" s="23">
        <v>5</v>
      </c>
      <c r="Q2321" s="23"/>
      <c r="R2321" s="23"/>
      <c r="S2321" s="22" t="s">
        <v>66</v>
      </c>
      <c r="T2321" s="22">
        <v>7</v>
      </c>
      <c r="U2321" s="22">
        <v>177</v>
      </c>
      <c r="V2321" s="22">
        <v>270</v>
      </c>
      <c r="W2321" s="22">
        <v>540</v>
      </c>
      <c r="X2321" s="24">
        <v>4</v>
      </c>
      <c r="Y2321" s="25"/>
      <c r="Z2321" s="18">
        <f>#NAME?</f>
        <v>0</v>
      </c>
      <c r="AA2321" s="18" t="b">
        <f t="shared" si="133"/>
        <v>1</v>
      </c>
      <c r="AB2321" s="26"/>
    </row>
    <row r="2322">
      <c r="A2322" s="21">
        <v>13912</v>
      </c>
      <c r="B2322" s="22" t="s">
        <v>9505</v>
      </c>
      <c r="C2322" s="22" t="s">
        <v>9506</v>
      </c>
      <c r="D2322" s="22" t="s">
        <v>4422</v>
      </c>
      <c r="E2322" s="22" t="s">
        <v>9507</v>
      </c>
      <c r="F2322" s="22" t="s">
        <v>9508</v>
      </c>
      <c r="G2322" s="22"/>
      <c r="H2322" s="14">
        <v>0.040000000000000001</v>
      </c>
      <c r="I2322" s="15" t="s">
        <v>64</v>
      </c>
      <c r="J2322" s="22" t="s">
        <v>65</v>
      </c>
      <c r="K2322" s="13">
        <v>90</v>
      </c>
      <c r="L2322" s="23">
        <v>0</v>
      </c>
      <c r="M2322" s="29">
        <f t="shared" si="134"/>
        <v>0</v>
      </c>
      <c r="N2322" s="29">
        <f t="shared" si="135"/>
        <v>0</v>
      </c>
      <c r="O2322" s="23"/>
      <c r="P2322" s="23"/>
      <c r="Q2322" s="23">
        <v>2</v>
      </c>
      <c r="R2322" s="23">
        <v>3</v>
      </c>
      <c r="S2322" s="22" t="s">
        <v>66</v>
      </c>
      <c r="T2322" s="22">
        <v>105</v>
      </c>
      <c r="U2322" s="22">
        <v>2678</v>
      </c>
      <c r="V2322" s="22">
        <v>4000</v>
      </c>
      <c r="W2322" s="22">
        <v>6900</v>
      </c>
      <c r="X2322" s="24"/>
      <c r="Y2322" s="25">
        <v>3</v>
      </c>
      <c r="Z2322" s="18">
        <f>#NAME?</f>
        <v>3</v>
      </c>
      <c r="AA2322" s="18" t="b">
        <f t="shared" si="133"/>
        <v>1</v>
      </c>
      <c r="AB2322" s="26"/>
    </row>
    <row r="2323">
      <c r="A2323" s="21">
        <v>14000</v>
      </c>
      <c r="B2323" s="22" t="s">
        <v>9509</v>
      </c>
      <c r="C2323" s="22" t="s">
        <v>9510</v>
      </c>
      <c r="D2323" s="22" t="s">
        <v>4422</v>
      </c>
      <c r="E2323" s="22" t="s">
        <v>9511</v>
      </c>
      <c r="F2323" s="22" t="s">
        <v>9512</v>
      </c>
      <c r="G2323" s="22"/>
      <c r="H2323" s="14">
        <v>0.040000000000000001</v>
      </c>
      <c r="I2323" s="15" t="s">
        <v>64</v>
      </c>
      <c r="J2323" s="22" t="s">
        <v>65</v>
      </c>
      <c r="K2323" s="13">
        <v>90</v>
      </c>
      <c r="L2323" s="23"/>
      <c r="M2323" s="29">
        <f t="shared" si="134"/>
        <v>0</v>
      </c>
      <c r="N2323" s="29">
        <f t="shared" si="135"/>
        <v>0</v>
      </c>
      <c r="O2323" s="23"/>
      <c r="P2323" s="23"/>
      <c r="Q2323" s="23">
        <v>2</v>
      </c>
      <c r="R2323" s="23">
        <v>3</v>
      </c>
      <c r="S2323" s="22" t="s">
        <v>66</v>
      </c>
      <c r="T2323" s="22">
        <v>105</v>
      </c>
      <c r="U2323" s="22">
        <v>2856</v>
      </c>
      <c r="V2323" s="22">
        <v>4280</v>
      </c>
      <c r="W2323" s="22">
        <v>5710</v>
      </c>
      <c r="X2323" s="24"/>
      <c r="Y2323" s="25">
        <v>14</v>
      </c>
      <c r="Z2323" s="18">
        <f>#NAME?</f>
        <v>14</v>
      </c>
      <c r="AA2323" s="18" t="b">
        <f t="shared" si="133"/>
        <v>1</v>
      </c>
      <c r="AB2323" s="26">
        <v>2</v>
      </c>
    </row>
    <row r="2324">
      <c r="A2324" s="21">
        <v>14001</v>
      </c>
      <c r="B2324" s="22" t="s">
        <v>9513</v>
      </c>
      <c r="C2324" s="22" t="s">
        <v>9514</v>
      </c>
      <c r="D2324" s="22" t="s">
        <v>4422</v>
      </c>
      <c r="E2324" s="22" t="s">
        <v>9515</v>
      </c>
      <c r="F2324" s="22" t="s">
        <v>9516</v>
      </c>
      <c r="G2324" s="22"/>
      <c r="H2324" s="14">
        <v>0.040000000000000001</v>
      </c>
      <c r="I2324" s="15" t="s">
        <v>64</v>
      </c>
      <c r="J2324" s="22" t="s">
        <v>65</v>
      </c>
      <c r="K2324" s="13">
        <v>90</v>
      </c>
      <c r="L2324" s="23"/>
      <c r="M2324" s="29">
        <f t="shared" si="134"/>
        <v>0</v>
      </c>
      <c r="N2324" s="29">
        <f t="shared" si="135"/>
        <v>0</v>
      </c>
      <c r="O2324" s="23"/>
      <c r="P2324" s="23"/>
      <c r="Q2324" s="23">
        <v>2</v>
      </c>
      <c r="R2324" s="23">
        <v>3</v>
      </c>
      <c r="S2324" s="22" t="s">
        <v>66</v>
      </c>
      <c r="T2324" s="22">
        <v>20</v>
      </c>
      <c r="U2324" s="22">
        <v>505</v>
      </c>
      <c r="V2324" s="22">
        <v>780</v>
      </c>
      <c r="W2324" s="22">
        <v>1560</v>
      </c>
      <c r="X2324" s="24"/>
      <c r="Y2324" s="25"/>
      <c r="Z2324" s="18">
        <f>#NAME?</f>
        <v>0</v>
      </c>
      <c r="AA2324" s="18" t="b">
        <f t="shared" si="133"/>
        <v>1</v>
      </c>
      <c r="AB2324" s="26"/>
    </row>
    <row r="2325">
      <c r="A2325" s="21">
        <v>14002</v>
      </c>
      <c r="B2325" s="22" t="s">
        <v>9517</v>
      </c>
      <c r="C2325" s="22" t="s">
        <v>9518</v>
      </c>
      <c r="D2325" s="22" t="s">
        <v>4422</v>
      </c>
      <c r="E2325" s="22" t="s">
        <v>9519</v>
      </c>
      <c r="F2325" s="22" t="s">
        <v>9520</v>
      </c>
      <c r="G2325" s="22"/>
      <c r="H2325" s="14">
        <v>0.040000000000000001</v>
      </c>
      <c r="I2325" s="15" t="s">
        <v>64</v>
      </c>
      <c r="J2325" s="22" t="s">
        <v>65</v>
      </c>
      <c r="K2325" s="13">
        <v>90</v>
      </c>
      <c r="L2325" s="23"/>
      <c r="M2325" s="29">
        <f t="shared" si="134"/>
        <v>0</v>
      </c>
      <c r="N2325" s="29">
        <f t="shared" si="135"/>
        <v>0</v>
      </c>
      <c r="O2325" s="23"/>
      <c r="P2325" s="23"/>
      <c r="Q2325" s="23">
        <v>2</v>
      </c>
      <c r="R2325" s="23">
        <v>3</v>
      </c>
      <c r="S2325" s="22" t="s">
        <v>66</v>
      </c>
      <c r="T2325" s="22">
        <v>120</v>
      </c>
      <c r="U2325" s="22">
        <v>3032</v>
      </c>
      <c r="V2325" s="22">
        <v>4700</v>
      </c>
      <c r="W2325" s="22">
        <v>9400</v>
      </c>
      <c r="X2325" s="24"/>
      <c r="Y2325" s="25"/>
      <c r="Z2325" s="18">
        <f>#NAME?</f>
        <v>0</v>
      </c>
      <c r="AA2325" s="18" t="b">
        <f t="shared" si="133"/>
        <v>1</v>
      </c>
      <c r="AB2325" s="26"/>
    </row>
    <row r="2326">
      <c r="A2326" s="21">
        <v>13903</v>
      </c>
      <c r="B2326" s="22" t="s">
        <v>9521</v>
      </c>
      <c r="C2326" s="22" t="s">
        <v>9522</v>
      </c>
      <c r="D2326" s="22" t="s">
        <v>4422</v>
      </c>
      <c r="E2326" s="22" t="s">
        <v>9523</v>
      </c>
      <c r="F2326" s="22" t="s">
        <v>9524</v>
      </c>
      <c r="G2326" s="22"/>
      <c r="H2326" s="14">
        <v>0.040000000000000001</v>
      </c>
      <c r="I2326" s="15" t="s">
        <v>64</v>
      </c>
      <c r="J2326" s="22" t="s">
        <v>65</v>
      </c>
      <c r="K2326" s="13">
        <v>90</v>
      </c>
      <c r="L2326" s="23">
        <v>0</v>
      </c>
      <c r="M2326" s="29">
        <f t="shared" si="134"/>
        <v>0</v>
      </c>
      <c r="N2326" s="29">
        <f t="shared" si="135"/>
        <v>0</v>
      </c>
      <c r="O2326" s="23"/>
      <c r="P2326" s="23"/>
      <c r="Q2326" s="23">
        <v>2</v>
      </c>
      <c r="R2326" s="23">
        <v>3</v>
      </c>
      <c r="S2326" s="22" t="s">
        <v>66</v>
      </c>
      <c r="T2326" s="22">
        <v>250</v>
      </c>
      <c r="U2326" s="22">
        <v>6377</v>
      </c>
      <c r="V2326" s="22">
        <v>9600</v>
      </c>
      <c r="W2326" s="22">
        <v>16500</v>
      </c>
      <c r="X2326" s="24"/>
      <c r="Y2326" s="25">
        <v>4</v>
      </c>
      <c r="Z2326" s="18">
        <f>#NAME?</f>
        <v>4</v>
      </c>
      <c r="AA2326" s="18" t="b">
        <f t="shared" si="133"/>
        <v>1</v>
      </c>
      <c r="AB2326" s="26">
        <v>2</v>
      </c>
    </row>
    <row r="2327">
      <c r="A2327" s="21">
        <v>13904</v>
      </c>
      <c r="B2327" s="22" t="s">
        <v>9525</v>
      </c>
      <c r="C2327" s="22" t="s">
        <v>9526</v>
      </c>
      <c r="D2327" s="22" t="s">
        <v>4422</v>
      </c>
      <c r="E2327" s="22" t="s">
        <v>9527</v>
      </c>
      <c r="F2327" s="22" t="s">
        <v>9528</v>
      </c>
      <c r="G2327" s="22"/>
      <c r="H2327" s="14">
        <v>0.040000000000000001</v>
      </c>
      <c r="I2327" s="15" t="s">
        <v>64</v>
      </c>
      <c r="J2327" s="22" t="s">
        <v>65</v>
      </c>
      <c r="K2327" s="13">
        <v>90</v>
      </c>
      <c r="L2327" s="23"/>
      <c r="M2327" s="29">
        <f t="shared" si="134"/>
        <v>0</v>
      </c>
      <c r="N2327" s="29">
        <f t="shared" si="135"/>
        <v>0</v>
      </c>
      <c r="O2327" s="23"/>
      <c r="P2327" s="23"/>
      <c r="Q2327" s="23">
        <v>2</v>
      </c>
      <c r="R2327" s="23">
        <v>3</v>
      </c>
      <c r="S2327" s="22" t="s">
        <v>66</v>
      </c>
      <c r="T2327" s="22">
        <v>250</v>
      </c>
      <c r="U2327" s="22">
        <v>6377</v>
      </c>
      <c r="V2327" s="22">
        <v>9600</v>
      </c>
      <c r="W2327" s="22">
        <v>16500</v>
      </c>
      <c r="X2327" s="24">
        <v>2</v>
      </c>
      <c r="Y2327" s="25">
        <v>3</v>
      </c>
      <c r="Z2327" s="18">
        <f>#NAME?</f>
        <v>3</v>
      </c>
      <c r="AA2327" s="18" t="b">
        <f t="shared" si="133"/>
        <v>1</v>
      </c>
      <c r="AB2327" s="26">
        <v>2</v>
      </c>
    </row>
    <row r="2328">
      <c r="A2328" s="21">
        <v>14003</v>
      </c>
      <c r="B2328" s="22" t="s">
        <v>9529</v>
      </c>
      <c r="C2328" s="22" t="s">
        <v>9530</v>
      </c>
      <c r="D2328" s="22" t="s">
        <v>4422</v>
      </c>
      <c r="E2328" s="22" t="s">
        <v>9531</v>
      </c>
      <c r="F2328" s="22" t="s">
        <v>9532</v>
      </c>
      <c r="G2328" s="22"/>
      <c r="H2328" s="14">
        <v>0.040000000000000001</v>
      </c>
      <c r="I2328" s="15" t="s">
        <v>64</v>
      </c>
      <c r="J2328" s="22" t="s">
        <v>65</v>
      </c>
      <c r="K2328" s="13">
        <v>90</v>
      </c>
      <c r="L2328" s="23"/>
      <c r="M2328" s="29">
        <f t="shared" si="134"/>
        <v>0</v>
      </c>
      <c r="N2328" s="29">
        <f t="shared" si="135"/>
        <v>0</v>
      </c>
      <c r="O2328" s="23"/>
      <c r="P2328" s="23"/>
      <c r="Q2328" s="23">
        <v>2</v>
      </c>
      <c r="R2328" s="23">
        <v>5</v>
      </c>
      <c r="S2328" s="22" t="s">
        <v>66</v>
      </c>
      <c r="T2328" s="22">
        <v>30</v>
      </c>
      <c r="U2328" s="22">
        <v>816</v>
      </c>
      <c r="V2328" s="22">
        <v>1220</v>
      </c>
      <c r="W2328" s="22">
        <v>1630</v>
      </c>
      <c r="X2328" s="24"/>
      <c r="Y2328" s="25"/>
      <c r="Z2328" s="18">
        <f>#NAME?</f>
        <v>0</v>
      </c>
      <c r="AA2328" s="18" t="b">
        <f t="shared" si="133"/>
        <v>1</v>
      </c>
      <c r="AB2328" s="26"/>
    </row>
    <row r="2329">
      <c r="A2329" s="21">
        <v>14005</v>
      </c>
      <c r="B2329" s="22" t="s">
        <v>9533</v>
      </c>
      <c r="C2329" s="22" t="s">
        <v>9534</v>
      </c>
      <c r="D2329" s="22" t="s">
        <v>4422</v>
      </c>
      <c r="E2329" s="22" t="s">
        <v>9535</v>
      </c>
      <c r="F2329" s="22" t="s">
        <v>9536</v>
      </c>
      <c r="G2329" s="22"/>
      <c r="H2329" s="14">
        <v>0.040000000000000001</v>
      </c>
      <c r="I2329" s="15" t="s">
        <v>64</v>
      </c>
      <c r="J2329" s="22" t="s">
        <v>65</v>
      </c>
      <c r="K2329" s="13">
        <v>90</v>
      </c>
      <c r="L2329" s="23"/>
      <c r="M2329" s="29">
        <f t="shared" si="134"/>
        <v>0</v>
      </c>
      <c r="N2329" s="29">
        <f t="shared" si="135"/>
        <v>0</v>
      </c>
      <c r="O2329" s="23"/>
      <c r="P2329" s="23"/>
      <c r="Q2329" s="23">
        <v>5</v>
      </c>
      <c r="R2329" s="23">
        <v>20</v>
      </c>
      <c r="S2329" s="22" t="s">
        <v>66</v>
      </c>
      <c r="T2329" s="22">
        <v>22</v>
      </c>
      <c r="U2329" s="22">
        <v>556</v>
      </c>
      <c r="V2329" s="22">
        <v>860</v>
      </c>
      <c r="W2329" s="22">
        <v>1720</v>
      </c>
      <c r="X2329" s="24"/>
      <c r="Y2329" s="25"/>
      <c r="Z2329" s="18">
        <f>#NAME?</f>
        <v>0</v>
      </c>
      <c r="AA2329" s="18" t="b">
        <f t="shared" si="133"/>
        <v>1</v>
      </c>
      <c r="AB2329" s="26"/>
    </row>
    <row r="2330">
      <c r="A2330" s="21">
        <v>14004</v>
      </c>
      <c r="B2330" s="22" t="s">
        <v>9537</v>
      </c>
      <c r="C2330" s="22" t="s">
        <v>9538</v>
      </c>
      <c r="D2330" s="22" t="s">
        <v>4422</v>
      </c>
      <c r="E2330" s="22" t="s">
        <v>9539</v>
      </c>
      <c r="F2330" s="22" t="s">
        <v>9540</v>
      </c>
      <c r="G2330" s="22"/>
      <c r="H2330" s="14">
        <v>0.040000000000000001</v>
      </c>
      <c r="I2330" s="15" t="s">
        <v>64</v>
      </c>
      <c r="J2330" s="22" t="s">
        <v>65</v>
      </c>
      <c r="K2330" s="13">
        <v>90</v>
      </c>
      <c r="L2330" s="23"/>
      <c r="M2330" s="29">
        <f t="shared" si="134"/>
        <v>0</v>
      </c>
      <c r="N2330" s="29">
        <f t="shared" si="135"/>
        <v>0</v>
      </c>
      <c r="O2330" s="23"/>
      <c r="P2330" s="23"/>
      <c r="Q2330" s="23">
        <v>5</v>
      </c>
      <c r="R2330" s="23">
        <v>20</v>
      </c>
      <c r="S2330" s="22" t="s">
        <v>66</v>
      </c>
      <c r="T2330" s="22">
        <v>22</v>
      </c>
      <c r="U2330" s="22">
        <v>556</v>
      </c>
      <c r="V2330" s="22">
        <v>860</v>
      </c>
      <c r="W2330" s="22">
        <v>1720</v>
      </c>
      <c r="X2330" s="24"/>
      <c r="Y2330" s="25"/>
      <c r="Z2330" s="18">
        <f>#NAME?</f>
        <v>0</v>
      </c>
      <c r="AA2330" s="18" t="b">
        <f t="shared" si="133"/>
        <v>1</v>
      </c>
      <c r="AB2330" s="26"/>
    </row>
    <row r="2331">
      <c r="A2331" s="21">
        <v>14006</v>
      </c>
      <c r="B2331" s="22" t="s">
        <v>9541</v>
      </c>
      <c r="C2331" s="22" t="s">
        <v>9542</v>
      </c>
      <c r="D2331" s="22" t="s">
        <v>4422</v>
      </c>
      <c r="E2331" s="22" t="s">
        <v>9543</v>
      </c>
      <c r="F2331" s="22" t="s">
        <v>9544</v>
      </c>
      <c r="G2331" s="22"/>
      <c r="H2331" s="14">
        <v>0.040000000000000001</v>
      </c>
      <c r="I2331" s="15" t="s">
        <v>64</v>
      </c>
      <c r="J2331" s="22" t="s">
        <v>65</v>
      </c>
      <c r="K2331" s="13">
        <v>90</v>
      </c>
      <c r="L2331" s="23"/>
      <c r="M2331" s="29">
        <f t="shared" si="134"/>
        <v>0</v>
      </c>
      <c r="N2331" s="29">
        <f t="shared" si="135"/>
        <v>0</v>
      </c>
      <c r="O2331" s="23">
        <v>2</v>
      </c>
      <c r="P2331" s="23">
        <v>5</v>
      </c>
      <c r="Q2331" s="23"/>
      <c r="R2331" s="23"/>
      <c r="S2331" s="22" t="s">
        <v>66</v>
      </c>
      <c r="T2331" s="22">
        <v>215</v>
      </c>
      <c r="U2331" s="22">
        <v>5432</v>
      </c>
      <c r="V2331" s="22">
        <v>8420</v>
      </c>
      <c r="W2331" s="22">
        <v>16840</v>
      </c>
      <c r="X2331" s="24"/>
      <c r="Y2331" s="25"/>
      <c r="Z2331" s="18">
        <f>#NAME?</f>
        <v>0</v>
      </c>
      <c r="AA2331" s="18" t="b">
        <f t="shared" si="133"/>
        <v>1</v>
      </c>
      <c r="AB2331" s="26"/>
    </row>
    <row r="2332">
      <c r="A2332" s="21">
        <v>14007</v>
      </c>
      <c r="B2332" s="22" t="s">
        <v>9545</v>
      </c>
      <c r="C2332" s="22" t="s">
        <v>9546</v>
      </c>
      <c r="D2332" s="22" t="s">
        <v>4422</v>
      </c>
      <c r="E2332" s="22" t="s">
        <v>9547</v>
      </c>
      <c r="F2332" s="22" t="s">
        <v>9548</v>
      </c>
      <c r="G2332" s="22"/>
      <c r="H2332" s="14">
        <v>0.040000000000000001</v>
      </c>
      <c r="I2332" s="15" t="s">
        <v>64</v>
      </c>
      <c r="J2332" s="22" t="s">
        <v>65</v>
      </c>
      <c r="K2332" s="13">
        <v>90</v>
      </c>
      <c r="L2332" s="23"/>
      <c r="M2332" s="29">
        <f t="shared" si="134"/>
        <v>0</v>
      </c>
      <c r="N2332" s="29">
        <f t="shared" si="135"/>
        <v>0</v>
      </c>
      <c r="O2332" s="23">
        <v>2</v>
      </c>
      <c r="P2332" s="23">
        <v>5</v>
      </c>
      <c r="Q2332" s="23"/>
      <c r="R2332" s="23"/>
      <c r="S2332" s="22" t="s">
        <v>66</v>
      </c>
      <c r="T2332" s="22">
        <v>215</v>
      </c>
      <c r="U2332" s="22">
        <v>5432</v>
      </c>
      <c r="V2332" s="22">
        <v>8420</v>
      </c>
      <c r="W2332" s="22">
        <v>16840</v>
      </c>
      <c r="X2332" s="24"/>
      <c r="Y2332" s="25"/>
      <c r="Z2332" s="18">
        <f>#NAME?</f>
        <v>0</v>
      </c>
      <c r="AA2332" s="18" t="b">
        <f t="shared" si="133"/>
        <v>1</v>
      </c>
      <c r="AB2332" s="26"/>
    </row>
    <row r="2333">
      <c r="A2333" s="21">
        <v>13911</v>
      </c>
      <c r="B2333" s="22" t="s">
        <v>9549</v>
      </c>
      <c r="C2333" s="22" t="s">
        <v>9550</v>
      </c>
      <c r="D2333" s="22" t="s">
        <v>4422</v>
      </c>
      <c r="E2333" s="22" t="s">
        <v>9551</v>
      </c>
      <c r="F2333" s="22" t="s">
        <v>9552</v>
      </c>
      <c r="G2333" s="22"/>
      <c r="H2333" s="14">
        <v>0.040000000000000001</v>
      </c>
      <c r="I2333" s="15" t="s">
        <v>64</v>
      </c>
      <c r="J2333" s="22" t="s">
        <v>65</v>
      </c>
      <c r="K2333" s="13">
        <v>90</v>
      </c>
      <c r="L2333" s="23"/>
      <c r="M2333" s="29">
        <f t="shared" si="134"/>
        <v>0</v>
      </c>
      <c r="N2333" s="29">
        <f t="shared" si="135"/>
        <v>0</v>
      </c>
      <c r="O2333" s="23"/>
      <c r="P2333" s="23"/>
      <c r="Q2333" s="23">
        <v>2</v>
      </c>
      <c r="R2333" s="23">
        <v>5</v>
      </c>
      <c r="S2333" s="22" t="s">
        <v>66</v>
      </c>
      <c r="T2333" s="22">
        <v>160</v>
      </c>
      <c r="U2333" s="22">
        <v>4081</v>
      </c>
      <c r="V2333" s="22">
        <v>6100</v>
      </c>
      <c r="W2333" s="22">
        <v>10500</v>
      </c>
      <c r="X2333" s="24">
        <v>2</v>
      </c>
      <c r="Y2333" s="25">
        <v>3</v>
      </c>
      <c r="Z2333" s="18">
        <f>#NAME?</f>
        <v>3</v>
      </c>
      <c r="AA2333" s="18" t="b">
        <f t="shared" si="133"/>
        <v>1</v>
      </c>
      <c r="AB2333" s="26"/>
    </row>
    <row r="2334">
      <c r="A2334" s="21">
        <v>13910</v>
      </c>
      <c r="B2334" s="22" t="s">
        <v>9553</v>
      </c>
      <c r="C2334" s="22" t="s">
        <v>9554</v>
      </c>
      <c r="D2334" s="22" t="s">
        <v>4422</v>
      </c>
      <c r="E2334" s="22" t="s">
        <v>9555</v>
      </c>
      <c r="F2334" s="22" t="s">
        <v>9556</v>
      </c>
      <c r="G2334" s="22"/>
      <c r="H2334" s="14">
        <v>0.040000000000000001</v>
      </c>
      <c r="I2334" s="15" t="s">
        <v>64</v>
      </c>
      <c r="J2334" s="22" t="s">
        <v>65</v>
      </c>
      <c r="K2334" s="13">
        <v>90</v>
      </c>
      <c r="L2334" s="23"/>
      <c r="M2334" s="29">
        <f t="shared" si="134"/>
        <v>0</v>
      </c>
      <c r="N2334" s="29">
        <f t="shared" si="135"/>
        <v>0</v>
      </c>
      <c r="O2334" s="23"/>
      <c r="P2334" s="23"/>
      <c r="Q2334" s="23">
        <v>2</v>
      </c>
      <c r="R2334" s="23">
        <v>5</v>
      </c>
      <c r="S2334" s="22" t="s">
        <v>66</v>
      </c>
      <c r="T2334" s="22">
        <v>160</v>
      </c>
      <c r="U2334" s="22">
        <v>4081</v>
      </c>
      <c r="V2334" s="22">
        <v>6100</v>
      </c>
      <c r="W2334" s="22">
        <v>10500</v>
      </c>
      <c r="X2334" s="24">
        <v>2</v>
      </c>
      <c r="Y2334" s="25">
        <v>3</v>
      </c>
      <c r="Z2334" s="18">
        <f>#NAME?</f>
        <v>3</v>
      </c>
      <c r="AA2334" s="18" t="b">
        <f t="shared" si="133"/>
        <v>1</v>
      </c>
      <c r="AB2334" s="26"/>
    </row>
    <row r="2335">
      <c r="A2335" s="21">
        <v>12470</v>
      </c>
      <c r="B2335" s="22" t="s">
        <v>9557</v>
      </c>
      <c r="C2335" s="22" t="s">
        <v>9558</v>
      </c>
      <c r="D2335" s="22" t="s">
        <v>4422</v>
      </c>
      <c r="E2335" s="22" t="s">
        <v>9559</v>
      </c>
      <c r="F2335" s="22" t="s">
        <v>9560</v>
      </c>
      <c r="G2335" s="22"/>
      <c r="H2335" s="14">
        <v>0.040000000000000001</v>
      </c>
      <c r="I2335" s="15" t="s">
        <v>64</v>
      </c>
      <c r="J2335" s="22" t="s">
        <v>65</v>
      </c>
      <c r="K2335" s="13">
        <v>90</v>
      </c>
      <c r="L2335" s="23">
        <v>5</v>
      </c>
      <c r="M2335" s="29">
        <f t="shared" si="134"/>
        <v>20</v>
      </c>
      <c r="N2335" s="29">
        <f t="shared" si="135"/>
        <v>25</v>
      </c>
      <c r="O2335" s="23">
        <v>5</v>
      </c>
      <c r="P2335" s="23">
        <v>10</v>
      </c>
      <c r="Q2335" s="23"/>
      <c r="R2335" s="23"/>
      <c r="S2335" s="22" t="s">
        <v>66</v>
      </c>
      <c r="T2335" s="22">
        <v>13</v>
      </c>
      <c r="U2335" s="22">
        <v>332</v>
      </c>
      <c r="V2335" s="22">
        <v>500</v>
      </c>
      <c r="W2335" s="22">
        <v>660</v>
      </c>
      <c r="X2335" s="24"/>
      <c r="Y2335" s="25">
        <v>12</v>
      </c>
      <c r="Z2335" s="18">
        <f>#NAME?</f>
        <v>12</v>
      </c>
      <c r="AA2335" s="18" t="b">
        <f t="shared" si="133"/>
        <v>1</v>
      </c>
      <c r="AB2335" s="26"/>
    </row>
    <row r="2336">
      <c r="A2336" s="21">
        <v>12469</v>
      </c>
      <c r="B2336" s="22" t="s">
        <v>9561</v>
      </c>
      <c r="C2336" s="22" t="s">
        <v>9562</v>
      </c>
      <c r="D2336" s="22" t="s">
        <v>4422</v>
      </c>
      <c r="E2336" s="22" t="s">
        <v>9563</v>
      </c>
      <c r="F2336" s="22" t="s">
        <v>9564</v>
      </c>
      <c r="G2336" s="22"/>
      <c r="H2336" s="14">
        <v>0.040000000000000001</v>
      </c>
      <c r="I2336" s="15" t="s">
        <v>64</v>
      </c>
      <c r="J2336" s="22" t="s">
        <v>65</v>
      </c>
      <c r="K2336" s="13">
        <v>90</v>
      </c>
      <c r="L2336" s="23">
        <v>5</v>
      </c>
      <c r="M2336" s="29">
        <f t="shared" si="134"/>
        <v>20</v>
      </c>
      <c r="N2336" s="29">
        <f t="shared" si="135"/>
        <v>25</v>
      </c>
      <c r="O2336" s="23">
        <v>5</v>
      </c>
      <c r="P2336" s="23">
        <v>10</v>
      </c>
      <c r="Q2336" s="23"/>
      <c r="R2336" s="23"/>
      <c r="S2336" s="22" t="s">
        <v>66</v>
      </c>
      <c r="T2336" s="22">
        <v>13</v>
      </c>
      <c r="U2336" s="22">
        <v>332</v>
      </c>
      <c r="V2336" s="22">
        <v>500</v>
      </c>
      <c r="W2336" s="22">
        <v>660</v>
      </c>
      <c r="X2336" s="24">
        <v>5</v>
      </c>
      <c r="Y2336" s="25">
        <v>6</v>
      </c>
      <c r="Z2336" s="18">
        <f>#NAME?</f>
        <v>6</v>
      </c>
      <c r="AA2336" s="18" t="b">
        <f t="shared" si="133"/>
        <v>1</v>
      </c>
      <c r="AB2336" s="26"/>
    </row>
    <row r="2337">
      <c r="A2337" s="21">
        <v>12458</v>
      </c>
      <c r="B2337" s="22" t="s">
        <v>9565</v>
      </c>
      <c r="C2337" s="22" t="s">
        <v>9566</v>
      </c>
      <c r="D2337" s="22" t="s">
        <v>4422</v>
      </c>
      <c r="E2337" s="22" t="s">
        <v>9567</v>
      </c>
      <c r="F2337" s="22" t="s">
        <v>9568</v>
      </c>
      <c r="G2337" s="22"/>
      <c r="H2337" s="14">
        <v>0.040000000000000001</v>
      </c>
      <c r="I2337" s="15" t="s">
        <v>64</v>
      </c>
      <c r="J2337" s="22" t="s">
        <v>65</v>
      </c>
      <c r="K2337" s="13">
        <v>90</v>
      </c>
      <c r="L2337" s="23">
        <v>0</v>
      </c>
      <c r="M2337" s="29">
        <f t="shared" si="134"/>
        <v>0</v>
      </c>
      <c r="N2337" s="29">
        <f t="shared" si="135"/>
        <v>0</v>
      </c>
      <c r="O2337" s="23"/>
      <c r="P2337" s="23"/>
      <c r="Q2337" s="23">
        <v>2</v>
      </c>
      <c r="R2337" s="23">
        <v>5</v>
      </c>
      <c r="S2337" s="22" t="s">
        <v>66</v>
      </c>
      <c r="T2337" s="22">
        <v>6.5300000000000002</v>
      </c>
      <c r="U2337" s="22">
        <v>1021</v>
      </c>
      <c r="V2337" s="22">
        <v>1580</v>
      </c>
      <c r="W2337" s="22">
        <v>2180</v>
      </c>
      <c r="X2337" s="24"/>
      <c r="Y2337" s="25"/>
      <c r="Z2337" s="18">
        <f>#NAME?</f>
        <v>0</v>
      </c>
      <c r="AA2337" s="18" t="b">
        <f t="shared" si="133"/>
        <v>1</v>
      </c>
      <c r="AB2337" s="26"/>
    </row>
    <row r="2338">
      <c r="A2338" s="21">
        <v>12457</v>
      </c>
      <c r="B2338" s="22" t="s">
        <v>9569</v>
      </c>
      <c r="C2338" s="22" t="s">
        <v>9570</v>
      </c>
      <c r="D2338" s="22" t="s">
        <v>4422</v>
      </c>
      <c r="E2338" s="22" t="s">
        <v>9571</v>
      </c>
      <c r="F2338" s="22" t="s">
        <v>9572</v>
      </c>
      <c r="G2338" s="22"/>
      <c r="H2338" s="14">
        <v>0.040000000000000001</v>
      </c>
      <c r="I2338" s="15" t="s">
        <v>64</v>
      </c>
      <c r="J2338" s="22" t="s">
        <v>65</v>
      </c>
      <c r="K2338" s="13">
        <v>90</v>
      </c>
      <c r="L2338" s="23">
        <v>0</v>
      </c>
      <c r="M2338" s="29">
        <f t="shared" si="134"/>
        <v>0</v>
      </c>
      <c r="N2338" s="29">
        <f t="shared" si="135"/>
        <v>0</v>
      </c>
      <c r="O2338" s="23"/>
      <c r="P2338" s="23"/>
      <c r="Q2338" s="23">
        <v>2</v>
      </c>
      <c r="R2338" s="23">
        <v>5</v>
      </c>
      <c r="S2338" s="22" t="s">
        <v>66</v>
      </c>
      <c r="T2338" s="22">
        <v>6.5300000000000002</v>
      </c>
      <c r="U2338" s="22">
        <v>1021</v>
      </c>
      <c r="V2338" s="22">
        <v>1580</v>
      </c>
      <c r="W2338" s="22">
        <v>2180</v>
      </c>
      <c r="X2338" s="24"/>
      <c r="Y2338" s="25"/>
      <c r="Z2338" s="18">
        <f>#NAME?</f>
        <v>0</v>
      </c>
      <c r="AA2338" s="18" t="b">
        <f t="shared" si="133"/>
        <v>1</v>
      </c>
      <c r="AB2338" s="26"/>
    </row>
    <row r="2339">
      <c r="A2339" s="21">
        <v>10529</v>
      </c>
      <c r="B2339" s="22" t="s">
        <v>9573</v>
      </c>
      <c r="C2339" s="22" t="s">
        <v>9574</v>
      </c>
      <c r="D2339" s="22" t="s">
        <v>4422</v>
      </c>
      <c r="E2339" s="22" t="s">
        <v>9575</v>
      </c>
      <c r="F2339" s="22" t="s">
        <v>9576</v>
      </c>
      <c r="G2339" s="22"/>
      <c r="H2339" s="14">
        <v>0.040000000000000001</v>
      </c>
      <c r="I2339" s="15" t="s">
        <v>64</v>
      </c>
      <c r="J2339" s="22" t="s">
        <v>65</v>
      </c>
      <c r="K2339" s="13">
        <v>90</v>
      </c>
      <c r="L2339" s="23">
        <v>3</v>
      </c>
      <c r="M2339" s="29">
        <f t="shared" si="134"/>
        <v>12</v>
      </c>
      <c r="N2339" s="29">
        <f t="shared" si="135"/>
        <v>15</v>
      </c>
      <c r="O2339" s="23">
        <v>5</v>
      </c>
      <c r="P2339" s="23">
        <v>10</v>
      </c>
      <c r="Q2339" s="23"/>
      <c r="R2339" s="23"/>
      <c r="S2339" s="22" t="s">
        <v>66</v>
      </c>
      <c r="T2339" s="22">
        <v>15</v>
      </c>
      <c r="U2339" s="22">
        <v>383</v>
      </c>
      <c r="V2339" s="22">
        <v>570</v>
      </c>
      <c r="W2339" s="22">
        <v>770</v>
      </c>
      <c r="X2339" s="24">
        <v>6</v>
      </c>
      <c r="Y2339" s="25"/>
      <c r="Z2339" s="18">
        <f>#NAME?</f>
        <v>0</v>
      </c>
      <c r="AA2339" s="18" t="b">
        <f t="shared" si="133"/>
        <v>1</v>
      </c>
      <c r="AB2339" s="26">
        <v>3</v>
      </c>
    </row>
    <row r="2340">
      <c r="A2340" s="21">
        <v>10528</v>
      </c>
      <c r="B2340" s="22" t="s">
        <v>9577</v>
      </c>
      <c r="C2340" s="22" t="s">
        <v>9578</v>
      </c>
      <c r="D2340" s="22" t="s">
        <v>4422</v>
      </c>
      <c r="E2340" s="22" t="s">
        <v>9579</v>
      </c>
      <c r="F2340" s="22" t="s">
        <v>9580</v>
      </c>
      <c r="G2340" s="22"/>
      <c r="H2340" s="14">
        <v>0.040000000000000001</v>
      </c>
      <c r="I2340" s="15" t="s">
        <v>64</v>
      </c>
      <c r="J2340" s="22" t="s">
        <v>65</v>
      </c>
      <c r="K2340" s="13">
        <v>90</v>
      </c>
      <c r="L2340" s="23">
        <v>2</v>
      </c>
      <c r="M2340" s="29">
        <f t="shared" si="134"/>
        <v>8</v>
      </c>
      <c r="N2340" s="29">
        <f t="shared" si="135"/>
        <v>10</v>
      </c>
      <c r="O2340" s="23">
        <v>5</v>
      </c>
      <c r="P2340" s="23">
        <v>10</v>
      </c>
      <c r="Q2340" s="23"/>
      <c r="R2340" s="23"/>
      <c r="S2340" s="22" t="s">
        <v>66</v>
      </c>
      <c r="T2340" s="22">
        <v>15</v>
      </c>
      <c r="U2340" s="22">
        <v>383</v>
      </c>
      <c r="V2340" s="22">
        <v>570</v>
      </c>
      <c r="W2340" s="22">
        <v>770</v>
      </c>
      <c r="X2340" s="24">
        <v>5</v>
      </c>
      <c r="Y2340" s="25"/>
      <c r="Z2340" s="18">
        <f>#NAME?</f>
        <v>0</v>
      </c>
      <c r="AA2340" s="18" t="b">
        <f t="shared" si="133"/>
        <v>1</v>
      </c>
      <c r="AB2340" s="26">
        <v>3</v>
      </c>
    </row>
    <row r="2341">
      <c r="A2341" s="21">
        <v>10527</v>
      </c>
      <c r="B2341" s="22" t="s">
        <v>9581</v>
      </c>
      <c r="C2341" s="22" t="s">
        <v>9582</v>
      </c>
      <c r="D2341" s="22" t="s">
        <v>4422</v>
      </c>
      <c r="E2341" s="22" t="s">
        <v>9583</v>
      </c>
      <c r="F2341" s="22" t="s">
        <v>9584</v>
      </c>
      <c r="G2341" s="22"/>
      <c r="H2341" s="14">
        <v>0.040000000000000001</v>
      </c>
      <c r="I2341" s="15" t="s">
        <v>64</v>
      </c>
      <c r="J2341" s="22" t="s">
        <v>65</v>
      </c>
      <c r="K2341" s="13">
        <v>90</v>
      </c>
      <c r="L2341" s="23">
        <v>0</v>
      </c>
      <c r="M2341" s="29">
        <f t="shared" si="134"/>
        <v>0</v>
      </c>
      <c r="N2341" s="29">
        <f t="shared" si="135"/>
        <v>0</v>
      </c>
      <c r="O2341" s="23"/>
      <c r="P2341" s="23"/>
      <c r="Q2341" s="23">
        <v>2</v>
      </c>
      <c r="R2341" s="23">
        <v>5</v>
      </c>
      <c r="S2341" s="22" t="s">
        <v>66</v>
      </c>
      <c r="T2341" s="22">
        <v>11.289999999999999</v>
      </c>
      <c r="U2341" s="22">
        <v>1765</v>
      </c>
      <c r="V2341" s="22">
        <v>2740</v>
      </c>
      <c r="W2341" s="22">
        <v>3780</v>
      </c>
      <c r="X2341" s="24">
        <v>3</v>
      </c>
      <c r="Y2341" s="25">
        <v>18</v>
      </c>
      <c r="Z2341" s="18">
        <f>#NAME?</f>
        <v>18</v>
      </c>
      <c r="AA2341" s="18" t="b">
        <f t="shared" si="133"/>
        <v>1</v>
      </c>
      <c r="AB2341" s="26">
        <v>6</v>
      </c>
    </row>
    <row r="2342">
      <c r="A2342" s="21">
        <v>10526</v>
      </c>
      <c r="B2342" s="22" t="s">
        <v>9585</v>
      </c>
      <c r="C2342" s="22" t="s">
        <v>9586</v>
      </c>
      <c r="D2342" s="22" t="s">
        <v>4422</v>
      </c>
      <c r="E2342" s="22" t="s">
        <v>9587</v>
      </c>
      <c r="F2342" s="22" t="s">
        <v>9588</v>
      </c>
      <c r="G2342" s="22"/>
      <c r="H2342" s="14">
        <v>0.040000000000000001</v>
      </c>
      <c r="I2342" s="15" t="s">
        <v>64</v>
      </c>
      <c r="J2342" s="22" t="s">
        <v>65</v>
      </c>
      <c r="K2342" s="13">
        <v>90</v>
      </c>
      <c r="L2342" s="23">
        <v>0</v>
      </c>
      <c r="M2342" s="29">
        <f t="shared" si="134"/>
        <v>0</v>
      </c>
      <c r="N2342" s="29">
        <f t="shared" si="135"/>
        <v>0</v>
      </c>
      <c r="O2342" s="23"/>
      <c r="P2342" s="23"/>
      <c r="Q2342" s="23">
        <v>2</v>
      </c>
      <c r="R2342" s="23">
        <v>5</v>
      </c>
      <c r="S2342" s="22" t="s">
        <v>66</v>
      </c>
      <c r="T2342" s="22">
        <v>11.289999999999999</v>
      </c>
      <c r="U2342" s="22">
        <v>1765</v>
      </c>
      <c r="V2342" s="22">
        <v>2740</v>
      </c>
      <c r="W2342" s="22">
        <v>3780</v>
      </c>
      <c r="X2342" s="24">
        <v>2</v>
      </c>
      <c r="Y2342" s="25">
        <v>16</v>
      </c>
      <c r="Z2342" s="18">
        <f>#NAME?</f>
        <v>16</v>
      </c>
      <c r="AA2342" s="18" t="b">
        <f t="shared" si="133"/>
        <v>1</v>
      </c>
      <c r="AB2342" s="26">
        <v>4</v>
      </c>
    </row>
    <row r="2343">
      <c r="A2343" s="12">
        <v>13455</v>
      </c>
      <c r="B2343" s="13" t="s">
        <v>9589</v>
      </c>
      <c r="C2343" s="13" t="s">
        <v>9590</v>
      </c>
      <c r="D2343" s="13" t="s">
        <v>4422</v>
      </c>
      <c r="E2343" s="13" t="s">
        <v>9591</v>
      </c>
      <c r="F2343" s="13" t="s">
        <v>9592</v>
      </c>
      <c r="G2343" s="13" t="s">
        <v>9593</v>
      </c>
      <c r="H2343" s="14">
        <v>0.02</v>
      </c>
      <c r="I2343" s="15" t="s">
        <v>32</v>
      </c>
      <c r="J2343" s="13" t="s">
        <v>33</v>
      </c>
      <c r="K2343" s="13">
        <v>90</v>
      </c>
      <c r="L2343" s="16">
        <f>#NAME?</f>
        <v>0</v>
      </c>
      <c r="M2343" s="29">
        <f t="shared" si="134"/>
        <v>0</v>
      </c>
      <c r="N2343" s="29">
        <f t="shared" si="135"/>
        <v>0</v>
      </c>
      <c r="O2343" s="16"/>
      <c r="P2343" s="16"/>
      <c r="Q2343" s="16">
        <v>1</v>
      </c>
      <c r="R2343" s="16">
        <v>3</v>
      </c>
      <c r="S2343" s="13" t="s">
        <v>34</v>
      </c>
      <c r="T2343" s="13">
        <v>19.300000000000001</v>
      </c>
      <c r="U2343" s="13">
        <v>2</v>
      </c>
      <c r="V2343" s="13">
        <v>3900</v>
      </c>
      <c r="W2343" s="13">
        <v>5390</v>
      </c>
      <c r="X2343" s="17"/>
      <c r="Y2343" s="18"/>
      <c r="Z2343" s="18">
        <f>#NAME?</f>
        <v>0</v>
      </c>
      <c r="AA2343" s="18" t="b">
        <f t="shared" si="133"/>
        <v>1</v>
      </c>
      <c r="AB2343" s="19"/>
    </row>
    <row r="2344">
      <c r="A2344" s="21">
        <v>12408</v>
      </c>
      <c r="B2344" s="22" t="s">
        <v>9594</v>
      </c>
      <c r="C2344" s="22" t="s">
        <v>9595</v>
      </c>
      <c r="D2344" s="22" t="s">
        <v>4422</v>
      </c>
      <c r="E2344" s="22" t="s">
        <v>9596</v>
      </c>
      <c r="F2344" s="22" t="s">
        <v>9597</v>
      </c>
      <c r="G2344" s="22"/>
      <c r="H2344" s="14">
        <v>0.040000000000000001</v>
      </c>
      <c r="I2344" s="15" t="s">
        <v>64</v>
      </c>
      <c r="J2344" s="22" t="s">
        <v>65</v>
      </c>
      <c r="K2344" s="13">
        <v>90</v>
      </c>
      <c r="L2344" s="23">
        <v>0</v>
      </c>
      <c r="M2344" s="29">
        <f t="shared" si="134"/>
        <v>0</v>
      </c>
      <c r="N2344" s="29">
        <f t="shared" si="135"/>
        <v>0</v>
      </c>
      <c r="O2344" s="23"/>
      <c r="P2344" s="23"/>
      <c r="Q2344" s="23">
        <v>2</v>
      </c>
      <c r="R2344" s="23">
        <v>5</v>
      </c>
      <c r="S2344" s="22" t="s">
        <v>66</v>
      </c>
      <c r="T2344" s="22">
        <v>20.969999999999999</v>
      </c>
      <c r="U2344" s="22">
        <v>3278</v>
      </c>
      <c r="V2344" s="22">
        <v>5080</v>
      </c>
      <c r="W2344" s="22">
        <v>7010</v>
      </c>
      <c r="X2344" s="24"/>
      <c r="Y2344" s="25"/>
      <c r="Z2344" s="18">
        <f>#NAME?</f>
        <v>0</v>
      </c>
      <c r="AA2344" s="18" t="b">
        <f t="shared" si="133"/>
        <v>1</v>
      </c>
      <c r="AB2344" s="26"/>
    </row>
    <row r="2345">
      <c r="A2345" s="21">
        <v>12407</v>
      </c>
      <c r="B2345" s="22" t="s">
        <v>9598</v>
      </c>
      <c r="C2345" s="22" t="s">
        <v>9599</v>
      </c>
      <c r="D2345" s="22" t="s">
        <v>4422</v>
      </c>
      <c r="E2345" s="22" t="s">
        <v>9600</v>
      </c>
      <c r="F2345" s="22" t="s">
        <v>9601</v>
      </c>
      <c r="G2345" s="22"/>
      <c r="H2345" s="14">
        <v>0.040000000000000001</v>
      </c>
      <c r="I2345" s="15" t="s">
        <v>64</v>
      </c>
      <c r="J2345" s="22" t="s">
        <v>65</v>
      </c>
      <c r="K2345" s="13">
        <v>90</v>
      </c>
      <c r="L2345" s="23">
        <v>0</v>
      </c>
      <c r="M2345" s="29">
        <f t="shared" si="134"/>
        <v>0</v>
      </c>
      <c r="N2345" s="29">
        <f t="shared" si="135"/>
        <v>0</v>
      </c>
      <c r="O2345" s="23"/>
      <c r="P2345" s="23"/>
      <c r="Q2345" s="23">
        <v>2</v>
      </c>
      <c r="R2345" s="23">
        <v>5</v>
      </c>
      <c r="S2345" s="22" t="s">
        <v>66</v>
      </c>
      <c r="T2345" s="22">
        <v>20.969999999999999</v>
      </c>
      <c r="U2345" s="22">
        <v>3278</v>
      </c>
      <c r="V2345" s="22">
        <v>5080</v>
      </c>
      <c r="W2345" s="22">
        <v>7010</v>
      </c>
      <c r="X2345" s="24"/>
      <c r="Y2345" s="25"/>
      <c r="Z2345" s="18">
        <f>#NAME?</f>
        <v>0</v>
      </c>
      <c r="AA2345" s="18" t="b">
        <f t="shared" si="133"/>
        <v>1</v>
      </c>
      <c r="AB2345" s="26"/>
    </row>
    <row r="2346">
      <c r="A2346" s="21">
        <v>12842</v>
      </c>
      <c r="B2346" s="22" t="s">
        <v>9602</v>
      </c>
      <c r="C2346" s="22" t="s">
        <v>9603</v>
      </c>
      <c r="D2346" s="22" t="s">
        <v>4422</v>
      </c>
      <c r="E2346" s="22" t="s">
        <v>9604</v>
      </c>
      <c r="F2346" s="22" t="s">
        <v>9605</v>
      </c>
      <c r="G2346" s="22"/>
      <c r="H2346" s="14">
        <v>0.040000000000000001</v>
      </c>
      <c r="I2346" s="15" t="s">
        <v>64</v>
      </c>
      <c r="J2346" s="22" t="s">
        <v>65</v>
      </c>
      <c r="K2346" s="13">
        <v>90</v>
      </c>
      <c r="L2346" s="23">
        <v>0</v>
      </c>
      <c r="M2346" s="29">
        <f t="shared" si="134"/>
        <v>0</v>
      </c>
      <c r="N2346" s="29">
        <f t="shared" si="135"/>
        <v>0</v>
      </c>
      <c r="O2346" s="23"/>
      <c r="P2346" s="23"/>
      <c r="Q2346" s="23">
        <v>2</v>
      </c>
      <c r="R2346" s="23">
        <v>5</v>
      </c>
      <c r="S2346" s="22" t="s">
        <v>66</v>
      </c>
      <c r="T2346" s="22">
        <v>22.489999999999998</v>
      </c>
      <c r="U2346" s="22">
        <v>3515</v>
      </c>
      <c r="V2346" s="22">
        <v>5450</v>
      </c>
      <c r="W2346" s="22">
        <v>7520</v>
      </c>
      <c r="X2346" s="24">
        <v>3</v>
      </c>
      <c r="Y2346" s="25">
        <v>7</v>
      </c>
      <c r="Z2346" s="18">
        <f>#NAME?</f>
        <v>7</v>
      </c>
      <c r="AA2346" s="18" t="b">
        <f t="shared" si="133"/>
        <v>1</v>
      </c>
      <c r="AB2346" s="26">
        <v>3</v>
      </c>
    </row>
    <row r="2347">
      <c r="A2347" s="21">
        <v>12841</v>
      </c>
      <c r="B2347" s="22" t="s">
        <v>9606</v>
      </c>
      <c r="C2347" s="22" t="s">
        <v>9607</v>
      </c>
      <c r="D2347" s="22" t="s">
        <v>4422</v>
      </c>
      <c r="E2347" s="22" t="s">
        <v>9608</v>
      </c>
      <c r="F2347" s="22" t="s">
        <v>9609</v>
      </c>
      <c r="G2347" s="22"/>
      <c r="H2347" s="14">
        <v>0.040000000000000001</v>
      </c>
      <c r="I2347" s="15" t="s">
        <v>64</v>
      </c>
      <c r="J2347" s="22" t="s">
        <v>65</v>
      </c>
      <c r="K2347" s="13">
        <v>90</v>
      </c>
      <c r="L2347" s="23">
        <v>0</v>
      </c>
      <c r="M2347" s="29">
        <f t="shared" si="134"/>
        <v>0</v>
      </c>
      <c r="N2347" s="29">
        <f t="shared" si="135"/>
        <v>0</v>
      </c>
      <c r="O2347" s="23"/>
      <c r="P2347" s="23"/>
      <c r="Q2347" s="23">
        <v>2</v>
      </c>
      <c r="R2347" s="23">
        <v>5</v>
      </c>
      <c r="S2347" s="22" t="s">
        <v>66</v>
      </c>
      <c r="T2347" s="22">
        <v>22.489999999999998</v>
      </c>
      <c r="U2347" s="22">
        <v>3515</v>
      </c>
      <c r="V2347" s="22">
        <v>5450</v>
      </c>
      <c r="W2347" s="22">
        <v>7520</v>
      </c>
      <c r="X2347" s="24">
        <v>3</v>
      </c>
      <c r="Y2347" s="25">
        <v>8</v>
      </c>
      <c r="Z2347" s="18">
        <f>#NAME?</f>
        <v>8</v>
      </c>
      <c r="AA2347" s="18" t="b">
        <f t="shared" si="133"/>
        <v>1</v>
      </c>
      <c r="AB2347" s="26">
        <v>4</v>
      </c>
    </row>
    <row r="2348">
      <c r="A2348" s="21">
        <v>10566</v>
      </c>
      <c r="B2348" s="22" t="s">
        <v>9610</v>
      </c>
      <c r="C2348" s="22" t="s">
        <v>9611</v>
      </c>
      <c r="D2348" s="22" t="s">
        <v>4422</v>
      </c>
      <c r="E2348" s="22" t="s">
        <v>9612</v>
      </c>
      <c r="F2348" s="22" t="s">
        <v>9613</v>
      </c>
      <c r="G2348" s="22"/>
      <c r="H2348" s="14">
        <v>0.040000000000000001</v>
      </c>
      <c r="I2348" s="15" t="s">
        <v>64</v>
      </c>
      <c r="J2348" s="22" t="s">
        <v>65</v>
      </c>
      <c r="K2348" s="13">
        <v>90</v>
      </c>
      <c r="L2348" s="23">
        <v>0</v>
      </c>
      <c r="M2348" s="29">
        <f t="shared" si="134"/>
        <v>0</v>
      </c>
      <c r="N2348" s="29">
        <f t="shared" si="135"/>
        <v>0</v>
      </c>
      <c r="O2348" s="23"/>
      <c r="P2348" s="23"/>
      <c r="Q2348" s="23">
        <v>2</v>
      </c>
      <c r="R2348" s="23">
        <v>5</v>
      </c>
      <c r="S2348" s="22" t="s">
        <v>66</v>
      </c>
      <c r="T2348" s="22">
        <v>104.5</v>
      </c>
      <c r="U2348" s="22">
        <v>2351</v>
      </c>
      <c r="V2348" s="22">
        <v>3640</v>
      </c>
      <c r="W2348" s="22">
        <v>5030</v>
      </c>
      <c r="X2348" s="24"/>
      <c r="Y2348" s="25"/>
      <c r="Z2348" s="18">
        <f>#NAME?</f>
        <v>0</v>
      </c>
      <c r="AA2348" s="18" t="b">
        <f t="shared" si="133"/>
        <v>1</v>
      </c>
      <c r="AB2348" s="26">
        <v>0</v>
      </c>
    </row>
    <row r="2349">
      <c r="A2349" s="21">
        <v>10565</v>
      </c>
      <c r="B2349" s="22" t="s">
        <v>9614</v>
      </c>
      <c r="C2349" s="22" t="s">
        <v>9615</v>
      </c>
      <c r="D2349" s="22" t="s">
        <v>4422</v>
      </c>
      <c r="E2349" s="22" t="s">
        <v>9616</v>
      </c>
      <c r="F2349" s="22" t="s">
        <v>9617</v>
      </c>
      <c r="G2349" s="22"/>
      <c r="H2349" s="14">
        <v>0.040000000000000001</v>
      </c>
      <c r="I2349" s="15" t="s">
        <v>64</v>
      </c>
      <c r="J2349" s="22" t="s">
        <v>65</v>
      </c>
      <c r="K2349" s="13">
        <v>90</v>
      </c>
      <c r="L2349" s="23">
        <v>0</v>
      </c>
      <c r="M2349" s="29">
        <f t="shared" si="134"/>
        <v>0</v>
      </c>
      <c r="N2349" s="29">
        <f t="shared" si="135"/>
        <v>0</v>
      </c>
      <c r="O2349" s="23"/>
      <c r="P2349" s="23"/>
      <c r="Q2349" s="23">
        <v>2</v>
      </c>
      <c r="R2349" s="23">
        <v>5</v>
      </c>
      <c r="S2349" s="22" t="s">
        <v>66</v>
      </c>
      <c r="T2349" s="22">
        <v>104.5</v>
      </c>
      <c r="U2349" s="22">
        <v>2351</v>
      </c>
      <c r="V2349" s="22">
        <v>3640</v>
      </c>
      <c r="W2349" s="22">
        <v>5030</v>
      </c>
      <c r="X2349" s="24"/>
      <c r="Y2349" s="25"/>
      <c r="Z2349" s="18">
        <f>#NAME?</f>
        <v>0</v>
      </c>
      <c r="AA2349" s="18" t="b">
        <f t="shared" si="133"/>
        <v>1</v>
      </c>
      <c r="AB2349" s="26">
        <v>1</v>
      </c>
    </row>
    <row r="2350">
      <c r="A2350" s="21">
        <v>10568</v>
      </c>
      <c r="B2350" s="22" t="s">
        <v>9618</v>
      </c>
      <c r="C2350" s="22" t="s">
        <v>9619</v>
      </c>
      <c r="D2350" s="22" t="s">
        <v>4422</v>
      </c>
      <c r="E2350" s="22" t="s">
        <v>9620</v>
      </c>
      <c r="F2350" s="22" t="s">
        <v>9621</v>
      </c>
      <c r="G2350" s="22"/>
      <c r="H2350" s="14">
        <v>0.040000000000000001</v>
      </c>
      <c r="I2350" s="15" t="s">
        <v>64</v>
      </c>
      <c r="J2350" s="22" t="s">
        <v>65</v>
      </c>
      <c r="K2350" s="13">
        <v>90</v>
      </c>
      <c r="L2350" s="23">
        <v>0</v>
      </c>
      <c r="M2350" s="29">
        <f t="shared" si="134"/>
        <v>0</v>
      </c>
      <c r="N2350" s="29">
        <f t="shared" si="135"/>
        <v>0</v>
      </c>
      <c r="O2350" s="23"/>
      <c r="P2350" s="23"/>
      <c r="Q2350" s="23">
        <v>2</v>
      </c>
      <c r="R2350" s="23">
        <v>5</v>
      </c>
      <c r="S2350" s="22" t="s">
        <v>66</v>
      </c>
      <c r="T2350" s="22">
        <v>15.32</v>
      </c>
      <c r="U2350" s="22">
        <v>2395</v>
      </c>
      <c r="V2350" s="22">
        <v>3710</v>
      </c>
      <c r="W2350" s="22">
        <v>5120</v>
      </c>
      <c r="X2350" s="24">
        <v>4</v>
      </c>
      <c r="Y2350" s="25">
        <v>4</v>
      </c>
      <c r="Z2350" s="18">
        <f>#NAME?</f>
        <v>4</v>
      </c>
      <c r="AA2350" s="18" t="b">
        <f t="shared" si="133"/>
        <v>1</v>
      </c>
      <c r="AB2350" s="26">
        <v>4</v>
      </c>
    </row>
    <row r="2351">
      <c r="A2351" s="21">
        <v>10567</v>
      </c>
      <c r="B2351" s="22" t="s">
        <v>9622</v>
      </c>
      <c r="C2351" s="22" t="s">
        <v>9623</v>
      </c>
      <c r="D2351" s="22" t="s">
        <v>4422</v>
      </c>
      <c r="E2351" s="22" t="s">
        <v>9624</v>
      </c>
      <c r="F2351" s="22" t="s">
        <v>9625</v>
      </c>
      <c r="G2351" s="22"/>
      <c r="H2351" s="14">
        <v>0.040000000000000001</v>
      </c>
      <c r="I2351" s="15" t="s">
        <v>64</v>
      </c>
      <c r="J2351" s="22" t="s">
        <v>65</v>
      </c>
      <c r="K2351" s="13">
        <v>90</v>
      </c>
      <c r="L2351" s="23">
        <v>0</v>
      </c>
      <c r="M2351" s="29">
        <f t="shared" si="134"/>
        <v>0</v>
      </c>
      <c r="N2351" s="29">
        <f t="shared" si="135"/>
        <v>0</v>
      </c>
      <c r="O2351" s="23"/>
      <c r="P2351" s="23"/>
      <c r="Q2351" s="23">
        <v>2</v>
      </c>
      <c r="R2351" s="23">
        <v>5</v>
      </c>
      <c r="S2351" s="22" t="s">
        <v>66</v>
      </c>
      <c r="T2351" s="22">
        <v>15.32</v>
      </c>
      <c r="U2351" s="22">
        <v>2395</v>
      </c>
      <c r="V2351" s="22">
        <v>3710</v>
      </c>
      <c r="W2351" s="22">
        <v>5120</v>
      </c>
      <c r="X2351" s="24">
        <v>5</v>
      </c>
      <c r="Y2351" s="25">
        <v>2</v>
      </c>
      <c r="Z2351" s="18">
        <f>#NAME?</f>
        <v>2</v>
      </c>
      <c r="AA2351" s="18" t="b">
        <f t="shared" si="133"/>
        <v>1</v>
      </c>
      <c r="AB2351" s="26">
        <v>3</v>
      </c>
    </row>
    <row r="2352">
      <c r="A2352" s="21">
        <v>11717</v>
      </c>
      <c r="B2352" s="22" t="s">
        <v>9626</v>
      </c>
      <c r="C2352" s="22" t="s">
        <v>9627</v>
      </c>
      <c r="D2352" s="22" t="s">
        <v>4422</v>
      </c>
      <c r="E2352" s="22" t="s">
        <v>9628</v>
      </c>
      <c r="F2352" s="22" t="s">
        <v>9629</v>
      </c>
      <c r="G2352" s="22"/>
      <c r="H2352" s="14">
        <v>0.040000000000000001</v>
      </c>
      <c r="I2352" s="15" t="s">
        <v>64</v>
      </c>
      <c r="J2352" s="22" t="s">
        <v>65</v>
      </c>
      <c r="K2352" s="13">
        <v>90</v>
      </c>
      <c r="L2352" s="23"/>
      <c r="M2352" s="29">
        <f t="shared" si="134"/>
        <v>0</v>
      </c>
      <c r="N2352" s="29">
        <f t="shared" si="135"/>
        <v>0</v>
      </c>
      <c r="O2352" s="23"/>
      <c r="P2352" s="23"/>
      <c r="Q2352" s="23">
        <v>2</v>
      </c>
      <c r="R2352" s="23">
        <v>5</v>
      </c>
      <c r="S2352" s="22" t="s">
        <v>66</v>
      </c>
      <c r="T2352" s="22">
        <v>9.6799999999999997</v>
      </c>
      <c r="U2352" s="22">
        <v>1513</v>
      </c>
      <c r="V2352" s="22">
        <v>2350</v>
      </c>
      <c r="W2352" s="22">
        <v>3240</v>
      </c>
      <c r="X2352" s="24"/>
      <c r="Y2352" s="25"/>
      <c r="Z2352" s="18">
        <f>#NAME?</f>
        <v>0</v>
      </c>
      <c r="AA2352" s="18" t="b">
        <f t="shared" si="133"/>
        <v>1</v>
      </c>
      <c r="AB2352" s="26"/>
    </row>
    <row r="2353">
      <c r="A2353" s="21">
        <v>10547</v>
      </c>
      <c r="B2353" s="22" t="s">
        <v>9630</v>
      </c>
      <c r="C2353" s="22" t="s">
        <v>9631</v>
      </c>
      <c r="D2353" s="22" t="s">
        <v>4422</v>
      </c>
      <c r="E2353" s="22" t="s">
        <v>9632</v>
      </c>
      <c r="F2353" s="22" t="s">
        <v>9633</v>
      </c>
      <c r="G2353" s="22"/>
      <c r="H2353" s="14">
        <v>0.040000000000000001</v>
      </c>
      <c r="I2353" s="15" t="s">
        <v>64</v>
      </c>
      <c r="J2353" s="22" t="s">
        <v>65</v>
      </c>
      <c r="K2353" s="13">
        <v>90</v>
      </c>
      <c r="L2353" s="23">
        <v>11</v>
      </c>
      <c r="M2353" s="29">
        <f t="shared" si="134"/>
        <v>44</v>
      </c>
      <c r="N2353" s="29">
        <f t="shared" si="135"/>
        <v>55</v>
      </c>
      <c r="O2353" s="23">
        <v>5</v>
      </c>
      <c r="P2353" s="23">
        <v>20</v>
      </c>
      <c r="Q2353" s="23"/>
      <c r="R2353" s="23"/>
      <c r="S2353" s="22" t="s">
        <v>66</v>
      </c>
      <c r="T2353" s="22">
        <v>14</v>
      </c>
      <c r="U2353" s="22">
        <v>357</v>
      </c>
      <c r="V2353" s="22">
        <v>540</v>
      </c>
      <c r="W2353" s="22">
        <v>710</v>
      </c>
      <c r="X2353" s="24"/>
      <c r="Y2353" s="25">
        <v>18</v>
      </c>
      <c r="Z2353" s="18">
        <f>#NAME?</f>
        <v>18</v>
      </c>
      <c r="AA2353" s="18" t="b">
        <f t="shared" si="133"/>
        <v>1</v>
      </c>
      <c r="AB2353" s="26">
        <v>10</v>
      </c>
    </row>
    <row r="2354">
      <c r="A2354" s="21">
        <v>10546</v>
      </c>
      <c r="B2354" s="22" t="s">
        <v>9634</v>
      </c>
      <c r="C2354" s="22" t="s">
        <v>9635</v>
      </c>
      <c r="D2354" s="22" t="s">
        <v>4422</v>
      </c>
      <c r="E2354" s="22" t="s">
        <v>9636</v>
      </c>
      <c r="F2354" s="22" t="s">
        <v>9637</v>
      </c>
      <c r="G2354" s="22"/>
      <c r="H2354" s="14">
        <v>0.040000000000000001</v>
      </c>
      <c r="I2354" s="15" t="s">
        <v>64</v>
      </c>
      <c r="J2354" s="22" t="s">
        <v>65</v>
      </c>
      <c r="K2354" s="13">
        <v>90</v>
      </c>
      <c r="L2354" s="23">
        <v>13</v>
      </c>
      <c r="M2354" s="29">
        <f t="shared" si="134"/>
        <v>52</v>
      </c>
      <c r="N2354" s="29">
        <f t="shared" si="135"/>
        <v>65</v>
      </c>
      <c r="O2354" s="23">
        <v>5</v>
      </c>
      <c r="P2354" s="23">
        <v>20</v>
      </c>
      <c r="Q2354" s="23"/>
      <c r="R2354" s="23"/>
      <c r="S2354" s="22" t="s">
        <v>66</v>
      </c>
      <c r="T2354" s="22">
        <v>14</v>
      </c>
      <c r="U2354" s="22">
        <v>357</v>
      </c>
      <c r="V2354" s="22">
        <v>540</v>
      </c>
      <c r="W2354" s="22">
        <v>710</v>
      </c>
      <c r="X2354" s="24"/>
      <c r="Y2354" s="25">
        <v>12</v>
      </c>
      <c r="Z2354" s="18">
        <f>#NAME?</f>
        <v>12</v>
      </c>
      <c r="AA2354" s="18" t="b">
        <f t="shared" si="133"/>
        <v>1</v>
      </c>
      <c r="AB2354" s="26">
        <v>10</v>
      </c>
    </row>
    <row r="2355">
      <c r="A2355" s="21">
        <v>10549</v>
      </c>
      <c r="B2355" s="22" t="s">
        <v>9638</v>
      </c>
      <c r="C2355" s="22" t="s">
        <v>9639</v>
      </c>
      <c r="D2355" s="22" t="s">
        <v>4422</v>
      </c>
      <c r="E2355" s="22" t="s">
        <v>9640</v>
      </c>
      <c r="F2355" s="22" t="s">
        <v>9641</v>
      </c>
      <c r="G2355" s="22"/>
      <c r="H2355" s="14">
        <v>0.040000000000000001</v>
      </c>
      <c r="I2355" s="15" t="s">
        <v>64</v>
      </c>
      <c r="J2355" s="22" t="s">
        <v>65</v>
      </c>
      <c r="K2355" s="13">
        <v>90</v>
      </c>
      <c r="L2355" s="23">
        <v>5</v>
      </c>
      <c r="M2355" s="29">
        <f t="shared" si="134"/>
        <v>20</v>
      </c>
      <c r="N2355" s="29">
        <f t="shared" si="135"/>
        <v>25</v>
      </c>
      <c r="O2355" s="23">
        <v>5</v>
      </c>
      <c r="P2355" s="23">
        <v>20</v>
      </c>
      <c r="Q2355" s="23"/>
      <c r="R2355" s="23"/>
      <c r="S2355" s="22" t="s">
        <v>66</v>
      </c>
      <c r="T2355" s="22">
        <v>14</v>
      </c>
      <c r="U2355" s="22">
        <v>357</v>
      </c>
      <c r="V2355" s="22">
        <v>540</v>
      </c>
      <c r="W2355" s="22">
        <v>710</v>
      </c>
      <c r="X2355" s="24">
        <v>3</v>
      </c>
      <c r="Y2355" s="25">
        <v>3</v>
      </c>
      <c r="Z2355" s="18">
        <f>#NAME?</f>
        <v>3</v>
      </c>
      <c r="AA2355" s="18" t="b">
        <f t="shared" si="133"/>
        <v>1</v>
      </c>
      <c r="AB2355" s="26">
        <v>4</v>
      </c>
    </row>
    <row r="2356">
      <c r="A2356" s="21">
        <v>10548</v>
      </c>
      <c r="B2356" s="22" t="s">
        <v>9642</v>
      </c>
      <c r="C2356" s="22" t="s">
        <v>9643</v>
      </c>
      <c r="D2356" s="22" t="s">
        <v>4422</v>
      </c>
      <c r="E2356" s="22" t="s">
        <v>9644</v>
      </c>
      <c r="F2356" s="22" t="s">
        <v>9645</v>
      </c>
      <c r="G2356" s="22"/>
      <c r="H2356" s="14">
        <v>0.040000000000000001</v>
      </c>
      <c r="I2356" s="15" t="s">
        <v>64</v>
      </c>
      <c r="J2356" s="22" t="s">
        <v>65</v>
      </c>
      <c r="K2356" s="13">
        <v>90</v>
      </c>
      <c r="L2356" s="23">
        <v>7</v>
      </c>
      <c r="M2356" s="29">
        <f t="shared" si="134"/>
        <v>28</v>
      </c>
      <c r="N2356" s="29">
        <f t="shared" si="135"/>
        <v>35</v>
      </c>
      <c r="O2356" s="23">
        <v>5</v>
      </c>
      <c r="P2356" s="23">
        <v>20</v>
      </c>
      <c r="Q2356" s="23"/>
      <c r="R2356" s="23"/>
      <c r="S2356" s="22" t="s">
        <v>66</v>
      </c>
      <c r="T2356" s="22">
        <v>14</v>
      </c>
      <c r="U2356" s="22">
        <v>357</v>
      </c>
      <c r="V2356" s="22">
        <v>540</v>
      </c>
      <c r="W2356" s="22">
        <v>710</v>
      </c>
      <c r="X2356" s="24">
        <v>3</v>
      </c>
      <c r="Y2356" s="25">
        <v>3</v>
      </c>
      <c r="Z2356" s="18">
        <f>#NAME?</f>
        <v>3</v>
      </c>
      <c r="AA2356" s="18" t="b">
        <f t="shared" si="133"/>
        <v>1</v>
      </c>
      <c r="AB2356" s="26">
        <v>4</v>
      </c>
    </row>
    <row r="2357">
      <c r="A2357" s="21">
        <v>10551</v>
      </c>
      <c r="B2357" s="22" t="s">
        <v>9646</v>
      </c>
      <c r="C2357" s="22" t="s">
        <v>9647</v>
      </c>
      <c r="D2357" s="22" t="s">
        <v>4422</v>
      </c>
      <c r="E2357" s="22" t="s">
        <v>9648</v>
      </c>
      <c r="F2357" s="22" t="s">
        <v>9649</v>
      </c>
      <c r="G2357" s="22"/>
      <c r="H2357" s="14">
        <v>0.040000000000000001</v>
      </c>
      <c r="I2357" s="15" t="s">
        <v>64</v>
      </c>
      <c r="J2357" s="22" t="s">
        <v>65</v>
      </c>
      <c r="K2357" s="13">
        <v>90</v>
      </c>
      <c r="L2357" s="23">
        <v>5</v>
      </c>
      <c r="M2357" s="29">
        <f t="shared" si="134"/>
        <v>20</v>
      </c>
      <c r="N2357" s="29">
        <f t="shared" si="135"/>
        <v>25</v>
      </c>
      <c r="O2357" s="23">
        <v>5</v>
      </c>
      <c r="P2357" s="23">
        <v>20</v>
      </c>
      <c r="Q2357" s="23"/>
      <c r="R2357" s="23"/>
      <c r="S2357" s="22" t="s">
        <v>66</v>
      </c>
      <c r="T2357" s="22">
        <v>18</v>
      </c>
      <c r="U2357" s="22">
        <v>457.69999999999999</v>
      </c>
      <c r="V2357" s="22">
        <v>690</v>
      </c>
      <c r="W2357" s="22">
        <v>1190</v>
      </c>
      <c r="X2357" s="24"/>
      <c r="Y2357" s="25"/>
      <c r="Z2357" s="18">
        <f>#NAME?</f>
        <v>0</v>
      </c>
      <c r="AA2357" s="18" t="b">
        <f t="shared" si="133"/>
        <v>1</v>
      </c>
      <c r="AB2357" s="26">
        <v>1</v>
      </c>
    </row>
    <row r="2358">
      <c r="A2358" s="21">
        <v>10550</v>
      </c>
      <c r="B2358" s="22" t="s">
        <v>9650</v>
      </c>
      <c r="C2358" s="22" t="s">
        <v>9651</v>
      </c>
      <c r="D2358" s="22" t="s">
        <v>4422</v>
      </c>
      <c r="E2358" s="22" t="s">
        <v>9652</v>
      </c>
      <c r="F2358" s="22" t="s">
        <v>9653</v>
      </c>
      <c r="G2358" s="22"/>
      <c r="H2358" s="14">
        <v>0.040000000000000001</v>
      </c>
      <c r="I2358" s="15" t="s">
        <v>64</v>
      </c>
      <c r="J2358" s="22" t="s">
        <v>65</v>
      </c>
      <c r="K2358" s="13">
        <v>90</v>
      </c>
      <c r="L2358" s="23">
        <v>5</v>
      </c>
      <c r="M2358" s="29">
        <f t="shared" si="134"/>
        <v>20</v>
      </c>
      <c r="N2358" s="29">
        <f t="shared" si="135"/>
        <v>25</v>
      </c>
      <c r="O2358" s="23">
        <v>5</v>
      </c>
      <c r="P2358" s="23">
        <v>20</v>
      </c>
      <c r="Q2358" s="23"/>
      <c r="R2358" s="23"/>
      <c r="S2358" s="22" t="s">
        <v>66</v>
      </c>
      <c r="T2358" s="22">
        <v>18</v>
      </c>
      <c r="U2358" s="22">
        <v>457.69999999999999</v>
      </c>
      <c r="V2358" s="22">
        <v>690</v>
      </c>
      <c r="W2358" s="22">
        <v>1190</v>
      </c>
      <c r="X2358" s="24"/>
      <c r="Y2358" s="25"/>
      <c r="Z2358" s="18">
        <f>#NAME?</f>
        <v>0</v>
      </c>
      <c r="AA2358" s="18" t="b">
        <f t="shared" si="133"/>
        <v>1</v>
      </c>
      <c r="AB2358" s="26">
        <v>0</v>
      </c>
    </row>
    <row r="2359">
      <c r="A2359" s="21">
        <v>10553</v>
      </c>
      <c r="B2359" s="22" t="s">
        <v>9654</v>
      </c>
      <c r="C2359" s="22" t="s">
        <v>9655</v>
      </c>
      <c r="D2359" s="22" t="s">
        <v>4422</v>
      </c>
      <c r="E2359" s="22" t="s">
        <v>9656</v>
      </c>
      <c r="F2359" s="22" t="s">
        <v>9657</v>
      </c>
      <c r="G2359" s="22"/>
      <c r="H2359" s="14">
        <v>0.040000000000000001</v>
      </c>
      <c r="I2359" s="15" t="s">
        <v>64</v>
      </c>
      <c r="J2359" s="22" t="s">
        <v>65</v>
      </c>
      <c r="K2359" s="13">
        <v>90</v>
      </c>
      <c r="L2359" s="23">
        <v>5</v>
      </c>
      <c r="M2359" s="29">
        <f t="shared" si="134"/>
        <v>20</v>
      </c>
      <c r="N2359" s="29">
        <f t="shared" si="135"/>
        <v>25</v>
      </c>
      <c r="O2359" s="23">
        <v>5</v>
      </c>
      <c r="P2359" s="23">
        <v>20</v>
      </c>
      <c r="Q2359" s="23"/>
      <c r="R2359" s="23"/>
      <c r="S2359" s="22" t="s">
        <v>66</v>
      </c>
      <c r="T2359" s="22">
        <v>18</v>
      </c>
      <c r="U2359" s="22">
        <v>418.5</v>
      </c>
      <c r="V2359" s="22">
        <v>650</v>
      </c>
      <c r="W2359" s="22">
        <v>900</v>
      </c>
      <c r="X2359" s="24">
        <v>2</v>
      </c>
      <c r="Y2359" s="25"/>
      <c r="Z2359" s="18">
        <f>#NAME?</f>
        <v>0</v>
      </c>
      <c r="AA2359" s="18" t="b">
        <f t="shared" si="133"/>
        <v>1</v>
      </c>
      <c r="AB2359" s="26">
        <v>0</v>
      </c>
    </row>
    <row r="2360">
      <c r="A2360" s="21">
        <v>10552</v>
      </c>
      <c r="B2360" s="22" t="s">
        <v>9658</v>
      </c>
      <c r="C2360" s="22" t="s">
        <v>9659</v>
      </c>
      <c r="D2360" s="22" t="s">
        <v>4422</v>
      </c>
      <c r="E2360" s="22" t="s">
        <v>9660</v>
      </c>
      <c r="F2360" s="22" t="s">
        <v>9661</v>
      </c>
      <c r="G2360" s="22"/>
      <c r="H2360" s="14">
        <v>0.040000000000000001</v>
      </c>
      <c r="I2360" s="15" t="s">
        <v>64</v>
      </c>
      <c r="J2360" s="22" t="s">
        <v>65</v>
      </c>
      <c r="K2360" s="13">
        <v>90</v>
      </c>
      <c r="L2360" s="23">
        <v>5</v>
      </c>
      <c r="M2360" s="29">
        <f t="shared" si="134"/>
        <v>20</v>
      </c>
      <c r="N2360" s="29">
        <f t="shared" si="135"/>
        <v>25</v>
      </c>
      <c r="O2360" s="23">
        <v>5</v>
      </c>
      <c r="P2360" s="23">
        <v>20</v>
      </c>
      <c r="Q2360" s="23"/>
      <c r="R2360" s="23"/>
      <c r="S2360" s="22" t="s">
        <v>66</v>
      </c>
      <c r="T2360" s="22">
        <v>18</v>
      </c>
      <c r="U2360" s="22">
        <v>418.5</v>
      </c>
      <c r="V2360" s="22">
        <v>650</v>
      </c>
      <c r="W2360" s="22">
        <v>900</v>
      </c>
      <c r="X2360" s="24"/>
      <c r="Y2360" s="25"/>
      <c r="Z2360" s="18">
        <f>#NAME?</f>
        <v>0</v>
      </c>
      <c r="AA2360" s="18" t="b">
        <f t="shared" si="133"/>
        <v>1</v>
      </c>
      <c r="AB2360" s="26">
        <v>2</v>
      </c>
    </row>
    <row r="2361">
      <c r="A2361" s="21">
        <v>10559</v>
      </c>
      <c r="B2361" s="22" t="s">
        <v>9662</v>
      </c>
      <c r="C2361" s="22" t="s">
        <v>9663</v>
      </c>
      <c r="D2361" s="22" t="s">
        <v>4422</v>
      </c>
      <c r="E2361" s="22" t="s">
        <v>9664</v>
      </c>
      <c r="F2361" s="22" t="s">
        <v>9665</v>
      </c>
      <c r="G2361" s="22"/>
      <c r="H2361" s="14">
        <v>0.040000000000000001</v>
      </c>
      <c r="I2361" s="15" t="s">
        <v>64</v>
      </c>
      <c r="J2361" s="22" t="s">
        <v>65</v>
      </c>
      <c r="K2361" s="13">
        <v>90</v>
      </c>
      <c r="L2361" s="23">
        <v>0</v>
      </c>
      <c r="M2361" s="29">
        <f t="shared" si="134"/>
        <v>0</v>
      </c>
      <c r="N2361" s="29">
        <f t="shared" si="135"/>
        <v>0</v>
      </c>
      <c r="O2361" s="23"/>
      <c r="P2361" s="23"/>
      <c r="Q2361" s="23">
        <v>2</v>
      </c>
      <c r="R2361" s="23">
        <v>5</v>
      </c>
      <c r="S2361" s="22" t="s">
        <v>66</v>
      </c>
      <c r="T2361" s="22">
        <v>20</v>
      </c>
      <c r="U2361" s="22">
        <v>3126</v>
      </c>
      <c r="V2361" s="22">
        <v>4850</v>
      </c>
      <c r="W2361" s="22">
        <v>6700</v>
      </c>
      <c r="X2361" s="24"/>
      <c r="Y2361" s="25">
        <v>3</v>
      </c>
      <c r="Z2361" s="18">
        <f>#NAME?</f>
        <v>3</v>
      </c>
      <c r="AA2361" s="18" t="b">
        <f t="shared" si="133"/>
        <v>1</v>
      </c>
      <c r="AB2361" s="26">
        <v>1</v>
      </c>
    </row>
    <row r="2362">
      <c r="A2362" s="21">
        <v>10558</v>
      </c>
      <c r="B2362" s="22" t="s">
        <v>9666</v>
      </c>
      <c r="C2362" s="22" t="s">
        <v>9667</v>
      </c>
      <c r="D2362" s="22" t="s">
        <v>4422</v>
      </c>
      <c r="E2362" s="22" t="s">
        <v>9668</v>
      </c>
      <c r="F2362" s="22" t="s">
        <v>9669</v>
      </c>
      <c r="G2362" s="22"/>
      <c r="H2362" s="14">
        <v>0.040000000000000001</v>
      </c>
      <c r="I2362" s="15" t="s">
        <v>64</v>
      </c>
      <c r="J2362" s="22" t="s">
        <v>65</v>
      </c>
      <c r="K2362" s="13">
        <v>90</v>
      </c>
      <c r="L2362" s="23">
        <v>0</v>
      </c>
      <c r="M2362" s="29">
        <f t="shared" si="134"/>
        <v>0</v>
      </c>
      <c r="N2362" s="29">
        <f t="shared" si="135"/>
        <v>0</v>
      </c>
      <c r="O2362" s="23"/>
      <c r="P2362" s="23"/>
      <c r="Q2362" s="23">
        <v>2</v>
      </c>
      <c r="R2362" s="23">
        <v>5</v>
      </c>
      <c r="S2362" s="22" t="s">
        <v>66</v>
      </c>
      <c r="T2362" s="22">
        <v>6.4500000000000002</v>
      </c>
      <c r="U2362" s="22">
        <v>1008</v>
      </c>
      <c r="V2362" s="22">
        <v>1560</v>
      </c>
      <c r="W2362" s="22">
        <v>2150</v>
      </c>
      <c r="X2362" s="24"/>
      <c r="Y2362" s="25">
        <v>38</v>
      </c>
      <c r="Z2362" s="18">
        <f>#NAME?</f>
        <v>38</v>
      </c>
      <c r="AA2362" s="18" t="b">
        <f t="shared" si="133"/>
        <v>1</v>
      </c>
      <c r="AB2362" s="26">
        <v>4</v>
      </c>
    </row>
    <row r="2363">
      <c r="A2363" s="21">
        <v>10545</v>
      </c>
      <c r="B2363" s="22" t="s">
        <v>9670</v>
      </c>
      <c r="C2363" s="22" t="s">
        <v>9671</v>
      </c>
      <c r="D2363" s="22" t="s">
        <v>4422</v>
      </c>
      <c r="E2363" s="22" t="s">
        <v>9672</v>
      </c>
      <c r="F2363" s="22" t="s">
        <v>9673</v>
      </c>
      <c r="G2363" s="22"/>
      <c r="H2363" s="14">
        <v>0.040000000000000001</v>
      </c>
      <c r="I2363" s="15" t="s">
        <v>64</v>
      </c>
      <c r="J2363" s="22" t="s">
        <v>65</v>
      </c>
      <c r="K2363" s="13">
        <v>90</v>
      </c>
      <c r="L2363" s="23">
        <v>1</v>
      </c>
      <c r="M2363" s="29">
        <f t="shared" si="134"/>
        <v>4</v>
      </c>
      <c r="N2363" s="29">
        <f t="shared" si="135"/>
        <v>5</v>
      </c>
      <c r="O2363" s="23"/>
      <c r="P2363" s="23"/>
      <c r="Q2363" s="23">
        <v>2</v>
      </c>
      <c r="R2363" s="23">
        <v>5</v>
      </c>
      <c r="S2363" s="22" t="s">
        <v>66</v>
      </c>
      <c r="T2363" s="22">
        <v>80</v>
      </c>
      <c r="U2363" s="22">
        <v>2040</v>
      </c>
      <c r="V2363" s="22">
        <v>3060</v>
      </c>
      <c r="W2363" s="22">
        <v>4080</v>
      </c>
      <c r="X2363" s="24">
        <v>2</v>
      </c>
      <c r="Y2363" s="25">
        <v>12</v>
      </c>
      <c r="Z2363" s="18">
        <f>#NAME?</f>
        <v>12</v>
      </c>
      <c r="AA2363" s="18" t="b">
        <f t="shared" si="133"/>
        <v>1</v>
      </c>
      <c r="AB2363" s="26">
        <v>4</v>
      </c>
    </row>
    <row r="2364">
      <c r="A2364" s="21">
        <v>10544</v>
      </c>
      <c r="B2364" s="22" t="s">
        <v>9674</v>
      </c>
      <c r="C2364" s="22" t="s">
        <v>9675</v>
      </c>
      <c r="D2364" s="22" t="s">
        <v>4422</v>
      </c>
      <c r="E2364" s="22" t="s">
        <v>9676</v>
      </c>
      <c r="F2364" s="22" t="s">
        <v>9677</v>
      </c>
      <c r="G2364" s="22"/>
      <c r="H2364" s="14">
        <v>0.040000000000000001</v>
      </c>
      <c r="I2364" s="15" t="s">
        <v>64</v>
      </c>
      <c r="J2364" s="22" t="s">
        <v>65</v>
      </c>
      <c r="K2364" s="13">
        <v>90</v>
      </c>
      <c r="L2364" s="23">
        <v>1</v>
      </c>
      <c r="M2364" s="29">
        <f t="shared" si="134"/>
        <v>4</v>
      </c>
      <c r="N2364" s="29">
        <f t="shared" si="135"/>
        <v>5</v>
      </c>
      <c r="O2364" s="23"/>
      <c r="P2364" s="23"/>
      <c r="Q2364" s="23">
        <v>2</v>
      </c>
      <c r="R2364" s="23">
        <v>5</v>
      </c>
      <c r="S2364" s="22" t="s">
        <v>66</v>
      </c>
      <c r="T2364" s="22">
        <v>80</v>
      </c>
      <c r="U2364" s="22">
        <v>2040</v>
      </c>
      <c r="V2364" s="22">
        <v>3060</v>
      </c>
      <c r="W2364" s="22">
        <v>4080</v>
      </c>
      <c r="X2364" s="24">
        <v>2</v>
      </c>
      <c r="Y2364" s="25">
        <v>12</v>
      </c>
      <c r="Z2364" s="18">
        <f>#NAME?</f>
        <v>12</v>
      </c>
      <c r="AA2364" s="18" t="b">
        <f t="shared" si="133"/>
        <v>1</v>
      </c>
      <c r="AB2364" s="26">
        <v>3</v>
      </c>
    </row>
    <row r="2365">
      <c r="A2365" s="21">
        <v>10543</v>
      </c>
      <c r="B2365" s="22" t="s">
        <v>9678</v>
      </c>
      <c r="C2365" s="22" t="s">
        <v>9679</v>
      </c>
      <c r="D2365" s="22" t="s">
        <v>4422</v>
      </c>
      <c r="E2365" s="22" t="s">
        <v>9680</v>
      </c>
      <c r="F2365" s="22" t="s">
        <v>9681</v>
      </c>
      <c r="G2365" s="22"/>
      <c r="H2365" s="14">
        <v>0.040000000000000001</v>
      </c>
      <c r="I2365" s="15" t="s">
        <v>64</v>
      </c>
      <c r="J2365" s="22" t="s">
        <v>65</v>
      </c>
      <c r="K2365" s="13">
        <v>90</v>
      </c>
      <c r="L2365" s="23">
        <v>1</v>
      </c>
      <c r="M2365" s="29">
        <f t="shared" si="134"/>
        <v>4</v>
      </c>
      <c r="N2365" s="29">
        <f t="shared" si="135"/>
        <v>5</v>
      </c>
      <c r="O2365" s="23"/>
      <c r="P2365" s="23"/>
      <c r="Q2365" s="23">
        <v>2</v>
      </c>
      <c r="R2365" s="23">
        <v>5</v>
      </c>
      <c r="S2365" s="22" t="s">
        <v>66</v>
      </c>
      <c r="T2365" s="22">
        <v>75</v>
      </c>
      <c r="U2365" s="22">
        <v>1743.75</v>
      </c>
      <c r="V2365" s="22">
        <v>2910</v>
      </c>
      <c r="W2365" s="22">
        <v>4020</v>
      </c>
      <c r="X2365" s="24">
        <v>2</v>
      </c>
      <c r="Y2365" s="25">
        <v>4</v>
      </c>
      <c r="Z2365" s="18">
        <f>#NAME?</f>
        <v>4</v>
      </c>
      <c r="AA2365" s="18" t="b">
        <f t="shared" si="133"/>
        <v>1</v>
      </c>
      <c r="AB2365" s="26"/>
    </row>
    <row r="2366">
      <c r="A2366" s="21">
        <v>10542</v>
      </c>
      <c r="B2366" s="22" t="s">
        <v>9682</v>
      </c>
      <c r="C2366" s="22" t="s">
        <v>9683</v>
      </c>
      <c r="D2366" s="22" t="s">
        <v>4422</v>
      </c>
      <c r="E2366" s="22" t="s">
        <v>9684</v>
      </c>
      <c r="F2366" s="22" t="s">
        <v>9685</v>
      </c>
      <c r="G2366" s="22"/>
      <c r="H2366" s="14">
        <v>0.040000000000000001</v>
      </c>
      <c r="I2366" s="15" t="s">
        <v>64</v>
      </c>
      <c r="J2366" s="22" t="s">
        <v>65</v>
      </c>
      <c r="K2366" s="13">
        <v>90</v>
      </c>
      <c r="L2366" s="23">
        <v>0</v>
      </c>
      <c r="M2366" s="29">
        <f t="shared" si="134"/>
        <v>0</v>
      </c>
      <c r="N2366" s="29">
        <f t="shared" si="135"/>
        <v>0</v>
      </c>
      <c r="O2366" s="23"/>
      <c r="P2366" s="23"/>
      <c r="Q2366" s="23">
        <v>2</v>
      </c>
      <c r="R2366" s="23">
        <v>5</v>
      </c>
      <c r="S2366" s="22" t="s">
        <v>66</v>
      </c>
      <c r="T2366" s="22">
        <v>75</v>
      </c>
      <c r="U2366" s="22">
        <v>1743.75</v>
      </c>
      <c r="V2366" s="22">
        <v>2910</v>
      </c>
      <c r="W2366" s="22">
        <v>4020</v>
      </c>
      <c r="X2366" s="24">
        <v>6</v>
      </c>
      <c r="Y2366" s="25">
        <v>1</v>
      </c>
      <c r="Z2366" s="18">
        <f>#NAME?</f>
        <v>1</v>
      </c>
      <c r="AA2366" s="18" t="b">
        <f t="shared" si="133"/>
        <v>1</v>
      </c>
      <c r="AB2366" s="26"/>
    </row>
    <row r="2367">
      <c r="A2367" s="21">
        <v>10541</v>
      </c>
      <c r="B2367" s="22" t="s">
        <v>9686</v>
      </c>
      <c r="C2367" s="22" t="s">
        <v>9687</v>
      </c>
      <c r="D2367" s="22" t="s">
        <v>4422</v>
      </c>
      <c r="E2367" s="22" t="s">
        <v>9688</v>
      </c>
      <c r="F2367" s="22" t="s">
        <v>9689</v>
      </c>
      <c r="G2367" s="22"/>
      <c r="H2367" s="14">
        <v>0.040000000000000001</v>
      </c>
      <c r="I2367" s="15" t="s">
        <v>64</v>
      </c>
      <c r="J2367" s="22" t="s">
        <v>65</v>
      </c>
      <c r="K2367" s="13">
        <v>90</v>
      </c>
      <c r="L2367" s="23"/>
      <c r="M2367" s="29">
        <f t="shared" si="134"/>
        <v>0</v>
      </c>
      <c r="N2367" s="29">
        <f t="shared" si="135"/>
        <v>0</v>
      </c>
      <c r="O2367" s="23"/>
      <c r="P2367" s="23"/>
      <c r="Q2367" s="23">
        <v>2</v>
      </c>
      <c r="R2367" s="23">
        <v>5</v>
      </c>
      <c r="S2367" s="22" t="s">
        <v>66</v>
      </c>
      <c r="T2367" s="22">
        <v>10.48</v>
      </c>
      <c r="U2367" s="22">
        <v>1638</v>
      </c>
      <c r="V2367" s="22">
        <v>2540</v>
      </c>
      <c r="W2367" s="22">
        <v>3500</v>
      </c>
      <c r="X2367" s="24"/>
      <c r="Y2367" s="25"/>
      <c r="Z2367" s="18">
        <f>#NAME?</f>
        <v>0</v>
      </c>
      <c r="AA2367" s="18" t="b">
        <f t="shared" si="133"/>
        <v>1</v>
      </c>
      <c r="AB2367" s="26"/>
    </row>
    <row r="2368">
      <c r="A2368" s="21">
        <v>10540</v>
      </c>
      <c r="B2368" s="22" t="s">
        <v>9690</v>
      </c>
      <c r="C2368" s="22" t="s">
        <v>9691</v>
      </c>
      <c r="D2368" s="22" t="s">
        <v>4422</v>
      </c>
      <c r="E2368" s="22" t="s">
        <v>9692</v>
      </c>
      <c r="F2368" s="22" t="s">
        <v>9693</v>
      </c>
      <c r="G2368" s="22"/>
      <c r="H2368" s="14">
        <v>0.040000000000000001</v>
      </c>
      <c r="I2368" s="15" t="s">
        <v>64</v>
      </c>
      <c r="J2368" s="22" t="s">
        <v>65</v>
      </c>
      <c r="K2368" s="13">
        <v>90</v>
      </c>
      <c r="L2368" s="23"/>
      <c r="M2368" s="29">
        <f t="shared" si="134"/>
        <v>0</v>
      </c>
      <c r="N2368" s="29">
        <f t="shared" si="135"/>
        <v>0</v>
      </c>
      <c r="O2368" s="23"/>
      <c r="P2368" s="23"/>
      <c r="Q2368" s="23">
        <v>2</v>
      </c>
      <c r="R2368" s="23">
        <v>5</v>
      </c>
      <c r="S2368" s="22" t="s">
        <v>66</v>
      </c>
      <c r="T2368" s="22">
        <v>10.48</v>
      </c>
      <c r="U2368" s="22">
        <v>1638</v>
      </c>
      <c r="V2368" s="22">
        <v>2540</v>
      </c>
      <c r="W2368" s="22">
        <v>3500</v>
      </c>
      <c r="X2368" s="24"/>
      <c r="Y2368" s="25"/>
      <c r="Z2368" s="18">
        <f>#NAME?</f>
        <v>0</v>
      </c>
      <c r="AA2368" s="18" t="b">
        <f t="shared" si="133"/>
        <v>1</v>
      </c>
      <c r="AB2368" s="26"/>
    </row>
    <row r="2369">
      <c r="A2369" s="21">
        <v>10557</v>
      </c>
      <c r="B2369" s="22" t="s">
        <v>9694</v>
      </c>
      <c r="C2369" s="22" t="s">
        <v>9695</v>
      </c>
      <c r="D2369" s="22" t="s">
        <v>4422</v>
      </c>
      <c r="E2369" s="22" t="s">
        <v>9696</v>
      </c>
      <c r="F2369" s="22" t="s">
        <v>9697</v>
      </c>
      <c r="G2369" s="22"/>
      <c r="H2369" s="14">
        <v>0.040000000000000001</v>
      </c>
      <c r="I2369" s="15" t="s">
        <v>64</v>
      </c>
      <c r="J2369" s="22" t="s">
        <v>65</v>
      </c>
      <c r="K2369" s="13">
        <v>90</v>
      </c>
      <c r="L2369" s="23">
        <v>0</v>
      </c>
      <c r="M2369" s="29">
        <f t="shared" si="134"/>
        <v>0</v>
      </c>
      <c r="N2369" s="29">
        <f t="shared" si="135"/>
        <v>0</v>
      </c>
      <c r="O2369" s="23">
        <v>2</v>
      </c>
      <c r="P2369" s="23">
        <v>5</v>
      </c>
      <c r="Q2369" s="23"/>
      <c r="R2369" s="23"/>
      <c r="S2369" s="22" t="s">
        <v>66</v>
      </c>
      <c r="T2369" s="22">
        <v>14.75</v>
      </c>
      <c r="U2369" s="22">
        <v>2305</v>
      </c>
      <c r="V2369" s="22">
        <v>3570</v>
      </c>
      <c r="W2369" s="22">
        <v>4930</v>
      </c>
      <c r="X2369" s="24"/>
      <c r="Y2369" s="25"/>
      <c r="Z2369" s="18">
        <f>#NAME?</f>
        <v>0</v>
      </c>
      <c r="AA2369" s="18" t="b">
        <f t="shared" si="133"/>
        <v>1</v>
      </c>
      <c r="AB2369" s="26">
        <v>6</v>
      </c>
    </row>
    <row r="2370">
      <c r="A2370" s="21">
        <v>10556</v>
      </c>
      <c r="B2370" s="22" t="s">
        <v>9698</v>
      </c>
      <c r="C2370" s="22" t="s">
        <v>9699</v>
      </c>
      <c r="D2370" s="22" t="s">
        <v>4422</v>
      </c>
      <c r="E2370" s="22" t="s">
        <v>9700</v>
      </c>
      <c r="F2370" s="22" t="s">
        <v>9701</v>
      </c>
      <c r="G2370" s="22"/>
      <c r="H2370" s="14">
        <v>0.040000000000000001</v>
      </c>
      <c r="I2370" s="15" t="s">
        <v>64</v>
      </c>
      <c r="J2370" s="22" t="s">
        <v>65</v>
      </c>
      <c r="K2370" s="13">
        <v>90</v>
      </c>
      <c r="L2370" s="23">
        <v>0</v>
      </c>
      <c r="M2370" s="29">
        <f t="shared" si="134"/>
        <v>0</v>
      </c>
      <c r="N2370" s="29">
        <f t="shared" si="135"/>
        <v>0</v>
      </c>
      <c r="O2370" s="23">
        <v>2</v>
      </c>
      <c r="P2370" s="23">
        <v>5</v>
      </c>
      <c r="Q2370" s="23"/>
      <c r="R2370" s="23"/>
      <c r="S2370" s="22" t="s">
        <v>66</v>
      </c>
      <c r="T2370" s="22">
        <v>14.75</v>
      </c>
      <c r="U2370" s="22">
        <v>2305</v>
      </c>
      <c r="V2370" s="22">
        <v>3570</v>
      </c>
      <c r="W2370" s="22">
        <v>4930</v>
      </c>
      <c r="X2370" s="24"/>
      <c r="Y2370" s="25"/>
      <c r="Z2370" s="18">
        <f>#NAME?</f>
        <v>0</v>
      </c>
      <c r="AA2370" s="18" t="b">
        <f t="shared" si="133"/>
        <v>1</v>
      </c>
      <c r="AB2370" s="26">
        <v>0</v>
      </c>
    </row>
    <row r="2371">
      <c r="A2371" s="21">
        <v>10555</v>
      </c>
      <c r="B2371" s="22" t="s">
        <v>9702</v>
      </c>
      <c r="C2371" s="22" t="s">
        <v>9703</v>
      </c>
      <c r="D2371" s="22" t="s">
        <v>4422</v>
      </c>
      <c r="E2371" s="22" t="s">
        <v>9704</v>
      </c>
      <c r="F2371" s="22" t="s">
        <v>9705</v>
      </c>
      <c r="G2371" s="22"/>
      <c r="H2371" s="14">
        <v>0.040000000000000001</v>
      </c>
      <c r="I2371" s="15" t="s">
        <v>64</v>
      </c>
      <c r="J2371" s="22" t="s">
        <v>65</v>
      </c>
      <c r="K2371" s="13">
        <v>90</v>
      </c>
      <c r="L2371" s="23">
        <v>0</v>
      </c>
      <c r="M2371" s="29">
        <f t="shared" si="134"/>
        <v>0</v>
      </c>
      <c r="N2371" s="29">
        <f t="shared" si="135"/>
        <v>0</v>
      </c>
      <c r="O2371" s="23">
        <v>2</v>
      </c>
      <c r="P2371" s="23">
        <v>5</v>
      </c>
      <c r="Q2371" s="23"/>
      <c r="R2371" s="23"/>
      <c r="S2371" s="22" t="s">
        <v>66</v>
      </c>
      <c r="T2371" s="22">
        <v>83</v>
      </c>
      <c r="U2371" s="22">
        <v>1868</v>
      </c>
      <c r="V2371" s="22">
        <v>2890</v>
      </c>
      <c r="W2371" s="22">
        <v>3980</v>
      </c>
      <c r="X2371" s="24"/>
      <c r="Y2371" s="25"/>
      <c r="Z2371" s="18">
        <f>#NAME?</f>
        <v>0</v>
      </c>
      <c r="AA2371" s="18" t="b">
        <f t="shared" ref="AA2371:AA2434" si="136">Y2371=Z2371</f>
        <v>1</v>
      </c>
      <c r="AB2371" s="26"/>
    </row>
    <row r="2372">
      <c r="A2372" s="21">
        <v>10554</v>
      </c>
      <c r="B2372" s="22" t="s">
        <v>9706</v>
      </c>
      <c r="C2372" s="22" t="s">
        <v>9707</v>
      </c>
      <c r="D2372" s="22" t="s">
        <v>4422</v>
      </c>
      <c r="E2372" s="22" t="s">
        <v>9708</v>
      </c>
      <c r="F2372" s="22" t="s">
        <v>9709</v>
      </c>
      <c r="G2372" s="22"/>
      <c r="H2372" s="14">
        <v>0.040000000000000001</v>
      </c>
      <c r="I2372" s="15" t="s">
        <v>64</v>
      </c>
      <c r="J2372" s="22" t="s">
        <v>65</v>
      </c>
      <c r="K2372" s="13">
        <v>90</v>
      </c>
      <c r="L2372" s="23"/>
      <c r="M2372" s="29">
        <f t="shared" si="134"/>
        <v>0</v>
      </c>
      <c r="N2372" s="29">
        <f t="shared" si="135"/>
        <v>0</v>
      </c>
      <c r="O2372" s="23">
        <v>2</v>
      </c>
      <c r="P2372" s="23">
        <v>5</v>
      </c>
      <c r="Q2372" s="23"/>
      <c r="R2372" s="23"/>
      <c r="S2372" s="22" t="s">
        <v>66</v>
      </c>
      <c r="T2372" s="22">
        <v>81.299999999999997</v>
      </c>
      <c r="U2372" s="22">
        <v>1829</v>
      </c>
      <c r="V2372" s="22">
        <v>2840</v>
      </c>
      <c r="W2372" s="22">
        <v>3920</v>
      </c>
      <c r="X2372" s="24"/>
      <c r="Y2372" s="25"/>
      <c r="Z2372" s="18">
        <f>#NAME?</f>
        <v>0</v>
      </c>
      <c r="AA2372" s="18" t="b">
        <f t="shared" si="136"/>
        <v>1</v>
      </c>
      <c r="AB2372" s="26"/>
    </row>
    <row r="2373">
      <c r="A2373" s="21">
        <v>13021</v>
      </c>
      <c r="B2373" s="22" t="s">
        <v>9710</v>
      </c>
      <c r="C2373" s="22" t="s">
        <v>9711</v>
      </c>
      <c r="D2373" s="22" t="s">
        <v>4422</v>
      </c>
      <c r="E2373" s="22" t="s">
        <v>9712</v>
      </c>
      <c r="F2373" s="22" t="s">
        <v>9713</v>
      </c>
      <c r="G2373" s="22"/>
      <c r="H2373" s="14">
        <v>0.040000000000000001</v>
      </c>
      <c r="I2373" s="15" t="s">
        <v>64</v>
      </c>
      <c r="J2373" s="22" t="s">
        <v>65</v>
      </c>
      <c r="K2373" s="13">
        <v>90</v>
      </c>
      <c r="L2373" s="23">
        <v>0</v>
      </c>
      <c r="M2373" s="29">
        <f t="shared" si="134"/>
        <v>0</v>
      </c>
      <c r="N2373" s="29">
        <f t="shared" si="135"/>
        <v>0</v>
      </c>
      <c r="O2373" s="23">
        <v>2</v>
      </c>
      <c r="P2373" s="23">
        <v>5</v>
      </c>
      <c r="Q2373" s="23"/>
      <c r="R2373" s="23"/>
      <c r="S2373" s="22" t="s">
        <v>66</v>
      </c>
      <c r="T2373" s="22">
        <v>0</v>
      </c>
      <c r="U2373" s="22">
        <v>0</v>
      </c>
      <c r="V2373" s="22">
        <v>150</v>
      </c>
      <c r="W2373" s="22">
        <v>250</v>
      </c>
      <c r="X2373" s="24">
        <v>10</v>
      </c>
      <c r="Y2373" s="25">
        <v>10</v>
      </c>
      <c r="Z2373" s="18">
        <f>#NAME?</f>
        <v>10</v>
      </c>
      <c r="AA2373" s="18" t="b">
        <f t="shared" si="136"/>
        <v>1</v>
      </c>
      <c r="AB2373" s="26"/>
    </row>
    <row r="2374">
      <c r="A2374" s="21">
        <v>13898</v>
      </c>
      <c r="B2374" s="22" t="s">
        <v>9714</v>
      </c>
      <c r="C2374" s="22" t="s">
        <v>9715</v>
      </c>
      <c r="D2374" s="22" t="s">
        <v>4422</v>
      </c>
      <c r="E2374" s="22" t="s">
        <v>9716</v>
      </c>
      <c r="F2374" s="22" t="s">
        <v>9717</v>
      </c>
      <c r="G2374" s="22"/>
      <c r="H2374" s="14">
        <v>0.040000000000000001</v>
      </c>
      <c r="I2374" s="15" t="s">
        <v>64</v>
      </c>
      <c r="J2374" s="22" t="s">
        <v>65</v>
      </c>
      <c r="K2374" s="13">
        <v>90</v>
      </c>
      <c r="L2374" s="23">
        <v>4</v>
      </c>
      <c r="M2374" s="29">
        <f t="shared" si="134"/>
        <v>16</v>
      </c>
      <c r="N2374" s="29">
        <f t="shared" si="135"/>
        <v>20</v>
      </c>
      <c r="O2374" s="23">
        <v>2</v>
      </c>
      <c r="P2374" s="23">
        <v>5</v>
      </c>
      <c r="Q2374" s="23"/>
      <c r="R2374" s="23"/>
      <c r="S2374" s="22" t="s">
        <v>66</v>
      </c>
      <c r="T2374" s="22">
        <v>30</v>
      </c>
      <c r="U2374" s="22">
        <v>697.5</v>
      </c>
      <c r="V2374" s="22">
        <v>1050</v>
      </c>
      <c r="W2374" s="22">
        <v>1450</v>
      </c>
      <c r="X2374" s="24">
        <v>10</v>
      </c>
      <c r="Y2374" s="25">
        <v>10</v>
      </c>
      <c r="Z2374" s="18">
        <f>#NAME?</f>
        <v>10</v>
      </c>
      <c r="AA2374" s="18" t="b">
        <f t="shared" si="136"/>
        <v>1</v>
      </c>
      <c r="AB2374" s="26"/>
    </row>
    <row r="2375">
      <c r="A2375" s="21">
        <v>13899</v>
      </c>
      <c r="B2375" s="22" t="s">
        <v>9718</v>
      </c>
      <c r="C2375" s="22" t="s">
        <v>9719</v>
      </c>
      <c r="D2375" s="22" t="s">
        <v>4422</v>
      </c>
      <c r="E2375" s="22" t="s">
        <v>9720</v>
      </c>
      <c r="F2375" s="22" t="s">
        <v>9721</v>
      </c>
      <c r="G2375" s="22"/>
      <c r="H2375" s="14">
        <v>0.040000000000000001</v>
      </c>
      <c r="I2375" s="15" t="s">
        <v>64</v>
      </c>
      <c r="J2375" s="22" t="s">
        <v>65</v>
      </c>
      <c r="K2375" s="13">
        <v>90</v>
      </c>
      <c r="L2375" s="23">
        <v>2</v>
      </c>
      <c r="M2375" s="29">
        <f t="shared" si="134"/>
        <v>8</v>
      </c>
      <c r="N2375" s="29">
        <f t="shared" si="135"/>
        <v>10</v>
      </c>
      <c r="O2375" s="23">
        <v>2</v>
      </c>
      <c r="P2375" s="23">
        <v>5</v>
      </c>
      <c r="Q2375" s="23"/>
      <c r="R2375" s="23"/>
      <c r="S2375" s="22" t="s">
        <v>66</v>
      </c>
      <c r="T2375" s="22">
        <v>0</v>
      </c>
      <c r="U2375" s="22">
        <v>0</v>
      </c>
      <c r="V2375" s="22">
        <v>150</v>
      </c>
      <c r="W2375" s="22">
        <v>250</v>
      </c>
      <c r="X2375" s="24">
        <v>2</v>
      </c>
      <c r="Y2375" s="25">
        <v>0</v>
      </c>
      <c r="Z2375" s="18">
        <f>#NAME?</f>
        <v>0</v>
      </c>
      <c r="AA2375" s="18" t="b">
        <f t="shared" si="136"/>
        <v>1</v>
      </c>
      <c r="AB2375" s="26">
        <v>2</v>
      </c>
    </row>
    <row r="2376">
      <c r="A2376" s="21">
        <v>13020</v>
      </c>
      <c r="B2376" s="22" t="s">
        <v>9722</v>
      </c>
      <c r="C2376" s="22" t="s">
        <v>9723</v>
      </c>
      <c r="D2376" s="22" t="s">
        <v>4422</v>
      </c>
      <c r="E2376" s="22" t="s">
        <v>9724</v>
      </c>
      <c r="F2376" s="22" t="s">
        <v>9725</v>
      </c>
      <c r="G2376" s="22"/>
      <c r="H2376" s="14">
        <v>0.040000000000000001</v>
      </c>
      <c r="I2376" s="15" t="s">
        <v>64</v>
      </c>
      <c r="J2376" s="22" t="s">
        <v>65</v>
      </c>
      <c r="K2376" s="13">
        <v>90</v>
      </c>
      <c r="L2376" s="23"/>
      <c r="M2376" s="29">
        <f t="shared" si="134"/>
        <v>0</v>
      </c>
      <c r="N2376" s="29">
        <f t="shared" si="135"/>
        <v>0</v>
      </c>
      <c r="O2376" s="23">
        <v>2</v>
      </c>
      <c r="P2376" s="23">
        <v>5</v>
      </c>
      <c r="Q2376" s="23"/>
      <c r="R2376" s="23"/>
      <c r="S2376" s="22" t="s">
        <v>66</v>
      </c>
      <c r="T2376" s="22">
        <v>30</v>
      </c>
      <c r="U2376" s="22">
        <v>697.5</v>
      </c>
      <c r="V2376" s="22">
        <v>1050</v>
      </c>
      <c r="W2376" s="22">
        <v>1450</v>
      </c>
      <c r="X2376" s="24">
        <v>6</v>
      </c>
      <c r="Y2376" s="25">
        <v>3</v>
      </c>
      <c r="Z2376" s="18">
        <f>#NAME?</f>
        <v>3</v>
      </c>
      <c r="AA2376" s="18" t="b">
        <f t="shared" si="136"/>
        <v>1</v>
      </c>
      <c r="AB2376" s="26">
        <v>6</v>
      </c>
    </row>
    <row r="2377">
      <c r="A2377" s="21">
        <v>13877</v>
      </c>
      <c r="B2377" s="22" t="s">
        <v>9726</v>
      </c>
      <c r="C2377" s="22" t="s">
        <v>9727</v>
      </c>
      <c r="D2377" s="22" t="s">
        <v>4422</v>
      </c>
      <c r="E2377" s="22" t="s">
        <v>9728</v>
      </c>
      <c r="F2377" s="22" t="s">
        <v>9729</v>
      </c>
      <c r="G2377" s="22"/>
      <c r="H2377" s="14">
        <v>0.040000000000000001</v>
      </c>
      <c r="I2377" s="15" t="s">
        <v>64</v>
      </c>
      <c r="J2377" s="22" t="s">
        <v>65</v>
      </c>
      <c r="K2377" s="13">
        <v>90</v>
      </c>
      <c r="L2377" s="23">
        <v>0</v>
      </c>
      <c r="M2377" s="29">
        <f t="shared" si="134"/>
        <v>0</v>
      </c>
      <c r="N2377" s="29">
        <f t="shared" si="135"/>
        <v>0</v>
      </c>
      <c r="O2377" s="23"/>
      <c r="P2377" s="23"/>
      <c r="Q2377" s="23">
        <v>2</v>
      </c>
      <c r="R2377" s="23">
        <v>5</v>
      </c>
      <c r="S2377" s="22" t="s">
        <v>66</v>
      </c>
      <c r="T2377" s="22">
        <v>180</v>
      </c>
      <c r="U2377" s="22">
        <v>4577.04</v>
      </c>
      <c r="V2377" s="22">
        <v>6900</v>
      </c>
      <c r="W2377" s="22">
        <v>11900</v>
      </c>
      <c r="X2377" s="24">
        <v>3</v>
      </c>
      <c r="Y2377" s="25"/>
      <c r="Z2377" s="18">
        <f>#NAME?</f>
        <v>0</v>
      </c>
      <c r="AA2377" s="18" t="b">
        <f t="shared" si="136"/>
        <v>1</v>
      </c>
      <c r="AB2377" s="26">
        <v>6</v>
      </c>
    </row>
    <row r="2378">
      <c r="A2378" s="21">
        <v>13876</v>
      </c>
      <c r="B2378" s="22" t="s">
        <v>9730</v>
      </c>
      <c r="C2378" s="22" t="s">
        <v>9731</v>
      </c>
      <c r="D2378" s="22" t="s">
        <v>4422</v>
      </c>
      <c r="E2378" s="22" t="s">
        <v>9732</v>
      </c>
      <c r="F2378" s="22" t="s">
        <v>9733</v>
      </c>
      <c r="G2378" s="22"/>
      <c r="H2378" s="14">
        <v>0.040000000000000001</v>
      </c>
      <c r="I2378" s="15" t="s">
        <v>64</v>
      </c>
      <c r="J2378" s="22" t="s">
        <v>65</v>
      </c>
      <c r="K2378" s="13">
        <v>90</v>
      </c>
      <c r="L2378" s="23">
        <v>0</v>
      </c>
      <c r="M2378" s="29">
        <f t="shared" si="134"/>
        <v>0</v>
      </c>
      <c r="N2378" s="29">
        <f t="shared" si="135"/>
        <v>0</v>
      </c>
      <c r="O2378" s="23"/>
      <c r="P2378" s="23"/>
      <c r="Q2378" s="23">
        <v>2</v>
      </c>
      <c r="R2378" s="23">
        <v>5</v>
      </c>
      <c r="S2378" s="22" t="s">
        <v>66</v>
      </c>
      <c r="T2378" s="22">
        <v>180</v>
      </c>
      <c r="U2378" s="22">
        <v>4577.04</v>
      </c>
      <c r="V2378" s="22">
        <v>6900</v>
      </c>
      <c r="W2378" s="22">
        <v>11900</v>
      </c>
      <c r="X2378" s="24">
        <v>1</v>
      </c>
      <c r="Y2378" s="25"/>
      <c r="Z2378" s="18">
        <f>#NAME?</f>
        <v>0</v>
      </c>
      <c r="AA2378" s="18" t="b">
        <f t="shared" si="136"/>
        <v>1</v>
      </c>
      <c r="AB2378" s="26">
        <v>4</v>
      </c>
    </row>
    <row r="2379">
      <c r="A2379" s="12">
        <v>11965</v>
      </c>
      <c r="B2379" s="13" t="s">
        <v>9734</v>
      </c>
      <c r="C2379" s="13" t="s">
        <v>9735</v>
      </c>
      <c r="D2379" s="13" t="s">
        <v>4422</v>
      </c>
      <c r="E2379" s="13" t="s">
        <v>9736</v>
      </c>
      <c r="F2379" s="13" t="s">
        <v>9737</v>
      </c>
      <c r="G2379" s="13" t="s">
        <v>9738</v>
      </c>
      <c r="H2379" s="14">
        <v>0.02</v>
      </c>
      <c r="I2379" s="15" t="s">
        <v>32</v>
      </c>
      <c r="J2379" s="13" t="s">
        <v>33</v>
      </c>
      <c r="K2379" s="13">
        <v>90</v>
      </c>
      <c r="L2379" s="16">
        <f>#NAME?</f>
        <v>3</v>
      </c>
      <c r="M2379" s="29">
        <f t="shared" si="134"/>
        <v>12</v>
      </c>
      <c r="N2379" s="29">
        <f t="shared" si="135"/>
        <v>15</v>
      </c>
      <c r="O2379" s="16"/>
      <c r="P2379" s="16"/>
      <c r="Q2379" s="16">
        <v>1</v>
      </c>
      <c r="R2379" s="16">
        <v>3</v>
      </c>
      <c r="S2379" s="13" t="s">
        <v>34</v>
      </c>
      <c r="T2379" s="13">
        <v>19.68</v>
      </c>
      <c r="U2379" s="13">
        <v>3279.1799999999998</v>
      </c>
      <c r="V2379" s="13">
        <v>4100</v>
      </c>
      <c r="W2379" s="13">
        <v>6600</v>
      </c>
      <c r="X2379" s="17"/>
      <c r="Y2379" s="18">
        <f>15+19</f>
        <v>34</v>
      </c>
      <c r="Z2379" s="18">
        <f>#NAME?</f>
        <v>34</v>
      </c>
      <c r="AA2379" s="18" t="b">
        <f t="shared" si="136"/>
        <v>1</v>
      </c>
      <c r="AB2379" s="19">
        <v>4</v>
      </c>
    </row>
    <row r="2380">
      <c r="A2380" s="12">
        <v>11964</v>
      </c>
      <c r="B2380" s="13" t="s">
        <v>9739</v>
      </c>
      <c r="C2380" s="13" t="s">
        <v>9740</v>
      </c>
      <c r="D2380" s="13" t="s">
        <v>4422</v>
      </c>
      <c r="E2380" s="13" t="s">
        <v>9741</v>
      </c>
      <c r="F2380" s="13" t="s">
        <v>9742</v>
      </c>
      <c r="G2380" s="13" t="s">
        <v>9743</v>
      </c>
      <c r="H2380" s="14">
        <v>0.02</v>
      </c>
      <c r="I2380" s="15" t="s">
        <v>32</v>
      </c>
      <c r="J2380" s="13" t="s">
        <v>33</v>
      </c>
      <c r="K2380" s="13">
        <v>90</v>
      </c>
      <c r="L2380" s="16">
        <f>#NAME?</f>
        <v>3</v>
      </c>
      <c r="M2380" s="29">
        <f t="shared" si="134"/>
        <v>12</v>
      </c>
      <c r="N2380" s="29">
        <f t="shared" si="135"/>
        <v>15</v>
      </c>
      <c r="O2380" s="16"/>
      <c r="P2380" s="16"/>
      <c r="Q2380" s="16">
        <v>1</v>
      </c>
      <c r="R2380" s="16">
        <v>2</v>
      </c>
      <c r="S2380" s="13" t="s">
        <v>34</v>
      </c>
      <c r="T2380" s="13">
        <v>12</v>
      </c>
      <c r="U2380" s="13">
        <v>2150.4000000000001</v>
      </c>
      <c r="V2380" s="13">
        <v>2800</v>
      </c>
      <c r="W2380" s="13">
        <v>3500</v>
      </c>
      <c r="X2380" s="17"/>
      <c r="Y2380" s="18">
        <v>24</v>
      </c>
      <c r="Z2380" s="18">
        <f>#NAME?</f>
        <v>24</v>
      </c>
      <c r="AA2380" s="18" t="b">
        <f t="shared" si="136"/>
        <v>1</v>
      </c>
      <c r="AB2380" s="19">
        <v>3</v>
      </c>
    </row>
    <row r="2381">
      <c r="A2381" s="12">
        <v>13482</v>
      </c>
      <c r="B2381" s="13" t="s">
        <v>9744</v>
      </c>
      <c r="C2381" s="13" t="s">
        <v>9745</v>
      </c>
      <c r="D2381" s="13" t="s">
        <v>4422</v>
      </c>
      <c r="E2381" s="13" t="s">
        <v>9746</v>
      </c>
      <c r="F2381" s="13" t="s">
        <v>9747</v>
      </c>
      <c r="G2381" s="13" t="s">
        <v>9748</v>
      </c>
      <c r="H2381" s="14">
        <v>0.02</v>
      </c>
      <c r="I2381" s="15" t="s">
        <v>32</v>
      </c>
      <c r="J2381" s="13" t="s">
        <v>33</v>
      </c>
      <c r="K2381" s="20">
        <v>90</v>
      </c>
      <c r="L2381" s="16">
        <v>2</v>
      </c>
      <c r="M2381" s="29">
        <f t="shared" si="134"/>
        <v>8</v>
      </c>
      <c r="N2381" s="29">
        <f t="shared" si="135"/>
        <v>10</v>
      </c>
      <c r="O2381" s="16"/>
      <c r="P2381" s="16"/>
      <c r="Q2381" s="16">
        <v>1</v>
      </c>
      <c r="R2381" s="16">
        <v>4</v>
      </c>
      <c r="S2381" s="13" t="s">
        <v>34</v>
      </c>
      <c r="T2381" s="13">
        <v>3.4700000000000002</v>
      </c>
      <c r="U2381" s="13">
        <v>538.72000000000003</v>
      </c>
      <c r="V2381" s="13">
        <v>700</v>
      </c>
      <c r="W2381" s="13">
        <v>970</v>
      </c>
      <c r="X2381" s="17"/>
      <c r="Y2381" s="18">
        <v>1</v>
      </c>
      <c r="Z2381" s="18">
        <f>#NAME?</f>
        <v>1</v>
      </c>
      <c r="AA2381" s="18" t="b">
        <f t="shared" si="136"/>
        <v>1</v>
      </c>
      <c r="AB2381" s="19">
        <v>3</v>
      </c>
    </row>
    <row r="2382">
      <c r="A2382" s="12">
        <v>13483</v>
      </c>
      <c r="B2382" s="13" t="s">
        <v>9749</v>
      </c>
      <c r="C2382" s="13" t="s">
        <v>9750</v>
      </c>
      <c r="D2382" s="13" t="s">
        <v>4422</v>
      </c>
      <c r="E2382" s="13" t="s">
        <v>9751</v>
      </c>
      <c r="F2382" s="13" t="s">
        <v>9747</v>
      </c>
      <c r="G2382" s="13" t="s">
        <v>9752</v>
      </c>
      <c r="H2382" s="14">
        <v>0.02</v>
      </c>
      <c r="I2382" s="15" t="s">
        <v>32</v>
      </c>
      <c r="J2382" s="13" t="s">
        <v>33</v>
      </c>
      <c r="K2382" s="20">
        <v>90</v>
      </c>
      <c r="L2382" s="16">
        <v>2</v>
      </c>
      <c r="M2382" s="29">
        <f t="shared" si="134"/>
        <v>8</v>
      </c>
      <c r="N2382" s="29">
        <f t="shared" si="135"/>
        <v>10</v>
      </c>
      <c r="O2382" s="16"/>
      <c r="P2382" s="16"/>
      <c r="Q2382" s="16">
        <v>1</v>
      </c>
      <c r="R2382" s="16">
        <v>4</v>
      </c>
      <c r="S2382" s="13" t="s">
        <v>34</v>
      </c>
      <c r="T2382" s="13">
        <v>3.4700000000000002</v>
      </c>
      <c r="U2382" s="13">
        <v>538.72000000000003</v>
      </c>
      <c r="V2382" s="13">
        <v>700</v>
      </c>
      <c r="W2382" s="13">
        <v>970</v>
      </c>
      <c r="X2382" s="17"/>
      <c r="Y2382" s="18">
        <v>0</v>
      </c>
      <c r="Z2382" s="18">
        <f>#NAME?</f>
        <v>0</v>
      </c>
      <c r="AA2382" s="18" t="b">
        <f t="shared" si="136"/>
        <v>1</v>
      </c>
      <c r="AB2382" s="19"/>
    </row>
    <row r="2383">
      <c r="A2383" s="12">
        <v>13484</v>
      </c>
      <c r="B2383" s="13" t="s">
        <v>9753</v>
      </c>
      <c r="C2383" s="13" t="s">
        <v>9754</v>
      </c>
      <c r="D2383" s="13" t="s">
        <v>4422</v>
      </c>
      <c r="E2383" s="13" t="s">
        <v>9755</v>
      </c>
      <c r="F2383" s="13" t="s">
        <v>9756</v>
      </c>
      <c r="G2383" s="13" t="s">
        <v>9757</v>
      </c>
      <c r="H2383" s="14">
        <v>0.02</v>
      </c>
      <c r="I2383" s="15" t="s">
        <v>32</v>
      </c>
      <c r="J2383" s="13" t="s">
        <v>33</v>
      </c>
      <c r="K2383" s="20">
        <v>90</v>
      </c>
      <c r="L2383" s="16">
        <v>2</v>
      </c>
      <c r="M2383" s="29">
        <f t="shared" ref="M2383:M2446" si="137">L2383*4</f>
        <v>8</v>
      </c>
      <c r="N2383" s="29">
        <f t="shared" ref="N2383:N2446" si="138">L2383*5</f>
        <v>10</v>
      </c>
      <c r="O2383" s="16"/>
      <c r="P2383" s="16"/>
      <c r="Q2383" s="16">
        <v>1</v>
      </c>
      <c r="R2383" s="16">
        <v>4</v>
      </c>
      <c r="S2383" s="13" t="s">
        <v>34</v>
      </c>
      <c r="T2383" s="13">
        <v>1.3999999999999999</v>
      </c>
      <c r="U2383" s="13">
        <v>217.34999999999999</v>
      </c>
      <c r="V2383" s="13">
        <v>300</v>
      </c>
      <c r="W2383" s="13">
        <v>420</v>
      </c>
      <c r="X2383" s="17"/>
      <c r="Y2383" s="18"/>
      <c r="Z2383" s="18">
        <f>#NAME?</f>
        <v>0</v>
      </c>
      <c r="AA2383" s="18" t="b">
        <f t="shared" si="136"/>
        <v>1</v>
      </c>
      <c r="AB2383" s="19"/>
    </row>
    <row r="2384">
      <c r="A2384" s="12">
        <v>13485</v>
      </c>
      <c r="B2384" s="13" t="s">
        <v>9758</v>
      </c>
      <c r="C2384" s="13" t="s">
        <v>9759</v>
      </c>
      <c r="D2384" s="13" t="s">
        <v>4422</v>
      </c>
      <c r="E2384" s="13" t="s">
        <v>9760</v>
      </c>
      <c r="F2384" s="13" t="s">
        <v>9761</v>
      </c>
      <c r="G2384" s="13" t="s">
        <v>9757</v>
      </c>
      <c r="H2384" s="14">
        <v>0.02</v>
      </c>
      <c r="I2384" s="15" t="s">
        <v>32</v>
      </c>
      <c r="J2384" s="13" t="s">
        <v>33</v>
      </c>
      <c r="K2384" s="20">
        <v>90</v>
      </c>
      <c r="L2384" s="16">
        <v>2</v>
      </c>
      <c r="M2384" s="29">
        <f t="shared" si="137"/>
        <v>8</v>
      </c>
      <c r="N2384" s="29">
        <f t="shared" si="138"/>
        <v>10</v>
      </c>
      <c r="O2384" s="16"/>
      <c r="P2384" s="16"/>
      <c r="Q2384" s="16">
        <v>1</v>
      </c>
      <c r="R2384" s="16">
        <v>4</v>
      </c>
      <c r="S2384" s="13" t="s">
        <v>34</v>
      </c>
      <c r="T2384" s="13">
        <v>1.5</v>
      </c>
      <c r="U2384" s="13">
        <v>232.88</v>
      </c>
      <c r="V2384" s="13">
        <v>300</v>
      </c>
      <c r="W2384" s="13">
        <v>420</v>
      </c>
      <c r="X2384" s="17"/>
      <c r="Y2384" s="18"/>
      <c r="Z2384" s="18">
        <f>#NAME?</f>
        <v>0</v>
      </c>
      <c r="AA2384" s="18" t="b">
        <f t="shared" si="136"/>
        <v>1</v>
      </c>
      <c r="AB2384" s="19"/>
    </row>
    <row r="2385">
      <c r="A2385" s="12">
        <v>12812</v>
      </c>
      <c r="B2385" s="13" t="s">
        <v>9762</v>
      </c>
      <c r="C2385" s="13" t="s">
        <v>9763</v>
      </c>
      <c r="D2385" s="13" t="s">
        <v>4422</v>
      </c>
      <c r="E2385" s="13" t="s">
        <v>9764</v>
      </c>
      <c r="F2385" s="13" t="s">
        <v>9765</v>
      </c>
      <c r="G2385" s="13" t="s">
        <v>9766</v>
      </c>
      <c r="H2385" s="14">
        <v>0.02</v>
      </c>
      <c r="I2385" s="15" t="s">
        <v>32</v>
      </c>
      <c r="J2385" s="13" t="s">
        <v>33</v>
      </c>
      <c r="K2385" s="13">
        <v>90</v>
      </c>
      <c r="L2385" s="16">
        <f>#NAME?</f>
        <v>11</v>
      </c>
      <c r="M2385" s="29">
        <f t="shared" si="137"/>
        <v>44</v>
      </c>
      <c r="N2385" s="29">
        <f t="shared" si="138"/>
        <v>55</v>
      </c>
      <c r="O2385" s="16"/>
      <c r="P2385" s="16"/>
      <c r="Q2385" s="16">
        <v>1</v>
      </c>
      <c r="R2385" s="16">
        <v>3</v>
      </c>
      <c r="S2385" s="13" t="s">
        <v>34</v>
      </c>
      <c r="T2385" s="13">
        <v>18.07</v>
      </c>
      <c r="U2385" s="13">
        <v>2819</v>
      </c>
      <c r="V2385" s="13">
        <v>3810</v>
      </c>
      <c r="W2385" s="13">
        <v>5260</v>
      </c>
      <c r="X2385" s="17"/>
      <c r="Y2385" s="18"/>
      <c r="Z2385" s="18">
        <f>#NAME?</f>
        <v>0</v>
      </c>
      <c r="AA2385" s="18" t="b">
        <f t="shared" si="136"/>
        <v>1</v>
      </c>
      <c r="AB2385" s="19"/>
    </row>
    <row r="2386">
      <c r="A2386" s="12">
        <v>13487</v>
      </c>
      <c r="B2386" s="13" t="s">
        <v>9767</v>
      </c>
      <c r="C2386" s="13" t="s">
        <v>9768</v>
      </c>
      <c r="D2386" s="13" t="s">
        <v>4422</v>
      </c>
      <c r="E2386" s="13" t="s">
        <v>9769</v>
      </c>
      <c r="F2386" s="13" t="s">
        <v>9770</v>
      </c>
      <c r="G2386" s="13" t="s">
        <v>9752</v>
      </c>
      <c r="H2386" s="14">
        <v>0.02</v>
      </c>
      <c r="I2386" s="15" t="s">
        <v>32</v>
      </c>
      <c r="J2386" s="13" t="s">
        <v>33</v>
      </c>
      <c r="K2386" s="20">
        <v>90</v>
      </c>
      <c r="L2386" s="16">
        <v>2</v>
      </c>
      <c r="M2386" s="29">
        <f t="shared" si="137"/>
        <v>8</v>
      </c>
      <c r="N2386" s="29">
        <f t="shared" si="138"/>
        <v>10</v>
      </c>
      <c r="O2386" s="16"/>
      <c r="P2386" s="16"/>
      <c r="Q2386" s="16">
        <v>1</v>
      </c>
      <c r="R2386" s="16">
        <v>4</v>
      </c>
      <c r="S2386" s="13" t="s">
        <v>34</v>
      </c>
      <c r="T2386" s="13">
        <v>3.8300000000000001</v>
      </c>
      <c r="U2386" s="13">
        <v>594.61000000000001</v>
      </c>
      <c r="V2386" s="13">
        <v>800</v>
      </c>
      <c r="W2386" s="13">
        <v>1100</v>
      </c>
      <c r="X2386" s="17"/>
      <c r="Y2386" s="18"/>
      <c r="Z2386" s="18">
        <f>#NAME?</f>
        <v>0</v>
      </c>
      <c r="AA2386" s="18" t="b">
        <f t="shared" si="136"/>
        <v>1</v>
      </c>
      <c r="AB2386" s="19"/>
    </row>
    <row r="2387">
      <c r="A2387" s="12">
        <v>13486</v>
      </c>
      <c r="B2387" s="13" t="s">
        <v>9771</v>
      </c>
      <c r="C2387" s="13" t="s">
        <v>9772</v>
      </c>
      <c r="D2387" s="13" t="s">
        <v>4422</v>
      </c>
      <c r="E2387" s="13" t="s">
        <v>9773</v>
      </c>
      <c r="F2387" s="13" t="s">
        <v>9774</v>
      </c>
      <c r="G2387" s="13" t="s">
        <v>9752</v>
      </c>
      <c r="H2387" s="14">
        <v>0.02</v>
      </c>
      <c r="I2387" s="15" t="s">
        <v>32</v>
      </c>
      <c r="J2387" s="13" t="s">
        <v>33</v>
      </c>
      <c r="K2387" s="20">
        <v>90</v>
      </c>
      <c r="L2387" s="16">
        <v>2</v>
      </c>
      <c r="M2387" s="29">
        <f t="shared" si="137"/>
        <v>8</v>
      </c>
      <c r="N2387" s="29">
        <f t="shared" si="138"/>
        <v>10</v>
      </c>
      <c r="O2387" s="16"/>
      <c r="P2387" s="16"/>
      <c r="Q2387" s="16">
        <v>1</v>
      </c>
      <c r="R2387" s="16">
        <v>4</v>
      </c>
      <c r="S2387" s="13" t="s">
        <v>34</v>
      </c>
      <c r="T2387" s="13">
        <v>3.8300000000000001</v>
      </c>
      <c r="U2387" s="13">
        <v>594.61000000000001</v>
      </c>
      <c r="V2387" s="13">
        <v>800</v>
      </c>
      <c r="W2387" s="13">
        <v>1100</v>
      </c>
      <c r="X2387" s="17"/>
      <c r="Y2387" s="18"/>
      <c r="Z2387" s="18">
        <f>#NAME?</f>
        <v>0</v>
      </c>
      <c r="AA2387" s="18" t="b">
        <f t="shared" si="136"/>
        <v>1</v>
      </c>
      <c r="AB2387" s="19"/>
    </row>
    <row r="2388">
      <c r="A2388" s="12">
        <v>13488</v>
      </c>
      <c r="B2388" s="13" t="s">
        <v>9775</v>
      </c>
      <c r="C2388" s="13" t="s">
        <v>9776</v>
      </c>
      <c r="D2388" s="13" t="s">
        <v>4422</v>
      </c>
      <c r="E2388" s="13" t="s">
        <v>9777</v>
      </c>
      <c r="F2388" s="13" t="s">
        <v>9778</v>
      </c>
      <c r="G2388" s="13" t="s">
        <v>9779</v>
      </c>
      <c r="H2388" s="14">
        <v>0.02</v>
      </c>
      <c r="I2388" s="15" t="s">
        <v>32</v>
      </c>
      <c r="J2388" s="13" t="s">
        <v>33</v>
      </c>
      <c r="K2388" s="20">
        <v>90</v>
      </c>
      <c r="L2388" s="16">
        <v>2</v>
      </c>
      <c r="M2388" s="29">
        <f t="shared" si="137"/>
        <v>8</v>
      </c>
      <c r="N2388" s="29">
        <f t="shared" si="138"/>
        <v>10</v>
      </c>
      <c r="O2388" s="16"/>
      <c r="P2388" s="16"/>
      <c r="Q2388" s="16">
        <v>1</v>
      </c>
      <c r="R2388" s="16">
        <v>4</v>
      </c>
      <c r="S2388" s="13" t="s">
        <v>34</v>
      </c>
      <c r="T2388" s="13">
        <v>4</v>
      </c>
      <c r="U2388" s="13">
        <v>621</v>
      </c>
      <c r="V2388" s="13">
        <v>800</v>
      </c>
      <c r="W2388" s="13">
        <v>1100</v>
      </c>
      <c r="X2388" s="17"/>
      <c r="Y2388" s="18"/>
      <c r="Z2388" s="18">
        <f>#NAME?</f>
        <v>0</v>
      </c>
      <c r="AA2388" s="18" t="b">
        <f t="shared" si="136"/>
        <v>1</v>
      </c>
      <c r="AB2388" s="19"/>
    </row>
    <row r="2389">
      <c r="A2389" s="12">
        <v>13489</v>
      </c>
      <c r="B2389" s="13" t="s">
        <v>9780</v>
      </c>
      <c r="C2389" s="13" t="s">
        <v>9781</v>
      </c>
      <c r="D2389" s="13" t="s">
        <v>4422</v>
      </c>
      <c r="E2389" s="13" t="s">
        <v>9782</v>
      </c>
      <c r="F2389" s="13" t="s">
        <v>9783</v>
      </c>
      <c r="G2389" s="13" t="s">
        <v>9779</v>
      </c>
      <c r="H2389" s="14">
        <v>0.02</v>
      </c>
      <c r="I2389" s="15" t="s">
        <v>32</v>
      </c>
      <c r="J2389" s="13" t="s">
        <v>33</v>
      </c>
      <c r="K2389" s="20">
        <v>90</v>
      </c>
      <c r="L2389" s="16">
        <v>2</v>
      </c>
      <c r="M2389" s="29">
        <f t="shared" si="137"/>
        <v>8</v>
      </c>
      <c r="N2389" s="29">
        <f t="shared" si="138"/>
        <v>10</v>
      </c>
      <c r="O2389" s="16"/>
      <c r="P2389" s="16"/>
      <c r="Q2389" s="16">
        <v>1</v>
      </c>
      <c r="R2389" s="16">
        <v>4</v>
      </c>
      <c r="S2389" s="13" t="s">
        <v>34</v>
      </c>
      <c r="T2389" s="13">
        <v>4</v>
      </c>
      <c r="U2389" s="13">
        <v>621</v>
      </c>
      <c r="V2389" s="13">
        <v>800</v>
      </c>
      <c r="W2389" s="13">
        <v>1100</v>
      </c>
      <c r="X2389" s="17"/>
      <c r="Y2389" s="18"/>
      <c r="Z2389" s="18">
        <f>#NAME?</f>
        <v>0</v>
      </c>
      <c r="AA2389" s="18" t="b">
        <f t="shared" si="136"/>
        <v>1</v>
      </c>
      <c r="AB2389" s="19"/>
    </row>
    <row r="2390">
      <c r="A2390" s="12">
        <v>12878</v>
      </c>
      <c r="B2390" s="13" t="s">
        <v>9784</v>
      </c>
      <c r="C2390" s="13" t="s">
        <v>9785</v>
      </c>
      <c r="D2390" s="13" t="s">
        <v>4422</v>
      </c>
      <c r="E2390" s="13" t="s">
        <v>9786</v>
      </c>
      <c r="F2390" s="13" t="s">
        <v>9787</v>
      </c>
      <c r="G2390" s="13" t="s">
        <v>9788</v>
      </c>
      <c r="H2390" s="14">
        <v>0.02</v>
      </c>
      <c r="I2390" s="15" t="s">
        <v>32</v>
      </c>
      <c r="J2390" s="13" t="s">
        <v>33</v>
      </c>
      <c r="K2390" s="13">
        <v>90</v>
      </c>
      <c r="L2390" s="16">
        <f>#NAME?</f>
        <v>3</v>
      </c>
      <c r="M2390" s="29">
        <f t="shared" si="137"/>
        <v>12</v>
      </c>
      <c r="N2390" s="29">
        <f t="shared" si="138"/>
        <v>15</v>
      </c>
      <c r="O2390" s="16"/>
      <c r="P2390" s="16"/>
      <c r="Q2390" s="16">
        <v>1</v>
      </c>
      <c r="R2390" s="16">
        <v>2</v>
      </c>
      <c r="S2390" s="13" t="s">
        <v>34</v>
      </c>
      <c r="T2390" s="13">
        <v>12</v>
      </c>
      <c r="U2390" s="13">
        <v>2150.4000000000001</v>
      </c>
      <c r="V2390" s="13">
        <v>2800</v>
      </c>
      <c r="W2390" s="13">
        <v>3500</v>
      </c>
      <c r="X2390" s="17"/>
      <c r="Y2390" s="18"/>
      <c r="Z2390" s="18">
        <f>#NAME?</f>
        <v>0</v>
      </c>
      <c r="AA2390" s="18" t="b">
        <f t="shared" si="136"/>
        <v>1</v>
      </c>
      <c r="AB2390" s="19"/>
    </row>
    <row r="2391">
      <c r="A2391" s="21">
        <v>12595</v>
      </c>
      <c r="B2391" s="22" t="s">
        <v>9789</v>
      </c>
      <c r="C2391" s="22" t="s">
        <v>9790</v>
      </c>
      <c r="D2391" s="22" t="s">
        <v>4422</v>
      </c>
      <c r="E2391" s="22" t="s">
        <v>9791</v>
      </c>
      <c r="F2391" s="22" t="s">
        <v>9792</v>
      </c>
      <c r="H2391" s="14">
        <v>0.040000000000000001</v>
      </c>
      <c r="I2391" s="15" t="s">
        <v>64</v>
      </c>
      <c r="J2391" s="22" t="s">
        <v>65</v>
      </c>
      <c r="K2391" s="13">
        <v>90</v>
      </c>
      <c r="L2391" s="23">
        <v>0</v>
      </c>
      <c r="M2391" s="29">
        <f t="shared" si="137"/>
        <v>0</v>
      </c>
      <c r="N2391" s="29">
        <f t="shared" si="138"/>
        <v>0</v>
      </c>
      <c r="O2391" s="23"/>
      <c r="P2391" s="23"/>
      <c r="Q2391" s="23">
        <v>2</v>
      </c>
      <c r="R2391" s="23">
        <v>5</v>
      </c>
      <c r="S2391" s="22" t="s">
        <v>66</v>
      </c>
      <c r="T2391" s="22">
        <v>160</v>
      </c>
      <c r="U2391" s="22">
        <v>3864</v>
      </c>
      <c r="V2391" s="22">
        <v>4500</v>
      </c>
      <c r="W2391" s="22">
        <v>6200</v>
      </c>
      <c r="X2391" s="24">
        <v>1</v>
      </c>
      <c r="Y2391" s="25">
        <v>15</v>
      </c>
      <c r="Z2391" s="18">
        <f>#NAME?</f>
        <v>15</v>
      </c>
      <c r="AA2391" s="18" t="b">
        <f t="shared" si="136"/>
        <v>1</v>
      </c>
      <c r="AB2391" s="26">
        <v>1</v>
      </c>
    </row>
    <row r="2392">
      <c r="A2392" s="21">
        <v>12594</v>
      </c>
      <c r="B2392" s="22" t="s">
        <v>9793</v>
      </c>
      <c r="C2392" s="22" t="s">
        <v>9794</v>
      </c>
      <c r="D2392" s="22" t="s">
        <v>4422</v>
      </c>
      <c r="E2392" s="22" t="s">
        <v>9795</v>
      </c>
      <c r="F2392" s="22" t="s">
        <v>9796</v>
      </c>
      <c r="G2392" s="22"/>
      <c r="H2392" s="14">
        <v>0.040000000000000001</v>
      </c>
      <c r="I2392" s="15" t="s">
        <v>64</v>
      </c>
      <c r="J2392" s="22" t="s">
        <v>65</v>
      </c>
      <c r="K2392" s="13">
        <v>90</v>
      </c>
      <c r="L2392" s="23">
        <v>0</v>
      </c>
      <c r="M2392" s="29">
        <f t="shared" si="137"/>
        <v>0</v>
      </c>
      <c r="N2392" s="29">
        <f t="shared" si="138"/>
        <v>0</v>
      </c>
      <c r="O2392" s="23"/>
      <c r="P2392" s="23"/>
      <c r="Q2392" s="23">
        <v>2</v>
      </c>
      <c r="R2392" s="23">
        <v>5</v>
      </c>
      <c r="S2392" s="22" t="s">
        <v>66</v>
      </c>
      <c r="T2392" s="22">
        <v>160</v>
      </c>
      <c r="U2392" s="22">
        <v>3864</v>
      </c>
      <c r="V2392" s="22">
        <v>4500</v>
      </c>
      <c r="W2392" s="22">
        <v>6200</v>
      </c>
      <c r="X2392" s="24">
        <v>1</v>
      </c>
      <c r="Y2392" s="25">
        <v>13</v>
      </c>
      <c r="Z2392" s="18">
        <f>#NAME?</f>
        <v>13</v>
      </c>
      <c r="AA2392" s="18" t="b">
        <f t="shared" si="136"/>
        <v>1</v>
      </c>
      <c r="AB2392" s="26">
        <v>1</v>
      </c>
    </row>
    <row r="2393">
      <c r="A2393" s="12">
        <v>13956</v>
      </c>
      <c r="B2393" s="13" t="s">
        <v>9797</v>
      </c>
      <c r="C2393" s="13" t="s">
        <v>9798</v>
      </c>
      <c r="D2393" s="13" t="s">
        <v>4422</v>
      </c>
      <c r="E2393" s="13" t="s">
        <v>9799</v>
      </c>
      <c r="F2393" s="13" t="s">
        <v>9800</v>
      </c>
      <c r="G2393" s="13" t="s">
        <v>9801</v>
      </c>
      <c r="H2393" s="14">
        <v>0.02</v>
      </c>
      <c r="I2393" s="15" t="s">
        <v>32</v>
      </c>
      <c r="J2393" s="13" t="s">
        <v>33</v>
      </c>
      <c r="K2393" s="20">
        <v>90</v>
      </c>
      <c r="L2393" s="16">
        <v>2</v>
      </c>
      <c r="M2393" s="29">
        <f t="shared" si="137"/>
        <v>8</v>
      </c>
      <c r="N2393" s="29">
        <f t="shared" si="138"/>
        <v>10</v>
      </c>
      <c r="O2393" s="16"/>
      <c r="P2393" s="16"/>
      <c r="Q2393" s="16">
        <v>1</v>
      </c>
      <c r="R2393" s="16">
        <v>4</v>
      </c>
      <c r="S2393" s="13" t="s">
        <v>34</v>
      </c>
      <c r="T2393" s="13">
        <v>3.6899999999999999</v>
      </c>
      <c r="U2393" s="13">
        <v>661.25</v>
      </c>
      <c r="V2393" s="13">
        <v>900</v>
      </c>
      <c r="W2393" s="13">
        <v>1130</v>
      </c>
      <c r="X2393" s="17"/>
      <c r="Y2393" s="30">
        <v>18</v>
      </c>
      <c r="Z2393" s="18">
        <f>#NAME?</f>
        <v>18</v>
      </c>
      <c r="AA2393" s="18" t="b">
        <f t="shared" si="136"/>
        <v>1</v>
      </c>
      <c r="AB2393" s="19"/>
    </row>
    <row r="2394">
      <c r="A2394" s="12">
        <v>13954</v>
      </c>
      <c r="B2394" s="13" t="s">
        <v>9802</v>
      </c>
      <c r="C2394" s="13" t="s">
        <v>9803</v>
      </c>
      <c r="D2394" s="13" t="s">
        <v>4422</v>
      </c>
      <c r="E2394" s="13" t="s">
        <v>9804</v>
      </c>
      <c r="F2394" s="13" t="s">
        <v>9805</v>
      </c>
      <c r="G2394" s="13" t="s">
        <v>9806</v>
      </c>
      <c r="H2394" s="14">
        <v>0.02</v>
      </c>
      <c r="I2394" s="15" t="s">
        <v>32</v>
      </c>
      <c r="J2394" s="13" t="s">
        <v>33</v>
      </c>
      <c r="K2394" s="13">
        <v>90</v>
      </c>
      <c r="L2394" s="16">
        <f>#NAME?</f>
        <v>0</v>
      </c>
      <c r="M2394" s="29">
        <f t="shared" si="137"/>
        <v>0</v>
      </c>
      <c r="N2394" s="29">
        <f t="shared" si="138"/>
        <v>0</v>
      </c>
      <c r="O2394" s="16"/>
      <c r="P2394" s="16"/>
      <c r="Q2394" s="16">
        <v>1</v>
      </c>
      <c r="R2394" s="16">
        <v>3</v>
      </c>
      <c r="S2394" s="13" t="s">
        <v>34</v>
      </c>
      <c r="T2394" s="13">
        <v>14.130000000000001</v>
      </c>
      <c r="U2394" s="13">
        <v>2532.0999999999999</v>
      </c>
      <c r="V2394" s="13">
        <v>3300</v>
      </c>
      <c r="W2394" s="13">
        <v>4100</v>
      </c>
      <c r="X2394" s="17"/>
      <c r="Y2394" s="18">
        <v>25</v>
      </c>
      <c r="Z2394" s="18">
        <f>#NAME?</f>
        <v>25</v>
      </c>
      <c r="AA2394" s="18" t="b">
        <f t="shared" si="136"/>
        <v>1</v>
      </c>
      <c r="AB2394" s="19">
        <v>4</v>
      </c>
    </row>
    <row r="2395">
      <c r="A2395" s="12">
        <v>13958</v>
      </c>
      <c r="B2395" s="13" t="s">
        <v>9807</v>
      </c>
      <c r="C2395" s="13" t="s">
        <v>9808</v>
      </c>
      <c r="D2395" s="13" t="s">
        <v>4422</v>
      </c>
      <c r="E2395" s="13" t="s">
        <v>9809</v>
      </c>
      <c r="F2395" s="13" t="s">
        <v>9810</v>
      </c>
      <c r="G2395" s="13" t="s">
        <v>9811</v>
      </c>
      <c r="H2395" s="14">
        <v>0.02</v>
      </c>
      <c r="I2395" s="15" t="s">
        <v>32</v>
      </c>
      <c r="J2395" s="13" t="s">
        <v>33</v>
      </c>
      <c r="K2395" s="20">
        <v>90</v>
      </c>
      <c r="L2395" s="16">
        <f>#NAME?</f>
        <v>0</v>
      </c>
      <c r="M2395" s="29">
        <f t="shared" si="137"/>
        <v>0</v>
      </c>
      <c r="N2395" s="29">
        <f t="shared" si="138"/>
        <v>0</v>
      </c>
      <c r="O2395" s="16"/>
      <c r="P2395" s="16"/>
      <c r="Q2395" s="29">
        <v>1</v>
      </c>
      <c r="R2395" s="29">
        <v>2</v>
      </c>
      <c r="S2395" s="13" t="s">
        <v>34</v>
      </c>
      <c r="T2395" s="13">
        <v>1.5</v>
      </c>
      <c r="U2395" s="13">
        <v>268.80000000000001</v>
      </c>
      <c r="V2395" s="13">
        <v>350</v>
      </c>
      <c r="W2395" s="13">
        <v>430</v>
      </c>
      <c r="X2395" s="17"/>
      <c r="Y2395" s="18">
        <v>33</v>
      </c>
      <c r="Z2395" s="18">
        <f>#NAME?</f>
        <v>33</v>
      </c>
      <c r="AA2395" s="18" t="b">
        <f t="shared" si="136"/>
        <v>1</v>
      </c>
      <c r="AB2395" s="19"/>
    </row>
    <row r="2396">
      <c r="A2396" s="12">
        <v>13959</v>
      </c>
      <c r="B2396" s="13" t="s">
        <v>9812</v>
      </c>
      <c r="C2396" s="13" t="s">
        <v>9813</v>
      </c>
      <c r="D2396" s="13" t="s">
        <v>4422</v>
      </c>
      <c r="E2396" s="13" t="s">
        <v>9814</v>
      </c>
      <c r="F2396" s="13" t="s">
        <v>9815</v>
      </c>
      <c r="G2396" s="13" t="s">
        <v>9811</v>
      </c>
      <c r="H2396" s="14">
        <v>0.02</v>
      </c>
      <c r="I2396" s="15" t="s">
        <v>32</v>
      </c>
      <c r="J2396" s="13" t="s">
        <v>33</v>
      </c>
      <c r="K2396" s="20">
        <v>90</v>
      </c>
      <c r="L2396" s="16">
        <f>#NAME?</f>
        <v>0</v>
      </c>
      <c r="M2396" s="29">
        <f t="shared" si="137"/>
        <v>0</v>
      </c>
      <c r="N2396" s="29">
        <f t="shared" si="138"/>
        <v>0</v>
      </c>
      <c r="O2396" s="16"/>
      <c r="P2396" s="16"/>
      <c r="Q2396" s="29">
        <v>1</v>
      </c>
      <c r="R2396" s="29">
        <v>2</v>
      </c>
      <c r="S2396" s="13" t="s">
        <v>34</v>
      </c>
      <c r="T2396" s="13">
        <v>1.5</v>
      </c>
      <c r="U2396" s="13">
        <v>268.80000000000001</v>
      </c>
      <c r="V2396" s="13">
        <v>350</v>
      </c>
      <c r="W2396" s="13">
        <v>430</v>
      </c>
      <c r="X2396" s="17"/>
      <c r="Y2396" s="18">
        <v>33</v>
      </c>
      <c r="Z2396" s="18">
        <f>#NAME?</f>
        <v>33</v>
      </c>
      <c r="AA2396" s="18" t="b">
        <f t="shared" si="136"/>
        <v>1</v>
      </c>
      <c r="AB2396" s="19"/>
    </row>
    <row r="2397">
      <c r="A2397" s="12">
        <v>13955</v>
      </c>
      <c r="B2397" s="13" t="s">
        <v>9816</v>
      </c>
      <c r="C2397" s="13" t="s">
        <v>9817</v>
      </c>
      <c r="D2397" s="13" t="s">
        <v>4422</v>
      </c>
      <c r="E2397" s="13" t="s">
        <v>9818</v>
      </c>
      <c r="F2397" s="13" t="s">
        <v>9819</v>
      </c>
      <c r="G2397" s="13" t="s">
        <v>9820</v>
      </c>
      <c r="H2397" s="14">
        <v>0.02</v>
      </c>
      <c r="I2397" s="15" t="s">
        <v>32</v>
      </c>
      <c r="J2397" s="13" t="s">
        <v>33</v>
      </c>
      <c r="K2397" s="13">
        <v>90</v>
      </c>
      <c r="L2397" s="16">
        <f>#NAME?</f>
        <v>0</v>
      </c>
      <c r="M2397" s="29">
        <f t="shared" si="137"/>
        <v>0</v>
      </c>
      <c r="N2397" s="29">
        <f t="shared" si="138"/>
        <v>0</v>
      </c>
      <c r="O2397" s="16"/>
      <c r="P2397" s="16"/>
      <c r="Q2397" s="16">
        <v>1</v>
      </c>
      <c r="R2397" s="16">
        <v>2</v>
      </c>
      <c r="S2397" s="13" t="s">
        <v>34</v>
      </c>
      <c r="T2397" s="13">
        <v>12</v>
      </c>
      <c r="U2397" s="13">
        <v>2150.4000000000001</v>
      </c>
      <c r="V2397" s="13">
        <v>2800</v>
      </c>
      <c r="W2397" s="13">
        <v>3500</v>
      </c>
      <c r="X2397" s="17"/>
      <c r="Y2397" s="18">
        <v>6</v>
      </c>
      <c r="Z2397" s="18">
        <f>#NAME?</f>
        <v>6</v>
      </c>
      <c r="AA2397" s="18" t="b">
        <f t="shared" si="136"/>
        <v>1</v>
      </c>
      <c r="AB2397" s="19">
        <v>2</v>
      </c>
    </row>
    <row r="2398">
      <c r="A2398" s="21">
        <v>10347</v>
      </c>
      <c r="B2398" s="22" t="s">
        <v>9821</v>
      </c>
      <c r="C2398" s="22" t="s">
        <v>9822</v>
      </c>
      <c r="D2398" s="22" t="s">
        <v>4422</v>
      </c>
      <c r="E2398" s="22" t="s">
        <v>9823</v>
      </c>
      <c r="F2398" s="22" t="s">
        <v>9824</v>
      </c>
      <c r="G2398" s="22"/>
      <c r="H2398" s="14">
        <v>0.040000000000000001</v>
      </c>
      <c r="I2398" s="15" t="s">
        <v>64</v>
      </c>
      <c r="J2398" s="22" t="s">
        <v>65</v>
      </c>
      <c r="K2398" s="13">
        <v>90</v>
      </c>
      <c r="L2398" s="23">
        <v>1</v>
      </c>
      <c r="M2398" s="29">
        <f t="shared" si="137"/>
        <v>4</v>
      </c>
      <c r="N2398" s="29">
        <f t="shared" si="138"/>
        <v>5</v>
      </c>
      <c r="O2398" s="23"/>
      <c r="P2398" s="23"/>
      <c r="Q2398" s="23">
        <v>2</v>
      </c>
      <c r="R2398" s="23">
        <v>5</v>
      </c>
      <c r="S2398" s="22" t="s">
        <v>66</v>
      </c>
      <c r="T2398" s="22">
        <v>105</v>
      </c>
      <c r="U2398" s="22">
        <v>2856</v>
      </c>
      <c r="V2398" s="22">
        <v>4280</v>
      </c>
      <c r="W2398" s="22">
        <v>5710</v>
      </c>
      <c r="X2398" s="24">
        <v>2</v>
      </c>
      <c r="Y2398" s="25">
        <v>5</v>
      </c>
      <c r="Z2398" s="18">
        <f>#NAME?</f>
        <v>5</v>
      </c>
      <c r="AA2398" s="18" t="b">
        <f t="shared" si="136"/>
        <v>1</v>
      </c>
      <c r="AB2398" s="26">
        <v>5</v>
      </c>
    </row>
    <row r="2399">
      <c r="A2399" s="21">
        <v>10348</v>
      </c>
      <c r="B2399" s="22" t="s">
        <v>9825</v>
      </c>
      <c r="C2399" s="22" t="s">
        <v>9826</v>
      </c>
      <c r="D2399" s="22" t="s">
        <v>4422</v>
      </c>
      <c r="E2399" s="22" t="s">
        <v>9827</v>
      </c>
      <c r="F2399" s="22" t="s">
        <v>9828</v>
      </c>
      <c r="G2399" s="22"/>
      <c r="H2399" s="14">
        <v>0.040000000000000001</v>
      </c>
      <c r="I2399" s="15" t="s">
        <v>64</v>
      </c>
      <c r="J2399" s="22" t="s">
        <v>65</v>
      </c>
      <c r="K2399" s="13">
        <v>90</v>
      </c>
      <c r="L2399" s="23">
        <v>1</v>
      </c>
      <c r="M2399" s="29">
        <f t="shared" si="137"/>
        <v>4</v>
      </c>
      <c r="N2399" s="29">
        <f t="shared" si="138"/>
        <v>5</v>
      </c>
      <c r="O2399" s="23"/>
      <c r="P2399" s="23"/>
      <c r="Q2399" s="23">
        <v>2</v>
      </c>
      <c r="R2399" s="23">
        <v>5</v>
      </c>
      <c r="S2399" s="22" t="s">
        <v>66</v>
      </c>
      <c r="T2399" s="22">
        <v>105</v>
      </c>
      <c r="U2399" s="22">
        <v>2856</v>
      </c>
      <c r="V2399" s="22">
        <v>4280</v>
      </c>
      <c r="W2399" s="22">
        <v>5710</v>
      </c>
      <c r="X2399" s="24">
        <v>2</v>
      </c>
      <c r="Y2399" s="25">
        <v>0</v>
      </c>
      <c r="Z2399" s="18">
        <f>#NAME?</f>
        <v>0</v>
      </c>
      <c r="AA2399" s="18" t="b">
        <f t="shared" si="136"/>
        <v>1</v>
      </c>
      <c r="AB2399" s="26">
        <v>5</v>
      </c>
    </row>
    <row r="2400">
      <c r="A2400" s="21">
        <v>10350</v>
      </c>
      <c r="B2400" s="22" t="s">
        <v>9829</v>
      </c>
      <c r="C2400" s="22" t="s">
        <v>9830</v>
      </c>
      <c r="D2400" s="22" t="s">
        <v>4422</v>
      </c>
      <c r="E2400" s="22" t="s">
        <v>9831</v>
      </c>
      <c r="F2400" s="22" t="s">
        <v>9832</v>
      </c>
      <c r="G2400" s="22"/>
      <c r="H2400" s="14">
        <v>0.040000000000000001</v>
      </c>
      <c r="I2400" s="15" t="s">
        <v>3149</v>
      </c>
      <c r="J2400" s="15" t="s">
        <v>3150</v>
      </c>
      <c r="K2400" s="13">
        <v>90</v>
      </c>
      <c r="L2400" s="23">
        <v>0</v>
      </c>
      <c r="M2400" s="29">
        <f t="shared" si="137"/>
        <v>0</v>
      </c>
      <c r="N2400" s="29">
        <f t="shared" si="138"/>
        <v>0</v>
      </c>
      <c r="O2400" s="23">
        <v>2</v>
      </c>
      <c r="P2400" s="23">
        <v>5</v>
      </c>
      <c r="Q2400" s="23"/>
      <c r="R2400" s="23"/>
      <c r="S2400" s="22" t="s">
        <v>66</v>
      </c>
      <c r="T2400" s="22">
        <v>20</v>
      </c>
      <c r="U2400" s="22">
        <v>450</v>
      </c>
      <c r="V2400" s="22">
        <v>700</v>
      </c>
      <c r="W2400" s="22">
        <v>970</v>
      </c>
      <c r="X2400" s="24"/>
      <c r="Y2400" s="25"/>
      <c r="Z2400" s="18">
        <f>#NAME?</f>
        <v>0</v>
      </c>
      <c r="AA2400" s="18" t="b">
        <f t="shared" si="136"/>
        <v>1</v>
      </c>
      <c r="AB2400" s="26"/>
    </row>
    <row r="2401">
      <c r="A2401" s="21">
        <v>10349</v>
      </c>
      <c r="B2401" s="22" t="s">
        <v>9833</v>
      </c>
      <c r="C2401" s="22" t="s">
        <v>9834</v>
      </c>
      <c r="D2401" s="22" t="s">
        <v>4422</v>
      </c>
      <c r="E2401" s="22" t="s">
        <v>9835</v>
      </c>
      <c r="F2401" s="22" t="s">
        <v>6165</v>
      </c>
      <c r="G2401" s="22"/>
      <c r="H2401" s="14">
        <v>0.040000000000000001</v>
      </c>
      <c r="I2401" s="15" t="s">
        <v>3149</v>
      </c>
      <c r="J2401" s="15" t="s">
        <v>3150</v>
      </c>
      <c r="K2401" s="13">
        <v>90</v>
      </c>
      <c r="L2401" s="23">
        <v>0</v>
      </c>
      <c r="M2401" s="29">
        <f t="shared" si="137"/>
        <v>0</v>
      </c>
      <c r="N2401" s="29">
        <f t="shared" si="138"/>
        <v>0</v>
      </c>
      <c r="O2401" s="23">
        <v>2</v>
      </c>
      <c r="P2401" s="23">
        <v>5</v>
      </c>
      <c r="Q2401" s="23"/>
      <c r="R2401" s="23"/>
      <c r="S2401" s="22" t="s">
        <v>66</v>
      </c>
      <c r="T2401" s="22">
        <v>20</v>
      </c>
      <c r="U2401" s="22">
        <v>450</v>
      </c>
      <c r="V2401" s="22">
        <v>700</v>
      </c>
      <c r="W2401" s="22">
        <v>970</v>
      </c>
      <c r="X2401" s="24"/>
      <c r="Y2401" s="25"/>
      <c r="Z2401" s="18">
        <f>#NAME?</f>
        <v>0</v>
      </c>
      <c r="AA2401" s="18" t="b">
        <f t="shared" si="136"/>
        <v>1</v>
      </c>
      <c r="AB2401" s="26"/>
    </row>
    <row r="2402">
      <c r="A2402" s="21">
        <v>11432</v>
      </c>
      <c r="B2402" s="22" t="s">
        <v>9836</v>
      </c>
      <c r="C2402" s="22" t="s">
        <v>9837</v>
      </c>
      <c r="D2402" s="22" t="s">
        <v>4422</v>
      </c>
      <c r="E2402" s="22" t="s">
        <v>9838</v>
      </c>
      <c r="F2402" s="22" t="s">
        <v>9839</v>
      </c>
      <c r="G2402" s="22"/>
      <c r="H2402" s="14">
        <v>0.040000000000000001</v>
      </c>
      <c r="I2402" s="15" t="s">
        <v>64</v>
      </c>
      <c r="J2402" s="22" t="s">
        <v>65</v>
      </c>
      <c r="K2402" s="13">
        <v>90</v>
      </c>
      <c r="L2402" s="23">
        <v>2</v>
      </c>
      <c r="M2402" s="29">
        <f t="shared" si="137"/>
        <v>8</v>
      </c>
      <c r="N2402" s="29">
        <f t="shared" si="138"/>
        <v>10</v>
      </c>
      <c r="O2402" s="23"/>
      <c r="P2402" s="23"/>
      <c r="Q2402" s="23">
        <v>2</v>
      </c>
      <c r="R2402" s="23">
        <v>5</v>
      </c>
      <c r="S2402" s="22" t="s">
        <v>66</v>
      </c>
      <c r="T2402" s="22">
        <v>80</v>
      </c>
      <c r="U2402" s="22">
        <v>2040</v>
      </c>
      <c r="V2402" s="22">
        <v>3100</v>
      </c>
      <c r="W2402" s="22">
        <v>5400</v>
      </c>
      <c r="X2402" s="24"/>
      <c r="Y2402" s="25"/>
      <c r="Z2402" s="18">
        <f>#NAME?</f>
        <v>0</v>
      </c>
      <c r="AA2402" s="18" t="b">
        <f t="shared" si="136"/>
        <v>1</v>
      </c>
      <c r="AB2402" s="26"/>
    </row>
    <row r="2403">
      <c r="A2403" s="21">
        <v>11600</v>
      </c>
      <c r="B2403" s="22" t="s">
        <v>9840</v>
      </c>
      <c r="C2403" s="22" t="s">
        <v>9841</v>
      </c>
      <c r="D2403" s="22" t="s">
        <v>4422</v>
      </c>
      <c r="E2403" s="22" t="s">
        <v>9842</v>
      </c>
      <c r="F2403" s="22" t="s">
        <v>9843</v>
      </c>
      <c r="G2403" s="22"/>
      <c r="H2403" s="14">
        <v>0.040000000000000001</v>
      </c>
      <c r="I2403" s="15" t="s">
        <v>64</v>
      </c>
      <c r="J2403" s="22" t="s">
        <v>65</v>
      </c>
      <c r="K2403" s="13">
        <v>90</v>
      </c>
      <c r="L2403" s="23">
        <v>2</v>
      </c>
      <c r="M2403" s="29">
        <f t="shared" si="137"/>
        <v>8</v>
      </c>
      <c r="N2403" s="29">
        <f t="shared" si="138"/>
        <v>10</v>
      </c>
      <c r="O2403" s="23"/>
      <c r="P2403" s="23"/>
      <c r="Q2403" s="23">
        <v>2</v>
      </c>
      <c r="R2403" s="23">
        <v>5</v>
      </c>
      <c r="S2403" s="22" t="s">
        <v>66</v>
      </c>
      <c r="T2403" s="22">
        <v>80</v>
      </c>
      <c r="U2403" s="22">
        <v>2040</v>
      </c>
      <c r="V2403" s="22">
        <v>3100</v>
      </c>
      <c r="W2403" s="22">
        <v>5400</v>
      </c>
      <c r="X2403" s="24"/>
      <c r="Y2403" s="25"/>
      <c r="Z2403" s="18">
        <f>#NAME?</f>
        <v>0</v>
      </c>
      <c r="AA2403" s="18" t="b">
        <f t="shared" si="136"/>
        <v>1</v>
      </c>
      <c r="AB2403" s="26"/>
    </row>
    <row r="2404">
      <c r="A2404" s="21">
        <v>12764</v>
      </c>
      <c r="B2404" s="22" t="s">
        <v>9844</v>
      </c>
      <c r="C2404" s="22" t="s">
        <v>9845</v>
      </c>
      <c r="D2404" s="22" t="s">
        <v>4422</v>
      </c>
      <c r="E2404" s="22" t="s">
        <v>9846</v>
      </c>
      <c r="F2404" s="22" t="s">
        <v>9847</v>
      </c>
      <c r="G2404" s="22"/>
      <c r="H2404" s="14">
        <v>0.040000000000000001</v>
      </c>
      <c r="I2404" s="15" t="s">
        <v>64</v>
      </c>
      <c r="J2404" s="22" t="s">
        <v>65</v>
      </c>
      <c r="K2404" s="13">
        <v>90</v>
      </c>
      <c r="L2404" s="23">
        <v>1</v>
      </c>
      <c r="M2404" s="29">
        <f t="shared" si="137"/>
        <v>4</v>
      </c>
      <c r="N2404" s="29">
        <f t="shared" si="138"/>
        <v>5</v>
      </c>
      <c r="O2404" s="23"/>
      <c r="P2404" s="23"/>
      <c r="Q2404" s="23">
        <v>5</v>
      </c>
      <c r="R2404" s="23">
        <v>10</v>
      </c>
      <c r="S2404" s="22" t="s">
        <v>66</v>
      </c>
      <c r="T2404" s="22">
        <v>1.6899999999999999</v>
      </c>
      <c r="U2404" s="22">
        <v>264</v>
      </c>
      <c r="V2404" s="22">
        <v>410</v>
      </c>
      <c r="W2404" s="22">
        <v>560</v>
      </c>
      <c r="X2404" s="24"/>
      <c r="Y2404" s="25">
        <v>53</v>
      </c>
      <c r="Z2404" s="18">
        <f>#NAME?</f>
        <v>53</v>
      </c>
      <c r="AA2404" s="18" t="b">
        <f t="shared" si="136"/>
        <v>1</v>
      </c>
      <c r="AB2404" s="26">
        <v>3</v>
      </c>
    </row>
    <row r="2405">
      <c r="A2405" s="21">
        <v>12763</v>
      </c>
      <c r="B2405" s="22" t="s">
        <v>9848</v>
      </c>
      <c r="C2405" s="22" t="s">
        <v>9849</v>
      </c>
      <c r="D2405" s="22" t="s">
        <v>4422</v>
      </c>
      <c r="E2405" s="22" t="s">
        <v>9850</v>
      </c>
      <c r="F2405" s="22" t="s">
        <v>9851</v>
      </c>
      <c r="G2405" s="22"/>
      <c r="H2405" s="14">
        <v>0.040000000000000001</v>
      </c>
      <c r="I2405" s="15" t="s">
        <v>64</v>
      </c>
      <c r="J2405" s="22" t="s">
        <v>65</v>
      </c>
      <c r="K2405" s="13">
        <v>90</v>
      </c>
      <c r="L2405" s="23">
        <v>1</v>
      </c>
      <c r="M2405" s="29">
        <f t="shared" si="137"/>
        <v>4</v>
      </c>
      <c r="N2405" s="29">
        <f t="shared" si="138"/>
        <v>5</v>
      </c>
      <c r="O2405" s="23"/>
      <c r="P2405" s="23"/>
      <c r="Q2405" s="23">
        <v>5</v>
      </c>
      <c r="R2405" s="23">
        <v>10</v>
      </c>
      <c r="S2405" s="22" t="s">
        <v>66</v>
      </c>
      <c r="T2405" s="22">
        <v>11</v>
      </c>
      <c r="U2405" s="22">
        <v>248</v>
      </c>
      <c r="V2405" s="22">
        <v>380</v>
      </c>
      <c r="W2405" s="22">
        <v>530</v>
      </c>
      <c r="X2405" s="24"/>
      <c r="Y2405" s="25">
        <v>72</v>
      </c>
      <c r="Z2405" s="18">
        <f>#NAME?</f>
        <v>72</v>
      </c>
      <c r="AA2405" s="18" t="b">
        <f t="shared" si="136"/>
        <v>1</v>
      </c>
      <c r="AB2405" s="26">
        <v>10</v>
      </c>
    </row>
    <row r="2406">
      <c r="A2406" s="21">
        <v>13583</v>
      </c>
      <c r="B2406" s="22" t="s">
        <v>9852</v>
      </c>
      <c r="C2406" s="22" t="s">
        <v>9853</v>
      </c>
      <c r="D2406" s="22" t="s">
        <v>4422</v>
      </c>
      <c r="E2406" s="22" t="s">
        <v>9854</v>
      </c>
      <c r="F2406" s="22" t="s">
        <v>9855</v>
      </c>
      <c r="G2406" s="22"/>
      <c r="H2406" s="14">
        <v>0.040000000000000001</v>
      </c>
      <c r="I2406" s="15" t="s">
        <v>64</v>
      </c>
      <c r="J2406" s="22" t="s">
        <v>65</v>
      </c>
      <c r="K2406" s="13">
        <v>90</v>
      </c>
      <c r="L2406" s="23">
        <v>0</v>
      </c>
      <c r="M2406" s="29">
        <f t="shared" si="137"/>
        <v>0</v>
      </c>
      <c r="N2406" s="29">
        <f t="shared" si="138"/>
        <v>0</v>
      </c>
      <c r="O2406" s="23">
        <v>5</v>
      </c>
      <c r="P2406" s="23">
        <v>10</v>
      </c>
      <c r="Q2406" s="23"/>
      <c r="R2406" s="23"/>
      <c r="S2406" s="22" t="s">
        <v>66</v>
      </c>
      <c r="T2406" s="22">
        <v>18</v>
      </c>
      <c r="U2406" s="22">
        <v>405</v>
      </c>
      <c r="V2406" s="22">
        <v>630</v>
      </c>
      <c r="W2406" s="22">
        <v>860</v>
      </c>
      <c r="X2406" s="24">
        <v>1</v>
      </c>
      <c r="Y2406" s="25"/>
      <c r="Z2406" s="18">
        <f>#NAME?</f>
        <v>0</v>
      </c>
      <c r="AA2406" s="18" t="b">
        <f t="shared" si="136"/>
        <v>1</v>
      </c>
      <c r="AB2406" s="26">
        <v>8</v>
      </c>
    </row>
    <row r="2407">
      <c r="A2407" s="21">
        <v>13582</v>
      </c>
      <c r="B2407" s="22" t="s">
        <v>9856</v>
      </c>
      <c r="C2407" s="22" t="s">
        <v>9857</v>
      </c>
      <c r="D2407" s="22" t="s">
        <v>4422</v>
      </c>
      <c r="E2407" s="22" t="s">
        <v>9858</v>
      </c>
      <c r="F2407" s="22" t="s">
        <v>9859</v>
      </c>
      <c r="G2407" s="22"/>
      <c r="H2407" s="14">
        <v>0.040000000000000001</v>
      </c>
      <c r="I2407" s="15" t="s">
        <v>64</v>
      </c>
      <c r="J2407" s="22" t="s">
        <v>65</v>
      </c>
      <c r="K2407" s="13">
        <v>90</v>
      </c>
      <c r="L2407" s="23">
        <v>0</v>
      </c>
      <c r="M2407" s="29">
        <f t="shared" si="137"/>
        <v>0</v>
      </c>
      <c r="N2407" s="29">
        <f t="shared" si="138"/>
        <v>0</v>
      </c>
      <c r="O2407" s="23">
        <v>5</v>
      </c>
      <c r="P2407" s="23">
        <v>10</v>
      </c>
      <c r="Q2407" s="23"/>
      <c r="R2407" s="23"/>
      <c r="S2407" s="22" t="s">
        <v>66</v>
      </c>
      <c r="T2407" s="22">
        <v>18</v>
      </c>
      <c r="U2407" s="22">
        <v>405</v>
      </c>
      <c r="V2407" s="22">
        <v>630</v>
      </c>
      <c r="W2407" s="22">
        <v>860</v>
      </c>
      <c r="X2407" s="24"/>
      <c r="Y2407" s="25"/>
      <c r="Z2407" s="18">
        <f>#NAME?</f>
        <v>0</v>
      </c>
      <c r="AA2407" s="18" t="b">
        <f t="shared" si="136"/>
        <v>1</v>
      </c>
      <c r="AB2407" s="26">
        <v>9</v>
      </c>
    </row>
    <row r="2408">
      <c r="A2408" s="21">
        <v>13585</v>
      </c>
      <c r="B2408" s="22" t="s">
        <v>9860</v>
      </c>
      <c r="C2408" s="22" t="s">
        <v>9861</v>
      </c>
      <c r="D2408" s="22" t="s">
        <v>4422</v>
      </c>
      <c r="E2408" s="22" t="s">
        <v>9862</v>
      </c>
      <c r="F2408" s="22" t="s">
        <v>9863</v>
      </c>
      <c r="G2408" s="22"/>
      <c r="H2408" s="14">
        <v>0.040000000000000001</v>
      </c>
      <c r="I2408" s="15" t="s">
        <v>64</v>
      </c>
      <c r="J2408" s="22" t="s">
        <v>65</v>
      </c>
      <c r="K2408" s="13">
        <v>90</v>
      </c>
      <c r="L2408" s="23"/>
      <c r="M2408" s="29">
        <f t="shared" si="137"/>
        <v>0</v>
      </c>
      <c r="N2408" s="29">
        <f t="shared" si="138"/>
        <v>0</v>
      </c>
      <c r="O2408" s="23">
        <v>5</v>
      </c>
      <c r="P2408" s="23">
        <v>10</v>
      </c>
      <c r="Q2408" s="23"/>
      <c r="R2408" s="23"/>
      <c r="S2408" s="22" t="s">
        <v>66</v>
      </c>
      <c r="T2408" s="22">
        <v>8</v>
      </c>
      <c r="U2408" s="22">
        <v>180</v>
      </c>
      <c r="V2408" s="22">
        <v>280</v>
      </c>
      <c r="W2408" s="22">
        <v>380</v>
      </c>
      <c r="X2408" s="24">
        <v>3</v>
      </c>
      <c r="Y2408" s="25"/>
      <c r="Z2408" s="18">
        <f>#NAME?</f>
        <v>0</v>
      </c>
      <c r="AA2408" s="18" t="b">
        <f t="shared" si="136"/>
        <v>1</v>
      </c>
      <c r="AB2408" s="26"/>
    </row>
    <row r="2409">
      <c r="A2409" s="21">
        <v>13584</v>
      </c>
      <c r="B2409" s="22" t="s">
        <v>9864</v>
      </c>
      <c r="C2409" s="22" t="s">
        <v>9865</v>
      </c>
      <c r="D2409" s="22" t="s">
        <v>4422</v>
      </c>
      <c r="E2409" s="22" t="s">
        <v>9866</v>
      </c>
      <c r="F2409" s="22" t="s">
        <v>9867</v>
      </c>
      <c r="G2409" s="22"/>
      <c r="H2409" s="14">
        <v>0.040000000000000001</v>
      </c>
      <c r="I2409" s="15" t="s">
        <v>64</v>
      </c>
      <c r="J2409" s="22" t="s">
        <v>65</v>
      </c>
      <c r="K2409" s="13">
        <v>90</v>
      </c>
      <c r="L2409" s="23"/>
      <c r="M2409" s="29">
        <f t="shared" si="137"/>
        <v>0</v>
      </c>
      <c r="N2409" s="29">
        <f t="shared" si="138"/>
        <v>0</v>
      </c>
      <c r="O2409" s="23">
        <v>5</v>
      </c>
      <c r="P2409" s="23">
        <v>10</v>
      </c>
      <c r="Q2409" s="23"/>
      <c r="R2409" s="23"/>
      <c r="S2409" s="22" t="s">
        <v>66</v>
      </c>
      <c r="T2409" s="22">
        <v>8</v>
      </c>
      <c r="U2409" s="22">
        <v>180</v>
      </c>
      <c r="V2409" s="22">
        <v>280</v>
      </c>
      <c r="W2409" s="22">
        <v>380</v>
      </c>
      <c r="X2409" s="24">
        <v>5</v>
      </c>
      <c r="Y2409" s="25"/>
      <c r="Z2409" s="18">
        <f>#NAME?</f>
        <v>0</v>
      </c>
      <c r="AA2409" s="18" t="b">
        <f t="shared" si="136"/>
        <v>1</v>
      </c>
      <c r="AB2409" s="26"/>
    </row>
    <row r="2410">
      <c r="A2410" s="21">
        <v>10354</v>
      </c>
      <c r="B2410" s="22" t="s">
        <v>9868</v>
      </c>
      <c r="C2410" s="22" t="s">
        <v>9869</v>
      </c>
      <c r="D2410" s="22" t="s">
        <v>4422</v>
      </c>
      <c r="E2410" s="22" t="s">
        <v>9870</v>
      </c>
      <c r="F2410" s="22" t="s">
        <v>9871</v>
      </c>
      <c r="G2410" s="22"/>
      <c r="H2410" s="14">
        <v>0.040000000000000001</v>
      </c>
      <c r="I2410" s="15" t="s">
        <v>64</v>
      </c>
      <c r="J2410" s="22" t="s">
        <v>65</v>
      </c>
      <c r="K2410" s="13">
        <v>90</v>
      </c>
      <c r="L2410" s="23">
        <v>0</v>
      </c>
      <c r="M2410" s="29">
        <f t="shared" si="137"/>
        <v>0</v>
      </c>
      <c r="N2410" s="29">
        <f t="shared" si="138"/>
        <v>0</v>
      </c>
      <c r="O2410" s="23"/>
      <c r="P2410" s="23"/>
      <c r="Q2410" s="23">
        <v>2</v>
      </c>
      <c r="R2410" s="23">
        <v>5</v>
      </c>
      <c r="S2410" s="22" t="s">
        <v>66</v>
      </c>
      <c r="T2410" s="22">
        <v>120</v>
      </c>
      <c r="U2410" s="22">
        <v>2790</v>
      </c>
      <c r="V2410" s="22">
        <v>4320</v>
      </c>
      <c r="W2410" s="22">
        <v>5960</v>
      </c>
      <c r="X2410" s="24">
        <v>2</v>
      </c>
      <c r="Y2410" s="25"/>
      <c r="Z2410" s="18">
        <f>#NAME?</f>
        <v>0</v>
      </c>
      <c r="AA2410" s="18" t="b">
        <f t="shared" si="136"/>
        <v>1</v>
      </c>
      <c r="AB2410" s="26">
        <v>3</v>
      </c>
    </row>
    <row r="2411">
      <c r="A2411" s="21">
        <v>10353</v>
      </c>
      <c r="B2411" s="22" t="s">
        <v>9872</v>
      </c>
      <c r="C2411" s="22" t="s">
        <v>9873</v>
      </c>
      <c r="D2411" s="22" t="s">
        <v>4422</v>
      </c>
      <c r="E2411" s="22" t="s">
        <v>9874</v>
      </c>
      <c r="F2411" s="22" t="s">
        <v>9875</v>
      </c>
      <c r="G2411" s="22"/>
      <c r="H2411" s="14">
        <v>0.040000000000000001</v>
      </c>
      <c r="I2411" s="15" t="s">
        <v>64</v>
      </c>
      <c r="J2411" s="22" t="s">
        <v>65</v>
      </c>
      <c r="K2411" s="13">
        <v>90</v>
      </c>
      <c r="L2411" s="23">
        <v>0</v>
      </c>
      <c r="M2411" s="29">
        <f t="shared" si="137"/>
        <v>0</v>
      </c>
      <c r="N2411" s="29">
        <f t="shared" si="138"/>
        <v>0</v>
      </c>
      <c r="O2411" s="23"/>
      <c r="P2411" s="23"/>
      <c r="Q2411" s="23">
        <v>2</v>
      </c>
      <c r="R2411" s="23">
        <v>5</v>
      </c>
      <c r="S2411" s="22" t="s">
        <v>66</v>
      </c>
      <c r="T2411" s="22">
        <v>120</v>
      </c>
      <c r="U2411" s="22">
        <v>2790</v>
      </c>
      <c r="V2411" s="22">
        <v>4320</v>
      </c>
      <c r="W2411" s="22">
        <v>5960</v>
      </c>
      <c r="X2411" s="24">
        <v>3</v>
      </c>
      <c r="Y2411" s="25"/>
      <c r="Z2411" s="18">
        <f>#NAME?</f>
        <v>0</v>
      </c>
      <c r="AA2411" s="18" t="b">
        <f t="shared" si="136"/>
        <v>1</v>
      </c>
      <c r="AB2411" s="26">
        <v>1</v>
      </c>
    </row>
    <row r="2412">
      <c r="A2412" s="21">
        <v>10356</v>
      </c>
      <c r="B2412" s="22" t="s">
        <v>9876</v>
      </c>
      <c r="C2412" s="22" t="s">
        <v>9877</v>
      </c>
      <c r="D2412" s="22" t="s">
        <v>4422</v>
      </c>
      <c r="E2412" s="22" t="s">
        <v>9878</v>
      </c>
      <c r="F2412" s="22" t="s">
        <v>9879</v>
      </c>
      <c r="G2412" s="22"/>
      <c r="H2412" s="14">
        <v>0.040000000000000001</v>
      </c>
      <c r="I2412" s="15" t="s">
        <v>64</v>
      </c>
      <c r="J2412" s="22" t="s">
        <v>65</v>
      </c>
      <c r="K2412" s="13">
        <v>90</v>
      </c>
      <c r="L2412" s="23">
        <v>0</v>
      </c>
      <c r="M2412" s="29">
        <f t="shared" si="137"/>
        <v>0</v>
      </c>
      <c r="N2412" s="29">
        <f t="shared" si="138"/>
        <v>0</v>
      </c>
      <c r="O2412" s="23"/>
      <c r="P2412" s="23"/>
      <c r="Q2412" s="23">
        <v>2</v>
      </c>
      <c r="R2412" s="23">
        <v>5</v>
      </c>
      <c r="S2412" s="22" t="s">
        <v>66</v>
      </c>
      <c r="T2412" s="22">
        <v>80</v>
      </c>
      <c r="U2412" s="22">
        <v>1860</v>
      </c>
      <c r="V2412" s="22">
        <v>2880</v>
      </c>
      <c r="W2412" s="22">
        <v>3970</v>
      </c>
      <c r="X2412" s="24">
        <v>2</v>
      </c>
      <c r="Y2412" s="25"/>
      <c r="Z2412" s="18">
        <f>#NAME?</f>
        <v>0</v>
      </c>
      <c r="AA2412" s="18" t="b">
        <f t="shared" si="136"/>
        <v>1</v>
      </c>
      <c r="AB2412" s="26">
        <v>3</v>
      </c>
    </row>
    <row r="2413">
      <c r="A2413" s="21">
        <v>10355</v>
      </c>
      <c r="B2413" s="22" t="s">
        <v>9880</v>
      </c>
      <c r="C2413" s="22" t="s">
        <v>9881</v>
      </c>
      <c r="D2413" s="22" t="s">
        <v>4422</v>
      </c>
      <c r="E2413" s="22" t="s">
        <v>9882</v>
      </c>
      <c r="F2413" s="22" t="s">
        <v>9883</v>
      </c>
      <c r="G2413" s="22"/>
      <c r="H2413" s="14">
        <v>0.040000000000000001</v>
      </c>
      <c r="I2413" s="15" t="s">
        <v>64</v>
      </c>
      <c r="J2413" s="22" t="s">
        <v>65</v>
      </c>
      <c r="K2413" s="13">
        <v>90</v>
      </c>
      <c r="L2413" s="23">
        <v>0</v>
      </c>
      <c r="M2413" s="29">
        <f t="shared" si="137"/>
        <v>0</v>
      </c>
      <c r="N2413" s="29">
        <f t="shared" si="138"/>
        <v>0</v>
      </c>
      <c r="O2413" s="23"/>
      <c r="P2413" s="23"/>
      <c r="Q2413" s="23">
        <v>2</v>
      </c>
      <c r="R2413" s="23">
        <v>5</v>
      </c>
      <c r="S2413" s="22" t="s">
        <v>66</v>
      </c>
      <c r="T2413" s="22">
        <v>80</v>
      </c>
      <c r="U2413" s="22">
        <v>1860</v>
      </c>
      <c r="V2413" s="22">
        <v>2880</v>
      </c>
      <c r="W2413" s="22">
        <v>3970</v>
      </c>
      <c r="X2413" s="24">
        <v>2</v>
      </c>
      <c r="Y2413" s="25"/>
      <c r="Z2413" s="18">
        <f>#NAME?</f>
        <v>0</v>
      </c>
      <c r="AA2413" s="18" t="b">
        <f t="shared" si="136"/>
        <v>1</v>
      </c>
      <c r="AB2413" s="26">
        <v>6</v>
      </c>
    </row>
    <row r="2414">
      <c r="A2414" s="12">
        <v>12021</v>
      </c>
      <c r="B2414" s="13" t="s">
        <v>9884</v>
      </c>
      <c r="C2414" s="13" t="s">
        <v>9885</v>
      </c>
      <c r="D2414" s="13" t="s">
        <v>4422</v>
      </c>
      <c r="E2414" s="13" t="s">
        <v>9886</v>
      </c>
      <c r="F2414" s="13" t="s">
        <v>9887</v>
      </c>
      <c r="G2414" s="13" t="s">
        <v>9888</v>
      </c>
      <c r="H2414" s="14">
        <v>0.02</v>
      </c>
      <c r="I2414" s="15" t="s">
        <v>32</v>
      </c>
      <c r="J2414" s="13" t="s">
        <v>33</v>
      </c>
      <c r="K2414" s="20">
        <v>90</v>
      </c>
      <c r="L2414" s="16">
        <f>#NAME?</f>
        <v>0</v>
      </c>
      <c r="M2414" s="29">
        <f t="shared" si="137"/>
        <v>0</v>
      </c>
      <c r="N2414" s="29">
        <f t="shared" si="138"/>
        <v>0</v>
      </c>
      <c r="O2414" s="16"/>
      <c r="P2414" s="16"/>
      <c r="Q2414" s="29">
        <v>1</v>
      </c>
      <c r="R2414" s="29">
        <v>2</v>
      </c>
      <c r="S2414" s="13" t="s">
        <v>34</v>
      </c>
      <c r="T2414" s="13">
        <v>1.5</v>
      </c>
      <c r="U2414" s="13">
        <v>232.88</v>
      </c>
      <c r="V2414" s="13">
        <v>300</v>
      </c>
      <c r="W2414" s="13">
        <v>420</v>
      </c>
      <c r="X2414" s="17"/>
      <c r="Y2414" s="18"/>
      <c r="Z2414" s="18">
        <f>#NAME?</f>
        <v>0</v>
      </c>
      <c r="AA2414" s="18" t="b">
        <f t="shared" si="136"/>
        <v>1</v>
      </c>
      <c r="AB2414" s="19"/>
    </row>
    <row r="2415">
      <c r="A2415" s="12">
        <v>12022</v>
      </c>
      <c r="B2415" s="13" t="s">
        <v>9889</v>
      </c>
      <c r="C2415" s="13" t="s">
        <v>9890</v>
      </c>
      <c r="D2415" s="13" t="s">
        <v>4422</v>
      </c>
      <c r="E2415" s="13" t="s">
        <v>9891</v>
      </c>
      <c r="F2415" s="13" t="s">
        <v>9892</v>
      </c>
      <c r="G2415" s="13" t="s">
        <v>9888</v>
      </c>
      <c r="H2415" s="14">
        <v>0.02</v>
      </c>
      <c r="I2415" s="15" t="s">
        <v>32</v>
      </c>
      <c r="J2415" s="13" t="s">
        <v>33</v>
      </c>
      <c r="K2415" s="20">
        <v>90</v>
      </c>
      <c r="L2415" s="16">
        <f>#NAME?</f>
        <v>0</v>
      </c>
      <c r="M2415" s="29">
        <f t="shared" si="137"/>
        <v>0</v>
      </c>
      <c r="N2415" s="29">
        <f t="shared" si="138"/>
        <v>0</v>
      </c>
      <c r="O2415" s="16"/>
      <c r="P2415" s="16"/>
      <c r="Q2415" s="29">
        <v>1</v>
      </c>
      <c r="R2415" s="29">
        <v>2</v>
      </c>
      <c r="S2415" s="13" t="s">
        <v>34</v>
      </c>
      <c r="T2415" s="13">
        <v>1.5</v>
      </c>
      <c r="U2415" s="13">
        <v>232.88</v>
      </c>
      <c r="V2415" s="13">
        <v>300</v>
      </c>
      <c r="W2415" s="13">
        <v>420</v>
      </c>
      <c r="X2415" s="17"/>
      <c r="Y2415" s="18"/>
      <c r="Z2415" s="18">
        <f>#NAME?</f>
        <v>0</v>
      </c>
      <c r="AA2415" s="18" t="b">
        <f t="shared" si="136"/>
        <v>1</v>
      </c>
      <c r="AB2415" s="19">
        <v>1</v>
      </c>
    </row>
    <row r="2416">
      <c r="A2416" s="12">
        <v>12811</v>
      </c>
      <c r="B2416" s="13" t="s">
        <v>9893</v>
      </c>
      <c r="C2416" s="13" t="s">
        <v>9894</v>
      </c>
      <c r="D2416" s="13" t="s">
        <v>4422</v>
      </c>
      <c r="E2416" s="13" t="s">
        <v>9895</v>
      </c>
      <c r="F2416" s="13" t="s">
        <v>9896</v>
      </c>
      <c r="G2416" s="13" t="s">
        <v>9897</v>
      </c>
      <c r="H2416" s="14">
        <v>0.02</v>
      </c>
      <c r="I2416" s="15" t="s">
        <v>32</v>
      </c>
      <c r="J2416" s="13" t="s">
        <v>33</v>
      </c>
      <c r="K2416" s="13">
        <v>90</v>
      </c>
      <c r="L2416" s="16">
        <f>#NAME?</f>
        <v>0</v>
      </c>
      <c r="M2416" s="29">
        <f t="shared" si="137"/>
        <v>0</v>
      </c>
      <c r="N2416" s="29">
        <f t="shared" si="138"/>
        <v>0</v>
      </c>
      <c r="O2416" s="16"/>
      <c r="P2416" s="16"/>
      <c r="Q2416" s="16">
        <v>1</v>
      </c>
      <c r="R2416" s="16">
        <v>2</v>
      </c>
      <c r="S2416" s="13" t="s">
        <v>34</v>
      </c>
      <c r="T2416" s="13">
        <v>8.8300000000000001</v>
      </c>
      <c r="U2416" s="13">
        <v>1</v>
      </c>
      <c r="V2416" s="13">
        <v>1800</v>
      </c>
      <c r="W2416" s="13">
        <v>2480</v>
      </c>
      <c r="X2416" s="17"/>
      <c r="Y2416" s="18"/>
      <c r="Z2416" s="18">
        <f>#NAME?</f>
        <v>0</v>
      </c>
      <c r="AA2416" s="18" t="b">
        <f t="shared" si="136"/>
        <v>1</v>
      </c>
      <c r="AB2416" s="19"/>
    </row>
    <row r="2417">
      <c r="A2417" s="12">
        <v>12855</v>
      </c>
      <c r="B2417" s="13" t="s">
        <v>9898</v>
      </c>
      <c r="C2417" s="13" t="s">
        <v>9899</v>
      </c>
      <c r="D2417" s="13" t="s">
        <v>4422</v>
      </c>
      <c r="E2417" s="13" t="s">
        <v>9900</v>
      </c>
      <c r="F2417" s="13" t="s">
        <v>9901</v>
      </c>
      <c r="G2417" s="13" t="s">
        <v>9902</v>
      </c>
      <c r="H2417" s="14">
        <v>0.02</v>
      </c>
      <c r="I2417" s="15" t="s">
        <v>32</v>
      </c>
      <c r="J2417" s="13" t="s">
        <v>33</v>
      </c>
      <c r="K2417" s="13">
        <v>90</v>
      </c>
      <c r="L2417" s="16">
        <f>#NAME?</f>
        <v>10</v>
      </c>
      <c r="M2417" s="29">
        <f t="shared" si="137"/>
        <v>40</v>
      </c>
      <c r="N2417" s="29">
        <f t="shared" si="138"/>
        <v>50</v>
      </c>
      <c r="O2417" s="16"/>
      <c r="P2417" s="16"/>
      <c r="Q2417" s="16">
        <v>1</v>
      </c>
      <c r="R2417" s="16">
        <v>3</v>
      </c>
      <c r="S2417" s="13" t="s">
        <v>34</v>
      </c>
      <c r="T2417" s="13">
        <v>14.81</v>
      </c>
      <c r="U2417" s="13">
        <v>2467.7199999999998</v>
      </c>
      <c r="V2417" s="13">
        <v>2900</v>
      </c>
      <c r="W2417" s="13">
        <v>4600</v>
      </c>
      <c r="X2417" s="17"/>
      <c r="Y2417" s="18"/>
      <c r="Z2417" s="18">
        <f>#NAME?</f>
        <v>0</v>
      </c>
      <c r="AA2417" s="18" t="b">
        <f t="shared" si="136"/>
        <v>1</v>
      </c>
      <c r="AB2417" s="19"/>
    </row>
    <row r="2418">
      <c r="A2418" s="12">
        <v>11952</v>
      </c>
      <c r="B2418" s="13" t="s">
        <v>9903</v>
      </c>
      <c r="C2418" s="13" t="s">
        <v>9904</v>
      </c>
      <c r="D2418" s="13" t="s">
        <v>4422</v>
      </c>
      <c r="E2418" s="13" t="s">
        <v>9905</v>
      </c>
      <c r="F2418" s="13" t="s">
        <v>9906</v>
      </c>
      <c r="G2418" s="13" t="s">
        <v>9907</v>
      </c>
      <c r="H2418" s="14">
        <v>0.02</v>
      </c>
      <c r="I2418" s="15" t="s">
        <v>32</v>
      </c>
      <c r="J2418" s="13" t="s">
        <v>33</v>
      </c>
      <c r="K2418" s="13">
        <v>90</v>
      </c>
      <c r="L2418" s="16">
        <f>#NAME?</f>
        <v>6</v>
      </c>
      <c r="M2418" s="29">
        <f t="shared" si="137"/>
        <v>24</v>
      </c>
      <c r="N2418" s="29">
        <f t="shared" si="138"/>
        <v>30</v>
      </c>
      <c r="O2418" s="16"/>
      <c r="P2418" s="16"/>
      <c r="Q2418" s="16">
        <v>1</v>
      </c>
      <c r="R2418" s="16">
        <v>3</v>
      </c>
      <c r="S2418" s="13" t="s">
        <v>34</v>
      </c>
      <c r="T2418" s="13">
        <v>12.890000000000001</v>
      </c>
      <c r="U2418" s="13">
        <v>2147.8000000000002</v>
      </c>
      <c r="V2418" s="13">
        <v>2700</v>
      </c>
      <c r="W2418" s="13">
        <v>4300</v>
      </c>
      <c r="X2418" s="17"/>
      <c r="Y2418" s="18">
        <f>11+38</f>
        <v>49</v>
      </c>
      <c r="Z2418" s="18">
        <f>#NAME?</f>
        <v>49</v>
      </c>
      <c r="AA2418" s="18" t="b">
        <f t="shared" si="136"/>
        <v>1</v>
      </c>
      <c r="AB2418" s="19">
        <v>2</v>
      </c>
    </row>
    <row r="2419">
      <c r="A2419" s="12">
        <v>12044</v>
      </c>
      <c r="B2419" s="13" t="s">
        <v>9908</v>
      </c>
      <c r="C2419" s="13" t="s">
        <v>9909</v>
      </c>
      <c r="D2419" s="13" t="s">
        <v>4422</v>
      </c>
      <c r="E2419" s="13" t="s">
        <v>9910</v>
      </c>
      <c r="F2419" s="13" t="s">
        <v>9911</v>
      </c>
      <c r="G2419" s="13" t="s">
        <v>9912</v>
      </c>
      <c r="H2419" s="14">
        <v>0.02</v>
      </c>
      <c r="I2419" s="15" t="s">
        <v>32</v>
      </c>
      <c r="J2419" s="13" t="s">
        <v>33</v>
      </c>
      <c r="K2419" s="13">
        <v>90</v>
      </c>
      <c r="L2419" s="16">
        <f>#NAME?</f>
        <v>2</v>
      </c>
      <c r="M2419" s="29">
        <f t="shared" si="137"/>
        <v>8</v>
      </c>
      <c r="N2419" s="29">
        <f t="shared" si="138"/>
        <v>10</v>
      </c>
      <c r="O2419" s="16"/>
      <c r="P2419" s="16"/>
      <c r="Q2419" s="16">
        <v>1</v>
      </c>
      <c r="R2419" s="16">
        <v>2</v>
      </c>
      <c r="S2419" s="13" t="s">
        <v>34</v>
      </c>
      <c r="T2419" s="13">
        <v>12</v>
      </c>
      <c r="U2419" s="13">
        <v>1990</v>
      </c>
      <c r="V2419" s="13">
        <v>2500</v>
      </c>
      <c r="W2419" s="13">
        <v>4100</v>
      </c>
      <c r="X2419" s="17"/>
      <c r="Y2419" s="18">
        <v>5</v>
      </c>
      <c r="Z2419" s="18">
        <f>#NAME?</f>
        <v>5</v>
      </c>
      <c r="AA2419" s="18" t="b">
        <f t="shared" si="136"/>
        <v>1</v>
      </c>
      <c r="AB2419" s="19">
        <v>3</v>
      </c>
    </row>
    <row r="2420">
      <c r="A2420" s="12">
        <v>11910</v>
      </c>
      <c r="B2420" s="13" t="s">
        <v>9913</v>
      </c>
      <c r="C2420" s="13" t="s">
        <v>9914</v>
      </c>
      <c r="D2420" s="13" t="s">
        <v>4422</v>
      </c>
      <c r="E2420" s="13" t="s">
        <v>9915</v>
      </c>
      <c r="F2420" s="13" t="s">
        <v>9916</v>
      </c>
      <c r="G2420" s="13" t="s">
        <v>9917</v>
      </c>
      <c r="H2420" s="14">
        <v>0.02</v>
      </c>
      <c r="I2420" s="15" t="s">
        <v>32</v>
      </c>
      <c r="J2420" s="13" t="s">
        <v>33</v>
      </c>
      <c r="K2420" s="13">
        <v>90</v>
      </c>
      <c r="L2420" s="16">
        <f>#NAME?</f>
        <v>0</v>
      </c>
      <c r="M2420" s="29">
        <f t="shared" si="137"/>
        <v>0</v>
      </c>
      <c r="N2420" s="29">
        <f t="shared" si="138"/>
        <v>0</v>
      </c>
      <c r="O2420" s="16"/>
      <c r="P2420" s="16"/>
      <c r="Q2420" s="16">
        <v>1</v>
      </c>
      <c r="R2420" s="16">
        <v>3</v>
      </c>
      <c r="S2420" s="13" t="s">
        <v>34</v>
      </c>
      <c r="T2420" s="13">
        <v>15.029999999999999</v>
      </c>
      <c r="U2420" s="13">
        <v>2393.7199999999998</v>
      </c>
      <c r="V2420" s="13">
        <v>3100</v>
      </c>
      <c r="W2420" s="13">
        <v>4300</v>
      </c>
      <c r="X2420" s="17"/>
      <c r="Y2420" s="18">
        <v>16</v>
      </c>
      <c r="Z2420" s="18">
        <f>#NAME?</f>
        <v>16</v>
      </c>
      <c r="AA2420" s="18" t="b">
        <f t="shared" si="136"/>
        <v>1</v>
      </c>
      <c r="AB2420" s="19">
        <v>2</v>
      </c>
    </row>
    <row r="2421">
      <c r="A2421" s="12">
        <v>13427</v>
      </c>
      <c r="B2421" s="13" t="s">
        <v>9918</v>
      </c>
      <c r="C2421" s="13" t="s">
        <v>9919</v>
      </c>
      <c r="D2421" s="13" t="s">
        <v>4422</v>
      </c>
      <c r="E2421" s="13" t="s">
        <v>9920</v>
      </c>
      <c r="F2421" s="13" t="s">
        <v>9916</v>
      </c>
      <c r="G2421" s="13" t="s">
        <v>9917</v>
      </c>
      <c r="H2421" s="14">
        <v>0.02</v>
      </c>
      <c r="I2421" s="15" t="s">
        <v>32</v>
      </c>
      <c r="J2421" s="13" t="s">
        <v>33</v>
      </c>
      <c r="K2421" s="13">
        <v>90</v>
      </c>
      <c r="L2421" s="16">
        <f>#NAME?</f>
        <v>1</v>
      </c>
      <c r="M2421" s="29">
        <f t="shared" si="137"/>
        <v>4</v>
      </c>
      <c r="N2421" s="29">
        <f t="shared" si="138"/>
        <v>5</v>
      </c>
      <c r="O2421" s="16"/>
      <c r="P2421" s="16"/>
      <c r="Q2421" s="16">
        <v>1</v>
      </c>
      <c r="R2421" s="16">
        <v>2</v>
      </c>
      <c r="S2421" s="13" t="s">
        <v>34</v>
      </c>
      <c r="T2421" s="13">
        <v>15</v>
      </c>
      <c r="U2421" s="13">
        <v>2</v>
      </c>
      <c r="V2421" s="13">
        <v>3000</v>
      </c>
      <c r="W2421" s="13">
        <v>4140</v>
      </c>
      <c r="X2421" s="17"/>
      <c r="Y2421" s="18"/>
      <c r="Z2421" s="18">
        <f>#NAME?</f>
        <v>0</v>
      </c>
      <c r="AA2421" s="18" t="b">
        <f t="shared" si="136"/>
        <v>1</v>
      </c>
      <c r="AB2421" s="19"/>
    </row>
    <row r="2422">
      <c r="A2422" s="21">
        <v>10507</v>
      </c>
      <c r="B2422" s="22" t="s">
        <v>9921</v>
      </c>
      <c r="C2422" s="22" t="s">
        <v>9922</v>
      </c>
      <c r="D2422" s="22" t="s">
        <v>4422</v>
      </c>
      <c r="E2422" s="22" t="s">
        <v>9923</v>
      </c>
      <c r="F2422" s="22" t="s">
        <v>9924</v>
      </c>
      <c r="G2422" s="22"/>
      <c r="H2422" s="14">
        <v>0.040000000000000001</v>
      </c>
      <c r="I2422" s="15" t="s">
        <v>64</v>
      </c>
      <c r="J2422" s="22" t="s">
        <v>65</v>
      </c>
      <c r="K2422" s="13">
        <v>90</v>
      </c>
      <c r="L2422" s="23">
        <v>8</v>
      </c>
      <c r="M2422" s="29">
        <f t="shared" si="137"/>
        <v>32</v>
      </c>
      <c r="N2422" s="29">
        <f t="shared" si="138"/>
        <v>40</v>
      </c>
      <c r="O2422" s="23">
        <v>5</v>
      </c>
      <c r="P2422" s="23">
        <v>20</v>
      </c>
      <c r="Q2422" s="23"/>
      <c r="R2422" s="23"/>
      <c r="S2422" s="22" t="s">
        <v>66</v>
      </c>
      <c r="T2422" s="22">
        <v>25</v>
      </c>
      <c r="U2422" s="22">
        <v>635.70000000000005</v>
      </c>
      <c r="V2422" s="22">
        <v>960</v>
      </c>
      <c r="W2422" s="22">
        <v>1650</v>
      </c>
      <c r="X2422" s="24"/>
      <c r="Y2422" s="25"/>
      <c r="Z2422" s="18">
        <f>#NAME?</f>
        <v>0</v>
      </c>
      <c r="AA2422" s="18" t="b">
        <f t="shared" si="136"/>
        <v>1</v>
      </c>
      <c r="AB2422" s="26"/>
    </row>
    <row r="2423">
      <c r="A2423" s="21">
        <v>10506</v>
      </c>
      <c r="B2423" s="22" t="s">
        <v>9925</v>
      </c>
      <c r="C2423" s="22" t="s">
        <v>9926</v>
      </c>
      <c r="D2423" s="22" t="s">
        <v>4422</v>
      </c>
      <c r="E2423" s="22" t="s">
        <v>9927</v>
      </c>
      <c r="F2423" s="22" t="s">
        <v>9928</v>
      </c>
      <c r="G2423" s="22"/>
      <c r="H2423" s="14">
        <v>0.040000000000000001</v>
      </c>
      <c r="I2423" s="15" t="s">
        <v>64</v>
      </c>
      <c r="J2423" s="22" t="s">
        <v>65</v>
      </c>
      <c r="K2423" s="13">
        <v>90</v>
      </c>
      <c r="L2423" s="23">
        <v>9</v>
      </c>
      <c r="M2423" s="29">
        <f t="shared" si="137"/>
        <v>36</v>
      </c>
      <c r="N2423" s="29">
        <f t="shared" si="138"/>
        <v>45</v>
      </c>
      <c r="O2423" s="23">
        <v>5</v>
      </c>
      <c r="P2423" s="23">
        <v>20</v>
      </c>
      <c r="Q2423" s="23"/>
      <c r="R2423" s="23"/>
      <c r="S2423" s="22" t="s">
        <v>66</v>
      </c>
      <c r="T2423" s="22">
        <v>25</v>
      </c>
      <c r="U2423" s="22">
        <v>635.70000000000005</v>
      </c>
      <c r="V2423" s="22">
        <v>960</v>
      </c>
      <c r="W2423" s="22">
        <v>1650</v>
      </c>
      <c r="X2423" s="24"/>
      <c r="Y2423" s="25"/>
      <c r="Z2423" s="18">
        <f>#NAME?</f>
        <v>0</v>
      </c>
      <c r="AA2423" s="18" t="b">
        <f t="shared" si="136"/>
        <v>1</v>
      </c>
      <c r="AB2423" s="26"/>
    </row>
    <row r="2424">
      <c r="A2424" s="21">
        <v>10511</v>
      </c>
      <c r="B2424" s="22" t="s">
        <v>9929</v>
      </c>
      <c r="C2424" s="22" t="s">
        <v>9930</v>
      </c>
      <c r="D2424" s="22" t="s">
        <v>4422</v>
      </c>
      <c r="E2424" s="22" t="s">
        <v>9931</v>
      </c>
      <c r="F2424" s="22" t="s">
        <v>9932</v>
      </c>
      <c r="G2424" s="22"/>
      <c r="H2424" s="14">
        <v>0.040000000000000001</v>
      </c>
      <c r="I2424" s="15" t="s">
        <v>64</v>
      </c>
      <c r="J2424" s="22" t="s">
        <v>65</v>
      </c>
      <c r="K2424" s="13">
        <v>90</v>
      </c>
      <c r="L2424" s="23">
        <v>9</v>
      </c>
      <c r="M2424" s="29">
        <f t="shared" si="137"/>
        <v>36</v>
      </c>
      <c r="N2424" s="29">
        <f t="shared" si="138"/>
        <v>45</v>
      </c>
      <c r="O2424" s="23"/>
      <c r="P2424" s="23"/>
      <c r="Q2424" s="23">
        <v>2</v>
      </c>
      <c r="R2424" s="23">
        <v>5</v>
      </c>
      <c r="S2424" s="22" t="s">
        <v>66</v>
      </c>
      <c r="T2424" s="22">
        <v>100</v>
      </c>
      <c r="U2424" s="22">
        <v>2542.8000000000002</v>
      </c>
      <c r="V2424" s="22">
        <v>4100</v>
      </c>
      <c r="W2424" s="22">
        <v>7500</v>
      </c>
      <c r="X2424" s="24"/>
      <c r="Y2424" s="25"/>
      <c r="Z2424" s="18">
        <f>#NAME?</f>
        <v>0</v>
      </c>
      <c r="AA2424" s="18" t="b">
        <f t="shared" si="136"/>
        <v>1</v>
      </c>
      <c r="AB2424" s="26"/>
    </row>
    <row r="2425">
      <c r="A2425" s="21">
        <v>10510</v>
      </c>
      <c r="B2425" s="22" t="s">
        <v>9933</v>
      </c>
      <c r="C2425" s="22" t="s">
        <v>9934</v>
      </c>
      <c r="D2425" s="22" t="s">
        <v>4422</v>
      </c>
      <c r="E2425" s="22" t="s">
        <v>9935</v>
      </c>
      <c r="F2425" s="22" t="s">
        <v>9936</v>
      </c>
      <c r="G2425" s="22"/>
      <c r="H2425" s="14">
        <v>0.040000000000000001</v>
      </c>
      <c r="I2425" s="15" t="s">
        <v>64</v>
      </c>
      <c r="J2425" s="22" t="s">
        <v>65</v>
      </c>
      <c r="K2425" s="13">
        <v>90</v>
      </c>
      <c r="L2425" s="23">
        <v>5</v>
      </c>
      <c r="M2425" s="29">
        <f t="shared" si="137"/>
        <v>20</v>
      </c>
      <c r="N2425" s="29">
        <f t="shared" si="138"/>
        <v>25</v>
      </c>
      <c r="O2425" s="23"/>
      <c r="P2425" s="23"/>
      <c r="Q2425" s="23">
        <v>2</v>
      </c>
      <c r="R2425" s="23">
        <v>10</v>
      </c>
      <c r="S2425" s="22" t="s">
        <v>66</v>
      </c>
      <c r="T2425" s="22">
        <v>62</v>
      </c>
      <c r="U2425" s="22">
        <v>1576.54</v>
      </c>
      <c r="V2425" s="22">
        <v>2400</v>
      </c>
      <c r="W2425" s="22">
        <v>4200</v>
      </c>
      <c r="X2425" s="24"/>
      <c r="Y2425" s="25">
        <v>11</v>
      </c>
      <c r="Z2425" s="18">
        <f>#NAME?</f>
        <v>11</v>
      </c>
      <c r="AA2425" s="18" t="b">
        <f t="shared" si="136"/>
        <v>1</v>
      </c>
      <c r="AB2425" s="26"/>
    </row>
    <row r="2426">
      <c r="A2426" s="21">
        <v>12071</v>
      </c>
      <c r="B2426" s="22" t="s">
        <v>9937</v>
      </c>
      <c r="C2426" s="22" t="s">
        <v>9938</v>
      </c>
      <c r="D2426" s="22" t="s">
        <v>4422</v>
      </c>
      <c r="E2426" s="22" t="s">
        <v>9939</v>
      </c>
      <c r="F2426" s="22" t="s">
        <v>9940</v>
      </c>
      <c r="G2426" s="22"/>
      <c r="H2426" s="14">
        <v>0.040000000000000001</v>
      </c>
      <c r="I2426" s="15" t="s">
        <v>64</v>
      </c>
      <c r="J2426" s="22" t="s">
        <v>65</v>
      </c>
      <c r="K2426" s="13">
        <v>90</v>
      </c>
      <c r="L2426" s="23">
        <v>5</v>
      </c>
      <c r="M2426" s="29">
        <f t="shared" si="137"/>
        <v>20</v>
      </c>
      <c r="N2426" s="29">
        <f t="shared" si="138"/>
        <v>25</v>
      </c>
      <c r="O2426" s="23"/>
      <c r="P2426" s="23"/>
      <c r="Q2426" s="23">
        <v>2</v>
      </c>
      <c r="R2426" s="23">
        <v>10</v>
      </c>
      <c r="S2426" s="22" t="s">
        <v>66</v>
      </c>
      <c r="T2426" s="22">
        <v>135</v>
      </c>
      <c r="U2426" s="22">
        <v>3443</v>
      </c>
      <c r="V2426" s="22">
        <v>4800</v>
      </c>
      <c r="W2426" s="22">
        <v>6800</v>
      </c>
      <c r="X2426" s="24">
        <v>3</v>
      </c>
      <c r="Y2426" s="25"/>
      <c r="Z2426" s="18">
        <f>#NAME?</f>
        <v>0</v>
      </c>
      <c r="AA2426" s="18" t="b">
        <f t="shared" si="136"/>
        <v>1</v>
      </c>
      <c r="AB2426" s="26">
        <v>3</v>
      </c>
    </row>
    <row r="2427">
      <c r="A2427" s="21">
        <v>12070</v>
      </c>
      <c r="B2427" s="22" t="s">
        <v>9941</v>
      </c>
      <c r="C2427" s="22" t="s">
        <v>9942</v>
      </c>
      <c r="D2427" s="22" t="s">
        <v>4422</v>
      </c>
      <c r="E2427" s="22" t="s">
        <v>9943</v>
      </c>
      <c r="F2427" s="22" t="s">
        <v>9944</v>
      </c>
      <c r="G2427" s="22"/>
      <c r="H2427" s="14">
        <v>0.040000000000000001</v>
      </c>
      <c r="I2427" s="15" t="s">
        <v>64</v>
      </c>
      <c r="J2427" s="22" t="s">
        <v>65</v>
      </c>
      <c r="K2427" s="13">
        <v>90</v>
      </c>
      <c r="L2427" s="23">
        <v>6</v>
      </c>
      <c r="M2427" s="29">
        <f t="shared" si="137"/>
        <v>24</v>
      </c>
      <c r="N2427" s="29">
        <f t="shared" si="138"/>
        <v>30</v>
      </c>
      <c r="O2427" s="23"/>
      <c r="P2427" s="23"/>
      <c r="Q2427" s="23">
        <v>2</v>
      </c>
      <c r="R2427" s="23">
        <v>10</v>
      </c>
      <c r="S2427" s="22" t="s">
        <v>66</v>
      </c>
      <c r="T2427" s="22">
        <v>135</v>
      </c>
      <c r="U2427" s="22">
        <v>3443</v>
      </c>
      <c r="V2427" s="22">
        <v>4800</v>
      </c>
      <c r="W2427" s="22">
        <v>6800</v>
      </c>
      <c r="X2427" s="24"/>
      <c r="Y2427" s="25"/>
      <c r="Z2427" s="18">
        <f>#NAME?</f>
        <v>0</v>
      </c>
      <c r="AA2427" s="18" t="b">
        <f t="shared" si="136"/>
        <v>1</v>
      </c>
      <c r="AB2427" s="26">
        <v>0</v>
      </c>
    </row>
    <row r="2428">
      <c r="A2428" s="21">
        <v>10509</v>
      </c>
      <c r="B2428" s="22" t="s">
        <v>9945</v>
      </c>
      <c r="C2428" s="22" t="s">
        <v>9946</v>
      </c>
      <c r="D2428" s="22" t="s">
        <v>4422</v>
      </c>
      <c r="E2428" s="22" t="s">
        <v>9947</v>
      </c>
      <c r="F2428" s="22" t="s">
        <v>9948</v>
      </c>
      <c r="G2428" s="22"/>
      <c r="H2428" s="14">
        <v>0.040000000000000001</v>
      </c>
      <c r="I2428" s="15" t="s">
        <v>64</v>
      </c>
      <c r="J2428" s="22" t="s">
        <v>65</v>
      </c>
      <c r="K2428" s="13">
        <v>90</v>
      </c>
      <c r="L2428" s="23">
        <v>2</v>
      </c>
      <c r="M2428" s="29">
        <f t="shared" si="137"/>
        <v>8</v>
      </c>
      <c r="N2428" s="29">
        <f t="shared" si="138"/>
        <v>10</v>
      </c>
      <c r="O2428" s="23"/>
      <c r="P2428" s="23"/>
      <c r="Q2428" s="23">
        <v>2</v>
      </c>
      <c r="R2428" s="23">
        <v>10</v>
      </c>
      <c r="S2428" s="22" t="s">
        <v>66</v>
      </c>
      <c r="T2428" s="22">
        <v>60</v>
      </c>
      <c r="U2428" s="22">
        <v>1530</v>
      </c>
      <c r="V2428" s="22">
        <v>2300</v>
      </c>
      <c r="W2428" s="22">
        <v>3900</v>
      </c>
      <c r="X2428" s="24">
        <v>3</v>
      </c>
      <c r="Y2428" s="25">
        <v>33</v>
      </c>
      <c r="Z2428" s="18">
        <f>#NAME?</f>
        <v>33</v>
      </c>
      <c r="AA2428" s="18" t="b">
        <f t="shared" si="136"/>
        <v>1</v>
      </c>
      <c r="AB2428" s="26">
        <v>3</v>
      </c>
    </row>
    <row r="2429">
      <c r="A2429" s="21">
        <v>10508</v>
      </c>
      <c r="B2429" s="22" t="s">
        <v>9949</v>
      </c>
      <c r="C2429" s="22" t="s">
        <v>9950</v>
      </c>
      <c r="D2429" s="22" t="s">
        <v>4422</v>
      </c>
      <c r="E2429" s="22" t="s">
        <v>9951</v>
      </c>
      <c r="F2429" s="22" t="s">
        <v>9952</v>
      </c>
      <c r="G2429" s="22"/>
      <c r="H2429" s="14">
        <v>0.040000000000000001</v>
      </c>
      <c r="I2429" s="15" t="s">
        <v>64</v>
      </c>
      <c r="J2429" s="22" t="s">
        <v>65</v>
      </c>
      <c r="K2429" s="13">
        <v>90</v>
      </c>
      <c r="L2429" s="23">
        <v>2</v>
      </c>
      <c r="M2429" s="29">
        <f t="shared" si="137"/>
        <v>8</v>
      </c>
      <c r="N2429" s="29">
        <f t="shared" si="138"/>
        <v>10</v>
      </c>
      <c r="O2429" s="23"/>
      <c r="P2429" s="23"/>
      <c r="Q2429" s="23">
        <v>2</v>
      </c>
      <c r="R2429" s="23">
        <v>10</v>
      </c>
      <c r="S2429" s="22" t="s">
        <v>66</v>
      </c>
      <c r="T2429" s="22">
        <v>60</v>
      </c>
      <c r="U2429" s="22">
        <v>1530</v>
      </c>
      <c r="V2429" s="22">
        <v>2300</v>
      </c>
      <c r="W2429" s="22">
        <v>3900</v>
      </c>
      <c r="X2429" s="24">
        <v>2</v>
      </c>
      <c r="Y2429" s="25">
        <v>35</v>
      </c>
      <c r="Z2429" s="18">
        <f>#NAME?</f>
        <v>35</v>
      </c>
      <c r="AA2429" s="18" t="b">
        <f t="shared" si="136"/>
        <v>1</v>
      </c>
      <c r="AB2429" s="26">
        <v>2</v>
      </c>
    </row>
    <row r="2430">
      <c r="A2430" s="21">
        <v>11355</v>
      </c>
      <c r="B2430" s="22" t="s">
        <v>9953</v>
      </c>
      <c r="C2430" s="22" t="s">
        <v>9954</v>
      </c>
      <c r="D2430" s="22" t="s">
        <v>4422</v>
      </c>
      <c r="E2430" s="22" t="s">
        <v>9955</v>
      </c>
      <c r="F2430" s="22" t="s">
        <v>9956</v>
      </c>
      <c r="G2430" s="22"/>
      <c r="H2430" s="14">
        <v>0.040000000000000001</v>
      </c>
      <c r="I2430" s="15" t="s">
        <v>64</v>
      </c>
      <c r="J2430" s="22" t="s">
        <v>65</v>
      </c>
      <c r="K2430" s="13">
        <v>90</v>
      </c>
      <c r="L2430" s="23"/>
      <c r="M2430" s="29">
        <f t="shared" si="137"/>
        <v>0</v>
      </c>
      <c r="N2430" s="29">
        <f t="shared" si="138"/>
        <v>0</v>
      </c>
      <c r="O2430" s="23"/>
      <c r="P2430" s="23"/>
      <c r="Q2430" s="23">
        <v>2</v>
      </c>
      <c r="R2430" s="23">
        <v>10</v>
      </c>
      <c r="S2430" s="22" t="s">
        <v>66</v>
      </c>
      <c r="T2430" s="22">
        <v>9.3000000000000007</v>
      </c>
      <c r="U2430" s="22">
        <v>1454</v>
      </c>
      <c r="V2430" s="22">
        <v>2250</v>
      </c>
      <c r="W2430" s="22">
        <v>3110</v>
      </c>
      <c r="X2430" s="24"/>
      <c r="Y2430" s="25"/>
      <c r="Z2430" s="18">
        <f>#NAME?</f>
        <v>0</v>
      </c>
      <c r="AA2430" s="18" t="b">
        <f t="shared" si="136"/>
        <v>1</v>
      </c>
      <c r="AB2430" s="26"/>
    </row>
    <row r="2431">
      <c r="A2431" s="21">
        <v>11779</v>
      </c>
      <c r="B2431" s="22" t="s">
        <v>9957</v>
      </c>
      <c r="C2431" s="22" t="s">
        <v>9958</v>
      </c>
      <c r="D2431" s="22" t="s">
        <v>4422</v>
      </c>
      <c r="E2431" s="22" t="s">
        <v>9959</v>
      </c>
      <c r="F2431" s="22" t="s">
        <v>9960</v>
      </c>
      <c r="G2431" s="22"/>
      <c r="H2431" s="14">
        <v>0.040000000000000001</v>
      </c>
      <c r="I2431" s="15" t="s">
        <v>64</v>
      </c>
      <c r="J2431" s="22" t="s">
        <v>65</v>
      </c>
      <c r="K2431" s="13">
        <v>90</v>
      </c>
      <c r="L2431" s="23">
        <v>6</v>
      </c>
      <c r="M2431" s="29">
        <f t="shared" si="137"/>
        <v>24</v>
      </c>
      <c r="N2431" s="29">
        <f t="shared" si="138"/>
        <v>30</v>
      </c>
      <c r="O2431" s="23">
        <v>5</v>
      </c>
      <c r="P2431" s="23">
        <v>20</v>
      </c>
      <c r="Q2431" s="23"/>
      <c r="R2431" s="23"/>
      <c r="S2431" s="22" t="s">
        <v>66</v>
      </c>
      <c r="T2431" s="22">
        <v>35</v>
      </c>
      <c r="U2431" s="22">
        <v>893</v>
      </c>
      <c r="V2431" s="22">
        <v>1340</v>
      </c>
      <c r="W2431" s="22">
        <v>1790</v>
      </c>
      <c r="X2431" s="24">
        <v>4</v>
      </c>
      <c r="Y2431" s="25"/>
      <c r="Z2431" s="18">
        <f>#NAME?</f>
        <v>0</v>
      </c>
      <c r="AA2431" s="18" t="b">
        <f t="shared" si="136"/>
        <v>1</v>
      </c>
      <c r="AB2431" s="26">
        <v>1</v>
      </c>
    </row>
    <row r="2432">
      <c r="A2432" s="21">
        <v>11778</v>
      </c>
      <c r="B2432" s="22" t="s">
        <v>9961</v>
      </c>
      <c r="C2432" s="22" t="s">
        <v>9962</v>
      </c>
      <c r="D2432" s="22" t="s">
        <v>4422</v>
      </c>
      <c r="E2432" s="22" t="s">
        <v>9963</v>
      </c>
      <c r="F2432" s="22" t="s">
        <v>9964</v>
      </c>
      <c r="G2432" s="22"/>
      <c r="H2432" s="14">
        <v>0.040000000000000001</v>
      </c>
      <c r="I2432" s="15" t="s">
        <v>64</v>
      </c>
      <c r="J2432" s="22" t="s">
        <v>65</v>
      </c>
      <c r="K2432" s="13">
        <v>90</v>
      </c>
      <c r="L2432" s="23">
        <v>6</v>
      </c>
      <c r="M2432" s="29">
        <f t="shared" si="137"/>
        <v>24</v>
      </c>
      <c r="N2432" s="29">
        <f t="shared" si="138"/>
        <v>30</v>
      </c>
      <c r="O2432" s="23">
        <v>5</v>
      </c>
      <c r="P2432" s="23">
        <v>20</v>
      </c>
      <c r="Q2432" s="23"/>
      <c r="R2432" s="23"/>
      <c r="S2432" s="22" t="s">
        <v>66</v>
      </c>
      <c r="T2432" s="22">
        <v>35</v>
      </c>
      <c r="U2432" s="22">
        <v>893</v>
      </c>
      <c r="V2432" s="22">
        <v>1340</v>
      </c>
      <c r="W2432" s="22">
        <v>1790</v>
      </c>
      <c r="X2432" s="24">
        <v>3</v>
      </c>
      <c r="Y2432" s="25"/>
      <c r="Z2432" s="18">
        <f>#NAME?</f>
        <v>0</v>
      </c>
      <c r="AA2432" s="18" t="b">
        <f t="shared" si="136"/>
        <v>1</v>
      </c>
      <c r="AB2432" s="26">
        <v>0</v>
      </c>
    </row>
    <row r="2433">
      <c r="A2433" s="21">
        <v>10513</v>
      </c>
      <c r="B2433" s="22" t="s">
        <v>9965</v>
      </c>
      <c r="C2433" s="22" t="s">
        <v>9966</v>
      </c>
      <c r="D2433" s="22" t="s">
        <v>4422</v>
      </c>
      <c r="E2433" s="22" t="s">
        <v>9967</v>
      </c>
      <c r="F2433" s="22" t="s">
        <v>9968</v>
      </c>
      <c r="G2433" s="22"/>
      <c r="H2433" s="14">
        <v>0.040000000000000001</v>
      </c>
      <c r="I2433" s="15" t="s">
        <v>64</v>
      </c>
      <c r="J2433" s="22" t="s">
        <v>65</v>
      </c>
      <c r="K2433" s="13">
        <v>90</v>
      </c>
      <c r="L2433" s="23">
        <v>2</v>
      </c>
      <c r="M2433" s="29">
        <f t="shared" si="137"/>
        <v>8</v>
      </c>
      <c r="N2433" s="29">
        <f t="shared" si="138"/>
        <v>10</v>
      </c>
      <c r="O2433" s="23"/>
      <c r="P2433" s="23"/>
      <c r="Q2433" s="23">
        <v>2</v>
      </c>
      <c r="R2433" s="23">
        <v>5</v>
      </c>
      <c r="S2433" s="22" t="s">
        <v>66</v>
      </c>
      <c r="T2433" s="22">
        <v>135</v>
      </c>
      <c r="U2433" s="22">
        <v>3139</v>
      </c>
      <c r="V2433" s="22">
        <v>4500</v>
      </c>
      <c r="W2433" s="22">
        <v>6300</v>
      </c>
      <c r="X2433" s="24">
        <v>1</v>
      </c>
      <c r="Y2433" s="25"/>
      <c r="Z2433" s="18">
        <f>#NAME?</f>
        <v>0</v>
      </c>
      <c r="AA2433" s="18" t="b">
        <f t="shared" si="136"/>
        <v>1</v>
      </c>
      <c r="AB2433" s="26">
        <v>4</v>
      </c>
    </row>
    <row r="2434">
      <c r="A2434" s="21">
        <v>10512</v>
      </c>
      <c r="B2434" s="22" t="s">
        <v>9969</v>
      </c>
      <c r="C2434" s="22" t="s">
        <v>9970</v>
      </c>
      <c r="D2434" s="22" t="s">
        <v>4422</v>
      </c>
      <c r="E2434" s="22" t="s">
        <v>9971</v>
      </c>
      <c r="F2434" s="22" t="s">
        <v>9972</v>
      </c>
      <c r="G2434" s="22"/>
      <c r="H2434" s="14">
        <v>0.040000000000000001</v>
      </c>
      <c r="I2434" s="15" t="s">
        <v>64</v>
      </c>
      <c r="J2434" s="22" t="s">
        <v>65</v>
      </c>
      <c r="K2434" s="13">
        <v>90</v>
      </c>
      <c r="L2434" s="23">
        <v>2</v>
      </c>
      <c r="M2434" s="29">
        <f t="shared" si="137"/>
        <v>8</v>
      </c>
      <c r="N2434" s="29">
        <f t="shared" si="138"/>
        <v>10</v>
      </c>
      <c r="O2434" s="23"/>
      <c r="P2434" s="23"/>
      <c r="Q2434" s="23">
        <v>2</v>
      </c>
      <c r="R2434" s="23">
        <v>5</v>
      </c>
      <c r="S2434" s="22" t="s">
        <v>66</v>
      </c>
      <c r="T2434" s="22">
        <v>135</v>
      </c>
      <c r="U2434" s="22">
        <v>3139</v>
      </c>
      <c r="V2434" s="22">
        <v>4500</v>
      </c>
      <c r="W2434" s="22">
        <v>6300</v>
      </c>
      <c r="X2434" s="24">
        <v>2</v>
      </c>
      <c r="Y2434" s="25"/>
      <c r="Z2434" s="18">
        <f>#NAME?</f>
        <v>0</v>
      </c>
      <c r="AA2434" s="18" t="b">
        <f t="shared" si="136"/>
        <v>1</v>
      </c>
      <c r="AB2434" s="26">
        <v>5</v>
      </c>
    </row>
    <row r="2435">
      <c r="A2435" s="21">
        <v>10515</v>
      </c>
      <c r="B2435" s="22" t="s">
        <v>9973</v>
      </c>
      <c r="C2435" s="22" t="s">
        <v>9974</v>
      </c>
      <c r="D2435" s="22" t="s">
        <v>4422</v>
      </c>
      <c r="E2435" s="22" t="s">
        <v>9975</v>
      </c>
      <c r="F2435" s="22" t="s">
        <v>9976</v>
      </c>
      <c r="G2435" s="22"/>
      <c r="H2435" s="14">
        <v>0.040000000000000001</v>
      </c>
      <c r="I2435" s="15" t="s">
        <v>64</v>
      </c>
      <c r="J2435" s="22" t="s">
        <v>65</v>
      </c>
      <c r="K2435" s="13">
        <v>90</v>
      </c>
      <c r="L2435" s="23">
        <v>3</v>
      </c>
      <c r="M2435" s="29">
        <f t="shared" si="137"/>
        <v>12</v>
      </c>
      <c r="N2435" s="29">
        <f t="shared" si="138"/>
        <v>15</v>
      </c>
      <c r="O2435" s="23"/>
      <c r="P2435" s="23"/>
      <c r="Q2435" s="23">
        <v>5</v>
      </c>
      <c r="R2435" s="23">
        <v>10</v>
      </c>
      <c r="S2435" s="22" t="s">
        <v>66</v>
      </c>
      <c r="T2435" s="22">
        <v>70</v>
      </c>
      <c r="U2435" s="22">
        <v>1785</v>
      </c>
      <c r="V2435" s="22">
        <v>2680</v>
      </c>
      <c r="W2435" s="22">
        <v>3570</v>
      </c>
      <c r="X2435" s="24">
        <v>3</v>
      </c>
      <c r="Y2435" s="25">
        <v>2</v>
      </c>
      <c r="Z2435" s="18">
        <f>#NAME?</f>
        <v>2</v>
      </c>
      <c r="AA2435" s="18" t="b">
        <f t="shared" ref="AA2435:AA2498" si="139">Y2435=Z2435</f>
        <v>1</v>
      </c>
      <c r="AB2435" s="26">
        <v>5</v>
      </c>
    </row>
    <row r="2436">
      <c r="A2436" s="21">
        <v>10514</v>
      </c>
      <c r="B2436" s="22" t="s">
        <v>9977</v>
      </c>
      <c r="C2436" s="22" t="s">
        <v>9978</v>
      </c>
      <c r="D2436" s="22" t="s">
        <v>4422</v>
      </c>
      <c r="E2436" s="22" t="s">
        <v>9979</v>
      </c>
      <c r="F2436" s="22" t="s">
        <v>9980</v>
      </c>
      <c r="G2436" s="22"/>
      <c r="H2436" s="14">
        <v>0.040000000000000001</v>
      </c>
      <c r="I2436" s="15" t="s">
        <v>64</v>
      </c>
      <c r="J2436" s="22" t="s">
        <v>65</v>
      </c>
      <c r="K2436" s="13">
        <v>90</v>
      </c>
      <c r="L2436" s="23">
        <v>2</v>
      </c>
      <c r="M2436" s="29">
        <f t="shared" si="137"/>
        <v>8</v>
      </c>
      <c r="N2436" s="29">
        <f t="shared" si="138"/>
        <v>10</v>
      </c>
      <c r="O2436" s="23"/>
      <c r="P2436" s="23"/>
      <c r="Q2436" s="23">
        <v>5</v>
      </c>
      <c r="R2436" s="23">
        <v>10</v>
      </c>
      <c r="S2436" s="22" t="s">
        <v>66</v>
      </c>
      <c r="T2436" s="22">
        <v>70</v>
      </c>
      <c r="U2436" s="22">
        <v>1785</v>
      </c>
      <c r="V2436" s="22">
        <v>2680</v>
      </c>
      <c r="W2436" s="22">
        <v>3570</v>
      </c>
      <c r="X2436" s="24">
        <v>4</v>
      </c>
      <c r="Y2436" s="25">
        <v>0</v>
      </c>
      <c r="Z2436" s="18">
        <f>#NAME?</f>
        <v>0</v>
      </c>
      <c r="AA2436" s="18" t="b">
        <f t="shared" si="139"/>
        <v>1</v>
      </c>
      <c r="AB2436" s="26">
        <v>5</v>
      </c>
    </row>
    <row r="2437">
      <c r="A2437" s="21">
        <v>14009</v>
      </c>
      <c r="B2437" s="22" t="s">
        <v>9981</v>
      </c>
      <c r="C2437" s="22" t="s">
        <v>9982</v>
      </c>
      <c r="D2437" s="22" t="s">
        <v>4422</v>
      </c>
      <c r="E2437" s="22" t="s">
        <v>9983</v>
      </c>
      <c r="F2437" s="22" t="s">
        <v>9984</v>
      </c>
      <c r="G2437" s="22"/>
      <c r="H2437" s="14">
        <v>0.040000000000000001</v>
      </c>
      <c r="I2437" s="15" t="s">
        <v>64</v>
      </c>
      <c r="J2437" s="22" t="s">
        <v>65</v>
      </c>
      <c r="K2437" s="13">
        <v>90</v>
      </c>
      <c r="L2437" s="23"/>
      <c r="M2437" s="29">
        <f t="shared" si="137"/>
        <v>0</v>
      </c>
      <c r="N2437" s="29">
        <f t="shared" si="138"/>
        <v>0</v>
      </c>
      <c r="O2437" s="23"/>
      <c r="P2437" s="23"/>
      <c r="Q2437" s="23">
        <v>5</v>
      </c>
      <c r="R2437" s="23">
        <v>10</v>
      </c>
      <c r="S2437" s="22" t="s">
        <v>66</v>
      </c>
      <c r="T2437" s="22">
        <v>22</v>
      </c>
      <c r="U2437" s="22">
        <v>561</v>
      </c>
      <c r="V2437" s="22">
        <v>840</v>
      </c>
      <c r="W2437" s="22">
        <v>1120</v>
      </c>
      <c r="X2437" s="24">
        <v>7</v>
      </c>
      <c r="Y2437" s="25"/>
      <c r="Z2437" s="18">
        <f>#NAME?</f>
        <v>0</v>
      </c>
      <c r="AA2437" s="18" t="b">
        <f t="shared" si="139"/>
        <v>1</v>
      </c>
      <c r="AB2437" s="26">
        <v>16</v>
      </c>
    </row>
    <row r="2438">
      <c r="A2438" s="21">
        <v>14008</v>
      </c>
      <c r="B2438" s="22" t="s">
        <v>9985</v>
      </c>
      <c r="C2438" s="22" t="s">
        <v>9986</v>
      </c>
      <c r="D2438" s="22" t="s">
        <v>4422</v>
      </c>
      <c r="E2438" s="22" t="s">
        <v>9987</v>
      </c>
      <c r="F2438" s="22" t="s">
        <v>9988</v>
      </c>
      <c r="G2438" s="22"/>
      <c r="H2438" s="14">
        <v>0.040000000000000001</v>
      </c>
      <c r="I2438" s="15" t="s">
        <v>64</v>
      </c>
      <c r="J2438" s="22" t="s">
        <v>65</v>
      </c>
      <c r="K2438" s="13">
        <v>90</v>
      </c>
      <c r="L2438" s="23"/>
      <c r="M2438" s="29">
        <f t="shared" si="137"/>
        <v>0</v>
      </c>
      <c r="N2438" s="29">
        <f t="shared" si="138"/>
        <v>0</v>
      </c>
      <c r="O2438" s="23"/>
      <c r="P2438" s="23"/>
      <c r="Q2438" s="23">
        <v>5</v>
      </c>
      <c r="R2438" s="23">
        <v>10</v>
      </c>
      <c r="S2438" s="22" t="s">
        <v>66</v>
      </c>
      <c r="T2438" s="22">
        <v>22</v>
      </c>
      <c r="U2438" s="22">
        <v>561</v>
      </c>
      <c r="V2438" s="22">
        <v>840</v>
      </c>
      <c r="W2438" s="22">
        <v>1120</v>
      </c>
      <c r="X2438" s="24">
        <v>7</v>
      </c>
      <c r="Y2438" s="25"/>
      <c r="Z2438" s="18">
        <f>#NAME?</f>
        <v>0</v>
      </c>
      <c r="AA2438" s="18" t="b">
        <f t="shared" si="139"/>
        <v>1</v>
      </c>
      <c r="AB2438" s="26">
        <v>16</v>
      </c>
    </row>
    <row r="2439">
      <c r="A2439" s="21">
        <v>12447</v>
      </c>
      <c r="B2439" s="22" t="s">
        <v>9989</v>
      </c>
      <c r="C2439" s="22" t="s">
        <v>9990</v>
      </c>
      <c r="D2439" s="22" t="s">
        <v>4422</v>
      </c>
      <c r="E2439" s="22" t="s">
        <v>9991</v>
      </c>
      <c r="F2439" s="22" t="s">
        <v>9992</v>
      </c>
      <c r="G2439" s="22"/>
      <c r="H2439" s="14">
        <v>0.040000000000000001</v>
      </c>
      <c r="I2439" s="15" t="s">
        <v>64</v>
      </c>
      <c r="J2439" s="22" t="s">
        <v>65</v>
      </c>
      <c r="K2439" s="13">
        <v>90</v>
      </c>
      <c r="L2439" s="23">
        <v>1</v>
      </c>
      <c r="M2439" s="29">
        <f t="shared" si="137"/>
        <v>4</v>
      </c>
      <c r="N2439" s="29">
        <f t="shared" si="138"/>
        <v>5</v>
      </c>
      <c r="O2439" s="23">
        <v>5</v>
      </c>
      <c r="P2439" s="23">
        <v>20</v>
      </c>
      <c r="Q2439" s="23"/>
      <c r="R2439" s="23"/>
      <c r="S2439" s="22" t="s">
        <v>66</v>
      </c>
      <c r="T2439" s="22">
        <v>12</v>
      </c>
      <c r="U2439" s="22">
        <v>279</v>
      </c>
      <c r="V2439" s="22">
        <v>420</v>
      </c>
      <c r="W2439" s="22">
        <v>580</v>
      </c>
      <c r="X2439" s="24">
        <v>4</v>
      </c>
      <c r="Y2439" s="25"/>
      <c r="Z2439" s="18">
        <f>#NAME?</f>
        <v>0</v>
      </c>
      <c r="AA2439" s="18" t="b">
        <f t="shared" si="139"/>
        <v>1</v>
      </c>
      <c r="AB2439" s="26"/>
    </row>
    <row r="2440">
      <c r="A2440" s="21">
        <v>12446</v>
      </c>
      <c r="B2440" s="22" t="s">
        <v>9993</v>
      </c>
      <c r="C2440" s="22" t="s">
        <v>9994</v>
      </c>
      <c r="D2440" s="22" t="s">
        <v>4422</v>
      </c>
      <c r="E2440" s="22" t="s">
        <v>9995</v>
      </c>
      <c r="F2440" s="22" t="s">
        <v>9996</v>
      </c>
      <c r="G2440" s="22"/>
      <c r="H2440" s="14">
        <v>0.040000000000000001</v>
      </c>
      <c r="I2440" s="15" t="s">
        <v>64</v>
      </c>
      <c r="J2440" s="22" t="s">
        <v>65</v>
      </c>
      <c r="K2440" s="13">
        <v>90</v>
      </c>
      <c r="L2440" s="23">
        <v>1</v>
      </c>
      <c r="M2440" s="29">
        <f t="shared" si="137"/>
        <v>4</v>
      </c>
      <c r="N2440" s="29">
        <f t="shared" si="138"/>
        <v>5</v>
      </c>
      <c r="O2440" s="23">
        <v>5</v>
      </c>
      <c r="P2440" s="23">
        <v>20</v>
      </c>
      <c r="Q2440" s="23"/>
      <c r="R2440" s="23"/>
      <c r="S2440" s="22" t="s">
        <v>66</v>
      </c>
      <c r="T2440" s="22">
        <v>12</v>
      </c>
      <c r="U2440" s="22">
        <v>279</v>
      </c>
      <c r="V2440" s="22">
        <v>420</v>
      </c>
      <c r="W2440" s="22">
        <v>580</v>
      </c>
      <c r="X2440" s="24">
        <v>7</v>
      </c>
      <c r="Y2440" s="25"/>
      <c r="Z2440" s="18">
        <f>#NAME?</f>
        <v>0</v>
      </c>
      <c r="AA2440" s="18" t="b">
        <f t="shared" si="139"/>
        <v>1</v>
      </c>
      <c r="AB2440" s="26"/>
    </row>
    <row r="2441">
      <c r="A2441" s="21">
        <v>12069</v>
      </c>
      <c r="B2441" s="22" t="s">
        <v>9997</v>
      </c>
      <c r="C2441" s="22" t="s">
        <v>9998</v>
      </c>
      <c r="D2441" s="22" t="s">
        <v>4422</v>
      </c>
      <c r="E2441" s="22" t="s">
        <v>9999</v>
      </c>
      <c r="F2441" s="22" t="s">
        <v>10000</v>
      </c>
      <c r="G2441" s="22"/>
      <c r="H2441" s="14">
        <v>0.040000000000000001</v>
      </c>
      <c r="I2441" s="15" t="s">
        <v>64</v>
      </c>
      <c r="J2441" s="22" t="s">
        <v>65</v>
      </c>
      <c r="K2441" s="13">
        <v>90</v>
      </c>
      <c r="L2441" s="23">
        <v>3</v>
      </c>
      <c r="M2441" s="29">
        <f t="shared" si="137"/>
        <v>12</v>
      </c>
      <c r="N2441" s="29">
        <f t="shared" si="138"/>
        <v>15</v>
      </c>
      <c r="O2441" s="23"/>
      <c r="P2441" s="23"/>
      <c r="Q2441" s="23">
        <v>5</v>
      </c>
      <c r="R2441" s="23">
        <v>10</v>
      </c>
      <c r="S2441" s="22" t="s">
        <v>66</v>
      </c>
      <c r="T2441" s="22">
        <v>75</v>
      </c>
      <c r="U2441" s="22">
        <v>2040</v>
      </c>
      <c r="V2441" s="22">
        <v>3060</v>
      </c>
      <c r="W2441" s="22">
        <v>4080</v>
      </c>
      <c r="X2441" s="24"/>
      <c r="Y2441" s="25">
        <v>10</v>
      </c>
      <c r="Z2441" s="18">
        <f>#NAME?</f>
        <v>10</v>
      </c>
      <c r="AA2441" s="18" t="b">
        <f t="shared" si="139"/>
        <v>1</v>
      </c>
      <c r="AB2441" s="26">
        <v>4</v>
      </c>
    </row>
    <row r="2442">
      <c r="A2442" s="21">
        <v>13004</v>
      </c>
      <c r="B2442" s="22" t="s">
        <v>10001</v>
      </c>
      <c r="C2442" s="22" t="s">
        <v>10002</v>
      </c>
      <c r="D2442" s="22" t="s">
        <v>4422</v>
      </c>
      <c r="E2442" s="22" t="s">
        <v>10003</v>
      </c>
      <c r="F2442" s="22" t="s">
        <v>10004</v>
      </c>
      <c r="G2442" s="22"/>
      <c r="H2442" s="14">
        <v>0.040000000000000001</v>
      </c>
      <c r="I2442" s="15" t="s">
        <v>64</v>
      </c>
      <c r="J2442" s="22" t="s">
        <v>65</v>
      </c>
      <c r="K2442" s="13">
        <v>90</v>
      </c>
      <c r="L2442" s="23">
        <v>2</v>
      </c>
      <c r="M2442" s="29">
        <f t="shared" si="137"/>
        <v>8</v>
      </c>
      <c r="N2442" s="29">
        <f t="shared" si="138"/>
        <v>10</v>
      </c>
      <c r="O2442" s="23">
        <v>5</v>
      </c>
      <c r="P2442" s="23">
        <v>20</v>
      </c>
      <c r="Q2442" s="23"/>
      <c r="R2442" s="23"/>
      <c r="S2442" s="22" t="s">
        <v>66</v>
      </c>
      <c r="T2442" s="22">
        <v>12</v>
      </c>
      <c r="U2442" s="22">
        <v>306</v>
      </c>
      <c r="V2442" s="22">
        <v>460</v>
      </c>
      <c r="W2442" s="22">
        <v>800</v>
      </c>
      <c r="X2442" s="24"/>
      <c r="Y2442" s="25"/>
      <c r="Z2442" s="18">
        <f>#NAME?</f>
        <v>0</v>
      </c>
      <c r="AA2442" s="18" t="b">
        <f t="shared" si="139"/>
        <v>1</v>
      </c>
      <c r="AB2442" s="26">
        <v>23</v>
      </c>
    </row>
    <row r="2443">
      <c r="A2443" s="21">
        <v>10519</v>
      </c>
      <c r="B2443" s="22" t="s">
        <v>10005</v>
      </c>
      <c r="C2443" s="22" t="s">
        <v>10006</v>
      </c>
      <c r="D2443" s="22" t="s">
        <v>4422</v>
      </c>
      <c r="E2443" s="22" t="s">
        <v>10007</v>
      </c>
      <c r="F2443" s="22" t="s">
        <v>10008</v>
      </c>
      <c r="G2443" s="22"/>
      <c r="H2443" s="14">
        <v>0.040000000000000001</v>
      </c>
      <c r="I2443" s="15" t="s">
        <v>64</v>
      </c>
      <c r="J2443" s="22" t="s">
        <v>65</v>
      </c>
      <c r="K2443" s="13">
        <v>90</v>
      </c>
      <c r="L2443" s="23">
        <v>5</v>
      </c>
      <c r="M2443" s="29">
        <f t="shared" si="137"/>
        <v>20</v>
      </c>
      <c r="N2443" s="29">
        <f t="shared" si="138"/>
        <v>25</v>
      </c>
      <c r="O2443" s="23"/>
      <c r="P2443" s="23"/>
      <c r="Q2443" s="23">
        <v>5</v>
      </c>
      <c r="R2443" s="23">
        <v>20</v>
      </c>
      <c r="S2443" s="22" t="s">
        <v>66</v>
      </c>
      <c r="T2443" s="22">
        <v>60</v>
      </c>
      <c r="U2443" s="22">
        <v>1530</v>
      </c>
      <c r="V2443" s="22">
        <v>2300</v>
      </c>
      <c r="W2443" s="22">
        <v>3060</v>
      </c>
      <c r="X2443" s="24"/>
      <c r="Y2443" s="25">
        <v>7</v>
      </c>
      <c r="Z2443" s="18">
        <f>#NAME?</f>
        <v>7</v>
      </c>
      <c r="AA2443" s="18" t="b">
        <f t="shared" si="139"/>
        <v>1</v>
      </c>
      <c r="AB2443" s="26">
        <v>2</v>
      </c>
    </row>
    <row r="2444">
      <c r="A2444" s="21">
        <v>10518</v>
      </c>
      <c r="B2444" s="22" t="s">
        <v>10009</v>
      </c>
      <c r="C2444" s="22" t="s">
        <v>10010</v>
      </c>
      <c r="D2444" s="22" t="s">
        <v>4422</v>
      </c>
      <c r="E2444" s="22" t="s">
        <v>10011</v>
      </c>
      <c r="F2444" s="22" t="s">
        <v>10012</v>
      </c>
      <c r="G2444" s="22"/>
      <c r="H2444" s="14">
        <v>0.040000000000000001</v>
      </c>
      <c r="I2444" s="15" t="s">
        <v>64</v>
      </c>
      <c r="J2444" s="22" t="s">
        <v>65</v>
      </c>
      <c r="K2444" s="13">
        <v>90</v>
      </c>
      <c r="L2444" s="23">
        <v>5</v>
      </c>
      <c r="M2444" s="29">
        <f t="shared" si="137"/>
        <v>20</v>
      </c>
      <c r="N2444" s="29">
        <f t="shared" si="138"/>
        <v>25</v>
      </c>
      <c r="O2444" s="23"/>
      <c r="P2444" s="23"/>
      <c r="Q2444" s="23">
        <v>5</v>
      </c>
      <c r="R2444" s="23">
        <v>20</v>
      </c>
      <c r="S2444" s="22" t="s">
        <v>66</v>
      </c>
      <c r="T2444" s="22">
        <v>60</v>
      </c>
      <c r="U2444" s="22">
        <v>1530</v>
      </c>
      <c r="V2444" s="22">
        <v>2300</v>
      </c>
      <c r="W2444" s="22">
        <v>3060</v>
      </c>
      <c r="X2444" s="24">
        <v>2</v>
      </c>
      <c r="Y2444" s="25">
        <v>2</v>
      </c>
      <c r="Z2444" s="18">
        <f>#NAME?</f>
        <v>2</v>
      </c>
      <c r="AA2444" s="18" t="b">
        <f t="shared" si="139"/>
        <v>1</v>
      </c>
      <c r="AB2444" s="26">
        <v>1</v>
      </c>
    </row>
    <row r="2445">
      <c r="A2445" s="31">
        <v>14213</v>
      </c>
      <c r="B2445" s="57" t="s">
        <v>10013</v>
      </c>
      <c r="C2445" s="33" t="s">
        <v>10014</v>
      </c>
      <c r="D2445" s="33" t="s">
        <v>4422</v>
      </c>
      <c r="E2445" s="33" t="s">
        <v>10015</v>
      </c>
      <c r="F2445" s="33"/>
      <c r="G2445" s="34"/>
      <c r="H2445" s="35">
        <v>0.040000000000000001</v>
      </c>
      <c r="I2445" s="34"/>
      <c r="J2445" s="33"/>
      <c r="K2445" s="33"/>
      <c r="L2445" s="29">
        <v>0</v>
      </c>
      <c r="M2445" s="29">
        <f t="shared" si="137"/>
        <v>0</v>
      </c>
      <c r="N2445" s="29">
        <f t="shared" si="138"/>
        <v>0</v>
      </c>
      <c r="O2445" s="29"/>
      <c r="P2445" s="29"/>
      <c r="Q2445" s="29"/>
      <c r="R2445" s="29"/>
      <c r="S2445" s="33" t="s">
        <v>66</v>
      </c>
      <c r="T2445" s="33">
        <v>70</v>
      </c>
      <c r="U2445" s="33">
        <v>1627.5</v>
      </c>
      <c r="V2445" s="33">
        <v>1800</v>
      </c>
      <c r="W2445" s="33">
        <f t="shared" ref="W2418:W2481" si="140">ROUND(U2445*2,-1)</f>
        <v>3260</v>
      </c>
      <c r="X2445" s="24">
        <v>5</v>
      </c>
      <c r="Y2445" s="29"/>
      <c r="Z2445" s="18">
        <f>#NAME?</f>
        <v>0</v>
      </c>
      <c r="AA2445" s="18" t="b">
        <f t="shared" si="139"/>
        <v>1</v>
      </c>
      <c r="AB2445" s="26"/>
    </row>
    <row r="2446">
      <c r="A2446" s="21">
        <v>13808</v>
      </c>
      <c r="B2446" s="22" t="s">
        <v>10016</v>
      </c>
      <c r="C2446" s="22" t="s">
        <v>10017</v>
      </c>
      <c r="D2446" s="22" t="s">
        <v>4422</v>
      </c>
      <c r="E2446" s="22" t="s">
        <v>10018</v>
      </c>
      <c r="F2446" s="22" t="s">
        <v>10019</v>
      </c>
      <c r="G2446" s="22"/>
      <c r="H2446" s="14">
        <v>0.040000000000000001</v>
      </c>
      <c r="I2446" s="15" t="s">
        <v>64</v>
      </c>
      <c r="J2446" s="22" t="s">
        <v>65</v>
      </c>
      <c r="K2446" s="13">
        <v>90</v>
      </c>
      <c r="L2446" s="23">
        <v>3</v>
      </c>
      <c r="M2446" s="29">
        <f t="shared" si="137"/>
        <v>12</v>
      </c>
      <c r="N2446" s="29">
        <f t="shared" si="138"/>
        <v>15</v>
      </c>
      <c r="O2446" s="23"/>
      <c r="P2446" s="23"/>
      <c r="Q2446" s="23">
        <v>5</v>
      </c>
      <c r="R2446" s="23">
        <v>20</v>
      </c>
      <c r="S2446" s="22" t="s">
        <v>66</v>
      </c>
      <c r="T2446" s="22">
        <v>25</v>
      </c>
      <c r="U2446" s="22">
        <v>635.70000000000005</v>
      </c>
      <c r="V2446" s="22">
        <v>960</v>
      </c>
      <c r="W2446" s="22">
        <v>1650</v>
      </c>
      <c r="X2446" s="24"/>
      <c r="Y2446" s="25">
        <v>12</v>
      </c>
      <c r="Z2446" s="18">
        <f>#NAME?</f>
        <v>12</v>
      </c>
      <c r="AA2446" s="18" t="b">
        <f t="shared" si="139"/>
        <v>1</v>
      </c>
      <c r="AB2446" s="26">
        <v>11</v>
      </c>
    </row>
    <row r="2447">
      <c r="A2447" s="21">
        <v>13809</v>
      </c>
      <c r="B2447" s="22" t="s">
        <v>10020</v>
      </c>
      <c r="C2447" s="22" t="s">
        <v>10021</v>
      </c>
      <c r="D2447" s="22" t="s">
        <v>4422</v>
      </c>
      <c r="E2447" s="22" t="s">
        <v>10022</v>
      </c>
      <c r="F2447" s="22" t="s">
        <v>10023</v>
      </c>
      <c r="G2447" s="22"/>
      <c r="H2447" s="14">
        <v>0.040000000000000001</v>
      </c>
      <c r="I2447" s="15" t="s">
        <v>64</v>
      </c>
      <c r="J2447" s="22" t="s">
        <v>65</v>
      </c>
      <c r="K2447" s="13">
        <v>90</v>
      </c>
      <c r="L2447" s="23">
        <v>3</v>
      </c>
      <c r="M2447" s="29">
        <f t="shared" ref="M2447:M2510" si="141">L2447*4</f>
        <v>12</v>
      </c>
      <c r="N2447" s="29">
        <f t="shared" ref="N2447:N2510" si="142">L2447*5</f>
        <v>15</v>
      </c>
      <c r="O2447" s="23"/>
      <c r="P2447" s="23"/>
      <c r="Q2447" s="23">
        <v>5</v>
      </c>
      <c r="R2447" s="23">
        <v>20</v>
      </c>
      <c r="S2447" s="22" t="s">
        <v>66</v>
      </c>
      <c r="T2447" s="22">
        <v>25</v>
      </c>
      <c r="U2447" s="22">
        <v>635.70000000000005</v>
      </c>
      <c r="V2447" s="22">
        <v>960</v>
      </c>
      <c r="W2447" s="22">
        <v>1650</v>
      </c>
      <c r="X2447" s="24"/>
      <c r="Y2447" s="25">
        <v>12</v>
      </c>
      <c r="Z2447" s="18">
        <f>#NAME?</f>
        <v>12</v>
      </c>
      <c r="AA2447" s="18" t="b">
        <f t="shared" si="139"/>
        <v>1</v>
      </c>
      <c r="AB2447" s="26">
        <v>8</v>
      </c>
    </row>
    <row r="2448">
      <c r="A2448" s="21">
        <v>12506</v>
      </c>
      <c r="B2448" s="22" t="s">
        <v>10024</v>
      </c>
      <c r="C2448" s="22" t="s">
        <v>10025</v>
      </c>
      <c r="D2448" s="22" t="s">
        <v>4422</v>
      </c>
      <c r="E2448" s="22" t="s">
        <v>10026</v>
      </c>
      <c r="F2448" s="22" t="s">
        <v>10027</v>
      </c>
      <c r="G2448" s="22"/>
      <c r="H2448" s="14">
        <v>0.040000000000000001</v>
      </c>
      <c r="I2448" s="15" t="s">
        <v>64</v>
      </c>
      <c r="J2448" s="22" t="s">
        <v>65</v>
      </c>
      <c r="K2448" s="13">
        <v>90</v>
      </c>
      <c r="L2448" s="23">
        <v>1</v>
      </c>
      <c r="M2448" s="29">
        <f t="shared" si="141"/>
        <v>4</v>
      </c>
      <c r="N2448" s="29">
        <f t="shared" si="142"/>
        <v>5</v>
      </c>
      <c r="O2448" s="23">
        <v>5</v>
      </c>
      <c r="P2448" s="23">
        <v>10</v>
      </c>
      <c r="Q2448" s="23"/>
      <c r="R2448" s="23"/>
      <c r="S2448" s="22" t="s">
        <v>66</v>
      </c>
      <c r="T2448" s="22">
        <v>125</v>
      </c>
      <c r="U2448" s="22">
        <v>3188</v>
      </c>
      <c r="V2448" s="22">
        <v>4800</v>
      </c>
      <c r="W2448" s="22">
        <v>8400</v>
      </c>
      <c r="X2448" s="24"/>
      <c r="Y2448" s="25">
        <v>4</v>
      </c>
      <c r="Z2448" s="18">
        <f>#NAME?</f>
        <v>4</v>
      </c>
      <c r="AA2448" s="18" t="b">
        <f t="shared" si="139"/>
        <v>1</v>
      </c>
      <c r="AB2448" s="26">
        <v>2</v>
      </c>
    </row>
    <row r="2449">
      <c r="A2449" s="21">
        <v>13587</v>
      </c>
      <c r="B2449" s="22" t="s">
        <v>10028</v>
      </c>
      <c r="C2449" s="22" t="s">
        <v>10029</v>
      </c>
      <c r="D2449" s="22" t="s">
        <v>4422</v>
      </c>
      <c r="E2449" s="22" t="s">
        <v>10030</v>
      </c>
      <c r="F2449" s="22" t="s">
        <v>10031</v>
      </c>
      <c r="G2449" s="22"/>
      <c r="H2449" s="14">
        <v>0.040000000000000001</v>
      </c>
      <c r="I2449" s="15" t="s">
        <v>64</v>
      </c>
      <c r="J2449" s="22" t="s">
        <v>65</v>
      </c>
      <c r="K2449" s="13">
        <v>90</v>
      </c>
      <c r="L2449" s="23">
        <v>4</v>
      </c>
      <c r="M2449" s="29">
        <f t="shared" si="141"/>
        <v>16</v>
      </c>
      <c r="N2449" s="29">
        <f t="shared" si="142"/>
        <v>20</v>
      </c>
      <c r="O2449" s="23"/>
      <c r="P2449" s="23"/>
      <c r="Q2449" s="23">
        <v>2</v>
      </c>
      <c r="R2449" s="23">
        <v>5</v>
      </c>
      <c r="S2449" s="22" t="s">
        <v>66</v>
      </c>
      <c r="T2449" s="22">
        <v>125</v>
      </c>
      <c r="U2449" s="22">
        <v>3188</v>
      </c>
      <c r="V2449" s="22">
        <v>4780</v>
      </c>
      <c r="W2449" s="22">
        <v>6380</v>
      </c>
      <c r="X2449" s="24"/>
      <c r="Y2449" s="25">
        <v>12</v>
      </c>
      <c r="Z2449" s="18">
        <f>#NAME?</f>
        <v>12</v>
      </c>
      <c r="AA2449" s="18" t="b">
        <f t="shared" si="139"/>
        <v>1</v>
      </c>
      <c r="AB2449" s="26">
        <v>2</v>
      </c>
    </row>
    <row r="2450">
      <c r="A2450" s="21">
        <v>13869</v>
      </c>
      <c r="B2450" s="22" t="s">
        <v>10032</v>
      </c>
      <c r="C2450" s="22" t="s">
        <v>10033</v>
      </c>
      <c r="D2450" s="22" t="s">
        <v>4422</v>
      </c>
      <c r="E2450" s="22" t="s">
        <v>10034</v>
      </c>
      <c r="F2450" s="22" t="s">
        <v>10035</v>
      </c>
      <c r="G2450" s="22"/>
      <c r="H2450" s="14">
        <v>0.040000000000000001</v>
      </c>
      <c r="I2450" s="15" t="s">
        <v>64</v>
      </c>
      <c r="J2450" s="22" t="s">
        <v>65</v>
      </c>
      <c r="K2450" s="13">
        <v>90</v>
      </c>
      <c r="L2450" s="23">
        <v>2</v>
      </c>
      <c r="M2450" s="29">
        <f t="shared" si="141"/>
        <v>8</v>
      </c>
      <c r="N2450" s="29">
        <f t="shared" si="142"/>
        <v>10</v>
      </c>
      <c r="O2450" s="23"/>
      <c r="P2450" s="23"/>
      <c r="Q2450" s="23">
        <v>5</v>
      </c>
      <c r="R2450" s="23">
        <v>10</v>
      </c>
      <c r="S2450" s="22" t="s">
        <v>66</v>
      </c>
      <c r="T2450" s="22">
        <v>32</v>
      </c>
      <c r="U2450" s="22">
        <v>773</v>
      </c>
      <c r="V2450" s="22">
        <v>1160</v>
      </c>
      <c r="W2450" s="22">
        <v>1600</v>
      </c>
      <c r="X2450" s="24"/>
      <c r="Y2450" s="25">
        <v>21</v>
      </c>
      <c r="Z2450" s="18">
        <f>#NAME?</f>
        <v>21</v>
      </c>
      <c r="AA2450" s="18" t="b">
        <f t="shared" si="139"/>
        <v>1</v>
      </c>
      <c r="AB2450" s="26">
        <v>2</v>
      </c>
    </row>
    <row r="2451">
      <c r="A2451" s="21">
        <v>10517</v>
      </c>
      <c r="B2451" s="22" t="s">
        <v>10036</v>
      </c>
      <c r="C2451" s="22" t="s">
        <v>10037</v>
      </c>
      <c r="D2451" s="22" t="s">
        <v>4422</v>
      </c>
      <c r="E2451" s="22" t="s">
        <v>10038</v>
      </c>
      <c r="F2451" s="22" t="s">
        <v>10039</v>
      </c>
      <c r="G2451" s="22"/>
      <c r="H2451" s="14">
        <v>0.040000000000000001</v>
      </c>
      <c r="I2451" s="15" t="s">
        <v>64</v>
      </c>
      <c r="J2451" s="22" t="s">
        <v>65</v>
      </c>
      <c r="K2451" s="13">
        <v>90</v>
      </c>
      <c r="L2451" s="23">
        <v>4</v>
      </c>
      <c r="M2451" s="29">
        <f t="shared" si="141"/>
        <v>16</v>
      </c>
      <c r="N2451" s="29">
        <f t="shared" si="142"/>
        <v>20</v>
      </c>
      <c r="O2451" s="23"/>
      <c r="P2451" s="23"/>
      <c r="Q2451" s="23">
        <v>2</v>
      </c>
      <c r="R2451" s="23">
        <v>5</v>
      </c>
      <c r="S2451" s="22" t="s">
        <v>66</v>
      </c>
      <c r="T2451" s="22">
        <v>125</v>
      </c>
      <c r="U2451" s="22">
        <v>3188</v>
      </c>
      <c r="V2451" s="22">
        <v>4780</v>
      </c>
      <c r="W2451" s="22">
        <v>6380</v>
      </c>
      <c r="X2451" s="24"/>
      <c r="Y2451" s="25"/>
      <c r="Z2451" s="18">
        <f>#NAME?</f>
        <v>0</v>
      </c>
      <c r="AA2451" s="18" t="b">
        <f t="shared" si="139"/>
        <v>1</v>
      </c>
      <c r="AB2451" s="26"/>
    </row>
    <row r="2452">
      <c r="A2452" s="21">
        <v>10516</v>
      </c>
      <c r="B2452" s="22" t="s">
        <v>10040</v>
      </c>
      <c r="C2452" s="22" t="s">
        <v>10041</v>
      </c>
      <c r="D2452" s="22" t="s">
        <v>4422</v>
      </c>
      <c r="E2452" s="22" t="s">
        <v>10042</v>
      </c>
      <c r="F2452" s="22" t="s">
        <v>10043</v>
      </c>
      <c r="G2452" s="22"/>
      <c r="H2452" s="14">
        <v>0.040000000000000001</v>
      </c>
      <c r="I2452" s="15" t="s">
        <v>64</v>
      </c>
      <c r="J2452" s="22" t="s">
        <v>65</v>
      </c>
      <c r="K2452" s="13">
        <v>90</v>
      </c>
      <c r="L2452" s="23">
        <v>4</v>
      </c>
      <c r="M2452" s="29">
        <f t="shared" si="141"/>
        <v>16</v>
      </c>
      <c r="N2452" s="29">
        <f t="shared" si="142"/>
        <v>20</v>
      </c>
      <c r="O2452" s="23"/>
      <c r="P2452" s="23"/>
      <c r="Q2452" s="23">
        <v>2</v>
      </c>
      <c r="R2452" s="23">
        <v>5</v>
      </c>
      <c r="S2452" s="22" t="s">
        <v>66</v>
      </c>
      <c r="T2452" s="22">
        <v>125</v>
      </c>
      <c r="U2452" s="22">
        <v>3188</v>
      </c>
      <c r="V2452" s="22">
        <v>4780</v>
      </c>
      <c r="W2452" s="22">
        <v>6380</v>
      </c>
      <c r="X2452" s="24"/>
      <c r="Y2452" s="25"/>
      <c r="Z2452" s="18">
        <f>#NAME?</f>
        <v>0</v>
      </c>
      <c r="AA2452" s="18" t="b">
        <f t="shared" si="139"/>
        <v>1</v>
      </c>
      <c r="AB2452" s="26"/>
    </row>
    <row r="2453">
      <c r="A2453" s="21">
        <v>12501</v>
      </c>
      <c r="B2453" s="22" t="s">
        <v>10044</v>
      </c>
      <c r="C2453" s="22" t="s">
        <v>10045</v>
      </c>
      <c r="D2453" s="22" t="s">
        <v>4422</v>
      </c>
      <c r="E2453" s="22" t="s">
        <v>10046</v>
      </c>
      <c r="F2453" s="22" t="s">
        <v>10047</v>
      </c>
      <c r="G2453" s="22"/>
      <c r="H2453" s="14">
        <v>0.040000000000000001</v>
      </c>
      <c r="I2453" s="15" t="s">
        <v>64</v>
      </c>
      <c r="J2453" s="22" t="s">
        <v>65</v>
      </c>
      <c r="K2453" s="13">
        <v>90</v>
      </c>
      <c r="L2453" s="23">
        <v>2</v>
      </c>
      <c r="M2453" s="29">
        <f t="shared" si="141"/>
        <v>8</v>
      </c>
      <c r="N2453" s="29">
        <f t="shared" si="142"/>
        <v>10</v>
      </c>
      <c r="O2453" s="23">
        <v>5</v>
      </c>
      <c r="P2453" s="23">
        <v>10</v>
      </c>
      <c r="Q2453" s="23"/>
      <c r="R2453" s="23"/>
      <c r="S2453" s="22" t="s">
        <v>66</v>
      </c>
      <c r="T2453" s="22">
        <v>40</v>
      </c>
      <c r="U2453" s="22">
        <v>1020</v>
      </c>
      <c r="V2453" s="22">
        <v>1530</v>
      </c>
      <c r="W2453" s="22">
        <v>2040</v>
      </c>
      <c r="X2453" s="24">
        <v>10</v>
      </c>
      <c r="Y2453" s="25">
        <v>10</v>
      </c>
      <c r="Z2453" s="18">
        <f>#NAME?</f>
        <v>10</v>
      </c>
      <c r="AA2453" s="18" t="b">
        <f t="shared" si="139"/>
        <v>1</v>
      </c>
      <c r="AB2453" s="26"/>
    </row>
    <row r="2454">
      <c r="A2454" s="21">
        <v>12500</v>
      </c>
      <c r="B2454" s="22" t="s">
        <v>10048</v>
      </c>
      <c r="C2454" s="22" t="s">
        <v>10049</v>
      </c>
      <c r="D2454" s="22" t="s">
        <v>4422</v>
      </c>
      <c r="E2454" s="22" t="s">
        <v>10050</v>
      </c>
      <c r="F2454" s="22" t="s">
        <v>10051</v>
      </c>
      <c r="G2454" s="22"/>
      <c r="H2454" s="14">
        <v>0.040000000000000001</v>
      </c>
      <c r="I2454" s="15" t="s">
        <v>64</v>
      </c>
      <c r="J2454" s="22" t="s">
        <v>65</v>
      </c>
      <c r="K2454" s="13">
        <v>90</v>
      </c>
      <c r="L2454" s="23">
        <v>3</v>
      </c>
      <c r="M2454" s="29">
        <f t="shared" si="141"/>
        <v>12</v>
      </c>
      <c r="N2454" s="29">
        <f t="shared" si="142"/>
        <v>15</v>
      </c>
      <c r="O2454" s="23">
        <v>5</v>
      </c>
      <c r="P2454" s="23">
        <v>10</v>
      </c>
      <c r="Q2454" s="23"/>
      <c r="R2454" s="23"/>
      <c r="S2454" s="22" t="s">
        <v>66</v>
      </c>
      <c r="T2454" s="22">
        <v>40</v>
      </c>
      <c r="U2454" s="22">
        <v>1020</v>
      </c>
      <c r="V2454" s="22">
        <v>1530</v>
      </c>
      <c r="W2454" s="22">
        <v>2040</v>
      </c>
      <c r="X2454" s="24">
        <v>10</v>
      </c>
      <c r="Y2454" s="25">
        <v>10</v>
      </c>
      <c r="Z2454" s="18">
        <f>#NAME?</f>
        <v>10</v>
      </c>
      <c r="AA2454" s="18" t="b">
        <f t="shared" si="139"/>
        <v>1</v>
      </c>
      <c r="AB2454" s="26"/>
    </row>
    <row r="2455">
      <c r="A2455" s="21">
        <v>14220</v>
      </c>
      <c r="B2455" s="22" t="s">
        <v>10052</v>
      </c>
      <c r="C2455" s="22" t="s">
        <v>10053</v>
      </c>
      <c r="D2455" s="22" t="s">
        <v>4422</v>
      </c>
      <c r="E2455" s="22" t="s">
        <v>10054</v>
      </c>
      <c r="F2455" s="22" t="s">
        <v>10047</v>
      </c>
      <c r="G2455" s="22"/>
      <c r="H2455" s="14">
        <v>0.040000000000000001</v>
      </c>
      <c r="I2455" s="15" t="s">
        <v>64</v>
      </c>
      <c r="J2455" s="22" t="s">
        <v>65</v>
      </c>
      <c r="K2455" s="13">
        <v>90</v>
      </c>
      <c r="L2455" s="23"/>
      <c r="M2455" s="29">
        <f t="shared" si="141"/>
        <v>0</v>
      </c>
      <c r="N2455" s="29">
        <f t="shared" si="142"/>
        <v>0</v>
      </c>
      <c r="O2455" s="23">
        <v>5</v>
      </c>
      <c r="P2455" s="23">
        <v>10</v>
      </c>
      <c r="Q2455" s="23"/>
      <c r="R2455" s="23"/>
      <c r="S2455" s="22" t="s">
        <v>66</v>
      </c>
      <c r="T2455" s="22">
        <v>40</v>
      </c>
      <c r="U2455" s="22">
        <v>62</v>
      </c>
      <c r="V2455" s="22">
        <v>1300</v>
      </c>
      <c r="W2455" s="22">
        <v>1800</v>
      </c>
      <c r="X2455" s="24"/>
      <c r="Y2455" s="25"/>
      <c r="Z2455" s="18">
        <f>#NAME?</f>
        <v>0</v>
      </c>
      <c r="AA2455" s="18" t="b">
        <f t="shared" si="139"/>
        <v>1</v>
      </c>
      <c r="AB2455" s="26"/>
    </row>
    <row r="2456">
      <c r="A2456" s="21">
        <v>13589</v>
      </c>
      <c r="B2456" s="22" t="s">
        <v>10055</v>
      </c>
      <c r="C2456" s="22" t="s">
        <v>10056</v>
      </c>
      <c r="D2456" s="22" t="s">
        <v>4422</v>
      </c>
      <c r="E2456" s="22" t="s">
        <v>10057</v>
      </c>
      <c r="F2456" s="22" t="s">
        <v>10058</v>
      </c>
      <c r="G2456" s="22"/>
      <c r="H2456" s="14">
        <v>0.040000000000000001</v>
      </c>
      <c r="I2456" s="15" t="s">
        <v>64</v>
      </c>
      <c r="J2456" s="22" t="s">
        <v>65</v>
      </c>
      <c r="K2456" s="13">
        <v>90</v>
      </c>
      <c r="L2456" s="23">
        <v>2</v>
      </c>
      <c r="M2456" s="29">
        <f t="shared" si="141"/>
        <v>8</v>
      </c>
      <c r="N2456" s="29">
        <f t="shared" si="142"/>
        <v>10</v>
      </c>
      <c r="O2456" s="23"/>
      <c r="P2456" s="23"/>
      <c r="Q2456" s="23">
        <v>2</v>
      </c>
      <c r="R2456" s="23">
        <v>5</v>
      </c>
      <c r="S2456" s="22" t="s">
        <v>66</v>
      </c>
      <c r="T2456" s="22">
        <v>140</v>
      </c>
      <c r="U2456" s="22">
        <v>3570</v>
      </c>
      <c r="V2456" s="22">
        <v>5360</v>
      </c>
      <c r="W2456" s="22">
        <v>7140</v>
      </c>
      <c r="X2456" s="24"/>
      <c r="Y2456" s="25"/>
      <c r="Z2456" s="18">
        <f>#NAME?</f>
        <v>0</v>
      </c>
      <c r="AA2456" s="18" t="b">
        <f t="shared" si="139"/>
        <v>1</v>
      </c>
      <c r="AB2456" s="26">
        <v>4</v>
      </c>
    </row>
    <row r="2457">
      <c r="A2457" s="21">
        <v>13588</v>
      </c>
      <c r="B2457" s="22" t="s">
        <v>10059</v>
      </c>
      <c r="C2457" s="22" t="s">
        <v>10060</v>
      </c>
      <c r="D2457" s="22" t="s">
        <v>4422</v>
      </c>
      <c r="E2457" s="22" t="s">
        <v>10061</v>
      </c>
      <c r="F2457" s="22" t="s">
        <v>10062</v>
      </c>
      <c r="G2457" s="22"/>
      <c r="H2457" s="14">
        <v>0.040000000000000001</v>
      </c>
      <c r="I2457" s="15" t="s">
        <v>64</v>
      </c>
      <c r="J2457" s="22" t="s">
        <v>65</v>
      </c>
      <c r="K2457" s="13">
        <v>90</v>
      </c>
      <c r="L2457" s="23">
        <v>2</v>
      </c>
      <c r="M2457" s="29">
        <f t="shared" si="141"/>
        <v>8</v>
      </c>
      <c r="N2457" s="29">
        <f t="shared" si="142"/>
        <v>10</v>
      </c>
      <c r="O2457" s="23"/>
      <c r="P2457" s="23"/>
      <c r="Q2457" s="23">
        <v>2</v>
      </c>
      <c r="R2457" s="23">
        <v>5</v>
      </c>
      <c r="S2457" s="22" t="s">
        <v>66</v>
      </c>
      <c r="T2457" s="22">
        <v>140</v>
      </c>
      <c r="U2457" s="22">
        <v>3570</v>
      </c>
      <c r="V2457" s="22">
        <v>5360</v>
      </c>
      <c r="W2457" s="22">
        <v>7140</v>
      </c>
      <c r="X2457" s="24"/>
      <c r="Y2457" s="25"/>
      <c r="Z2457" s="18">
        <f>#NAME?</f>
        <v>0</v>
      </c>
      <c r="AA2457" s="18" t="b">
        <f t="shared" si="139"/>
        <v>1</v>
      </c>
      <c r="AB2457" s="26">
        <v>4</v>
      </c>
    </row>
    <row r="2458">
      <c r="A2458" s="21">
        <v>10469</v>
      </c>
      <c r="B2458" s="22" t="s">
        <v>10063</v>
      </c>
      <c r="C2458" s="22" t="s">
        <v>10064</v>
      </c>
      <c r="D2458" s="22" t="s">
        <v>4422</v>
      </c>
      <c r="E2458" s="22" t="s">
        <v>10065</v>
      </c>
      <c r="F2458" s="22" t="s">
        <v>10066</v>
      </c>
      <c r="G2458" s="22"/>
      <c r="H2458" s="14">
        <v>0.040000000000000001</v>
      </c>
      <c r="I2458" s="15" t="s">
        <v>64</v>
      </c>
      <c r="J2458" s="22" t="s">
        <v>65</v>
      </c>
      <c r="K2458" s="13">
        <v>90</v>
      </c>
      <c r="L2458" s="23">
        <v>9</v>
      </c>
      <c r="M2458" s="29">
        <f t="shared" si="141"/>
        <v>36</v>
      </c>
      <c r="N2458" s="29">
        <f t="shared" si="142"/>
        <v>45</v>
      </c>
      <c r="O2458" s="23">
        <v>5</v>
      </c>
      <c r="P2458" s="23">
        <v>20</v>
      </c>
      <c r="Q2458" s="23"/>
      <c r="R2458" s="23"/>
      <c r="S2458" s="22" t="s">
        <v>66</v>
      </c>
      <c r="T2458" s="22">
        <v>13.5</v>
      </c>
      <c r="U2458" s="22">
        <v>344</v>
      </c>
      <c r="V2458" s="22">
        <v>520</v>
      </c>
      <c r="W2458" s="22">
        <v>690</v>
      </c>
      <c r="X2458" s="24">
        <v>10</v>
      </c>
      <c r="Y2458" s="25">
        <v>77</v>
      </c>
      <c r="Z2458" s="18">
        <f>#NAME?</f>
        <v>77</v>
      </c>
      <c r="AA2458" s="18" t="b">
        <f t="shared" si="139"/>
        <v>1</v>
      </c>
      <c r="AB2458" s="26">
        <v>10</v>
      </c>
    </row>
    <row r="2459">
      <c r="A2459" s="21">
        <v>10468</v>
      </c>
      <c r="B2459" s="22" t="s">
        <v>10067</v>
      </c>
      <c r="C2459" s="22" t="s">
        <v>10068</v>
      </c>
      <c r="D2459" s="22" t="s">
        <v>4422</v>
      </c>
      <c r="E2459" s="22" t="s">
        <v>10069</v>
      </c>
      <c r="F2459" s="22" t="s">
        <v>10070</v>
      </c>
      <c r="G2459" s="22"/>
      <c r="H2459" s="14">
        <v>0.040000000000000001</v>
      </c>
      <c r="I2459" s="15" t="s">
        <v>64</v>
      </c>
      <c r="J2459" s="22" t="s">
        <v>65</v>
      </c>
      <c r="K2459" s="13">
        <v>90</v>
      </c>
      <c r="L2459" s="23">
        <v>9</v>
      </c>
      <c r="M2459" s="29">
        <f t="shared" si="141"/>
        <v>36</v>
      </c>
      <c r="N2459" s="29">
        <f t="shared" si="142"/>
        <v>45</v>
      </c>
      <c r="O2459" s="23">
        <v>5</v>
      </c>
      <c r="P2459" s="23">
        <v>20</v>
      </c>
      <c r="Q2459" s="23"/>
      <c r="R2459" s="23"/>
      <c r="S2459" s="22" t="s">
        <v>66</v>
      </c>
      <c r="T2459" s="22">
        <v>13.5</v>
      </c>
      <c r="U2459" s="22">
        <v>344</v>
      </c>
      <c r="V2459" s="22">
        <v>520</v>
      </c>
      <c r="W2459" s="22">
        <v>690</v>
      </c>
      <c r="X2459" s="24">
        <v>10</v>
      </c>
      <c r="Y2459" s="25">
        <v>80</v>
      </c>
      <c r="Z2459" s="18">
        <f>#NAME?</f>
        <v>80</v>
      </c>
      <c r="AA2459" s="18" t="b">
        <f t="shared" si="139"/>
        <v>1</v>
      </c>
      <c r="AB2459" s="26">
        <v>10</v>
      </c>
    </row>
    <row r="2460">
      <c r="A2460" s="21">
        <v>10471</v>
      </c>
      <c r="B2460" s="22" t="s">
        <v>10071</v>
      </c>
      <c r="C2460" s="22" t="s">
        <v>10072</v>
      </c>
      <c r="D2460" s="22" t="s">
        <v>4422</v>
      </c>
      <c r="E2460" s="22" t="s">
        <v>10073</v>
      </c>
      <c r="F2460" s="22" t="s">
        <v>10074</v>
      </c>
      <c r="G2460" s="22"/>
      <c r="H2460" s="14">
        <v>0.040000000000000001</v>
      </c>
      <c r="I2460" s="15" t="s">
        <v>64</v>
      </c>
      <c r="J2460" s="22" t="s">
        <v>65</v>
      </c>
      <c r="K2460" s="13">
        <v>90</v>
      </c>
      <c r="L2460" s="23">
        <v>6</v>
      </c>
      <c r="M2460" s="29">
        <f t="shared" si="141"/>
        <v>24</v>
      </c>
      <c r="N2460" s="29">
        <f t="shared" si="142"/>
        <v>30</v>
      </c>
      <c r="O2460" s="23">
        <v>5</v>
      </c>
      <c r="P2460" s="23">
        <v>20</v>
      </c>
      <c r="Q2460" s="23"/>
      <c r="R2460" s="23"/>
      <c r="S2460" s="22" t="s">
        <v>66</v>
      </c>
      <c r="T2460" s="22">
        <v>20</v>
      </c>
      <c r="U2460" s="22">
        <v>483</v>
      </c>
      <c r="V2460" s="22">
        <v>720</v>
      </c>
      <c r="W2460" s="22">
        <v>1000</v>
      </c>
      <c r="X2460" s="24">
        <v>13</v>
      </c>
      <c r="Y2460" s="25"/>
      <c r="Z2460" s="18">
        <f>#NAME?</f>
        <v>0</v>
      </c>
      <c r="AA2460" s="18" t="b">
        <f t="shared" si="139"/>
        <v>1</v>
      </c>
      <c r="AB2460" s="26">
        <v>5</v>
      </c>
    </row>
    <row r="2461">
      <c r="A2461" s="21">
        <v>10470</v>
      </c>
      <c r="B2461" s="22" t="s">
        <v>10075</v>
      </c>
      <c r="C2461" s="22" t="s">
        <v>10076</v>
      </c>
      <c r="D2461" s="22" t="s">
        <v>4422</v>
      </c>
      <c r="E2461" s="22" t="s">
        <v>10077</v>
      </c>
      <c r="F2461" s="22" t="s">
        <v>10078</v>
      </c>
      <c r="G2461" s="22"/>
      <c r="H2461" s="14">
        <v>0.040000000000000001</v>
      </c>
      <c r="I2461" s="15" t="s">
        <v>64</v>
      </c>
      <c r="J2461" s="22" t="s">
        <v>65</v>
      </c>
      <c r="K2461" s="13">
        <v>90</v>
      </c>
      <c r="L2461" s="23">
        <v>6</v>
      </c>
      <c r="M2461" s="29">
        <f t="shared" si="141"/>
        <v>24</v>
      </c>
      <c r="N2461" s="29">
        <f t="shared" si="142"/>
        <v>30</v>
      </c>
      <c r="O2461" s="23">
        <v>5</v>
      </c>
      <c r="P2461" s="23">
        <v>20</v>
      </c>
      <c r="Q2461" s="23"/>
      <c r="R2461" s="23"/>
      <c r="S2461" s="22" t="s">
        <v>66</v>
      </c>
      <c r="T2461" s="22">
        <v>20</v>
      </c>
      <c r="U2461" s="22">
        <v>483</v>
      </c>
      <c r="V2461" s="22">
        <v>720</v>
      </c>
      <c r="W2461" s="22">
        <v>1000</v>
      </c>
      <c r="X2461" s="24">
        <v>11</v>
      </c>
      <c r="Y2461" s="25"/>
      <c r="Z2461" s="18">
        <f>#NAME?</f>
        <v>0</v>
      </c>
      <c r="AA2461" s="18" t="b">
        <f t="shared" si="139"/>
        <v>1</v>
      </c>
      <c r="AB2461" s="26">
        <v>2</v>
      </c>
    </row>
    <row r="2462">
      <c r="A2462" s="21">
        <v>11242</v>
      </c>
      <c r="B2462" s="22" t="s">
        <v>10079</v>
      </c>
      <c r="C2462" s="22" t="s">
        <v>10080</v>
      </c>
      <c r="D2462" s="22" t="s">
        <v>4422</v>
      </c>
      <c r="E2462" s="22" t="s">
        <v>10081</v>
      </c>
      <c r="F2462" s="22" t="s">
        <v>10082</v>
      </c>
      <c r="G2462" s="22"/>
      <c r="H2462" s="14">
        <v>0.040000000000000001</v>
      </c>
      <c r="I2462" s="15" t="s">
        <v>64</v>
      </c>
      <c r="J2462" s="22" t="s">
        <v>65</v>
      </c>
      <c r="K2462" s="13">
        <v>90</v>
      </c>
      <c r="L2462" s="23">
        <v>0</v>
      </c>
      <c r="M2462" s="29">
        <f t="shared" si="141"/>
        <v>0</v>
      </c>
      <c r="N2462" s="29">
        <f t="shared" si="142"/>
        <v>0</v>
      </c>
      <c r="O2462" s="23"/>
      <c r="P2462" s="23"/>
      <c r="Q2462" s="23">
        <v>2</v>
      </c>
      <c r="R2462" s="23">
        <v>5</v>
      </c>
      <c r="S2462" s="22" t="s">
        <v>66</v>
      </c>
      <c r="T2462" s="22">
        <v>100</v>
      </c>
      <c r="U2462" s="22">
        <v>2250</v>
      </c>
      <c r="V2462" s="22">
        <v>3490</v>
      </c>
      <c r="W2462" s="22">
        <v>4810</v>
      </c>
      <c r="X2462" s="24"/>
      <c r="Y2462" s="25"/>
      <c r="Z2462" s="18">
        <f>#NAME?</f>
        <v>0</v>
      </c>
      <c r="AA2462" s="18" t="b">
        <f t="shared" si="139"/>
        <v>1</v>
      </c>
      <c r="AB2462" s="26"/>
    </row>
    <row r="2463">
      <c r="A2463" s="21">
        <v>11495</v>
      </c>
      <c r="B2463" s="22" t="s">
        <v>10083</v>
      </c>
      <c r="C2463" s="22" t="s">
        <v>10084</v>
      </c>
      <c r="D2463" s="22" t="s">
        <v>4422</v>
      </c>
      <c r="E2463" s="22" t="s">
        <v>10085</v>
      </c>
      <c r="F2463" s="22" t="s">
        <v>10086</v>
      </c>
      <c r="G2463" s="22"/>
      <c r="H2463" s="14">
        <v>0.040000000000000001</v>
      </c>
      <c r="I2463" s="15" t="s">
        <v>64</v>
      </c>
      <c r="J2463" s="22" t="s">
        <v>65</v>
      </c>
      <c r="K2463" s="13">
        <v>90</v>
      </c>
      <c r="L2463" s="23">
        <v>1</v>
      </c>
      <c r="M2463" s="29">
        <f t="shared" si="141"/>
        <v>4</v>
      </c>
      <c r="N2463" s="29">
        <f t="shared" si="142"/>
        <v>5</v>
      </c>
      <c r="O2463" s="23"/>
      <c r="P2463" s="23"/>
      <c r="Q2463" s="23">
        <v>3</v>
      </c>
      <c r="R2463" s="23">
        <v>10</v>
      </c>
      <c r="S2463" s="22" t="s">
        <v>66</v>
      </c>
      <c r="T2463" s="22">
        <v>35</v>
      </c>
      <c r="U2463" s="22">
        <v>813.75</v>
      </c>
      <c r="V2463" s="22">
        <v>1260</v>
      </c>
      <c r="W2463" s="22">
        <v>1740</v>
      </c>
      <c r="X2463" s="24">
        <v>1</v>
      </c>
      <c r="Y2463" s="25"/>
      <c r="Z2463" s="18">
        <f>#NAME?</f>
        <v>0</v>
      </c>
      <c r="AA2463" s="18" t="b">
        <f t="shared" si="139"/>
        <v>1</v>
      </c>
      <c r="AB2463" s="26"/>
    </row>
    <row r="2464">
      <c r="A2464" s="21">
        <v>10467</v>
      </c>
      <c r="B2464" s="22" t="s">
        <v>10087</v>
      </c>
      <c r="C2464" s="22" t="s">
        <v>10088</v>
      </c>
      <c r="D2464" s="22" t="s">
        <v>4422</v>
      </c>
      <c r="E2464" s="22" t="s">
        <v>10089</v>
      </c>
      <c r="F2464" s="22" t="s">
        <v>10090</v>
      </c>
      <c r="G2464" s="22"/>
      <c r="H2464" s="14">
        <v>0.040000000000000001</v>
      </c>
      <c r="I2464" s="15" t="s">
        <v>64</v>
      </c>
      <c r="J2464" s="22" t="s">
        <v>65</v>
      </c>
      <c r="K2464" s="13">
        <v>90</v>
      </c>
      <c r="L2464" s="23">
        <v>3</v>
      </c>
      <c r="M2464" s="29">
        <f t="shared" si="141"/>
        <v>12</v>
      </c>
      <c r="N2464" s="29">
        <f t="shared" si="142"/>
        <v>15</v>
      </c>
      <c r="O2464" s="23"/>
      <c r="P2464" s="23"/>
      <c r="Q2464" s="23">
        <v>3</v>
      </c>
      <c r="R2464" s="23">
        <v>10</v>
      </c>
      <c r="S2464" s="22" t="s">
        <v>66</v>
      </c>
      <c r="T2464" s="22">
        <v>50</v>
      </c>
      <c r="U2464" s="22">
        <v>1275</v>
      </c>
      <c r="V2464" s="22">
        <v>1900</v>
      </c>
      <c r="W2464" s="22">
        <v>3300</v>
      </c>
      <c r="X2464" s="24">
        <v>1</v>
      </c>
      <c r="Y2464" s="25">
        <v>20</v>
      </c>
      <c r="Z2464" s="18">
        <f>#NAME?</f>
        <v>20</v>
      </c>
      <c r="AA2464" s="18" t="b">
        <f t="shared" si="139"/>
        <v>1</v>
      </c>
      <c r="AB2464" s="26">
        <v>1</v>
      </c>
    </row>
    <row r="2465">
      <c r="A2465" s="21">
        <v>10466</v>
      </c>
      <c r="B2465" s="22" t="s">
        <v>10091</v>
      </c>
      <c r="C2465" s="22" t="s">
        <v>10092</v>
      </c>
      <c r="D2465" s="22" t="s">
        <v>4422</v>
      </c>
      <c r="E2465" s="22" t="s">
        <v>10093</v>
      </c>
      <c r="F2465" s="22" t="s">
        <v>10094</v>
      </c>
      <c r="G2465" s="22"/>
      <c r="H2465" s="14">
        <v>0.040000000000000001</v>
      </c>
      <c r="I2465" s="15" t="s">
        <v>64</v>
      </c>
      <c r="J2465" s="22" t="s">
        <v>65</v>
      </c>
      <c r="K2465" s="13">
        <v>90</v>
      </c>
      <c r="L2465" s="23">
        <v>3</v>
      </c>
      <c r="M2465" s="29">
        <f t="shared" si="141"/>
        <v>12</v>
      </c>
      <c r="N2465" s="29">
        <f t="shared" si="142"/>
        <v>15</v>
      </c>
      <c r="O2465" s="23"/>
      <c r="P2465" s="23"/>
      <c r="Q2465" s="23">
        <v>3</v>
      </c>
      <c r="R2465" s="23">
        <v>10</v>
      </c>
      <c r="S2465" s="22" t="s">
        <v>66</v>
      </c>
      <c r="T2465" s="22">
        <v>50</v>
      </c>
      <c r="U2465" s="22">
        <v>1275</v>
      </c>
      <c r="V2465" s="22">
        <v>1900</v>
      </c>
      <c r="W2465" s="22">
        <v>3300</v>
      </c>
      <c r="X2465" s="24">
        <v>3</v>
      </c>
      <c r="Y2465" s="25">
        <v>17</v>
      </c>
      <c r="Z2465" s="18">
        <f>#NAME?</f>
        <v>17</v>
      </c>
      <c r="AA2465" s="18" t="b">
        <f t="shared" si="139"/>
        <v>1</v>
      </c>
      <c r="AB2465" s="26">
        <v>3</v>
      </c>
    </row>
    <row r="2466">
      <c r="A2466" s="21">
        <v>10473</v>
      </c>
      <c r="B2466" s="22" t="s">
        <v>10095</v>
      </c>
      <c r="C2466" s="22" t="s">
        <v>10096</v>
      </c>
      <c r="D2466" s="22" t="s">
        <v>4422</v>
      </c>
      <c r="E2466" s="22" t="s">
        <v>10097</v>
      </c>
      <c r="F2466" s="22" t="s">
        <v>10098</v>
      </c>
      <c r="G2466" s="22"/>
      <c r="H2466" s="14">
        <v>0.040000000000000001</v>
      </c>
      <c r="I2466" s="15" t="s">
        <v>64</v>
      </c>
      <c r="J2466" s="22" t="s">
        <v>65</v>
      </c>
      <c r="K2466" s="13">
        <v>90</v>
      </c>
      <c r="L2466" s="23">
        <v>3</v>
      </c>
      <c r="M2466" s="29">
        <f t="shared" si="141"/>
        <v>12</v>
      </c>
      <c r="N2466" s="29">
        <f t="shared" si="142"/>
        <v>15</v>
      </c>
      <c r="O2466" s="23"/>
      <c r="P2466" s="23"/>
      <c r="Q2466" s="23">
        <v>3</v>
      </c>
      <c r="R2466" s="23">
        <v>10</v>
      </c>
      <c r="S2466" s="22" t="s">
        <v>66</v>
      </c>
      <c r="T2466" s="22">
        <v>30</v>
      </c>
      <c r="U2466" s="22">
        <v>762.84000000000003</v>
      </c>
      <c r="V2466" s="22">
        <v>1100</v>
      </c>
      <c r="W2466" s="22">
        <v>2000</v>
      </c>
      <c r="X2466" s="24">
        <v>4</v>
      </c>
      <c r="Y2466" s="25">
        <v>16</v>
      </c>
      <c r="Z2466" s="18">
        <f>#NAME?</f>
        <v>16</v>
      </c>
      <c r="AA2466" s="18" t="b">
        <f t="shared" si="139"/>
        <v>1</v>
      </c>
      <c r="AB2466" s="26">
        <v>0</v>
      </c>
    </row>
    <row r="2467">
      <c r="A2467" s="21">
        <v>10472</v>
      </c>
      <c r="B2467" s="22" t="s">
        <v>10099</v>
      </c>
      <c r="C2467" s="22" t="s">
        <v>10100</v>
      </c>
      <c r="D2467" s="22" t="s">
        <v>4422</v>
      </c>
      <c r="E2467" s="22" t="s">
        <v>10101</v>
      </c>
      <c r="F2467" s="22" t="s">
        <v>10102</v>
      </c>
      <c r="G2467" s="22"/>
      <c r="H2467" s="14">
        <v>0.040000000000000001</v>
      </c>
      <c r="I2467" s="15" t="s">
        <v>64</v>
      </c>
      <c r="J2467" s="22" t="s">
        <v>65</v>
      </c>
      <c r="K2467" s="13">
        <v>90</v>
      </c>
      <c r="L2467" s="23">
        <v>3</v>
      </c>
      <c r="M2467" s="29">
        <f t="shared" si="141"/>
        <v>12</v>
      </c>
      <c r="N2467" s="29">
        <f t="shared" si="142"/>
        <v>15</v>
      </c>
      <c r="O2467" s="23"/>
      <c r="P2467" s="23"/>
      <c r="Q2467" s="23">
        <v>3</v>
      </c>
      <c r="R2467" s="23">
        <v>10</v>
      </c>
      <c r="S2467" s="22" t="s">
        <v>66</v>
      </c>
      <c r="T2467" s="22">
        <v>30</v>
      </c>
      <c r="U2467" s="22">
        <v>762.84000000000003</v>
      </c>
      <c r="V2467" s="22">
        <v>1100</v>
      </c>
      <c r="W2467" s="22">
        <v>2000</v>
      </c>
      <c r="X2467" s="24">
        <v>3</v>
      </c>
      <c r="Y2467" s="25">
        <v>16</v>
      </c>
      <c r="Z2467" s="18">
        <f>#NAME?</f>
        <v>16</v>
      </c>
      <c r="AA2467" s="18" t="b">
        <f t="shared" si="139"/>
        <v>1</v>
      </c>
      <c r="AB2467" s="26">
        <v>1</v>
      </c>
    </row>
    <row r="2468">
      <c r="A2468" s="21">
        <v>10483</v>
      </c>
      <c r="B2468" s="22" t="s">
        <v>10103</v>
      </c>
      <c r="C2468" s="22" t="s">
        <v>10104</v>
      </c>
      <c r="D2468" s="22" t="s">
        <v>4422</v>
      </c>
      <c r="E2468" s="22" t="s">
        <v>10105</v>
      </c>
      <c r="F2468" s="22" t="s">
        <v>10106</v>
      </c>
      <c r="G2468" s="22"/>
      <c r="H2468" s="14">
        <v>0.040000000000000001</v>
      </c>
      <c r="I2468" s="15" t="s">
        <v>64</v>
      </c>
      <c r="J2468" s="22" t="s">
        <v>65</v>
      </c>
      <c r="K2468" s="13">
        <v>90</v>
      </c>
      <c r="L2468" s="23">
        <v>2</v>
      </c>
      <c r="M2468" s="29">
        <f t="shared" si="141"/>
        <v>8</v>
      </c>
      <c r="N2468" s="29">
        <f t="shared" si="142"/>
        <v>10</v>
      </c>
      <c r="O2468" s="23">
        <v>5</v>
      </c>
      <c r="P2468" s="23">
        <v>10</v>
      </c>
      <c r="Q2468" s="23"/>
      <c r="R2468" s="23"/>
      <c r="S2468" s="22" t="s">
        <v>66</v>
      </c>
      <c r="T2468" s="22">
        <v>3.2799999999999998</v>
      </c>
      <c r="U2468" s="22">
        <v>513</v>
      </c>
      <c r="V2468" s="22">
        <v>790</v>
      </c>
      <c r="W2468" s="22">
        <v>1090</v>
      </c>
      <c r="X2468" s="24"/>
      <c r="Y2468" s="25"/>
      <c r="Z2468" s="18">
        <f>#NAME?</f>
        <v>0</v>
      </c>
      <c r="AA2468" s="18" t="b">
        <f t="shared" si="139"/>
        <v>1</v>
      </c>
      <c r="AB2468" s="26"/>
    </row>
    <row r="2469">
      <c r="A2469" s="21">
        <v>10482</v>
      </c>
      <c r="B2469" s="22" t="s">
        <v>10107</v>
      </c>
      <c r="C2469" s="22" t="s">
        <v>10108</v>
      </c>
      <c r="D2469" s="22" t="s">
        <v>4422</v>
      </c>
      <c r="E2469" s="22" t="s">
        <v>10109</v>
      </c>
      <c r="F2469" s="22" t="s">
        <v>10110</v>
      </c>
      <c r="G2469" s="22"/>
      <c r="H2469" s="14">
        <v>0.040000000000000001</v>
      </c>
      <c r="I2469" s="15" t="s">
        <v>64</v>
      </c>
      <c r="J2469" s="22" t="s">
        <v>65</v>
      </c>
      <c r="K2469" s="13">
        <v>90</v>
      </c>
      <c r="L2469" s="23">
        <v>2</v>
      </c>
      <c r="M2469" s="29">
        <f t="shared" si="141"/>
        <v>8</v>
      </c>
      <c r="N2469" s="29">
        <f t="shared" si="142"/>
        <v>10</v>
      </c>
      <c r="O2469" s="23">
        <v>5</v>
      </c>
      <c r="P2469" s="23">
        <v>10</v>
      </c>
      <c r="Q2469" s="23"/>
      <c r="R2469" s="23"/>
      <c r="S2469" s="22" t="s">
        <v>66</v>
      </c>
      <c r="T2469" s="22">
        <v>3.2799999999999998</v>
      </c>
      <c r="U2469" s="22">
        <v>513</v>
      </c>
      <c r="V2469" s="22">
        <v>790</v>
      </c>
      <c r="W2469" s="22">
        <v>1090</v>
      </c>
      <c r="X2469" s="24"/>
      <c r="Y2469" s="25"/>
      <c r="Z2469" s="18">
        <f>#NAME?</f>
        <v>0</v>
      </c>
      <c r="AA2469" s="18" t="b">
        <f t="shared" si="139"/>
        <v>1</v>
      </c>
      <c r="AB2469" s="26">
        <v>1</v>
      </c>
    </row>
    <row r="2470">
      <c r="A2470" s="21">
        <v>10477</v>
      </c>
      <c r="B2470" s="22" t="s">
        <v>10111</v>
      </c>
      <c r="C2470" s="22" t="s">
        <v>10112</v>
      </c>
      <c r="D2470" s="22" t="s">
        <v>4422</v>
      </c>
      <c r="E2470" s="22" t="s">
        <v>10113</v>
      </c>
      <c r="F2470" s="22" t="s">
        <v>10114</v>
      </c>
      <c r="G2470" s="22"/>
      <c r="H2470" s="14">
        <v>0.040000000000000001</v>
      </c>
      <c r="I2470" s="15" t="s">
        <v>64</v>
      </c>
      <c r="J2470" s="22" t="s">
        <v>65</v>
      </c>
      <c r="K2470" s="13">
        <v>90</v>
      </c>
      <c r="L2470" s="23">
        <v>22</v>
      </c>
      <c r="M2470" s="29">
        <f t="shared" si="141"/>
        <v>88</v>
      </c>
      <c r="N2470" s="29">
        <f t="shared" si="142"/>
        <v>110</v>
      </c>
      <c r="O2470" s="23">
        <v>5</v>
      </c>
      <c r="P2470" s="23">
        <v>20</v>
      </c>
      <c r="Q2470" s="23"/>
      <c r="R2470" s="23"/>
      <c r="S2470" s="22" t="s">
        <v>66</v>
      </c>
      <c r="T2470" s="22">
        <v>14</v>
      </c>
      <c r="U2470" s="22">
        <v>357</v>
      </c>
      <c r="V2470" s="22">
        <v>540</v>
      </c>
      <c r="W2470" s="22">
        <v>930</v>
      </c>
      <c r="X2470" s="24"/>
      <c r="Y2470" s="25"/>
      <c r="Z2470" s="18">
        <f>#NAME?</f>
        <v>0</v>
      </c>
      <c r="AA2470" s="18" t="b">
        <f t="shared" si="139"/>
        <v>1</v>
      </c>
      <c r="AB2470" s="26">
        <v>0</v>
      </c>
    </row>
    <row r="2471">
      <c r="A2471" s="21">
        <v>10476</v>
      </c>
      <c r="B2471" s="22" t="s">
        <v>10115</v>
      </c>
      <c r="C2471" s="22" t="s">
        <v>10116</v>
      </c>
      <c r="D2471" s="22" t="s">
        <v>4422</v>
      </c>
      <c r="E2471" s="22" t="s">
        <v>10117</v>
      </c>
      <c r="F2471" s="22" t="s">
        <v>10118</v>
      </c>
      <c r="G2471" s="22"/>
      <c r="H2471" s="14">
        <v>0.040000000000000001</v>
      </c>
      <c r="I2471" s="15" t="s">
        <v>64</v>
      </c>
      <c r="J2471" s="22" t="s">
        <v>65</v>
      </c>
      <c r="K2471" s="13">
        <v>90</v>
      </c>
      <c r="L2471" s="23">
        <v>23</v>
      </c>
      <c r="M2471" s="29">
        <f t="shared" si="141"/>
        <v>92</v>
      </c>
      <c r="N2471" s="29">
        <f t="shared" si="142"/>
        <v>115</v>
      </c>
      <c r="O2471" s="23">
        <v>5</v>
      </c>
      <c r="P2471" s="23">
        <v>20</v>
      </c>
      <c r="Q2471" s="23"/>
      <c r="R2471" s="23"/>
      <c r="S2471" s="22" t="s">
        <v>66</v>
      </c>
      <c r="T2471" s="22">
        <v>14</v>
      </c>
      <c r="U2471" s="22">
        <v>357</v>
      </c>
      <c r="V2471" s="22">
        <v>540</v>
      </c>
      <c r="W2471" s="22">
        <v>930</v>
      </c>
      <c r="X2471" s="24"/>
      <c r="Y2471" s="25"/>
      <c r="Z2471" s="18">
        <f>#NAME?</f>
        <v>0</v>
      </c>
      <c r="AA2471" s="18" t="b">
        <f t="shared" si="139"/>
        <v>1</v>
      </c>
      <c r="AB2471" s="26"/>
    </row>
    <row r="2472">
      <c r="A2472" s="21">
        <v>10479</v>
      </c>
      <c r="B2472" s="22" t="s">
        <v>10119</v>
      </c>
      <c r="C2472" s="22" t="s">
        <v>10120</v>
      </c>
      <c r="D2472" s="22" t="s">
        <v>4422</v>
      </c>
      <c r="E2472" s="22" t="s">
        <v>10121</v>
      </c>
      <c r="F2472" s="22" t="s">
        <v>10122</v>
      </c>
      <c r="G2472" s="22"/>
      <c r="H2472" s="14">
        <v>0.040000000000000001</v>
      </c>
      <c r="I2472" s="15" t="s">
        <v>64</v>
      </c>
      <c r="J2472" s="22" t="s">
        <v>65</v>
      </c>
      <c r="K2472" s="13">
        <v>90</v>
      </c>
      <c r="L2472" s="23">
        <v>14</v>
      </c>
      <c r="M2472" s="29">
        <f t="shared" si="141"/>
        <v>56</v>
      </c>
      <c r="N2472" s="29">
        <f t="shared" si="142"/>
        <v>70</v>
      </c>
      <c r="O2472" s="23">
        <v>5</v>
      </c>
      <c r="P2472" s="23">
        <v>20</v>
      </c>
      <c r="Q2472" s="23"/>
      <c r="R2472" s="23"/>
      <c r="S2472" s="22" t="s">
        <v>66</v>
      </c>
      <c r="T2472" s="22">
        <v>25</v>
      </c>
      <c r="U2472" s="22">
        <v>635.70000000000005</v>
      </c>
      <c r="V2472" s="22">
        <v>960</v>
      </c>
      <c r="W2472" s="22">
        <v>1650</v>
      </c>
      <c r="X2472" s="24">
        <v>7</v>
      </c>
      <c r="Y2472" s="25"/>
      <c r="Z2472" s="18">
        <f>#NAME?</f>
        <v>0</v>
      </c>
      <c r="AA2472" s="18" t="b">
        <f t="shared" si="139"/>
        <v>1</v>
      </c>
      <c r="AB2472" s="26"/>
    </row>
    <row r="2473">
      <c r="A2473" s="21">
        <v>10478</v>
      </c>
      <c r="B2473" s="22" t="s">
        <v>10123</v>
      </c>
      <c r="C2473" s="22" t="s">
        <v>10124</v>
      </c>
      <c r="D2473" s="22" t="s">
        <v>4422</v>
      </c>
      <c r="E2473" s="22" t="s">
        <v>10125</v>
      </c>
      <c r="F2473" s="22" t="s">
        <v>10126</v>
      </c>
      <c r="G2473" s="22"/>
      <c r="H2473" s="14">
        <v>0.040000000000000001</v>
      </c>
      <c r="I2473" s="15" t="s">
        <v>64</v>
      </c>
      <c r="J2473" s="22" t="s">
        <v>65</v>
      </c>
      <c r="K2473" s="13">
        <v>90</v>
      </c>
      <c r="L2473" s="23">
        <v>15</v>
      </c>
      <c r="M2473" s="29">
        <f t="shared" si="141"/>
        <v>60</v>
      </c>
      <c r="N2473" s="29">
        <f t="shared" si="142"/>
        <v>75</v>
      </c>
      <c r="O2473" s="23">
        <v>5</v>
      </c>
      <c r="P2473" s="23">
        <v>20</v>
      </c>
      <c r="Q2473" s="23"/>
      <c r="R2473" s="23"/>
      <c r="S2473" s="22" t="s">
        <v>66</v>
      </c>
      <c r="T2473" s="22">
        <v>25</v>
      </c>
      <c r="U2473" s="22">
        <v>635.70000000000005</v>
      </c>
      <c r="V2473" s="22">
        <v>960</v>
      </c>
      <c r="W2473" s="22">
        <v>1650</v>
      </c>
      <c r="X2473" s="24">
        <v>5</v>
      </c>
      <c r="Y2473" s="25"/>
      <c r="Z2473" s="18">
        <f>#NAME?</f>
        <v>0</v>
      </c>
      <c r="AA2473" s="18" t="b">
        <f t="shared" si="139"/>
        <v>1</v>
      </c>
      <c r="AB2473" s="26"/>
    </row>
    <row r="2474">
      <c r="A2474" s="21">
        <v>10485</v>
      </c>
      <c r="B2474" s="22" t="s">
        <v>10127</v>
      </c>
      <c r="C2474" s="22" t="s">
        <v>10128</v>
      </c>
      <c r="D2474" s="22" t="s">
        <v>4422</v>
      </c>
      <c r="E2474" s="22" t="s">
        <v>10129</v>
      </c>
      <c r="F2474" s="22" t="s">
        <v>10130</v>
      </c>
      <c r="G2474" s="22"/>
      <c r="H2474" s="14">
        <v>0.040000000000000001</v>
      </c>
      <c r="I2474" s="15" t="s">
        <v>64</v>
      </c>
      <c r="J2474" s="22" t="s">
        <v>65</v>
      </c>
      <c r="K2474" s="13">
        <v>90</v>
      </c>
      <c r="L2474" s="23">
        <v>2</v>
      </c>
      <c r="M2474" s="29">
        <f t="shared" si="141"/>
        <v>8</v>
      </c>
      <c r="N2474" s="29">
        <f t="shared" si="142"/>
        <v>10</v>
      </c>
      <c r="O2474" s="23"/>
      <c r="P2474" s="23"/>
      <c r="Q2474" s="23">
        <v>2</v>
      </c>
      <c r="R2474" s="23">
        <v>5</v>
      </c>
      <c r="S2474" s="22" t="s">
        <v>66</v>
      </c>
      <c r="T2474" s="22">
        <v>100</v>
      </c>
      <c r="U2474" s="22">
        <v>2542.8000000000002</v>
      </c>
      <c r="V2474" s="22">
        <v>4000</v>
      </c>
      <c r="W2474" s="22">
        <v>6900</v>
      </c>
      <c r="X2474" s="24"/>
      <c r="Y2474" s="25">
        <v>19</v>
      </c>
      <c r="Z2474" s="18">
        <f>#NAME?</f>
        <v>19</v>
      </c>
      <c r="AA2474" s="18" t="b">
        <f t="shared" si="139"/>
        <v>1</v>
      </c>
      <c r="AB2474" s="26">
        <f>1+1</f>
        <v>2</v>
      </c>
    </row>
    <row r="2475">
      <c r="A2475" s="21">
        <v>10484</v>
      </c>
      <c r="B2475" s="22" t="s">
        <v>10131</v>
      </c>
      <c r="C2475" s="22" t="s">
        <v>10132</v>
      </c>
      <c r="D2475" s="22" t="s">
        <v>4422</v>
      </c>
      <c r="E2475" s="22" t="s">
        <v>10133</v>
      </c>
      <c r="F2475" s="22" t="s">
        <v>10134</v>
      </c>
      <c r="G2475" s="22"/>
      <c r="H2475" s="14">
        <v>0.040000000000000001</v>
      </c>
      <c r="I2475" s="15" t="s">
        <v>64</v>
      </c>
      <c r="J2475" s="22" t="s">
        <v>65</v>
      </c>
      <c r="K2475" s="13">
        <v>90</v>
      </c>
      <c r="L2475" s="23">
        <v>4</v>
      </c>
      <c r="M2475" s="29">
        <f t="shared" si="141"/>
        <v>16</v>
      </c>
      <c r="N2475" s="29">
        <f t="shared" si="142"/>
        <v>20</v>
      </c>
      <c r="O2475" s="23"/>
      <c r="P2475" s="23"/>
      <c r="Q2475" s="23">
        <v>5</v>
      </c>
      <c r="R2475" s="23">
        <v>10</v>
      </c>
      <c r="S2475" s="22" t="s">
        <v>66</v>
      </c>
      <c r="T2475" s="22">
        <v>35</v>
      </c>
      <c r="U2475" s="22">
        <v>889.98000000000002</v>
      </c>
      <c r="V2475" s="22">
        <v>1300</v>
      </c>
      <c r="W2475" s="22">
        <v>2300</v>
      </c>
      <c r="X2475" s="24"/>
      <c r="Y2475" s="25"/>
      <c r="Z2475" s="18">
        <f>#NAME?</f>
        <v>0</v>
      </c>
      <c r="AA2475" s="18" t="b">
        <f t="shared" si="139"/>
        <v>1</v>
      </c>
      <c r="AB2475" s="26"/>
    </row>
    <row r="2476">
      <c r="A2476" s="21">
        <v>10475</v>
      </c>
      <c r="B2476" s="22" t="s">
        <v>10135</v>
      </c>
      <c r="C2476" s="22" t="s">
        <v>10136</v>
      </c>
      <c r="D2476" s="22" t="s">
        <v>4422</v>
      </c>
      <c r="E2476" s="22" t="s">
        <v>10137</v>
      </c>
      <c r="F2476" s="22" t="s">
        <v>10138</v>
      </c>
      <c r="G2476" s="22"/>
      <c r="H2476" s="14">
        <v>0.040000000000000001</v>
      </c>
      <c r="I2476" s="15" t="s">
        <v>64</v>
      </c>
      <c r="J2476" s="22" t="s">
        <v>65</v>
      </c>
      <c r="K2476" s="13">
        <v>90</v>
      </c>
      <c r="L2476" s="23">
        <v>9</v>
      </c>
      <c r="M2476" s="29">
        <f t="shared" si="141"/>
        <v>36</v>
      </c>
      <c r="N2476" s="29">
        <f t="shared" si="142"/>
        <v>45</v>
      </c>
      <c r="O2476" s="23"/>
      <c r="P2476" s="23"/>
      <c r="Q2476" s="23">
        <v>5</v>
      </c>
      <c r="R2476" s="23">
        <v>10</v>
      </c>
      <c r="S2476" s="22" t="s">
        <v>66</v>
      </c>
      <c r="T2476" s="22">
        <v>50</v>
      </c>
      <c r="U2476" s="22">
        <v>1275</v>
      </c>
      <c r="V2476" s="22">
        <v>1900</v>
      </c>
      <c r="W2476" s="22">
        <v>3300</v>
      </c>
      <c r="X2476" s="24"/>
      <c r="Y2476" s="25"/>
      <c r="Z2476" s="18">
        <f>#NAME?</f>
        <v>0</v>
      </c>
      <c r="AA2476" s="18" t="b">
        <f t="shared" si="139"/>
        <v>1</v>
      </c>
      <c r="AB2476" s="26"/>
    </row>
    <row r="2477">
      <c r="A2477" s="21">
        <v>10474</v>
      </c>
      <c r="B2477" s="22" t="s">
        <v>10139</v>
      </c>
      <c r="C2477" s="22" t="s">
        <v>10140</v>
      </c>
      <c r="D2477" s="22" t="s">
        <v>4422</v>
      </c>
      <c r="E2477" s="22" t="s">
        <v>10141</v>
      </c>
      <c r="F2477" s="22" t="s">
        <v>10142</v>
      </c>
      <c r="G2477" s="22"/>
      <c r="H2477" s="14">
        <v>0.040000000000000001</v>
      </c>
      <c r="I2477" s="15" t="s">
        <v>64</v>
      </c>
      <c r="J2477" s="22" t="s">
        <v>65</v>
      </c>
      <c r="K2477" s="13">
        <v>90</v>
      </c>
      <c r="L2477" s="23">
        <v>9</v>
      </c>
      <c r="M2477" s="29">
        <f t="shared" si="141"/>
        <v>36</v>
      </c>
      <c r="N2477" s="29">
        <f t="shared" si="142"/>
        <v>45</v>
      </c>
      <c r="O2477" s="23"/>
      <c r="P2477" s="23"/>
      <c r="Q2477" s="23">
        <v>5</v>
      </c>
      <c r="R2477" s="23">
        <v>10</v>
      </c>
      <c r="S2477" s="22" t="s">
        <v>66</v>
      </c>
      <c r="T2477" s="22">
        <v>50</v>
      </c>
      <c r="U2477" s="22">
        <v>1275</v>
      </c>
      <c r="V2477" s="22">
        <v>1900</v>
      </c>
      <c r="W2477" s="22">
        <v>3300</v>
      </c>
      <c r="X2477" s="24"/>
      <c r="Y2477" s="25"/>
      <c r="Z2477" s="18">
        <f>#NAME?</f>
        <v>0</v>
      </c>
      <c r="AA2477" s="18" t="b">
        <f t="shared" si="139"/>
        <v>1</v>
      </c>
      <c r="AB2477" s="26"/>
    </row>
    <row r="2478">
      <c r="A2478" s="21">
        <v>10481</v>
      </c>
      <c r="B2478" s="22" t="s">
        <v>10143</v>
      </c>
      <c r="C2478" s="22" t="s">
        <v>10144</v>
      </c>
      <c r="D2478" s="22" t="s">
        <v>4422</v>
      </c>
      <c r="E2478" s="22" t="s">
        <v>10145</v>
      </c>
      <c r="F2478" s="22" t="s">
        <v>10146</v>
      </c>
      <c r="G2478" s="22"/>
      <c r="H2478" s="14">
        <v>0.040000000000000001</v>
      </c>
      <c r="I2478" s="15" t="s">
        <v>64</v>
      </c>
      <c r="J2478" s="22" t="s">
        <v>65</v>
      </c>
      <c r="K2478" s="13">
        <v>90</v>
      </c>
      <c r="L2478" s="23">
        <v>11</v>
      </c>
      <c r="M2478" s="29">
        <f t="shared" si="141"/>
        <v>44</v>
      </c>
      <c r="N2478" s="29">
        <f t="shared" si="142"/>
        <v>55</v>
      </c>
      <c r="O2478" s="23"/>
      <c r="P2478" s="23"/>
      <c r="Q2478" s="23">
        <v>5</v>
      </c>
      <c r="R2478" s="23">
        <v>10</v>
      </c>
      <c r="S2478" s="22" t="s">
        <v>66</v>
      </c>
      <c r="T2478" s="22">
        <v>40</v>
      </c>
      <c r="U2478" s="22">
        <v>1020</v>
      </c>
      <c r="V2478" s="22">
        <v>1530</v>
      </c>
      <c r="W2478" s="22">
        <v>2040</v>
      </c>
      <c r="X2478" s="24">
        <v>9</v>
      </c>
      <c r="Y2478" s="25"/>
      <c r="Z2478" s="18">
        <f>#NAME?</f>
        <v>0</v>
      </c>
      <c r="AA2478" s="18" t="b">
        <f t="shared" si="139"/>
        <v>1</v>
      </c>
      <c r="AB2478" s="26">
        <v>5</v>
      </c>
    </row>
    <row r="2479">
      <c r="A2479" s="21">
        <v>10480</v>
      </c>
      <c r="B2479" s="22" t="s">
        <v>10147</v>
      </c>
      <c r="C2479" s="22" t="s">
        <v>10148</v>
      </c>
      <c r="D2479" s="22" t="s">
        <v>4422</v>
      </c>
      <c r="E2479" s="22" t="s">
        <v>10149</v>
      </c>
      <c r="F2479" s="22" t="s">
        <v>10150</v>
      </c>
      <c r="G2479" s="22"/>
      <c r="H2479" s="14">
        <v>0.040000000000000001</v>
      </c>
      <c r="I2479" s="15" t="s">
        <v>64</v>
      </c>
      <c r="J2479" s="22" t="s">
        <v>65</v>
      </c>
      <c r="K2479" s="13">
        <v>90</v>
      </c>
      <c r="L2479" s="23">
        <v>11</v>
      </c>
      <c r="M2479" s="29">
        <f t="shared" si="141"/>
        <v>44</v>
      </c>
      <c r="N2479" s="29">
        <f t="shared" si="142"/>
        <v>55</v>
      </c>
      <c r="O2479" s="23"/>
      <c r="P2479" s="23"/>
      <c r="Q2479" s="23">
        <v>5</v>
      </c>
      <c r="R2479" s="23">
        <v>10</v>
      </c>
      <c r="S2479" s="22" t="s">
        <v>66</v>
      </c>
      <c r="T2479" s="22">
        <v>40</v>
      </c>
      <c r="U2479" s="22">
        <v>1020</v>
      </c>
      <c r="V2479" s="22">
        <v>1530</v>
      </c>
      <c r="W2479" s="22">
        <v>2040</v>
      </c>
      <c r="X2479" s="24">
        <v>7</v>
      </c>
      <c r="Y2479" s="25"/>
      <c r="Z2479" s="18">
        <f>#NAME?</f>
        <v>0</v>
      </c>
      <c r="AA2479" s="18" t="b">
        <f t="shared" si="139"/>
        <v>1</v>
      </c>
      <c r="AB2479" s="26">
        <v>0</v>
      </c>
    </row>
    <row r="2480">
      <c r="A2480" s="21">
        <v>12829</v>
      </c>
      <c r="B2480" s="22" t="s">
        <v>10151</v>
      </c>
      <c r="C2480" s="22" t="s">
        <v>10152</v>
      </c>
      <c r="D2480" s="22" t="s">
        <v>4422</v>
      </c>
      <c r="E2480" s="22" t="s">
        <v>10153</v>
      </c>
      <c r="F2480" s="22" t="s">
        <v>10154</v>
      </c>
      <c r="G2480" s="22"/>
      <c r="H2480" s="14">
        <v>0.040000000000000001</v>
      </c>
      <c r="I2480" s="15" t="s">
        <v>64</v>
      </c>
      <c r="J2480" s="22" t="s">
        <v>65</v>
      </c>
      <c r="K2480" s="13">
        <v>90</v>
      </c>
      <c r="L2480" s="23">
        <v>3</v>
      </c>
      <c r="M2480" s="29">
        <f t="shared" si="141"/>
        <v>12</v>
      </c>
      <c r="N2480" s="29">
        <f t="shared" si="142"/>
        <v>15</v>
      </c>
      <c r="O2480" s="23"/>
      <c r="P2480" s="23"/>
      <c r="Q2480" s="23">
        <v>5</v>
      </c>
      <c r="R2480" s="23">
        <v>20</v>
      </c>
      <c r="S2480" s="22" t="s">
        <v>66</v>
      </c>
      <c r="T2480" s="22">
        <v>1.1699999999999999</v>
      </c>
      <c r="U2480" s="22">
        <v>183</v>
      </c>
      <c r="V2480" s="22">
        <v>280</v>
      </c>
      <c r="W2480" s="22">
        <v>380</v>
      </c>
      <c r="X2480" s="24"/>
      <c r="Y2480" s="25"/>
      <c r="Z2480" s="18">
        <f>#NAME?</f>
        <v>0</v>
      </c>
      <c r="AA2480" s="18" t="b">
        <f t="shared" si="139"/>
        <v>1</v>
      </c>
      <c r="AB2480" s="26"/>
    </row>
    <row r="2481">
      <c r="A2481" s="21">
        <v>12828</v>
      </c>
      <c r="B2481" s="22" t="s">
        <v>10155</v>
      </c>
      <c r="C2481" s="22" t="s">
        <v>10156</v>
      </c>
      <c r="D2481" s="22" t="s">
        <v>4422</v>
      </c>
      <c r="E2481" s="22" t="s">
        <v>10157</v>
      </c>
      <c r="F2481" s="22" t="s">
        <v>10158</v>
      </c>
      <c r="G2481" s="22"/>
      <c r="H2481" s="14">
        <v>0.040000000000000001</v>
      </c>
      <c r="I2481" s="15" t="s">
        <v>64</v>
      </c>
      <c r="J2481" s="22" t="s">
        <v>65</v>
      </c>
      <c r="K2481" s="13">
        <v>90</v>
      </c>
      <c r="L2481" s="23">
        <v>3</v>
      </c>
      <c r="M2481" s="29">
        <f t="shared" si="141"/>
        <v>12</v>
      </c>
      <c r="N2481" s="29">
        <f t="shared" si="142"/>
        <v>15</v>
      </c>
      <c r="O2481" s="23"/>
      <c r="P2481" s="23"/>
      <c r="Q2481" s="23">
        <v>5</v>
      </c>
      <c r="R2481" s="23">
        <v>20</v>
      </c>
      <c r="S2481" s="22" t="s">
        <v>66</v>
      </c>
      <c r="T2481" s="22">
        <v>1.1699999999999999</v>
      </c>
      <c r="U2481" s="22">
        <v>183</v>
      </c>
      <c r="V2481" s="22">
        <v>280</v>
      </c>
      <c r="W2481" s="22">
        <v>380</v>
      </c>
      <c r="X2481" s="24"/>
      <c r="Y2481" s="25"/>
      <c r="Z2481" s="18">
        <f>#NAME?</f>
        <v>0</v>
      </c>
      <c r="AA2481" s="18" t="b">
        <f t="shared" si="139"/>
        <v>1</v>
      </c>
      <c r="AB2481" s="26"/>
    </row>
    <row r="2482">
      <c r="A2482" s="21">
        <v>14011</v>
      </c>
      <c r="B2482" s="22" t="s">
        <v>10159</v>
      </c>
      <c r="C2482" s="22" t="s">
        <v>10160</v>
      </c>
      <c r="D2482" s="22" t="s">
        <v>4422</v>
      </c>
      <c r="E2482" s="22" t="s">
        <v>10161</v>
      </c>
      <c r="F2482" s="22" t="s">
        <v>10162</v>
      </c>
      <c r="G2482" s="22"/>
      <c r="H2482" s="14">
        <v>0.040000000000000001</v>
      </c>
      <c r="I2482" s="15" t="s">
        <v>64</v>
      </c>
      <c r="J2482" s="22" t="s">
        <v>65</v>
      </c>
      <c r="K2482" s="13">
        <v>90</v>
      </c>
      <c r="L2482" s="23">
        <v>3</v>
      </c>
      <c r="M2482" s="29">
        <f t="shared" si="141"/>
        <v>12</v>
      </c>
      <c r="N2482" s="29">
        <f t="shared" si="142"/>
        <v>15</v>
      </c>
      <c r="O2482" s="23"/>
      <c r="P2482" s="23"/>
      <c r="Q2482" s="23">
        <v>5</v>
      </c>
      <c r="R2482" s="23">
        <v>20</v>
      </c>
      <c r="S2482" s="22" t="s">
        <v>66</v>
      </c>
      <c r="T2482" s="22">
        <v>15.5</v>
      </c>
      <c r="U2482" s="22">
        <v>422</v>
      </c>
      <c r="V2482" s="22">
        <v>630</v>
      </c>
      <c r="W2482" s="22">
        <v>840</v>
      </c>
      <c r="X2482" s="24"/>
      <c r="Y2482" s="25">
        <v>33</v>
      </c>
      <c r="Z2482" s="18">
        <f>#NAME?</f>
        <v>33</v>
      </c>
      <c r="AA2482" s="18" t="b">
        <f t="shared" si="139"/>
        <v>1</v>
      </c>
      <c r="AB2482" s="26">
        <v>15</v>
      </c>
    </row>
    <row r="2483">
      <c r="A2483" s="21">
        <v>14010</v>
      </c>
      <c r="B2483" s="22" t="s">
        <v>10163</v>
      </c>
      <c r="C2483" s="22" t="s">
        <v>10164</v>
      </c>
      <c r="D2483" s="22" t="s">
        <v>4422</v>
      </c>
      <c r="E2483" s="22" t="s">
        <v>10165</v>
      </c>
      <c r="F2483" s="22" t="s">
        <v>10166</v>
      </c>
      <c r="G2483" s="22"/>
      <c r="H2483" s="14">
        <v>0.040000000000000001</v>
      </c>
      <c r="I2483" s="15" t="s">
        <v>64</v>
      </c>
      <c r="J2483" s="22" t="s">
        <v>65</v>
      </c>
      <c r="K2483" s="13">
        <v>90</v>
      </c>
      <c r="L2483" s="23">
        <v>1</v>
      </c>
      <c r="M2483" s="29">
        <f t="shared" si="141"/>
        <v>4</v>
      </c>
      <c r="N2483" s="29">
        <f t="shared" si="142"/>
        <v>5</v>
      </c>
      <c r="O2483" s="23"/>
      <c r="P2483" s="23"/>
      <c r="Q2483" s="23">
        <v>5</v>
      </c>
      <c r="R2483" s="23">
        <v>20</v>
      </c>
      <c r="S2483" s="22" t="s">
        <v>66</v>
      </c>
      <c r="T2483" s="22">
        <v>15.5</v>
      </c>
      <c r="U2483" s="22">
        <v>422</v>
      </c>
      <c r="V2483" s="22">
        <v>630</v>
      </c>
      <c r="W2483" s="22">
        <v>840</v>
      </c>
      <c r="X2483" s="24"/>
      <c r="Y2483" s="25">
        <v>40</v>
      </c>
      <c r="Z2483" s="18">
        <f>#NAME?</f>
        <v>40</v>
      </c>
      <c r="AA2483" s="18" t="b">
        <f t="shared" si="139"/>
        <v>1</v>
      </c>
      <c r="AB2483" s="26">
        <v>17</v>
      </c>
    </row>
    <row r="2484">
      <c r="A2484" s="12">
        <v>13490</v>
      </c>
      <c r="B2484" s="13" t="s">
        <v>10167</v>
      </c>
      <c r="C2484" s="13" t="s">
        <v>10168</v>
      </c>
      <c r="D2484" s="13" t="s">
        <v>4422</v>
      </c>
      <c r="E2484" s="13" t="s">
        <v>10169</v>
      </c>
      <c r="F2484" s="13" t="s">
        <v>10170</v>
      </c>
      <c r="G2484" s="13" t="s">
        <v>10171</v>
      </c>
      <c r="H2484" s="14">
        <v>0.02</v>
      </c>
      <c r="I2484" s="15" t="s">
        <v>32</v>
      </c>
      <c r="J2484" s="13" t="s">
        <v>33</v>
      </c>
      <c r="K2484" s="13">
        <v>90</v>
      </c>
      <c r="L2484" s="16">
        <f>#NAME?</f>
        <v>0</v>
      </c>
      <c r="M2484" s="29">
        <f t="shared" si="141"/>
        <v>0</v>
      </c>
      <c r="N2484" s="29">
        <f t="shared" si="142"/>
        <v>0</v>
      </c>
      <c r="O2484" s="16"/>
      <c r="P2484" s="16"/>
      <c r="Q2484" s="16">
        <v>1</v>
      </c>
      <c r="R2484" s="16">
        <v>3</v>
      </c>
      <c r="S2484" s="13" t="s">
        <v>34</v>
      </c>
      <c r="T2484" s="13">
        <v>18.23</v>
      </c>
      <c r="U2484" s="13">
        <v>2</v>
      </c>
      <c r="V2484" s="13">
        <v>3700</v>
      </c>
      <c r="W2484" s="13">
        <v>5110</v>
      </c>
      <c r="X2484" s="17"/>
      <c r="Y2484" s="18"/>
      <c r="Z2484" s="18">
        <f>#NAME?</f>
        <v>0</v>
      </c>
      <c r="AA2484" s="18" t="b">
        <f t="shared" si="139"/>
        <v>1</v>
      </c>
      <c r="AB2484" s="19"/>
    </row>
    <row r="2485">
      <c r="A2485" s="21">
        <v>13614</v>
      </c>
      <c r="B2485" s="22" t="s">
        <v>10172</v>
      </c>
      <c r="C2485" s="22" t="s">
        <v>10173</v>
      </c>
      <c r="D2485" s="22" t="s">
        <v>4422</v>
      </c>
      <c r="E2485" s="22" t="s">
        <v>10174</v>
      </c>
      <c r="F2485" s="22" t="s">
        <v>10175</v>
      </c>
      <c r="G2485" s="22"/>
      <c r="H2485" s="14">
        <v>0.040000000000000001</v>
      </c>
      <c r="I2485" s="15" t="s">
        <v>64</v>
      </c>
      <c r="J2485" s="22" t="s">
        <v>65</v>
      </c>
      <c r="K2485" s="13">
        <v>90</v>
      </c>
      <c r="L2485" s="23">
        <v>0</v>
      </c>
      <c r="M2485" s="29">
        <f t="shared" si="141"/>
        <v>0</v>
      </c>
      <c r="N2485" s="29">
        <f t="shared" si="142"/>
        <v>0</v>
      </c>
      <c r="O2485" s="23">
        <v>1</v>
      </c>
      <c r="P2485" s="23">
        <v>2</v>
      </c>
      <c r="Q2485" s="23"/>
      <c r="R2485" s="23"/>
      <c r="S2485" s="22" t="s">
        <v>66</v>
      </c>
      <c r="T2485" s="22">
        <v>35</v>
      </c>
      <c r="U2485" s="22">
        <v>788</v>
      </c>
      <c r="V2485" s="22">
        <v>1220</v>
      </c>
      <c r="W2485" s="22">
        <v>1680</v>
      </c>
      <c r="X2485" s="24">
        <v>2</v>
      </c>
      <c r="Y2485" s="25"/>
      <c r="Z2485" s="18">
        <f>#NAME?</f>
        <v>0</v>
      </c>
      <c r="AA2485" s="18" t="b">
        <f t="shared" si="139"/>
        <v>1</v>
      </c>
      <c r="AB2485" s="26">
        <v>7</v>
      </c>
    </row>
    <row r="2486">
      <c r="A2486" s="21">
        <v>13613</v>
      </c>
      <c r="B2486" s="22" t="s">
        <v>10176</v>
      </c>
      <c r="C2486" s="22" t="s">
        <v>10177</v>
      </c>
      <c r="D2486" s="22" t="s">
        <v>4422</v>
      </c>
      <c r="E2486" s="22" t="s">
        <v>10178</v>
      </c>
      <c r="F2486" s="22" t="s">
        <v>10179</v>
      </c>
      <c r="G2486" s="22"/>
      <c r="H2486" s="14">
        <v>0.040000000000000001</v>
      </c>
      <c r="I2486" s="15" t="s">
        <v>64</v>
      </c>
      <c r="J2486" s="22" t="s">
        <v>65</v>
      </c>
      <c r="K2486" s="13">
        <v>90</v>
      </c>
      <c r="L2486" s="23">
        <v>0</v>
      </c>
      <c r="M2486" s="29">
        <f t="shared" si="141"/>
        <v>0</v>
      </c>
      <c r="N2486" s="29">
        <f t="shared" si="142"/>
        <v>0</v>
      </c>
      <c r="O2486" s="23">
        <v>1</v>
      </c>
      <c r="P2486" s="23">
        <v>2</v>
      </c>
      <c r="Q2486" s="23"/>
      <c r="R2486" s="23"/>
      <c r="S2486" s="22" t="s">
        <v>66</v>
      </c>
      <c r="T2486" s="22">
        <v>35</v>
      </c>
      <c r="U2486" s="22">
        <v>788</v>
      </c>
      <c r="V2486" s="22">
        <v>1220</v>
      </c>
      <c r="W2486" s="22">
        <v>1680</v>
      </c>
      <c r="X2486" s="24">
        <v>2</v>
      </c>
      <c r="Y2486" s="25"/>
      <c r="Z2486" s="18">
        <f>#NAME?</f>
        <v>0</v>
      </c>
      <c r="AA2486" s="18" t="b">
        <f t="shared" si="139"/>
        <v>1</v>
      </c>
      <c r="AB2486" s="26">
        <v>7</v>
      </c>
    </row>
    <row r="2487">
      <c r="A2487" s="21">
        <v>13616</v>
      </c>
      <c r="B2487" s="22" t="s">
        <v>10180</v>
      </c>
      <c r="C2487" s="22" t="s">
        <v>10181</v>
      </c>
      <c r="D2487" s="22" t="s">
        <v>4422</v>
      </c>
      <c r="E2487" s="22" t="s">
        <v>10182</v>
      </c>
      <c r="F2487" s="22" t="s">
        <v>10183</v>
      </c>
      <c r="G2487" s="22"/>
      <c r="H2487" s="14">
        <v>0.040000000000000001</v>
      </c>
      <c r="I2487" s="15" t="s">
        <v>64</v>
      </c>
      <c r="J2487" s="22" t="s">
        <v>65</v>
      </c>
      <c r="K2487" s="13">
        <v>90</v>
      </c>
      <c r="L2487" s="23">
        <v>0</v>
      </c>
      <c r="M2487" s="29">
        <f t="shared" si="141"/>
        <v>0</v>
      </c>
      <c r="N2487" s="29">
        <f t="shared" si="142"/>
        <v>0</v>
      </c>
      <c r="O2487" s="23">
        <v>1</v>
      </c>
      <c r="P2487" s="23">
        <v>2</v>
      </c>
      <c r="Q2487" s="23"/>
      <c r="R2487" s="23"/>
      <c r="S2487" s="22" t="s">
        <v>66</v>
      </c>
      <c r="T2487" s="22">
        <v>20</v>
      </c>
      <c r="U2487" s="22">
        <v>450</v>
      </c>
      <c r="V2487" s="22">
        <v>700</v>
      </c>
      <c r="W2487" s="22">
        <v>970</v>
      </c>
      <c r="X2487" s="24">
        <v>1</v>
      </c>
      <c r="Y2487" s="25">
        <v>14</v>
      </c>
      <c r="Z2487" s="18">
        <f>#NAME?</f>
        <v>14</v>
      </c>
      <c r="AA2487" s="18" t="b">
        <f t="shared" si="139"/>
        <v>1</v>
      </c>
      <c r="AB2487" s="26">
        <v>3</v>
      </c>
    </row>
    <row r="2488">
      <c r="A2488" s="21">
        <v>13615</v>
      </c>
      <c r="B2488" s="22" t="s">
        <v>10184</v>
      </c>
      <c r="C2488" s="22" t="s">
        <v>10185</v>
      </c>
      <c r="D2488" s="22" t="s">
        <v>4422</v>
      </c>
      <c r="E2488" s="22" t="s">
        <v>10186</v>
      </c>
      <c r="F2488" s="22" t="s">
        <v>10187</v>
      </c>
      <c r="G2488" s="22"/>
      <c r="H2488" s="14">
        <v>0.040000000000000001</v>
      </c>
      <c r="I2488" s="15" t="s">
        <v>64</v>
      </c>
      <c r="J2488" s="22" t="s">
        <v>65</v>
      </c>
      <c r="K2488" s="13">
        <v>90</v>
      </c>
      <c r="L2488" s="23">
        <v>0</v>
      </c>
      <c r="M2488" s="29">
        <f t="shared" si="141"/>
        <v>0</v>
      </c>
      <c r="N2488" s="29">
        <f t="shared" si="142"/>
        <v>0</v>
      </c>
      <c r="O2488" s="23">
        <v>1</v>
      </c>
      <c r="P2488" s="23">
        <v>2</v>
      </c>
      <c r="Q2488" s="23"/>
      <c r="R2488" s="23"/>
      <c r="S2488" s="22" t="s">
        <v>66</v>
      </c>
      <c r="T2488" s="22">
        <v>20</v>
      </c>
      <c r="U2488" s="22">
        <v>450</v>
      </c>
      <c r="V2488" s="22">
        <v>700</v>
      </c>
      <c r="W2488" s="22">
        <v>970</v>
      </c>
      <c r="X2488" s="24">
        <v>2</v>
      </c>
      <c r="Y2488" s="25">
        <v>13</v>
      </c>
      <c r="Z2488" s="18">
        <f>#NAME?</f>
        <v>13</v>
      </c>
      <c r="AA2488" s="18" t="b">
        <f t="shared" si="139"/>
        <v>1</v>
      </c>
      <c r="AB2488" s="26">
        <v>3</v>
      </c>
    </row>
    <row r="2489">
      <c r="A2489" s="21">
        <v>13610</v>
      </c>
      <c r="B2489" s="22" t="s">
        <v>10188</v>
      </c>
      <c r="C2489" s="22" t="s">
        <v>10189</v>
      </c>
      <c r="D2489" s="22" t="s">
        <v>4422</v>
      </c>
      <c r="E2489" s="22" t="s">
        <v>10190</v>
      </c>
      <c r="F2489" s="22" t="s">
        <v>10191</v>
      </c>
      <c r="G2489" s="22"/>
      <c r="H2489" s="14">
        <v>0.040000000000000001</v>
      </c>
      <c r="I2489" s="15" t="s">
        <v>64</v>
      </c>
      <c r="J2489" s="22" t="s">
        <v>65</v>
      </c>
      <c r="K2489" s="13">
        <v>90</v>
      </c>
      <c r="L2489" s="23"/>
      <c r="M2489" s="29">
        <f t="shared" si="141"/>
        <v>0</v>
      </c>
      <c r="N2489" s="29">
        <f t="shared" si="142"/>
        <v>0</v>
      </c>
      <c r="O2489" s="23"/>
      <c r="P2489" s="23"/>
      <c r="Q2489" s="23">
        <v>2</v>
      </c>
      <c r="R2489" s="23">
        <v>5</v>
      </c>
      <c r="S2489" s="22" t="s">
        <v>66</v>
      </c>
      <c r="T2489" s="22">
        <v>200</v>
      </c>
      <c r="U2489" s="22">
        <v>4500</v>
      </c>
      <c r="V2489" s="22">
        <v>6980</v>
      </c>
      <c r="W2489" s="22">
        <v>9640</v>
      </c>
      <c r="X2489" s="24">
        <v>3</v>
      </c>
      <c r="Y2489" s="25">
        <v>2</v>
      </c>
      <c r="Z2489" s="18">
        <f>#NAME?</f>
        <v>2</v>
      </c>
      <c r="AA2489" s="18" t="b">
        <f t="shared" si="139"/>
        <v>1</v>
      </c>
      <c r="AB2489" s="26">
        <v>1</v>
      </c>
    </row>
    <row r="2490">
      <c r="A2490" s="21">
        <v>13609</v>
      </c>
      <c r="B2490" s="22" t="s">
        <v>10192</v>
      </c>
      <c r="C2490" s="22" t="s">
        <v>10193</v>
      </c>
      <c r="D2490" s="22" t="s">
        <v>4422</v>
      </c>
      <c r="E2490" s="22" t="s">
        <v>10194</v>
      </c>
      <c r="F2490" s="22" t="s">
        <v>10195</v>
      </c>
      <c r="G2490" s="22"/>
      <c r="H2490" s="14">
        <v>0.040000000000000001</v>
      </c>
      <c r="I2490" s="15" t="s">
        <v>64</v>
      </c>
      <c r="J2490" s="22" t="s">
        <v>65</v>
      </c>
      <c r="K2490" s="13">
        <v>90</v>
      </c>
      <c r="L2490" s="23">
        <v>0</v>
      </c>
      <c r="M2490" s="29">
        <f t="shared" si="141"/>
        <v>0</v>
      </c>
      <c r="N2490" s="29">
        <f t="shared" si="142"/>
        <v>0</v>
      </c>
      <c r="O2490" s="23"/>
      <c r="P2490" s="23"/>
      <c r="Q2490" s="23">
        <v>2</v>
      </c>
      <c r="R2490" s="23">
        <v>5</v>
      </c>
      <c r="S2490" s="22" t="s">
        <v>66</v>
      </c>
      <c r="T2490" s="22">
        <v>200</v>
      </c>
      <c r="U2490" s="22">
        <v>4500</v>
      </c>
      <c r="V2490" s="22">
        <v>6980</v>
      </c>
      <c r="W2490" s="22">
        <v>9640</v>
      </c>
      <c r="X2490" s="24">
        <v>3</v>
      </c>
      <c r="Y2490" s="25">
        <v>1</v>
      </c>
      <c r="Z2490" s="18">
        <f>#NAME?</f>
        <v>1</v>
      </c>
      <c r="AA2490" s="18" t="b">
        <f t="shared" si="139"/>
        <v>1</v>
      </c>
      <c r="AB2490" s="26">
        <v>1</v>
      </c>
    </row>
    <row r="2491">
      <c r="A2491" s="21">
        <v>13612</v>
      </c>
      <c r="B2491" s="22" t="s">
        <v>10196</v>
      </c>
      <c r="C2491" s="22" t="s">
        <v>10197</v>
      </c>
      <c r="D2491" s="22" t="s">
        <v>4422</v>
      </c>
      <c r="E2491" s="22" t="s">
        <v>10198</v>
      </c>
      <c r="F2491" s="22" t="s">
        <v>10199</v>
      </c>
      <c r="G2491" s="22"/>
      <c r="H2491" s="14">
        <v>0.040000000000000001</v>
      </c>
      <c r="I2491" s="15" t="s">
        <v>64</v>
      </c>
      <c r="J2491" s="22" t="s">
        <v>65</v>
      </c>
      <c r="K2491" s="13">
        <v>90</v>
      </c>
      <c r="L2491" s="23">
        <v>0</v>
      </c>
      <c r="M2491" s="29">
        <f t="shared" si="141"/>
        <v>0</v>
      </c>
      <c r="N2491" s="29">
        <f t="shared" si="142"/>
        <v>0</v>
      </c>
      <c r="O2491" s="23"/>
      <c r="P2491" s="23"/>
      <c r="Q2491" s="23">
        <v>2</v>
      </c>
      <c r="R2491" s="23">
        <v>5</v>
      </c>
      <c r="S2491" s="22" t="s">
        <v>66</v>
      </c>
      <c r="T2491" s="22">
        <v>130</v>
      </c>
      <c r="U2491" s="22">
        <v>3139</v>
      </c>
      <c r="V2491" s="22">
        <v>4710</v>
      </c>
      <c r="W2491" s="22">
        <v>6500</v>
      </c>
      <c r="X2491" s="24">
        <v>3</v>
      </c>
      <c r="Y2491" s="25">
        <v>16</v>
      </c>
      <c r="Z2491" s="18">
        <f>#NAME?</f>
        <v>16</v>
      </c>
      <c r="AA2491" s="18" t="b">
        <f t="shared" si="139"/>
        <v>1</v>
      </c>
      <c r="AB2491" s="26">
        <v>1</v>
      </c>
    </row>
    <row r="2492">
      <c r="A2492" s="21">
        <v>13611</v>
      </c>
      <c r="B2492" s="22" t="s">
        <v>10200</v>
      </c>
      <c r="C2492" s="22" t="s">
        <v>10201</v>
      </c>
      <c r="D2492" s="22" t="s">
        <v>4422</v>
      </c>
      <c r="E2492" s="22" t="s">
        <v>10202</v>
      </c>
      <c r="F2492" s="22" t="s">
        <v>10203</v>
      </c>
      <c r="G2492" s="22"/>
      <c r="H2492" s="14">
        <v>0.040000000000000001</v>
      </c>
      <c r="I2492" s="15" t="s">
        <v>64</v>
      </c>
      <c r="J2492" s="22" t="s">
        <v>65</v>
      </c>
      <c r="K2492" s="13">
        <v>90</v>
      </c>
      <c r="L2492" s="23">
        <v>0</v>
      </c>
      <c r="M2492" s="29">
        <f t="shared" si="141"/>
        <v>0</v>
      </c>
      <c r="N2492" s="29">
        <f t="shared" si="142"/>
        <v>0</v>
      </c>
      <c r="O2492" s="23"/>
      <c r="P2492" s="23"/>
      <c r="Q2492" s="23">
        <v>2</v>
      </c>
      <c r="R2492" s="23">
        <v>5</v>
      </c>
      <c r="S2492" s="22" t="s">
        <v>66</v>
      </c>
      <c r="T2492" s="22">
        <v>130</v>
      </c>
      <c r="U2492" s="22">
        <v>3022.5</v>
      </c>
      <c r="V2492" s="22">
        <v>4710</v>
      </c>
      <c r="W2492" s="22">
        <v>6500</v>
      </c>
      <c r="X2492" s="24">
        <v>3</v>
      </c>
      <c r="Y2492" s="25">
        <v>15</v>
      </c>
      <c r="Z2492" s="18">
        <f>#NAME?</f>
        <v>15</v>
      </c>
      <c r="AA2492" s="18" t="b">
        <f t="shared" si="139"/>
        <v>1</v>
      </c>
      <c r="AB2492" s="26">
        <f>1+1</f>
        <v>2</v>
      </c>
    </row>
    <row r="2493">
      <c r="A2493" s="21">
        <v>13599</v>
      </c>
      <c r="B2493" s="22" t="s">
        <v>10204</v>
      </c>
      <c r="C2493" s="22" t="s">
        <v>10205</v>
      </c>
      <c r="D2493" s="22" t="s">
        <v>4422</v>
      </c>
      <c r="E2493" s="22" t="s">
        <v>10206</v>
      </c>
      <c r="F2493" s="22" t="s">
        <v>10207</v>
      </c>
      <c r="G2493" s="22"/>
      <c r="H2493" s="14">
        <v>0.040000000000000001</v>
      </c>
      <c r="I2493" s="15" t="s">
        <v>64</v>
      </c>
      <c r="J2493" s="22" t="s">
        <v>65</v>
      </c>
      <c r="K2493" s="13">
        <v>90</v>
      </c>
      <c r="L2493" s="23"/>
      <c r="M2493" s="29">
        <f t="shared" si="141"/>
        <v>0</v>
      </c>
      <c r="N2493" s="29">
        <f t="shared" si="142"/>
        <v>0</v>
      </c>
      <c r="O2493" s="23"/>
      <c r="P2493" s="23"/>
      <c r="Q2493" s="23">
        <v>1</v>
      </c>
      <c r="R2493" s="23">
        <v>5</v>
      </c>
      <c r="S2493" s="22" t="s">
        <v>66</v>
      </c>
      <c r="T2493" s="22">
        <v>25</v>
      </c>
      <c r="U2493" s="22">
        <v>563</v>
      </c>
      <c r="V2493" s="22">
        <v>870</v>
      </c>
      <c r="W2493" s="22">
        <v>1200</v>
      </c>
      <c r="X2493" s="24"/>
      <c r="Y2493" s="25"/>
      <c r="Z2493" s="18">
        <f>#NAME?</f>
        <v>0</v>
      </c>
      <c r="AA2493" s="18" t="b">
        <f t="shared" si="139"/>
        <v>1</v>
      </c>
      <c r="AB2493" s="26">
        <v>3</v>
      </c>
    </row>
    <row r="2494">
      <c r="A2494" s="21">
        <v>13591</v>
      </c>
      <c r="B2494" s="22" t="s">
        <v>10208</v>
      </c>
      <c r="C2494" s="22" t="s">
        <v>10209</v>
      </c>
      <c r="D2494" s="22" t="s">
        <v>4422</v>
      </c>
      <c r="E2494" s="22" t="s">
        <v>10210</v>
      </c>
      <c r="F2494" s="22" t="s">
        <v>10211</v>
      </c>
      <c r="G2494" s="22"/>
      <c r="H2494" s="14">
        <v>0.040000000000000001</v>
      </c>
      <c r="I2494" s="15" t="s">
        <v>64</v>
      </c>
      <c r="J2494" s="22" t="s">
        <v>65</v>
      </c>
      <c r="K2494" s="13">
        <v>90</v>
      </c>
      <c r="L2494" s="23"/>
      <c r="M2494" s="29">
        <f t="shared" si="141"/>
        <v>0</v>
      </c>
      <c r="N2494" s="29">
        <f t="shared" si="142"/>
        <v>0</v>
      </c>
      <c r="O2494" s="23">
        <v>2</v>
      </c>
      <c r="P2494" s="23">
        <v>5</v>
      </c>
      <c r="Q2494" s="23"/>
      <c r="R2494" s="23"/>
      <c r="S2494" s="22" t="s">
        <v>66</v>
      </c>
      <c r="T2494" s="22">
        <v>130</v>
      </c>
      <c r="U2494" s="22">
        <v>2925</v>
      </c>
      <c r="V2494" s="22">
        <v>4530</v>
      </c>
      <c r="W2494" s="22">
        <v>6250</v>
      </c>
      <c r="X2494" s="24"/>
      <c r="Y2494" s="25"/>
      <c r="Z2494" s="18">
        <f>#NAME?</f>
        <v>0</v>
      </c>
      <c r="AA2494" s="18" t="b">
        <f t="shared" si="139"/>
        <v>1</v>
      </c>
      <c r="AB2494" s="26">
        <v>4</v>
      </c>
    </row>
    <row r="2495">
      <c r="A2495" s="21">
        <v>13590</v>
      </c>
      <c r="B2495" s="22" t="s">
        <v>10212</v>
      </c>
      <c r="C2495" s="22" t="s">
        <v>10213</v>
      </c>
      <c r="D2495" s="22" t="s">
        <v>4422</v>
      </c>
      <c r="E2495" s="22" t="s">
        <v>10214</v>
      </c>
      <c r="F2495" s="22" t="s">
        <v>10215</v>
      </c>
      <c r="G2495" s="22"/>
      <c r="H2495" s="14">
        <v>0.040000000000000001</v>
      </c>
      <c r="I2495" s="15" t="s">
        <v>64</v>
      </c>
      <c r="J2495" s="22" t="s">
        <v>65</v>
      </c>
      <c r="K2495" s="13">
        <v>90</v>
      </c>
      <c r="L2495" s="23"/>
      <c r="M2495" s="29">
        <f t="shared" si="141"/>
        <v>0</v>
      </c>
      <c r="N2495" s="29">
        <f t="shared" si="142"/>
        <v>0</v>
      </c>
      <c r="O2495" s="23">
        <v>2</v>
      </c>
      <c r="P2495" s="23">
        <v>5</v>
      </c>
      <c r="Q2495" s="23"/>
      <c r="R2495" s="23"/>
      <c r="S2495" s="22" t="s">
        <v>66</v>
      </c>
      <c r="T2495" s="22">
        <v>130</v>
      </c>
      <c r="U2495" s="22">
        <v>2925</v>
      </c>
      <c r="V2495" s="22">
        <v>4530</v>
      </c>
      <c r="W2495" s="22">
        <v>6250</v>
      </c>
      <c r="X2495" s="24"/>
      <c r="Y2495" s="25"/>
      <c r="Z2495" s="18">
        <f>#NAME?</f>
        <v>0</v>
      </c>
      <c r="AA2495" s="18" t="b">
        <f t="shared" si="139"/>
        <v>1</v>
      </c>
      <c r="AB2495" s="26">
        <v>3</v>
      </c>
    </row>
    <row r="2496">
      <c r="A2496" s="21">
        <v>13593</v>
      </c>
      <c r="B2496" s="22" t="s">
        <v>10216</v>
      </c>
      <c r="C2496" s="22" t="s">
        <v>10217</v>
      </c>
      <c r="D2496" s="22" t="s">
        <v>4422</v>
      </c>
      <c r="E2496" s="22" t="s">
        <v>10218</v>
      </c>
      <c r="F2496" s="22" t="s">
        <v>10219</v>
      </c>
      <c r="G2496" s="22"/>
      <c r="H2496" s="14">
        <v>0.040000000000000001</v>
      </c>
      <c r="I2496" s="15" t="s">
        <v>64</v>
      </c>
      <c r="J2496" s="22" t="s">
        <v>65</v>
      </c>
      <c r="K2496" s="13">
        <v>90</v>
      </c>
      <c r="L2496" s="23"/>
      <c r="M2496" s="29">
        <f t="shared" si="141"/>
        <v>0</v>
      </c>
      <c r="N2496" s="29">
        <f t="shared" si="142"/>
        <v>0</v>
      </c>
      <c r="O2496" s="23">
        <v>2</v>
      </c>
      <c r="P2496" s="23">
        <v>5</v>
      </c>
      <c r="Q2496" s="23"/>
      <c r="R2496" s="23"/>
      <c r="S2496" s="22" t="s">
        <v>66</v>
      </c>
      <c r="T2496" s="22">
        <v>35</v>
      </c>
      <c r="U2496" s="22">
        <v>788</v>
      </c>
      <c r="V2496" s="22">
        <v>1220</v>
      </c>
      <c r="W2496" s="22">
        <v>1680</v>
      </c>
      <c r="X2496" s="24"/>
      <c r="Y2496" s="25"/>
      <c r="Z2496" s="18">
        <f>#NAME?</f>
        <v>0</v>
      </c>
      <c r="AA2496" s="18" t="b">
        <f t="shared" si="139"/>
        <v>1</v>
      </c>
      <c r="AB2496" s="26">
        <v>5</v>
      </c>
    </row>
    <row r="2497">
      <c r="A2497" s="21">
        <v>13592</v>
      </c>
      <c r="B2497" s="22" t="s">
        <v>10220</v>
      </c>
      <c r="C2497" s="22" t="s">
        <v>10221</v>
      </c>
      <c r="D2497" s="22" t="s">
        <v>4422</v>
      </c>
      <c r="E2497" s="22" t="s">
        <v>10222</v>
      </c>
      <c r="F2497" s="22" t="s">
        <v>10223</v>
      </c>
      <c r="G2497" s="22"/>
      <c r="H2497" s="14">
        <v>0.040000000000000001</v>
      </c>
      <c r="I2497" s="15" t="s">
        <v>64</v>
      </c>
      <c r="J2497" s="22" t="s">
        <v>65</v>
      </c>
      <c r="K2497" s="13">
        <v>90</v>
      </c>
      <c r="L2497" s="23"/>
      <c r="M2497" s="29">
        <f t="shared" si="141"/>
        <v>0</v>
      </c>
      <c r="N2497" s="29">
        <f t="shared" si="142"/>
        <v>0</v>
      </c>
      <c r="O2497" s="23">
        <v>2</v>
      </c>
      <c r="P2497" s="23">
        <v>5</v>
      </c>
      <c r="Q2497" s="23"/>
      <c r="R2497" s="23"/>
      <c r="S2497" s="22" t="s">
        <v>66</v>
      </c>
      <c r="T2497" s="22">
        <v>35</v>
      </c>
      <c r="U2497" s="22">
        <v>788</v>
      </c>
      <c r="V2497" s="22">
        <v>1220</v>
      </c>
      <c r="W2497" s="22">
        <v>1680</v>
      </c>
      <c r="X2497" s="24"/>
      <c r="Y2497" s="25"/>
      <c r="Z2497" s="18">
        <f>#NAME?</f>
        <v>0</v>
      </c>
      <c r="AA2497" s="18" t="b">
        <f t="shared" si="139"/>
        <v>1</v>
      </c>
      <c r="AB2497" s="26">
        <v>4</v>
      </c>
    </row>
    <row r="2498">
      <c r="A2498" s="21">
        <v>13595</v>
      </c>
      <c r="B2498" s="22" t="s">
        <v>10224</v>
      </c>
      <c r="C2498" s="22" t="s">
        <v>10225</v>
      </c>
      <c r="D2498" s="22" t="s">
        <v>4422</v>
      </c>
      <c r="E2498" s="22" t="s">
        <v>10226</v>
      </c>
      <c r="F2498" s="22" t="s">
        <v>10227</v>
      </c>
      <c r="G2498" s="22"/>
      <c r="H2498" s="14">
        <v>0.040000000000000001</v>
      </c>
      <c r="I2498" s="15" t="s">
        <v>64</v>
      </c>
      <c r="J2498" s="22" t="s">
        <v>65</v>
      </c>
      <c r="K2498" s="13">
        <v>90</v>
      </c>
      <c r="L2498" s="23">
        <v>0</v>
      </c>
      <c r="M2498" s="29">
        <f t="shared" si="141"/>
        <v>0</v>
      </c>
      <c r="N2498" s="29">
        <f t="shared" si="142"/>
        <v>0</v>
      </c>
      <c r="O2498" s="23">
        <v>2</v>
      </c>
      <c r="P2498" s="23">
        <v>5</v>
      </c>
      <c r="Q2498" s="23"/>
      <c r="R2498" s="23"/>
      <c r="S2498" s="22" t="s">
        <v>66</v>
      </c>
      <c r="T2498" s="22">
        <v>10</v>
      </c>
      <c r="U2498" s="22">
        <v>225</v>
      </c>
      <c r="V2498" s="22">
        <v>350</v>
      </c>
      <c r="W2498" s="22">
        <v>480</v>
      </c>
      <c r="X2498" s="24">
        <v>4</v>
      </c>
      <c r="Y2498" s="25">
        <v>170</v>
      </c>
      <c r="Z2498" s="18">
        <f>#NAME?</f>
        <v>170</v>
      </c>
      <c r="AA2498" s="18" t="b">
        <f t="shared" si="139"/>
        <v>1</v>
      </c>
      <c r="AB2498" s="26">
        <v>11</v>
      </c>
    </row>
    <row r="2499">
      <c r="A2499" s="21">
        <v>13594</v>
      </c>
      <c r="B2499" s="22" t="s">
        <v>10228</v>
      </c>
      <c r="C2499" s="22" t="s">
        <v>10229</v>
      </c>
      <c r="D2499" s="22" t="s">
        <v>4422</v>
      </c>
      <c r="E2499" s="22" t="s">
        <v>10230</v>
      </c>
      <c r="F2499" s="22" t="s">
        <v>10231</v>
      </c>
      <c r="G2499" s="22"/>
      <c r="H2499" s="14">
        <v>0.040000000000000001</v>
      </c>
      <c r="I2499" s="15" t="s">
        <v>64</v>
      </c>
      <c r="J2499" s="22" t="s">
        <v>65</v>
      </c>
      <c r="K2499" s="13">
        <v>90</v>
      </c>
      <c r="L2499" s="23">
        <v>0</v>
      </c>
      <c r="M2499" s="29">
        <f t="shared" si="141"/>
        <v>0</v>
      </c>
      <c r="N2499" s="29">
        <f t="shared" si="142"/>
        <v>0</v>
      </c>
      <c r="O2499" s="23">
        <v>2</v>
      </c>
      <c r="P2499" s="23">
        <v>5</v>
      </c>
      <c r="Q2499" s="23"/>
      <c r="R2499" s="23"/>
      <c r="S2499" s="22" t="s">
        <v>66</v>
      </c>
      <c r="T2499" s="22">
        <v>10</v>
      </c>
      <c r="U2499" s="22">
        <v>225</v>
      </c>
      <c r="V2499" s="22">
        <v>350</v>
      </c>
      <c r="W2499" s="22">
        <v>480</v>
      </c>
      <c r="X2499" s="24">
        <v>4</v>
      </c>
      <c r="Y2499" s="25">
        <v>169</v>
      </c>
      <c r="Z2499" s="18">
        <f>#NAME?</f>
        <v>169</v>
      </c>
      <c r="AA2499" s="18" t="b">
        <f t="shared" ref="AA2499:AA2562" si="143">Y2499=Z2499</f>
        <v>1</v>
      </c>
      <c r="AB2499" s="26">
        <v>11</v>
      </c>
    </row>
    <row r="2500">
      <c r="A2500" s="21">
        <v>13597</v>
      </c>
      <c r="B2500" s="22" t="s">
        <v>10232</v>
      </c>
      <c r="C2500" s="22" t="s">
        <v>10233</v>
      </c>
      <c r="D2500" s="22" t="s">
        <v>4422</v>
      </c>
      <c r="E2500" s="22" t="s">
        <v>10234</v>
      </c>
      <c r="F2500" s="22" t="s">
        <v>10235</v>
      </c>
      <c r="G2500" s="22"/>
      <c r="H2500" s="14">
        <v>0.040000000000000001</v>
      </c>
      <c r="I2500" s="15" t="s">
        <v>64</v>
      </c>
      <c r="J2500" s="22" t="s">
        <v>65</v>
      </c>
      <c r="K2500" s="13">
        <v>90</v>
      </c>
      <c r="L2500" s="23"/>
      <c r="M2500" s="29">
        <f t="shared" si="141"/>
        <v>0</v>
      </c>
      <c r="N2500" s="29">
        <f t="shared" si="142"/>
        <v>0</v>
      </c>
      <c r="O2500" s="23">
        <v>2</v>
      </c>
      <c r="P2500" s="23">
        <v>5</v>
      </c>
      <c r="Q2500" s="23"/>
      <c r="R2500" s="23"/>
      <c r="S2500" s="22" t="s">
        <v>66</v>
      </c>
      <c r="T2500" s="22">
        <v>10</v>
      </c>
      <c r="U2500" s="22">
        <v>225</v>
      </c>
      <c r="V2500" s="22">
        <v>350</v>
      </c>
      <c r="W2500" s="22">
        <v>480</v>
      </c>
      <c r="X2500" s="24"/>
      <c r="Y2500" s="25"/>
      <c r="Z2500" s="18">
        <f>#NAME?</f>
        <v>0</v>
      </c>
      <c r="AA2500" s="18" t="b">
        <f t="shared" si="143"/>
        <v>1</v>
      </c>
      <c r="AB2500" s="26"/>
    </row>
    <row r="2501">
      <c r="A2501" s="21">
        <v>13596</v>
      </c>
      <c r="B2501" s="22" t="s">
        <v>10236</v>
      </c>
      <c r="C2501" s="22" t="s">
        <v>10237</v>
      </c>
      <c r="D2501" s="22" t="s">
        <v>4422</v>
      </c>
      <c r="E2501" s="22" t="s">
        <v>10238</v>
      </c>
      <c r="F2501" s="22" t="s">
        <v>10239</v>
      </c>
      <c r="G2501" s="22"/>
      <c r="H2501" s="14">
        <v>0.040000000000000001</v>
      </c>
      <c r="I2501" s="15" t="s">
        <v>64</v>
      </c>
      <c r="J2501" s="22" t="s">
        <v>65</v>
      </c>
      <c r="K2501" s="13">
        <v>90</v>
      </c>
      <c r="L2501" s="23"/>
      <c r="M2501" s="29">
        <f t="shared" si="141"/>
        <v>0</v>
      </c>
      <c r="N2501" s="29">
        <f t="shared" si="142"/>
        <v>0</v>
      </c>
      <c r="O2501" s="23">
        <v>2</v>
      </c>
      <c r="P2501" s="23">
        <v>5</v>
      </c>
      <c r="Q2501" s="23"/>
      <c r="R2501" s="23"/>
      <c r="S2501" s="22" t="s">
        <v>66</v>
      </c>
      <c r="T2501" s="22">
        <v>10</v>
      </c>
      <c r="U2501" s="22">
        <v>225</v>
      </c>
      <c r="V2501" s="22">
        <v>350</v>
      </c>
      <c r="W2501" s="22">
        <v>480</v>
      </c>
      <c r="X2501" s="24"/>
      <c r="Y2501" s="25"/>
      <c r="Z2501" s="18">
        <f>#NAME?</f>
        <v>0</v>
      </c>
      <c r="AA2501" s="18" t="b">
        <f t="shared" si="143"/>
        <v>1</v>
      </c>
      <c r="AB2501" s="26"/>
    </row>
    <row r="2502">
      <c r="A2502" s="21">
        <v>13598</v>
      </c>
      <c r="B2502" s="22" t="s">
        <v>10240</v>
      </c>
      <c r="C2502" s="22" t="s">
        <v>10241</v>
      </c>
      <c r="D2502" s="22" t="s">
        <v>4422</v>
      </c>
      <c r="E2502" s="22" t="s">
        <v>10242</v>
      </c>
      <c r="F2502" s="22" t="s">
        <v>10243</v>
      </c>
      <c r="G2502" s="22"/>
      <c r="H2502" s="14">
        <v>0.040000000000000001</v>
      </c>
      <c r="I2502" s="15" t="s">
        <v>64</v>
      </c>
      <c r="J2502" s="22" t="s">
        <v>65</v>
      </c>
      <c r="K2502" s="13">
        <v>90</v>
      </c>
      <c r="L2502" s="23"/>
      <c r="M2502" s="29">
        <f t="shared" si="141"/>
        <v>0</v>
      </c>
      <c r="N2502" s="29">
        <f t="shared" si="142"/>
        <v>0</v>
      </c>
      <c r="O2502" s="23"/>
      <c r="P2502" s="23"/>
      <c r="Q2502" s="23">
        <v>1</v>
      </c>
      <c r="R2502" s="23">
        <v>5</v>
      </c>
      <c r="S2502" s="22" t="s">
        <v>66</v>
      </c>
      <c r="T2502" s="22">
        <v>120</v>
      </c>
      <c r="U2502" s="22">
        <v>2700</v>
      </c>
      <c r="V2502" s="22">
        <v>4190</v>
      </c>
      <c r="W2502" s="22">
        <v>5780</v>
      </c>
      <c r="X2502" s="24"/>
      <c r="Y2502" s="25">
        <v>14</v>
      </c>
      <c r="Z2502" s="18">
        <f>#NAME?</f>
        <v>14</v>
      </c>
      <c r="AA2502" s="18" t="b">
        <f t="shared" si="143"/>
        <v>1</v>
      </c>
      <c r="AB2502" s="26">
        <v>1</v>
      </c>
    </row>
    <row r="2503">
      <c r="A2503" s="21">
        <v>13601</v>
      </c>
      <c r="B2503" s="22" t="s">
        <v>10244</v>
      </c>
      <c r="C2503" s="22" t="s">
        <v>10245</v>
      </c>
      <c r="D2503" s="22" t="s">
        <v>4422</v>
      </c>
      <c r="E2503" s="22" t="s">
        <v>10246</v>
      </c>
      <c r="F2503" s="22" t="s">
        <v>10247</v>
      </c>
      <c r="G2503" s="22"/>
      <c r="H2503" s="14">
        <v>0.040000000000000001</v>
      </c>
      <c r="I2503" s="15" t="s">
        <v>64</v>
      </c>
      <c r="J2503" s="22" t="s">
        <v>65</v>
      </c>
      <c r="K2503" s="13">
        <v>90</v>
      </c>
      <c r="L2503" s="23">
        <v>0</v>
      </c>
      <c r="M2503" s="29">
        <f t="shared" si="141"/>
        <v>0</v>
      </c>
      <c r="N2503" s="29">
        <f t="shared" si="142"/>
        <v>0</v>
      </c>
      <c r="O2503" s="23"/>
      <c r="P2503" s="23"/>
      <c r="Q2503" s="23">
        <v>2</v>
      </c>
      <c r="R2503" s="23">
        <v>5</v>
      </c>
      <c r="S2503" s="22" t="s">
        <v>66</v>
      </c>
      <c r="T2503" s="22">
        <v>135</v>
      </c>
      <c r="U2503" s="22">
        <v>3038</v>
      </c>
      <c r="V2503" s="22">
        <v>4710</v>
      </c>
      <c r="W2503" s="22">
        <v>6500</v>
      </c>
      <c r="X2503" s="24">
        <v>1</v>
      </c>
      <c r="Y2503" s="25">
        <v>1</v>
      </c>
      <c r="Z2503" s="18">
        <f>#NAME?</f>
        <v>1</v>
      </c>
      <c r="AA2503" s="18" t="b">
        <f t="shared" si="143"/>
        <v>1</v>
      </c>
      <c r="AB2503" s="26">
        <v>2</v>
      </c>
    </row>
    <row r="2504">
      <c r="A2504" s="21">
        <v>13600</v>
      </c>
      <c r="B2504" s="22" t="s">
        <v>10248</v>
      </c>
      <c r="C2504" s="22" t="s">
        <v>10249</v>
      </c>
      <c r="D2504" s="22" t="s">
        <v>4422</v>
      </c>
      <c r="E2504" s="22" t="s">
        <v>10250</v>
      </c>
      <c r="F2504" s="22" t="s">
        <v>10251</v>
      </c>
      <c r="G2504" s="22"/>
      <c r="H2504" s="14">
        <v>0.040000000000000001</v>
      </c>
      <c r="I2504" s="15" t="s">
        <v>64</v>
      </c>
      <c r="J2504" s="22" t="s">
        <v>65</v>
      </c>
      <c r="K2504" s="13">
        <v>90</v>
      </c>
      <c r="L2504" s="23"/>
      <c r="M2504" s="29">
        <f t="shared" si="141"/>
        <v>0</v>
      </c>
      <c r="N2504" s="29">
        <f t="shared" si="142"/>
        <v>0</v>
      </c>
      <c r="O2504" s="23"/>
      <c r="P2504" s="23"/>
      <c r="Q2504" s="23">
        <v>2</v>
      </c>
      <c r="R2504" s="23">
        <v>5</v>
      </c>
      <c r="S2504" s="22" t="s">
        <v>66</v>
      </c>
      <c r="T2504" s="22">
        <v>135</v>
      </c>
      <c r="U2504" s="22">
        <v>3038</v>
      </c>
      <c r="V2504" s="22">
        <v>4710</v>
      </c>
      <c r="W2504" s="22">
        <v>6500</v>
      </c>
      <c r="X2504" s="24">
        <v>1</v>
      </c>
      <c r="Y2504" s="25">
        <v>3</v>
      </c>
      <c r="Z2504" s="18">
        <f>#NAME?</f>
        <v>3</v>
      </c>
      <c r="AA2504" s="18" t="b">
        <f t="shared" si="143"/>
        <v>1</v>
      </c>
      <c r="AB2504" s="26">
        <v>1</v>
      </c>
    </row>
    <row r="2505">
      <c r="A2505" s="21">
        <v>13603</v>
      </c>
      <c r="B2505" s="22" t="s">
        <v>10252</v>
      </c>
      <c r="C2505" s="22" t="s">
        <v>10253</v>
      </c>
      <c r="D2505" s="22" t="s">
        <v>4422</v>
      </c>
      <c r="E2505" s="22" t="s">
        <v>10254</v>
      </c>
      <c r="F2505" s="22" t="s">
        <v>10255</v>
      </c>
      <c r="G2505" s="22"/>
      <c r="H2505" s="14">
        <v>0.040000000000000001</v>
      </c>
      <c r="I2505" s="15" t="s">
        <v>64</v>
      </c>
      <c r="J2505" s="22" t="s">
        <v>65</v>
      </c>
      <c r="K2505" s="13">
        <v>90</v>
      </c>
      <c r="L2505" s="23">
        <v>0</v>
      </c>
      <c r="M2505" s="29">
        <f t="shared" si="141"/>
        <v>0</v>
      </c>
      <c r="N2505" s="29">
        <f t="shared" si="142"/>
        <v>0</v>
      </c>
      <c r="O2505" s="23"/>
      <c r="P2505" s="23"/>
      <c r="Q2505" s="23">
        <v>5</v>
      </c>
      <c r="R2505" s="23">
        <v>10</v>
      </c>
      <c r="S2505" s="22" t="s">
        <v>66</v>
      </c>
      <c r="T2505" s="22">
        <v>30</v>
      </c>
      <c r="U2505" s="22">
        <v>675</v>
      </c>
      <c r="V2505" s="22">
        <v>1050</v>
      </c>
      <c r="W2505" s="22">
        <v>1450</v>
      </c>
      <c r="X2505" s="24"/>
      <c r="Y2505" s="25"/>
      <c r="Z2505" s="18">
        <f>#NAME?</f>
        <v>0</v>
      </c>
      <c r="AA2505" s="18" t="b">
        <f t="shared" si="143"/>
        <v>1</v>
      </c>
      <c r="AB2505" s="26">
        <v>7</v>
      </c>
    </row>
    <row r="2506">
      <c r="A2506" s="21">
        <v>13602</v>
      </c>
      <c r="B2506" s="22" t="s">
        <v>10256</v>
      </c>
      <c r="C2506" s="22" t="s">
        <v>10257</v>
      </c>
      <c r="D2506" s="22" t="s">
        <v>4422</v>
      </c>
      <c r="E2506" s="22" t="s">
        <v>10258</v>
      </c>
      <c r="F2506" s="22" t="s">
        <v>10259</v>
      </c>
      <c r="G2506" s="22"/>
      <c r="H2506" s="14">
        <v>0.040000000000000001</v>
      </c>
      <c r="I2506" s="15" t="s">
        <v>64</v>
      </c>
      <c r="J2506" s="22" t="s">
        <v>65</v>
      </c>
      <c r="K2506" s="13">
        <v>90</v>
      </c>
      <c r="L2506" s="23">
        <v>0</v>
      </c>
      <c r="M2506" s="29">
        <f t="shared" si="141"/>
        <v>0</v>
      </c>
      <c r="N2506" s="29">
        <f t="shared" si="142"/>
        <v>0</v>
      </c>
      <c r="O2506" s="23"/>
      <c r="P2506" s="23"/>
      <c r="Q2506" s="23">
        <v>5</v>
      </c>
      <c r="R2506" s="23">
        <v>10</v>
      </c>
      <c r="S2506" s="22" t="s">
        <v>66</v>
      </c>
      <c r="T2506" s="22">
        <v>30</v>
      </c>
      <c r="U2506" s="22">
        <v>675</v>
      </c>
      <c r="V2506" s="22">
        <v>1050</v>
      </c>
      <c r="W2506" s="22">
        <v>1450</v>
      </c>
      <c r="X2506" s="24"/>
      <c r="Y2506" s="25"/>
      <c r="Z2506" s="18">
        <f>#NAME?</f>
        <v>0</v>
      </c>
      <c r="AA2506" s="18" t="b">
        <f t="shared" si="143"/>
        <v>1</v>
      </c>
      <c r="AB2506" s="26">
        <v>8</v>
      </c>
    </row>
    <row r="2507">
      <c r="A2507" s="12">
        <v>13454</v>
      </c>
      <c r="B2507" s="13" t="s">
        <v>10260</v>
      </c>
      <c r="C2507" s="13" t="s">
        <v>10261</v>
      </c>
      <c r="D2507" s="13" t="s">
        <v>4422</v>
      </c>
      <c r="E2507" s="13" t="s">
        <v>10262</v>
      </c>
      <c r="F2507" s="13" t="s">
        <v>10263</v>
      </c>
      <c r="G2507" s="13" t="s">
        <v>10264</v>
      </c>
      <c r="H2507" s="14">
        <v>0.02</v>
      </c>
      <c r="I2507" s="15" t="s">
        <v>32</v>
      </c>
      <c r="J2507" s="13" t="s">
        <v>33</v>
      </c>
      <c r="K2507" s="13">
        <v>90</v>
      </c>
      <c r="L2507" s="16">
        <f>#NAME?</f>
        <v>0</v>
      </c>
      <c r="M2507" s="29">
        <f t="shared" si="141"/>
        <v>0</v>
      </c>
      <c r="N2507" s="29">
        <f t="shared" si="142"/>
        <v>0</v>
      </c>
      <c r="O2507" s="16"/>
      <c r="P2507" s="16"/>
      <c r="Q2507" s="16">
        <v>1</v>
      </c>
      <c r="R2507" s="16">
        <v>3</v>
      </c>
      <c r="S2507" s="13" t="s">
        <v>34</v>
      </c>
      <c r="T2507" s="13">
        <v>18.370000000000001</v>
      </c>
      <c r="U2507" s="13">
        <v>2</v>
      </c>
      <c r="V2507" s="13">
        <v>3700</v>
      </c>
      <c r="W2507" s="13">
        <v>5110</v>
      </c>
      <c r="X2507" s="17"/>
      <c r="Y2507" s="18"/>
      <c r="Z2507" s="18">
        <f>#NAME?</f>
        <v>0</v>
      </c>
      <c r="AA2507" s="18" t="b">
        <f t="shared" si="143"/>
        <v>1</v>
      </c>
      <c r="AB2507" s="19"/>
    </row>
    <row r="2508">
      <c r="A2508" s="21">
        <v>13604</v>
      </c>
      <c r="B2508" s="22" t="s">
        <v>10265</v>
      </c>
      <c r="C2508" s="22" t="s">
        <v>10266</v>
      </c>
      <c r="D2508" s="22" t="s">
        <v>4422</v>
      </c>
      <c r="E2508" s="22" t="s">
        <v>10267</v>
      </c>
      <c r="F2508" s="22" t="s">
        <v>10268</v>
      </c>
      <c r="G2508" s="22"/>
      <c r="H2508" s="14">
        <v>0.040000000000000001</v>
      </c>
      <c r="I2508" s="15" t="s">
        <v>64</v>
      </c>
      <c r="J2508" s="22" t="s">
        <v>65</v>
      </c>
      <c r="K2508" s="13">
        <v>90</v>
      </c>
      <c r="L2508" s="23"/>
      <c r="M2508" s="29">
        <f t="shared" si="141"/>
        <v>0</v>
      </c>
      <c r="N2508" s="29">
        <f t="shared" si="142"/>
        <v>0</v>
      </c>
      <c r="O2508" s="23"/>
      <c r="P2508" s="23"/>
      <c r="Q2508" s="23">
        <v>1</v>
      </c>
      <c r="R2508" s="23">
        <v>5</v>
      </c>
      <c r="S2508" s="22" t="s">
        <v>66</v>
      </c>
      <c r="T2508" s="22">
        <v>130</v>
      </c>
      <c r="U2508" s="22">
        <v>2925</v>
      </c>
      <c r="V2508" s="22">
        <v>4530</v>
      </c>
      <c r="W2508" s="22">
        <v>6250</v>
      </c>
      <c r="X2508" s="24"/>
      <c r="Y2508" s="25">
        <v>14</v>
      </c>
      <c r="Z2508" s="18">
        <f>#NAME?</f>
        <v>14</v>
      </c>
      <c r="AA2508" s="18" t="b">
        <f t="shared" si="143"/>
        <v>1</v>
      </c>
      <c r="AB2508" s="26">
        <v>1</v>
      </c>
    </row>
    <row r="2509">
      <c r="A2509" s="21">
        <v>13606</v>
      </c>
      <c r="B2509" s="22" t="s">
        <v>10269</v>
      </c>
      <c r="C2509" s="22" t="s">
        <v>10270</v>
      </c>
      <c r="D2509" s="22" t="s">
        <v>4422</v>
      </c>
      <c r="E2509" s="22" t="s">
        <v>10271</v>
      </c>
      <c r="F2509" s="22" t="s">
        <v>10272</v>
      </c>
      <c r="G2509" s="22"/>
      <c r="H2509" s="14">
        <v>0.040000000000000001</v>
      </c>
      <c r="I2509" s="15" t="s">
        <v>64</v>
      </c>
      <c r="J2509" s="22" t="s">
        <v>65</v>
      </c>
      <c r="K2509" s="13">
        <v>90</v>
      </c>
      <c r="L2509" s="23"/>
      <c r="M2509" s="29">
        <f t="shared" si="141"/>
        <v>0</v>
      </c>
      <c r="N2509" s="29">
        <f t="shared" si="142"/>
        <v>0</v>
      </c>
      <c r="O2509" s="23"/>
      <c r="P2509" s="23"/>
      <c r="Q2509" s="23">
        <v>2</v>
      </c>
      <c r="R2509" s="23">
        <v>5</v>
      </c>
      <c r="S2509" s="22" t="s">
        <v>66</v>
      </c>
      <c r="T2509" s="22">
        <v>90</v>
      </c>
      <c r="U2509" s="22">
        <v>2025</v>
      </c>
      <c r="V2509" s="22">
        <v>3140</v>
      </c>
      <c r="W2509" s="22">
        <v>4330</v>
      </c>
      <c r="X2509" s="24"/>
      <c r="Y2509" s="25">
        <v>8</v>
      </c>
      <c r="Z2509" s="18">
        <f>#NAME?</f>
        <v>8</v>
      </c>
      <c r="AA2509" s="18" t="b">
        <f t="shared" si="143"/>
        <v>1</v>
      </c>
      <c r="AB2509" s="26"/>
    </row>
    <row r="2510">
      <c r="A2510" s="21">
        <v>13605</v>
      </c>
      <c r="B2510" s="22" t="s">
        <v>10273</v>
      </c>
      <c r="C2510" s="22" t="s">
        <v>10274</v>
      </c>
      <c r="D2510" s="22" t="s">
        <v>4422</v>
      </c>
      <c r="E2510" s="22" t="s">
        <v>10275</v>
      </c>
      <c r="F2510" s="22" t="s">
        <v>10276</v>
      </c>
      <c r="G2510" s="22"/>
      <c r="H2510" s="14">
        <v>0.040000000000000001</v>
      </c>
      <c r="I2510" s="15" t="s">
        <v>64</v>
      </c>
      <c r="J2510" s="22" t="s">
        <v>65</v>
      </c>
      <c r="K2510" s="13">
        <v>90</v>
      </c>
      <c r="L2510" s="23"/>
      <c r="M2510" s="29">
        <f t="shared" si="141"/>
        <v>0</v>
      </c>
      <c r="N2510" s="29">
        <f t="shared" si="142"/>
        <v>0</v>
      </c>
      <c r="O2510" s="23"/>
      <c r="P2510" s="23"/>
      <c r="Q2510" s="23">
        <v>2</v>
      </c>
      <c r="R2510" s="23">
        <v>5</v>
      </c>
      <c r="S2510" s="22" t="s">
        <v>66</v>
      </c>
      <c r="T2510" s="22">
        <v>90</v>
      </c>
      <c r="U2510" s="22">
        <v>2025</v>
      </c>
      <c r="V2510" s="22">
        <v>3140</v>
      </c>
      <c r="W2510" s="22">
        <v>4330</v>
      </c>
      <c r="X2510" s="24"/>
      <c r="Y2510" s="25">
        <v>13</v>
      </c>
      <c r="Z2510" s="18">
        <f>#NAME?</f>
        <v>13</v>
      </c>
      <c r="AA2510" s="18" t="b">
        <f t="shared" si="143"/>
        <v>1</v>
      </c>
      <c r="AB2510" s="26"/>
    </row>
    <row r="2511">
      <c r="A2511" s="21">
        <v>13608</v>
      </c>
      <c r="B2511" s="22" t="s">
        <v>10277</v>
      </c>
      <c r="C2511" s="22" t="s">
        <v>10278</v>
      </c>
      <c r="D2511" s="22" t="s">
        <v>4422</v>
      </c>
      <c r="E2511" s="22" t="s">
        <v>10279</v>
      </c>
      <c r="F2511" s="22" t="s">
        <v>10280</v>
      </c>
      <c r="G2511" s="22"/>
      <c r="H2511" s="14">
        <v>0.040000000000000001</v>
      </c>
      <c r="I2511" s="15" t="s">
        <v>64</v>
      </c>
      <c r="J2511" s="22" t="s">
        <v>65</v>
      </c>
      <c r="K2511" s="13">
        <v>90</v>
      </c>
      <c r="L2511" s="23">
        <v>0</v>
      </c>
      <c r="M2511" s="29">
        <f t="shared" ref="M2511:M2574" si="144">L2511*4</f>
        <v>0</v>
      </c>
      <c r="N2511" s="29">
        <f t="shared" ref="N2511:N2574" si="145">L2511*5</f>
        <v>0</v>
      </c>
      <c r="O2511" s="23"/>
      <c r="P2511" s="23"/>
      <c r="Q2511" s="23">
        <v>2</v>
      </c>
      <c r="R2511" s="23">
        <v>5</v>
      </c>
      <c r="S2511" s="22" t="s">
        <v>66</v>
      </c>
      <c r="T2511" s="22">
        <v>90</v>
      </c>
      <c r="U2511" s="22">
        <v>2025</v>
      </c>
      <c r="V2511" s="22">
        <v>3140</v>
      </c>
      <c r="W2511" s="22">
        <v>4330</v>
      </c>
      <c r="X2511" s="24">
        <v>6</v>
      </c>
      <c r="Y2511" s="25"/>
      <c r="Z2511" s="18">
        <f>#NAME?</f>
        <v>0</v>
      </c>
      <c r="AA2511" s="18" t="b">
        <f t="shared" si="143"/>
        <v>1</v>
      </c>
      <c r="AB2511" s="26">
        <v>3</v>
      </c>
    </row>
    <row r="2512">
      <c r="A2512" s="21">
        <v>13607</v>
      </c>
      <c r="B2512" s="22" t="s">
        <v>10281</v>
      </c>
      <c r="C2512" s="22" t="s">
        <v>10282</v>
      </c>
      <c r="D2512" s="22" t="s">
        <v>4422</v>
      </c>
      <c r="E2512" s="22" t="s">
        <v>10283</v>
      </c>
      <c r="F2512" s="22" t="s">
        <v>10284</v>
      </c>
      <c r="G2512" s="22"/>
      <c r="H2512" s="14">
        <v>0.040000000000000001</v>
      </c>
      <c r="I2512" s="15" t="s">
        <v>64</v>
      </c>
      <c r="J2512" s="22" t="s">
        <v>65</v>
      </c>
      <c r="K2512" s="13">
        <v>90</v>
      </c>
      <c r="L2512" s="23"/>
      <c r="M2512" s="29">
        <f t="shared" si="144"/>
        <v>0</v>
      </c>
      <c r="N2512" s="29">
        <f t="shared" si="145"/>
        <v>0</v>
      </c>
      <c r="O2512" s="23"/>
      <c r="P2512" s="23"/>
      <c r="Q2512" s="23">
        <v>2</v>
      </c>
      <c r="R2512" s="23">
        <v>5</v>
      </c>
      <c r="S2512" s="22" t="s">
        <v>66</v>
      </c>
      <c r="T2512" s="22">
        <v>90</v>
      </c>
      <c r="U2512" s="22">
        <v>2025</v>
      </c>
      <c r="V2512" s="22">
        <v>3140</v>
      </c>
      <c r="W2512" s="22">
        <v>4330</v>
      </c>
      <c r="X2512" s="24">
        <v>6</v>
      </c>
      <c r="Y2512" s="25"/>
      <c r="Z2512" s="18">
        <f>#NAME?</f>
        <v>0</v>
      </c>
      <c r="AA2512" s="18" t="b">
        <f t="shared" si="143"/>
        <v>1</v>
      </c>
      <c r="AB2512" s="26">
        <v>4</v>
      </c>
    </row>
    <row r="2513">
      <c r="A2513" s="21">
        <v>13710</v>
      </c>
      <c r="B2513" s="22" t="s">
        <v>10285</v>
      </c>
      <c r="C2513" s="22" t="s">
        <v>10286</v>
      </c>
      <c r="D2513" s="22" t="s">
        <v>4422</v>
      </c>
      <c r="E2513" s="22" t="s">
        <v>10287</v>
      </c>
      <c r="F2513" s="22" t="s">
        <v>10288</v>
      </c>
      <c r="G2513" s="22" t="s">
        <v>10289</v>
      </c>
      <c r="H2513" s="14">
        <v>0.040000000000000001</v>
      </c>
      <c r="I2513" s="15" t="s">
        <v>32</v>
      </c>
      <c r="J2513" s="22" t="s">
        <v>33</v>
      </c>
      <c r="K2513" s="20">
        <v>90</v>
      </c>
      <c r="L2513" s="16">
        <v>10</v>
      </c>
      <c r="M2513" s="29">
        <f t="shared" si="144"/>
        <v>40</v>
      </c>
      <c r="N2513" s="29">
        <f t="shared" si="145"/>
        <v>50</v>
      </c>
      <c r="O2513" s="23"/>
      <c r="P2513" s="23"/>
      <c r="Q2513" s="23">
        <v>2</v>
      </c>
      <c r="R2513" s="23">
        <v>5</v>
      </c>
      <c r="S2513" s="22" t="s">
        <v>34</v>
      </c>
      <c r="T2513" s="22">
        <v>2.6600000000000001</v>
      </c>
      <c r="U2513" s="22">
        <v>476.67000000000002</v>
      </c>
      <c r="V2513" s="22">
        <v>600</v>
      </c>
      <c r="W2513" s="22">
        <v>740</v>
      </c>
      <c r="X2513" s="24"/>
      <c r="Y2513" s="25"/>
      <c r="Z2513" s="18">
        <f>#NAME?</f>
        <v>0</v>
      </c>
      <c r="AA2513" s="18" t="b">
        <f t="shared" si="143"/>
        <v>1</v>
      </c>
      <c r="AB2513" s="26">
        <v>0</v>
      </c>
    </row>
    <row r="2514">
      <c r="A2514" s="21">
        <v>13711</v>
      </c>
      <c r="B2514" s="22" t="s">
        <v>10290</v>
      </c>
      <c r="C2514" s="22" t="s">
        <v>10291</v>
      </c>
      <c r="D2514" s="22" t="s">
        <v>4422</v>
      </c>
      <c r="E2514" s="22" t="s">
        <v>10292</v>
      </c>
      <c r="F2514" s="22" t="s">
        <v>10293</v>
      </c>
      <c r="G2514" s="22" t="s">
        <v>10289</v>
      </c>
      <c r="H2514" s="14">
        <v>0.040000000000000001</v>
      </c>
      <c r="I2514" s="15" t="s">
        <v>32</v>
      </c>
      <c r="J2514" s="22" t="s">
        <v>33</v>
      </c>
      <c r="K2514" s="20">
        <v>90</v>
      </c>
      <c r="L2514" s="16">
        <v>10</v>
      </c>
      <c r="M2514" s="29">
        <f t="shared" si="144"/>
        <v>40</v>
      </c>
      <c r="N2514" s="29">
        <f t="shared" si="145"/>
        <v>50</v>
      </c>
      <c r="O2514" s="23"/>
      <c r="P2514" s="23"/>
      <c r="Q2514" s="23">
        <v>2</v>
      </c>
      <c r="R2514" s="23">
        <v>5</v>
      </c>
      <c r="S2514" s="22" t="s">
        <v>34</v>
      </c>
      <c r="T2514" s="22">
        <v>2.6600000000000001</v>
      </c>
      <c r="U2514" s="22">
        <v>476.67000000000002</v>
      </c>
      <c r="V2514" s="22">
        <v>600</v>
      </c>
      <c r="W2514" s="22">
        <v>740</v>
      </c>
      <c r="X2514" s="24"/>
      <c r="Y2514" s="25"/>
      <c r="Z2514" s="18">
        <f>#NAME?</f>
        <v>0</v>
      </c>
      <c r="AA2514" s="18" t="b">
        <f t="shared" si="143"/>
        <v>1</v>
      </c>
      <c r="AB2514" s="26">
        <v>4</v>
      </c>
    </row>
    <row r="2515">
      <c r="A2515" s="12">
        <v>12862</v>
      </c>
      <c r="B2515" s="13" t="s">
        <v>10294</v>
      </c>
      <c r="C2515" s="13" t="s">
        <v>10295</v>
      </c>
      <c r="D2515" s="13" t="s">
        <v>4422</v>
      </c>
      <c r="E2515" s="13" t="s">
        <v>10296</v>
      </c>
      <c r="F2515" s="13" t="s">
        <v>10297</v>
      </c>
      <c r="G2515" s="13" t="s">
        <v>10298</v>
      </c>
      <c r="H2515" s="14">
        <v>0.02</v>
      </c>
      <c r="I2515" s="15" t="s">
        <v>32</v>
      </c>
      <c r="J2515" s="13" t="s">
        <v>33</v>
      </c>
      <c r="K2515" s="20">
        <v>90</v>
      </c>
      <c r="L2515" s="16">
        <v>10</v>
      </c>
      <c r="M2515" s="29">
        <f t="shared" si="144"/>
        <v>40</v>
      </c>
      <c r="N2515" s="29">
        <f t="shared" si="145"/>
        <v>50</v>
      </c>
      <c r="O2515" s="16"/>
      <c r="P2515" s="16"/>
      <c r="Q2515" s="16">
        <v>5</v>
      </c>
      <c r="R2515" s="16">
        <v>10</v>
      </c>
      <c r="S2515" s="13" t="s">
        <v>34</v>
      </c>
      <c r="T2515" s="13">
        <v>2.6000000000000001</v>
      </c>
      <c r="U2515" s="13">
        <v>465.92000000000002</v>
      </c>
      <c r="V2515" s="13">
        <v>600</v>
      </c>
      <c r="W2515" s="13">
        <v>740</v>
      </c>
      <c r="X2515" s="17"/>
      <c r="Y2515" s="18">
        <v>30</v>
      </c>
      <c r="Z2515" s="18">
        <f>#NAME?</f>
        <v>30</v>
      </c>
      <c r="AA2515" s="18" t="b">
        <f t="shared" si="143"/>
        <v>1</v>
      </c>
      <c r="AB2515" s="19">
        <v>1</v>
      </c>
    </row>
    <row r="2516">
      <c r="A2516" s="12">
        <v>12863</v>
      </c>
      <c r="B2516" s="13" t="s">
        <v>10299</v>
      </c>
      <c r="C2516" s="13" t="s">
        <v>10300</v>
      </c>
      <c r="D2516" s="13" t="s">
        <v>4422</v>
      </c>
      <c r="E2516" s="13" t="s">
        <v>10301</v>
      </c>
      <c r="F2516" s="13" t="s">
        <v>10302</v>
      </c>
      <c r="G2516" s="13" t="s">
        <v>10298</v>
      </c>
      <c r="H2516" s="14">
        <v>0.02</v>
      </c>
      <c r="I2516" s="15" t="s">
        <v>32</v>
      </c>
      <c r="J2516" s="13" t="s">
        <v>33</v>
      </c>
      <c r="K2516" s="20">
        <v>90</v>
      </c>
      <c r="L2516" s="16">
        <v>10</v>
      </c>
      <c r="M2516" s="29">
        <f t="shared" si="144"/>
        <v>40</v>
      </c>
      <c r="N2516" s="29">
        <f t="shared" si="145"/>
        <v>50</v>
      </c>
      <c r="O2516" s="16"/>
      <c r="P2516" s="16"/>
      <c r="Q2516" s="16">
        <v>5</v>
      </c>
      <c r="R2516" s="16">
        <v>10</v>
      </c>
      <c r="S2516" s="13" t="s">
        <v>34</v>
      </c>
      <c r="T2516" s="13">
        <v>2.6000000000000001</v>
      </c>
      <c r="U2516" s="13">
        <v>465.92000000000002</v>
      </c>
      <c r="V2516" s="13">
        <v>600</v>
      </c>
      <c r="W2516" s="13">
        <v>740</v>
      </c>
      <c r="X2516" s="17"/>
      <c r="Y2516" s="18">
        <v>35</v>
      </c>
      <c r="Z2516" s="18">
        <f>#NAME?</f>
        <v>35</v>
      </c>
      <c r="AA2516" s="18" t="b">
        <f t="shared" si="143"/>
        <v>1</v>
      </c>
      <c r="AB2516" s="19">
        <v>4</v>
      </c>
    </row>
    <row r="2517">
      <c r="A2517" s="12">
        <v>11960</v>
      </c>
      <c r="B2517" s="13" t="s">
        <v>10303</v>
      </c>
      <c r="C2517" s="13" t="s">
        <v>10304</v>
      </c>
      <c r="D2517" s="13" t="s">
        <v>4422</v>
      </c>
      <c r="E2517" s="13" t="s">
        <v>10305</v>
      </c>
      <c r="F2517" s="13" t="s">
        <v>10306</v>
      </c>
      <c r="G2517" s="13" t="s">
        <v>10307</v>
      </c>
      <c r="H2517" s="14">
        <v>0.02</v>
      </c>
      <c r="I2517" s="15" t="s">
        <v>32</v>
      </c>
      <c r="J2517" s="13" t="s">
        <v>33</v>
      </c>
      <c r="K2517" s="20">
        <v>90</v>
      </c>
      <c r="L2517" s="16">
        <f>#NAME?</f>
        <v>8</v>
      </c>
      <c r="M2517" s="29">
        <f t="shared" si="144"/>
        <v>32</v>
      </c>
      <c r="N2517" s="29">
        <f t="shared" si="145"/>
        <v>40</v>
      </c>
      <c r="O2517" s="16"/>
      <c r="P2517" s="16"/>
      <c r="Q2517" s="16">
        <v>2</v>
      </c>
      <c r="R2517" s="16">
        <v>5</v>
      </c>
      <c r="S2517" s="13" t="s">
        <v>34</v>
      </c>
      <c r="T2517" s="13">
        <v>1.5</v>
      </c>
      <c r="U2517" s="13">
        <v>268.80000000000001</v>
      </c>
      <c r="V2517" s="13">
        <v>350</v>
      </c>
      <c r="W2517" s="13">
        <v>430</v>
      </c>
      <c r="X2517" s="17"/>
      <c r="Y2517" s="18">
        <v>37</v>
      </c>
      <c r="Z2517" s="18">
        <f>#NAME?</f>
        <v>37</v>
      </c>
      <c r="AA2517" s="18" t="b">
        <f t="shared" si="143"/>
        <v>1</v>
      </c>
      <c r="AB2517" s="19">
        <v>1</v>
      </c>
    </row>
    <row r="2518">
      <c r="A2518" s="12">
        <v>12028</v>
      </c>
      <c r="B2518" s="13" t="s">
        <v>10308</v>
      </c>
      <c r="C2518" s="13" t="s">
        <v>10309</v>
      </c>
      <c r="D2518" s="13" t="s">
        <v>4422</v>
      </c>
      <c r="E2518" s="13" t="s">
        <v>10310</v>
      </c>
      <c r="F2518" s="13" t="s">
        <v>10311</v>
      </c>
      <c r="G2518" s="13" t="s">
        <v>10307</v>
      </c>
      <c r="H2518" s="14">
        <v>0.02</v>
      </c>
      <c r="I2518" s="15" t="s">
        <v>32</v>
      </c>
      <c r="J2518" s="13" t="s">
        <v>33</v>
      </c>
      <c r="K2518" s="20">
        <v>90</v>
      </c>
      <c r="L2518" s="16">
        <f>#NAME?</f>
        <v>9</v>
      </c>
      <c r="M2518" s="29">
        <f t="shared" si="144"/>
        <v>36</v>
      </c>
      <c r="N2518" s="29">
        <f t="shared" si="145"/>
        <v>45</v>
      </c>
      <c r="O2518" s="16"/>
      <c r="P2518" s="16"/>
      <c r="Q2518" s="16">
        <v>2</v>
      </c>
      <c r="R2518" s="16">
        <v>5</v>
      </c>
      <c r="S2518" s="13" t="s">
        <v>34</v>
      </c>
      <c r="T2518" s="13">
        <v>1.5</v>
      </c>
      <c r="U2518" s="13">
        <v>268.80000000000001</v>
      </c>
      <c r="V2518" s="13">
        <v>350</v>
      </c>
      <c r="W2518" s="13">
        <v>430</v>
      </c>
      <c r="X2518" s="17"/>
      <c r="Y2518" s="18">
        <v>35</v>
      </c>
      <c r="Z2518" s="18">
        <f>#NAME?</f>
        <v>35</v>
      </c>
      <c r="AA2518" s="18" t="b">
        <f t="shared" si="143"/>
        <v>1</v>
      </c>
      <c r="AB2518" s="19">
        <v>4</v>
      </c>
    </row>
    <row r="2519">
      <c r="A2519" s="12">
        <v>12029</v>
      </c>
      <c r="B2519" s="13" t="s">
        <v>10312</v>
      </c>
      <c r="C2519" s="13" t="s">
        <v>10313</v>
      </c>
      <c r="D2519" s="13" t="s">
        <v>4422</v>
      </c>
      <c r="E2519" s="13" t="s">
        <v>10314</v>
      </c>
      <c r="F2519" s="13" t="s">
        <v>10315</v>
      </c>
      <c r="G2519" s="13" t="s">
        <v>10316</v>
      </c>
      <c r="H2519" s="14">
        <v>0.02</v>
      </c>
      <c r="I2519" s="15" t="s">
        <v>32</v>
      </c>
      <c r="J2519" s="13" t="s">
        <v>33</v>
      </c>
      <c r="K2519" s="20">
        <v>90</v>
      </c>
      <c r="L2519" s="16">
        <v>40</v>
      </c>
      <c r="M2519" s="29">
        <f t="shared" si="144"/>
        <v>160</v>
      </c>
      <c r="N2519" s="29">
        <f t="shared" si="145"/>
        <v>200</v>
      </c>
      <c r="O2519" s="16"/>
      <c r="P2519" s="16"/>
      <c r="Q2519" s="16">
        <v>6</v>
      </c>
      <c r="R2519" s="16">
        <v>10</v>
      </c>
      <c r="S2519" s="13" t="s">
        <v>34</v>
      </c>
      <c r="T2519" s="13">
        <v>4</v>
      </c>
      <c r="U2519" s="13">
        <v>716.79999999999995</v>
      </c>
      <c r="V2519" s="13">
        <v>900</v>
      </c>
      <c r="W2519" s="13">
        <v>1130</v>
      </c>
      <c r="X2519" s="17"/>
      <c r="Y2519" s="18">
        <v>24</v>
      </c>
      <c r="Z2519" s="18">
        <f>#NAME?</f>
        <v>24</v>
      </c>
      <c r="AA2519" s="18" t="b">
        <f t="shared" si="143"/>
        <v>1</v>
      </c>
      <c r="AB2519" s="19">
        <v>20</v>
      </c>
    </row>
    <row r="2520">
      <c r="A2520" s="12">
        <v>12030</v>
      </c>
      <c r="B2520" s="13" t="s">
        <v>10317</v>
      </c>
      <c r="C2520" s="13" t="s">
        <v>10318</v>
      </c>
      <c r="D2520" s="13" t="s">
        <v>4422</v>
      </c>
      <c r="E2520" s="13" t="s">
        <v>10319</v>
      </c>
      <c r="F2520" s="13" t="s">
        <v>10320</v>
      </c>
      <c r="G2520" s="13" t="s">
        <v>10316</v>
      </c>
      <c r="H2520" s="14">
        <v>0.02</v>
      </c>
      <c r="I2520" s="15" t="s">
        <v>32</v>
      </c>
      <c r="J2520" s="13" t="s">
        <v>33</v>
      </c>
      <c r="K2520" s="20">
        <v>90</v>
      </c>
      <c r="L2520" s="16">
        <v>40</v>
      </c>
      <c r="M2520" s="29">
        <f t="shared" si="144"/>
        <v>160</v>
      </c>
      <c r="N2520" s="29">
        <f t="shared" si="145"/>
        <v>200</v>
      </c>
      <c r="O2520" s="16"/>
      <c r="P2520" s="16"/>
      <c r="Q2520" s="16">
        <v>6</v>
      </c>
      <c r="R2520" s="16">
        <v>10</v>
      </c>
      <c r="S2520" s="13" t="s">
        <v>34</v>
      </c>
      <c r="T2520" s="13">
        <v>4</v>
      </c>
      <c r="U2520" s="13">
        <v>716.79999999999995</v>
      </c>
      <c r="V2520" s="13">
        <v>900</v>
      </c>
      <c r="W2520" s="13">
        <v>1130</v>
      </c>
      <c r="X2520" s="17"/>
      <c r="Y2520" s="18">
        <v>41</v>
      </c>
      <c r="Z2520" s="18">
        <f>#NAME?</f>
        <v>41</v>
      </c>
      <c r="AA2520" s="18" t="b">
        <f t="shared" si="143"/>
        <v>1</v>
      </c>
      <c r="AB2520" s="19">
        <v>5</v>
      </c>
    </row>
    <row r="2521">
      <c r="A2521" s="21">
        <v>10324</v>
      </c>
      <c r="B2521" s="22" t="s">
        <v>10321</v>
      </c>
      <c r="C2521" s="22" t="s">
        <v>10322</v>
      </c>
      <c r="D2521" s="22" t="s">
        <v>4422</v>
      </c>
      <c r="E2521" s="22" t="s">
        <v>10323</v>
      </c>
      <c r="F2521" s="22" t="s">
        <v>10324</v>
      </c>
      <c r="G2521" s="22"/>
      <c r="H2521" s="14">
        <v>0.040000000000000001</v>
      </c>
      <c r="I2521" s="15" t="s">
        <v>64</v>
      </c>
      <c r="J2521" s="22" t="s">
        <v>65</v>
      </c>
      <c r="K2521" s="13">
        <v>90</v>
      </c>
      <c r="L2521" s="23">
        <v>11</v>
      </c>
      <c r="M2521" s="29">
        <f t="shared" si="144"/>
        <v>44</v>
      </c>
      <c r="N2521" s="29">
        <f t="shared" si="145"/>
        <v>55</v>
      </c>
      <c r="O2521" s="23">
        <v>5</v>
      </c>
      <c r="P2521" s="23">
        <v>20</v>
      </c>
      <c r="Q2521" s="23"/>
      <c r="R2521" s="23"/>
      <c r="S2521" s="22" t="s">
        <v>66</v>
      </c>
      <c r="T2521" s="22">
        <v>71.299999999999997</v>
      </c>
      <c r="U2521" s="22">
        <v>1939</v>
      </c>
      <c r="V2521" s="22">
        <v>2910</v>
      </c>
      <c r="W2521" s="22">
        <v>3880</v>
      </c>
      <c r="X2521" s="24">
        <v>7</v>
      </c>
      <c r="Y2521" s="25"/>
      <c r="Z2521" s="18">
        <f>#NAME?</f>
        <v>0</v>
      </c>
      <c r="AA2521" s="18" t="b">
        <f t="shared" si="143"/>
        <v>1</v>
      </c>
      <c r="AB2521" s="26"/>
    </row>
    <row r="2522">
      <c r="A2522" s="21">
        <v>10323</v>
      </c>
      <c r="B2522" s="22" t="s">
        <v>10325</v>
      </c>
      <c r="C2522" s="22" t="s">
        <v>10326</v>
      </c>
      <c r="D2522" s="22" t="s">
        <v>4422</v>
      </c>
      <c r="E2522" s="22" t="s">
        <v>10327</v>
      </c>
      <c r="F2522" s="22" t="s">
        <v>10328</v>
      </c>
      <c r="G2522" s="22"/>
      <c r="H2522" s="14">
        <v>0.040000000000000001</v>
      </c>
      <c r="I2522" s="15" t="s">
        <v>64</v>
      </c>
      <c r="J2522" s="22" t="s">
        <v>65</v>
      </c>
      <c r="K2522" s="13">
        <v>90</v>
      </c>
      <c r="L2522" s="23">
        <v>12</v>
      </c>
      <c r="M2522" s="29">
        <f t="shared" si="144"/>
        <v>48</v>
      </c>
      <c r="N2522" s="29">
        <f t="shared" si="145"/>
        <v>60</v>
      </c>
      <c r="O2522" s="23">
        <v>5</v>
      </c>
      <c r="P2522" s="23">
        <v>20</v>
      </c>
      <c r="Q2522" s="23"/>
      <c r="R2522" s="23"/>
      <c r="S2522" s="22" t="s">
        <v>66</v>
      </c>
      <c r="T2522" s="22">
        <v>71.299999999999997</v>
      </c>
      <c r="U2522" s="22">
        <v>1939</v>
      </c>
      <c r="V2522" s="22">
        <v>2910</v>
      </c>
      <c r="W2522" s="22">
        <v>3880</v>
      </c>
      <c r="X2522" s="24"/>
      <c r="Y2522" s="25"/>
      <c r="Z2522" s="18">
        <f>#NAME?</f>
        <v>0</v>
      </c>
      <c r="AA2522" s="18" t="b">
        <f t="shared" si="143"/>
        <v>1</v>
      </c>
      <c r="AB2522" s="26"/>
    </row>
    <row r="2523">
      <c r="A2523" s="21">
        <v>12709</v>
      </c>
      <c r="B2523" s="22" t="s">
        <v>10329</v>
      </c>
      <c r="C2523" s="22" t="s">
        <v>10330</v>
      </c>
      <c r="D2523" s="22" t="s">
        <v>4422</v>
      </c>
      <c r="E2523" s="22" t="s">
        <v>10331</v>
      </c>
      <c r="F2523" s="22" t="s">
        <v>10332</v>
      </c>
      <c r="G2523" s="22"/>
      <c r="H2523" s="14">
        <v>0.040000000000000001</v>
      </c>
      <c r="I2523" s="15" t="s">
        <v>64</v>
      </c>
      <c r="J2523" s="22" t="s">
        <v>65</v>
      </c>
      <c r="K2523" s="13">
        <v>90</v>
      </c>
      <c r="L2523" s="23">
        <v>14</v>
      </c>
      <c r="M2523" s="29">
        <f t="shared" si="144"/>
        <v>56</v>
      </c>
      <c r="N2523" s="29">
        <f t="shared" si="145"/>
        <v>70</v>
      </c>
      <c r="O2523" s="23">
        <v>5</v>
      </c>
      <c r="P2523" s="23">
        <v>20</v>
      </c>
      <c r="Q2523" s="23"/>
      <c r="R2523" s="23"/>
      <c r="S2523" s="22" t="s">
        <v>66</v>
      </c>
      <c r="T2523" s="22">
        <v>65</v>
      </c>
      <c r="U2523" s="22">
        <v>1768</v>
      </c>
      <c r="V2523" s="22">
        <v>2650</v>
      </c>
      <c r="W2523" s="22">
        <v>3540</v>
      </c>
      <c r="X2523" s="24">
        <v>8</v>
      </c>
      <c r="Y2523" s="25">
        <v>18</v>
      </c>
      <c r="Z2523" s="18">
        <f>#NAME?</f>
        <v>18</v>
      </c>
      <c r="AA2523" s="18" t="b">
        <f t="shared" si="143"/>
        <v>1</v>
      </c>
      <c r="AB2523" s="26">
        <v>5</v>
      </c>
    </row>
    <row r="2524">
      <c r="A2524" s="21">
        <v>12708</v>
      </c>
      <c r="B2524" s="22" t="s">
        <v>10333</v>
      </c>
      <c r="C2524" s="22" t="s">
        <v>10334</v>
      </c>
      <c r="D2524" s="22" t="s">
        <v>4422</v>
      </c>
      <c r="E2524" s="22" t="s">
        <v>10335</v>
      </c>
      <c r="F2524" s="22" t="s">
        <v>10336</v>
      </c>
      <c r="G2524" s="22"/>
      <c r="H2524" s="14">
        <v>0.040000000000000001</v>
      </c>
      <c r="I2524" s="15" t="s">
        <v>64</v>
      </c>
      <c r="J2524" s="22" t="s">
        <v>65</v>
      </c>
      <c r="K2524" s="13">
        <v>90</v>
      </c>
      <c r="L2524" s="23">
        <v>16</v>
      </c>
      <c r="M2524" s="29">
        <f t="shared" si="144"/>
        <v>64</v>
      </c>
      <c r="N2524" s="29">
        <f t="shared" si="145"/>
        <v>80</v>
      </c>
      <c r="O2524" s="23">
        <v>5</v>
      </c>
      <c r="P2524" s="23">
        <v>20</v>
      </c>
      <c r="Q2524" s="23"/>
      <c r="R2524" s="23"/>
      <c r="S2524" s="22" t="s">
        <v>66</v>
      </c>
      <c r="T2524" s="22">
        <v>65</v>
      </c>
      <c r="U2524" s="22">
        <v>1768</v>
      </c>
      <c r="V2524" s="22">
        <v>2650</v>
      </c>
      <c r="W2524" s="22">
        <v>3540</v>
      </c>
      <c r="X2524" s="24">
        <v>5</v>
      </c>
      <c r="Y2524" s="25">
        <v>0</v>
      </c>
      <c r="Z2524" s="18">
        <f>#NAME?</f>
        <v>0</v>
      </c>
      <c r="AA2524" s="18" t="b">
        <f t="shared" si="143"/>
        <v>1</v>
      </c>
      <c r="AB2524" s="26">
        <v>5</v>
      </c>
    </row>
    <row r="2525">
      <c r="A2525" s="21">
        <v>10340</v>
      </c>
      <c r="B2525" s="22" t="s">
        <v>10337</v>
      </c>
      <c r="C2525" s="22" t="s">
        <v>10338</v>
      </c>
      <c r="D2525" s="22" t="s">
        <v>4422</v>
      </c>
      <c r="E2525" s="22" t="s">
        <v>10339</v>
      </c>
      <c r="F2525" s="22" t="s">
        <v>10340</v>
      </c>
      <c r="G2525" s="22"/>
      <c r="H2525" s="14">
        <v>0.040000000000000001</v>
      </c>
      <c r="I2525" s="15" t="s">
        <v>64</v>
      </c>
      <c r="J2525" s="22" t="s">
        <v>65</v>
      </c>
      <c r="K2525" s="13">
        <v>90</v>
      </c>
      <c r="L2525" s="23">
        <v>0</v>
      </c>
      <c r="M2525" s="29">
        <f t="shared" si="144"/>
        <v>0</v>
      </c>
      <c r="N2525" s="29">
        <f t="shared" si="145"/>
        <v>0</v>
      </c>
      <c r="O2525" s="23">
        <v>5</v>
      </c>
      <c r="P2525" s="23">
        <v>20</v>
      </c>
      <c r="Q2525" s="23"/>
      <c r="R2525" s="23"/>
      <c r="S2525" s="22" t="s">
        <v>66</v>
      </c>
      <c r="T2525" s="22">
        <v>87</v>
      </c>
      <c r="U2525" s="22">
        <v>2022.75</v>
      </c>
      <c r="V2525" s="22">
        <v>3030</v>
      </c>
      <c r="W2525" s="22">
        <v>4180</v>
      </c>
      <c r="X2525" s="24"/>
      <c r="Y2525" s="25"/>
      <c r="Z2525" s="18">
        <f>#NAME?</f>
        <v>0</v>
      </c>
      <c r="AA2525" s="18" t="b">
        <f t="shared" si="143"/>
        <v>1</v>
      </c>
      <c r="AB2525" s="26"/>
    </row>
    <row r="2526">
      <c r="A2526" s="21">
        <v>10339</v>
      </c>
      <c r="B2526" s="22" t="s">
        <v>10341</v>
      </c>
      <c r="C2526" s="22" t="s">
        <v>10342</v>
      </c>
      <c r="D2526" s="22" t="s">
        <v>4422</v>
      </c>
      <c r="E2526" s="22" t="s">
        <v>10343</v>
      </c>
      <c r="F2526" s="22" t="s">
        <v>10344</v>
      </c>
      <c r="G2526" s="22"/>
      <c r="H2526" s="14">
        <v>0.040000000000000001</v>
      </c>
      <c r="I2526" s="15" t="s">
        <v>64</v>
      </c>
      <c r="J2526" s="22" t="s">
        <v>65</v>
      </c>
      <c r="K2526" s="13">
        <v>90</v>
      </c>
      <c r="L2526" s="23">
        <v>0</v>
      </c>
      <c r="M2526" s="29">
        <f t="shared" si="144"/>
        <v>0</v>
      </c>
      <c r="N2526" s="29">
        <f t="shared" si="145"/>
        <v>0</v>
      </c>
      <c r="O2526" s="23">
        <v>5</v>
      </c>
      <c r="P2526" s="23">
        <v>20</v>
      </c>
      <c r="Q2526" s="23"/>
      <c r="R2526" s="23"/>
      <c r="S2526" s="22" t="s">
        <v>66</v>
      </c>
      <c r="T2526" s="22">
        <v>87</v>
      </c>
      <c r="U2526" s="22">
        <v>2022.75</v>
      </c>
      <c r="V2526" s="22">
        <v>3030</v>
      </c>
      <c r="W2526" s="22">
        <v>4180</v>
      </c>
      <c r="X2526" s="24"/>
      <c r="Y2526" s="25"/>
      <c r="Z2526" s="18">
        <f>#NAME?</f>
        <v>0</v>
      </c>
      <c r="AA2526" s="18" t="b">
        <f t="shared" si="143"/>
        <v>1</v>
      </c>
      <c r="AB2526" s="26"/>
    </row>
    <row r="2527">
      <c r="A2527" s="31">
        <v>11173</v>
      </c>
      <c r="B2527" s="32" t="s">
        <v>10345</v>
      </c>
      <c r="C2527" s="33" t="s">
        <v>10346</v>
      </c>
      <c r="D2527" s="33" t="s">
        <v>4422</v>
      </c>
      <c r="E2527" s="33" t="s">
        <v>10347</v>
      </c>
      <c r="F2527" s="33" t="s">
        <v>10348</v>
      </c>
      <c r="G2527" s="34"/>
      <c r="H2527" s="35">
        <v>0.040000000000000001</v>
      </c>
      <c r="I2527" s="34" t="s">
        <v>64</v>
      </c>
      <c r="J2527" s="33" t="s">
        <v>65</v>
      </c>
      <c r="K2527" s="13">
        <v>90</v>
      </c>
      <c r="L2527" s="29">
        <v>0</v>
      </c>
      <c r="M2527" s="29">
        <f t="shared" si="144"/>
        <v>0</v>
      </c>
      <c r="N2527" s="29">
        <f t="shared" si="145"/>
        <v>0</v>
      </c>
      <c r="O2527" s="29"/>
      <c r="P2527" s="29"/>
      <c r="Q2527" s="29"/>
      <c r="R2527" s="29"/>
      <c r="S2527" s="33" t="s">
        <v>66</v>
      </c>
      <c r="T2527" s="33">
        <v>5</v>
      </c>
      <c r="U2527" s="33">
        <v>130</v>
      </c>
      <c r="V2527" s="33">
        <v>200</v>
      </c>
      <c r="W2527" s="33">
        <f t="shared" ref="W2482:W2545" si="146">ROUND(U2527*2,-1)</f>
        <v>260</v>
      </c>
      <c r="X2527" s="24"/>
      <c r="Y2527" s="29"/>
      <c r="Z2527" s="18">
        <f>#NAME?</f>
        <v>0</v>
      </c>
      <c r="AA2527" s="18" t="b">
        <f t="shared" si="143"/>
        <v>1</v>
      </c>
      <c r="AB2527" s="26"/>
    </row>
    <row r="2528">
      <c r="A2528" s="21">
        <v>10316</v>
      </c>
      <c r="B2528" s="22" t="s">
        <v>10349</v>
      </c>
      <c r="C2528" s="22" t="s">
        <v>10350</v>
      </c>
      <c r="D2528" s="22" t="s">
        <v>4422</v>
      </c>
      <c r="E2528" s="22" t="s">
        <v>10351</v>
      </c>
      <c r="F2528" s="22" t="s">
        <v>10352</v>
      </c>
      <c r="G2528" s="22"/>
      <c r="H2528" s="14">
        <v>0.040000000000000001</v>
      </c>
      <c r="I2528" s="15" t="s">
        <v>64</v>
      </c>
      <c r="J2528" s="22" t="s">
        <v>65</v>
      </c>
      <c r="K2528" s="13">
        <v>90</v>
      </c>
      <c r="L2528" s="23">
        <v>50</v>
      </c>
      <c r="M2528" s="29">
        <f t="shared" si="144"/>
        <v>200</v>
      </c>
      <c r="N2528" s="29">
        <f t="shared" si="145"/>
        <v>250</v>
      </c>
      <c r="O2528" s="23"/>
      <c r="P2528" s="23"/>
      <c r="Q2528" s="23">
        <v>5</v>
      </c>
      <c r="R2528" s="23">
        <v>20</v>
      </c>
      <c r="S2528" s="22" t="s">
        <v>66</v>
      </c>
      <c r="T2528" s="22">
        <v>70</v>
      </c>
      <c r="U2528" s="22">
        <v>1785</v>
      </c>
      <c r="V2528" s="22">
        <v>2680</v>
      </c>
      <c r="W2528" s="22">
        <v>3570</v>
      </c>
      <c r="X2528" s="24"/>
      <c r="Y2528" s="25">
        <v>170</v>
      </c>
      <c r="Z2528" s="30">
        <v>170</v>
      </c>
      <c r="AA2528" s="18" t="b">
        <f t="shared" si="143"/>
        <v>1</v>
      </c>
      <c r="AB2528" s="26">
        <v>5</v>
      </c>
    </row>
    <row r="2529">
      <c r="A2529" s="21">
        <v>13018</v>
      </c>
      <c r="B2529" s="22" t="s">
        <v>10353</v>
      </c>
      <c r="C2529" s="22" t="s">
        <v>10354</v>
      </c>
      <c r="D2529" s="22" t="s">
        <v>4422</v>
      </c>
      <c r="E2529" s="22" t="s">
        <v>10355</v>
      </c>
      <c r="F2529" s="22" t="s">
        <v>10356</v>
      </c>
      <c r="G2529" s="22"/>
      <c r="H2529" s="14">
        <v>0.040000000000000001</v>
      </c>
      <c r="I2529" s="15" t="s">
        <v>64</v>
      </c>
      <c r="J2529" s="22" t="s">
        <v>65</v>
      </c>
      <c r="K2529" s="13">
        <v>90</v>
      </c>
      <c r="L2529" s="23">
        <v>0</v>
      </c>
      <c r="M2529" s="29">
        <f t="shared" si="144"/>
        <v>0</v>
      </c>
      <c r="N2529" s="29">
        <f t="shared" si="145"/>
        <v>0</v>
      </c>
      <c r="O2529" s="23">
        <v>5</v>
      </c>
      <c r="P2529" s="23">
        <v>20</v>
      </c>
      <c r="Q2529" s="23"/>
      <c r="R2529" s="23"/>
      <c r="S2529" s="22" t="s">
        <v>66</v>
      </c>
      <c r="T2529" s="22">
        <v>8.7300000000000004</v>
      </c>
      <c r="U2529" s="22">
        <v>1364</v>
      </c>
      <c r="V2529" s="22">
        <v>2110</v>
      </c>
      <c r="W2529" s="22">
        <v>2920</v>
      </c>
      <c r="X2529" s="24"/>
      <c r="Y2529" s="25"/>
      <c r="Z2529" s="18">
        <f>#NAME?</f>
        <v>0</v>
      </c>
      <c r="AA2529" s="18" t="b">
        <f t="shared" si="143"/>
        <v>1</v>
      </c>
      <c r="AB2529" s="26"/>
    </row>
    <row r="2530">
      <c r="A2530" s="21">
        <v>13017</v>
      </c>
      <c r="B2530" s="22" t="s">
        <v>10357</v>
      </c>
      <c r="C2530" s="22" t="s">
        <v>10358</v>
      </c>
      <c r="D2530" s="22" t="s">
        <v>4422</v>
      </c>
      <c r="E2530" s="22" t="s">
        <v>10359</v>
      </c>
      <c r="F2530" s="22"/>
      <c r="G2530" s="22"/>
      <c r="H2530" s="14">
        <v>0.040000000000000001</v>
      </c>
      <c r="I2530" s="15" t="s">
        <v>64</v>
      </c>
      <c r="J2530" s="22" t="s">
        <v>65</v>
      </c>
      <c r="K2530" s="13">
        <v>90</v>
      </c>
      <c r="L2530" s="23">
        <v>0</v>
      </c>
      <c r="M2530" s="29">
        <f t="shared" si="144"/>
        <v>0</v>
      </c>
      <c r="N2530" s="29">
        <f t="shared" si="145"/>
        <v>0</v>
      </c>
      <c r="O2530" s="23">
        <v>5</v>
      </c>
      <c r="P2530" s="23">
        <v>20</v>
      </c>
      <c r="Q2530" s="23"/>
      <c r="R2530" s="23"/>
      <c r="S2530" s="22" t="s">
        <v>66</v>
      </c>
      <c r="T2530" s="22">
        <v>8.7300000000000004</v>
      </c>
      <c r="U2530" s="22">
        <v>1364</v>
      </c>
      <c r="V2530" s="22">
        <v>2110</v>
      </c>
      <c r="W2530" s="22">
        <v>2920</v>
      </c>
      <c r="X2530" s="24">
        <v>3</v>
      </c>
      <c r="Y2530" s="25"/>
      <c r="Z2530" s="18">
        <f>#NAME?</f>
        <v>0</v>
      </c>
      <c r="AA2530" s="18" t="b">
        <f t="shared" si="143"/>
        <v>1</v>
      </c>
      <c r="AB2530" s="26"/>
    </row>
    <row r="2531">
      <c r="A2531" s="21">
        <v>10326</v>
      </c>
      <c r="B2531" s="22" t="s">
        <v>10360</v>
      </c>
      <c r="C2531" s="22" t="s">
        <v>10361</v>
      </c>
      <c r="D2531" s="22" t="s">
        <v>4422</v>
      </c>
      <c r="E2531" s="22" t="s">
        <v>10362</v>
      </c>
      <c r="F2531" s="22" t="s">
        <v>10363</v>
      </c>
      <c r="G2531" s="22"/>
      <c r="H2531" s="14">
        <v>0.040000000000000001</v>
      </c>
      <c r="I2531" s="15" t="s">
        <v>64</v>
      </c>
      <c r="J2531" s="22" t="s">
        <v>65</v>
      </c>
      <c r="K2531" s="13">
        <v>90</v>
      </c>
      <c r="L2531" s="23">
        <v>0</v>
      </c>
      <c r="M2531" s="29">
        <f t="shared" si="144"/>
        <v>0</v>
      </c>
      <c r="N2531" s="29">
        <f t="shared" si="145"/>
        <v>0</v>
      </c>
      <c r="O2531" s="23"/>
      <c r="P2531" s="23"/>
      <c r="Q2531" s="23">
        <v>1</v>
      </c>
      <c r="R2531" s="23">
        <v>3</v>
      </c>
      <c r="S2531" s="22" t="s">
        <v>66</v>
      </c>
      <c r="T2531" s="22">
        <v>15.380000000000001</v>
      </c>
      <c r="U2531" s="22">
        <v>2404</v>
      </c>
      <c r="V2531" s="22">
        <v>2800</v>
      </c>
      <c r="W2531" s="22">
        <v>4800</v>
      </c>
      <c r="X2531" s="24"/>
      <c r="Y2531" s="25">
        <v>53</v>
      </c>
      <c r="Z2531" s="18">
        <f>#NAME?</f>
        <v>53</v>
      </c>
      <c r="AA2531" s="18" t="b">
        <f t="shared" si="143"/>
        <v>1</v>
      </c>
      <c r="AB2531" s="26">
        <v>4</v>
      </c>
    </row>
    <row r="2532">
      <c r="A2532" s="21">
        <v>10329</v>
      </c>
      <c r="B2532" s="22" t="s">
        <v>10364</v>
      </c>
      <c r="C2532" s="22" t="s">
        <v>10365</v>
      </c>
      <c r="D2532" s="22" t="s">
        <v>4422</v>
      </c>
      <c r="E2532" s="22" t="s">
        <v>10366</v>
      </c>
      <c r="F2532" s="22" t="s">
        <v>10367</v>
      </c>
      <c r="G2532" s="22"/>
      <c r="H2532" s="14">
        <v>0.040000000000000001</v>
      </c>
      <c r="I2532" s="15" t="s">
        <v>64</v>
      </c>
      <c r="J2532" s="22" t="s">
        <v>65</v>
      </c>
      <c r="K2532" s="13">
        <v>90</v>
      </c>
      <c r="L2532" s="23">
        <v>65</v>
      </c>
      <c r="M2532" s="29">
        <f t="shared" si="144"/>
        <v>260</v>
      </c>
      <c r="N2532" s="29">
        <f t="shared" si="145"/>
        <v>325</v>
      </c>
      <c r="O2532" s="23"/>
      <c r="P2532" s="23"/>
      <c r="Q2532" s="23">
        <v>20</v>
      </c>
      <c r="R2532" s="23">
        <v>30</v>
      </c>
      <c r="S2532" s="22" t="s">
        <v>66</v>
      </c>
      <c r="T2532" s="22">
        <v>15</v>
      </c>
      <c r="U2532" s="22">
        <v>408</v>
      </c>
      <c r="V2532" s="22">
        <v>500</v>
      </c>
      <c r="W2532" s="22">
        <v>700</v>
      </c>
      <c r="X2532" s="24"/>
      <c r="Y2532" s="25">
        <v>280</v>
      </c>
      <c r="Z2532" s="18">
        <f>#NAME?</f>
        <v>280</v>
      </c>
      <c r="AA2532" s="18" t="b">
        <f t="shared" si="143"/>
        <v>1</v>
      </c>
      <c r="AB2532" s="26">
        <v>18</v>
      </c>
    </row>
    <row r="2533">
      <c r="A2533" s="21">
        <v>10328</v>
      </c>
      <c r="B2533" s="22" t="s">
        <v>10368</v>
      </c>
      <c r="C2533" s="22" t="s">
        <v>10369</v>
      </c>
      <c r="D2533" s="22" t="s">
        <v>4422</v>
      </c>
      <c r="E2533" s="22" t="s">
        <v>10370</v>
      </c>
      <c r="F2533" s="22" t="s">
        <v>10371</v>
      </c>
      <c r="G2533" s="22"/>
      <c r="H2533" s="14">
        <v>0.040000000000000001</v>
      </c>
      <c r="I2533" s="15" t="s">
        <v>64</v>
      </c>
      <c r="J2533" s="22" t="s">
        <v>65</v>
      </c>
      <c r="K2533" s="13">
        <v>90</v>
      </c>
      <c r="L2533" s="23">
        <v>49</v>
      </c>
      <c r="M2533" s="29">
        <f t="shared" si="144"/>
        <v>196</v>
      </c>
      <c r="N2533" s="29">
        <f t="shared" si="145"/>
        <v>245</v>
      </c>
      <c r="O2533" s="23"/>
      <c r="P2533" s="23"/>
      <c r="Q2533" s="23">
        <v>20</v>
      </c>
      <c r="R2533" s="23">
        <v>30</v>
      </c>
      <c r="S2533" s="22" t="s">
        <v>66</v>
      </c>
      <c r="T2533" s="22">
        <v>15</v>
      </c>
      <c r="U2533" s="22">
        <v>408</v>
      </c>
      <c r="V2533" s="22">
        <v>500</v>
      </c>
      <c r="W2533" s="22">
        <v>700</v>
      </c>
      <c r="X2533" s="24"/>
      <c r="Y2533" s="25">
        <v>105</v>
      </c>
      <c r="Z2533" s="18">
        <f>#NAME?</f>
        <v>105</v>
      </c>
      <c r="AA2533" s="18" t="b">
        <f t="shared" si="143"/>
        <v>1</v>
      </c>
      <c r="AB2533" s="26">
        <v>20</v>
      </c>
    </row>
    <row r="2534">
      <c r="A2534" s="21">
        <v>10317</v>
      </c>
      <c r="B2534" s="22" t="s">
        <v>10372</v>
      </c>
      <c r="C2534" s="22" t="s">
        <v>10373</v>
      </c>
      <c r="D2534" s="22" t="s">
        <v>4422</v>
      </c>
      <c r="E2534" s="22" t="s">
        <v>10374</v>
      </c>
      <c r="F2534" s="22" t="s">
        <v>10375</v>
      </c>
      <c r="G2534" s="22"/>
      <c r="H2534" s="14">
        <v>0.040000000000000001</v>
      </c>
      <c r="I2534" s="15" t="s">
        <v>64</v>
      </c>
      <c r="J2534" s="22" t="s">
        <v>65</v>
      </c>
      <c r="K2534" s="13">
        <v>90</v>
      </c>
      <c r="L2534" s="23">
        <v>41</v>
      </c>
      <c r="M2534" s="29">
        <f t="shared" si="144"/>
        <v>164</v>
      </c>
      <c r="N2534" s="29">
        <f t="shared" si="145"/>
        <v>205</v>
      </c>
      <c r="O2534" s="23"/>
      <c r="P2534" s="23"/>
      <c r="Q2534" s="23">
        <v>3</v>
      </c>
      <c r="R2534" s="23">
        <v>5</v>
      </c>
      <c r="S2534" s="22" t="s">
        <v>66</v>
      </c>
      <c r="T2534" s="22">
        <v>19</v>
      </c>
      <c r="U2534" s="22">
        <v>487.72000000000003</v>
      </c>
      <c r="V2534" s="22">
        <v>1400</v>
      </c>
      <c r="W2534" s="22">
        <v>1930</v>
      </c>
      <c r="X2534" s="24"/>
      <c r="Y2534" s="25"/>
      <c r="Z2534" s="18">
        <f>#NAME?</f>
        <v>0</v>
      </c>
      <c r="AA2534" s="18" t="b">
        <f t="shared" si="143"/>
        <v>1</v>
      </c>
      <c r="AB2534" s="26"/>
    </row>
    <row r="2535">
      <c r="A2535" s="21">
        <v>10309</v>
      </c>
      <c r="B2535" s="22" t="s">
        <v>10376</v>
      </c>
      <c r="C2535" s="22" t="s">
        <v>10377</v>
      </c>
      <c r="D2535" s="22" t="s">
        <v>4422</v>
      </c>
      <c r="E2535" s="22" t="s">
        <v>10378</v>
      </c>
      <c r="F2535" s="22" t="s">
        <v>10379</v>
      </c>
      <c r="G2535" s="22"/>
      <c r="H2535" s="14">
        <v>0.040000000000000001</v>
      </c>
      <c r="I2535" s="15" t="s">
        <v>64</v>
      </c>
      <c r="J2535" s="22" t="s">
        <v>65</v>
      </c>
      <c r="K2535" s="13">
        <v>90</v>
      </c>
      <c r="L2535" s="23">
        <v>45</v>
      </c>
      <c r="M2535" s="29">
        <f t="shared" si="144"/>
        <v>180</v>
      </c>
      <c r="N2535" s="29">
        <f t="shared" si="145"/>
        <v>225</v>
      </c>
      <c r="O2535" s="23"/>
      <c r="P2535" s="23"/>
      <c r="Q2535" s="23">
        <v>5</v>
      </c>
      <c r="R2535" s="23">
        <v>20</v>
      </c>
      <c r="S2535" s="22" t="s">
        <v>66</v>
      </c>
      <c r="T2535" s="22">
        <v>55</v>
      </c>
      <c r="U2535" s="22">
        <v>2000</v>
      </c>
      <c r="V2535" s="22">
        <v>2500</v>
      </c>
      <c r="W2535" s="22">
        <v>3500</v>
      </c>
      <c r="X2535" s="24"/>
      <c r="Y2535" s="25"/>
      <c r="Z2535" s="18">
        <f>#NAME?</f>
        <v>0</v>
      </c>
      <c r="AA2535" s="18" t="b">
        <f t="shared" si="143"/>
        <v>1</v>
      </c>
      <c r="AB2535" s="26"/>
    </row>
    <row r="2536">
      <c r="A2536" s="21">
        <v>10308</v>
      </c>
      <c r="B2536" s="22" t="s">
        <v>10380</v>
      </c>
      <c r="C2536" s="22" t="s">
        <v>10381</v>
      </c>
      <c r="D2536" s="22" t="s">
        <v>4422</v>
      </c>
      <c r="E2536" s="22" t="s">
        <v>10382</v>
      </c>
      <c r="F2536" s="22" t="s">
        <v>10383</v>
      </c>
      <c r="G2536" s="22"/>
      <c r="H2536" s="14">
        <v>0.040000000000000001</v>
      </c>
      <c r="I2536" s="15" t="s">
        <v>64</v>
      </c>
      <c r="J2536" s="22" t="s">
        <v>65</v>
      </c>
      <c r="K2536" s="13">
        <v>90</v>
      </c>
      <c r="L2536" s="23">
        <v>45</v>
      </c>
      <c r="M2536" s="29">
        <f t="shared" si="144"/>
        <v>180</v>
      </c>
      <c r="N2536" s="29">
        <f t="shared" si="145"/>
        <v>225</v>
      </c>
      <c r="O2536" s="23"/>
      <c r="P2536" s="23"/>
      <c r="Q2536" s="23">
        <v>5</v>
      </c>
      <c r="R2536" s="23">
        <v>20</v>
      </c>
      <c r="S2536" s="22" t="s">
        <v>66</v>
      </c>
      <c r="T2536" s="22">
        <v>55</v>
      </c>
      <c r="U2536" s="22">
        <v>2000</v>
      </c>
      <c r="V2536" s="22">
        <v>2500</v>
      </c>
      <c r="W2536" s="22">
        <v>3500</v>
      </c>
      <c r="X2536" s="24"/>
      <c r="Y2536" s="25"/>
      <c r="Z2536" s="18">
        <f>#NAME?</f>
        <v>0</v>
      </c>
      <c r="AA2536" s="18" t="b">
        <f t="shared" si="143"/>
        <v>1</v>
      </c>
      <c r="AB2536" s="26"/>
    </row>
    <row r="2537">
      <c r="A2537" s="21">
        <v>10311</v>
      </c>
      <c r="B2537" s="22" t="s">
        <v>10384</v>
      </c>
      <c r="C2537" s="22" t="s">
        <v>10385</v>
      </c>
      <c r="D2537" s="22" t="s">
        <v>4422</v>
      </c>
      <c r="E2537" s="22" t="s">
        <v>10386</v>
      </c>
      <c r="F2537" s="22" t="s">
        <v>10387</v>
      </c>
      <c r="G2537" s="22"/>
      <c r="H2537" s="14">
        <v>0.040000000000000001</v>
      </c>
      <c r="I2537" s="15" t="s">
        <v>64</v>
      </c>
      <c r="J2537" s="22" t="s">
        <v>65</v>
      </c>
      <c r="K2537" s="13">
        <v>90</v>
      </c>
      <c r="L2537" s="23">
        <v>44</v>
      </c>
      <c r="M2537" s="29">
        <f t="shared" si="144"/>
        <v>176</v>
      </c>
      <c r="N2537" s="29">
        <f t="shared" si="145"/>
        <v>220</v>
      </c>
      <c r="O2537" s="23"/>
      <c r="P2537" s="23"/>
      <c r="Q2537" s="23">
        <v>5</v>
      </c>
      <c r="R2537" s="23">
        <v>20</v>
      </c>
      <c r="S2537" s="22" t="s">
        <v>66</v>
      </c>
      <c r="T2537" s="22">
        <v>22</v>
      </c>
      <c r="U2537" s="22">
        <v>512</v>
      </c>
      <c r="V2537" s="22">
        <v>790</v>
      </c>
      <c r="W2537" s="22">
        <v>1090</v>
      </c>
      <c r="X2537" s="24">
        <v>16</v>
      </c>
      <c r="Y2537" s="25">
        <v>59</v>
      </c>
      <c r="Z2537" s="18">
        <f>#NAME?</f>
        <v>59</v>
      </c>
      <c r="AA2537" s="18" t="b">
        <f t="shared" si="143"/>
        <v>1</v>
      </c>
      <c r="AB2537" s="26"/>
    </row>
    <row r="2538">
      <c r="A2538" s="21">
        <v>10310</v>
      </c>
      <c r="B2538" s="22" t="s">
        <v>10388</v>
      </c>
      <c r="C2538" s="22" t="s">
        <v>10389</v>
      </c>
      <c r="D2538" s="22" t="s">
        <v>4422</v>
      </c>
      <c r="E2538" s="22" t="s">
        <v>10390</v>
      </c>
      <c r="F2538" s="22" t="s">
        <v>10391</v>
      </c>
      <c r="G2538" s="22"/>
      <c r="H2538" s="14">
        <v>0.040000000000000001</v>
      </c>
      <c r="I2538" s="15" t="s">
        <v>64</v>
      </c>
      <c r="J2538" s="22" t="s">
        <v>65</v>
      </c>
      <c r="K2538" s="13">
        <v>90</v>
      </c>
      <c r="L2538" s="23">
        <v>40</v>
      </c>
      <c r="M2538" s="29">
        <f t="shared" si="144"/>
        <v>160</v>
      </c>
      <c r="N2538" s="29">
        <f t="shared" si="145"/>
        <v>200</v>
      </c>
      <c r="O2538" s="23"/>
      <c r="P2538" s="23"/>
      <c r="Q2538" s="23">
        <v>5</v>
      </c>
      <c r="R2538" s="23">
        <v>20</v>
      </c>
      <c r="S2538" s="22" t="s">
        <v>66</v>
      </c>
      <c r="T2538" s="22">
        <v>22</v>
      </c>
      <c r="U2538" s="22">
        <v>512</v>
      </c>
      <c r="V2538" s="22">
        <v>790</v>
      </c>
      <c r="W2538" s="22">
        <v>1090</v>
      </c>
      <c r="X2538" s="24">
        <v>4</v>
      </c>
      <c r="Y2538" s="25"/>
      <c r="Z2538" s="18">
        <f>#NAME?</f>
        <v>0</v>
      </c>
      <c r="AA2538" s="18" t="b">
        <f t="shared" si="143"/>
        <v>1</v>
      </c>
      <c r="AB2538" s="26"/>
    </row>
    <row r="2539">
      <c r="A2539" s="21">
        <v>10320</v>
      </c>
      <c r="B2539" s="22" t="s">
        <v>10392</v>
      </c>
      <c r="C2539" s="22" t="s">
        <v>10393</v>
      </c>
      <c r="D2539" s="22" t="s">
        <v>4422</v>
      </c>
      <c r="E2539" s="22" t="s">
        <v>10394</v>
      </c>
      <c r="F2539" s="22" t="s">
        <v>10395</v>
      </c>
      <c r="G2539" s="22"/>
      <c r="H2539" s="14">
        <v>0.040000000000000001</v>
      </c>
      <c r="I2539" s="15" t="s">
        <v>64</v>
      </c>
      <c r="J2539" s="22" t="s">
        <v>65</v>
      </c>
      <c r="K2539" s="13">
        <v>90</v>
      </c>
      <c r="L2539" s="23">
        <v>5</v>
      </c>
      <c r="M2539" s="29">
        <f t="shared" si="144"/>
        <v>20</v>
      </c>
      <c r="N2539" s="29">
        <f t="shared" si="145"/>
        <v>25</v>
      </c>
      <c r="O2539" s="23">
        <v>3</v>
      </c>
      <c r="P2539" s="23">
        <v>6</v>
      </c>
      <c r="Q2539" s="23"/>
      <c r="R2539" s="23"/>
      <c r="S2539" s="22" t="s">
        <v>66</v>
      </c>
      <c r="T2539" s="22">
        <v>20</v>
      </c>
      <c r="U2539" s="22">
        <v>510</v>
      </c>
      <c r="V2539" s="22">
        <v>770</v>
      </c>
      <c r="W2539" s="22">
        <v>1400</v>
      </c>
      <c r="X2539" s="24"/>
      <c r="Y2539" s="25"/>
      <c r="Z2539" s="18">
        <f>#NAME?</f>
        <v>0</v>
      </c>
      <c r="AA2539" s="18" t="b">
        <f t="shared" si="143"/>
        <v>1</v>
      </c>
      <c r="AB2539" s="26"/>
    </row>
    <row r="2540">
      <c r="A2540" s="21">
        <v>10325</v>
      </c>
      <c r="B2540" s="22" t="s">
        <v>10396</v>
      </c>
      <c r="C2540" s="22" t="s">
        <v>10397</v>
      </c>
      <c r="D2540" s="22" t="s">
        <v>4422</v>
      </c>
      <c r="E2540" s="22" t="s">
        <v>10398</v>
      </c>
      <c r="F2540" s="22" t="s">
        <v>10268</v>
      </c>
      <c r="G2540" s="22"/>
      <c r="H2540" s="14">
        <v>0.040000000000000001</v>
      </c>
      <c r="I2540" s="15" t="s">
        <v>64</v>
      </c>
      <c r="J2540" s="22" t="s">
        <v>65</v>
      </c>
      <c r="K2540" s="13">
        <v>90</v>
      </c>
      <c r="L2540" s="23">
        <v>2</v>
      </c>
      <c r="M2540" s="29">
        <f t="shared" si="144"/>
        <v>8</v>
      </c>
      <c r="N2540" s="29">
        <f t="shared" si="145"/>
        <v>10</v>
      </c>
      <c r="O2540" s="23"/>
      <c r="P2540" s="23"/>
      <c r="Q2540" s="23">
        <v>1</v>
      </c>
      <c r="R2540" s="23">
        <v>3</v>
      </c>
      <c r="S2540" s="22" t="s">
        <v>66</v>
      </c>
      <c r="T2540" s="22">
        <v>70</v>
      </c>
      <c r="U2540" s="22">
        <v>1785</v>
      </c>
      <c r="V2540" s="22">
        <v>2680</v>
      </c>
      <c r="W2540" s="22">
        <v>3570</v>
      </c>
      <c r="X2540" s="24"/>
      <c r="Y2540" s="25">
        <v>5</v>
      </c>
      <c r="Z2540" s="18">
        <f>#NAME?</f>
        <v>5</v>
      </c>
      <c r="AA2540" s="18" t="b">
        <f t="shared" si="143"/>
        <v>1</v>
      </c>
      <c r="AB2540" s="26"/>
    </row>
    <row r="2541">
      <c r="A2541" s="12">
        <v>11958</v>
      </c>
      <c r="B2541" s="13" t="s">
        <v>10399</v>
      </c>
      <c r="C2541" s="13" t="s">
        <v>10400</v>
      </c>
      <c r="D2541" s="13" t="s">
        <v>4422</v>
      </c>
      <c r="E2541" s="13" t="s">
        <v>10401</v>
      </c>
      <c r="F2541" s="13" t="s">
        <v>10402</v>
      </c>
      <c r="G2541" s="13" t="s">
        <v>10403</v>
      </c>
      <c r="H2541" s="14">
        <v>0.02</v>
      </c>
      <c r="I2541" s="15" t="s">
        <v>32</v>
      </c>
      <c r="J2541" s="13" t="s">
        <v>33</v>
      </c>
      <c r="K2541" s="13">
        <v>90</v>
      </c>
      <c r="L2541" s="16">
        <f>#NAME?</f>
        <v>17</v>
      </c>
      <c r="M2541" s="29">
        <f t="shared" si="144"/>
        <v>68</v>
      </c>
      <c r="N2541" s="29">
        <f t="shared" si="145"/>
        <v>85</v>
      </c>
      <c r="O2541" s="16"/>
      <c r="P2541" s="16"/>
      <c r="Q2541" s="16">
        <v>1</v>
      </c>
      <c r="R2541" s="16">
        <v>2</v>
      </c>
      <c r="S2541" s="13" t="s">
        <v>34</v>
      </c>
      <c r="T2541" s="13">
        <v>11</v>
      </c>
      <c r="U2541" s="13">
        <v>1971.2</v>
      </c>
      <c r="V2541" s="13">
        <v>2600</v>
      </c>
      <c r="W2541" s="13">
        <v>3200</v>
      </c>
      <c r="X2541" s="17"/>
      <c r="Y2541" s="18">
        <v>42</v>
      </c>
      <c r="Z2541" s="18">
        <f>#NAME?</f>
        <v>42</v>
      </c>
      <c r="AA2541" s="18" t="b">
        <f t="shared" si="143"/>
        <v>1</v>
      </c>
      <c r="AB2541" s="19"/>
    </row>
    <row r="2542">
      <c r="A2542" s="21">
        <v>10319</v>
      </c>
      <c r="B2542" s="22" t="s">
        <v>10404</v>
      </c>
      <c r="C2542" s="22" t="s">
        <v>10405</v>
      </c>
      <c r="D2542" s="22" t="s">
        <v>4422</v>
      </c>
      <c r="E2542" s="22" t="s">
        <v>10406</v>
      </c>
      <c r="F2542" s="22" t="s">
        <v>10407</v>
      </c>
      <c r="G2542" s="22"/>
      <c r="H2542" s="14">
        <v>0.040000000000000001</v>
      </c>
      <c r="I2542" s="15" t="s">
        <v>64</v>
      </c>
      <c r="J2542" s="22" t="s">
        <v>65</v>
      </c>
      <c r="K2542" s="13">
        <v>90</v>
      </c>
      <c r="L2542" s="23">
        <v>57</v>
      </c>
      <c r="M2542" s="29">
        <f t="shared" si="144"/>
        <v>228</v>
      </c>
      <c r="N2542" s="29">
        <f t="shared" si="145"/>
        <v>285</v>
      </c>
      <c r="O2542" s="23"/>
      <c r="P2542" s="23"/>
      <c r="Q2542" s="23">
        <v>10</v>
      </c>
      <c r="R2542" s="23">
        <v>30</v>
      </c>
      <c r="S2542" s="22" t="s">
        <v>66</v>
      </c>
      <c r="T2542" s="22">
        <v>12.5</v>
      </c>
      <c r="U2542" s="22">
        <v>326</v>
      </c>
      <c r="V2542" s="22">
        <v>460</v>
      </c>
      <c r="W2542" s="22">
        <v>690</v>
      </c>
      <c r="X2542" s="24">
        <v>6</v>
      </c>
      <c r="Y2542" s="25">
        <v>189</v>
      </c>
      <c r="Z2542" s="18">
        <f>#NAME?</f>
        <v>189</v>
      </c>
      <c r="AA2542" s="18" t="b">
        <f t="shared" si="143"/>
        <v>1</v>
      </c>
      <c r="AB2542" s="26">
        <v>14</v>
      </c>
    </row>
    <row r="2543">
      <c r="A2543" s="21">
        <v>10318</v>
      </c>
      <c r="B2543" s="22" t="s">
        <v>10408</v>
      </c>
      <c r="C2543" s="22" t="s">
        <v>10409</v>
      </c>
      <c r="D2543" s="22" t="s">
        <v>4422</v>
      </c>
      <c r="E2543" s="22" t="s">
        <v>10410</v>
      </c>
      <c r="F2543" s="22" t="s">
        <v>10411</v>
      </c>
      <c r="G2543" s="22"/>
      <c r="H2543" s="14">
        <v>0.040000000000000001</v>
      </c>
      <c r="I2543" s="15" t="s">
        <v>64</v>
      </c>
      <c r="J2543" s="22" t="s">
        <v>65</v>
      </c>
      <c r="K2543" s="13">
        <v>90</v>
      </c>
      <c r="L2543" s="23">
        <v>56</v>
      </c>
      <c r="M2543" s="29">
        <f t="shared" si="144"/>
        <v>224</v>
      </c>
      <c r="N2543" s="29">
        <f t="shared" si="145"/>
        <v>280</v>
      </c>
      <c r="O2543" s="23"/>
      <c r="P2543" s="23"/>
      <c r="Q2543" s="23">
        <v>10</v>
      </c>
      <c r="R2543" s="23">
        <v>30</v>
      </c>
      <c r="S2543" s="22" t="s">
        <v>66</v>
      </c>
      <c r="T2543" s="22">
        <v>12.5</v>
      </c>
      <c r="U2543" s="22">
        <v>326</v>
      </c>
      <c r="V2543" s="22">
        <v>460</v>
      </c>
      <c r="W2543" s="22">
        <v>690</v>
      </c>
      <c r="X2543" s="24">
        <v>10</v>
      </c>
      <c r="Y2543" s="25">
        <v>182</v>
      </c>
      <c r="Z2543" s="18">
        <f>#NAME?</f>
        <v>182</v>
      </c>
      <c r="AA2543" s="18" t="b">
        <f t="shared" si="143"/>
        <v>1</v>
      </c>
      <c r="AB2543" s="26">
        <v>21</v>
      </c>
    </row>
    <row r="2544">
      <c r="A2544" s="21">
        <v>10322</v>
      </c>
      <c r="B2544" s="22" t="s">
        <v>10412</v>
      </c>
      <c r="C2544" s="22" t="s">
        <v>10413</v>
      </c>
      <c r="D2544" s="22" t="s">
        <v>4422</v>
      </c>
      <c r="E2544" s="22" t="s">
        <v>10414</v>
      </c>
      <c r="F2544" s="22" t="s">
        <v>10415</v>
      </c>
      <c r="G2544" s="22"/>
      <c r="H2544" s="14">
        <v>0.040000000000000001</v>
      </c>
      <c r="I2544" s="15" t="s">
        <v>64</v>
      </c>
      <c r="J2544" s="22" t="s">
        <v>65</v>
      </c>
      <c r="K2544" s="13">
        <v>90</v>
      </c>
      <c r="L2544" s="23">
        <v>17</v>
      </c>
      <c r="M2544" s="29">
        <f t="shared" si="144"/>
        <v>68</v>
      </c>
      <c r="N2544" s="29">
        <f t="shared" si="145"/>
        <v>85</v>
      </c>
      <c r="O2544" s="23">
        <v>5</v>
      </c>
      <c r="P2544" s="23">
        <v>20</v>
      </c>
      <c r="Q2544" s="23"/>
      <c r="R2544" s="23"/>
      <c r="S2544" s="22" t="s">
        <v>66</v>
      </c>
      <c r="T2544" s="22">
        <v>45</v>
      </c>
      <c r="U2544" s="22">
        <v>1224</v>
      </c>
      <c r="V2544" s="22">
        <v>1840</v>
      </c>
      <c r="W2544" s="22">
        <v>2450</v>
      </c>
      <c r="X2544" s="24">
        <v>8</v>
      </c>
      <c r="Y2544" s="25">
        <v>12</v>
      </c>
      <c r="Z2544" s="18">
        <f>#NAME?</f>
        <v>12</v>
      </c>
      <c r="AA2544" s="18" t="b">
        <f t="shared" si="143"/>
        <v>1</v>
      </c>
      <c r="AB2544" s="26"/>
    </row>
    <row r="2545">
      <c r="A2545" s="21">
        <v>10321</v>
      </c>
      <c r="B2545" s="22" t="s">
        <v>10416</v>
      </c>
      <c r="C2545" s="22" t="s">
        <v>10417</v>
      </c>
      <c r="D2545" s="22" t="s">
        <v>4422</v>
      </c>
      <c r="E2545" s="22" t="s">
        <v>10418</v>
      </c>
      <c r="F2545" s="22" t="s">
        <v>10419</v>
      </c>
      <c r="G2545" s="22"/>
      <c r="H2545" s="14">
        <v>0.040000000000000001</v>
      </c>
      <c r="I2545" s="15" t="s">
        <v>64</v>
      </c>
      <c r="J2545" s="22" t="s">
        <v>65</v>
      </c>
      <c r="K2545" s="13">
        <v>90</v>
      </c>
      <c r="L2545" s="23">
        <v>19</v>
      </c>
      <c r="M2545" s="29">
        <f t="shared" si="144"/>
        <v>76</v>
      </c>
      <c r="N2545" s="29">
        <f t="shared" si="145"/>
        <v>95</v>
      </c>
      <c r="O2545" s="23">
        <v>5</v>
      </c>
      <c r="P2545" s="23">
        <v>20</v>
      </c>
      <c r="Q2545" s="23"/>
      <c r="R2545" s="23"/>
      <c r="S2545" s="22" t="s">
        <v>66</v>
      </c>
      <c r="T2545" s="22">
        <v>45</v>
      </c>
      <c r="U2545" s="22">
        <v>1224</v>
      </c>
      <c r="V2545" s="22">
        <v>1840</v>
      </c>
      <c r="W2545" s="22">
        <v>2450</v>
      </c>
      <c r="X2545" s="24"/>
      <c r="Y2545" s="25">
        <v>0</v>
      </c>
      <c r="Z2545" s="18">
        <f>#NAME?</f>
        <v>0</v>
      </c>
      <c r="AA2545" s="18" t="b">
        <f t="shared" si="143"/>
        <v>1</v>
      </c>
      <c r="AB2545" s="26"/>
    </row>
    <row r="2546">
      <c r="A2546" s="21">
        <v>10313</v>
      </c>
      <c r="B2546" s="22" t="s">
        <v>10420</v>
      </c>
      <c r="C2546" s="22" t="s">
        <v>10421</v>
      </c>
      <c r="D2546" s="22" t="s">
        <v>4422</v>
      </c>
      <c r="E2546" s="22" t="s">
        <v>10422</v>
      </c>
      <c r="F2546" s="22" t="s">
        <v>10423</v>
      </c>
      <c r="G2546" s="22"/>
      <c r="H2546" s="14">
        <v>0.040000000000000001</v>
      </c>
      <c r="I2546" s="15" t="s">
        <v>64</v>
      </c>
      <c r="J2546" s="22" t="s">
        <v>65</v>
      </c>
      <c r="K2546" s="13">
        <v>90</v>
      </c>
      <c r="L2546" s="23">
        <v>25</v>
      </c>
      <c r="M2546" s="29">
        <f t="shared" si="144"/>
        <v>100</v>
      </c>
      <c r="N2546" s="29">
        <f t="shared" si="145"/>
        <v>125</v>
      </c>
      <c r="O2546" s="23"/>
      <c r="P2546" s="23"/>
      <c r="Q2546" s="23">
        <v>5</v>
      </c>
      <c r="R2546" s="23">
        <v>20</v>
      </c>
      <c r="S2546" s="22" t="s">
        <v>66</v>
      </c>
      <c r="T2546" s="22">
        <v>40</v>
      </c>
      <c r="U2546" s="22">
        <v>1020</v>
      </c>
      <c r="V2546" s="22">
        <v>1530</v>
      </c>
      <c r="W2546" s="22">
        <v>2040</v>
      </c>
      <c r="X2546" s="24">
        <v>4</v>
      </c>
      <c r="Y2546" s="25">
        <v>109</v>
      </c>
      <c r="Z2546" s="18">
        <f>#NAME?</f>
        <v>109</v>
      </c>
      <c r="AA2546" s="18" t="b">
        <f t="shared" si="143"/>
        <v>1</v>
      </c>
      <c r="AB2546" s="26">
        <v>6</v>
      </c>
    </row>
    <row r="2547">
      <c r="A2547" s="21">
        <v>10312</v>
      </c>
      <c r="B2547" s="22" t="s">
        <v>10424</v>
      </c>
      <c r="C2547" s="22" t="s">
        <v>10425</v>
      </c>
      <c r="D2547" s="22" t="s">
        <v>4422</v>
      </c>
      <c r="E2547" s="22" t="s">
        <v>10426</v>
      </c>
      <c r="F2547" s="22" t="s">
        <v>10427</v>
      </c>
      <c r="G2547" s="22"/>
      <c r="H2547" s="14">
        <v>0.040000000000000001</v>
      </c>
      <c r="I2547" s="15" t="s">
        <v>64</v>
      </c>
      <c r="J2547" s="22" t="s">
        <v>65</v>
      </c>
      <c r="K2547" s="13">
        <v>90</v>
      </c>
      <c r="L2547" s="23">
        <v>32</v>
      </c>
      <c r="M2547" s="29">
        <f t="shared" si="144"/>
        <v>128</v>
      </c>
      <c r="N2547" s="29">
        <f t="shared" si="145"/>
        <v>160</v>
      </c>
      <c r="O2547" s="23"/>
      <c r="P2547" s="23"/>
      <c r="Q2547" s="23">
        <v>5</v>
      </c>
      <c r="R2547" s="23">
        <v>20</v>
      </c>
      <c r="S2547" s="22" t="s">
        <v>66</v>
      </c>
      <c r="T2547" s="22">
        <v>40</v>
      </c>
      <c r="U2547" s="22">
        <v>1020</v>
      </c>
      <c r="V2547" s="22">
        <v>1530</v>
      </c>
      <c r="W2547" s="22">
        <v>2040</v>
      </c>
      <c r="X2547" s="24">
        <v>3</v>
      </c>
      <c r="Y2547" s="25">
        <v>103</v>
      </c>
      <c r="Z2547" s="18">
        <f>#NAME?</f>
        <v>103</v>
      </c>
      <c r="AA2547" s="18" t="b">
        <f t="shared" si="143"/>
        <v>1</v>
      </c>
      <c r="AB2547" s="26">
        <v>6</v>
      </c>
    </row>
    <row r="2548">
      <c r="A2548" s="21">
        <v>10315</v>
      </c>
      <c r="B2548" s="22" t="s">
        <v>10428</v>
      </c>
      <c r="C2548" s="22" t="s">
        <v>10429</v>
      </c>
      <c r="D2548" s="22" t="s">
        <v>4422</v>
      </c>
      <c r="E2548" s="22" t="s">
        <v>10430</v>
      </c>
      <c r="F2548" s="22" t="s">
        <v>10431</v>
      </c>
      <c r="G2548" s="22"/>
      <c r="H2548" s="14">
        <v>0.040000000000000001</v>
      </c>
      <c r="I2548" s="15" t="s">
        <v>64</v>
      </c>
      <c r="J2548" s="22" t="s">
        <v>65</v>
      </c>
      <c r="K2548" s="13">
        <v>90</v>
      </c>
      <c r="L2548" s="23">
        <v>86</v>
      </c>
      <c r="M2548" s="29">
        <f t="shared" si="144"/>
        <v>344</v>
      </c>
      <c r="N2548" s="29">
        <f t="shared" si="145"/>
        <v>430</v>
      </c>
      <c r="O2548" s="23"/>
      <c r="P2548" s="23"/>
      <c r="Q2548" s="23">
        <v>5</v>
      </c>
      <c r="R2548" s="23">
        <v>30</v>
      </c>
      <c r="S2548" s="22" t="s">
        <v>66</v>
      </c>
      <c r="T2548" s="22">
        <v>15</v>
      </c>
      <c r="U2548" s="22">
        <v>500</v>
      </c>
      <c r="V2548" s="22">
        <v>600</v>
      </c>
      <c r="W2548" s="22">
        <v>820</v>
      </c>
      <c r="X2548" s="24">
        <v>11</v>
      </c>
      <c r="Y2548" s="25"/>
      <c r="Z2548" s="18">
        <f>#NAME?</f>
        <v>0</v>
      </c>
      <c r="AA2548" s="18" t="b">
        <f t="shared" si="143"/>
        <v>1</v>
      </c>
      <c r="AB2548" s="26"/>
    </row>
    <row r="2549">
      <c r="A2549" s="21">
        <v>10314</v>
      </c>
      <c r="B2549" s="22" t="s">
        <v>10432</v>
      </c>
      <c r="C2549" s="22" t="s">
        <v>10433</v>
      </c>
      <c r="D2549" s="22" t="s">
        <v>4422</v>
      </c>
      <c r="E2549" s="22" t="s">
        <v>10434</v>
      </c>
      <c r="F2549" s="22" t="s">
        <v>10435</v>
      </c>
      <c r="G2549" s="22"/>
      <c r="H2549" s="14">
        <v>0.040000000000000001</v>
      </c>
      <c r="I2549" s="15" t="s">
        <v>64</v>
      </c>
      <c r="J2549" s="22" t="s">
        <v>65</v>
      </c>
      <c r="K2549" s="13">
        <v>90</v>
      </c>
      <c r="L2549" s="23">
        <v>85</v>
      </c>
      <c r="M2549" s="29">
        <f t="shared" si="144"/>
        <v>340</v>
      </c>
      <c r="N2549" s="29">
        <f t="shared" si="145"/>
        <v>425</v>
      </c>
      <c r="O2549" s="23"/>
      <c r="P2549" s="23"/>
      <c r="Q2549" s="23">
        <v>5</v>
      </c>
      <c r="R2549" s="23">
        <v>30</v>
      </c>
      <c r="S2549" s="22" t="s">
        <v>66</v>
      </c>
      <c r="T2549" s="22">
        <v>15</v>
      </c>
      <c r="U2549" s="22">
        <v>500</v>
      </c>
      <c r="V2549" s="22">
        <v>600</v>
      </c>
      <c r="W2549" s="22">
        <v>820</v>
      </c>
      <c r="X2549" s="24">
        <v>18</v>
      </c>
      <c r="Y2549" s="25"/>
      <c r="Z2549" s="18">
        <f>#NAME?</f>
        <v>0</v>
      </c>
      <c r="AA2549" s="18" t="b">
        <f t="shared" si="143"/>
        <v>1</v>
      </c>
      <c r="AB2549" s="26"/>
    </row>
    <row r="2550">
      <c r="A2550" s="21">
        <v>13891</v>
      </c>
      <c r="B2550" s="22" t="s">
        <v>10436</v>
      </c>
      <c r="C2550" s="22" t="s">
        <v>10437</v>
      </c>
      <c r="D2550" s="22" t="s">
        <v>4422</v>
      </c>
      <c r="E2550" s="22" t="s">
        <v>10438</v>
      </c>
      <c r="F2550" s="22" t="s">
        <v>10439</v>
      </c>
      <c r="G2550" s="22"/>
      <c r="H2550" s="14">
        <v>0.040000000000000001</v>
      </c>
      <c r="I2550" s="15" t="s">
        <v>64</v>
      </c>
      <c r="J2550" s="22" t="s">
        <v>65</v>
      </c>
      <c r="K2550" s="13">
        <v>90</v>
      </c>
      <c r="L2550" s="23">
        <v>3</v>
      </c>
      <c r="M2550" s="29">
        <f t="shared" si="144"/>
        <v>12</v>
      </c>
      <c r="N2550" s="29">
        <f t="shared" si="145"/>
        <v>15</v>
      </c>
      <c r="O2550" s="23"/>
      <c r="P2550" s="23"/>
      <c r="Q2550" s="23">
        <v>1</v>
      </c>
      <c r="R2550" s="23">
        <v>3</v>
      </c>
      <c r="S2550" s="22" t="s">
        <v>66</v>
      </c>
      <c r="T2550" s="22">
        <v>220</v>
      </c>
      <c r="U2550" s="22">
        <v>5115</v>
      </c>
      <c r="V2550" s="22">
        <v>7900</v>
      </c>
      <c r="W2550" s="22">
        <v>10900</v>
      </c>
      <c r="X2550" s="24"/>
      <c r="Y2550" s="25"/>
      <c r="Z2550" s="18">
        <f>#NAME?</f>
        <v>0</v>
      </c>
      <c r="AA2550" s="18" t="b">
        <f t="shared" si="143"/>
        <v>1</v>
      </c>
      <c r="AB2550" s="26"/>
    </row>
    <row r="2551">
      <c r="A2551" s="21">
        <v>13890</v>
      </c>
      <c r="B2551" s="22" t="s">
        <v>10440</v>
      </c>
      <c r="C2551" s="22" t="s">
        <v>10441</v>
      </c>
      <c r="D2551" s="22" t="s">
        <v>4422</v>
      </c>
      <c r="E2551" s="22" t="s">
        <v>10442</v>
      </c>
      <c r="F2551" s="22" t="s">
        <v>10443</v>
      </c>
      <c r="G2551" s="22"/>
      <c r="H2551" s="14">
        <v>0.040000000000000001</v>
      </c>
      <c r="I2551" s="15" t="s">
        <v>64</v>
      </c>
      <c r="J2551" s="22" t="s">
        <v>65</v>
      </c>
      <c r="K2551" s="13">
        <v>90</v>
      </c>
      <c r="L2551" s="23">
        <v>3</v>
      </c>
      <c r="M2551" s="29">
        <f t="shared" si="144"/>
        <v>12</v>
      </c>
      <c r="N2551" s="29">
        <f t="shared" si="145"/>
        <v>15</v>
      </c>
      <c r="O2551" s="23"/>
      <c r="P2551" s="23"/>
      <c r="Q2551" s="23">
        <v>1</v>
      </c>
      <c r="R2551" s="23">
        <v>3</v>
      </c>
      <c r="S2551" s="22" t="s">
        <v>66</v>
      </c>
      <c r="T2551" s="22">
        <v>220</v>
      </c>
      <c r="U2551" s="22">
        <v>5115</v>
      </c>
      <c r="V2551" s="22">
        <v>7900</v>
      </c>
      <c r="W2551" s="22">
        <v>10900</v>
      </c>
      <c r="X2551" s="24"/>
      <c r="Y2551" s="25"/>
      <c r="Z2551" s="18">
        <f>#NAME?</f>
        <v>0</v>
      </c>
      <c r="AA2551" s="18" t="b">
        <f t="shared" si="143"/>
        <v>1</v>
      </c>
      <c r="AB2551" s="26"/>
    </row>
    <row r="2552">
      <c r="A2552" s="12">
        <v>13763</v>
      </c>
      <c r="B2552" s="13" t="s">
        <v>10444</v>
      </c>
      <c r="C2552" s="13" t="s">
        <v>10445</v>
      </c>
      <c r="D2552" s="13" t="s">
        <v>4422</v>
      </c>
      <c r="E2552" s="13" t="s">
        <v>10446</v>
      </c>
      <c r="F2552" s="13" t="s">
        <v>10447</v>
      </c>
      <c r="G2552" s="13" t="s">
        <v>10448</v>
      </c>
      <c r="H2552" s="14">
        <v>0.02</v>
      </c>
      <c r="I2552" s="15" t="s">
        <v>32</v>
      </c>
      <c r="J2552" s="13" t="s">
        <v>33</v>
      </c>
      <c r="K2552" s="13">
        <v>90</v>
      </c>
      <c r="L2552" s="16">
        <f>#NAME?</f>
        <v>6</v>
      </c>
      <c r="M2552" s="29">
        <f t="shared" si="144"/>
        <v>24</v>
      </c>
      <c r="N2552" s="29">
        <f t="shared" si="145"/>
        <v>30</v>
      </c>
      <c r="O2552" s="16"/>
      <c r="P2552" s="16"/>
      <c r="Q2552" s="16">
        <v>1</v>
      </c>
      <c r="R2552" s="16">
        <v>3</v>
      </c>
      <c r="S2552" s="13" t="s">
        <v>34</v>
      </c>
      <c r="T2552" s="13">
        <v>15.359999999999999</v>
      </c>
      <c r="U2552" s="13">
        <v>2559.3600000000001</v>
      </c>
      <c r="V2552" s="13">
        <v>3200</v>
      </c>
      <c r="W2552" s="13">
        <v>5200</v>
      </c>
      <c r="X2552" s="17"/>
      <c r="Y2552" s="18"/>
      <c r="Z2552" s="18">
        <f>#NAME?</f>
        <v>0</v>
      </c>
      <c r="AA2552" s="18" t="b">
        <f t="shared" si="143"/>
        <v>1</v>
      </c>
      <c r="AB2552" s="19"/>
    </row>
    <row r="2553">
      <c r="A2553" s="21">
        <v>13879</v>
      </c>
      <c r="B2553" s="22" t="s">
        <v>10449</v>
      </c>
      <c r="C2553" s="22" t="s">
        <v>10450</v>
      </c>
      <c r="D2553" s="22" t="s">
        <v>4422</v>
      </c>
      <c r="E2553" s="22" t="s">
        <v>10451</v>
      </c>
      <c r="F2553" s="22" t="s">
        <v>10452</v>
      </c>
      <c r="G2553" s="22"/>
      <c r="H2553" s="14">
        <v>0.040000000000000001</v>
      </c>
      <c r="I2553" s="15" t="s">
        <v>64</v>
      </c>
      <c r="J2553" s="22" t="s">
        <v>65</v>
      </c>
      <c r="K2553" s="13">
        <v>90</v>
      </c>
      <c r="L2553" s="23">
        <v>1</v>
      </c>
      <c r="M2553" s="29">
        <f t="shared" si="144"/>
        <v>4</v>
      </c>
      <c r="N2553" s="29">
        <f t="shared" si="145"/>
        <v>5</v>
      </c>
      <c r="O2553" s="23"/>
      <c r="P2553" s="23"/>
      <c r="Q2553" s="23">
        <v>1</v>
      </c>
      <c r="R2553" s="23">
        <v>3</v>
      </c>
      <c r="S2553" s="22" t="s">
        <v>66</v>
      </c>
      <c r="T2553" s="22">
        <v>100</v>
      </c>
      <c r="U2553" s="22">
        <v>2550</v>
      </c>
      <c r="V2553" s="22">
        <v>3830</v>
      </c>
      <c r="W2553" s="22">
        <v>5100</v>
      </c>
      <c r="X2553" s="24">
        <v>2</v>
      </c>
      <c r="Y2553" s="25">
        <v>14</v>
      </c>
      <c r="Z2553" s="18">
        <f>#NAME?</f>
        <v>14</v>
      </c>
      <c r="AA2553" s="18" t="b">
        <f t="shared" si="143"/>
        <v>1</v>
      </c>
      <c r="AB2553" s="26">
        <v>4</v>
      </c>
    </row>
    <row r="2554">
      <c r="A2554" s="21">
        <v>13878</v>
      </c>
      <c r="B2554" s="22" t="s">
        <v>10453</v>
      </c>
      <c r="C2554" s="22" t="s">
        <v>10454</v>
      </c>
      <c r="D2554" s="22" t="s">
        <v>4422</v>
      </c>
      <c r="E2554" s="22" t="s">
        <v>10455</v>
      </c>
      <c r="F2554" s="22" t="s">
        <v>10456</v>
      </c>
      <c r="G2554" s="22"/>
      <c r="H2554" s="14">
        <v>0.040000000000000001</v>
      </c>
      <c r="I2554" s="15" t="s">
        <v>64</v>
      </c>
      <c r="J2554" s="22" t="s">
        <v>65</v>
      </c>
      <c r="K2554" s="13">
        <v>90</v>
      </c>
      <c r="L2554" s="23">
        <v>1</v>
      </c>
      <c r="M2554" s="29">
        <f t="shared" si="144"/>
        <v>4</v>
      </c>
      <c r="N2554" s="29">
        <f t="shared" si="145"/>
        <v>5</v>
      </c>
      <c r="O2554" s="23"/>
      <c r="P2554" s="23"/>
      <c r="Q2554" s="23">
        <v>1</v>
      </c>
      <c r="R2554" s="23">
        <v>3</v>
      </c>
      <c r="S2554" s="22" t="s">
        <v>66</v>
      </c>
      <c r="T2554" s="22">
        <v>100</v>
      </c>
      <c r="U2554" s="22">
        <v>2550</v>
      </c>
      <c r="V2554" s="22">
        <v>3830</v>
      </c>
      <c r="W2554" s="22">
        <v>5100</v>
      </c>
      <c r="X2554" s="24">
        <v>2</v>
      </c>
      <c r="Y2554" s="25">
        <v>13</v>
      </c>
      <c r="Z2554" s="18">
        <f>#NAME?</f>
        <v>13</v>
      </c>
      <c r="AA2554" s="18" t="b">
        <f t="shared" si="143"/>
        <v>1</v>
      </c>
      <c r="AB2554" s="26">
        <v>4</v>
      </c>
    </row>
    <row r="2555">
      <c r="A2555" s="21">
        <v>13629</v>
      </c>
      <c r="B2555" s="22" t="s">
        <v>10457</v>
      </c>
      <c r="C2555" s="22" t="s">
        <v>10458</v>
      </c>
      <c r="D2555" s="22" t="s">
        <v>4422</v>
      </c>
      <c r="E2555" s="22" t="s">
        <v>10459</v>
      </c>
      <c r="F2555" s="22" t="s">
        <v>10460</v>
      </c>
      <c r="G2555" s="22"/>
      <c r="H2555" s="14">
        <v>0.040000000000000001</v>
      </c>
      <c r="I2555" s="15" t="s">
        <v>64</v>
      </c>
      <c r="J2555" s="22" t="s">
        <v>65</v>
      </c>
      <c r="K2555" s="13">
        <v>90</v>
      </c>
      <c r="L2555" s="23">
        <v>5</v>
      </c>
      <c r="M2555" s="29">
        <f t="shared" si="144"/>
        <v>20</v>
      </c>
      <c r="N2555" s="29">
        <f t="shared" si="145"/>
        <v>25</v>
      </c>
      <c r="O2555" s="23"/>
      <c r="P2555" s="23"/>
      <c r="Q2555" s="75">
        <v>1</v>
      </c>
      <c r="R2555" s="76">
        <v>3</v>
      </c>
      <c r="S2555" s="22" t="s">
        <v>66</v>
      </c>
      <c r="T2555" s="22">
        <v>150</v>
      </c>
      <c r="U2555" s="22">
        <v>3375</v>
      </c>
      <c r="V2555" s="22">
        <v>5230</v>
      </c>
      <c r="W2555" s="22">
        <v>7210</v>
      </c>
      <c r="X2555" s="24">
        <v>2</v>
      </c>
      <c r="Y2555" s="25">
        <v>5</v>
      </c>
      <c r="Z2555" s="18">
        <f>#NAME?</f>
        <v>5</v>
      </c>
      <c r="AA2555" s="18" t="b">
        <f t="shared" si="143"/>
        <v>1</v>
      </c>
      <c r="AB2555" s="26">
        <v>3</v>
      </c>
    </row>
    <row r="2556">
      <c r="A2556" s="21">
        <v>13628</v>
      </c>
      <c r="B2556" s="22" t="s">
        <v>10461</v>
      </c>
      <c r="C2556" s="22" t="s">
        <v>10462</v>
      </c>
      <c r="D2556" s="22" t="s">
        <v>4422</v>
      </c>
      <c r="E2556" s="22" t="s">
        <v>10463</v>
      </c>
      <c r="F2556" s="22" t="s">
        <v>10464</v>
      </c>
      <c r="G2556" s="22"/>
      <c r="H2556" s="14">
        <v>0.040000000000000001</v>
      </c>
      <c r="I2556" s="15" t="s">
        <v>64</v>
      </c>
      <c r="J2556" s="22" t="s">
        <v>65</v>
      </c>
      <c r="K2556" s="13">
        <v>90</v>
      </c>
      <c r="L2556" s="23">
        <v>5</v>
      </c>
      <c r="M2556" s="29">
        <f t="shared" si="144"/>
        <v>20</v>
      </c>
      <c r="N2556" s="29">
        <f t="shared" si="145"/>
        <v>25</v>
      </c>
      <c r="O2556" s="23"/>
      <c r="P2556" s="23"/>
      <c r="Q2556" s="75">
        <v>1</v>
      </c>
      <c r="R2556" s="76">
        <v>3</v>
      </c>
      <c r="S2556" s="22" t="s">
        <v>66</v>
      </c>
      <c r="T2556" s="22">
        <v>150</v>
      </c>
      <c r="U2556" s="22">
        <v>3375</v>
      </c>
      <c r="V2556" s="22">
        <v>5230</v>
      </c>
      <c r="W2556" s="22">
        <v>7210</v>
      </c>
      <c r="X2556" s="24">
        <v>4</v>
      </c>
      <c r="Y2556" s="25">
        <v>3</v>
      </c>
      <c r="Z2556" s="18">
        <f>#NAME?</f>
        <v>3</v>
      </c>
      <c r="AA2556" s="18" t="b">
        <f t="shared" si="143"/>
        <v>1</v>
      </c>
      <c r="AB2556" s="26">
        <v>3</v>
      </c>
    </row>
    <row r="2557">
      <c r="A2557" s="12">
        <v>12793</v>
      </c>
      <c r="B2557" s="13" t="s">
        <v>10465</v>
      </c>
      <c r="C2557" s="13" t="s">
        <v>10466</v>
      </c>
      <c r="D2557" s="13" t="s">
        <v>4422</v>
      </c>
      <c r="E2557" s="13" t="s">
        <v>10467</v>
      </c>
      <c r="F2557" s="13" t="s">
        <v>10468</v>
      </c>
      <c r="G2557" s="13" t="s">
        <v>10469</v>
      </c>
      <c r="H2557" s="14">
        <v>0.02</v>
      </c>
      <c r="I2557" s="15" t="s">
        <v>32</v>
      </c>
      <c r="J2557" s="13" t="s">
        <v>33</v>
      </c>
      <c r="K2557" s="13">
        <v>90</v>
      </c>
      <c r="L2557" s="16">
        <f>#NAME?</f>
        <v>9</v>
      </c>
      <c r="M2557" s="29">
        <f t="shared" si="144"/>
        <v>36</v>
      </c>
      <c r="N2557" s="29">
        <f t="shared" si="145"/>
        <v>45</v>
      </c>
      <c r="O2557" s="16"/>
      <c r="P2557" s="16"/>
      <c r="Q2557" s="16">
        <v>1</v>
      </c>
      <c r="R2557" s="16">
        <v>3</v>
      </c>
      <c r="S2557" s="13" t="s">
        <v>34</v>
      </c>
      <c r="T2557" s="13">
        <v>15.85</v>
      </c>
      <c r="U2557" s="13">
        <v>2641.0100000000002</v>
      </c>
      <c r="V2557" s="13">
        <v>3300</v>
      </c>
      <c r="W2557" s="13">
        <v>5300</v>
      </c>
      <c r="X2557" s="17"/>
      <c r="Y2557" s="18">
        <f>11+14</f>
        <v>25</v>
      </c>
      <c r="Z2557" s="18">
        <f>#NAME?</f>
        <v>25</v>
      </c>
      <c r="AA2557" s="18" t="b">
        <f t="shared" si="143"/>
        <v>1</v>
      </c>
      <c r="AB2557" s="19">
        <v>3</v>
      </c>
    </row>
    <row r="2558">
      <c r="A2558" s="12">
        <v>13536</v>
      </c>
      <c r="B2558" s="13" t="s">
        <v>10470</v>
      </c>
      <c r="C2558" s="13" t="s">
        <v>10471</v>
      </c>
      <c r="D2558" s="13" t="s">
        <v>4422</v>
      </c>
      <c r="E2558" s="13" t="s">
        <v>10472</v>
      </c>
      <c r="F2558" s="13" t="s">
        <v>10473</v>
      </c>
      <c r="G2558" s="13" t="s">
        <v>10474</v>
      </c>
      <c r="H2558" s="14">
        <v>0.02</v>
      </c>
      <c r="I2558" s="15" t="s">
        <v>32</v>
      </c>
      <c r="J2558" s="13" t="s">
        <v>33</v>
      </c>
      <c r="K2558" s="13">
        <v>90</v>
      </c>
      <c r="L2558" s="16">
        <v>4</v>
      </c>
      <c r="M2558" s="29">
        <f t="shared" si="144"/>
        <v>16</v>
      </c>
      <c r="N2558" s="29">
        <f t="shared" si="145"/>
        <v>20</v>
      </c>
      <c r="O2558" s="16"/>
      <c r="P2558" s="16"/>
      <c r="Q2558" s="16">
        <v>1</v>
      </c>
      <c r="R2558" s="16">
        <v>2</v>
      </c>
      <c r="S2558" s="13" t="s">
        <v>34</v>
      </c>
      <c r="T2558" s="13">
        <v>16</v>
      </c>
      <c r="U2558" s="13">
        <v>2867.1999999999998</v>
      </c>
      <c r="V2558" s="13">
        <v>3700</v>
      </c>
      <c r="W2558" s="13">
        <v>4600</v>
      </c>
      <c r="X2558" s="17"/>
      <c r="Y2558" s="18">
        <v>19</v>
      </c>
      <c r="Z2558" s="18">
        <f>#NAME?</f>
        <v>19</v>
      </c>
      <c r="AA2558" s="18" t="b">
        <f t="shared" si="143"/>
        <v>1</v>
      </c>
      <c r="AB2558" s="19"/>
    </row>
    <row r="2559">
      <c r="A2559" s="21">
        <v>13631</v>
      </c>
      <c r="B2559" s="22" t="s">
        <v>10475</v>
      </c>
      <c r="C2559" s="22" t="s">
        <v>10476</v>
      </c>
      <c r="D2559" s="22" t="s">
        <v>4422</v>
      </c>
      <c r="E2559" s="22" t="s">
        <v>10477</v>
      </c>
      <c r="F2559" s="22" t="s">
        <v>10478</v>
      </c>
      <c r="G2559" s="22"/>
      <c r="H2559" s="14">
        <v>0.040000000000000001</v>
      </c>
      <c r="I2559" s="15" t="s">
        <v>64</v>
      </c>
      <c r="J2559" s="22" t="s">
        <v>65</v>
      </c>
      <c r="K2559" s="13">
        <v>90</v>
      </c>
      <c r="L2559" s="23">
        <v>4</v>
      </c>
      <c r="M2559" s="29">
        <f t="shared" si="144"/>
        <v>16</v>
      </c>
      <c r="N2559" s="29">
        <f t="shared" si="145"/>
        <v>20</v>
      </c>
      <c r="O2559" s="23"/>
      <c r="P2559" s="23"/>
      <c r="Q2559" s="75">
        <v>1</v>
      </c>
      <c r="R2559" s="76">
        <v>3</v>
      </c>
      <c r="S2559" s="22" t="s">
        <v>66</v>
      </c>
      <c r="T2559" s="22">
        <v>100</v>
      </c>
      <c r="U2559" s="22">
        <v>2550</v>
      </c>
      <c r="V2559" s="22">
        <v>3830</v>
      </c>
      <c r="W2559" s="22">
        <v>5100</v>
      </c>
      <c r="X2559" s="24">
        <v>3</v>
      </c>
      <c r="Y2559" s="25">
        <v>12</v>
      </c>
      <c r="Z2559" s="18">
        <f>#NAME?</f>
        <v>12</v>
      </c>
      <c r="AA2559" s="18" t="b">
        <f t="shared" si="143"/>
        <v>1</v>
      </c>
      <c r="AB2559" s="26">
        <v>8</v>
      </c>
    </row>
    <row r="2560">
      <c r="A2560" s="21">
        <v>13630</v>
      </c>
      <c r="B2560" s="22" t="s">
        <v>10479</v>
      </c>
      <c r="C2560" s="22" t="s">
        <v>10480</v>
      </c>
      <c r="D2560" s="22" t="s">
        <v>4422</v>
      </c>
      <c r="E2560" s="22" t="s">
        <v>10481</v>
      </c>
      <c r="F2560" s="22" t="s">
        <v>10482</v>
      </c>
      <c r="G2560" s="22"/>
      <c r="H2560" s="14">
        <v>0.040000000000000001</v>
      </c>
      <c r="I2560" s="15" t="s">
        <v>64</v>
      </c>
      <c r="J2560" s="22" t="s">
        <v>65</v>
      </c>
      <c r="K2560" s="13">
        <v>90</v>
      </c>
      <c r="L2560" s="23">
        <v>4</v>
      </c>
      <c r="M2560" s="29">
        <f t="shared" si="144"/>
        <v>16</v>
      </c>
      <c r="N2560" s="29">
        <f t="shared" si="145"/>
        <v>20</v>
      </c>
      <c r="O2560" s="23"/>
      <c r="P2560" s="23"/>
      <c r="Q2560" s="75">
        <v>1</v>
      </c>
      <c r="R2560" s="76">
        <v>3</v>
      </c>
      <c r="S2560" s="22" t="s">
        <v>66</v>
      </c>
      <c r="T2560" s="22">
        <v>100</v>
      </c>
      <c r="U2560" s="22">
        <v>2550</v>
      </c>
      <c r="V2560" s="22">
        <v>3830</v>
      </c>
      <c r="W2560" s="22">
        <v>5100</v>
      </c>
      <c r="X2560" s="24">
        <v>4</v>
      </c>
      <c r="Y2560" s="25">
        <v>33</v>
      </c>
      <c r="Z2560" s="18">
        <f>#NAME?</f>
        <v>33</v>
      </c>
      <c r="AA2560" s="18" t="b">
        <f t="shared" si="143"/>
        <v>1</v>
      </c>
      <c r="AB2560" s="26">
        <v>1</v>
      </c>
    </row>
    <row r="2561">
      <c r="A2561" s="12">
        <v>13931</v>
      </c>
      <c r="B2561" s="13" t="s">
        <v>10483</v>
      </c>
      <c r="C2561" s="13" t="s">
        <v>10484</v>
      </c>
      <c r="D2561" s="13" t="s">
        <v>4422</v>
      </c>
      <c r="E2561" s="13" t="s">
        <v>10485</v>
      </c>
      <c r="F2561" s="13" t="s">
        <v>10486</v>
      </c>
      <c r="G2561" s="13" t="s">
        <v>10487</v>
      </c>
      <c r="H2561" s="14">
        <v>0.02</v>
      </c>
      <c r="I2561" s="15" t="s">
        <v>32</v>
      </c>
      <c r="J2561" s="13" t="s">
        <v>33</v>
      </c>
      <c r="K2561" s="13">
        <v>90</v>
      </c>
      <c r="L2561" s="16">
        <v>5</v>
      </c>
      <c r="M2561" s="29">
        <f t="shared" si="144"/>
        <v>20</v>
      </c>
      <c r="N2561" s="29">
        <f t="shared" si="145"/>
        <v>25</v>
      </c>
      <c r="O2561" s="16"/>
      <c r="P2561" s="16"/>
      <c r="Q2561" s="16">
        <v>1</v>
      </c>
      <c r="R2561" s="16">
        <v>2</v>
      </c>
      <c r="S2561" s="13" t="s">
        <v>34</v>
      </c>
      <c r="T2561" s="13">
        <v>12</v>
      </c>
      <c r="U2561" s="13">
        <v>2150.4000000000001</v>
      </c>
      <c r="V2561" s="13">
        <v>2800</v>
      </c>
      <c r="W2561" s="13">
        <v>3500</v>
      </c>
      <c r="X2561" s="17"/>
      <c r="Y2561" s="18">
        <v>6</v>
      </c>
      <c r="Z2561" s="18">
        <f>#NAME?</f>
        <v>6</v>
      </c>
      <c r="AA2561" s="18" t="b">
        <f t="shared" si="143"/>
        <v>1</v>
      </c>
      <c r="AB2561" s="19">
        <v>2</v>
      </c>
    </row>
    <row r="2562">
      <c r="A2562" s="21">
        <v>13633</v>
      </c>
      <c r="B2562" s="22" t="s">
        <v>10488</v>
      </c>
      <c r="C2562" s="22" t="s">
        <v>10489</v>
      </c>
      <c r="D2562" s="22" t="s">
        <v>4422</v>
      </c>
      <c r="E2562" s="22" t="s">
        <v>10490</v>
      </c>
      <c r="F2562" s="22" t="s">
        <v>10491</v>
      </c>
      <c r="G2562" s="22"/>
      <c r="H2562" s="14">
        <v>0.040000000000000001</v>
      </c>
      <c r="I2562" s="15" t="s">
        <v>64</v>
      </c>
      <c r="J2562" s="22" t="s">
        <v>65</v>
      </c>
      <c r="K2562" s="13">
        <v>90</v>
      </c>
      <c r="L2562" s="23">
        <v>1</v>
      </c>
      <c r="M2562" s="29">
        <f t="shared" si="144"/>
        <v>4</v>
      </c>
      <c r="N2562" s="29">
        <f t="shared" si="145"/>
        <v>5</v>
      </c>
      <c r="O2562" s="23"/>
      <c r="P2562" s="23"/>
      <c r="Q2562" s="75">
        <v>1</v>
      </c>
      <c r="R2562" s="76">
        <v>3</v>
      </c>
      <c r="S2562" s="22" t="s">
        <v>66</v>
      </c>
      <c r="T2562" s="22">
        <v>120</v>
      </c>
      <c r="U2562" s="22">
        <v>2898</v>
      </c>
      <c r="V2562" s="22">
        <v>4350</v>
      </c>
      <c r="W2562" s="22">
        <v>6000</v>
      </c>
      <c r="X2562" s="24">
        <v>1</v>
      </c>
      <c r="Y2562" s="25">
        <v>0</v>
      </c>
      <c r="Z2562" s="18">
        <f>#NAME?</f>
        <v>0</v>
      </c>
      <c r="AA2562" s="18" t="b">
        <f t="shared" si="143"/>
        <v>1</v>
      </c>
      <c r="AB2562" s="26">
        <v>3</v>
      </c>
    </row>
    <row r="2563">
      <c r="A2563" s="21">
        <v>13632</v>
      </c>
      <c r="B2563" s="22" t="s">
        <v>10492</v>
      </c>
      <c r="C2563" s="22" t="s">
        <v>10493</v>
      </c>
      <c r="D2563" s="22" t="s">
        <v>4422</v>
      </c>
      <c r="E2563" s="22" t="s">
        <v>10494</v>
      </c>
      <c r="F2563" s="22" t="s">
        <v>10495</v>
      </c>
      <c r="G2563" s="22"/>
      <c r="H2563" s="14">
        <v>0.040000000000000001</v>
      </c>
      <c r="I2563" s="15" t="s">
        <v>64</v>
      </c>
      <c r="J2563" s="22" t="s">
        <v>65</v>
      </c>
      <c r="K2563" s="13">
        <v>90</v>
      </c>
      <c r="L2563" s="23">
        <v>1</v>
      </c>
      <c r="M2563" s="29">
        <f t="shared" si="144"/>
        <v>4</v>
      </c>
      <c r="N2563" s="29">
        <f t="shared" si="145"/>
        <v>5</v>
      </c>
      <c r="O2563" s="23"/>
      <c r="P2563" s="23"/>
      <c r="Q2563" s="75">
        <v>1</v>
      </c>
      <c r="R2563" s="76">
        <v>3</v>
      </c>
      <c r="S2563" s="22" t="s">
        <v>66</v>
      </c>
      <c r="T2563" s="22">
        <v>120</v>
      </c>
      <c r="U2563" s="22">
        <v>3060</v>
      </c>
      <c r="V2563" s="22">
        <v>4590</v>
      </c>
      <c r="W2563" s="22">
        <v>6120</v>
      </c>
      <c r="X2563" s="24">
        <v>2</v>
      </c>
      <c r="Y2563" s="25">
        <v>1</v>
      </c>
      <c r="Z2563" s="18">
        <f>#NAME?</f>
        <v>1</v>
      </c>
      <c r="AA2563" s="18" t="b">
        <f t="shared" ref="AA2563:AA2626" si="147">Y2563=Z2563</f>
        <v>1</v>
      </c>
      <c r="AB2563" s="26">
        <v>2</v>
      </c>
    </row>
    <row r="2564">
      <c r="A2564" s="21">
        <v>13635</v>
      </c>
      <c r="B2564" s="22" t="s">
        <v>10496</v>
      </c>
      <c r="C2564" s="22" t="s">
        <v>10497</v>
      </c>
      <c r="D2564" s="22" t="s">
        <v>4422</v>
      </c>
      <c r="E2564" s="22" t="s">
        <v>10498</v>
      </c>
      <c r="F2564" s="22" t="s">
        <v>10499</v>
      </c>
      <c r="G2564" s="22"/>
      <c r="H2564" s="14">
        <v>0.040000000000000001</v>
      </c>
      <c r="I2564" s="15" t="s">
        <v>64</v>
      </c>
      <c r="J2564" s="22" t="s">
        <v>65</v>
      </c>
      <c r="K2564" s="13">
        <v>90</v>
      </c>
      <c r="L2564" s="23">
        <v>1</v>
      </c>
      <c r="M2564" s="29">
        <f t="shared" si="144"/>
        <v>4</v>
      </c>
      <c r="N2564" s="29">
        <f t="shared" si="145"/>
        <v>5</v>
      </c>
      <c r="O2564" s="23"/>
      <c r="P2564" s="23"/>
      <c r="Q2564" s="75">
        <v>1</v>
      </c>
      <c r="R2564" s="76">
        <v>3</v>
      </c>
      <c r="S2564" s="22" t="s">
        <v>66</v>
      </c>
      <c r="T2564" s="22">
        <v>70</v>
      </c>
      <c r="U2564" s="22">
        <v>1785</v>
      </c>
      <c r="V2564" s="22">
        <v>2680</v>
      </c>
      <c r="W2564" s="22">
        <v>3570</v>
      </c>
      <c r="X2564" s="24">
        <v>1</v>
      </c>
      <c r="Y2564" s="25">
        <v>9</v>
      </c>
      <c r="Z2564" s="18">
        <f>#NAME?</f>
        <v>9</v>
      </c>
      <c r="AA2564" s="18" t="b">
        <f t="shared" si="147"/>
        <v>1</v>
      </c>
      <c r="AB2564" s="26">
        <v>2</v>
      </c>
    </row>
    <row r="2565">
      <c r="A2565" s="21">
        <v>13634</v>
      </c>
      <c r="B2565" s="22" t="s">
        <v>10500</v>
      </c>
      <c r="C2565" s="22" t="s">
        <v>10501</v>
      </c>
      <c r="D2565" s="22" t="s">
        <v>4422</v>
      </c>
      <c r="E2565" s="22" t="s">
        <v>10502</v>
      </c>
      <c r="F2565" s="22" t="s">
        <v>10503</v>
      </c>
      <c r="G2565" s="22"/>
      <c r="H2565" s="14">
        <v>0.040000000000000001</v>
      </c>
      <c r="I2565" s="15" t="s">
        <v>64</v>
      </c>
      <c r="J2565" s="22" t="s">
        <v>65</v>
      </c>
      <c r="K2565" s="13">
        <v>90</v>
      </c>
      <c r="L2565" s="23">
        <v>1</v>
      </c>
      <c r="M2565" s="29">
        <f t="shared" si="144"/>
        <v>4</v>
      </c>
      <c r="N2565" s="29">
        <f t="shared" si="145"/>
        <v>5</v>
      </c>
      <c r="O2565" s="23"/>
      <c r="P2565" s="23"/>
      <c r="Q2565" s="75">
        <v>1</v>
      </c>
      <c r="R2565" s="76">
        <v>3</v>
      </c>
      <c r="S2565" s="22" t="s">
        <v>66</v>
      </c>
      <c r="T2565" s="22">
        <v>70</v>
      </c>
      <c r="U2565" s="22">
        <v>1690</v>
      </c>
      <c r="V2565" s="22">
        <v>2540</v>
      </c>
      <c r="W2565" s="22">
        <v>3500</v>
      </c>
      <c r="X2565" s="24">
        <v>2</v>
      </c>
      <c r="Y2565" s="25">
        <v>1</v>
      </c>
      <c r="Z2565" s="18">
        <f>#NAME?</f>
        <v>1</v>
      </c>
      <c r="AA2565" s="18" t="b">
        <f t="shared" si="147"/>
        <v>1</v>
      </c>
      <c r="AB2565" s="26">
        <v>2</v>
      </c>
    </row>
    <row r="2566">
      <c r="A2566" s="12">
        <v>12806</v>
      </c>
      <c r="B2566" s="13" t="s">
        <v>10504</v>
      </c>
      <c r="C2566" s="13" t="s">
        <v>10505</v>
      </c>
      <c r="D2566" s="13" t="s">
        <v>4422</v>
      </c>
      <c r="E2566" s="13" t="s">
        <v>10506</v>
      </c>
      <c r="F2566" s="13" t="s">
        <v>10507</v>
      </c>
      <c r="G2566" s="13" t="s">
        <v>10508</v>
      </c>
      <c r="H2566" s="14">
        <v>0.02</v>
      </c>
      <c r="I2566" s="15" t="s">
        <v>32</v>
      </c>
      <c r="J2566" s="13" t="s">
        <v>33</v>
      </c>
      <c r="K2566" s="13">
        <v>90</v>
      </c>
      <c r="L2566" s="16">
        <f>#NAME?</f>
        <v>10</v>
      </c>
      <c r="M2566" s="29">
        <f t="shared" si="144"/>
        <v>40</v>
      </c>
      <c r="N2566" s="29">
        <f t="shared" si="145"/>
        <v>50</v>
      </c>
      <c r="O2566" s="16"/>
      <c r="P2566" s="16"/>
      <c r="Q2566" s="16">
        <v>1</v>
      </c>
      <c r="R2566" s="16">
        <v>3</v>
      </c>
      <c r="S2566" s="13" t="s">
        <v>34</v>
      </c>
      <c r="T2566" s="13">
        <v>14.699999999999999</v>
      </c>
      <c r="U2566" s="13">
        <v>2449.3899999999999</v>
      </c>
      <c r="V2566" s="13">
        <v>3200</v>
      </c>
      <c r="W2566" s="13">
        <v>5200</v>
      </c>
      <c r="X2566" s="17"/>
      <c r="Y2566" s="18">
        <f>72+15+7+8+32+39</f>
        <v>173</v>
      </c>
      <c r="Z2566" s="18">
        <f>#NAME?</f>
        <v>173</v>
      </c>
      <c r="AA2566" s="18" t="b">
        <f t="shared" si="147"/>
        <v>1</v>
      </c>
      <c r="AB2566" s="19">
        <v>12</v>
      </c>
    </row>
    <row r="2567">
      <c r="A2567" s="12">
        <v>12031</v>
      </c>
      <c r="B2567" s="13" t="s">
        <v>10509</v>
      </c>
      <c r="C2567" s="13" t="s">
        <v>10510</v>
      </c>
      <c r="D2567" s="13" t="s">
        <v>4422</v>
      </c>
      <c r="E2567" s="13" t="s">
        <v>10511</v>
      </c>
      <c r="F2567" s="13" t="s">
        <v>4259</v>
      </c>
      <c r="G2567" s="13"/>
      <c r="H2567" s="14">
        <v>0.02</v>
      </c>
      <c r="I2567" s="15" t="s">
        <v>32</v>
      </c>
      <c r="J2567" s="13" t="s">
        <v>33</v>
      </c>
      <c r="K2567" s="13">
        <v>90</v>
      </c>
      <c r="L2567" s="16">
        <f>#NAME?</f>
        <v>0</v>
      </c>
      <c r="M2567" s="29">
        <f t="shared" si="144"/>
        <v>0</v>
      </c>
      <c r="N2567" s="29">
        <f t="shared" si="145"/>
        <v>0</v>
      </c>
      <c r="O2567" s="16"/>
      <c r="P2567" s="16"/>
      <c r="Q2567" s="16">
        <v>1</v>
      </c>
      <c r="R2567" s="16">
        <v>3</v>
      </c>
      <c r="S2567" s="13" t="s">
        <v>34</v>
      </c>
      <c r="T2567" s="13">
        <v>16.120000000000001</v>
      </c>
      <c r="U2567" s="13">
        <v>2</v>
      </c>
      <c r="V2567" s="13">
        <v>3300</v>
      </c>
      <c r="W2567" s="13">
        <v>4560</v>
      </c>
      <c r="X2567" s="17"/>
      <c r="Y2567" s="18"/>
      <c r="Z2567" s="18">
        <f>#NAME?</f>
        <v>0</v>
      </c>
      <c r="AA2567" s="18" t="b">
        <f t="shared" si="147"/>
        <v>1</v>
      </c>
      <c r="AB2567" s="19"/>
    </row>
    <row r="2568">
      <c r="A2568" s="21">
        <v>14066</v>
      </c>
      <c r="B2568" s="22" t="s">
        <v>10512</v>
      </c>
      <c r="C2568" s="22" t="s">
        <v>10513</v>
      </c>
      <c r="D2568" s="22" t="s">
        <v>4422</v>
      </c>
      <c r="E2568" s="22" t="s">
        <v>10514</v>
      </c>
      <c r="F2568" s="22" t="s">
        <v>10515</v>
      </c>
      <c r="G2568" s="22"/>
      <c r="H2568" s="14">
        <v>0.040000000000000001</v>
      </c>
      <c r="I2568" s="15" t="s">
        <v>64</v>
      </c>
      <c r="J2568" s="22" t="s">
        <v>65</v>
      </c>
      <c r="K2568" s="13">
        <v>90</v>
      </c>
      <c r="L2568" s="23">
        <v>2</v>
      </c>
      <c r="M2568" s="29">
        <f t="shared" si="144"/>
        <v>8</v>
      </c>
      <c r="N2568" s="29">
        <f t="shared" si="145"/>
        <v>10</v>
      </c>
      <c r="O2568" s="23"/>
      <c r="P2568" s="23"/>
      <c r="Q2568" s="23">
        <v>1</v>
      </c>
      <c r="R2568" s="23">
        <v>5</v>
      </c>
      <c r="S2568" s="22" t="s">
        <v>66</v>
      </c>
      <c r="T2568" s="22">
        <v>10</v>
      </c>
      <c r="U2568" s="22">
        <v>272</v>
      </c>
      <c r="V2568" s="22">
        <v>410</v>
      </c>
      <c r="W2568" s="22">
        <v>540</v>
      </c>
      <c r="X2568" s="24"/>
      <c r="Y2568" s="25"/>
      <c r="Z2568" s="18">
        <f>#NAME?</f>
        <v>0</v>
      </c>
      <c r="AA2568" s="18" t="b">
        <f t="shared" si="147"/>
        <v>1</v>
      </c>
      <c r="AB2568" s="26">
        <v>6</v>
      </c>
    </row>
    <row r="2569">
      <c r="A2569" s="21">
        <v>14067</v>
      </c>
      <c r="B2569" s="22" t="s">
        <v>10516</v>
      </c>
      <c r="C2569" s="22" t="s">
        <v>10517</v>
      </c>
      <c r="D2569" s="22" t="s">
        <v>4422</v>
      </c>
      <c r="E2569" s="22" t="s">
        <v>10518</v>
      </c>
      <c r="F2569" s="22" t="s">
        <v>10515</v>
      </c>
      <c r="G2569" s="22"/>
      <c r="H2569" s="14">
        <v>0.040000000000000001</v>
      </c>
      <c r="I2569" s="15" t="s">
        <v>64</v>
      </c>
      <c r="J2569" s="22" t="s">
        <v>65</v>
      </c>
      <c r="K2569" s="13">
        <v>90</v>
      </c>
      <c r="L2569" s="23">
        <v>2</v>
      </c>
      <c r="M2569" s="29">
        <f t="shared" si="144"/>
        <v>8</v>
      </c>
      <c r="N2569" s="29">
        <f t="shared" si="145"/>
        <v>10</v>
      </c>
      <c r="O2569" s="23"/>
      <c r="P2569" s="23"/>
      <c r="Q2569" s="23">
        <v>1</v>
      </c>
      <c r="R2569" s="23">
        <v>5</v>
      </c>
      <c r="S2569" s="22" t="s">
        <v>66</v>
      </c>
      <c r="T2569" s="22">
        <v>10</v>
      </c>
      <c r="U2569" s="22">
        <v>272</v>
      </c>
      <c r="V2569" s="22">
        <v>410</v>
      </c>
      <c r="W2569" s="22">
        <v>540</v>
      </c>
      <c r="X2569" s="24"/>
      <c r="Y2569" s="25"/>
      <c r="Z2569" s="18">
        <f>#NAME?</f>
        <v>0</v>
      </c>
      <c r="AA2569" s="18" t="b">
        <f t="shared" si="147"/>
        <v>1</v>
      </c>
      <c r="AB2569" s="26">
        <v>4</v>
      </c>
    </row>
    <row r="2570">
      <c r="A2570" s="21">
        <v>14065</v>
      </c>
      <c r="B2570" s="22" t="s">
        <v>10519</v>
      </c>
      <c r="C2570" s="22" t="s">
        <v>10520</v>
      </c>
      <c r="D2570" s="22" t="s">
        <v>4422</v>
      </c>
      <c r="E2570" s="22" t="s">
        <v>10521</v>
      </c>
      <c r="F2570" s="22" t="s">
        <v>10522</v>
      </c>
      <c r="G2570" s="22"/>
      <c r="H2570" s="14">
        <v>0.040000000000000001</v>
      </c>
      <c r="I2570" s="15" t="s">
        <v>64</v>
      </c>
      <c r="J2570" s="22" t="s">
        <v>65</v>
      </c>
      <c r="K2570" s="13">
        <v>90</v>
      </c>
      <c r="L2570" s="23">
        <v>0</v>
      </c>
      <c r="M2570" s="29">
        <f t="shared" si="144"/>
        <v>0</v>
      </c>
      <c r="N2570" s="29">
        <f t="shared" si="145"/>
        <v>0</v>
      </c>
      <c r="O2570" s="23"/>
      <c r="P2570" s="23"/>
      <c r="Q2570" s="23">
        <v>1</v>
      </c>
      <c r="R2570" s="23">
        <v>5</v>
      </c>
      <c r="S2570" s="22" t="s">
        <v>66</v>
      </c>
      <c r="T2570" s="22">
        <v>30</v>
      </c>
      <c r="U2570" s="22">
        <v>816</v>
      </c>
      <c r="V2570" s="22">
        <v>1220</v>
      </c>
      <c r="W2570" s="22">
        <v>1630</v>
      </c>
      <c r="X2570" s="24"/>
      <c r="Y2570" s="25"/>
      <c r="Z2570" s="18">
        <f>#NAME?</f>
        <v>0</v>
      </c>
      <c r="AA2570" s="18" t="b">
        <f t="shared" si="147"/>
        <v>1</v>
      </c>
      <c r="AB2570" s="26">
        <v>5</v>
      </c>
    </row>
    <row r="2571">
      <c r="A2571" s="21">
        <v>14068</v>
      </c>
      <c r="B2571" s="22" t="s">
        <v>10523</v>
      </c>
      <c r="C2571" s="22" t="s">
        <v>10524</v>
      </c>
      <c r="D2571" s="22" t="s">
        <v>4422</v>
      </c>
      <c r="E2571" s="22" t="s">
        <v>10525</v>
      </c>
      <c r="F2571" s="22" t="s">
        <v>10526</v>
      </c>
      <c r="G2571" s="22"/>
      <c r="H2571" s="14">
        <v>0.040000000000000001</v>
      </c>
      <c r="I2571" s="15" t="s">
        <v>64</v>
      </c>
      <c r="J2571" s="22" t="s">
        <v>65</v>
      </c>
      <c r="K2571" s="13">
        <v>90</v>
      </c>
      <c r="L2571" s="23">
        <v>3</v>
      </c>
      <c r="M2571" s="29">
        <f t="shared" si="144"/>
        <v>12</v>
      </c>
      <c r="N2571" s="29">
        <f t="shared" si="145"/>
        <v>15</v>
      </c>
      <c r="O2571" s="23"/>
      <c r="P2571" s="23"/>
      <c r="Q2571" s="23">
        <v>1</v>
      </c>
      <c r="R2571" s="23">
        <v>5</v>
      </c>
      <c r="S2571" s="22" t="s">
        <v>66</v>
      </c>
      <c r="T2571" s="22">
        <v>125</v>
      </c>
      <c r="U2571" s="22">
        <v>3400</v>
      </c>
      <c r="V2571" s="22">
        <v>5100</v>
      </c>
      <c r="W2571" s="22">
        <v>6800</v>
      </c>
      <c r="X2571" s="24"/>
      <c r="Y2571" s="25">
        <v>2</v>
      </c>
      <c r="Z2571" s="18">
        <f>#NAME?</f>
        <v>2</v>
      </c>
      <c r="AA2571" s="18" t="b">
        <f t="shared" si="147"/>
        <v>1</v>
      </c>
      <c r="AB2571" s="26">
        <f>1+1</f>
        <v>2</v>
      </c>
    </row>
    <row r="2572">
      <c r="A2572" s="31">
        <v>14069</v>
      </c>
      <c r="B2572" s="32" t="s">
        <v>10527</v>
      </c>
      <c r="C2572" s="33" t="s">
        <v>10528</v>
      </c>
      <c r="D2572" s="33" t="s">
        <v>4422</v>
      </c>
      <c r="E2572" s="33" t="s">
        <v>10529</v>
      </c>
      <c r="F2572" s="33" t="s">
        <v>10530</v>
      </c>
      <c r="G2572" s="34"/>
      <c r="H2572" s="35">
        <v>0.040000000000000001</v>
      </c>
      <c r="I2572" s="34" t="s">
        <v>64</v>
      </c>
      <c r="J2572" s="33" t="s">
        <v>65</v>
      </c>
      <c r="K2572" s="13">
        <v>90</v>
      </c>
      <c r="L2572" s="29">
        <v>2</v>
      </c>
      <c r="M2572" s="29">
        <f t="shared" si="144"/>
        <v>8</v>
      </c>
      <c r="N2572" s="29">
        <f t="shared" si="145"/>
        <v>10</v>
      </c>
      <c r="O2572" s="29"/>
      <c r="P2572" s="29"/>
      <c r="Q2572" s="29">
        <v>0</v>
      </c>
      <c r="R2572" s="29">
        <v>1</v>
      </c>
      <c r="S2572" s="33" t="s">
        <v>66</v>
      </c>
      <c r="T2572" s="33">
        <v>150</v>
      </c>
      <c r="U2572" s="33">
        <v>3825</v>
      </c>
      <c r="V2572" s="33">
        <v>5740</v>
      </c>
      <c r="W2572" s="33">
        <f t="shared" ref="W2546:W2609" si="148">ROUND(U2572*2,-1)</f>
        <v>7650</v>
      </c>
      <c r="X2572" s="24"/>
      <c r="Y2572" s="29">
        <v>1</v>
      </c>
      <c r="Z2572" s="18">
        <f>#NAME?</f>
        <v>1</v>
      </c>
      <c r="AA2572" s="18" t="b">
        <f t="shared" si="147"/>
        <v>1</v>
      </c>
      <c r="AB2572" s="26">
        <v>4</v>
      </c>
    </row>
    <row r="2573">
      <c r="A2573" s="31">
        <v>14070</v>
      </c>
      <c r="B2573" s="32" t="s">
        <v>10531</v>
      </c>
      <c r="C2573" s="33" t="s">
        <v>10532</v>
      </c>
      <c r="D2573" s="33" t="s">
        <v>4422</v>
      </c>
      <c r="E2573" s="33" t="s">
        <v>10533</v>
      </c>
      <c r="F2573" s="33" t="s">
        <v>10534</v>
      </c>
      <c r="G2573" s="34"/>
      <c r="H2573" s="35">
        <v>0.040000000000000001</v>
      </c>
      <c r="I2573" s="34" t="s">
        <v>64</v>
      </c>
      <c r="J2573" s="33" t="s">
        <v>65</v>
      </c>
      <c r="K2573" s="13">
        <v>90</v>
      </c>
      <c r="L2573" s="29">
        <v>2</v>
      </c>
      <c r="M2573" s="29">
        <f t="shared" si="144"/>
        <v>8</v>
      </c>
      <c r="N2573" s="29">
        <f t="shared" si="145"/>
        <v>10</v>
      </c>
      <c r="O2573" s="29"/>
      <c r="P2573" s="29"/>
      <c r="Q2573" s="29">
        <v>0</v>
      </c>
      <c r="R2573" s="29">
        <v>1</v>
      </c>
      <c r="S2573" s="33" t="s">
        <v>66</v>
      </c>
      <c r="T2573" s="33">
        <v>150</v>
      </c>
      <c r="U2573" s="33">
        <v>3825</v>
      </c>
      <c r="V2573" s="33">
        <v>5740</v>
      </c>
      <c r="W2573" s="33">
        <f t="shared" si="148"/>
        <v>7650</v>
      </c>
      <c r="X2573" s="24"/>
      <c r="Y2573" s="29">
        <v>3</v>
      </c>
      <c r="Z2573" s="18">
        <f>#NAME?</f>
        <v>3</v>
      </c>
      <c r="AA2573" s="18" t="b">
        <f t="shared" si="147"/>
        <v>1</v>
      </c>
      <c r="AB2573" s="26">
        <v>4</v>
      </c>
    </row>
    <row r="2574">
      <c r="A2574" s="21">
        <v>13694</v>
      </c>
      <c r="B2574" s="22" t="s">
        <v>10535</v>
      </c>
      <c r="C2574" s="22" t="s">
        <v>10536</v>
      </c>
      <c r="D2574" s="22" t="s">
        <v>4422</v>
      </c>
      <c r="E2574" s="22" t="s">
        <v>10537</v>
      </c>
      <c r="F2574" s="22" t="s">
        <v>10538</v>
      </c>
      <c r="G2574" s="22"/>
      <c r="H2574" s="14">
        <v>0.040000000000000001</v>
      </c>
      <c r="I2574" s="15" t="s">
        <v>64</v>
      </c>
      <c r="J2574" s="22" t="s">
        <v>65</v>
      </c>
      <c r="K2574" s="13">
        <v>90</v>
      </c>
      <c r="L2574" s="23">
        <v>2</v>
      </c>
      <c r="M2574" s="29">
        <f t="shared" si="144"/>
        <v>8</v>
      </c>
      <c r="N2574" s="29">
        <f t="shared" si="145"/>
        <v>10</v>
      </c>
      <c r="O2574" s="23">
        <v>1</v>
      </c>
      <c r="P2574" s="23">
        <v>2</v>
      </c>
      <c r="Q2574" s="23"/>
      <c r="R2574" s="23"/>
      <c r="S2574" s="22" t="s">
        <v>66</v>
      </c>
      <c r="T2574" s="22">
        <v>125</v>
      </c>
      <c r="U2574" s="22">
        <v>4000</v>
      </c>
      <c r="V2574" s="22">
        <v>5000</v>
      </c>
      <c r="W2574" s="22">
        <v>7000</v>
      </c>
      <c r="X2574" s="24"/>
      <c r="Y2574" s="25">
        <v>1</v>
      </c>
      <c r="Z2574" s="18">
        <f>#NAME?</f>
        <v>1</v>
      </c>
      <c r="AA2574" s="18" t="b">
        <f t="shared" si="147"/>
        <v>1</v>
      </c>
      <c r="AB2574" s="26"/>
    </row>
    <row r="2575">
      <c r="A2575" s="21">
        <v>13693</v>
      </c>
      <c r="B2575" s="22" t="s">
        <v>10539</v>
      </c>
      <c r="C2575" s="22" t="s">
        <v>10540</v>
      </c>
      <c r="D2575" s="22" t="s">
        <v>4422</v>
      </c>
      <c r="E2575" s="22" t="s">
        <v>10541</v>
      </c>
      <c r="F2575" s="22" t="s">
        <v>10542</v>
      </c>
      <c r="G2575" s="22"/>
      <c r="H2575" s="14">
        <v>0.040000000000000001</v>
      </c>
      <c r="I2575" s="15" t="s">
        <v>64</v>
      </c>
      <c r="J2575" s="22" t="s">
        <v>65</v>
      </c>
      <c r="K2575" s="13">
        <v>90</v>
      </c>
      <c r="L2575" s="23">
        <v>2</v>
      </c>
      <c r="M2575" s="29">
        <f t="shared" ref="M2575:M2638" si="149">L2575*4</f>
        <v>8</v>
      </c>
      <c r="N2575" s="29">
        <f t="shared" ref="N2575:N2638" si="150">L2575*5</f>
        <v>10</v>
      </c>
      <c r="O2575" s="23">
        <v>1</v>
      </c>
      <c r="P2575" s="23">
        <v>2</v>
      </c>
      <c r="Q2575" s="23"/>
      <c r="R2575" s="23"/>
      <c r="S2575" s="22" t="s">
        <v>66</v>
      </c>
      <c r="T2575" s="22">
        <v>125</v>
      </c>
      <c r="U2575" s="22">
        <v>2813</v>
      </c>
      <c r="V2575" s="22">
        <v>5000</v>
      </c>
      <c r="W2575" s="22">
        <v>7000</v>
      </c>
      <c r="X2575" s="24"/>
      <c r="Y2575" s="25">
        <v>1</v>
      </c>
      <c r="Z2575" s="18">
        <f>#NAME?</f>
        <v>1</v>
      </c>
      <c r="AA2575" s="18" t="b">
        <f t="shared" si="147"/>
        <v>1</v>
      </c>
      <c r="AB2575" s="26"/>
    </row>
    <row r="2576">
      <c r="A2576" s="21">
        <v>13688</v>
      </c>
      <c r="B2576" s="22" t="s">
        <v>10543</v>
      </c>
      <c r="C2576" s="22" t="s">
        <v>10544</v>
      </c>
      <c r="D2576" s="22" t="s">
        <v>4422</v>
      </c>
      <c r="E2576" s="22" t="s">
        <v>10545</v>
      </c>
      <c r="F2576" s="22" t="s">
        <v>10546</v>
      </c>
      <c r="G2576" s="22"/>
      <c r="H2576" s="14">
        <v>0.040000000000000001</v>
      </c>
      <c r="I2576" s="15" t="s">
        <v>64</v>
      </c>
      <c r="J2576" s="22" t="s">
        <v>65</v>
      </c>
      <c r="K2576" s="13">
        <v>90</v>
      </c>
      <c r="L2576" s="23">
        <v>2</v>
      </c>
      <c r="M2576" s="29">
        <f t="shared" si="149"/>
        <v>8</v>
      </c>
      <c r="N2576" s="29">
        <f t="shared" si="150"/>
        <v>10</v>
      </c>
      <c r="O2576" s="23"/>
      <c r="P2576" s="23"/>
      <c r="Q2576" s="75">
        <v>1</v>
      </c>
      <c r="R2576" s="76">
        <v>3</v>
      </c>
      <c r="S2576" s="22" t="s">
        <v>66</v>
      </c>
      <c r="T2576" s="22">
        <v>120</v>
      </c>
      <c r="U2576" s="22">
        <v>2700</v>
      </c>
      <c r="V2576" s="22">
        <v>4190</v>
      </c>
      <c r="W2576" s="22">
        <v>5780</v>
      </c>
      <c r="X2576" s="24"/>
      <c r="Y2576" s="25"/>
      <c r="Z2576" s="18">
        <f>#NAME?</f>
        <v>0</v>
      </c>
      <c r="AA2576" s="18" t="b">
        <f t="shared" si="147"/>
        <v>1</v>
      </c>
      <c r="AB2576" s="26">
        <v>1</v>
      </c>
    </row>
    <row r="2577">
      <c r="A2577" s="21">
        <v>13692</v>
      </c>
      <c r="B2577" s="22" t="s">
        <v>10547</v>
      </c>
      <c r="C2577" s="22" t="s">
        <v>10548</v>
      </c>
      <c r="D2577" s="22" t="s">
        <v>4422</v>
      </c>
      <c r="E2577" s="22" t="s">
        <v>10549</v>
      </c>
      <c r="F2577" s="22" t="s">
        <v>10550</v>
      </c>
      <c r="G2577" s="22"/>
      <c r="H2577" s="14">
        <v>0.040000000000000001</v>
      </c>
      <c r="I2577" s="15" t="s">
        <v>64</v>
      </c>
      <c r="J2577" s="22" t="s">
        <v>65</v>
      </c>
      <c r="K2577" s="13">
        <v>90</v>
      </c>
      <c r="L2577" s="23">
        <v>2</v>
      </c>
      <c r="M2577" s="29">
        <f t="shared" si="149"/>
        <v>8</v>
      </c>
      <c r="N2577" s="29">
        <f t="shared" si="150"/>
        <v>10</v>
      </c>
      <c r="O2577" s="23"/>
      <c r="P2577" s="23"/>
      <c r="Q2577" s="75">
        <v>1</v>
      </c>
      <c r="R2577" s="76">
        <v>3</v>
      </c>
      <c r="S2577" s="22" t="s">
        <v>66</v>
      </c>
      <c r="T2577" s="22">
        <v>120</v>
      </c>
      <c r="U2577" s="22">
        <v>2700</v>
      </c>
      <c r="V2577" s="22">
        <v>4190</v>
      </c>
      <c r="W2577" s="22">
        <v>5780</v>
      </c>
      <c r="X2577" s="24"/>
      <c r="Y2577" s="25">
        <v>3</v>
      </c>
      <c r="Z2577" s="18">
        <f>#NAME?</f>
        <v>3</v>
      </c>
      <c r="AA2577" s="18" t="b">
        <f t="shared" si="147"/>
        <v>1</v>
      </c>
      <c r="AB2577" s="26">
        <v>2</v>
      </c>
    </row>
    <row r="2578">
      <c r="A2578" s="21">
        <v>13691</v>
      </c>
      <c r="B2578" s="22" t="s">
        <v>10551</v>
      </c>
      <c r="C2578" s="22" t="s">
        <v>10552</v>
      </c>
      <c r="D2578" s="22" t="s">
        <v>4422</v>
      </c>
      <c r="E2578" s="22" t="s">
        <v>10553</v>
      </c>
      <c r="F2578" s="22" t="s">
        <v>10554</v>
      </c>
      <c r="G2578" s="22"/>
      <c r="H2578" s="14">
        <v>0.040000000000000001</v>
      </c>
      <c r="I2578" s="15" t="s">
        <v>64</v>
      </c>
      <c r="J2578" s="22" t="s">
        <v>65</v>
      </c>
      <c r="K2578" s="13">
        <v>90</v>
      </c>
      <c r="L2578" s="23">
        <v>2</v>
      </c>
      <c r="M2578" s="29">
        <f t="shared" si="149"/>
        <v>8</v>
      </c>
      <c r="N2578" s="29">
        <f t="shared" si="150"/>
        <v>10</v>
      </c>
      <c r="O2578" s="23"/>
      <c r="P2578" s="23"/>
      <c r="Q2578" s="75">
        <v>1</v>
      </c>
      <c r="R2578" s="76">
        <v>3</v>
      </c>
      <c r="S2578" s="22" t="s">
        <v>66</v>
      </c>
      <c r="T2578" s="22">
        <v>20</v>
      </c>
      <c r="U2578" s="22">
        <v>450</v>
      </c>
      <c r="V2578" s="22">
        <v>700</v>
      </c>
      <c r="W2578" s="22">
        <v>970</v>
      </c>
      <c r="X2578" s="24"/>
      <c r="Y2578" s="25">
        <v>4</v>
      </c>
      <c r="Z2578" s="18">
        <f>#NAME?</f>
        <v>4</v>
      </c>
      <c r="AA2578" s="18" t="b">
        <f t="shared" si="147"/>
        <v>1</v>
      </c>
      <c r="AB2578" s="26">
        <v>4</v>
      </c>
    </row>
    <row r="2579">
      <c r="A2579" s="21">
        <v>13690</v>
      </c>
      <c r="B2579" s="22" t="s">
        <v>10555</v>
      </c>
      <c r="C2579" s="22" t="s">
        <v>10556</v>
      </c>
      <c r="D2579" s="22" t="s">
        <v>4422</v>
      </c>
      <c r="E2579" s="22" t="s">
        <v>10557</v>
      </c>
      <c r="F2579" s="22" t="s">
        <v>10558</v>
      </c>
      <c r="G2579" s="22"/>
      <c r="H2579" s="14">
        <v>0.040000000000000001</v>
      </c>
      <c r="I2579" s="15" t="s">
        <v>64</v>
      </c>
      <c r="J2579" s="22" t="s">
        <v>65</v>
      </c>
      <c r="K2579" s="13">
        <v>90</v>
      </c>
      <c r="L2579" s="23">
        <v>2</v>
      </c>
      <c r="M2579" s="29">
        <f t="shared" si="149"/>
        <v>8</v>
      </c>
      <c r="N2579" s="29">
        <f t="shared" si="150"/>
        <v>10</v>
      </c>
      <c r="O2579" s="23"/>
      <c r="P2579" s="23"/>
      <c r="Q2579" s="75">
        <v>1</v>
      </c>
      <c r="R2579" s="76">
        <v>3</v>
      </c>
      <c r="S2579" s="22" t="s">
        <v>66</v>
      </c>
      <c r="T2579" s="22">
        <v>60</v>
      </c>
      <c r="U2579" s="22">
        <v>1350</v>
      </c>
      <c r="V2579" s="22">
        <v>2090</v>
      </c>
      <c r="W2579" s="22">
        <v>2880</v>
      </c>
      <c r="X2579" s="24"/>
      <c r="Y2579" s="25"/>
      <c r="Z2579" s="18">
        <f>#NAME?</f>
        <v>0</v>
      </c>
      <c r="AA2579" s="18" t="b">
        <f t="shared" si="147"/>
        <v>1</v>
      </c>
      <c r="AB2579" s="26">
        <v>2</v>
      </c>
    </row>
    <row r="2580">
      <c r="A2580" s="21">
        <v>13689</v>
      </c>
      <c r="B2580" s="22" t="s">
        <v>10559</v>
      </c>
      <c r="C2580" s="22" t="s">
        <v>10560</v>
      </c>
      <c r="D2580" s="22" t="s">
        <v>4422</v>
      </c>
      <c r="E2580" s="22" t="s">
        <v>10561</v>
      </c>
      <c r="F2580" s="22" t="s">
        <v>10562</v>
      </c>
      <c r="G2580" s="22"/>
      <c r="H2580" s="14">
        <v>0.040000000000000001</v>
      </c>
      <c r="I2580" s="15" t="s">
        <v>64</v>
      </c>
      <c r="J2580" s="22" t="s">
        <v>65</v>
      </c>
      <c r="K2580" s="13">
        <v>90</v>
      </c>
      <c r="L2580" s="23">
        <v>1</v>
      </c>
      <c r="M2580" s="29">
        <f t="shared" si="149"/>
        <v>4</v>
      </c>
      <c r="N2580" s="29">
        <f t="shared" si="150"/>
        <v>5</v>
      </c>
      <c r="O2580" s="23"/>
      <c r="P2580" s="23"/>
      <c r="Q2580" s="75">
        <v>1</v>
      </c>
      <c r="R2580" s="76">
        <v>2</v>
      </c>
      <c r="S2580" s="22" t="s">
        <v>66</v>
      </c>
      <c r="T2580" s="22">
        <v>100</v>
      </c>
      <c r="U2580" s="22">
        <v>2250</v>
      </c>
      <c r="V2580" s="22">
        <v>3490</v>
      </c>
      <c r="W2580" s="22">
        <v>4810</v>
      </c>
      <c r="X2580" s="24"/>
      <c r="Y2580" s="25"/>
      <c r="Z2580" s="18">
        <f>#NAME?</f>
        <v>0</v>
      </c>
      <c r="AA2580" s="18" t="b">
        <f t="shared" si="147"/>
        <v>1</v>
      </c>
      <c r="AB2580" s="26">
        <v>2</v>
      </c>
    </row>
    <row r="2581">
      <c r="A2581" s="21">
        <v>10816</v>
      </c>
      <c r="B2581" s="22" t="s">
        <v>10563</v>
      </c>
      <c r="C2581" s="22" t="s">
        <v>10564</v>
      </c>
      <c r="D2581" s="22" t="s">
        <v>4422</v>
      </c>
      <c r="E2581" s="22" t="s">
        <v>10565</v>
      </c>
      <c r="F2581" s="22" t="s">
        <v>10566</v>
      </c>
      <c r="G2581" s="22"/>
      <c r="H2581" s="14">
        <v>0.040000000000000001</v>
      </c>
      <c r="I2581" s="15" t="s">
        <v>64</v>
      </c>
      <c r="J2581" s="22" t="s">
        <v>65</v>
      </c>
      <c r="K2581" s="13">
        <v>90</v>
      </c>
      <c r="L2581" s="23">
        <v>2</v>
      </c>
      <c r="M2581" s="29">
        <f t="shared" si="149"/>
        <v>8</v>
      </c>
      <c r="N2581" s="29">
        <f t="shared" si="150"/>
        <v>10</v>
      </c>
      <c r="O2581" s="23">
        <v>1</v>
      </c>
      <c r="P2581" s="23">
        <v>3</v>
      </c>
      <c r="Q2581" s="23"/>
      <c r="R2581" s="23"/>
      <c r="S2581" s="22" t="s">
        <v>66</v>
      </c>
      <c r="T2581" s="22">
        <v>2.8199999999999998</v>
      </c>
      <c r="U2581" s="22">
        <v>441</v>
      </c>
      <c r="V2581" s="22">
        <v>680</v>
      </c>
      <c r="W2581" s="22">
        <v>940</v>
      </c>
      <c r="X2581" s="24"/>
      <c r="Y2581" s="25"/>
      <c r="Z2581" s="18">
        <f>#NAME?</f>
        <v>0</v>
      </c>
      <c r="AA2581" s="18" t="b">
        <f t="shared" si="147"/>
        <v>1</v>
      </c>
      <c r="AB2581" s="26"/>
    </row>
    <row r="2582">
      <c r="A2582" s="21">
        <v>10815</v>
      </c>
      <c r="B2582" s="22" t="s">
        <v>10567</v>
      </c>
      <c r="C2582" s="22" t="s">
        <v>10568</v>
      </c>
      <c r="D2582" s="22" t="s">
        <v>4422</v>
      </c>
      <c r="E2582" s="22" t="s">
        <v>10569</v>
      </c>
      <c r="F2582" s="22" t="s">
        <v>10570</v>
      </c>
      <c r="G2582" s="22"/>
      <c r="H2582" s="14">
        <v>0.040000000000000001</v>
      </c>
      <c r="I2582" s="15" t="s">
        <v>64</v>
      </c>
      <c r="J2582" s="22" t="s">
        <v>65</v>
      </c>
      <c r="K2582" s="13">
        <v>90</v>
      </c>
      <c r="L2582" s="23">
        <v>2</v>
      </c>
      <c r="M2582" s="29">
        <f t="shared" si="149"/>
        <v>8</v>
      </c>
      <c r="N2582" s="29">
        <f t="shared" si="150"/>
        <v>10</v>
      </c>
      <c r="O2582" s="75">
        <v>1</v>
      </c>
      <c r="P2582" s="76">
        <v>3</v>
      </c>
      <c r="Q2582" s="23"/>
      <c r="R2582" s="23"/>
      <c r="S2582" s="22" t="s">
        <v>66</v>
      </c>
      <c r="T2582" s="22">
        <v>2.8199999999999998</v>
      </c>
      <c r="U2582" s="22">
        <v>441</v>
      </c>
      <c r="V2582" s="22">
        <v>680</v>
      </c>
      <c r="W2582" s="22">
        <v>940</v>
      </c>
      <c r="X2582" s="24"/>
      <c r="Y2582" s="25"/>
      <c r="Z2582" s="18">
        <f>#NAME?</f>
        <v>0</v>
      </c>
      <c r="AA2582" s="18" t="b">
        <f t="shared" si="147"/>
        <v>1</v>
      </c>
      <c r="AB2582" s="26"/>
    </row>
    <row r="2583">
      <c r="A2583" s="21">
        <v>12433</v>
      </c>
      <c r="B2583" s="22" t="s">
        <v>10571</v>
      </c>
      <c r="C2583" s="22" t="s">
        <v>10572</v>
      </c>
      <c r="D2583" s="22" t="s">
        <v>4422</v>
      </c>
      <c r="E2583" s="22" t="s">
        <v>10573</v>
      </c>
      <c r="F2583" s="22" t="s">
        <v>10574</v>
      </c>
      <c r="G2583" s="22"/>
      <c r="H2583" s="14">
        <v>0.040000000000000001</v>
      </c>
      <c r="I2583" s="15" t="s">
        <v>64</v>
      </c>
      <c r="J2583" s="22" t="s">
        <v>65</v>
      </c>
      <c r="K2583" s="13">
        <v>90</v>
      </c>
      <c r="L2583" s="23">
        <v>2</v>
      </c>
      <c r="M2583" s="29">
        <f t="shared" si="149"/>
        <v>8</v>
      </c>
      <c r="N2583" s="29">
        <f t="shared" si="150"/>
        <v>10</v>
      </c>
      <c r="O2583" s="75">
        <v>1</v>
      </c>
      <c r="P2583" s="76">
        <v>3</v>
      </c>
      <c r="Q2583" s="23"/>
      <c r="R2583" s="23"/>
      <c r="S2583" s="22" t="s">
        <v>66</v>
      </c>
      <c r="T2583" s="22">
        <v>8</v>
      </c>
      <c r="U2583" s="22">
        <v>180</v>
      </c>
      <c r="V2583" s="22">
        <v>280</v>
      </c>
      <c r="W2583" s="22">
        <v>380</v>
      </c>
      <c r="X2583" s="24"/>
      <c r="Y2583" s="25"/>
      <c r="Z2583" s="18">
        <f>#NAME?</f>
        <v>0</v>
      </c>
      <c r="AA2583" s="18" t="b">
        <f t="shared" si="147"/>
        <v>1</v>
      </c>
      <c r="AB2583" s="26"/>
    </row>
    <row r="2584">
      <c r="A2584" s="21">
        <v>12432</v>
      </c>
      <c r="B2584" s="22" t="s">
        <v>10575</v>
      </c>
      <c r="C2584" s="22" t="s">
        <v>10576</v>
      </c>
      <c r="D2584" s="22" t="s">
        <v>4422</v>
      </c>
      <c r="E2584" s="22" t="s">
        <v>10577</v>
      </c>
      <c r="F2584" s="22" t="s">
        <v>10578</v>
      </c>
      <c r="G2584" s="22"/>
      <c r="H2584" s="14">
        <v>0.040000000000000001</v>
      </c>
      <c r="I2584" s="15" t="s">
        <v>64</v>
      </c>
      <c r="J2584" s="22" t="s">
        <v>65</v>
      </c>
      <c r="K2584" s="13">
        <v>90</v>
      </c>
      <c r="L2584" s="23">
        <v>2</v>
      </c>
      <c r="M2584" s="29">
        <f t="shared" si="149"/>
        <v>8</v>
      </c>
      <c r="N2584" s="29">
        <f t="shared" si="150"/>
        <v>10</v>
      </c>
      <c r="O2584" s="75">
        <v>1</v>
      </c>
      <c r="P2584" s="76">
        <v>3</v>
      </c>
      <c r="Q2584" s="23"/>
      <c r="R2584" s="23"/>
      <c r="S2584" s="22" t="s">
        <v>66</v>
      </c>
      <c r="T2584" s="22">
        <v>1.46</v>
      </c>
      <c r="U2584" s="22">
        <v>33</v>
      </c>
      <c r="V2584" s="22">
        <v>50</v>
      </c>
      <c r="W2584" s="22">
        <v>70</v>
      </c>
      <c r="X2584" s="24"/>
      <c r="Y2584" s="25"/>
      <c r="Z2584" s="18">
        <f>#NAME?</f>
        <v>0</v>
      </c>
      <c r="AA2584" s="18" t="b">
        <f t="shared" si="147"/>
        <v>1</v>
      </c>
      <c r="AB2584" s="26"/>
    </row>
    <row r="2585">
      <c r="A2585" s="21">
        <v>12430</v>
      </c>
      <c r="B2585" s="22" t="s">
        <v>10579</v>
      </c>
      <c r="C2585" s="22" t="s">
        <v>10580</v>
      </c>
      <c r="D2585" s="22" t="s">
        <v>4422</v>
      </c>
      <c r="E2585" s="22" t="s">
        <v>10581</v>
      </c>
      <c r="F2585" s="22" t="s">
        <v>10582</v>
      </c>
      <c r="G2585" s="22"/>
      <c r="H2585" s="14">
        <v>0.040000000000000001</v>
      </c>
      <c r="I2585" s="15" t="s">
        <v>64</v>
      </c>
      <c r="J2585" s="22" t="s">
        <v>65</v>
      </c>
      <c r="K2585" s="13">
        <v>90</v>
      </c>
      <c r="L2585" s="23">
        <v>2</v>
      </c>
      <c r="M2585" s="29">
        <f t="shared" si="149"/>
        <v>8</v>
      </c>
      <c r="N2585" s="29">
        <f t="shared" si="150"/>
        <v>10</v>
      </c>
      <c r="O2585" s="23"/>
      <c r="P2585" s="23"/>
      <c r="Q2585" s="23">
        <v>1</v>
      </c>
      <c r="R2585" s="23">
        <v>2</v>
      </c>
      <c r="S2585" s="22" t="s">
        <v>66</v>
      </c>
      <c r="T2585" s="22">
        <v>103</v>
      </c>
      <c r="U2585" s="22">
        <v>2318</v>
      </c>
      <c r="V2585" s="22">
        <v>3590</v>
      </c>
      <c r="W2585" s="22">
        <v>4960</v>
      </c>
      <c r="X2585" s="24"/>
      <c r="Y2585" s="25">
        <v>3</v>
      </c>
      <c r="Z2585" s="18">
        <f>#NAME?</f>
        <v>3</v>
      </c>
      <c r="AA2585" s="18" t="b">
        <f t="shared" si="147"/>
        <v>1</v>
      </c>
      <c r="AB2585" s="26">
        <v>2</v>
      </c>
    </row>
    <row r="2586">
      <c r="A2586" s="21">
        <v>12434</v>
      </c>
      <c r="B2586" s="22" t="s">
        <v>10583</v>
      </c>
      <c r="C2586" s="22" t="s">
        <v>10584</v>
      </c>
      <c r="D2586" s="22" t="s">
        <v>4422</v>
      </c>
      <c r="E2586" s="22" t="s">
        <v>10585</v>
      </c>
      <c r="F2586" s="22" t="s">
        <v>10586</v>
      </c>
      <c r="G2586" s="22"/>
      <c r="H2586" s="14">
        <v>0.040000000000000001</v>
      </c>
      <c r="I2586" s="15" t="s">
        <v>64</v>
      </c>
      <c r="J2586" s="22" t="s">
        <v>65</v>
      </c>
      <c r="K2586" s="13">
        <v>90</v>
      </c>
      <c r="L2586" s="23">
        <v>2</v>
      </c>
      <c r="M2586" s="29">
        <f t="shared" si="149"/>
        <v>8</v>
      </c>
      <c r="N2586" s="29">
        <f t="shared" si="150"/>
        <v>10</v>
      </c>
      <c r="O2586" s="23"/>
      <c r="P2586" s="23"/>
      <c r="Q2586" s="23">
        <v>1</v>
      </c>
      <c r="R2586" s="23">
        <v>2</v>
      </c>
      <c r="S2586" s="22" t="s">
        <v>66</v>
      </c>
      <c r="T2586" s="22">
        <v>2.3799999999999999</v>
      </c>
      <c r="U2586" s="22">
        <v>372</v>
      </c>
      <c r="V2586" s="22">
        <v>580</v>
      </c>
      <c r="W2586" s="22">
        <v>800</v>
      </c>
      <c r="X2586" s="24"/>
      <c r="Y2586" s="25"/>
      <c r="Z2586" s="18">
        <f>#NAME?</f>
        <v>0</v>
      </c>
      <c r="AA2586" s="18" t="b">
        <f t="shared" si="147"/>
        <v>1</v>
      </c>
      <c r="AB2586" s="26">
        <v>2</v>
      </c>
    </row>
    <row r="2587">
      <c r="A2587" s="21">
        <v>12435</v>
      </c>
      <c r="B2587" s="22" t="s">
        <v>10587</v>
      </c>
      <c r="C2587" s="22" t="s">
        <v>10588</v>
      </c>
      <c r="D2587" s="22" t="s">
        <v>4422</v>
      </c>
      <c r="E2587" s="22" t="s">
        <v>10589</v>
      </c>
      <c r="F2587" s="22" t="s">
        <v>10590</v>
      </c>
      <c r="G2587" s="22"/>
      <c r="H2587" s="14">
        <v>0.040000000000000001</v>
      </c>
      <c r="I2587" s="15" t="s">
        <v>64</v>
      </c>
      <c r="J2587" s="22" t="s">
        <v>65</v>
      </c>
      <c r="K2587" s="13">
        <v>90</v>
      </c>
      <c r="L2587" s="23">
        <v>2</v>
      </c>
      <c r="M2587" s="29">
        <f t="shared" si="149"/>
        <v>8</v>
      </c>
      <c r="N2587" s="29">
        <f t="shared" si="150"/>
        <v>10</v>
      </c>
      <c r="O2587" s="23"/>
      <c r="P2587" s="23"/>
      <c r="Q2587" s="23">
        <v>1</v>
      </c>
      <c r="R2587" s="23">
        <v>2</v>
      </c>
      <c r="S2587" s="22" t="s">
        <v>66</v>
      </c>
      <c r="T2587" s="22">
        <v>2.3799999999999999</v>
      </c>
      <c r="U2587" s="22">
        <v>372</v>
      </c>
      <c r="V2587" s="22">
        <v>580</v>
      </c>
      <c r="W2587" s="22">
        <v>800</v>
      </c>
      <c r="X2587" s="24"/>
      <c r="Y2587" s="25"/>
      <c r="Z2587" s="18">
        <f>#NAME?</f>
        <v>0</v>
      </c>
      <c r="AA2587" s="18" t="b">
        <f t="shared" si="147"/>
        <v>1</v>
      </c>
      <c r="AB2587" s="26">
        <v>1</v>
      </c>
    </row>
    <row r="2588">
      <c r="A2588" s="21">
        <v>12466</v>
      </c>
      <c r="B2588" s="22" t="s">
        <v>10591</v>
      </c>
      <c r="C2588" s="22" t="s">
        <v>10592</v>
      </c>
      <c r="D2588" s="22" t="s">
        <v>4422</v>
      </c>
      <c r="E2588" s="22" t="s">
        <v>10593</v>
      </c>
      <c r="F2588" s="22" t="s">
        <v>10594</v>
      </c>
      <c r="G2588" s="22"/>
      <c r="H2588" s="14">
        <v>0.040000000000000001</v>
      </c>
      <c r="I2588" s="15" t="s">
        <v>64</v>
      </c>
      <c r="J2588" s="22" t="s">
        <v>65</v>
      </c>
      <c r="K2588" s="13">
        <v>90</v>
      </c>
      <c r="L2588" s="23">
        <v>3</v>
      </c>
      <c r="M2588" s="29">
        <f t="shared" si="149"/>
        <v>12</v>
      </c>
      <c r="N2588" s="29">
        <f t="shared" si="150"/>
        <v>15</v>
      </c>
      <c r="O2588" s="23"/>
      <c r="P2588" s="23"/>
      <c r="Q2588" s="23">
        <v>1</v>
      </c>
      <c r="R2588" s="23">
        <v>2</v>
      </c>
      <c r="S2588" s="22" t="s">
        <v>66</v>
      </c>
      <c r="T2588" s="22">
        <v>14.6</v>
      </c>
      <c r="U2588" s="22">
        <v>329</v>
      </c>
      <c r="V2588" s="22">
        <v>510</v>
      </c>
      <c r="W2588" s="22">
        <v>710</v>
      </c>
      <c r="X2588" s="24"/>
      <c r="Y2588" s="25"/>
      <c r="Z2588" s="18">
        <f>#NAME?</f>
        <v>0</v>
      </c>
      <c r="AA2588" s="18" t="b">
        <f t="shared" si="147"/>
        <v>1</v>
      </c>
      <c r="AB2588" s="26"/>
    </row>
    <row r="2589">
      <c r="A2589" s="21">
        <v>10813</v>
      </c>
      <c r="B2589" s="22" t="s">
        <v>10595</v>
      </c>
      <c r="C2589" s="22" t="s">
        <v>10596</v>
      </c>
      <c r="D2589" s="22" t="s">
        <v>4422</v>
      </c>
      <c r="E2589" s="22" t="s">
        <v>10597</v>
      </c>
      <c r="F2589" s="22" t="s">
        <v>10598</v>
      </c>
      <c r="G2589" s="22"/>
      <c r="H2589" s="14">
        <v>0.040000000000000001</v>
      </c>
      <c r="I2589" s="15" t="s">
        <v>64</v>
      </c>
      <c r="J2589" s="22" t="s">
        <v>65</v>
      </c>
      <c r="K2589" s="13">
        <v>90</v>
      </c>
      <c r="L2589" s="23">
        <v>3</v>
      </c>
      <c r="M2589" s="29">
        <f t="shared" si="149"/>
        <v>12</v>
      </c>
      <c r="N2589" s="29">
        <f t="shared" si="150"/>
        <v>15</v>
      </c>
      <c r="O2589" s="23"/>
      <c r="P2589" s="23"/>
      <c r="Q2589" s="23">
        <v>1</v>
      </c>
      <c r="R2589" s="23">
        <v>2</v>
      </c>
      <c r="S2589" s="22" t="s">
        <v>66</v>
      </c>
      <c r="T2589" s="22">
        <v>28</v>
      </c>
      <c r="U2589" s="22">
        <v>4665.5</v>
      </c>
      <c r="V2589" s="22">
        <v>6780</v>
      </c>
      <c r="W2589" s="22">
        <v>9360</v>
      </c>
      <c r="X2589" s="24">
        <v>3</v>
      </c>
      <c r="Y2589" s="25"/>
      <c r="Z2589" s="18">
        <f>#NAME?</f>
        <v>0</v>
      </c>
      <c r="AA2589" s="18" t="b">
        <f t="shared" si="147"/>
        <v>1</v>
      </c>
      <c r="AB2589" s="26">
        <v>2</v>
      </c>
    </row>
    <row r="2590">
      <c r="A2590" s="21">
        <v>10814</v>
      </c>
      <c r="B2590" s="22" t="s">
        <v>10599</v>
      </c>
      <c r="C2590" s="22" t="s">
        <v>10600</v>
      </c>
      <c r="D2590" s="22" t="s">
        <v>4422</v>
      </c>
      <c r="E2590" s="22" t="s">
        <v>10601</v>
      </c>
      <c r="F2590" s="22" t="s">
        <v>10602</v>
      </c>
      <c r="G2590" s="22"/>
      <c r="H2590" s="14">
        <v>0.040000000000000001</v>
      </c>
      <c r="I2590" s="15" t="s">
        <v>64</v>
      </c>
      <c r="J2590" s="22" t="s">
        <v>65</v>
      </c>
      <c r="K2590" s="13">
        <v>90</v>
      </c>
      <c r="L2590" s="23">
        <v>3</v>
      </c>
      <c r="M2590" s="29">
        <f t="shared" si="149"/>
        <v>12</v>
      </c>
      <c r="N2590" s="29">
        <f t="shared" si="150"/>
        <v>15</v>
      </c>
      <c r="O2590" s="23"/>
      <c r="P2590" s="23"/>
      <c r="Q2590" s="23">
        <v>1</v>
      </c>
      <c r="R2590" s="23">
        <v>2</v>
      </c>
      <c r="S2590" s="22" t="s">
        <v>66</v>
      </c>
      <c r="T2590" s="22">
        <v>28</v>
      </c>
      <c r="U2590" s="22">
        <v>4665.5</v>
      </c>
      <c r="V2590" s="22">
        <v>6780</v>
      </c>
      <c r="W2590" s="22">
        <v>9360</v>
      </c>
      <c r="X2590" s="24">
        <v>1</v>
      </c>
      <c r="Y2590" s="25"/>
      <c r="Z2590" s="18">
        <f>#NAME?</f>
        <v>0</v>
      </c>
      <c r="AA2590" s="18" t="b">
        <f t="shared" si="147"/>
        <v>1</v>
      </c>
      <c r="AB2590" s="26">
        <v>3</v>
      </c>
    </row>
    <row r="2591">
      <c r="A2591" s="21">
        <v>12439</v>
      </c>
      <c r="B2591" s="22" t="s">
        <v>10603</v>
      </c>
      <c r="C2591" s="22" t="s">
        <v>10604</v>
      </c>
      <c r="D2591" s="22" t="s">
        <v>4422</v>
      </c>
      <c r="E2591" s="22" t="s">
        <v>10605</v>
      </c>
      <c r="F2591" s="22" t="s">
        <v>10606</v>
      </c>
      <c r="G2591" s="22"/>
      <c r="H2591" s="14">
        <v>0.040000000000000001</v>
      </c>
      <c r="I2591" s="15" t="s">
        <v>64</v>
      </c>
      <c r="J2591" s="22" t="s">
        <v>65</v>
      </c>
      <c r="K2591" s="13">
        <v>90</v>
      </c>
      <c r="L2591" s="23">
        <v>4</v>
      </c>
      <c r="M2591" s="29">
        <f t="shared" si="149"/>
        <v>16</v>
      </c>
      <c r="N2591" s="29">
        <f t="shared" si="150"/>
        <v>20</v>
      </c>
      <c r="O2591" s="23"/>
      <c r="P2591" s="23"/>
      <c r="Q2591" s="23">
        <v>3</v>
      </c>
      <c r="R2591" s="23">
        <v>5</v>
      </c>
      <c r="S2591" s="22" t="s">
        <v>66</v>
      </c>
      <c r="T2591" s="22">
        <v>20.300000000000001</v>
      </c>
      <c r="U2591" s="22">
        <v>552</v>
      </c>
      <c r="V2591" s="22">
        <v>830</v>
      </c>
      <c r="W2591" s="22">
        <v>1100</v>
      </c>
      <c r="X2591" s="24"/>
      <c r="Y2591" s="25">
        <v>45</v>
      </c>
      <c r="Z2591" s="18">
        <f>#NAME?</f>
        <v>45</v>
      </c>
      <c r="AA2591" s="18" t="b">
        <f t="shared" si="147"/>
        <v>1</v>
      </c>
      <c r="AB2591" s="26"/>
    </row>
    <row r="2592">
      <c r="A2592" s="21">
        <v>12438</v>
      </c>
      <c r="B2592" s="22" t="s">
        <v>10607</v>
      </c>
      <c r="C2592" s="22" t="s">
        <v>10608</v>
      </c>
      <c r="D2592" s="22" t="s">
        <v>4422</v>
      </c>
      <c r="E2592" s="22" t="s">
        <v>10609</v>
      </c>
      <c r="F2592" s="22" t="s">
        <v>10610</v>
      </c>
      <c r="G2592" s="22"/>
      <c r="H2592" s="14">
        <v>0.040000000000000001</v>
      </c>
      <c r="I2592" s="15" t="s">
        <v>64</v>
      </c>
      <c r="J2592" s="22" t="s">
        <v>65</v>
      </c>
      <c r="K2592" s="13">
        <v>90</v>
      </c>
      <c r="L2592" s="23">
        <v>4</v>
      </c>
      <c r="M2592" s="29">
        <f t="shared" si="149"/>
        <v>16</v>
      </c>
      <c r="N2592" s="29">
        <f t="shared" si="150"/>
        <v>20</v>
      </c>
      <c r="O2592" s="23"/>
      <c r="P2592" s="23"/>
      <c r="Q2592" s="23">
        <v>3</v>
      </c>
      <c r="R2592" s="23">
        <v>5</v>
      </c>
      <c r="S2592" s="22" t="s">
        <v>66</v>
      </c>
      <c r="T2592" s="22">
        <v>20.300000000000001</v>
      </c>
      <c r="U2592" s="22">
        <v>552</v>
      </c>
      <c r="V2592" s="22">
        <v>830</v>
      </c>
      <c r="W2592" s="22">
        <v>1100</v>
      </c>
      <c r="X2592" s="24"/>
      <c r="Y2592" s="25">
        <v>45</v>
      </c>
      <c r="Z2592" s="18">
        <f>#NAME?</f>
        <v>45</v>
      </c>
      <c r="AA2592" s="18" t="b">
        <f t="shared" si="147"/>
        <v>1</v>
      </c>
      <c r="AB2592" s="26"/>
    </row>
    <row r="2593">
      <c r="A2593" s="21">
        <v>12431</v>
      </c>
      <c r="B2593" s="22" t="s">
        <v>10611</v>
      </c>
      <c r="C2593" s="22" t="s">
        <v>10612</v>
      </c>
      <c r="D2593" s="22" t="s">
        <v>4422</v>
      </c>
      <c r="E2593" s="22" t="s">
        <v>10613</v>
      </c>
      <c r="F2593" s="22" t="s">
        <v>10614</v>
      </c>
      <c r="G2593" s="22"/>
      <c r="H2593" s="14">
        <v>0.040000000000000001</v>
      </c>
      <c r="I2593" s="15" t="s">
        <v>64</v>
      </c>
      <c r="J2593" s="22" t="s">
        <v>65</v>
      </c>
      <c r="K2593" s="13">
        <v>90</v>
      </c>
      <c r="L2593" s="23">
        <v>1</v>
      </c>
      <c r="M2593" s="29">
        <f t="shared" si="149"/>
        <v>4</v>
      </c>
      <c r="N2593" s="29">
        <f t="shared" si="150"/>
        <v>5</v>
      </c>
      <c r="O2593" s="23"/>
      <c r="P2593" s="23"/>
      <c r="Q2593" s="23">
        <v>0</v>
      </c>
      <c r="R2593" s="23">
        <v>1</v>
      </c>
      <c r="S2593" s="22" t="s">
        <v>66</v>
      </c>
      <c r="T2593" s="22">
        <v>122.8</v>
      </c>
      <c r="U2593" s="22">
        <v>2763</v>
      </c>
      <c r="V2593" s="22">
        <v>4280</v>
      </c>
      <c r="W2593" s="22">
        <v>5900</v>
      </c>
      <c r="X2593" s="24"/>
      <c r="Y2593" s="25">
        <v>8</v>
      </c>
      <c r="Z2593" s="18">
        <f>#NAME?</f>
        <v>8</v>
      </c>
      <c r="AA2593" s="18" t="b">
        <f t="shared" si="147"/>
        <v>1</v>
      </c>
      <c r="AB2593" s="26">
        <v>2</v>
      </c>
    </row>
    <row r="2594">
      <c r="A2594" s="21">
        <v>12437</v>
      </c>
      <c r="B2594" s="22" t="s">
        <v>10615</v>
      </c>
      <c r="C2594" s="22" t="s">
        <v>10616</v>
      </c>
      <c r="D2594" s="22" t="s">
        <v>4422</v>
      </c>
      <c r="E2594" s="22" t="s">
        <v>10617</v>
      </c>
      <c r="F2594" s="22" t="s">
        <v>10618</v>
      </c>
      <c r="G2594" s="22"/>
      <c r="H2594" s="14">
        <v>0.040000000000000001</v>
      </c>
      <c r="I2594" s="15" t="s">
        <v>64</v>
      </c>
      <c r="J2594" s="22" t="s">
        <v>65</v>
      </c>
      <c r="K2594" s="13">
        <v>90</v>
      </c>
      <c r="L2594" s="23">
        <v>5</v>
      </c>
      <c r="M2594" s="29">
        <f t="shared" si="149"/>
        <v>20</v>
      </c>
      <c r="N2594" s="29">
        <f t="shared" si="150"/>
        <v>25</v>
      </c>
      <c r="O2594" s="23">
        <v>2</v>
      </c>
      <c r="P2594" s="23">
        <v>4</v>
      </c>
      <c r="Q2594" s="23"/>
      <c r="R2594" s="23"/>
      <c r="S2594" s="22" t="s">
        <v>66</v>
      </c>
      <c r="T2594" s="22">
        <v>1.1699999999999999</v>
      </c>
      <c r="U2594" s="22">
        <v>183</v>
      </c>
      <c r="V2594" s="22">
        <v>280</v>
      </c>
      <c r="W2594" s="22">
        <v>380</v>
      </c>
      <c r="X2594" s="24"/>
      <c r="Y2594" s="25"/>
      <c r="Z2594" s="18">
        <f>#NAME?</f>
        <v>0</v>
      </c>
      <c r="AA2594" s="18" t="b">
        <f t="shared" si="147"/>
        <v>1</v>
      </c>
      <c r="AB2594" s="26"/>
    </row>
    <row r="2595">
      <c r="A2595" s="21">
        <v>12436</v>
      </c>
      <c r="B2595" s="22" t="s">
        <v>10619</v>
      </c>
      <c r="C2595" s="22" t="s">
        <v>10620</v>
      </c>
      <c r="D2595" s="22" t="s">
        <v>4422</v>
      </c>
      <c r="E2595" s="22" t="s">
        <v>10621</v>
      </c>
      <c r="F2595" s="22" t="s">
        <v>10622</v>
      </c>
      <c r="G2595" s="22"/>
      <c r="H2595" s="14">
        <v>0.040000000000000001</v>
      </c>
      <c r="I2595" s="15" t="s">
        <v>64</v>
      </c>
      <c r="J2595" s="22" t="s">
        <v>65</v>
      </c>
      <c r="K2595" s="13">
        <v>90</v>
      </c>
      <c r="L2595" s="23">
        <v>5</v>
      </c>
      <c r="M2595" s="29">
        <f t="shared" si="149"/>
        <v>20</v>
      </c>
      <c r="N2595" s="29">
        <f t="shared" si="150"/>
        <v>25</v>
      </c>
      <c r="O2595" s="23">
        <v>2</v>
      </c>
      <c r="P2595" s="23">
        <v>4</v>
      </c>
      <c r="Q2595" s="23"/>
      <c r="R2595" s="23"/>
      <c r="S2595" s="22" t="s">
        <v>66</v>
      </c>
      <c r="T2595" s="22">
        <v>1.1699999999999999</v>
      </c>
      <c r="U2595" s="22">
        <v>183</v>
      </c>
      <c r="V2595" s="22">
        <v>280</v>
      </c>
      <c r="W2595" s="22">
        <v>380</v>
      </c>
      <c r="X2595" s="24"/>
      <c r="Y2595" s="25"/>
      <c r="Z2595" s="18">
        <f>#NAME?</f>
        <v>0</v>
      </c>
      <c r="AA2595" s="18" t="b">
        <f t="shared" si="147"/>
        <v>1</v>
      </c>
      <c r="AB2595" s="26"/>
    </row>
    <row r="2596">
      <c r="A2596" s="21">
        <v>12583</v>
      </c>
      <c r="B2596" s="22" t="s">
        <v>10623</v>
      </c>
      <c r="C2596" s="22" t="s">
        <v>10624</v>
      </c>
      <c r="D2596" s="22" t="s">
        <v>4422</v>
      </c>
      <c r="E2596" s="22" t="s">
        <v>10625</v>
      </c>
      <c r="F2596" s="22" t="s">
        <v>10626</v>
      </c>
      <c r="G2596" s="22"/>
      <c r="H2596" s="14">
        <v>0.040000000000000001</v>
      </c>
      <c r="I2596" s="15" t="s">
        <v>64</v>
      </c>
      <c r="J2596" s="22" t="s">
        <v>65</v>
      </c>
      <c r="K2596" s="13">
        <v>90</v>
      </c>
      <c r="L2596" s="23">
        <v>2</v>
      </c>
      <c r="M2596" s="29">
        <f t="shared" si="149"/>
        <v>8</v>
      </c>
      <c r="N2596" s="29">
        <f t="shared" si="150"/>
        <v>10</v>
      </c>
      <c r="O2596" s="23"/>
      <c r="P2596" s="23"/>
      <c r="Q2596" s="23">
        <v>2</v>
      </c>
      <c r="R2596" s="23">
        <v>5</v>
      </c>
      <c r="S2596" s="22" t="s">
        <v>66</v>
      </c>
      <c r="T2596" s="22">
        <v>0</v>
      </c>
      <c r="U2596" s="22">
        <v>6965</v>
      </c>
      <c r="V2596" s="22">
        <v>10800</v>
      </c>
      <c r="W2596" s="22">
        <v>14900</v>
      </c>
      <c r="X2596" s="24"/>
      <c r="Y2596" s="25"/>
      <c r="Z2596" s="18">
        <f>#NAME?</f>
        <v>0</v>
      </c>
      <c r="AA2596" s="18" t="b">
        <f t="shared" si="147"/>
        <v>1</v>
      </c>
      <c r="AB2596" s="26"/>
    </row>
    <row r="2597">
      <c r="A2597" s="21">
        <v>12582</v>
      </c>
      <c r="B2597" s="22" t="s">
        <v>10627</v>
      </c>
      <c r="C2597" s="22" t="s">
        <v>10628</v>
      </c>
      <c r="D2597" s="22" t="s">
        <v>4422</v>
      </c>
      <c r="E2597" s="22" t="s">
        <v>10629</v>
      </c>
      <c r="F2597" s="22" t="s">
        <v>10630</v>
      </c>
      <c r="G2597" s="22"/>
      <c r="H2597" s="14">
        <v>0.040000000000000001</v>
      </c>
      <c r="I2597" s="15" t="s">
        <v>64</v>
      </c>
      <c r="J2597" s="22" t="s">
        <v>65</v>
      </c>
      <c r="K2597" s="13">
        <v>90</v>
      </c>
      <c r="L2597" s="23">
        <v>2</v>
      </c>
      <c r="M2597" s="29">
        <f t="shared" si="149"/>
        <v>8</v>
      </c>
      <c r="N2597" s="29">
        <f t="shared" si="150"/>
        <v>10</v>
      </c>
      <c r="O2597" s="23"/>
      <c r="P2597" s="23"/>
      <c r="Q2597" s="23">
        <v>2</v>
      </c>
      <c r="R2597" s="23">
        <v>5</v>
      </c>
      <c r="S2597" s="22" t="s">
        <v>66</v>
      </c>
      <c r="T2597" s="22">
        <v>0</v>
      </c>
      <c r="U2597" s="22">
        <v>6965</v>
      </c>
      <c r="V2597" s="22">
        <v>10800</v>
      </c>
      <c r="W2597" s="22">
        <v>14900</v>
      </c>
      <c r="X2597" s="24"/>
      <c r="Y2597" s="25"/>
      <c r="Z2597" s="18">
        <f>#NAME?</f>
        <v>0</v>
      </c>
      <c r="AA2597" s="18" t="b">
        <f t="shared" si="147"/>
        <v>1</v>
      </c>
      <c r="AB2597" s="26"/>
    </row>
    <row r="2598">
      <c r="A2598" s="12">
        <v>11955</v>
      </c>
      <c r="B2598" s="13" t="s">
        <v>10631</v>
      </c>
      <c r="C2598" s="13" t="s">
        <v>10632</v>
      </c>
      <c r="D2598" s="13" t="s">
        <v>4422</v>
      </c>
      <c r="E2598" s="13" t="s">
        <v>10633</v>
      </c>
      <c r="F2598" s="13" t="s">
        <v>10634</v>
      </c>
      <c r="G2598" s="13" t="s">
        <v>10635</v>
      </c>
      <c r="H2598" s="14">
        <v>0.02</v>
      </c>
      <c r="I2598" s="15" t="s">
        <v>32</v>
      </c>
      <c r="J2598" s="13" t="s">
        <v>33</v>
      </c>
      <c r="K2598" s="13">
        <v>90</v>
      </c>
      <c r="L2598" s="16">
        <v>9</v>
      </c>
      <c r="M2598" s="29">
        <f t="shared" si="149"/>
        <v>36</v>
      </c>
      <c r="N2598" s="29">
        <f t="shared" si="150"/>
        <v>45</v>
      </c>
      <c r="O2598" s="16"/>
      <c r="P2598" s="16"/>
      <c r="Q2598" s="16">
        <v>1</v>
      </c>
      <c r="R2598" s="16">
        <v>3</v>
      </c>
      <c r="S2598" s="13" t="s">
        <v>34</v>
      </c>
      <c r="T2598" s="13">
        <v>16.640000000000001</v>
      </c>
      <c r="U2598" s="13">
        <v>2772.6399999999999</v>
      </c>
      <c r="V2598" s="13">
        <v>3500</v>
      </c>
      <c r="W2598" s="13">
        <v>5600</v>
      </c>
      <c r="X2598" s="17"/>
      <c r="Y2598" s="18">
        <v>42</v>
      </c>
      <c r="Z2598" s="18">
        <f>#NAME?</f>
        <v>42</v>
      </c>
      <c r="AA2598" s="18" t="b">
        <f t="shared" si="147"/>
        <v>1</v>
      </c>
      <c r="AB2598" s="19">
        <v>1</v>
      </c>
    </row>
    <row r="2599">
      <c r="A2599" s="12">
        <v>12043</v>
      </c>
      <c r="B2599" s="13" t="s">
        <v>10636</v>
      </c>
      <c r="C2599" s="13" t="s">
        <v>10637</v>
      </c>
      <c r="D2599" s="13" t="s">
        <v>4422</v>
      </c>
      <c r="E2599" s="13" t="s">
        <v>10638</v>
      </c>
      <c r="F2599" s="13" t="s">
        <v>10639</v>
      </c>
      <c r="G2599" s="13" t="s">
        <v>10640</v>
      </c>
      <c r="H2599" s="14">
        <v>0.02</v>
      </c>
      <c r="I2599" s="15" t="s">
        <v>32</v>
      </c>
      <c r="J2599" s="13" t="s">
        <v>33</v>
      </c>
      <c r="K2599" s="13">
        <v>90</v>
      </c>
      <c r="L2599" s="16">
        <f>#NAME?</f>
        <v>5</v>
      </c>
      <c r="M2599" s="29">
        <f t="shared" si="149"/>
        <v>20</v>
      </c>
      <c r="N2599" s="29">
        <f t="shared" si="150"/>
        <v>25</v>
      </c>
      <c r="O2599" s="16"/>
      <c r="P2599" s="16"/>
      <c r="Q2599" s="16">
        <v>1</v>
      </c>
      <c r="R2599" s="16">
        <v>3</v>
      </c>
      <c r="S2599" s="13" t="s">
        <v>34</v>
      </c>
      <c r="T2599" s="13">
        <v>13.6</v>
      </c>
      <c r="U2599" s="13">
        <v>2266.0999999999999</v>
      </c>
      <c r="V2599" s="13">
        <v>2800</v>
      </c>
      <c r="W2599" s="13">
        <v>4500</v>
      </c>
      <c r="X2599" s="17"/>
      <c r="Y2599" s="18"/>
      <c r="Z2599" s="18">
        <f>#NAME?</f>
        <v>0</v>
      </c>
      <c r="AA2599" s="18" t="b">
        <f t="shared" si="147"/>
        <v>1</v>
      </c>
      <c r="AB2599" s="19">
        <v>1</v>
      </c>
    </row>
    <row r="2600">
      <c r="A2600" s="12">
        <v>13670</v>
      </c>
      <c r="B2600" s="13" t="s">
        <v>10641</v>
      </c>
      <c r="C2600" s="13" t="s">
        <v>10642</v>
      </c>
      <c r="D2600" s="13" t="s">
        <v>4422</v>
      </c>
      <c r="E2600" s="13" t="s">
        <v>10643</v>
      </c>
      <c r="F2600" s="13" t="s">
        <v>10644</v>
      </c>
      <c r="G2600" s="13" t="s">
        <v>10645</v>
      </c>
      <c r="H2600" s="14">
        <v>0.02</v>
      </c>
      <c r="I2600" s="15" t="s">
        <v>32</v>
      </c>
      <c r="J2600" s="13" t="s">
        <v>33</v>
      </c>
      <c r="K2600" s="13">
        <v>90</v>
      </c>
      <c r="L2600" s="16">
        <f>#NAME?</f>
        <v>0</v>
      </c>
      <c r="M2600" s="29">
        <f t="shared" si="149"/>
        <v>0</v>
      </c>
      <c r="N2600" s="29">
        <f t="shared" si="150"/>
        <v>0</v>
      </c>
      <c r="O2600" s="16"/>
      <c r="P2600" s="16"/>
      <c r="Q2600" s="16">
        <v>1</v>
      </c>
      <c r="R2600" s="16">
        <v>2</v>
      </c>
      <c r="S2600" s="13" t="s">
        <v>34</v>
      </c>
      <c r="T2600" s="13">
        <v>12</v>
      </c>
      <c r="U2600" s="13">
        <v>2150.4000000000001</v>
      </c>
      <c r="V2600" s="13">
        <v>2800</v>
      </c>
      <c r="W2600" s="13">
        <v>3500</v>
      </c>
      <c r="X2600" s="17"/>
      <c r="Y2600" s="18">
        <v>32</v>
      </c>
      <c r="Z2600" s="18">
        <f>#NAME?</f>
        <v>32</v>
      </c>
      <c r="AA2600" s="18" t="b">
        <f t="shared" si="147"/>
        <v>1</v>
      </c>
      <c r="AB2600" s="19"/>
    </row>
    <row r="2601">
      <c r="A2601" s="21">
        <v>10776</v>
      </c>
      <c r="B2601" s="22" t="s">
        <v>10646</v>
      </c>
      <c r="C2601" s="22" t="s">
        <v>10647</v>
      </c>
      <c r="D2601" s="22" t="s">
        <v>4422</v>
      </c>
      <c r="E2601" s="22" t="s">
        <v>10648</v>
      </c>
      <c r="F2601" s="22" t="s">
        <v>10649</v>
      </c>
      <c r="G2601" s="22"/>
      <c r="H2601" s="14">
        <v>0.040000000000000001</v>
      </c>
      <c r="I2601" s="15" t="s">
        <v>64</v>
      </c>
      <c r="J2601" s="22" t="s">
        <v>65</v>
      </c>
      <c r="K2601" s="13">
        <v>90</v>
      </c>
      <c r="L2601" s="23">
        <v>4</v>
      </c>
      <c r="M2601" s="29">
        <f t="shared" si="149"/>
        <v>16</v>
      </c>
      <c r="N2601" s="29">
        <f t="shared" si="150"/>
        <v>20</v>
      </c>
      <c r="O2601" s="23">
        <v>5</v>
      </c>
      <c r="P2601" s="23">
        <v>10</v>
      </c>
      <c r="Q2601" s="23"/>
      <c r="R2601" s="23"/>
      <c r="S2601" s="22" t="s">
        <v>66</v>
      </c>
      <c r="T2601" s="22">
        <v>13</v>
      </c>
      <c r="U2601" s="22">
        <v>332</v>
      </c>
      <c r="V2601" s="22">
        <v>500</v>
      </c>
      <c r="W2601" s="22">
        <v>660</v>
      </c>
      <c r="X2601" s="24"/>
      <c r="Y2601" s="25">
        <v>15</v>
      </c>
      <c r="Z2601" s="18">
        <f>#NAME?</f>
        <v>15</v>
      </c>
      <c r="AA2601" s="18" t="b">
        <f t="shared" si="147"/>
        <v>1</v>
      </c>
      <c r="AB2601" s="26"/>
    </row>
    <row r="2602">
      <c r="A2602" s="21">
        <v>10775</v>
      </c>
      <c r="B2602" s="22" t="s">
        <v>10650</v>
      </c>
      <c r="C2602" s="22" t="s">
        <v>10651</v>
      </c>
      <c r="D2602" s="22" t="s">
        <v>4422</v>
      </c>
      <c r="E2602" s="22" t="s">
        <v>10652</v>
      </c>
      <c r="F2602" s="22" t="s">
        <v>10653</v>
      </c>
      <c r="G2602" s="22"/>
      <c r="H2602" s="14">
        <v>0.040000000000000001</v>
      </c>
      <c r="I2602" s="15" t="s">
        <v>64</v>
      </c>
      <c r="J2602" s="22" t="s">
        <v>65</v>
      </c>
      <c r="K2602" s="13">
        <v>90</v>
      </c>
      <c r="L2602" s="23">
        <v>4</v>
      </c>
      <c r="M2602" s="29">
        <f t="shared" si="149"/>
        <v>16</v>
      </c>
      <c r="N2602" s="29">
        <f t="shared" si="150"/>
        <v>20</v>
      </c>
      <c r="O2602" s="23">
        <v>5</v>
      </c>
      <c r="P2602" s="23">
        <v>10</v>
      </c>
      <c r="Q2602" s="23"/>
      <c r="R2602" s="23"/>
      <c r="S2602" s="22" t="s">
        <v>66</v>
      </c>
      <c r="T2602" s="22">
        <v>13</v>
      </c>
      <c r="U2602" s="22">
        <v>332</v>
      </c>
      <c r="V2602" s="22">
        <v>500</v>
      </c>
      <c r="W2602" s="22">
        <v>660</v>
      </c>
      <c r="X2602" s="24"/>
      <c r="Y2602" s="25">
        <v>15</v>
      </c>
      <c r="Z2602" s="18">
        <f>#NAME?</f>
        <v>15</v>
      </c>
      <c r="AA2602" s="18" t="b">
        <f t="shared" si="147"/>
        <v>1</v>
      </c>
      <c r="AB2602" s="26"/>
    </row>
    <row r="2603">
      <c r="A2603" s="21">
        <v>13679</v>
      </c>
      <c r="B2603" s="22" t="s">
        <v>10654</v>
      </c>
      <c r="C2603" s="22" t="s">
        <v>10655</v>
      </c>
      <c r="D2603" s="22" t="s">
        <v>4422</v>
      </c>
      <c r="E2603" s="22" t="s">
        <v>10656</v>
      </c>
      <c r="F2603" s="22" t="s">
        <v>10657</v>
      </c>
      <c r="G2603" s="22"/>
      <c r="H2603" s="14">
        <v>0.040000000000000001</v>
      </c>
      <c r="I2603" s="15" t="s">
        <v>64</v>
      </c>
      <c r="J2603" s="22" t="s">
        <v>65</v>
      </c>
      <c r="K2603" s="13">
        <v>90</v>
      </c>
      <c r="L2603" s="23">
        <v>1</v>
      </c>
      <c r="M2603" s="29">
        <f t="shared" si="149"/>
        <v>4</v>
      </c>
      <c r="N2603" s="29">
        <f t="shared" si="150"/>
        <v>5</v>
      </c>
      <c r="O2603" s="23"/>
      <c r="P2603" s="23"/>
      <c r="Q2603" s="23">
        <v>0</v>
      </c>
      <c r="R2603" s="23">
        <v>1</v>
      </c>
      <c r="S2603" s="22" t="s">
        <v>66</v>
      </c>
      <c r="T2603" s="22">
        <v>22</v>
      </c>
      <c r="U2603" s="22">
        <v>3439</v>
      </c>
      <c r="V2603" s="22">
        <v>5330</v>
      </c>
      <c r="W2603" s="22">
        <v>7360</v>
      </c>
      <c r="X2603" s="24"/>
      <c r="Y2603" s="25">
        <v>12</v>
      </c>
      <c r="Z2603" s="18">
        <f>#NAME?</f>
        <v>12</v>
      </c>
      <c r="AA2603" s="18" t="b">
        <f t="shared" si="147"/>
        <v>1</v>
      </c>
      <c r="AB2603" s="26">
        <v>3</v>
      </c>
    </row>
    <row r="2604">
      <c r="A2604" s="41">
        <v>10780</v>
      </c>
      <c r="B2604" s="42" t="s">
        <v>10658</v>
      </c>
      <c r="C2604" s="42" t="s">
        <v>10659</v>
      </c>
      <c r="D2604" s="22" t="s">
        <v>4422</v>
      </c>
      <c r="E2604" s="22" t="s">
        <v>10660</v>
      </c>
      <c r="F2604" s="22" t="s">
        <v>10661</v>
      </c>
      <c r="G2604" s="22"/>
      <c r="H2604" s="14">
        <v>0.040000000000000001</v>
      </c>
      <c r="I2604" s="15" t="s">
        <v>64</v>
      </c>
      <c r="J2604" s="22" t="s">
        <v>65</v>
      </c>
      <c r="K2604" s="13">
        <v>90</v>
      </c>
      <c r="L2604" s="23">
        <v>4</v>
      </c>
      <c r="M2604" s="29">
        <f t="shared" si="149"/>
        <v>16</v>
      </c>
      <c r="N2604" s="29">
        <f t="shared" si="150"/>
        <v>20</v>
      </c>
      <c r="O2604" s="23"/>
      <c r="P2604" s="23"/>
      <c r="Q2604" s="23">
        <v>1</v>
      </c>
      <c r="R2604" s="23">
        <v>4</v>
      </c>
      <c r="S2604" s="22" t="s">
        <v>66</v>
      </c>
      <c r="T2604" s="22">
        <v>7</v>
      </c>
      <c r="U2604" s="22">
        <v>1094</v>
      </c>
      <c r="V2604" s="22">
        <v>1700</v>
      </c>
      <c r="W2604" s="22">
        <v>2350</v>
      </c>
      <c r="X2604" s="24">
        <v>2</v>
      </c>
      <c r="Y2604" s="25"/>
      <c r="Z2604" s="30">
        <f>#NAME?</f>
        <v>13</v>
      </c>
      <c r="AA2604" s="18" t="b">
        <f t="shared" si="147"/>
        <v>0</v>
      </c>
      <c r="AB2604" s="26">
        <v>1</v>
      </c>
    </row>
    <row r="2605">
      <c r="A2605" s="41">
        <v>10773</v>
      </c>
      <c r="B2605" s="42" t="s">
        <v>10662</v>
      </c>
      <c r="C2605" s="42" t="s">
        <v>10663</v>
      </c>
      <c r="D2605" s="22" t="s">
        <v>4422</v>
      </c>
      <c r="E2605" s="22" t="s">
        <v>10664</v>
      </c>
      <c r="F2605" s="22" t="s">
        <v>10665</v>
      </c>
      <c r="G2605" s="22"/>
      <c r="H2605" s="14">
        <v>0.040000000000000001</v>
      </c>
      <c r="I2605" s="15" t="s">
        <v>64</v>
      </c>
      <c r="J2605" s="22" t="s">
        <v>65</v>
      </c>
      <c r="K2605" s="13">
        <v>90</v>
      </c>
      <c r="L2605" s="23">
        <v>4</v>
      </c>
      <c r="M2605" s="29">
        <f t="shared" si="149"/>
        <v>16</v>
      </c>
      <c r="N2605" s="29">
        <f t="shared" si="150"/>
        <v>20</v>
      </c>
      <c r="O2605" s="23"/>
      <c r="P2605" s="23"/>
      <c r="Q2605" s="23">
        <v>1</v>
      </c>
      <c r="R2605" s="23">
        <v>4</v>
      </c>
      <c r="S2605" s="22" t="s">
        <v>66</v>
      </c>
      <c r="T2605" s="22">
        <v>55</v>
      </c>
      <c r="U2605" s="22">
        <v>1411.8199999999999</v>
      </c>
      <c r="V2605" s="22">
        <v>2100</v>
      </c>
      <c r="W2605" s="22">
        <v>3600</v>
      </c>
      <c r="X2605" s="24"/>
      <c r="Y2605" s="25"/>
      <c r="Z2605" s="30">
        <f>#NAME?</f>
        <v>19</v>
      </c>
      <c r="AA2605" s="18" t="b">
        <f t="shared" si="147"/>
        <v>0</v>
      </c>
      <c r="AB2605" s="26">
        <v>6</v>
      </c>
    </row>
    <row r="2606">
      <c r="A2606" s="41">
        <v>10779</v>
      </c>
      <c r="B2606" s="42" t="s">
        <v>10666</v>
      </c>
      <c r="C2606" s="42" t="s">
        <v>10667</v>
      </c>
      <c r="D2606" s="22" t="s">
        <v>4422</v>
      </c>
      <c r="E2606" s="22" t="s">
        <v>4440</v>
      </c>
      <c r="F2606" s="22" t="s">
        <v>10668</v>
      </c>
      <c r="G2606" s="22"/>
      <c r="H2606" s="14">
        <v>0.040000000000000001</v>
      </c>
      <c r="I2606" s="15" t="s">
        <v>32</v>
      </c>
      <c r="J2606" s="22" t="s">
        <v>65</v>
      </c>
      <c r="K2606" s="13">
        <v>90</v>
      </c>
      <c r="L2606" s="23">
        <v>1</v>
      </c>
      <c r="M2606" s="29">
        <f t="shared" si="149"/>
        <v>4</v>
      </c>
      <c r="N2606" s="29">
        <f t="shared" si="150"/>
        <v>5</v>
      </c>
      <c r="O2606" s="23">
        <v>5</v>
      </c>
      <c r="P2606" s="23">
        <v>20</v>
      </c>
      <c r="Q2606" s="23"/>
      <c r="R2606" s="23"/>
      <c r="S2606" s="22" t="s">
        <v>66</v>
      </c>
      <c r="T2606" s="22">
        <v>0.46000000000000002</v>
      </c>
      <c r="U2606" s="22">
        <v>72</v>
      </c>
      <c r="V2606" s="22">
        <v>110</v>
      </c>
      <c r="W2606" s="22">
        <v>160</v>
      </c>
      <c r="X2606" s="24"/>
      <c r="Y2606" s="25"/>
      <c r="Z2606" s="18">
        <f>#NAME?</f>
        <v>0</v>
      </c>
      <c r="AA2606" s="18" t="b">
        <f t="shared" si="147"/>
        <v>1</v>
      </c>
      <c r="AB2606" s="26"/>
    </row>
    <row r="2607">
      <c r="A2607" s="41">
        <v>10781</v>
      </c>
      <c r="B2607" s="42" t="s">
        <v>10669</v>
      </c>
      <c r="C2607" s="42" t="s">
        <v>10670</v>
      </c>
      <c r="D2607" s="22" t="s">
        <v>4422</v>
      </c>
      <c r="E2607" s="22" t="s">
        <v>10671</v>
      </c>
      <c r="F2607" s="22" t="s">
        <v>10672</v>
      </c>
      <c r="G2607" s="22"/>
      <c r="H2607" s="14">
        <v>0.040000000000000001</v>
      </c>
      <c r="I2607" s="15" t="s">
        <v>6599</v>
      </c>
      <c r="J2607" s="22" t="s">
        <v>6600</v>
      </c>
      <c r="K2607" s="13">
        <v>90</v>
      </c>
      <c r="L2607" s="23">
        <v>0</v>
      </c>
      <c r="M2607" s="29">
        <f t="shared" si="149"/>
        <v>0</v>
      </c>
      <c r="N2607" s="29">
        <f t="shared" si="150"/>
        <v>0</v>
      </c>
      <c r="O2607" s="23">
        <v>2</v>
      </c>
      <c r="P2607" s="23">
        <v>5</v>
      </c>
      <c r="Q2607" s="23"/>
      <c r="R2607" s="23"/>
      <c r="S2607" s="22" t="s">
        <v>34</v>
      </c>
      <c r="T2607" s="22">
        <v>12</v>
      </c>
      <c r="U2607" s="22">
        <v>1876</v>
      </c>
      <c r="V2607" s="22">
        <v>2910</v>
      </c>
      <c r="W2607" s="22">
        <v>4020</v>
      </c>
      <c r="X2607" s="24"/>
      <c r="Y2607" s="25"/>
      <c r="Z2607" s="18">
        <f>#NAME?</f>
        <v>0</v>
      </c>
      <c r="AA2607" s="18" t="b">
        <f t="shared" si="147"/>
        <v>1</v>
      </c>
      <c r="AB2607" s="26"/>
    </row>
    <row r="2608">
      <c r="A2608" s="21">
        <v>10778</v>
      </c>
      <c r="B2608" s="22" t="s">
        <v>10673</v>
      </c>
      <c r="C2608" s="22" t="s">
        <v>10674</v>
      </c>
      <c r="D2608" s="22" t="s">
        <v>4422</v>
      </c>
      <c r="E2608" s="22" t="s">
        <v>10675</v>
      </c>
      <c r="F2608" s="22" t="s">
        <v>10676</v>
      </c>
      <c r="G2608" s="22"/>
      <c r="H2608" s="14">
        <v>0.040000000000000001</v>
      </c>
      <c r="I2608" s="15" t="s">
        <v>64</v>
      </c>
      <c r="J2608" s="22" t="s">
        <v>65</v>
      </c>
      <c r="K2608" s="13">
        <v>90</v>
      </c>
      <c r="L2608" s="23">
        <v>1</v>
      </c>
      <c r="M2608" s="29">
        <f t="shared" si="149"/>
        <v>4</v>
      </c>
      <c r="N2608" s="29">
        <f t="shared" si="150"/>
        <v>5</v>
      </c>
      <c r="O2608" s="23"/>
      <c r="P2608" s="23"/>
      <c r="Q2608" s="16">
        <v>1</v>
      </c>
      <c r="R2608" s="16">
        <v>3</v>
      </c>
      <c r="S2608" s="22" t="s">
        <v>66</v>
      </c>
      <c r="T2608" s="22">
        <v>30</v>
      </c>
      <c r="U2608" s="22">
        <v>724</v>
      </c>
      <c r="V2608" s="22">
        <v>1090</v>
      </c>
      <c r="W2608" s="22">
        <v>1500</v>
      </c>
      <c r="X2608" s="24">
        <v>10</v>
      </c>
      <c r="Y2608" s="25">
        <v>8</v>
      </c>
      <c r="Z2608" s="18">
        <f>#NAME?</f>
        <v>8</v>
      </c>
      <c r="AA2608" s="18" t="b">
        <f t="shared" si="147"/>
        <v>1</v>
      </c>
      <c r="AB2608" s="26">
        <v>3</v>
      </c>
    </row>
    <row r="2609">
      <c r="A2609" s="21">
        <v>10777</v>
      </c>
      <c r="B2609" s="22" t="s">
        <v>10677</v>
      </c>
      <c r="C2609" s="22" t="s">
        <v>10678</v>
      </c>
      <c r="D2609" s="22" t="s">
        <v>4422</v>
      </c>
      <c r="E2609" s="22" t="s">
        <v>10679</v>
      </c>
      <c r="F2609" s="22" t="s">
        <v>10680</v>
      </c>
      <c r="G2609" s="22"/>
      <c r="H2609" s="14">
        <v>0.040000000000000001</v>
      </c>
      <c r="I2609" s="15" t="s">
        <v>64</v>
      </c>
      <c r="J2609" s="22" t="s">
        <v>65</v>
      </c>
      <c r="K2609" s="13">
        <v>90</v>
      </c>
      <c r="L2609" s="23">
        <v>1</v>
      </c>
      <c r="M2609" s="29">
        <f t="shared" si="149"/>
        <v>4</v>
      </c>
      <c r="N2609" s="29">
        <f t="shared" si="150"/>
        <v>5</v>
      </c>
      <c r="O2609" s="23"/>
      <c r="P2609" s="23"/>
      <c r="Q2609" s="16">
        <v>1</v>
      </c>
      <c r="R2609" s="16">
        <v>3</v>
      </c>
      <c r="S2609" s="22" t="s">
        <v>66</v>
      </c>
      <c r="T2609" s="22">
        <v>30</v>
      </c>
      <c r="U2609" s="22">
        <v>697.5</v>
      </c>
      <c r="V2609" s="22">
        <v>1090</v>
      </c>
      <c r="W2609" s="22">
        <v>1500</v>
      </c>
      <c r="X2609" s="24">
        <v>9</v>
      </c>
      <c r="Y2609" s="25">
        <v>13</v>
      </c>
      <c r="Z2609" s="18">
        <f>#NAME?</f>
        <v>13</v>
      </c>
      <c r="AA2609" s="18" t="b">
        <f t="shared" si="147"/>
        <v>1</v>
      </c>
      <c r="AB2609" s="26">
        <v>4</v>
      </c>
    </row>
    <row r="2610">
      <c r="A2610" s="21">
        <v>10787</v>
      </c>
      <c r="B2610" s="22" t="s">
        <v>10681</v>
      </c>
      <c r="C2610" s="22" t="s">
        <v>10682</v>
      </c>
      <c r="D2610" s="22" t="s">
        <v>4422</v>
      </c>
      <c r="E2610" s="22" t="s">
        <v>10683</v>
      </c>
      <c r="F2610" s="22" t="s">
        <v>10684</v>
      </c>
      <c r="G2610" s="22"/>
      <c r="H2610" s="14">
        <v>0.040000000000000001</v>
      </c>
      <c r="I2610" s="15" t="s">
        <v>64</v>
      </c>
      <c r="J2610" s="22" t="s">
        <v>65</v>
      </c>
      <c r="K2610" s="13">
        <v>90</v>
      </c>
      <c r="L2610" s="23">
        <v>9</v>
      </c>
      <c r="M2610" s="29">
        <f t="shared" si="149"/>
        <v>36</v>
      </c>
      <c r="N2610" s="29">
        <f t="shared" si="150"/>
        <v>45</v>
      </c>
      <c r="O2610" s="23">
        <v>5</v>
      </c>
      <c r="P2610" s="23">
        <v>20</v>
      </c>
      <c r="Q2610" s="23"/>
      <c r="R2610" s="23"/>
      <c r="S2610" s="22" t="s">
        <v>66</v>
      </c>
      <c r="T2610" s="22">
        <v>15</v>
      </c>
      <c r="U2610" s="22">
        <v>381.42000000000002</v>
      </c>
      <c r="V2610" s="22">
        <v>570</v>
      </c>
      <c r="W2610" s="22">
        <v>990</v>
      </c>
      <c r="X2610" s="24"/>
      <c r="Y2610" s="25">
        <v>0</v>
      </c>
      <c r="Z2610" s="18">
        <f>#NAME?</f>
        <v>0</v>
      </c>
      <c r="AA2610" s="18" t="b">
        <f t="shared" si="147"/>
        <v>1</v>
      </c>
      <c r="AB2610" s="26">
        <v>2</v>
      </c>
    </row>
    <row r="2611">
      <c r="A2611" s="21">
        <v>10786</v>
      </c>
      <c r="B2611" s="22" t="s">
        <v>10685</v>
      </c>
      <c r="C2611" s="22" t="s">
        <v>10686</v>
      </c>
      <c r="D2611" s="22" t="s">
        <v>4422</v>
      </c>
      <c r="E2611" s="22" t="s">
        <v>10687</v>
      </c>
      <c r="F2611" s="22" t="s">
        <v>10688</v>
      </c>
      <c r="G2611" s="22"/>
      <c r="H2611" s="14">
        <v>0.040000000000000001</v>
      </c>
      <c r="I2611" s="15" t="s">
        <v>64</v>
      </c>
      <c r="J2611" s="22" t="s">
        <v>65</v>
      </c>
      <c r="K2611" s="13">
        <v>90</v>
      </c>
      <c r="L2611" s="23">
        <v>6</v>
      </c>
      <c r="M2611" s="29">
        <f t="shared" si="149"/>
        <v>24</v>
      </c>
      <c r="N2611" s="29">
        <f t="shared" si="150"/>
        <v>30</v>
      </c>
      <c r="O2611" s="23">
        <v>5</v>
      </c>
      <c r="P2611" s="23">
        <v>20</v>
      </c>
      <c r="Q2611" s="23"/>
      <c r="R2611" s="23"/>
      <c r="S2611" s="22" t="s">
        <v>66</v>
      </c>
      <c r="T2611" s="22">
        <v>15</v>
      </c>
      <c r="U2611" s="22">
        <v>381.42000000000002</v>
      </c>
      <c r="V2611" s="22">
        <v>570</v>
      </c>
      <c r="W2611" s="22">
        <v>990</v>
      </c>
      <c r="X2611" s="24">
        <v>2</v>
      </c>
      <c r="Y2611" s="25">
        <v>2</v>
      </c>
      <c r="Z2611" s="18">
        <f>#NAME?</f>
        <v>2</v>
      </c>
      <c r="AA2611" s="18" t="b">
        <f t="shared" si="147"/>
        <v>1</v>
      </c>
      <c r="AB2611" s="26">
        <v>0</v>
      </c>
    </row>
    <row r="2612">
      <c r="A2612" s="21">
        <v>10785</v>
      </c>
      <c r="B2612" s="22" t="s">
        <v>10689</v>
      </c>
      <c r="C2612" s="22" t="s">
        <v>10690</v>
      </c>
      <c r="D2612" s="22" t="s">
        <v>4422</v>
      </c>
      <c r="E2612" s="22" t="s">
        <v>10691</v>
      </c>
      <c r="F2612" s="22" t="s">
        <v>10692</v>
      </c>
      <c r="G2612" s="22"/>
      <c r="H2612" s="14">
        <v>0.040000000000000001</v>
      </c>
      <c r="I2612" s="15" t="s">
        <v>64</v>
      </c>
      <c r="J2612" s="22" t="s">
        <v>65</v>
      </c>
      <c r="K2612" s="13">
        <v>90</v>
      </c>
      <c r="L2612" s="23">
        <v>2</v>
      </c>
      <c r="M2612" s="29">
        <f t="shared" si="149"/>
        <v>8</v>
      </c>
      <c r="N2612" s="29">
        <f t="shared" si="150"/>
        <v>10</v>
      </c>
      <c r="O2612" s="23">
        <v>5</v>
      </c>
      <c r="P2612" s="23">
        <v>20</v>
      </c>
      <c r="Q2612" s="23"/>
      <c r="R2612" s="23"/>
      <c r="S2612" s="22" t="s">
        <v>66</v>
      </c>
      <c r="T2612" s="22">
        <v>15</v>
      </c>
      <c r="U2612" s="22">
        <v>381.42000000000002</v>
      </c>
      <c r="V2612" s="22">
        <v>570</v>
      </c>
      <c r="W2612" s="22">
        <v>990</v>
      </c>
      <c r="X2612" s="24">
        <v>8</v>
      </c>
      <c r="Y2612" s="25">
        <v>9</v>
      </c>
      <c r="Z2612" s="18">
        <f>#NAME?</f>
        <v>9</v>
      </c>
      <c r="AA2612" s="18" t="b">
        <f t="shared" si="147"/>
        <v>1</v>
      </c>
      <c r="AB2612" s="26">
        <v>3</v>
      </c>
    </row>
    <row r="2613">
      <c r="A2613" s="21">
        <v>10784</v>
      </c>
      <c r="B2613" s="22" t="s">
        <v>10693</v>
      </c>
      <c r="C2613" s="22" t="s">
        <v>10694</v>
      </c>
      <c r="D2613" s="22" t="s">
        <v>4422</v>
      </c>
      <c r="E2613" s="22" t="s">
        <v>10695</v>
      </c>
      <c r="F2613" s="22" t="s">
        <v>10696</v>
      </c>
      <c r="G2613" s="22"/>
      <c r="H2613" s="14">
        <v>0.040000000000000001</v>
      </c>
      <c r="I2613" s="15" t="s">
        <v>64</v>
      </c>
      <c r="J2613" s="22" t="s">
        <v>65</v>
      </c>
      <c r="K2613" s="13">
        <v>90</v>
      </c>
      <c r="L2613" s="23">
        <v>2</v>
      </c>
      <c r="M2613" s="29">
        <f t="shared" si="149"/>
        <v>8</v>
      </c>
      <c r="N2613" s="29">
        <f t="shared" si="150"/>
        <v>10</v>
      </c>
      <c r="O2613" s="23">
        <v>5</v>
      </c>
      <c r="P2613" s="23">
        <v>20</v>
      </c>
      <c r="Q2613" s="23"/>
      <c r="R2613" s="23"/>
      <c r="S2613" s="22" t="s">
        <v>66</v>
      </c>
      <c r="T2613" s="22">
        <v>15</v>
      </c>
      <c r="U2613" s="22">
        <v>381.42000000000002</v>
      </c>
      <c r="V2613" s="22">
        <v>570</v>
      </c>
      <c r="W2613" s="22">
        <v>990</v>
      </c>
      <c r="X2613" s="24">
        <v>7</v>
      </c>
      <c r="Y2613" s="25">
        <v>9</v>
      </c>
      <c r="Z2613" s="18">
        <f>#NAME?</f>
        <v>9</v>
      </c>
      <c r="AA2613" s="18" t="b">
        <f t="shared" si="147"/>
        <v>1</v>
      </c>
      <c r="AB2613" s="26">
        <v>4</v>
      </c>
    </row>
    <row r="2614">
      <c r="A2614" s="21">
        <v>10793</v>
      </c>
      <c r="B2614" s="22" t="s">
        <v>10697</v>
      </c>
      <c r="C2614" s="22" t="s">
        <v>10698</v>
      </c>
      <c r="D2614" s="22" t="s">
        <v>4422</v>
      </c>
      <c r="E2614" s="22" t="s">
        <v>10699</v>
      </c>
      <c r="F2614" s="22" t="s">
        <v>10700</v>
      </c>
      <c r="G2614" s="22"/>
      <c r="H2614" s="14">
        <v>0.040000000000000001</v>
      </c>
      <c r="I2614" s="15" t="s">
        <v>64</v>
      </c>
      <c r="J2614" s="22" t="s">
        <v>65</v>
      </c>
      <c r="K2614" s="13">
        <v>90</v>
      </c>
      <c r="L2614" s="23">
        <v>1</v>
      </c>
      <c r="M2614" s="29">
        <f t="shared" si="149"/>
        <v>4</v>
      </c>
      <c r="N2614" s="29">
        <f t="shared" si="150"/>
        <v>5</v>
      </c>
      <c r="O2614" s="23"/>
      <c r="P2614" s="23"/>
      <c r="Q2614" s="23">
        <v>0</v>
      </c>
      <c r="R2614" s="23">
        <v>1</v>
      </c>
      <c r="S2614" s="22" t="s">
        <v>66</v>
      </c>
      <c r="T2614" s="22">
        <v>22</v>
      </c>
      <c r="U2614" s="22">
        <v>3665.75</v>
      </c>
      <c r="V2614" s="22">
        <v>5580</v>
      </c>
      <c r="W2614" s="22">
        <v>7700</v>
      </c>
      <c r="X2614" s="24"/>
      <c r="Y2614" s="25">
        <v>16</v>
      </c>
      <c r="Z2614" s="18">
        <f>#NAME?</f>
        <v>16</v>
      </c>
      <c r="AA2614" s="18" t="b">
        <f t="shared" si="147"/>
        <v>1</v>
      </c>
      <c r="AB2614" s="26">
        <v>2</v>
      </c>
    </row>
    <row r="2615">
      <c r="A2615" s="21">
        <v>10792</v>
      </c>
      <c r="B2615" s="22" t="s">
        <v>10701</v>
      </c>
      <c r="C2615" s="22" t="s">
        <v>10702</v>
      </c>
      <c r="D2615" s="22" t="s">
        <v>4422</v>
      </c>
      <c r="E2615" s="22" t="s">
        <v>10703</v>
      </c>
      <c r="F2615" s="22" t="s">
        <v>10704</v>
      </c>
      <c r="G2615" s="22"/>
      <c r="H2615" s="14">
        <v>0.040000000000000001</v>
      </c>
      <c r="I2615" s="15" t="s">
        <v>6599</v>
      </c>
      <c r="J2615" s="22" t="s">
        <v>6600</v>
      </c>
      <c r="K2615" s="13">
        <v>90</v>
      </c>
      <c r="L2615" s="23">
        <v>1</v>
      </c>
      <c r="M2615" s="29">
        <f t="shared" si="149"/>
        <v>4</v>
      </c>
      <c r="N2615" s="29">
        <f t="shared" si="150"/>
        <v>5</v>
      </c>
      <c r="O2615" s="23"/>
      <c r="P2615" s="23"/>
      <c r="Q2615" s="23">
        <v>0</v>
      </c>
      <c r="R2615" s="23">
        <v>1</v>
      </c>
      <c r="S2615" s="22" t="s">
        <v>34</v>
      </c>
      <c r="T2615" s="22">
        <v>7</v>
      </c>
      <c r="U2615" s="22">
        <v>1094</v>
      </c>
      <c r="V2615" s="22">
        <v>1700</v>
      </c>
      <c r="W2615" s="22">
        <v>2350</v>
      </c>
      <c r="X2615" s="24"/>
      <c r="Y2615" s="25"/>
      <c r="Z2615" s="18">
        <f>#NAME?</f>
        <v>0</v>
      </c>
      <c r="AA2615" s="18" t="b">
        <f t="shared" si="147"/>
        <v>1</v>
      </c>
      <c r="AB2615" s="26">
        <v>1</v>
      </c>
    </row>
    <row r="2616">
      <c r="A2616" s="21">
        <v>10783</v>
      </c>
      <c r="B2616" s="22" t="s">
        <v>10705</v>
      </c>
      <c r="C2616" s="22" t="s">
        <v>10706</v>
      </c>
      <c r="D2616" s="22" t="s">
        <v>4422</v>
      </c>
      <c r="E2616" s="22" t="s">
        <v>10707</v>
      </c>
      <c r="F2616" s="22" t="s">
        <v>10708</v>
      </c>
      <c r="G2616" s="22"/>
      <c r="H2616" s="14">
        <v>0.040000000000000001</v>
      </c>
      <c r="I2616" s="15" t="s">
        <v>64</v>
      </c>
      <c r="J2616" s="22" t="s">
        <v>65</v>
      </c>
      <c r="K2616" s="13">
        <v>90</v>
      </c>
      <c r="L2616" s="23">
        <v>3</v>
      </c>
      <c r="M2616" s="29">
        <f t="shared" si="149"/>
        <v>12</v>
      </c>
      <c r="N2616" s="29">
        <f t="shared" si="150"/>
        <v>15</v>
      </c>
      <c r="O2616" s="23"/>
      <c r="P2616" s="23"/>
      <c r="Q2616" s="23">
        <v>2</v>
      </c>
      <c r="R2616" s="23">
        <v>5</v>
      </c>
      <c r="S2616" s="22" t="s">
        <v>66</v>
      </c>
      <c r="T2616" s="22">
        <v>65</v>
      </c>
      <c r="U2616" s="22">
        <v>1658</v>
      </c>
      <c r="V2616" s="22">
        <v>2490</v>
      </c>
      <c r="W2616" s="22">
        <v>3320</v>
      </c>
      <c r="X2616" s="24">
        <v>2</v>
      </c>
      <c r="Y2616" s="25">
        <v>16</v>
      </c>
      <c r="Z2616" s="18">
        <f>#NAME?</f>
        <v>16</v>
      </c>
      <c r="AA2616" s="18" t="b">
        <f t="shared" si="147"/>
        <v>1</v>
      </c>
      <c r="AB2616" s="26">
        <v>3</v>
      </c>
    </row>
    <row r="2617">
      <c r="A2617" s="21">
        <v>10782</v>
      </c>
      <c r="B2617" s="22" t="s">
        <v>10709</v>
      </c>
      <c r="C2617" s="22" t="s">
        <v>10710</v>
      </c>
      <c r="D2617" s="22" t="s">
        <v>4422</v>
      </c>
      <c r="E2617" s="22" t="s">
        <v>10711</v>
      </c>
      <c r="F2617" s="22" t="s">
        <v>10712</v>
      </c>
      <c r="G2617" s="22"/>
      <c r="H2617" s="14">
        <v>0.040000000000000001</v>
      </c>
      <c r="I2617" s="15" t="s">
        <v>64</v>
      </c>
      <c r="J2617" s="22" t="s">
        <v>65</v>
      </c>
      <c r="K2617" s="13">
        <v>90</v>
      </c>
      <c r="L2617" s="23">
        <v>3</v>
      </c>
      <c r="M2617" s="29">
        <f t="shared" si="149"/>
        <v>12</v>
      </c>
      <c r="N2617" s="29">
        <f t="shared" si="150"/>
        <v>15</v>
      </c>
      <c r="O2617" s="23"/>
      <c r="P2617" s="23"/>
      <c r="Q2617" s="23">
        <v>2</v>
      </c>
      <c r="R2617" s="23">
        <v>5</v>
      </c>
      <c r="S2617" s="22" t="s">
        <v>66</v>
      </c>
      <c r="T2617" s="22">
        <v>65</v>
      </c>
      <c r="U2617" s="22">
        <v>1658</v>
      </c>
      <c r="V2617" s="22">
        <v>2490</v>
      </c>
      <c r="W2617" s="22">
        <v>3320</v>
      </c>
      <c r="X2617" s="24"/>
      <c r="Y2617" s="25">
        <v>14</v>
      </c>
      <c r="Z2617" s="18">
        <f>#NAME?</f>
        <v>14</v>
      </c>
      <c r="AA2617" s="18" t="b">
        <f t="shared" si="147"/>
        <v>1</v>
      </c>
      <c r="AB2617" s="26">
        <v>0</v>
      </c>
    </row>
    <row r="2618">
      <c r="A2618" s="21">
        <v>10791</v>
      </c>
      <c r="B2618" s="22" t="s">
        <v>10713</v>
      </c>
      <c r="C2618" s="22" t="s">
        <v>10714</v>
      </c>
      <c r="D2618" s="22" t="s">
        <v>4422</v>
      </c>
      <c r="E2618" s="22" t="s">
        <v>10715</v>
      </c>
      <c r="F2618" s="22" t="s">
        <v>10716</v>
      </c>
      <c r="G2618" s="22"/>
      <c r="H2618" s="14">
        <v>0.040000000000000001</v>
      </c>
      <c r="I2618" s="15" t="s">
        <v>64</v>
      </c>
      <c r="J2618" s="22" t="s">
        <v>65</v>
      </c>
      <c r="K2618" s="13">
        <v>90</v>
      </c>
      <c r="L2618" s="23">
        <v>1</v>
      </c>
      <c r="M2618" s="29">
        <f t="shared" si="149"/>
        <v>4</v>
      </c>
      <c r="N2618" s="29">
        <f t="shared" si="150"/>
        <v>5</v>
      </c>
      <c r="O2618" s="23">
        <v>2</v>
      </c>
      <c r="P2618" s="23">
        <v>5</v>
      </c>
      <c r="Q2618" s="23"/>
      <c r="R2618" s="23"/>
      <c r="S2618" s="22" t="s">
        <v>66</v>
      </c>
      <c r="T2618" s="22">
        <v>12.1</v>
      </c>
      <c r="U2618" s="22">
        <v>1891</v>
      </c>
      <c r="V2618" s="22">
        <v>2930</v>
      </c>
      <c r="W2618" s="22">
        <v>4040</v>
      </c>
      <c r="X2618" s="24"/>
      <c r="Y2618" s="25"/>
      <c r="Z2618" s="18">
        <f>#NAME?</f>
        <v>0</v>
      </c>
      <c r="AA2618" s="18" t="b">
        <f t="shared" si="147"/>
        <v>1</v>
      </c>
      <c r="AB2618" s="26"/>
    </row>
    <row r="2619">
      <c r="A2619" s="21">
        <v>10790</v>
      </c>
      <c r="B2619" s="22" t="s">
        <v>10717</v>
      </c>
      <c r="C2619" s="22" t="s">
        <v>10718</v>
      </c>
      <c r="D2619" s="22" t="s">
        <v>4422</v>
      </c>
      <c r="E2619" s="22" t="s">
        <v>10719</v>
      </c>
      <c r="F2619" s="22" t="s">
        <v>10720</v>
      </c>
      <c r="G2619" s="22"/>
      <c r="H2619" s="14">
        <v>0.040000000000000001</v>
      </c>
      <c r="I2619" s="15" t="s">
        <v>64</v>
      </c>
      <c r="J2619" s="22" t="s">
        <v>65</v>
      </c>
      <c r="K2619" s="13">
        <v>90</v>
      </c>
      <c r="L2619" s="23">
        <v>1</v>
      </c>
      <c r="M2619" s="29">
        <f t="shared" si="149"/>
        <v>4</v>
      </c>
      <c r="N2619" s="29">
        <f t="shared" si="150"/>
        <v>5</v>
      </c>
      <c r="O2619" s="23">
        <v>2</v>
      </c>
      <c r="P2619" s="23">
        <v>5</v>
      </c>
      <c r="Q2619" s="23"/>
      <c r="R2619" s="23"/>
      <c r="S2619" s="22" t="s">
        <v>66</v>
      </c>
      <c r="T2619" s="22">
        <v>12.1</v>
      </c>
      <c r="U2619" s="22">
        <v>1891</v>
      </c>
      <c r="V2619" s="22">
        <v>2930</v>
      </c>
      <c r="W2619" s="22">
        <v>4040</v>
      </c>
      <c r="X2619" s="24"/>
      <c r="Y2619" s="25"/>
      <c r="Z2619" s="18">
        <f>#NAME?</f>
        <v>0</v>
      </c>
      <c r="AA2619" s="18" t="b">
        <f t="shared" si="147"/>
        <v>1</v>
      </c>
      <c r="AB2619" s="26"/>
    </row>
    <row r="2620">
      <c r="A2620" s="21">
        <v>10789</v>
      </c>
      <c r="B2620" s="22" t="s">
        <v>10721</v>
      </c>
      <c r="C2620" s="22" t="s">
        <v>10722</v>
      </c>
      <c r="D2620" s="22" t="s">
        <v>4422</v>
      </c>
      <c r="E2620" s="22" t="s">
        <v>10723</v>
      </c>
      <c r="F2620" s="22" t="s">
        <v>10724</v>
      </c>
      <c r="G2620" s="22"/>
      <c r="H2620" s="14">
        <v>0.040000000000000001</v>
      </c>
      <c r="I2620" s="15" t="s">
        <v>64</v>
      </c>
      <c r="J2620" s="22" t="s">
        <v>65</v>
      </c>
      <c r="K2620" s="13">
        <v>90</v>
      </c>
      <c r="L2620" s="23">
        <v>2</v>
      </c>
      <c r="M2620" s="29">
        <f t="shared" si="149"/>
        <v>8</v>
      </c>
      <c r="N2620" s="29">
        <f t="shared" si="150"/>
        <v>10</v>
      </c>
      <c r="O2620" s="23"/>
      <c r="P2620" s="23"/>
      <c r="Q2620" s="23">
        <v>2</v>
      </c>
      <c r="R2620" s="23">
        <v>5</v>
      </c>
      <c r="S2620" s="22" t="s">
        <v>66</v>
      </c>
      <c r="T2620" s="22">
        <v>30</v>
      </c>
      <c r="U2620" s="22">
        <v>697.5</v>
      </c>
      <c r="V2620" s="22">
        <v>910</v>
      </c>
      <c r="W2620" s="22">
        <v>1260</v>
      </c>
      <c r="X2620" s="24"/>
      <c r="Y2620" s="25">
        <v>0</v>
      </c>
      <c r="Z2620" s="18">
        <f>#NAME?</f>
        <v>0</v>
      </c>
      <c r="AA2620" s="18" t="b">
        <f t="shared" si="147"/>
        <v>1</v>
      </c>
      <c r="AB2620" s="26">
        <v>2</v>
      </c>
    </row>
    <row r="2621">
      <c r="A2621" s="21">
        <v>10788</v>
      </c>
      <c r="B2621" s="22" t="s">
        <v>10725</v>
      </c>
      <c r="C2621" s="22" t="s">
        <v>10726</v>
      </c>
      <c r="D2621" s="22" t="s">
        <v>4422</v>
      </c>
      <c r="E2621" s="22" t="s">
        <v>10727</v>
      </c>
      <c r="F2621" s="22" t="s">
        <v>10728</v>
      </c>
      <c r="G2621" s="22"/>
      <c r="H2621" s="14">
        <v>0.040000000000000001</v>
      </c>
      <c r="I2621" s="15" t="s">
        <v>64</v>
      </c>
      <c r="J2621" s="22" t="s">
        <v>65</v>
      </c>
      <c r="K2621" s="13">
        <v>90</v>
      </c>
      <c r="L2621" s="23">
        <v>2</v>
      </c>
      <c r="M2621" s="29">
        <f t="shared" si="149"/>
        <v>8</v>
      </c>
      <c r="N2621" s="29">
        <f t="shared" si="150"/>
        <v>10</v>
      </c>
      <c r="O2621" s="23"/>
      <c r="P2621" s="23"/>
      <c r="Q2621" s="23">
        <v>2</v>
      </c>
      <c r="R2621" s="23">
        <v>5</v>
      </c>
      <c r="S2621" s="22" t="s">
        <v>66</v>
      </c>
      <c r="T2621" s="22">
        <v>30</v>
      </c>
      <c r="U2621" s="22">
        <v>697.5</v>
      </c>
      <c r="V2621" s="22">
        <v>910</v>
      </c>
      <c r="W2621" s="22">
        <v>1260</v>
      </c>
      <c r="X2621" s="24">
        <v>2</v>
      </c>
      <c r="Y2621" s="25">
        <v>3</v>
      </c>
      <c r="Z2621" s="18">
        <f>#NAME?</f>
        <v>3</v>
      </c>
      <c r="AA2621" s="18" t="b">
        <f t="shared" si="147"/>
        <v>1</v>
      </c>
      <c r="AB2621" s="26">
        <v>1</v>
      </c>
    </row>
    <row r="2622">
      <c r="A2622" s="12">
        <v>13453</v>
      </c>
      <c r="B2622" s="13" t="s">
        <v>10729</v>
      </c>
      <c r="C2622" s="13" t="s">
        <v>10730</v>
      </c>
      <c r="D2622" s="13" t="s">
        <v>4422</v>
      </c>
      <c r="E2622" s="13" t="s">
        <v>10731</v>
      </c>
      <c r="F2622" s="13" t="s">
        <v>10732</v>
      </c>
      <c r="G2622" s="13" t="s">
        <v>10733</v>
      </c>
      <c r="H2622" s="14">
        <v>0.02</v>
      </c>
      <c r="I2622" s="15" t="s">
        <v>32</v>
      </c>
      <c r="J2622" s="13" t="s">
        <v>33</v>
      </c>
      <c r="K2622" s="13">
        <v>90</v>
      </c>
      <c r="L2622" s="16">
        <v>2</v>
      </c>
      <c r="M2622" s="29">
        <f t="shared" si="149"/>
        <v>8</v>
      </c>
      <c r="N2622" s="29">
        <f t="shared" si="150"/>
        <v>10</v>
      </c>
      <c r="O2622" s="16"/>
      <c r="P2622" s="16"/>
      <c r="Q2622" s="16">
        <v>1</v>
      </c>
      <c r="R2622" s="16">
        <v>2</v>
      </c>
      <c r="S2622" s="13" t="s">
        <v>34</v>
      </c>
      <c r="T2622" s="13">
        <v>10</v>
      </c>
      <c r="U2622" s="13">
        <v>1</v>
      </c>
      <c r="V2622" s="13">
        <v>2000</v>
      </c>
      <c r="W2622" s="13">
        <v>2760</v>
      </c>
      <c r="X2622" s="17"/>
      <c r="Y2622" s="18"/>
      <c r="Z2622" s="18">
        <f>#NAME?</f>
        <v>0</v>
      </c>
      <c r="AA2622" s="18" t="b">
        <f t="shared" si="147"/>
        <v>1</v>
      </c>
      <c r="AB2622" s="19"/>
    </row>
    <row r="2623">
      <c r="A2623" s="21">
        <v>10802</v>
      </c>
      <c r="B2623" s="22" t="s">
        <v>10734</v>
      </c>
      <c r="C2623" s="22" t="s">
        <v>10735</v>
      </c>
      <c r="D2623" s="22" t="s">
        <v>4422</v>
      </c>
      <c r="E2623" s="22" t="s">
        <v>10736</v>
      </c>
      <c r="F2623" s="22" t="s">
        <v>10737</v>
      </c>
      <c r="G2623" s="22"/>
      <c r="H2623" s="14">
        <v>0.040000000000000001</v>
      </c>
      <c r="I2623" s="15" t="s">
        <v>64</v>
      </c>
      <c r="J2623" s="22" t="s">
        <v>65</v>
      </c>
      <c r="K2623" s="13">
        <v>90</v>
      </c>
      <c r="L2623" s="23">
        <v>0</v>
      </c>
      <c r="M2623" s="29">
        <f t="shared" si="149"/>
        <v>0</v>
      </c>
      <c r="N2623" s="29">
        <f t="shared" si="150"/>
        <v>0</v>
      </c>
      <c r="O2623" s="23">
        <v>1</v>
      </c>
      <c r="P2623" s="23">
        <v>3</v>
      </c>
      <c r="Q2623" s="23"/>
      <c r="R2623" s="23"/>
      <c r="S2623" s="22" t="s">
        <v>66</v>
      </c>
      <c r="T2623" s="22">
        <v>20</v>
      </c>
      <c r="U2623" s="22">
        <v>510</v>
      </c>
      <c r="V2623" s="22">
        <v>770</v>
      </c>
      <c r="W2623" s="22">
        <v>1400</v>
      </c>
      <c r="X2623" s="24">
        <v>4</v>
      </c>
      <c r="Y2623" s="25">
        <v>25</v>
      </c>
      <c r="Z2623" s="18">
        <f>#NAME?</f>
        <v>25</v>
      </c>
      <c r="AA2623" s="18" t="b">
        <f t="shared" si="147"/>
        <v>1</v>
      </c>
      <c r="AB2623" s="26">
        <v>10</v>
      </c>
    </row>
    <row r="2624">
      <c r="A2624" s="21">
        <v>10801</v>
      </c>
      <c r="B2624" s="22" t="s">
        <v>10738</v>
      </c>
      <c r="C2624" s="22" t="s">
        <v>10739</v>
      </c>
      <c r="D2624" s="22" t="s">
        <v>4422</v>
      </c>
      <c r="E2624" s="22" t="s">
        <v>10740</v>
      </c>
      <c r="F2624" s="22" t="s">
        <v>10741</v>
      </c>
      <c r="G2624" s="22"/>
      <c r="H2624" s="14">
        <v>0.040000000000000001</v>
      </c>
      <c r="I2624" s="15" t="s">
        <v>64</v>
      </c>
      <c r="J2624" s="22" t="s">
        <v>65</v>
      </c>
      <c r="K2624" s="13">
        <v>90</v>
      </c>
      <c r="L2624" s="23">
        <v>0</v>
      </c>
      <c r="M2624" s="29">
        <f t="shared" si="149"/>
        <v>0</v>
      </c>
      <c r="N2624" s="29">
        <f t="shared" si="150"/>
        <v>0</v>
      </c>
      <c r="O2624" s="23">
        <v>1</v>
      </c>
      <c r="P2624" s="23">
        <v>3</v>
      </c>
      <c r="Q2624" s="23"/>
      <c r="R2624" s="23"/>
      <c r="S2624" s="22" t="s">
        <v>66</v>
      </c>
      <c r="T2624" s="22">
        <v>20</v>
      </c>
      <c r="U2624" s="22">
        <v>510</v>
      </c>
      <c r="V2624" s="22">
        <v>770</v>
      </c>
      <c r="W2624" s="22">
        <v>1400</v>
      </c>
      <c r="X2624" s="24">
        <v>4</v>
      </c>
      <c r="Y2624" s="25">
        <v>35</v>
      </c>
      <c r="Z2624" s="18">
        <f>#NAME?</f>
        <v>35</v>
      </c>
      <c r="AA2624" s="18" t="b">
        <f t="shared" si="147"/>
        <v>1</v>
      </c>
      <c r="AB2624" s="26">
        <v>10</v>
      </c>
    </row>
    <row r="2625">
      <c r="A2625" s="21">
        <v>10797</v>
      </c>
      <c r="B2625" s="22" t="s">
        <v>10742</v>
      </c>
      <c r="C2625" s="22" t="s">
        <v>10743</v>
      </c>
      <c r="D2625" s="22" t="s">
        <v>4422</v>
      </c>
      <c r="E2625" s="22" t="s">
        <v>10744</v>
      </c>
      <c r="F2625" s="22" t="s">
        <v>10745</v>
      </c>
      <c r="G2625" s="22"/>
      <c r="H2625" s="14">
        <v>0.040000000000000001</v>
      </c>
      <c r="I2625" s="15" t="s">
        <v>64</v>
      </c>
      <c r="J2625" s="22" t="s">
        <v>65</v>
      </c>
      <c r="K2625" s="13">
        <v>90</v>
      </c>
      <c r="L2625" s="23">
        <v>3</v>
      </c>
      <c r="M2625" s="29">
        <f t="shared" si="149"/>
        <v>12</v>
      </c>
      <c r="N2625" s="29">
        <f t="shared" si="150"/>
        <v>15</v>
      </c>
      <c r="O2625" s="23">
        <v>2</v>
      </c>
      <c r="P2625" s="23">
        <v>5</v>
      </c>
      <c r="Q2625" s="23"/>
      <c r="R2625" s="23"/>
      <c r="S2625" s="22" t="s">
        <v>66</v>
      </c>
      <c r="T2625" s="22">
        <v>20</v>
      </c>
      <c r="U2625" s="22">
        <v>544</v>
      </c>
      <c r="V2625" s="22">
        <v>820</v>
      </c>
      <c r="W2625" s="22">
        <v>1090</v>
      </c>
      <c r="X2625" s="24">
        <v>21</v>
      </c>
      <c r="Y2625" s="25">
        <v>20</v>
      </c>
      <c r="Z2625" s="18">
        <f>#NAME?</f>
        <v>20</v>
      </c>
      <c r="AA2625" s="18" t="b">
        <f t="shared" si="147"/>
        <v>1</v>
      </c>
      <c r="AB2625" s="26"/>
    </row>
    <row r="2626">
      <c r="A2626" s="21">
        <v>10796</v>
      </c>
      <c r="B2626" s="22" t="s">
        <v>10746</v>
      </c>
      <c r="C2626" s="22" t="s">
        <v>10747</v>
      </c>
      <c r="D2626" s="22" t="s">
        <v>4422</v>
      </c>
      <c r="E2626" s="22" t="s">
        <v>10748</v>
      </c>
      <c r="F2626" s="22" t="s">
        <v>10749</v>
      </c>
      <c r="G2626" s="22"/>
      <c r="H2626" s="14">
        <v>0.040000000000000001</v>
      </c>
      <c r="I2626" s="15" t="s">
        <v>64</v>
      </c>
      <c r="J2626" s="22" t="s">
        <v>65</v>
      </c>
      <c r="K2626" s="13">
        <v>90</v>
      </c>
      <c r="L2626" s="23">
        <v>3</v>
      </c>
      <c r="M2626" s="29">
        <f t="shared" si="149"/>
        <v>12</v>
      </c>
      <c r="N2626" s="29">
        <f t="shared" si="150"/>
        <v>15</v>
      </c>
      <c r="O2626" s="23">
        <v>2</v>
      </c>
      <c r="P2626" s="23">
        <v>5</v>
      </c>
      <c r="Q2626" s="23"/>
      <c r="R2626" s="23"/>
      <c r="S2626" s="22" t="s">
        <v>66</v>
      </c>
      <c r="T2626" s="22">
        <v>20</v>
      </c>
      <c r="U2626" s="22">
        <v>544</v>
      </c>
      <c r="V2626" s="22">
        <v>820</v>
      </c>
      <c r="W2626" s="22">
        <v>1090</v>
      </c>
      <c r="X2626" s="24">
        <v>15</v>
      </c>
      <c r="Y2626" s="25">
        <v>20</v>
      </c>
      <c r="Z2626" s="18">
        <f>#NAME?</f>
        <v>20</v>
      </c>
      <c r="AA2626" s="18" t="b">
        <f t="shared" si="147"/>
        <v>1</v>
      </c>
      <c r="AB2626" s="26"/>
    </row>
    <row r="2627">
      <c r="A2627" s="21">
        <v>10799</v>
      </c>
      <c r="B2627" s="22" t="s">
        <v>10750</v>
      </c>
      <c r="C2627" s="22" t="s">
        <v>10751</v>
      </c>
      <c r="D2627" s="22" t="s">
        <v>4422</v>
      </c>
      <c r="E2627" s="22" t="s">
        <v>10752</v>
      </c>
      <c r="F2627" s="22" t="s">
        <v>10753</v>
      </c>
      <c r="G2627" s="22"/>
      <c r="H2627" s="14">
        <v>0.040000000000000001</v>
      </c>
      <c r="I2627" s="15" t="s">
        <v>64</v>
      </c>
      <c r="J2627" s="22" t="s">
        <v>65</v>
      </c>
      <c r="K2627" s="13">
        <v>90</v>
      </c>
      <c r="L2627" s="23">
        <v>2</v>
      </c>
      <c r="M2627" s="29">
        <f t="shared" si="149"/>
        <v>8</v>
      </c>
      <c r="N2627" s="29">
        <f t="shared" si="150"/>
        <v>10</v>
      </c>
      <c r="O2627" s="23">
        <v>2</v>
      </c>
      <c r="P2627" s="23">
        <v>5</v>
      </c>
      <c r="Q2627" s="23"/>
      <c r="R2627" s="23"/>
      <c r="S2627" s="22" t="s">
        <v>66</v>
      </c>
      <c r="T2627" s="22">
        <v>25</v>
      </c>
      <c r="U2627" s="22">
        <v>638</v>
      </c>
      <c r="V2627" s="22">
        <v>960</v>
      </c>
      <c r="W2627" s="22">
        <v>1280</v>
      </c>
      <c r="X2627" s="24">
        <v>5</v>
      </c>
      <c r="Y2627" s="25">
        <v>15</v>
      </c>
      <c r="Z2627" s="18">
        <f>#NAME?</f>
        <v>15</v>
      </c>
      <c r="AA2627" s="18" t="b">
        <f t="shared" ref="AA2627:AA2690" si="151">Y2627=Z2627</f>
        <v>1</v>
      </c>
      <c r="AB2627" s="26">
        <v>10</v>
      </c>
    </row>
    <row r="2628">
      <c r="A2628" s="21">
        <v>10798</v>
      </c>
      <c r="B2628" s="22" t="s">
        <v>10754</v>
      </c>
      <c r="C2628" s="22" t="s">
        <v>10755</v>
      </c>
      <c r="D2628" s="22" t="s">
        <v>4422</v>
      </c>
      <c r="E2628" s="22" t="s">
        <v>10756</v>
      </c>
      <c r="F2628" s="22" t="s">
        <v>10757</v>
      </c>
      <c r="G2628" s="22"/>
      <c r="H2628" s="14">
        <v>0.040000000000000001</v>
      </c>
      <c r="I2628" s="15" t="s">
        <v>64</v>
      </c>
      <c r="J2628" s="22" t="s">
        <v>65</v>
      </c>
      <c r="K2628" s="13">
        <v>90</v>
      </c>
      <c r="L2628" s="23">
        <v>2</v>
      </c>
      <c r="M2628" s="29">
        <f t="shared" si="149"/>
        <v>8</v>
      </c>
      <c r="N2628" s="29">
        <f t="shared" si="150"/>
        <v>10</v>
      </c>
      <c r="O2628" s="23">
        <v>2</v>
      </c>
      <c r="P2628" s="23">
        <v>5</v>
      </c>
      <c r="Q2628" s="23"/>
      <c r="R2628" s="23"/>
      <c r="S2628" s="22" t="s">
        <v>66</v>
      </c>
      <c r="T2628" s="22">
        <v>25</v>
      </c>
      <c r="U2628" s="22">
        <v>638</v>
      </c>
      <c r="V2628" s="22">
        <v>960</v>
      </c>
      <c r="W2628" s="22">
        <v>1280</v>
      </c>
      <c r="X2628" s="24">
        <v>5</v>
      </c>
      <c r="Y2628" s="25">
        <v>18</v>
      </c>
      <c r="Z2628" s="18">
        <f>#NAME?</f>
        <v>18</v>
      </c>
      <c r="AA2628" s="18" t="b">
        <f t="shared" si="151"/>
        <v>1</v>
      </c>
      <c r="AB2628" s="26">
        <v>9</v>
      </c>
    </row>
    <row r="2629">
      <c r="A2629" s="21">
        <v>10804</v>
      </c>
      <c r="B2629" s="22" t="s">
        <v>10758</v>
      </c>
      <c r="C2629" s="22" t="s">
        <v>10759</v>
      </c>
      <c r="D2629" s="22" t="s">
        <v>4422</v>
      </c>
      <c r="E2629" s="22" t="s">
        <v>10760</v>
      </c>
      <c r="F2629" s="22" t="s">
        <v>10761</v>
      </c>
      <c r="G2629" s="22"/>
      <c r="H2629" s="14">
        <v>0.040000000000000001</v>
      </c>
      <c r="I2629" s="15" t="s">
        <v>64</v>
      </c>
      <c r="J2629" s="22" t="s">
        <v>65</v>
      </c>
      <c r="K2629" s="13">
        <v>90</v>
      </c>
      <c r="L2629" s="23">
        <v>0</v>
      </c>
      <c r="M2629" s="29">
        <f t="shared" si="149"/>
        <v>0</v>
      </c>
      <c r="N2629" s="29">
        <f t="shared" si="150"/>
        <v>0</v>
      </c>
      <c r="O2629" s="23"/>
      <c r="P2629" s="23"/>
      <c r="Q2629" s="23">
        <v>0</v>
      </c>
      <c r="R2629" s="23">
        <v>1</v>
      </c>
      <c r="S2629" s="22" t="s">
        <v>66</v>
      </c>
      <c r="T2629" s="22">
        <v>11</v>
      </c>
      <c r="U2629" s="22">
        <v>1719</v>
      </c>
      <c r="V2629" s="22">
        <v>2660</v>
      </c>
      <c r="W2629" s="22">
        <v>3670</v>
      </c>
      <c r="X2629" s="24"/>
      <c r="Y2629" s="25"/>
      <c r="Z2629" s="18">
        <f>#NAME?</f>
        <v>0</v>
      </c>
      <c r="AA2629" s="18" t="b">
        <f t="shared" si="151"/>
        <v>1</v>
      </c>
      <c r="AB2629" s="26"/>
    </row>
    <row r="2630">
      <c r="A2630" s="21">
        <v>10795</v>
      </c>
      <c r="B2630" s="22" t="s">
        <v>10762</v>
      </c>
      <c r="C2630" s="22" t="s">
        <v>10763</v>
      </c>
      <c r="D2630" s="22" t="s">
        <v>4422</v>
      </c>
      <c r="E2630" s="22" t="s">
        <v>10764</v>
      </c>
      <c r="F2630" s="22" t="s">
        <v>10765</v>
      </c>
      <c r="G2630" s="22"/>
      <c r="H2630" s="14">
        <v>0.040000000000000001</v>
      </c>
      <c r="I2630" s="15" t="s">
        <v>64</v>
      </c>
      <c r="J2630" s="22" t="s">
        <v>65</v>
      </c>
      <c r="K2630" s="13">
        <v>90</v>
      </c>
      <c r="L2630" s="23">
        <v>1</v>
      </c>
      <c r="M2630" s="29">
        <f t="shared" si="149"/>
        <v>4</v>
      </c>
      <c r="N2630" s="29">
        <f t="shared" si="150"/>
        <v>5</v>
      </c>
      <c r="O2630" s="23"/>
      <c r="P2630" s="23"/>
      <c r="Q2630" s="23">
        <v>0</v>
      </c>
      <c r="R2630" s="23">
        <v>2</v>
      </c>
      <c r="S2630" s="22" t="s">
        <v>66</v>
      </c>
      <c r="T2630" s="22">
        <v>110</v>
      </c>
      <c r="U2630" s="22">
        <v>2797.0799999999999</v>
      </c>
      <c r="V2630" s="22">
        <v>4210</v>
      </c>
      <c r="W2630" s="22">
        <v>7260</v>
      </c>
      <c r="X2630" s="24">
        <v>4</v>
      </c>
      <c r="Y2630" s="25">
        <v>4</v>
      </c>
      <c r="Z2630" s="18">
        <f>#NAME?</f>
        <v>4</v>
      </c>
      <c r="AA2630" s="18" t="b">
        <f t="shared" si="151"/>
        <v>1</v>
      </c>
      <c r="AB2630" s="26">
        <v>3</v>
      </c>
    </row>
    <row r="2631">
      <c r="A2631" s="21">
        <v>10794</v>
      </c>
      <c r="B2631" s="22" t="s">
        <v>10766</v>
      </c>
      <c r="C2631" s="22" t="s">
        <v>10767</v>
      </c>
      <c r="D2631" s="22" t="s">
        <v>4422</v>
      </c>
      <c r="E2631" s="22" t="s">
        <v>10768</v>
      </c>
      <c r="F2631" s="22" t="s">
        <v>10769</v>
      </c>
      <c r="G2631" s="22"/>
      <c r="H2631" s="14">
        <v>0.040000000000000001</v>
      </c>
      <c r="I2631" s="15" t="s">
        <v>64</v>
      </c>
      <c r="J2631" s="22" t="s">
        <v>65</v>
      </c>
      <c r="K2631" s="13">
        <v>90</v>
      </c>
      <c r="L2631" s="23">
        <v>1</v>
      </c>
      <c r="M2631" s="29">
        <f t="shared" si="149"/>
        <v>4</v>
      </c>
      <c r="N2631" s="29">
        <f t="shared" si="150"/>
        <v>5</v>
      </c>
      <c r="O2631" s="23"/>
      <c r="P2631" s="23"/>
      <c r="Q2631" s="23">
        <v>0</v>
      </c>
      <c r="R2631" s="23">
        <v>2</v>
      </c>
      <c r="S2631" s="22" t="s">
        <v>66</v>
      </c>
      <c r="T2631" s="22">
        <v>110</v>
      </c>
      <c r="U2631" s="22">
        <v>2805</v>
      </c>
      <c r="V2631" s="22">
        <v>4210</v>
      </c>
      <c r="W2631" s="22">
        <v>5610</v>
      </c>
      <c r="X2631" s="24">
        <v>4</v>
      </c>
      <c r="Y2631" s="25">
        <v>14</v>
      </c>
      <c r="Z2631" s="18">
        <f>#NAME?</f>
        <v>14</v>
      </c>
      <c r="AA2631" s="18" t="b">
        <f t="shared" si="151"/>
        <v>1</v>
      </c>
      <c r="AB2631" s="26">
        <v>2</v>
      </c>
    </row>
    <row r="2632">
      <c r="A2632" s="21">
        <v>11163</v>
      </c>
      <c r="B2632" s="22" t="s">
        <v>10770</v>
      </c>
      <c r="C2632" s="22" t="s">
        <v>10771</v>
      </c>
      <c r="D2632" s="22" t="s">
        <v>4422</v>
      </c>
      <c r="E2632" s="22" t="s">
        <v>10772</v>
      </c>
      <c r="F2632" s="22" t="s">
        <v>10773</v>
      </c>
      <c r="G2632" s="22"/>
      <c r="H2632" s="14">
        <v>0.040000000000000001</v>
      </c>
      <c r="I2632" s="15" t="s">
        <v>6599</v>
      </c>
      <c r="J2632" s="22" t="s">
        <v>6600</v>
      </c>
      <c r="K2632" s="13">
        <v>90</v>
      </c>
      <c r="L2632" s="23"/>
      <c r="M2632" s="29">
        <f t="shared" si="149"/>
        <v>0</v>
      </c>
      <c r="N2632" s="29">
        <f t="shared" si="150"/>
        <v>0</v>
      </c>
      <c r="O2632" s="23">
        <v>2</v>
      </c>
      <c r="P2632" s="23">
        <v>5</v>
      </c>
      <c r="Q2632" s="23"/>
      <c r="R2632" s="23"/>
      <c r="S2632" s="22" t="s">
        <v>34</v>
      </c>
      <c r="T2632" s="22">
        <v>15</v>
      </c>
      <c r="U2632" s="22">
        <v>2345</v>
      </c>
      <c r="V2632" s="22">
        <v>3630</v>
      </c>
      <c r="W2632" s="22">
        <v>5000</v>
      </c>
      <c r="X2632" s="24"/>
      <c r="Y2632" s="25"/>
      <c r="Z2632" s="18">
        <f>#NAME?</f>
        <v>0</v>
      </c>
      <c r="AA2632" s="18" t="b">
        <f t="shared" si="151"/>
        <v>1</v>
      </c>
      <c r="AB2632" s="26"/>
    </row>
    <row r="2633">
      <c r="A2633" s="21">
        <v>10803</v>
      </c>
      <c r="B2633" s="22" t="s">
        <v>10774</v>
      </c>
      <c r="C2633" s="22" t="s">
        <v>10775</v>
      </c>
      <c r="D2633" s="22" t="s">
        <v>4422</v>
      </c>
      <c r="E2633" s="22" t="s">
        <v>10776</v>
      </c>
      <c r="F2633" s="22" t="s">
        <v>10777</v>
      </c>
      <c r="G2633" s="22"/>
      <c r="H2633" s="14">
        <v>0.040000000000000001</v>
      </c>
      <c r="I2633" s="15" t="s">
        <v>6599</v>
      </c>
      <c r="J2633" s="22" t="s">
        <v>6600</v>
      </c>
      <c r="K2633" s="13">
        <v>90</v>
      </c>
      <c r="L2633" s="23"/>
      <c r="M2633" s="29">
        <f t="shared" si="149"/>
        <v>0</v>
      </c>
      <c r="N2633" s="29">
        <f t="shared" si="150"/>
        <v>0</v>
      </c>
      <c r="O2633" s="23">
        <v>2</v>
      </c>
      <c r="P2633" s="23">
        <v>5</v>
      </c>
      <c r="Q2633" s="23"/>
      <c r="R2633" s="23"/>
      <c r="S2633" s="22" t="s">
        <v>34</v>
      </c>
      <c r="T2633" s="22">
        <v>15</v>
      </c>
      <c r="U2633" s="22">
        <v>2345</v>
      </c>
      <c r="V2633" s="22">
        <v>3630</v>
      </c>
      <c r="W2633" s="22">
        <v>5000</v>
      </c>
      <c r="X2633" s="24"/>
      <c r="Y2633" s="25"/>
      <c r="Z2633" s="18">
        <f>#NAME?</f>
        <v>0</v>
      </c>
      <c r="AA2633" s="18" t="b">
        <f t="shared" si="151"/>
        <v>1</v>
      </c>
      <c r="AB2633" s="26"/>
    </row>
    <row r="2634">
      <c r="A2634" s="21">
        <v>11162</v>
      </c>
      <c r="B2634" s="22" t="s">
        <v>10778</v>
      </c>
      <c r="C2634" s="22" t="s">
        <v>10779</v>
      </c>
      <c r="D2634" s="22" t="s">
        <v>4422</v>
      </c>
      <c r="E2634" s="22" t="s">
        <v>10780</v>
      </c>
      <c r="F2634" s="22" t="s">
        <v>10781</v>
      </c>
      <c r="G2634" s="22"/>
      <c r="H2634" s="14">
        <v>0.040000000000000001</v>
      </c>
      <c r="I2634" s="15" t="s">
        <v>6599</v>
      </c>
      <c r="J2634" s="22" t="s">
        <v>6600</v>
      </c>
      <c r="K2634" s="13">
        <v>90</v>
      </c>
      <c r="L2634" s="23">
        <v>0</v>
      </c>
      <c r="M2634" s="29">
        <f t="shared" si="149"/>
        <v>0</v>
      </c>
      <c r="N2634" s="29">
        <f t="shared" si="150"/>
        <v>0</v>
      </c>
      <c r="O2634" s="23"/>
      <c r="P2634" s="23"/>
      <c r="Q2634" s="23">
        <v>2</v>
      </c>
      <c r="R2634" s="23">
        <v>5</v>
      </c>
      <c r="S2634" s="22" t="s">
        <v>34</v>
      </c>
      <c r="T2634" s="22">
        <v>55</v>
      </c>
      <c r="U2634" s="22">
        <v>1238</v>
      </c>
      <c r="V2634" s="22">
        <v>1920</v>
      </c>
      <c r="W2634" s="22">
        <v>2650</v>
      </c>
      <c r="X2634" s="24"/>
      <c r="Y2634" s="25"/>
      <c r="Z2634" s="18">
        <f>#NAME?</f>
        <v>0</v>
      </c>
      <c r="AA2634" s="18" t="b">
        <f t="shared" si="151"/>
        <v>1</v>
      </c>
      <c r="AB2634" s="26"/>
    </row>
    <row r="2635">
      <c r="A2635" s="21">
        <v>10800</v>
      </c>
      <c r="B2635" s="22" t="s">
        <v>10782</v>
      </c>
      <c r="C2635" s="22" t="s">
        <v>10783</v>
      </c>
      <c r="D2635" s="22" t="s">
        <v>4422</v>
      </c>
      <c r="E2635" s="22" t="s">
        <v>10784</v>
      </c>
      <c r="F2635" s="22" t="s">
        <v>10785</v>
      </c>
      <c r="G2635" s="22"/>
      <c r="H2635" s="14">
        <v>0.040000000000000001</v>
      </c>
      <c r="I2635" s="15" t="s">
        <v>6599</v>
      </c>
      <c r="J2635" s="22" t="s">
        <v>6600</v>
      </c>
      <c r="K2635" s="13">
        <v>90</v>
      </c>
      <c r="L2635" s="23">
        <v>0</v>
      </c>
      <c r="M2635" s="29">
        <f t="shared" si="149"/>
        <v>0</v>
      </c>
      <c r="N2635" s="29">
        <f t="shared" si="150"/>
        <v>0</v>
      </c>
      <c r="O2635" s="23"/>
      <c r="P2635" s="23"/>
      <c r="Q2635" s="23">
        <v>2</v>
      </c>
      <c r="R2635" s="23">
        <v>5</v>
      </c>
      <c r="S2635" s="22" t="s">
        <v>34</v>
      </c>
      <c r="T2635" s="22">
        <v>55</v>
      </c>
      <c r="U2635" s="22">
        <v>1238</v>
      </c>
      <c r="V2635" s="22">
        <v>1920</v>
      </c>
      <c r="W2635" s="22">
        <v>2650</v>
      </c>
      <c r="X2635" s="24"/>
      <c r="Y2635" s="25"/>
      <c r="Z2635" s="18">
        <f>#NAME?</f>
        <v>0</v>
      </c>
      <c r="AA2635" s="18" t="b">
        <f t="shared" si="151"/>
        <v>1</v>
      </c>
      <c r="AB2635" s="26"/>
    </row>
    <row r="2636">
      <c r="A2636" s="21">
        <v>10810</v>
      </c>
      <c r="B2636" s="22" t="s">
        <v>10786</v>
      </c>
      <c r="C2636" s="22" t="s">
        <v>10787</v>
      </c>
      <c r="D2636" s="22" t="s">
        <v>4422</v>
      </c>
      <c r="E2636" s="22" t="s">
        <v>10788</v>
      </c>
      <c r="F2636" s="22" t="s">
        <v>10789</v>
      </c>
      <c r="G2636" s="22"/>
      <c r="H2636" s="14">
        <v>0.040000000000000001</v>
      </c>
      <c r="I2636" s="15" t="s">
        <v>64</v>
      </c>
      <c r="J2636" s="22" t="s">
        <v>65</v>
      </c>
      <c r="K2636" s="13">
        <v>90</v>
      </c>
      <c r="L2636" s="23">
        <v>3</v>
      </c>
      <c r="M2636" s="29">
        <f t="shared" si="149"/>
        <v>12</v>
      </c>
      <c r="N2636" s="29">
        <f t="shared" si="150"/>
        <v>15</v>
      </c>
      <c r="O2636" s="23">
        <v>1</v>
      </c>
      <c r="P2636" s="23">
        <v>3</v>
      </c>
      <c r="Q2636" s="23"/>
      <c r="R2636" s="23"/>
      <c r="S2636" s="22" t="s">
        <v>66</v>
      </c>
      <c r="T2636" s="22">
        <v>20</v>
      </c>
      <c r="U2636" s="22">
        <v>510</v>
      </c>
      <c r="V2636" s="22">
        <v>770</v>
      </c>
      <c r="W2636" s="22">
        <v>1020</v>
      </c>
      <c r="X2636" s="24">
        <v>10</v>
      </c>
      <c r="Y2636" s="25"/>
      <c r="Z2636" s="18">
        <f>#NAME?</f>
        <v>0</v>
      </c>
      <c r="AA2636" s="18" t="b">
        <f t="shared" si="151"/>
        <v>1</v>
      </c>
      <c r="AB2636" s="26">
        <v>1</v>
      </c>
    </row>
    <row r="2637">
      <c r="A2637" s="21">
        <v>10809</v>
      </c>
      <c r="B2637" s="22" t="s">
        <v>10790</v>
      </c>
      <c r="C2637" s="22" t="s">
        <v>10791</v>
      </c>
      <c r="D2637" s="22" t="s">
        <v>4422</v>
      </c>
      <c r="E2637" s="22" t="s">
        <v>10792</v>
      </c>
      <c r="F2637" s="22" t="s">
        <v>10793</v>
      </c>
      <c r="G2637" s="22"/>
      <c r="H2637" s="14">
        <v>0.040000000000000001</v>
      </c>
      <c r="I2637" s="15" t="s">
        <v>64</v>
      </c>
      <c r="J2637" s="22" t="s">
        <v>65</v>
      </c>
      <c r="K2637" s="13">
        <v>90</v>
      </c>
      <c r="L2637" s="23">
        <v>3</v>
      </c>
      <c r="M2637" s="29">
        <f t="shared" si="149"/>
        <v>12</v>
      </c>
      <c r="N2637" s="29">
        <f t="shared" si="150"/>
        <v>15</v>
      </c>
      <c r="O2637" s="23">
        <v>1</v>
      </c>
      <c r="P2637" s="23">
        <v>3</v>
      </c>
      <c r="Q2637" s="23"/>
      <c r="R2637" s="23"/>
      <c r="S2637" s="22" t="s">
        <v>66</v>
      </c>
      <c r="T2637" s="22">
        <v>20</v>
      </c>
      <c r="U2637" s="22">
        <v>510</v>
      </c>
      <c r="V2637" s="22">
        <v>770</v>
      </c>
      <c r="W2637" s="22">
        <v>1020</v>
      </c>
      <c r="X2637" s="24">
        <v>7</v>
      </c>
      <c r="Y2637" s="25"/>
      <c r="Z2637" s="18">
        <f>#NAME?</f>
        <v>0</v>
      </c>
      <c r="AA2637" s="18" t="b">
        <f t="shared" si="151"/>
        <v>1</v>
      </c>
      <c r="AB2637" s="26">
        <v>10</v>
      </c>
    </row>
    <row r="2638">
      <c r="A2638" s="21">
        <v>10805</v>
      </c>
      <c r="B2638" s="22" t="s">
        <v>10794</v>
      </c>
      <c r="C2638" s="22" t="s">
        <v>10795</v>
      </c>
      <c r="D2638" s="22" t="s">
        <v>4422</v>
      </c>
      <c r="E2638" s="22" t="s">
        <v>10796</v>
      </c>
      <c r="F2638" s="22" t="s">
        <v>10797</v>
      </c>
      <c r="G2638" s="22"/>
      <c r="H2638" s="14">
        <v>0.040000000000000001</v>
      </c>
      <c r="I2638" s="15" t="s">
        <v>64</v>
      </c>
      <c r="J2638" s="22" t="s">
        <v>65</v>
      </c>
      <c r="K2638" s="13">
        <v>90</v>
      </c>
      <c r="L2638" s="23">
        <v>0</v>
      </c>
      <c r="M2638" s="29">
        <f t="shared" si="149"/>
        <v>0</v>
      </c>
      <c r="N2638" s="29">
        <f t="shared" si="150"/>
        <v>0</v>
      </c>
      <c r="O2638" s="23"/>
      <c r="P2638" s="23"/>
      <c r="Q2638" s="23">
        <v>0</v>
      </c>
      <c r="R2638" s="23">
        <v>1</v>
      </c>
      <c r="S2638" s="22" t="s">
        <v>66</v>
      </c>
      <c r="T2638" s="22">
        <v>80</v>
      </c>
      <c r="U2638" s="22">
        <v>1860</v>
      </c>
      <c r="V2638" s="22">
        <v>2880</v>
      </c>
      <c r="W2638" s="22">
        <v>3970</v>
      </c>
      <c r="X2638" s="24"/>
      <c r="Y2638" s="25">
        <v>32</v>
      </c>
      <c r="Z2638" s="18">
        <f>#NAME?</f>
        <v>32</v>
      </c>
      <c r="AA2638" s="18" t="b">
        <f t="shared" si="151"/>
        <v>1</v>
      </c>
      <c r="AB2638" s="26">
        <v>4</v>
      </c>
    </row>
    <row r="2639">
      <c r="A2639" s="21">
        <v>10808</v>
      </c>
      <c r="B2639" s="22" t="s">
        <v>10798</v>
      </c>
      <c r="C2639" s="22" t="s">
        <v>10799</v>
      </c>
      <c r="D2639" s="22" t="s">
        <v>4422</v>
      </c>
      <c r="E2639" s="22" t="s">
        <v>10800</v>
      </c>
      <c r="F2639" s="22" t="s">
        <v>10801</v>
      </c>
      <c r="G2639" s="22"/>
      <c r="H2639" s="14">
        <v>0.040000000000000001</v>
      </c>
      <c r="I2639" s="15" t="s">
        <v>6599</v>
      </c>
      <c r="J2639" s="22" t="s">
        <v>6600</v>
      </c>
      <c r="K2639" s="13">
        <v>90</v>
      </c>
      <c r="L2639" s="23">
        <v>2</v>
      </c>
      <c r="M2639" s="29">
        <f t="shared" ref="M2639:M2702" si="152">L2639*4</f>
        <v>8</v>
      </c>
      <c r="N2639" s="29">
        <f t="shared" ref="N2639:N2702" si="153">L2639*5</f>
        <v>10</v>
      </c>
      <c r="O2639" s="23"/>
      <c r="P2639" s="23"/>
      <c r="Q2639" s="23">
        <v>0</v>
      </c>
      <c r="R2639" s="23">
        <v>2</v>
      </c>
      <c r="S2639" s="22" t="s">
        <v>34</v>
      </c>
      <c r="T2639" s="22">
        <v>37.100000000000001</v>
      </c>
      <c r="U2639" s="22">
        <v>5799</v>
      </c>
      <c r="V2639" s="22">
        <v>8990</v>
      </c>
      <c r="W2639" s="22">
        <v>12410</v>
      </c>
      <c r="X2639" s="24"/>
      <c r="Y2639" s="25"/>
      <c r="Z2639" s="18">
        <f>#NAME?</f>
        <v>0</v>
      </c>
      <c r="AA2639" s="18" t="b">
        <f t="shared" si="151"/>
        <v>1</v>
      </c>
      <c r="AB2639" s="26"/>
    </row>
    <row r="2640">
      <c r="A2640" s="21">
        <v>10807</v>
      </c>
      <c r="B2640" s="22" t="s">
        <v>10802</v>
      </c>
      <c r="C2640" s="22" t="s">
        <v>10803</v>
      </c>
      <c r="D2640" s="22" t="s">
        <v>4422</v>
      </c>
      <c r="E2640" s="22" t="s">
        <v>10804</v>
      </c>
      <c r="F2640" s="22" t="s">
        <v>10805</v>
      </c>
      <c r="G2640" s="22"/>
      <c r="H2640" s="14">
        <v>0.040000000000000001</v>
      </c>
      <c r="I2640" s="15" t="s">
        <v>6599</v>
      </c>
      <c r="J2640" s="22" t="s">
        <v>6600</v>
      </c>
      <c r="K2640" s="13">
        <v>90</v>
      </c>
      <c r="L2640" s="23">
        <v>2</v>
      </c>
      <c r="M2640" s="29">
        <f t="shared" si="152"/>
        <v>8</v>
      </c>
      <c r="N2640" s="29">
        <f t="shared" si="153"/>
        <v>10</v>
      </c>
      <c r="O2640" s="23"/>
      <c r="P2640" s="23"/>
      <c r="Q2640" s="23">
        <v>0</v>
      </c>
      <c r="R2640" s="23">
        <v>2</v>
      </c>
      <c r="S2640" s="22" t="s">
        <v>34</v>
      </c>
      <c r="T2640" s="22">
        <v>37.100000000000001</v>
      </c>
      <c r="U2640" s="22">
        <v>5799</v>
      </c>
      <c r="V2640" s="22">
        <v>8990</v>
      </c>
      <c r="W2640" s="22">
        <v>12410</v>
      </c>
      <c r="X2640" s="24"/>
      <c r="Y2640" s="25"/>
      <c r="Z2640" s="18">
        <f>#NAME?</f>
        <v>0</v>
      </c>
      <c r="AA2640" s="18" t="b">
        <f t="shared" si="151"/>
        <v>1</v>
      </c>
      <c r="AB2640" s="26"/>
    </row>
    <row r="2641">
      <c r="A2641" s="21">
        <v>10812</v>
      </c>
      <c r="B2641" s="22" t="s">
        <v>10806</v>
      </c>
      <c r="C2641" s="22" t="s">
        <v>10807</v>
      </c>
      <c r="D2641" s="22" t="s">
        <v>4422</v>
      </c>
      <c r="E2641" s="22" t="s">
        <v>10808</v>
      </c>
      <c r="F2641" s="22" t="s">
        <v>10809</v>
      </c>
      <c r="G2641" s="22"/>
      <c r="H2641" s="14">
        <v>0.040000000000000001</v>
      </c>
      <c r="I2641" s="15" t="s">
        <v>64</v>
      </c>
      <c r="J2641" s="22" t="s">
        <v>65</v>
      </c>
      <c r="K2641" s="13">
        <v>90</v>
      </c>
      <c r="L2641" s="23">
        <v>-1</v>
      </c>
      <c r="M2641" s="29">
        <f t="shared" si="152"/>
        <v>-4</v>
      </c>
      <c r="N2641" s="29">
        <f t="shared" si="153"/>
        <v>-5</v>
      </c>
      <c r="O2641" s="23"/>
      <c r="P2641" s="23"/>
      <c r="Q2641" s="23">
        <v>1</v>
      </c>
      <c r="R2641" s="23">
        <v>2</v>
      </c>
      <c r="S2641" s="22" t="s">
        <v>66</v>
      </c>
      <c r="T2641" s="22">
        <v>8.0600000000000005</v>
      </c>
      <c r="U2641" s="22">
        <v>1260</v>
      </c>
      <c r="V2641" s="22">
        <v>1950</v>
      </c>
      <c r="W2641" s="22">
        <v>2690</v>
      </c>
      <c r="X2641" s="24"/>
      <c r="Y2641" s="25"/>
      <c r="Z2641" s="18">
        <f>#NAME?</f>
        <v>0</v>
      </c>
      <c r="AA2641" s="18" t="b">
        <f t="shared" si="151"/>
        <v>1</v>
      </c>
      <c r="AB2641" s="26"/>
    </row>
    <row r="2642">
      <c r="A2642" s="21">
        <v>10811</v>
      </c>
      <c r="B2642" s="22" t="s">
        <v>10810</v>
      </c>
      <c r="C2642" s="22" t="s">
        <v>10811</v>
      </c>
      <c r="D2642" s="22" t="s">
        <v>4422</v>
      </c>
      <c r="E2642" s="22" t="s">
        <v>10812</v>
      </c>
      <c r="F2642" s="22" t="s">
        <v>10813</v>
      </c>
      <c r="G2642" s="22"/>
      <c r="H2642" s="14">
        <v>0.040000000000000001</v>
      </c>
      <c r="I2642" s="15" t="s">
        <v>64</v>
      </c>
      <c r="J2642" s="22" t="s">
        <v>65</v>
      </c>
      <c r="K2642" s="13">
        <v>90</v>
      </c>
      <c r="L2642" s="23"/>
      <c r="M2642" s="29">
        <f t="shared" si="152"/>
        <v>0</v>
      </c>
      <c r="N2642" s="29">
        <f t="shared" si="153"/>
        <v>0</v>
      </c>
      <c r="O2642" s="23"/>
      <c r="P2642" s="23"/>
      <c r="Q2642" s="23">
        <v>1</v>
      </c>
      <c r="R2642" s="23">
        <v>2</v>
      </c>
      <c r="S2642" s="22" t="s">
        <v>66</v>
      </c>
      <c r="T2642" s="22">
        <v>8.0600000000000005</v>
      </c>
      <c r="U2642" s="22">
        <v>1260</v>
      </c>
      <c r="V2642" s="22">
        <v>1950</v>
      </c>
      <c r="W2642" s="22">
        <v>2690</v>
      </c>
      <c r="X2642" s="24"/>
      <c r="Y2642" s="25"/>
      <c r="Z2642" s="18">
        <f>#NAME?</f>
        <v>0</v>
      </c>
      <c r="AA2642" s="18" t="b">
        <f t="shared" si="151"/>
        <v>1</v>
      </c>
      <c r="AB2642" s="26"/>
    </row>
    <row r="2643">
      <c r="A2643" s="12">
        <v>12985</v>
      </c>
      <c r="B2643" s="13" t="s">
        <v>10814</v>
      </c>
      <c r="C2643" s="13" t="s">
        <v>10815</v>
      </c>
      <c r="D2643" s="13" t="s">
        <v>4422</v>
      </c>
      <c r="E2643" s="13" t="s">
        <v>10816</v>
      </c>
      <c r="F2643" s="13" t="s">
        <v>10817</v>
      </c>
      <c r="G2643" s="13" t="s">
        <v>10818</v>
      </c>
      <c r="H2643" s="14">
        <v>0.02</v>
      </c>
      <c r="I2643" s="15" t="s">
        <v>32</v>
      </c>
      <c r="J2643" s="13" t="s">
        <v>33</v>
      </c>
      <c r="K2643" s="13">
        <v>90</v>
      </c>
      <c r="L2643" s="16">
        <f>#NAME?</f>
        <v>8</v>
      </c>
      <c r="M2643" s="29">
        <f t="shared" si="152"/>
        <v>32</v>
      </c>
      <c r="N2643" s="29">
        <f t="shared" si="153"/>
        <v>40</v>
      </c>
      <c r="O2643" s="16"/>
      <c r="P2643" s="16"/>
      <c r="Q2643" s="16">
        <v>1</v>
      </c>
      <c r="R2643" s="16">
        <v>3</v>
      </c>
      <c r="S2643" s="13" t="s">
        <v>34</v>
      </c>
      <c r="T2643" s="13">
        <v>15.220000000000001</v>
      </c>
      <c r="U2643" s="13">
        <v>2095.79</v>
      </c>
      <c r="V2643" s="13">
        <v>3400</v>
      </c>
      <c r="W2643" s="13">
        <v>4690</v>
      </c>
      <c r="X2643" s="17"/>
      <c r="Y2643" s="18">
        <v>11</v>
      </c>
      <c r="Z2643" s="18">
        <f>#NAME?</f>
        <v>11</v>
      </c>
      <c r="AA2643" s="18" t="b">
        <f t="shared" si="151"/>
        <v>1</v>
      </c>
      <c r="AB2643" s="19">
        <v>1</v>
      </c>
    </row>
    <row r="2644">
      <c r="A2644" s="12">
        <v>12986</v>
      </c>
      <c r="B2644" s="13" t="s">
        <v>10819</v>
      </c>
      <c r="C2644" s="13" t="s">
        <v>10820</v>
      </c>
      <c r="D2644" s="13" t="s">
        <v>4422</v>
      </c>
      <c r="E2644" s="13" t="s">
        <v>10821</v>
      </c>
      <c r="F2644" s="13" t="s">
        <v>10822</v>
      </c>
      <c r="G2644" s="13" t="s">
        <v>10823</v>
      </c>
      <c r="H2644" s="14">
        <v>0.02</v>
      </c>
      <c r="I2644" s="15" t="s">
        <v>32</v>
      </c>
      <c r="J2644" s="13" t="s">
        <v>33</v>
      </c>
      <c r="K2644" s="13">
        <v>90</v>
      </c>
      <c r="L2644" s="16">
        <f>#NAME?</f>
        <v>0</v>
      </c>
      <c r="M2644" s="29">
        <f t="shared" si="152"/>
        <v>0</v>
      </c>
      <c r="N2644" s="29">
        <f t="shared" si="153"/>
        <v>0</v>
      </c>
      <c r="O2644" s="16"/>
      <c r="P2644" s="16"/>
      <c r="Q2644" s="16">
        <v>1</v>
      </c>
      <c r="R2644" s="16">
        <v>2</v>
      </c>
      <c r="S2644" s="13" t="s">
        <v>34</v>
      </c>
      <c r="T2644" s="13">
        <v>12</v>
      </c>
      <c r="U2644" s="13">
        <v>2150.4000000000001</v>
      </c>
      <c r="V2644" s="13">
        <v>2800</v>
      </c>
      <c r="W2644" s="13">
        <v>3500</v>
      </c>
      <c r="X2644" s="17"/>
      <c r="Y2644" s="18">
        <v>20</v>
      </c>
      <c r="Z2644" s="18">
        <f>#NAME?</f>
        <v>20</v>
      </c>
      <c r="AA2644" s="18" t="b">
        <f t="shared" si="151"/>
        <v>1</v>
      </c>
      <c r="AB2644" s="19">
        <v>1</v>
      </c>
    </row>
    <row r="2645">
      <c r="A2645" s="12">
        <v>12792</v>
      </c>
      <c r="B2645" s="13" t="s">
        <v>10824</v>
      </c>
      <c r="C2645" s="13" t="s">
        <v>10825</v>
      </c>
      <c r="D2645" s="13" t="s">
        <v>4422</v>
      </c>
      <c r="E2645" s="13" t="s">
        <v>10826</v>
      </c>
      <c r="F2645" s="13" t="s">
        <v>10827</v>
      </c>
      <c r="G2645" s="13" t="s">
        <v>10828</v>
      </c>
      <c r="H2645" s="14">
        <v>0.02</v>
      </c>
      <c r="I2645" s="15" t="s">
        <v>32</v>
      </c>
      <c r="J2645" s="13" t="s">
        <v>33</v>
      </c>
      <c r="K2645" s="13">
        <v>90</v>
      </c>
      <c r="L2645" s="16">
        <f>#NAME?</f>
        <v>1</v>
      </c>
      <c r="M2645" s="29">
        <f t="shared" si="152"/>
        <v>4</v>
      </c>
      <c r="N2645" s="29">
        <f t="shared" si="153"/>
        <v>5</v>
      </c>
      <c r="O2645" s="16"/>
      <c r="P2645" s="16"/>
      <c r="Q2645" s="16">
        <v>1</v>
      </c>
      <c r="R2645" s="16">
        <v>3</v>
      </c>
      <c r="S2645" s="13" t="s">
        <v>34</v>
      </c>
      <c r="T2645" s="13">
        <v>15.279999999999999</v>
      </c>
      <c r="U2645" s="13">
        <v>2546.0300000000002</v>
      </c>
      <c r="V2645" s="13">
        <v>3200</v>
      </c>
      <c r="W2645" s="13">
        <v>5200</v>
      </c>
      <c r="X2645" s="17"/>
      <c r="Y2645" s="18">
        <v>9</v>
      </c>
      <c r="Z2645" s="18">
        <f>#NAME?</f>
        <v>9</v>
      </c>
      <c r="AA2645" s="18" t="b">
        <f t="shared" si="151"/>
        <v>1</v>
      </c>
      <c r="AB2645" s="19">
        <v>2</v>
      </c>
    </row>
    <row r="2646">
      <c r="A2646" s="12">
        <v>13523</v>
      </c>
      <c r="B2646" s="13" t="s">
        <v>10829</v>
      </c>
      <c r="C2646" s="13" t="s">
        <v>10830</v>
      </c>
      <c r="D2646" s="13" t="s">
        <v>4422</v>
      </c>
      <c r="E2646" s="13" t="s">
        <v>10831</v>
      </c>
      <c r="F2646" s="13" t="s">
        <v>10832</v>
      </c>
      <c r="G2646" s="13"/>
      <c r="H2646" s="14">
        <v>0.02</v>
      </c>
      <c r="I2646" s="15" t="s">
        <v>32</v>
      </c>
      <c r="J2646" s="13" t="s">
        <v>33</v>
      </c>
      <c r="K2646" s="13">
        <v>90</v>
      </c>
      <c r="L2646" s="16">
        <v>1</v>
      </c>
      <c r="M2646" s="29">
        <f t="shared" si="152"/>
        <v>4</v>
      </c>
      <c r="N2646" s="29">
        <f t="shared" si="153"/>
        <v>5</v>
      </c>
      <c r="O2646" s="16"/>
      <c r="P2646" s="16"/>
      <c r="Q2646" s="16">
        <v>1</v>
      </c>
      <c r="R2646" s="16">
        <v>2</v>
      </c>
      <c r="S2646" s="13" t="s">
        <v>34</v>
      </c>
      <c r="T2646" s="13">
        <v>12.27</v>
      </c>
      <c r="U2646" s="13">
        <v>1</v>
      </c>
      <c r="V2646" s="13">
        <v>2500</v>
      </c>
      <c r="W2646" s="13">
        <v>3460</v>
      </c>
      <c r="X2646" s="17"/>
      <c r="Y2646" s="18"/>
      <c r="Z2646" s="18">
        <f>#NAME?</f>
        <v>0</v>
      </c>
      <c r="AA2646" s="18" t="b">
        <f t="shared" si="151"/>
        <v>1</v>
      </c>
      <c r="AB2646" s="19"/>
    </row>
    <row r="2647">
      <c r="A2647" s="12">
        <v>11957</v>
      </c>
      <c r="B2647" s="13" t="s">
        <v>10833</v>
      </c>
      <c r="C2647" s="13" t="s">
        <v>10834</v>
      </c>
      <c r="D2647" s="13" t="s">
        <v>4422</v>
      </c>
      <c r="E2647" s="13" t="s">
        <v>10835</v>
      </c>
      <c r="F2647" s="13" t="s">
        <v>10836</v>
      </c>
      <c r="G2647" s="13"/>
      <c r="H2647" s="14">
        <v>0.02</v>
      </c>
      <c r="I2647" s="15" t="s">
        <v>32</v>
      </c>
      <c r="J2647" s="13" t="s">
        <v>33</v>
      </c>
      <c r="K2647" s="13">
        <v>90</v>
      </c>
      <c r="L2647" s="16">
        <f>#NAME?</f>
        <v>2</v>
      </c>
      <c r="M2647" s="29">
        <f t="shared" si="152"/>
        <v>8</v>
      </c>
      <c r="N2647" s="29">
        <f t="shared" si="153"/>
        <v>10</v>
      </c>
      <c r="O2647" s="16"/>
      <c r="P2647" s="16"/>
      <c r="Q2647" s="16">
        <v>1</v>
      </c>
      <c r="R2647" s="16">
        <v>3</v>
      </c>
      <c r="S2647" s="13" t="s">
        <v>34</v>
      </c>
      <c r="T2647" s="13">
        <v>15.65</v>
      </c>
      <c r="U2647" s="13">
        <v>2607.6799999999998</v>
      </c>
      <c r="V2647" s="13">
        <v>3300</v>
      </c>
      <c r="W2647" s="13">
        <v>5300</v>
      </c>
      <c r="X2647" s="17"/>
      <c r="Y2647" s="18"/>
      <c r="Z2647" s="18">
        <f>#NAME?</f>
        <v>0</v>
      </c>
      <c r="AA2647" s="18" t="b">
        <f t="shared" si="151"/>
        <v>1</v>
      </c>
      <c r="AB2647" s="19"/>
    </row>
    <row r="2648">
      <c r="A2648" s="12">
        <v>12865</v>
      </c>
      <c r="B2648" s="13" t="s">
        <v>10837</v>
      </c>
      <c r="C2648" s="13" t="s">
        <v>10838</v>
      </c>
      <c r="D2648" s="13" t="s">
        <v>4422</v>
      </c>
      <c r="E2648" s="13" t="s">
        <v>10839</v>
      </c>
      <c r="F2648" s="13" t="s">
        <v>10840</v>
      </c>
      <c r="G2648" s="13" t="s">
        <v>10841</v>
      </c>
      <c r="H2648" s="14">
        <v>0.02</v>
      </c>
      <c r="I2648" s="15" t="s">
        <v>32</v>
      </c>
      <c r="J2648" s="13" t="s">
        <v>33</v>
      </c>
      <c r="K2648" s="13">
        <v>90</v>
      </c>
      <c r="L2648" s="16">
        <f>#NAME?</f>
        <v>12</v>
      </c>
      <c r="M2648" s="29">
        <f t="shared" si="152"/>
        <v>48</v>
      </c>
      <c r="N2648" s="29">
        <f t="shared" si="153"/>
        <v>60</v>
      </c>
      <c r="O2648" s="16"/>
      <c r="P2648" s="16"/>
      <c r="Q2648" s="16">
        <v>1</v>
      </c>
      <c r="R2648" s="16">
        <v>3</v>
      </c>
      <c r="S2648" s="13" t="s">
        <v>34</v>
      </c>
      <c r="T2648" s="13">
        <v>14.68</v>
      </c>
      <c r="U2648" s="13">
        <v>2446.0599999999999</v>
      </c>
      <c r="V2648" s="13">
        <v>3000</v>
      </c>
      <c r="W2648" s="13">
        <v>4900</v>
      </c>
      <c r="X2648" s="17"/>
      <c r="Y2648" s="18"/>
      <c r="Z2648" s="18">
        <f>#NAME?</f>
        <v>0</v>
      </c>
      <c r="AA2648" s="18" t="b">
        <f t="shared" si="151"/>
        <v>1</v>
      </c>
      <c r="AB2648" s="19"/>
    </row>
    <row r="2649">
      <c r="A2649" s="12">
        <v>13535</v>
      </c>
      <c r="B2649" s="13" t="s">
        <v>10842</v>
      </c>
      <c r="C2649" s="13" t="s">
        <v>10843</v>
      </c>
      <c r="D2649" s="13" t="s">
        <v>4422</v>
      </c>
      <c r="E2649" s="13" t="s">
        <v>10844</v>
      </c>
      <c r="F2649" s="13" t="s">
        <v>10845</v>
      </c>
      <c r="G2649" s="13" t="s">
        <v>10841</v>
      </c>
      <c r="H2649" s="14">
        <v>0.02</v>
      </c>
      <c r="I2649" s="15" t="s">
        <v>32</v>
      </c>
      <c r="J2649" s="13" t="s">
        <v>33</v>
      </c>
      <c r="K2649" s="13">
        <v>90</v>
      </c>
      <c r="L2649" s="16">
        <f>#NAME?</f>
        <v>8</v>
      </c>
      <c r="M2649" s="29">
        <f t="shared" si="152"/>
        <v>32</v>
      </c>
      <c r="N2649" s="29">
        <f t="shared" si="153"/>
        <v>40</v>
      </c>
      <c r="O2649" s="16"/>
      <c r="P2649" s="16"/>
      <c r="Q2649" s="16">
        <v>1</v>
      </c>
      <c r="R2649" s="16">
        <v>2</v>
      </c>
      <c r="S2649" s="13" t="s">
        <v>34</v>
      </c>
      <c r="T2649" s="13">
        <v>8.8300000000000001</v>
      </c>
      <c r="U2649" s="13">
        <v>1471.3</v>
      </c>
      <c r="V2649" s="13">
        <v>1600</v>
      </c>
      <c r="W2649" s="13">
        <v>2210</v>
      </c>
      <c r="X2649" s="17"/>
      <c r="Y2649" s="18"/>
      <c r="Z2649" s="18">
        <f>#NAME?</f>
        <v>0</v>
      </c>
      <c r="AA2649" s="18" t="b">
        <f t="shared" si="151"/>
        <v>1</v>
      </c>
      <c r="AB2649" s="19"/>
    </row>
    <row r="2650">
      <c r="A2650" s="21">
        <v>11244</v>
      </c>
      <c r="B2650" s="22" t="s">
        <v>10846</v>
      </c>
      <c r="C2650" s="22" t="s">
        <v>10847</v>
      </c>
      <c r="D2650" s="22" t="s">
        <v>4422</v>
      </c>
      <c r="E2650" s="22" t="s">
        <v>10848</v>
      </c>
      <c r="F2650" s="22" t="s">
        <v>10849</v>
      </c>
      <c r="G2650" s="22"/>
      <c r="H2650" s="14">
        <v>0.040000000000000001</v>
      </c>
      <c r="I2650" s="15" t="s">
        <v>64</v>
      </c>
      <c r="J2650" s="22" t="s">
        <v>65</v>
      </c>
      <c r="K2650" s="13">
        <v>90</v>
      </c>
      <c r="L2650" s="23">
        <v>5</v>
      </c>
      <c r="M2650" s="29">
        <f t="shared" si="152"/>
        <v>20</v>
      </c>
      <c r="N2650" s="29">
        <f t="shared" si="153"/>
        <v>25</v>
      </c>
      <c r="O2650" s="23">
        <v>1</v>
      </c>
      <c r="P2650" s="23">
        <v>4</v>
      </c>
      <c r="Q2650" s="23"/>
      <c r="R2650" s="23"/>
      <c r="S2650" s="22" t="s">
        <v>66</v>
      </c>
      <c r="T2650" s="22">
        <v>8</v>
      </c>
      <c r="U2650" s="22">
        <v>186</v>
      </c>
      <c r="V2650" s="22">
        <v>290</v>
      </c>
      <c r="W2650" s="22">
        <v>400</v>
      </c>
      <c r="X2650" s="24">
        <v>14</v>
      </c>
      <c r="Y2650" s="25">
        <v>56</v>
      </c>
      <c r="Z2650" s="18">
        <f>#NAME?</f>
        <v>56</v>
      </c>
      <c r="AA2650" s="18" t="b">
        <f t="shared" si="151"/>
        <v>1</v>
      </c>
      <c r="AB2650" s="26">
        <v>10</v>
      </c>
    </row>
    <row r="2651">
      <c r="A2651" s="21">
        <v>11243</v>
      </c>
      <c r="B2651" s="22" t="s">
        <v>10850</v>
      </c>
      <c r="C2651" s="22" t="s">
        <v>10851</v>
      </c>
      <c r="D2651" s="22" t="s">
        <v>4422</v>
      </c>
      <c r="E2651" s="22" t="s">
        <v>10852</v>
      </c>
      <c r="F2651" s="22" t="s">
        <v>10853</v>
      </c>
      <c r="G2651" s="22"/>
      <c r="H2651" s="14">
        <v>0.040000000000000001</v>
      </c>
      <c r="I2651" s="15" t="s">
        <v>64</v>
      </c>
      <c r="J2651" s="22" t="s">
        <v>65</v>
      </c>
      <c r="K2651" s="13">
        <v>90</v>
      </c>
      <c r="L2651" s="23">
        <v>5</v>
      </c>
      <c r="M2651" s="29">
        <f t="shared" si="152"/>
        <v>20</v>
      </c>
      <c r="N2651" s="29">
        <f t="shared" si="153"/>
        <v>25</v>
      </c>
      <c r="O2651" s="23">
        <v>1</v>
      </c>
      <c r="P2651" s="23">
        <v>4</v>
      </c>
      <c r="Q2651" s="23"/>
      <c r="R2651" s="23"/>
      <c r="S2651" s="22" t="s">
        <v>66</v>
      </c>
      <c r="T2651" s="22">
        <v>8</v>
      </c>
      <c r="U2651" s="22">
        <v>186</v>
      </c>
      <c r="V2651" s="22">
        <v>290</v>
      </c>
      <c r="W2651" s="22">
        <v>400</v>
      </c>
      <c r="X2651" s="24">
        <v>8</v>
      </c>
      <c r="Y2651" s="25">
        <v>56</v>
      </c>
      <c r="Z2651" s="18">
        <f>#NAME?</f>
        <v>56</v>
      </c>
      <c r="AA2651" s="18" t="b">
        <f t="shared" si="151"/>
        <v>1</v>
      </c>
      <c r="AB2651" s="26">
        <v>5</v>
      </c>
    </row>
    <row r="2652">
      <c r="A2652" s="21">
        <v>12095</v>
      </c>
      <c r="B2652" s="22" t="s">
        <v>10854</v>
      </c>
      <c r="C2652" s="22" t="s">
        <v>10855</v>
      </c>
      <c r="D2652" s="22" t="s">
        <v>4422</v>
      </c>
      <c r="E2652" s="22" t="s">
        <v>10856</v>
      </c>
      <c r="F2652" s="22" t="s">
        <v>10857</v>
      </c>
      <c r="G2652" s="22"/>
      <c r="H2652" s="14">
        <v>0.040000000000000001</v>
      </c>
      <c r="I2652" s="15" t="s">
        <v>64</v>
      </c>
      <c r="J2652" s="22" t="s">
        <v>65</v>
      </c>
      <c r="K2652" s="13">
        <v>90</v>
      </c>
      <c r="L2652" s="23">
        <v>1</v>
      </c>
      <c r="M2652" s="29">
        <f t="shared" si="152"/>
        <v>4</v>
      </c>
      <c r="N2652" s="29">
        <f t="shared" si="153"/>
        <v>5</v>
      </c>
      <c r="O2652" s="23"/>
      <c r="P2652" s="23"/>
      <c r="Q2652" s="75">
        <v>1</v>
      </c>
      <c r="R2652" s="76">
        <v>3</v>
      </c>
      <c r="S2652" s="22" t="s">
        <v>66</v>
      </c>
      <c r="T2652" s="22">
        <v>38</v>
      </c>
      <c r="U2652" s="22">
        <v>966.25999999999999</v>
      </c>
      <c r="V2652" s="22">
        <v>1450</v>
      </c>
      <c r="W2652" s="22">
        <v>2510</v>
      </c>
      <c r="X2652" s="24">
        <v>1</v>
      </c>
      <c r="Y2652" s="25">
        <v>4</v>
      </c>
      <c r="Z2652" s="18">
        <f>#NAME?</f>
        <v>4</v>
      </c>
      <c r="AA2652" s="18" t="b">
        <f t="shared" si="151"/>
        <v>1</v>
      </c>
      <c r="AB2652" s="26">
        <v>1</v>
      </c>
    </row>
    <row r="2653">
      <c r="A2653" s="21">
        <v>12094</v>
      </c>
      <c r="B2653" s="22" t="s">
        <v>10858</v>
      </c>
      <c r="C2653" s="22" t="s">
        <v>10859</v>
      </c>
      <c r="D2653" s="22" t="s">
        <v>4422</v>
      </c>
      <c r="E2653" s="22" t="s">
        <v>10860</v>
      </c>
      <c r="F2653" s="22" t="s">
        <v>10861</v>
      </c>
      <c r="G2653" s="22"/>
      <c r="H2653" s="14">
        <v>0.040000000000000001</v>
      </c>
      <c r="I2653" s="15" t="s">
        <v>64</v>
      </c>
      <c r="J2653" s="22" t="s">
        <v>65</v>
      </c>
      <c r="K2653" s="13">
        <v>90</v>
      </c>
      <c r="L2653" s="23">
        <v>2</v>
      </c>
      <c r="M2653" s="29">
        <f t="shared" si="152"/>
        <v>8</v>
      </c>
      <c r="N2653" s="29">
        <f t="shared" si="153"/>
        <v>10</v>
      </c>
      <c r="O2653" s="23"/>
      <c r="P2653" s="23"/>
      <c r="Q2653" s="75">
        <v>1</v>
      </c>
      <c r="R2653" s="76">
        <v>3</v>
      </c>
      <c r="S2653" s="22" t="s">
        <v>66</v>
      </c>
      <c r="T2653" s="22">
        <v>38</v>
      </c>
      <c r="U2653" s="22">
        <v>966.25999999999999</v>
      </c>
      <c r="V2653" s="22">
        <v>1450</v>
      </c>
      <c r="W2653" s="22">
        <v>2510</v>
      </c>
      <c r="X2653" s="24">
        <v>2</v>
      </c>
      <c r="Y2653" s="25">
        <v>2</v>
      </c>
      <c r="Z2653" s="18">
        <f>#NAME?</f>
        <v>2</v>
      </c>
      <c r="AA2653" s="18" t="b">
        <f t="shared" si="151"/>
        <v>1</v>
      </c>
      <c r="AB2653" s="26">
        <v>2</v>
      </c>
    </row>
    <row r="2654">
      <c r="A2654" s="21">
        <v>12064</v>
      </c>
      <c r="B2654" s="22" t="s">
        <v>10862</v>
      </c>
      <c r="C2654" s="22" t="s">
        <v>10863</v>
      </c>
      <c r="D2654" s="22" t="s">
        <v>4422</v>
      </c>
      <c r="E2654" s="22" t="s">
        <v>10864</v>
      </c>
      <c r="F2654" s="22" t="s">
        <v>10865</v>
      </c>
      <c r="G2654" s="22"/>
      <c r="H2654" s="14">
        <v>0.040000000000000001</v>
      </c>
      <c r="I2654" s="15" t="s">
        <v>64</v>
      </c>
      <c r="J2654" s="22" t="s">
        <v>65</v>
      </c>
      <c r="K2654" s="13">
        <v>90</v>
      </c>
      <c r="L2654" s="23">
        <v>4</v>
      </c>
      <c r="M2654" s="29">
        <f t="shared" si="152"/>
        <v>16</v>
      </c>
      <c r="N2654" s="29">
        <f t="shared" si="153"/>
        <v>20</v>
      </c>
      <c r="O2654" s="23">
        <v>1</v>
      </c>
      <c r="P2654" s="23">
        <v>4</v>
      </c>
      <c r="Q2654" s="23"/>
      <c r="R2654" s="23"/>
      <c r="S2654" s="22" t="s">
        <v>66</v>
      </c>
      <c r="T2654" s="22">
        <v>12</v>
      </c>
      <c r="U2654" s="22">
        <v>306</v>
      </c>
      <c r="V2654" s="22">
        <v>460</v>
      </c>
      <c r="W2654" s="22">
        <v>610</v>
      </c>
      <c r="X2654" s="24">
        <v>3</v>
      </c>
      <c r="Y2654" s="25">
        <v>12</v>
      </c>
      <c r="Z2654" s="18">
        <f>#NAME?</f>
        <v>12</v>
      </c>
      <c r="AA2654" s="18" t="b">
        <f t="shared" si="151"/>
        <v>1</v>
      </c>
      <c r="AB2654" s="26"/>
    </row>
    <row r="2655">
      <c r="A2655" s="21">
        <v>12063</v>
      </c>
      <c r="B2655" s="22" t="s">
        <v>10866</v>
      </c>
      <c r="C2655" s="22" t="s">
        <v>10867</v>
      </c>
      <c r="D2655" s="22" t="s">
        <v>4422</v>
      </c>
      <c r="E2655" s="22" t="s">
        <v>10868</v>
      </c>
      <c r="F2655" s="22" t="s">
        <v>10869</v>
      </c>
      <c r="G2655" s="22"/>
      <c r="H2655" s="14">
        <v>0.040000000000000001</v>
      </c>
      <c r="I2655" s="15" t="s">
        <v>64</v>
      </c>
      <c r="J2655" s="22" t="s">
        <v>65</v>
      </c>
      <c r="K2655" s="13">
        <v>90</v>
      </c>
      <c r="L2655" s="23">
        <v>5</v>
      </c>
      <c r="M2655" s="29">
        <f t="shared" si="152"/>
        <v>20</v>
      </c>
      <c r="N2655" s="29">
        <f t="shared" si="153"/>
        <v>25</v>
      </c>
      <c r="O2655" s="23">
        <v>1</v>
      </c>
      <c r="P2655" s="23">
        <v>4</v>
      </c>
      <c r="Q2655" s="23"/>
      <c r="R2655" s="23"/>
      <c r="S2655" s="22" t="s">
        <v>66</v>
      </c>
      <c r="T2655" s="22">
        <v>12</v>
      </c>
      <c r="U2655" s="22">
        <v>306</v>
      </c>
      <c r="V2655" s="22">
        <v>460</v>
      </c>
      <c r="W2655" s="22">
        <v>610</v>
      </c>
      <c r="X2655" s="24">
        <v>3</v>
      </c>
      <c r="Y2655" s="25">
        <v>12</v>
      </c>
      <c r="Z2655" s="18">
        <f>#NAME?</f>
        <v>12</v>
      </c>
      <c r="AA2655" s="18" t="b">
        <f t="shared" si="151"/>
        <v>1</v>
      </c>
      <c r="AB2655" s="26"/>
    </row>
    <row r="2656">
      <c r="A2656" s="21">
        <v>12062</v>
      </c>
      <c r="B2656" s="22" t="s">
        <v>10870</v>
      </c>
      <c r="C2656" s="22" t="s">
        <v>10871</v>
      </c>
      <c r="D2656" s="22" t="s">
        <v>4422</v>
      </c>
      <c r="E2656" s="22" t="s">
        <v>10872</v>
      </c>
      <c r="F2656" s="22" t="s">
        <v>10873</v>
      </c>
      <c r="G2656" s="22"/>
      <c r="H2656" s="14">
        <v>0.040000000000000001</v>
      </c>
      <c r="I2656" s="15" t="s">
        <v>64</v>
      </c>
      <c r="J2656" s="22" t="s">
        <v>65</v>
      </c>
      <c r="K2656" s="13">
        <v>90</v>
      </c>
      <c r="L2656" s="23">
        <v>3</v>
      </c>
      <c r="M2656" s="29">
        <f t="shared" si="152"/>
        <v>12</v>
      </c>
      <c r="N2656" s="29">
        <f t="shared" si="153"/>
        <v>15</v>
      </c>
      <c r="O2656" s="23"/>
      <c r="P2656" s="23"/>
      <c r="Q2656" s="75">
        <v>1</v>
      </c>
      <c r="R2656" s="76">
        <v>3</v>
      </c>
      <c r="S2656" s="22" t="s">
        <v>66</v>
      </c>
      <c r="T2656" s="22">
        <v>40</v>
      </c>
      <c r="U2656" s="22">
        <v>1017.12</v>
      </c>
      <c r="V2656" s="22">
        <v>1530</v>
      </c>
      <c r="W2656" s="22">
        <v>2640</v>
      </c>
      <c r="X2656" s="24"/>
      <c r="Y2656" s="25"/>
      <c r="Z2656" s="18">
        <f>#NAME?</f>
        <v>0</v>
      </c>
      <c r="AA2656" s="18" t="b">
        <f t="shared" si="151"/>
        <v>1</v>
      </c>
      <c r="AB2656" s="26"/>
    </row>
    <row r="2657">
      <c r="A2657" s="21">
        <v>12061</v>
      </c>
      <c r="B2657" s="22" t="s">
        <v>10874</v>
      </c>
      <c r="C2657" s="22" t="s">
        <v>10875</v>
      </c>
      <c r="D2657" s="22" t="s">
        <v>4422</v>
      </c>
      <c r="E2657" s="22" t="s">
        <v>10876</v>
      </c>
      <c r="F2657" s="22" t="s">
        <v>10877</v>
      </c>
      <c r="G2657" s="22"/>
      <c r="H2657" s="14">
        <v>0.040000000000000001</v>
      </c>
      <c r="I2657" s="15" t="s">
        <v>64</v>
      </c>
      <c r="J2657" s="22" t="s">
        <v>65</v>
      </c>
      <c r="K2657" s="13">
        <v>90</v>
      </c>
      <c r="L2657" s="23">
        <v>3</v>
      </c>
      <c r="M2657" s="29">
        <f t="shared" si="152"/>
        <v>12</v>
      </c>
      <c r="N2657" s="29">
        <f t="shared" si="153"/>
        <v>15</v>
      </c>
      <c r="O2657" s="23"/>
      <c r="P2657" s="23"/>
      <c r="Q2657" s="75">
        <v>1</v>
      </c>
      <c r="R2657" s="76">
        <v>3</v>
      </c>
      <c r="S2657" s="22" t="s">
        <v>66</v>
      </c>
      <c r="T2657" s="22">
        <v>40</v>
      </c>
      <c r="U2657" s="22">
        <v>1017.12</v>
      </c>
      <c r="V2657" s="22">
        <v>1530</v>
      </c>
      <c r="W2657" s="22">
        <v>2640</v>
      </c>
      <c r="X2657" s="24"/>
      <c r="Y2657" s="25"/>
      <c r="Z2657" s="18">
        <f>#NAME?</f>
        <v>0</v>
      </c>
      <c r="AA2657" s="18" t="b">
        <f t="shared" si="151"/>
        <v>1</v>
      </c>
      <c r="AB2657" s="26"/>
    </row>
    <row r="2658">
      <c r="A2658" s="21">
        <v>12405</v>
      </c>
      <c r="B2658" s="22" t="s">
        <v>10878</v>
      </c>
      <c r="C2658" s="22" t="s">
        <v>10879</v>
      </c>
      <c r="D2658" s="22" t="s">
        <v>4422</v>
      </c>
      <c r="E2658" s="22" t="s">
        <v>10880</v>
      </c>
      <c r="F2658" s="22" t="s">
        <v>10881</v>
      </c>
      <c r="G2658" s="22"/>
      <c r="H2658" s="14">
        <v>0.040000000000000001</v>
      </c>
      <c r="I2658" s="15" t="s">
        <v>64</v>
      </c>
      <c r="J2658" s="22" t="s">
        <v>65</v>
      </c>
      <c r="K2658" s="13">
        <v>90</v>
      </c>
      <c r="L2658" s="23">
        <v>1</v>
      </c>
      <c r="M2658" s="29">
        <f t="shared" si="152"/>
        <v>4</v>
      </c>
      <c r="N2658" s="29">
        <f t="shared" si="153"/>
        <v>5</v>
      </c>
      <c r="O2658" s="23"/>
      <c r="P2658" s="23"/>
      <c r="Q2658" s="75">
        <v>1</v>
      </c>
      <c r="R2658" s="76">
        <v>3</v>
      </c>
      <c r="S2658" s="22" t="s">
        <v>66</v>
      </c>
      <c r="T2658" s="22">
        <v>30</v>
      </c>
      <c r="U2658" s="22">
        <v>724</v>
      </c>
      <c r="V2658" s="22">
        <v>1090</v>
      </c>
      <c r="W2658" s="22">
        <v>1500</v>
      </c>
      <c r="X2658" s="24">
        <v>6</v>
      </c>
      <c r="Y2658" s="25"/>
      <c r="Z2658" s="18">
        <f>#NAME?</f>
        <v>0</v>
      </c>
      <c r="AA2658" s="18" t="b">
        <f t="shared" si="151"/>
        <v>1</v>
      </c>
      <c r="AB2658" s="26">
        <v>1</v>
      </c>
    </row>
    <row r="2659">
      <c r="A2659" s="21">
        <v>12404</v>
      </c>
      <c r="B2659" s="22" t="s">
        <v>10882</v>
      </c>
      <c r="C2659" s="22" t="s">
        <v>10883</v>
      </c>
      <c r="D2659" s="22" t="s">
        <v>4422</v>
      </c>
      <c r="E2659" s="22" t="s">
        <v>10884</v>
      </c>
      <c r="F2659" s="22" t="s">
        <v>10885</v>
      </c>
      <c r="G2659" s="22"/>
      <c r="H2659" s="14">
        <v>0.040000000000000001</v>
      </c>
      <c r="I2659" s="15" t="s">
        <v>64</v>
      </c>
      <c r="J2659" s="22" t="s">
        <v>65</v>
      </c>
      <c r="K2659" s="13">
        <v>90</v>
      </c>
      <c r="L2659" s="23">
        <v>1</v>
      </c>
      <c r="M2659" s="29">
        <f t="shared" si="152"/>
        <v>4</v>
      </c>
      <c r="N2659" s="29">
        <f t="shared" si="153"/>
        <v>5</v>
      </c>
      <c r="O2659" s="23"/>
      <c r="P2659" s="23"/>
      <c r="Q2659" s="75">
        <v>1</v>
      </c>
      <c r="R2659" s="76">
        <v>3</v>
      </c>
      <c r="S2659" s="22" t="s">
        <v>66</v>
      </c>
      <c r="T2659" s="22">
        <v>30</v>
      </c>
      <c r="U2659" s="22">
        <v>724</v>
      </c>
      <c r="V2659" s="22">
        <v>1090</v>
      </c>
      <c r="W2659" s="22">
        <v>1500</v>
      </c>
      <c r="X2659" s="24">
        <v>7</v>
      </c>
      <c r="Y2659" s="25"/>
      <c r="Z2659" s="18">
        <f>#NAME?</f>
        <v>0</v>
      </c>
      <c r="AA2659" s="18" t="b">
        <f t="shared" si="151"/>
        <v>1</v>
      </c>
      <c r="AB2659" s="26">
        <v>0</v>
      </c>
    </row>
    <row r="2660">
      <c r="A2660" s="21">
        <v>12427</v>
      </c>
      <c r="B2660" s="22" t="s">
        <v>10886</v>
      </c>
      <c r="C2660" s="22" t="s">
        <v>10887</v>
      </c>
      <c r="D2660" s="22" t="s">
        <v>4422</v>
      </c>
      <c r="E2660" s="22" t="s">
        <v>10888</v>
      </c>
      <c r="F2660" s="22" t="s">
        <v>10889</v>
      </c>
      <c r="G2660" s="22"/>
      <c r="H2660" s="14">
        <v>0.040000000000000001</v>
      </c>
      <c r="I2660" s="15" t="s">
        <v>64</v>
      </c>
      <c r="J2660" s="22" t="s">
        <v>65</v>
      </c>
      <c r="K2660" s="13">
        <v>90</v>
      </c>
      <c r="L2660" s="23">
        <v>7</v>
      </c>
      <c r="M2660" s="29">
        <f t="shared" si="152"/>
        <v>28</v>
      </c>
      <c r="N2660" s="29">
        <f t="shared" si="153"/>
        <v>35</v>
      </c>
      <c r="O2660" s="23">
        <v>1</v>
      </c>
      <c r="P2660" s="23">
        <v>4</v>
      </c>
      <c r="Q2660" s="23"/>
      <c r="R2660" s="23"/>
      <c r="S2660" s="22" t="s">
        <v>66</v>
      </c>
      <c r="T2660" s="22">
        <v>13</v>
      </c>
      <c r="U2660" s="22">
        <v>354</v>
      </c>
      <c r="V2660" s="22">
        <v>530</v>
      </c>
      <c r="W2660" s="22">
        <v>710</v>
      </c>
      <c r="X2660" s="24">
        <v>4</v>
      </c>
      <c r="Y2660" s="25">
        <v>14</v>
      </c>
      <c r="Z2660" s="18">
        <f>#NAME?</f>
        <v>14</v>
      </c>
      <c r="AA2660" s="18" t="b">
        <f t="shared" si="151"/>
        <v>1</v>
      </c>
      <c r="AB2660" s="26">
        <v>6</v>
      </c>
    </row>
    <row r="2661">
      <c r="A2661" s="21">
        <v>12426</v>
      </c>
      <c r="B2661" s="22" t="s">
        <v>10890</v>
      </c>
      <c r="C2661" s="22" t="s">
        <v>10891</v>
      </c>
      <c r="D2661" s="22" t="s">
        <v>4422</v>
      </c>
      <c r="E2661" s="22" t="s">
        <v>10892</v>
      </c>
      <c r="F2661" s="22" t="s">
        <v>10893</v>
      </c>
      <c r="G2661" s="22"/>
      <c r="H2661" s="14">
        <v>0.040000000000000001</v>
      </c>
      <c r="I2661" s="15" t="s">
        <v>64</v>
      </c>
      <c r="J2661" s="22" t="s">
        <v>65</v>
      </c>
      <c r="K2661" s="13">
        <v>90</v>
      </c>
      <c r="L2661" s="23">
        <v>6</v>
      </c>
      <c r="M2661" s="29">
        <f t="shared" si="152"/>
        <v>24</v>
      </c>
      <c r="N2661" s="29">
        <f t="shared" si="153"/>
        <v>30</v>
      </c>
      <c r="O2661" s="23">
        <v>1</v>
      </c>
      <c r="P2661" s="23">
        <v>4</v>
      </c>
      <c r="Q2661" s="23"/>
      <c r="R2661" s="23"/>
      <c r="S2661" s="22" t="s">
        <v>66</v>
      </c>
      <c r="T2661" s="22">
        <v>13</v>
      </c>
      <c r="U2661" s="22">
        <v>354</v>
      </c>
      <c r="V2661" s="22">
        <v>530</v>
      </c>
      <c r="W2661" s="22">
        <v>710</v>
      </c>
      <c r="X2661" s="24">
        <v>5</v>
      </c>
      <c r="Y2661" s="25">
        <v>14</v>
      </c>
      <c r="Z2661" s="18">
        <f>#NAME?</f>
        <v>14</v>
      </c>
      <c r="AA2661" s="18" t="b">
        <f t="shared" si="151"/>
        <v>1</v>
      </c>
      <c r="AB2661" s="26">
        <v>7</v>
      </c>
    </row>
    <row r="2662">
      <c r="A2662" s="21">
        <v>12443</v>
      </c>
      <c r="B2662" s="22" t="s">
        <v>10894</v>
      </c>
      <c r="C2662" s="22" t="s">
        <v>10895</v>
      </c>
      <c r="D2662" s="22" t="s">
        <v>4422</v>
      </c>
      <c r="E2662" s="22" t="s">
        <v>10896</v>
      </c>
      <c r="F2662" s="22" t="s">
        <v>10897</v>
      </c>
      <c r="G2662" s="22"/>
      <c r="H2662" s="14">
        <v>0.040000000000000001</v>
      </c>
      <c r="I2662" s="15" t="s">
        <v>64</v>
      </c>
      <c r="J2662" s="22" t="s">
        <v>65</v>
      </c>
      <c r="K2662" s="13">
        <v>90</v>
      </c>
      <c r="L2662" s="23"/>
      <c r="M2662" s="29">
        <f t="shared" si="152"/>
        <v>0</v>
      </c>
      <c r="N2662" s="29">
        <f t="shared" si="153"/>
        <v>0</v>
      </c>
      <c r="O2662" s="23"/>
      <c r="P2662" s="23"/>
      <c r="Q2662" s="75">
        <v>1</v>
      </c>
      <c r="R2662" s="76">
        <v>3</v>
      </c>
      <c r="S2662" s="22" t="s">
        <v>66</v>
      </c>
      <c r="T2662" s="22">
        <v>5</v>
      </c>
      <c r="U2662" s="22">
        <v>782</v>
      </c>
      <c r="V2662" s="22">
        <v>1210</v>
      </c>
      <c r="W2662" s="22">
        <v>1670</v>
      </c>
      <c r="X2662" s="24"/>
      <c r="Y2662" s="25"/>
      <c r="Z2662" s="18">
        <f>#NAME?</f>
        <v>0</v>
      </c>
      <c r="AA2662" s="18" t="b">
        <f t="shared" si="151"/>
        <v>1</v>
      </c>
      <c r="AB2662" s="26"/>
    </row>
    <row r="2663">
      <c r="A2663" s="21">
        <v>12442</v>
      </c>
      <c r="B2663" s="22" t="s">
        <v>10898</v>
      </c>
      <c r="C2663" s="22" t="s">
        <v>10899</v>
      </c>
      <c r="D2663" s="22" t="s">
        <v>4422</v>
      </c>
      <c r="E2663" s="22" t="s">
        <v>10900</v>
      </c>
      <c r="F2663" s="22" t="s">
        <v>10901</v>
      </c>
      <c r="G2663" s="22"/>
      <c r="H2663" s="14">
        <v>0.040000000000000001</v>
      </c>
      <c r="I2663" s="15" t="s">
        <v>64</v>
      </c>
      <c r="J2663" s="22" t="s">
        <v>65</v>
      </c>
      <c r="K2663" s="13">
        <v>90</v>
      </c>
      <c r="L2663" s="23"/>
      <c r="M2663" s="29">
        <f t="shared" si="152"/>
        <v>0</v>
      </c>
      <c r="N2663" s="29">
        <f t="shared" si="153"/>
        <v>0</v>
      </c>
      <c r="O2663" s="23"/>
      <c r="P2663" s="23"/>
      <c r="Q2663" s="75">
        <v>1</v>
      </c>
      <c r="R2663" s="76">
        <v>3</v>
      </c>
      <c r="S2663" s="22" t="s">
        <v>66</v>
      </c>
      <c r="T2663" s="22">
        <v>5</v>
      </c>
      <c r="U2663" s="22">
        <v>782</v>
      </c>
      <c r="V2663" s="22">
        <v>1210</v>
      </c>
      <c r="W2663" s="22">
        <v>1670</v>
      </c>
      <c r="X2663" s="24"/>
      <c r="Y2663" s="25"/>
      <c r="Z2663" s="18">
        <f>#NAME?</f>
        <v>0</v>
      </c>
      <c r="AA2663" s="18" t="b">
        <f t="shared" si="151"/>
        <v>1</v>
      </c>
      <c r="AB2663" s="26"/>
    </row>
    <row r="2664">
      <c r="A2664" s="21">
        <v>12445</v>
      </c>
      <c r="B2664" s="22" t="s">
        <v>10902</v>
      </c>
      <c r="C2664" s="22" t="s">
        <v>10903</v>
      </c>
      <c r="D2664" s="22" t="s">
        <v>4422</v>
      </c>
      <c r="E2664" s="22" t="s">
        <v>10904</v>
      </c>
      <c r="F2664" s="22" t="s">
        <v>10905</v>
      </c>
      <c r="G2664" s="22"/>
      <c r="H2664" s="14">
        <v>0.040000000000000001</v>
      </c>
      <c r="I2664" s="15" t="s">
        <v>64</v>
      </c>
      <c r="J2664" s="22" t="s">
        <v>65</v>
      </c>
      <c r="K2664" s="13">
        <v>90</v>
      </c>
      <c r="L2664" s="23">
        <v>1</v>
      </c>
      <c r="M2664" s="29">
        <f t="shared" si="152"/>
        <v>4</v>
      </c>
      <c r="N2664" s="29">
        <f t="shared" si="153"/>
        <v>5</v>
      </c>
      <c r="O2664" s="23"/>
      <c r="P2664" s="23"/>
      <c r="Q2664" s="75">
        <v>1</v>
      </c>
      <c r="R2664" s="76">
        <v>3</v>
      </c>
      <c r="S2664" s="22" t="s">
        <v>66</v>
      </c>
      <c r="T2664" s="22">
        <v>40</v>
      </c>
      <c r="U2664" s="22">
        <v>930</v>
      </c>
      <c r="V2664" s="22">
        <v>1400</v>
      </c>
      <c r="W2664" s="22">
        <v>1930</v>
      </c>
      <c r="X2664" s="24">
        <v>2</v>
      </c>
      <c r="Y2664" s="25">
        <v>7</v>
      </c>
      <c r="Z2664" s="18">
        <f>#NAME?</f>
        <v>7</v>
      </c>
      <c r="AA2664" s="18" t="b">
        <f t="shared" si="151"/>
        <v>1</v>
      </c>
      <c r="AB2664" s="26">
        <v>1</v>
      </c>
    </row>
    <row r="2665">
      <c r="A2665" s="21">
        <v>12444</v>
      </c>
      <c r="B2665" s="22" t="s">
        <v>10906</v>
      </c>
      <c r="C2665" s="22" t="s">
        <v>10907</v>
      </c>
      <c r="D2665" s="22" t="s">
        <v>4422</v>
      </c>
      <c r="E2665" s="22" t="s">
        <v>10908</v>
      </c>
      <c r="F2665" s="22" t="s">
        <v>10909</v>
      </c>
      <c r="G2665" s="22"/>
      <c r="H2665" s="14">
        <v>0.040000000000000001</v>
      </c>
      <c r="I2665" s="15" t="s">
        <v>64</v>
      </c>
      <c r="J2665" s="22" t="s">
        <v>65</v>
      </c>
      <c r="K2665" s="13">
        <v>90</v>
      </c>
      <c r="L2665" s="23">
        <v>1</v>
      </c>
      <c r="M2665" s="29">
        <f t="shared" si="152"/>
        <v>4</v>
      </c>
      <c r="N2665" s="29">
        <f t="shared" si="153"/>
        <v>5</v>
      </c>
      <c r="O2665" s="23"/>
      <c r="P2665" s="23"/>
      <c r="Q2665" s="75">
        <v>1</v>
      </c>
      <c r="R2665" s="76">
        <v>3</v>
      </c>
      <c r="S2665" s="22" t="s">
        <v>66</v>
      </c>
      <c r="T2665" s="22">
        <v>40</v>
      </c>
      <c r="U2665" s="22">
        <v>930</v>
      </c>
      <c r="V2665" s="22">
        <v>1400</v>
      </c>
      <c r="W2665" s="22">
        <v>1930</v>
      </c>
      <c r="X2665" s="24"/>
      <c r="Y2665" s="25">
        <v>8</v>
      </c>
      <c r="Z2665" s="18">
        <f>#NAME?</f>
        <v>8</v>
      </c>
      <c r="AA2665" s="18" t="b">
        <f t="shared" si="151"/>
        <v>1</v>
      </c>
      <c r="AB2665" s="26">
        <v>3</v>
      </c>
    </row>
    <row r="2666">
      <c r="A2666" s="21">
        <v>11246</v>
      </c>
      <c r="B2666" s="22" t="s">
        <v>10910</v>
      </c>
      <c r="C2666" s="22" t="s">
        <v>10911</v>
      </c>
      <c r="D2666" s="22" t="s">
        <v>4422</v>
      </c>
      <c r="E2666" s="22" t="s">
        <v>10912</v>
      </c>
      <c r="F2666" s="22" t="s">
        <v>10913</v>
      </c>
      <c r="G2666" s="22"/>
      <c r="H2666" s="14">
        <v>0.040000000000000001</v>
      </c>
      <c r="I2666" s="15" t="s">
        <v>64</v>
      </c>
      <c r="J2666" s="22" t="s">
        <v>65</v>
      </c>
      <c r="K2666" s="13">
        <v>90</v>
      </c>
      <c r="L2666" s="23">
        <v>5</v>
      </c>
      <c r="M2666" s="29">
        <f t="shared" si="152"/>
        <v>20</v>
      </c>
      <c r="N2666" s="29">
        <f t="shared" si="153"/>
        <v>25</v>
      </c>
      <c r="O2666" s="23">
        <v>1</v>
      </c>
      <c r="P2666" s="23">
        <v>4</v>
      </c>
      <c r="Q2666" s="23"/>
      <c r="R2666" s="23"/>
      <c r="S2666" s="22" t="s">
        <v>66</v>
      </c>
      <c r="T2666" s="22">
        <v>11</v>
      </c>
      <c r="U2666" s="22">
        <v>279.70999999999998</v>
      </c>
      <c r="V2666" s="22">
        <v>420</v>
      </c>
      <c r="W2666" s="22">
        <v>720</v>
      </c>
      <c r="X2666" s="24">
        <v>2</v>
      </c>
      <c r="Y2666" s="25">
        <v>7</v>
      </c>
      <c r="Z2666" s="18">
        <f>#NAME?</f>
        <v>7</v>
      </c>
      <c r="AA2666" s="18" t="b">
        <f t="shared" si="151"/>
        <v>1</v>
      </c>
      <c r="AB2666" s="26">
        <v>10</v>
      </c>
    </row>
    <row r="2667">
      <c r="A2667" s="21">
        <v>11245</v>
      </c>
      <c r="B2667" s="22" t="s">
        <v>10914</v>
      </c>
      <c r="C2667" s="22" t="s">
        <v>10915</v>
      </c>
      <c r="D2667" s="22" t="s">
        <v>4422</v>
      </c>
      <c r="E2667" s="22" t="s">
        <v>10916</v>
      </c>
      <c r="F2667" s="22" t="s">
        <v>10917</v>
      </c>
      <c r="G2667" s="22"/>
      <c r="H2667" s="14">
        <v>0.040000000000000001</v>
      </c>
      <c r="I2667" s="15" t="s">
        <v>64</v>
      </c>
      <c r="J2667" s="22" t="s">
        <v>65</v>
      </c>
      <c r="K2667" s="13">
        <v>90</v>
      </c>
      <c r="L2667" s="23">
        <v>6</v>
      </c>
      <c r="M2667" s="29">
        <f t="shared" si="152"/>
        <v>24</v>
      </c>
      <c r="N2667" s="29">
        <f t="shared" si="153"/>
        <v>30</v>
      </c>
      <c r="O2667" s="23">
        <v>1</v>
      </c>
      <c r="P2667" s="23">
        <v>4</v>
      </c>
      <c r="Q2667" s="23"/>
      <c r="R2667" s="23"/>
      <c r="S2667" s="22" t="s">
        <v>66</v>
      </c>
      <c r="T2667" s="22">
        <v>11</v>
      </c>
      <c r="U2667" s="22">
        <v>279.70999999999998</v>
      </c>
      <c r="V2667" s="22">
        <v>420</v>
      </c>
      <c r="W2667" s="22">
        <v>720</v>
      </c>
      <c r="X2667" s="24">
        <v>1</v>
      </c>
      <c r="Y2667" s="25">
        <v>6</v>
      </c>
      <c r="Z2667" s="18">
        <f>#NAME?</f>
        <v>6</v>
      </c>
      <c r="AA2667" s="18" t="b">
        <f t="shared" si="151"/>
        <v>1</v>
      </c>
      <c r="AB2667" s="26">
        <v>6</v>
      </c>
    </row>
    <row r="2668">
      <c r="A2668" s="21">
        <v>12429</v>
      </c>
      <c r="B2668" s="22" t="s">
        <v>10918</v>
      </c>
      <c r="C2668" s="22" t="s">
        <v>10919</v>
      </c>
      <c r="D2668" s="22" t="s">
        <v>4422</v>
      </c>
      <c r="E2668" s="22" t="s">
        <v>10920</v>
      </c>
      <c r="F2668" s="22" t="s">
        <v>10921</v>
      </c>
      <c r="G2668" s="22"/>
      <c r="H2668" s="14">
        <v>0.040000000000000001</v>
      </c>
      <c r="I2668" s="15" t="s">
        <v>64</v>
      </c>
      <c r="J2668" s="22" t="s">
        <v>65</v>
      </c>
      <c r="K2668" s="13">
        <v>90</v>
      </c>
      <c r="L2668" s="23">
        <v>0</v>
      </c>
      <c r="M2668" s="29">
        <f t="shared" si="152"/>
        <v>0</v>
      </c>
      <c r="N2668" s="29">
        <f t="shared" si="153"/>
        <v>0</v>
      </c>
      <c r="O2668" s="75">
        <v>1</v>
      </c>
      <c r="P2668" s="76">
        <v>4</v>
      </c>
      <c r="Q2668" s="23"/>
      <c r="R2668" s="23"/>
      <c r="S2668" s="22" t="s">
        <v>66</v>
      </c>
      <c r="T2668" s="22">
        <v>1.5</v>
      </c>
      <c r="U2668" s="22">
        <v>234</v>
      </c>
      <c r="V2668" s="22">
        <v>360</v>
      </c>
      <c r="W2668" s="22">
        <v>490</v>
      </c>
      <c r="X2668" s="24"/>
      <c r="Y2668" s="25"/>
      <c r="Z2668" s="18">
        <f>#NAME?</f>
        <v>0</v>
      </c>
      <c r="AA2668" s="18" t="b">
        <f t="shared" si="151"/>
        <v>1</v>
      </c>
      <c r="AB2668" s="26"/>
    </row>
    <row r="2669">
      <c r="A2669" s="21">
        <v>12428</v>
      </c>
      <c r="B2669" s="22" t="s">
        <v>10922</v>
      </c>
      <c r="C2669" s="22" t="s">
        <v>10923</v>
      </c>
      <c r="D2669" s="22" t="s">
        <v>4422</v>
      </c>
      <c r="E2669" s="22" t="s">
        <v>10924</v>
      </c>
      <c r="F2669" s="22" t="s">
        <v>10925</v>
      </c>
      <c r="G2669" s="22"/>
      <c r="H2669" s="14">
        <v>0.040000000000000001</v>
      </c>
      <c r="I2669" s="15" t="s">
        <v>64</v>
      </c>
      <c r="J2669" s="22" t="s">
        <v>65</v>
      </c>
      <c r="K2669" s="13">
        <v>90</v>
      </c>
      <c r="L2669" s="23">
        <v>0</v>
      </c>
      <c r="M2669" s="29">
        <f t="shared" si="152"/>
        <v>0</v>
      </c>
      <c r="N2669" s="29">
        <f t="shared" si="153"/>
        <v>0</v>
      </c>
      <c r="O2669" s="75">
        <v>1</v>
      </c>
      <c r="P2669" s="76">
        <v>4</v>
      </c>
      <c r="Q2669" s="23"/>
      <c r="R2669" s="23"/>
      <c r="S2669" s="22" t="s">
        <v>66</v>
      </c>
      <c r="T2669" s="22">
        <v>1.5</v>
      </c>
      <c r="U2669" s="22">
        <v>234</v>
      </c>
      <c r="V2669" s="22">
        <v>360</v>
      </c>
      <c r="W2669" s="22">
        <v>490</v>
      </c>
      <c r="X2669" s="24"/>
      <c r="Y2669" s="25"/>
      <c r="Z2669" s="18">
        <f>#NAME?</f>
        <v>0</v>
      </c>
      <c r="AA2669" s="18" t="b">
        <f t="shared" si="151"/>
        <v>1</v>
      </c>
      <c r="AB2669" s="26"/>
    </row>
    <row r="2670">
      <c r="A2670" s="21">
        <v>12066</v>
      </c>
      <c r="B2670" s="22" t="s">
        <v>10926</v>
      </c>
      <c r="C2670" s="22" t="s">
        <v>10927</v>
      </c>
      <c r="D2670" s="22" t="s">
        <v>4422</v>
      </c>
      <c r="E2670" s="22" t="s">
        <v>10928</v>
      </c>
      <c r="F2670" s="22" t="s">
        <v>10929</v>
      </c>
      <c r="G2670" s="22"/>
      <c r="H2670" s="14">
        <v>0.040000000000000001</v>
      </c>
      <c r="I2670" s="15" t="s">
        <v>64</v>
      </c>
      <c r="J2670" s="22" t="s">
        <v>65</v>
      </c>
      <c r="K2670" s="13">
        <v>90</v>
      </c>
      <c r="L2670" s="23">
        <v>1</v>
      </c>
      <c r="M2670" s="29">
        <f t="shared" si="152"/>
        <v>4</v>
      </c>
      <c r="N2670" s="29">
        <f t="shared" si="153"/>
        <v>5</v>
      </c>
      <c r="O2670" s="23"/>
      <c r="P2670" s="23"/>
      <c r="Q2670" s="75">
        <v>1</v>
      </c>
      <c r="R2670" s="76">
        <v>3</v>
      </c>
      <c r="S2670" s="22" t="s">
        <v>66</v>
      </c>
      <c r="T2670" s="22">
        <v>43</v>
      </c>
      <c r="U2670" s="22">
        <v>1000</v>
      </c>
      <c r="V2670" s="22">
        <v>1550</v>
      </c>
      <c r="W2670" s="22">
        <v>1940</v>
      </c>
      <c r="X2670" s="24"/>
      <c r="Y2670" s="25"/>
      <c r="Z2670" s="18">
        <f>#NAME?</f>
        <v>0</v>
      </c>
      <c r="AA2670" s="18" t="b">
        <f t="shared" si="151"/>
        <v>1</v>
      </c>
      <c r="AB2670" s="26"/>
    </row>
    <row r="2671">
      <c r="A2671" s="21">
        <v>12065</v>
      </c>
      <c r="B2671" s="22" t="s">
        <v>10930</v>
      </c>
      <c r="C2671" s="22" t="s">
        <v>10931</v>
      </c>
      <c r="D2671" s="22" t="s">
        <v>4422</v>
      </c>
      <c r="E2671" s="22" t="s">
        <v>10932</v>
      </c>
      <c r="F2671" s="22" t="s">
        <v>10933</v>
      </c>
      <c r="G2671" s="22"/>
      <c r="H2671" s="14">
        <v>0.040000000000000001</v>
      </c>
      <c r="I2671" s="15" t="s">
        <v>64</v>
      </c>
      <c r="J2671" s="22" t="s">
        <v>65</v>
      </c>
      <c r="K2671" s="13">
        <v>90</v>
      </c>
      <c r="L2671" s="23">
        <v>2</v>
      </c>
      <c r="M2671" s="29">
        <f t="shared" si="152"/>
        <v>8</v>
      </c>
      <c r="N2671" s="29">
        <f t="shared" si="153"/>
        <v>10</v>
      </c>
      <c r="O2671" s="23"/>
      <c r="P2671" s="23"/>
      <c r="Q2671" s="75">
        <v>1</v>
      </c>
      <c r="R2671" s="76">
        <v>3</v>
      </c>
      <c r="S2671" s="22" t="s">
        <v>66</v>
      </c>
      <c r="T2671" s="22">
        <v>43</v>
      </c>
      <c r="U2671" s="22">
        <v>1038</v>
      </c>
      <c r="V2671" s="22">
        <v>1560</v>
      </c>
      <c r="W2671" s="22">
        <v>2150</v>
      </c>
      <c r="X2671" s="24"/>
      <c r="Y2671" s="25"/>
      <c r="Z2671" s="18">
        <f>#NAME?</f>
        <v>0</v>
      </c>
      <c r="AA2671" s="18" t="b">
        <f t="shared" si="151"/>
        <v>1</v>
      </c>
      <c r="AB2671" s="26"/>
    </row>
    <row r="2672">
      <c r="A2672" s="21">
        <v>12462</v>
      </c>
      <c r="B2672" s="22" t="s">
        <v>10934</v>
      </c>
      <c r="C2672" s="22" t="s">
        <v>10935</v>
      </c>
      <c r="D2672" s="22" t="s">
        <v>4422</v>
      </c>
      <c r="E2672" s="22" t="s">
        <v>10936</v>
      </c>
      <c r="F2672" s="22" t="s">
        <v>10937</v>
      </c>
      <c r="G2672" s="22"/>
      <c r="H2672" s="14">
        <v>0.040000000000000001</v>
      </c>
      <c r="I2672" s="15" t="s">
        <v>64</v>
      </c>
      <c r="J2672" s="22" t="s">
        <v>65</v>
      </c>
      <c r="K2672" s="13">
        <v>90</v>
      </c>
      <c r="L2672" s="23">
        <v>0</v>
      </c>
      <c r="M2672" s="29">
        <f t="shared" si="152"/>
        <v>0</v>
      </c>
      <c r="N2672" s="29">
        <f t="shared" si="153"/>
        <v>0</v>
      </c>
      <c r="O2672" s="23"/>
      <c r="P2672" s="23"/>
      <c r="Q2672" s="75">
        <v>1</v>
      </c>
      <c r="R2672" s="76">
        <v>3</v>
      </c>
      <c r="S2672" s="22" t="s">
        <v>66</v>
      </c>
      <c r="T2672" s="22">
        <v>5.3200000000000003</v>
      </c>
      <c r="U2672" s="22">
        <v>832</v>
      </c>
      <c r="V2672" s="22">
        <v>1290</v>
      </c>
      <c r="W2672" s="22">
        <v>1780</v>
      </c>
      <c r="X2672" s="24"/>
      <c r="Y2672" s="25"/>
      <c r="Z2672" s="18">
        <f>#NAME?</f>
        <v>0</v>
      </c>
      <c r="AA2672" s="18" t="b">
        <f t="shared" si="151"/>
        <v>1</v>
      </c>
      <c r="AB2672" s="26"/>
    </row>
    <row r="2673">
      <c r="A2673" s="21">
        <v>12406</v>
      </c>
      <c r="B2673" s="22" t="s">
        <v>10938</v>
      </c>
      <c r="C2673" s="22" t="s">
        <v>10939</v>
      </c>
      <c r="D2673" s="22" t="s">
        <v>4422</v>
      </c>
      <c r="E2673" s="22" t="s">
        <v>10940</v>
      </c>
      <c r="F2673" s="22" t="s">
        <v>10941</v>
      </c>
      <c r="G2673" s="22"/>
      <c r="H2673" s="14">
        <v>0.040000000000000001</v>
      </c>
      <c r="I2673" s="15" t="s">
        <v>64</v>
      </c>
      <c r="J2673" s="22" t="s">
        <v>65</v>
      </c>
      <c r="K2673" s="13">
        <v>90</v>
      </c>
      <c r="L2673" s="23"/>
      <c r="M2673" s="29">
        <f t="shared" si="152"/>
        <v>0</v>
      </c>
      <c r="N2673" s="29">
        <f t="shared" si="153"/>
        <v>0</v>
      </c>
      <c r="O2673" s="23"/>
      <c r="P2673" s="23"/>
      <c r="Q2673" s="75">
        <v>1</v>
      </c>
      <c r="R2673" s="76">
        <v>3</v>
      </c>
      <c r="S2673" s="22" t="s">
        <v>66</v>
      </c>
      <c r="T2673" s="22">
        <v>5.3200000000000003</v>
      </c>
      <c r="U2673" s="22">
        <v>832</v>
      </c>
      <c r="V2673" s="22">
        <v>1290</v>
      </c>
      <c r="W2673" s="22">
        <v>1780</v>
      </c>
      <c r="X2673" s="24"/>
      <c r="Y2673" s="25"/>
      <c r="Z2673" s="18">
        <f>#NAME?</f>
        <v>0</v>
      </c>
      <c r="AA2673" s="18" t="b">
        <f t="shared" si="151"/>
        <v>1</v>
      </c>
      <c r="AB2673" s="26"/>
    </row>
    <row r="2674">
      <c r="A2674" s="12">
        <v>12807</v>
      </c>
      <c r="B2674" s="13" t="s">
        <v>10942</v>
      </c>
      <c r="C2674" s="13" t="s">
        <v>10943</v>
      </c>
      <c r="D2674" s="13" t="s">
        <v>4422</v>
      </c>
      <c r="E2674" s="13" t="s">
        <v>10944</v>
      </c>
      <c r="F2674" s="13" t="s">
        <v>10944</v>
      </c>
      <c r="G2674" s="13" t="s">
        <v>10945</v>
      </c>
      <c r="H2674" s="14">
        <v>0.02</v>
      </c>
      <c r="I2674" s="15" t="s">
        <v>32</v>
      </c>
      <c r="J2674" s="13" t="s">
        <v>33</v>
      </c>
      <c r="K2674" s="13">
        <v>90</v>
      </c>
      <c r="L2674" s="16">
        <f>#NAME?</f>
        <v>5</v>
      </c>
      <c r="M2674" s="29">
        <f t="shared" si="152"/>
        <v>20</v>
      </c>
      <c r="N2674" s="29">
        <f t="shared" si="153"/>
        <v>25</v>
      </c>
      <c r="O2674" s="16"/>
      <c r="P2674" s="16"/>
      <c r="Q2674" s="16">
        <v>1</v>
      </c>
      <c r="R2674" s="16">
        <v>3</v>
      </c>
      <c r="S2674" s="13" t="s">
        <v>34</v>
      </c>
      <c r="T2674" s="13">
        <v>12.69</v>
      </c>
      <c r="U2674" s="13">
        <v>2114.4699999999998</v>
      </c>
      <c r="V2674" s="13">
        <v>2600</v>
      </c>
      <c r="W2674" s="13">
        <v>4200</v>
      </c>
      <c r="X2674" s="17"/>
      <c r="Y2674" s="18">
        <v>10</v>
      </c>
      <c r="Z2674" s="18">
        <f>#NAME?</f>
        <v>10</v>
      </c>
      <c r="AA2674" s="18" t="b">
        <f t="shared" si="151"/>
        <v>1</v>
      </c>
      <c r="AB2674" s="19">
        <v>1</v>
      </c>
    </row>
    <row r="2675">
      <c r="A2675" s="12">
        <v>12808</v>
      </c>
      <c r="B2675" s="13" t="s">
        <v>10946</v>
      </c>
      <c r="C2675" s="13" t="s">
        <v>10947</v>
      </c>
      <c r="D2675" s="13" t="s">
        <v>4422</v>
      </c>
      <c r="E2675" s="13" t="s">
        <v>10948</v>
      </c>
      <c r="F2675" s="13" t="s">
        <v>10948</v>
      </c>
      <c r="G2675" s="13" t="s">
        <v>10949</v>
      </c>
      <c r="H2675" s="14">
        <v>0.02</v>
      </c>
      <c r="I2675" s="15" t="s">
        <v>32</v>
      </c>
      <c r="J2675" s="13" t="s">
        <v>33</v>
      </c>
      <c r="K2675" s="13">
        <v>90</v>
      </c>
      <c r="L2675" s="16">
        <f>#NAME?</f>
        <v>6</v>
      </c>
      <c r="M2675" s="29">
        <f t="shared" si="152"/>
        <v>24</v>
      </c>
      <c r="N2675" s="29">
        <f t="shared" si="153"/>
        <v>30</v>
      </c>
      <c r="O2675" s="16"/>
      <c r="P2675" s="16"/>
      <c r="Q2675" s="16">
        <v>1</v>
      </c>
      <c r="R2675" s="16">
        <v>3</v>
      </c>
      <c r="S2675" s="13" t="s">
        <v>34</v>
      </c>
      <c r="T2675" s="13">
        <v>13.34</v>
      </c>
      <c r="U2675" s="13">
        <v>2222.7800000000002</v>
      </c>
      <c r="V2675" s="13">
        <v>2800</v>
      </c>
      <c r="W2675" s="13">
        <v>4500</v>
      </c>
      <c r="X2675" s="17"/>
      <c r="Y2675" s="18">
        <f>12+16+32</f>
        <v>60</v>
      </c>
      <c r="Z2675" s="18">
        <f>#NAME?</f>
        <v>60</v>
      </c>
      <c r="AA2675" s="18" t="b">
        <f t="shared" si="151"/>
        <v>1</v>
      </c>
      <c r="AB2675" s="19">
        <v>4</v>
      </c>
    </row>
    <row r="2676">
      <c r="A2676" s="12">
        <v>12809</v>
      </c>
      <c r="B2676" s="13" t="s">
        <v>10950</v>
      </c>
      <c r="C2676" s="13" t="s">
        <v>10951</v>
      </c>
      <c r="D2676" s="13" t="s">
        <v>4422</v>
      </c>
      <c r="E2676" s="13" t="s">
        <v>10952</v>
      </c>
      <c r="F2676" s="13" t="s">
        <v>10953</v>
      </c>
      <c r="G2676" s="13" t="s">
        <v>10954</v>
      </c>
      <c r="H2676" s="14">
        <v>0.02</v>
      </c>
      <c r="I2676" s="15" t="s">
        <v>32</v>
      </c>
      <c r="J2676" s="13" t="s">
        <v>33</v>
      </c>
      <c r="K2676" s="13">
        <v>90</v>
      </c>
      <c r="L2676" s="16">
        <f>#NAME?</f>
        <v>5</v>
      </c>
      <c r="M2676" s="29">
        <f t="shared" si="152"/>
        <v>20</v>
      </c>
      <c r="N2676" s="29">
        <f t="shared" si="153"/>
        <v>25</v>
      </c>
      <c r="O2676" s="16"/>
      <c r="P2676" s="16"/>
      <c r="Q2676" s="16">
        <v>1</v>
      </c>
      <c r="R2676" s="16">
        <v>3</v>
      </c>
      <c r="S2676" s="13" t="s">
        <v>34</v>
      </c>
      <c r="T2676" s="13">
        <v>13.699999999999999</v>
      </c>
      <c r="U2676" s="13">
        <v>2181.9000000000001</v>
      </c>
      <c r="V2676" s="13">
        <v>2800</v>
      </c>
      <c r="W2676" s="13">
        <v>3800</v>
      </c>
      <c r="X2676" s="17"/>
      <c r="Y2676" s="18"/>
      <c r="Z2676" s="18">
        <f>#NAME?</f>
        <v>0</v>
      </c>
      <c r="AA2676" s="18" t="b">
        <f t="shared" si="151"/>
        <v>1</v>
      </c>
      <c r="AB2676" s="19"/>
    </row>
    <row r="2677">
      <c r="A2677" s="12">
        <v>12864</v>
      </c>
      <c r="B2677" s="13" t="s">
        <v>10955</v>
      </c>
      <c r="C2677" s="13" t="s">
        <v>10956</v>
      </c>
      <c r="D2677" s="13" t="s">
        <v>4422</v>
      </c>
      <c r="E2677" s="13" t="s">
        <v>10957</v>
      </c>
      <c r="F2677" s="13" t="s">
        <v>10402</v>
      </c>
      <c r="G2677" s="13" t="s">
        <v>10958</v>
      </c>
      <c r="H2677" s="14">
        <v>0.02</v>
      </c>
      <c r="I2677" s="15" t="s">
        <v>32</v>
      </c>
      <c r="J2677" s="13" t="s">
        <v>33</v>
      </c>
      <c r="K2677" s="13">
        <v>90</v>
      </c>
      <c r="L2677" s="16">
        <f>#NAME?</f>
        <v>8</v>
      </c>
      <c r="M2677" s="29">
        <f t="shared" si="152"/>
        <v>32</v>
      </c>
      <c r="N2677" s="29">
        <f t="shared" si="153"/>
        <v>40</v>
      </c>
      <c r="O2677" s="16"/>
      <c r="P2677" s="16"/>
      <c r="Q2677" s="16">
        <v>1</v>
      </c>
      <c r="R2677" s="16">
        <v>2</v>
      </c>
      <c r="S2677" s="13" t="s">
        <v>34</v>
      </c>
      <c r="T2677" s="13">
        <v>10</v>
      </c>
      <c r="U2677" s="13">
        <v>1</v>
      </c>
      <c r="V2677" s="13">
        <v>2000</v>
      </c>
      <c r="W2677" s="13">
        <v>2760</v>
      </c>
      <c r="X2677" s="17"/>
      <c r="Y2677" s="18"/>
      <c r="Z2677" s="18">
        <f>#NAME?</f>
        <v>0</v>
      </c>
      <c r="AA2677" s="18" t="b">
        <f t="shared" si="151"/>
        <v>1</v>
      </c>
      <c r="AB2677" s="19"/>
    </row>
    <row r="2678">
      <c r="A2678" s="21">
        <v>10345</v>
      </c>
      <c r="B2678" s="22" t="s">
        <v>10959</v>
      </c>
      <c r="C2678" s="22" t="s">
        <v>10960</v>
      </c>
      <c r="D2678" s="22" t="s">
        <v>4422</v>
      </c>
      <c r="E2678" s="22" t="s">
        <v>10961</v>
      </c>
      <c r="F2678" s="22" t="s">
        <v>10962</v>
      </c>
      <c r="G2678" s="22"/>
      <c r="H2678" s="14">
        <v>0.040000000000000001</v>
      </c>
      <c r="I2678" s="15" t="s">
        <v>64</v>
      </c>
      <c r="J2678" s="22" t="s">
        <v>65</v>
      </c>
      <c r="K2678" s="13">
        <v>90</v>
      </c>
      <c r="L2678" s="23">
        <v>16</v>
      </c>
      <c r="M2678" s="29">
        <f t="shared" si="152"/>
        <v>64</v>
      </c>
      <c r="N2678" s="29">
        <f t="shared" si="153"/>
        <v>80</v>
      </c>
      <c r="O2678" s="23"/>
      <c r="P2678" s="23"/>
      <c r="Q2678" s="23">
        <v>3</v>
      </c>
      <c r="R2678" s="23">
        <v>5</v>
      </c>
      <c r="S2678" s="22" t="s">
        <v>66</v>
      </c>
      <c r="T2678" s="22">
        <v>15</v>
      </c>
      <c r="U2678" s="22">
        <v>362</v>
      </c>
      <c r="V2678" s="22">
        <v>680</v>
      </c>
      <c r="W2678" s="22">
        <v>800</v>
      </c>
      <c r="X2678" s="24"/>
      <c r="Y2678" s="25"/>
      <c r="Z2678" s="18">
        <f>#NAME?</f>
        <v>0</v>
      </c>
      <c r="AA2678" s="18" t="b">
        <f t="shared" si="151"/>
        <v>1</v>
      </c>
      <c r="AB2678" s="26">
        <v>3</v>
      </c>
    </row>
    <row r="2679">
      <c r="A2679" s="21">
        <v>10342</v>
      </c>
      <c r="B2679" s="22" t="s">
        <v>10963</v>
      </c>
      <c r="C2679" s="22" t="s">
        <v>10964</v>
      </c>
      <c r="D2679" s="22" t="s">
        <v>4422</v>
      </c>
      <c r="E2679" s="22" t="s">
        <v>10965</v>
      </c>
      <c r="F2679" s="22" t="s">
        <v>10966</v>
      </c>
      <c r="G2679" s="22"/>
      <c r="H2679" s="14">
        <v>0.040000000000000001</v>
      </c>
      <c r="I2679" s="15" t="s">
        <v>64</v>
      </c>
      <c r="J2679" s="22" t="s">
        <v>65</v>
      </c>
      <c r="K2679" s="13">
        <v>90</v>
      </c>
      <c r="L2679" s="23">
        <v>12</v>
      </c>
      <c r="M2679" s="29">
        <f t="shared" si="152"/>
        <v>48</v>
      </c>
      <c r="N2679" s="29">
        <f t="shared" si="153"/>
        <v>60</v>
      </c>
      <c r="O2679" s="23">
        <v>3</v>
      </c>
      <c r="P2679" s="23">
        <v>5</v>
      </c>
      <c r="Q2679" s="23"/>
      <c r="R2679" s="23"/>
      <c r="S2679" s="22" t="s">
        <v>66</v>
      </c>
      <c r="T2679" s="22">
        <v>20</v>
      </c>
      <c r="U2679" s="22">
        <v>508.56</v>
      </c>
      <c r="V2679" s="22">
        <v>800</v>
      </c>
      <c r="W2679" s="22">
        <v>1850</v>
      </c>
      <c r="X2679" s="24">
        <v>1</v>
      </c>
      <c r="Y2679" s="25">
        <v>28</v>
      </c>
      <c r="Z2679" s="18">
        <f>#NAME?</f>
        <v>28</v>
      </c>
      <c r="AA2679" s="18" t="b">
        <f t="shared" si="151"/>
        <v>1</v>
      </c>
      <c r="AB2679" s="26">
        <v>10</v>
      </c>
    </row>
    <row r="2680">
      <c r="A2680" s="21">
        <v>10341</v>
      </c>
      <c r="B2680" s="22" t="s">
        <v>10967</v>
      </c>
      <c r="C2680" s="22" t="s">
        <v>10968</v>
      </c>
      <c r="D2680" s="22" t="s">
        <v>4422</v>
      </c>
      <c r="E2680" s="22" t="s">
        <v>10969</v>
      </c>
      <c r="F2680" s="22" t="s">
        <v>10970</v>
      </c>
      <c r="G2680" s="22"/>
      <c r="H2680" s="14">
        <v>0.040000000000000001</v>
      </c>
      <c r="I2680" s="15" t="s">
        <v>64</v>
      </c>
      <c r="J2680" s="22" t="s">
        <v>65</v>
      </c>
      <c r="K2680" s="13">
        <v>90</v>
      </c>
      <c r="L2680" s="23">
        <v>12</v>
      </c>
      <c r="M2680" s="29">
        <f t="shared" si="152"/>
        <v>48</v>
      </c>
      <c r="N2680" s="29">
        <f t="shared" si="153"/>
        <v>60</v>
      </c>
      <c r="O2680" s="23">
        <v>3</v>
      </c>
      <c r="P2680" s="23">
        <v>5</v>
      </c>
      <c r="Q2680" s="23"/>
      <c r="R2680" s="23"/>
      <c r="S2680" s="22" t="s">
        <v>66</v>
      </c>
      <c r="T2680" s="22">
        <v>20</v>
      </c>
      <c r="U2680" s="22">
        <v>508.56</v>
      </c>
      <c r="V2680" s="22">
        <v>800</v>
      </c>
      <c r="W2680" s="22">
        <v>1850</v>
      </c>
      <c r="X2680" s="24"/>
      <c r="Y2680" s="25">
        <v>29</v>
      </c>
      <c r="Z2680" s="18">
        <f>#NAME?</f>
        <v>29</v>
      </c>
      <c r="AA2680" s="18" t="b">
        <f t="shared" si="151"/>
        <v>1</v>
      </c>
      <c r="AB2680" s="26">
        <v>11</v>
      </c>
    </row>
    <row r="2681">
      <c r="A2681" s="21">
        <v>13016</v>
      </c>
      <c r="B2681" s="22" t="s">
        <v>10971</v>
      </c>
      <c r="C2681" s="22" t="s">
        <v>10972</v>
      </c>
      <c r="D2681" s="22" t="s">
        <v>4422</v>
      </c>
      <c r="E2681" s="22" t="s">
        <v>10973</v>
      </c>
      <c r="F2681" s="22" t="s">
        <v>10974</v>
      </c>
      <c r="G2681" s="22"/>
      <c r="H2681" s="14">
        <v>0.040000000000000001</v>
      </c>
      <c r="I2681" s="15" t="s">
        <v>64</v>
      </c>
      <c r="J2681" s="22" t="s">
        <v>65</v>
      </c>
      <c r="K2681" s="13">
        <v>90</v>
      </c>
      <c r="L2681" s="23">
        <v>7</v>
      </c>
      <c r="M2681" s="29">
        <f t="shared" si="152"/>
        <v>28</v>
      </c>
      <c r="N2681" s="29">
        <f t="shared" si="153"/>
        <v>35</v>
      </c>
      <c r="O2681" s="23">
        <v>1</v>
      </c>
      <c r="P2681" s="23">
        <v>2</v>
      </c>
      <c r="Q2681" s="23"/>
      <c r="R2681" s="23"/>
      <c r="S2681" s="22" t="s">
        <v>66</v>
      </c>
      <c r="T2681" s="22">
        <v>0</v>
      </c>
      <c r="U2681" s="22">
        <v>0</v>
      </c>
      <c r="V2681" s="22">
        <v>220</v>
      </c>
      <c r="W2681" s="22">
        <v>400</v>
      </c>
      <c r="X2681" s="24"/>
      <c r="Y2681" s="25"/>
      <c r="Z2681" s="18">
        <f>#NAME?</f>
        <v>0</v>
      </c>
      <c r="AA2681" s="18" t="b">
        <f t="shared" si="151"/>
        <v>1</v>
      </c>
      <c r="AB2681" s="26"/>
    </row>
    <row r="2682">
      <c r="A2682" s="21">
        <v>13015</v>
      </c>
      <c r="B2682" s="22" t="s">
        <v>10975</v>
      </c>
      <c r="C2682" s="22" t="s">
        <v>10976</v>
      </c>
      <c r="D2682" s="22" t="s">
        <v>4422</v>
      </c>
      <c r="E2682" s="22" t="s">
        <v>10977</v>
      </c>
      <c r="F2682" s="22" t="s">
        <v>10978</v>
      </c>
      <c r="G2682" s="22"/>
      <c r="H2682" s="14">
        <v>0.040000000000000001</v>
      </c>
      <c r="I2682" s="15" t="s">
        <v>64</v>
      </c>
      <c r="J2682" s="22" t="s">
        <v>65</v>
      </c>
      <c r="K2682" s="13">
        <v>90</v>
      </c>
      <c r="L2682" s="23">
        <v>8</v>
      </c>
      <c r="M2682" s="29">
        <f t="shared" si="152"/>
        <v>32</v>
      </c>
      <c r="N2682" s="29">
        <f t="shared" si="153"/>
        <v>40</v>
      </c>
      <c r="O2682" s="23">
        <v>1</v>
      </c>
      <c r="P2682" s="23">
        <v>2</v>
      </c>
      <c r="Q2682" s="23"/>
      <c r="R2682" s="23"/>
      <c r="S2682" s="22" t="s">
        <v>66</v>
      </c>
      <c r="T2682" s="22">
        <v>0</v>
      </c>
      <c r="U2682" s="22">
        <v>0</v>
      </c>
      <c r="V2682" s="22">
        <v>250</v>
      </c>
      <c r="W2682" s="22">
        <v>400</v>
      </c>
      <c r="X2682" s="24"/>
      <c r="Y2682" s="25"/>
      <c r="Z2682" s="18">
        <f>#NAME?</f>
        <v>0</v>
      </c>
      <c r="AA2682" s="18" t="b">
        <f t="shared" si="151"/>
        <v>1</v>
      </c>
      <c r="AB2682" s="26"/>
    </row>
    <row r="2683">
      <c r="A2683" s="21">
        <v>10346</v>
      </c>
      <c r="B2683" s="22" t="s">
        <v>10979</v>
      </c>
      <c r="C2683" s="22" t="s">
        <v>10980</v>
      </c>
      <c r="D2683" s="22" t="s">
        <v>4422</v>
      </c>
      <c r="E2683" s="22" t="s">
        <v>10981</v>
      </c>
      <c r="F2683" s="22" t="s">
        <v>10982</v>
      </c>
      <c r="G2683" s="22"/>
      <c r="H2683" s="14">
        <v>0.040000000000000001</v>
      </c>
      <c r="I2683" s="15" t="s">
        <v>64</v>
      </c>
      <c r="J2683" s="22" t="s">
        <v>65</v>
      </c>
      <c r="K2683" s="13">
        <v>90</v>
      </c>
      <c r="L2683" s="23">
        <v>9</v>
      </c>
      <c r="M2683" s="29">
        <f t="shared" si="152"/>
        <v>36</v>
      </c>
      <c r="N2683" s="29">
        <f t="shared" si="153"/>
        <v>45</v>
      </c>
      <c r="O2683" s="23"/>
      <c r="P2683" s="23"/>
      <c r="Q2683" s="23">
        <v>2</v>
      </c>
      <c r="R2683" s="23">
        <v>4</v>
      </c>
      <c r="S2683" s="22" t="s">
        <v>66</v>
      </c>
      <c r="T2683" s="22">
        <v>95</v>
      </c>
      <c r="U2683" s="22">
        <v>2415.6599999999999</v>
      </c>
      <c r="V2683" s="22">
        <v>3600</v>
      </c>
      <c r="W2683" s="22">
        <v>6200</v>
      </c>
      <c r="X2683" s="24"/>
      <c r="Y2683" s="25">
        <v>4</v>
      </c>
      <c r="Z2683" s="18">
        <f>#NAME?</f>
        <v>4</v>
      </c>
      <c r="AA2683" s="18" t="b">
        <f t="shared" si="151"/>
        <v>1</v>
      </c>
      <c r="AB2683" s="26">
        <v>4</v>
      </c>
    </row>
    <row r="2684">
      <c r="A2684" s="21">
        <v>10331</v>
      </c>
      <c r="B2684" s="22" t="s">
        <v>10983</v>
      </c>
      <c r="C2684" s="22" t="s">
        <v>10984</v>
      </c>
      <c r="D2684" s="22" t="s">
        <v>4422</v>
      </c>
      <c r="E2684" s="22" t="s">
        <v>10985</v>
      </c>
      <c r="F2684" s="22" t="s">
        <v>10986</v>
      </c>
      <c r="G2684" s="22"/>
      <c r="H2684" s="14">
        <v>0.040000000000000001</v>
      </c>
      <c r="I2684" s="15" t="s">
        <v>64</v>
      </c>
      <c r="J2684" s="22" t="s">
        <v>65</v>
      </c>
      <c r="K2684" s="13">
        <v>90</v>
      </c>
      <c r="L2684" s="23">
        <v>23</v>
      </c>
      <c r="M2684" s="29">
        <f t="shared" si="152"/>
        <v>92</v>
      </c>
      <c r="N2684" s="29">
        <f t="shared" si="153"/>
        <v>115</v>
      </c>
      <c r="O2684" s="23"/>
      <c r="P2684" s="23"/>
      <c r="Q2684" s="23">
        <v>3</v>
      </c>
      <c r="R2684" s="23">
        <v>8</v>
      </c>
      <c r="S2684" s="22" t="s">
        <v>66</v>
      </c>
      <c r="T2684" s="22">
        <v>70</v>
      </c>
      <c r="U2684" s="22">
        <v>1785</v>
      </c>
      <c r="V2684" s="22">
        <v>2500</v>
      </c>
      <c r="W2684" s="22">
        <v>3450</v>
      </c>
      <c r="X2684" s="24"/>
      <c r="Y2684" s="25">
        <v>100</v>
      </c>
      <c r="Z2684" s="18">
        <f>#NAME?</f>
        <v>100</v>
      </c>
      <c r="AA2684" s="18" t="b">
        <f t="shared" si="151"/>
        <v>1</v>
      </c>
      <c r="AB2684" s="26">
        <v>0</v>
      </c>
    </row>
    <row r="2685">
      <c r="A2685" s="21">
        <v>10330</v>
      </c>
      <c r="B2685" s="22" t="s">
        <v>10987</v>
      </c>
      <c r="C2685" s="22" t="s">
        <v>10988</v>
      </c>
      <c r="D2685" s="22" t="s">
        <v>4422</v>
      </c>
      <c r="E2685" s="22" t="s">
        <v>10989</v>
      </c>
      <c r="F2685" s="22" t="s">
        <v>10990</v>
      </c>
      <c r="G2685" s="22"/>
      <c r="H2685" s="14">
        <v>0.040000000000000001</v>
      </c>
      <c r="I2685" s="15" t="s">
        <v>64</v>
      </c>
      <c r="J2685" s="22" t="s">
        <v>65</v>
      </c>
      <c r="K2685" s="13">
        <v>90</v>
      </c>
      <c r="L2685" s="23">
        <v>22</v>
      </c>
      <c r="M2685" s="29">
        <f t="shared" si="152"/>
        <v>88</v>
      </c>
      <c r="N2685" s="29">
        <f t="shared" si="153"/>
        <v>110</v>
      </c>
      <c r="O2685" s="23"/>
      <c r="P2685" s="23"/>
      <c r="Q2685" s="23">
        <v>3</v>
      </c>
      <c r="R2685" s="23">
        <v>8</v>
      </c>
      <c r="S2685" s="22" t="s">
        <v>66</v>
      </c>
      <c r="T2685" s="22">
        <v>70</v>
      </c>
      <c r="U2685" s="22">
        <v>1785</v>
      </c>
      <c r="V2685" s="22">
        <v>2500</v>
      </c>
      <c r="W2685" s="22">
        <v>3450</v>
      </c>
      <c r="X2685" s="24">
        <v>2</v>
      </c>
      <c r="Y2685" s="25">
        <v>100</v>
      </c>
      <c r="Z2685" s="18">
        <f>#NAME?</f>
        <v>100</v>
      </c>
      <c r="AA2685" s="18" t="b">
        <f t="shared" si="151"/>
        <v>1</v>
      </c>
      <c r="AB2685" s="26">
        <v>1</v>
      </c>
    </row>
    <row r="2686">
      <c r="A2686" s="21">
        <v>10333</v>
      </c>
      <c r="B2686" s="22" t="s">
        <v>10991</v>
      </c>
      <c r="C2686" s="22" t="s">
        <v>10992</v>
      </c>
      <c r="D2686" s="22" t="s">
        <v>4422</v>
      </c>
      <c r="E2686" s="22" t="s">
        <v>10993</v>
      </c>
      <c r="F2686" s="22" t="s">
        <v>10994</v>
      </c>
      <c r="G2686" s="22"/>
      <c r="H2686" s="14">
        <v>0.040000000000000001</v>
      </c>
      <c r="I2686" s="15" t="s">
        <v>64</v>
      </c>
      <c r="J2686" s="22" t="s">
        <v>65</v>
      </c>
      <c r="K2686" s="13">
        <v>90</v>
      </c>
      <c r="L2686" s="23">
        <v>19</v>
      </c>
      <c r="M2686" s="29">
        <f t="shared" si="152"/>
        <v>76</v>
      </c>
      <c r="N2686" s="29">
        <f t="shared" si="153"/>
        <v>95</v>
      </c>
      <c r="O2686" s="23"/>
      <c r="P2686" s="23"/>
      <c r="Q2686" s="23">
        <v>5</v>
      </c>
      <c r="R2686" s="23">
        <v>10</v>
      </c>
      <c r="S2686" s="22" t="s">
        <v>66</v>
      </c>
      <c r="T2686" s="22">
        <v>23</v>
      </c>
      <c r="U2686" s="22">
        <v>584.84000000000003</v>
      </c>
      <c r="V2686" s="22">
        <v>880</v>
      </c>
      <c r="W2686" s="22">
        <v>1520</v>
      </c>
      <c r="X2686" s="24">
        <v>4</v>
      </c>
      <c r="Y2686" s="25">
        <v>140</v>
      </c>
      <c r="Z2686" s="18">
        <f>#NAME?</f>
        <v>140</v>
      </c>
      <c r="AA2686" s="18" t="b">
        <f t="shared" si="151"/>
        <v>1</v>
      </c>
      <c r="AB2686" s="26">
        <v>0</v>
      </c>
    </row>
    <row r="2687">
      <c r="A2687" s="21">
        <v>10332</v>
      </c>
      <c r="B2687" s="22" t="s">
        <v>10995</v>
      </c>
      <c r="C2687" s="22" t="s">
        <v>10996</v>
      </c>
      <c r="D2687" s="22" t="s">
        <v>4422</v>
      </c>
      <c r="E2687" s="22" t="s">
        <v>10997</v>
      </c>
      <c r="F2687" s="22" t="s">
        <v>10998</v>
      </c>
      <c r="G2687" s="22"/>
      <c r="H2687" s="14">
        <v>0.040000000000000001</v>
      </c>
      <c r="I2687" s="15" t="s">
        <v>64</v>
      </c>
      <c r="J2687" s="22" t="s">
        <v>65</v>
      </c>
      <c r="K2687" s="13">
        <v>90</v>
      </c>
      <c r="L2687" s="23">
        <v>17</v>
      </c>
      <c r="M2687" s="29">
        <f t="shared" si="152"/>
        <v>68</v>
      </c>
      <c r="N2687" s="29">
        <f t="shared" si="153"/>
        <v>85</v>
      </c>
      <c r="O2687" s="23"/>
      <c r="P2687" s="23"/>
      <c r="Q2687" s="23">
        <v>5</v>
      </c>
      <c r="R2687" s="23">
        <v>10</v>
      </c>
      <c r="S2687" s="22" t="s">
        <v>66</v>
      </c>
      <c r="T2687" s="22">
        <v>23</v>
      </c>
      <c r="U2687" s="22">
        <v>584.84000000000003</v>
      </c>
      <c r="V2687" s="22">
        <v>880</v>
      </c>
      <c r="W2687" s="22">
        <v>1520</v>
      </c>
      <c r="X2687" s="24">
        <v>3</v>
      </c>
      <c r="Y2687" s="25">
        <v>143</v>
      </c>
      <c r="Z2687" s="18">
        <f>#NAME?</f>
        <v>143</v>
      </c>
      <c r="AA2687" s="18" t="b">
        <f t="shared" si="151"/>
        <v>1</v>
      </c>
      <c r="AB2687" s="26">
        <v>2</v>
      </c>
    </row>
    <row r="2688">
      <c r="A2688" s="21">
        <v>10344</v>
      </c>
      <c r="B2688" s="22" t="s">
        <v>10999</v>
      </c>
      <c r="C2688" s="22" t="s">
        <v>11000</v>
      </c>
      <c r="D2688" s="22" t="s">
        <v>4422</v>
      </c>
      <c r="E2688" s="22" t="s">
        <v>11001</v>
      </c>
      <c r="F2688" s="22" t="s">
        <v>11002</v>
      </c>
      <c r="G2688" s="22"/>
      <c r="H2688" s="14">
        <v>0.040000000000000001</v>
      </c>
      <c r="I2688" s="15" t="s">
        <v>64</v>
      </c>
      <c r="J2688" s="22" t="s">
        <v>65</v>
      </c>
      <c r="K2688" s="13">
        <v>90</v>
      </c>
      <c r="L2688" s="23">
        <v>12</v>
      </c>
      <c r="M2688" s="29">
        <f t="shared" si="152"/>
        <v>48</v>
      </c>
      <c r="N2688" s="29">
        <f t="shared" si="153"/>
        <v>60</v>
      </c>
      <c r="O2688" s="23"/>
      <c r="P2688" s="23"/>
      <c r="Q2688" s="23">
        <v>5</v>
      </c>
      <c r="R2688" s="23">
        <v>10</v>
      </c>
      <c r="S2688" s="22" t="s">
        <v>66</v>
      </c>
      <c r="T2688" s="22">
        <v>15</v>
      </c>
      <c r="U2688" s="22">
        <v>362</v>
      </c>
      <c r="V2688" s="22">
        <v>540</v>
      </c>
      <c r="W2688" s="22">
        <v>740</v>
      </c>
      <c r="X2688" s="24">
        <v>5</v>
      </c>
      <c r="Y2688" s="25">
        <v>118</v>
      </c>
      <c r="Z2688" s="18">
        <f>#NAME?</f>
        <v>118</v>
      </c>
      <c r="AA2688" s="18" t="b">
        <f t="shared" si="151"/>
        <v>1</v>
      </c>
      <c r="AB2688" s="26">
        <v>20</v>
      </c>
    </row>
    <row r="2689">
      <c r="A2689" s="21">
        <v>10343</v>
      </c>
      <c r="B2689" s="22" t="s">
        <v>11003</v>
      </c>
      <c r="C2689" s="22" t="s">
        <v>11004</v>
      </c>
      <c r="D2689" s="22" t="s">
        <v>4422</v>
      </c>
      <c r="E2689" s="22" t="s">
        <v>11005</v>
      </c>
      <c r="F2689" s="22" t="s">
        <v>11006</v>
      </c>
      <c r="G2689" s="22"/>
      <c r="H2689" s="14">
        <v>0.040000000000000001</v>
      </c>
      <c r="I2689" s="15" t="s">
        <v>64</v>
      </c>
      <c r="J2689" s="22" t="s">
        <v>65</v>
      </c>
      <c r="K2689" s="13">
        <v>90</v>
      </c>
      <c r="L2689" s="23">
        <v>12</v>
      </c>
      <c r="M2689" s="29">
        <f t="shared" si="152"/>
        <v>48</v>
      </c>
      <c r="N2689" s="29">
        <f t="shared" si="153"/>
        <v>60</v>
      </c>
      <c r="O2689" s="23"/>
      <c r="P2689" s="23"/>
      <c r="Q2689" s="23">
        <v>5</v>
      </c>
      <c r="R2689" s="23">
        <v>10</v>
      </c>
      <c r="S2689" s="22" t="s">
        <v>66</v>
      </c>
      <c r="T2689" s="22">
        <v>20</v>
      </c>
      <c r="U2689" s="22">
        <v>483</v>
      </c>
      <c r="V2689" s="22">
        <v>540</v>
      </c>
      <c r="W2689" s="22">
        <v>1000</v>
      </c>
      <c r="X2689" s="24">
        <v>5</v>
      </c>
      <c r="Y2689" s="25">
        <v>130</v>
      </c>
      <c r="Z2689" s="18">
        <f>#NAME?</f>
        <v>130</v>
      </c>
      <c r="AA2689" s="18" t="b">
        <f t="shared" si="151"/>
        <v>1</v>
      </c>
      <c r="AB2689" s="26">
        <v>24</v>
      </c>
    </row>
    <row r="2690">
      <c r="A2690" s="21">
        <v>10335</v>
      </c>
      <c r="B2690" s="22" t="s">
        <v>11007</v>
      </c>
      <c r="C2690" s="22" t="s">
        <v>11008</v>
      </c>
      <c r="D2690" s="22" t="s">
        <v>4422</v>
      </c>
      <c r="E2690" s="22" t="s">
        <v>11009</v>
      </c>
      <c r="F2690" s="22" t="s">
        <v>11010</v>
      </c>
      <c r="G2690" s="22"/>
      <c r="H2690" s="14">
        <v>0.040000000000000001</v>
      </c>
      <c r="I2690" s="15" t="s">
        <v>64</v>
      </c>
      <c r="J2690" s="22" t="s">
        <v>65</v>
      </c>
      <c r="K2690" s="13">
        <v>90</v>
      </c>
      <c r="L2690" s="23">
        <v>8</v>
      </c>
      <c r="M2690" s="29">
        <f t="shared" si="152"/>
        <v>32</v>
      </c>
      <c r="N2690" s="29">
        <f t="shared" si="153"/>
        <v>40</v>
      </c>
      <c r="O2690" s="23"/>
      <c r="P2690" s="23"/>
      <c r="Q2690" s="23">
        <v>5</v>
      </c>
      <c r="R2690" s="23">
        <v>10</v>
      </c>
      <c r="S2690" s="22" t="s">
        <v>66</v>
      </c>
      <c r="T2690" s="22">
        <v>45</v>
      </c>
      <c r="U2690" s="22">
        <v>1155.1300000000001</v>
      </c>
      <c r="V2690" s="22">
        <v>1700</v>
      </c>
      <c r="W2690" s="22">
        <v>3000</v>
      </c>
      <c r="X2690" s="24">
        <v>11</v>
      </c>
      <c r="Y2690" s="25">
        <v>80</v>
      </c>
      <c r="Z2690" s="18">
        <f>#NAME?</f>
        <v>80</v>
      </c>
      <c r="AA2690" s="18" t="b">
        <f t="shared" si="151"/>
        <v>1</v>
      </c>
      <c r="AB2690" s="26">
        <v>0</v>
      </c>
    </row>
    <row r="2691">
      <c r="A2691" s="21">
        <v>10334</v>
      </c>
      <c r="B2691" s="22" t="s">
        <v>11011</v>
      </c>
      <c r="C2691" s="22" t="s">
        <v>11012</v>
      </c>
      <c r="D2691" s="22" t="s">
        <v>4422</v>
      </c>
      <c r="E2691" s="22" t="s">
        <v>11013</v>
      </c>
      <c r="F2691" s="22" t="s">
        <v>11014</v>
      </c>
      <c r="G2691" s="22"/>
      <c r="H2691" s="14">
        <v>0.040000000000000001</v>
      </c>
      <c r="I2691" s="15" t="s">
        <v>64</v>
      </c>
      <c r="J2691" s="22" t="s">
        <v>65</v>
      </c>
      <c r="K2691" s="13">
        <v>90</v>
      </c>
      <c r="L2691" s="23">
        <v>8</v>
      </c>
      <c r="M2691" s="29">
        <f t="shared" si="152"/>
        <v>32</v>
      </c>
      <c r="N2691" s="29">
        <f t="shared" si="153"/>
        <v>40</v>
      </c>
      <c r="O2691" s="23"/>
      <c r="P2691" s="23"/>
      <c r="Q2691" s="23">
        <v>5</v>
      </c>
      <c r="R2691" s="23">
        <v>10</v>
      </c>
      <c r="S2691" s="22" t="s">
        <v>66</v>
      </c>
      <c r="T2691" s="22">
        <v>45</v>
      </c>
      <c r="U2691" s="22">
        <v>1155.1300000000001</v>
      </c>
      <c r="V2691" s="22">
        <v>1700</v>
      </c>
      <c r="W2691" s="22">
        <v>3000</v>
      </c>
      <c r="X2691" s="24">
        <v>5</v>
      </c>
      <c r="Y2691" s="25">
        <v>80</v>
      </c>
      <c r="Z2691" s="18">
        <f>#NAME?</f>
        <v>80</v>
      </c>
      <c r="AA2691" s="18" t="b">
        <f t="shared" ref="AA2691:AA2754" si="154">Y2691=Z2691</f>
        <v>1</v>
      </c>
      <c r="AB2691" s="26">
        <v>4</v>
      </c>
    </row>
    <row r="2692">
      <c r="A2692" s="21">
        <v>10337</v>
      </c>
      <c r="B2692" s="22" t="s">
        <v>11015</v>
      </c>
      <c r="C2692" s="22" t="s">
        <v>11016</v>
      </c>
      <c r="D2692" s="22" t="s">
        <v>4422</v>
      </c>
      <c r="E2692" s="22" t="s">
        <v>11017</v>
      </c>
      <c r="F2692" s="22" t="s">
        <v>11018</v>
      </c>
      <c r="G2692" s="22"/>
      <c r="H2692" s="14">
        <v>0.040000000000000001</v>
      </c>
      <c r="I2692" s="15" t="s">
        <v>64</v>
      </c>
      <c r="J2692" s="22" t="s">
        <v>65</v>
      </c>
      <c r="K2692" s="13">
        <v>90</v>
      </c>
      <c r="L2692" s="23">
        <v>41</v>
      </c>
      <c r="M2692" s="29">
        <f t="shared" si="152"/>
        <v>164</v>
      </c>
      <c r="N2692" s="29">
        <f t="shared" si="153"/>
        <v>205</v>
      </c>
      <c r="O2692" s="23"/>
      <c r="P2692" s="23"/>
      <c r="Q2692" s="23">
        <v>5</v>
      </c>
      <c r="R2692" s="23">
        <v>10</v>
      </c>
      <c r="S2692" s="22" t="s">
        <v>66</v>
      </c>
      <c r="T2692" s="22">
        <v>18</v>
      </c>
      <c r="U2692" s="22">
        <v>457.69999999999999</v>
      </c>
      <c r="V2692" s="22">
        <v>650</v>
      </c>
      <c r="W2692" s="22">
        <v>1100</v>
      </c>
      <c r="X2692" s="24"/>
      <c r="Y2692" s="25"/>
      <c r="Z2692" s="18">
        <f>#NAME?</f>
        <v>0</v>
      </c>
      <c r="AA2692" s="18" t="b">
        <f t="shared" si="154"/>
        <v>1</v>
      </c>
      <c r="AB2692" s="26">
        <v>6</v>
      </c>
    </row>
    <row r="2693">
      <c r="A2693" s="21">
        <v>10336</v>
      </c>
      <c r="B2693" s="22" t="s">
        <v>11019</v>
      </c>
      <c r="C2693" s="22" t="s">
        <v>11020</v>
      </c>
      <c r="D2693" s="22" t="s">
        <v>4422</v>
      </c>
      <c r="E2693" s="22" t="s">
        <v>11021</v>
      </c>
      <c r="F2693" s="22" t="s">
        <v>11022</v>
      </c>
      <c r="G2693" s="22"/>
      <c r="H2693" s="14">
        <v>0.040000000000000001</v>
      </c>
      <c r="I2693" s="15" t="s">
        <v>64</v>
      </c>
      <c r="J2693" s="22" t="s">
        <v>65</v>
      </c>
      <c r="K2693" s="13">
        <v>90</v>
      </c>
      <c r="L2693" s="23">
        <v>40</v>
      </c>
      <c r="M2693" s="29">
        <f t="shared" si="152"/>
        <v>160</v>
      </c>
      <c r="N2693" s="29">
        <f t="shared" si="153"/>
        <v>200</v>
      </c>
      <c r="O2693" s="23"/>
      <c r="P2693" s="23"/>
      <c r="Q2693" s="23">
        <v>5</v>
      </c>
      <c r="R2693" s="23">
        <v>10</v>
      </c>
      <c r="S2693" s="22" t="s">
        <v>66</v>
      </c>
      <c r="T2693" s="22">
        <v>18</v>
      </c>
      <c r="U2693" s="22">
        <v>457.69999999999999</v>
      </c>
      <c r="V2693" s="22">
        <v>650</v>
      </c>
      <c r="W2693" s="22">
        <v>1100</v>
      </c>
      <c r="X2693" s="24">
        <v>2</v>
      </c>
      <c r="Y2693" s="25"/>
      <c r="Z2693" s="18">
        <f>#NAME?</f>
        <v>0</v>
      </c>
      <c r="AA2693" s="18" t="b">
        <f t="shared" si="154"/>
        <v>1</v>
      </c>
      <c r="AB2693" s="26">
        <v>0</v>
      </c>
    </row>
    <row r="2694">
      <c r="A2694" s="21">
        <v>10338</v>
      </c>
      <c r="B2694" s="22" t="s">
        <v>11023</v>
      </c>
      <c r="C2694" s="22" t="s">
        <v>11024</v>
      </c>
      <c r="D2694" s="22" t="s">
        <v>4422</v>
      </c>
      <c r="E2694" s="22" t="s">
        <v>11025</v>
      </c>
      <c r="F2694" s="22" t="s">
        <v>11026</v>
      </c>
      <c r="G2694" s="22"/>
      <c r="H2694" s="14">
        <v>0.040000000000000001</v>
      </c>
      <c r="I2694" s="15" t="s">
        <v>64</v>
      </c>
      <c r="J2694" s="22" t="s">
        <v>65</v>
      </c>
      <c r="K2694" s="13">
        <v>90</v>
      </c>
      <c r="L2694" s="23">
        <v>7</v>
      </c>
      <c r="M2694" s="29">
        <f t="shared" si="152"/>
        <v>28</v>
      </c>
      <c r="N2694" s="29">
        <f t="shared" si="153"/>
        <v>35</v>
      </c>
      <c r="O2694" s="23"/>
      <c r="P2694" s="23"/>
      <c r="Q2694" s="23">
        <v>3</v>
      </c>
      <c r="R2694" s="23">
        <v>5</v>
      </c>
      <c r="S2694" s="22" t="s">
        <v>66</v>
      </c>
      <c r="T2694" s="22">
        <v>45</v>
      </c>
      <c r="U2694" s="22">
        <v>1144.26</v>
      </c>
      <c r="V2694" s="22">
        <v>1700</v>
      </c>
      <c r="W2694" s="22">
        <v>3000</v>
      </c>
      <c r="X2694" s="24"/>
      <c r="Y2694" s="25">
        <v>90</v>
      </c>
      <c r="Z2694" s="18">
        <f>#NAME?</f>
        <v>90</v>
      </c>
      <c r="AA2694" s="18" t="b">
        <f t="shared" si="154"/>
        <v>1</v>
      </c>
      <c r="AB2694" s="26">
        <v>2</v>
      </c>
    </row>
    <row r="2695">
      <c r="A2695" s="12">
        <v>11959</v>
      </c>
      <c r="B2695" s="13" t="s">
        <v>11027</v>
      </c>
      <c r="C2695" s="13" t="s">
        <v>11028</v>
      </c>
      <c r="D2695" s="13" t="s">
        <v>4422</v>
      </c>
      <c r="E2695" s="13" t="s">
        <v>11029</v>
      </c>
      <c r="F2695" s="13" t="s">
        <v>11030</v>
      </c>
      <c r="G2695" s="13" t="s">
        <v>11031</v>
      </c>
      <c r="H2695" s="14">
        <v>0.02</v>
      </c>
      <c r="I2695" s="15" t="s">
        <v>32</v>
      </c>
      <c r="J2695" s="13" t="s">
        <v>33</v>
      </c>
      <c r="K2695" s="13">
        <v>90</v>
      </c>
      <c r="L2695" s="16">
        <f>#NAME?</f>
        <v>92</v>
      </c>
      <c r="M2695" s="29">
        <f t="shared" si="152"/>
        <v>368</v>
      </c>
      <c r="N2695" s="29">
        <f t="shared" si="153"/>
        <v>460</v>
      </c>
      <c r="O2695" s="16"/>
      <c r="P2695" s="16"/>
      <c r="Q2695" s="16">
        <v>1</v>
      </c>
      <c r="R2695" s="16">
        <v>3</v>
      </c>
      <c r="S2695" s="13" t="s">
        <v>34</v>
      </c>
      <c r="T2695" s="13">
        <v>12.48</v>
      </c>
      <c r="U2695" s="13">
        <v>2236.4200000000001</v>
      </c>
      <c r="V2695" s="13">
        <v>2700</v>
      </c>
      <c r="W2695" s="13">
        <v>3400</v>
      </c>
      <c r="X2695" s="17"/>
      <c r="Y2695" s="18">
        <f>23-12</f>
        <v>11</v>
      </c>
      <c r="Z2695" s="18">
        <f>#NAME?</f>
        <v>11</v>
      </c>
      <c r="AA2695" s="18" t="b">
        <f t="shared" si="154"/>
        <v>1</v>
      </c>
      <c r="AB2695" s="19">
        <v>4</v>
      </c>
    </row>
    <row r="2696">
      <c r="A2696" s="12">
        <v>13449</v>
      </c>
      <c r="B2696" s="13" t="s">
        <v>11032</v>
      </c>
      <c r="C2696" s="13" t="s">
        <v>11033</v>
      </c>
      <c r="D2696" s="13" t="s">
        <v>4422</v>
      </c>
      <c r="E2696" s="13" t="s">
        <v>11034</v>
      </c>
      <c r="F2696" s="13" t="s">
        <v>11035</v>
      </c>
      <c r="G2696" s="13" t="s">
        <v>11036</v>
      </c>
      <c r="H2696" s="14">
        <v>0.02</v>
      </c>
      <c r="I2696" s="15" t="s">
        <v>32</v>
      </c>
      <c r="J2696" s="13" t="s">
        <v>33</v>
      </c>
      <c r="K2696" s="13">
        <v>90</v>
      </c>
      <c r="L2696" s="16">
        <v>3</v>
      </c>
      <c r="M2696" s="29">
        <f t="shared" si="152"/>
        <v>12</v>
      </c>
      <c r="N2696" s="29">
        <f t="shared" si="153"/>
        <v>15</v>
      </c>
      <c r="O2696" s="16"/>
      <c r="P2696" s="16"/>
      <c r="Q2696" s="16">
        <v>1</v>
      </c>
      <c r="R2696" s="16">
        <v>2</v>
      </c>
      <c r="S2696" s="13" t="s">
        <v>34</v>
      </c>
      <c r="T2696" s="13">
        <v>14.51</v>
      </c>
      <c r="U2696" s="13">
        <v>2600.1900000000001</v>
      </c>
      <c r="V2696" s="13">
        <v>3400</v>
      </c>
      <c r="W2696" s="13">
        <v>4200</v>
      </c>
      <c r="X2696" s="17"/>
      <c r="Y2696" s="18"/>
      <c r="Z2696" s="18">
        <f>#NAME?</f>
        <v>0</v>
      </c>
      <c r="AA2696" s="18" t="b">
        <f t="shared" si="154"/>
        <v>1</v>
      </c>
    </row>
    <row r="2697">
      <c r="A2697" s="12">
        <v>11962</v>
      </c>
      <c r="B2697" s="77" t="s">
        <v>11037</v>
      </c>
      <c r="C2697" s="13" t="s">
        <v>11038</v>
      </c>
      <c r="D2697" s="13" t="s">
        <v>4422</v>
      </c>
      <c r="E2697" s="13" t="s">
        <v>11039</v>
      </c>
      <c r="F2697" s="13" t="s">
        <v>11040</v>
      </c>
      <c r="G2697" s="13" t="s">
        <v>11041</v>
      </c>
      <c r="H2697" s="14">
        <v>0.02</v>
      </c>
      <c r="I2697" s="15" t="s">
        <v>32</v>
      </c>
      <c r="J2697" s="13" t="s">
        <v>33</v>
      </c>
      <c r="K2697" s="13">
        <v>90</v>
      </c>
      <c r="L2697" s="16">
        <f>#NAME?</f>
        <v>10</v>
      </c>
      <c r="M2697" s="29">
        <f t="shared" si="152"/>
        <v>40</v>
      </c>
      <c r="N2697" s="29">
        <f t="shared" si="153"/>
        <v>50</v>
      </c>
      <c r="O2697" s="16"/>
      <c r="P2697" s="16"/>
      <c r="Q2697" s="16">
        <v>1</v>
      </c>
      <c r="R2697" s="16">
        <v>3</v>
      </c>
      <c r="S2697" s="13" t="s">
        <v>34</v>
      </c>
      <c r="T2697" s="13">
        <v>18.75</v>
      </c>
      <c r="U2697" s="13">
        <v>3360</v>
      </c>
      <c r="V2697" s="13">
        <v>4400</v>
      </c>
      <c r="W2697" s="13">
        <v>5500</v>
      </c>
      <c r="X2697" s="17"/>
      <c r="Y2697" s="18">
        <v>42</v>
      </c>
      <c r="Z2697" s="18">
        <f>#NAME?</f>
        <v>42</v>
      </c>
      <c r="AA2697" s="18" t="b">
        <f t="shared" si="154"/>
        <v>1</v>
      </c>
      <c r="AB2697" s="19">
        <v>3</v>
      </c>
    </row>
    <row r="2698">
      <c r="A2698" s="12">
        <v>12810</v>
      </c>
      <c r="B2698" s="77" t="s">
        <v>11042</v>
      </c>
      <c r="C2698" s="13" t="s">
        <v>11043</v>
      </c>
      <c r="D2698" s="13" t="s">
        <v>4422</v>
      </c>
      <c r="E2698" s="13" t="s">
        <v>11044</v>
      </c>
      <c r="F2698" s="13" t="s">
        <v>11044</v>
      </c>
      <c r="G2698" s="13" t="s">
        <v>11045</v>
      </c>
      <c r="H2698" s="14">
        <v>0.02</v>
      </c>
      <c r="I2698" s="15" t="s">
        <v>32</v>
      </c>
      <c r="J2698" s="13" t="s">
        <v>33</v>
      </c>
      <c r="K2698" s="13">
        <v>90</v>
      </c>
      <c r="L2698" s="16">
        <f>#NAME?</f>
        <v>12</v>
      </c>
      <c r="M2698" s="29">
        <f t="shared" si="152"/>
        <v>48</v>
      </c>
      <c r="N2698" s="29">
        <f t="shared" si="153"/>
        <v>60</v>
      </c>
      <c r="O2698" s="16"/>
      <c r="P2698" s="16"/>
      <c r="Q2698" s="16">
        <v>1</v>
      </c>
      <c r="R2698" s="16">
        <v>3</v>
      </c>
      <c r="S2698" s="13" t="s">
        <v>34</v>
      </c>
      <c r="T2698" s="13">
        <v>14.039999999999999</v>
      </c>
      <c r="U2698" s="13">
        <v>2339.4200000000001</v>
      </c>
      <c r="V2698" s="13">
        <v>2900</v>
      </c>
      <c r="W2698" s="13">
        <v>4600</v>
      </c>
      <c r="X2698" s="17"/>
      <c r="Y2698" s="18"/>
      <c r="Z2698" s="18">
        <f>#NAME?</f>
        <v>0</v>
      </c>
      <c r="AA2698" s="18" t="b">
        <f t="shared" si="154"/>
        <v>1</v>
      </c>
      <c r="AB2698" s="19"/>
    </row>
    <row r="2699">
      <c r="A2699" s="12">
        <v>12870</v>
      </c>
      <c r="B2699" s="77" t="s">
        <v>11046</v>
      </c>
      <c r="C2699" s="13" t="s">
        <v>11047</v>
      </c>
      <c r="D2699" s="13" t="s">
        <v>4422</v>
      </c>
      <c r="E2699" s="13" t="s">
        <v>11048</v>
      </c>
      <c r="F2699" s="13" t="s">
        <v>11049</v>
      </c>
      <c r="G2699" s="13" t="s">
        <v>11050</v>
      </c>
      <c r="H2699" s="14">
        <v>0.02</v>
      </c>
      <c r="I2699" s="15" t="s">
        <v>32</v>
      </c>
      <c r="J2699" s="13" t="s">
        <v>33</v>
      </c>
      <c r="K2699" s="13">
        <v>90</v>
      </c>
      <c r="L2699" s="16">
        <f>#NAME?</f>
        <v>8</v>
      </c>
      <c r="M2699" s="29">
        <f t="shared" si="152"/>
        <v>32</v>
      </c>
      <c r="N2699" s="29">
        <f t="shared" si="153"/>
        <v>40</v>
      </c>
      <c r="O2699" s="16"/>
      <c r="P2699" s="16"/>
      <c r="Q2699" s="16">
        <v>1</v>
      </c>
      <c r="R2699" s="16">
        <v>2</v>
      </c>
      <c r="S2699" s="13" t="s">
        <v>34</v>
      </c>
      <c r="T2699" s="13">
        <v>10.140000000000001</v>
      </c>
      <c r="U2699" s="13">
        <v>1689.5799999999999</v>
      </c>
      <c r="V2699" s="13">
        <v>2100</v>
      </c>
      <c r="W2699" s="13">
        <v>2900</v>
      </c>
      <c r="X2699" s="17"/>
      <c r="Y2699" s="18">
        <f>103+18</f>
        <v>121</v>
      </c>
      <c r="Z2699" s="18">
        <f>#NAME?</f>
        <v>121</v>
      </c>
      <c r="AA2699" s="18" t="b">
        <f t="shared" si="154"/>
        <v>1</v>
      </c>
      <c r="AB2699" s="19">
        <v>4</v>
      </c>
    </row>
    <row r="2700">
      <c r="A2700" s="21">
        <v>12493</v>
      </c>
      <c r="B2700" s="1" t="s">
        <v>11051</v>
      </c>
      <c r="C2700" s="22" t="s">
        <v>11052</v>
      </c>
      <c r="D2700" s="22" t="s">
        <v>4422</v>
      </c>
      <c r="E2700" s="22" t="s">
        <v>11053</v>
      </c>
      <c r="F2700" s="22" t="s">
        <v>11054</v>
      </c>
      <c r="G2700" s="22"/>
      <c r="H2700" s="14">
        <v>0.040000000000000001</v>
      </c>
      <c r="I2700" s="15" t="s">
        <v>4704</v>
      </c>
      <c r="J2700" s="15" t="s">
        <v>4705</v>
      </c>
      <c r="K2700" s="13">
        <v>90</v>
      </c>
      <c r="L2700" s="23">
        <v>1</v>
      </c>
      <c r="M2700" s="29">
        <f t="shared" si="152"/>
        <v>4</v>
      </c>
      <c r="N2700" s="29">
        <f t="shared" si="153"/>
        <v>5</v>
      </c>
      <c r="O2700" s="23"/>
      <c r="P2700" s="23"/>
      <c r="Q2700" s="16">
        <v>1</v>
      </c>
      <c r="R2700" s="16">
        <v>2</v>
      </c>
      <c r="S2700" s="22" t="s">
        <v>66</v>
      </c>
      <c r="T2700" s="22">
        <v>132</v>
      </c>
      <c r="U2700" s="22">
        <v>3440</v>
      </c>
      <c r="V2700" s="22">
        <v>4000</v>
      </c>
      <c r="W2700" s="22">
        <v>5700</v>
      </c>
      <c r="X2700" s="24">
        <v>3</v>
      </c>
      <c r="Y2700" s="25">
        <f>63+18</f>
        <v>81</v>
      </c>
      <c r="Z2700" s="18">
        <f>#NAME?</f>
        <v>81</v>
      </c>
      <c r="AA2700" s="18" t="b">
        <f t="shared" si="154"/>
        <v>1</v>
      </c>
      <c r="AB2700" s="26">
        <v>3</v>
      </c>
    </row>
    <row r="2701">
      <c r="A2701" s="21">
        <v>12492</v>
      </c>
      <c r="B2701" s="1" t="s">
        <v>11055</v>
      </c>
      <c r="C2701" s="22" t="s">
        <v>11056</v>
      </c>
      <c r="D2701" s="22" t="s">
        <v>4422</v>
      </c>
      <c r="E2701" s="22" t="s">
        <v>11057</v>
      </c>
      <c r="F2701" s="22" t="s">
        <v>11058</v>
      </c>
      <c r="G2701" s="22"/>
      <c r="H2701" s="14">
        <v>0.040000000000000001</v>
      </c>
      <c r="I2701" s="15" t="s">
        <v>4704</v>
      </c>
      <c r="J2701" s="15" t="s">
        <v>4705</v>
      </c>
      <c r="K2701" s="13">
        <v>90</v>
      </c>
      <c r="L2701" s="23">
        <v>1</v>
      </c>
      <c r="M2701" s="29">
        <f t="shared" si="152"/>
        <v>4</v>
      </c>
      <c r="N2701" s="29">
        <f t="shared" si="153"/>
        <v>5</v>
      </c>
      <c r="O2701" s="23"/>
      <c r="P2701" s="23"/>
      <c r="Q2701" s="16">
        <v>1</v>
      </c>
      <c r="R2701" s="16">
        <v>2</v>
      </c>
      <c r="S2701" s="22" t="s">
        <v>66</v>
      </c>
      <c r="T2701" s="22">
        <v>132</v>
      </c>
      <c r="U2701" s="22">
        <v>3440</v>
      </c>
      <c r="V2701" s="22">
        <v>4000</v>
      </c>
      <c r="W2701" s="22">
        <v>5700</v>
      </c>
      <c r="X2701" s="24">
        <v>2</v>
      </c>
      <c r="Y2701" s="25">
        <f>58+24</f>
        <v>82</v>
      </c>
      <c r="Z2701" s="18">
        <f>#NAME?</f>
        <v>82</v>
      </c>
      <c r="AA2701" s="18" t="b">
        <f t="shared" si="154"/>
        <v>1</v>
      </c>
      <c r="AB2701" s="26">
        <v>2</v>
      </c>
    </row>
    <row r="2702">
      <c r="A2702" s="21">
        <v>11783</v>
      </c>
      <c r="B2702" s="1" t="s">
        <v>11059</v>
      </c>
      <c r="C2702" s="22" t="s">
        <v>11060</v>
      </c>
      <c r="D2702" s="22" t="s">
        <v>4422</v>
      </c>
      <c r="E2702" s="22" t="s">
        <v>11061</v>
      </c>
      <c r="F2702" s="22" t="s">
        <v>11062</v>
      </c>
      <c r="G2702" s="22"/>
      <c r="H2702" s="14">
        <v>0.040000000000000001</v>
      </c>
      <c r="I2702" s="15" t="s">
        <v>4704</v>
      </c>
      <c r="J2702" s="15" t="s">
        <v>4705</v>
      </c>
      <c r="K2702" s="13">
        <v>90</v>
      </c>
      <c r="L2702" s="23">
        <v>6</v>
      </c>
      <c r="M2702" s="29">
        <f t="shared" si="152"/>
        <v>24</v>
      </c>
      <c r="N2702" s="29">
        <f t="shared" si="153"/>
        <v>30</v>
      </c>
      <c r="O2702" s="23"/>
      <c r="P2702" s="23"/>
      <c r="Q2702" s="23">
        <v>1</v>
      </c>
      <c r="R2702" s="23">
        <v>4</v>
      </c>
      <c r="S2702" s="22" t="s">
        <v>66</v>
      </c>
      <c r="T2702" s="22">
        <v>55</v>
      </c>
      <c r="U2702" s="22">
        <v>1433</v>
      </c>
      <c r="V2702" s="22">
        <v>2000</v>
      </c>
      <c r="W2702" s="22">
        <v>3000</v>
      </c>
      <c r="X2702" s="24">
        <v>8</v>
      </c>
      <c r="Y2702" s="25">
        <v>52</v>
      </c>
      <c r="Z2702" s="18">
        <f>#NAME?</f>
        <v>52</v>
      </c>
      <c r="AA2702" s="18" t="b">
        <f t="shared" si="154"/>
        <v>1</v>
      </c>
      <c r="AB2702" s="26"/>
    </row>
    <row r="2703">
      <c r="A2703" s="21">
        <v>11782</v>
      </c>
      <c r="B2703" s="1" t="s">
        <v>11063</v>
      </c>
      <c r="C2703" s="22" t="s">
        <v>11064</v>
      </c>
      <c r="D2703" s="22" t="s">
        <v>4422</v>
      </c>
      <c r="E2703" s="22" t="s">
        <v>11065</v>
      </c>
      <c r="F2703" s="22" t="s">
        <v>11066</v>
      </c>
      <c r="G2703" s="22"/>
      <c r="H2703" s="14">
        <v>0.040000000000000001</v>
      </c>
      <c r="I2703" s="15" t="s">
        <v>4704</v>
      </c>
      <c r="J2703" s="15" t="s">
        <v>4705</v>
      </c>
      <c r="K2703" s="13">
        <v>90</v>
      </c>
      <c r="L2703" s="23">
        <v>6</v>
      </c>
      <c r="M2703" s="29">
        <f t="shared" ref="M2703:M2766" si="155">L2703*4</f>
        <v>24</v>
      </c>
      <c r="N2703" s="29">
        <f t="shared" ref="N2703:N2766" si="156">L2703*5</f>
        <v>30</v>
      </c>
      <c r="O2703" s="23"/>
      <c r="P2703" s="23"/>
      <c r="Q2703" s="23">
        <v>1</v>
      </c>
      <c r="R2703" s="23">
        <v>4</v>
      </c>
      <c r="S2703" s="22" t="s">
        <v>66</v>
      </c>
      <c r="T2703" s="22">
        <v>55</v>
      </c>
      <c r="U2703" s="22">
        <v>1433</v>
      </c>
      <c r="V2703" s="22">
        <v>2000</v>
      </c>
      <c r="W2703" s="22">
        <v>3000</v>
      </c>
      <c r="X2703" s="24">
        <v>12</v>
      </c>
      <c r="Y2703" s="25">
        <v>64</v>
      </c>
      <c r="Z2703" s="18">
        <f>#NAME?</f>
        <v>64</v>
      </c>
      <c r="AA2703" s="18" t="b">
        <f t="shared" si="154"/>
        <v>1</v>
      </c>
      <c r="AB2703" s="26"/>
    </row>
    <row r="2704">
      <c r="A2704" s="21">
        <v>10563</v>
      </c>
      <c r="B2704" s="1" t="s">
        <v>11067</v>
      </c>
      <c r="C2704" s="22" t="s">
        <v>11068</v>
      </c>
      <c r="D2704" s="22" t="s">
        <v>4422</v>
      </c>
      <c r="E2704" s="22" t="s">
        <v>11069</v>
      </c>
      <c r="F2704" s="22" t="s">
        <v>11070</v>
      </c>
      <c r="G2704" s="22"/>
      <c r="H2704" s="14">
        <v>0.040000000000000001</v>
      </c>
      <c r="I2704" s="15" t="s">
        <v>64</v>
      </c>
      <c r="J2704" s="22" t="s">
        <v>65</v>
      </c>
      <c r="K2704" s="13">
        <v>90</v>
      </c>
      <c r="L2704" s="23">
        <v>8</v>
      </c>
      <c r="M2704" s="29">
        <f t="shared" si="155"/>
        <v>32</v>
      </c>
      <c r="N2704" s="29">
        <f t="shared" si="156"/>
        <v>40</v>
      </c>
      <c r="O2704" s="23">
        <v>2</v>
      </c>
      <c r="P2704" s="23">
        <v>5</v>
      </c>
      <c r="Q2704" s="23"/>
      <c r="R2704" s="23"/>
      <c r="S2704" s="22" t="s">
        <v>66</v>
      </c>
      <c r="T2704" s="22">
        <v>13</v>
      </c>
      <c r="U2704" s="22">
        <v>332</v>
      </c>
      <c r="V2704" s="22">
        <v>500</v>
      </c>
      <c r="W2704" s="22">
        <v>660</v>
      </c>
      <c r="X2704" s="24">
        <v>2</v>
      </c>
      <c r="Y2704" s="25">
        <v>4</v>
      </c>
      <c r="Z2704" s="18">
        <f>#NAME?</f>
        <v>4</v>
      </c>
      <c r="AA2704" s="18" t="b">
        <f t="shared" si="154"/>
        <v>1</v>
      </c>
      <c r="AB2704" s="26">
        <v>9</v>
      </c>
    </row>
    <row r="2705">
      <c r="A2705" s="21">
        <v>10562</v>
      </c>
      <c r="B2705" s="1" t="s">
        <v>11071</v>
      </c>
      <c r="C2705" s="22" t="s">
        <v>11072</v>
      </c>
      <c r="D2705" s="22" t="s">
        <v>4422</v>
      </c>
      <c r="E2705" s="22" t="s">
        <v>11073</v>
      </c>
      <c r="F2705" s="22" t="s">
        <v>11074</v>
      </c>
      <c r="G2705" s="22"/>
      <c r="H2705" s="14">
        <v>0.040000000000000001</v>
      </c>
      <c r="I2705" s="15" t="s">
        <v>64</v>
      </c>
      <c r="J2705" s="22" t="s">
        <v>65</v>
      </c>
      <c r="K2705" s="13">
        <v>90</v>
      </c>
      <c r="L2705" s="23">
        <v>7</v>
      </c>
      <c r="M2705" s="29">
        <f t="shared" si="155"/>
        <v>28</v>
      </c>
      <c r="N2705" s="29">
        <f t="shared" si="156"/>
        <v>35</v>
      </c>
      <c r="O2705" s="23">
        <v>2</v>
      </c>
      <c r="P2705" s="23">
        <v>5</v>
      </c>
      <c r="Q2705" s="23"/>
      <c r="R2705" s="23"/>
      <c r="S2705" s="22" t="s">
        <v>66</v>
      </c>
      <c r="T2705" s="22">
        <v>13</v>
      </c>
      <c r="U2705" s="22">
        <v>332</v>
      </c>
      <c r="V2705" s="22">
        <v>500</v>
      </c>
      <c r="W2705" s="22">
        <v>660</v>
      </c>
      <c r="X2705" s="24">
        <v>8</v>
      </c>
      <c r="Y2705" s="25">
        <v>11</v>
      </c>
      <c r="Z2705" s="18">
        <f>#NAME?</f>
        <v>11</v>
      </c>
      <c r="AA2705" s="18" t="b">
        <f t="shared" si="154"/>
        <v>1</v>
      </c>
      <c r="AB2705" s="26">
        <v>10</v>
      </c>
    </row>
    <row r="2706">
      <c r="A2706" s="21">
        <v>10564</v>
      </c>
      <c r="B2706" s="22" t="s">
        <v>11075</v>
      </c>
      <c r="C2706" s="22" t="s">
        <v>11076</v>
      </c>
      <c r="D2706" s="22" t="s">
        <v>4422</v>
      </c>
      <c r="E2706" s="22" t="s">
        <v>11077</v>
      </c>
      <c r="F2706" s="22" t="s">
        <v>11078</v>
      </c>
      <c r="G2706" s="22"/>
      <c r="H2706" s="14">
        <v>0.040000000000000001</v>
      </c>
      <c r="I2706" s="15" t="s">
        <v>64</v>
      </c>
      <c r="J2706" s="22" t="s">
        <v>65</v>
      </c>
      <c r="K2706" s="13">
        <v>90</v>
      </c>
      <c r="L2706" s="23">
        <v>4</v>
      </c>
      <c r="M2706" s="29">
        <f t="shared" si="155"/>
        <v>16</v>
      </c>
      <c r="N2706" s="29">
        <f t="shared" si="156"/>
        <v>20</v>
      </c>
      <c r="O2706" s="23"/>
      <c r="P2706" s="23"/>
      <c r="Q2706" s="23">
        <v>1</v>
      </c>
      <c r="R2706" s="23">
        <v>3</v>
      </c>
      <c r="S2706" s="22" t="s">
        <v>66</v>
      </c>
      <c r="T2706" s="22">
        <v>45</v>
      </c>
      <c r="U2706" s="22">
        <v>1148</v>
      </c>
      <c r="V2706" s="22">
        <v>1720</v>
      </c>
      <c r="W2706" s="22">
        <v>2300</v>
      </c>
      <c r="X2706" s="24"/>
      <c r="Y2706" s="25">
        <v>12</v>
      </c>
      <c r="Z2706" s="18">
        <f>#NAME?</f>
        <v>12</v>
      </c>
      <c r="AA2706" s="18" t="b">
        <f t="shared" si="154"/>
        <v>1</v>
      </c>
      <c r="AB2706" s="26">
        <v>1</v>
      </c>
    </row>
    <row r="2707">
      <c r="A2707" s="21">
        <v>10561</v>
      </c>
      <c r="B2707" s="1" t="s">
        <v>11079</v>
      </c>
      <c r="C2707" s="22" t="s">
        <v>11080</v>
      </c>
      <c r="D2707" s="22" t="s">
        <v>4422</v>
      </c>
      <c r="E2707" s="22" t="s">
        <v>11081</v>
      </c>
      <c r="F2707" s="22" t="s">
        <v>11082</v>
      </c>
      <c r="G2707" s="22"/>
      <c r="H2707" s="14">
        <v>0.040000000000000001</v>
      </c>
      <c r="I2707" s="15" t="s">
        <v>64</v>
      </c>
      <c r="J2707" s="22" t="s">
        <v>65</v>
      </c>
      <c r="K2707" s="13">
        <v>90</v>
      </c>
      <c r="L2707" s="23">
        <v>6</v>
      </c>
      <c r="M2707" s="29">
        <f t="shared" si="155"/>
        <v>24</v>
      </c>
      <c r="N2707" s="29">
        <f t="shared" si="156"/>
        <v>30</v>
      </c>
      <c r="O2707" s="23"/>
      <c r="P2707" s="23"/>
      <c r="Q2707" s="23">
        <v>3</v>
      </c>
      <c r="R2707" s="23">
        <v>5</v>
      </c>
      <c r="S2707" s="22" t="s">
        <v>66</v>
      </c>
      <c r="T2707" s="22">
        <v>15</v>
      </c>
      <c r="U2707" s="22">
        <v>383</v>
      </c>
      <c r="V2707" s="22">
        <v>570</v>
      </c>
      <c r="W2707" s="22">
        <v>770</v>
      </c>
      <c r="X2707" s="24">
        <v>1</v>
      </c>
      <c r="Y2707" s="25">
        <v>18</v>
      </c>
      <c r="Z2707" s="18">
        <f>#NAME?</f>
        <v>18</v>
      </c>
      <c r="AA2707" s="18" t="b">
        <f t="shared" si="154"/>
        <v>1</v>
      </c>
      <c r="AB2707" s="26">
        <v>1</v>
      </c>
    </row>
    <row r="2708">
      <c r="A2708" s="21">
        <v>10560</v>
      </c>
      <c r="B2708" s="1" t="s">
        <v>11083</v>
      </c>
      <c r="C2708" s="22" t="s">
        <v>11084</v>
      </c>
      <c r="D2708" s="22" t="s">
        <v>4422</v>
      </c>
      <c r="E2708" s="22" t="s">
        <v>11085</v>
      </c>
      <c r="F2708" s="22" t="s">
        <v>11086</v>
      </c>
      <c r="G2708" s="22"/>
      <c r="H2708" s="14">
        <v>0.040000000000000001</v>
      </c>
      <c r="I2708" s="15" t="s">
        <v>64</v>
      </c>
      <c r="J2708" s="22" t="s">
        <v>65</v>
      </c>
      <c r="K2708" s="13">
        <v>90</v>
      </c>
      <c r="L2708" s="23">
        <v>7</v>
      </c>
      <c r="M2708" s="29">
        <f t="shared" si="155"/>
        <v>28</v>
      </c>
      <c r="N2708" s="29">
        <f t="shared" si="156"/>
        <v>35</v>
      </c>
      <c r="O2708" s="23"/>
      <c r="P2708" s="23"/>
      <c r="Q2708" s="23">
        <v>3</v>
      </c>
      <c r="R2708" s="23">
        <v>5</v>
      </c>
      <c r="S2708" s="22" t="s">
        <v>66</v>
      </c>
      <c r="T2708" s="22">
        <v>15</v>
      </c>
      <c r="U2708" s="22">
        <v>383</v>
      </c>
      <c r="V2708" s="22">
        <v>570</v>
      </c>
      <c r="W2708" s="22">
        <v>770</v>
      </c>
      <c r="X2708" s="24">
        <v>4</v>
      </c>
      <c r="Y2708" s="25">
        <v>18</v>
      </c>
      <c r="Z2708" s="18">
        <f>#NAME?</f>
        <v>18</v>
      </c>
      <c r="AA2708" s="18" t="b">
        <f t="shared" si="154"/>
        <v>1</v>
      </c>
      <c r="AB2708" s="26">
        <v>4</v>
      </c>
    </row>
    <row r="2709">
      <c r="A2709" s="12">
        <v>11963</v>
      </c>
      <c r="B2709" s="13" t="s">
        <v>11087</v>
      </c>
      <c r="C2709" s="13" t="s">
        <v>11088</v>
      </c>
      <c r="D2709" s="13" t="s">
        <v>4422</v>
      </c>
      <c r="E2709" s="13" t="s">
        <v>11034</v>
      </c>
      <c r="F2709" s="13" t="s">
        <v>11035</v>
      </c>
      <c r="G2709" s="13" t="s">
        <v>11036</v>
      </c>
      <c r="H2709" s="14">
        <v>0.02</v>
      </c>
      <c r="I2709" s="15" t="s">
        <v>32</v>
      </c>
      <c r="J2709" s="13" t="s">
        <v>33</v>
      </c>
      <c r="K2709" s="13">
        <v>90</v>
      </c>
      <c r="L2709" s="16">
        <f>#NAME?</f>
        <v>0</v>
      </c>
      <c r="M2709" s="29">
        <f t="shared" si="155"/>
        <v>0</v>
      </c>
      <c r="N2709" s="29">
        <f t="shared" si="156"/>
        <v>0</v>
      </c>
      <c r="O2709" s="16"/>
      <c r="P2709" s="16"/>
      <c r="Q2709" s="16">
        <v>1</v>
      </c>
      <c r="R2709" s="16">
        <v>2</v>
      </c>
      <c r="S2709" s="13" t="s">
        <v>34</v>
      </c>
      <c r="T2709" s="13">
        <v>9.3699999999999992</v>
      </c>
      <c r="U2709" s="13">
        <v>1</v>
      </c>
      <c r="V2709" s="13">
        <v>1900</v>
      </c>
      <c r="W2709" s="13">
        <v>2630</v>
      </c>
      <c r="X2709" s="17"/>
      <c r="Y2709" s="18">
        <v>21</v>
      </c>
      <c r="Z2709" s="18">
        <f>#NAME?</f>
        <v>21</v>
      </c>
      <c r="AA2709" s="18" t="b">
        <f t="shared" si="154"/>
        <v>1</v>
      </c>
      <c r="AB2709" s="19">
        <v>1</v>
      </c>
    </row>
    <row r="2710">
      <c r="A2710" s="12">
        <v>13445</v>
      </c>
      <c r="B2710" s="77" t="s">
        <v>11089</v>
      </c>
      <c r="C2710" s="13" t="s">
        <v>11090</v>
      </c>
      <c r="D2710" s="13" t="s">
        <v>4422</v>
      </c>
      <c r="E2710" s="13" t="s">
        <v>11091</v>
      </c>
      <c r="F2710" s="13" t="s">
        <v>11092</v>
      </c>
      <c r="G2710" s="13" t="s">
        <v>11093</v>
      </c>
      <c r="H2710" s="14">
        <v>0.02</v>
      </c>
      <c r="I2710" s="15" t="s">
        <v>32</v>
      </c>
      <c r="J2710" s="13" t="s">
        <v>33</v>
      </c>
      <c r="K2710" s="20">
        <v>90</v>
      </c>
      <c r="L2710" s="16">
        <v>2</v>
      </c>
      <c r="M2710" s="29">
        <f t="shared" si="155"/>
        <v>8</v>
      </c>
      <c r="N2710" s="29">
        <f t="shared" si="156"/>
        <v>10</v>
      </c>
      <c r="O2710" s="16"/>
      <c r="P2710" s="16"/>
      <c r="Q2710" s="16">
        <v>1</v>
      </c>
      <c r="R2710" s="16">
        <v>2</v>
      </c>
      <c r="S2710" s="13" t="s">
        <v>34</v>
      </c>
      <c r="T2710" s="13">
        <v>3.3900000000000001</v>
      </c>
      <c r="U2710" s="13">
        <v>526.29999999999995</v>
      </c>
      <c r="V2710" s="13">
        <v>700</v>
      </c>
      <c r="W2710" s="13">
        <v>970</v>
      </c>
      <c r="X2710" s="17"/>
      <c r="Y2710" s="18"/>
      <c r="Z2710" s="18">
        <f>#NAME?</f>
        <v>0</v>
      </c>
      <c r="AA2710" s="18" t="b">
        <f t="shared" si="154"/>
        <v>1</v>
      </c>
      <c r="AB2710" s="19"/>
    </row>
    <row r="2711">
      <c r="A2711" s="12">
        <v>13446</v>
      </c>
      <c r="B2711" s="77" t="s">
        <v>11094</v>
      </c>
      <c r="C2711" s="13" t="s">
        <v>11095</v>
      </c>
      <c r="D2711" s="13" t="s">
        <v>4422</v>
      </c>
      <c r="E2711" s="13" t="s">
        <v>11096</v>
      </c>
      <c r="F2711" s="13" t="s">
        <v>11097</v>
      </c>
      <c r="G2711" s="13" t="s">
        <v>11093</v>
      </c>
      <c r="H2711" s="14">
        <v>0.02</v>
      </c>
      <c r="I2711" s="15" t="s">
        <v>32</v>
      </c>
      <c r="J2711" s="13" t="s">
        <v>33</v>
      </c>
      <c r="K2711" s="20">
        <v>90</v>
      </c>
      <c r="L2711" s="16">
        <v>2</v>
      </c>
      <c r="M2711" s="29">
        <f t="shared" si="155"/>
        <v>8</v>
      </c>
      <c r="N2711" s="29">
        <f t="shared" si="156"/>
        <v>10</v>
      </c>
      <c r="O2711" s="16"/>
      <c r="P2711" s="16"/>
      <c r="Q2711" s="16">
        <v>1</v>
      </c>
      <c r="R2711" s="16">
        <v>2</v>
      </c>
      <c r="S2711" s="13" t="s">
        <v>34</v>
      </c>
      <c r="T2711" s="13">
        <v>3.3199999999999998</v>
      </c>
      <c r="U2711" s="13">
        <v>515.42999999999995</v>
      </c>
      <c r="V2711" s="13">
        <v>700</v>
      </c>
      <c r="W2711" s="13">
        <v>970</v>
      </c>
      <c r="X2711" s="17"/>
      <c r="Y2711" s="18"/>
      <c r="Z2711" s="18">
        <f>#NAME?</f>
        <v>0</v>
      </c>
      <c r="AA2711" s="18" t="b">
        <f t="shared" si="154"/>
        <v>1</v>
      </c>
      <c r="AB2711" s="19"/>
    </row>
    <row r="2712">
      <c r="A2712" s="21">
        <v>13716</v>
      </c>
      <c r="B2712" s="1" t="s">
        <v>11098</v>
      </c>
      <c r="C2712" s="22" t="s">
        <v>11099</v>
      </c>
      <c r="D2712" s="22" t="s">
        <v>4422</v>
      </c>
      <c r="E2712" s="22" t="s">
        <v>11100</v>
      </c>
      <c r="F2712" s="22" t="s">
        <v>11101</v>
      </c>
      <c r="G2712" s="22" t="s">
        <v>11102</v>
      </c>
      <c r="H2712" s="14">
        <v>0.040000000000000001</v>
      </c>
      <c r="I2712" s="15" t="s">
        <v>32</v>
      </c>
      <c r="J2712" s="22" t="s">
        <v>33</v>
      </c>
      <c r="K2712" s="20">
        <v>90</v>
      </c>
      <c r="L2712" s="16">
        <v>2</v>
      </c>
      <c r="M2712" s="29">
        <f t="shared" si="155"/>
        <v>8</v>
      </c>
      <c r="N2712" s="29">
        <f t="shared" si="156"/>
        <v>10</v>
      </c>
      <c r="O2712" s="23"/>
      <c r="P2712" s="23"/>
      <c r="Q2712" s="16">
        <v>1</v>
      </c>
      <c r="R2712" s="16">
        <v>2</v>
      </c>
      <c r="S2712" s="22" t="s">
        <v>34</v>
      </c>
      <c r="T2712" s="22">
        <v>19.629999999999999</v>
      </c>
      <c r="U2712" s="22">
        <v>600</v>
      </c>
      <c r="V2712" s="22">
        <v>700</v>
      </c>
      <c r="W2712" s="22">
        <v>900</v>
      </c>
      <c r="X2712" s="24"/>
      <c r="Y2712" s="25"/>
      <c r="Z2712" s="18">
        <f>#NAME?</f>
        <v>0</v>
      </c>
      <c r="AA2712" s="18" t="b">
        <f t="shared" si="154"/>
        <v>1</v>
      </c>
      <c r="AB2712" s="26">
        <v>2</v>
      </c>
    </row>
    <row r="2713">
      <c r="A2713" s="12">
        <v>13448</v>
      </c>
      <c r="B2713" s="77" t="s">
        <v>11103</v>
      </c>
      <c r="C2713" s="13" t="s">
        <v>11104</v>
      </c>
      <c r="D2713" s="13" t="s">
        <v>4422</v>
      </c>
      <c r="E2713" s="13" t="s">
        <v>11105</v>
      </c>
      <c r="F2713" s="13" t="s">
        <v>11106</v>
      </c>
      <c r="G2713" s="13" t="s">
        <v>11107</v>
      </c>
      <c r="H2713" s="14">
        <v>0.02</v>
      </c>
      <c r="I2713" s="15" t="s">
        <v>32</v>
      </c>
      <c r="J2713" s="13" t="s">
        <v>33</v>
      </c>
      <c r="K2713" s="20">
        <v>90</v>
      </c>
      <c r="L2713" s="16">
        <v>2</v>
      </c>
      <c r="M2713" s="29">
        <f t="shared" si="155"/>
        <v>8</v>
      </c>
      <c r="N2713" s="29">
        <f t="shared" si="156"/>
        <v>10</v>
      </c>
      <c r="O2713" s="16"/>
      <c r="P2713" s="16"/>
      <c r="Q2713" s="16">
        <v>1</v>
      </c>
      <c r="R2713" s="16">
        <v>2</v>
      </c>
      <c r="S2713" s="13" t="s">
        <v>34</v>
      </c>
      <c r="T2713" s="13">
        <v>3.6099999999999999</v>
      </c>
      <c r="U2713" s="13">
        <v>560.45000000000005</v>
      </c>
      <c r="V2713" s="13">
        <v>700</v>
      </c>
      <c r="W2713" s="13">
        <v>970</v>
      </c>
      <c r="X2713" s="17"/>
      <c r="Y2713" s="18"/>
      <c r="Z2713" s="18">
        <f>#NAME?</f>
        <v>0</v>
      </c>
      <c r="AA2713" s="18" t="b">
        <f t="shared" si="154"/>
        <v>1</v>
      </c>
      <c r="AB2713" s="19">
        <v>3</v>
      </c>
    </row>
    <row r="2714">
      <c r="A2714" s="12">
        <v>13450</v>
      </c>
      <c r="B2714" s="77" t="s">
        <v>11108</v>
      </c>
      <c r="C2714" s="13" t="s">
        <v>11109</v>
      </c>
      <c r="D2714" s="13" t="s">
        <v>4422</v>
      </c>
      <c r="E2714" s="13" t="s">
        <v>11110</v>
      </c>
      <c r="F2714" s="13" t="s">
        <v>11111</v>
      </c>
      <c r="G2714" s="13" t="s">
        <v>11112</v>
      </c>
      <c r="H2714" s="14">
        <v>0.02</v>
      </c>
      <c r="I2714" s="15" t="s">
        <v>32</v>
      </c>
      <c r="J2714" s="13" t="s">
        <v>33</v>
      </c>
      <c r="K2714" s="20">
        <v>90</v>
      </c>
      <c r="L2714" s="16">
        <v>3</v>
      </c>
      <c r="M2714" s="29">
        <f t="shared" si="155"/>
        <v>12</v>
      </c>
      <c r="N2714" s="29">
        <f t="shared" si="156"/>
        <v>15</v>
      </c>
      <c r="O2714" s="16"/>
      <c r="P2714" s="16"/>
      <c r="Q2714" s="16">
        <v>1</v>
      </c>
      <c r="R2714" s="16">
        <v>2</v>
      </c>
      <c r="S2714" s="13" t="s">
        <v>34</v>
      </c>
      <c r="T2714" s="13">
        <v>3.48</v>
      </c>
      <c r="U2714" s="13">
        <v>540.26999999999998</v>
      </c>
      <c r="V2714" s="13">
        <v>700</v>
      </c>
      <c r="W2714" s="13">
        <v>970</v>
      </c>
      <c r="X2714" s="17"/>
      <c r="Y2714" s="18">
        <v>0</v>
      </c>
      <c r="Z2714" s="18">
        <f>#NAME?</f>
        <v>0</v>
      </c>
      <c r="AA2714" s="18" t="b">
        <f t="shared" si="154"/>
        <v>1</v>
      </c>
      <c r="AB2714" s="19"/>
    </row>
    <row r="2715">
      <c r="A2715" s="12">
        <v>13451</v>
      </c>
      <c r="B2715" s="77" t="s">
        <v>11113</v>
      </c>
      <c r="C2715" s="13" t="s">
        <v>11114</v>
      </c>
      <c r="D2715" s="13" t="s">
        <v>4422</v>
      </c>
      <c r="E2715" s="13" t="s">
        <v>11115</v>
      </c>
      <c r="F2715" s="13" t="s">
        <v>11116</v>
      </c>
      <c r="G2715" s="13" t="s">
        <v>11112</v>
      </c>
      <c r="H2715" s="14">
        <v>0.02</v>
      </c>
      <c r="I2715" s="15" t="s">
        <v>32</v>
      </c>
      <c r="J2715" s="13" t="s">
        <v>33</v>
      </c>
      <c r="K2715" s="20">
        <v>90</v>
      </c>
      <c r="L2715" s="16">
        <v>3</v>
      </c>
      <c r="M2715" s="29">
        <f t="shared" si="155"/>
        <v>12</v>
      </c>
      <c r="N2715" s="29">
        <f t="shared" si="156"/>
        <v>15</v>
      </c>
      <c r="O2715" s="16"/>
      <c r="P2715" s="16"/>
      <c r="Q2715" s="16">
        <v>1</v>
      </c>
      <c r="R2715" s="16">
        <v>2</v>
      </c>
      <c r="S2715" s="13" t="s">
        <v>34</v>
      </c>
      <c r="T2715" s="13">
        <v>2.3100000000000001</v>
      </c>
      <c r="U2715" s="13">
        <v>358.63</v>
      </c>
      <c r="V2715" s="13">
        <v>500</v>
      </c>
      <c r="W2715" s="13">
        <v>700</v>
      </c>
      <c r="X2715" s="17"/>
      <c r="Y2715" s="18">
        <v>8</v>
      </c>
      <c r="Z2715" s="18">
        <f>#NAME?</f>
        <v>8</v>
      </c>
      <c r="AA2715" s="18" t="b">
        <f t="shared" si="154"/>
        <v>1</v>
      </c>
      <c r="AB2715" s="19"/>
    </row>
    <row r="2716">
      <c r="A2716" s="12">
        <v>13452</v>
      </c>
      <c r="B2716" s="77" t="s">
        <v>11117</v>
      </c>
      <c r="C2716" s="13" t="s">
        <v>11118</v>
      </c>
      <c r="D2716" s="13" t="s">
        <v>4422</v>
      </c>
      <c r="E2716" s="13" t="s">
        <v>11119</v>
      </c>
      <c r="F2716" s="13" t="s">
        <v>11120</v>
      </c>
      <c r="G2716" s="13" t="s">
        <v>11121</v>
      </c>
      <c r="H2716" s="14">
        <v>0.02</v>
      </c>
      <c r="I2716" s="15" t="s">
        <v>32</v>
      </c>
      <c r="J2716" s="13" t="s">
        <v>33</v>
      </c>
      <c r="K2716" s="13">
        <v>90</v>
      </c>
      <c r="L2716" s="16">
        <f>#NAME?</f>
        <v>0</v>
      </c>
      <c r="M2716" s="29">
        <f t="shared" si="155"/>
        <v>0</v>
      </c>
      <c r="N2716" s="29">
        <f t="shared" si="156"/>
        <v>0</v>
      </c>
      <c r="O2716" s="16"/>
      <c r="P2716" s="16"/>
      <c r="Q2716" s="16">
        <v>1</v>
      </c>
      <c r="R2716" s="16">
        <v>3</v>
      </c>
      <c r="S2716" s="13" t="s">
        <v>34</v>
      </c>
      <c r="T2716" s="13">
        <v>15.76</v>
      </c>
      <c r="U2716" s="13">
        <v>2</v>
      </c>
      <c r="V2716" s="13">
        <v>3200</v>
      </c>
      <c r="W2716" s="13">
        <v>4420</v>
      </c>
      <c r="X2716" s="17"/>
      <c r="Y2716" s="18"/>
      <c r="Z2716" s="18">
        <f>#NAME?</f>
        <v>0</v>
      </c>
      <c r="AA2716" s="18" t="b">
        <f t="shared" si="154"/>
        <v>1</v>
      </c>
      <c r="AB2716" s="19"/>
    </row>
    <row r="2717">
      <c r="A2717" s="21">
        <v>12762</v>
      </c>
      <c r="B2717" s="1" t="s">
        <v>11122</v>
      </c>
      <c r="C2717" s="22" t="s">
        <v>11123</v>
      </c>
      <c r="D2717" s="22" t="s">
        <v>4422</v>
      </c>
      <c r="E2717" s="22" t="s">
        <v>11124</v>
      </c>
      <c r="F2717" s="22" t="s">
        <v>11125</v>
      </c>
      <c r="G2717" s="22"/>
      <c r="H2717" s="14">
        <v>0.040000000000000001</v>
      </c>
      <c r="I2717" s="15" t="s">
        <v>64</v>
      </c>
      <c r="J2717" s="22" t="s">
        <v>65</v>
      </c>
      <c r="K2717" s="13">
        <v>90</v>
      </c>
      <c r="L2717" s="23">
        <v>2</v>
      </c>
      <c r="M2717" s="29">
        <f t="shared" si="155"/>
        <v>8</v>
      </c>
      <c r="N2717" s="29">
        <f t="shared" si="156"/>
        <v>10</v>
      </c>
      <c r="O2717" s="23"/>
      <c r="P2717" s="23"/>
      <c r="Q2717" s="23">
        <v>3</v>
      </c>
      <c r="R2717" s="23">
        <v>5</v>
      </c>
      <c r="S2717" s="22" t="s">
        <v>66</v>
      </c>
      <c r="T2717" s="22">
        <v>12</v>
      </c>
      <c r="U2717" s="22">
        <v>279</v>
      </c>
      <c r="V2717" s="22">
        <v>410</v>
      </c>
      <c r="W2717" s="22">
        <v>560</v>
      </c>
      <c r="X2717" s="24"/>
      <c r="Y2717" s="25"/>
      <c r="Z2717" s="18">
        <f>#NAME?</f>
        <v>0</v>
      </c>
      <c r="AA2717" s="18" t="b">
        <f t="shared" si="154"/>
        <v>1</v>
      </c>
      <c r="AB2717" s="26"/>
    </row>
    <row r="2718">
      <c r="A2718" s="21">
        <v>12761</v>
      </c>
      <c r="B2718" s="1" t="s">
        <v>11126</v>
      </c>
      <c r="C2718" s="22" t="s">
        <v>11127</v>
      </c>
      <c r="D2718" s="22" t="s">
        <v>4422</v>
      </c>
      <c r="E2718" s="22" t="s">
        <v>11128</v>
      </c>
      <c r="F2718" s="22" t="s">
        <v>11129</v>
      </c>
      <c r="G2718" s="22"/>
      <c r="H2718" s="14">
        <v>0.040000000000000001</v>
      </c>
      <c r="I2718" s="15" t="s">
        <v>64</v>
      </c>
      <c r="J2718" s="22" t="s">
        <v>65</v>
      </c>
      <c r="K2718" s="13">
        <v>90</v>
      </c>
      <c r="L2718" s="23">
        <v>1</v>
      </c>
      <c r="M2718" s="29">
        <f t="shared" si="155"/>
        <v>4</v>
      </c>
      <c r="N2718" s="29">
        <f t="shared" si="156"/>
        <v>5</v>
      </c>
      <c r="O2718" s="23"/>
      <c r="P2718" s="23"/>
      <c r="Q2718" s="23">
        <v>3</v>
      </c>
      <c r="R2718" s="23">
        <v>5</v>
      </c>
      <c r="S2718" s="22" t="s">
        <v>66</v>
      </c>
      <c r="T2718" s="22">
        <v>1.6899999999999999</v>
      </c>
      <c r="U2718" s="22">
        <v>264</v>
      </c>
      <c r="V2718" s="22">
        <v>410</v>
      </c>
      <c r="W2718" s="22">
        <v>560</v>
      </c>
      <c r="X2718" s="24"/>
      <c r="Y2718" s="25"/>
      <c r="Z2718" s="18">
        <f>#NAME?</f>
        <v>0</v>
      </c>
      <c r="AA2718" s="18" t="b">
        <f t="shared" si="154"/>
        <v>1</v>
      </c>
      <c r="AB2718" s="26"/>
    </row>
    <row r="2719">
      <c r="A2719" s="21">
        <v>11662</v>
      </c>
      <c r="B2719" s="1" t="s">
        <v>11130</v>
      </c>
      <c r="C2719" s="22" t="s">
        <v>11131</v>
      </c>
      <c r="D2719" s="22" t="s">
        <v>4422</v>
      </c>
      <c r="E2719" s="22" t="s">
        <v>11132</v>
      </c>
      <c r="F2719" s="22" t="s">
        <v>11133</v>
      </c>
      <c r="G2719" s="22"/>
      <c r="H2719" s="14">
        <v>0.040000000000000001</v>
      </c>
      <c r="I2719" s="15" t="s">
        <v>64</v>
      </c>
      <c r="J2719" s="22" t="s">
        <v>65</v>
      </c>
      <c r="K2719" s="13">
        <v>90</v>
      </c>
      <c r="L2719" s="23">
        <v>1</v>
      </c>
      <c r="M2719" s="29">
        <f t="shared" si="155"/>
        <v>4</v>
      </c>
      <c r="N2719" s="29">
        <f t="shared" si="156"/>
        <v>5</v>
      </c>
      <c r="O2719" s="23"/>
      <c r="P2719" s="23"/>
      <c r="Q2719" s="23">
        <v>1</v>
      </c>
      <c r="R2719" s="23">
        <v>3</v>
      </c>
      <c r="S2719" s="22" t="s">
        <v>66</v>
      </c>
      <c r="T2719" s="22">
        <v>95</v>
      </c>
      <c r="U2719" s="22">
        <v>2423</v>
      </c>
      <c r="V2719" s="22">
        <v>3630</v>
      </c>
      <c r="W2719" s="22">
        <v>4850</v>
      </c>
      <c r="X2719" s="24">
        <v>2</v>
      </c>
      <c r="Y2719" s="25">
        <v>11</v>
      </c>
      <c r="Z2719" s="18">
        <f>#NAME?</f>
        <v>11</v>
      </c>
      <c r="AA2719" s="18" t="b">
        <f t="shared" si="154"/>
        <v>1</v>
      </c>
      <c r="AB2719" s="26">
        <v>4</v>
      </c>
    </row>
    <row r="2720">
      <c r="A2720" s="21">
        <v>11661</v>
      </c>
      <c r="B2720" s="1" t="s">
        <v>11134</v>
      </c>
      <c r="C2720" s="22" t="s">
        <v>11135</v>
      </c>
      <c r="D2720" s="22" t="s">
        <v>4422</v>
      </c>
      <c r="E2720" s="22" t="s">
        <v>11136</v>
      </c>
      <c r="F2720" s="22" t="s">
        <v>11137</v>
      </c>
      <c r="G2720" s="22"/>
      <c r="H2720" s="14">
        <v>0.040000000000000001</v>
      </c>
      <c r="I2720" s="15" t="s">
        <v>64</v>
      </c>
      <c r="J2720" s="22" t="s">
        <v>65</v>
      </c>
      <c r="K2720" s="13">
        <v>90</v>
      </c>
      <c r="L2720" s="23">
        <v>2</v>
      </c>
      <c r="M2720" s="29">
        <f t="shared" si="155"/>
        <v>8</v>
      </c>
      <c r="N2720" s="29">
        <f t="shared" si="156"/>
        <v>10</v>
      </c>
      <c r="O2720" s="23"/>
      <c r="P2720" s="23"/>
      <c r="Q2720" s="23">
        <v>1</v>
      </c>
      <c r="R2720" s="23">
        <v>3</v>
      </c>
      <c r="S2720" s="22" t="s">
        <v>66</v>
      </c>
      <c r="T2720" s="22">
        <v>95</v>
      </c>
      <c r="U2720" s="22">
        <v>2423</v>
      </c>
      <c r="V2720" s="22">
        <v>3630</v>
      </c>
      <c r="W2720" s="22">
        <v>4850</v>
      </c>
      <c r="X2720" s="24">
        <v>2</v>
      </c>
      <c r="Y2720" s="25">
        <v>14</v>
      </c>
      <c r="Z2720" s="18">
        <f>#NAME?</f>
        <v>14</v>
      </c>
      <c r="AA2720" s="18" t="b">
        <f t="shared" si="154"/>
        <v>1</v>
      </c>
      <c r="AB2720" s="26">
        <v>4</v>
      </c>
    </row>
    <row r="2721">
      <c r="A2721" s="21">
        <v>10458</v>
      </c>
      <c r="B2721" s="1" t="s">
        <v>11138</v>
      </c>
      <c r="C2721" s="22" t="s">
        <v>11139</v>
      </c>
      <c r="D2721" s="22" t="s">
        <v>4422</v>
      </c>
      <c r="E2721" s="22" t="s">
        <v>11140</v>
      </c>
      <c r="F2721" s="22" t="s">
        <v>11141</v>
      </c>
      <c r="G2721" s="22"/>
      <c r="H2721" s="14">
        <v>0.040000000000000001</v>
      </c>
      <c r="I2721" s="15" t="s">
        <v>64</v>
      </c>
      <c r="J2721" s="22" t="s">
        <v>65</v>
      </c>
      <c r="K2721" s="13">
        <v>90</v>
      </c>
      <c r="L2721" s="23">
        <v>0</v>
      </c>
      <c r="M2721" s="29">
        <f t="shared" si="155"/>
        <v>0</v>
      </c>
      <c r="N2721" s="29">
        <f t="shared" si="156"/>
        <v>0</v>
      </c>
      <c r="O2721" s="23"/>
      <c r="P2721" s="23"/>
      <c r="Q2721" s="23">
        <v>1</v>
      </c>
      <c r="R2721" s="23">
        <v>2</v>
      </c>
      <c r="S2721" s="22" t="s">
        <v>66</v>
      </c>
      <c r="T2721" s="22">
        <v>17.5</v>
      </c>
      <c r="U2721" s="22">
        <v>2735</v>
      </c>
      <c r="V2721" s="22">
        <v>4240</v>
      </c>
      <c r="W2721" s="22">
        <v>5860</v>
      </c>
      <c r="X2721" s="24"/>
      <c r="Y2721" s="25"/>
      <c r="Z2721" s="18">
        <f>#NAME?</f>
        <v>0</v>
      </c>
      <c r="AA2721" s="18" t="b">
        <f t="shared" si="154"/>
        <v>1</v>
      </c>
      <c r="AB2721" s="26">
        <v>3</v>
      </c>
    </row>
    <row r="2722">
      <c r="A2722" s="21">
        <v>11502</v>
      </c>
      <c r="B2722" s="1" t="s">
        <v>11142</v>
      </c>
      <c r="C2722" s="22" t="s">
        <v>11143</v>
      </c>
      <c r="D2722" s="22" t="s">
        <v>4422</v>
      </c>
      <c r="E2722" s="22" t="s">
        <v>11144</v>
      </c>
      <c r="F2722" s="22" t="s">
        <v>11145</v>
      </c>
      <c r="G2722" s="22"/>
      <c r="H2722" s="14">
        <v>0.040000000000000001</v>
      </c>
      <c r="I2722" s="15" t="s">
        <v>64</v>
      </c>
      <c r="J2722" s="22" t="s">
        <v>65</v>
      </c>
      <c r="K2722" s="13">
        <v>90</v>
      </c>
      <c r="L2722" s="23">
        <v>2</v>
      </c>
      <c r="M2722" s="29">
        <f t="shared" si="155"/>
        <v>8</v>
      </c>
      <c r="N2722" s="29">
        <f t="shared" si="156"/>
        <v>10</v>
      </c>
      <c r="O2722" s="23">
        <v>3</v>
      </c>
      <c r="P2722" s="23">
        <v>5</v>
      </c>
      <c r="Q2722" s="23"/>
      <c r="R2722" s="23"/>
      <c r="S2722" s="22" t="s">
        <v>66</v>
      </c>
      <c r="T2722" s="22">
        <v>1</v>
      </c>
      <c r="U2722" s="22">
        <v>156</v>
      </c>
      <c r="V2722" s="22">
        <v>240</v>
      </c>
      <c r="W2722" s="22">
        <v>340</v>
      </c>
      <c r="X2722" s="24">
        <v>7</v>
      </c>
      <c r="Y2722" s="25">
        <v>25</v>
      </c>
      <c r="Z2722" s="18">
        <f>#NAME?</f>
        <v>25</v>
      </c>
      <c r="AA2722" s="18" t="b">
        <f t="shared" si="154"/>
        <v>1</v>
      </c>
      <c r="AB2722" s="26">
        <v>12</v>
      </c>
    </row>
    <row r="2723">
      <c r="A2723" s="21">
        <v>11501</v>
      </c>
      <c r="B2723" s="1" t="s">
        <v>11146</v>
      </c>
      <c r="C2723" s="22" t="s">
        <v>11147</v>
      </c>
      <c r="D2723" s="22" t="s">
        <v>4422</v>
      </c>
      <c r="E2723" s="22" t="s">
        <v>11148</v>
      </c>
      <c r="F2723" s="22" t="s">
        <v>11149</v>
      </c>
      <c r="G2723" s="22"/>
      <c r="H2723" s="14">
        <v>0.040000000000000001</v>
      </c>
      <c r="I2723" s="15" t="s">
        <v>64</v>
      </c>
      <c r="J2723" s="22" t="s">
        <v>65</v>
      </c>
      <c r="K2723" s="13">
        <v>90</v>
      </c>
      <c r="L2723" s="23">
        <v>2</v>
      </c>
      <c r="M2723" s="29">
        <f t="shared" si="155"/>
        <v>8</v>
      </c>
      <c r="N2723" s="29">
        <f t="shared" si="156"/>
        <v>10</v>
      </c>
      <c r="O2723" s="23">
        <v>3</v>
      </c>
      <c r="P2723" s="23">
        <v>5</v>
      </c>
      <c r="Q2723" s="23"/>
      <c r="R2723" s="23"/>
      <c r="S2723" s="22" t="s">
        <v>66</v>
      </c>
      <c r="T2723" s="22">
        <v>1</v>
      </c>
      <c r="U2723" s="22">
        <v>156</v>
      </c>
      <c r="V2723" s="22">
        <v>240</v>
      </c>
      <c r="W2723" s="22">
        <v>340</v>
      </c>
      <c r="X2723" s="24">
        <v>9</v>
      </c>
      <c r="Y2723" s="25">
        <v>21</v>
      </c>
      <c r="Z2723" s="18">
        <f>#NAME?</f>
        <v>21</v>
      </c>
      <c r="AA2723" s="18" t="b">
        <f t="shared" si="154"/>
        <v>1</v>
      </c>
      <c r="AB2723" s="26">
        <v>7</v>
      </c>
    </row>
    <row r="2724">
      <c r="A2724" s="21">
        <v>11504</v>
      </c>
      <c r="B2724" s="1" t="s">
        <v>11150</v>
      </c>
      <c r="C2724" s="22" t="s">
        <v>11151</v>
      </c>
      <c r="D2724" s="22" t="s">
        <v>4422</v>
      </c>
      <c r="E2724" s="22" t="s">
        <v>11152</v>
      </c>
      <c r="F2724" s="22" t="s">
        <v>11153</v>
      </c>
      <c r="G2724" s="22"/>
      <c r="H2724" s="14">
        <v>0.040000000000000001</v>
      </c>
      <c r="I2724" s="15" t="s">
        <v>64</v>
      </c>
      <c r="J2724" s="22" t="s">
        <v>65</v>
      </c>
      <c r="K2724" s="13">
        <v>90</v>
      </c>
      <c r="L2724" s="23">
        <v>2</v>
      </c>
      <c r="M2724" s="29">
        <f t="shared" si="155"/>
        <v>8</v>
      </c>
      <c r="N2724" s="29">
        <f t="shared" si="156"/>
        <v>10</v>
      </c>
      <c r="O2724" s="23"/>
      <c r="P2724" s="23"/>
      <c r="Q2724" s="23">
        <v>1</v>
      </c>
      <c r="R2724" s="23">
        <v>3</v>
      </c>
      <c r="S2724" s="22" t="s">
        <v>66</v>
      </c>
      <c r="T2724" s="22">
        <v>3.5</v>
      </c>
      <c r="U2724" s="22">
        <v>547</v>
      </c>
      <c r="V2724" s="22">
        <v>850</v>
      </c>
      <c r="W2724" s="22">
        <v>1180</v>
      </c>
      <c r="X2724" s="24"/>
      <c r="Y2724" s="25">
        <v>52</v>
      </c>
      <c r="Z2724" s="18">
        <f>#NAME?</f>
        <v>52</v>
      </c>
      <c r="AA2724" s="18" t="b">
        <f t="shared" si="154"/>
        <v>1</v>
      </c>
      <c r="AB2724" s="26">
        <v>18</v>
      </c>
    </row>
    <row r="2725">
      <c r="A2725" s="21">
        <v>11503</v>
      </c>
      <c r="B2725" s="1" t="s">
        <v>11154</v>
      </c>
      <c r="C2725" s="22" t="s">
        <v>11155</v>
      </c>
      <c r="D2725" s="22" t="s">
        <v>4422</v>
      </c>
      <c r="E2725" s="22" t="s">
        <v>11156</v>
      </c>
      <c r="F2725" s="22" t="s">
        <v>11157</v>
      </c>
      <c r="G2725" s="22"/>
      <c r="H2725" s="14">
        <v>0.040000000000000001</v>
      </c>
      <c r="I2725" s="15" t="s">
        <v>64</v>
      </c>
      <c r="J2725" s="22" t="s">
        <v>65</v>
      </c>
      <c r="K2725" s="13">
        <v>90</v>
      </c>
      <c r="L2725" s="23">
        <v>2</v>
      </c>
      <c r="M2725" s="29">
        <f t="shared" si="155"/>
        <v>8</v>
      </c>
      <c r="N2725" s="29">
        <f t="shared" si="156"/>
        <v>10</v>
      </c>
      <c r="O2725" s="23"/>
      <c r="P2725" s="23"/>
      <c r="Q2725" s="23">
        <v>1</v>
      </c>
      <c r="R2725" s="23">
        <v>3</v>
      </c>
      <c r="S2725" s="22" t="s">
        <v>66</v>
      </c>
      <c r="T2725" s="22">
        <v>5.8300000000000001</v>
      </c>
      <c r="U2725" s="22">
        <v>911</v>
      </c>
      <c r="V2725" s="22">
        <v>1410</v>
      </c>
      <c r="W2725" s="22">
        <v>1940</v>
      </c>
      <c r="X2725" s="24">
        <v>1</v>
      </c>
      <c r="Y2725" s="25">
        <v>73</v>
      </c>
      <c r="Z2725" s="18">
        <f>#NAME?</f>
        <v>73</v>
      </c>
      <c r="AA2725" s="18" t="b">
        <f t="shared" si="154"/>
        <v>1</v>
      </c>
      <c r="AB2725" s="26">
        <v>18</v>
      </c>
    </row>
    <row r="2726">
      <c r="A2726" s="21">
        <v>10456</v>
      </c>
      <c r="B2726" s="1" t="s">
        <v>11158</v>
      </c>
      <c r="C2726" s="22" t="s">
        <v>11159</v>
      </c>
      <c r="D2726" s="22" t="s">
        <v>4422</v>
      </c>
      <c r="E2726" s="22" t="s">
        <v>11160</v>
      </c>
      <c r="F2726" s="22" t="s">
        <v>11161</v>
      </c>
      <c r="G2726" s="22"/>
      <c r="H2726" s="14">
        <v>0.040000000000000001</v>
      </c>
      <c r="I2726" s="15" t="s">
        <v>64</v>
      </c>
      <c r="J2726" s="22" t="s">
        <v>65</v>
      </c>
      <c r="K2726" s="13">
        <v>90</v>
      </c>
      <c r="L2726" s="23">
        <v>1</v>
      </c>
      <c r="M2726" s="29">
        <f t="shared" si="155"/>
        <v>4</v>
      </c>
      <c r="N2726" s="29">
        <f t="shared" si="156"/>
        <v>5</v>
      </c>
      <c r="O2726" s="23"/>
      <c r="P2726" s="23"/>
      <c r="Q2726" s="23">
        <v>1</v>
      </c>
      <c r="R2726" s="23">
        <v>3</v>
      </c>
      <c r="S2726" s="22" t="s">
        <v>66</v>
      </c>
      <c r="T2726" s="22">
        <v>130</v>
      </c>
      <c r="U2726" s="22">
        <v>3305.6399999999999</v>
      </c>
      <c r="V2726" s="22">
        <v>5000</v>
      </c>
      <c r="W2726" s="22">
        <v>8700</v>
      </c>
      <c r="X2726" s="24">
        <v>3</v>
      </c>
      <c r="Y2726" s="25">
        <v>8</v>
      </c>
      <c r="Z2726" s="18">
        <f>#NAME?</f>
        <v>8</v>
      </c>
      <c r="AA2726" s="18" t="b">
        <f t="shared" si="154"/>
        <v>1</v>
      </c>
      <c r="AB2726" s="26">
        <v>3</v>
      </c>
    </row>
    <row r="2727">
      <c r="A2727" s="21">
        <v>10455</v>
      </c>
      <c r="B2727" s="1" t="s">
        <v>11162</v>
      </c>
      <c r="C2727" s="22" t="s">
        <v>11163</v>
      </c>
      <c r="D2727" s="22" t="s">
        <v>4422</v>
      </c>
      <c r="E2727" s="22" t="s">
        <v>11164</v>
      </c>
      <c r="F2727" s="22" t="s">
        <v>11165</v>
      </c>
      <c r="G2727" s="22"/>
      <c r="H2727" s="14">
        <v>0.040000000000000001</v>
      </c>
      <c r="I2727" s="15" t="s">
        <v>64</v>
      </c>
      <c r="J2727" s="22" t="s">
        <v>65</v>
      </c>
      <c r="K2727" s="13">
        <v>90</v>
      </c>
      <c r="L2727" s="23">
        <v>1</v>
      </c>
      <c r="M2727" s="29">
        <f t="shared" si="155"/>
        <v>4</v>
      </c>
      <c r="N2727" s="29">
        <f t="shared" si="156"/>
        <v>5</v>
      </c>
      <c r="O2727" s="23"/>
      <c r="P2727" s="23"/>
      <c r="Q2727" s="23">
        <v>1</v>
      </c>
      <c r="R2727" s="23">
        <v>3</v>
      </c>
      <c r="S2727" s="22" t="s">
        <v>66</v>
      </c>
      <c r="T2727" s="22">
        <v>130</v>
      </c>
      <c r="U2727" s="22">
        <v>3305.6399999999999</v>
      </c>
      <c r="V2727" s="22">
        <v>5000</v>
      </c>
      <c r="W2727" s="22">
        <v>8700</v>
      </c>
      <c r="X2727" s="24">
        <v>3</v>
      </c>
      <c r="Y2727" s="25">
        <v>9</v>
      </c>
      <c r="Z2727" s="18">
        <f>#NAME?</f>
        <v>9</v>
      </c>
      <c r="AA2727" s="18" t="b">
        <f t="shared" si="154"/>
        <v>1</v>
      </c>
      <c r="AB2727" s="26">
        <v>4</v>
      </c>
    </row>
    <row r="2728">
      <c r="A2728" s="21">
        <v>10459</v>
      </c>
      <c r="B2728" s="1" t="s">
        <v>11166</v>
      </c>
      <c r="C2728" s="22" t="s">
        <v>11167</v>
      </c>
      <c r="D2728" s="22" t="s">
        <v>4422</v>
      </c>
      <c r="E2728" s="22" t="s">
        <v>11168</v>
      </c>
      <c r="F2728" s="22" t="s">
        <v>11169</v>
      </c>
      <c r="G2728" s="22"/>
      <c r="H2728" s="14">
        <v>0.040000000000000001</v>
      </c>
      <c r="I2728" s="15" t="s">
        <v>64</v>
      </c>
      <c r="J2728" s="22" t="s">
        <v>65</v>
      </c>
      <c r="K2728" s="13">
        <v>90</v>
      </c>
      <c r="L2728" s="23">
        <v>1</v>
      </c>
      <c r="M2728" s="29">
        <f t="shared" si="155"/>
        <v>4</v>
      </c>
      <c r="N2728" s="29">
        <f t="shared" si="156"/>
        <v>5</v>
      </c>
      <c r="O2728" s="23"/>
      <c r="P2728" s="23"/>
      <c r="Q2728" s="23">
        <v>0</v>
      </c>
      <c r="R2728" s="23">
        <v>1</v>
      </c>
      <c r="S2728" s="22" t="s">
        <v>66</v>
      </c>
      <c r="T2728" s="22">
        <v>103</v>
      </c>
      <c r="U2728" s="22">
        <v>2318</v>
      </c>
      <c r="V2728" s="22">
        <v>3590</v>
      </c>
      <c r="W2728" s="22">
        <v>4960</v>
      </c>
      <c r="X2728" s="24"/>
      <c r="Y2728" s="25"/>
      <c r="Z2728" s="18">
        <f>#NAME?</f>
        <v>0</v>
      </c>
      <c r="AA2728" s="18" t="b">
        <f t="shared" si="154"/>
        <v>1</v>
      </c>
      <c r="AB2728" s="26"/>
    </row>
    <row r="2729">
      <c r="A2729" s="21">
        <v>11500</v>
      </c>
      <c r="B2729" s="1" t="s">
        <v>11170</v>
      </c>
      <c r="C2729" s="22" t="s">
        <v>11171</v>
      </c>
      <c r="D2729" s="22" t="s">
        <v>4422</v>
      </c>
      <c r="E2729" s="22" t="s">
        <v>11172</v>
      </c>
      <c r="F2729" s="22" t="s">
        <v>11173</v>
      </c>
      <c r="G2729" s="22"/>
      <c r="H2729" s="14">
        <v>0.040000000000000001</v>
      </c>
      <c r="I2729" s="15" t="s">
        <v>64</v>
      </c>
      <c r="J2729" s="22" t="s">
        <v>65</v>
      </c>
      <c r="K2729" s="13">
        <v>90</v>
      </c>
      <c r="L2729" s="23">
        <v>2</v>
      </c>
      <c r="M2729" s="29">
        <f t="shared" si="155"/>
        <v>8</v>
      </c>
      <c r="N2729" s="29">
        <f t="shared" si="156"/>
        <v>10</v>
      </c>
      <c r="O2729" s="23"/>
      <c r="P2729" s="23"/>
      <c r="Q2729" s="23">
        <v>2</v>
      </c>
      <c r="R2729" s="23">
        <v>5</v>
      </c>
      <c r="S2729" s="22" t="s">
        <v>66</v>
      </c>
      <c r="T2729" s="22">
        <v>13.94</v>
      </c>
      <c r="U2729" s="22">
        <v>2179</v>
      </c>
      <c r="V2729" s="22">
        <v>3380</v>
      </c>
      <c r="W2729" s="22">
        <v>4670</v>
      </c>
      <c r="X2729" s="24">
        <v>6</v>
      </c>
      <c r="Y2729" s="25">
        <v>0</v>
      </c>
      <c r="Z2729" s="18">
        <f>#NAME?</f>
        <v>0</v>
      </c>
      <c r="AA2729" s="18" t="b">
        <f t="shared" si="154"/>
        <v>1</v>
      </c>
      <c r="AB2729" s="26">
        <v>8</v>
      </c>
    </row>
    <row r="2730">
      <c r="A2730" s="21">
        <v>11499</v>
      </c>
      <c r="B2730" s="1" t="s">
        <v>11174</v>
      </c>
      <c r="C2730" s="22" t="s">
        <v>11175</v>
      </c>
      <c r="D2730" s="22" t="s">
        <v>4422</v>
      </c>
      <c r="E2730" s="22" t="s">
        <v>11176</v>
      </c>
      <c r="F2730" s="22" t="s">
        <v>11177</v>
      </c>
      <c r="G2730" s="22"/>
      <c r="H2730" s="14">
        <v>0.040000000000000001</v>
      </c>
      <c r="I2730" s="15" t="s">
        <v>64</v>
      </c>
      <c r="J2730" s="22" t="s">
        <v>65</v>
      </c>
      <c r="K2730" s="13">
        <v>90</v>
      </c>
      <c r="L2730" s="23">
        <v>2</v>
      </c>
      <c r="M2730" s="29">
        <f t="shared" si="155"/>
        <v>8</v>
      </c>
      <c r="N2730" s="29">
        <f t="shared" si="156"/>
        <v>10</v>
      </c>
      <c r="O2730" s="23"/>
      <c r="P2730" s="23"/>
      <c r="Q2730" s="23">
        <v>2</v>
      </c>
      <c r="R2730" s="23">
        <v>5</v>
      </c>
      <c r="S2730" s="22" t="s">
        <v>66</v>
      </c>
      <c r="T2730" s="22">
        <v>93</v>
      </c>
      <c r="U2730" s="22">
        <v>2093</v>
      </c>
      <c r="V2730" s="22">
        <v>3240</v>
      </c>
      <c r="W2730" s="22">
        <v>4480</v>
      </c>
      <c r="X2730" s="24"/>
      <c r="Y2730" s="25">
        <v>28</v>
      </c>
      <c r="Z2730" s="18">
        <f>#NAME?</f>
        <v>28</v>
      </c>
      <c r="AA2730" s="18" t="b">
        <f t="shared" si="154"/>
        <v>1</v>
      </c>
      <c r="AB2730" s="26">
        <v>2</v>
      </c>
    </row>
    <row r="2731">
      <c r="A2731" s="21">
        <v>13648</v>
      </c>
      <c r="B2731" s="1" t="s">
        <v>11178</v>
      </c>
      <c r="C2731" s="22" t="s">
        <v>11179</v>
      </c>
      <c r="D2731" s="22" t="s">
        <v>4422</v>
      </c>
      <c r="E2731" s="22" t="s">
        <v>11180</v>
      </c>
      <c r="F2731" s="22" t="s">
        <v>11181</v>
      </c>
      <c r="G2731" s="22"/>
      <c r="H2731" s="14">
        <v>0.040000000000000001</v>
      </c>
      <c r="I2731" s="15" t="s">
        <v>64</v>
      </c>
      <c r="J2731" s="22" t="s">
        <v>65</v>
      </c>
      <c r="K2731" s="13">
        <v>90</v>
      </c>
      <c r="L2731" s="23">
        <v>3</v>
      </c>
      <c r="M2731" s="29">
        <f t="shared" si="155"/>
        <v>12</v>
      </c>
      <c r="N2731" s="29">
        <f t="shared" si="156"/>
        <v>15</v>
      </c>
      <c r="O2731" s="23">
        <v>2</v>
      </c>
      <c r="P2731" s="23">
        <v>4</v>
      </c>
      <c r="Q2731" s="23"/>
      <c r="R2731" s="23"/>
      <c r="S2731" s="22" t="s">
        <v>66</v>
      </c>
      <c r="T2731" s="22">
        <v>98</v>
      </c>
      <c r="U2731" s="22">
        <v>2205</v>
      </c>
      <c r="V2731" s="22">
        <v>3420</v>
      </c>
      <c r="W2731" s="22">
        <v>4720</v>
      </c>
      <c r="X2731" s="24">
        <v>5</v>
      </c>
      <c r="Y2731" s="25">
        <v>12</v>
      </c>
      <c r="Z2731" s="18">
        <f>#NAME?</f>
        <v>12</v>
      </c>
      <c r="AA2731" s="18" t="b">
        <f t="shared" si="154"/>
        <v>1</v>
      </c>
      <c r="AB2731" s="26">
        <v>7</v>
      </c>
    </row>
    <row r="2732">
      <c r="A2732" s="21">
        <v>13647</v>
      </c>
      <c r="B2732" s="1" t="s">
        <v>11182</v>
      </c>
      <c r="C2732" s="22" t="s">
        <v>11183</v>
      </c>
      <c r="D2732" s="22" t="s">
        <v>4422</v>
      </c>
      <c r="E2732" s="22" t="s">
        <v>11184</v>
      </c>
      <c r="F2732" s="22" t="s">
        <v>11185</v>
      </c>
      <c r="G2732" s="22"/>
      <c r="H2732" s="14">
        <v>0.040000000000000001</v>
      </c>
      <c r="I2732" s="15" t="s">
        <v>64</v>
      </c>
      <c r="J2732" s="22" t="s">
        <v>65</v>
      </c>
      <c r="K2732" s="13">
        <v>90</v>
      </c>
      <c r="L2732" s="23">
        <v>3</v>
      </c>
      <c r="M2732" s="29">
        <f t="shared" si="155"/>
        <v>12</v>
      </c>
      <c r="N2732" s="29">
        <f t="shared" si="156"/>
        <v>15</v>
      </c>
      <c r="O2732" s="23">
        <v>2</v>
      </c>
      <c r="P2732" s="23">
        <v>4</v>
      </c>
      <c r="Q2732" s="23"/>
      <c r="R2732" s="23"/>
      <c r="S2732" s="22" t="s">
        <v>66</v>
      </c>
      <c r="T2732" s="22">
        <v>98</v>
      </c>
      <c r="U2732" s="22">
        <v>2205</v>
      </c>
      <c r="V2732" s="22">
        <v>3420</v>
      </c>
      <c r="W2732" s="22">
        <v>4720</v>
      </c>
      <c r="X2732" s="24">
        <v>3</v>
      </c>
      <c r="Y2732" s="25">
        <v>2</v>
      </c>
      <c r="Z2732" s="18">
        <f>#NAME?</f>
        <v>2</v>
      </c>
      <c r="AA2732" s="18" t="b">
        <f t="shared" si="154"/>
        <v>1</v>
      </c>
      <c r="AB2732" s="26">
        <v>5</v>
      </c>
    </row>
    <row r="2733">
      <c r="A2733" s="21">
        <v>12637</v>
      </c>
      <c r="B2733" s="1" t="s">
        <v>11186</v>
      </c>
      <c r="C2733" s="22" t="s">
        <v>11187</v>
      </c>
      <c r="D2733" s="22" t="s">
        <v>4422</v>
      </c>
      <c r="E2733" s="22" t="s">
        <v>11188</v>
      </c>
      <c r="F2733" s="22" t="s">
        <v>11181</v>
      </c>
      <c r="G2733" s="22"/>
      <c r="H2733" s="14">
        <v>0.040000000000000001</v>
      </c>
      <c r="I2733" s="15" t="s">
        <v>64</v>
      </c>
      <c r="J2733" s="22" t="s">
        <v>65</v>
      </c>
      <c r="K2733" s="13">
        <v>90</v>
      </c>
      <c r="L2733" s="23">
        <v>0</v>
      </c>
      <c r="M2733" s="29">
        <f t="shared" si="155"/>
        <v>0</v>
      </c>
      <c r="N2733" s="29">
        <f t="shared" si="156"/>
        <v>0</v>
      </c>
      <c r="O2733" s="23">
        <v>3</v>
      </c>
      <c r="P2733" s="23">
        <v>5</v>
      </c>
      <c r="Q2733" s="23"/>
      <c r="R2733" s="23"/>
      <c r="S2733" s="22" t="s">
        <v>66</v>
      </c>
      <c r="T2733" s="22">
        <v>98</v>
      </c>
      <c r="U2733" s="22">
        <v>2491.9400000000001</v>
      </c>
      <c r="V2733" s="22">
        <v>3800</v>
      </c>
      <c r="W2733" s="22">
        <v>6600</v>
      </c>
      <c r="X2733" s="24"/>
      <c r="Y2733" s="25"/>
      <c r="Z2733" s="18">
        <f>#NAME?</f>
        <v>0</v>
      </c>
      <c r="AA2733" s="18" t="b">
        <f t="shared" si="154"/>
        <v>1</v>
      </c>
      <c r="AB2733" s="26"/>
    </row>
    <row r="2734">
      <c r="A2734" s="21">
        <v>12636</v>
      </c>
      <c r="B2734" s="1" t="s">
        <v>11189</v>
      </c>
      <c r="C2734" s="22" t="s">
        <v>11190</v>
      </c>
      <c r="D2734" s="22" t="s">
        <v>4422</v>
      </c>
      <c r="E2734" s="22" t="s">
        <v>11191</v>
      </c>
      <c r="F2734" s="22" t="s">
        <v>11185</v>
      </c>
      <c r="G2734" s="22"/>
      <c r="H2734" s="14">
        <v>0.040000000000000001</v>
      </c>
      <c r="I2734" s="15" t="s">
        <v>64</v>
      </c>
      <c r="J2734" s="22" t="s">
        <v>65</v>
      </c>
      <c r="K2734" s="13">
        <v>90</v>
      </c>
      <c r="L2734" s="23">
        <v>0</v>
      </c>
      <c r="M2734" s="29">
        <f t="shared" si="155"/>
        <v>0</v>
      </c>
      <c r="N2734" s="29">
        <f t="shared" si="156"/>
        <v>0</v>
      </c>
      <c r="O2734" s="23">
        <v>3</v>
      </c>
      <c r="P2734" s="23">
        <v>5</v>
      </c>
      <c r="Q2734" s="23"/>
      <c r="R2734" s="23"/>
      <c r="S2734" s="22" t="s">
        <v>66</v>
      </c>
      <c r="T2734" s="22">
        <v>98</v>
      </c>
      <c r="U2734" s="22">
        <v>2491.9400000000001</v>
      </c>
      <c r="V2734" s="22">
        <v>3800</v>
      </c>
      <c r="W2734" s="22">
        <v>6600</v>
      </c>
      <c r="X2734" s="24"/>
      <c r="Y2734" s="25"/>
      <c r="Z2734" s="18">
        <f>#NAME?</f>
        <v>0</v>
      </c>
      <c r="AA2734" s="18" t="b">
        <f t="shared" si="154"/>
        <v>1</v>
      </c>
      <c r="AB2734" s="26"/>
    </row>
    <row r="2735">
      <c r="A2735" s="21">
        <v>13005</v>
      </c>
      <c r="B2735" s="1" t="s">
        <v>11192</v>
      </c>
      <c r="C2735" s="22" t="s">
        <v>11193</v>
      </c>
      <c r="D2735" s="22" t="s">
        <v>4422</v>
      </c>
      <c r="E2735" s="22" t="s">
        <v>11194</v>
      </c>
      <c r="F2735" s="22" t="s">
        <v>11195</v>
      </c>
      <c r="G2735" s="22"/>
      <c r="H2735" s="14">
        <v>0.040000000000000001</v>
      </c>
      <c r="I2735" s="15" t="s">
        <v>64</v>
      </c>
      <c r="J2735" s="22" t="s">
        <v>65</v>
      </c>
      <c r="K2735" s="13">
        <v>90</v>
      </c>
      <c r="L2735" s="23">
        <v>0</v>
      </c>
      <c r="M2735" s="29">
        <f t="shared" si="155"/>
        <v>0</v>
      </c>
      <c r="N2735" s="29">
        <f t="shared" si="156"/>
        <v>0</v>
      </c>
      <c r="O2735" s="23"/>
      <c r="P2735" s="23"/>
      <c r="Q2735" s="23">
        <v>1</v>
      </c>
      <c r="R2735" s="23">
        <v>3</v>
      </c>
      <c r="S2735" s="22" t="s">
        <v>66</v>
      </c>
      <c r="T2735" s="22">
        <v>13.94</v>
      </c>
      <c r="U2735" s="22">
        <v>2179</v>
      </c>
      <c r="V2735" s="22">
        <v>3380</v>
      </c>
      <c r="W2735" s="22">
        <v>4670</v>
      </c>
      <c r="X2735" s="24"/>
      <c r="Y2735" s="25">
        <v>36</v>
      </c>
      <c r="Z2735" s="18">
        <f>#NAME?</f>
        <v>36</v>
      </c>
      <c r="AA2735" s="18" t="b">
        <f t="shared" si="154"/>
        <v>1</v>
      </c>
      <c r="AB2735" s="26">
        <v>0</v>
      </c>
    </row>
    <row r="2736">
      <c r="A2736" s="21">
        <v>13006</v>
      </c>
      <c r="B2736" s="1" t="s">
        <v>11196</v>
      </c>
      <c r="C2736" s="22" t="s">
        <v>11197</v>
      </c>
      <c r="D2736" s="22" t="s">
        <v>4422</v>
      </c>
      <c r="E2736" s="22" t="s">
        <v>11198</v>
      </c>
      <c r="F2736" s="22" t="s">
        <v>11199</v>
      </c>
      <c r="G2736" s="22"/>
      <c r="H2736" s="14">
        <v>0.040000000000000001</v>
      </c>
      <c r="I2736" s="15" t="s">
        <v>64</v>
      </c>
      <c r="J2736" s="22" t="s">
        <v>65</v>
      </c>
      <c r="K2736" s="13">
        <v>90</v>
      </c>
      <c r="L2736" s="23">
        <v>0</v>
      </c>
      <c r="M2736" s="29">
        <f t="shared" si="155"/>
        <v>0</v>
      </c>
      <c r="N2736" s="29">
        <f t="shared" si="156"/>
        <v>0</v>
      </c>
      <c r="O2736" s="23"/>
      <c r="P2736" s="23"/>
      <c r="Q2736" s="23">
        <v>1</v>
      </c>
      <c r="R2736" s="23">
        <v>3</v>
      </c>
      <c r="S2736" s="22" t="s">
        <v>66</v>
      </c>
      <c r="T2736" s="22">
        <v>13.94</v>
      </c>
      <c r="U2736" s="22">
        <v>1000</v>
      </c>
      <c r="V2736" s="22">
        <v>3380</v>
      </c>
      <c r="W2736" s="22">
        <v>4670</v>
      </c>
      <c r="X2736" s="24">
        <v>6</v>
      </c>
      <c r="Y2736" s="25">
        <v>22</v>
      </c>
      <c r="Z2736" s="18">
        <f>#NAME?</f>
        <v>22</v>
      </c>
      <c r="AA2736" s="18" t="b">
        <f t="shared" si="154"/>
        <v>1</v>
      </c>
      <c r="AB2736" s="26">
        <v>1</v>
      </c>
    </row>
    <row r="2737">
      <c r="A2737" s="21">
        <v>13008</v>
      </c>
      <c r="B2737" s="1" t="s">
        <v>11200</v>
      </c>
      <c r="C2737" s="22" t="s">
        <v>11201</v>
      </c>
      <c r="D2737" s="22" t="s">
        <v>4422</v>
      </c>
      <c r="E2737" s="22" t="s">
        <v>11202</v>
      </c>
      <c r="F2737" s="22" t="s">
        <v>11203</v>
      </c>
      <c r="G2737" s="22"/>
      <c r="H2737" s="14">
        <v>0.040000000000000001</v>
      </c>
      <c r="I2737" s="15" t="s">
        <v>64</v>
      </c>
      <c r="J2737" s="22" t="s">
        <v>65</v>
      </c>
      <c r="K2737" s="13">
        <v>90</v>
      </c>
      <c r="L2737" s="23">
        <v>1</v>
      </c>
      <c r="M2737" s="29">
        <f t="shared" si="155"/>
        <v>4</v>
      </c>
      <c r="N2737" s="29">
        <f t="shared" si="156"/>
        <v>5</v>
      </c>
      <c r="O2737" s="23"/>
      <c r="P2737" s="23"/>
      <c r="Q2737" s="23">
        <v>1</v>
      </c>
      <c r="R2737" s="23">
        <v>3</v>
      </c>
      <c r="S2737" s="22" t="s">
        <v>66</v>
      </c>
      <c r="T2737" s="22">
        <v>93</v>
      </c>
      <c r="U2737" s="22">
        <v>2093</v>
      </c>
      <c r="V2737" s="22">
        <v>3240</v>
      </c>
      <c r="W2737" s="22">
        <v>4480</v>
      </c>
      <c r="X2737" s="24">
        <v>2</v>
      </c>
      <c r="Y2737" s="25">
        <v>11</v>
      </c>
      <c r="Z2737" s="18">
        <f>#NAME?</f>
        <v>11</v>
      </c>
      <c r="AA2737" s="18" t="b">
        <f t="shared" si="154"/>
        <v>1</v>
      </c>
      <c r="AB2737" s="26">
        <v>3</v>
      </c>
    </row>
    <row r="2738">
      <c r="A2738" s="21">
        <v>13007</v>
      </c>
      <c r="B2738" s="1" t="s">
        <v>11204</v>
      </c>
      <c r="C2738" s="22" t="s">
        <v>11205</v>
      </c>
      <c r="D2738" s="22" t="s">
        <v>4422</v>
      </c>
      <c r="E2738" s="22" t="s">
        <v>11206</v>
      </c>
      <c r="F2738" s="22" t="s">
        <v>11207</v>
      </c>
      <c r="G2738" s="22"/>
      <c r="H2738" s="14">
        <v>0.040000000000000001</v>
      </c>
      <c r="I2738" s="15" t="s">
        <v>64</v>
      </c>
      <c r="J2738" s="22" t="s">
        <v>65</v>
      </c>
      <c r="K2738" s="13">
        <v>90</v>
      </c>
      <c r="L2738" s="23">
        <v>1</v>
      </c>
      <c r="M2738" s="29">
        <f t="shared" si="155"/>
        <v>4</v>
      </c>
      <c r="N2738" s="29">
        <f t="shared" si="156"/>
        <v>5</v>
      </c>
      <c r="O2738" s="23"/>
      <c r="P2738" s="23"/>
      <c r="Q2738" s="23">
        <v>1</v>
      </c>
      <c r="R2738" s="23">
        <v>3</v>
      </c>
      <c r="S2738" s="22" t="s">
        <v>66</v>
      </c>
      <c r="T2738" s="22">
        <v>93</v>
      </c>
      <c r="U2738" s="22">
        <v>2093</v>
      </c>
      <c r="V2738" s="22">
        <v>3240</v>
      </c>
      <c r="W2738" s="22">
        <v>4480</v>
      </c>
      <c r="X2738" s="24">
        <v>3</v>
      </c>
      <c r="Y2738" s="25">
        <v>7</v>
      </c>
      <c r="Z2738" s="18">
        <f>#NAME?</f>
        <v>7</v>
      </c>
      <c r="AA2738" s="18" t="b">
        <f t="shared" si="154"/>
        <v>1</v>
      </c>
      <c r="AB2738" s="26">
        <v>4</v>
      </c>
    </row>
    <row r="2739">
      <c r="A2739" s="21">
        <v>11660</v>
      </c>
      <c r="B2739" s="1" t="s">
        <v>11208</v>
      </c>
      <c r="C2739" s="22" t="s">
        <v>11209</v>
      </c>
      <c r="D2739" s="22" t="s">
        <v>4422</v>
      </c>
      <c r="E2739" s="22" t="s">
        <v>11210</v>
      </c>
      <c r="F2739" s="22" t="s">
        <v>11211</v>
      </c>
      <c r="G2739" s="22"/>
      <c r="H2739" s="14">
        <v>0.040000000000000001</v>
      </c>
      <c r="I2739" s="15" t="s">
        <v>64</v>
      </c>
      <c r="J2739" s="22" t="s">
        <v>65</v>
      </c>
      <c r="K2739" s="13">
        <v>90</v>
      </c>
      <c r="L2739" s="23">
        <v>2</v>
      </c>
      <c r="M2739" s="29">
        <f t="shared" si="155"/>
        <v>8</v>
      </c>
      <c r="N2739" s="29">
        <f t="shared" si="156"/>
        <v>10</v>
      </c>
      <c r="O2739" s="23"/>
      <c r="P2739" s="23"/>
      <c r="Q2739" s="23">
        <v>1</v>
      </c>
      <c r="R2739" s="23">
        <v>3</v>
      </c>
      <c r="S2739" s="22" t="s">
        <v>66</v>
      </c>
      <c r="T2739" s="22">
        <v>100</v>
      </c>
      <c r="U2739" s="22">
        <v>2542.8000000000002</v>
      </c>
      <c r="V2739" s="22">
        <v>3800</v>
      </c>
      <c r="W2739" s="22">
        <v>6600</v>
      </c>
      <c r="X2739" s="24">
        <v>3</v>
      </c>
      <c r="Y2739" s="25">
        <v>20</v>
      </c>
      <c r="Z2739" s="18">
        <f>#NAME?</f>
        <v>20</v>
      </c>
      <c r="AA2739" s="18" t="b">
        <f t="shared" si="154"/>
        <v>1</v>
      </c>
      <c r="AB2739" s="26">
        <v>4</v>
      </c>
    </row>
    <row r="2740">
      <c r="A2740" s="21">
        <v>11659</v>
      </c>
      <c r="B2740" s="1" t="s">
        <v>11212</v>
      </c>
      <c r="C2740" s="22" t="s">
        <v>11213</v>
      </c>
      <c r="D2740" s="22" t="s">
        <v>4422</v>
      </c>
      <c r="E2740" s="22" t="s">
        <v>11214</v>
      </c>
      <c r="F2740" s="22" t="s">
        <v>11215</v>
      </c>
      <c r="G2740" s="22"/>
      <c r="H2740" s="14">
        <v>0.040000000000000001</v>
      </c>
      <c r="I2740" s="15" t="s">
        <v>64</v>
      </c>
      <c r="J2740" s="22" t="s">
        <v>65</v>
      </c>
      <c r="K2740" s="13">
        <v>90</v>
      </c>
      <c r="L2740" s="23">
        <v>2</v>
      </c>
      <c r="M2740" s="29">
        <f t="shared" si="155"/>
        <v>8</v>
      </c>
      <c r="N2740" s="29">
        <f t="shared" si="156"/>
        <v>10</v>
      </c>
      <c r="O2740" s="23"/>
      <c r="P2740" s="23"/>
      <c r="Q2740" s="23">
        <v>1</v>
      </c>
      <c r="R2740" s="23">
        <v>3</v>
      </c>
      <c r="S2740" s="22" t="s">
        <v>66</v>
      </c>
      <c r="T2740" s="22">
        <v>100</v>
      </c>
      <c r="U2740" s="22">
        <v>2542.8000000000002</v>
      </c>
      <c r="V2740" s="22">
        <v>3800</v>
      </c>
      <c r="W2740" s="22">
        <v>6600</v>
      </c>
      <c r="X2740" s="24">
        <v>4</v>
      </c>
      <c r="Y2740" s="25">
        <v>20</v>
      </c>
      <c r="Z2740" s="18">
        <f>#NAME?</f>
        <v>20</v>
      </c>
      <c r="AA2740" s="18" t="b">
        <f t="shared" si="154"/>
        <v>1</v>
      </c>
      <c r="AB2740" s="26">
        <v>5</v>
      </c>
    </row>
    <row r="2741">
      <c r="A2741" s="21">
        <v>11498</v>
      </c>
      <c r="B2741" s="1" t="s">
        <v>11216</v>
      </c>
      <c r="C2741" s="22" t="s">
        <v>11217</v>
      </c>
      <c r="D2741" s="22" t="s">
        <v>4422</v>
      </c>
      <c r="E2741" s="22" t="s">
        <v>11218</v>
      </c>
      <c r="F2741" s="22" t="s">
        <v>11219</v>
      </c>
      <c r="G2741" s="22"/>
      <c r="H2741" s="14">
        <v>0.040000000000000001</v>
      </c>
      <c r="I2741" s="15" t="s">
        <v>64</v>
      </c>
      <c r="J2741" s="22" t="s">
        <v>65</v>
      </c>
      <c r="K2741" s="13">
        <v>90</v>
      </c>
      <c r="L2741" s="23">
        <v>2</v>
      </c>
      <c r="M2741" s="29">
        <f t="shared" si="155"/>
        <v>8</v>
      </c>
      <c r="N2741" s="29">
        <f t="shared" si="156"/>
        <v>10</v>
      </c>
      <c r="O2741" s="23"/>
      <c r="P2741" s="23"/>
      <c r="Q2741" s="23">
        <v>1</v>
      </c>
      <c r="R2741" s="23">
        <v>3</v>
      </c>
      <c r="S2741" s="22" t="s">
        <v>66</v>
      </c>
      <c r="T2741" s="22">
        <v>35</v>
      </c>
      <c r="U2741" s="22">
        <v>788</v>
      </c>
      <c r="V2741" s="22">
        <v>1220</v>
      </c>
      <c r="W2741" s="22">
        <v>1680</v>
      </c>
      <c r="X2741" s="24"/>
      <c r="Y2741" s="25"/>
      <c r="Z2741" s="18">
        <f>#NAME?</f>
        <v>0</v>
      </c>
      <c r="AA2741" s="18" t="b">
        <f t="shared" si="154"/>
        <v>1</v>
      </c>
      <c r="AB2741" s="26"/>
    </row>
    <row r="2742">
      <c r="A2742" s="21">
        <v>11497</v>
      </c>
      <c r="B2742" s="1" t="s">
        <v>11220</v>
      </c>
      <c r="C2742" s="22" t="s">
        <v>11221</v>
      </c>
      <c r="D2742" s="22" t="s">
        <v>4422</v>
      </c>
      <c r="E2742" s="22" t="s">
        <v>11222</v>
      </c>
      <c r="F2742" s="22" t="s">
        <v>11223</v>
      </c>
      <c r="G2742" s="22"/>
      <c r="H2742" s="14">
        <v>0.040000000000000001</v>
      </c>
      <c r="I2742" s="15" t="s">
        <v>64</v>
      </c>
      <c r="J2742" s="22" t="s">
        <v>65</v>
      </c>
      <c r="K2742" s="13">
        <v>90</v>
      </c>
      <c r="L2742" s="23">
        <v>3</v>
      </c>
      <c r="M2742" s="29">
        <f t="shared" si="155"/>
        <v>12</v>
      </c>
      <c r="N2742" s="29">
        <f t="shared" si="156"/>
        <v>15</v>
      </c>
      <c r="O2742" s="23"/>
      <c r="P2742" s="23"/>
      <c r="Q2742" s="23">
        <v>1</v>
      </c>
      <c r="R2742" s="23">
        <v>3</v>
      </c>
      <c r="S2742" s="22" t="s">
        <v>66</v>
      </c>
      <c r="T2742" s="22">
        <v>35</v>
      </c>
      <c r="U2742" s="22">
        <v>788</v>
      </c>
      <c r="V2742" s="22">
        <v>1220</v>
      </c>
      <c r="W2742" s="22">
        <v>1680</v>
      </c>
      <c r="X2742" s="24"/>
      <c r="Y2742" s="25"/>
      <c r="Z2742" s="18">
        <f>#NAME?</f>
        <v>0</v>
      </c>
      <c r="AA2742" s="18" t="b">
        <f t="shared" si="154"/>
        <v>1</v>
      </c>
      <c r="AB2742" s="26"/>
    </row>
    <row r="2743">
      <c r="A2743" s="12">
        <v>12017</v>
      </c>
      <c r="B2743" s="77" t="s">
        <v>11224</v>
      </c>
      <c r="C2743" s="13" t="s">
        <v>11225</v>
      </c>
      <c r="D2743" s="13" t="s">
        <v>4422</v>
      </c>
      <c r="E2743" s="13" t="s">
        <v>11226</v>
      </c>
      <c r="F2743" s="13" t="s">
        <v>11227</v>
      </c>
      <c r="G2743" s="13" t="s">
        <v>11228</v>
      </c>
      <c r="H2743" s="14">
        <v>0.02</v>
      </c>
      <c r="I2743" s="15" t="s">
        <v>32</v>
      </c>
      <c r="J2743" s="13" t="s">
        <v>33</v>
      </c>
      <c r="K2743" s="20">
        <v>90</v>
      </c>
      <c r="L2743" s="16">
        <f>#NAME?</f>
        <v>0</v>
      </c>
      <c r="M2743" s="29">
        <f t="shared" si="155"/>
        <v>0</v>
      </c>
      <c r="N2743" s="29">
        <f t="shared" si="156"/>
        <v>0</v>
      </c>
      <c r="O2743" s="16"/>
      <c r="P2743" s="16"/>
      <c r="Q2743" s="23">
        <v>1</v>
      </c>
      <c r="R2743" s="23">
        <v>3</v>
      </c>
      <c r="S2743" s="13" t="s">
        <v>34</v>
      </c>
      <c r="T2743" s="13">
        <v>3.25</v>
      </c>
      <c r="U2743" s="13">
        <v>504.56</v>
      </c>
      <c r="V2743" s="13">
        <v>700</v>
      </c>
      <c r="W2743" s="13">
        <v>970</v>
      </c>
      <c r="X2743" s="17"/>
      <c r="Y2743" s="18"/>
      <c r="Z2743" s="18">
        <f>#NAME?</f>
        <v>0</v>
      </c>
      <c r="AA2743" s="18" t="b">
        <f t="shared" si="154"/>
        <v>1</v>
      </c>
      <c r="AB2743" s="19"/>
    </row>
    <row r="2744">
      <c r="A2744" s="12">
        <v>12018</v>
      </c>
      <c r="B2744" s="77" t="s">
        <v>11229</v>
      </c>
      <c r="C2744" s="13" t="s">
        <v>11230</v>
      </c>
      <c r="D2744" s="13" t="s">
        <v>4422</v>
      </c>
      <c r="E2744" s="13" t="s">
        <v>11231</v>
      </c>
      <c r="F2744" s="13" t="s">
        <v>11232</v>
      </c>
      <c r="G2744" s="13" t="s">
        <v>11228</v>
      </c>
      <c r="H2744" s="14">
        <v>0.02</v>
      </c>
      <c r="I2744" s="15" t="s">
        <v>32</v>
      </c>
      <c r="J2744" s="13" t="s">
        <v>33</v>
      </c>
      <c r="K2744" s="20">
        <v>90</v>
      </c>
      <c r="L2744" s="16">
        <f>#NAME?</f>
        <v>0</v>
      </c>
      <c r="M2744" s="29">
        <f t="shared" si="155"/>
        <v>0</v>
      </c>
      <c r="N2744" s="29">
        <f t="shared" si="156"/>
        <v>0</v>
      </c>
      <c r="O2744" s="16"/>
      <c r="P2744" s="16"/>
      <c r="Q2744" s="23">
        <v>1</v>
      </c>
      <c r="R2744" s="23">
        <v>3</v>
      </c>
      <c r="S2744" s="13" t="s">
        <v>34</v>
      </c>
      <c r="T2744" s="13">
        <v>3.25</v>
      </c>
      <c r="U2744" s="13">
        <v>504.56</v>
      </c>
      <c r="V2744" s="13">
        <v>700</v>
      </c>
      <c r="W2744" s="13">
        <v>970</v>
      </c>
      <c r="X2744" s="17"/>
      <c r="Y2744" s="18"/>
      <c r="Z2744" s="18">
        <f>#NAME?</f>
        <v>0</v>
      </c>
      <c r="AA2744" s="18" t="b">
        <f t="shared" si="154"/>
        <v>1</v>
      </c>
      <c r="AB2744" s="19"/>
    </row>
    <row r="2745">
      <c r="A2745" s="12">
        <v>12019</v>
      </c>
      <c r="B2745" s="77" t="s">
        <v>11233</v>
      </c>
      <c r="C2745" s="13" t="s">
        <v>11234</v>
      </c>
      <c r="D2745" s="13" t="s">
        <v>4422</v>
      </c>
      <c r="E2745" s="13" t="s">
        <v>11235</v>
      </c>
      <c r="F2745" s="13" t="s">
        <v>11236</v>
      </c>
      <c r="G2745" s="13" t="s">
        <v>11237</v>
      </c>
      <c r="H2745" s="14">
        <v>0.02</v>
      </c>
      <c r="I2745" s="15" t="s">
        <v>32</v>
      </c>
      <c r="J2745" s="13" t="s">
        <v>33</v>
      </c>
      <c r="K2745" s="20">
        <v>90</v>
      </c>
      <c r="L2745" s="16">
        <f>#NAME?</f>
        <v>0</v>
      </c>
      <c r="M2745" s="29">
        <f t="shared" si="155"/>
        <v>0</v>
      </c>
      <c r="N2745" s="29">
        <f t="shared" si="156"/>
        <v>0</v>
      </c>
      <c r="O2745" s="16"/>
      <c r="P2745" s="16"/>
      <c r="Q2745" s="23">
        <v>1</v>
      </c>
      <c r="R2745" s="23">
        <v>3</v>
      </c>
      <c r="S2745" s="13" t="s">
        <v>34</v>
      </c>
      <c r="T2745" s="13">
        <v>2.5</v>
      </c>
      <c r="U2745" s="13">
        <v>388.13</v>
      </c>
      <c r="V2745" s="13">
        <v>500</v>
      </c>
      <c r="W2745" s="13">
        <v>700</v>
      </c>
      <c r="X2745" s="17"/>
      <c r="Y2745" s="18"/>
      <c r="Z2745" s="18">
        <f>#NAME?</f>
        <v>0</v>
      </c>
      <c r="AA2745" s="18" t="b">
        <f t="shared" si="154"/>
        <v>1</v>
      </c>
      <c r="AB2745" s="19"/>
    </row>
    <row r="2746">
      <c r="A2746" s="12">
        <v>12020</v>
      </c>
      <c r="B2746" s="77" t="s">
        <v>11238</v>
      </c>
      <c r="C2746" s="13" t="s">
        <v>11239</v>
      </c>
      <c r="D2746" s="13" t="s">
        <v>4422</v>
      </c>
      <c r="E2746" s="13" t="s">
        <v>11240</v>
      </c>
      <c r="F2746" s="13" t="s">
        <v>11241</v>
      </c>
      <c r="G2746" s="13" t="s">
        <v>11237</v>
      </c>
      <c r="H2746" s="14">
        <v>0.02</v>
      </c>
      <c r="I2746" s="15" t="s">
        <v>32</v>
      </c>
      <c r="J2746" s="13" t="s">
        <v>33</v>
      </c>
      <c r="K2746" s="20">
        <v>90</v>
      </c>
      <c r="L2746" s="16">
        <f>#NAME?</f>
        <v>0</v>
      </c>
      <c r="M2746" s="29">
        <f t="shared" si="155"/>
        <v>0</v>
      </c>
      <c r="N2746" s="29">
        <f t="shared" si="156"/>
        <v>0</v>
      </c>
      <c r="O2746" s="16"/>
      <c r="P2746" s="16"/>
      <c r="Q2746" s="23">
        <v>1</v>
      </c>
      <c r="R2746" s="23">
        <v>3</v>
      </c>
      <c r="S2746" s="13" t="s">
        <v>34</v>
      </c>
      <c r="T2746" s="13">
        <v>2.5</v>
      </c>
      <c r="U2746" s="13">
        <v>388.13</v>
      </c>
      <c r="V2746" s="13">
        <v>500</v>
      </c>
      <c r="W2746" s="13">
        <v>700</v>
      </c>
      <c r="X2746" s="17"/>
      <c r="Y2746" s="18"/>
      <c r="Z2746" s="18">
        <f>#NAME?</f>
        <v>0</v>
      </c>
      <c r="AA2746" s="18" t="b">
        <f t="shared" si="154"/>
        <v>1</v>
      </c>
      <c r="AB2746" s="19"/>
    </row>
    <row r="2747">
      <c r="A2747" s="12">
        <v>13493</v>
      </c>
      <c r="B2747" s="77" t="s">
        <v>11242</v>
      </c>
      <c r="C2747" s="13" t="s">
        <v>11243</v>
      </c>
      <c r="D2747" s="13" t="s">
        <v>4422</v>
      </c>
      <c r="E2747" s="13" t="s">
        <v>11244</v>
      </c>
      <c r="F2747" s="13" t="s">
        <v>11245</v>
      </c>
      <c r="G2747" s="13" t="s">
        <v>11246</v>
      </c>
      <c r="H2747" s="14">
        <v>0.02</v>
      </c>
      <c r="I2747" s="15" t="s">
        <v>32</v>
      </c>
      <c r="J2747" s="13" t="s">
        <v>33</v>
      </c>
      <c r="K2747" s="13">
        <v>90</v>
      </c>
      <c r="L2747" s="16">
        <f>#NAME?</f>
        <v>0</v>
      </c>
      <c r="M2747" s="29">
        <f t="shared" si="155"/>
        <v>0</v>
      </c>
      <c r="N2747" s="29">
        <f t="shared" si="156"/>
        <v>0</v>
      </c>
      <c r="O2747" s="16"/>
      <c r="P2747" s="16"/>
      <c r="Q2747" s="16">
        <v>1</v>
      </c>
      <c r="R2747" s="16">
        <v>2</v>
      </c>
      <c r="S2747" s="13" t="s">
        <v>34</v>
      </c>
      <c r="T2747" s="13">
        <v>10</v>
      </c>
      <c r="U2747" s="13">
        <v>1</v>
      </c>
      <c r="V2747" s="13">
        <v>2000</v>
      </c>
      <c r="W2747" s="13">
        <v>2760</v>
      </c>
      <c r="X2747" s="17"/>
      <c r="Y2747" s="18"/>
      <c r="Z2747" s="18">
        <f>#NAME?</f>
        <v>0</v>
      </c>
      <c r="AA2747" s="18" t="b">
        <f t="shared" si="154"/>
        <v>1</v>
      </c>
      <c r="AB2747" s="19"/>
    </row>
    <row r="2748">
      <c r="A2748" s="21">
        <v>14014</v>
      </c>
      <c r="B2748" s="1" t="s">
        <v>11247</v>
      </c>
      <c r="C2748" s="22" t="s">
        <v>11248</v>
      </c>
      <c r="D2748" s="22" t="s">
        <v>4422</v>
      </c>
      <c r="E2748" s="22" t="s">
        <v>11249</v>
      </c>
      <c r="F2748" s="22" t="s">
        <v>11250</v>
      </c>
      <c r="G2748" s="22"/>
      <c r="H2748" s="14">
        <v>0.040000000000000001</v>
      </c>
      <c r="I2748" s="15" t="s">
        <v>64</v>
      </c>
      <c r="J2748" s="22" t="s">
        <v>65</v>
      </c>
      <c r="K2748" s="13">
        <v>90</v>
      </c>
      <c r="L2748" s="23">
        <v>8</v>
      </c>
      <c r="M2748" s="29">
        <f t="shared" si="155"/>
        <v>32</v>
      </c>
      <c r="N2748" s="29">
        <f t="shared" si="156"/>
        <v>40</v>
      </c>
      <c r="O2748" s="23">
        <v>3</v>
      </c>
      <c r="P2748" s="23">
        <v>10</v>
      </c>
      <c r="Q2748" s="23"/>
      <c r="R2748" s="23"/>
      <c r="S2748" s="22" t="s">
        <v>66</v>
      </c>
      <c r="T2748" s="22">
        <v>5.0999999999999996</v>
      </c>
      <c r="U2748" s="22">
        <v>139</v>
      </c>
      <c r="V2748" s="22">
        <v>210</v>
      </c>
      <c r="W2748" s="22">
        <v>280</v>
      </c>
      <c r="X2748" s="24"/>
      <c r="Y2748" s="25"/>
      <c r="Z2748" s="18">
        <f>#NAME?</f>
        <v>0</v>
      </c>
      <c r="AA2748" s="18" t="b">
        <f t="shared" si="154"/>
        <v>1</v>
      </c>
      <c r="AB2748" s="26"/>
    </row>
    <row r="2749">
      <c r="A2749" s="21">
        <v>14015</v>
      </c>
      <c r="B2749" s="1" t="s">
        <v>11251</v>
      </c>
      <c r="C2749" s="22" t="s">
        <v>11252</v>
      </c>
      <c r="D2749" s="22" t="s">
        <v>4422</v>
      </c>
      <c r="E2749" s="22" t="s">
        <v>11253</v>
      </c>
      <c r="F2749" s="22" t="s">
        <v>11254</v>
      </c>
      <c r="G2749" s="22"/>
      <c r="H2749" s="14">
        <v>0.040000000000000001</v>
      </c>
      <c r="I2749" s="15" t="s">
        <v>64</v>
      </c>
      <c r="J2749" s="22" t="s">
        <v>65</v>
      </c>
      <c r="K2749" s="13">
        <v>90</v>
      </c>
      <c r="L2749" s="23">
        <v>8</v>
      </c>
      <c r="M2749" s="29">
        <f t="shared" si="155"/>
        <v>32</v>
      </c>
      <c r="N2749" s="29">
        <f t="shared" si="156"/>
        <v>40</v>
      </c>
      <c r="O2749" s="23">
        <v>3</v>
      </c>
      <c r="P2749" s="23">
        <v>10</v>
      </c>
      <c r="Q2749" s="23"/>
      <c r="R2749" s="23"/>
      <c r="S2749" s="22" t="s">
        <v>66</v>
      </c>
      <c r="T2749" s="22">
        <v>5.0999999999999996</v>
      </c>
      <c r="U2749" s="22">
        <v>139</v>
      </c>
      <c r="V2749" s="22">
        <v>210</v>
      </c>
      <c r="W2749" s="22">
        <v>280</v>
      </c>
      <c r="X2749" s="24"/>
      <c r="Y2749" s="25"/>
      <c r="Z2749" s="18">
        <f>#NAME?</f>
        <v>0</v>
      </c>
      <c r="AA2749" s="18" t="b">
        <f t="shared" si="154"/>
        <v>1</v>
      </c>
      <c r="AB2749" s="26"/>
    </row>
    <row r="2750">
      <c r="A2750" s="21">
        <v>13827</v>
      </c>
      <c r="B2750" s="1" t="s">
        <v>11255</v>
      </c>
      <c r="C2750" s="22" t="s">
        <v>11256</v>
      </c>
      <c r="D2750" s="22" t="s">
        <v>4422</v>
      </c>
      <c r="E2750" s="22" t="s">
        <v>11257</v>
      </c>
      <c r="F2750" s="22" t="s">
        <v>11258</v>
      </c>
      <c r="G2750" s="22"/>
      <c r="H2750" s="14">
        <v>0.040000000000000001</v>
      </c>
      <c r="I2750" s="15" t="s">
        <v>64</v>
      </c>
      <c r="J2750" s="22" t="s">
        <v>65</v>
      </c>
      <c r="K2750" s="13">
        <v>90</v>
      </c>
      <c r="L2750" s="23">
        <v>4</v>
      </c>
      <c r="M2750" s="29">
        <f t="shared" si="155"/>
        <v>16</v>
      </c>
      <c r="N2750" s="29">
        <f t="shared" si="156"/>
        <v>20</v>
      </c>
      <c r="O2750" s="23"/>
      <c r="P2750" s="23"/>
      <c r="Q2750" s="23">
        <v>2</v>
      </c>
      <c r="R2750" s="23">
        <v>3</v>
      </c>
      <c r="S2750" s="22" t="s">
        <v>66</v>
      </c>
      <c r="T2750" s="22">
        <v>110</v>
      </c>
      <c r="U2750" s="22">
        <v>2806</v>
      </c>
      <c r="V2750" s="22">
        <v>4500</v>
      </c>
      <c r="W2750" s="22">
        <v>6300</v>
      </c>
      <c r="X2750" s="24">
        <v>2</v>
      </c>
      <c r="Y2750" s="25">
        <v>1</v>
      </c>
      <c r="Z2750" s="18">
        <f>#NAME?</f>
        <v>1</v>
      </c>
      <c r="AA2750" s="18" t="b">
        <f t="shared" si="154"/>
        <v>1</v>
      </c>
      <c r="AB2750" s="26">
        <v>3</v>
      </c>
    </row>
    <row r="2751">
      <c r="A2751" s="21">
        <v>13826</v>
      </c>
      <c r="B2751" s="1" t="s">
        <v>11259</v>
      </c>
      <c r="C2751" s="22" t="s">
        <v>11260</v>
      </c>
      <c r="D2751" s="22" t="s">
        <v>4422</v>
      </c>
      <c r="E2751" s="22" t="s">
        <v>11261</v>
      </c>
      <c r="F2751" s="22" t="s">
        <v>11262</v>
      </c>
      <c r="G2751" s="22"/>
      <c r="H2751" s="14">
        <v>0.040000000000000001</v>
      </c>
      <c r="I2751" s="15" t="s">
        <v>64</v>
      </c>
      <c r="J2751" s="22" t="s">
        <v>65</v>
      </c>
      <c r="K2751" s="13">
        <v>90</v>
      </c>
      <c r="L2751" s="23">
        <v>3</v>
      </c>
      <c r="M2751" s="29">
        <f t="shared" si="155"/>
        <v>12</v>
      </c>
      <c r="N2751" s="29">
        <f t="shared" si="156"/>
        <v>15</v>
      </c>
      <c r="O2751" s="23"/>
      <c r="P2751" s="23"/>
      <c r="Q2751" s="23">
        <v>2</v>
      </c>
      <c r="R2751" s="23">
        <v>3</v>
      </c>
      <c r="S2751" s="22" t="s">
        <v>66</v>
      </c>
      <c r="T2751" s="22">
        <v>110</v>
      </c>
      <c r="U2751" s="22">
        <v>2806</v>
      </c>
      <c r="V2751" s="22">
        <v>4500</v>
      </c>
      <c r="W2751" s="22">
        <v>6300</v>
      </c>
      <c r="X2751" s="24">
        <v>1</v>
      </c>
      <c r="Y2751" s="25">
        <v>7</v>
      </c>
      <c r="Z2751" s="18">
        <f>#NAME?</f>
        <v>7</v>
      </c>
      <c r="AA2751" s="18" t="b">
        <f t="shared" si="154"/>
        <v>1</v>
      </c>
      <c r="AB2751" s="26">
        <v>2</v>
      </c>
    </row>
    <row r="2752">
      <c r="A2752" s="12">
        <v>13852</v>
      </c>
      <c r="B2752" s="77" t="s">
        <v>11263</v>
      </c>
      <c r="C2752" s="13" t="s">
        <v>11264</v>
      </c>
      <c r="D2752" s="13" t="s">
        <v>4422</v>
      </c>
      <c r="E2752" s="13" t="s">
        <v>11265</v>
      </c>
      <c r="F2752" s="13" t="s">
        <v>11266</v>
      </c>
      <c r="G2752" s="13" t="s">
        <v>11267</v>
      </c>
      <c r="H2752" s="14">
        <v>0.02</v>
      </c>
      <c r="I2752" s="15" t="s">
        <v>32</v>
      </c>
      <c r="J2752" s="13" t="s">
        <v>33</v>
      </c>
      <c r="K2752" s="13">
        <v>90</v>
      </c>
      <c r="L2752" s="16">
        <f>#NAME?</f>
        <v>7</v>
      </c>
      <c r="M2752" s="29">
        <f t="shared" si="155"/>
        <v>28</v>
      </c>
      <c r="N2752" s="29">
        <f t="shared" si="156"/>
        <v>35</v>
      </c>
      <c r="O2752" s="16"/>
      <c r="P2752" s="16"/>
      <c r="Q2752" s="16">
        <v>1</v>
      </c>
      <c r="R2752" s="16">
        <v>3</v>
      </c>
      <c r="S2752" s="13" t="s">
        <v>34</v>
      </c>
      <c r="T2752" s="13">
        <v>15.25</v>
      </c>
      <c r="U2752" s="13">
        <v>2099.9299999999998</v>
      </c>
      <c r="V2752" s="13">
        <v>3300</v>
      </c>
      <c r="W2752" s="13">
        <v>4550</v>
      </c>
      <c r="X2752" s="17"/>
      <c r="Y2752" s="18"/>
      <c r="Z2752" s="18">
        <f>#NAME?</f>
        <v>0</v>
      </c>
      <c r="AA2752" s="18" t="b">
        <f t="shared" si="154"/>
        <v>1</v>
      </c>
      <c r="AB2752" s="19">
        <v>3</v>
      </c>
    </row>
    <row r="2753">
      <c r="A2753" s="12">
        <v>13934</v>
      </c>
      <c r="B2753" s="77" t="s">
        <v>11268</v>
      </c>
      <c r="C2753" s="13" t="s">
        <v>11269</v>
      </c>
      <c r="D2753" s="13" t="s">
        <v>4422</v>
      </c>
      <c r="E2753" s="13" t="s">
        <v>11270</v>
      </c>
      <c r="F2753" s="13" t="s">
        <v>11271</v>
      </c>
      <c r="G2753" s="13" t="s">
        <v>11272</v>
      </c>
      <c r="H2753" s="14">
        <v>0.02</v>
      </c>
      <c r="I2753" s="15" t="s">
        <v>32</v>
      </c>
      <c r="J2753" s="13" t="s">
        <v>33</v>
      </c>
      <c r="K2753" s="13">
        <v>90</v>
      </c>
      <c r="L2753" s="16">
        <f>#NAME?</f>
        <v>0</v>
      </c>
      <c r="M2753" s="29">
        <f t="shared" si="155"/>
        <v>0</v>
      </c>
      <c r="N2753" s="29">
        <f t="shared" si="156"/>
        <v>0</v>
      </c>
      <c r="O2753" s="16"/>
      <c r="P2753" s="16"/>
      <c r="Q2753" s="16">
        <v>1</v>
      </c>
      <c r="R2753" s="16">
        <v>2</v>
      </c>
      <c r="S2753" s="13" t="s">
        <v>34</v>
      </c>
      <c r="T2753" s="13">
        <v>12</v>
      </c>
      <c r="U2753" s="13">
        <v>2150.4000000000001</v>
      </c>
      <c r="V2753" s="13">
        <v>2800</v>
      </c>
      <c r="W2753" s="13">
        <v>3500</v>
      </c>
      <c r="X2753" s="17"/>
      <c r="Y2753" s="18">
        <v>15</v>
      </c>
      <c r="Z2753" s="18">
        <f>#NAME?</f>
        <v>15</v>
      </c>
      <c r="AA2753" s="18" t="b">
        <f t="shared" si="154"/>
        <v>1</v>
      </c>
      <c r="AB2753" s="19"/>
    </row>
    <row r="2754">
      <c r="A2754" s="21">
        <v>13829</v>
      </c>
      <c r="B2754" s="1" t="s">
        <v>11273</v>
      </c>
      <c r="C2754" s="22" t="s">
        <v>11274</v>
      </c>
      <c r="D2754" s="22" t="s">
        <v>4422</v>
      </c>
      <c r="E2754" s="22" t="s">
        <v>11275</v>
      </c>
      <c r="F2754" s="22" t="s">
        <v>11276</v>
      </c>
      <c r="G2754" s="22"/>
      <c r="H2754" s="14">
        <v>0.040000000000000001</v>
      </c>
      <c r="I2754" s="15" t="s">
        <v>64</v>
      </c>
      <c r="J2754" s="22" t="s">
        <v>65</v>
      </c>
      <c r="K2754" s="13">
        <v>90</v>
      </c>
      <c r="L2754" s="23">
        <v>2</v>
      </c>
      <c r="M2754" s="29">
        <f t="shared" si="155"/>
        <v>8</v>
      </c>
      <c r="N2754" s="29">
        <f t="shared" si="156"/>
        <v>10</v>
      </c>
      <c r="O2754" s="23"/>
      <c r="P2754" s="23"/>
      <c r="Q2754" s="23">
        <v>2</v>
      </c>
      <c r="R2754" s="23">
        <v>3</v>
      </c>
      <c r="S2754" s="22" t="s">
        <v>66</v>
      </c>
      <c r="T2754" s="22">
        <v>60</v>
      </c>
      <c r="U2754" s="22">
        <v>1632</v>
      </c>
      <c r="V2754" s="22">
        <v>2450</v>
      </c>
      <c r="W2754" s="22">
        <v>3260</v>
      </c>
      <c r="X2754" s="24">
        <v>1</v>
      </c>
      <c r="Y2754" s="25">
        <v>17</v>
      </c>
      <c r="Z2754" s="18">
        <f>#NAME?</f>
        <v>17</v>
      </c>
      <c r="AA2754" s="18" t="b">
        <f t="shared" si="154"/>
        <v>1</v>
      </c>
      <c r="AB2754" s="26">
        <v>3</v>
      </c>
    </row>
    <row r="2755">
      <c r="A2755" s="21">
        <v>13828</v>
      </c>
      <c r="B2755" s="1" t="s">
        <v>11277</v>
      </c>
      <c r="C2755" s="22" t="s">
        <v>11278</v>
      </c>
      <c r="D2755" s="22" t="s">
        <v>4422</v>
      </c>
      <c r="E2755" s="22" t="s">
        <v>11279</v>
      </c>
      <c r="F2755" s="22" t="s">
        <v>11280</v>
      </c>
      <c r="G2755" s="22"/>
      <c r="H2755" s="14">
        <v>0.040000000000000001</v>
      </c>
      <c r="I2755" s="15" t="s">
        <v>64</v>
      </c>
      <c r="J2755" s="22" t="s">
        <v>65</v>
      </c>
      <c r="K2755" s="13">
        <v>90</v>
      </c>
      <c r="L2755" s="23">
        <v>2</v>
      </c>
      <c r="M2755" s="29">
        <f t="shared" si="155"/>
        <v>8</v>
      </c>
      <c r="N2755" s="29">
        <f t="shared" si="156"/>
        <v>10</v>
      </c>
      <c r="O2755" s="23"/>
      <c r="P2755" s="23"/>
      <c r="Q2755" s="23">
        <v>2</v>
      </c>
      <c r="R2755" s="23">
        <v>3</v>
      </c>
      <c r="S2755" s="22" t="s">
        <v>66</v>
      </c>
      <c r="T2755" s="22">
        <v>60</v>
      </c>
      <c r="U2755" s="22">
        <v>1632</v>
      </c>
      <c r="V2755" s="22">
        <v>2450</v>
      </c>
      <c r="W2755" s="22">
        <v>3260</v>
      </c>
      <c r="X2755" s="24"/>
      <c r="Y2755" s="25">
        <v>17</v>
      </c>
      <c r="Z2755" s="18">
        <f>#NAME?</f>
        <v>17</v>
      </c>
      <c r="AA2755" s="18" t="b">
        <f t="shared" ref="AA2755:AA2818" si="157">Y2755=Z2755</f>
        <v>1</v>
      </c>
      <c r="AB2755" s="26">
        <v>5</v>
      </c>
    </row>
    <row r="2756">
      <c r="A2756" s="21">
        <v>13811</v>
      </c>
      <c r="B2756" s="1" t="s">
        <v>11281</v>
      </c>
      <c r="C2756" s="22" t="s">
        <v>11282</v>
      </c>
      <c r="D2756" s="22" t="s">
        <v>4422</v>
      </c>
      <c r="E2756" s="22" t="s">
        <v>11283</v>
      </c>
      <c r="F2756" s="22" t="s">
        <v>11284</v>
      </c>
      <c r="G2756" s="22"/>
      <c r="H2756" s="14">
        <v>0.040000000000000001</v>
      </c>
      <c r="I2756" s="15" t="s">
        <v>64</v>
      </c>
      <c r="J2756" s="22" t="s">
        <v>65</v>
      </c>
      <c r="K2756" s="13">
        <v>90</v>
      </c>
      <c r="L2756" s="23">
        <v>0</v>
      </c>
      <c r="M2756" s="29">
        <f t="shared" si="155"/>
        <v>0</v>
      </c>
      <c r="N2756" s="29">
        <f t="shared" si="156"/>
        <v>0</v>
      </c>
      <c r="O2756" s="23"/>
      <c r="P2756" s="23"/>
      <c r="Q2756" s="23">
        <v>2</v>
      </c>
      <c r="R2756" s="23">
        <v>3</v>
      </c>
      <c r="S2756" s="22" t="s">
        <v>66</v>
      </c>
      <c r="T2756" s="22">
        <v>100</v>
      </c>
      <c r="U2756" s="22">
        <v>2720</v>
      </c>
      <c r="V2756" s="22">
        <v>4080</v>
      </c>
      <c r="W2756" s="22">
        <v>5440</v>
      </c>
      <c r="X2756" s="24">
        <v>1</v>
      </c>
      <c r="Y2756" s="25"/>
      <c r="Z2756" s="18">
        <f>#NAME?</f>
        <v>0</v>
      </c>
      <c r="AA2756" s="18" t="b">
        <f t="shared" si="157"/>
        <v>1</v>
      </c>
      <c r="AB2756" s="26">
        <v>2</v>
      </c>
    </row>
    <row r="2757">
      <c r="A2757" s="21">
        <v>13810</v>
      </c>
      <c r="B2757" s="1" t="s">
        <v>11285</v>
      </c>
      <c r="C2757" s="22" t="s">
        <v>11286</v>
      </c>
      <c r="D2757" s="22" t="s">
        <v>4422</v>
      </c>
      <c r="E2757" s="22" t="s">
        <v>11287</v>
      </c>
      <c r="F2757" s="22" t="s">
        <v>11288</v>
      </c>
      <c r="G2757" s="22"/>
      <c r="H2757" s="14">
        <v>0.040000000000000001</v>
      </c>
      <c r="I2757" s="15" t="s">
        <v>64</v>
      </c>
      <c r="J2757" s="22" t="s">
        <v>65</v>
      </c>
      <c r="K2757" s="13">
        <v>90</v>
      </c>
      <c r="L2757" s="23">
        <v>1</v>
      </c>
      <c r="M2757" s="29">
        <f t="shared" si="155"/>
        <v>4</v>
      </c>
      <c r="N2757" s="29">
        <f t="shared" si="156"/>
        <v>5</v>
      </c>
      <c r="O2757" s="23"/>
      <c r="P2757" s="23"/>
      <c r="Q2757" s="23">
        <v>2</v>
      </c>
      <c r="R2757" s="23">
        <v>3</v>
      </c>
      <c r="S2757" s="22" t="s">
        <v>66</v>
      </c>
      <c r="T2757" s="22">
        <v>100</v>
      </c>
      <c r="U2757" s="22">
        <v>2720</v>
      </c>
      <c r="V2757" s="22">
        <v>4080</v>
      </c>
      <c r="W2757" s="22">
        <v>5440</v>
      </c>
      <c r="X2757" s="24">
        <v>1</v>
      </c>
      <c r="Y2757" s="25"/>
      <c r="Z2757" s="18">
        <f>#NAME?</f>
        <v>0</v>
      </c>
      <c r="AA2757" s="18" t="b">
        <f t="shared" si="157"/>
        <v>1</v>
      </c>
      <c r="AB2757" s="26">
        <v>1</v>
      </c>
    </row>
    <row r="2758">
      <c r="A2758" s="21">
        <v>13638</v>
      </c>
      <c r="B2758" s="1" t="s">
        <v>11289</v>
      </c>
      <c r="C2758" s="22" t="s">
        <v>11290</v>
      </c>
      <c r="D2758" s="22" t="s">
        <v>4422</v>
      </c>
      <c r="E2758" s="22" t="s">
        <v>11291</v>
      </c>
      <c r="F2758" s="22" t="s">
        <v>11292</v>
      </c>
      <c r="G2758" s="22"/>
      <c r="H2758" s="14">
        <v>0.040000000000000001</v>
      </c>
      <c r="I2758" s="15" t="s">
        <v>64</v>
      </c>
      <c r="J2758" s="22" t="s">
        <v>65</v>
      </c>
      <c r="K2758" s="13">
        <v>90</v>
      </c>
      <c r="L2758" s="23">
        <v>1</v>
      </c>
      <c r="M2758" s="29">
        <f t="shared" si="155"/>
        <v>4</v>
      </c>
      <c r="N2758" s="29">
        <f t="shared" si="156"/>
        <v>5</v>
      </c>
      <c r="O2758" s="23"/>
      <c r="P2758" s="23"/>
      <c r="Q2758" s="23">
        <v>0</v>
      </c>
      <c r="R2758" s="23">
        <v>1</v>
      </c>
      <c r="S2758" s="22" t="s">
        <v>66</v>
      </c>
      <c r="T2758" s="22">
        <v>85</v>
      </c>
      <c r="U2758" s="22">
        <v>2168</v>
      </c>
      <c r="V2758" s="22">
        <v>3300</v>
      </c>
      <c r="W2758" s="22">
        <v>5700</v>
      </c>
      <c r="X2758" s="24"/>
      <c r="Y2758" s="25"/>
      <c r="Z2758" s="18">
        <f>#NAME?</f>
        <v>0</v>
      </c>
      <c r="AA2758" s="18" t="b">
        <f t="shared" si="157"/>
        <v>1</v>
      </c>
      <c r="AB2758" s="26"/>
    </row>
    <row r="2759">
      <c r="A2759" s="21">
        <v>13639</v>
      </c>
      <c r="B2759" s="1" t="s">
        <v>11293</v>
      </c>
      <c r="C2759" s="22" t="s">
        <v>11294</v>
      </c>
      <c r="D2759" s="22" t="s">
        <v>4422</v>
      </c>
      <c r="E2759" s="22" t="s">
        <v>11295</v>
      </c>
      <c r="F2759" s="22" t="s">
        <v>11296</v>
      </c>
      <c r="G2759" s="22"/>
      <c r="H2759" s="14">
        <v>0.040000000000000001</v>
      </c>
      <c r="I2759" s="15" t="s">
        <v>64</v>
      </c>
      <c r="J2759" s="22" t="s">
        <v>65</v>
      </c>
      <c r="K2759" s="13">
        <v>90</v>
      </c>
      <c r="L2759" s="23">
        <v>0</v>
      </c>
      <c r="M2759" s="29">
        <f t="shared" si="155"/>
        <v>0</v>
      </c>
      <c r="N2759" s="29">
        <f t="shared" si="156"/>
        <v>0</v>
      </c>
      <c r="O2759" s="23"/>
      <c r="P2759" s="23"/>
      <c r="Q2759" s="23">
        <v>1</v>
      </c>
      <c r="R2759" s="23">
        <v>3</v>
      </c>
      <c r="S2759" s="22" t="s">
        <v>66</v>
      </c>
      <c r="T2759" s="22">
        <v>25</v>
      </c>
      <c r="U2759" s="22">
        <v>563</v>
      </c>
      <c r="V2759" s="22">
        <v>870</v>
      </c>
      <c r="W2759" s="22">
        <v>1200</v>
      </c>
      <c r="X2759" s="24"/>
      <c r="Y2759" s="25"/>
      <c r="Z2759" s="18">
        <f>#NAME?</f>
        <v>0</v>
      </c>
      <c r="AA2759" s="18" t="b">
        <f t="shared" si="157"/>
        <v>1</v>
      </c>
      <c r="AB2759" s="26"/>
    </row>
    <row r="2760">
      <c r="A2760" s="21">
        <v>13640</v>
      </c>
      <c r="B2760" s="1" t="s">
        <v>11297</v>
      </c>
      <c r="C2760" s="22" t="s">
        <v>11298</v>
      </c>
      <c r="D2760" s="22" t="s">
        <v>4422</v>
      </c>
      <c r="E2760" s="22" t="s">
        <v>11299</v>
      </c>
      <c r="F2760" s="22" t="s">
        <v>11300</v>
      </c>
      <c r="G2760" s="22"/>
      <c r="H2760" s="14">
        <v>0.040000000000000001</v>
      </c>
      <c r="I2760" s="15" t="s">
        <v>64</v>
      </c>
      <c r="J2760" s="22" t="s">
        <v>65</v>
      </c>
      <c r="K2760" s="13">
        <v>90</v>
      </c>
      <c r="L2760" s="23">
        <v>0</v>
      </c>
      <c r="M2760" s="29">
        <f t="shared" si="155"/>
        <v>0</v>
      </c>
      <c r="N2760" s="29">
        <f t="shared" si="156"/>
        <v>0</v>
      </c>
      <c r="O2760" s="23"/>
      <c r="P2760" s="23"/>
      <c r="Q2760" s="23">
        <v>1</v>
      </c>
      <c r="R2760" s="23">
        <v>2</v>
      </c>
      <c r="S2760" s="22" t="s">
        <v>66</v>
      </c>
      <c r="T2760" s="22">
        <v>40</v>
      </c>
      <c r="U2760" s="22">
        <v>1020</v>
      </c>
      <c r="V2760" s="22">
        <v>1500</v>
      </c>
      <c r="W2760" s="22">
        <v>2600</v>
      </c>
      <c r="X2760" s="24"/>
      <c r="Y2760" s="25">
        <v>18</v>
      </c>
      <c r="Z2760" s="18">
        <f>#NAME?</f>
        <v>18</v>
      </c>
      <c r="AA2760" s="18" t="b">
        <f t="shared" si="157"/>
        <v>1</v>
      </c>
      <c r="AB2760" s="26"/>
    </row>
    <row r="2761">
      <c r="A2761" s="21">
        <v>13642</v>
      </c>
      <c r="B2761" s="1" t="s">
        <v>11301</v>
      </c>
      <c r="C2761" s="22" t="s">
        <v>11302</v>
      </c>
      <c r="D2761" s="22" t="s">
        <v>4422</v>
      </c>
      <c r="E2761" s="22" t="s">
        <v>11303</v>
      </c>
      <c r="F2761" s="22" t="s">
        <v>11304</v>
      </c>
      <c r="G2761" s="22"/>
      <c r="H2761" s="14">
        <v>0.040000000000000001</v>
      </c>
      <c r="I2761" s="15" t="s">
        <v>64</v>
      </c>
      <c r="J2761" s="22" t="s">
        <v>65</v>
      </c>
      <c r="K2761" s="13">
        <v>90</v>
      </c>
      <c r="L2761" s="23">
        <v>0</v>
      </c>
      <c r="M2761" s="29">
        <f t="shared" si="155"/>
        <v>0</v>
      </c>
      <c r="N2761" s="29">
        <f t="shared" si="156"/>
        <v>0</v>
      </c>
      <c r="O2761" s="23"/>
      <c r="P2761" s="23"/>
      <c r="Q2761" s="23">
        <v>1</v>
      </c>
      <c r="R2761" s="23">
        <v>2</v>
      </c>
      <c r="S2761" s="22" t="s">
        <v>66</v>
      </c>
      <c r="T2761" s="22">
        <v>8</v>
      </c>
      <c r="U2761" s="22">
        <v>180</v>
      </c>
      <c r="V2761" s="22">
        <v>280</v>
      </c>
      <c r="W2761" s="22">
        <v>380</v>
      </c>
      <c r="X2761" s="24"/>
      <c r="Y2761" s="25"/>
      <c r="Z2761" s="18">
        <f>#NAME?</f>
        <v>0</v>
      </c>
      <c r="AA2761" s="18" t="b">
        <f t="shared" si="157"/>
        <v>1</v>
      </c>
      <c r="AB2761" s="26">
        <v>5</v>
      </c>
    </row>
    <row r="2762">
      <c r="A2762" s="21">
        <v>13641</v>
      </c>
      <c r="B2762" s="1" t="s">
        <v>11305</v>
      </c>
      <c r="C2762" s="22" t="s">
        <v>11306</v>
      </c>
      <c r="D2762" s="22" t="s">
        <v>4422</v>
      </c>
      <c r="E2762" s="22" t="s">
        <v>11307</v>
      </c>
      <c r="F2762" s="22" t="s">
        <v>11308</v>
      </c>
      <c r="G2762" s="22"/>
      <c r="H2762" s="14">
        <v>0.040000000000000001</v>
      </c>
      <c r="I2762" s="15" t="s">
        <v>64</v>
      </c>
      <c r="J2762" s="22" t="s">
        <v>65</v>
      </c>
      <c r="K2762" s="13">
        <v>90</v>
      </c>
      <c r="L2762" s="23">
        <v>0</v>
      </c>
      <c r="M2762" s="29">
        <f t="shared" si="155"/>
        <v>0</v>
      </c>
      <c r="N2762" s="29">
        <f t="shared" si="156"/>
        <v>0</v>
      </c>
      <c r="O2762" s="23"/>
      <c r="P2762" s="23"/>
      <c r="Q2762" s="23">
        <v>1</v>
      </c>
      <c r="R2762" s="23">
        <v>2</v>
      </c>
      <c r="S2762" s="22" t="s">
        <v>66</v>
      </c>
      <c r="T2762" s="22">
        <v>8</v>
      </c>
      <c r="U2762" s="22">
        <v>180</v>
      </c>
      <c r="V2762" s="22">
        <v>280</v>
      </c>
      <c r="W2762" s="22">
        <v>380</v>
      </c>
      <c r="X2762" s="24"/>
      <c r="Y2762" s="25"/>
      <c r="Z2762" s="18">
        <f>#NAME?</f>
        <v>0</v>
      </c>
      <c r="AA2762" s="18" t="b">
        <f t="shared" si="157"/>
        <v>1</v>
      </c>
      <c r="AB2762" s="26">
        <v>6</v>
      </c>
    </row>
    <row r="2763">
      <c r="A2763" s="21">
        <v>12711</v>
      </c>
      <c r="B2763" s="1" t="s">
        <v>11309</v>
      </c>
      <c r="C2763" s="22" t="s">
        <v>11310</v>
      </c>
      <c r="D2763" s="22" t="s">
        <v>4422</v>
      </c>
      <c r="E2763" s="22" t="s">
        <v>11311</v>
      </c>
      <c r="F2763" s="22" t="s">
        <v>11312</v>
      </c>
      <c r="G2763" s="22"/>
      <c r="H2763" s="14">
        <v>0.040000000000000001</v>
      </c>
      <c r="I2763" s="15" t="s">
        <v>64</v>
      </c>
      <c r="J2763" s="22" t="s">
        <v>65</v>
      </c>
      <c r="K2763" s="13">
        <v>90</v>
      </c>
      <c r="L2763" s="23">
        <v>4</v>
      </c>
      <c r="M2763" s="29">
        <f t="shared" si="155"/>
        <v>16</v>
      </c>
      <c r="N2763" s="29">
        <f t="shared" si="156"/>
        <v>20</v>
      </c>
      <c r="O2763" s="23"/>
      <c r="P2763" s="23"/>
      <c r="Q2763" s="23">
        <v>3</v>
      </c>
      <c r="R2763" s="23">
        <v>10</v>
      </c>
      <c r="S2763" s="22" t="s">
        <v>66</v>
      </c>
      <c r="T2763" s="22">
        <v>12</v>
      </c>
      <c r="U2763" s="22">
        <v>326</v>
      </c>
      <c r="V2763" s="22">
        <v>490</v>
      </c>
      <c r="W2763" s="22">
        <v>650</v>
      </c>
      <c r="X2763" s="24"/>
      <c r="Y2763" s="25">
        <v>30</v>
      </c>
      <c r="Z2763" s="18">
        <f>#NAME?</f>
        <v>30</v>
      </c>
      <c r="AA2763" s="18" t="b">
        <f t="shared" si="157"/>
        <v>1</v>
      </c>
      <c r="AB2763" s="26">
        <v>5</v>
      </c>
    </row>
    <row r="2764">
      <c r="A2764" s="21">
        <v>12710</v>
      </c>
      <c r="B2764" s="1" t="s">
        <v>11313</v>
      </c>
      <c r="C2764" s="22" t="s">
        <v>11314</v>
      </c>
      <c r="D2764" s="22" t="s">
        <v>4422</v>
      </c>
      <c r="E2764" s="22" t="s">
        <v>11315</v>
      </c>
      <c r="F2764" s="22" t="s">
        <v>11316</v>
      </c>
      <c r="G2764" s="22"/>
      <c r="H2764" s="14">
        <v>0.040000000000000001</v>
      </c>
      <c r="I2764" s="15" t="s">
        <v>64</v>
      </c>
      <c r="J2764" s="22" t="s">
        <v>65</v>
      </c>
      <c r="K2764" s="13">
        <v>90</v>
      </c>
      <c r="L2764" s="23">
        <v>4</v>
      </c>
      <c r="M2764" s="29">
        <f t="shared" si="155"/>
        <v>16</v>
      </c>
      <c r="N2764" s="29">
        <f t="shared" si="156"/>
        <v>20</v>
      </c>
      <c r="O2764" s="23"/>
      <c r="P2764" s="23"/>
      <c r="Q2764" s="23">
        <v>3</v>
      </c>
      <c r="R2764" s="23">
        <v>10</v>
      </c>
      <c r="S2764" s="22" t="s">
        <v>66</v>
      </c>
      <c r="T2764" s="22">
        <v>12</v>
      </c>
      <c r="U2764" s="22">
        <v>326</v>
      </c>
      <c r="V2764" s="22">
        <v>490</v>
      </c>
      <c r="W2764" s="22">
        <v>650</v>
      </c>
      <c r="X2764" s="24"/>
      <c r="Y2764" s="25">
        <v>40</v>
      </c>
      <c r="Z2764" s="18">
        <f>#NAME?</f>
        <v>40</v>
      </c>
      <c r="AA2764" s="18" t="b">
        <f t="shared" si="157"/>
        <v>1</v>
      </c>
      <c r="AB2764" s="26">
        <v>7</v>
      </c>
    </row>
    <row r="2765">
      <c r="A2765" s="21">
        <v>12068</v>
      </c>
      <c r="B2765" s="1" t="s">
        <v>11317</v>
      </c>
      <c r="C2765" s="22" t="s">
        <v>11318</v>
      </c>
      <c r="D2765" s="22" t="s">
        <v>4422</v>
      </c>
      <c r="E2765" s="22" t="s">
        <v>11319</v>
      </c>
      <c r="F2765" s="22" t="s">
        <v>11320</v>
      </c>
      <c r="G2765" s="22"/>
      <c r="H2765" s="14">
        <v>0.040000000000000001</v>
      </c>
      <c r="I2765" s="15" t="s">
        <v>64</v>
      </c>
      <c r="J2765" s="22" t="s">
        <v>65</v>
      </c>
      <c r="K2765" s="13">
        <v>90</v>
      </c>
      <c r="L2765" s="23">
        <v>0</v>
      </c>
      <c r="M2765" s="29">
        <f t="shared" si="155"/>
        <v>0</v>
      </c>
      <c r="N2765" s="29">
        <f t="shared" si="156"/>
        <v>0</v>
      </c>
      <c r="O2765" s="23"/>
      <c r="P2765" s="23"/>
      <c r="Q2765" s="23">
        <v>1</v>
      </c>
      <c r="R2765" s="23">
        <v>2</v>
      </c>
      <c r="S2765" s="22" t="s">
        <v>66</v>
      </c>
      <c r="T2765" s="22">
        <v>29</v>
      </c>
      <c r="U2765" s="22">
        <v>4533</v>
      </c>
      <c r="V2765" s="22">
        <v>5000</v>
      </c>
      <c r="W2765" s="22">
        <v>7000</v>
      </c>
      <c r="X2765" s="24">
        <v>4</v>
      </c>
      <c r="Y2765" s="25">
        <v>36</v>
      </c>
      <c r="Z2765" s="18">
        <f>#NAME?</f>
        <v>36</v>
      </c>
      <c r="AA2765" s="18" t="b">
        <f t="shared" si="157"/>
        <v>1</v>
      </c>
      <c r="AB2765" s="26">
        <v>1</v>
      </c>
    </row>
    <row r="2766">
      <c r="A2766" s="21">
        <v>12067</v>
      </c>
      <c r="B2766" s="1" t="s">
        <v>11321</v>
      </c>
      <c r="C2766" s="22" t="s">
        <v>11322</v>
      </c>
      <c r="D2766" s="22" t="s">
        <v>4422</v>
      </c>
      <c r="E2766" s="22" t="s">
        <v>11323</v>
      </c>
      <c r="F2766" s="22" t="s">
        <v>11324</v>
      </c>
      <c r="G2766" s="22"/>
      <c r="H2766" s="14">
        <v>0.040000000000000001</v>
      </c>
      <c r="I2766" s="15" t="s">
        <v>64</v>
      </c>
      <c r="J2766" s="22" t="s">
        <v>65</v>
      </c>
      <c r="K2766" s="13">
        <v>90</v>
      </c>
      <c r="L2766" s="23">
        <v>0</v>
      </c>
      <c r="M2766" s="29">
        <f t="shared" si="155"/>
        <v>0</v>
      </c>
      <c r="N2766" s="29">
        <f t="shared" si="156"/>
        <v>0</v>
      </c>
      <c r="O2766" s="23"/>
      <c r="P2766" s="23"/>
      <c r="Q2766" s="23">
        <v>1</v>
      </c>
      <c r="R2766" s="23">
        <v>2</v>
      </c>
      <c r="S2766" s="22" t="s">
        <v>66</v>
      </c>
      <c r="T2766" s="22">
        <v>29</v>
      </c>
      <c r="U2766" s="22">
        <v>4533</v>
      </c>
      <c r="V2766" s="22">
        <v>5000</v>
      </c>
      <c r="W2766" s="22">
        <v>7000</v>
      </c>
      <c r="X2766" s="24">
        <v>2</v>
      </c>
      <c r="Y2766" s="25">
        <v>38</v>
      </c>
      <c r="Z2766" s="18">
        <f>#NAME?</f>
        <v>38</v>
      </c>
      <c r="AA2766" s="18" t="b">
        <f t="shared" si="157"/>
        <v>1</v>
      </c>
      <c r="AB2766" s="26">
        <v>1</v>
      </c>
    </row>
    <row r="2767">
      <c r="A2767" s="21">
        <v>12724</v>
      </c>
      <c r="B2767" s="1" t="s">
        <v>11325</v>
      </c>
      <c r="C2767" s="22" t="s">
        <v>11326</v>
      </c>
      <c r="D2767" s="22" t="s">
        <v>4422</v>
      </c>
      <c r="E2767" s="22" t="s">
        <v>11327</v>
      </c>
      <c r="F2767" s="22" t="s">
        <v>11328</v>
      </c>
      <c r="G2767" s="22"/>
      <c r="H2767" s="14">
        <v>0.040000000000000001</v>
      </c>
      <c r="I2767" s="15" t="s">
        <v>64</v>
      </c>
      <c r="J2767" s="22" t="s">
        <v>65</v>
      </c>
      <c r="K2767" s="13">
        <v>90</v>
      </c>
      <c r="L2767" s="23">
        <v>2</v>
      </c>
      <c r="M2767" s="29">
        <f t="shared" ref="M2767:M2822" si="158">L2767*4</f>
        <v>8</v>
      </c>
      <c r="N2767" s="29">
        <f t="shared" ref="N2767:N2822" si="159">L2767*5</f>
        <v>10</v>
      </c>
      <c r="O2767" s="23">
        <v>3</v>
      </c>
      <c r="P2767" s="23">
        <v>5</v>
      </c>
      <c r="Q2767" s="23"/>
      <c r="R2767" s="23"/>
      <c r="S2767" s="22" t="s">
        <v>66</v>
      </c>
      <c r="T2767" s="22">
        <v>30</v>
      </c>
      <c r="U2767" s="22">
        <v>765</v>
      </c>
      <c r="V2767" s="22">
        <v>1080</v>
      </c>
      <c r="W2767" s="22">
        <v>1490</v>
      </c>
      <c r="X2767" s="24">
        <v>6</v>
      </c>
      <c r="Y2767" s="25">
        <v>14</v>
      </c>
      <c r="Z2767" s="18">
        <f>#NAME?</f>
        <v>14</v>
      </c>
      <c r="AA2767" s="18" t="b">
        <f t="shared" si="157"/>
        <v>1</v>
      </c>
      <c r="AB2767" s="26">
        <v>4</v>
      </c>
    </row>
    <row r="2768">
      <c r="A2768" s="21">
        <v>12723</v>
      </c>
      <c r="B2768" s="1" t="s">
        <v>11329</v>
      </c>
      <c r="C2768" s="22" t="s">
        <v>11330</v>
      </c>
      <c r="D2768" s="22" t="s">
        <v>4422</v>
      </c>
      <c r="E2768" s="22" t="s">
        <v>11331</v>
      </c>
      <c r="F2768" s="22" t="s">
        <v>11332</v>
      </c>
      <c r="G2768" s="22"/>
      <c r="H2768" s="14">
        <v>0.040000000000000001</v>
      </c>
      <c r="I2768" s="15" t="s">
        <v>64</v>
      </c>
      <c r="J2768" s="22" t="s">
        <v>65</v>
      </c>
      <c r="K2768" s="13">
        <v>90</v>
      </c>
      <c r="L2768" s="23">
        <v>2</v>
      </c>
      <c r="M2768" s="29">
        <f t="shared" si="158"/>
        <v>8</v>
      </c>
      <c r="N2768" s="29">
        <f t="shared" si="159"/>
        <v>10</v>
      </c>
      <c r="O2768" s="23">
        <v>3</v>
      </c>
      <c r="P2768" s="23">
        <v>5</v>
      </c>
      <c r="Q2768" s="23"/>
      <c r="R2768" s="23"/>
      <c r="S2768" s="22" t="s">
        <v>66</v>
      </c>
      <c r="T2768" s="22">
        <v>30</v>
      </c>
      <c r="U2768" s="22">
        <v>765</v>
      </c>
      <c r="V2768" s="22">
        <v>1150</v>
      </c>
      <c r="W2768" s="22">
        <v>1530</v>
      </c>
      <c r="X2768" s="24">
        <v>6</v>
      </c>
      <c r="Y2768" s="25">
        <v>14</v>
      </c>
      <c r="Z2768" s="18">
        <f>#NAME?</f>
        <v>14</v>
      </c>
      <c r="AA2768" s="18" t="b">
        <f t="shared" si="157"/>
        <v>1</v>
      </c>
      <c r="AB2768" s="26">
        <v>4</v>
      </c>
    </row>
    <row r="2769">
      <c r="A2769" s="21">
        <v>11721</v>
      </c>
      <c r="B2769" s="1" t="s">
        <v>11333</v>
      </c>
      <c r="C2769" s="22" t="s">
        <v>11334</v>
      </c>
      <c r="D2769" s="22" t="s">
        <v>4422</v>
      </c>
      <c r="E2769" s="22" t="s">
        <v>11335</v>
      </c>
      <c r="F2769" s="22" t="s">
        <v>11336</v>
      </c>
      <c r="G2769" s="22"/>
      <c r="H2769" s="14">
        <v>0.040000000000000001</v>
      </c>
      <c r="I2769" s="15" t="s">
        <v>64</v>
      </c>
      <c r="J2769" s="22" t="s">
        <v>65</v>
      </c>
      <c r="K2769" s="13">
        <v>90</v>
      </c>
      <c r="L2769" s="23">
        <v>0</v>
      </c>
      <c r="M2769" s="29">
        <f t="shared" si="158"/>
        <v>0</v>
      </c>
      <c r="N2769" s="29">
        <f t="shared" si="159"/>
        <v>0</v>
      </c>
      <c r="O2769" s="23"/>
      <c r="P2769" s="23"/>
      <c r="Q2769" s="23">
        <v>2</v>
      </c>
      <c r="R2769" s="23">
        <v>3</v>
      </c>
      <c r="S2769" s="22" t="s">
        <v>66</v>
      </c>
      <c r="T2769" s="22">
        <v>220</v>
      </c>
      <c r="U2769" s="22">
        <v>5115</v>
      </c>
      <c r="V2769" s="22">
        <v>6700</v>
      </c>
      <c r="W2769" s="22">
        <v>10940</v>
      </c>
      <c r="X2769" s="24"/>
      <c r="Y2769" s="25"/>
      <c r="Z2769" s="18">
        <f>#NAME?</f>
        <v>0</v>
      </c>
      <c r="AA2769" s="18" t="b">
        <f t="shared" si="157"/>
        <v>1</v>
      </c>
      <c r="AB2769" s="26">
        <v>0</v>
      </c>
    </row>
    <row r="2770">
      <c r="A2770" s="21">
        <v>11720</v>
      </c>
      <c r="B2770" s="1" t="s">
        <v>11337</v>
      </c>
      <c r="C2770" s="22" t="s">
        <v>11338</v>
      </c>
      <c r="D2770" s="22" t="s">
        <v>4422</v>
      </c>
      <c r="E2770" s="22" t="s">
        <v>11339</v>
      </c>
      <c r="F2770" s="22" t="s">
        <v>11340</v>
      </c>
      <c r="G2770" s="22"/>
      <c r="H2770" s="14">
        <v>0.040000000000000001</v>
      </c>
      <c r="I2770" s="15" t="s">
        <v>64</v>
      </c>
      <c r="J2770" s="22" t="s">
        <v>65</v>
      </c>
      <c r="K2770" s="13">
        <v>90</v>
      </c>
      <c r="L2770" s="23">
        <v>0</v>
      </c>
      <c r="M2770" s="29">
        <f t="shared" si="158"/>
        <v>0</v>
      </c>
      <c r="N2770" s="29">
        <f t="shared" si="159"/>
        <v>0</v>
      </c>
      <c r="O2770" s="23"/>
      <c r="P2770" s="23"/>
      <c r="Q2770" s="23">
        <v>2</v>
      </c>
      <c r="R2770" s="23">
        <v>3</v>
      </c>
      <c r="S2770" s="22" t="s">
        <v>66</v>
      </c>
      <c r="T2770" s="22">
        <v>220</v>
      </c>
      <c r="U2770" s="22">
        <v>5115</v>
      </c>
      <c r="V2770" s="22">
        <v>6700</v>
      </c>
      <c r="W2770" s="22">
        <v>10940</v>
      </c>
      <c r="X2770" s="24"/>
      <c r="Y2770" s="25"/>
      <c r="Z2770" s="18">
        <f>#NAME?</f>
        <v>0</v>
      </c>
      <c r="AA2770" s="18" t="b">
        <f t="shared" si="157"/>
        <v>1</v>
      </c>
      <c r="AB2770" s="26">
        <v>5</v>
      </c>
    </row>
    <row r="2771">
      <c r="A2771" s="21">
        <v>11479</v>
      </c>
      <c r="B2771" s="1" t="s">
        <v>11341</v>
      </c>
      <c r="C2771" s="22" t="s">
        <v>11342</v>
      </c>
      <c r="D2771" s="22" t="s">
        <v>4422</v>
      </c>
      <c r="E2771" s="22" t="s">
        <v>11343</v>
      </c>
      <c r="F2771" s="22" t="s">
        <v>11344</v>
      </c>
      <c r="G2771" s="22"/>
      <c r="H2771" s="14">
        <v>0.040000000000000001</v>
      </c>
      <c r="I2771" s="15" t="s">
        <v>64</v>
      </c>
      <c r="J2771" s="22" t="s">
        <v>65</v>
      </c>
      <c r="K2771" s="13">
        <v>90</v>
      </c>
      <c r="L2771" s="23">
        <v>0</v>
      </c>
      <c r="M2771" s="29">
        <f t="shared" si="158"/>
        <v>0</v>
      </c>
      <c r="N2771" s="29">
        <f t="shared" si="159"/>
        <v>0</v>
      </c>
      <c r="O2771" s="23"/>
      <c r="P2771" s="23"/>
      <c r="Q2771" s="23">
        <v>2</v>
      </c>
      <c r="R2771" s="23">
        <v>3</v>
      </c>
      <c r="S2771" s="22" t="s">
        <v>66</v>
      </c>
      <c r="T2771" s="22">
        <v>19.969999999999999</v>
      </c>
      <c r="U2771" s="22">
        <v>3121</v>
      </c>
      <c r="V2771" s="22">
        <v>4000</v>
      </c>
      <c r="W2771" s="22">
        <v>5520</v>
      </c>
      <c r="X2771" s="24"/>
      <c r="Y2771" s="25">
        <v>11</v>
      </c>
      <c r="Z2771" s="18">
        <f>#NAME?</f>
        <v>11</v>
      </c>
      <c r="AA2771" s="18" t="b">
        <f t="shared" si="157"/>
        <v>1</v>
      </c>
      <c r="AB2771" s="26">
        <v>6</v>
      </c>
    </row>
    <row r="2772">
      <c r="A2772" s="21">
        <v>11478</v>
      </c>
      <c r="B2772" s="1" t="s">
        <v>11345</v>
      </c>
      <c r="C2772" s="22" t="s">
        <v>11346</v>
      </c>
      <c r="D2772" s="22" t="s">
        <v>4422</v>
      </c>
      <c r="E2772" s="22" t="s">
        <v>11347</v>
      </c>
      <c r="F2772" s="22" t="s">
        <v>11348</v>
      </c>
      <c r="G2772" s="22"/>
      <c r="H2772" s="14">
        <v>0.040000000000000001</v>
      </c>
      <c r="I2772" s="15" t="s">
        <v>64</v>
      </c>
      <c r="J2772" s="22" t="s">
        <v>65</v>
      </c>
      <c r="K2772" s="13">
        <v>90</v>
      </c>
      <c r="L2772" s="23">
        <v>0</v>
      </c>
      <c r="M2772" s="29">
        <f t="shared" si="158"/>
        <v>0</v>
      </c>
      <c r="N2772" s="29">
        <f t="shared" si="159"/>
        <v>0</v>
      </c>
      <c r="O2772" s="23"/>
      <c r="P2772" s="23"/>
      <c r="Q2772" s="23">
        <v>2</v>
      </c>
      <c r="R2772" s="23">
        <v>3</v>
      </c>
      <c r="S2772" s="22" t="s">
        <v>66</v>
      </c>
      <c r="T2772" s="22">
        <v>19.969999999999999</v>
      </c>
      <c r="U2772" s="22">
        <v>4400</v>
      </c>
      <c r="V2772" s="22">
        <v>4000</v>
      </c>
      <c r="W2772" s="22">
        <v>5520</v>
      </c>
      <c r="X2772" s="24">
        <v>2</v>
      </c>
      <c r="Y2772" s="25">
        <v>0</v>
      </c>
      <c r="Z2772" s="18">
        <f>#NAME?</f>
        <v>0</v>
      </c>
      <c r="AA2772" s="18" t="b">
        <f t="shared" si="157"/>
        <v>1</v>
      </c>
      <c r="AB2772" s="26"/>
    </row>
    <row r="2773">
      <c r="A2773" s="21">
        <v>13800</v>
      </c>
      <c r="B2773" s="1" t="s">
        <v>11349</v>
      </c>
      <c r="C2773" s="22" t="s">
        <v>11350</v>
      </c>
      <c r="D2773" s="22" t="s">
        <v>4422</v>
      </c>
      <c r="E2773" s="22" t="s">
        <v>11351</v>
      </c>
      <c r="F2773" s="22" t="s">
        <v>11352</v>
      </c>
      <c r="G2773" s="22"/>
      <c r="H2773" s="14">
        <v>0.040000000000000001</v>
      </c>
      <c r="I2773" s="15" t="s">
        <v>64</v>
      </c>
      <c r="J2773" s="22" t="s">
        <v>65</v>
      </c>
      <c r="K2773" s="13">
        <v>90</v>
      </c>
      <c r="L2773" s="23">
        <v>4</v>
      </c>
      <c r="M2773" s="29">
        <f t="shared" si="158"/>
        <v>16</v>
      </c>
      <c r="N2773" s="29">
        <f t="shared" si="159"/>
        <v>20</v>
      </c>
      <c r="O2773" s="23"/>
      <c r="P2773" s="23"/>
      <c r="Q2773" s="23">
        <v>2</v>
      </c>
      <c r="R2773" s="23">
        <v>3</v>
      </c>
      <c r="S2773" s="22" t="s">
        <v>66</v>
      </c>
      <c r="T2773" s="22">
        <v>38</v>
      </c>
      <c r="U2773" s="22">
        <v>855</v>
      </c>
      <c r="V2773" s="22">
        <v>1200</v>
      </c>
      <c r="W2773" s="22">
        <v>1650</v>
      </c>
      <c r="X2773" s="24"/>
      <c r="Y2773" s="25"/>
      <c r="Z2773" s="18">
        <f>#NAME?</f>
        <v>0</v>
      </c>
      <c r="AA2773" s="18" t="b">
        <f t="shared" si="157"/>
        <v>1</v>
      </c>
      <c r="AB2773" s="26"/>
    </row>
    <row r="2774">
      <c r="A2774" s="21">
        <v>13801</v>
      </c>
      <c r="B2774" s="1" t="s">
        <v>11353</v>
      </c>
      <c r="C2774" s="22" t="s">
        <v>11354</v>
      </c>
      <c r="D2774" s="22" t="s">
        <v>4422</v>
      </c>
      <c r="E2774" s="22" t="s">
        <v>11355</v>
      </c>
      <c r="F2774" s="22" t="s">
        <v>11356</v>
      </c>
      <c r="G2774" s="22"/>
      <c r="H2774" s="14">
        <v>0.040000000000000001</v>
      </c>
      <c r="I2774" s="15" t="s">
        <v>64</v>
      </c>
      <c r="J2774" s="22" t="s">
        <v>65</v>
      </c>
      <c r="K2774" s="13">
        <v>90</v>
      </c>
      <c r="L2774" s="23">
        <v>3</v>
      </c>
      <c r="M2774" s="29">
        <f t="shared" si="158"/>
        <v>12</v>
      </c>
      <c r="N2774" s="29">
        <f t="shared" si="159"/>
        <v>15</v>
      </c>
      <c r="O2774" s="23"/>
      <c r="P2774" s="23"/>
      <c r="Q2774" s="23">
        <v>2</v>
      </c>
      <c r="R2774" s="23">
        <v>3</v>
      </c>
      <c r="S2774" s="22" t="s">
        <v>66</v>
      </c>
      <c r="T2774" s="22">
        <v>38</v>
      </c>
      <c r="U2774" s="22">
        <v>855</v>
      </c>
      <c r="V2774" s="22">
        <v>1200</v>
      </c>
      <c r="W2774" s="22">
        <v>1650</v>
      </c>
      <c r="X2774" s="24"/>
      <c r="Y2774" s="25"/>
      <c r="Z2774" s="18">
        <f>#NAME?</f>
        <v>0</v>
      </c>
      <c r="AA2774" s="18" t="b">
        <f t="shared" si="157"/>
        <v>1</v>
      </c>
      <c r="AB2774" s="26"/>
    </row>
    <row r="2775">
      <c r="A2775" s="21">
        <v>12221</v>
      </c>
      <c r="B2775" s="1" t="s">
        <v>11357</v>
      </c>
      <c r="C2775" s="22" t="s">
        <v>11358</v>
      </c>
      <c r="D2775" s="22" t="s">
        <v>4422</v>
      </c>
      <c r="E2775" s="22" t="s">
        <v>11359</v>
      </c>
      <c r="F2775" s="22" t="s">
        <v>11360</v>
      </c>
      <c r="G2775" s="22"/>
      <c r="H2775" s="14">
        <v>0.040000000000000001</v>
      </c>
      <c r="I2775" s="15" t="s">
        <v>64</v>
      </c>
      <c r="J2775" s="22" t="s">
        <v>65</v>
      </c>
      <c r="K2775" s="13">
        <v>90</v>
      </c>
      <c r="L2775" s="23">
        <v>0</v>
      </c>
      <c r="M2775" s="29">
        <f t="shared" si="158"/>
        <v>0</v>
      </c>
      <c r="N2775" s="29">
        <f t="shared" si="159"/>
        <v>0</v>
      </c>
      <c r="O2775" s="23"/>
      <c r="P2775" s="23"/>
      <c r="Q2775" s="23">
        <v>2</v>
      </c>
      <c r="R2775" s="23">
        <v>3</v>
      </c>
      <c r="S2775" s="22" t="s">
        <v>66</v>
      </c>
      <c r="T2775" s="22">
        <v>200</v>
      </c>
      <c r="U2775" s="22">
        <v>4500</v>
      </c>
      <c r="V2775" s="22">
        <v>6980</v>
      </c>
      <c r="W2775" s="22">
        <v>9640</v>
      </c>
      <c r="X2775" s="24">
        <v>3</v>
      </c>
      <c r="Y2775" s="25">
        <v>5</v>
      </c>
      <c r="Z2775" s="18">
        <f>#NAME?</f>
        <v>5</v>
      </c>
      <c r="AA2775" s="18" t="b">
        <f t="shared" si="157"/>
        <v>1</v>
      </c>
      <c r="AB2775" s="26">
        <v>3</v>
      </c>
    </row>
    <row r="2776">
      <c r="A2776" s="21">
        <v>12220</v>
      </c>
      <c r="B2776" s="1" t="s">
        <v>11361</v>
      </c>
      <c r="C2776" s="22" t="s">
        <v>11362</v>
      </c>
      <c r="D2776" s="22" t="s">
        <v>4422</v>
      </c>
      <c r="E2776" s="22" t="s">
        <v>11363</v>
      </c>
      <c r="F2776" s="22" t="s">
        <v>11364</v>
      </c>
      <c r="G2776" s="22"/>
      <c r="H2776" s="14">
        <v>0.040000000000000001</v>
      </c>
      <c r="I2776" s="15" t="s">
        <v>64</v>
      </c>
      <c r="J2776" s="22" t="s">
        <v>65</v>
      </c>
      <c r="K2776" s="13">
        <v>90</v>
      </c>
      <c r="L2776" s="23">
        <v>0</v>
      </c>
      <c r="M2776" s="29">
        <f t="shared" si="158"/>
        <v>0</v>
      </c>
      <c r="N2776" s="29">
        <f t="shared" si="159"/>
        <v>0</v>
      </c>
      <c r="O2776" s="23"/>
      <c r="P2776" s="23"/>
      <c r="Q2776" s="23">
        <v>2</v>
      </c>
      <c r="R2776" s="23">
        <v>3</v>
      </c>
      <c r="S2776" s="22" t="s">
        <v>66</v>
      </c>
      <c r="T2776" s="22">
        <v>200</v>
      </c>
      <c r="U2776" s="22">
        <v>4500</v>
      </c>
      <c r="V2776" s="22">
        <v>6980</v>
      </c>
      <c r="W2776" s="22">
        <v>9640</v>
      </c>
      <c r="X2776" s="24">
        <v>3</v>
      </c>
      <c r="Y2776" s="25">
        <v>7</v>
      </c>
      <c r="Z2776" s="18">
        <f>#NAME?</f>
        <v>7</v>
      </c>
      <c r="AA2776" s="18" t="b">
        <f t="shared" si="157"/>
        <v>1</v>
      </c>
      <c r="AB2776" s="26">
        <v>2</v>
      </c>
    </row>
    <row r="2777">
      <c r="A2777" s="21">
        <v>12587</v>
      </c>
      <c r="B2777" s="1" t="s">
        <v>11365</v>
      </c>
      <c r="C2777" s="22" t="s">
        <v>11366</v>
      </c>
      <c r="D2777" s="22" t="s">
        <v>4422</v>
      </c>
      <c r="E2777" s="22" t="s">
        <v>11367</v>
      </c>
      <c r="F2777" s="22" t="s">
        <v>11368</v>
      </c>
      <c r="G2777" s="22"/>
      <c r="H2777" s="14">
        <v>0.040000000000000001</v>
      </c>
      <c r="I2777" s="15" t="s">
        <v>64</v>
      </c>
      <c r="J2777" s="22" t="s">
        <v>65</v>
      </c>
      <c r="K2777" s="13">
        <v>90</v>
      </c>
      <c r="L2777" s="23">
        <v>0</v>
      </c>
      <c r="M2777" s="29">
        <f t="shared" si="158"/>
        <v>0</v>
      </c>
      <c r="N2777" s="29">
        <f t="shared" si="159"/>
        <v>0</v>
      </c>
      <c r="O2777" s="23"/>
      <c r="P2777" s="23"/>
      <c r="Q2777" s="23">
        <v>2</v>
      </c>
      <c r="R2777" s="23">
        <v>3</v>
      </c>
      <c r="S2777" s="22" t="s">
        <v>66</v>
      </c>
      <c r="T2777" s="22">
        <v>22.559999999999999</v>
      </c>
      <c r="U2777" s="22">
        <v>3526</v>
      </c>
      <c r="V2777" s="22">
        <v>5470</v>
      </c>
      <c r="W2777" s="22">
        <v>7550</v>
      </c>
      <c r="X2777" s="24">
        <v>4</v>
      </c>
      <c r="Y2777" s="25"/>
      <c r="Z2777" s="18">
        <f>#NAME?</f>
        <v>0</v>
      </c>
      <c r="AA2777" s="18" t="b">
        <f t="shared" si="157"/>
        <v>1</v>
      </c>
      <c r="AB2777" s="26"/>
    </row>
    <row r="2778">
      <c r="A2778" s="21">
        <v>12586</v>
      </c>
      <c r="B2778" s="1" t="s">
        <v>11369</v>
      </c>
      <c r="C2778" s="22" t="s">
        <v>11370</v>
      </c>
      <c r="D2778" s="22" t="s">
        <v>4422</v>
      </c>
      <c r="E2778" s="22" t="s">
        <v>11371</v>
      </c>
      <c r="F2778" s="22" t="s">
        <v>11368</v>
      </c>
      <c r="G2778" s="22"/>
      <c r="H2778" s="14">
        <v>0.040000000000000001</v>
      </c>
      <c r="I2778" s="15" t="s">
        <v>64</v>
      </c>
      <c r="J2778" s="22" t="s">
        <v>65</v>
      </c>
      <c r="K2778" s="13">
        <v>90</v>
      </c>
      <c r="L2778" s="23">
        <v>-1</v>
      </c>
      <c r="M2778" s="29">
        <f t="shared" si="158"/>
        <v>-4</v>
      </c>
      <c r="N2778" s="29">
        <f t="shared" si="159"/>
        <v>-5</v>
      </c>
      <c r="O2778" s="23"/>
      <c r="P2778" s="23"/>
      <c r="Q2778" s="23">
        <v>2</v>
      </c>
      <c r="R2778" s="23">
        <v>3</v>
      </c>
      <c r="S2778" s="22" t="s">
        <v>66</v>
      </c>
      <c r="T2778" s="22">
        <v>22.559999999999999</v>
      </c>
      <c r="U2778" s="22">
        <v>3526</v>
      </c>
      <c r="V2778" s="22">
        <v>5470</v>
      </c>
      <c r="W2778" s="22">
        <v>7550</v>
      </c>
      <c r="X2778" s="24"/>
      <c r="Y2778" s="25"/>
      <c r="Z2778" s="18">
        <f>#NAME?</f>
        <v>0</v>
      </c>
      <c r="AA2778" s="18" t="b">
        <f t="shared" si="157"/>
        <v>1</v>
      </c>
      <c r="AB2778" s="26"/>
    </row>
    <row r="2779">
      <c r="A2779" s="21">
        <v>13842</v>
      </c>
      <c r="B2779" s="1" t="s">
        <v>11372</v>
      </c>
      <c r="C2779" s="22" t="s">
        <v>11373</v>
      </c>
      <c r="D2779" s="22" t="s">
        <v>4422</v>
      </c>
      <c r="E2779" s="22" t="s">
        <v>11374</v>
      </c>
      <c r="F2779" s="22" t="s">
        <v>11375</v>
      </c>
      <c r="G2779" s="22"/>
      <c r="H2779" s="14">
        <v>0.040000000000000001</v>
      </c>
      <c r="I2779" s="15" t="s">
        <v>64</v>
      </c>
      <c r="J2779" s="22" t="s">
        <v>65</v>
      </c>
      <c r="K2779" s="13">
        <v>90</v>
      </c>
      <c r="L2779" s="23">
        <v>6</v>
      </c>
      <c r="M2779" s="29">
        <f t="shared" si="158"/>
        <v>24</v>
      </c>
      <c r="N2779" s="29">
        <f t="shared" si="159"/>
        <v>30</v>
      </c>
      <c r="O2779" s="23"/>
      <c r="P2779" s="23"/>
      <c r="Q2779" s="23">
        <v>2</v>
      </c>
      <c r="R2779" s="23">
        <v>3</v>
      </c>
      <c r="S2779" s="22" t="s">
        <v>66</v>
      </c>
      <c r="T2779" s="22">
        <v>38</v>
      </c>
      <c r="U2779" s="22">
        <v>883.5</v>
      </c>
      <c r="V2779" s="22">
        <v>1200</v>
      </c>
      <c r="W2779" s="22">
        <v>1650</v>
      </c>
      <c r="X2779" s="24">
        <v>11</v>
      </c>
      <c r="Y2779" s="25">
        <v>24</v>
      </c>
      <c r="Z2779" s="18">
        <f>#NAME?</f>
        <v>24</v>
      </c>
      <c r="AA2779" s="18" t="b">
        <f t="shared" si="157"/>
        <v>1</v>
      </c>
      <c r="AB2779" s="26">
        <v>8</v>
      </c>
    </row>
    <row r="2780">
      <c r="A2780" s="21">
        <v>13841</v>
      </c>
      <c r="B2780" s="1" t="s">
        <v>11376</v>
      </c>
      <c r="C2780" s="1" t="s">
        <v>11377</v>
      </c>
      <c r="D2780" s="22" t="s">
        <v>4422</v>
      </c>
      <c r="E2780" s="22" t="s">
        <v>11378</v>
      </c>
      <c r="F2780" s="22" t="s">
        <v>11379</v>
      </c>
      <c r="G2780" s="22"/>
      <c r="H2780" s="14">
        <v>0.040000000000000001</v>
      </c>
      <c r="I2780" s="15" t="s">
        <v>64</v>
      </c>
      <c r="J2780" s="22" t="s">
        <v>65</v>
      </c>
      <c r="K2780" s="13">
        <v>90</v>
      </c>
      <c r="L2780" s="23">
        <v>6</v>
      </c>
      <c r="M2780" s="29">
        <f t="shared" si="158"/>
        <v>24</v>
      </c>
      <c r="N2780" s="29">
        <f t="shared" si="159"/>
        <v>30</v>
      </c>
      <c r="O2780" s="23"/>
      <c r="P2780" s="23"/>
      <c r="Q2780" s="23">
        <v>2</v>
      </c>
      <c r="R2780" s="23">
        <v>3</v>
      </c>
      <c r="S2780" s="22" t="s">
        <v>66</v>
      </c>
      <c r="T2780" s="22">
        <v>38</v>
      </c>
      <c r="U2780" s="22">
        <v>883.5</v>
      </c>
      <c r="V2780" s="22">
        <v>1200</v>
      </c>
      <c r="W2780" s="22">
        <v>1650</v>
      </c>
      <c r="X2780" s="24">
        <v>8</v>
      </c>
      <c r="Y2780" s="25">
        <v>12</v>
      </c>
      <c r="Z2780" s="18">
        <f>#NAME?</f>
        <v>12</v>
      </c>
      <c r="AA2780" s="18" t="b">
        <f t="shared" si="157"/>
        <v>1</v>
      </c>
      <c r="AB2780" s="26">
        <v>4</v>
      </c>
    </row>
    <row r="2781">
      <c r="A2781" s="21">
        <v>13644</v>
      </c>
      <c r="B2781" s="1" t="s">
        <v>11380</v>
      </c>
      <c r="C2781" s="1" t="s">
        <v>11381</v>
      </c>
      <c r="D2781" s="22" t="s">
        <v>4422</v>
      </c>
      <c r="E2781" s="22" t="s">
        <v>11382</v>
      </c>
      <c r="F2781" s="22" t="s">
        <v>11383</v>
      </c>
      <c r="G2781" s="22"/>
      <c r="H2781" s="14">
        <v>0.040000000000000001</v>
      </c>
      <c r="I2781" s="15" t="s">
        <v>64</v>
      </c>
      <c r="J2781" s="22" t="s">
        <v>65</v>
      </c>
      <c r="K2781" s="13">
        <v>90</v>
      </c>
      <c r="L2781" s="23">
        <v>1</v>
      </c>
      <c r="M2781" s="29">
        <f t="shared" si="158"/>
        <v>4</v>
      </c>
      <c r="N2781" s="29">
        <f t="shared" si="159"/>
        <v>5</v>
      </c>
      <c r="O2781" s="23">
        <v>0</v>
      </c>
      <c r="P2781" s="23">
        <v>0</v>
      </c>
      <c r="Q2781" s="23"/>
      <c r="R2781" s="23"/>
      <c r="S2781" s="22" t="s">
        <v>66</v>
      </c>
      <c r="T2781" s="22">
        <v>90</v>
      </c>
      <c r="U2781" s="22">
        <v>2025</v>
      </c>
      <c r="V2781" s="22">
        <v>3140</v>
      </c>
      <c r="W2781" s="22">
        <v>4330</v>
      </c>
      <c r="X2781" s="24"/>
      <c r="Y2781" s="25"/>
      <c r="Z2781" s="18">
        <f>#NAME?</f>
        <v>0</v>
      </c>
      <c r="AA2781" s="18" t="b">
        <f t="shared" si="157"/>
        <v>1</v>
      </c>
      <c r="AB2781" s="26"/>
    </row>
    <row r="2782">
      <c r="A2782" s="12">
        <v>11966</v>
      </c>
      <c r="B2782" s="77" t="s">
        <v>11384</v>
      </c>
      <c r="C2782" s="13" t="s">
        <v>11385</v>
      </c>
      <c r="D2782" s="13" t="s">
        <v>4422</v>
      </c>
      <c r="E2782" s="13" t="s">
        <v>11386</v>
      </c>
      <c r="F2782" s="13" t="s">
        <v>11387</v>
      </c>
      <c r="G2782" s="13" t="s">
        <v>11388</v>
      </c>
      <c r="H2782" s="14">
        <v>0.02</v>
      </c>
      <c r="I2782" s="15" t="s">
        <v>32</v>
      </c>
      <c r="J2782" s="13" t="s">
        <v>33</v>
      </c>
      <c r="K2782" s="13">
        <v>90</v>
      </c>
      <c r="L2782" s="16">
        <f>#NAME?</f>
        <v>10</v>
      </c>
      <c r="M2782" s="29">
        <f t="shared" si="158"/>
        <v>40</v>
      </c>
      <c r="N2782" s="29">
        <f t="shared" si="159"/>
        <v>50</v>
      </c>
      <c r="O2782" s="16"/>
      <c r="P2782" s="16"/>
      <c r="Q2782" s="16">
        <v>1</v>
      </c>
      <c r="R2782" s="16">
        <v>3</v>
      </c>
      <c r="S2782" s="13" t="s">
        <v>34</v>
      </c>
      <c r="T2782" s="13">
        <v>17.629999999999999</v>
      </c>
      <c r="U2782" s="13">
        <v>2750</v>
      </c>
      <c r="V2782" s="13">
        <v>3500</v>
      </c>
      <c r="W2782" s="13">
        <v>6000</v>
      </c>
      <c r="X2782" s="17"/>
      <c r="Y2782" s="18"/>
      <c r="Z2782" s="18">
        <f>#NAME?</f>
        <v>0</v>
      </c>
      <c r="AA2782" s="18" t="b">
        <f t="shared" si="157"/>
        <v>1</v>
      </c>
      <c r="AB2782" s="19"/>
    </row>
    <row r="2783">
      <c r="A2783" s="12">
        <v>13935</v>
      </c>
      <c r="B2783" s="77" t="s">
        <v>11389</v>
      </c>
      <c r="C2783" s="13" t="s">
        <v>11390</v>
      </c>
      <c r="D2783" s="13" t="s">
        <v>4422</v>
      </c>
      <c r="E2783" s="13" t="s">
        <v>11391</v>
      </c>
      <c r="F2783" s="13" t="s">
        <v>11392</v>
      </c>
      <c r="G2783" s="13" t="s">
        <v>11393</v>
      </c>
      <c r="H2783" s="14">
        <v>0.02</v>
      </c>
      <c r="I2783" s="15" t="s">
        <v>32</v>
      </c>
      <c r="J2783" s="13" t="s">
        <v>33</v>
      </c>
      <c r="K2783" s="13">
        <v>90</v>
      </c>
      <c r="L2783" s="16">
        <f>#NAME?</f>
        <v>0</v>
      </c>
      <c r="M2783" s="29">
        <f t="shared" si="158"/>
        <v>0</v>
      </c>
      <c r="N2783" s="29">
        <f t="shared" si="159"/>
        <v>0</v>
      </c>
      <c r="O2783" s="16"/>
      <c r="P2783" s="16"/>
      <c r="Q2783" s="16">
        <v>1</v>
      </c>
      <c r="R2783" s="16">
        <v>2</v>
      </c>
      <c r="S2783" s="13" t="s">
        <v>34</v>
      </c>
      <c r="T2783" s="13">
        <v>16</v>
      </c>
      <c r="U2783" s="13">
        <v>2867.1999999999998</v>
      </c>
      <c r="V2783" s="13">
        <v>3700</v>
      </c>
      <c r="W2783" s="13">
        <v>4600</v>
      </c>
      <c r="X2783" s="17"/>
      <c r="Y2783" s="18">
        <v>4</v>
      </c>
      <c r="Z2783" s="18">
        <f>#NAME?</f>
        <v>4</v>
      </c>
      <c r="AA2783" s="18" t="b">
        <f t="shared" si="157"/>
        <v>1</v>
      </c>
      <c r="AB2783" s="19">
        <v>2</v>
      </c>
    </row>
    <row r="2784">
      <c r="A2784" s="12">
        <v>13851</v>
      </c>
      <c r="B2784" s="77" t="s">
        <v>11394</v>
      </c>
      <c r="C2784" s="13" t="s">
        <v>11395</v>
      </c>
      <c r="D2784" s="13" t="s">
        <v>4422</v>
      </c>
      <c r="E2784" s="13" t="s">
        <v>11396</v>
      </c>
      <c r="F2784" s="13" t="s">
        <v>11397</v>
      </c>
      <c r="G2784" s="13" t="s">
        <v>11398</v>
      </c>
      <c r="H2784" s="14">
        <v>0.02</v>
      </c>
      <c r="I2784" s="15" t="s">
        <v>32</v>
      </c>
      <c r="J2784" s="13" t="s">
        <v>33</v>
      </c>
      <c r="K2784" s="13">
        <v>90</v>
      </c>
      <c r="L2784" s="16">
        <f>#NAME?</f>
        <v>12</v>
      </c>
      <c r="M2784" s="29">
        <f t="shared" si="158"/>
        <v>48</v>
      </c>
      <c r="N2784" s="29">
        <f t="shared" si="159"/>
        <v>60</v>
      </c>
      <c r="O2784" s="16"/>
      <c r="P2784" s="16"/>
      <c r="Q2784" s="16">
        <v>1</v>
      </c>
      <c r="R2784" s="16">
        <v>3</v>
      </c>
      <c r="S2784" s="13" t="s">
        <v>34</v>
      </c>
      <c r="T2784" s="13">
        <v>16.239999999999998</v>
      </c>
      <c r="U2784" s="13">
        <v>2236.25</v>
      </c>
      <c r="V2784" s="13">
        <v>3300</v>
      </c>
      <c r="W2784" s="13">
        <v>4550</v>
      </c>
      <c r="X2784" s="17"/>
      <c r="Y2784" s="18"/>
      <c r="Z2784" s="18">
        <f>#NAME?</f>
        <v>0</v>
      </c>
      <c r="AA2784" s="18" t="b">
        <f t="shared" si="157"/>
        <v>1</v>
      </c>
      <c r="AB2784" s="19"/>
    </row>
    <row r="2785">
      <c r="A2785" s="12">
        <v>13936</v>
      </c>
      <c r="B2785" s="77" t="s">
        <v>11399</v>
      </c>
      <c r="C2785" s="13" t="s">
        <v>11400</v>
      </c>
      <c r="D2785" s="13" t="s">
        <v>4422</v>
      </c>
      <c r="E2785" s="13" t="s">
        <v>11401</v>
      </c>
      <c r="F2785" s="13" t="s">
        <v>11402</v>
      </c>
      <c r="G2785" s="13" t="s">
        <v>11403</v>
      </c>
      <c r="H2785" s="14">
        <v>0.02</v>
      </c>
      <c r="I2785" s="15" t="s">
        <v>32</v>
      </c>
      <c r="J2785" s="13" t="s">
        <v>33</v>
      </c>
      <c r="K2785" s="13">
        <v>90</v>
      </c>
      <c r="L2785" s="16">
        <f>#NAME?</f>
        <v>0</v>
      </c>
      <c r="M2785" s="29">
        <f t="shared" si="158"/>
        <v>0</v>
      </c>
      <c r="N2785" s="29">
        <f t="shared" si="159"/>
        <v>0</v>
      </c>
      <c r="O2785" s="16"/>
      <c r="P2785" s="16"/>
      <c r="Q2785" s="16">
        <v>1</v>
      </c>
      <c r="R2785" s="16">
        <v>2</v>
      </c>
      <c r="S2785" s="13" t="s">
        <v>34</v>
      </c>
      <c r="T2785" s="13">
        <v>12</v>
      </c>
      <c r="U2785" s="13">
        <v>2150.4000000000001</v>
      </c>
      <c r="V2785" s="13">
        <v>2800</v>
      </c>
      <c r="W2785" s="13">
        <v>3500</v>
      </c>
      <c r="X2785" s="17"/>
      <c r="Y2785" s="18">
        <v>11</v>
      </c>
      <c r="Z2785" s="18">
        <f>#NAME?</f>
        <v>11</v>
      </c>
      <c r="AA2785" s="18" t="b">
        <f t="shared" si="157"/>
        <v>1</v>
      </c>
      <c r="AB2785" s="19"/>
    </row>
    <row r="2786">
      <c r="A2786" s="12">
        <v>13718</v>
      </c>
      <c r="B2786" s="77" t="s">
        <v>11404</v>
      </c>
      <c r="C2786" s="13" t="s">
        <v>11405</v>
      </c>
      <c r="D2786" s="13" t="s">
        <v>4422</v>
      </c>
      <c r="E2786" s="13" t="s">
        <v>11406</v>
      </c>
      <c r="F2786" s="13" t="s">
        <v>11407</v>
      </c>
      <c r="G2786" s="13" t="s">
        <v>11408</v>
      </c>
      <c r="H2786" s="14">
        <v>0.02</v>
      </c>
      <c r="I2786" s="15" t="s">
        <v>32</v>
      </c>
      <c r="J2786" s="13" t="s">
        <v>33</v>
      </c>
      <c r="K2786" s="13">
        <v>90</v>
      </c>
      <c r="L2786" s="16">
        <f>#NAME?</f>
        <v>11</v>
      </c>
      <c r="M2786" s="29">
        <f t="shared" si="158"/>
        <v>44</v>
      </c>
      <c r="N2786" s="29">
        <f t="shared" si="159"/>
        <v>55</v>
      </c>
      <c r="O2786" s="16"/>
      <c r="P2786" s="16"/>
      <c r="Q2786" s="16">
        <v>1</v>
      </c>
      <c r="R2786" s="16">
        <v>3</v>
      </c>
      <c r="S2786" s="13" t="s">
        <v>34</v>
      </c>
      <c r="T2786" s="13">
        <v>15.56</v>
      </c>
      <c r="U2786" s="13">
        <v>2592.6900000000001</v>
      </c>
      <c r="V2786" s="13">
        <v>3200</v>
      </c>
      <c r="W2786" s="13">
        <v>5200</v>
      </c>
      <c r="X2786" s="17"/>
      <c r="Y2786" s="18"/>
      <c r="Z2786" s="18">
        <f>#NAME?</f>
        <v>0</v>
      </c>
      <c r="AA2786" s="18" t="b">
        <f t="shared" si="157"/>
        <v>1</v>
      </c>
      <c r="AB2786" s="19">
        <v>3</v>
      </c>
    </row>
    <row r="2787">
      <c r="A2787" s="12">
        <v>12016</v>
      </c>
      <c r="B2787" s="77" t="s">
        <v>11409</v>
      </c>
      <c r="C2787" s="13" t="s">
        <v>11410</v>
      </c>
      <c r="D2787" s="13" t="s">
        <v>4422</v>
      </c>
      <c r="E2787" s="13" t="s">
        <v>11411</v>
      </c>
      <c r="F2787" s="13" t="s">
        <v>11412</v>
      </c>
      <c r="G2787" s="13" t="s">
        <v>11413</v>
      </c>
      <c r="H2787" s="14">
        <v>0.02</v>
      </c>
      <c r="I2787" s="15" t="s">
        <v>32</v>
      </c>
      <c r="J2787" s="13" t="s">
        <v>33</v>
      </c>
      <c r="K2787" s="13">
        <v>90</v>
      </c>
      <c r="L2787" s="16">
        <f>#NAME?</f>
        <v>6</v>
      </c>
      <c r="M2787" s="29">
        <f t="shared" si="158"/>
        <v>24</v>
      </c>
      <c r="N2787" s="29">
        <f t="shared" si="159"/>
        <v>30</v>
      </c>
      <c r="O2787" s="16"/>
      <c r="P2787" s="16"/>
      <c r="Q2787" s="16">
        <v>1</v>
      </c>
      <c r="R2787" s="16">
        <v>3</v>
      </c>
      <c r="S2787" s="13" t="s">
        <v>34</v>
      </c>
      <c r="T2787" s="13">
        <v>14.529999999999999</v>
      </c>
      <c r="U2787" s="13">
        <v>2421.0599999999999</v>
      </c>
      <c r="V2787" s="13">
        <v>3000</v>
      </c>
      <c r="W2787" s="13">
        <v>4900</v>
      </c>
      <c r="X2787" s="17"/>
      <c r="Y2787" s="18">
        <v>20</v>
      </c>
      <c r="Z2787" s="18">
        <f>#NAME?</f>
        <v>20</v>
      </c>
      <c r="AA2787" s="18" t="b">
        <f t="shared" si="157"/>
        <v>1</v>
      </c>
      <c r="AB2787" s="19">
        <v>5</v>
      </c>
    </row>
    <row r="2788">
      <c r="A2788" s="12">
        <v>11946</v>
      </c>
      <c r="B2788" s="77" t="s">
        <v>11414</v>
      </c>
      <c r="C2788" s="13" t="s">
        <v>11415</v>
      </c>
      <c r="D2788" s="13" t="s">
        <v>4422</v>
      </c>
      <c r="E2788" s="13" t="s">
        <v>11416</v>
      </c>
      <c r="F2788" s="13" t="s">
        <v>11417</v>
      </c>
      <c r="G2788" s="13" t="s">
        <v>11418</v>
      </c>
      <c r="H2788" s="14">
        <v>0.02</v>
      </c>
      <c r="I2788" s="15" t="s">
        <v>32</v>
      </c>
      <c r="J2788" s="13" t="s">
        <v>33</v>
      </c>
      <c r="K2788" s="13">
        <v>90</v>
      </c>
      <c r="L2788" s="16">
        <f>#NAME?</f>
        <v>49</v>
      </c>
      <c r="M2788" s="29">
        <f t="shared" si="158"/>
        <v>196</v>
      </c>
      <c r="N2788" s="29">
        <f t="shared" si="159"/>
        <v>245</v>
      </c>
      <c r="O2788" s="16"/>
      <c r="P2788" s="16"/>
      <c r="Q2788" s="16">
        <v>1</v>
      </c>
      <c r="R2788" s="16">
        <v>3</v>
      </c>
      <c r="S2788" s="13" t="s">
        <v>34</v>
      </c>
      <c r="T2788" s="13">
        <v>13.92</v>
      </c>
      <c r="U2788" s="13">
        <v>2494.46</v>
      </c>
      <c r="V2788" s="13">
        <v>3200</v>
      </c>
      <c r="W2788" s="13">
        <v>4000</v>
      </c>
      <c r="X2788" s="17"/>
      <c r="Y2788" s="18">
        <f>32-10</f>
        <v>22</v>
      </c>
      <c r="Z2788" s="18">
        <f>#NAME?</f>
        <v>22</v>
      </c>
      <c r="AA2788" s="18" t="b">
        <f t="shared" si="157"/>
        <v>1</v>
      </c>
      <c r="AB2788" s="19">
        <v>3</v>
      </c>
    </row>
    <row r="2789">
      <c r="A2789" s="31">
        <v>11592</v>
      </c>
      <c r="B2789" t="s">
        <v>11419</v>
      </c>
      <c r="C2789" s="33" t="s">
        <v>11420</v>
      </c>
      <c r="D2789" s="33" t="s">
        <v>4422</v>
      </c>
      <c r="E2789" s="33" t="s">
        <v>11421</v>
      </c>
      <c r="F2789" s="33" t="s">
        <v>11422</v>
      </c>
      <c r="G2789" s="34"/>
      <c r="H2789" s="35">
        <v>0.040000000000000001</v>
      </c>
      <c r="I2789" s="34"/>
      <c r="J2789" s="33"/>
      <c r="K2789" s="33"/>
      <c r="L2789" s="29">
        <v>0</v>
      </c>
      <c r="M2789" s="29">
        <f t="shared" si="158"/>
        <v>0</v>
      </c>
      <c r="N2789" s="29">
        <f t="shared" si="159"/>
        <v>0</v>
      </c>
      <c r="O2789" s="29">
        <v>0</v>
      </c>
      <c r="P2789" s="29">
        <v>0</v>
      </c>
      <c r="Q2789" s="29"/>
      <c r="R2789" s="29"/>
      <c r="S2789" s="33" t="s">
        <v>863</v>
      </c>
      <c r="T2789" s="33">
        <v>0.82999999999999996</v>
      </c>
      <c r="U2789" s="33">
        <v>130</v>
      </c>
      <c r="V2789" s="33">
        <v>200</v>
      </c>
      <c r="W2789" s="33">
        <v>280</v>
      </c>
      <c r="X2789" s="24"/>
      <c r="Y2789" s="25"/>
      <c r="Z2789" s="18" t="e">
        <f>#NAME?</f>
        <v>#N/A</v>
      </c>
      <c r="AA2789" s="18" t="e">
        <f t="shared" si="157"/>
        <v>#N/A</v>
      </c>
      <c r="AB2789" s="26">
        <v>12</v>
      </c>
    </row>
    <row r="2790">
      <c r="A2790" s="31">
        <v>13961</v>
      </c>
      <c r="B2790" t="s">
        <v>11423</v>
      </c>
      <c r="C2790" s="33" t="s">
        <v>11424</v>
      </c>
      <c r="D2790" s="33" t="s">
        <v>4422</v>
      </c>
      <c r="E2790" s="33" t="s">
        <v>11425</v>
      </c>
      <c r="F2790" s="33" t="s">
        <v>11426</v>
      </c>
      <c r="G2790" s="33" t="s">
        <v>3463</v>
      </c>
      <c r="H2790" s="35">
        <v>0.02</v>
      </c>
      <c r="I2790" s="36" t="s">
        <v>32</v>
      </c>
      <c r="J2790" s="33" t="s">
        <v>33</v>
      </c>
      <c r="K2790" s="20">
        <v>90</v>
      </c>
      <c r="L2790" s="16">
        <v>2</v>
      </c>
      <c r="M2790" s="29">
        <f t="shared" si="158"/>
        <v>8</v>
      </c>
      <c r="N2790" s="29">
        <f t="shared" si="159"/>
        <v>10</v>
      </c>
      <c r="O2790" s="29"/>
      <c r="P2790" s="29"/>
      <c r="Q2790" s="29">
        <v>1</v>
      </c>
      <c r="R2790" s="29">
        <v>2</v>
      </c>
      <c r="S2790" s="47" t="s">
        <v>34</v>
      </c>
      <c r="T2790" s="33">
        <v>2.2999999999999998</v>
      </c>
      <c r="U2790" s="33">
        <v>412.16000000000003</v>
      </c>
      <c r="V2790" s="33">
        <v>550</v>
      </c>
      <c r="W2790" s="33">
        <f t="shared" ref="W2738:W2790" si="160">ROUND(U2790*2,-1)</f>
        <v>820</v>
      </c>
      <c r="X2790" s="24"/>
      <c r="Y2790" s="29">
        <v>19</v>
      </c>
      <c r="Z2790" s="18">
        <f>#NAME?</f>
        <v>19</v>
      </c>
      <c r="AA2790" s="18" t="b">
        <f t="shared" si="157"/>
        <v>1</v>
      </c>
      <c r="AB2790" s="26"/>
    </row>
    <row r="2791">
      <c r="A2791" s="21">
        <v>10394</v>
      </c>
      <c r="B2791" s="1" t="s">
        <v>11427</v>
      </c>
      <c r="C2791" s="22" t="s">
        <v>11428</v>
      </c>
      <c r="D2791" s="22" t="s">
        <v>11429</v>
      </c>
      <c r="E2791" s="22" t="s">
        <v>11430</v>
      </c>
      <c r="F2791" s="22" t="s">
        <v>11431</v>
      </c>
      <c r="G2791" s="22"/>
      <c r="H2791" s="14">
        <v>0.040000000000000001</v>
      </c>
      <c r="I2791" s="15" t="s">
        <v>64</v>
      </c>
      <c r="J2791" s="22" t="s">
        <v>65</v>
      </c>
      <c r="K2791" s="13">
        <v>90</v>
      </c>
      <c r="L2791" s="23">
        <v>0</v>
      </c>
      <c r="M2791" s="29">
        <f t="shared" si="158"/>
        <v>0</v>
      </c>
      <c r="N2791" s="29">
        <f t="shared" si="159"/>
        <v>0</v>
      </c>
      <c r="O2791" s="23"/>
      <c r="P2791" s="23"/>
      <c r="Q2791" s="23">
        <v>0</v>
      </c>
      <c r="R2791" s="23">
        <v>0</v>
      </c>
      <c r="S2791" s="22" t="s">
        <v>66</v>
      </c>
      <c r="T2791" s="22">
        <v>9.3000000000000007</v>
      </c>
      <c r="U2791" s="22">
        <v>1454</v>
      </c>
      <c r="V2791" s="22">
        <v>2250</v>
      </c>
      <c r="W2791" s="22">
        <v>3110</v>
      </c>
      <c r="X2791" s="24">
        <v>3</v>
      </c>
      <c r="Y2791" s="25"/>
      <c r="Z2791" s="18">
        <f>#NAME?</f>
        <v>0</v>
      </c>
      <c r="AA2791" s="18" t="b">
        <f t="shared" si="157"/>
        <v>1</v>
      </c>
      <c r="AB2791" s="26">
        <v>7</v>
      </c>
    </row>
    <row r="2792">
      <c r="A2792" s="21">
        <v>10393</v>
      </c>
      <c r="B2792" s="1" t="s">
        <v>11432</v>
      </c>
      <c r="C2792" s="22" t="s">
        <v>11433</v>
      </c>
      <c r="D2792" s="22" t="s">
        <v>11429</v>
      </c>
      <c r="E2792" s="22" t="s">
        <v>11434</v>
      </c>
      <c r="F2792" s="22" t="s">
        <v>11435</v>
      </c>
      <c r="G2792" s="22"/>
      <c r="H2792" s="14">
        <v>0.040000000000000001</v>
      </c>
      <c r="I2792" s="15" t="s">
        <v>64</v>
      </c>
      <c r="J2792" s="22" t="s">
        <v>65</v>
      </c>
      <c r="K2792" s="13">
        <v>90</v>
      </c>
      <c r="L2792" s="23">
        <v>0</v>
      </c>
      <c r="M2792" s="29">
        <f t="shared" si="158"/>
        <v>0</v>
      </c>
      <c r="N2792" s="29">
        <f t="shared" si="159"/>
        <v>0</v>
      </c>
      <c r="O2792" s="23"/>
      <c r="P2792" s="23"/>
      <c r="Q2792" s="23">
        <v>0</v>
      </c>
      <c r="R2792" s="23">
        <v>0</v>
      </c>
      <c r="S2792" s="22" t="s">
        <v>66</v>
      </c>
      <c r="T2792" s="22">
        <v>9.3000000000000007</v>
      </c>
      <c r="U2792" s="22">
        <v>1454</v>
      </c>
      <c r="V2792" s="22">
        <v>2250</v>
      </c>
      <c r="W2792" s="22">
        <v>3110</v>
      </c>
      <c r="X2792" s="24">
        <v>2</v>
      </c>
      <c r="Y2792" s="25"/>
      <c r="Z2792" s="18">
        <f>#NAME?</f>
        <v>0</v>
      </c>
      <c r="AA2792" s="18" t="b">
        <f t="shared" si="157"/>
        <v>1</v>
      </c>
      <c r="AB2792" s="26">
        <v>6</v>
      </c>
    </row>
    <row r="2793">
      <c r="A2793" s="21">
        <v>11604</v>
      </c>
      <c r="B2793" s="1" t="s">
        <v>11436</v>
      </c>
      <c r="C2793" s="22" t="s">
        <v>11437</v>
      </c>
      <c r="D2793" s="22" t="s">
        <v>11429</v>
      </c>
      <c r="E2793" s="22" t="s">
        <v>11438</v>
      </c>
      <c r="F2793" s="22" t="s">
        <v>11439</v>
      </c>
      <c r="G2793" s="22"/>
      <c r="H2793" s="14">
        <v>0.040000000000000001</v>
      </c>
      <c r="I2793" s="15" t="s">
        <v>4704</v>
      </c>
      <c r="J2793" s="15" t="s">
        <v>4705</v>
      </c>
      <c r="K2793" s="13">
        <v>90</v>
      </c>
      <c r="L2793" s="23">
        <v>0</v>
      </c>
      <c r="M2793" s="29">
        <f t="shared" si="158"/>
        <v>0</v>
      </c>
      <c r="N2793" s="29">
        <f t="shared" si="159"/>
        <v>0</v>
      </c>
      <c r="O2793" s="23"/>
      <c r="P2793" s="23"/>
      <c r="Q2793" s="23">
        <v>1</v>
      </c>
      <c r="R2793" s="23">
        <v>4</v>
      </c>
      <c r="S2793" s="22" t="s">
        <v>66</v>
      </c>
      <c r="T2793" s="22">
        <v>0.96999999999999997</v>
      </c>
      <c r="U2793" s="22">
        <v>152</v>
      </c>
      <c r="V2793" s="22">
        <v>230</v>
      </c>
      <c r="W2793" s="22">
        <v>310</v>
      </c>
      <c r="X2793" s="24"/>
      <c r="Y2793" s="25"/>
      <c r="Z2793" s="18">
        <f>#NAME?</f>
        <v>0</v>
      </c>
      <c r="AA2793" s="18" t="b">
        <f t="shared" si="157"/>
        <v>1</v>
      </c>
      <c r="AB2793" s="26">
        <v>10</v>
      </c>
    </row>
    <row r="2794">
      <c r="A2794" s="21">
        <v>11603</v>
      </c>
      <c r="B2794" s="1" t="s">
        <v>11440</v>
      </c>
      <c r="C2794" s="22" t="s">
        <v>11441</v>
      </c>
      <c r="D2794" s="22" t="s">
        <v>11429</v>
      </c>
      <c r="E2794" s="22" t="s">
        <v>11442</v>
      </c>
      <c r="F2794" s="22" t="s">
        <v>11439</v>
      </c>
      <c r="G2794" s="22"/>
      <c r="H2794" s="14">
        <v>0.040000000000000001</v>
      </c>
      <c r="I2794" s="15" t="s">
        <v>4704</v>
      </c>
      <c r="J2794" s="15" t="s">
        <v>4705</v>
      </c>
      <c r="K2794" s="13">
        <v>90</v>
      </c>
      <c r="L2794" s="23">
        <v>0</v>
      </c>
      <c r="M2794" s="29">
        <f t="shared" si="158"/>
        <v>0</v>
      </c>
      <c r="N2794" s="29">
        <f t="shared" si="159"/>
        <v>0</v>
      </c>
      <c r="O2794" s="23"/>
      <c r="P2794" s="23"/>
      <c r="Q2794" s="23">
        <v>1</v>
      </c>
      <c r="R2794" s="23">
        <v>4</v>
      </c>
      <c r="S2794" s="22" t="s">
        <v>66</v>
      </c>
      <c r="T2794" s="22">
        <v>0.96999999999999997</v>
      </c>
      <c r="U2794" s="22">
        <v>152</v>
      </c>
      <c r="V2794" s="22">
        <v>230</v>
      </c>
      <c r="W2794" s="22">
        <v>310</v>
      </c>
      <c r="X2794" s="24"/>
      <c r="Y2794" s="25"/>
      <c r="Z2794" s="18">
        <f>#NAME?</f>
        <v>0</v>
      </c>
      <c r="AA2794" s="18" t="b">
        <f t="shared" si="157"/>
        <v>1</v>
      </c>
      <c r="AB2794" s="26">
        <v>10</v>
      </c>
    </row>
    <row r="2795">
      <c r="A2795" s="21">
        <v>12203</v>
      </c>
      <c r="B2795" s="1" t="s">
        <v>11443</v>
      </c>
      <c r="C2795" s="22" t="s">
        <v>11444</v>
      </c>
      <c r="D2795" s="22" t="s">
        <v>11429</v>
      </c>
      <c r="E2795" s="22" t="s">
        <v>11445</v>
      </c>
      <c r="F2795" s="22" t="s">
        <v>8291</v>
      </c>
      <c r="G2795" s="22"/>
      <c r="H2795" s="14">
        <v>0.040000000000000001</v>
      </c>
      <c r="I2795" s="15" t="s">
        <v>3888</v>
      </c>
      <c r="J2795" s="15" t="s">
        <v>3889</v>
      </c>
      <c r="K2795" s="33">
        <v>1</v>
      </c>
      <c r="L2795" s="23">
        <v>0</v>
      </c>
      <c r="M2795" s="29">
        <f t="shared" si="158"/>
        <v>0</v>
      </c>
      <c r="N2795" s="29">
        <f t="shared" si="159"/>
        <v>0</v>
      </c>
      <c r="O2795" s="23"/>
      <c r="P2795" s="23"/>
      <c r="Q2795" s="23">
        <v>0</v>
      </c>
      <c r="R2795" s="23">
        <v>1</v>
      </c>
      <c r="S2795" s="22" t="s">
        <v>2313</v>
      </c>
      <c r="T2795" s="22">
        <v>0</v>
      </c>
      <c r="U2795" s="22">
        <v>0</v>
      </c>
      <c r="V2795" s="22">
        <v>0</v>
      </c>
      <c r="W2795" s="22">
        <v>0</v>
      </c>
      <c r="X2795" s="24"/>
      <c r="Y2795" s="25"/>
      <c r="Z2795" s="18">
        <f>#NAME?</f>
        <v>0</v>
      </c>
      <c r="AA2795" s="18" t="b">
        <f t="shared" si="157"/>
        <v>1</v>
      </c>
      <c r="AB2795" s="26"/>
    </row>
    <row r="2796">
      <c r="A2796" s="21">
        <v>12202</v>
      </c>
      <c r="B2796" s="1" t="s">
        <v>11446</v>
      </c>
      <c r="C2796" s="22" t="s">
        <v>11447</v>
      </c>
      <c r="D2796" s="22" t="s">
        <v>11429</v>
      </c>
      <c r="E2796" s="22" t="s">
        <v>11448</v>
      </c>
      <c r="F2796" s="22" t="s">
        <v>8295</v>
      </c>
      <c r="G2796" s="22"/>
      <c r="H2796" s="14">
        <v>0.040000000000000001</v>
      </c>
      <c r="I2796" s="15" t="s">
        <v>3888</v>
      </c>
      <c r="J2796" s="15" t="s">
        <v>3889</v>
      </c>
      <c r="K2796" s="33">
        <v>1</v>
      </c>
      <c r="L2796" s="23">
        <v>0</v>
      </c>
      <c r="M2796" s="29">
        <f t="shared" si="158"/>
        <v>0</v>
      </c>
      <c r="N2796" s="29">
        <f t="shared" si="159"/>
        <v>0</v>
      </c>
      <c r="O2796" s="23"/>
      <c r="P2796" s="23"/>
      <c r="Q2796" s="23">
        <v>0</v>
      </c>
      <c r="R2796" s="23">
        <v>1</v>
      </c>
      <c r="S2796" s="22" t="s">
        <v>2313</v>
      </c>
      <c r="T2796" s="22">
        <v>0</v>
      </c>
      <c r="U2796" s="22">
        <v>0</v>
      </c>
      <c r="V2796" s="22">
        <v>0</v>
      </c>
      <c r="W2796" s="22">
        <v>0</v>
      </c>
      <c r="X2796" s="24"/>
      <c r="Y2796" s="25"/>
      <c r="Z2796" s="18">
        <f>#NAME?</f>
        <v>0</v>
      </c>
      <c r="AA2796" s="18" t="b">
        <f t="shared" si="157"/>
        <v>1</v>
      </c>
      <c r="AB2796" s="26"/>
    </row>
    <row r="2797">
      <c r="A2797" s="55">
        <v>14054</v>
      </c>
      <c r="B2797" s="1" t="s">
        <v>11449</v>
      </c>
      <c r="C2797" s="22" t="s">
        <v>11450</v>
      </c>
      <c r="D2797" s="22" t="s">
        <v>11429</v>
      </c>
      <c r="E2797" s="22" t="s">
        <v>11451</v>
      </c>
      <c r="F2797" s="22" t="s">
        <v>11452</v>
      </c>
      <c r="G2797" s="22"/>
      <c r="H2797" s="14">
        <v>0.040000000000000001</v>
      </c>
      <c r="I2797" s="15" t="s">
        <v>8822</v>
      </c>
      <c r="J2797" s="22" t="s">
        <v>8823</v>
      </c>
      <c r="K2797" s="13">
        <v>90</v>
      </c>
      <c r="L2797" s="23">
        <v>3</v>
      </c>
      <c r="M2797" s="29">
        <f t="shared" si="158"/>
        <v>12</v>
      </c>
      <c r="N2797" s="29">
        <f t="shared" si="159"/>
        <v>15</v>
      </c>
      <c r="O2797" s="23"/>
      <c r="P2797" s="23"/>
      <c r="Q2797" s="23">
        <v>1</v>
      </c>
      <c r="R2797" s="23">
        <v>5</v>
      </c>
      <c r="S2797" s="22" t="s">
        <v>34</v>
      </c>
      <c r="T2797" s="22">
        <v>5</v>
      </c>
      <c r="U2797" s="22">
        <v>877</v>
      </c>
      <c r="V2797" s="22">
        <v>1300</v>
      </c>
      <c r="W2797" s="22">
        <v>2000</v>
      </c>
      <c r="X2797" s="24"/>
      <c r="Y2797" s="25"/>
      <c r="Z2797" s="18">
        <f>#NAME?</f>
        <v>0</v>
      </c>
      <c r="AA2797" s="18" t="b">
        <f t="shared" si="157"/>
        <v>1</v>
      </c>
      <c r="AB2797" s="26"/>
    </row>
    <row r="2798">
      <c r="A2798" s="21">
        <v>14055</v>
      </c>
      <c r="B2798" s="1" t="s">
        <v>11453</v>
      </c>
      <c r="C2798" s="22" t="s">
        <v>11454</v>
      </c>
      <c r="D2798" s="22" t="s">
        <v>11429</v>
      </c>
      <c r="E2798" s="22" t="s">
        <v>11455</v>
      </c>
      <c r="F2798" s="22" t="s">
        <v>11456</v>
      </c>
      <c r="G2798" s="22"/>
      <c r="H2798" s="14">
        <v>0.040000000000000001</v>
      </c>
      <c r="I2798" s="15" t="s">
        <v>8822</v>
      </c>
      <c r="J2798" s="22" t="s">
        <v>8823</v>
      </c>
      <c r="K2798" s="13">
        <v>90</v>
      </c>
      <c r="L2798" s="23">
        <v>2</v>
      </c>
      <c r="M2798" s="29">
        <f t="shared" si="158"/>
        <v>8</v>
      </c>
      <c r="N2798" s="29">
        <f t="shared" si="159"/>
        <v>10</v>
      </c>
      <c r="O2798" s="23"/>
      <c r="P2798" s="23"/>
      <c r="Q2798" s="23">
        <v>1</v>
      </c>
      <c r="R2798" s="23">
        <v>5</v>
      </c>
      <c r="S2798" s="22" t="s">
        <v>34</v>
      </c>
      <c r="T2798" s="22">
        <v>5</v>
      </c>
      <c r="U2798" s="22">
        <v>877</v>
      </c>
      <c r="V2798" s="22">
        <v>1300</v>
      </c>
      <c r="W2798" s="22">
        <v>2000</v>
      </c>
      <c r="X2798" s="24"/>
      <c r="Y2798" s="25"/>
      <c r="Z2798" s="18">
        <f>#NAME?</f>
        <v>0</v>
      </c>
      <c r="AA2798" s="18" t="b">
        <f t="shared" si="157"/>
        <v>1</v>
      </c>
      <c r="AB2798" s="26"/>
    </row>
    <row r="2799">
      <c r="A2799" s="21">
        <v>14049</v>
      </c>
      <c r="B2799" s="22" t="s">
        <v>11457</v>
      </c>
      <c r="C2799" s="22" t="s">
        <v>11458</v>
      </c>
      <c r="D2799" s="22" t="s">
        <v>11429</v>
      </c>
      <c r="E2799" s="22" t="s">
        <v>11459</v>
      </c>
      <c r="F2799" s="22" t="s">
        <v>11460</v>
      </c>
      <c r="G2799" s="22"/>
      <c r="H2799" s="14">
        <v>0.040000000000000001</v>
      </c>
      <c r="I2799" s="15" t="s">
        <v>8822</v>
      </c>
      <c r="J2799" s="22" t="s">
        <v>8823</v>
      </c>
      <c r="K2799" s="13">
        <v>90</v>
      </c>
      <c r="L2799" s="23">
        <v>3</v>
      </c>
      <c r="M2799" s="29">
        <f t="shared" si="158"/>
        <v>12</v>
      </c>
      <c r="N2799" s="29">
        <f t="shared" si="159"/>
        <v>15</v>
      </c>
      <c r="O2799" s="23">
        <v>2</v>
      </c>
      <c r="P2799" s="23">
        <v>5</v>
      </c>
      <c r="Q2799" s="23"/>
      <c r="R2799" s="23"/>
      <c r="S2799" s="22" t="s">
        <v>34</v>
      </c>
      <c r="T2799" s="22">
        <v>23</v>
      </c>
      <c r="U2799" s="22">
        <v>4033</v>
      </c>
      <c r="V2799" s="22">
        <v>6100</v>
      </c>
      <c r="W2799" s="22">
        <v>9100</v>
      </c>
      <c r="X2799" s="24"/>
      <c r="Y2799" s="25"/>
      <c r="Z2799" s="18">
        <f>#NAME?</f>
        <v>0</v>
      </c>
      <c r="AA2799" s="18" t="b">
        <f t="shared" si="157"/>
        <v>1</v>
      </c>
      <c r="AB2799" s="26"/>
    </row>
    <row r="2800">
      <c r="A2800" s="21">
        <v>14053</v>
      </c>
      <c r="B2800" s="22" t="s">
        <v>11461</v>
      </c>
      <c r="C2800" s="22" t="s">
        <v>11462</v>
      </c>
      <c r="D2800" s="22" t="s">
        <v>11429</v>
      </c>
      <c r="E2800" s="22" t="s">
        <v>11463</v>
      </c>
      <c r="F2800" s="22" t="s">
        <v>11464</v>
      </c>
      <c r="G2800" s="22"/>
      <c r="H2800" s="14">
        <v>0.040000000000000001</v>
      </c>
      <c r="I2800" s="15" t="s">
        <v>8822</v>
      </c>
      <c r="J2800" s="22" t="s">
        <v>8823</v>
      </c>
      <c r="K2800" s="13">
        <v>90</v>
      </c>
      <c r="L2800" s="23">
        <v>5</v>
      </c>
      <c r="M2800" s="29">
        <f t="shared" si="158"/>
        <v>20</v>
      </c>
      <c r="N2800" s="29">
        <f t="shared" si="159"/>
        <v>25</v>
      </c>
      <c r="O2800" s="23"/>
      <c r="P2800" s="23"/>
      <c r="Q2800" s="23">
        <v>1</v>
      </c>
      <c r="R2800" s="23">
        <v>4</v>
      </c>
      <c r="S2800" s="22" t="s">
        <v>34</v>
      </c>
      <c r="T2800" s="22">
        <v>23</v>
      </c>
      <c r="U2800" s="22">
        <v>4033</v>
      </c>
      <c r="V2800" s="22">
        <v>6100</v>
      </c>
      <c r="W2800" s="22">
        <v>9100</v>
      </c>
      <c r="X2800" s="24"/>
      <c r="Y2800" s="25"/>
      <c r="Z2800" s="18">
        <f>#NAME?</f>
        <v>0</v>
      </c>
      <c r="AA2800" s="18" t="b">
        <f t="shared" si="157"/>
        <v>1</v>
      </c>
      <c r="AB2800" s="26"/>
    </row>
    <row r="2801">
      <c r="A2801" s="21">
        <v>14050</v>
      </c>
      <c r="B2801" s="22" t="s">
        <v>11465</v>
      </c>
      <c r="C2801" s="22" t="s">
        <v>11466</v>
      </c>
      <c r="D2801" s="22" t="s">
        <v>11429</v>
      </c>
      <c r="E2801" s="22" t="s">
        <v>11467</v>
      </c>
      <c r="F2801" s="22" t="s">
        <v>11468</v>
      </c>
      <c r="G2801" s="22"/>
      <c r="H2801" s="14">
        <v>0.040000000000000001</v>
      </c>
      <c r="I2801" s="15" t="s">
        <v>8822</v>
      </c>
      <c r="J2801" s="22" t="s">
        <v>8823</v>
      </c>
      <c r="K2801" s="13">
        <v>90</v>
      </c>
      <c r="L2801" s="23">
        <v>2</v>
      </c>
      <c r="M2801" s="29">
        <f t="shared" si="158"/>
        <v>8</v>
      </c>
      <c r="N2801" s="29">
        <f t="shared" si="159"/>
        <v>10</v>
      </c>
      <c r="O2801" s="23"/>
      <c r="P2801" s="23"/>
      <c r="Q2801" s="23">
        <v>1</v>
      </c>
      <c r="R2801" s="23">
        <v>4</v>
      </c>
      <c r="S2801" s="22" t="s">
        <v>34</v>
      </c>
      <c r="T2801" s="22">
        <v>23</v>
      </c>
      <c r="U2801" s="22">
        <v>4033</v>
      </c>
      <c r="V2801" s="22">
        <v>6100</v>
      </c>
      <c r="W2801" s="22">
        <v>9100</v>
      </c>
      <c r="X2801" s="24"/>
      <c r="Y2801" s="25"/>
      <c r="Z2801" s="18">
        <f>#NAME?</f>
        <v>0</v>
      </c>
      <c r="AA2801" s="18" t="b">
        <f t="shared" si="157"/>
        <v>1</v>
      </c>
      <c r="AB2801" s="26"/>
    </row>
    <row r="2802">
      <c r="A2802" s="21">
        <v>14051</v>
      </c>
      <c r="B2802" s="22" t="s">
        <v>11469</v>
      </c>
      <c r="C2802" s="22" t="s">
        <v>11470</v>
      </c>
      <c r="D2802" s="22" t="s">
        <v>11429</v>
      </c>
      <c r="E2802" s="22" t="s">
        <v>11471</v>
      </c>
      <c r="F2802" s="22" t="s">
        <v>11472</v>
      </c>
      <c r="G2802" s="22"/>
      <c r="H2802" s="14">
        <v>0.040000000000000001</v>
      </c>
      <c r="I2802" s="15" t="s">
        <v>8822</v>
      </c>
      <c r="J2802" s="22" t="s">
        <v>8823</v>
      </c>
      <c r="K2802" s="13">
        <v>90</v>
      </c>
      <c r="L2802" s="23">
        <v>2</v>
      </c>
      <c r="M2802" s="29">
        <f t="shared" si="158"/>
        <v>8</v>
      </c>
      <c r="N2802" s="29">
        <f t="shared" si="159"/>
        <v>10</v>
      </c>
      <c r="O2802" s="23"/>
      <c r="P2802" s="23"/>
      <c r="Q2802" s="23">
        <v>1</v>
      </c>
      <c r="R2802" s="23">
        <v>2</v>
      </c>
      <c r="S2802" s="22" t="s">
        <v>34</v>
      </c>
      <c r="T2802" s="22">
        <v>9</v>
      </c>
      <c r="U2802" s="22">
        <v>1578</v>
      </c>
      <c r="V2802" s="22">
        <v>2400</v>
      </c>
      <c r="W2802" s="22">
        <v>3600</v>
      </c>
      <c r="X2802" s="24"/>
      <c r="Y2802" s="25"/>
      <c r="Z2802" s="18">
        <f>#NAME?</f>
        <v>0</v>
      </c>
      <c r="AA2802" s="18" t="b">
        <f t="shared" si="157"/>
        <v>1</v>
      </c>
      <c r="AB2802" s="26"/>
    </row>
    <row r="2803">
      <c r="A2803" s="21">
        <v>14046</v>
      </c>
      <c r="B2803" s="1" t="s">
        <v>11473</v>
      </c>
      <c r="C2803" s="22" t="s">
        <v>11474</v>
      </c>
      <c r="D2803" s="22" t="s">
        <v>11429</v>
      </c>
      <c r="E2803" s="22" t="s">
        <v>11475</v>
      </c>
      <c r="F2803" s="22" t="s">
        <v>11476</v>
      </c>
      <c r="G2803" s="22"/>
      <c r="H2803" s="14">
        <v>0.040000000000000001</v>
      </c>
      <c r="I2803" s="15" t="s">
        <v>8822</v>
      </c>
      <c r="J2803" s="22" t="s">
        <v>8823</v>
      </c>
      <c r="K2803" s="13">
        <v>90</v>
      </c>
      <c r="L2803" s="23">
        <v>3</v>
      </c>
      <c r="M2803" s="29">
        <f t="shared" si="158"/>
        <v>12</v>
      </c>
      <c r="N2803" s="29">
        <f t="shared" si="159"/>
        <v>15</v>
      </c>
      <c r="O2803" s="23"/>
      <c r="P2803" s="23"/>
      <c r="Q2803" s="23">
        <v>1</v>
      </c>
      <c r="R2803" s="23">
        <v>2</v>
      </c>
      <c r="S2803" s="22" t="s">
        <v>34</v>
      </c>
      <c r="T2803" s="22">
        <v>100</v>
      </c>
      <c r="U2803" s="22">
        <v>17537</v>
      </c>
      <c r="V2803" s="22">
        <v>26300</v>
      </c>
      <c r="W2803" s="22">
        <v>39300</v>
      </c>
      <c r="X2803" s="24"/>
      <c r="Y2803" s="25"/>
      <c r="Z2803" s="18">
        <f>#NAME?</f>
        <v>0</v>
      </c>
      <c r="AA2803" s="18" t="b">
        <f t="shared" si="157"/>
        <v>1</v>
      </c>
      <c r="AB2803" s="26"/>
    </row>
    <row r="2804">
      <c r="A2804" s="21">
        <v>14045</v>
      </c>
      <c r="B2804" s="1" t="s">
        <v>11477</v>
      </c>
      <c r="C2804" s="22" t="s">
        <v>11478</v>
      </c>
      <c r="D2804" s="22" t="s">
        <v>11429</v>
      </c>
      <c r="E2804" s="22" t="s">
        <v>11479</v>
      </c>
      <c r="F2804" s="22" t="s">
        <v>11476</v>
      </c>
      <c r="G2804" s="22"/>
      <c r="H2804" s="14">
        <v>0.040000000000000001</v>
      </c>
      <c r="I2804" s="15" t="s">
        <v>8822</v>
      </c>
      <c r="J2804" s="22" t="s">
        <v>8823</v>
      </c>
      <c r="K2804" s="13">
        <v>90</v>
      </c>
      <c r="L2804" s="23">
        <v>3</v>
      </c>
      <c r="M2804" s="29">
        <f t="shared" si="158"/>
        <v>12</v>
      </c>
      <c r="N2804" s="29">
        <f t="shared" si="159"/>
        <v>15</v>
      </c>
      <c r="O2804" s="23"/>
      <c r="P2804" s="23"/>
      <c r="Q2804" s="23">
        <v>1</v>
      </c>
      <c r="R2804" s="23">
        <v>5</v>
      </c>
      <c r="S2804" s="22" t="s">
        <v>34</v>
      </c>
      <c r="T2804" s="22">
        <v>100</v>
      </c>
      <c r="U2804" s="22">
        <v>17537</v>
      </c>
      <c r="V2804" s="22">
        <v>26300</v>
      </c>
      <c r="W2804" s="22">
        <v>39300</v>
      </c>
      <c r="X2804" s="24"/>
      <c r="Y2804" s="25"/>
      <c r="Z2804" s="18">
        <f>#NAME?</f>
        <v>0</v>
      </c>
      <c r="AA2804" s="18" t="b">
        <f t="shared" si="157"/>
        <v>1</v>
      </c>
      <c r="AB2804" s="26"/>
    </row>
    <row r="2805">
      <c r="A2805" s="21">
        <v>14052</v>
      </c>
      <c r="B2805" s="1" t="s">
        <v>11480</v>
      </c>
      <c r="C2805" s="22" t="s">
        <v>11481</v>
      </c>
      <c r="D2805" s="22" t="s">
        <v>11429</v>
      </c>
      <c r="E2805" s="22" t="s">
        <v>11482</v>
      </c>
      <c r="F2805" s="22" t="s">
        <v>11483</v>
      </c>
      <c r="G2805" s="22"/>
      <c r="H2805" s="14">
        <v>0.040000000000000001</v>
      </c>
      <c r="I2805" s="15" t="s">
        <v>8822</v>
      </c>
      <c r="J2805" s="22" t="s">
        <v>8823</v>
      </c>
      <c r="K2805" s="13">
        <v>90</v>
      </c>
      <c r="L2805" s="23">
        <v>3</v>
      </c>
      <c r="M2805" s="29">
        <f t="shared" si="158"/>
        <v>12</v>
      </c>
      <c r="N2805" s="29">
        <f t="shared" si="159"/>
        <v>15</v>
      </c>
      <c r="O2805" s="23"/>
      <c r="P2805" s="23"/>
      <c r="Q2805" s="23">
        <v>1</v>
      </c>
      <c r="R2805" s="23">
        <v>5</v>
      </c>
      <c r="S2805" s="22" t="s">
        <v>34</v>
      </c>
      <c r="T2805" s="22">
        <v>22</v>
      </c>
      <c r="U2805" s="22">
        <v>3858</v>
      </c>
      <c r="V2805" s="22">
        <v>5800</v>
      </c>
      <c r="W2805" s="22">
        <v>8700</v>
      </c>
      <c r="X2805" s="24"/>
      <c r="Y2805" s="25"/>
      <c r="Z2805" s="18">
        <f>#NAME?</f>
        <v>0</v>
      </c>
      <c r="AA2805" s="18" t="b">
        <f t="shared" si="157"/>
        <v>1</v>
      </c>
      <c r="AB2805" s="26"/>
    </row>
    <row r="2806">
      <c r="A2806" s="21">
        <v>14048</v>
      </c>
      <c r="B2806" s="1" t="s">
        <v>11484</v>
      </c>
      <c r="C2806" s="22" t="s">
        <v>11485</v>
      </c>
      <c r="D2806" s="22" t="s">
        <v>11429</v>
      </c>
      <c r="E2806" s="22" t="s">
        <v>11486</v>
      </c>
      <c r="F2806" s="22" t="s">
        <v>11487</v>
      </c>
      <c r="G2806" s="22"/>
      <c r="H2806" s="14">
        <v>0.040000000000000001</v>
      </c>
      <c r="I2806" s="15" t="s">
        <v>8822</v>
      </c>
      <c r="J2806" s="22" t="s">
        <v>8823</v>
      </c>
      <c r="K2806" s="13">
        <v>90</v>
      </c>
      <c r="L2806" s="23">
        <v>2</v>
      </c>
      <c r="M2806" s="29">
        <f t="shared" si="158"/>
        <v>8</v>
      </c>
      <c r="N2806" s="29">
        <f t="shared" si="159"/>
        <v>10</v>
      </c>
      <c r="O2806" s="23"/>
      <c r="P2806" s="23"/>
      <c r="Q2806" s="23">
        <v>1</v>
      </c>
      <c r="R2806" s="23">
        <v>3</v>
      </c>
      <c r="S2806" s="22" t="s">
        <v>34</v>
      </c>
      <c r="T2806" s="22">
        <v>40</v>
      </c>
      <c r="U2806" s="22">
        <v>7015</v>
      </c>
      <c r="V2806" s="22">
        <v>10500</v>
      </c>
      <c r="W2806" s="22">
        <v>15700</v>
      </c>
      <c r="X2806" s="24"/>
      <c r="Y2806" s="25"/>
      <c r="Z2806" s="18">
        <f>#NAME?</f>
        <v>0</v>
      </c>
      <c r="AA2806" s="18" t="b">
        <f t="shared" si="157"/>
        <v>1</v>
      </c>
      <c r="AB2806" s="26"/>
    </row>
    <row r="2807">
      <c r="A2807" s="21">
        <v>14047</v>
      </c>
      <c r="B2807" s="1" t="s">
        <v>11488</v>
      </c>
      <c r="C2807" s="22" t="s">
        <v>11489</v>
      </c>
      <c r="D2807" s="22" t="s">
        <v>11429</v>
      </c>
      <c r="E2807" s="22" t="s">
        <v>11490</v>
      </c>
      <c r="F2807" s="22" t="s">
        <v>11487</v>
      </c>
      <c r="G2807" s="22"/>
      <c r="H2807" s="14">
        <v>0.040000000000000001</v>
      </c>
      <c r="I2807" s="15" t="s">
        <v>8822</v>
      </c>
      <c r="J2807" s="22" t="s">
        <v>8823</v>
      </c>
      <c r="K2807" s="13">
        <v>90</v>
      </c>
      <c r="L2807" s="23">
        <v>2</v>
      </c>
      <c r="M2807" s="29">
        <f t="shared" si="158"/>
        <v>8</v>
      </c>
      <c r="N2807" s="29">
        <f t="shared" si="159"/>
        <v>10</v>
      </c>
      <c r="O2807" s="23"/>
      <c r="P2807" s="23"/>
      <c r="Q2807" s="23">
        <v>1</v>
      </c>
      <c r="R2807" s="23">
        <v>3</v>
      </c>
      <c r="S2807" s="22" t="s">
        <v>34</v>
      </c>
      <c r="T2807" s="22">
        <v>40</v>
      </c>
      <c r="U2807" s="22">
        <v>7015</v>
      </c>
      <c r="V2807" s="22">
        <v>10500</v>
      </c>
      <c r="W2807" s="22">
        <v>15700</v>
      </c>
      <c r="X2807" s="24"/>
      <c r="Y2807" s="25"/>
      <c r="Z2807" s="18">
        <f>#NAME?</f>
        <v>0</v>
      </c>
      <c r="AA2807" s="18" t="b">
        <f t="shared" si="157"/>
        <v>1</v>
      </c>
      <c r="AB2807" s="26"/>
    </row>
    <row r="2808">
      <c r="A2808" s="21">
        <v>10706</v>
      </c>
      <c r="B2808" s="22" t="s">
        <v>11491</v>
      </c>
      <c r="C2808" s="22" t="s">
        <v>11492</v>
      </c>
      <c r="D2808" s="22" t="s">
        <v>11429</v>
      </c>
      <c r="E2808" s="22" t="s">
        <v>11493</v>
      </c>
      <c r="F2808" s="22" t="s">
        <v>11494</v>
      </c>
      <c r="G2808" s="22"/>
      <c r="H2808" s="14">
        <v>0.040000000000000001</v>
      </c>
      <c r="I2808" s="15" t="s">
        <v>64</v>
      </c>
      <c r="J2808" s="22" t="s">
        <v>65</v>
      </c>
      <c r="K2808" s="13">
        <v>90</v>
      </c>
      <c r="L2808" s="23">
        <v>1</v>
      </c>
      <c r="M2808" s="29">
        <f t="shared" si="158"/>
        <v>4</v>
      </c>
      <c r="N2808" s="29">
        <f t="shared" si="159"/>
        <v>5</v>
      </c>
      <c r="O2808" s="23"/>
      <c r="P2808" s="23"/>
      <c r="Q2808" s="23">
        <v>0</v>
      </c>
      <c r="R2808" s="23">
        <v>0</v>
      </c>
      <c r="S2808" s="22" t="s">
        <v>66</v>
      </c>
      <c r="T2808" s="22">
        <v>11</v>
      </c>
      <c r="U2808" s="22">
        <v>1719</v>
      </c>
      <c r="V2808" s="22">
        <v>2660</v>
      </c>
      <c r="W2808" s="22">
        <v>3670</v>
      </c>
      <c r="X2808" s="24">
        <v>1</v>
      </c>
      <c r="Y2808" s="25"/>
      <c r="Z2808" s="18">
        <f>#NAME?</f>
        <v>0</v>
      </c>
      <c r="AA2808" s="18" t="b">
        <f t="shared" si="157"/>
        <v>1</v>
      </c>
      <c r="AB2808" s="26"/>
    </row>
    <row r="2809">
      <c r="A2809" s="21">
        <v>10705</v>
      </c>
      <c r="B2809" s="1" t="s">
        <v>11495</v>
      </c>
      <c r="C2809" s="22" t="s">
        <v>11496</v>
      </c>
      <c r="D2809" s="22" t="s">
        <v>11429</v>
      </c>
      <c r="E2809" s="22" t="s">
        <v>11497</v>
      </c>
      <c r="F2809" s="22" t="s">
        <v>11494</v>
      </c>
      <c r="G2809" s="22"/>
      <c r="H2809" s="14">
        <v>0.040000000000000001</v>
      </c>
      <c r="I2809" s="15" t="s">
        <v>64</v>
      </c>
      <c r="J2809" s="22" t="s">
        <v>65</v>
      </c>
      <c r="K2809" s="13">
        <v>90</v>
      </c>
      <c r="L2809" s="23">
        <v>1</v>
      </c>
      <c r="M2809" s="29">
        <f t="shared" si="158"/>
        <v>4</v>
      </c>
      <c r="N2809" s="29">
        <f t="shared" si="159"/>
        <v>5</v>
      </c>
      <c r="O2809" s="23"/>
      <c r="P2809" s="23"/>
      <c r="Q2809" s="23">
        <v>0</v>
      </c>
      <c r="R2809" s="23">
        <v>0</v>
      </c>
      <c r="S2809" s="22" t="s">
        <v>66</v>
      </c>
      <c r="T2809" s="22">
        <v>11</v>
      </c>
      <c r="U2809" s="22">
        <v>1719</v>
      </c>
      <c r="V2809" s="22">
        <v>2660</v>
      </c>
      <c r="W2809" s="22">
        <v>3670</v>
      </c>
      <c r="X2809" s="24">
        <v>1</v>
      </c>
      <c r="Y2809" s="25"/>
      <c r="Z2809" s="18">
        <f>#NAME?</f>
        <v>0</v>
      </c>
      <c r="AA2809" s="18" t="b">
        <f t="shared" si="157"/>
        <v>1</v>
      </c>
      <c r="AB2809" s="26"/>
    </row>
    <row r="2810">
      <c r="A2810" s="21">
        <v>10352</v>
      </c>
      <c r="B2810" s="1" t="s">
        <v>11498</v>
      </c>
      <c r="C2810" s="22" t="s">
        <v>11499</v>
      </c>
      <c r="D2810" s="22" t="s">
        <v>11429</v>
      </c>
      <c r="E2810" s="22" t="s">
        <v>11500</v>
      </c>
      <c r="F2810" s="22" t="s">
        <v>11501</v>
      </c>
      <c r="G2810" s="22"/>
      <c r="H2810" s="14">
        <v>0.040000000000000001</v>
      </c>
      <c r="I2810" s="22"/>
      <c r="J2810" s="22"/>
      <c r="K2810" s="22"/>
      <c r="L2810" s="23">
        <v>0</v>
      </c>
      <c r="M2810" s="29">
        <f t="shared" si="158"/>
        <v>0</v>
      </c>
      <c r="N2810" s="29">
        <f t="shared" si="159"/>
        <v>0</v>
      </c>
      <c r="O2810" s="23"/>
      <c r="P2810" s="23"/>
      <c r="Q2810" s="23">
        <v>0</v>
      </c>
      <c r="R2810" s="23">
        <v>0</v>
      </c>
      <c r="S2810" s="22" t="s">
        <v>66</v>
      </c>
      <c r="T2810" s="22">
        <v>25.98</v>
      </c>
      <c r="U2810" s="22">
        <v>4061</v>
      </c>
      <c r="V2810" s="22">
        <v>6290</v>
      </c>
      <c r="W2810" s="22">
        <v>8680</v>
      </c>
      <c r="X2810" s="24"/>
      <c r="Y2810" s="25"/>
      <c r="Z2810" s="18">
        <f>#NAME?</f>
        <v>0</v>
      </c>
      <c r="AA2810" s="18" t="b">
        <f t="shared" si="157"/>
        <v>1</v>
      </c>
      <c r="AB2810" s="26">
        <v>1</v>
      </c>
    </row>
    <row r="2811">
      <c r="A2811" s="21">
        <v>10818</v>
      </c>
      <c r="B2811" s="22" t="s">
        <v>11502</v>
      </c>
      <c r="C2811" s="22" t="s">
        <v>11503</v>
      </c>
      <c r="D2811" s="22" t="s">
        <v>11429</v>
      </c>
      <c r="E2811" s="22" t="s">
        <v>11504</v>
      </c>
      <c r="F2811" s="22" t="s">
        <v>11505</v>
      </c>
      <c r="G2811" s="22"/>
      <c r="H2811" s="14">
        <v>0.040000000000000001</v>
      </c>
      <c r="I2811" s="15" t="s">
        <v>64</v>
      </c>
      <c r="J2811" s="22" t="s">
        <v>65</v>
      </c>
      <c r="K2811" s="13">
        <v>90</v>
      </c>
      <c r="L2811" s="23">
        <v>1</v>
      </c>
      <c r="M2811" s="29">
        <f t="shared" si="158"/>
        <v>4</v>
      </c>
      <c r="N2811" s="29">
        <f t="shared" si="159"/>
        <v>5</v>
      </c>
      <c r="O2811" s="23"/>
      <c r="P2811" s="23"/>
      <c r="Q2811" s="23">
        <v>1</v>
      </c>
      <c r="R2811" s="23">
        <v>2</v>
      </c>
      <c r="S2811" s="22" t="s">
        <v>66</v>
      </c>
      <c r="T2811" s="22">
        <v>18</v>
      </c>
      <c r="U2811" s="22">
        <v>2999.25</v>
      </c>
      <c r="V2811" s="22">
        <v>4360</v>
      </c>
      <c r="W2811" s="22">
        <v>6010</v>
      </c>
      <c r="X2811" s="24">
        <v>10</v>
      </c>
      <c r="Y2811" s="25"/>
      <c r="Z2811" s="18">
        <f>#NAME?</f>
        <v>0</v>
      </c>
      <c r="AA2811" s="18" t="b">
        <f t="shared" si="157"/>
        <v>1</v>
      </c>
      <c r="AB2811" s="26">
        <f>1+1</f>
        <v>2</v>
      </c>
    </row>
    <row r="2812">
      <c r="A2812" s="21">
        <v>10817</v>
      </c>
      <c r="B2812" s="22" t="s">
        <v>11506</v>
      </c>
      <c r="C2812" s="22" t="s">
        <v>11507</v>
      </c>
      <c r="D2812" s="22" t="s">
        <v>11429</v>
      </c>
      <c r="E2812" s="22" t="s">
        <v>11508</v>
      </c>
      <c r="F2812" s="22" t="s">
        <v>11505</v>
      </c>
      <c r="G2812" s="22"/>
      <c r="H2812" s="14">
        <v>0.040000000000000001</v>
      </c>
      <c r="I2812" s="15" t="s">
        <v>64</v>
      </c>
      <c r="J2812" s="22" t="s">
        <v>65</v>
      </c>
      <c r="K2812" s="13">
        <v>90</v>
      </c>
      <c r="L2812" s="23">
        <v>1</v>
      </c>
      <c r="M2812" s="29">
        <f t="shared" si="158"/>
        <v>4</v>
      </c>
      <c r="N2812" s="29">
        <f t="shared" si="159"/>
        <v>5</v>
      </c>
      <c r="O2812" s="23"/>
      <c r="P2812" s="23"/>
      <c r="Q2812" s="23">
        <v>1</v>
      </c>
      <c r="R2812" s="23">
        <v>2</v>
      </c>
      <c r="S2812" s="22" t="s">
        <v>66</v>
      </c>
      <c r="T2812" s="22">
        <v>18</v>
      </c>
      <c r="U2812" s="22">
        <v>2999.25</v>
      </c>
      <c r="V2812" s="22">
        <v>4360</v>
      </c>
      <c r="W2812" s="22">
        <v>6010</v>
      </c>
      <c r="X2812" s="24">
        <v>10</v>
      </c>
      <c r="Y2812" s="25"/>
      <c r="Z2812" s="18">
        <f>#NAME?</f>
        <v>0</v>
      </c>
      <c r="AA2812" s="18" t="b">
        <f t="shared" si="157"/>
        <v>1</v>
      </c>
      <c r="AB2812" s="26">
        <v>0</v>
      </c>
    </row>
    <row r="2813">
      <c r="A2813" s="21">
        <v>14064</v>
      </c>
      <c r="B2813" s="22" t="s">
        <v>11509</v>
      </c>
      <c r="C2813" s="22" t="s">
        <v>11510</v>
      </c>
      <c r="D2813" s="22" t="s">
        <v>11429</v>
      </c>
      <c r="E2813" s="22" t="s">
        <v>11511</v>
      </c>
      <c r="F2813" s="22" t="s">
        <v>11512</v>
      </c>
      <c r="G2813" s="22"/>
      <c r="H2813" s="14">
        <v>0.040000000000000001</v>
      </c>
      <c r="I2813" s="15" t="s">
        <v>64</v>
      </c>
      <c r="J2813" s="22" t="s">
        <v>65</v>
      </c>
      <c r="K2813" s="13">
        <v>90</v>
      </c>
      <c r="L2813" s="23">
        <v>0</v>
      </c>
      <c r="M2813" s="29">
        <f t="shared" si="158"/>
        <v>0</v>
      </c>
      <c r="N2813" s="29">
        <f t="shared" si="159"/>
        <v>0</v>
      </c>
      <c r="O2813" s="23"/>
      <c r="P2813" s="23"/>
      <c r="Q2813" s="23">
        <v>1</v>
      </c>
      <c r="R2813" s="23">
        <v>2</v>
      </c>
      <c r="S2813" s="22" t="s">
        <v>66</v>
      </c>
      <c r="T2813" s="22">
        <v>105</v>
      </c>
      <c r="U2813" s="22">
        <v>2856</v>
      </c>
      <c r="V2813" s="22">
        <v>4280</v>
      </c>
      <c r="W2813" s="22">
        <v>5710</v>
      </c>
      <c r="X2813" s="24"/>
      <c r="Y2813" s="25">
        <v>5</v>
      </c>
      <c r="Z2813" s="18">
        <f>#NAME?</f>
        <v>5</v>
      </c>
      <c r="AA2813" s="18" t="b">
        <f t="shared" si="157"/>
        <v>1</v>
      </c>
      <c r="AB2813" s="26">
        <f t="shared" ref="AB2813:AB2814" si="161">1+1</f>
        <v>2</v>
      </c>
    </row>
    <row r="2814">
      <c r="A2814" s="21">
        <v>14063</v>
      </c>
      <c r="B2814" s="22" t="s">
        <v>11513</v>
      </c>
      <c r="C2814" s="22" t="s">
        <v>11514</v>
      </c>
      <c r="D2814" s="22" t="s">
        <v>11429</v>
      </c>
      <c r="E2814" s="22" t="s">
        <v>11515</v>
      </c>
      <c r="F2814" s="22" t="s">
        <v>11516</v>
      </c>
      <c r="G2814" s="22"/>
      <c r="H2814" s="14">
        <v>0.040000000000000001</v>
      </c>
      <c r="I2814" s="15" t="s">
        <v>64</v>
      </c>
      <c r="J2814" s="22" t="s">
        <v>65</v>
      </c>
      <c r="K2814" s="13">
        <v>90</v>
      </c>
      <c r="L2814" s="23">
        <v>0</v>
      </c>
      <c r="M2814" s="29">
        <f t="shared" si="158"/>
        <v>0</v>
      </c>
      <c r="N2814" s="29">
        <f t="shared" si="159"/>
        <v>0</v>
      </c>
      <c r="O2814" s="23"/>
      <c r="P2814" s="23"/>
      <c r="Q2814" s="23">
        <v>1</v>
      </c>
      <c r="R2814" s="23">
        <v>2</v>
      </c>
      <c r="S2814" s="22" t="s">
        <v>66</v>
      </c>
      <c r="T2814" s="22">
        <v>115</v>
      </c>
      <c r="U2814" s="22">
        <v>3128</v>
      </c>
      <c r="V2814" s="22">
        <v>4690</v>
      </c>
      <c r="W2814" s="22">
        <v>6260</v>
      </c>
      <c r="X2814" s="24"/>
      <c r="Y2814" s="25">
        <v>5</v>
      </c>
      <c r="Z2814" s="18">
        <f>#NAME?</f>
        <v>5</v>
      </c>
      <c r="AA2814" s="18" t="b">
        <f t="shared" si="157"/>
        <v>1</v>
      </c>
      <c r="AB2814" s="26">
        <f t="shared" si="161"/>
        <v>2</v>
      </c>
    </row>
    <row r="2815">
      <c r="A2815" s="21">
        <v>14016</v>
      </c>
      <c r="B2815" s="22" t="s">
        <v>11517</v>
      </c>
      <c r="C2815" s="22" t="s">
        <v>11518</v>
      </c>
      <c r="D2815" s="22" t="s">
        <v>11429</v>
      </c>
      <c r="E2815" s="22" t="s">
        <v>11519</v>
      </c>
      <c r="F2815" s="22" t="s">
        <v>11520</v>
      </c>
      <c r="G2815" s="22"/>
      <c r="H2815" s="14">
        <v>0.040000000000000001</v>
      </c>
      <c r="I2815" s="15" t="s">
        <v>3888</v>
      </c>
      <c r="J2815" s="15" t="s">
        <v>3889</v>
      </c>
      <c r="K2815" s="33">
        <v>1</v>
      </c>
      <c r="L2815" s="23">
        <v>0</v>
      </c>
      <c r="M2815" s="29">
        <f t="shared" si="158"/>
        <v>0</v>
      </c>
      <c r="N2815" s="29">
        <f t="shared" si="159"/>
        <v>0</v>
      </c>
      <c r="O2815" s="23"/>
      <c r="P2815" s="23"/>
      <c r="Q2815" s="23">
        <v>0</v>
      </c>
      <c r="R2815" s="23">
        <v>0</v>
      </c>
      <c r="S2815" s="22" t="s">
        <v>2313</v>
      </c>
      <c r="T2815" s="22">
        <v>0</v>
      </c>
      <c r="U2815" s="22">
        <v>20000</v>
      </c>
      <c r="V2815" s="22">
        <v>20000</v>
      </c>
      <c r="W2815" s="22">
        <v>30000</v>
      </c>
      <c r="X2815" s="24"/>
      <c r="Y2815" s="25"/>
      <c r="Z2815" s="18">
        <f>#NAME?</f>
        <v>0</v>
      </c>
      <c r="AA2815" s="18" t="b">
        <f t="shared" si="157"/>
        <v>1</v>
      </c>
      <c r="AB2815" s="26"/>
    </row>
    <row r="2816">
      <c r="A2816" s="21">
        <v>14017</v>
      </c>
      <c r="B2816" s="22" t="s">
        <v>11521</v>
      </c>
      <c r="C2816" s="22" t="s">
        <v>11522</v>
      </c>
      <c r="D2816" s="22" t="s">
        <v>11429</v>
      </c>
      <c r="E2816" s="22" t="s">
        <v>11523</v>
      </c>
      <c r="F2816" s="22" t="s">
        <v>11524</v>
      </c>
      <c r="G2816" s="22"/>
      <c r="H2816" s="14">
        <v>0.040000000000000001</v>
      </c>
      <c r="I2816" s="15" t="s">
        <v>3888</v>
      </c>
      <c r="J2816" s="15" t="s">
        <v>3889</v>
      </c>
      <c r="K2816" s="33">
        <v>1</v>
      </c>
      <c r="L2816" s="23">
        <v>0</v>
      </c>
      <c r="M2816" s="29">
        <f t="shared" si="158"/>
        <v>0</v>
      </c>
      <c r="N2816" s="29">
        <f t="shared" si="159"/>
        <v>0</v>
      </c>
      <c r="O2816" s="23"/>
      <c r="P2816" s="23"/>
      <c r="Q2816" s="23">
        <v>0</v>
      </c>
      <c r="R2816" s="23">
        <v>0</v>
      </c>
      <c r="S2816" s="22" t="s">
        <v>2313</v>
      </c>
      <c r="T2816" s="22">
        <v>0</v>
      </c>
      <c r="U2816" s="22">
        <v>20000</v>
      </c>
      <c r="V2816" s="22">
        <v>20000</v>
      </c>
      <c r="W2816" s="22">
        <v>30000</v>
      </c>
      <c r="X2816" s="24"/>
      <c r="Y2816" s="25"/>
      <c r="Z2816" s="18">
        <f>#NAME?</f>
        <v>0</v>
      </c>
      <c r="AA2816" s="18" t="b">
        <f t="shared" si="157"/>
        <v>1</v>
      </c>
      <c r="AB2816" s="26"/>
    </row>
    <row r="2817">
      <c r="A2817" s="21">
        <v>14018</v>
      </c>
      <c r="B2817" s="22" t="s">
        <v>11525</v>
      </c>
      <c r="C2817" s="22" t="s">
        <v>11526</v>
      </c>
      <c r="D2817" s="22" t="s">
        <v>11429</v>
      </c>
      <c r="E2817" s="22" t="s">
        <v>11527</v>
      </c>
      <c r="F2817" s="22" t="s">
        <v>11528</v>
      </c>
      <c r="G2817" s="22"/>
      <c r="H2817" s="14">
        <v>0.040000000000000001</v>
      </c>
      <c r="I2817" s="15" t="s">
        <v>3888</v>
      </c>
      <c r="J2817" s="15" t="s">
        <v>3889</v>
      </c>
      <c r="K2817" s="33">
        <v>1</v>
      </c>
      <c r="L2817" s="23">
        <v>0</v>
      </c>
      <c r="M2817" s="29">
        <f t="shared" si="158"/>
        <v>0</v>
      </c>
      <c r="N2817" s="29">
        <f t="shared" si="159"/>
        <v>0</v>
      </c>
      <c r="O2817" s="23"/>
      <c r="P2817" s="23"/>
      <c r="Q2817" s="23">
        <v>0</v>
      </c>
      <c r="R2817" s="23">
        <v>0</v>
      </c>
      <c r="S2817" s="22" t="s">
        <v>2313</v>
      </c>
      <c r="T2817" s="22">
        <v>0</v>
      </c>
      <c r="U2817" s="22">
        <v>20000</v>
      </c>
      <c r="V2817" s="22">
        <v>20000</v>
      </c>
      <c r="W2817" s="22">
        <v>30000</v>
      </c>
      <c r="X2817" s="24"/>
      <c r="Y2817" s="25"/>
      <c r="Z2817" s="18">
        <f>#NAME?</f>
        <v>0</v>
      </c>
      <c r="AA2817" s="18" t="b">
        <f t="shared" si="157"/>
        <v>1</v>
      </c>
      <c r="AB2817" s="26"/>
    </row>
    <row r="2818">
      <c r="A2818" s="21">
        <v>13804</v>
      </c>
      <c r="B2818" s="1" t="s">
        <v>11529</v>
      </c>
      <c r="C2818" s="22" t="s">
        <v>11530</v>
      </c>
      <c r="D2818" s="22" t="s">
        <v>11429</v>
      </c>
      <c r="E2818" s="22" t="s">
        <v>11531</v>
      </c>
      <c r="F2818" s="22" t="s">
        <v>11532</v>
      </c>
      <c r="G2818" s="22"/>
      <c r="H2818" s="14">
        <v>0.040000000000000001</v>
      </c>
      <c r="I2818" s="15" t="s">
        <v>64</v>
      </c>
      <c r="J2818" s="22" t="s">
        <v>65</v>
      </c>
      <c r="K2818" s="13">
        <v>90</v>
      </c>
      <c r="L2818" s="23">
        <v>2</v>
      </c>
      <c r="M2818" s="29">
        <f t="shared" si="158"/>
        <v>8</v>
      </c>
      <c r="N2818" s="29">
        <f t="shared" si="159"/>
        <v>10</v>
      </c>
      <c r="O2818" s="23"/>
      <c r="P2818" s="23"/>
      <c r="Q2818" s="23">
        <v>0</v>
      </c>
      <c r="R2818" s="23">
        <v>0</v>
      </c>
      <c r="S2818" s="22" t="s">
        <v>66</v>
      </c>
      <c r="T2818" s="22">
        <v>38</v>
      </c>
      <c r="U2818" s="22">
        <v>855</v>
      </c>
      <c r="V2818" s="22">
        <v>1330</v>
      </c>
      <c r="W2818" s="22">
        <v>1840</v>
      </c>
      <c r="X2818" s="24">
        <v>2</v>
      </c>
      <c r="Y2818" s="25"/>
      <c r="Z2818" s="18">
        <f>#NAME?</f>
        <v>0</v>
      </c>
      <c r="AA2818" s="18" t="b">
        <f t="shared" si="157"/>
        <v>1</v>
      </c>
      <c r="AB2818" s="26">
        <v>5</v>
      </c>
    </row>
    <row r="2819">
      <c r="A2819" s="21">
        <v>13805</v>
      </c>
      <c r="B2819" s="22" t="s">
        <v>11533</v>
      </c>
      <c r="C2819" s="22" t="s">
        <v>11534</v>
      </c>
      <c r="D2819" s="22" t="s">
        <v>11429</v>
      </c>
      <c r="E2819" s="22" t="s">
        <v>11535</v>
      </c>
      <c r="F2819" s="22" t="s">
        <v>11532</v>
      </c>
      <c r="G2819" s="22"/>
      <c r="H2819" s="14">
        <v>0.040000000000000001</v>
      </c>
      <c r="I2819" s="15" t="s">
        <v>64</v>
      </c>
      <c r="J2819" s="22" t="s">
        <v>65</v>
      </c>
      <c r="K2819" s="13">
        <v>90</v>
      </c>
      <c r="L2819" s="23">
        <v>2</v>
      </c>
      <c r="M2819" s="29">
        <f t="shared" si="158"/>
        <v>8</v>
      </c>
      <c r="N2819" s="29">
        <f t="shared" si="159"/>
        <v>10</v>
      </c>
      <c r="O2819" s="23"/>
      <c r="P2819" s="23"/>
      <c r="Q2819" s="23">
        <v>0</v>
      </c>
      <c r="R2819" s="23">
        <v>0</v>
      </c>
      <c r="S2819" s="22" t="s">
        <v>66</v>
      </c>
      <c r="T2819" s="22">
        <v>38</v>
      </c>
      <c r="U2819" s="22">
        <v>855</v>
      </c>
      <c r="V2819" s="22">
        <v>1330</v>
      </c>
      <c r="W2819" s="22">
        <v>1840</v>
      </c>
      <c r="X2819" s="24">
        <v>12</v>
      </c>
      <c r="Y2819" s="25"/>
      <c r="Z2819" s="18">
        <f>#NAME?</f>
        <v>0</v>
      </c>
      <c r="AA2819" s="18" t="b">
        <f t="shared" ref="AA2819:AA2824" si="162">Y2819=Z2819</f>
        <v>1</v>
      </c>
      <c r="AB2819" s="26">
        <v>1</v>
      </c>
    </row>
    <row r="2820">
      <c r="A2820" s="21">
        <v>11690</v>
      </c>
      <c r="B2820" s="22" t="s">
        <v>11536</v>
      </c>
      <c r="C2820" s="22" t="s">
        <v>11537</v>
      </c>
      <c r="D2820" s="22" t="s">
        <v>11538</v>
      </c>
      <c r="E2820" s="22" t="s">
        <v>11539</v>
      </c>
      <c r="F2820" s="22" t="s">
        <v>11540</v>
      </c>
      <c r="G2820" s="22"/>
      <c r="H2820" s="14">
        <v>0.040000000000000001</v>
      </c>
      <c r="I2820" s="15" t="s">
        <v>64</v>
      </c>
      <c r="J2820" s="22" t="s">
        <v>65</v>
      </c>
      <c r="K2820" s="13">
        <v>90</v>
      </c>
      <c r="L2820" s="23">
        <v>14</v>
      </c>
      <c r="M2820" s="29">
        <f t="shared" si="158"/>
        <v>56</v>
      </c>
      <c r="N2820" s="29">
        <f t="shared" si="159"/>
        <v>70</v>
      </c>
      <c r="O2820" s="23">
        <v>3</v>
      </c>
      <c r="P2820" s="23">
        <v>5</v>
      </c>
      <c r="Q2820" s="23"/>
      <c r="R2820" s="23"/>
      <c r="S2820" s="22" t="s">
        <v>66</v>
      </c>
      <c r="T2820" s="22">
        <v>7.5</v>
      </c>
      <c r="U2820" s="22">
        <v>112</v>
      </c>
      <c r="V2820" s="22">
        <v>260</v>
      </c>
      <c r="W2820" s="22">
        <v>360</v>
      </c>
      <c r="X2820" s="24">
        <v>2</v>
      </c>
      <c r="Y2820" s="25"/>
      <c r="Z2820" s="18">
        <f>#NAME?</f>
        <v>0</v>
      </c>
      <c r="AA2820" s="18" t="b">
        <f t="shared" si="162"/>
        <v>1</v>
      </c>
      <c r="AB2820" s="26"/>
    </row>
    <row r="2821">
      <c r="A2821" s="55">
        <v>10081</v>
      </c>
      <c r="B2821" s="1" t="s">
        <v>11541</v>
      </c>
      <c r="C2821" s="1" t="s">
        <v>11542</v>
      </c>
      <c r="D2821" s="1" t="s">
        <v>11538</v>
      </c>
      <c r="E2821" s="1" t="s">
        <v>11543</v>
      </c>
      <c r="F2821" s="1" t="s">
        <v>11544</v>
      </c>
      <c r="H2821" s="78">
        <v>0.040000000000000001</v>
      </c>
      <c r="I2821" s="79" t="s">
        <v>175</v>
      </c>
      <c r="J2821" s="1" t="s">
        <v>176</v>
      </c>
      <c r="K2821" s="13">
        <v>90</v>
      </c>
      <c r="L2821" s="80">
        <v>64</v>
      </c>
      <c r="M2821" s="81">
        <f t="shared" si="158"/>
        <v>256</v>
      </c>
      <c r="N2821" s="81">
        <f t="shared" si="159"/>
        <v>320</v>
      </c>
      <c r="O2821" s="80">
        <v>5</v>
      </c>
      <c r="P2821" s="80">
        <v>20</v>
      </c>
      <c r="Q2821" s="80"/>
      <c r="R2821" s="80"/>
      <c r="S2821" s="1" t="s">
        <v>66</v>
      </c>
      <c r="T2821" s="1">
        <v>7.9000000000000004</v>
      </c>
      <c r="U2821" s="1">
        <v>201.44999999999999</v>
      </c>
      <c r="V2821" s="1">
        <v>320</v>
      </c>
      <c r="W2821" s="1">
        <v>400</v>
      </c>
      <c r="X2821" s="24">
        <v>2</v>
      </c>
      <c r="Y2821" s="2">
        <v>525</v>
      </c>
      <c r="Z2821" s="18">
        <f>#NAME?</f>
        <v>525</v>
      </c>
      <c r="AA2821" s="18" t="b">
        <f t="shared" si="162"/>
        <v>1</v>
      </c>
    </row>
    <row r="2822">
      <c r="A2822" s="21">
        <v>13026</v>
      </c>
      <c r="B2822" s="22" t="s">
        <v>11545</v>
      </c>
      <c r="C2822" s="22" t="s">
        <v>11546</v>
      </c>
      <c r="D2822" s="22" t="s">
        <v>11538</v>
      </c>
      <c r="E2822" s="22" t="s">
        <v>11547</v>
      </c>
      <c r="F2822" s="22" t="s">
        <v>11548</v>
      </c>
      <c r="G2822" s="22"/>
      <c r="H2822" s="14">
        <v>0.040000000000000001</v>
      </c>
      <c r="I2822" s="15" t="s">
        <v>175</v>
      </c>
      <c r="J2822" s="22" t="s">
        <v>176</v>
      </c>
      <c r="K2822" s="13">
        <v>90</v>
      </c>
      <c r="L2822" s="23">
        <v>0</v>
      </c>
      <c r="M2822" s="29">
        <f t="shared" si="158"/>
        <v>0</v>
      </c>
      <c r="N2822" s="29">
        <f t="shared" si="159"/>
        <v>0</v>
      </c>
      <c r="O2822" s="23"/>
      <c r="P2822" s="23"/>
      <c r="Q2822" s="23">
        <v>0</v>
      </c>
      <c r="R2822" s="23">
        <v>0</v>
      </c>
      <c r="S2822" s="22" t="s">
        <v>34</v>
      </c>
      <c r="T2822" s="22">
        <v>0.39000000000000001</v>
      </c>
      <c r="U2822" s="22">
        <v>61</v>
      </c>
      <c r="V2822" s="22">
        <v>90</v>
      </c>
      <c r="W2822" s="22">
        <v>120</v>
      </c>
      <c r="X2822" s="45"/>
      <c r="Y2822" s="2">
        <v>17</v>
      </c>
      <c r="Z2822" s="18">
        <f>#NAME?</f>
        <v>17</v>
      </c>
      <c r="AA2822" s="18" t="b">
        <f t="shared" si="162"/>
        <v>1</v>
      </c>
      <c r="AB2822" s="26"/>
    </row>
    <row r="2823">
      <c r="K2823" s="1"/>
      <c r="X2823" s="45">
        <v>27</v>
      </c>
      <c r="Y2823" s="25"/>
      <c r="Z2823" s="18" t="e">
        <f>#NAME?</f>
        <v>#N/A</v>
      </c>
      <c r="AA2823" s="18" t="e">
        <f t="shared" si="162"/>
        <v>#N/A</v>
      </c>
    </row>
    <row r="2824">
      <c r="A2824" s="22"/>
      <c r="B2824" s="22"/>
      <c r="C2824" s="22"/>
      <c r="D2824" s="22"/>
      <c r="E2824" s="22"/>
      <c r="F2824" s="22"/>
      <c r="G2824" s="22"/>
      <c r="H2824" s="25"/>
      <c r="I2824" s="22"/>
      <c r="J2824" s="22"/>
      <c r="K2824" s="22"/>
      <c r="L2824" s="66"/>
      <c r="M2824" s="66"/>
      <c r="N2824" s="66"/>
      <c r="O2824" s="66"/>
      <c r="P2824" s="66"/>
      <c r="Q2824" s="66"/>
      <c r="R2824" s="66"/>
      <c r="S2824" s="22"/>
      <c r="T2824" s="22"/>
      <c r="U2824" s="22"/>
      <c r="V2824" s="22"/>
      <c r="W2824" s="22"/>
      <c r="X2824" s="45"/>
      <c r="Y2824" s="2">
        <v>21</v>
      </c>
      <c r="Z2824" s="18" t="e">
        <f>#NAME?</f>
        <v>#N/A</v>
      </c>
      <c r="AA2824" s="18" t="e">
        <f t="shared" si="162"/>
        <v>#N/A</v>
      </c>
      <c r="AB2824" s="26"/>
    </row>
  </sheetData>
  <autoFilter ref="A1:AB2824">
    <filterColumn colId="1">
      <filters blank="1">
        <filter val="AUTOLAMPS0002"/>
        <filter val="AUTOLAMPS0003"/>
        <filter val="AUTOLAMPS0004"/>
        <filter val="AUTOLAMPS0005"/>
        <filter val="AUTOLAMPS0006"/>
        <filter val="AUTOLAMPS0007"/>
        <filter val="AUTOLAMPS0008"/>
        <filter val="AUTOLAMPS0009"/>
        <filter val="AUTOLAMPS0010"/>
        <filter val="AUTOLAMPS0011"/>
        <filter val="AUTOLAMPS0012"/>
        <filter val="AUTOLAMPS0013"/>
        <filter val="AUTOLAMPS0014"/>
        <filter val="AUTOLAMPS0015"/>
        <filter val="AUTOLAMPS0016"/>
        <filter val="AUTOLAMPS0017"/>
        <filter val="AUTOLAMPS0018"/>
        <filter val="AUTOLAMPS0019"/>
        <filter val="AUTOLAMPS0020"/>
        <filter val="AUTOLAMPS0021"/>
        <filter val="AUTOLAMPS0022"/>
        <filter val="AUTOLAMPS0023"/>
        <filter val="AUTOLAMPS0024"/>
        <filter val="AUTOLAMPS0025"/>
        <filter val="AUTOLAMPS0026"/>
        <filter val="AUTOLAMPS0027"/>
        <filter val="AUTOLAMPS0028"/>
        <filter val="AUTOLAMPS0029"/>
        <filter val="AUTOLAMPS0030"/>
        <filter val="AUTOLAMPS0031"/>
        <filter val="AUTOLAMPS0032"/>
        <filter val="AUTOLAMPS0033"/>
        <filter val="AUTOLAMPS0034"/>
        <filter val="AUTOLAMPS0035"/>
        <filter val="AUTOLAMPS0036"/>
        <filter val="AUTOLAMPS0037"/>
        <filter val="AUTOLAMPS0038"/>
        <filter val="AUTOLAMPS0039"/>
        <filter val="AUTOLAMPS0040"/>
        <filter val="AUTOLAMPS0041"/>
        <filter val="AUTOLAMPS0042"/>
        <filter val="AUTOLAMPS0043"/>
        <filter val="AUTOLAMPS0044"/>
        <filter val="AUTOLAMPS0045"/>
        <filter val="AUTOLAMPS0046"/>
        <filter val="AUTOLAMPS0047"/>
        <filter val="AUTOLAMPS0048"/>
        <filter val="AUTOLAMPS0049"/>
        <filter val="AUTOLAMPS0050"/>
        <filter val="AUTOLAMPS0051"/>
        <filter val="AUTOLAMPS0052"/>
        <filter val="AUTOLAMPS0053"/>
        <filter val="AUTOLAMPS0054"/>
        <filter val="AUTOLAMPS0055"/>
        <filter val="AUTOLAMPS0056"/>
        <filter val="AUTOLAMPS0057"/>
        <filter val="AUTOLAMPS0058"/>
        <filter val="AUTOLAMPS0059"/>
        <filter val="AUTOLAMPS0060"/>
        <filter val="AUTOLAMPS0061"/>
        <filter val="AUTOLAMPS0062"/>
        <filter val="AUTOLAMPS0063"/>
        <filter val="AUTOLAMPS0064"/>
        <filter val="AUTOLAMPS0065"/>
        <filter val="AUTOLAMPS0066"/>
        <filter val="AUTOLAMPS0067"/>
        <filter val="AUTOLAMPS0068"/>
        <filter val="AUTOLAMPS0069"/>
        <filter val="AUTOLAMPS0070"/>
        <filter val="AUTOLAMPS0071"/>
        <filter val="AUTOLAMPS0072"/>
        <filter val="AUTOLAMPS0073"/>
        <filter val="AUTOLAMPS0074"/>
        <filter val="AUTOLAMPS0075"/>
        <filter val="AUTOLAMPS0076"/>
        <filter val="AUTOLAMPS0077"/>
        <filter val="AUTOLAMPS0078"/>
        <filter val="AUTOLAMPS0079"/>
        <filter val="AUTOLAMPS0080"/>
        <filter val="AUTOLAMPS0083"/>
        <filter val="AUTOLAMPS0084"/>
        <filter val="AUTOLAMPS0085"/>
        <filter val="AUTOLAMPS0086"/>
        <filter val="AUTOLAMPS0087"/>
        <filter val="AUTOLAMPS0088"/>
        <filter val="AUTOLAMPS0089"/>
        <filter val="AUTOLAMPS0090"/>
        <filter val="AUTOLAMPS0091"/>
        <filter val="AUTOLAMPS0092"/>
        <filter val="AUTOLAMPS0093"/>
        <filter val="AUTOLAMPS0094"/>
        <filter val="AUTOLAMPS0095"/>
        <filter val="AUTOLAMPS0096"/>
        <filter val="AUTOLAMPS0097"/>
        <filter val="AUTOLAMPS0098"/>
        <filter val="AUTOLAMPS0099"/>
        <filter val="AUTOLAMPS0100"/>
        <filter val="AUTOLAMPS0101"/>
        <filter val="AUTOLAMPS0102"/>
        <filter val="AUTOLAMPS0103"/>
        <filter val="AUTOLAMPS0104"/>
        <filter val="AUTOLAMPS0105"/>
        <filter val="AUTOLAMPS0106"/>
        <filter val="AUTOLAMPS0107"/>
        <filter val="AUTOLAMPS0108"/>
        <filter val="AUTOLAMPS0109"/>
        <filter val="AUTOLAMPS0110"/>
        <filter val="AUTOLAMPS0111"/>
        <filter val="AUTOLAMPS0112"/>
        <filter val="AUTOLAMPS0113"/>
        <filter val="AUTOLAMPS0114"/>
        <filter val="AUTOLAMPS0115"/>
        <filter val="AUTOLAMPS0116"/>
        <filter val="AUTOLAMPS0117"/>
        <filter val="AUTOLAMPS0118"/>
        <filter val="AUTOLAMPS0119"/>
        <filter val="AUTOLAMPS0120"/>
        <filter val="AUTOLAMPS0121"/>
        <filter val="AUTOLAMPS0122"/>
        <filter val="AUTOLAMPS0123"/>
        <filter val="AUTOLAMPS0124"/>
        <filter val="AUTOLAMPS0125"/>
        <filter val="AUTOLAMPS0126"/>
        <filter val="AUTOLAMPS0127"/>
        <filter val="AUTOLAMPS0128"/>
        <filter val="AUTOLAMPS0129"/>
        <filter val="AUTOLAMPS0130"/>
        <filter val="AUTOLAMPS0131"/>
        <filter val="AUTOLAMPS0132"/>
        <filter val="AUTOLAMPS0133"/>
        <filter val="AUTOLAMPS0134"/>
        <filter val="AUTOLAMPS0135"/>
        <filter val="AUTOLAMPS0136"/>
        <filter val="AUTOLAMPS0137"/>
        <filter val="AUTOLAMPS0138"/>
        <filter val="AUTOLAMPS0139"/>
        <filter val="AUTOLAMPS0140"/>
        <filter val="AUTOLAMPS0141"/>
        <filter val="AUTOLAMPS0142"/>
        <filter val="AUTOLAMPS0143"/>
        <filter val="AUTOLAMPS0144"/>
        <filter val="AUTOLAMPS0145"/>
        <filter val="AUTOLAMPS0148"/>
        <filter val="AUTOLAMPS0149"/>
        <filter val="AUTOLAMPS0150"/>
        <filter val="AUTOLAMPS0151"/>
        <filter val="AUTOLAMPS0152"/>
        <filter val="AUTOLAMPS0153"/>
        <filter val="AUTOLAMPS0154"/>
        <filter val="AUTOLAMPS0155"/>
        <filter val="AUTOLAMPS0156"/>
        <filter val="AUTOLAMPS0158"/>
        <filter val="AUTOLAMPS0159"/>
        <filter val="AUTOLAMPS0160"/>
        <filter val="AUTOLAMPS0161"/>
        <filter val="AUTOLAMPS0162"/>
        <filter val="AUTOLAMPS0163"/>
        <filter val="AUTOLAMPS0164"/>
        <filter val="AUTOLAMPS0165"/>
        <filter val="AUTOLAMPS0166"/>
        <filter val="AUTOLAMPS0167"/>
        <filter val="AUTOLAMPS0168"/>
        <filter val="AUTOLAMPS0169"/>
        <filter val="AUTOLAMPS0171"/>
        <filter val="AUTOLAMPS0172"/>
        <filter val="AUTOLAMPS0173"/>
        <filter val="AUTOLAMPS0175"/>
        <filter val="AUTOLAMPS0176"/>
        <filter val="AUTOLAMPS0177"/>
        <filter val="AUTOLAMPS0178"/>
        <filter val="AUTOLAMPS0179"/>
        <filter val="AUTOLAMPS0180"/>
        <filter val="AUTOLAMPS0181"/>
        <filter val="AUTOLAMPS0182"/>
        <filter val="AUTOLAMPS0183"/>
        <filter val="AUTOLAMPS0184"/>
        <filter val="AUTOLAMPS0185"/>
        <filter val="AUTOLAMPS0186"/>
        <filter val="AUTOLAMPS0187"/>
        <filter val="AUTOLAMPS0188"/>
        <filter val="AUTOLAMPS0189"/>
        <filter val="AUTOLAMPS0190"/>
        <filter val="AUTOLAMPS0191"/>
        <filter val="AUTOLAMPS0192"/>
        <filter val="AUTOLAMPS0193"/>
        <filter val="AUTOLAMPS0194"/>
        <filter val="AUTOLAMPS0195"/>
        <filter val="AUTOLAMPS0196"/>
        <filter val="AUTOLAMPS0197"/>
        <filter val="AUTOLAMPS0198"/>
        <filter val="AUTOLAMPS0199"/>
        <filter val="AUTOLAMPS0200"/>
        <filter val="AUTOLAMPS0201"/>
        <filter val="AUTOLAMPS0202"/>
        <filter val="AUTOLAMPS0203"/>
        <filter val="AUTOLAMPS0204"/>
        <filter val="AUTOLAMPS0205"/>
        <filter val="AUTOLAMPS0206"/>
        <filter val="AUTOLAMPS0207"/>
        <filter val="AUTOLAMPS0208"/>
        <filter val="AUTOLAMPS0209"/>
        <filter val="AUTOLAMPS0210"/>
        <filter val="AUTOLAMPS0211"/>
        <filter val="AUTOLAMPS0212"/>
        <filter val="AUTOLAMPS0213"/>
        <filter val="AUTOLAMPS0214"/>
        <filter val="AUTOLAMPS0215"/>
        <filter val="AUTOLAMPS0216"/>
        <filter val="AUTOLAMPS0217"/>
        <filter val="AUTOLAMPS0218"/>
        <filter val="AUTOLAMPS0219"/>
        <filter val="AUTOLAMPS0220"/>
        <filter val="AUTOLAMPS0221"/>
        <filter val="AUTOLAMPS0222"/>
        <filter val="AUTOLAMPS0223"/>
        <filter val="AUTOLAMPS0224"/>
        <filter val="AUTOLAMPS0225"/>
        <filter val="AUTOLAMPS0226"/>
        <filter val="AUTOLAMPS0227"/>
        <filter val="AUTOLAMPS0228"/>
        <filter val="AUTOLAMPS0229"/>
        <filter val="AUTOLAMPS0230"/>
        <filter val="AUTOLAMPS0231"/>
        <filter val="AUTOLAMPS0232"/>
        <filter val="AUTOLAMPS0233"/>
        <filter val="AUTOLAMPS0234"/>
        <filter val="AUTOLAMPS0235"/>
        <filter val="AUTOLAMPS0236"/>
        <filter val="AUTOLAMPS0237"/>
        <filter val="AUTOLAMPS0238"/>
        <filter val="AUTOLAMPS0239"/>
        <filter val="AUTOLAMPS0240"/>
        <filter val="AUTOLAMPS0241"/>
        <filter val="AUTOLAMPS0242"/>
        <filter val="AUTOLAMPS0243"/>
        <filter val="AUTOLAMPS0244"/>
        <filter val="AUTOLAMPS0245"/>
        <filter val="AUTOLAMPS0246"/>
        <filter val="AUTOLAMPS0247"/>
        <filter val="AUTOLAMPS0248"/>
        <filter val="AUTOLAMPS0249"/>
        <filter val="AUTOLAMPS0250"/>
        <filter val="AUTOLAMPS0251"/>
        <filter val="AUTOLAMPS0252"/>
        <filter val="AUTOLAMPS0253"/>
        <filter val="AUTOLAMPS0254"/>
        <filter val="AUTOLAMPS0255"/>
        <filter val="AUTOLAMPS0256"/>
        <filter val="AUTOLAMPS0257"/>
        <filter val="AUTOLAMPS0258"/>
        <filter val="AUTOLAMPS0259"/>
        <filter val="AUTOLAMPS0260"/>
        <filter val="AUTOLAMPS0261"/>
        <filter val="AUTOLAMPS0262"/>
        <filter val="AUTOLAMPS0263"/>
        <filter val="AUTOLAMPS0264"/>
        <filter val="AUTOLAMPS0265"/>
        <filter val="AUTOLAMPS0266"/>
        <filter val="AUTOLAMPS0267"/>
        <filter val="AUTOLAMPS0268"/>
        <filter val="AUTOLAMPS0269"/>
        <filter val="AUTOLAMPS0270"/>
        <filter val="AUTOLAMPS0271"/>
        <filter val="AUTOLAMPS0272"/>
        <filter val="AUTOLAMPS0273"/>
        <filter val="AUTOLAMPS0274"/>
        <filter val="AUTOLAMPS0275"/>
        <filter val="AUTOLAMPS0276"/>
        <filter val="AUTOLAMPS0277"/>
        <filter val="AUTOLAMPS0278"/>
        <filter val="AUTOLAMPS0279"/>
        <filter val="AUTOLAMPS0280"/>
        <filter val="AUTOLAMPS0281"/>
        <filter val="AUTOLAMPS0282"/>
        <filter val="AUTOLAMPS0283"/>
        <filter val="AUTOLAMPS0284"/>
        <filter val="AUTOLAMPS0285"/>
        <filter val="AUTOLAMPS0286"/>
        <filter val="AUTOLAMPS0287"/>
        <filter val="AUTOLAMPS0288"/>
        <filter val="AUTOLAMPS0289"/>
        <filter val="AUTOLAMPS0290"/>
        <filter val="AUTOLAMPS0291"/>
        <filter val="AUTOLAMPS0292"/>
        <filter val="AUTOLAMPS0293"/>
        <filter val="AUTOLAMPS0294"/>
        <filter val="AUTOLAMPS0295"/>
        <filter val="AUTOLAMPS0296"/>
        <filter val="AUTOLAMPS0297"/>
        <filter val="AUTOLAMPS0298"/>
        <filter val="AUTOLAMPS0299"/>
        <filter val="AUTOLAMPS0300"/>
        <filter val="AUTOLAMPS0301"/>
        <filter val="AUTOLAMPS0302"/>
        <filter val="AUTOLAMPS0303"/>
        <filter val="AUTOLAMPS0304"/>
        <filter val="AUTOLAMPS0305"/>
        <filter val="AUTOLAMPS0306"/>
        <filter val="AUTOLAMPS0307"/>
        <filter val="AUTOLAMPS0308"/>
        <filter val="AUTOLAMPS0309"/>
        <filter val="AUTOLAMPS0310"/>
        <filter val="AUTOLAMPS0311"/>
        <filter val="AUTOLAMPS0312"/>
        <filter val="AUTOLAMPS0313"/>
        <filter val="AUTOLAMPS0314"/>
        <filter val="AUTOLAMPS0315"/>
        <filter val="AUTOLAMPS0316"/>
        <filter val="AUTOLAMPS0317"/>
        <filter val="AUTOLAMPS0318"/>
        <filter val="AUTOLAMPS0319"/>
        <filter val="AUTOLAMPS0320"/>
        <filter val="AUTOLAMPS0321"/>
        <filter val="AUTOLAMPS0322"/>
        <filter val="AUTOLAMPS0323"/>
        <filter val="AUTOLAMPS0324"/>
        <filter val="AUTOLAMPS0325"/>
        <filter val="AUTOLAMPS0326"/>
        <filter val="AUTOLAMPS0327"/>
        <filter val="AUTOLAMPS0328"/>
        <filter val="AUTOLAMPS0329"/>
        <filter val="AUTOLAMPS0330"/>
        <filter val="AUTOLAMPS0331"/>
        <filter val="AUTOLAMPS0332"/>
        <filter val="AUTOLAMPS0333"/>
        <filter val="AUTOLAMPS0334"/>
        <filter val="AUTOLAMPS0335"/>
        <filter val="AUTOLAMPS0336"/>
        <filter val="AUTOLAMPS0337"/>
        <filter val="AUTOLAMPS0338"/>
        <filter val="AUTOLAMPS0339"/>
        <filter val="AUTOLAMPS0340"/>
        <filter val="AUTOLAMPS0341"/>
        <filter val="AUTOLAMPS0342"/>
        <filter val="AUTOLAMPS0343"/>
        <filter val="AUTOLAMPS0344"/>
        <filter val="AUTOLAMPS0345"/>
        <filter val="AUTOLAMPS0346"/>
        <filter val="AUTOLAMPS0347"/>
        <filter val="AUTOLAMPS0348"/>
        <filter val="AUTOLAMPS0349"/>
        <filter val="AUTOLAMPS0350"/>
        <filter val="AUTOLAMPS0351"/>
        <filter val="AUTOLAMPS0352"/>
        <filter val="AUTOLAMPS0353"/>
        <filter val="AUTOLAMPS0354"/>
        <filter val="AUTOLAMPS0355"/>
        <filter val="AUTOLAMPS0356"/>
        <filter val="AUTOLAMPS0357"/>
        <filter val="AUTOLAMPS0358"/>
        <filter val="AUTOLAMPS0359"/>
        <filter val="AUTOLAMPS0360"/>
        <filter val="AUTOLAMPS0361"/>
        <filter val="AUTOLAMPS0362"/>
        <filter val="AUTOLAMPS0363"/>
        <filter val="AUTOLAMPS0364"/>
        <filter val="AUTOLAMPS0365"/>
        <filter val="AUTOLAMPS0366"/>
        <filter val="AUTOLAMPS0367"/>
        <filter val="AUTOLAMPS0368"/>
        <filter val="AUTOLAMPS0369"/>
        <filter val="AUTOLAMPS0370"/>
        <filter val="AUTOLAMPS0371"/>
        <filter val="AUTOLAMPS0372"/>
        <filter val="AUTOLAMPS0373"/>
        <filter val="AUTOLAMPS0374"/>
        <filter val="AUTOLAMPS0375"/>
        <filter val="AUTOLAMPS0376"/>
        <filter val="AUTOLAMPS0377"/>
        <filter val="AUTOLAMPS0378"/>
        <filter val="AUTOLAMPS0379"/>
        <filter val="AUTOLAMPS0380"/>
        <filter val="AUTOLAMPS0381"/>
        <filter val="AUTOLAMPS0382"/>
        <filter val="AUTOLAMPS0383"/>
        <filter val="AUTOLAMPS0384"/>
        <filter val="AUTOLAMPS0385"/>
        <filter val="AUTOLAMPS0386"/>
        <filter val="AUTOLAMPS0387"/>
        <filter val="AUTOLAMPS0388"/>
        <filter val="AUTOLAMPS0389"/>
        <filter val="AUTOLAMPS0390"/>
        <filter val="AUTOLAMPS0391"/>
        <filter val="AUTOLAMPS0392"/>
        <filter val="AUTOLAMPS0393"/>
        <filter val="AUTOLAMPS0394"/>
        <filter val="AUTOLAMPS0395"/>
        <filter val="AUTOLAMPS0396"/>
        <filter val="AUTOLAMPS0397"/>
        <filter val="AUTOLAMPS0398"/>
        <filter val="AUTOLAMPS0399"/>
        <filter val="AUTOLAMPS0400"/>
        <filter val="AUTOLAMPS0401"/>
        <filter val="AUTOLAMPS0402"/>
        <filter val="AUTOLAMPS0403"/>
        <filter val="AUTOLAMPS0404"/>
        <filter val="AUTOLAMPS0405"/>
        <filter val="AUTOLAMPS0406"/>
        <filter val="AUTOLAMPS0407"/>
        <filter val="AUTOLAMPS0408"/>
        <filter val="AUTOLAMPS0409"/>
        <filter val="AUTOLAMPS0410"/>
        <filter val="AUTOLAMPS0411"/>
        <filter val="AUTOLAMPS0412"/>
        <filter val="AUTOLAMPS0413"/>
        <filter val="AUTOLAMPS0414"/>
        <filter val="AUTOLAMPS0415"/>
        <filter val="AUTOLAMPS0416"/>
        <filter val="AUTOLAMPS0417"/>
        <filter val="AUTOLAMPS0418"/>
        <filter val="AUTOLAMPS0419"/>
        <filter val="AUTOLAMPS0420"/>
        <filter val="AUTOLAMPS0421"/>
        <filter val="AUTOLAMPS0422"/>
        <filter val="AUTOLAMPS0423"/>
        <filter val="AUTOLAMPS0424"/>
        <filter val="AUTOLAMPS0425"/>
        <filter val="AUTOLAMPS0426"/>
        <filter val="AUTOLAMPS0427"/>
        <filter val="AUTOLAMPS0428"/>
        <filter val="AUTOLAMPS0429"/>
        <filter val="AUTOLAMPS0430"/>
        <filter val="AUTOLAMPS0431"/>
        <filter val="AUTOLAMPS0432"/>
        <filter val="AUTOLAMPS0433"/>
        <filter val="AUTOLAMPS0434"/>
        <filter val="AUTOLAMPS0435"/>
        <filter val="AUTOLAMPS0436"/>
        <filter val="AUTOLAMPS0437"/>
        <filter val="AUTOLAMPS0438"/>
        <filter val="AUTOLAMPS0439"/>
        <filter val="AUTOLAMPS0440"/>
        <filter val="AUTOLAMPS0441"/>
        <filter val="AUTOLAMPS0442"/>
        <filter val="AUTOLAMPS0443"/>
        <filter val="AUTOLAMPS0444"/>
        <filter val="AUTOLAMPS0445"/>
        <filter val="AUTOLAMPS0446"/>
        <filter val="AUTOLAMPS0447"/>
        <filter val="AUTOLAMPS0448"/>
        <filter val="AUTOLAMPS0449"/>
        <filter val="AUTOLAMPS0451"/>
        <filter val="AUTOLAMPS0454"/>
        <filter val="AUTOLAMPS0455"/>
        <filter val="AUTOLAMPS0456"/>
        <filter val="AUTOLAMPS0457"/>
        <filter val="AUTOLAMPS0458"/>
        <filter val="AUTOLAMPS0459"/>
        <filter val="AUTOLAMPS0460"/>
        <filter val="AUTOLAMPS0462"/>
        <filter val="AUTOLAMPS0463"/>
        <filter val="AUTOLAMPS0466"/>
        <filter val="AUTOLAMPS0467"/>
        <filter val="AUTOLAMPS0469"/>
        <filter val="AUTOLAMPS0470"/>
        <filter val="AUTOLAMPS0471"/>
        <filter val="AUTOLAMPS0472"/>
        <filter val="AUTOLAMPS0473"/>
        <filter val="AUTOLAMPS0474"/>
        <filter val="AUTOLAMPS0475"/>
        <filter val="AUTOLAMPS0476"/>
        <filter val="AUTOLAMPS0477"/>
        <filter val="AUTOLAMPS0478"/>
        <filter val="AUTOLAMPS0479"/>
        <filter val="AUTOLAMPS0480"/>
        <filter val="AUTOLAMPS0481"/>
        <filter val="AUTOLAMPS0482"/>
        <filter val="AUTOLAMPS0483"/>
        <filter val="AUTOLAMPS0484"/>
        <filter val="AUTOLAMPS0485"/>
        <filter val="AUTOLAMPS0486"/>
        <filter val="AUTOLAMPS0487"/>
        <filter val="AUTOLAMPS0488"/>
        <filter val="AUTOLAMPS0489"/>
        <filter val="AUTOLAMPS0490"/>
        <filter val="AUTOLAMPS0491"/>
        <filter val="AUTOLAMPS0492"/>
        <filter val="AUTOLAMPS0493"/>
        <filter val="AUTOLAMPS0494"/>
        <filter val="AUTOLAMPS0495"/>
        <filter val="AUTOLAMPS0496"/>
        <filter val="AUTOLAMPS0497"/>
        <filter val="AUTOLAMPS0498"/>
        <filter val="AUTOLAMPS0499"/>
        <filter val="AUTOLAMPS0500"/>
        <filter val="AUTOLAMPS0501"/>
        <filter val="AUTOLAMPS0502"/>
        <filter val="AUTOLAMPS0503"/>
        <filter val="AUTOLAMPS0504"/>
        <filter val="AUTOLAMPS0505"/>
        <filter val="AUTOLAMPS0506"/>
        <filter val="AUTOLAMPS0507"/>
        <filter val="AUTOLAMPS0508"/>
        <filter val="AUTOLAMPS0509"/>
        <filter val="AUTOLAMPS0510"/>
        <filter val="AUTOLAMPS0511"/>
        <filter val="AUTOLAMPS0512"/>
        <filter val="AUTOLAMPS0513"/>
        <filter val="AUTOLAMPS0514"/>
        <filter val="AUTOLAMPS0515"/>
        <filter val="AUTOLAMPS0516"/>
        <filter val="AUTOLAMPS0517"/>
        <filter val="AUTOLAMPS0518"/>
        <filter val="AUTOLAMPS0519"/>
        <filter val="AUTOLAMPS0520"/>
        <filter val="AUTOLAMPS0521"/>
        <filter val="AUTOLAMPS0522"/>
        <filter val="AUTOLAMPS0523"/>
        <filter val="AUTOLAMPS0524"/>
        <filter val="AUTOLAMPS0525"/>
        <filter val="AUTOLAMPS0526"/>
        <filter val="AUTOLAMPS0527"/>
        <filter val="AUTOLAMPS0528"/>
        <filter val="AUTOLAMPS0529"/>
        <filter val="AUTOLAMPS0530"/>
        <filter val="AUTOLAMPS0531"/>
        <filter val="AUTOLAMPS0532"/>
        <filter val="AUTOLAMPS0533"/>
        <filter val="AUTOLAMPS0534"/>
        <filter val="AUTOLAMPS0535"/>
        <filter val="AUTOLAMPS0536"/>
        <filter val="AUTOLAMPS0537"/>
        <filter val="AUTOLAMPS0538"/>
        <filter val="AUTOLAMPS0539"/>
        <filter val="AUTOLAMPS0540"/>
        <filter val="AUTOLAMPS0541"/>
        <filter val="AUTOLAMPS0542"/>
        <filter val="AUTOLAMPS0543"/>
        <filter val="AUTOLAMPS0544"/>
        <filter val="AUTOLAMPS0545"/>
        <filter val="AUTOLAMPS0546"/>
        <filter val="AUTOLAMPS0547"/>
        <filter val="AUTOLAMPS0548"/>
        <filter val="AUTOLAMPS0549"/>
        <filter val="AUTOLAMPS0550"/>
        <filter val="AUTOLAMPS0551"/>
        <filter val="AUTOLAMPS0552"/>
        <filter val="AUTOLAMPS0553"/>
        <filter val="AUTOLAMPS0554"/>
        <filter val="AUTOLAMPS0555"/>
        <filter val="AUTOLAMPS0556"/>
        <filter val="AUTOLAMPS0557"/>
        <filter val="AUTOLAMPS0558"/>
        <filter val="AUTOLAMPS0559"/>
        <filter val="AUTOLAMPS0560"/>
        <filter val="AUTOLAMPS0561"/>
        <filter val="AUTOLAMPS0562"/>
        <filter val="AUTOLAMPS0563"/>
        <filter val="AUTOLAMPS0564"/>
        <filter val="AUTOLAMPS0565"/>
        <filter val="AUTOLAMPS0566"/>
        <filter val="AUTOLAMPS0567"/>
        <filter val="AUTOLAMPS0568"/>
        <filter val="AUTOLAMPS0569"/>
        <filter val="AUTOLAMPS0570"/>
        <filter val="AUTOLAMPS0571"/>
        <filter val="AUTOLAMPS0572"/>
        <filter val="AUTOLAMPS0573"/>
        <filter val="AUTOLAMPS0574"/>
        <filter val="AUTOLAMPS0575"/>
        <filter val="AUTOLAMPS0576"/>
        <filter val="AUTOLAMPS0577"/>
        <filter val="AUTOLAMPS0578"/>
        <filter val="AUTOLAMPS0579"/>
        <filter val="AUTOLAMPS0580"/>
        <filter val="AUTOLAMPS0581"/>
        <filter val="AUTOLAMPS0582"/>
        <filter val="AUTOLAMPS0583"/>
        <filter val="AUTOLAMPS0584"/>
        <filter val="AUTOLAMPS0585"/>
        <filter val="AUTOLAMPS0586"/>
        <filter val="AUTOLAMPS0587"/>
        <filter val="AUTOLAMPS0588"/>
        <filter val="AUTOLAMPS0589"/>
        <filter val="AUTOLAMPS0590"/>
        <filter val="AUTOLAMPS0591"/>
        <filter val="AUTOLAMPS0592"/>
        <filter val="AUTOLAMPS0593"/>
        <filter val="AUTOLAMPS0594"/>
        <filter val="AUTOLAMPS0595"/>
        <filter val="AUTOLAMPS0596"/>
        <filter val="AUTOLAMPS0597"/>
        <filter val="AUTOLAMPS0598"/>
        <filter val="AUTOLAMPS0599"/>
        <filter val="AUTOLAMPS0600"/>
        <filter val="AUTOLAMPS0601"/>
        <filter val="AUTOLAMPS0602"/>
        <filter val="AUTOLAMPS0603"/>
        <filter val="AUTOLAMPS0604"/>
        <filter val="AUTOLAMPS0605"/>
        <filter val="AUTOLAMPS0606"/>
        <filter val="AUTOLAMPS0607"/>
        <filter val="AUTOLAMPS0608"/>
        <filter val="AUTOLAMPS0609"/>
        <filter val="AUTOLAMPS0610"/>
        <filter val="AUTOLAMPS0611"/>
        <filter val="AUTOLAMPS0612"/>
        <filter val="AUTOLAMPS0613"/>
        <filter val="AUTOLAMPS0614"/>
        <filter val="AUTOLAMPS0615"/>
        <filter val="AUTOLAMPS0616"/>
        <filter val="AUTOLAMPS0617"/>
        <filter val="AUTOLAMPS0618"/>
        <filter val="AUTOLAMPS0619"/>
        <filter val="AUTOLAMPS0620"/>
        <filter val="AUTOLAMPS0621"/>
        <filter val="AUTOLAMPS0622"/>
        <filter val="AUTOLAMPS0623"/>
        <filter val="AUTOLAMPS0624"/>
        <filter val="AUTOLAMPS0625"/>
        <filter val="AUTOLAMPS0626"/>
        <filter val="AUTOLAMPS0627"/>
        <filter val="AUTOLAMPS0628"/>
        <filter val="AUTOLAMPS0629"/>
        <filter val="AUTOLAMPS0630"/>
        <filter val="AUTOLAMPS0631"/>
        <filter val="AUTOLAMPS0632"/>
        <filter val="AUTOLAMPS0633"/>
        <filter val="AUTOLAMPS0634"/>
        <filter val="AUTOLAMPS0635"/>
        <filter val="AUTOLAMPS0636"/>
        <filter val="AUTOLAMPS0637"/>
        <filter val="AUTOLAMPS0638"/>
        <filter val="AUTOLAMPS0639"/>
        <filter val="AUTOLAMPS0640"/>
        <filter val="AUTOLAMPS0641"/>
        <filter val="AUTOLAMPS0642"/>
        <filter val="AUTOLAMPS0643"/>
        <filter val="AUTOLAMPS0644"/>
        <filter val="AUTOLAMPS0645"/>
        <filter val="AUTOLAMPS0646"/>
        <filter val="AUTOLAMPS0647"/>
        <filter val="AUTOLAMPS0648"/>
        <filter val="AUTOLAMPS0649"/>
        <filter val="AUTOLAMPS0650"/>
        <filter val="AUTOLAMPS0651"/>
        <filter val="AUTOLAMPS0652"/>
        <filter val="AUTOLAMPS0653"/>
        <filter val="AUTOLAMPS0654"/>
        <filter val="AUTOLAMPS0655"/>
        <filter val="AUTOLAMPS0656"/>
        <filter val="AUTOLAMPS0657"/>
        <filter val="AUTOLAMPS0658"/>
        <filter val="AUTOLAMPS0659"/>
        <filter val="AUTOLAMPS0660"/>
        <filter val="AUTOLAMPS0661"/>
        <filter val="AUTOLAMPS0662"/>
        <filter val="AUTOLAMPS0663"/>
        <filter val="AUTOLAMPS0664"/>
        <filter val="AUTOLAMPS0665"/>
        <filter val="AUTOLAMPS0666"/>
        <filter val="AUTOLAMPS0667"/>
        <filter val="AUTOLAMPS0668"/>
        <filter val="AUTOLAMPS0669"/>
        <filter val="AUTOLAMPS0670"/>
        <filter val="AUTOLAMPS0671"/>
        <filter val="AUTOLAMPS0672"/>
        <filter val="AUTOLAMPS0673"/>
        <filter val="AUTOLAMPS0674"/>
        <filter val="AUTOLAMPS0675"/>
        <filter val="AUTOLAMPS0676"/>
        <filter val="AUTOLAMPS0677"/>
        <filter val="AUTOLAMPS0678"/>
        <filter val="AUTOLAMPS0679"/>
        <filter val="AUTOLAMPS0680"/>
        <filter val="AUTOLAMPS0681"/>
        <filter val="AUTOLAMPS0682"/>
        <filter val="AUTOLAMPS0683"/>
        <filter val="AUTOLAMPS0684"/>
        <filter val="AUTOLAMPS0685"/>
        <filter val="AUTOLAMPS0686"/>
        <filter val="AUTOLAMPS0687"/>
        <filter val="AUTOLAMPS0688"/>
        <filter val="AUTOLAMPS0689"/>
        <filter val="AUTOLAMPS0690"/>
        <filter val="AUTOLAMPS0691"/>
        <filter val="AUTOLAMPS0692"/>
        <filter val="AUTOLAMPS0693"/>
        <filter val="AUTOLAMPS0694"/>
        <filter val="AUTOLAMPS0695"/>
        <filter val="AUTOLAMPS0696"/>
        <filter val="AUTOLAMPS0697"/>
        <filter val="AUTOLAMPS0698"/>
        <filter val="AUTOLAMPS0699"/>
        <filter val="AUTOLAMPS0700"/>
        <filter val="AUTOLAMPS0701"/>
        <filter val="AUTOLAMPS0702"/>
        <filter val="AUTOLAMPS0703"/>
        <filter val="AUTOLAMPS0704"/>
        <filter val="AUTOLAMPS0705"/>
        <filter val="AUTOLAMPS0706"/>
        <filter val="AUTOLAMPS0707"/>
        <filter val="AUTOLAMPS0709"/>
        <filter val="AUTOLAMPS0710"/>
        <filter val="AUTOLAMPS0711"/>
        <filter val="AUTOLAMPS0712"/>
        <filter val="AUTOLAMPS0713"/>
        <filter val="AUTOLAMPS0714"/>
        <filter val="AUTOLAMPS0715"/>
        <filter val="AUTOLAMPS0716"/>
        <filter val="AUTOLAMPS0717"/>
        <filter val="AUTOLAMPS0718"/>
        <filter val="AUTOLAMPS0719"/>
        <filter val="AUTOLAMPS0720"/>
        <filter val="AUTOLAMPS0721"/>
        <filter val="AUTOLAMPS0722"/>
        <filter val="AUTOLAMPS0723"/>
        <filter val="AUTOLAMPS0724"/>
        <filter val="AUTOLAMPS0725"/>
        <filter val="AUTOLAMPS0726"/>
        <filter val="AUTOLAMPS0727"/>
        <filter val="AUTOLAMPS0728"/>
        <filter val="AUTOLAMPS0729"/>
        <filter val="AUTOLAMPS0730"/>
        <filter val="AUTOLAMPS0731"/>
        <filter val="AUTOLAMPS0732"/>
        <filter val="AUTOLAMPS0733"/>
        <filter val="AUTOLAMPS0734"/>
        <filter val="AUTOLAMPS0735"/>
        <filter val="AUTOLAMPS0736"/>
        <filter val="AUTOLAMPS0737"/>
        <filter val="AUTOLAMPS0738"/>
        <filter val="AUTOLAMPS0739"/>
        <filter val="AUTOLAMPS0740"/>
        <filter val="AUTOLAMPS0741"/>
        <filter val="AUTOLAMPS0742"/>
        <filter val="AUTOLAMPS0743"/>
        <filter val="AUTOLAMPS0744"/>
        <filter val="AUTOLAMPS0745"/>
        <filter val="AUTOLAMPS0746"/>
        <filter val="AUTOLAMPS0747"/>
        <filter val="AUTOLAMPS0748"/>
        <filter val="AUTOLAMPS0749"/>
        <filter val="AUTOLAMPS0752"/>
        <filter val="AUTOLAMPS0753"/>
        <filter val="AUTOLAMPS0754"/>
        <filter val="AUTOLAMPS0755"/>
        <filter val="AUTOLAMPS0756"/>
        <filter val="AUTOLAMPS0757"/>
        <filter val="AUTOLAMPS0758"/>
        <filter val="AUTOLAMPS0759"/>
        <filter val="AUTOLAMPS0760"/>
        <filter val="AUTOLAMPS0761"/>
        <filter val="AUTOLAMPS0762"/>
        <filter val="AUTOLAMPS0763"/>
        <filter val="AUTOLAMPS0764"/>
        <filter val="AUTOLAMPS0765"/>
        <filter val="AUTOLAMPS0766"/>
        <filter val="AUTOLAMPS0767"/>
        <filter val="AUTOLAMPS0768"/>
        <filter val="AUTOLAMPS0769"/>
        <filter val="AUTOLAMPS0770"/>
        <filter val="AUTOLAMPS0771"/>
        <filter val="AUTOLAMPS0772"/>
        <filter val="AUTOLAMPS0773"/>
        <filter val="AUTOLAMPS0774"/>
        <filter val="AUTOLAMPS0775"/>
        <filter val="AUTOLAMPS0776"/>
        <filter val="AUTOLAMPS0777"/>
        <filter val="AUTOLAMPS0778"/>
        <filter val="AUTOLAMPS0779"/>
        <filter val="AUTOLAMPS0780"/>
        <filter val="AUTOLAMPS0781"/>
        <filter val="AUTOLAMPS0783"/>
        <filter val="AUTOLAMPS0784"/>
        <filter val="AUTOLAMPS0785"/>
        <filter val="AUTOLAMPS0786"/>
        <filter val="AUTOLAMPS0787"/>
        <filter val="AUTOLAMPS0788"/>
        <filter val="AUTOLAMPS0789"/>
        <filter val="AUTOLAMPS0790"/>
        <filter val="AUTOLAMPS0791"/>
        <filter val="AUTOLAMPS0792"/>
        <filter val="AUTOLAMPS0793"/>
        <filter val="AUTOLAMPS0794"/>
        <filter val="AUTOLAMPS0795"/>
        <filter val="AUTOLAMPS0796"/>
        <filter val="AUTOLAMPS0797"/>
        <filter val="AUTOLAMPS0798"/>
        <filter val="AUTOLAMPS0799"/>
        <filter val="AUTOLAMPS0804"/>
        <filter val="AUTOLAMPS0805"/>
        <filter val="AUTOLAMPS0806"/>
        <filter val="AUTOLAMPS0807"/>
        <filter val="AUTOLAMPS0808"/>
        <filter val="AUTOLAMPS0809"/>
        <filter val="AUTOLAMPS0810"/>
        <filter val="AUTOLAMPS0811"/>
        <filter val="AUTOLAMPS0812"/>
        <filter val="AUTOLAMPS0813"/>
        <filter val="AUTOLAMPS0816"/>
        <filter val="AUTOLAMPS0819"/>
        <filter val="AUTOLAMPS0820"/>
        <filter val="AUTOLAMPS0821"/>
        <filter val="AUTOLAMPS0822"/>
        <filter val="AUTOLAMPS0823"/>
        <filter val="AUTOLAMPS0824"/>
        <filter val="AUTOLAMPS0825"/>
        <filter val="AUTOLAMPS0826"/>
        <filter val="AUTOLAMPS0827"/>
        <filter val="AUTOLAMPS0828"/>
        <filter val="AUTOLAMPS0829"/>
        <filter val="AUTOLAMPS0830"/>
        <filter val="AUTOLAMPS0831"/>
        <filter val="AUTOLAMPS0832"/>
        <filter val="AUTOLAMPS0833"/>
        <filter val="AUTOLAMPS0835"/>
        <filter val="AUTOLAMPS0836"/>
        <filter val="AUTOLAMPS0837"/>
        <filter val="AUTOLAMPS0839"/>
        <filter val="AUTOLAMPS0840"/>
        <filter val="AUTOLAMPS0841"/>
        <filter val="AUTOLAMPS0842"/>
        <filter val="AUTOLAMPS0843"/>
        <filter val="AUTOLAMPS0844"/>
        <filter val="AUTOLAMPS0845"/>
        <filter val="AUTOLAMPS0846"/>
        <filter val="AUTOLAMPS0847"/>
        <filter val="AUTOLAMPS0848"/>
        <filter val="AUTOLAMPS0849"/>
        <filter val="AUTOLAMPS0850"/>
        <filter val="AUTOLAMPS0851"/>
        <filter val="AUTOLAMPS0852"/>
        <filter val="AUTOLAMPS0853"/>
        <filter val="AUTOLAMPS0854"/>
        <filter val="AUTOLAMPS0855"/>
        <filter val="AUTOLAMPS0857"/>
        <filter val="AUTOLAMPS0858"/>
        <filter val="AUTOLAMPS0859"/>
        <filter val="AUTOLAMPS0860"/>
        <filter val="AUTOLAMPS0863"/>
        <filter val="AUTOLAMPS0864"/>
        <filter val="AUTOLAMPS0865"/>
        <filter val="AUTOLAMPS0866"/>
        <filter val="AUTOLAMPS0868"/>
        <filter val="AUTOLAMPS0869"/>
        <filter val="AUTOLAMPS0870"/>
        <filter val="AUTOLAMPS0871"/>
        <filter val="AUTOLAMPS0872"/>
        <filter val="AUTOLAMPS0873"/>
        <filter val="AUTOLAMPS0879"/>
        <filter val="AUTOLAMPS0880"/>
        <filter val="AUTOLAMPS0881"/>
        <filter val="AUTOLAMPS0882"/>
        <filter val="AUTOLAMPS0884"/>
        <filter val="AUTOLAMPS0885"/>
        <filter val="AUTOLAMPS0886"/>
        <filter val="AUTOLAMPS0887"/>
        <filter val="AUTOLAMPS0890"/>
        <filter val="AUTOLAMPS0891"/>
        <filter val="AUTOLAMPS0892"/>
        <filter val="AUTOLAMPS0893"/>
        <filter val="AUTOLAMPS0894"/>
        <filter val="AUTOLAMPS0895"/>
        <filter val="AUTOLAMPS0900"/>
        <filter val="AUTOLAMPS0901"/>
        <filter val="AUTOLAMPS0902"/>
        <filter val="AUTOLAMPS0903"/>
        <filter val="AUTOLAMPS0904"/>
        <filter val="AUTOLAMPS0905"/>
        <filter val="AUTOLAMPS0906"/>
        <filter val="AUTOLAMPS0907"/>
        <filter val="AUTOLAMPS0908"/>
        <filter val="AUTOLAMPS0909"/>
        <filter val="AUTOLAMPS0910"/>
        <filter val="AUTOLAMPS0911"/>
        <filter val="AUTOLAMPS0912"/>
        <filter val="AUTOLAMPS0913"/>
        <filter val="AUTOLAMPS0914"/>
        <filter val="AUTOLAMPS0917"/>
        <filter val="AUTOLAMPS0918"/>
        <filter val="AUTOLAMPS0919"/>
        <filter val="AUTOLAMPS0920"/>
        <filter val="AUTOLAMPS0921"/>
        <filter val="AUTOLAMPS0922"/>
        <filter val="AUTOLAMPS0923"/>
        <filter val="AUTOLAMPS0924"/>
        <filter val="AUTOLAMPS0925"/>
        <filter val="AUTOLAMPS0926"/>
        <filter val="AUTOLAMPS0927"/>
        <filter val="AUTOLAMPS0928"/>
        <filter val="AUTOLAMPS0929"/>
        <filter val="AUTOLAMPS0930"/>
        <filter val="AUTOLAMPS0931"/>
        <filter val="AUTOLAMPS0932"/>
        <filter val="AUTOLAMPS0933"/>
        <filter val="AUTOLAMPS0934"/>
        <filter val="AUTOLAMPS0935"/>
        <filter val="AUTOLAMPS0936"/>
        <filter val="AUTOLAMPS0937"/>
        <filter val="AUTOLAMPS0938"/>
        <filter val="AUTOLAMPS0939"/>
        <filter val="AUTOLAMPS0940"/>
        <filter val="AUTOLAMPS0941"/>
        <filter val="AUTOLAMPS0942"/>
        <filter val="AUTOLAMPS0943"/>
        <filter val="AUTOLAMPS0944"/>
        <filter val="AUTOLAMPS0945"/>
        <filter val="AUTOLAMPS0946"/>
        <filter val="AUTOLAMPS0947"/>
        <filter val="AUTOLAMPS0948"/>
        <filter val="AUTOLAMPS0949"/>
        <filter val="AUTOLAMPS0950"/>
        <filter val="AUTOLAMPS0951"/>
        <filter val="AUTOLAMPS0952"/>
        <filter val="AUTOLAMPS0953"/>
        <filter val="AUTOLAMPS0954"/>
        <filter val="AUTOLAMPS0955"/>
        <filter val="AUTOLAMPS0956"/>
        <filter val="AUTOLAMPS0957"/>
        <filter val="AUTOLAMPS0958"/>
        <filter val="AUTOLAMPS0959"/>
        <filter val="AUTOLAMPS0960"/>
        <filter val="AUTOLAMPS0961"/>
        <filter val="AUTOLAMPS0962"/>
        <filter val="AUTOLAMPS0963"/>
        <filter val="AUTOLAMPS0964"/>
        <filter val="AUTOLAMPS0965"/>
        <filter val="AUTOLAMPS0966"/>
        <filter val="AUTOLAMPS0967"/>
        <filter val="AUTOLAMPS0968"/>
        <filter val="AUTOLAMPS0969"/>
        <filter val="AUTOLAMPS0970"/>
        <filter val="AUTOLAMPS0971"/>
        <filter val="AUTOLAMPS0972"/>
        <filter val="AUTOLAMPS0973"/>
        <filter val="AUTOLAMPS0974"/>
        <filter val="AUTOLAMPS0975"/>
        <filter val="AUTOLAMPS0976"/>
        <filter val="AUTOLAMPS0977"/>
        <filter val="AUTOLAMPS0978"/>
        <filter val="AUTOLAMPS0979"/>
        <filter val="AUTOLAMPS0980"/>
        <filter val="AUTOLAMPS0981"/>
        <filter val="AUTOLAMPS0982"/>
        <filter val="AUTOLAMPS0983"/>
        <filter val="AUTOLAMPS0984"/>
        <filter val="AUTOLAMPS0985"/>
        <filter val="AUTOLAMPS0986"/>
        <filter val="AUTOLAMPS0987"/>
        <filter val="AUTOLAMPS0988"/>
        <filter val="AUTOLAMPS0989"/>
        <filter val="AUTOLAMPS0990"/>
        <filter val="AUTOLAMPS0991"/>
        <filter val="AUTOLAMPS0992"/>
        <filter val="AUTOLAMPS0993"/>
        <filter val="AUTOLAMPS0994"/>
        <filter val="AUTOLAMPS0995"/>
        <filter val="AUTOLAMPS0996"/>
        <filter val="AUTOLAMPS0997"/>
        <filter val="AUTOLAMPS0998"/>
        <filter val="AUTOLAMPS0999"/>
        <filter val="AUTOLAMPS1000"/>
        <filter val="AUTOLAMPS1001"/>
        <filter val="AUTOLAMPS1002"/>
        <filter val="AUTOLAMPS1003"/>
        <filter val="AUTOLAMPS1004"/>
        <filter val="AUTOLAMPS1005"/>
        <filter val="AUTOLAMPS1006"/>
        <filter val="AUTOLAMPS1007"/>
        <filter val="AUTOLAMPS1008"/>
        <filter val="AUTOLAMPS1009"/>
        <filter val="AUTOLAMPS1010"/>
        <filter val="AUTOLAMPS1011"/>
        <filter val="AUTOLAMPS1012"/>
        <filter val="AUTOLAMPS1013"/>
        <filter val="AUTOLAMPS1014"/>
        <filter val="AUTOLAMPS1015"/>
        <filter val="AUTOLAMPS1016"/>
        <filter val="AUTOLAMPS1017"/>
        <filter val="AUTOLAMPS1018"/>
        <filter val="AUTOLAMPS1019"/>
        <filter val="AUTOLAMPS1020"/>
        <filter val="AUTOLAMPS1021"/>
        <filter val="AUTOLAMPS1022"/>
        <filter val="AUTOLAMPS1023"/>
        <filter val="AUTOLAMPS1024"/>
        <filter val="AUTOLAMPS1025"/>
        <filter val="AUTOLAMPS1026"/>
        <filter val="AUTOLAMPS1027"/>
        <filter val="AUTOLAMPS1028"/>
        <filter val="AUTOLAMPS1029"/>
        <filter val="AUTOLAMPS1030"/>
        <filter val="AUTOLAMPS1031"/>
        <filter val="AUTOLAMPS1032"/>
        <filter val="AUTOLAMPS1033"/>
        <filter val="AUTOLAMPS1034"/>
        <filter val="AUTOLAMPS1035"/>
        <filter val="AUTOLAMPS1036"/>
        <filter val="AUTOLAMPS1037"/>
        <filter val="AUTOLAMPS1038"/>
        <filter val="AUTOLAMPS1039"/>
        <filter val="AUTOLAMPS1040"/>
        <filter val="AUTOLAMPS1041"/>
        <filter val="AUTOLAMPS1042"/>
        <filter val="AUTOLAMPS1043"/>
        <filter val="AUTOLAMPS1044"/>
        <filter val="AUTOLAMPS1045"/>
        <filter val="AUTOLAMPS1046"/>
        <filter val="AUTOLAMPS1047"/>
        <filter val="AUTOLAMPS1048"/>
        <filter val="AUTOLAMPS1049"/>
        <filter val="AUTOLAMPS1050"/>
        <filter val="AUTOLAMPS1051"/>
        <filter val="AUTOLAMPS1052"/>
        <filter val="AUTOLAMPS1053"/>
        <filter val="AUTOLAMPS1054"/>
        <filter val="AUTOLAMPS1055"/>
        <filter val="AUTOLAMPS1056"/>
        <filter val="AUTOLAMPS1057"/>
        <filter val="AUTOLAMPS1058"/>
        <filter val="AUTOLAMPS1059"/>
        <filter val="AUTOLAMPS1060"/>
        <filter val="AUTOLAMPS1061"/>
        <filter val="AUTOLAMPS1062"/>
        <filter val="AUTOLAMPS1063"/>
        <filter val="AUTOLAMPS1064"/>
        <filter val="AUTOLAMPS1065"/>
        <filter val="AUTOLAMPS1066"/>
        <filter val="AUTOLAMPS1067"/>
        <filter val="AUTOLAMPS1068"/>
        <filter val="AUTOLAMPS1069"/>
        <filter val="AUTOLAMPS1070"/>
        <filter val="AUTOLAMPS1071"/>
        <filter val="AUTOLAMPS1072"/>
        <filter val="AUTOLAMPS1073"/>
        <filter val="AUTOLAMPS1074"/>
        <filter val="AUTOLAMPS1075"/>
        <filter val="AUTOLAMPS1076"/>
        <filter val="AUTOLAMPS1077"/>
        <filter val="AUTOLAMPS1078"/>
        <filter val="AUTOLAMPS1079"/>
        <filter val="AUTOLAMPS1080"/>
        <filter val="AUTOLAMPS1081"/>
        <filter val="AUTOLAMPS1082"/>
        <filter val="AUTOLAMPS1083"/>
        <filter val="AUTOLAMPS1086"/>
        <filter val="AUTOLAMPS1087"/>
        <filter val="AUTOLAMPS1089"/>
        <filter val="AUTOLAMPS1090"/>
        <filter val="AUTOLAMPS1091"/>
        <filter val="AUTOLAMPS1092"/>
        <filter val="AUTOLAMPS1093"/>
        <filter val="AUTOLAMPS1094"/>
        <filter val="AUTOLAMPS1095"/>
        <filter val="AUTOLAMPS1096"/>
        <filter val="AUTOLAMPS1097"/>
        <filter val="AUTOLAMPS1098"/>
        <filter val="AUTOLAMPS1099"/>
        <filter val="AUTOLAMPS1100"/>
        <filter val="AUTOLAMPS1101"/>
        <filter val="AUTOLAMPS1102"/>
        <filter val="AUTOLAMPS1103"/>
        <filter val="AUTOLAMPS1104"/>
        <filter val="AUTOLAMPS1105"/>
        <filter val="AUTOLAMPS1106"/>
        <filter val="AUTOLAMPS1107"/>
        <filter val="AUTOLAMPS1109"/>
        <filter val="AUTOLAMPS1110"/>
        <filter val="AUTOLAMPS1111"/>
        <filter val="AUTOLAMPS1112"/>
        <filter val="AUTOLAMPS1113"/>
        <filter val="AUTOLAMPS1114"/>
        <filter val="AUTOLAMPS1115"/>
        <filter val="AUTOLAMPS1118"/>
        <filter val="AUTOLAMPS1119"/>
        <filter val="AUTOLAMPS1120"/>
        <filter val="AUTOLAMPS1121"/>
        <filter val="AUTOLAMPS1122"/>
        <filter val="AUTOLAMPS1123"/>
        <filter val="AUTOLAMPS1124"/>
        <filter val="AUTOLAMPS1125"/>
        <filter val="AUTOLAMPS1126"/>
        <filter val="AUTOLAMPS1127"/>
        <filter val="AUTOLAMPS1128"/>
        <filter val="AUTOLAMPS1129"/>
        <filter val="AUTOLAMPS1130"/>
        <filter val="AUTOLAMPS1131"/>
        <filter val="AUTOLAMPS1132"/>
        <filter val="AUTOLAMPS1133"/>
        <filter val="AUTOLAMPS1134"/>
        <filter val="AUTOLAMPS1135"/>
        <filter val="AUTOLAMPS1136"/>
        <filter val="AUTOLAMPS1137"/>
        <filter val="AUTOLAMPS1138"/>
        <filter val="AUTOLAMPS1139"/>
        <filter val="AUTOLAMPS1140"/>
        <filter val="AUTOLAMPS1141"/>
        <filter val="AUTOLAMPS1142"/>
        <filter val="AUTOLAMPS1143"/>
        <filter val="AUTOLAMPS1144"/>
        <filter val="AUTOLAMPS1145"/>
        <filter val="AUTOLAMPS1146"/>
        <filter val="AUTOLAMPS1147"/>
        <filter val="AUTOLAMPS1148"/>
        <filter val="AUTOLAMPS1149"/>
        <filter val="AUTOLAMPS1150"/>
        <filter val="AUTOLAMPS1151"/>
        <filter val="AUTOLAMPS1152"/>
        <filter val="AUTOLAMPS1153"/>
        <filter val="AUTOLAMPS1154"/>
        <filter val="AUTOLAMPS1155"/>
        <filter val="AUTOLAMPS1156"/>
        <filter val="AUTOLAMPS1157"/>
        <filter val="AUTOLAMPS1158"/>
        <filter val="AUTOLAMPS1159"/>
        <filter val="AUTOLAMPS1160"/>
        <filter val="AUTOLAMPS1161"/>
        <filter val="AUTOLAMPS1162"/>
        <filter val="AUTOLAMPS1163"/>
        <filter val="AUTOLAMPS1164"/>
        <filter val="AUTOLAMPS1165"/>
        <filter val="AUTOLAMPS1166"/>
        <filter val="AUTOLAMPS1167"/>
        <filter val="AUTOLAMPS1168"/>
        <filter val="AUTOLAMPS1169"/>
        <filter val="AUTOLAMPS1170"/>
        <filter val="AUTOLAMPS1171"/>
        <filter val="AUTOLAMPS1172"/>
        <filter val="AUTOLAMPS1173"/>
        <filter val="AUTOLAMPS1174"/>
        <filter val="AUTOLAMPS1175"/>
        <filter val="AUTOLAMPS1176"/>
        <filter val="AUTOLAMPS1177"/>
        <filter val="AUTOLAMPS1178"/>
        <filter val="AUTOLAMPS1179"/>
        <filter val="AUTOLAMPS1180"/>
        <filter val="AUTOLAMPS1181"/>
        <filter val="AUTOLAMPS1182"/>
        <filter val="AUTOLAMPS1183"/>
        <filter val="AUTOLAMPS1184"/>
        <filter val="AUTOLAMPS1185"/>
        <filter val="AUTOLAMPS1186"/>
        <filter val="AUTOLAMPS1187"/>
        <filter val="AUTOLAMPS1188"/>
        <filter val="AUTOLAMPS1189"/>
        <filter val="AUTOLAMPS1190"/>
        <filter val="AUTOLAMPS1191"/>
        <filter val="AUTOLAMPS1192"/>
        <filter val="AUTOLAMPS1193"/>
        <filter val="AUTOLAMPS1194"/>
        <filter val="AUTOLAMPS1195"/>
        <filter val="AUTOLAMPS1196"/>
        <filter val="AUTOLAMPS1197"/>
        <filter val="AUTOLAMPS1198"/>
        <filter val="AUTOLAMPS1199"/>
        <filter val="AUTOLAMPS1200"/>
        <filter val="AUTOLAMPS1202"/>
        <filter val="AUTOLAMPS1204"/>
        <filter val="AUTOLAMPS1205"/>
        <filter val="AUTOLAMPS1206"/>
        <filter val="AUTOLAMPS1207"/>
        <filter val="AUTOLAMPS1208"/>
        <filter val="AUTOLAMPS1209"/>
        <filter val="AUTOLAMPS1210"/>
        <filter val="AUTOLAMPS1211"/>
        <filter val="AUTOLAMPS1212"/>
        <filter val="AUTOLAMPS1213"/>
        <filter val="AUTOLAMPS1214"/>
        <filter val="AUTOLAMPS1215"/>
        <filter val="AUTOLAMPS1216"/>
        <filter val="AUTOLAMPS1217"/>
        <filter val="AUTOLAMPS1218"/>
        <filter val="AUTOLAMPS1219"/>
        <filter val="AUTOLAMPS1220"/>
        <filter val="AUTOLAMPS1221"/>
        <filter val="AUTOLAMPS1222"/>
        <filter val="AUTOLAMPS1223"/>
        <filter val="AUTOLAMPS1224"/>
        <filter val="AUTOLAMPS1225"/>
        <filter val="AUTOLAMPS1226"/>
        <filter val="AUTOLAMPS1227"/>
        <filter val="AUTOLAMPS1228"/>
        <filter val="AUTOLAMPS1229"/>
        <filter val="AUTOLAMPS1230"/>
        <filter val="AUTOLAMPS1231"/>
        <filter val="AUTOLAMPS1232"/>
        <filter val="AUTOLAMPS1233"/>
        <filter val="AUTOLAMPS1234"/>
        <filter val="AUTOLAMPS1235"/>
        <filter val="AUTOLAMPS1236"/>
        <filter val="AUTOLAMPS1237"/>
        <filter val="AUTOLAMPS1238"/>
        <filter val="AUTOLAMPS1239"/>
        <filter val="AUTOLAMPS1241"/>
        <filter val="AUTOLAMPS1242"/>
        <filter val="AUTOLAMPS1243"/>
        <filter val="AUTOLAMPS1244"/>
        <filter val="AUTOLAMPS1245"/>
        <filter val="AUTOLAMPS1246"/>
        <filter val="AUTOLAMPS1247"/>
        <filter val="AUTOLAMPS1248"/>
        <filter val="AUTOLAMPS1249"/>
        <filter val="AUTOLAMPS1250"/>
        <filter val="AUTOLAMPS1251"/>
        <filter val="AUTOLAMPS1252"/>
        <filter val="AUTOLAMPS1253"/>
        <filter val="AUTOLAMPS1254"/>
        <filter val="AUTOLAMPS1255"/>
        <filter val="AUTOLAMPS1256"/>
        <filter val="AUTOLAMPS1257"/>
        <filter val="AUTOLAMPS1258"/>
        <filter val="AUTOLAMPS1259"/>
        <filter val="AUTOLAMPS1260"/>
        <filter val="AUTOLAMPS1261"/>
        <filter val="AUTOLAMPS1262"/>
        <filter val="AUTOLAMPS1263"/>
        <filter val="AUTOLAMPS1264"/>
        <filter val="AUTOLAMPS1265"/>
        <filter val="AUTOLAMPS1266"/>
        <filter val="AUTOLAMPS1267"/>
        <filter val="AUTOLAMPS1268"/>
        <filter val="AUTOLAMPS1269"/>
        <filter val="AUTOLAMPS1270"/>
        <filter val="AUTOLAMPS1271"/>
        <filter val="AUTOLAMPS1272"/>
        <filter val="AUTOLAMPS1273"/>
        <filter val="AUTOLAMPS1274"/>
        <filter val="AUTOLAMPS1275"/>
        <filter val="AUTOLAMPS1276"/>
        <filter val="AUTOLAMPS1277"/>
        <filter val="AUTOLAMPS1278"/>
        <filter val="AUTOLAMPS1279"/>
        <filter val="AUTOLAMPS1280"/>
        <filter val="AUTOLAMPS1281"/>
        <filter val="AUTOLAMPS1282"/>
        <filter val="AUTOLAMPS1283"/>
        <filter val="AUTOLAMPS1284"/>
        <filter val="AUTOLAMPS1285"/>
        <filter val="AUTOLAMPS1286"/>
        <filter val="AUTOLAMPS1287"/>
        <filter val="AUTOLAMPS1288"/>
        <filter val="AUTOLAMPS1289"/>
        <filter val="AUTOLAMPS1290"/>
        <filter val="AUTOLAMPS1291"/>
        <filter val="AUTOLAMPS1292"/>
        <filter val="AUTOLAMPS1293"/>
        <filter val="AUTOLAMPS1294"/>
        <filter val="AUTOLAMPS1295"/>
        <filter val="AUTOLAMPS1296"/>
        <filter val="AUTOLAMPS1297"/>
        <filter val="AUTOLAMPS1298"/>
        <filter val="AUTOLAMPS1299"/>
        <filter val="AUTOLAMPS1300"/>
        <filter val="AUTOLAMPS1301"/>
        <filter val="AUTOLAMPS1302"/>
        <filter val="AUTOLAMPS1303"/>
        <filter val="AUTOLAMPS1304"/>
        <filter val="AUTOLAMPS1305"/>
        <filter val="AUTOLAMPS1306"/>
        <filter val="AUTOLAMPS1307"/>
        <filter val="AUTOLAMPS1308"/>
        <filter val="AUTOLAMPS1309"/>
        <filter val="AUTOLAMPS1310"/>
        <filter val="AUTOLAMPS1311"/>
        <filter val="AUTOLAMPS1312"/>
        <filter val="AUTOLAMPS1313"/>
        <filter val="AUTOLAMPS1314"/>
        <filter val="AUTOLAMPS1316"/>
        <filter val="AUTOLAMPS1317"/>
        <filter val="AUTOLAMPS1318"/>
        <filter val="AUTOLAMPS1319"/>
        <filter val="AUTOLAMPS1320"/>
        <filter val="AUTOLAMPS1321"/>
        <filter val="AUTOLAMPS1322"/>
        <filter val="AUTOLAMPS1323"/>
        <filter val="AUTOLAMPS1324"/>
        <filter val="AUTOLAMPS1325"/>
        <filter val="AUTOLAMPS1326"/>
        <filter val="AUTOLAMPS1327"/>
        <filter val="AUTOLAMPS1328"/>
        <filter val="AUTOLAMPS1329"/>
        <filter val="AUTOLAMPS1330"/>
        <filter val="AUTOLAMPS1331"/>
        <filter val="AUTOLAMPS1332"/>
        <filter val="AUTOLAMPS1333"/>
        <filter val="AUTOLAMPS1334"/>
        <filter val="AUTOLAMPS1335"/>
        <filter val="AUTOLAMPS1336"/>
        <filter val="AUTOLAMPS1337"/>
        <filter val="AUTOLAMPS1338"/>
        <filter val="AUTOLAMPS1339"/>
        <filter val="AUTOLAMPS1340"/>
        <filter val="AUTOLAMPS1341"/>
        <filter val="AUTOLAMPS1342"/>
        <filter val="AUTOLAMPS1343"/>
        <filter val="AUTOLAMPS1344"/>
        <filter val="AUTOLAMPS1345"/>
        <filter val="AUTOLAMPS1346"/>
        <filter val="AUTOLAMPS1347"/>
        <filter val="AUTOLAMPS1348"/>
        <filter val="AUTOLAMPS1349"/>
        <filter val="AUTOLAMPS1350"/>
        <filter val="AUTOLAMPS1351"/>
        <filter val="AUTOLAMPS1352"/>
        <filter val="AUTOLAMPS1353"/>
        <filter val="AUTOLAMPS1354"/>
        <filter val="AUTOLAMPS1355"/>
        <filter val="AUTOLAMPS1356"/>
        <filter val="AUTOLAMPS1357"/>
        <filter val="AUTOLAMPS1358"/>
        <filter val="AUTOLAMPS1359"/>
        <filter val="AUTOLAMPS1360"/>
        <filter val="AUTOLAMPS1361"/>
        <filter val="AUTOLAMPS1362"/>
        <filter val="AUTOLAMPS1363"/>
        <filter val="AUTOLAMPS1364"/>
        <filter val="AUTOLAMPS1365"/>
        <filter val="AUTOLAMPS1366"/>
        <filter val="AUTOLAMPS1367"/>
        <filter val="AUTOLAMPS1368"/>
        <filter val="AUTOLAMPS1369"/>
        <filter val="AUTOLAMPS1370"/>
        <filter val="AUTOLAMPS1371"/>
        <filter val="AUTOLAMPS1372"/>
        <filter val="AUTOLAMPS1373"/>
        <filter val="AUTOLAMPS1374"/>
        <filter val="AUTOLAMPS1375"/>
        <filter val="AUTOLAMPS1376"/>
        <filter val="AUTOLAMPS1377"/>
        <filter val="AUTOLAMPS1378"/>
        <filter val="AUTOLAMPS1379"/>
        <filter val="AUTOLAMPS1380"/>
        <filter val="AUTOLAMPS1381"/>
        <filter val="AUTOLAMPS1382"/>
        <filter val="AUTOLAMPS1383"/>
        <filter val="AUTOLAMPS1384"/>
        <filter val="AUTOLAMPS1385"/>
        <filter val="AUTOLAMPS1386"/>
        <filter val="AUTOLAMPS1387"/>
        <filter val="AUTOLAMPS1388"/>
        <filter val="AUTOLAMPS1389"/>
        <filter val="AUTOLAMPS1390"/>
        <filter val="AUTOLAMPS1391"/>
        <filter val="AUTOLAMPS1392"/>
        <filter val="AUTOLAMPS1393"/>
        <filter val="AUTOLAMPS1394"/>
        <filter val="AUTOLAMPS1395"/>
        <filter val="AUTOLAMPS1396"/>
        <filter val="AUTOLAMPS1397"/>
        <filter val="AUTOLAMPS1398"/>
        <filter val="AUTOLAMPS1399"/>
        <filter val="AUTOLAMPS1400"/>
        <filter val="AUTOLAMPS1401"/>
        <filter val="AUTOLAMPS1402"/>
        <filter val="AUTOLAMPS1403"/>
        <filter val="AUTOLAMPS1404"/>
        <filter val="AUTOLAMPS1405"/>
        <filter val="AUTOLAMPS1406"/>
        <filter val="AUTOLAMPS1407"/>
        <filter val="AUTOLAMPS1408"/>
        <filter val="AUTOLAMPS1409"/>
        <filter val="AUTOLAMPS1410"/>
        <filter val="AUTOLAMPS1411"/>
        <filter val="AUTOLAMPS1412"/>
        <filter val="AUTOLAMPS1413"/>
        <filter val="AUTOLAMPS1414"/>
        <filter val="AUTOLAMPS1415"/>
        <filter val="AUTOLAMPS1416"/>
        <filter val="AUTOLAMPS1417"/>
        <filter val="AUTOLAMPS1418"/>
        <filter val="AUTOLAMPS1419"/>
        <filter val="AUTOLAMPS1420"/>
        <filter val="AUTOLAMPS1421"/>
        <filter val="AUTOLAMPS1422"/>
        <filter val="AUTOLAMPS1423"/>
        <filter val="AUTOLAMPS1424"/>
        <filter val="AUTOLAMPS1425"/>
        <filter val="AUTOLAMPS1426"/>
        <filter val="AUTOLAMPS1427"/>
        <filter val="AUTOLAMPS1428"/>
        <filter val="AUTOLAMPS1429"/>
        <filter val="AUTOLAMPS1430"/>
        <filter val="AUTOLAMPS1431"/>
        <filter val="AUTOLAMPS1432"/>
        <filter val="AUTOLAMPS1433"/>
        <filter val="AUTOLAMPS1434"/>
        <filter val="AUTOLAMPS1435"/>
        <filter val="AUTOLAMPS1436"/>
        <filter val="AUTOLAMPS1437"/>
        <filter val="AUTOLAMPS1438"/>
        <filter val="AUTOLAMPS1439"/>
        <filter val="AUTOLAMPS1440"/>
        <filter val="AUTOLAMPS1441"/>
        <filter val="AUTOLAMPS1442"/>
        <filter val="AUTOLAMPS1443"/>
        <filter val="AUTOLAMPS1444"/>
        <filter val="AUTOLAMPS1445"/>
        <filter val="AUTOLAMPS1446"/>
        <filter val="AUTOLAMPS1447"/>
        <filter val="AUTOLAMPS1448"/>
        <filter val="AUTOLAMPS1449"/>
        <filter val="AUTOLAMPS1450"/>
        <filter val="AUTOLAMPS1451"/>
        <filter val="AUTOLAMPS1452"/>
        <filter val="AUTOLAMPS1453"/>
        <filter val="AUTOLAMPS1454"/>
        <filter val="AUTOLAMPS1455"/>
        <filter val="AUTOLAMPS1456"/>
        <filter val="AUTOLAMPS1457"/>
        <filter val="AUTOLAMPS1458"/>
        <filter val="AUTOLAMPS1459"/>
        <filter val="AUTOLAMPS1460"/>
        <filter val="AUTOLAMPS1461"/>
        <filter val="AUTOLAMPS1462"/>
        <filter val="AUTOLAMPS1463"/>
        <filter val="AUTOLAMPS1464"/>
        <filter val="AUTOLAMPS1465"/>
        <filter val="AUTOLAMPS1466"/>
        <filter val="AUTOLAMPS1467"/>
        <filter val="AUTOLAMPS1468"/>
        <filter val="AUTOLAMPS1469"/>
        <filter val="AUTOLAMPS1470"/>
        <filter val="AUTOLAMPS1471"/>
        <filter val="AUTOLAMPS1472"/>
        <filter val="AUTOLAMPS1473"/>
        <filter val="AUTOLAMPS1474"/>
        <filter val="AUTOLAMPS1475"/>
        <filter val="AUTOLAMPS1476"/>
        <filter val="AUTOLAMPS1477"/>
        <filter val="AUTOLAMPS1478"/>
        <filter val="AUTOLAMPS1479"/>
        <filter val="AUTOLAMPS1480"/>
        <filter val="AUTOLAMPS1481"/>
        <filter val="AUTOLAMPS1482"/>
        <filter val="AUTOLAMPS1483"/>
        <filter val="AUTOLAMPS1484"/>
        <filter val="AUTOLAMPS1485"/>
        <filter val="AUTOLAMPS1486"/>
        <filter val="AUTOLAMPS1487"/>
        <filter val="AUTOLAMPS1488"/>
        <filter val="AUTOLAMPS1489"/>
        <filter val="AUTOLAMPS1490"/>
        <filter val="AUTOLAMPS1491"/>
        <filter val="AUTOLAMPS1492"/>
        <filter val="AUTOLAMPS1493"/>
        <filter val="AUTOLAMPS1494"/>
        <filter val="AUTOLAMPS1495"/>
        <filter val="AUTOLAMPS1496"/>
        <filter val="AUTOLAMPS1497"/>
        <filter val="AUTOLAMPS1498"/>
        <filter val="AUTOLAMPS1499"/>
        <filter val="AUTOLAMPS1500"/>
        <filter val="AUTOLAMPS1501"/>
        <filter val="AUTOLAMPS1502"/>
        <filter val="AUTOLAMPS1503"/>
        <filter val="AUTOLAMPS1504"/>
        <filter val="AUTOLAMPS1505"/>
        <filter val="AUTOLAMPS1506"/>
        <filter val="AUTOLAMPS1507"/>
        <filter val="AUTOLAMPS1508"/>
        <filter val="AUTOLAMPS1509"/>
        <filter val="AUTOLAMPS1510"/>
        <filter val="AUTOLAMPS1511"/>
        <filter val="AUTOLAMPS1512"/>
        <filter val="AUTOLAMPS1513"/>
        <filter val="AUTOLAMPS1514"/>
        <filter val="AUTOLAMPS1515"/>
        <filter val="AUTOLAMPS1516"/>
        <filter val="AUTOLAMPS1517"/>
        <filter val="AUTOLAMPS1518"/>
        <filter val="AUTOLAMPS1519"/>
        <filter val="AUTOLAMPS1520"/>
        <filter val="AUTOLAMPS1521"/>
        <filter val="AUTOLAMPS1522"/>
        <filter val="AUTOLAMPS1523"/>
        <filter val="AUTOLAMPS1524"/>
        <filter val="AUTOLAMPS1525"/>
        <filter val="AUTOLAMPS1526"/>
        <filter val="AUTOLAMPS1527"/>
        <filter val="AUTOLAMPS1528"/>
        <filter val="AUTOLAMPS1529"/>
        <filter val="AUTOLAMPS1530"/>
        <filter val="AUTOLAMPS1531"/>
        <filter val="AUTOLAMPS1532"/>
        <filter val="AUTOLAMPS1533"/>
        <filter val="AUTOLAMPS1534"/>
        <filter val="AUTOLAMPS1535"/>
        <filter val="AUTOLAMPS1538"/>
        <filter val="AUTOLAMPS1539"/>
        <filter val="AUTOLAMPS1540"/>
        <filter val="AUTOLAMPS1541"/>
        <filter val="AUTOLAMPS1542"/>
        <filter val="AUTOLAMPS1543"/>
        <filter val="AUTOLAMPS1544"/>
        <filter val="AUTOLAMPS1545"/>
        <filter val="AUTOLAMPS1546"/>
        <filter val="AUTOLAMPS1547"/>
        <filter val="AUTOLAMPS1548"/>
        <filter val="AUTOLAMPS1549"/>
        <filter val="AUTOLAMPS1550"/>
        <filter val="AUTOLAMPS1551"/>
        <filter val="AUTOLAMPS1552"/>
        <filter val="AUTOLAMPS1553"/>
        <filter val="AUTOLAMPS1554"/>
        <filter val="AUTOLAMPS1555"/>
        <filter val="AUTOLAMPS1556"/>
        <filter val="AUTOLAMPS1557"/>
        <filter val="AUTOLAMPS1558"/>
        <filter val="AUTOLAMPS1559"/>
        <filter val="AUTOLAMPS1560"/>
        <filter val="AUTOLAMPS1561"/>
        <filter val="AUTOLAMPS1562"/>
        <filter val="AUTOLAMPS1563"/>
        <filter val="AUTOLAMPS1564"/>
        <filter val="AUTOLAMPS1565"/>
        <filter val="AUTOLAMPS1566"/>
        <filter val="AUTOLAMPS1567"/>
        <filter val="AUTOLAMPS1568"/>
        <filter val="AUTOLAMPS1569"/>
        <filter val="AUTOLAMPS1570"/>
        <filter val="AUTOLAMPS1571"/>
        <filter val="AUTOLAMPS1572"/>
        <filter val="AUTOLAMPS1573"/>
        <filter val="AUTOLAMPS1574"/>
        <filter val="AUTOLAMPS1575"/>
        <filter val="AUTOLAMPS1576"/>
        <filter val="AUTOLAMPS1577"/>
        <filter val="AUTOLAMPS1578"/>
        <filter val="AUTOLAMPS1579"/>
        <filter val="AUTOLAMPS1580"/>
        <filter val="AUTOLAMPS1581"/>
        <filter val="AUTOLAMPS1582"/>
        <filter val="AUTOLAMPS1583"/>
        <filter val="AUTOLAMPS1584"/>
        <filter val="AUTOLAMPS1585"/>
        <filter val="AUTOLAMPS1586"/>
        <filter val="AUTOLAMPS1587"/>
        <filter val="AUTOLAMPS1588"/>
        <filter val="AUTOLAMPS1589"/>
        <filter val="AUTOLAMPS1590"/>
        <filter val="AUTOLAMPS1591"/>
        <filter val="AUTOLAMPS1592"/>
        <filter val="AUTOLAMPS1593"/>
        <filter val="AUTOLAMPS1594"/>
        <filter val="AUTOLAMPS1595"/>
        <filter val="AUTOLAMPS1596"/>
        <filter val="AUTOLAMPS1597"/>
        <filter val="AUTOLAMPS1598"/>
        <filter val="AUTOLAMPS1599"/>
        <filter val="AUTOLAMPS1600"/>
        <filter val="AUTOLAMPS1601"/>
        <filter val="AUTOLAMPS1602"/>
        <filter val="AUTOLAMPS1603"/>
        <filter val="AUTOLAMPS1604"/>
        <filter val="AUTOLAMPS1605"/>
        <filter val="AUTOLAMPS1606"/>
        <filter val="AUTOLAMPS1607"/>
        <filter val="AUTOLAMPS1608"/>
        <filter val="AUTOLAMPS1609"/>
        <filter val="AUTOLAMPS1610"/>
        <filter val="AUTOLAMPS1611"/>
        <filter val="AUTOLAMPS1612"/>
        <filter val="AUTOLAMPS1613"/>
        <filter val="AUTOLAMPS1614"/>
        <filter val="AUTOLAMPS1615"/>
        <filter val="AUTOLAMPS1616"/>
        <filter val="AUTOLAMPS1618"/>
        <filter val="AUTOLAMPS1619"/>
        <filter val="AUTOLAMPS1620"/>
        <filter val="AUTOLAMPS1621"/>
        <filter val="AUTOLAMPS1622"/>
        <filter val="AUTOLAMPS1623"/>
        <filter val="AUTOLAMPS1624"/>
        <filter val="AUTOLAMPS1625"/>
        <filter val="AUTOLAMPS1626"/>
        <filter val="AUTOLAMPS1627"/>
        <filter val="AUTOLAMPS1628"/>
        <filter val="AUTOLAMPS1629"/>
        <filter val="AUTOLAMPS1630"/>
        <filter val="AUTOLAMPS1631"/>
        <filter val="AUTOLAMPS1632"/>
        <filter val="AUTOLAMPS1633"/>
        <filter val="AUTOLAMPS1634"/>
        <filter val="AUTOLAMPS1635"/>
        <filter val="AUTOLAMPS1636"/>
        <filter val="AUTOLAMPS1637"/>
        <filter val="AUTOLAMPS1638"/>
        <filter val="AUTOLAMPS1639"/>
        <filter val="AUTOLAMPS1640"/>
        <filter val="AUTOLAMPS1641"/>
        <filter val="AUTOLAMPS1642"/>
        <filter val="AUTOLAMPS1643"/>
        <filter val="AUTOLAMPS1644"/>
        <filter val="AUTOLAMPS1645"/>
        <filter val="AUTOLAMPS1646"/>
        <filter val="AUTOLAMPS1647"/>
        <filter val="AUTOLAMPS1648"/>
        <filter val="AUTOLAMPS1649"/>
        <filter val="AUTOLAMPS1650"/>
        <filter val="AUTOLAMPS1651"/>
        <filter val="AUTOLAMPS1652"/>
        <filter val="AUTOLAMPS1653"/>
        <filter val="AUTOLAMPS1654"/>
        <filter val="AUTOLAMPS1655"/>
        <filter val="AUTOLAMPS1656"/>
        <filter val="AUTOLAMPS1657"/>
        <filter val="AUTOLAMPS1658"/>
        <filter val="AUTOLAMPS1659"/>
        <filter val="AUTOLAMPS1660"/>
        <filter val="AUTOLAMPS1661"/>
        <filter val="AUTOLAMPS1662"/>
        <filter val="AUTOLAMPS1663"/>
        <filter val="AUTOLAMPS1664"/>
        <filter val="AUTOLAMPS1665"/>
        <filter val="AUTOLAMPS1666"/>
        <filter val="AUTOLAMPS1667"/>
        <filter val="AUTOLAMPS1668"/>
        <filter val="AUTOLAMPS1669"/>
        <filter val="AUTOLAMPS1670"/>
        <filter val="AUTOLAMPS1671"/>
        <filter val="AUTOLAMPS1672"/>
        <filter val="AUTOLAMPS1673"/>
        <filter val="AUTOLAMPS1674"/>
        <filter val="AUTOLAMPS1675"/>
        <filter val="AUTOLAMPS1676"/>
        <filter val="AUTOLAMPS1677"/>
        <filter val="AUTOLAMPS1678"/>
        <filter val="AUTOLAMPS1679"/>
        <filter val="AUTOLAMPS1680"/>
        <filter val="AUTOLAMPS1681"/>
        <filter val="AUTOLAMPS1682"/>
        <filter val="AUTOLAMPS1683"/>
        <filter val="AUTOLAMPS1684"/>
        <filter val="AUTOLAMPS1685"/>
        <filter val="AUTOLAMPS1686"/>
        <filter val="AUTOLAMPS1687"/>
        <filter val="AUTOLAMPS1688"/>
        <filter val="AUTOLAMPS1689"/>
        <filter val="AUTOLAMPS1690"/>
        <filter val="AUTOLAMPS1691"/>
        <filter val="AUTOLAMPS1692"/>
        <filter val="AUTOLAMPS1693"/>
        <filter val="AUTOLAMPS1694"/>
        <filter val="AUTOLAMPS1695"/>
        <filter val="AUTOLAMPS1696"/>
        <filter val="AUTOLAMPS1697"/>
        <filter val="AUTOLAMPS1698"/>
        <filter val="AUTOLAMPS1699"/>
        <filter val="AUTOLAMPS1700"/>
        <filter val="AUTOLAMPS1701"/>
        <filter val="AUTOLAMPS1702"/>
        <filter val="AUTOLAMPS1703"/>
        <filter val="AUTOLAMPS1704"/>
        <filter val="AUTOLAMPS1705"/>
        <filter val="AUTOLAMPS1706"/>
        <filter val="AUTOLAMPS1707"/>
        <filter val="AUTOLAMPS1708"/>
        <filter val="AUTOLAMPS1709"/>
        <filter val="AUTOLAMPS1710"/>
        <filter val="AUTOLAMPS1711"/>
        <filter val="AUTOLAMPS1712"/>
        <filter val="AUTOLAMPS1713"/>
        <filter val="AUTOLAMPS1714"/>
        <filter val="AUTOLAMPS1715"/>
        <filter val="AUTOLAMPS1716"/>
        <filter val="AUTOLAMPS1717"/>
        <filter val="AUTOLAMPS1718"/>
        <filter val="AUTOLAMPS1719"/>
        <filter val="AUTOLAMPS1720"/>
        <filter val="AUTOLAMPS1721"/>
        <filter val="AUTOLAMPS1722"/>
        <filter val="AUTOLAMPS1723"/>
        <filter val="AUTOLAMPS1724"/>
        <filter val="AUTOLAMPS1725"/>
        <filter val="AUTOLAMPS1726"/>
        <filter val="AUTOLAMPS1727"/>
        <filter val="AUTOLAMPS1728"/>
        <filter val="AUTOLAMPS1729"/>
        <filter val="AUTOLAMPS1730"/>
        <filter val="AUTOLAMPS1731"/>
        <filter val="AUTOLAMPS1732"/>
        <filter val="AUTOLAMPS1733"/>
        <filter val="AUTOLAMPS1734"/>
        <filter val="AUTOLAMPS1735"/>
        <filter val="AUTOLAMPS1736"/>
        <filter val="AUTOLAMPS1737"/>
        <filter val="AUTOLAMPS1738"/>
        <filter val="AUTOLAMPS1739"/>
        <filter val="AUTOLAMPS1740"/>
        <filter val="AUTOLAMPS1741"/>
        <filter val="AUTOLAMPS1742"/>
        <filter val="AUTOLAMPS1743"/>
        <filter val="AUTOLAMPS1744"/>
        <filter val="AUTOLAMPS1745"/>
        <filter val="AUTOLAMPS1746"/>
        <filter val="AUTOLAMPS1747"/>
        <filter val="AUTOLAMPS1748"/>
        <filter val="AUTOLAMPS1749"/>
        <filter val="AUTOLAMPS1750"/>
        <filter val="AUTOLAMPS1751"/>
        <filter val="AUTOLAMPS1752"/>
        <filter val="AUTOLAMPS1753"/>
        <filter val="AUTOLAMPS1754"/>
        <filter val="AUTOLAMPS1755"/>
        <filter val="AUTOLAMPS1756"/>
        <filter val="AUTOLAMPS1757"/>
        <filter val="AUTOLAMPS1758"/>
        <filter val="AUTOLAMPS1759"/>
        <filter val="AUTOLAMPS1760"/>
        <filter val="AUTOLAMPS1761"/>
        <filter val="AUTOLAMPS1762"/>
        <filter val="AUTOLAMPS1763"/>
        <filter val="AUTOLAMPS1764"/>
        <filter val="AUTOLAMPS1765"/>
        <filter val="AUTOLAMPS1766"/>
        <filter val="AUTOLAMPS1767"/>
        <filter val="AUTOLAMPS1768"/>
        <filter val="AUTOLAMPS1769"/>
        <filter val="AUTOLAMPS1770"/>
        <filter val="AUTOLAMPS1771"/>
        <filter val="AUTOLAMPS1772"/>
        <filter val="AUTOLAMPS1773"/>
        <filter val="AUTOLAMPS1774"/>
        <filter val="AUTOLAMPS1775"/>
        <filter val="AUTOLAMPS1776"/>
        <filter val="AUTOLAMPS1777"/>
        <filter val="AUTOLAMPS1778"/>
        <filter val="AUTOLAMPS1779"/>
        <filter val="AUTOLAMPS1780"/>
        <filter val="AUTOLAMPS1781"/>
        <filter val="AUTOLAMPS1782"/>
        <filter val="AUTOLAMPS1783"/>
        <filter val="AUTOLAMPS1784"/>
        <filter val="AUTOLAMPS1785"/>
        <filter val="AUTOLAMPS1786"/>
        <filter val="AUTOLAMPS1787"/>
        <filter val="AUTOLAMPS1788"/>
        <filter val="AUTOLAMPS1789"/>
        <filter val="AUTOLAMPS1790"/>
        <filter val="AUTOLAMPS1791"/>
        <filter val="AUTOLAMPS1792"/>
        <filter val="AUTOLAMPS1793"/>
        <filter val="AUTOLAMPS1794"/>
        <filter val="AUTOLAMPS1795"/>
        <filter val="AUTOLAMPS1796"/>
        <filter val="AUTOLAMPS1797"/>
        <filter val="AUTOLAMPS1798"/>
        <filter val="AUTOLAMPS1799"/>
        <filter val="AUTOLAMPS1800"/>
        <filter val="AUTOLAMPS1801"/>
        <filter val="AUTOLAMPS1802"/>
        <filter val="AUTOLAMPS1803"/>
        <filter val="AUTOLAMPS1804"/>
        <filter val="AUTOLAMPS1805"/>
        <filter val="AUTOLAMPS1806"/>
        <filter val="AUTOLAMPS1807"/>
        <filter val="AUTOLAMPS1809"/>
        <filter val="AUTOLAMPS1810"/>
        <filter val="AUTOLAMPS1811"/>
        <filter val="AUTOLAMPS1812"/>
        <filter val="AUTOLAMPS1813"/>
        <filter val="AUTOLAMPS1814"/>
        <filter val="AUTOLAMPS1815"/>
        <filter val="AUTOLAMPS1816"/>
        <filter val="AUTOLAMPS1817"/>
        <filter val="AUTOLAMPS1818"/>
        <filter val="AUTOLAMPS1819"/>
        <filter val="AUTOLAMPS1820"/>
        <filter val="AUTOLAMPS1821"/>
        <filter val="AUTOLAMPS1822"/>
        <filter val="AUTOLAMPS1823"/>
        <filter val="AUTOLAMPS1824"/>
        <filter val="AUTOLAMPS1825"/>
        <filter val="AUTOLAMPS1826"/>
        <filter val="AUTOLAMPS1827"/>
        <filter val="AUTOLAMPS1828"/>
        <filter val="AUTOLAMPS1829"/>
        <filter val="AUTOLAMPS1830"/>
        <filter val="AUTOLAMPS1831"/>
        <filter val="AUTOLAMPS1832"/>
        <filter val="AUTOLAMPS1833"/>
        <filter val="AUTOLAMPS1834"/>
        <filter val="AUTOLAMPS1835"/>
        <filter val="AUTOLAMPS1836"/>
        <filter val="AUTOLAMPS1837"/>
        <filter val="AUTOLAMPS1838"/>
        <filter val="AUTOLAMPS1839"/>
        <filter val="AUTOLAMPS1840"/>
        <filter val="AUTOLAMPS1841"/>
        <filter val="AUTOLAMPS1842"/>
        <filter val="AUTOLAMPS1843"/>
        <filter val="AUTOLAMPS1844"/>
        <filter val="AUTOLAMPS1845"/>
        <filter val="AUTOLAMPS1846"/>
        <filter val="AUTOLAMPS1847"/>
        <filter val="AUTOLAMPS1848"/>
        <filter val="AUTOLAMPS1849"/>
        <filter val="AUTOLAMPS1850"/>
        <filter val="AUTOLAMPS1851"/>
        <filter val="AUTOLAMPS1852"/>
        <filter val="AUTOLAMPS1853"/>
        <filter val="AUTOLAMPS1854"/>
        <filter val="AUTOLAMPS1855"/>
        <filter val="AUTOLAMPS1856"/>
        <filter val="AUTOLAMPS1857"/>
        <filter val="AUTOLAMPS1858"/>
        <filter val="AUTOLAMPS1859"/>
        <filter val="AUTOLAMPS1860"/>
        <filter val="AUTOLAMPS1861"/>
        <filter val="AUTOLAMPS1862"/>
        <filter val="AUTOLAMPS1863"/>
        <filter val="AUTOLAMPS1864"/>
        <filter val="AUTOLAMPS1865"/>
        <filter val="AUTOLAMPS1867"/>
        <filter val="AUTOLAMPS1868"/>
        <filter val="AUTOLAMPS1869"/>
        <filter val="AUTOLAMPS1870"/>
        <filter val="AUTOLAMPS1871"/>
        <filter val="AUTOLAMPS1872"/>
        <filter val="AUTOLAMPS1873"/>
        <filter val="AUTOLAMPS1874"/>
        <filter val="AUTOLAMPS1875"/>
        <filter val="AUTOLAMPS1876"/>
        <filter val="AUTOLAMPS1877"/>
        <filter val="AUTOLAMPS1878"/>
        <filter val="AUTOLAMPS1879"/>
        <filter val="AUTOLAMPS1880"/>
        <filter val="AUTOLAMPS1881"/>
        <filter val="AUTOLAMPS1882"/>
        <filter val="AUTOLAMPS1883"/>
        <filter val="AUTOLAMPS1884"/>
        <filter val="AUTOLAMPS1885"/>
        <filter val="AUTOLAMPS1886"/>
        <filter val="AUTOLAMPS1887"/>
        <filter val="AUTOLAMPS1888"/>
        <filter val="AUTOLAMPS1889"/>
        <filter val="AUTOLAMPS1890"/>
        <filter val="AUTOLAMPS1891"/>
        <filter val="AUTOLAMPS1892"/>
        <filter val="AUTOLAMPS1893"/>
        <filter val="AUTOLAMPS1894"/>
        <filter val="AUTOLAMPS1897"/>
        <filter val="AUTOLAMPS1898"/>
        <filter val="AUTOLAMPS1899"/>
        <filter val="AUTOLAMPS1900"/>
        <filter val="AUTOLAMPS1901"/>
        <filter val="AUTOLAMPS1902"/>
        <filter val="AUTOLAMPS1903"/>
        <filter val="AUTOLAMPS1904"/>
        <filter val="AUTOLAMPS1905"/>
        <filter val="AUTOLAMPS1906"/>
        <filter val="AUTOLAMPS1907"/>
        <filter val="AUTOLAMPS1908"/>
        <filter val="AUTOLAMPS1909"/>
        <filter val="AUTOLAMPS1910"/>
        <filter val="AUTOLAMPS1911"/>
        <filter val="AUTOLAMPS1912"/>
        <filter val="AUTOLAMPS1913"/>
        <filter val="AUTOLAMPS1914"/>
        <filter val="AUTOLAMPS1915"/>
        <filter val="AUTOLAMPS1916"/>
        <filter val="AUTOLAMPS1917"/>
        <filter val="AUTOLAMPS1918"/>
        <filter val="AUTOLAMPS1919"/>
        <filter val="AUTOLAMPS1920"/>
        <filter val="AUTOLAMPS1921"/>
        <filter val="AUTOLAMPS1922"/>
        <filter val="AUTOLAMPS1923"/>
        <filter val="AUTOLAMPS1924"/>
        <filter val="AUTOLAMPS1925"/>
        <filter val="AUTOLAMPS1926"/>
        <filter val="AUTOLAMPS1927"/>
        <filter val="AUTOLAMPS1928"/>
        <filter val="AUTOLAMPS1929"/>
        <filter val="AUTOLAMPS1930"/>
        <filter val="AUTOLAMPS1931"/>
        <filter val="AUTOLAMPS1932"/>
        <filter val="AUTOLAMPS1933"/>
        <filter val="AUTOLAMPS1934"/>
        <filter val="AUTOLAMPS1935"/>
        <filter val="AUTOLAMPS1936"/>
        <filter val="AUTOLAMPS1937"/>
        <filter val="AUTOLAMPS1938"/>
        <filter val="AUTOLAMPS1939"/>
        <filter val="AUTOLAMPS1940"/>
        <filter val="AUTOLAMPS1941"/>
        <filter val="AUTOLAMPS1942"/>
        <filter val="AUTOLAMPS1943"/>
        <filter val="AUTOLAMPS1944"/>
        <filter val="AUTOLAMPS1945"/>
        <filter val="AUTOLAMPS1946"/>
        <filter val="AUTOLAMPS1947"/>
        <filter val="AUTOLAMPS1948"/>
        <filter val="AUTOLAMPS1949"/>
        <filter val="AUTOLAMPS1950"/>
        <filter val="AUTOLAMPS1951"/>
        <filter val="AUTOLAMPS1952"/>
        <filter val="AUTOLAMPS1953"/>
        <filter val="AUTOLAMPS1954"/>
        <filter val="AUTOLAMPS1955"/>
        <filter val="AUTOLAMPS1956"/>
        <filter val="AUTOLAMPS1957"/>
        <filter val="AUTOLAMPS1959"/>
        <filter val="AUTOLAMPS1960"/>
        <filter val="AUTOLAMPS1961"/>
        <filter val="AUTOLAMPS1962"/>
        <filter val="AUTOLAMPS1963"/>
        <filter val="AUTOLAMPS1964"/>
        <filter val="AUTOLAMPS1965"/>
        <filter val="AUTOLAMPS1966"/>
        <filter val="AUTOLAMPS1967"/>
        <filter val="AUTOLAMPS1968"/>
        <filter val="AUTOLAMPS1969"/>
        <filter val="AUTOLAMPS1970"/>
        <filter val="AUTOLAMPS1971"/>
        <filter val="AUTOLAMPS1972"/>
        <filter val="AUTOLAMPS1973"/>
        <filter val="AUTOLAMPS1974"/>
        <filter val="AUTOLAMPS1975"/>
        <filter val="AUTOLAMPS1976"/>
        <filter val="AUTOLAMPS1977"/>
        <filter val="AUTOLAMPS1978"/>
        <filter val="AUTOLAMPS1979"/>
        <filter val="AUTOLAMPS1980"/>
        <filter val="AUTOLAMPS1981"/>
        <filter val="AUTOLAMPS1982"/>
        <filter val="AUTOLAMPS1983"/>
        <filter val="AUTOLAMPS1984"/>
        <filter val="AUTOLAMPS1985"/>
        <filter val="AUTOLAMPS1986"/>
        <filter val="AUTOLAMPS1987"/>
        <filter val="AUTOLAMPS1988"/>
        <filter val="AUTOLAMPS1989"/>
        <filter val="AUTOLAMPS1990"/>
        <filter val="AUTOLAMPS1991"/>
        <filter val="AUTOLAMPS1992"/>
        <filter val="AUTOLAMPS1993"/>
        <filter val="AUTOLAMPS1994"/>
        <filter val="AUTOLAMPS1995"/>
        <filter val="AUTOLAMPS1996"/>
        <filter val="AUTOLAMPS1997"/>
        <filter val="AUTOLAMPS1998"/>
        <filter val="AUTOLAMPS1999"/>
        <filter val="AUTOLAMPS2000"/>
        <filter val="AUTOLAMPS2001"/>
        <filter val="AUTOLAMPS2002"/>
        <filter val="AUTOLAMPS2003"/>
        <filter val="AUTOLAMPS2004"/>
        <filter val="AUTOLAMPS2005"/>
        <filter val="AUTOLAMPS2006"/>
        <filter val="AUTOLAMPS2007"/>
        <filter val="AUTOLAMPS2008"/>
        <filter val="AUTOLAMPS2009"/>
        <filter val="AUTOLAMPS2010"/>
        <filter val="AUTOLAMPS2011"/>
        <filter val="AUTOLAMPS2012"/>
        <filter val="AUTOLAMPS2013"/>
        <filter val="AUTOLAMPS2014"/>
        <filter val="AUTOLAMPS2015"/>
        <filter val="AUTOLAMPS2016"/>
        <filter val="AUTOLAMPS2017"/>
        <filter val="AUTOLAMPS2018"/>
        <filter val="AUTOLAMPS2019"/>
        <filter val="AUTOLAMPS2020"/>
        <filter val="AUTOLAMPS2021"/>
        <filter val="AUTOLAMPS2022"/>
        <filter val="AUTOLAMPS2023"/>
        <filter val="AUTOLAMPS2024"/>
        <filter val="AUTOLAMPS2025"/>
        <filter val="AUTOLAMPS2026"/>
        <filter val="AUTOLAMPS2027"/>
        <filter val="AUTOLAMPS2028"/>
        <filter val="AUTOLAMPS2029"/>
        <filter val="AUTOLAMPS2030"/>
        <filter val="AUTOLAMPS2031"/>
        <filter val="AUTOLAMPS2032"/>
        <filter val="AUTOLAMPS2033"/>
        <filter val="AUTOLAMPS2034"/>
        <filter val="AUTOLAMPS2035"/>
        <filter val="AUTOLAMPS2036"/>
        <filter val="AUTOLAMPS2037"/>
        <filter val="AUTOLAMPS2038"/>
        <filter val="AUTOLAMPS2039"/>
        <filter val="AUTOLAMPS2040"/>
        <filter val="AUTOLAMPS2041"/>
        <filter val="AUTOLAMPS2042"/>
        <filter val="AUTOLAMPS2043"/>
        <filter val="AUTOLAMPS2044"/>
        <filter val="AUTOLAMPS2045"/>
        <filter val="AUTOLAMPS2046"/>
        <filter val="AUTOLAMPS2049"/>
        <filter val="AUTOLAMPS2050"/>
        <filter val="AUTOLAMPS2051"/>
        <filter val="AUTOLAMPS2052"/>
        <filter val="AUTOLAMPS2053"/>
        <filter val="AUTOLAMPS2054"/>
        <filter val="AUTOLAMPS2055"/>
        <filter val="AUTOLAMPS2056"/>
        <filter val="AUTOLAMPS2057"/>
        <filter val="AUTOLAMPS2058"/>
        <filter val="AUTOLAMPS2059"/>
        <filter val="AUTOLAMPS2060"/>
        <filter val="AUTOLAMPS2061"/>
        <filter val="AUTOLAMPS2062"/>
        <filter val="AUTOLAMPS2063"/>
        <filter val="AUTOLAMPS2064"/>
        <filter val="AUTOLAMPS2065"/>
        <filter val="AUTOLAMPS2066"/>
        <filter val="AUTOLAMPS2067"/>
        <filter val="AUTOLAMPS2068"/>
        <filter val="AUTOLAMPS2069"/>
        <filter val="AUTOLAMPS2070"/>
        <filter val="AUTOLAMPS2071"/>
        <filter val="AUTOLAMPS2072"/>
        <filter val="AUTOLAMPS2073"/>
        <filter val="AUTOLAMPS2074"/>
        <filter val="AUTOLAMPS2075"/>
        <filter val="AUTOLAMPS2076"/>
        <filter val="AUTOLAMPS2077"/>
        <filter val="AUTOLAMPS2078"/>
        <filter val="AUTOLAMPS2079"/>
        <filter val="AUTOLAMPS2080"/>
        <filter val="AUTOLAMPS2081"/>
        <filter val="AUTOLAMPS2084"/>
        <filter val="AUTOLAMPS2085"/>
        <filter val="AUTOLAMPS2088"/>
        <filter val="AUTOLAMPS2089"/>
        <filter val="AUTOLAMPS2090"/>
        <filter val="AUTOLAMPS2091"/>
        <filter val="AUTOLAMPS2092"/>
        <filter val="AUTOLAMPS2093"/>
        <filter val="AUTOLAMPS2094"/>
        <filter val="AUTOLAMPS2095"/>
        <filter val="AUTOLAMPS2096"/>
        <filter val="AUTOLAMPS2097"/>
        <filter val="AUTOLAMPS2098"/>
        <filter val="AUTOLAMPS2099"/>
        <filter val="AUTOLAMPS2100"/>
        <filter val="AUTOLAMPS2101"/>
        <filter val="AUTOLAMPS2102"/>
        <filter val="AUTOLAMPS2103"/>
        <filter val="AUTOLAMPS2104"/>
        <filter val="AUTOLAMPS2105"/>
        <filter val="AUTOLAMPS2106"/>
        <filter val="AUTOLAMPS2107"/>
        <filter val="AUTOLAMPS2108"/>
        <filter val="AUTOLAMPS2109"/>
        <filter val="AUTOLAMPS2110"/>
        <filter val="AUTOLAMPS2111"/>
        <filter val="AUTOLAMPS2112"/>
        <filter val="AUTOLAMPS2113"/>
        <filter val="AUTOLAMPS2114"/>
        <filter val="AUTOLAMPS2115"/>
        <filter val="AUTOLAMPS2116"/>
        <filter val="AUTOLAMPS2117"/>
        <filter val="AUTOLAMPS2118"/>
        <filter val="AUTOLAMPS2119"/>
        <filter val="AUTOLAMPS2120"/>
        <filter val="AUTOLAMPS2121"/>
        <filter val="AUTOLAMPS2122"/>
        <filter val="AUTOLAMPS2123"/>
        <filter val="AUTOLAMPS2124"/>
        <filter val="AUTOLAMPS2125"/>
        <filter val="AUTOLAMPS2126"/>
        <filter val="AUTOLAMPS2127"/>
        <filter val="AUTOLAMPS2128"/>
        <filter val="AUTOLAMPS2129"/>
        <filter val="AUTOLAMPS2130"/>
        <filter val="AUTOLAMPS2131"/>
        <filter val="AUTOLAMPS2132"/>
        <filter val="AUTOLAMPS2133"/>
        <filter val="AUTOLAMPS2134"/>
        <filter val="AUTOLAMPS2135"/>
        <filter val="AUTOLAMPS2136"/>
        <filter val="AUTOLAMPS2137"/>
        <filter val="AUTOLAMPS2138"/>
        <filter val="AUTOLAMPS2139"/>
        <filter val="AUTOLAMPS2140"/>
        <filter val="AUTOLAMPS2141"/>
        <filter val="AUTOLAMPS2142"/>
        <filter val="AUTOLAMPS2143"/>
        <filter val="AUTOLAMPS2144"/>
        <filter val="AUTOLAMPS2145"/>
        <filter val="AUTOLAMPS2146"/>
        <filter val="AUTOLAMPS2147"/>
        <filter val="AUTOLAMPS2148"/>
        <filter val="AUTOLAMPS2149"/>
        <filter val="AUTOLAMPS2150"/>
        <filter val="AUTOLAMPS2151"/>
        <filter val="AUTOLAMPS2152"/>
        <filter val="AUTOLAMPS2153"/>
        <filter val="AUTOLAMPS2154"/>
        <filter val="AUTOLAMPS2155"/>
        <filter val="AUTOLAMPS2156"/>
        <filter val="AUTOLAMPS2157"/>
        <filter val="AUTOLAMPS2158"/>
        <filter val="AUTOLAMPS2159"/>
        <filter val="AUTOLAMPS2160"/>
        <filter val="AUTOLAMPS2161"/>
        <filter val="AUTOLAMPS2162"/>
        <filter val="AUTOLAMPS2163"/>
        <filter val="AUTOLAMPS2164"/>
        <filter val="AUTOLAMPS2165"/>
        <filter val="AUTOLAMPS2166"/>
        <filter val="AUTOLAMPS2167"/>
        <filter val="AUTOLAMPS2168"/>
        <filter val="AUTOLAMPS2169"/>
        <filter val="AUTOLAMPS2170"/>
        <filter val="AUTOLAMPS2171"/>
        <filter val="AUTOLAMPS2172"/>
        <filter val="AUTOLAMPS2173"/>
        <filter val="AUTOLAMPS2174"/>
        <filter val="AUTOLAMPS2175"/>
        <filter val="AUTOLAMPS2176"/>
        <filter val="AUTOLAMPS2177"/>
        <filter val="AUTOLAMPS2178"/>
        <filter val="AUTOLAMPS2179"/>
        <filter val="AUTOLAMPS2180"/>
        <filter val="AUTOLAMPS2181"/>
        <filter val="AUTOLAMPS2182"/>
        <filter val="AUTOLAMPS2183"/>
        <filter val="AUTOLAMPS2184"/>
        <filter val="AUTOLAMPS2185"/>
        <filter val="AUTOLAMPS2186"/>
        <filter val="AUTOLAMPS2187"/>
        <filter val="AUTOLAMPS2188"/>
        <filter val="AUTOLAMPS2189"/>
        <filter val="AUTOLAMPS2190"/>
        <filter val="AUTOLAMPS2191"/>
        <filter val="AUTOLAMPS2192"/>
        <filter val="AUTOLAMPS2193"/>
        <filter val="AUTOLAMPS2194"/>
        <filter val="AUTOLAMPS2195"/>
        <filter val="AUTOLAMPS2196"/>
        <filter val="AUTOLAMPS2197"/>
        <filter val="AUTOLAMPS2198"/>
        <filter val="AUTOLAMPS2199"/>
        <filter val="AUTOLAMPS2200"/>
        <filter val="AUTOLAMPS2201"/>
        <filter val="AUTOLAMPS2202"/>
        <filter val="AUTOLAMPS2203"/>
        <filter val="AUTOLAMPS2204"/>
        <filter val="AUTOLAMPS2205"/>
        <filter val="AUTOLAMPS2206"/>
        <filter val="AUTOLAMPS2207"/>
        <filter val="AUTOLAMPS2208"/>
        <filter val="AUTOLAMPS2209"/>
        <filter val="AUTOLAMPS2210"/>
        <filter val="AUTOLAMPS2211"/>
        <filter val="AUTOLAMPS2212"/>
        <filter val="AUTOLAMPS2213"/>
        <filter val="AUTOLAMPS2214"/>
        <filter val="AUTOLAMPS2215"/>
        <filter val="AUTOLAMPS2216"/>
        <filter val="AUTOLAMPS2217"/>
        <filter val="AUTOLAMPS2218"/>
        <filter val="AUTOLAMPS2219"/>
        <filter val="AUTOLAMPS2220"/>
        <filter val="AUTOLAMPS2221"/>
        <filter val="AUTOLAMPS2222"/>
        <filter val="AUTOLAMPS2223"/>
        <filter val="AUTOLAMPS2224"/>
        <filter val="AUTOLAMPS2225"/>
        <filter val="AUTOLAMPS2226"/>
        <filter val="AUTOLAMPS2227"/>
        <filter val="AUTOLAMPS2228"/>
        <filter val="AUTOLAMPS2229"/>
        <filter val="AUTOLAMPS2230"/>
        <filter val="AUTOLAMPS2231"/>
        <filter val="AUTOLAMPS2232"/>
        <filter val="AUTOLAMPS2233"/>
        <filter val="AUTOLAMPS2234"/>
        <filter val="AUTOLAMPS2235"/>
        <filter val="AUTOLAMPS2236"/>
        <filter val="AUTOLAMPS2237"/>
        <filter val="AUTOLAMPS2238"/>
        <filter val="AUTOLAMPS2239"/>
        <filter val="AUTOLAMPS2240"/>
        <filter val="AUTOLAMPS2241"/>
        <filter val="AUTOLAMPS2242"/>
        <filter val="AUTOLAMPS2243"/>
        <filter val="AUTOLAMPS2244"/>
        <filter val="AUTOLAMPS2245"/>
        <filter val="AUTOLAMPS2246"/>
        <filter val="AUTOLAMPS2247"/>
        <filter val="AUTOLAMPS2248"/>
        <filter val="AUTOLAMPS2249"/>
        <filter val="AUTOLAMPS2250"/>
        <filter val="AUTOLAMPS2251"/>
        <filter val="AUTOLAMPS2252"/>
        <filter val="AUTOLAMPS2253"/>
        <filter val="AUTOLAMPS2254"/>
        <filter val="AUTOLAMPS2255"/>
        <filter val="AUTOLAMPS2256"/>
        <filter val="AUTOLAMPS2257"/>
        <filter val="AUTOLAMPS2258"/>
        <filter val="AUTOLAMPS2259"/>
        <filter val="AUTOLAMPS2260"/>
        <filter val="AUTOLAMPS2261"/>
        <filter val="AUTOLAMPS2262"/>
        <filter val="AUTOLAMPS2264"/>
        <filter val="AUTOLAMPS2265"/>
        <filter val="AUTOLAMPS2266"/>
        <filter val="AUTOLAMPS2267"/>
        <filter val="AUTOLAMPS2268"/>
        <filter val="AUTOLAMPS2269"/>
        <filter val="AUTOLAMPS2270"/>
        <filter val="AUTOLAMPS2271"/>
        <filter val="AUTOLAMPS2272"/>
        <filter val="AUTOLAMPS2273"/>
        <filter val="AUTOLAMPS2274"/>
        <filter val="AUTOLAMPS2275"/>
        <filter val="AUTOLAMPS2276"/>
        <filter val="AUTOLAMPS2277"/>
        <filter val="AUTOLAMPS2278"/>
        <filter val="AUTOLAMPS2279"/>
        <filter val="AUTOLAMPS2280"/>
        <filter val="AUTOLAMPS2281"/>
        <filter val="AUTOLAMPS2282"/>
        <filter val="AUTOLAMPS2283"/>
        <filter val="AUTOLAMPS2284"/>
        <filter val="AUTOLAMPS2285"/>
        <filter val="AUTOLAMPS2286"/>
        <filter val="AUTOLAMPS2287"/>
        <filter val="AUTOLAMPS2288"/>
        <filter val="AUTOLAMPS2289"/>
        <filter val="AUTOLAMPS2290"/>
        <filter val="AUTOLAMPS2291"/>
        <filter val="AUTOLAMPS2292"/>
        <filter val="AUTOLAMPS2293"/>
        <filter val="AUTOLAMPS2294"/>
        <filter val="AUTOLAMPS2295"/>
        <filter val="AUTOLAMPS2296"/>
        <filter val="AUTOLAMPS2297"/>
        <filter val="AUTOLAMPS2298"/>
        <filter val="AUTOLAMPS2299"/>
        <filter val="AUTOLAMPS2300"/>
        <filter val="AUTOLAMPS2301"/>
        <filter val="AUTOLAMPS2302"/>
        <filter val="AUTOLAMPS2303"/>
        <filter val="AUTOLAMPS2304"/>
        <filter val="AUTOLAMPS2305"/>
        <filter val="AUTOLAMPS2306"/>
        <filter val="AUTOLAMPS2307"/>
        <filter val="AUTOLAMPS2308"/>
        <filter val="AUTOLAMPS2309"/>
        <filter val="AUTOLAMPS2310"/>
        <filter val="AUTOLAMPS2311"/>
        <filter val="AUTOLAMPS2312"/>
        <filter val="AUTOLAMPS2313"/>
        <filter val="AUTOLAMPS2314"/>
        <filter val="AUTOLAMPS2315"/>
        <filter val="AUTOLAMPS2316"/>
        <filter val="AUTOLAMPS2317"/>
        <filter val="AUTOLAMPS2318"/>
        <filter val="AUTOLAMPS2319"/>
        <filter val="AUTOLAMPS2320"/>
        <filter val="AUTOLAMPS2321"/>
        <filter val="AUTOLAMPS2322"/>
        <filter val="AUTOLAMPS2323"/>
        <filter val="AUTOLAMPS2324"/>
        <filter val="AUTOLAMPS2325"/>
        <filter val="AUTOLAMPS2326"/>
        <filter val="AUTOLAMPS2327"/>
        <filter val="AUTOLAMPS2328"/>
        <filter val="AUTOLAMPS2329"/>
        <filter val="AUTOLAMPS2330"/>
        <filter val="AUTOLAMPS2331"/>
        <filter val="AUTOLAMPS2332"/>
        <filter val="AUTOLAMPS2333"/>
        <filter val="AUTOLAMPS2334"/>
        <filter val="AUTOLAMPS2335"/>
        <filter val="AUTOLAMPS2336"/>
        <filter val="AUTOLAMPS2337"/>
        <filter val="AUTOLAMPS2338"/>
        <filter val="AUTOLAMPS2339"/>
        <filter val="AUTOLAMPS2340"/>
        <filter val="AUTOLAMPS2341"/>
        <filter val="AUTOLAMPS2342"/>
        <filter val="AUTOLAMPS2343"/>
        <filter val="AUTOLAMPS2344"/>
        <filter val="AUTOLAMPS2345"/>
        <filter val="AUTOLAMPS2346"/>
        <filter val="AUTOLAMPS2347"/>
        <filter val="AUTOLAMPS2348"/>
        <filter val="AUTOLAMPS2349"/>
        <filter val="AUTOLAMPS2350"/>
        <filter val="AUTOLAMPS2351"/>
        <filter val="AUTOLAMPS2352"/>
        <filter val="AUTOLAMPS2353"/>
        <filter val="AUTOLAMPS2354"/>
        <filter val="AUTOLAMPS2355"/>
        <filter val="AUTOLAMPS2356"/>
        <filter val="AUTOLAMPS2357"/>
        <filter val="AUTOLAMPS2358"/>
        <filter val="AUTOLAMPS2360"/>
        <filter val="AUTOLAMPS2361"/>
        <filter val="AUTOLAMPS2362"/>
        <filter val="AUTOLAMPS2363"/>
        <filter val="AUTOLAMPS2364"/>
        <filter val="AUTOLAMPS2365"/>
        <filter val="AUTOLAMPS2366"/>
        <filter val="AUTOLAMPS2367"/>
        <filter val="AUTOLAMPS2368"/>
        <filter val="AUTOLAMPS2369"/>
        <filter val="AUTOLAMPS2370"/>
        <filter val="AUTOLAMPS2371"/>
        <filter val="AUTOLAMPS2372"/>
        <filter val="AUTOLAMPS2373"/>
        <filter val="AUTOLAMPS2374"/>
        <filter val="AUTOLAMPS2375"/>
        <filter val="AUTOLAMPS2376"/>
        <filter val="AUTOLAMPS2377"/>
        <filter val="AUTOLAMPS2378"/>
        <filter val="AUTOLAMPS2379"/>
        <filter val="AUTOLAMPS2380"/>
        <filter val="AUTOLAMPS2381"/>
        <filter val="AUTOLAMPS2382"/>
        <filter val="AUTOLAMPS2383"/>
        <filter val="AUTOLAMPS2384"/>
        <filter val="AUTOLAMPS2385"/>
        <filter val="AUTOLAMPS2386"/>
        <filter val="AUTOLAMPS2387"/>
        <filter val="AUTOLAMPS2388"/>
        <filter val="AUTOLAMPS2389"/>
        <filter val="AUTOLAMPS2390"/>
        <filter val="AUTOLAMPS2391"/>
        <filter val="AUTOLAMPS2392"/>
        <filter val="AUTOLAMPS2393"/>
        <filter val="AUTOLAMPS2394"/>
        <filter val="AUTOLAMPS2395"/>
        <filter val="AUTOLAMPS2396"/>
        <filter val="AUTOLAMPS2397"/>
        <filter val="AUTOLAMPS2398"/>
        <filter val="AUTOLAMPS2399"/>
        <filter val="AUTOLAMPS2400"/>
        <filter val="AUTOLAMPS2401"/>
        <filter val="AUTOLAMPS2402"/>
        <filter val="AUTOLAMPS2403"/>
        <filter val="AUTOLAMPS2404"/>
        <filter val="AUTOLAMPS2405"/>
        <filter val="AUTOLAMPS2406"/>
        <filter val="AUTOLAMPS2407"/>
        <filter val="AUTOLAMPS2408"/>
        <filter val="AUTOLAMPS2410"/>
        <filter val="AUTOLAMPS2411"/>
        <filter val="AUTOLAMPS2412"/>
        <filter val="AUTOLAMPS2413"/>
        <filter val="AUTOLAMPS2414"/>
        <filter val="AUTOLAMPS2415"/>
        <filter val="AUTOLAMPS2416"/>
        <filter val="AUTOLAMPS2417"/>
        <filter val="AUTOLAMPS2418"/>
        <filter val="AUTOLAMPS2419"/>
        <filter val="AUTOLAMPS2420"/>
        <filter val="AUTOLAMPS2421"/>
        <filter val="AUTOLAMPS2422"/>
        <filter val="AUTOLAMPS2423"/>
        <filter val="AUTOLAMPS2424"/>
        <filter val="AUTOLAMPS2425"/>
        <filter val="AUTOLAMPS2426"/>
        <filter val="AUTOLAMPS2427"/>
        <filter val="AUTOLAMPS2428"/>
        <filter val="AUTOLAMPS2429"/>
        <filter val="AUTOLAMPS2430"/>
        <filter val="AUTOLAMPS2431"/>
        <filter val="AUTOLAMPS2432"/>
        <filter val="AUTOLAMPS2433"/>
        <filter val="AUTOLAMPS2434"/>
        <filter val="AUTOLAMPS2435"/>
        <filter val="AUTOLAMPS2436"/>
        <filter val="AUTOLAMPS2437"/>
        <filter val="AUTOLAMPS2438"/>
        <filter val="AUTOLAMPS2439"/>
        <filter val="AUTOLAMPS2440"/>
        <filter val="AUTOLAMPS2441"/>
        <filter val="AUTOLAMPS2442"/>
        <filter val="AUTOLAMPS2443"/>
        <filter val="AUTOLAMPS2444"/>
        <filter val="AUTOLAMPS2445"/>
        <filter val="AUTOLAMPS2446"/>
        <filter val="AUTOLAMPS2447"/>
        <filter val="AUTOLAMPS2448"/>
        <filter val="AUTOLAMPS2449"/>
        <filter val="AUTOLAMPS2450"/>
        <filter val="AUTOLAMPS2451"/>
        <filter val="AUTOLAMPS2452"/>
        <filter val="AUTOLAMPS2453"/>
        <filter val="AUTOLAMPS2454"/>
        <filter val="AUTOLAMPS2455"/>
        <filter val="AUTOLAMPS2456"/>
        <filter val="AUTOLAMPS2457"/>
        <filter val="AUTOLAMPS2458"/>
        <filter val="AUTOLAMPS2459"/>
        <filter val="AUTOLAMPS2460"/>
        <filter val="AUTOLAMPS2461"/>
        <filter val="AUTOLAMPS2462"/>
        <filter val="AUTOLAMPS2463"/>
        <filter val="AUTOLAMPS2464"/>
        <filter val="AUTOLAMPS2465"/>
        <filter val="AUTOLAMPS2466"/>
        <filter val="AUTOLAMPS2467"/>
        <filter val="AUTOLAMPS2468"/>
        <filter val="AUTOLAMPS2469"/>
        <filter val="AUTOLAMPS2470"/>
        <filter val="AUTOLAMPS2471"/>
        <filter val="AUTOLAMPS2472"/>
        <filter val="AUTOLAMPS2473"/>
        <filter val="AUTOLAMPS2474"/>
        <filter val="AUTOLAMPS2475"/>
        <filter val="AUTOLAMPS2476"/>
        <filter val="AUTOLAMPS2477"/>
        <filter val="AUTOLAMPS2478"/>
        <filter val="AUTOLAMPS2479"/>
        <filter val="AUTOLAMPS2480"/>
        <filter val="AUTOLAMPS2481"/>
        <filter val="AUTOLAMPS2482"/>
        <filter val="AUTOLAMPS2483"/>
        <filter val="AUTOLAMPS2484"/>
        <filter val="AUTOLAMPS2485"/>
        <filter val="AUTOLAMPS2486"/>
        <filter val="AUTOLAMPS2487"/>
        <filter val="AUTOLAMPS2488"/>
        <filter val="AUTOLAMPS2489"/>
        <filter val="AUTOLAMPS2490"/>
        <filter val="AUTOLAMPS2491"/>
        <filter val="AUTOLAMPS2492"/>
        <filter val="AUTOLAMPS2493"/>
        <filter val="AUTOLAMPS2494"/>
        <filter val="AUTOLAMPS2495"/>
        <filter val="AUTOLAMPS2496"/>
        <filter val="AUTOLAMPS2497"/>
        <filter val="AUTOLAMPS2498"/>
        <filter val="AUTOLAMPS2499"/>
        <filter val="AUTOLAMPS2500"/>
        <filter val="AUTOLAMPS2501"/>
        <filter val="AUTOLAMPS2502"/>
        <filter val="AUTOLAMPS2503"/>
        <filter val="AUTOLAMPS2504"/>
        <filter val="AUTOLAMPS2505"/>
        <filter val="AUTOLAMPS2506"/>
        <filter val="AUTOLAMPS2507"/>
        <filter val="AUTOLAMPS2508"/>
        <filter val="AUTOLAMPS2512"/>
        <filter val="AUTOLAMPS2513"/>
        <filter val="AUTOLAMPS2514"/>
        <filter val="AUTOLAMPS2515"/>
        <filter val="AUTOLAMPS2516"/>
        <filter val="AUTOLAMPS2517"/>
        <filter val="AUTOLAMPS2518"/>
        <filter val="AUTOLAMPS2519"/>
        <filter val="AUTOLAMPS2520"/>
        <filter val="AUTOLAMPS2521"/>
        <filter val="AUTOLAMPS2522"/>
        <filter val="AUTOLAMPS2523"/>
        <filter val="AUTOLAMPS2524"/>
        <filter val="AUTOLAMPS2525"/>
        <filter val="AUTOLAMPS2526"/>
        <filter val="AUTOLAMPS2527"/>
        <filter val="AUTOLAMPS2528"/>
        <filter val="AUTOLAMPS2529"/>
        <filter val="AUTOLAMPS2530"/>
        <filter val="AUTOLAMPS2531"/>
        <filter val="AUTOLAMPS2532"/>
        <filter val="AUTOLAMPS2533"/>
        <filter val="AUTOLAMPS2534"/>
        <filter val="AUTOLAMPS2535"/>
        <filter val="AUTOLAMPS2536"/>
        <filter val="AUTOLAMPS2537"/>
        <filter val="AUTOLAMPS2538"/>
        <filter val="AUTOLAMPS2539"/>
        <filter val="AUTOLAMPS2540"/>
        <filter val="AUTOLAMPS2541"/>
        <filter val="AUTOLAMPS2542"/>
        <filter val="AUTOLAMPS2543"/>
        <filter val="AUTOLAMPS2544"/>
        <filter val="AUTOLAMPS2545"/>
        <filter val="AUTOLAMPS2546"/>
        <filter val="AUTOLAMPS2547"/>
        <filter val="AUTOLAMPS2548"/>
        <filter val="AUTOLAMPS2549"/>
        <filter val="AUTOLAMPS2550"/>
        <filter val="AUTOLAMPS2551"/>
        <filter val="AUTOLAMPS2552"/>
        <filter val="AUTOLAMPS2553"/>
        <filter val="AUTOLAMPS2554"/>
        <filter val="AUTOLAMPS2555"/>
        <filter val="AUTOLAMPS2556"/>
        <filter val="AUTOLAMPS2557"/>
        <filter val="AUTOLAMPS2558"/>
        <filter val="AUTOLAMPS2559"/>
        <filter val="AUTOLAMPS2560"/>
        <filter val="AUTOLAMPS2561"/>
        <filter val="AUTOLAMPS2562"/>
        <filter val="AUTOLAMPS2563"/>
        <filter val="AUTOLAMPS2564"/>
        <filter val="AUTOLAMPS2565"/>
        <filter val="AUTOLAMPS2566"/>
        <filter val="AUTOLAMPS2567"/>
        <filter val="AUTOLAMPS2568"/>
        <filter val="AUTOLAMPS2569"/>
        <filter val="AUTOLAMPS2570"/>
        <filter val="AUTOLAMPS2571"/>
        <filter val="AUTOLAMPS2572"/>
        <filter val="AUTOLAMPS2573"/>
        <filter val="AUTOLAMPS2574"/>
        <filter val="AUTOLAMPS2575"/>
        <filter val="AUTOLAMPS2576"/>
        <filter val="AUTOLAMPS2577"/>
        <filter val="AUTOLAMPS2578"/>
        <filter val="AUTOLAMPS2579"/>
        <filter val="AUTOLAMPS2580"/>
        <filter val="AUTOLAMPS2581"/>
        <filter val="AUTOLAMPS2582"/>
        <filter val="AUTOLAMPS2583"/>
        <filter val="AUTOLAMPS2584"/>
        <filter val="AUTOLAMPS2585"/>
        <filter val="AUTOLAMPS2586"/>
        <filter val="AUTOLAMPS2587"/>
        <filter val="AUTOLAMPS2588"/>
        <filter val="AUTOLAMPS2589"/>
        <filter val="AUTOLAMPS2590"/>
        <filter val="AUTOLAMPS2591"/>
        <filter val="AUTOLAMPS2592"/>
        <filter val="AUTOLAMPS2593"/>
        <filter val="AUTOLAMPS2594"/>
        <filter val="AUTOLAMPS2595"/>
        <filter val="AUTOLAMPS2596"/>
        <filter val="AUTOLAMPS2597"/>
        <filter val="AUTOLAMPS2598"/>
        <filter val="AUTOLAMPS2599"/>
        <filter val="AUTOLAMPS2600"/>
        <filter val="AUTOLAMPS2601"/>
        <filter val="AUTOLAMPS2602"/>
        <filter val="AUTOLAMPS2603"/>
        <filter val="AUTOLAMPS2604"/>
        <filter val="AUTOLAMPS2605"/>
        <filter val="AUTOLAMPS2606"/>
        <filter val="AUTOLAMPS2607"/>
        <filter val="AUTOLAMPS2609"/>
        <filter val="AUTOLAMPS2610"/>
        <filter val="AUTOLAMPS2611"/>
        <filter val="AUTOLAMPS2612"/>
        <filter val="AUTOLAMPS2613"/>
        <filter val="AUTOLAMPS2614"/>
        <filter val="AUTOLAMPS2615"/>
        <filter val="AUTOLAMPS2616"/>
        <filter val="AUTOLAMPS2617"/>
        <filter val="AUTOLAMPS2618"/>
        <filter val="AUTOLAMPS2619"/>
        <filter val="AUTOLAMPS2620"/>
        <filter val="AUTOLAMPS2621"/>
        <filter val="AUTOLAMPS2622"/>
        <filter val="AUTOLAMPS2623"/>
        <filter val="AUTOLAMPS2624"/>
        <filter val="AUTOLAMPS2625"/>
        <filter val="AUTOLAMPS2626"/>
        <filter val="AUTOLAMPS2627"/>
        <filter val="AUTOLAMPS2628"/>
        <filter val="AUTOLAMPS2629"/>
        <filter val="AUTOLAMPS2630"/>
        <filter val="AUTOLAMPS2631"/>
        <filter val="AUTOLAMPS2632"/>
        <filter val="AUTOLAMPS2633"/>
        <filter val="AUTOLAMPS2634"/>
        <filter val="AUTOLAMPS2635"/>
        <filter val="AUTOLAMPS2636"/>
        <filter val="AUTOLAMPS2637"/>
        <filter val="AUTOLAMPS2638"/>
        <filter val="AUTOLAMPS2639"/>
        <filter val="AUTOLAMPS2640"/>
        <filter val="AUTOLAMPS2641"/>
        <filter val="AUTOLAMPS2642"/>
        <filter val="AUTOLAMPS2643"/>
        <filter val="AUTOLAMPS2644"/>
        <filter val="AUTOLAMPS2645"/>
        <filter val="AUTOLAMPS2646"/>
        <filter val="AUTOLAMPS2647"/>
        <filter val="AUTOLAMPS2648"/>
        <filter val="AUTOLAMPS2649"/>
        <filter val="AUTOLAMPS2650"/>
        <filter val="AUTOLAMPS2651"/>
        <filter val="AUTOLAMPS2652"/>
        <filter val="AUTOLAMPS2653"/>
        <filter val="AUTOLAMPS2654"/>
        <filter val="AUTOLAMPS2655"/>
        <filter val="AUTOLAMPS2656"/>
        <filter val="AUTOLAMPS2657"/>
        <filter val="AUTOLAMPS2658"/>
        <filter val="AUTOLAMPS2659"/>
        <filter val="AUTOLAMPS2660"/>
        <filter val="AUTOLAMPS2661"/>
        <filter val="AUTOLAMPS2662"/>
        <filter val="AUTOLAMPS2663"/>
        <filter val="AUTOLAMPS2664"/>
        <filter val="AUTOLAMPS2665"/>
        <filter val="AUTOLAMPS2666"/>
        <filter val="AUTOLAMPS2667"/>
        <filter val="AUTOLAMPS2668"/>
        <filter val="AUTOLAMPS2669"/>
        <filter val="AUTOLAMPS2670"/>
        <filter val="AUTOLAMPS2671"/>
        <filter val="AUTOLAMPS2672"/>
        <filter val="AUTOLAMPS2673"/>
        <filter val="AUTOLAMPS2674"/>
        <filter val="AUTOLAMPS2675"/>
        <filter val="AUTOLAMPS2676"/>
        <filter val="AUTOLAMPS2677"/>
        <filter val="AUTOLAMPS2678"/>
        <filter val="AUTOLAMPS2679"/>
        <filter val="AUTOLAMPS2680"/>
        <filter val="AUTOLAMPS2681"/>
        <filter val="AUTOLAMPS2682"/>
        <filter val="AUTOLAMPS2683"/>
        <filter val="AUTOLAMPS2685"/>
        <filter val="AUTOLAMPS2686"/>
        <filter val="AUTOLAMPS2687"/>
        <filter val="AUTOLAMPS2688"/>
        <filter val="AUTOLAMPS2689"/>
        <filter val="AUTOLAMPS2690"/>
        <filter val="AUTOLAMPS2691"/>
        <filter val="AUTOLAMPS2692"/>
        <filter val="AUTOLAMPS2693"/>
        <filter val="AUTOLAMPS2694"/>
        <filter val="AUTOLAMPS2695"/>
        <filter val="AUTOLAMPS2696"/>
        <filter val="AUTOLAMPS2697"/>
        <filter val="AUTOLAMPS2698"/>
        <filter val="AUTOLAMPS2699"/>
        <filter val="AUTOLAMPS2700"/>
        <filter val="AUTOLAMPS2701"/>
        <filter val="AUTOLAMPS2702"/>
        <filter val="AUTOLAMPS2703"/>
        <filter val="AUTOLAMPS2704"/>
        <filter val="AUTOLAMPS2705"/>
        <filter val="AUTOLAMPS2706"/>
        <filter val="AUTOLAMPS2707"/>
        <filter val="AUTOLAMPS2708"/>
        <filter val="AUTOLAMPS2709"/>
        <filter val="AUTOLAMPS2710"/>
        <filter val="AUTOLAMPS2711"/>
        <filter val="AUTOLAMPS2712"/>
        <filter val="AUTOLAMPS2713"/>
        <filter val="AUTOLAMPS2714"/>
        <filter val="AUTOLAMPS2715"/>
        <filter val="AUTOLAMPS2716"/>
        <filter val="AUTOLAMPS2717"/>
        <filter val="AUTOLAMPS2718"/>
        <filter val="AUTOLAMPS2719"/>
        <filter val="AUTOLAMPS2720"/>
        <filter val="AUTOLAMPS2721"/>
        <filter val="AUTOLAMPS2722"/>
        <filter val="AUTOLAMPS2723"/>
        <filter val="AUTOLAMPS2724"/>
        <filter val="AUTOLAMPS2725"/>
        <filter val="AUTOLAMPS2726"/>
        <filter val="AUTOLAMPS2727"/>
        <filter val="AUTOLAMPS2728"/>
        <filter val="AUTOLAMPS2729"/>
        <filter val="AUTOLAMPS2730"/>
        <filter val="AUTOLAMPS2731"/>
        <filter val="AUTOLAMPS2732"/>
        <filter val="AUTOLAMPS2733"/>
        <filter val="AUTOLAMPS2734"/>
        <filter val="AUTOLAMPS2736"/>
        <filter val="AUTOLAMPS2737"/>
        <filter val="AUTOLAMPS2738"/>
        <filter val="AUTOLAMPS2739"/>
        <filter val="AUTOLAMPS2740"/>
        <filter val="AUTOLAMPS2741"/>
        <filter val="AUTOLAMPS2742"/>
        <filter val="AUTOLAMPS2743"/>
        <filter val="AUTOLAMPS2744"/>
        <filter val="AUTOLAMPS2745"/>
        <filter val="AUTOLAMPS2746"/>
        <filter val="AUTOLAMPS2747"/>
        <filter val="AUTOLAMPS2748"/>
        <filter val="AUTOLAMPS2749"/>
        <filter val="AUTOLAMPS2750"/>
        <filter val="AUTOLAMPS2751"/>
        <filter val="AUTOLAMPS2752"/>
        <filter val="AUTOLAMPS2753"/>
        <filter val="AUTOLAMPS2754"/>
        <filter val="AUTOLAMPS2755"/>
        <filter val="AUTOLAMPS2756"/>
        <filter val="AUTOLAMPS2757"/>
        <filter val="AUTOLAMPS2758"/>
        <filter val="AUTOLAMPS2759"/>
        <filter val="AUTOLAMPS2760"/>
        <filter val="AUTOLAMPS2761"/>
        <filter val="AUTOLAMPS2762"/>
        <filter val="AUTOLAMPS2763"/>
        <filter val="AUTOLAMPS2764"/>
        <filter val="AUTOLAMPS2765"/>
        <filter val="AUTOLAMPS2766"/>
        <filter val="AUTOLAMPS2767"/>
        <filter val="AUTOLAMPS2768"/>
        <filter val="AUTOLAMPS2769"/>
        <filter val="AUTOLAMPS2770"/>
        <filter val="AUTOLAMPS2771"/>
        <filter val="AUTOLAMPS2772"/>
        <filter val="AUTOLAMPS2773"/>
        <filter val="AUTOLAMPS2774"/>
        <filter val="AUTOLAMPS2775"/>
        <filter val="AUTOLAMPS2776"/>
        <filter val="AUTOLAMPS2777"/>
        <filter val="AUTOLAMPS2778"/>
        <filter val="AUTOLAMPS2779"/>
        <filter val="AUTOLAMPS2780"/>
        <filter val="AUTOLAMPS2781"/>
        <filter val="AUTOLAMPS2782"/>
        <filter val="AUTOLAMPS2783"/>
        <filter val="AUTOLAMPS2784"/>
        <filter val="AUTOLAMPS2785"/>
        <filter val="AUTOLAMPS2786"/>
        <filter val="AUTOLAMPS2787"/>
        <filter val="AUTOLAMPS2788"/>
        <filter val="AUTOLAMPS2789"/>
        <filter val="AUTOLAMPS2790"/>
        <filter val="AUTOLAMPS2791"/>
        <filter val="AUTOLAMPS2792"/>
        <filter val="AUTOLAMPS2793"/>
        <filter val="AUTOLAMPS2794"/>
        <filter val="AUTOLAMPS2795"/>
        <filter val="AUTOLAMPS2796"/>
        <filter val="AUTOLAMPS2797"/>
        <filter val="AUTOLAMPS2798"/>
        <filter val="AUTOLAMPS2799"/>
        <filter val="AUTOLAMPS2800"/>
        <filter val="AUTOLAMPS2801"/>
        <filter val="AUTOLAMPS2802"/>
        <filter val="AUTOLAMPS2803"/>
        <filter val="AUTOLAMPS2804"/>
        <filter val="AUTOLAMPS2805"/>
        <filter val="AUTOLAMPS2806"/>
        <filter val="AUTOLAMPS2807"/>
        <filter val="AUTOLAMPS2808"/>
        <filter val="AUTOLAMPS2809"/>
        <filter val="AUTOLAMPS2810"/>
        <filter val="AUTOLAMPS2811"/>
        <filter val="AUTOLAMPS2812"/>
        <filter val="AUTOLAMPS2813"/>
        <filter val="AUTOLAMPS2814"/>
        <filter val="AUTOLAMPS2815"/>
        <filter val="AUTOLAMPS2816"/>
        <filter val="AUTOLAMPS2817"/>
        <filter val="AUTOLAMPS2818"/>
        <filter val="AUTOLAMPS2819"/>
        <filter val="AUTOLAMPS2820"/>
        <filter val="AUTOLAMPS2821"/>
        <filter val="AUTOLAMPS2822"/>
        <filter val="AUTOLAMPS2823"/>
        <filter val="AUTOLAMPS2824"/>
        <filter val="AUTOLAMPS2825"/>
        <filter val="AUTOLAMPS2826"/>
        <filter val="AUTOLAMPS2827"/>
        <filter val="AUTOLAMPS2828"/>
        <filter val="AUTOLAMPS2829"/>
        <filter val="AUTOLAMPS2830"/>
        <filter val="AUTOLAMPS2831"/>
        <filter val="AUTOLAMPS2832"/>
        <filter val="AUTOLAMPS2833"/>
        <filter val="AUTOLAMPS2834"/>
        <filter val="AUTOLAMPS2835"/>
        <filter val="AUTOLAMPS2836"/>
        <filter val="AUTOLAMPS2837"/>
        <filter val="AUTOLAMPS2838"/>
        <filter val="AUTOLAMPS2839"/>
        <filter val="AUTOLAMPS2840"/>
        <filter val="AUTOLAMPS2841"/>
        <filter val="AUTOLAMPS2842"/>
        <filter val="AUTOLAMPS2843"/>
        <filter val="AUTOLAMPS2844"/>
        <filter val="AUTOLAMPS2845"/>
        <filter val="AUTOLAMPS2846"/>
        <filter val="AUTOLAMPS2847"/>
        <filter val="AUTOLAMPS2848"/>
        <filter val="AUTOLAMPS2849"/>
        <filter val="AUTOLAMPS2850"/>
        <filter val="AUTOLAMPS2851"/>
        <filter val="AUTOLAMPS2852"/>
        <filter val="AUTOLAMPS2853"/>
        <filter val="AUTOLAMPS2854"/>
        <filter val="AUTOLAMPS2855"/>
        <filter val="AUTOLAMPS2856"/>
        <filter val="AUTOLAMPS2857"/>
        <filter val="AUTOLAMPS2858"/>
        <filter val="AUTOLAMPS2859"/>
        <filter val="AUTOLAMPS2860"/>
        <filter val="AUTOLAMPS2861"/>
        <filter val="AUTOLAMPS2862"/>
        <filter val="AUTOLAMPS2863"/>
        <filter val="AUTOLAMPS2864"/>
        <filter val="AUTOLAMPS2865"/>
        <filter val="AUTOLAMPS2866"/>
        <filter val="AUTOLAMPS2867"/>
        <filter val="AUTOLAMPS2868"/>
        <filter val="AUTOLAMPS2869"/>
        <filter val="AUTOLAMPS2870"/>
        <filter val="AUTOLAMPS2871"/>
        <filter val="AUTOLAMPS2872"/>
        <filter val="AUTOLAMPS2873"/>
        <filter val="AUTOLAMPS2874"/>
        <filter val="AUTOLAMPS2875"/>
        <filter val="AUTOLAMPS2876"/>
        <filter val="AUTOLAMPS2877"/>
        <filter val="AUTOLAMPS2878"/>
        <filter val="AUTOLAMPS2879"/>
        <filter val="AUTOLAMPS2880"/>
        <filter val="AUTOLAMPS2881"/>
        <filter val="AUTOLAMPS2882"/>
        <filter val="AUTOLAMPS2883"/>
        <filter val="AUTOLAMPS2884"/>
        <filter val="AUTOLAMPS2885"/>
        <filter val="AUTOLAMPS2886"/>
        <filter val="AUTOLAMPS2887"/>
        <filter val="AUTOLAMPS2888"/>
        <filter val="AUTOLAMPS2889"/>
        <filter val="AUTOLAMPS2890"/>
        <filter val="AUTOLAMPS2891"/>
        <filter val="AUTOLAMPS2892"/>
        <filter val="AUTOLAMPS2893"/>
        <filter val="AUTOLAMPS2894"/>
        <filter val="AUTOLAMPS2895"/>
        <filter val="AUTOLAMPS2896"/>
        <filter val="AUTOLAMPS2897"/>
        <filter val="AUTOLAMPS2933"/>
      </filters>
    </filterColumn>
    <sortState ref="A2:AB2824">
      <sortCondition ref="D1:D2824"/>
    </sortState>
  </autoFilter>
  <sortState ref="A8:AD34">
    <sortCondition ref="C8:C34"/>
  </sortState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48" id="{00D3006D-00FB-4B87-BE02-005F004E00B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B1338:B1362 B203:B1336 B1364 B1366:B1372 B1374:B1804 B1806:B2147 B2149:B2444 B2446:B2571 B2574:B2788 B2790:B1048576 B1:B201</xm:sqref>
        </x14:conditionalFormatting>
        <x14:conditionalFormatting xmlns:xm="http://schemas.microsoft.com/office/excel/2006/main">
          <x14:cfRule type="duplicateValues" priority="47" id="{0011008D-00A1-4872-BAE8-006F009800D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A:A</xm:sqref>
        </x14:conditionalFormatting>
        <x14:conditionalFormatting xmlns:xm="http://schemas.microsoft.com/office/excel/2006/main">
          <x14:cfRule type="duplicateValues" priority="46" id="{0002003C-009B-45E9-B466-00D0005E005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C1:C1077 C1079:C1048576</xm:sqref>
        </x14:conditionalFormatting>
        <x14:conditionalFormatting xmlns:xm="http://schemas.microsoft.com/office/excel/2006/main">
          <x14:cfRule type="duplicateValues" priority="44" id="{006600C5-00C9-49A7-AF2D-0002004D00E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C1:C1077 C1079:C1048576</xm:sqref>
        </x14:conditionalFormatting>
        <x14:conditionalFormatting xmlns:xm="http://schemas.microsoft.com/office/excel/2006/main">
          <x14:cfRule type="duplicateValues" priority="43" id="{00F70071-00FE-4620-8FC9-00910025001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E:E</xm:sqref>
        </x14:conditionalFormatting>
        <x14:conditionalFormatting xmlns:xm="http://schemas.microsoft.com/office/excel/2006/main">
          <x14:cfRule type="duplicateValues" priority="42" id="{00E2001A-0080-4C82-8550-00F300E1009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B202</xm:sqref>
        </x14:conditionalFormatting>
        <x14:conditionalFormatting xmlns:xm="http://schemas.microsoft.com/office/excel/2006/main">
          <x14:cfRule type="duplicateValues" priority="41" id="{006500C9-0028-4185-B5DA-00EB00EA00D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B202</xm:sqref>
        </x14:conditionalFormatting>
        <x14:conditionalFormatting xmlns:xm="http://schemas.microsoft.com/office/excel/2006/main">
          <x14:cfRule type="duplicateValues" priority="40" id="{00AD0082-0027-4395-9184-006100CC007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B202</xm:sqref>
        </x14:conditionalFormatting>
        <x14:conditionalFormatting xmlns:xm="http://schemas.microsoft.com/office/excel/2006/main">
          <x14:cfRule type="duplicateValues" priority="39" id="{00A80063-00BD-4A11-9468-004B0013004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B202</xm:sqref>
        </x14:conditionalFormatting>
        <x14:conditionalFormatting xmlns:xm="http://schemas.microsoft.com/office/excel/2006/main">
          <x14:cfRule type="duplicateValues" priority="38" id="{00B60002-00CA-45D7-B5AE-00B00057009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B1337</xm:sqref>
        </x14:conditionalFormatting>
        <x14:conditionalFormatting xmlns:xm="http://schemas.microsoft.com/office/excel/2006/main">
          <x14:cfRule type="duplicateValues" priority="37" id="{008B009F-0047-4616-B4E8-007D00EE00B4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B1337</xm:sqref>
        </x14:conditionalFormatting>
        <x14:conditionalFormatting xmlns:xm="http://schemas.microsoft.com/office/excel/2006/main">
          <x14:cfRule type="duplicateValues" priority="36" id="{00730055-002A-4027-AE2B-00A800000013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B1337</xm:sqref>
        </x14:conditionalFormatting>
        <x14:conditionalFormatting xmlns:xm="http://schemas.microsoft.com/office/excel/2006/main">
          <x14:cfRule type="duplicateValues" priority="35" id="{00FC00F7-0043-455E-9503-00DF00A1003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B1337</xm:sqref>
        </x14:conditionalFormatting>
        <x14:conditionalFormatting xmlns:xm="http://schemas.microsoft.com/office/excel/2006/main">
          <x14:cfRule type="duplicateValues" priority="34" id="{00270027-001F-4972-8FDC-001C00A8009A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B1363</xm:sqref>
        </x14:conditionalFormatting>
        <x14:conditionalFormatting xmlns:xm="http://schemas.microsoft.com/office/excel/2006/main">
          <x14:cfRule type="duplicateValues" priority="33" id="{00FF00AE-00FF-49EC-8B78-006000A5000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B1363</xm:sqref>
        </x14:conditionalFormatting>
        <x14:conditionalFormatting xmlns:xm="http://schemas.microsoft.com/office/excel/2006/main">
          <x14:cfRule type="duplicateValues" priority="32" id="{00BF009B-00FD-4981-A3BC-00A70056000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B1363</xm:sqref>
        </x14:conditionalFormatting>
        <x14:conditionalFormatting xmlns:xm="http://schemas.microsoft.com/office/excel/2006/main">
          <x14:cfRule type="duplicateValues" priority="31" id="{005700F8-0006-4ABD-86E0-000E007A009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B1363</xm:sqref>
        </x14:conditionalFormatting>
        <x14:conditionalFormatting xmlns:xm="http://schemas.microsoft.com/office/excel/2006/main">
          <x14:cfRule type="duplicateValues" priority="30" id="{00400047-00F0-4F33-B937-00C9001400A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B1365</xm:sqref>
        </x14:conditionalFormatting>
        <x14:conditionalFormatting xmlns:xm="http://schemas.microsoft.com/office/excel/2006/main">
          <x14:cfRule type="duplicateValues" priority="29" id="{00A70080-0012-46A7-949F-006300A8009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B1365</xm:sqref>
        </x14:conditionalFormatting>
        <x14:conditionalFormatting xmlns:xm="http://schemas.microsoft.com/office/excel/2006/main">
          <x14:cfRule type="duplicateValues" priority="28" id="{00C300A8-006A-4E25-8774-00CF0028006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B1365</xm:sqref>
        </x14:conditionalFormatting>
        <x14:conditionalFormatting xmlns:xm="http://schemas.microsoft.com/office/excel/2006/main">
          <x14:cfRule type="duplicateValues" priority="27" id="{006B00F9-00B7-44BD-8B85-00BF00B700E4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B1365</xm:sqref>
        </x14:conditionalFormatting>
        <x14:conditionalFormatting xmlns:xm="http://schemas.microsoft.com/office/excel/2006/main">
          <x14:cfRule type="duplicateValues" priority="26" id="{0048003F-00D3-49B3-88A0-008B00C200C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B1373</xm:sqref>
        </x14:conditionalFormatting>
        <x14:conditionalFormatting xmlns:xm="http://schemas.microsoft.com/office/excel/2006/main">
          <x14:cfRule type="duplicateValues" priority="25" id="{001D00CA-004A-41B5-A7FA-00CA00A3007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B1373</xm:sqref>
        </x14:conditionalFormatting>
        <x14:conditionalFormatting xmlns:xm="http://schemas.microsoft.com/office/excel/2006/main">
          <x14:cfRule type="duplicateValues" priority="24" id="{00E7005A-00AF-4303-9841-000700990072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B1373</xm:sqref>
        </x14:conditionalFormatting>
        <x14:conditionalFormatting xmlns:xm="http://schemas.microsoft.com/office/excel/2006/main">
          <x14:cfRule type="duplicateValues" priority="23" id="{009C008E-0083-48D0-BD6B-00890019006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B1373</xm:sqref>
        </x14:conditionalFormatting>
        <x14:conditionalFormatting xmlns:xm="http://schemas.microsoft.com/office/excel/2006/main">
          <x14:cfRule type="duplicateValues" priority="22" id="{00680041-00DA-44ED-889B-009B001A004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B1805</xm:sqref>
        </x14:conditionalFormatting>
        <x14:conditionalFormatting xmlns:xm="http://schemas.microsoft.com/office/excel/2006/main">
          <x14:cfRule type="duplicateValues" priority="21" id="{00C80050-0054-4155-8433-008A000B007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B1805</xm:sqref>
        </x14:conditionalFormatting>
        <x14:conditionalFormatting xmlns:xm="http://schemas.microsoft.com/office/excel/2006/main">
          <x14:cfRule type="duplicateValues" priority="20" id="{006D00D8-00BA-4906-834C-005F005700E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B1805</xm:sqref>
        </x14:conditionalFormatting>
        <x14:conditionalFormatting xmlns:xm="http://schemas.microsoft.com/office/excel/2006/main">
          <x14:cfRule type="duplicateValues" priority="19" id="{002A0040-001F-45E4-B1E0-0090006100D3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B1805</xm:sqref>
        </x14:conditionalFormatting>
        <x14:conditionalFormatting xmlns:xm="http://schemas.microsoft.com/office/excel/2006/main">
          <x14:cfRule type="duplicateValues" priority="18" id="{0033008E-0063-47B5-BDB7-002200DB003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B2148</xm:sqref>
        </x14:conditionalFormatting>
        <x14:conditionalFormatting xmlns:xm="http://schemas.microsoft.com/office/excel/2006/main">
          <x14:cfRule type="duplicateValues" priority="17" id="{005A008C-00B5-466D-979D-00650018006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B2148</xm:sqref>
        </x14:conditionalFormatting>
        <x14:conditionalFormatting xmlns:xm="http://schemas.microsoft.com/office/excel/2006/main">
          <x14:cfRule type="duplicateValues" priority="16" id="{00790080-0023-43A5-A8E2-004B00EB000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B2148</xm:sqref>
        </x14:conditionalFormatting>
        <x14:conditionalFormatting xmlns:xm="http://schemas.microsoft.com/office/excel/2006/main">
          <x14:cfRule type="duplicateValues" priority="15" id="{00680093-005D-482F-93B7-001D00100084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B2148</xm:sqref>
        </x14:conditionalFormatting>
        <x14:conditionalFormatting xmlns:xm="http://schemas.microsoft.com/office/excel/2006/main">
          <x14:cfRule type="duplicateValues" priority="14" id="{00870020-001C-4619-915F-008E00B5003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B2445</xm:sqref>
        </x14:conditionalFormatting>
        <x14:conditionalFormatting xmlns:xm="http://schemas.microsoft.com/office/excel/2006/main">
          <x14:cfRule type="duplicateValues" priority="13" id="{004800FC-00D7-483B-935C-004B0086003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B2445</xm:sqref>
        </x14:conditionalFormatting>
        <x14:conditionalFormatting xmlns:xm="http://schemas.microsoft.com/office/excel/2006/main">
          <x14:cfRule type="duplicateValues" priority="12" id="{00EF00E1-00DB-4D6A-82E2-005B004700C3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B2445</xm:sqref>
        </x14:conditionalFormatting>
        <x14:conditionalFormatting xmlns:xm="http://schemas.microsoft.com/office/excel/2006/main">
          <x14:cfRule type="duplicateValues" priority="11" id="{00930083-00EB-405B-90CF-005800FE00E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B2445</xm:sqref>
        </x14:conditionalFormatting>
        <x14:conditionalFormatting xmlns:xm="http://schemas.microsoft.com/office/excel/2006/main">
          <x14:cfRule type="duplicateValues" priority="10" id="{00630041-00A1-452E-A3E8-0081001200A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B2572:B2573</xm:sqref>
        </x14:conditionalFormatting>
        <x14:conditionalFormatting xmlns:xm="http://schemas.microsoft.com/office/excel/2006/main">
          <x14:cfRule type="duplicateValues" priority="9" id="{002700AB-0002-4764-BF1E-0005008C002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B2572:B2573</xm:sqref>
        </x14:conditionalFormatting>
        <x14:conditionalFormatting xmlns:xm="http://schemas.microsoft.com/office/excel/2006/main">
          <x14:cfRule type="duplicateValues" priority="8" id="{00CC00A3-0071-49E1-8435-008F0006004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B2572:B2573</xm:sqref>
        </x14:conditionalFormatting>
        <x14:conditionalFormatting xmlns:xm="http://schemas.microsoft.com/office/excel/2006/main">
          <x14:cfRule type="duplicateValues" priority="7" id="{0086005E-006B-42E6-9740-00E700FB006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B2572:B2573</xm:sqref>
        </x14:conditionalFormatting>
        <x14:conditionalFormatting xmlns:xm="http://schemas.microsoft.com/office/excel/2006/main">
          <x14:cfRule type="duplicateValues" priority="6" id="{00A8000F-0081-4781-9030-004000DF007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B2789</xm:sqref>
        </x14:conditionalFormatting>
        <x14:conditionalFormatting xmlns:xm="http://schemas.microsoft.com/office/excel/2006/main">
          <x14:cfRule type="duplicateValues" priority="5" id="{00600098-00B6-4916-A085-000B0014000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B2789</xm:sqref>
        </x14:conditionalFormatting>
        <x14:conditionalFormatting xmlns:xm="http://schemas.microsoft.com/office/excel/2006/main">
          <x14:cfRule type="duplicateValues" priority="4" id="{0008006A-00B7-4799-A1BC-0014002800B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B2789</xm:sqref>
        </x14:conditionalFormatting>
        <x14:conditionalFormatting xmlns:xm="http://schemas.microsoft.com/office/excel/2006/main">
          <x14:cfRule type="duplicateValues" priority="3" id="{0039001E-0032-43BC-B76D-00D3005100B2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B2789</xm:sqref>
        </x14:conditionalFormatting>
        <x14:conditionalFormatting xmlns:xm="http://schemas.microsoft.com/office/excel/2006/main">
          <x14:cfRule type="cellIs" priority="2" operator="greaterThan" id="{00ED003B-00F4-41DF-ADE8-00E5005E0011}">
            <xm:f>0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AA2:AA2824</xm:sqref>
        </x14:conditionalFormatting>
        <x14:conditionalFormatting xmlns:xm="http://schemas.microsoft.com/office/excel/2006/main">
          <x14:cfRule type="duplicateValues" priority="1" id="{00B9007F-00F7-44FD-B0D8-005E0046000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C1078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1">
    <tabColor rgb="FFFFC000"/>
    <outlinePr applyStyles="0" showOutlineSymbols="1" summaryBelow="1" summaryRight="1"/>
    <pageSetUpPr autoPageBreaks="1" fitToPage="0"/>
  </sheetPr>
  <sheetViews>
    <sheetView workbookViewId="0" zoomScale="100">
      <pane state="frozen" topLeftCell="A2" ySplit="1"/>
      <selection activeCell="D53" activeCellId="0" sqref="D53"/>
    </sheetView>
  </sheetViews>
  <sheetFormatPr baseColWidth="10" defaultRowHeight="16.5"/>
  <cols>
    <col bestFit="1" customWidth="1" min="1" max="1" style="83" width="7"/>
    <col bestFit="1" customWidth="1" min="2" max="2" style="83" width="15.6640625"/>
    <col bestFit="1" customWidth="1" min="3" max="3" style="82" width="28.5"/>
    <col bestFit="1" customWidth="1" min="4" max="4" style="83" width="41.6640625"/>
    <col bestFit="1" customWidth="1" hidden="1" min="5" max="5" style="82" width="11.1640625"/>
    <col bestFit="1" customWidth="1" hidden="1" min="6" max="6" style="82" width="9"/>
    <col bestFit="1" customWidth="1" hidden="1" min="7" max="7" style="82" width="10.6640625"/>
    <col bestFit="1" customWidth="1" hidden="1" min="8" max="8" style="82" width="13.33203125"/>
    <col bestFit="1" customWidth="1" hidden="1" min="9" max="9" style="82" width="8"/>
    <col bestFit="1" customWidth="1" min="10" max="237" style="82" width="8.83203125"/>
    <col bestFit="1" customWidth="1" min="238" max="238" style="82" width="7"/>
    <col bestFit="1" customWidth="1" min="239" max="239" style="82" width="15.6640625"/>
    <col bestFit="1" customWidth="1" min="240" max="240" style="82" width="109.5"/>
    <col bestFit="1" customWidth="1" min="241" max="241" style="82" width="28.6640625"/>
    <col bestFit="1" customWidth="1" min="242" max="242" style="82" width="17.83203125"/>
    <col bestFit="1" customWidth="1" min="243" max="243" style="82" width="28.5"/>
    <col bestFit="1" customWidth="1" min="244" max="244" style="82" width="41.6640625"/>
    <col bestFit="1" customWidth="1" min="245" max="245" style="82" width="12.5"/>
    <col bestFit="1" customWidth="1" min="246" max="246" style="82" width="8.83203125"/>
    <col bestFit="1" customWidth="1" min="247" max="247" style="82" width="13.6640625"/>
    <col bestFit="1" customWidth="1" min="248" max="248" style="82" width="49.5"/>
    <col bestFit="1" customWidth="1" min="249" max="249" style="82" width="22"/>
    <col bestFit="1" customWidth="1" min="250" max="254" style="82" width="8.83203125"/>
    <col bestFit="1" customWidth="1" min="255" max="255" style="82" width="22.1640625"/>
    <col bestFit="1" customWidth="1" min="256" max="257" style="82" width="29"/>
    <col bestFit="1" customWidth="1" min="258" max="258" style="82" width="16.6640625"/>
    <col bestFit="1" customWidth="1" min="259" max="259" style="82" width="11"/>
    <col bestFit="1" customWidth="1" min="260" max="260" style="82" width="8.83203125"/>
    <col bestFit="1" customWidth="1" min="261" max="261" style="82" width="11.1640625"/>
    <col bestFit="1" customWidth="1" min="262" max="262" style="82" width="9"/>
    <col bestFit="1" customWidth="1" min="263" max="263" style="82" width="10.6640625"/>
    <col bestFit="1" customWidth="1" min="264" max="264" style="82" width="13.33203125"/>
    <col bestFit="1" customWidth="1" min="265" max="265" style="82" width="8"/>
    <col bestFit="1" customWidth="1" min="266" max="493" style="82" width="8.83203125"/>
    <col bestFit="1" customWidth="1" min="494" max="494" style="82" width="7"/>
    <col bestFit="1" customWidth="1" min="495" max="495" style="82" width="15.6640625"/>
    <col bestFit="1" customWidth="1" min="496" max="496" style="82" width="109.5"/>
    <col bestFit="1" customWidth="1" min="497" max="497" style="82" width="28.6640625"/>
    <col bestFit="1" customWidth="1" min="498" max="498" style="82" width="17.83203125"/>
    <col bestFit="1" customWidth="1" min="499" max="499" style="82" width="28.5"/>
    <col bestFit="1" customWidth="1" min="500" max="500" style="82" width="41.6640625"/>
    <col bestFit="1" customWidth="1" min="501" max="501" style="82" width="12.5"/>
    <col bestFit="1" customWidth="1" min="502" max="502" style="82" width="8.83203125"/>
    <col bestFit="1" customWidth="1" min="503" max="503" style="82" width="13.6640625"/>
    <col bestFit="1" customWidth="1" min="504" max="504" style="82" width="49.5"/>
    <col bestFit="1" customWidth="1" min="505" max="505" style="82" width="22"/>
    <col bestFit="1" customWidth="1" min="506" max="510" style="82" width="8.83203125"/>
    <col bestFit="1" customWidth="1" min="511" max="511" style="82" width="22.1640625"/>
    <col bestFit="1" customWidth="1" min="512" max="513" style="82" width="29"/>
    <col bestFit="1" customWidth="1" min="514" max="514" style="82" width="16.6640625"/>
    <col bestFit="1" customWidth="1" min="515" max="515" style="82" width="11"/>
    <col bestFit="1" customWidth="1" min="516" max="516" style="82" width="8.83203125"/>
    <col bestFit="1" customWidth="1" min="517" max="517" style="82" width="11.1640625"/>
    <col bestFit="1" customWidth="1" min="518" max="518" style="82" width="9"/>
    <col bestFit="1" customWidth="1" min="519" max="519" style="82" width="10.6640625"/>
    <col bestFit="1" customWidth="1" min="520" max="520" style="82" width="13.33203125"/>
    <col bestFit="1" customWidth="1" min="521" max="521" style="82" width="8"/>
    <col bestFit="1" customWidth="1" min="522" max="749" style="82" width="8.83203125"/>
    <col bestFit="1" customWidth="1" min="750" max="750" style="82" width="7"/>
    <col bestFit="1" customWidth="1" min="751" max="751" style="82" width="15.6640625"/>
    <col bestFit="1" customWidth="1" min="752" max="752" style="82" width="109.5"/>
    <col bestFit="1" customWidth="1" min="753" max="753" style="82" width="28.6640625"/>
    <col bestFit="1" customWidth="1" min="754" max="754" style="82" width="17.83203125"/>
    <col bestFit="1" customWidth="1" min="755" max="755" style="82" width="28.5"/>
    <col bestFit="1" customWidth="1" min="756" max="756" style="82" width="41.6640625"/>
    <col bestFit="1" customWidth="1" min="757" max="757" style="82" width="12.5"/>
    <col bestFit="1" customWidth="1" min="758" max="758" style="82" width="8.83203125"/>
    <col bestFit="1" customWidth="1" min="759" max="759" style="82" width="13.6640625"/>
    <col bestFit="1" customWidth="1" min="760" max="760" style="82" width="49.5"/>
    <col bestFit="1" customWidth="1" min="761" max="761" style="82" width="22"/>
    <col bestFit="1" customWidth="1" min="762" max="766" style="82" width="8.83203125"/>
    <col bestFit="1" customWidth="1" min="767" max="767" style="82" width="22.1640625"/>
    <col bestFit="1" customWidth="1" min="768" max="769" style="82" width="29"/>
    <col bestFit="1" customWidth="1" min="770" max="770" style="82" width="16.6640625"/>
    <col bestFit="1" customWidth="1" min="771" max="771" style="82" width="11"/>
    <col bestFit="1" customWidth="1" min="772" max="772" style="82" width="8.83203125"/>
    <col bestFit="1" customWidth="1" min="773" max="773" style="82" width="11.1640625"/>
    <col bestFit="1" customWidth="1" min="774" max="774" style="82" width="9"/>
    <col bestFit="1" customWidth="1" min="775" max="775" style="82" width="10.6640625"/>
    <col bestFit="1" customWidth="1" min="776" max="776" style="82" width="13.33203125"/>
    <col bestFit="1" customWidth="1" min="777" max="777" style="82" width="8"/>
    <col bestFit="1" customWidth="1" min="778" max="1005" style="82" width="8.83203125"/>
    <col bestFit="1" customWidth="1" min="1006" max="1006" style="82" width="7"/>
    <col bestFit="1" customWidth="1" min="1007" max="1007" style="82" width="15.6640625"/>
    <col bestFit="1" customWidth="1" min="1008" max="1008" style="82" width="109.5"/>
    <col bestFit="1" customWidth="1" min="1009" max="1009" style="82" width="28.6640625"/>
    <col bestFit="1" customWidth="1" min="1010" max="1010" style="82" width="17.83203125"/>
    <col bestFit="1" customWidth="1" min="1011" max="1011" style="82" width="28.5"/>
    <col bestFit="1" customWidth="1" min="1012" max="1012" style="82" width="41.6640625"/>
    <col bestFit="1" customWidth="1" min="1013" max="1013" style="82" width="12.5"/>
    <col bestFit="1" customWidth="1" min="1014" max="1014" style="82" width="8.83203125"/>
    <col bestFit="1" customWidth="1" min="1015" max="1015" style="82" width="13.6640625"/>
    <col bestFit="1" customWidth="1" min="1016" max="1016" style="82" width="49.5"/>
    <col bestFit="1" customWidth="1" min="1017" max="1017" style="82" width="22"/>
    <col bestFit="1" customWidth="1" min="1018" max="1022" style="82" width="8.83203125"/>
    <col bestFit="1" customWidth="1" min="1023" max="1023" style="82" width="22.1640625"/>
    <col bestFit="1" customWidth="1" min="1024" max="1025" style="82" width="29"/>
    <col bestFit="1" customWidth="1" min="1026" max="1026" style="82" width="16.6640625"/>
    <col bestFit="1" customWidth="1" min="1027" max="1027" style="82" width="11"/>
    <col bestFit="1" customWidth="1" min="1028" max="1028" style="82" width="8.83203125"/>
    <col bestFit="1" customWidth="1" min="1029" max="1029" style="82" width="11.1640625"/>
    <col bestFit="1" customWidth="1" min="1030" max="1030" style="82" width="9"/>
    <col bestFit="1" customWidth="1" min="1031" max="1031" style="82" width="10.6640625"/>
    <col bestFit="1" customWidth="1" min="1032" max="1032" style="82" width="13.33203125"/>
    <col bestFit="1" customWidth="1" min="1033" max="1033" style="82" width="8"/>
    <col bestFit="1" customWidth="1" min="1034" max="1261" style="82" width="8.83203125"/>
    <col bestFit="1" customWidth="1" min="1262" max="1262" style="82" width="7"/>
    <col bestFit="1" customWidth="1" min="1263" max="1263" style="82" width="15.6640625"/>
    <col bestFit="1" customWidth="1" min="1264" max="1264" style="82" width="109.5"/>
    <col bestFit="1" customWidth="1" min="1265" max="1265" style="82" width="28.6640625"/>
    <col bestFit="1" customWidth="1" min="1266" max="1266" style="82" width="17.83203125"/>
    <col bestFit="1" customWidth="1" min="1267" max="1267" style="82" width="28.5"/>
    <col bestFit="1" customWidth="1" min="1268" max="1268" style="82" width="41.6640625"/>
    <col bestFit="1" customWidth="1" min="1269" max="1269" style="82" width="12.5"/>
    <col bestFit="1" customWidth="1" min="1270" max="1270" style="82" width="8.83203125"/>
    <col bestFit="1" customWidth="1" min="1271" max="1271" style="82" width="13.6640625"/>
    <col bestFit="1" customWidth="1" min="1272" max="1272" style="82" width="49.5"/>
    <col bestFit="1" customWidth="1" min="1273" max="1273" style="82" width="22"/>
    <col bestFit="1" customWidth="1" min="1274" max="1278" style="82" width="8.83203125"/>
    <col bestFit="1" customWidth="1" min="1279" max="1279" style="82" width="22.1640625"/>
    <col bestFit="1" customWidth="1" min="1280" max="1281" style="82" width="29"/>
    <col bestFit="1" customWidth="1" min="1282" max="1282" style="82" width="16.6640625"/>
    <col bestFit="1" customWidth="1" min="1283" max="1283" style="82" width="11"/>
    <col bestFit="1" customWidth="1" min="1284" max="1284" style="82" width="8.83203125"/>
    <col bestFit="1" customWidth="1" min="1285" max="1285" style="82" width="11.1640625"/>
    <col bestFit="1" customWidth="1" min="1286" max="1286" style="82" width="9"/>
    <col bestFit="1" customWidth="1" min="1287" max="1287" style="82" width="10.6640625"/>
    <col bestFit="1" customWidth="1" min="1288" max="1288" style="82" width="13.33203125"/>
    <col bestFit="1" customWidth="1" min="1289" max="1289" style="82" width="8"/>
    <col bestFit="1" customWidth="1" min="1290" max="1517" style="82" width="8.83203125"/>
    <col bestFit="1" customWidth="1" min="1518" max="1518" style="82" width="7"/>
    <col bestFit="1" customWidth="1" min="1519" max="1519" style="82" width="15.6640625"/>
    <col bestFit="1" customWidth="1" min="1520" max="1520" style="82" width="109.5"/>
    <col bestFit="1" customWidth="1" min="1521" max="1521" style="82" width="28.6640625"/>
    <col bestFit="1" customWidth="1" min="1522" max="1522" style="82" width="17.83203125"/>
    <col bestFit="1" customWidth="1" min="1523" max="1523" style="82" width="28.5"/>
    <col bestFit="1" customWidth="1" min="1524" max="1524" style="82" width="41.6640625"/>
    <col bestFit="1" customWidth="1" min="1525" max="1525" style="82" width="12.5"/>
    <col bestFit="1" customWidth="1" min="1526" max="1526" style="82" width="8.83203125"/>
    <col bestFit="1" customWidth="1" min="1527" max="1527" style="82" width="13.6640625"/>
    <col bestFit="1" customWidth="1" min="1528" max="1528" style="82" width="49.5"/>
    <col bestFit="1" customWidth="1" min="1529" max="1529" style="82" width="22"/>
    <col bestFit="1" customWidth="1" min="1530" max="1534" style="82" width="8.83203125"/>
    <col bestFit="1" customWidth="1" min="1535" max="1535" style="82" width="22.1640625"/>
    <col bestFit="1" customWidth="1" min="1536" max="1537" style="82" width="29"/>
    <col bestFit="1" customWidth="1" min="1538" max="1538" style="82" width="16.6640625"/>
    <col bestFit="1" customWidth="1" min="1539" max="1539" style="82" width="11"/>
    <col bestFit="1" customWidth="1" min="1540" max="1540" style="82" width="8.83203125"/>
    <col bestFit="1" customWidth="1" min="1541" max="1541" style="82" width="11.1640625"/>
    <col bestFit="1" customWidth="1" min="1542" max="1542" style="82" width="9"/>
    <col bestFit="1" customWidth="1" min="1543" max="1543" style="82" width="10.6640625"/>
    <col bestFit="1" customWidth="1" min="1544" max="1544" style="82" width="13.33203125"/>
    <col bestFit="1" customWidth="1" min="1545" max="1545" style="82" width="8"/>
    <col bestFit="1" customWidth="1" min="1546" max="1773" style="82" width="8.83203125"/>
    <col bestFit="1" customWidth="1" min="1774" max="1774" style="82" width="7"/>
    <col bestFit="1" customWidth="1" min="1775" max="1775" style="82" width="15.6640625"/>
    <col bestFit="1" customWidth="1" min="1776" max="1776" style="82" width="109.5"/>
    <col bestFit="1" customWidth="1" min="1777" max="1777" style="82" width="28.6640625"/>
    <col bestFit="1" customWidth="1" min="1778" max="1778" style="82" width="17.83203125"/>
    <col bestFit="1" customWidth="1" min="1779" max="1779" style="82" width="28.5"/>
    <col bestFit="1" customWidth="1" min="1780" max="1780" style="82" width="41.6640625"/>
    <col bestFit="1" customWidth="1" min="1781" max="1781" style="82" width="12.5"/>
    <col bestFit="1" customWidth="1" min="1782" max="1782" style="82" width="8.83203125"/>
    <col bestFit="1" customWidth="1" min="1783" max="1783" style="82" width="13.6640625"/>
    <col bestFit="1" customWidth="1" min="1784" max="1784" style="82" width="49.5"/>
    <col bestFit="1" customWidth="1" min="1785" max="1785" style="82" width="22"/>
    <col bestFit="1" customWidth="1" min="1786" max="1790" style="82" width="8.83203125"/>
    <col bestFit="1" customWidth="1" min="1791" max="1791" style="82" width="22.1640625"/>
    <col bestFit="1" customWidth="1" min="1792" max="1793" style="82" width="29"/>
    <col bestFit="1" customWidth="1" min="1794" max="1794" style="82" width="16.6640625"/>
    <col bestFit="1" customWidth="1" min="1795" max="1795" style="82" width="11"/>
    <col bestFit="1" customWidth="1" min="1796" max="1796" style="82" width="8.83203125"/>
    <col bestFit="1" customWidth="1" min="1797" max="1797" style="82" width="11.1640625"/>
    <col bestFit="1" customWidth="1" min="1798" max="1798" style="82" width="9"/>
    <col bestFit="1" customWidth="1" min="1799" max="1799" style="82" width="10.6640625"/>
    <col bestFit="1" customWidth="1" min="1800" max="1800" style="82" width="13.33203125"/>
    <col bestFit="1" customWidth="1" min="1801" max="1801" style="82" width="8"/>
    <col bestFit="1" customWidth="1" min="1802" max="2029" style="82" width="8.83203125"/>
    <col bestFit="1" customWidth="1" min="2030" max="2030" style="82" width="7"/>
    <col bestFit="1" customWidth="1" min="2031" max="2031" style="82" width="15.6640625"/>
    <col bestFit="1" customWidth="1" min="2032" max="2032" style="82" width="109.5"/>
    <col bestFit="1" customWidth="1" min="2033" max="2033" style="82" width="28.6640625"/>
    <col bestFit="1" customWidth="1" min="2034" max="2034" style="82" width="17.83203125"/>
    <col bestFit="1" customWidth="1" min="2035" max="2035" style="82" width="28.5"/>
    <col bestFit="1" customWidth="1" min="2036" max="2036" style="82" width="41.6640625"/>
    <col bestFit="1" customWidth="1" min="2037" max="2037" style="82" width="12.5"/>
    <col bestFit="1" customWidth="1" min="2038" max="2038" style="82" width="8.83203125"/>
    <col bestFit="1" customWidth="1" min="2039" max="2039" style="82" width="13.6640625"/>
    <col bestFit="1" customWidth="1" min="2040" max="2040" style="82" width="49.5"/>
    <col bestFit="1" customWidth="1" min="2041" max="2041" style="82" width="22"/>
    <col bestFit="1" customWidth="1" min="2042" max="2046" style="82" width="8.83203125"/>
    <col bestFit="1" customWidth="1" min="2047" max="2047" style="82" width="22.1640625"/>
    <col bestFit="1" customWidth="1" min="2048" max="2049" style="82" width="29"/>
    <col bestFit="1" customWidth="1" min="2050" max="2050" style="82" width="16.6640625"/>
    <col bestFit="1" customWidth="1" min="2051" max="2051" style="82" width="11"/>
    <col bestFit="1" customWidth="1" min="2052" max="2052" style="82" width="8.83203125"/>
    <col bestFit="1" customWidth="1" min="2053" max="2053" style="82" width="11.1640625"/>
    <col bestFit="1" customWidth="1" min="2054" max="2054" style="82" width="9"/>
    <col bestFit="1" customWidth="1" min="2055" max="2055" style="82" width="10.6640625"/>
    <col bestFit="1" customWidth="1" min="2056" max="2056" style="82" width="13.33203125"/>
    <col bestFit="1" customWidth="1" min="2057" max="2057" style="82" width="8"/>
    <col bestFit="1" customWidth="1" min="2058" max="2285" style="82" width="8.83203125"/>
    <col bestFit="1" customWidth="1" min="2286" max="2286" style="82" width="7"/>
    <col bestFit="1" customWidth="1" min="2287" max="2287" style="82" width="15.6640625"/>
    <col bestFit="1" customWidth="1" min="2288" max="2288" style="82" width="109.5"/>
    <col bestFit="1" customWidth="1" min="2289" max="2289" style="82" width="28.6640625"/>
    <col bestFit="1" customWidth="1" min="2290" max="2290" style="82" width="17.83203125"/>
    <col bestFit="1" customWidth="1" min="2291" max="2291" style="82" width="28.5"/>
    <col bestFit="1" customWidth="1" min="2292" max="2292" style="82" width="41.6640625"/>
    <col bestFit="1" customWidth="1" min="2293" max="2293" style="82" width="12.5"/>
    <col bestFit="1" customWidth="1" min="2294" max="2294" style="82" width="8.83203125"/>
    <col bestFit="1" customWidth="1" min="2295" max="2295" style="82" width="13.6640625"/>
    <col bestFit="1" customWidth="1" min="2296" max="2296" style="82" width="49.5"/>
    <col bestFit="1" customWidth="1" min="2297" max="2297" style="82" width="22"/>
    <col bestFit="1" customWidth="1" min="2298" max="2302" style="82" width="8.83203125"/>
    <col bestFit="1" customWidth="1" min="2303" max="2303" style="82" width="22.1640625"/>
    <col bestFit="1" customWidth="1" min="2304" max="2305" style="82" width="29"/>
    <col bestFit="1" customWidth="1" min="2306" max="2306" style="82" width="16.6640625"/>
    <col bestFit="1" customWidth="1" min="2307" max="2307" style="82" width="11"/>
    <col bestFit="1" customWidth="1" min="2308" max="2308" style="82" width="8.83203125"/>
    <col bestFit="1" customWidth="1" min="2309" max="2309" style="82" width="11.1640625"/>
    <col bestFit="1" customWidth="1" min="2310" max="2310" style="82" width="9"/>
    <col bestFit="1" customWidth="1" min="2311" max="2311" style="82" width="10.6640625"/>
    <col bestFit="1" customWidth="1" min="2312" max="2312" style="82" width="13.33203125"/>
    <col bestFit="1" customWidth="1" min="2313" max="2313" style="82" width="8"/>
    <col bestFit="1" customWidth="1" min="2314" max="2541" style="82" width="8.83203125"/>
    <col bestFit="1" customWidth="1" min="2542" max="2542" style="82" width="7"/>
    <col bestFit="1" customWidth="1" min="2543" max="2543" style="82" width="15.6640625"/>
    <col bestFit="1" customWidth="1" min="2544" max="2544" style="82" width="109.5"/>
    <col bestFit="1" customWidth="1" min="2545" max="2545" style="82" width="28.6640625"/>
    <col bestFit="1" customWidth="1" min="2546" max="2546" style="82" width="17.83203125"/>
    <col bestFit="1" customWidth="1" min="2547" max="2547" style="82" width="28.5"/>
    <col bestFit="1" customWidth="1" min="2548" max="2548" style="82" width="41.6640625"/>
    <col bestFit="1" customWidth="1" min="2549" max="2549" style="82" width="12.5"/>
    <col bestFit="1" customWidth="1" min="2550" max="2550" style="82" width="8.83203125"/>
    <col bestFit="1" customWidth="1" min="2551" max="2551" style="82" width="13.6640625"/>
    <col bestFit="1" customWidth="1" min="2552" max="2552" style="82" width="49.5"/>
    <col bestFit="1" customWidth="1" min="2553" max="2553" style="82" width="22"/>
    <col bestFit="1" customWidth="1" min="2554" max="2558" style="82" width="8.83203125"/>
    <col bestFit="1" customWidth="1" min="2559" max="2559" style="82" width="22.1640625"/>
    <col bestFit="1" customWidth="1" min="2560" max="2561" style="82" width="29"/>
    <col bestFit="1" customWidth="1" min="2562" max="2562" style="82" width="16.6640625"/>
    <col bestFit="1" customWidth="1" min="2563" max="2563" style="82" width="11"/>
    <col bestFit="1" customWidth="1" min="2564" max="2564" style="82" width="8.83203125"/>
    <col bestFit="1" customWidth="1" min="2565" max="2565" style="82" width="11.1640625"/>
    <col bestFit="1" customWidth="1" min="2566" max="2566" style="82" width="9"/>
    <col bestFit="1" customWidth="1" min="2567" max="2567" style="82" width="10.6640625"/>
    <col bestFit="1" customWidth="1" min="2568" max="2568" style="82" width="13.33203125"/>
    <col bestFit="1" customWidth="1" min="2569" max="2569" style="82" width="8"/>
    <col bestFit="1" customWidth="1" min="2570" max="2797" style="82" width="8.83203125"/>
    <col bestFit="1" customWidth="1" min="2798" max="2798" style="82" width="7"/>
    <col bestFit="1" customWidth="1" min="2799" max="2799" style="82" width="15.6640625"/>
    <col bestFit="1" customWidth="1" min="2800" max="2800" style="82" width="109.5"/>
    <col bestFit="1" customWidth="1" min="2801" max="2801" style="82" width="28.6640625"/>
    <col bestFit="1" customWidth="1" min="2802" max="2802" style="82" width="17.83203125"/>
    <col bestFit="1" customWidth="1" min="2803" max="2803" style="82" width="28.5"/>
    <col bestFit="1" customWidth="1" min="2804" max="2804" style="82" width="41.6640625"/>
    <col bestFit="1" customWidth="1" min="2805" max="2805" style="82" width="12.5"/>
    <col bestFit="1" customWidth="1" min="2806" max="2806" style="82" width="8.83203125"/>
    <col bestFit="1" customWidth="1" min="2807" max="2807" style="82" width="13.6640625"/>
    <col bestFit="1" customWidth="1" min="2808" max="2808" style="82" width="49.5"/>
    <col bestFit="1" customWidth="1" min="2809" max="2809" style="82" width="22"/>
    <col bestFit="1" customWidth="1" min="2810" max="2814" style="82" width="8.83203125"/>
    <col bestFit="1" customWidth="1" min="2815" max="2815" style="82" width="22.1640625"/>
    <col bestFit="1" customWidth="1" min="2816" max="2817" style="82" width="29"/>
    <col bestFit="1" customWidth="1" min="2818" max="2818" style="82" width="16.6640625"/>
    <col bestFit="1" customWidth="1" min="2819" max="2819" style="82" width="11"/>
    <col bestFit="1" customWidth="1" min="2820" max="2820" style="82" width="8.83203125"/>
    <col bestFit="1" customWidth="1" min="2821" max="2821" style="82" width="11.1640625"/>
    <col bestFit="1" customWidth="1" min="2822" max="2822" style="82" width="9"/>
    <col bestFit="1" customWidth="1" min="2823" max="2823" style="82" width="10.6640625"/>
    <col bestFit="1" customWidth="1" min="2824" max="2824" style="82" width="13.33203125"/>
    <col bestFit="1" customWidth="1" min="2825" max="2825" style="82" width="8"/>
    <col bestFit="1" customWidth="1" min="2826" max="3053" style="82" width="8.83203125"/>
    <col bestFit="1" customWidth="1" min="3054" max="3054" style="82" width="7"/>
    <col bestFit="1" customWidth="1" min="3055" max="3055" style="82" width="15.6640625"/>
    <col bestFit="1" customWidth="1" min="3056" max="3056" style="82" width="109.5"/>
    <col bestFit="1" customWidth="1" min="3057" max="3057" style="82" width="28.6640625"/>
    <col bestFit="1" customWidth="1" min="3058" max="3058" style="82" width="17.83203125"/>
    <col bestFit="1" customWidth="1" min="3059" max="3059" style="82" width="28.5"/>
    <col bestFit="1" customWidth="1" min="3060" max="3060" style="82" width="41.6640625"/>
    <col bestFit="1" customWidth="1" min="3061" max="3061" style="82" width="12.5"/>
    <col bestFit="1" customWidth="1" min="3062" max="3062" style="82" width="8.83203125"/>
    <col bestFit="1" customWidth="1" min="3063" max="3063" style="82" width="13.6640625"/>
    <col bestFit="1" customWidth="1" min="3064" max="3064" style="82" width="49.5"/>
    <col bestFit="1" customWidth="1" min="3065" max="3065" style="82" width="22"/>
    <col bestFit="1" customWidth="1" min="3066" max="3070" style="82" width="8.83203125"/>
    <col bestFit="1" customWidth="1" min="3071" max="3071" style="82" width="22.1640625"/>
    <col bestFit="1" customWidth="1" min="3072" max="3073" style="82" width="29"/>
    <col bestFit="1" customWidth="1" min="3074" max="3074" style="82" width="16.6640625"/>
    <col bestFit="1" customWidth="1" min="3075" max="3075" style="82" width="11"/>
    <col bestFit="1" customWidth="1" min="3076" max="3076" style="82" width="8.83203125"/>
    <col bestFit="1" customWidth="1" min="3077" max="3077" style="82" width="11.1640625"/>
    <col bestFit="1" customWidth="1" min="3078" max="3078" style="82" width="9"/>
    <col bestFit="1" customWidth="1" min="3079" max="3079" style="82" width="10.6640625"/>
    <col bestFit="1" customWidth="1" min="3080" max="3080" style="82" width="13.33203125"/>
    <col bestFit="1" customWidth="1" min="3081" max="3081" style="82" width="8"/>
    <col bestFit="1" customWidth="1" min="3082" max="3309" style="82" width="8.83203125"/>
    <col bestFit="1" customWidth="1" min="3310" max="3310" style="82" width="7"/>
    <col bestFit="1" customWidth="1" min="3311" max="3311" style="82" width="15.6640625"/>
    <col bestFit="1" customWidth="1" min="3312" max="3312" style="82" width="109.5"/>
    <col bestFit="1" customWidth="1" min="3313" max="3313" style="82" width="28.6640625"/>
    <col bestFit="1" customWidth="1" min="3314" max="3314" style="82" width="17.83203125"/>
    <col bestFit="1" customWidth="1" min="3315" max="3315" style="82" width="28.5"/>
    <col bestFit="1" customWidth="1" min="3316" max="3316" style="82" width="41.6640625"/>
    <col bestFit="1" customWidth="1" min="3317" max="3317" style="82" width="12.5"/>
    <col bestFit="1" customWidth="1" min="3318" max="3318" style="82" width="8.83203125"/>
    <col bestFit="1" customWidth="1" min="3319" max="3319" style="82" width="13.6640625"/>
    <col bestFit="1" customWidth="1" min="3320" max="3320" style="82" width="49.5"/>
    <col bestFit="1" customWidth="1" min="3321" max="3321" style="82" width="22"/>
    <col bestFit="1" customWidth="1" min="3322" max="3326" style="82" width="8.83203125"/>
    <col bestFit="1" customWidth="1" min="3327" max="3327" style="82" width="22.1640625"/>
    <col bestFit="1" customWidth="1" min="3328" max="3329" style="82" width="29"/>
    <col bestFit="1" customWidth="1" min="3330" max="3330" style="82" width="16.6640625"/>
    <col bestFit="1" customWidth="1" min="3331" max="3331" style="82" width="11"/>
    <col bestFit="1" customWidth="1" min="3332" max="3332" style="82" width="8.83203125"/>
    <col bestFit="1" customWidth="1" min="3333" max="3333" style="82" width="11.1640625"/>
    <col bestFit="1" customWidth="1" min="3334" max="3334" style="82" width="9"/>
    <col bestFit="1" customWidth="1" min="3335" max="3335" style="82" width="10.6640625"/>
    <col bestFit="1" customWidth="1" min="3336" max="3336" style="82" width="13.33203125"/>
    <col bestFit="1" customWidth="1" min="3337" max="3337" style="82" width="8"/>
    <col bestFit="1" customWidth="1" min="3338" max="3565" style="82" width="8.83203125"/>
    <col bestFit="1" customWidth="1" min="3566" max="3566" style="82" width="7"/>
    <col bestFit="1" customWidth="1" min="3567" max="3567" style="82" width="15.6640625"/>
    <col bestFit="1" customWidth="1" min="3568" max="3568" style="82" width="109.5"/>
    <col bestFit="1" customWidth="1" min="3569" max="3569" style="82" width="28.6640625"/>
    <col bestFit="1" customWidth="1" min="3570" max="3570" style="82" width="17.83203125"/>
    <col bestFit="1" customWidth="1" min="3571" max="3571" style="82" width="28.5"/>
    <col bestFit="1" customWidth="1" min="3572" max="3572" style="82" width="41.6640625"/>
    <col bestFit="1" customWidth="1" min="3573" max="3573" style="82" width="12.5"/>
    <col bestFit="1" customWidth="1" min="3574" max="3574" style="82" width="8.83203125"/>
    <col bestFit="1" customWidth="1" min="3575" max="3575" style="82" width="13.6640625"/>
    <col bestFit="1" customWidth="1" min="3576" max="3576" style="82" width="49.5"/>
    <col bestFit="1" customWidth="1" min="3577" max="3577" style="82" width="22"/>
    <col bestFit="1" customWidth="1" min="3578" max="3582" style="82" width="8.83203125"/>
    <col bestFit="1" customWidth="1" min="3583" max="3583" style="82" width="22.1640625"/>
    <col bestFit="1" customWidth="1" min="3584" max="3585" style="82" width="29"/>
    <col bestFit="1" customWidth="1" min="3586" max="3586" style="82" width="16.6640625"/>
    <col bestFit="1" customWidth="1" min="3587" max="3587" style="82" width="11"/>
    <col bestFit="1" customWidth="1" min="3588" max="3588" style="82" width="8.83203125"/>
    <col bestFit="1" customWidth="1" min="3589" max="3589" style="82" width="11.1640625"/>
    <col bestFit="1" customWidth="1" min="3590" max="3590" style="82" width="9"/>
    <col bestFit="1" customWidth="1" min="3591" max="3591" style="82" width="10.6640625"/>
    <col bestFit="1" customWidth="1" min="3592" max="3592" style="82" width="13.33203125"/>
    <col bestFit="1" customWidth="1" min="3593" max="3593" style="82" width="8"/>
    <col bestFit="1" customWidth="1" min="3594" max="3821" style="82" width="8.83203125"/>
    <col bestFit="1" customWidth="1" min="3822" max="3822" style="82" width="7"/>
    <col bestFit="1" customWidth="1" min="3823" max="3823" style="82" width="15.6640625"/>
    <col bestFit="1" customWidth="1" min="3824" max="3824" style="82" width="109.5"/>
    <col bestFit="1" customWidth="1" min="3825" max="3825" style="82" width="28.6640625"/>
    <col bestFit="1" customWidth="1" min="3826" max="3826" style="82" width="17.83203125"/>
    <col bestFit="1" customWidth="1" min="3827" max="3827" style="82" width="28.5"/>
    <col bestFit="1" customWidth="1" min="3828" max="3828" style="82" width="41.6640625"/>
    <col bestFit="1" customWidth="1" min="3829" max="3829" style="82" width="12.5"/>
    <col bestFit="1" customWidth="1" min="3830" max="3830" style="82" width="8.83203125"/>
    <col bestFit="1" customWidth="1" min="3831" max="3831" style="82" width="13.6640625"/>
    <col bestFit="1" customWidth="1" min="3832" max="3832" style="82" width="49.5"/>
    <col bestFit="1" customWidth="1" min="3833" max="3833" style="82" width="22"/>
    <col bestFit="1" customWidth="1" min="3834" max="3838" style="82" width="8.83203125"/>
    <col bestFit="1" customWidth="1" min="3839" max="3839" style="82" width="22.1640625"/>
    <col bestFit="1" customWidth="1" min="3840" max="3841" style="82" width="29"/>
    <col bestFit="1" customWidth="1" min="3842" max="3842" style="82" width="16.6640625"/>
    <col bestFit="1" customWidth="1" min="3843" max="3843" style="82" width="11"/>
    <col bestFit="1" customWidth="1" min="3844" max="3844" style="82" width="8.83203125"/>
    <col bestFit="1" customWidth="1" min="3845" max="3845" style="82" width="11.1640625"/>
    <col bestFit="1" customWidth="1" min="3846" max="3846" style="82" width="9"/>
    <col bestFit="1" customWidth="1" min="3847" max="3847" style="82" width="10.6640625"/>
    <col bestFit="1" customWidth="1" min="3848" max="3848" style="82" width="13.33203125"/>
    <col bestFit="1" customWidth="1" min="3849" max="3849" style="82" width="8"/>
    <col bestFit="1" customWidth="1" min="3850" max="4077" style="82" width="8.83203125"/>
    <col bestFit="1" customWidth="1" min="4078" max="4078" style="82" width="7"/>
    <col bestFit="1" customWidth="1" min="4079" max="4079" style="82" width="15.6640625"/>
    <col bestFit="1" customWidth="1" min="4080" max="4080" style="82" width="109.5"/>
    <col bestFit="1" customWidth="1" min="4081" max="4081" style="82" width="28.6640625"/>
    <col bestFit="1" customWidth="1" min="4082" max="4082" style="82" width="17.83203125"/>
    <col bestFit="1" customWidth="1" min="4083" max="4083" style="82" width="28.5"/>
    <col bestFit="1" customWidth="1" min="4084" max="4084" style="82" width="41.6640625"/>
    <col bestFit="1" customWidth="1" min="4085" max="4085" style="82" width="12.5"/>
    <col bestFit="1" customWidth="1" min="4086" max="4086" style="82" width="8.83203125"/>
    <col bestFit="1" customWidth="1" min="4087" max="4087" style="82" width="13.6640625"/>
    <col bestFit="1" customWidth="1" min="4088" max="4088" style="82" width="49.5"/>
    <col bestFit="1" customWidth="1" min="4089" max="4089" style="82" width="22"/>
    <col bestFit="1" customWidth="1" min="4090" max="4094" style="82" width="8.83203125"/>
    <col bestFit="1" customWidth="1" min="4095" max="4095" style="82" width="22.1640625"/>
    <col bestFit="1" customWidth="1" min="4096" max="4097" style="82" width="29"/>
    <col bestFit="1" customWidth="1" min="4098" max="4098" style="82" width="16.6640625"/>
    <col bestFit="1" customWidth="1" min="4099" max="4099" style="82" width="11"/>
    <col bestFit="1" customWidth="1" min="4100" max="4100" style="82" width="8.83203125"/>
    <col bestFit="1" customWidth="1" min="4101" max="4101" style="82" width="11.1640625"/>
    <col bestFit="1" customWidth="1" min="4102" max="4102" style="82" width="9"/>
    <col bestFit="1" customWidth="1" min="4103" max="4103" style="82" width="10.6640625"/>
    <col bestFit="1" customWidth="1" min="4104" max="4104" style="82" width="13.33203125"/>
    <col bestFit="1" customWidth="1" min="4105" max="4105" style="82" width="8"/>
    <col bestFit="1" customWidth="1" min="4106" max="4333" style="82" width="8.83203125"/>
    <col bestFit="1" customWidth="1" min="4334" max="4334" style="82" width="7"/>
    <col bestFit="1" customWidth="1" min="4335" max="4335" style="82" width="15.6640625"/>
    <col bestFit="1" customWidth="1" min="4336" max="4336" style="82" width="109.5"/>
    <col bestFit="1" customWidth="1" min="4337" max="4337" style="82" width="28.6640625"/>
    <col bestFit="1" customWidth="1" min="4338" max="4338" style="82" width="17.83203125"/>
    <col bestFit="1" customWidth="1" min="4339" max="4339" style="82" width="28.5"/>
    <col bestFit="1" customWidth="1" min="4340" max="4340" style="82" width="41.6640625"/>
    <col bestFit="1" customWidth="1" min="4341" max="4341" style="82" width="12.5"/>
    <col bestFit="1" customWidth="1" min="4342" max="4342" style="82" width="8.83203125"/>
    <col bestFit="1" customWidth="1" min="4343" max="4343" style="82" width="13.6640625"/>
    <col bestFit="1" customWidth="1" min="4344" max="4344" style="82" width="49.5"/>
    <col bestFit="1" customWidth="1" min="4345" max="4345" style="82" width="22"/>
    <col bestFit="1" customWidth="1" min="4346" max="4350" style="82" width="8.83203125"/>
    <col bestFit="1" customWidth="1" min="4351" max="4351" style="82" width="22.1640625"/>
    <col bestFit="1" customWidth="1" min="4352" max="4353" style="82" width="29"/>
    <col bestFit="1" customWidth="1" min="4354" max="4354" style="82" width="16.6640625"/>
    <col bestFit="1" customWidth="1" min="4355" max="4355" style="82" width="11"/>
    <col bestFit="1" customWidth="1" min="4356" max="4356" style="82" width="8.83203125"/>
    <col bestFit="1" customWidth="1" min="4357" max="4357" style="82" width="11.1640625"/>
    <col bestFit="1" customWidth="1" min="4358" max="4358" style="82" width="9"/>
    <col bestFit="1" customWidth="1" min="4359" max="4359" style="82" width="10.6640625"/>
    <col bestFit="1" customWidth="1" min="4360" max="4360" style="82" width="13.33203125"/>
    <col bestFit="1" customWidth="1" min="4361" max="4361" style="82" width="8"/>
    <col bestFit="1" customWidth="1" min="4362" max="4589" style="82" width="8.83203125"/>
    <col bestFit="1" customWidth="1" min="4590" max="4590" style="82" width="7"/>
    <col bestFit="1" customWidth="1" min="4591" max="4591" style="82" width="15.6640625"/>
    <col bestFit="1" customWidth="1" min="4592" max="4592" style="82" width="109.5"/>
    <col bestFit="1" customWidth="1" min="4593" max="4593" style="82" width="28.6640625"/>
    <col bestFit="1" customWidth="1" min="4594" max="4594" style="82" width="17.83203125"/>
    <col bestFit="1" customWidth="1" min="4595" max="4595" style="82" width="28.5"/>
    <col bestFit="1" customWidth="1" min="4596" max="4596" style="82" width="41.6640625"/>
    <col bestFit="1" customWidth="1" min="4597" max="4597" style="82" width="12.5"/>
    <col bestFit="1" customWidth="1" min="4598" max="4598" style="82" width="8.83203125"/>
    <col bestFit="1" customWidth="1" min="4599" max="4599" style="82" width="13.6640625"/>
    <col bestFit="1" customWidth="1" min="4600" max="4600" style="82" width="49.5"/>
    <col bestFit="1" customWidth="1" min="4601" max="4601" style="82" width="22"/>
    <col bestFit="1" customWidth="1" min="4602" max="4606" style="82" width="8.83203125"/>
    <col bestFit="1" customWidth="1" min="4607" max="4607" style="82" width="22.1640625"/>
    <col bestFit="1" customWidth="1" min="4608" max="4609" style="82" width="29"/>
    <col bestFit="1" customWidth="1" min="4610" max="4610" style="82" width="16.6640625"/>
    <col bestFit="1" customWidth="1" min="4611" max="4611" style="82" width="11"/>
    <col bestFit="1" customWidth="1" min="4612" max="4612" style="82" width="8.83203125"/>
    <col bestFit="1" customWidth="1" min="4613" max="4613" style="82" width="11.1640625"/>
    <col bestFit="1" customWidth="1" min="4614" max="4614" style="82" width="9"/>
    <col bestFit="1" customWidth="1" min="4615" max="4615" style="82" width="10.6640625"/>
    <col bestFit="1" customWidth="1" min="4616" max="4616" style="82" width="13.33203125"/>
    <col bestFit="1" customWidth="1" min="4617" max="4617" style="82" width="8"/>
    <col bestFit="1" customWidth="1" min="4618" max="4845" style="82" width="8.83203125"/>
    <col bestFit="1" customWidth="1" min="4846" max="4846" style="82" width="7"/>
    <col bestFit="1" customWidth="1" min="4847" max="4847" style="82" width="15.6640625"/>
    <col bestFit="1" customWidth="1" min="4848" max="4848" style="82" width="109.5"/>
    <col bestFit="1" customWidth="1" min="4849" max="4849" style="82" width="28.6640625"/>
    <col bestFit="1" customWidth="1" min="4850" max="4850" style="82" width="17.83203125"/>
    <col bestFit="1" customWidth="1" min="4851" max="4851" style="82" width="28.5"/>
    <col bestFit="1" customWidth="1" min="4852" max="4852" style="82" width="41.6640625"/>
    <col bestFit="1" customWidth="1" min="4853" max="4853" style="82" width="12.5"/>
    <col bestFit="1" customWidth="1" min="4854" max="4854" style="82" width="8.83203125"/>
    <col bestFit="1" customWidth="1" min="4855" max="4855" style="82" width="13.6640625"/>
    <col bestFit="1" customWidth="1" min="4856" max="4856" style="82" width="49.5"/>
    <col bestFit="1" customWidth="1" min="4857" max="4857" style="82" width="22"/>
    <col bestFit="1" customWidth="1" min="4858" max="4862" style="82" width="8.83203125"/>
    <col bestFit="1" customWidth="1" min="4863" max="4863" style="82" width="22.1640625"/>
    <col bestFit="1" customWidth="1" min="4864" max="4865" style="82" width="29"/>
    <col bestFit="1" customWidth="1" min="4866" max="4866" style="82" width="16.6640625"/>
    <col bestFit="1" customWidth="1" min="4867" max="4867" style="82" width="11"/>
    <col bestFit="1" customWidth="1" min="4868" max="4868" style="82" width="8.83203125"/>
    <col bestFit="1" customWidth="1" min="4869" max="4869" style="82" width="11.1640625"/>
    <col bestFit="1" customWidth="1" min="4870" max="4870" style="82" width="9"/>
    <col bestFit="1" customWidth="1" min="4871" max="4871" style="82" width="10.6640625"/>
    <col bestFit="1" customWidth="1" min="4872" max="4872" style="82" width="13.33203125"/>
    <col bestFit="1" customWidth="1" min="4873" max="4873" style="82" width="8"/>
    <col bestFit="1" customWidth="1" min="4874" max="5101" style="82" width="8.83203125"/>
    <col bestFit="1" customWidth="1" min="5102" max="5102" style="82" width="7"/>
    <col bestFit="1" customWidth="1" min="5103" max="5103" style="82" width="15.6640625"/>
    <col bestFit="1" customWidth="1" min="5104" max="5104" style="82" width="109.5"/>
    <col bestFit="1" customWidth="1" min="5105" max="5105" style="82" width="28.6640625"/>
    <col bestFit="1" customWidth="1" min="5106" max="5106" style="82" width="17.83203125"/>
    <col bestFit="1" customWidth="1" min="5107" max="5107" style="82" width="28.5"/>
    <col bestFit="1" customWidth="1" min="5108" max="5108" style="82" width="41.6640625"/>
    <col bestFit="1" customWidth="1" min="5109" max="5109" style="82" width="12.5"/>
    <col bestFit="1" customWidth="1" min="5110" max="5110" style="82" width="8.83203125"/>
    <col bestFit="1" customWidth="1" min="5111" max="5111" style="82" width="13.6640625"/>
    <col bestFit="1" customWidth="1" min="5112" max="5112" style="82" width="49.5"/>
    <col bestFit="1" customWidth="1" min="5113" max="5113" style="82" width="22"/>
    <col bestFit="1" customWidth="1" min="5114" max="5118" style="82" width="8.83203125"/>
    <col bestFit="1" customWidth="1" min="5119" max="5119" style="82" width="22.1640625"/>
    <col bestFit="1" customWidth="1" min="5120" max="5121" style="82" width="29"/>
    <col bestFit="1" customWidth="1" min="5122" max="5122" style="82" width="16.6640625"/>
    <col bestFit="1" customWidth="1" min="5123" max="5123" style="82" width="11"/>
    <col bestFit="1" customWidth="1" min="5124" max="5124" style="82" width="8.83203125"/>
    <col bestFit="1" customWidth="1" min="5125" max="5125" style="82" width="11.1640625"/>
    <col bestFit="1" customWidth="1" min="5126" max="5126" style="82" width="9"/>
    <col bestFit="1" customWidth="1" min="5127" max="5127" style="82" width="10.6640625"/>
    <col bestFit="1" customWidth="1" min="5128" max="5128" style="82" width="13.33203125"/>
    <col bestFit="1" customWidth="1" min="5129" max="5129" style="82" width="8"/>
    <col bestFit="1" customWidth="1" min="5130" max="5357" style="82" width="8.83203125"/>
    <col bestFit="1" customWidth="1" min="5358" max="5358" style="82" width="7"/>
    <col bestFit="1" customWidth="1" min="5359" max="5359" style="82" width="15.6640625"/>
    <col bestFit="1" customWidth="1" min="5360" max="5360" style="82" width="109.5"/>
    <col bestFit="1" customWidth="1" min="5361" max="5361" style="82" width="28.6640625"/>
    <col bestFit="1" customWidth="1" min="5362" max="5362" style="82" width="17.83203125"/>
    <col bestFit="1" customWidth="1" min="5363" max="5363" style="82" width="28.5"/>
    <col bestFit="1" customWidth="1" min="5364" max="5364" style="82" width="41.6640625"/>
    <col bestFit="1" customWidth="1" min="5365" max="5365" style="82" width="12.5"/>
    <col bestFit="1" customWidth="1" min="5366" max="5366" style="82" width="8.83203125"/>
    <col bestFit="1" customWidth="1" min="5367" max="5367" style="82" width="13.6640625"/>
    <col bestFit="1" customWidth="1" min="5368" max="5368" style="82" width="49.5"/>
    <col bestFit="1" customWidth="1" min="5369" max="5369" style="82" width="22"/>
    <col bestFit="1" customWidth="1" min="5370" max="5374" style="82" width="8.83203125"/>
    <col bestFit="1" customWidth="1" min="5375" max="5375" style="82" width="22.1640625"/>
    <col bestFit="1" customWidth="1" min="5376" max="5377" style="82" width="29"/>
    <col bestFit="1" customWidth="1" min="5378" max="5378" style="82" width="16.6640625"/>
    <col bestFit="1" customWidth="1" min="5379" max="5379" style="82" width="11"/>
    <col bestFit="1" customWidth="1" min="5380" max="5380" style="82" width="8.83203125"/>
    <col bestFit="1" customWidth="1" min="5381" max="5381" style="82" width="11.1640625"/>
    <col bestFit="1" customWidth="1" min="5382" max="5382" style="82" width="9"/>
    <col bestFit="1" customWidth="1" min="5383" max="5383" style="82" width="10.6640625"/>
    <col bestFit="1" customWidth="1" min="5384" max="5384" style="82" width="13.33203125"/>
    <col bestFit="1" customWidth="1" min="5385" max="5385" style="82" width="8"/>
    <col bestFit="1" customWidth="1" min="5386" max="5613" style="82" width="8.83203125"/>
    <col bestFit="1" customWidth="1" min="5614" max="5614" style="82" width="7"/>
    <col bestFit="1" customWidth="1" min="5615" max="5615" style="82" width="15.6640625"/>
    <col bestFit="1" customWidth="1" min="5616" max="5616" style="82" width="109.5"/>
    <col bestFit="1" customWidth="1" min="5617" max="5617" style="82" width="28.6640625"/>
    <col bestFit="1" customWidth="1" min="5618" max="5618" style="82" width="17.83203125"/>
    <col bestFit="1" customWidth="1" min="5619" max="5619" style="82" width="28.5"/>
    <col bestFit="1" customWidth="1" min="5620" max="5620" style="82" width="41.6640625"/>
    <col bestFit="1" customWidth="1" min="5621" max="5621" style="82" width="12.5"/>
    <col bestFit="1" customWidth="1" min="5622" max="5622" style="82" width="8.83203125"/>
    <col bestFit="1" customWidth="1" min="5623" max="5623" style="82" width="13.6640625"/>
    <col bestFit="1" customWidth="1" min="5624" max="5624" style="82" width="49.5"/>
    <col bestFit="1" customWidth="1" min="5625" max="5625" style="82" width="22"/>
    <col bestFit="1" customWidth="1" min="5626" max="5630" style="82" width="8.83203125"/>
    <col bestFit="1" customWidth="1" min="5631" max="5631" style="82" width="22.1640625"/>
    <col bestFit="1" customWidth="1" min="5632" max="5633" style="82" width="29"/>
    <col bestFit="1" customWidth="1" min="5634" max="5634" style="82" width="16.6640625"/>
    <col bestFit="1" customWidth="1" min="5635" max="5635" style="82" width="11"/>
    <col bestFit="1" customWidth="1" min="5636" max="5636" style="82" width="8.83203125"/>
    <col bestFit="1" customWidth="1" min="5637" max="5637" style="82" width="11.1640625"/>
    <col bestFit="1" customWidth="1" min="5638" max="5638" style="82" width="9"/>
    <col bestFit="1" customWidth="1" min="5639" max="5639" style="82" width="10.6640625"/>
    <col bestFit="1" customWidth="1" min="5640" max="5640" style="82" width="13.33203125"/>
    <col bestFit="1" customWidth="1" min="5641" max="5641" style="82" width="8"/>
    <col bestFit="1" customWidth="1" min="5642" max="5869" style="82" width="8.83203125"/>
    <col bestFit="1" customWidth="1" min="5870" max="5870" style="82" width="7"/>
    <col bestFit="1" customWidth="1" min="5871" max="5871" style="82" width="15.6640625"/>
    <col bestFit="1" customWidth="1" min="5872" max="5872" style="82" width="109.5"/>
    <col bestFit="1" customWidth="1" min="5873" max="5873" style="82" width="28.6640625"/>
    <col bestFit="1" customWidth="1" min="5874" max="5874" style="82" width="17.83203125"/>
    <col bestFit="1" customWidth="1" min="5875" max="5875" style="82" width="28.5"/>
    <col bestFit="1" customWidth="1" min="5876" max="5876" style="82" width="41.6640625"/>
    <col bestFit="1" customWidth="1" min="5877" max="5877" style="82" width="12.5"/>
    <col bestFit="1" customWidth="1" min="5878" max="5878" style="82" width="8.83203125"/>
    <col bestFit="1" customWidth="1" min="5879" max="5879" style="82" width="13.6640625"/>
    <col bestFit="1" customWidth="1" min="5880" max="5880" style="82" width="49.5"/>
    <col bestFit="1" customWidth="1" min="5881" max="5881" style="82" width="22"/>
    <col bestFit="1" customWidth="1" min="5882" max="5886" style="82" width="8.83203125"/>
    <col bestFit="1" customWidth="1" min="5887" max="5887" style="82" width="22.1640625"/>
    <col bestFit="1" customWidth="1" min="5888" max="5889" style="82" width="29"/>
    <col bestFit="1" customWidth="1" min="5890" max="5890" style="82" width="16.6640625"/>
    <col bestFit="1" customWidth="1" min="5891" max="5891" style="82" width="11"/>
    <col bestFit="1" customWidth="1" min="5892" max="5892" style="82" width="8.83203125"/>
    <col bestFit="1" customWidth="1" min="5893" max="5893" style="82" width="11.1640625"/>
    <col bestFit="1" customWidth="1" min="5894" max="5894" style="82" width="9"/>
    <col bestFit="1" customWidth="1" min="5895" max="5895" style="82" width="10.6640625"/>
    <col bestFit="1" customWidth="1" min="5896" max="5896" style="82" width="13.33203125"/>
    <col bestFit="1" customWidth="1" min="5897" max="5897" style="82" width="8"/>
    <col bestFit="1" customWidth="1" min="5898" max="6125" style="82" width="8.83203125"/>
    <col bestFit="1" customWidth="1" min="6126" max="6126" style="82" width="7"/>
    <col bestFit="1" customWidth="1" min="6127" max="6127" style="82" width="15.6640625"/>
    <col bestFit="1" customWidth="1" min="6128" max="6128" style="82" width="109.5"/>
    <col bestFit="1" customWidth="1" min="6129" max="6129" style="82" width="28.6640625"/>
    <col bestFit="1" customWidth="1" min="6130" max="6130" style="82" width="17.83203125"/>
    <col bestFit="1" customWidth="1" min="6131" max="6131" style="82" width="28.5"/>
    <col bestFit="1" customWidth="1" min="6132" max="6132" style="82" width="41.6640625"/>
    <col bestFit="1" customWidth="1" min="6133" max="6133" style="82" width="12.5"/>
    <col bestFit="1" customWidth="1" min="6134" max="6134" style="82" width="8.83203125"/>
    <col bestFit="1" customWidth="1" min="6135" max="6135" style="82" width="13.6640625"/>
    <col bestFit="1" customWidth="1" min="6136" max="6136" style="82" width="49.5"/>
    <col bestFit="1" customWidth="1" min="6137" max="6137" style="82" width="22"/>
    <col bestFit="1" customWidth="1" min="6138" max="6142" style="82" width="8.83203125"/>
    <col bestFit="1" customWidth="1" min="6143" max="6143" style="82" width="22.1640625"/>
    <col bestFit="1" customWidth="1" min="6144" max="6145" style="82" width="29"/>
    <col bestFit="1" customWidth="1" min="6146" max="6146" style="82" width="16.6640625"/>
    <col bestFit="1" customWidth="1" min="6147" max="6147" style="82" width="11"/>
    <col bestFit="1" customWidth="1" min="6148" max="6148" style="82" width="8.83203125"/>
    <col bestFit="1" customWidth="1" min="6149" max="6149" style="82" width="11.1640625"/>
    <col bestFit="1" customWidth="1" min="6150" max="6150" style="82" width="9"/>
    <col bestFit="1" customWidth="1" min="6151" max="6151" style="82" width="10.6640625"/>
    <col bestFit="1" customWidth="1" min="6152" max="6152" style="82" width="13.33203125"/>
    <col bestFit="1" customWidth="1" min="6153" max="6153" style="82" width="8"/>
    <col bestFit="1" customWidth="1" min="6154" max="6381" style="82" width="8.83203125"/>
    <col bestFit="1" customWidth="1" min="6382" max="6382" style="82" width="7"/>
    <col bestFit="1" customWidth="1" min="6383" max="6383" style="82" width="15.6640625"/>
    <col bestFit="1" customWidth="1" min="6384" max="6384" style="82" width="109.5"/>
    <col bestFit="1" customWidth="1" min="6385" max="6385" style="82" width="28.6640625"/>
    <col bestFit="1" customWidth="1" min="6386" max="6386" style="82" width="17.83203125"/>
    <col bestFit="1" customWidth="1" min="6387" max="6387" style="82" width="28.5"/>
    <col bestFit="1" customWidth="1" min="6388" max="6388" style="82" width="41.6640625"/>
    <col bestFit="1" customWidth="1" min="6389" max="6389" style="82" width="12.5"/>
    <col bestFit="1" customWidth="1" min="6390" max="6390" style="82" width="8.83203125"/>
    <col bestFit="1" customWidth="1" min="6391" max="6391" style="82" width="13.6640625"/>
    <col bestFit="1" customWidth="1" min="6392" max="6392" style="82" width="49.5"/>
    <col bestFit="1" customWidth="1" min="6393" max="6393" style="82" width="22"/>
    <col bestFit="1" customWidth="1" min="6394" max="6398" style="82" width="8.83203125"/>
    <col bestFit="1" customWidth="1" min="6399" max="6399" style="82" width="22.1640625"/>
    <col bestFit="1" customWidth="1" min="6400" max="6401" style="82" width="29"/>
    <col bestFit="1" customWidth="1" min="6402" max="6402" style="82" width="16.6640625"/>
    <col bestFit="1" customWidth="1" min="6403" max="6403" style="82" width="11"/>
    <col bestFit="1" customWidth="1" min="6404" max="6404" style="82" width="8.83203125"/>
    <col bestFit="1" customWidth="1" min="6405" max="6405" style="82" width="11.1640625"/>
    <col bestFit="1" customWidth="1" min="6406" max="6406" style="82" width="9"/>
    <col bestFit="1" customWidth="1" min="6407" max="6407" style="82" width="10.6640625"/>
    <col bestFit="1" customWidth="1" min="6408" max="6408" style="82" width="13.33203125"/>
    <col bestFit="1" customWidth="1" min="6409" max="6409" style="82" width="8"/>
    <col bestFit="1" customWidth="1" min="6410" max="6637" style="82" width="8.83203125"/>
    <col bestFit="1" customWidth="1" min="6638" max="6638" style="82" width="7"/>
    <col bestFit="1" customWidth="1" min="6639" max="6639" style="82" width="15.6640625"/>
    <col bestFit="1" customWidth="1" min="6640" max="6640" style="82" width="109.5"/>
    <col bestFit="1" customWidth="1" min="6641" max="6641" style="82" width="28.6640625"/>
    <col bestFit="1" customWidth="1" min="6642" max="6642" style="82" width="17.83203125"/>
    <col bestFit="1" customWidth="1" min="6643" max="6643" style="82" width="28.5"/>
    <col bestFit="1" customWidth="1" min="6644" max="6644" style="82" width="41.6640625"/>
    <col bestFit="1" customWidth="1" min="6645" max="6645" style="82" width="12.5"/>
    <col bestFit="1" customWidth="1" min="6646" max="6646" style="82" width="8.83203125"/>
    <col bestFit="1" customWidth="1" min="6647" max="6647" style="82" width="13.6640625"/>
    <col bestFit="1" customWidth="1" min="6648" max="6648" style="82" width="49.5"/>
    <col bestFit="1" customWidth="1" min="6649" max="6649" style="82" width="22"/>
    <col bestFit="1" customWidth="1" min="6650" max="6654" style="82" width="8.83203125"/>
    <col bestFit="1" customWidth="1" min="6655" max="6655" style="82" width="22.1640625"/>
    <col bestFit="1" customWidth="1" min="6656" max="6657" style="82" width="29"/>
    <col bestFit="1" customWidth="1" min="6658" max="6658" style="82" width="16.6640625"/>
    <col bestFit="1" customWidth="1" min="6659" max="6659" style="82" width="11"/>
    <col bestFit="1" customWidth="1" min="6660" max="6660" style="82" width="8.83203125"/>
    <col bestFit="1" customWidth="1" min="6661" max="6661" style="82" width="11.1640625"/>
    <col bestFit="1" customWidth="1" min="6662" max="6662" style="82" width="9"/>
    <col bestFit="1" customWidth="1" min="6663" max="6663" style="82" width="10.6640625"/>
    <col bestFit="1" customWidth="1" min="6664" max="6664" style="82" width="13.33203125"/>
    <col bestFit="1" customWidth="1" min="6665" max="6665" style="82" width="8"/>
    <col bestFit="1" customWidth="1" min="6666" max="6893" style="82" width="8.83203125"/>
    <col bestFit="1" customWidth="1" min="6894" max="6894" style="82" width="7"/>
    <col bestFit="1" customWidth="1" min="6895" max="6895" style="82" width="15.6640625"/>
    <col bestFit="1" customWidth="1" min="6896" max="6896" style="82" width="109.5"/>
    <col bestFit="1" customWidth="1" min="6897" max="6897" style="82" width="28.6640625"/>
    <col bestFit="1" customWidth="1" min="6898" max="6898" style="82" width="17.83203125"/>
    <col bestFit="1" customWidth="1" min="6899" max="6899" style="82" width="28.5"/>
    <col bestFit="1" customWidth="1" min="6900" max="6900" style="82" width="41.6640625"/>
    <col bestFit="1" customWidth="1" min="6901" max="6901" style="82" width="12.5"/>
    <col bestFit="1" customWidth="1" min="6902" max="6902" style="82" width="8.83203125"/>
    <col bestFit="1" customWidth="1" min="6903" max="6903" style="82" width="13.6640625"/>
    <col bestFit="1" customWidth="1" min="6904" max="6904" style="82" width="49.5"/>
    <col bestFit="1" customWidth="1" min="6905" max="6905" style="82" width="22"/>
    <col bestFit="1" customWidth="1" min="6906" max="6910" style="82" width="8.83203125"/>
    <col bestFit="1" customWidth="1" min="6911" max="6911" style="82" width="22.1640625"/>
    <col bestFit="1" customWidth="1" min="6912" max="6913" style="82" width="29"/>
    <col bestFit="1" customWidth="1" min="6914" max="6914" style="82" width="16.6640625"/>
    <col bestFit="1" customWidth="1" min="6915" max="6915" style="82" width="11"/>
    <col bestFit="1" customWidth="1" min="6916" max="6916" style="82" width="8.83203125"/>
    <col bestFit="1" customWidth="1" min="6917" max="6917" style="82" width="11.1640625"/>
    <col bestFit="1" customWidth="1" min="6918" max="6918" style="82" width="9"/>
    <col bestFit="1" customWidth="1" min="6919" max="6919" style="82" width="10.6640625"/>
    <col bestFit="1" customWidth="1" min="6920" max="6920" style="82" width="13.33203125"/>
    <col bestFit="1" customWidth="1" min="6921" max="6921" style="82" width="8"/>
    <col bestFit="1" customWidth="1" min="6922" max="7149" style="82" width="8.83203125"/>
    <col bestFit="1" customWidth="1" min="7150" max="7150" style="82" width="7"/>
    <col bestFit="1" customWidth="1" min="7151" max="7151" style="82" width="15.6640625"/>
    <col bestFit="1" customWidth="1" min="7152" max="7152" style="82" width="109.5"/>
    <col bestFit="1" customWidth="1" min="7153" max="7153" style="82" width="28.6640625"/>
    <col bestFit="1" customWidth="1" min="7154" max="7154" style="82" width="17.83203125"/>
    <col bestFit="1" customWidth="1" min="7155" max="7155" style="82" width="28.5"/>
    <col bestFit="1" customWidth="1" min="7156" max="7156" style="82" width="41.6640625"/>
    <col bestFit="1" customWidth="1" min="7157" max="7157" style="82" width="12.5"/>
    <col bestFit="1" customWidth="1" min="7158" max="7158" style="82" width="8.83203125"/>
    <col bestFit="1" customWidth="1" min="7159" max="7159" style="82" width="13.6640625"/>
    <col bestFit="1" customWidth="1" min="7160" max="7160" style="82" width="49.5"/>
    <col bestFit="1" customWidth="1" min="7161" max="7161" style="82" width="22"/>
    <col bestFit="1" customWidth="1" min="7162" max="7166" style="82" width="8.83203125"/>
    <col bestFit="1" customWidth="1" min="7167" max="7167" style="82" width="22.1640625"/>
    <col bestFit="1" customWidth="1" min="7168" max="7169" style="82" width="29"/>
    <col bestFit="1" customWidth="1" min="7170" max="7170" style="82" width="16.6640625"/>
    <col bestFit="1" customWidth="1" min="7171" max="7171" style="82" width="11"/>
    <col bestFit="1" customWidth="1" min="7172" max="7172" style="82" width="8.83203125"/>
    <col bestFit="1" customWidth="1" min="7173" max="7173" style="82" width="11.1640625"/>
    <col bestFit="1" customWidth="1" min="7174" max="7174" style="82" width="9"/>
    <col bestFit="1" customWidth="1" min="7175" max="7175" style="82" width="10.6640625"/>
    <col bestFit="1" customWidth="1" min="7176" max="7176" style="82" width="13.33203125"/>
    <col bestFit="1" customWidth="1" min="7177" max="7177" style="82" width="8"/>
    <col bestFit="1" customWidth="1" min="7178" max="7405" style="82" width="8.83203125"/>
    <col bestFit="1" customWidth="1" min="7406" max="7406" style="82" width="7"/>
    <col bestFit="1" customWidth="1" min="7407" max="7407" style="82" width="15.6640625"/>
    <col bestFit="1" customWidth="1" min="7408" max="7408" style="82" width="109.5"/>
    <col bestFit="1" customWidth="1" min="7409" max="7409" style="82" width="28.6640625"/>
    <col bestFit="1" customWidth="1" min="7410" max="7410" style="82" width="17.83203125"/>
    <col bestFit="1" customWidth="1" min="7411" max="7411" style="82" width="28.5"/>
    <col bestFit="1" customWidth="1" min="7412" max="7412" style="82" width="41.6640625"/>
    <col bestFit="1" customWidth="1" min="7413" max="7413" style="82" width="12.5"/>
    <col bestFit="1" customWidth="1" min="7414" max="7414" style="82" width="8.83203125"/>
    <col bestFit="1" customWidth="1" min="7415" max="7415" style="82" width="13.6640625"/>
    <col bestFit="1" customWidth="1" min="7416" max="7416" style="82" width="49.5"/>
    <col bestFit="1" customWidth="1" min="7417" max="7417" style="82" width="22"/>
    <col bestFit="1" customWidth="1" min="7418" max="7422" style="82" width="8.83203125"/>
    <col bestFit="1" customWidth="1" min="7423" max="7423" style="82" width="22.1640625"/>
    <col bestFit="1" customWidth="1" min="7424" max="7425" style="82" width="29"/>
    <col bestFit="1" customWidth="1" min="7426" max="7426" style="82" width="16.6640625"/>
    <col bestFit="1" customWidth="1" min="7427" max="7427" style="82" width="11"/>
    <col bestFit="1" customWidth="1" min="7428" max="7428" style="82" width="8.83203125"/>
    <col bestFit="1" customWidth="1" min="7429" max="7429" style="82" width="11.1640625"/>
    <col bestFit="1" customWidth="1" min="7430" max="7430" style="82" width="9"/>
    <col bestFit="1" customWidth="1" min="7431" max="7431" style="82" width="10.6640625"/>
    <col bestFit="1" customWidth="1" min="7432" max="7432" style="82" width="13.33203125"/>
    <col bestFit="1" customWidth="1" min="7433" max="7433" style="82" width="8"/>
    <col bestFit="1" customWidth="1" min="7434" max="7661" style="82" width="8.83203125"/>
    <col bestFit="1" customWidth="1" min="7662" max="7662" style="82" width="7"/>
    <col bestFit="1" customWidth="1" min="7663" max="7663" style="82" width="15.6640625"/>
    <col bestFit="1" customWidth="1" min="7664" max="7664" style="82" width="109.5"/>
    <col bestFit="1" customWidth="1" min="7665" max="7665" style="82" width="28.6640625"/>
    <col bestFit="1" customWidth="1" min="7666" max="7666" style="82" width="17.83203125"/>
    <col bestFit="1" customWidth="1" min="7667" max="7667" style="82" width="28.5"/>
    <col bestFit="1" customWidth="1" min="7668" max="7668" style="82" width="41.6640625"/>
    <col bestFit="1" customWidth="1" min="7669" max="7669" style="82" width="12.5"/>
    <col bestFit="1" customWidth="1" min="7670" max="7670" style="82" width="8.83203125"/>
    <col bestFit="1" customWidth="1" min="7671" max="7671" style="82" width="13.6640625"/>
    <col bestFit="1" customWidth="1" min="7672" max="7672" style="82" width="49.5"/>
    <col bestFit="1" customWidth="1" min="7673" max="7673" style="82" width="22"/>
    <col bestFit="1" customWidth="1" min="7674" max="7678" style="82" width="8.83203125"/>
    <col bestFit="1" customWidth="1" min="7679" max="7679" style="82" width="22.1640625"/>
    <col bestFit="1" customWidth="1" min="7680" max="7681" style="82" width="29"/>
    <col bestFit="1" customWidth="1" min="7682" max="7682" style="82" width="16.6640625"/>
    <col bestFit="1" customWidth="1" min="7683" max="7683" style="82" width="11"/>
    <col bestFit="1" customWidth="1" min="7684" max="7684" style="82" width="8.83203125"/>
    <col bestFit="1" customWidth="1" min="7685" max="7685" style="82" width="11.1640625"/>
    <col bestFit="1" customWidth="1" min="7686" max="7686" style="82" width="9"/>
    <col bestFit="1" customWidth="1" min="7687" max="7687" style="82" width="10.6640625"/>
    <col bestFit="1" customWidth="1" min="7688" max="7688" style="82" width="13.33203125"/>
    <col bestFit="1" customWidth="1" min="7689" max="7689" style="82" width="8"/>
    <col bestFit="1" customWidth="1" min="7690" max="7917" style="82" width="8.83203125"/>
    <col bestFit="1" customWidth="1" min="7918" max="7918" style="82" width="7"/>
    <col bestFit="1" customWidth="1" min="7919" max="7919" style="82" width="15.6640625"/>
    <col bestFit="1" customWidth="1" min="7920" max="7920" style="82" width="109.5"/>
    <col bestFit="1" customWidth="1" min="7921" max="7921" style="82" width="28.6640625"/>
    <col bestFit="1" customWidth="1" min="7922" max="7922" style="82" width="17.83203125"/>
    <col bestFit="1" customWidth="1" min="7923" max="7923" style="82" width="28.5"/>
    <col bestFit="1" customWidth="1" min="7924" max="7924" style="82" width="41.6640625"/>
    <col bestFit="1" customWidth="1" min="7925" max="7925" style="82" width="12.5"/>
    <col bestFit="1" customWidth="1" min="7926" max="7926" style="82" width="8.83203125"/>
    <col bestFit="1" customWidth="1" min="7927" max="7927" style="82" width="13.6640625"/>
    <col bestFit="1" customWidth="1" min="7928" max="7928" style="82" width="49.5"/>
    <col bestFit="1" customWidth="1" min="7929" max="7929" style="82" width="22"/>
    <col bestFit="1" customWidth="1" min="7930" max="7934" style="82" width="8.83203125"/>
    <col bestFit="1" customWidth="1" min="7935" max="7935" style="82" width="22.1640625"/>
    <col bestFit="1" customWidth="1" min="7936" max="7937" style="82" width="29"/>
    <col bestFit="1" customWidth="1" min="7938" max="7938" style="82" width="16.6640625"/>
    <col bestFit="1" customWidth="1" min="7939" max="7939" style="82" width="11"/>
    <col bestFit="1" customWidth="1" min="7940" max="7940" style="82" width="8.83203125"/>
    <col bestFit="1" customWidth="1" min="7941" max="7941" style="82" width="11.1640625"/>
    <col bestFit="1" customWidth="1" min="7942" max="7942" style="82" width="9"/>
    <col bestFit="1" customWidth="1" min="7943" max="7943" style="82" width="10.6640625"/>
    <col bestFit="1" customWidth="1" min="7944" max="7944" style="82" width="13.33203125"/>
    <col bestFit="1" customWidth="1" min="7945" max="7945" style="82" width="8"/>
    <col bestFit="1" customWidth="1" min="7946" max="8173" style="82" width="8.83203125"/>
    <col bestFit="1" customWidth="1" min="8174" max="8174" style="82" width="7"/>
    <col bestFit="1" customWidth="1" min="8175" max="8175" style="82" width="15.6640625"/>
    <col bestFit="1" customWidth="1" min="8176" max="8176" style="82" width="109.5"/>
    <col bestFit="1" customWidth="1" min="8177" max="8177" style="82" width="28.6640625"/>
    <col bestFit="1" customWidth="1" min="8178" max="8178" style="82" width="17.83203125"/>
    <col bestFit="1" customWidth="1" min="8179" max="8179" style="82" width="28.5"/>
    <col bestFit="1" customWidth="1" min="8180" max="8180" style="82" width="41.6640625"/>
    <col bestFit="1" customWidth="1" min="8181" max="8181" style="82" width="12.5"/>
    <col bestFit="1" customWidth="1" min="8182" max="8182" style="82" width="8.83203125"/>
    <col bestFit="1" customWidth="1" min="8183" max="8183" style="82" width="13.6640625"/>
    <col bestFit="1" customWidth="1" min="8184" max="8184" style="82" width="49.5"/>
    <col bestFit="1" customWidth="1" min="8185" max="8185" style="82" width="22"/>
    <col bestFit="1" customWidth="1" min="8186" max="8190" style="82" width="8.83203125"/>
    <col bestFit="1" customWidth="1" min="8191" max="8191" style="82" width="22.1640625"/>
    <col bestFit="1" customWidth="1" min="8192" max="8193" style="82" width="29"/>
    <col bestFit="1" customWidth="1" min="8194" max="8194" style="82" width="16.6640625"/>
    <col bestFit="1" customWidth="1" min="8195" max="8195" style="82" width="11"/>
    <col bestFit="1" customWidth="1" min="8196" max="8196" style="82" width="8.83203125"/>
    <col bestFit="1" customWidth="1" min="8197" max="8197" style="82" width="11.1640625"/>
    <col bestFit="1" customWidth="1" min="8198" max="8198" style="82" width="9"/>
    <col bestFit="1" customWidth="1" min="8199" max="8199" style="82" width="10.6640625"/>
    <col bestFit="1" customWidth="1" min="8200" max="8200" style="82" width="13.33203125"/>
    <col bestFit="1" customWidth="1" min="8201" max="8201" style="82" width="8"/>
    <col bestFit="1" customWidth="1" min="8202" max="8429" style="82" width="8.83203125"/>
    <col bestFit="1" customWidth="1" min="8430" max="8430" style="82" width="7"/>
    <col bestFit="1" customWidth="1" min="8431" max="8431" style="82" width="15.6640625"/>
    <col bestFit="1" customWidth="1" min="8432" max="8432" style="82" width="109.5"/>
    <col bestFit="1" customWidth="1" min="8433" max="8433" style="82" width="28.6640625"/>
    <col bestFit="1" customWidth="1" min="8434" max="8434" style="82" width="17.83203125"/>
    <col bestFit="1" customWidth="1" min="8435" max="8435" style="82" width="28.5"/>
    <col bestFit="1" customWidth="1" min="8436" max="8436" style="82" width="41.6640625"/>
    <col bestFit="1" customWidth="1" min="8437" max="8437" style="82" width="12.5"/>
    <col bestFit="1" customWidth="1" min="8438" max="8438" style="82" width="8.83203125"/>
    <col bestFit="1" customWidth="1" min="8439" max="8439" style="82" width="13.6640625"/>
    <col bestFit="1" customWidth="1" min="8440" max="8440" style="82" width="49.5"/>
    <col bestFit="1" customWidth="1" min="8441" max="8441" style="82" width="22"/>
    <col bestFit="1" customWidth="1" min="8442" max="8446" style="82" width="8.83203125"/>
    <col bestFit="1" customWidth="1" min="8447" max="8447" style="82" width="22.1640625"/>
    <col bestFit="1" customWidth="1" min="8448" max="8449" style="82" width="29"/>
    <col bestFit="1" customWidth="1" min="8450" max="8450" style="82" width="16.6640625"/>
    <col bestFit="1" customWidth="1" min="8451" max="8451" style="82" width="11"/>
    <col bestFit="1" customWidth="1" min="8452" max="8452" style="82" width="8.83203125"/>
    <col bestFit="1" customWidth="1" min="8453" max="8453" style="82" width="11.1640625"/>
    <col bestFit="1" customWidth="1" min="8454" max="8454" style="82" width="9"/>
    <col bestFit="1" customWidth="1" min="8455" max="8455" style="82" width="10.6640625"/>
    <col bestFit="1" customWidth="1" min="8456" max="8456" style="82" width="13.33203125"/>
    <col bestFit="1" customWidth="1" min="8457" max="8457" style="82" width="8"/>
    <col bestFit="1" customWidth="1" min="8458" max="8685" style="82" width="8.83203125"/>
    <col bestFit="1" customWidth="1" min="8686" max="8686" style="82" width="7"/>
    <col bestFit="1" customWidth="1" min="8687" max="8687" style="82" width="15.6640625"/>
    <col bestFit="1" customWidth="1" min="8688" max="8688" style="82" width="109.5"/>
    <col bestFit="1" customWidth="1" min="8689" max="8689" style="82" width="28.6640625"/>
    <col bestFit="1" customWidth="1" min="8690" max="8690" style="82" width="17.83203125"/>
    <col bestFit="1" customWidth="1" min="8691" max="8691" style="82" width="28.5"/>
    <col bestFit="1" customWidth="1" min="8692" max="8692" style="82" width="41.6640625"/>
    <col bestFit="1" customWidth="1" min="8693" max="8693" style="82" width="12.5"/>
    <col bestFit="1" customWidth="1" min="8694" max="8694" style="82" width="8.83203125"/>
    <col bestFit="1" customWidth="1" min="8695" max="8695" style="82" width="13.6640625"/>
    <col bestFit="1" customWidth="1" min="8696" max="8696" style="82" width="49.5"/>
    <col bestFit="1" customWidth="1" min="8697" max="8697" style="82" width="22"/>
    <col bestFit="1" customWidth="1" min="8698" max="8702" style="82" width="8.83203125"/>
    <col bestFit="1" customWidth="1" min="8703" max="8703" style="82" width="22.1640625"/>
    <col bestFit="1" customWidth="1" min="8704" max="8705" style="82" width="29"/>
    <col bestFit="1" customWidth="1" min="8706" max="8706" style="82" width="16.6640625"/>
    <col bestFit="1" customWidth="1" min="8707" max="8707" style="82" width="11"/>
    <col bestFit="1" customWidth="1" min="8708" max="8708" style="82" width="8.83203125"/>
    <col bestFit="1" customWidth="1" min="8709" max="8709" style="82" width="11.1640625"/>
    <col bestFit="1" customWidth="1" min="8710" max="8710" style="82" width="9"/>
    <col bestFit="1" customWidth="1" min="8711" max="8711" style="82" width="10.6640625"/>
    <col bestFit="1" customWidth="1" min="8712" max="8712" style="82" width="13.33203125"/>
    <col bestFit="1" customWidth="1" min="8713" max="8713" style="82" width="8"/>
    <col bestFit="1" customWidth="1" min="8714" max="8941" style="82" width="8.83203125"/>
    <col bestFit="1" customWidth="1" min="8942" max="8942" style="82" width="7"/>
    <col bestFit="1" customWidth="1" min="8943" max="8943" style="82" width="15.6640625"/>
    <col bestFit="1" customWidth="1" min="8944" max="8944" style="82" width="109.5"/>
    <col bestFit="1" customWidth="1" min="8945" max="8945" style="82" width="28.6640625"/>
    <col bestFit="1" customWidth="1" min="8946" max="8946" style="82" width="17.83203125"/>
    <col bestFit="1" customWidth="1" min="8947" max="8947" style="82" width="28.5"/>
    <col bestFit="1" customWidth="1" min="8948" max="8948" style="82" width="41.6640625"/>
    <col bestFit="1" customWidth="1" min="8949" max="8949" style="82" width="12.5"/>
    <col bestFit="1" customWidth="1" min="8950" max="8950" style="82" width="8.83203125"/>
    <col bestFit="1" customWidth="1" min="8951" max="8951" style="82" width="13.6640625"/>
    <col bestFit="1" customWidth="1" min="8952" max="8952" style="82" width="49.5"/>
    <col bestFit="1" customWidth="1" min="8953" max="8953" style="82" width="22"/>
    <col bestFit="1" customWidth="1" min="8954" max="8958" style="82" width="8.83203125"/>
    <col bestFit="1" customWidth="1" min="8959" max="8959" style="82" width="22.1640625"/>
    <col bestFit="1" customWidth="1" min="8960" max="8961" style="82" width="29"/>
    <col bestFit="1" customWidth="1" min="8962" max="8962" style="82" width="16.6640625"/>
    <col bestFit="1" customWidth="1" min="8963" max="8963" style="82" width="11"/>
    <col bestFit="1" customWidth="1" min="8964" max="8964" style="82" width="8.83203125"/>
    <col bestFit="1" customWidth="1" min="8965" max="8965" style="82" width="11.1640625"/>
    <col bestFit="1" customWidth="1" min="8966" max="8966" style="82" width="9"/>
    <col bestFit="1" customWidth="1" min="8967" max="8967" style="82" width="10.6640625"/>
    <col bestFit="1" customWidth="1" min="8968" max="8968" style="82" width="13.33203125"/>
    <col bestFit="1" customWidth="1" min="8969" max="8969" style="82" width="8"/>
    <col bestFit="1" customWidth="1" min="8970" max="9197" style="82" width="8.83203125"/>
    <col bestFit="1" customWidth="1" min="9198" max="9198" style="82" width="7"/>
    <col bestFit="1" customWidth="1" min="9199" max="9199" style="82" width="15.6640625"/>
    <col bestFit="1" customWidth="1" min="9200" max="9200" style="82" width="109.5"/>
    <col bestFit="1" customWidth="1" min="9201" max="9201" style="82" width="28.6640625"/>
    <col bestFit="1" customWidth="1" min="9202" max="9202" style="82" width="17.83203125"/>
    <col bestFit="1" customWidth="1" min="9203" max="9203" style="82" width="28.5"/>
    <col bestFit="1" customWidth="1" min="9204" max="9204" style="82" width="41.6640625"/>
    <col bestFit="1" customWidth="1" min="9205" max="9205" style="82" width="12.5"/>
    <col bestFit="1" customWidth="1" min="9206" max="9206" style="82" width="8.83203125"/>
    <col bestFit="1" customWidth="1" min="9207" max="9207" style="82" width="13.6640625"/>
    <col bestFit="1" customWidth="1" min="9208" max="9208" style="82" width="49.5"/>
    <col bestFit="1" customWidth="1" min="9209" max="9209" style="82" width="22"/>
    <col bestFit="1" customWidth="1" min="9210" max="9214" style="82" width="8.83203125"/>
    <col bestFit="1" customWidth="1" min="9215" max="9215" style="82" width="22.1640625"/>
    <col bestFit="1" customWidth="1" min="9216" max="9217" style="82" width="29"/>
    <col bestFit="1" customWidth="1" min="9218" max="9218" style="82" width="16.6640625"/>
    <col bestFit="1" customWidth="1" min="9219" max="9219" style="82" width="11"/>
    <col bestFit="1" customWidth="1" min="9220" max="9220" style="82" width="8.83203125"/>
    <col bestFit="1" customWidth="1" min="9221" max="9221" style="82" width="11.1640625"/>
    <col bestFit="1" customWidth="1" min="9222" max="9222" style="82" width="9"/>
    <col bestFit="1" customWidth="1" min="9223" max="9223" style="82" width="10.6640625"/>
    <col bestFit="1" customWidth="1" min="9224" max="9224" style="82" width="13.33203125"/>
    <col bestFit="1" customWidth="1" min="9225" max="9225" style="82" width="8"/>
    <col bestFit="1" customWidth="1" min="9226" max="9453" style="82" width="8.83203125"/>
    <col bestFit="1" customWidth="1" min="9454" max="9454" style="82" width="7"/>
    <col bestFit="1" customWidth="1" min="9455" max="9455" style="82" width="15.6640625"/>
    <col bestFit="1" customWidth="1" min="9456" max="9456" style="82" width="109.5"/>
    <col bestFit="1" customWidth="1" min="9457" max="9457" style="82" width="28.6640625"/>
    <col bestFit="1" customWidth="1" min="9458" max="9458" style="82" width="17.83203125"/>
    <col bestFit="1" customWidth="1" min="9459" max="9459" style="82" width="28.5"/>
    <col bestFit="1" customWidth="1" min="9460" max="9460" style="82" width="41.6640625"/>
    <col bestFit="1" customWidth="1" min="9461" max="9461" style="82" width="12.5"/>
    <col bestFit="1" customWidth="1" min="9462" max="9462" style="82" width="8.83203125"/>
    <col bestFit="1" customWidth="1" min="9463" max="9463" style="82" width="13.6640625"/>
    <col bestFit="1" customWidth="1" min="9464" max="9464" style="82" width="49.5"/>
    <col bestFit="1" customWidth="1" min="9465" max="9465" style="82" width="22"/>
    <col bestFit="1" customWidth="1" min="9466" max="9470" style="82" width="8.83203125"/>
    <col bestFit="1" customWidth="1" min="9471" max="9471" style="82" width="22.1640625"/>
    <col bestFit="1" customWidth="1" min="9472" max="9473" style="82" width="29"/>
    <col bestFit="1" customWidth="1" min="9474" max="9474" style="82" width="16.6640625"/>
    <col bestFit="1" customWidth="1" min="9475" max="9475" style="82" width="11"/>
    <col bestFit="1" customWidth="1" min="9476" max="9476" style="82" width="8.83203125"/>
    <col bestFit="1" customWidth="1" min="9477" max="9477" style="82" width="11.1640625"/>
    <col bestFit="1" customWidth="1" min="9478" max="9478" style="82" width="9"/>
    <col bestFit="1" customWidth="1" min="9479" max="9479" style="82" width="10.6640625"/>
    <col bestFit="1" customWidth="1" min="9480" max="9480" style="82" width="13.33203125"/>
    <col bestFit="1" customWidth="1" min="9481" max="9481" style="82" width="8"/>
    <col bestFit="1" customWidth="1" min="9482" max="9709" style="82" width="8.83203125"/>
    <col bestFit="1" customWidth="1" min="9710" max="9710" style="82" width="7"/>
    <col bestFit="1" customWidth="1" min="9711" max="9711" style="82" width="15.6640625"/>
    <col bestFit="1" customWidth="1" min="9712" max="9712" style="82" width="109.5"/>
    <col bestFit="1" customWidth="1" min="9713" max="9713" style="82" width="28.6640625"/>
    <col bestFit="1" customWidth="1" min="9714" max="9714" style="82" width="17.83203125"/>
    <col bestFit="1" customWidth="1" min="9715" max="9715" style="82" width="28.5"/>
    <col bestFit="1" customWidth="1" min="9716" max="9716" style="82" width="41.6640625"/>
    <col bestFit="1" customWidth="1" min="9717" max="9717" style="82" width="12.5"/>
    <col bestFit="1" customWidth="1" min="9718" max="9718" style="82" width="8.83203125"/>
    <col bestFit="1" customWidth="1" min="9719" max="9719" style="82" width="13.6640625"/>
    <col bestFit="1" customWidth="1" min="9720" max="9720" style="82" width="49.5"/>
    <col bestFit="1" customWidth="1" min="9721" max="9721" style="82" width="22"/>
    <col bestFit="1" customWidth="1" min="9722" max="9726" style="82" width="8.83203125"/>
    <col bestFit="1" customWidth="1" min="9727" max="9727" style="82" width="22.1640625"/>
    <col bestFit="1" customWidth="1" min="9728" max="9729" style="82" width="29"/>
    <col bestFit="1" customWidth="1" min="9730" max="9730" style="82" width="16.6640625"/>
    <col bestFit="1" customWidth="1" min="9731" max="9731" style="82" width="11"/>
    <col bestFit="1" customWidth="1" min="9732" max="9732" style="82" width="8.83203125"/>
    <col bestFit="1" customWidth="1" min="9733" max="9733" style="82" width="11.1640625"/>
    <col bestFit="1" customWidth="1" min="9734" max="9734" style="82" width="9"/>
    <col bestFit="1" customWidth="1" min="9735" max="9735" style="82" width="10.6640625"/>
    <col bestFit="1" customWidth="1" min="9736" max="9736" style="82" width="13.33203125"/>
    <col bestFit="1" customWidth="1" min="9737" max="9737" style="82" width="8"/>
    <col bestFit="1" customWidth="1" min="9738" max="9965" style="82" width="8.83203125"/>
    <col bestFit="1" customWidth="1" min="9966" max="9966" style="82" width="7"/>
    <col bestFit="1" customWidth="1" min="9967" max="9967" style="82" width="15.6640625"/>
    <col bestFit="1" customWidth="1" min="9968" max="9968" style="82" width="109.5"/>
    <col bestFit="1" customWidth="1" min="9969" max="9969" style="82" width="28.6640625"/>
    <col bestFit="1" customWidth="1" min="9970" max="9970" style="82" width="17.83203125"/>
    <col bestFit="1" customWidth="1" min="9971" max="9971" style="82" width="28.5"/>
    <col bestFit="1" customWidth="1" min="9972" max="9972" style="82" width="41.6640625"/>
    <col bestFit="1" customWidth="1" min="9973" max="9973" style="82" width="12.5"/>
    <col bestFit="1" customWidth="1" min="9974" max="9974" style="82" width="8.83203125"/>
    <col bestFit="1" customWidth="1" min="9975" max="9975" style="82" width="13.6640625"/>
    <col bestFit="1" customWidth="1" min="9976" max="9976" style="82" width="49.5"/>
    <col bestFit="1" customWidth="1" min="9977" max="9977" style="82" width="22"/>
    <col bestFit="1" customWidth="1" min="9978" max="9982" style="82" width="8.83203125"/>
    <col bestFit="1" customWidth="1" min="9983" max="9983" style="82" width="22.1640625"/>
    <col bestFit="1" customWidth="1" min="9984" max="9985" style="82" width="29"/>
    <col bestFit="1" customWidth="1" min="9986" max="9986" style="82" width="16.6640625"/>
    <col bestFit="1" customWidth="1" min="9987" max="9987" style="82" width="11"/>
    <col bestFit="1" customWidth="1" min="9988" max="9988" style="82" width="8.83203125"/>
    <col bestFit="1" customWidth="1" min="9989" max="9989" style="82" width="11.1640625"/>
    <col bestFit="1" customWidth="1" min="9990" max="9990" style="82" width="9"/>
    <col bestFit="1" customWidth="1" min="9991" max="9991" style="82" width="10.6640625"/>
    <col bestFit="1" customWidth="1" min="9992" max="9992" style="82" width="13.33203125"/>
    <col bestFit="1" customWidth="1" min="9993" max="9993" style="82" width="8"/>
    <col bestFit="1" customWidth="1" min="9994" max="10221" style="82" width="8.83203125"/>
    <col bestFit="1" customWidth="1" min="10222" max="10222" style="82" width="7"/>
    <col bestFit="1" customWidth="1" min="10223" max="10223" style="82" width="15.6640625"/>
    <col bestFit="1" customWidth="1" min="10224" max="10224" style="82" width="109.5"/>
    <col bestFit="1" customWidth="1" min="10225" max="10225" style="82" width="28.6640625"/>
    <col bestFit="1" customWidth="1" min="10226" max="10226" style="82" width="17.83203125"/>
    <col bestFit="1" customWidth="1" min="10227" max="10227" style="82" width="28.5"/>
    <col bestFit="1" customWidth="1" min="10228" max="10228" style="82" width="41.6640625"/>
    <col bestFit="1" customWidth="1" min="10229" max="10229" style="82" width="12.5"/>
    <col bestFit="1" customWidth="1" min="10230" max="10230" style="82" width="8.83203125"/>
    <col bestFit="1" customWidth="1" min="10231" max="10231" style="82" width="13.6640625"/>
    <col bestFit="1" customWidth="1" min="10232" max="10232" style="82" width="49.5"/>
    <col bestFit="1" customWidth="1" min="10233" max="10233" style="82" width="22"/>
    <col bestFit="1" customWidth="1" min="10234" max="10238" style="82" width="8.83203125"/>
    <col bestFit="1" customWidth="1" min="10239" max="10239" style="82" width="22.1640625"/>
    <col bestFit="1" customWidth="1" min="10240" max="10241" style="82" width="29"/>
    <col bestFit="1" customWidth="1" min="10242" max="10242" style="82" width="16.6640625"/>
    <col bestFit="1" customWidth="1" min="10243" max="10243" style="82" width="11"/>
    <col bestFit="1" customWidth="1" min="10244" max="10244" style="82" width="8.83203125"/>
    <col bestFit="1" customWidth="1" min="10245" max="10245" style="82" width="11.1640625"/>
    <col bestFit="1" customWidth="1" min="10246" max="10246" style="82" width="9"/>
    <col bestFit="1" customWidth="1" min="10247" max="10247" style="82" width="10.6640625"/>
    <col bestFit="1" customWidth="1" min="10248" max="10248" style="82" width="13.33203125"/>
    <col bestFit="1" customWidth="1" min="10249" max="10249" style="82" width="8"/>
    <col bestFit="1" customWidth="1" min="10250" max="10477" style="82" width="8.83203125"/>
    <col bestFit="1" customWidth="1" min="10478" max="10478" style="82" width="7"/>
    <col bestFit="1" customWidth="1" min="10479" max="10479" style="82" width="15.6640625"/>
    <col bestFit="1" customWidth="1" min="10480" max="10480" style="82" width="109.5"/>
    <col bestFit="1" customWidth="1" min="10481" max="10481" style="82" width="28.6640625"/>
    <col bestFit="1" customWidth="1" min="10482" max="10482" style="82" width="17.83203125"/>
    <col bestFit="1" customWidth="1" min="10483" max="10483" style="82" width="28.5"/>
    <col bestFit="1" customWidth="1" min="10484" max="10484" style="82" width="41.6640625"/>
    <col bestFit="1" customWidth="1" min="10485" max="10485" style="82" width="12.5"/>
    <col bestFit="1" customWidth="1" min="10486" max="10486" style="82" width="8.83203125"/>
    <col bestFit="1" customWidth="1" min="10487" max="10487" style="82" width="13.6640625"/>
    <col bestFit="1" customWidth="1" min="10488" max="10488" style="82" width="49.5"/>
    <col bestFit="1" customWidth="1" min="10489" max="10489" style="82" width="22"/>
    <col bestFit="1" customWidth="1" min="10490" max="10494" style="82" width="8.83203125"/>
    <col bestFit="1" customWidth="1" min="10495" max="10495" style="82" width="22.1640625"/>
    <col bestFit="1" customWidth="1" min="10496" max="10497" style="82" width="29"/>
    <col bestFit="1" customWidth="1" min="10498" max="10498" style="82" width="16.6640625"/>
    <col bestFit="1" customWidth="1" min="10499" max="10499" style="82" width="11"/>
    <col bestFit="1" customWidth="1" min="10500" max="10500" style="82" width="8.83203125"/>
    <col bestFit="1" customWidth="1" min="10501" max="10501" style="82" width="11.1640625"/>
    <col bestFit="1" customWidth="1" min="10502" max="10502" style="82" width="9"/>
    <col bestFit="1" customWidth="1" min="10503" max="10503" style="82" width="10.6640625"/>
    <col bestFit="1" customWidth="1" min="10504" max="10504" style="82" width="13.33203125"/>
    <col bestFit="1" customWidth="1" min="10505" max="10505" style="82" width="8"/>
    <col bestFit="1" customWidth="1" min="10506" max="10733" style="82" width="8.83203125"/>
    <col bestFit="1" customWidth="1" min="10734" max="10734" style="82" width="7"/>
    <col bestFit="1" customWidth="1" min="10735" max="10735" style="82" width="15.6640625"/>
    <col bestFit="1" customWidth="1" min="10736" max="10736" style="82" width="109.5"/>
    <col bestFit="1" customWidth="1" min="10737" max="10737" style="82" width="28.6640625"/>
    <col bestFit="1" customWidth="1" min="10738" max="10738" style="82" width="17.83203125"/>
    <col bestFit="1" customWidth="1" min="10739" max="10739" style="82" width="28.5"/>
    <col bestFit="1" customWidth="1" min="10740" max="10740" style="82" width="41.6640625"/>
    <col bestFit="1" customWidth="1" min="10741" max="10741" style="82" width="12.5"/>
    <col bestFit="1" customWidth="1" min="10742" max="10742" style="82" width="8.83203125"/>
    <col bestFit="1" customWidth="1" min="10743" max="10743" style="82" width="13.6640625"/>
    <col bestFit="1" customWidth="1" min="10744" max="10744" style="82" width="49.5"/>
    <col bestFit="1" customWidth="1" min="10745" max="10745" style="82" width="22"/>
    <col bestFit="1" customWidth="1" min="10746" max="10750" style="82" width="8.83203125"/>
    <col bestFit="1" customWidth="1" min="10751" max="10751" style="82" width="22.1640625"/>
    <col bestFit="1" customWidth="1" min="10752" max="10753" style="82" width="29"/>
    <col bestFit="1" customWidth="1" min="10754" max="10754" style="82" width="16.6640625"/>
    <col bestFit="1" customWidth="1" min="10755" max="10755" style="82" width="11"/>
    <col bestFit="1" customWidth="1" min="10756" max="10756" style="82" width="8.83203125"/>
    <col bestFit="1" customWidth="1" min="10757" max="10757" style="82" width="11.1640625"/>
    <col bestFit="1" customWidth="1" min="10758" max="10758" style="82" width="9"/>
    <col bestFit="1" customWidth="1" min="10759" max="10759" style="82" width="10.6640625"/>
    <col bestFit="1" customWidth="1" min="10760" max="10760" style="82" width="13.33203125"/>
    <col bestFit="1" customWidth="1" min="10761" max="10761" style="82" width="8"/>
    <col bestFit="1" customWidth="1" min="10762" max="10989" style="82" width="8.83203125"/>
    <col bestFit="1" customWidth="1" min="10990" max="10990" style="82" width="7"/>
    <col bestFit="1" customWidth="1" min="10991" max="10991" style="82" width="15.6640625"/>
    <col bestFit="1" customWidth="1" min="10992" max="10992" style="82" width="109.5"/>
    <col bestFit="1" customWidth="1" min="10993" max="10993" style="82" width="28.6640625"/>
    <col bestFit="1" customWidth="1" min="10994" max="10994" style="82" width="17.83203125"/>
    <col bestFit="1" customWidth="1" min="10995" max="10995" style="82" width="28.5"/>
    <col bestFit="1" customWidth="1" min="10996" max="10996" style="82" width="41.6640625"/>
    <col bestFit="1" customWidth="1" min="10997" max="10997" style="82" width="12.5"/>
    <col bestFit="1" customWidth="1" min="10998" max="10998" style="82" width="8.83203125"/>
    <col bestFit="1" customWidth="1" min="10999" max="10999" style="82" width="13.6640625"/>
    <col bestFit="1" customWidth="1" min="11000" max="11000" style="82" width="49.5"/>
    <col bestFit="1" customWidth="1" min="11001" max="11001" style="82" width="22"/>
    <col bestFit="1" customWidth="1" min="11002" max="11006" style="82" width="8.83203125"/>
    <col bestFit="1" customWidth="1" min="11007" max="11007" style="82" width="22.1640625"/>
    <col bestFit="1" customWidth="1" min="11008" max="11009" style="82" width="29"/>
    <col bestFit="1" customWidth="1" min="11010" max="11010" style="82" width="16.6640625"/>
    <col bestFit="1" customWidth="1" min="11011" max="11011" style="82" width="11"/>
    <col bestFit="1" customWidth="1" min="11012" max="11012" style="82" width="8.83203125"/>
    <col bestFit="1" customWidth="1" min="11013" max="11013" style="82" width="11.1640625"/>
    <col bestFit="1" customWidth="1" min="11014" max="11014" style="82" width="9"/>
    <col bestFit="1" customWidth="1" min="11015" max="11015" style="82" width="10.6640625"/>
    <col bestFit="1" customWidth="1" min="11016" max="11016" style="82" width="13.33203125"/>
    <col bestFit="1" customWidth="1" min="11017" max="11017" style="82" width="8"/>
    <col bestFit="1" customWidth="1" min="11018" max="11245" style="82" width="8.83203125"/>
    <col bestFit="1" customWidth="1" min="11246" max="11246" style="82" width="7"/>
    <col bestFit="1" customWidth="1" min="11247" max="11247" style="82" width="15.6640625"/>
    <col bestFit="1" customWidth="1" min="11248" max="11248" style="82" width="109.5"/>
    <col bestFit="1" customWidth="1" min="11249" max="11249" style="82" width="28.6640625"/>
    <col bestFit="1" customWidth="1" min="11250" max="11250" style="82" width="17.83203125"/>
    <col bestFit="1" customWidth="1" min="11251" max="11251" style="82" width="28.5"/>
    <col bestFit="1" customWidth="1" min="11252" max="11252" style="82" width="41.6640625"/>
    <col bestFit="1" customWidth="1" min="11253" max="11253" style="82" width="12.5"/>
    <col bestFit="1" customWidth="1" min="11254" max="11254" style="82" width="8.83203125"/>
    <col bestFit="1" customWidth="1" min="11255" max="11255" style="82" width="13.6640625"/>
    <col bestFit="1" customWidth="1" min="11256" max="11256" style="82" width="49.5"/>
    <col bestFit="1" customWidth="1" min="11257" max="11257" style="82" width="22"/>
    <col bestFit="1" customWidth="1" min="11258" max="11262" style="82" width="8.83203125"/>
    <col bestFit="1" customWidth="1" min="11263" max="11263" style="82" width="22.1640625"/>
    <col bestFit="1" customWidth="1" min="11264" max="11265" style="82" width="29"/>
    <col bestFit="1" customWidth="1" min="11266" max="11266" style="82" width="16.6640625"/>
    <col bestFit="1" customWidth="1" min="11267" max="11267" style="82" width="11"/>
    <col bestFit="1" customWidth="1" min="11268" max="11268" style="82" width="8.83203125"/>
    <col bestFit="1" customWidth="1" min="11269" max="11269" style="82" width="11.1640625"/>
    <col bestFit="1" customWidth="1" min="11270" max="11270" style="82" width="9"/>
    <col bestFit="1" customWidth="1" min="11271" max="11271" style="82" width="10.6640625"/>
    <col bestFit="1" customWidth="1" min="11272" max="11272" style="82" width="13.33203125"/>
    <col bestFit="1" customWidth="1" min="11273" max="11273" style="82" width="8"/>
    <col bestFit="1" customWidth="1" min="11274" max="11501" style="82" width="8.83203125"/>
    <col bestFit="1" customWidth="1" min="11502" max="11502" style="82" width="7"/>
    <col bestFit="1" customWidth="1" min="11503" max="11503" style="82" width="15.6640625"/>
    <col bestFit="1" customWidth="1" min="11504" max="11504" style="82" width="109.5"/>
    <col bestFit="1" customWidth="1" min="11505" max="11505" style="82" width="28.6640625"/>
    <col bestFit="1" customWidth="1" min="11506" max="11506" style="82" width="17.83203125"/>
    <col bestFit="1" customWidth="1" min="11507" max="11507" style="82" width="28.5"/>
    <col bestFit="1" customWidth="1" min="11508" max="11508" style="82" width="41.6640625"/>
    <col bestFit="1" customWidth="1" min="11509" max="11509" style="82" width="12.5"/>
    <col bestFit="1" customWidth="1" min="11510" max="11510" style="82" width="8.83203125"/>
    <col bestFit="1" customWidth="1" min="11511" max="11511" style="82" width="13.6640625"/>
    <col bestFit="1" customWidth="1" min="11512" max="11512" style="82" width="49.5"/>
    <col bestFit="1" customWidth="1" min="11513" max="11513" style="82" width="22"/>
    <col bestFit="1" customWidth="1" min="11514" max="11518" style="82" width="8.83203125"/>
    <col bestFit="1" customWidth="1" min="11519" max="11519" style="82" width="22.1640625"/>
    <col bestFit="1" customWidth="1" min="11520" max="11521" style="82" width="29"/>
    <col bestFit="1" customWidth="1" min="11522" max="11522" style="82" width="16.6640625"/>
    <col bestFit="1" customWidth="1" min="11523" max="11523" style="82" width="11"/>
    <col bestFit="1" customWidth="1" min="11524" max="11524" style="82" width="8.83203125"/>
    <col bestFit="1" customWidth="1" min="11525" max="11525" style="82" width="11.1640625"/>
    <col bestFit="1" customWidth="1" min="11526" max="11526" style="82" width="9"/>
    <col bestFit="1" customWidth="1" min="11527" max="11527" style="82" width="10.6640625"/>
    <col bestFit="1" customWidth="1" min="11528" max="11528" style="82" width="13.33203125"/>
    <col bestFit="1" customWidth="1" min="11529" max="11529" style="82" width="8"/>
    <col bestFit="1" customWidth="1" min="11530" max="11757" style="82" width="8.83203125"/>
    <col bestFit="1" customWidth="1" min="11758" max="11758" style="82" width="7"/>
    <col bestFit="1" customWidth="1" min="11759" max="11759" style="82" width="15.6640625"/>
    <col bestFit="1" customWidth="1" min="11760" max="11760" style="82" width="109.5"/>
    <col bestFit="1" customWidth="1" min="11761" max="11761" style="82" width="28.6640625"/>
    <col bestFit="1" customWidth="1" min="11762" max="11762" style="82" width="17.83203125"/>
    <col bestFit="1" customWidth="1" min="11763" max="11763" style="82" width="28.5"/>
    <col bestFit="1" customWidth="1" min="11764" max="11764" style="82" width="41.6640625"/>
    <col bestFit="1" customWidth="1" min="11765" max="11765" style="82" width="12.5"/>
    <col bestFit="1" customWidth="1" min="11766" max="11766" style="82" width="8.83203125"/>
    <col bestFit="1" customWidth="1" min="11767" max="11767" style="82" width="13.6640625"/>
    <col bestFit="1" customWidth="1" min="11768" max="11768" style="82" width="49.5"/>
    <col bestFit="1" customWidth="1" min="11769" max="11769" style="82" width="22"/>
    <col bestFit="1" customWidth="1" min="11770" max="11774" style="82" width="8.83203125"/>
    <col bestFit="1" customWidth="1" min="11775" max="11775" style="82" width="22.1640625"/>
    <col bestFit="1" customWidth="1" min="11776" max="11777" style="82" width="29"/>
    <col bestFit="1" customWidth="1" min="11778" max="11778" style="82" width="16.6640625"/>
    <col bestFit="1" customWidth="1" min="11779" max="11779" style="82" width="11"/>
    <col bestFit="1" customWidth="1" min="11780" max="11780" style="82" width="8.83203125"/>
    <col bestFit="1" customWidth="1" min="11781" max="11781" style="82" width="11.1640625"/>
    <col bestFit="1" customWidth="1" min="11782" max="11782" style="82" width="9"/>
    <col bestFit="1" customWidth="1" min="11783" max="11783" style="82" width="10.6640625"/>
    <col bestFit="1" customWidth="1" min="11784" max="11784" style="82" width="13.33203125"/>
    <col bestFit="1" customWidth="1" min="11785" max="11785" style="82" width="8"/>
    <col bestFit="1" customWidth="1" min="11786" max="12013" style="82" width="8.83203125"/>
    <col bestFit="1" customWidth="1" min="12014" max="12014" style="82" width="7"/>
    <col bestFit="1" customWidth="1" min="12015" max="12015" style="82" width="15.6640625"/>
    <col bestFit="1" customWidth="1" min="12016" max="12016" style="82" width="109.5"/>
    <col bestFit="1" customWidth="1" min="12017" max="12017" style="82" width="28.6640625"/>
    <col bestFit="1" customWidth="1" min="12018" max="12018" style="82" width="17.83203125"/>
    <col bestFit="1" customWidth="1" min="12019" max="12019" style="82" width="28.5"/>
    <col bestFit="1" customWidth="1" min="12020" max="12020" style="82" width="41.6640625"/>
    <col bestFit="1" customWidth="1" min="12021" max="12021" style="82" width="12.5"/>
    <col bestFit="1" customWidth="1" min="12022" max="12022" style="82" width="8.83203125"/>
    <col bestFit="1" customWidth="1" min="12023" max="12023" style="82" width="13.6640625"/>
    <col bestFit="1" customWidth="1" min="12024" max="12024" style="82" width="49.5"/>
    <col bestFit="1" customWidth="1" min="12025" max="12025" style="82" width="22"/>
    <col bestFit="1" customWidth="1" min="12026" max="12030" style="82" width="8.83203125"/>
    <col bestFit="1" customWidth="1" min="12031" max="12031" style="82" width="22.1640625"/>
    <col bestFit="1" customWidth="1" min="12032" max="12033" style="82" width="29"/>
    <col bestFit="1" customWidth="1" min="12034" max="12034" style="82" width="16.6640625"/>
    <col bestFit="1" customWidth="1" min="12035" max="12035" style="82" width="11"/>
    <col bestFit="1" customWidth="1" min="12036" max="12036" style="82" width="8.83203125"/>
    <col bestFit="1" customWidth="1" min="12037" max="12037" style="82" width="11.1640625"/>
    <col bestFit="1" customWidth="1" min="12038" max="12038" style="82" width="9"/>
    <col bestFit="1" customWidth="1" min="12039" max="12039" style="82" width="10.6640625"/>
    <col bestFit="1" customWidth="1" min="12040" max="12040" style="82" width="13.33203125"/>
    <col bestFit="1" customWidth="1" min="12041" max="12041" style="82" width="8"/>
    <col bestFit="1" customWidth="1" min="12042" max="12269" style="82" width="8.83203125"/>
    <col bestFit="1" customWidth="1" min="12270" max="12270" style="82" width="7"/>
    <col bestFit="1" customWidth="1" min="12271" max="12271" style="82" width="15.6640625"/>
    <col bestFit="1" customWidth="1" min="12272" max="12272" style="82" width="109.5"/>
    <col bestFit="1" customWidth="1" min="12273" max="12273" style="82" width="28.6640625"/>
    <col bestFit="1" customWidth="1" min="12274" max="12274" style="82" width="17.83203125"/>
    <col bestFit="1" customWidth="1" min="12275" max="12275" style="82" width="28.5"/>
    <col bestFit="1" customWidth="1" min="12276" max="12276" style="82" width="41.6640625"/>
    <col bestFit="1" customWidth="1" min="12277" max="12277" style="82" width="12.5"/>
    <col bestFit="1" customWidth="1" min="12278" max="12278" style="82" width="8.83203125"/>
    <col bestFit="1" customWidth="1" min="12279" max="12279" style="82" width="13.6640625"/>
    <col bestFit="1" customWidth="1" min="12280" max="12280" style="82" width="49.5"/>
    <col bestFit="1" customWidth="1" min="12281" max="12281" style="82" width="22"/>
    <col bestFit="1" customWidth="1" min="12282" max="12286" style="82" width="8.83203125"/>
    <col bestFit="1" customWidth="1" min="12287" max="12287" style="82" width="22.1640625"/>
    <col bestFit="1" customWidth="1" min="12288" max="12289" style="82" width="29"/>
    <col bestFit="1" customWidth="1" min="12290" max="12290" style="82" width="16.6640625"/>
    <col bestFit="1" customWidth="1" min="12291" max="12291" style="82" width="11"/>
    <col bestFit="1" customWidth="1" min="12292" max="12292" style="82" width="8.83203125"/>
    <col bestFit="1" customWidth="1" min="12293" max="12293" style="82" width="11.1640625"/>
    <col bestFit="1" customWidth="1" min="12294" max="12294" style="82" width="9"/>
    <col bestFit="1" customWidth="1" min="12295" max="12295" style="82" width="10.6640625"/>
    <col bestFit="1" customWidth="1" min="12296" max="12296" style="82" width="13.33203125"/>
    <col bestFit="1" customWidth="1" min="12297" max="12297" style="82" width="8"/>
    <col bestFit="1" customWidth="1" min="12298" max="12525" style="82" width="8.83203125"/>
    <col bestFit="1" customWidth="1" min="12526" max="12526" style="82" width="7"/>
    <col bestFit="1" customWidth="1" min="12527" max="12527" style="82" width="15.6640625"/>
    <col bestFit="1" customWidth="1" min="12528" max="12528" style="82" width="109.5"/>
    <col bestFit="1" customWidth="1" min="12529" max="12529" style="82" width="28.6640625"/>
    <col bestFit="1" customWidth="1" min="12530" max="12530" style="82" width="17.83203125"/>
    <col bestFit="1" customWidth="1" min="12531" max="12531" style="82" width="28.5"/>
    <col bestFit="1" customWidth="1" min="12532" max="12532" style="82" width="41.6640625"/>
    <col bestFit="1" customWidth="1" min="12533" max="12533" style="82" width="12.5"/>
    <col bestFit="1" customWidth="1" min="12534" max="12534" style="82" width="8.83203125"/>
    <col bestFit="1" customWidth="1" min="12535" max="12535" style="82" width="13.6640625"/>
    <col bestFit="1" customWidth="1" min="12536" max="12536" style="82" width="49.5"/>
    <col bestFit="1" customWidth="1" min="12537" max="12537" style="82" width="22"/>
    <col bestFit="1" customWidth="1" min="12538" max="12542" style="82" width="8.83203125"/>
    <col bestFit="1" customWidth="1" min="12543" max="12543" style="82" width="22.1640625"/>
    <col bestFit="1" customWidth="1" min="12544" max="12545" style="82" width="29"/>
    <col bestFit="1" customWidth="1" min="12546" max="12546" style="82" width="16.6640625"/>
    <col bestFit="1" customWidth="1" min="12547" max="12547" style="82" width="11"/>
    <col bestFit="1" customWidth="1" min="12548" max="12548" style="82" width="8.83203125"/>
    <col bestFit="1" customWidth="1" min="12549" max="12549" style="82" width="11.1640625"/>
    <col bestFit="1" customWidth="1" min="12550" max="12550" style="82" width="9"/>
    <col bestFit="1" customWidth="1" min="12551" max="12551" style="82" width="10.6640625"/>
    <col bestFit="1" customWidth="1" min="12552" max="12552" style="82" width="13.33203125"/>
    <col bestFit="1" customWidth="1" min="12553" max="12553" style="82" width="8"/>
    <col bestFit="1" customWidth="1" min="12554" max="12781" style="82" width="8.83203125"/>
    <col bestFit="1" customWidth="1" min="12782" max="12782" style="82" width="7"/>
    <col bestFit="1" customWidth="1" min="12783" max="12783" style="82" width="15.6640625"/>
    <col bestFit="1" customWidth="1" min="12784" max="12784" style="82" width="109.5"/>
    <col bestFit="1" customWidth="1" min="12785" max="12785" style="82" width="28.6640625"/>
    <col bestFit="1" customWidth="1" min="12786" max="12786" style="82" width="17.83203125"/>
    <col bestFit="1" customWidth="1" min="12787" max="12787" style="82" width="28.5"/>
    <col bestFit="1" customWidth="1" min="12788" max="12788" style="82" width="41.6640625"/>
    <col bestFit="1" customWidth="1" min="12789" max="12789" style="82" width="12.5"/>
    <col bestFit="1" customWidth="1" min="12790" max="12790" style="82" width="8.83203125"/>
    <col bestFit="1" customWidth="1" min="12791" max="12791" style="82" width="13.6640625"/>
    <col bestFit="1" customWidth="1" min="12792" max="12792" style="82" width="49.5"/>
    <col bestFit="1" customWidth="1" min="12793" max="12793" style="82" width="22"/>
    <col bestFit="1" customWidth="1" min="12794" max="12798" style="82" width="8.83203125"/>
    <col bestFit="1" customWidth="1" min="12799" max="12799" style="82" width="22.1640625"/>
    <col bestFit="1" customWidth="1" min="12800" max="12801" style="82" width="29"/>
    <col bestFit="1" customWidth="1" min="12802" max="12802" style="82" width="16.6640625"/>
    <col bestFit="1" customWidth="1" min="12803" max="12803" style="82" width="11"/>
    <col bestFit="1" customWidth="1" min="12804" max="12804" style="82" width="8.83203125"/>
    <col bestFit="1" customWidth="1" min="12805" max="12805" style="82" width="11.1640625"/>
    <col bestFit="1" customWidth="1" min="12806" max="12806" style="82" width="9"/>
    <col bestFit="1" customWidth="1" min="12807" max="12807" style="82" width="10.6640625"/>
    <col bestFit="1" customWidth="1" min="12808" max="12808" style="82" width="13.33203125"/>
    <col bestFit="1" customWidth="1" min="12809" max="12809" style="82" width="8"/>
    <col bestFit="1" customWidth="1" min="12810" max="13037" style="82" width="8.83203125"/>
    <col bestFit="1" customWidth="1" min="13038" max="13038" style="82" width="7"/>
    <col bestFit="1" customWidth="1" min="13039" max="13039" style="82" width="15.6640625"/>
    <col bestFit="1" customWidth="1" min="13040" max="13040" style="82" width="109.5"/>
    <col bestFit="1" customWidth="1" min="13041" max="13041" style="82" width="28.6640625"/>
    <col bestFit="1" customWidth="1" min="13042" max="13042" style="82" width="17.83203125"/>
    <col bestFit="1" customWidth="1" min="13043" max="13043" style="82" width="28.5"/>
    <col bestFit="1" customWidth="1" min="13044" max="13044" style="82" width="41.6640625"/>
    <col bestFit="1" customWidth="1" min="13045" max="13045" style="82" width="12.5"/>
    <col bestFit="1" customWidth="1" min="13046" max="13046" style="82" width="8.83203125"/>
    <col bestFit="1" customWidth="1" min="13047" max="13047" style="82" width="13.6640625"/>
    <col bestFit="1" customWidth="1" min="13048" max="13048" style="82" width="49.5"/>
    <col bestFit="1" customWidth="1" min="13049" max="13049" style="82" width="22"/>
    <col bestFit="1" customWidth="1" min="13050" max="13054" style="82" width="8.83203125"/>
    <col bestFit="1" customWidth="1" min="13055" max="13055" style="82" width="22.1640625"/>
    <col bestFit="1" customWidth="1" min="13056" max="13057" style="82" width="29"/>
    <col bestFit="1" customWidth="1" min="13058" max="13058" style="82" width="16.6640625"/>
    <col bestFit="1" customWidth="1" min="13059" max="13059" style="82" width="11"/>
    <col bestFit="1" customWidth="1" min="13060" max="13060" style="82" width="8.83203125"/>
    <col bestFit="1" customWidth="1" min="13061" max="13061" style="82" width="11.1640625"/>
    <col bestFit="1" customWidth="1" min="13062" max="13062" style="82" width="9"/>
    <col bestFit="1" customWidth="1" min="13063" max="13063" style="82" width="10.6640625"/>
    <col bestFit="1" customWidth="1" min="13064" max="13064" style="82" width="13.33203125"/>
    <col bestFit="1" customWidth="1" min="13065" max="13065" style="82" width="8"/>
    <col bestFit="1" customWidth="1" min="13066" max="13293" style="82" width="8.83203125"/>
    <col bestFit="1" customWidth="1" min="13294" max="13294" style="82" width="7"/>
    <col bestFit="1" customWidth="1" min="13295" max="13295" style="82" width="15.6640625"/>
    <col bestFit="1" customWidth="1" min="13296" max="13296" style="82" width="109.5"/>
    <col bestFit="1" customWidth="1" min="13297" max="13297" style="82" width="28.6640625"/>
    <col bestFit="1" customWidth="1" min="13298" max="13298" style="82" width="17.83203125"/>
    <col bestFit="1" customWidth="1" min="13299" max="13299" style="82" width="28.5"/>
    <col bestFit="1" customWidth="1" min="13300" max="13300" style="82" width="41.6640625"/>
    <col bestFit="1" customWidth="1" min="13301" max="13301" style="82" width="12.5"/>
    <col bestFit="1" customWidth="1" min="13302" max="13302" style="82" width="8.83203125"/>
    <col bestFit="1" customWidth="1" min="13303" max="13303" style="82" width="13.6640625"/>
    <col bestFit="1" customWidth="1" min="13304" max="13304" style="82" width="49.5"/>
    <col bestFit="1" customWidth="1" min="13305" max="13305" style="82" width="22"/>
    <col bestFit="1" customWidth="1" min="13306" max="13310" style="82" width="8.83203125"/>
    <col bestFit="1" customWidth="1" min="13311" max="13311" style="82" width="22.1640625"/>
    <col bestFit="1" customWidth="1" min="13312" max="13313" style="82" width="29"/>
    <col bestFit="1" customWidth="1" min="13314" max="13314" style="82" width="16.6640625"/>
    <col bestFit="1" customWidth="1" min="13315" max="13315" style="82" width="11"/>
    <col bestFit="1" customWidth="1" min="13316" max="13316" style="82" width="8.83203125"/>
    <col bestFit="1" customWidth="1" min="13317" max="13317" style="82" width="11.1640625"/>
    <col bestFit="1" customWidth="1" min="13318" max="13318" style="82" width="9"/>
    <col bestFit="1" customWidth="1" min="13319" max="13319" style="82" width="10.6640625"/>
    <col bestFit="1" customWidth="1" min="13320" max="13320" style="82" width="13.33203125"/>
    <col bestFit="1" customWidth="1" min="13321" max="13321" style="82" width="8"/>
    <col bestFit="1" customWidth="1" min="13322" max="13549" style="82" width="8.83203125"/>
    <col bestFit="1" customWidth="1" min="13550" max="13550" style="82" width="7"/>
    <col bestFit="1" customWidth="1" min="13551" max="13551" style="82" width="15.6640625"/>
    <col bestFit="1" customWidth="1" min="13552" max="13552" style="82" width="109.5"/>
    <col bestFit="1" customWidth="1" min="13553" max="13553" style="82" width="28.6640625"/>
    <col bestFit="1" customWidth="1" min="13554" max="13554" style="82" width="17.83203125"/>
    <col bestFit="1" customWidth="1" min="13555" max="13555" style="82" width="28.5"/>
    <col bestFit="1" customWidth="1" min="13556" max="13556" style="82" width="41.6640625"/>
    <col bestFit="1" customWidth="1" min="13557" max="13557" style="82" width="12.5"/>
    <col bestFit="1" customWidth="1" min="13558" max="13558" style="82" width="8.83203125"/>
    <col bestFit="1" customWidth="1" min="13559" max="13559" style="82" width="13.6640625"/>
    <col bestFit="1" customWidth="1" min="13560" max="13560" style="82" width="49.5"/>
    <col bestFit="1" customWidth="1" min="13561" max="13561" style="82" width="22"/>
    <col bestFit="1" customWidth="1" min="13562" max="13566" style="82" width="8.83203125"/>
    <col bestFit="1" customWidth="1" min="13567" max="13567" style="82" width="22.1640625"/>
    <col bestFit="1" customWidth="1" min="13568" max="13569" style="82" width="29"/>
    <col bestFit="1" customWidth="1" min="13570" max="13570" style="82" width="16.6640625"/>
    <col bestFit="1" customWidth="1" min="13571" max="13571" style="82" width="11"/>
    <col bestFit="1" customWidth="1" min="13572" max="13572" style="82" width="8.83203125"/>
    <col bestFit="1" customWidth="1" min="13573" max="13573" style="82" width="11.1640625"/>
    <col bestFit="1" customWidth="1" min="13574" max="13574" style="82" width="9"/>
    <col bestFit="1" customWidth="1" min="13575" max="13575" style="82" width="10.6640625"/>
    <col bestFit="1" customWidth="1" min="13576" max="13576" style="82" width="13.33203125"/>
    <col bestFit="1" customWidth="1" min="13577" max="13577" style="82" width="8"/>
    <col bestFit="1" customWidth="1" min="13578" max="13805" style="82" width="8.83203125"/>
    <col bestFit="1" customWidth="1" min="13806" max="13806" style="82" width="7"/>
    <col bestFit="1" customWidth="1" min="13807" max="13807" style="82" width="15.6640625"/>
    <col bestFit="1" customWidth="1" min="13808" max="13808" style="82" width="109.5"/>
    <col bestFit="1" customWidth="1" min="13809" max="13809" style="82" width="28.6640625"/>
    <col bestFit="1" customWidth="1" min="13810" max="13810" style="82" width="17.83203125"/>
    <col bestFit="1" customWidth="1" min="13811" max="13811" style="82" width="28.5"/>
    <col bestFit="1" customWidth="1" min="13812" max="13812" style="82" width="41.6640625"/>
    <col bestFit="1" customWidth="1" min="13813" max="13813" style="82" width="12.5"/>
    <col bestFit="1" customWidth="1" min="13814" max="13814" style="82" width="8.83203125"/>
    <col bestFit="1" customWidth="1" min="13815" max="13815" style="82" width="13.6640625"/>
    <col bestFit="1" customWidth="1" min="13816" max="13816" style="82" width="49.5"/>
    <col bestFit="1" customWidth="1" min="13817" max="13817" style="82" width="22"/>
    <col bestFit="1" customWidth="1" min="13818" max="13822" style="82" width="8.83203125"/>
    <col bestFit="1" customWidth="1" min="13823" max="13823" style="82" width="22.1640625"/>
    <col bestFit="1" customWidth="1" min="13824" max="13825" style="82" width="29"/>
    <col bestFit="1" customWidth="1" min="13826" max="13826" style="82" width="16.6640625"/>
    <col bestFit="1" customWidth="1" min="13827" max="13827" style="82" width="11"/>
    <col bestFit="1" customWidth="1" min="13828" max="13828" style="82" width="8.83203125"/>
    <col bestFit="1" customWidth="1" min="13829" max="13829" style="82" width="11.1640625"/>
    <col bestFit="1" customWidth="1" min="13830" max="13830" style="82" width="9"/>
    <col bestFit="1" customWidth="1" min="13831" max="13831" style="82" width="10.6640625"/>
    <col bestFit="1" customWidth="1" min="13832" max="13832" style="82" width="13.33203125"/>
    <col bestFit="1" customWidth="1" min="13833" max="13833" style="82" width="8"/>
    <col bestFit="1" customWidth="1" min="13834" max="14061" style="82" width="8.83203125"/>
    <col bestFit="1" customWidth="1" min="14062" max="14062" style="82" width="7"/>
    <col bestFit="1" customWidth="1" min="14063" max="14063" style="82" width="15.6640625"/>
    <col bestFit="1" customWidth="1" min="14064" max="14064" style="82" width="109.5"/>
    <col bestFit="1" customWidth="1" min="14065" max="14065" style="82" width="28.6640625"/>
    <col bestFit="1" customWidth="1" min="14066" max="14066" style="82" width="17.83203125"/>
    <col bestFit="1" customWidth="1" min="14067" max="14067" style="82" width="28.5"/>
    <col bestFit="1" customWidth="1" min="14068" max="14068" style="82" width="41.6640625"/>
    <col bestFit="1" customWidth="1" min="14069" max="14069" style="82" width="12.5"/>
    <col bestFit="1" customWidth="1" min="14070" max="14070" style="82" width="8.83203125"/>
    <col bestFit="1" customWidth="1" min="14071" max="14071" style="82" width="13.6640625"/>
    <col bestFit="1" customWidth="1" min="14072" max="14072" style="82" width="49.5"/>
    <col bestFit="1" customWidth="1" min="14073" max="14073" style="82" width="22"/>
    <col bestFit="1" customWidth="1" min="14074" max="14078" style="82" width="8.83203125"/>
    <col bestFit="1" customWidth="1" min="14079" max="14079" style="82" width="22.1640625"/>
    <col bestFit="1" customWidth="1" min="14080" max="14081" style="82" width="29"/>
    <col bestFit="1" customWidth="1" min="14082" max="14082" style="82" width="16.6640625"/>
    <col bestFit="1" customWidth="1" min="14083" max="14083" style="82" width="11"/>
    <col bestFit="1" customWidth="1" min="14084" max="14084" style="82" width="8.83203125"/>
    <col bestFit="1" customWidth="1" min="14085" max="14085" style="82" width="11.1640625"/>
    <col bestFit="1" customWidth="1" min="14086" max="14086" style="82" width="9"/>
    <col bestFit="1" customWidth="1" min="14087" max="14087" style="82" width="10.6640625"/>
    <col bestFit="1" customWidth="1" min="14088" max="14088" style="82" width="13.33203125"/>
    <col bestFit="1" customWidth="1" min="14089" max="14089" style="82" width="8"/>
    <col bestFit="1" customWidth="1" min="14090" max="14317" style="82" width="8.83203125"/>
    <col bestFit="1" customWidth="1" min="14318" max="14318" style="82" width="7"/>
    <col bestFit="1" customWidth="1" min="14319" max="14319" style="82" width="15.6640625"/>
    <col bestFit="1" customWidth="1" min="14320" max="14320" style="82" width="109.5"/>
    <col bestFit="1" customWidth="1" min="14321" max="14321" style="82" width="28.6640625"/>
    <col bestFit="1" customWidth="1" min="14322" max="14322" style="82" width="17.83203125"/>
    <col bestFit="1" customWidth="1" min="14323" max="14323" style="82" width="28.5"/>
    <col bestFit="1" customWidth="1" min="14324" max="14324" style="82" width="41.6640625"/>
    <col bestFit="1" customWidth="1" min="14325" max="14325" style="82" width="12.5"/>
    <col bestFit="1" customWidth="1" min="14326" max="14326" style="82" width="8.83203125"/>
    <col bestFit="1" customWidth="1" min="14327" max="14327" style="82" width="13.6640625"/>
    <col bestFit="1" customWidth="1" min="14328" max="14328" style="82" width="49.5"/>
    <col bestFit="1" customWidth="1" min="14329" max="14329" style="82" width="22"/>
    <col bestFit="1" customWidth="1" min="14330" max="14334" style="82" width="8.83203125"/>
    <col bestFit="1" customWidth="1" min="14335" max="14335" style="82" width="22.1640625"/>
    <col bestFit="1" customWidth="1" min="14336" max="14337" style="82" width="29"/>
    <col bestFit="1" customWidth="1" min="14338" max="14338" style="82" width="16.6640625"/>
    <col bestFit="1" customWidth="1" min="14339" max="14339" style="82" width="11"/>
    <col bestFit="1" customWidth="1" min="14340" max="14340" style="82" width="8.83203125"/>
    <col bestFit="1" customWidth="1" min="14341" max="14341" style="82" width="11.1640625"/>
    <col bestFit="1" customWidth="1" min="14342" max="14342" style="82" width="9"/>
    <col bestFit="1" customWidth="1" min="14343" max="14343" style="82" width="10.6640625"/>
    <col bestFit="1" customWidth="1" min="14344" max="14344" style="82" width="13.33203125"/>
    <col bestFit="1" customWidth="1" min="14345" max="14345" style="82" width="8"/>
    <col bestFit="1" customWidth="1" min="14346" max="14573" style="82" width="8.83203125"/>
    <col bestFit="1" customWidth="1" min="14574" max="14574" style="82" width="7"/>
    <col bestFit="1" customWidth="1" min="14575" max="14575" style="82" width="15.6640625"/>
    <col bestFit="1" customWidth="1" min="14576" max="14576" style="82" width="109.5"/>
    <col bestFit="1" customWidth="1" min="14577" max="14577" style="82" width="28.6640625"/>
    <col bestFit="1" customWidth="1" min="14578" max="14578" style="82" width="17.83203125"/>
    <col bestFit="1" customWidth="1" min="14579" max="14579" style="82" width="28.5"/>
    <col bestFit="1" customWidth="1" min="14580" max="14580" style="82" width="41.6640625"/>
    <col bestFit="1" customWidth="1" min="14581" max="14581" style="82" width="12.5"/>
    <col bestFit="1" customWidth="1" min="14582" max="14582" style="82" width="8.83203125"/>
    <col bestFit="1" customWidth="1" min="14583" max="14583" style="82" width="13.6640625"/>
    <col bestFit="1" customWidth="1" min="14584" max="14584" style="82" width="49.5"/>
    <col bestFit="1" customWidth="1" min="14585" max="14585" style="82" width="22"/>
    <col bestFit="1" customWidth="1" min="14586" max="14590" style="82" width="8.83203125"/>
    <col bestFit="1" customWidth="1" min="14591" max="14591" style="82" width="22.1640625"/>
    <col bestFit="1" customWidth="1" min="14592" max="14593" style="82" width="29"/>
    <col bestFit="1" customWidth="1" min="14594" max="14594" style="82" width="16.6640625"/>
    <col bestFit="1" customWidth="1" min="14595" max="14595" style="82" width="11"/>
    <col bestFit="1" customWidth="1" min="14596" max="14596" style="82" width="8.83203125"/>
    <col bestFit="1" customWidth="1" min="14597" max="14597" style="82" width="11.1640625"/>
    <col bestFit="1" customWidth="1" min="14598" max="14598" style="82" width="9"/>
    <col bestFit="1" customWidth="1" min="14599" max="14599" style="82" width="10.6640625"/>
    <col bestFit="1" customWidth="1" min="14600" max="14600" style="82" width="13.33203125"/>
    <col bestFit="1" customWidth="1" min="14601" max="14601" style="82" width="8"/>
    <col bestFit="1" customWidth="1" min="14602" max="14829" style="82" width="8.83203125"/>
    <col bestFit="1" customWidth="1" min="14830" max="14830" style="82" width="7"/>
    <col bestFit="1" customWidth="1" min="14831" max="14831" style="82" width="15.6640625"/>
    <col bestFit="1" customWidth="1" min="14832" max="14832" style="82" width="109.5"/>
    <col bestFit="1" customWidth="1" min="14833" max="14833" style="82" width="28.6640625"/>
    <col bestFit="1" customWidth="1" min="14834" max="14834" style="82" width="17.83203125"/>
    <col bestFit="1" customWidth="1" min="14835" max="14835" style="82" width="28.5"/>
    <col bestFit="1" customWidth="1" min="14836" max="14836" style="82" width="41.6640625"/>
    <col bestFit="1" customWidth="1" min="14837" max="14837" style="82" width="12.5"/>
    <col bestFit="1" customWidth="1" min="14838" max="14838" style="82" width="8.83203125"/>
    <col bestFit="1" customWidth="1" min="14839" max="14839" style="82" width="13.6640625"/>
    <col bestFit="1" customWidth="1" min="14840" max="14840" style="82" width="49.5"/>
    <col bestFit="1" customWidth="1" min="14841" max="14841" style="82" width="22"/>
    <col bestFit="1" customWidth="1" min="14842" max="14846" style="82" width="8.83203125"/>
    <col bestFit="1" customWidth="1" min="14847" max="14847" style="82" width="22.1640625"/>
    <col bestFit="1" customWidth="1" min="14848" max="14849" style="82" width="29"/>
    <col bestFit="1" customWidth="1" min="14850" max="14850" style="82" width="16.6640625"/>
    <col bestFit="1" customWidth="1" min="14851" max="14851" style="82" width="11"/>
    <col bestFit="1" customWidth="1" min="14852" max="14852" style="82" width="8.83203125"/>
    <col bestFit="1" customWidth="1" min="14853" max="14853" style="82" width="11.1640625"/>
    <col bestFit="1" customWidth="1" min="14854" max="14854" style="82" width="9"/>
    <col bestFit="1" customWidth="1" min="14855" max="14855" style="82" width="10.6640625"/>
    <col bestFit="1" customWidth="1" min="14856" max="14856" style="82" width="13.33203125"/>
    <col bestFit="1" customWidth="1" min="14857" max="14857" style="82" width="8"/>
    <col bestFit="1" customWidth="1" min="14858" max="15085" style="82" width="8.83203125"/>
    <col bestFit="1" customWidth="1" min="15086" max="15086" style="82" width="7"/>
    <col bestFit="1" customWidth="1" min="15087" max="15087" style="82" width="15.6640625"/>
    <col bestFit="1" customWidth="1" min="15088" max="15088" style="82" width="109.5"/>
    <col bestFit="1" customWidth="1" min="15089" max="15089" style="82" width="28.6640625"/>
    <col bestFit="1" customWidth="1" min="15090" max="15090" style="82" width="17.83203125"/>
    <col bestFit="1" customWidth="1" min="15091" max="15091" style="82" width="28.5"/>
    <col bestFit="1" customWidth="1" min="15092" max="15092" style="82" width="41.6640625"/>
    <col bestFit="1" customWidth="1" min="15093" max="15093" style="82" width="12.5"/>
    <col bestFit="1" customWidth="1" min="15094" max="15094" style="82" width="8.83203125"/>
    <col bestFit="1" customWidth="1" min="15095" max="15095" style="82" width="13.6640625"/>
    <col bestFit="1" customWidth="1" min="15096" max="15096" style="82" width="49.5"/>
    <col bestFit="1" customWidth="1" min="15097" max="15097" style="82" width="22"/>
    <col bestFit="1" customWidth="1" min="15098" max="15102" style="82" width="8.83203125"/>
    <col bestFit="1" customWidth="1" min="15103" max="15103" style="82" width="22.1640625"/>
    <col bestFit="1" customWidth="1" min="15104" max="15105" style="82" width="29"/>
    <col bestFit="1" customWidth="1" min="15106" max="15106" style="82" width="16.6640625"/>
    <col bestFit="1" customWidth="1" min="15107" max="15107" style="82" width="11"/>
    <col bestFit="1" customWidth="1" min="15108" max="15108" style="82" width="8.83203125"/>
    <col bestFit="1" customWidth="1" min="15109" max="15109" style="82" width="11.1640625"/>
    <col bestFit="1" customWidth="1" min="15110" max="15110" style="82" width="9"/>
    <col bestFit="1" customWidth="1" min="15111" max="15111" style="82" width="10.6640625"/>
    <col bestFit="1" customWidth="1" min="15112" max="15112" style="82" width="13.33203125"/>
    <col bestFit="1" customWidth="1" min="15113" max="15113" style="82" width="8"/>
    <col bestFit="1" customWidth="1" min="15114" max="15341" style="82" width="8.83203125"/>
    <col bestFit="1" customWidth="1" min="15342" max="15342" style="82" width="7"/>
    <col bestFit="1" customWidth="1" min="15343" max="15343" style="82" width="15.6640625"/>
    <col bestFit="1" customWidth="1" min="15344" max="15344" style="82" width="109.5"/>
    <col bestFit="1" customWidth="1" min="15345" max="15345" style="82" width="28.6640625"/>
    <col bestFit="1" customWidth="1" min="15346" max="15346" style="82" width="17.83203125"/>
    <col bestFit="1" customWidth="1" min="15347" max="15347" style="82" width="28.5"/>
    <col bestFit="1" customWidth="1" min="15348" max="15348" style="82" width="41.6640625"/>
    <col bestFit="1" customWidth="1" min="15349" max="15349" style="82" width="12.5"/>
    <col bestFit="1" customWidth="1" min="15350" max="15350" style="82" width="8.83203125"/>
    <col bestFit="1" customWidth="1" min="15351" max="15351" style="82" width="13.6640625"/>
    <col bestFit="1" customWidth="1" min="15352" max="15352" style="82" width="49.5"/>
    <col bestFit="1" customWidth="1" min="15353" max="15353" style="82" width="22"/>
    <col bestFit="1" customWidth="1" min="15354" max="15358" style="82" width="8.83203125"/>
    <col bestFit="1" customWidth="1" min="15359" max="15359" style="82" width="22.1640625"/>
    <col bestFit="1" customWidth="1" min="15360" max="15361" style="82" width="29"/>
    <col bestFit="1" customWidth="1" min="15362" max="15362" style="82" width="16.6640625"/>
    <col bestFit="1" customWidth="1" min="15363" max="15363" style="82" width="11"/>
    <col bestFit="1" customWidth="1" min="15364" max="15364" style="82" width="8.83203125"/>
    <col bestFit="1" customWidth="1" min="15365" max="15365" style="82" width="11.1640625"/>
    <col bestFit="1" customWidth="1" min="15366" max="15366" style="82" width="9"/>
    <col bestFit="1" customWidth="1" min="15367" max="15367" style="82" width="10.6640625"/>
    <col bestFit="1" customWidth="1" min="15368" max="15368" style="82" width="13.33203125"/>
    <col bestFit="1" customWidth="1" min="15369" max="15369" style="82" width="8"/>
    <col bestFit="1" customWidth="1" min="15370" max="15597" style="82" width="8.83203125"/>
    <col bestFit="1" customWidth="1" min="15598" max="15598" style="82" width="7"/>
    <col bestFit="1" customWidth="1" min="15599" max="15599" style="82" width="15.6640625"/>
    <col bestFit="1" customWidth="1" min="15600" max="15600" style="82" width="109.5"/>
    <col bestFit="1" customWidth="1" min="15601" max="15601" style="82" width="28.6640625"/>
    <col bestFit="1" customWidth="1" min="15602" max="15602" style="82" width="17.83203125"/>
    <col bestFit="1" customWidth="1" min="15603" max="15603" style="82" width="28.5"/>
    <col bestFit="1" customWidth="1" min="15604" max="15604" style="82" width="41.6640625"/>
    <col bestFit="1" customWidth="1" min="15605" max="15605" style="82" width="12.5"/>
    <col bestFit="1" customWidth="1" min="15606" max="15606" style="82" width="8.83203125"/>
    <col bestFit="1" customWidth="1" min="15607" max="15607" style="82" width="13.6640625"/>
    <col bestFit="1" customWidth="1" min="15608" max="15608" style="82" width="49.5"/>
    <col bestFit="1" customWidth="1" min="15609" max="15609" style="82" width="22"/>
    <col bestFit="1" customWidth="1" min="15610" max="15614" style="82" width="8.83203125"/>
    <col bestFit="1" customWidth="1" min="15615" max="15615" style="82" width="22.1640625"/>
    <col bestFit="1" customWidth="1" min="15616" max="15617" style="82" width="29"/>
    <col bestFit="1" customWidth="1" min="15618" max="15618" style="82" width="16.6640625"/>
    <col bestFit="1" customWidth="1" min="15619" max="15619" style="82" width="11"/>
    <col bestFit="1" customWidth="1" min="15620" max="15620" style="82" width="8.83203125"/>
    <col bestFit="1" customWidth="1" min="15621" max="15621" style="82" width="11.1640625"/>
    <col bestFit="1" customWidth="1" min="15622" max="15622" style="82" width="9"/>
    <col bestFit="1" customWidth="1" min="15623" max="15623" style="82" width="10.6640625"/>
    <col bestFit="1" customWidth="1" min="15624" max="15624" style="82" width="13.33203125"/>
    <col bestFit="1" customWidth="1" min="15625" max="15625" style="82" width="8"/>
    <col bestFit="1" customWidth="1" min="15626" max="15853" style="82" width="8.83203125"/>
    <col bestFit="1" customWidth="1" min="15854" max="15854" style="82" width="7"/>
    <col bestFit="1" customWidth="1" min="15855" max="15855" style="82" width="15.6640625"/>
    <col bestFit="1" customWidth="1" min="15856" max="15856" style="82" width="109.5"/>
    <col bestFit="1" customWidth="1" min="15857" max="15857" style="82" width="28.6640625"/>
    <col bestFit="1" customWidth="1" min="15858" max="15858" style="82" width="17.83203125"/>
    <col bestFit="1" customWidth="1" min="15859" max="15859" style="82" width="28.5"/>
    <col bestFit="1" customWidth="1" min="15860" max="15860" style="82" width="41.6640625"/>
    <col bestFit="1" customWidth="1" min="15861" max="15861" style="82" width="12.5"/>
    <col bestFit="1" customWidth="1" min="15862" max="15862" style="82" width="8.83203125"/>
    <col bestFit="1" customWidth="1" min="15863" max="15863" style="82" width="13.6640625"/>
    <col bestFit="1" customWidth="1" min="15864" max="15864" style="82" width="49.5"/>
    <col bestFit="1" customWidth="1" min="15865" max="15865" style="82" width="22"/>
    <col bestFit="1" customWidth="1" min="15866" max="15870" style="82" width="8.83203125"/>
    <col bestFit="1" customWidth="1" min="15871" max="15871" style="82" width="22.1640625"/>
    <col bestFit="1" customWidth="1" min="15872" max="15873" style="82" width="29"/>
    <col bestFit="1" customWidth="1" min="15874" max="15874" style="82" width="16.6640625"/>
    <col bestFit="1" customWidth="1" min="15875" max="15875" style="82" width="11"/>
    <col bestFit="1" customWidth="1" min="15876" max="15876" style="82" width="8.83203125"/>
    <col bestFit="1" customWidth="1" min="15877" max="15877" style="82" width="11.1640625"/>
    <col bestFit="1" customWidth="1" min="15878" max="15878" style="82" width="9"/>
    <col bestFit="1" customWidth="1" min="15879" max="15879" style="82" width="10.6640625"/>
    <col bestFit="1" customWidth="1" min="15880" max="15880" style="82" width="13.33203125"/>
    <col bestFit="1" customWidth="1" min="15881" max="15881" style="82" width="8"/>
    <col bestFit="1" customWidth="1" min="15882" max="16109" style="82" width="8.83203125"/>
    <col bestFit="1" customWidth="1" min="16110" max="16110" style="82" width="7"/>
    <col bestFit="1" customWidth="1" min="16111" max="16111" style="82" width="15.6640625"/>
    <col bestFit="1" customWidth="1" min="16112" max="16112" style="82" width="109.5"/>
    <col bestFit="1" customWidth="1" min="16113" max="16113" style="82" width="28.6640625"/>
    <col bestFit="1" customWidth="1" min="16114" max="16114" style="82" width="17.83203125"/>
    <col bestFit="1" customWidth="1" min="16115" max="16115" style="82" width="28.5"/>
    <col bestFit="1" customWidth="1" min="16116" max="16116" style="82" width="41.6640625"/>
    <col bestFit="1" customWidth="1" min="16117" max="16117" style="82" width="12.5"/>
    <col bestFit="1" customWidth="1" min="16118" max="16118" style="82" width="8.83203125"/>
    <col bestFit="1" customWidth="1" min="16119" max="16119" style="82" width="13.6640625"/>
    <col bestFit="1" customWidth="1" min="16120" max="16120" style="82" width="49.5"/>
    <col bestFit="1" customWidth="1" min="16121" max="16121" style="82" width="22"/>
    <col bestFit="1" customWidth="1" min="16122" max="16126" style="82" width="8.83203125"/>
    <col bestFit="1" customWidth="1" min="16127" max="16127" style="82" width="22.1640625"/>
    <col bestFit="1" customWidth="1" min="16128" max="16129" style="82" width="29"/>
    <col bestFit="1" customWidth="1" min="16130" max="16130" style="82" width="16.6640625"/>
    <col bestFit="1" customWidth="1" min="16131" max="16131" style="82" width="11"/>
    <col bestFit="1" customWidth="1" min="16132" max="16132" style="82" width="8.83203125"/>
    <col bestFit="1" customWidth="1" min="16133" max="16133" style="82" width="11.1640625"/>
    <col bestFit="1" customWidth="1" min="16134" max="16134" style="82" width="9"/>
    <col bestFit="1" customWidth="1" min="16135" max="16135" style="82" width="10.6640625"/>
    <col bestFit="1" customWidth="1" min="16136" max="16136" style="82" width="13.33203125"/>
    <col bestFit="1" customWidth="1" min="16137" max="16137" style="82" width="8"/>
    <col bestFit="1" customWidth="1" min="16138" max="16384" style="82" width="8.83203125"/>
  </cols>
  <sheetData>
    <row r="1">
      <c r="A1" s="83" t="s">
        <v>0</v>
      </c>
      <c r="B1" s="83" t="s">
        <v>1</v>
      </c>
      <c r="C1" s="82" t="s">
        <v>4</v>
      </c>
      <c r="D1" s="83" t="s">
        <v>5</v>
      </c>
      <c r="E1" s="82" t="s">
        <v>22</v>
      </c>
      <c r="F1" s="82" t="s">
        <v>23</v>
      </c>
      <c r="G1" s="82" t="s">
        <v>25</v>
      </c>
      <c r="H1" s="82" t="s">
        <v>11549</v>
      </c>
      <c r="I1" s="82" t="s">
        <v>11550</v>
      </c>
    </row>
    <row r="2">
      <c r="A2" s="83">
        <v>13776</v>
      </c>
      <c r="B2" s="83" t="s">
        <v>26</v>
      </c>
      <c r="C2" s="82" t="s">
        <v>29</v>
      </c>
      <c r="D2" s="83" t="s">
        <v>30</v>
      </c>
      <c r="E2" s="82">
        <v>0</v>
      </c>
      <c r="H2" s="82" t="e">
        <v>#N/A</v>
      </c>
      <c r="I2" s="82" t="e">
        <v>#N/A</v>
      </c>
    </row>
    <row r="3">
      <c r="A3" s="83">
        <v>13928</v>
      </c>
      <c r="B3" s="83" t="s">
        <v>35</v>
      </c>
      <c r="C3" s="82" t="s">
        <v>37</v>
      </c>
      <c r="D3" s="83" t="s">
        <v>38</v>
      </c>
      <c r="E3" s="82">
        <v>0</v>
      </c>
      <c r="F3" s="82">
        <v>29</v>
      </c>
      <c r="H3" s="82" t="e">
        <v>#N/A</v>
      </c>
      <c r="I3" s="82" t="e">
        <v>#N/A</v>
      </c>
    </row>
    <row r="4">
      <c r="A4" s="83">
        <v>13929</v>
      </c>
      <c r="B4" s="83" t="s">
        <v>40</v>
      </c>
      <c r="C4" s="82" t="s">
        <v>42</v>
      </c>
      <c r="D4" s="83" t="s">
        <v>43</v>
      </c>
      <c r="E4" s="82">
        <v>0</v>
      </c>
      <c r="F4" s="82">
        <v>31</v>
      </c>
      <c r="H4" s="82" t="e">
        <v>#N/A</v>
      </c>
      <c r="I4" s="82" t="e">
        <v>#N/A</v>
      </c>
    </row>
    <row r="5">
      <c r="A5" s="83">
        <v>13926</v>
      </c>
      <c r="B5" s="83" t="s">
        <v>44</v>
      </c>
      <c r="C5" s="82" t="s">
        <v>46</v>
      </c>
      <c r="D5" s="83" t="s">
        <v>11551</v>
      </c>
      <c r="E5" s="82">
        <v>0</v>
      </c>
      <c r="F5" s="82">
        <v>17</v>
      </c>
      <c r="G5" s="82">
        <v>4</v>
      </c>
      <c r="H5" s="82">
        <v>4</v>
      </c>
      <c r="I5" s="82">
        <v>0</v>
      </c>
    </row>
    <row r="6">
      <c r="A6" s="83">
        <v>13927</v>
      </c>
      <c r="B6" s="83" t="s">
        <v>49</v>
      </c>
      <c r="C6" s="82" t="s">
        <v>51</v>
      </c>
      <c r="D6" s="83" t="s">
        <v>52</v>
      </c>
      <c r="E6" s="82">
        <v>0</v>
      </c>
      <c r="F6" s="82">
        <v>19</v>
      </c>
      <c r="H6" s="82" t="e">
        <v>#N/A</v>
      </c>
      <c r="I6" s="82" t="e">
        <v>#N/A</v>
      </c>
    </row>
    <row r="7">
      <c r="A7" s="83">
        <v>13777</v>
      </c>
      <c r="B7" s="83" t="s">
        <v>54</v>
      </c>
      <c r="C7" s="82" t="s">
        <v>56</v>
      </c>
      <c r="D7" s="83" t="s">
        <v>11552</v>
      </c>
      <c r="E7" s="82">
        <v>0</v>
      </c>
      <c r="F7" s="82">
        <v>23</v>
      </c>
      <c r="G7" s="82">
        <v>4</v>
      </c>
      <c r="H7" s="82">
        <v>4</v>
      </c>
      <c r="I7" s="82">
        <v>0</v>
      </c>
    </row>
    <row r="8">
      <c r="A8" s="83">
        <v>11697</v>
      </c>
      <c r="B8" s="83" t="s">
        <v>59</v>
      </c>
      <c r="C8" s="82" t="s">
        <v>62</v>
      </c>
      <c r="D8" s="83" t="s">
        <v>63</v>
      </c>
      <c r="E8" s="82">
        <v>12</v>
      </c>
      <c r="F8" s="82">
        <v>10</v>
      </c>
      <c r="G8" s="82">
        <v>2</v>
      </c>
      <c r="H8" s="82">
        <v>2</v>
      </c>
      <c r="I8" s="82">
        <v>0</v>
      </c>
    </row>
    <row r="9">
      <c r="A9" s="83">
        <v>12096</v>
      </c>
      <c r="B9" s="83" t="s">
        <v>67</v>
      </c>
      <c r="C9" s="82" t="s">
        <v>69</v>
      </c>
      <c r="D9" s="83" t="s">
        <v>70</v>
      </c>
      <c r="E9" s="82">
        <v>9</v>
      </c>
      <c r="F9" s="82">
        <v>10</v>
      </c>
      <c r="G9" s="82">
        <v>6</v>
      </c>
      <c r="H9" s="82">
        <v>6</v>
      </c>
      <c r="I9" s="82">
        <v>0</v>
      </c>
    </row>
    <row r="10">
      <c r="A10" s="83">
        <v>12130</v>
      </c>
      <c r="B10" s="83" t="s">
        <v>71</v>
      </c>
      <c r="C10" s="82" t="s">
        <v>73</v>
      </c>
      <c r="D10" s="83" t="s">
        <v>74</v>
      </c>
      <c r="E10" s="82">
        <v>2</v>
      </c>
      <c r="F10" s="82">
        <v>7</v>
      </c>
      <c r="G10" s="82">
        <v>2</v>
      </c>
      <c r="H10" s="82">
        <v>2</v>
      </c>
      <c r="I10" s="82">
        <v>0</v>
      </c>
    </row>
    <row r="11">
      <c r="A11" s="83">
        <v>12129</v>
      </c>
      <c r="B11" s="83" t="s">
        <v>75</v>
      </c>
      <c r="C11" s="82" t="s">
        <v>77</v>
      </c>
      <c r="D11" s="83" t="s">
        <v>78</v>
      </c>
      <c r="E11" s="82">
        <v>0</v>
      </c>
      <c r="F11" s="82">
        <v>0</v>
      </c>
      <c r="G11" s="82">
        <v>1</v>
      </c>
      <c r="H11" s="82">
        <v>1</v>
      </c>
      <c r="I11" s="82">
        <v>0</v>
      </c>
    </row>
    <row r="12">
      <c r="A12" s="83">
        <v>12100</v>
      </c>
      <c r="B12" s="83" t="s">
        <v>79</v>
      </c>
      <c r="C12" s="82" t="s">
        <v>81</v>
      </c>
      <c r="D12" s="83" t="s">
        <v>82</v>
      </c>
      <c r="E12" s="82">
        <v>4</v>
      </c>
      <c r="F12" s="82">
        <v>4</v>
      </c>
      <c r="G12" s="82">
        <v>4</v>
      </c>
      <c r="H12" s="82">
        <v>4</v>
      </c>
      <c r="I12" s="82">
        <v>0</v>
      </c>
    </row>
    <row r="13">
      <c r="A13" s="83">
        <v>12099</v>
      </c>
      <c r="B13" s="83" t="s">
        <v>83</v>
      </c>
      <c r="C13" s="82" t="s">
        <v>85</v>
      </c>
      <c r="D13" s="83" t="s">
        <v>86</v>
      </c>
      <c r="E13" s="82">
        <v>1</v>
      </c>
      <c r="F13" s="82">
        <v>4</v>
      </c>
      <c r="G13" s="82">
        <v>0</v>
      </c>
      <c r="H13" s="82">
        <v>0</v>
      </c>
      <c r="I13" s="82">
        <v>0</v>
      </c>
    </row>
    <row r="14">
      <c r="A14" s="83">
        <v>12102</v>
      </c>
      <c r="B14" s="83" t="s">
        <v>87</v>
      </c>
      <c r="C14" s="82" t="s">
        <v>89</v>
      </c>
      <c r="D14" s="83" t="s">
        <v>90</v>
      </c>
      <c r="E14" s="82">
        <v>0</v>
      </c>
      <c r="G14" s="82">
        <v>3</v>
      </c>
      <c r="H14" s="82">
        <v>3</v>
      </c>
      <c r="I14" s="82">
        <v>0</v>
      </c>
    </row>
    <row r="15">
      <c r="A15" s="83">
        <v>12101</v>
      </c>
      <c r="B15" s="83" t="s">
        <v>91</v>
      </c>
      <c r="C15" s="82" t="s">
        <v>93</v>
      </c>
      <c r="D15" s="83" t="s">
        <v>94</v>
      </c>
      <c r="E15" s="82">
        <v>3</v>
      </c>
      <c r="G15" s="82">
        <v>1</v>
      </c>
      <c r="H15" s="82">
        <v>1</v>
      </c>
      <c r="I15" s="82">
        <v>0</v>
      </c>
    </row>
    <row r="16">
      <c r="A16" s="83">
        <v>12104</v>
      </c>
      <c r="B16" s="83" t="s">
        <v>95</v>
      </c>
      <c r="C16" s="82" t="s">
        <v>97</v>
      </c>
      <c r="D16" s="83" t="s">
        <v>98</v>
      </c>
      <c r="E16" s="82">
        <v>1</v>
      </c>
      <c r="F16" s="82">
        <v>0</v>
      </c>
      <c r="H16" s="82">
        <v>0</v>
      </c>
      <c r="I16" s="82">
        <v>0</v>
      </c>
    </row>
    <row r="17">
      <c r="A17" s="83">
        <v>12103</v>
      </c>
      <c r="B17" s="83" t="s">
        <v>99</v>
      </c>
      <c r="C17" s="82" t="s">
        <v>101</v>
      </c>
      <c r="D17" s="83" t="s">
        <v>102</v>
      </c>
      <c r="E17" s="82">
        <v>0</v>
      </c>
      <c r="F17" s="82">
        <v>1</v>
      </c>
      <c r="H17" s="82" t="e">
        <v>#N/A</v>
      </c>
      <c r="I17" s="82" t="e">
        <v>#N/A</v>
      </c>
    </row>
    <row r="18">
      <c r="A18" s="83">
        <v>12106</v>
      </c>
      <c r="B18" s="83" t="s">
        <v>103</v>
      </c>
      <c r="C18" s="82" t="s">
        <v>105</v>
      </c>
      <c r="D18" s="83" t="s">
        <v>106</v>
      </c>
      <c r="E18" s="82">
        <v>0</v>
      </c>
      <c r="F18" s="82">
        <v>3</v>
      </c>
      <c r="G18" s="82">
        <v>7</v>
      </c>
      <c r="H18" s="82">
        <v>7</v>
      </c>
      <c r="I18" s="82">
        <v>0</v>
      </c>
    </row>
    <row r="19">
      <c r="A19" s="83">
        <v>12105</v>
      </c>
      <c r="B19" s="83" t="s">
        <v>107</v>
      </c>
      <c r="C19" s="82" t="s">
        <v>109</v>
      </c>
      <c r="D19" s="83" t="s">
        <v>110</v>
      </c>
      <c r="E19" s="82">
        <v>2</v>
      </c>
      <c r="F19" s="82">
        <v>0</v>
      </c>
      <c r="G19" s="82">
        <v>2</v>
      </c>
      <c r="H19" s="82">
        <v>2</v>
      </c>
      <c r="I19" s="82">
        <v>0</v>
      </c>
    </row>
    <row r="20">
      <c r="A20" s="83">
        <v>12108</v>
      </c>
      <c r="B20" s="83" t="s">
        <v>111</v>
      </c>
      <c r="C20" s="82" t="s">
        <v>113</v>
      </c>
      <c r="D20" s="83" t="s">
        <v>114</v>
      </c>
      <c r="E20" s="82">
        <v>0</v>
      </c>
      <c r="H20" s="82" t="e">
        <v>#N/A</v>
      </c>
      <c r="I20" s="82" t="e">
        <v>#N/A</v>
      </c>
    </row>
    <row r="21">
      <c r="A21" s="83">
        <v>12107</v>
      </c>
      <c r="B21" s="83" t="s">
        <v>115</v>
      </c>
      <c r="C21" s="82" t="s">
        <v>117</v>
      </c>
      <c r="D21" s="83" t="s">
        <v>118</v>
      </c>
      <c r="E21" s="82">
        <v>0</v>
      </c>
      <c r="H21" s="82" t="e">
        <v>#N/A</v>
      </c>
      <c r="I21" s="82" t="e">
        <v>#N/A</v>
      </c>
    </row>
    <row r="22">
      <c r="A22" s="83">
        <v>12125</v>
      </c>
      <c r="B22" s="83" t="s">
        <v>119</v>
      </c>
      <c r="C22" s="82" t="s">
        <v>11553</v>
      </c>
      <c r="D22" s="83" t="s">
        <v>122</v>
      </c>
      <c r="E22" s="82">
        <v>2</v>
      </c>
      <c r="G22" s="82">
        <v>7</v>
      </c>
      <c r="H22" s="82">
        <v>7</v>
      </c>
      <c r="I22" s="82">
        <v>0</v>
      </c>
    </row>
    <row r="23">
      <c r="A23" s="83">
        <v>12119</v>
      </c>
      <c r="B23" s="83" t="s">
        <v>123</v>
      </c>
      <c r="C23" s="82" t="s">
        <v>11554</v>
      </c>
      <c r="D23" s="83" t="s">
        <v>126</v>
      </c>
      <c r="E23" s="82">
        <v>1</v>
      </c>
      <c r="G23" s="82">
        <v>5</v>
      </c>
      <c r="H23" s="82">
        <v>5</v>
      </c>
      <c r="I23" s="82">
        <v>0</v>
      </c>
    </row>
    <row r="24">
      <c r="A24" s="83">
        <v>12118</v>
      </c>
      <c r="B24" s="83" t="s">
        <v>127</v>
      </c>
      <c r="C24" s="82" t="s">
        <v>129</v>
      </c>
      <c r="D24" s="83" t="s">
        <v>130</v>
      </c>
      <c r="E24" s="82">
        <v>0</v>
      </c>
      <c r="H24" s="82" t="e">
        <v>#N/A</v>
      </c>
      <c r="I24" s="82" t="e">
        <v>#N/A</v>
      </c>
    </row>
    <row r="25">
      <c r="A25" s="83">
        <v>12120</v>
      </c>
      <c r="B25" s="83" t="s">
        <v>131</v>
      </c>
      <c r="C25" s="82" t="s">
        <v>133</v>
      </c>
      <c r="D25" s="83" t="s">
        <v>134</v>
      </c>
      <c r="E25" s="82">
        <v>0</v>
      </c>
      <c r="F25" s="82">
        <v>3</v>
      </c>
      <c r="G25" s="82">
        <v>1</v>
      </c>
      <c r="H25" s="82">
        <v>1</v>
      </c>
      <c r="I25" s="82">
        <v>0</v>
      </c>
    </row>
    <row r="26">
      <c r="A26" s="83">
        <v>12126</v>
      </c>
      <c r="B26" s="83" t="s">
        <v>135</v>
      </c>
      <c r="C26" s="82" t="s">
        <v>137</v>
      </c>
      <c r="D26" s="83" t="s">
        <v>138</v>
      </c>
      <c r="E26" s="82">
        <v>0</v>
      </c>
      <c r="H26" s="82" t="e">
        <v>#N/A</v>
      </c>
      <c r="I26" s="82" t="e">
        <v>#N/A</v>
      </c>
    </row>
    <row r="27">
      <c r="A27" s="83">
        <v>12121</v>
      </c>
      <c r="B27" s="83" t="s">
        <v>139</v>
      </c>
      <c r="C27" s="82" t="s">
        <v>141</v>
      </c>
      <c r="D27" s="83" t="s">
        <v>142</v>
      </c>
      <c r="E27" s="82">
        <v>0</v>
      </c>
      <c r="H27" s="82" t="e">
        <v>#N/A</v>
      </c>
      <c r="I27" s="82" t="e">
        <v>#N/A</v>
      </c>
    </row>
    <row r="28">
      <c r="A28" s="83">
        <v>12122</v>
      </c>
      <c r="B28" s="83" t="s">
        <v>143</v>
      </c>
      <c r="C28" s="82" t="s">
        <v>145</v>
      </c>
      <c r="D28" s="83" t="s">
        <v>146</v>
      </c>
      <c r="E28" s="82">
        <v>0</v>
      </c>
      <c r="F28" s="82">
        <v>8</v>
      </c>
      <c r="G28" s="82">
        <v>2</v>
      </c>
      <c r="H28" s="82">
        <v>2</v>
      </c>
      <c r="I28" s="82">
        <v>0</v>
      </c>
    </row>
    <row r="29">
      <c r="A29" s="83">
        <v>12123</v>
      </c>
      <c r="B29" s="83" t="s">
        <v>147</v>
      </c>
      <c r="C29" s="82" t="s">
        <v>149</v>
      </c>
      <c r="D29" s="83" t="s">
        <v>150</v>
      </c>
      <c r="E29" s="82">
        <v>0</v>
      </c>
      <c r="H29" s="82" t="e">
        <v>#N/A</v>
      </c>
      <c r="I29" s="82" t="e">
        <v>#N/A</v>
      </c>
    </row>
    <row r="30">
      <c r="A30" s="83">
        <v>12110</v>
      </c>
      <c r="B30" s="83" t="s">
        <v>151</v>
      </c>
      <c r="C30" s="82" t="s">
        <v>153</v>
      </c>
      <c r="D30" s="83" t="s">
        <v>154</v>
      </c>
      <c r="E30" s="82">
        <v>2</v>
      </c>
      <c r="F30" s="82">
        <v>14</v>
      </c>
      <c r="G30" s="82">
        <v>2</v>
      </c>
      <c r="H30" s="82">
        <v>2</v>
      </c>
      <c r="I30" s="82">
        <v>0</v>
      </c>
    </row>
    <row r="31">
      <c r="A31" s="83">
        <v>12109</v>
      </c>
      <c r="B31" s="83" t="s">
        <v>155</v>
      </c>
      <c r="C31" s="82" t="s">
        <v>157</v>
      </c>
      <c r="D31" s="83" t="s">
        <v>158</v>
      </c>
      <c r="E31" s="82">
        <v>3</v>
      </c>
      <c r="F31" s="82">
        <v>9</v>
      </c>
      <c r="G31" s="82">
        <v>2</v>
      </c>
      <c r="H31" s="82">
        <v>2</v>
      </c>
      <c r="I31" s="82">
        <v>0</v>
      </c>
    </row>
    <row r="32">
      <c r="A32" s="83">
        <v>12114</v>
      </c>
      <c r="B32" s="83" t="s">
        <v>159</v>
      </c>
      <c r="C32" s="82" t="s">
        <v>161</v>
      </c>
      <c r="D32" s="83" t="s">
        <v>162</v>
      </c>
      <c r="E32" s="82">
        <v>0</v>
      </c>
      <c r="F32" s="82">
        <v>0</v>
      </c>
      <c r="G32" s="82">
        <v>1</v>
      </c>
      <c r="H32" s="82">
        <v>1</v>
      </c>
      <c r="I32" s="82">
        <v>0</v>
      </c>
    </row>
    <row r="33">
      <c r="A33" s="83">
        <v>12111</v>
      </c>
      <c r="B33" s="83" t="s">
        <v>163</v>
      </c>
      <c r="C33" s="82" t="s">
        <v>165</v>
      </c>
      <c r="D33" s="83" t="s">
        <v>166</v>
      </c>
      <c r="E33" s="82">
        <v>3</v>
      </c>
      <c r="F33" s="82">
        <v>1</v>
      </c>
      <c r="G33" s="82">
        <v>2</v>
      </c>
      <c r="H33" s="82">
        <v>2</v>
      </c>
      <c r="I33" s="82">
        <v>0</v>
      </c>
    </row>
    <row r="34">
      <c r="A34" s="83">
        <v>14217</v>
      </c>
      <c r="B34" s="83" t="s">
        <v>167</v>
      </c>
      <c r="C34" s="82" t="s">
        <v>169</v>
      </c>
      <c r="D34" s="83" t="s">
        <v>166</v>
      </c>
      <c r="E34" s="82">
        <v>0</v>
      </c>
      <c r="H34" s="82" t="e">
        <v>#N/A</v>
      </c>
      <c r="I34" s="82" t="e">
        <v>#N/A</v>
      </c>
    </row>
    <row r="35">
      <c r="A35" s="83">
        <v>13678</v>
      </c>
      <c r="B35" s="83" t="s">
        <v>170</v>
      </c>
      <c r="C35" s="82" t="s">
        <v>173</v>
      </c>
      <c r="D35" s="83" t="s">
        <v>174</v>
      </c>
      <c r="E35" s="82">
        <v>5</v>
      </c>
      <c r="F35" s="82">
        <v>25</v>
      </c>
      <c r="H35" s="82">
        <v>0</v>
      </c>
      <c r="I35" s="82">
        <v>0</v>
      </c>
    </row>
    <row r="36">
      <c r="A36" s="83">
        <v>13677</v>
      </c>
      <c r="B36" s="83" t="s">
        <v>177</v>
      </c>
      <c r="C36" s="82" t="s">
        <v>179</v>
      </c>
      <c r="D36" s="83" t="s">
        <v>180</v>
      </c>
      <c r="E36" s="82">
        <v>5</v>
      </c>
      <c r="F36" s="82">
        <v>94</v>
      </c>
      <c r="H36" s="82">
        <v>0</v>
      </c>
      <c r="I36" s="82">
        <v>0</v>
      </c>
    </row>
    <row r="37">
      <c r="A37" s="83">
        <v>13888</v>
      </c>
      <c r="B37" s="83" t="s">
        <v>181</v>
      </c>
      <c r="C37" s="82" t="s">
        <v>183</v>
      </c>
      <c r="D37" s="83" t="s">
        <v>184</v>
      </c>
      <c r="E37" s="82">
        <v>0</v>
      </c>
      <c r="F37" s="82">
        <v>99</v>
      </c>
      <c r="H37" s="82" t="e">
        <v>#N/A</v>
      </c>
      <c r="I37" s="82" t="e">
        <v>#N/A</v>
      </c>
    </row>
    <row r="38">
      <c r="A38" s="83">
        <v>11630</v>
      </c>
      <c r="B38" s="83" t="s">
        <v>185</v>
      </c>
      <c r="C38" s="82" t="s">
        <v>187</v>
      </c>
      <c r="D38" s="83" t="s">
        <v>188</v>
      </c>
      <c r="E38" s="82">
        <v>0</v>
      </c>
      <c r="H38" s="82" t="e">
        <v>#N/A</v>
      </c>
      <c r="I38" s="82" t="e">
        <v>#N/A</v>
      </c>
    </row>
    <row r="39">
      <c r="A39" s="83">
        <v>11629</v>
      </c>
      <c r="B39" s="83" t="s">
        <v>189</v>
      </c>
      <c r="C39" s="82" t="s">
        <v>191</v>
      </c>
      <c r="D39" s="83" t="s">
        <v>192</v>
      </c>
      <c r="E39" s="82">
        <v>0</v>
      </c>
      <c r="H39" s="82" t="e">
        <v>#N/A</v>
      </c>
      <c r="I39" s="82" t="e">
        <v>#N/A</v>
      </c>
    </row>
    <row r="40">
      <c r="A40" s="83">
        <v>11628</v>
      </c>
      <c r="B40" s="83" t="s">
        <v>193</v>
      </c>
      <c r="C40" s="82" t="s">
        <v>195</v>
      </c>
      <c r="D40" s="83" t="s">
        <v>196</v>
      </c>
      <c r="E40" s="82">
        <v>0</v>
      </c>
      <c r="H40" s="82" t="e">
        <v>#N/A</v>
      </c>
      <c r="I40" s="82" t="e">
        <v>#N/A</v>
      </c>
    </row>
    <row r="41">
      <c r="A41" s="83">
        <v>11627</v>
      </c>
      <c r="B41" s="83" t="s">
        <v>197</v>
      </c>
      <c r="C41" s="82" t="s">
        <v>199</v>
      </c>
      <c r="D41" s="83" t="s">
        <v>200</v>
      </c>
      <c r="E41" s="82">
        <v>2</v>
      </c>
      <c r="H41" s="82">
        <v>0</v>
      </c>
      <c r="I41" s="82">
        <v>0</v>
      </c>
    </row>
    <row r="42">
      <c r="A42" s="83">
        <v>12743</v>
      </c>
      <c r="B42" s="83" t="s">
        <v>201</v>
      </c>
      <c r="C42" s="82" t="s">
        <v>203</v>
      </c>
      <c r="D42" s="83" t="s">
        <v>204</v>
      </c>
      <c r="E42" s="82">
        <v>0</v>
      </c>
      <c r="F42" s="82">
        <v>8</v>
      </c>
      <c r="G42" s="82">
        <v>9</v>
      </c>
      <c r="H42" s="82">
        <v>9</v>
      </c>
      <c r="I42" s="82">
        <v>0</v>
      </c>
    </row>
    <row r="43">
      <c r="A43" s="83">
        <v>12742</v>
      </c>
      <c r="B43" s="83" t="s">
        <v>205</v>
      </c>
      <c r="C43" s="82" t="s">
        <v>207</v>
      </c>
      <c r="D43" s="83" t="s">
        <v>208</v>
      </c>
      <c r="E43" s="82">
        <v>0</v>
      </c>
      <c r="F43" s="82">
        <v>12</v>
      </c>
      <c r="G43" s="82">
        <v>3</v>
      </c>
      <c r="H43" s="82">
        <v>3</v>
      </c>
      <c r="I43" s="82">
        <v>0</v>
      </c>
    </row>
    <row r="44">
      <c r="A44" s="83">
        <v>12741</v>
      </c>
      <c r="B44" s="83" t="s">
        <v>209</v>
      </c>
      <c r="C44" s="82" t="s">
        <v>211</v>
      </c>
      <c r="D44" s="83" t="s">
        <v>212</v>
      </c>
      <c r="E44" s="82">
        <v>0</v>
      </c>
      <c r="F44" s="82">
        <v>34</v>
      </c>
      <c r="G44" s="82">
        <v>3</v>
      </c>
      <c r="H44" s="82">
        <v>3</v>
      </c>
      <c r="I44" s="82">
        <v>0</v>
      </c>
    </row>
    <row r="45">
      <c r="A45" s="83">
        <v>11622</v>
      </c>
      <c r="B45" s="83" t="s">
        <v>213</v>
      </c>
      <c r="C45" s="82" t="s">
        <v>215</v>
      </c>
      <c r="D45" s="83" t="s">
        <v>216</v>
      </c>
      <c r="E45" s="82">
        <v>1</v>
      </c>
      <c r="G45" s="82">
        <v>2</v>
      </c>
      <c r="H45" s="82">
        <v>2</v>
      </c>
      <c r="I45" s="82">
        <v>0</v>
      </c>
    </row>
    <row r="46">
      <c r="A46" s="83">
        <v>11621</v>
      </c>
      <c r="B46" s="83" t="s">
        <v>217</v>
      </c>
      <c r="C46" s="82" t="s">
        <v>219</v>
      </c>
      <c r="D46" s="83" t="s">
        <v>220</v>
      </c>
      <c r="E46" s="82">
        <v>1</v>
      </c>
      <c r="G46" s="82">
        <v>3</v>
      </c>
      <c r="H46" s="82">
        <v>3</v>
      </c>
      <c r="I46" s="82">
        <v>0</v>
      </c>
    </row>
    <row r="47">
      <c r="A47" s="83">
        <v>11683</v>
      </c>
      <c r="B47" s="83" t="s">
        <v>221</v>
      </c>
      <c r="C47" s="82" t="s">
        <v>223</v>
      </c>
      <c r="D47" s="83" t="s">
        <v>224</v>
      </c>
      <c r="E47" s="82">
        <v>0</v>
      </c>
      <c r="H47" s="82" t="e">
        <v>#N/A</v>
      </c>
      <c r="I47" s="82" t="e">
        <v>#N/A</v>
      </c>
    </row>
    <row r="48">
      <c r="A48" s="83">
        <v>11682</v>
      </c>
      <c r="B48" s="83" t="s">
        <v>225</v>
      </c>
      <c r="C48" s="82" t="s">
        <v>227</v>
      </c>
      <c r="D48" s="83" t="s">
        <v>228</v>
      </c>
      <c r="E48" s="82">
        <v>0</v>
      </c>
      <c r="H48" s="82" t="e">
        <v>#N/A</v>
      </c>
      <c r="I48" s="82" t="e">
        <v>#N/A</v>
      </c>
    </row>
    <row r="49">
      <c r="A49" s="83">
        <v>11731</v>
      </c>
      <c r="B49" s="83" t="s">
        <v>229</v>
      </c>
      <c r="C49" s="82" t="s">
        <v>231</v>
      </c>
      <c r="D49" s="83" t="s">
        <v>228</v>
      </c>
      <c r="E49" s="82">
        <v>0</v>
      </c>
      <c r="H49" s="82" t="e">
        <v>#N/A</v>
      </c>
      <c r="I49" s="82" t="e">
        <v>#N/A</v>
      </c>
    </row>
    <row r="50">
      <c r="A50" s="83">
        <v>11730</v>
      </c>
      <c r="B50" s="83" t="s">
        <v>232</v>
      </c>
      <c r="C50" s="82" t="s">
        <v>234</v>
      </c>
      <c r="D50" s="83" t="s">
        <v>235</v>
      </c>
      <c r="E50" s="82">
        <v>20</v>
      </c>
      <c r="F50" s="82">
        <v>4</v>
      </c>
      <c r="G50" s="82">
        <v>16</v>
      </c>
      <c r="H50" s="82">
        <v>16</v>
      </c>
      <c r="I50" s="82">
        <v>0</v>
      </c>
    </row>
    <row r="51">
      <c r="A51" s="83">
        <v>13764</v>
      </c>
      <c r="B51" s="83" t="s">
        <v>236</v>
      </c>
      <c r="C51" s="82" t="s">
        <v>239</v>
      </c>
      <c r="D51" s="83" t="s">
        <v>240</v>
      </c>
      <c r="E51" s="82">
        <v>0</v>
      </c>
      <c r="F51" s="82">
        <v>2</v>
      </c>
      <c r="H51" s="82" t="e">
        <v>#N/A</v>
      </c>
      <c r="I51" s="82" t="e">
        <v>#N/A</v>
      </c>
    </row>
    <row r="52">
      <c r="A52" s="83">
        <v>13675</v>
      </c>
      <c r="B52" s="83" t="s">
        <v>242</v>
      </c>
      <c r="C52" s="82" t="s">
        <v>244</v>
      </c>
      <c r="D52" s="83" t="s">
        <v>245</v>
      </c>
      <c r="E52" s="82">
        <v>0</v>
      </c>
      <c r="F52" s="82">
        <v>0</v>
      </c>
      <c r="G52" s="82">
        <v>2</v>
      </c>
      <c r="H52" s="82">
        <v>2</v>
      </c>
      <c r="I52" s="82">
        <v>0</v>
      </c>
    </row>
    <row r="53">
      <c r="A53" s="83">
        <v>13766</v>
      </c>
      <c r="B53" s="83" t="s">
        <v>247</v>
      </c>
      <c r="C53" s="82" t="s">
        <v>249</v>
      </c>
      <c r="D53" s="83" t="s">
        <v>250</v>
      </c>
      <c r="E53" s="82">
        <v>0</v>
      </c>
      <c r="F53" s="82">
        <v>11</v>
      </c>
      <c r="H53" s="82" t="e">
        <v>#N/A</v>
      </c>
      <c r="I53" s="82" t="e">
        <v>#N/A</v>
      </c>
    </row>
    <row r="54">
      <c r="A54" s="83">
        <v>11125</v>
      </c>
      <c r="B54" s="83" t="s">
        <v>252</v>
      </c>
      <c r="C54" s="82" t="s">
        <v>254</v>
      </c>
      <c r="D54" s="83" t="s">
        <v>255</v>
      </c>
      <c r="E54" s="82">
        <v>0</v>
      </c>
      <c r="F54" s="82">
        <v>2</v>
      </c>
      <c r="G54" s="82">
        <v>1</v>
      </c>
      <c r="H54" s="82">
        <v>1</v>
      </c>
      <c r="I54" s="82">
        <v>0</v>
      </c>
    </row>
    <row r="55">
      <c r="A55" s="83">
        <v>11124</v>
      </c>
      <c r="B55" s="83" t="s">
        <v>258</v>
      </c>
      <c r="C55" s="82" t="s">
        <v>260</v>
      </c>
      <c r="D55" s="83" t="s">
        <v>261</v>
      </c>
      <c r="E55" s="82">
        <v>0</v>
      </c>
      <c r="F55" s="82">
        <v>2</v>
      </c>
      <c r="G55" s="82">
        <v>2</v>
      </c>
      <c r="H55" s="82">
        <v>2</v>
      </c>
      <c r="I55" s="82">
        <v>0</v>
      </c>
    </row>
    <row r="56">
      <c r="A56" s="83">
        <v>11126</v>
      </c>
      <c r="B56" s="83" t="s">
        <v>262</v>
      </c>
      <c r="C56" s="82" t="s">
        <v>264</v>
      </c>
      <c r="D56" s="83" t="s">
        <v>265</v>
      </c>
      <c r="E56" s="82">
        <v>0</v>
      </c>
      <c r="F56" s="82">
        <v>3</v>
      </c>
      <c r="G56" s="82">
        <v>1</v>
      </c>
      <c r="H56" s="82">
        <v>1</v>
      </c>
      <c r="I56" s="82">
        <v>0</v>
      </c>
    </row>
    <row r="57">
      <c r="A57" s="83">
        <v>11127</v>
      </c>
      <c r="B57" s="83" t="s">
        <v>266</v>
      </c>
      <c r="C57" s="82" t="s">
        <v>268</v>
      </c>
      <c r="D57" s="83" t="s">
        <v>269</v>
      </c>
      <c r="E57" s="82">
        <v>0</v>
      </c>
      <c r="G57" s="82">
        <v>1</v>
      </c>
      <c r="H57" s="82">
        <v>1</v>
      </c>
      <c r="I57" s="82">
        <v>0</v>
      </c>
    </row>
    <row r="58">
      <c r="A58" s="83">
        <v>11128</v>
      </c>
      <c r="B58" s="83" t="s">
        <v>270</v>
      </c>
      <c r="C58" s="82" t="s">
        <v>272</v>
      </c>
      <c r="D58" s="83" t="s">
        <v>273</v>
      </c>
      <c r="E58" s="82">
        <v>0</v>
      </c>
      <c r="F58" s="82">
        <v>3</v>
      </c>
      <c r="G58" s="82">
        <v>1</v>
      </c>
      <c r="H58" s="82">
        <v>1</v>
      </c>
      <c r="I58" s="82">
        <v>0</v>
      </c>
    </row>
    <row r="59">
      <c r="A59" s="83">
        <v>14071</v>
      </c>
      <c r="B59" s="83" t="s">
        <v>274</v>
      </c>
      <c r="C59" s="82" t="s">
        <v>276</v>
      </c>
      <c r="D59" s="83" t="s">
        <v>277</v>
      </c>
      <c r="E59" s="82">
        <v>0</v>
      </c>
      <c r="F59" s="82">
        <v>11</v>
      </c>
      <c r="H59" s="82" t="e">
        <v>#N/A</v>
      </c>
      <c r="I59" s="82" t="e">
        <v>#N/A</v>
      </c>
    </row>
    <row r="60">
      <c r="A60" s="83">
        <v>13919</v>
      </c>
      <c r="B60" s="83" t="s">
        <v>279</v>
      </c>
      <c r="C60" s="82" t="s">
        <v>281</v>
      </c>
      <c r="D60" s="83" t="s">
        <v>282</v>
      </c>
      <c r="E60" s="82">
        <v>0</v>
      </c>
      <c r="F60" s="82">
        <v>9</v>
      </c>
      <c r="G60" s="82">
        <v>1</v>
      </c>
      <c r="H60" s="82">
        <v>1</v>
      </c>
      <c r="I60" s="82">
        <v>0</v>
      </c>
    </row>
    <row r="61">
      <c r="A61" s="83">
        <v>13921</v>
      </c>
      <c r="B61" s="83" t="s">
        <v>283</v>
      </c>
      <c r="C61" s="82" t="s">
        <v>285</v>
      </c>
      <c r="D61" s="83" t="s">
        <v>286</v>
      </c>
      <c r="E61" s="82">
        <v>0</v>
      </c>
      <c r="F61" s="82">
        <v>8</v>
      </c>
      <c r="G61" s="82">
        <v>1</v>
      </c>
      <c r="H61" s="82">
        <v>1</v>
      </c>
      <c r="I61" s="82">
        <v>0</v>
      </c>
    </row>
    <row r="62">
      <c r="A62" s="83">
        <v>13920</v>
      </c>
      <c r="B62" s="83" t="s">
        <v>287</v>
      </c>
      <c r="C62" s="82" t="s">
        <v>289</v>
      </c>
      <c r="D62" s="83" t="s">
        <v>290</v>
      </c>
      <c r="E62" s="82">
        <v>0</v>
      </c>
      <c r="F62" s="82">
        <v>8</v>
      </c>
      <c r="G62" s="82">
        <v>1</v>
      </c>
      <c r="H62" s="82">
        <v>1</v>
      </c>
      <c r="I62" s="82">
        <v>0</v>
      </c>
    </row>
    <row r="63">
      <c r="A63" s="83">
        <v>12736</v>
      </c>
      <c r="B63" s="83" t="s">
        <v>291</v>
      </c>
      <c r="C63" s="82" t="s">
        <v>293</v>
      </c>
      <c r="D63" s="83" t="s">
        <v>294</v>
      </c>
      <c r="E63" s="82">
        <v>2</v>
      </c>
      <c r="F63" s="82">
        <v>6</v>
      </c>
      <c r="G63" s="82">
        <v>2</v>
      </c>
      <c r="H63" s="82">
        <v>2</v>
      </c>
      <c r="I63" s="82">
        <v>0</v>
      </c>
    </row>
    <row r="64">
      <c r="A64" s="83">
        <v>12737</v>
      </c>
      <c r="B64" s="83" t="s">
        <v>295</v>
      </c>
      <c r="C64" s="82" t="s">
        <v>297</v>
      </c>
      <c r="D64" s="83" t="s">
        <v>298</v>
      </c>
      <c r="E64" s="82">
        <v>1</v>
      </c>
      <c r="F64" s="82">
        <v>6</v>
      </c>
      <c r="G64" s="82">
        <v>2</v>
      </c>
      <c r="H64" s="82">
        <v>2</v>
      </c>
      <c r="I64" s="82">
        <v>0</v>
      </c>
    </row>
    <row r="65">
      <c r="A65" s="83">
        <v>13918</v>
      </c>
      <c r="B65" s="83" t="s">
        <v>299</v>
      </c>
      <c r="C65" s="82" t="s">
        <v>301</v>
      </c>
      <c r="D65" s="83" t="s">
        <v>302</v>
      </c>
      <c r="E65" s="82">
        <v>0</v>
      </c>
      <c r="F65" s="82">
        <v>8</v>
      </c>
      <c r="G65" s="82">
        <v>1</v>
      </c>
      <c r="H65" s="82">
        <v>1</v>
      </c>
      <c r="I65" s="82">
        <v>0</v>
      </c>
    </row>
    <row r="66">
      <c r="A66" s="83">
        <v>13917</v>
      </c>
      <c r="B66" s="83" t="s">
        <v>303</v>
      </c>
      <c r="C66" s="82" t="s">
        <v>305</v>
      </c>
      <c r="D66" s="83" t="s">
        <v>306</v>
      </c>
      <c r="E66" s="82">
        <v>1</v>
      </c>
      <c r="F66" s="82">
        <v>8</v>
      </c>
      <c r="G66" s="82">
        <v>1</v>
      </c>
      <c r="H66" s="82">
        <v>1</v>
      </c>
      <c r="I66" s="82">
        <v>0</v>
      </c>
    </row>
    <row r="67">
      <c r="A67" s="83">
        <v>13504</v>
      </c>
      <c r="B67" s="83" t="s">
        <v>307</v>
      </c>
      <c r="C67" s="82" t="s">
        <v>309</v>
      </c>
      <c r="D67" s="83" t="s">
        <v>310</v>
      </c>
      <c r="E67" s="82">
        <v>0</v>
      </c>
      <c r="H67" s="82" t="e">
        <v>#N/A</v>
      </c>
      <c r="I67" s="82" t="e">
        <v>#N/A</v>
      </c>
    </row>
    <row r="68">
      <c r="A68" s="83">
        <v>13930</v>
      </c>
      <c r="B68" s="83" t="s">
        <v>312</v>
      </c>
      <c r="C68" s="82" t="s">
        <v>314</v>
      </c>
      <c r="D68" s="83" t="s">
        <v>315</v>
      </c>
      <c r="E68" s="82">
        <v>0</v>
      </c>
      <c r="F68" s="82">
        <v>14</v>
      </c>
      <c r="G68" s="82">
        <v>2</v>
      </c>
      <c r="H68" s="82">
        <v>2</v>
      </c>
      <c r="I68" s="82">
        <v>0</v>
      </c>
    </row>
    <row r="69">
      <c r="A69" s="83">
        <v>12989</v>
      </c>
      <c r="B69" s="83" t="s">
        <v>317</v>
      </c>
      <c r="C69" s="82" t="s">
        <v>319</v>
      </c>
      <c r="D69" s="83" t="s">
        <v>320</v>
      </c>
      <c r="E69" s="82">
        <v>0</v>
      </c>
      <c r="H69" s="82" t="e">
        <v>#N/A</v>
      </c>
      <c r="I69" s="82" t="e">
        <v>#N/A</v>
      </c>
    </row>
    <row r="70">
      <c r="A70" s="83">
        <v>13503</v>
      </c>
      <c r="B70" s="83" t="s">
        <v>322</v>
      </c>
      <c r="C70" s="82" t="s">
        <v>324</v>
      </c>
      <c r="D70" s="83" t="s">
        <v>325</v>
      </c>
      <c r="E70" s="82">
        <v>0</v>
      </c>
      <c r="F70" s="82">
        <v>20</v>
      </c>
      <c r="G70" s="82">
        <v>2</v>
      </c>
      <c r="H70" s="82">
        <v>2</v>
      </c>
      <c r="I70" s="82">
        <v>0</v>
      </c>
    </row>
    <row r="71">
      <c r="A71" s="83">
        <v>13943</v>
      </c>
      <c r="B71" s="83" t="s">
        <v>327</v>
      </c>
      <c r="C71" s="82" t="s">
        <v>329</v>
      </c>
      <c r="D71" s="83" t="s">
        <v>330</v>
      </c>
      <c r="E71" s="82">
        <v>0</v>
      </c>
      <c r="F71" s="82">
        <v>5</v>
      </c>
      <c r="G71" s="82">
        <v>2</v>
      </c>
      <c r="H71" s="82">
        <v>2</v>
      </c>
      <c r="I71" s="82">
        <v>0</v>
      </c>
    </row>
    <row r="72">
      <c r="A72" s="83">
        <v>13942</v>
      </c>
      <c r="B72" s="83" t="s">
        <v>332</v>
      </c>
      <c r="C72" s="82" t="s">
        <v>334</v>
      </c>
      <c r="D72" s="83" t="s">
        <v>335</v>
      </c>
      <c r="E72" s="82">
        <v>0</v>
      </c>
      <c r="F72" s="82">
        <v>9</v>
      </c>
      <c r="G72" s="82">
        <v>2</v>
      </c>
      <c r="H72" s="82">
        <v>2</v>
      </c>
      <c r="I72" s="82">
        <v>0</v>
      </c>
    </row>
    <row r="73">
      <c r="A73" s="83">
        <v>11326</v>
      </c>
      <c r="B73" s="83" t="s">
        <v>336</v>
      </c>
      <c r="C73" s="82" t="s">
        <v>339</v>
      </c>
      <c r="D73" s="83" t="s">
        <v>340</v>
      </c>
      <c r="E73" s="82">
        <v>0</v>
      </c>
      <c r="F73" s="82">
        <v>20</v>
      </c>
      <c r="G73" s="82">
        <v>2</v>
      </c>
      <c r="H73" s="82">
        <v>2</v>
      </c>
      <c r="I73" s="82">
        <v>0</v>
      </c>
    </row>
    <row r="74">
      <c r="A74" s="83">
        <v>11325</v>
      </c>
      <c r="B74" s="83" t="s">
        <v>341</v>
      </c>
      <c r="C74" s="82" t="s">
        <v>343</v>
      </c>
      <c r="D74" s="83" t="s">
        <v>344</v>
      </c>
      <c r="E74" s="82">
        <v>0</v>
      </c>
      <c r="F74" s="82">
        <v>17</v>
      </c>
      <c r="G74" s="82">
        <v>1</v>
      </c>
      <c r="H74" s="82">
        <v>1</v>
      </c>
      <c r="I74" s="82">
        <v>0</v>
      </c>
    </row>
    <row r="75">
      <c r="A75" s="83">
        <v>11696</v>
      </c>
      <c r="B75" s="83" t="s">
        <v>345</v>
      </c>
      <c r="C75" s="82" t="s">
        <v>347</v>
      </c>
      <c r="D75" s="83" t="s">
        <v>348</v>
      </c>
      <c r="E75" s="82">
        <v>0</v>
      </c>
      <c r="H75" s="82" t="e">
        <v>#N/A</v>
      </c>
      <c r="I75" s="82" t="e">
        <v>#N/A</v>
      </c>
    </row>
    <row r="76">
      <c r="A76" s="83">
        <v>11695</v>
      </c>
      <c r="B76" s="83" t="s">
        <v>349</v>
      </c>
      <c r="C76" s="82" t="s">
        <v>351</v>
      </c>
      <c r="D76" s="83" t="s">
        <v>352</v>
      </c>
      <c r="E76" s="82">
        <v>0</v>
      </c>
      <c r="H76" s="82" t="e">
        <v>#N/A</v>
      </c>
      <c r="I76" s="82" t="e">
        <v>#N/A</v>
      </c>
    </row>
    <row r="77">
      <c r="A77" s="83">
        <v>11693</v>
      </c>
      <c r="B77" s="83" t="s">
        <v>353</v>
      </c>
      <c r="C77" s="82" t="s">
        <v>355</v>
      </c>
      <c r="D77" s="83" t="s">
        <v>356</v>
      </c>
      <c r="E77" s="82">
        <v>0</v>
      </c>
      <c r="F77" s="82">
        <v>6</v>
      </c>
      <c r="G77" s="82">
        <v>1</v>
      </c>
      <c r="H77" s="82">
        <v>1</v>
      </c>
      <c r="I77" s="82">
        <v>0</v>
      </c>
    </row>
    <row r="78">
      <c r="A78" s="83">
        <v>11694</v>
      </c>
      <c r="B78" s="83" t="s">
        <v>357</v>
      </c>
      <c r="C78" s="82" t="s">
        <v>359</v>
      </c>
      <c r="D78" s="83" t="s">
        <v>360</v>
      </c>
      <c r="E78" s="82">
        <v>0</v>
      </c>
      <c r="G78" s="82">
        <v>2</v>
      </c>
      <c r="H78" s="82">
        <v>2</v>
      </c>
      <c r="I78" s="82">
        <v>0</v>
      </c>
    </row>
    <row r="79">
      <c r="A79" s="83">
        <v>13765</v>
      </c>
      <c r="B79" s="83" t="s">
        <v>361</v>
      </c>
      <c r="C79" s="82" t="s">
        <v>363</v>
      </c>
      <c r="D79" s="83" t="s">
        <v>363</v>
      </c>
      <c r="E79" s="82">
        <v>0</v>
      </c>
      <c r="F79" s="82">
        <v>32</v>
      </c>
      <c r="G79" s="82">
        <v>2</v>
      </c>
      <c r="H79" s="82">
        <v>2</v>
      </c>
      <c r="I79" s="82">
        <v>0</v>
      </c>
    </row>
    <row r="80">
      <c r="A80" s="83">
        <v>13508</v>
      </c>
      <c r="B80" s="83" t="s">
        <v>365</v>
      </c>
      <c r="C80" s="82" t="s">
        <v>367</v>
      </c>
      <c r="D80" s="83" t="s">
        <v>368</v>
      </c>
      <c r="E80" s="82">
        <v>0</v>
      </c>
      <c r="H80" s="82" t="e">
        <v>#N/A</v>
      </c>
      <c r="I80" s="82" t="e">
        <v>#N/A</v>
      </c>
    </row>
    <row r="81">
      <c r="A81" s="83">
        <v>11876</v>
      </c>
      <c r="B81" s="83" t="s">
        <v>370</v>
      </c>
      <c r="C81" s="82" t="s">
        <v>372</v>
      </c>
      <c r="D81" s="83" t="s">
        <v>373</v>
      </c>
      <c r="E81" s="82">
        <v>0</v>
      </c>
      <c r="F81" s="82">
        <v>0</v>
      </c>
      <c r="G81" s="82">
        <v>3</v>
      </c>
      <c r="H81" s="82">
        <v>3</v>
      </c>
      <c r="I81" s="82">
        <v>0</v>
      </c>
    </row>
    <row r="82">
      <c r="A82" s="83">
        <v>12150</v>
      </c>
      <c r="B82" s="83" t="s">
        <v>375</v>
      </c>
      <c r="C82" s="82" t="s">
        <v>377</v>
      </c>
      <c r="D82" s="83" t="s">
        <v>378</v>
      </c>
      <c r="E82" s="82">
        <v>0</v>
      </c>
      <c r="F82" s="82">
        <v>9</v>
      </c>
      <c r="G82" s="82">
        <v>3</v>
      </c>
      <c r="H82" s="82">
        <v>3</v>
      </c>
      <c r="I82" s="82">
        <v>0</v>
      </c>
    </row>
    <row r="83">
      <c r="A83" s="83">
        <v>10133</v>
      </c>
      <c r="B83" s="83" t="s">
        <v>379</v>
      </c>
      <c r="C83" s="82" t="s">
        <v>381</v>
      </c>
      <c r="D83" s="83" t="s">
        <v>378</v>
      </c>
      <c r="E83" s="82">
        <v>0</v>
      </c>
      <c r="G83" s="82">
        <v>4</v>
      </c>
      <c r="H83" s="82">
        <v>4</v>
      </c>
      <c r="I83" s="82">
        <v>0</v>
      </c>
    </row>
    <row r="84">
      <c r="A84" s="83">
        <v>10139</v>
      </c>
      <c r="B84" s="83" t="s">
        <v>382</v>
      </c>
      <c r="C84" s="82" t="s">
        <v>384</v>
      </c>
      <c r="D84" s="83" t="s">
        <v>385</v>
      </c>
      <c r="E84" s="82">
        <v>0</v>
      </c>
      <c r="H84" s="82" t="e">
        <v>#N/A</v>
      </c>
      <c r="I84" s="82" t="e">
        <v>#N/A</v>
      </c>
    </row>
    <row r="85">
      <c r="A85" s="83">
        <v>12132</v>
      </c>
      <c r="B85" s="83" t="s">
        <v>386</v>
      </c>
      <c r="C85" s="82" t="s">
        <v>388</v>
      </c>
      <c r="D85" s="83" t="s">
        <v>389</v>
      </c>
      <c r="E85" s="82">
        <v>0</v>
      </c>
      <c r="G85" s="82">
        <v>2</v>
      </c>
      <c r="H85" s="82">
        <v>2</v>
      </c>
      <c r="I85" s="82">
        <v>0</v>
      </c>
    </row>
    <row r="86">
      <c r="A86" s="83">
        <v>10126</v>
      </c>
      <c r="B86" s="83" t="s">
        <v>390</v>
      </c>
      <c r="C86" s="82" t="s">
        <v>392</v>
      </c>
      <c r="D86" s="83" t="s">
        <v>393</v>
      </c>
      <c r="E86" s="82">
        <v>4</v>
      </c>
      <c r="F86" s="82">
        <v>14</v>
      </c>
      <c r="G86" s="82">
        <v>3</v>
      </c>
      <c r="H86" s="82">
        <v>3</v>
      </c>
      <c r="I86" s="82">
        <v>0</v>
      </c>
    </row>
    <row r="87">
      <c r="A87" s="83">
        <v>10125</v>
      </c>
      <c r="B87" s="83" t="s">
        <v>394</v>
      </c>
      <c r="C87" s="82" t="s">
        <v>396</v>
      </c>
      <c r="D87" s="83" t="s">
        <v>393</v>
      </c>
      <c r="E87" s="82">
        <v>3</v>
      </c>
      <c r="F87" s="82">
        <v>16</v>
      </c>
      <c r="G87" s="82">
        <v>3</v>
      </c>
      <c r="H87" s="82">
        <v>3</v>
      </c>
      <c r="I87" s="82">
        <v>0</v>
      </c>
    </row>
    <row r="88">
      <c r="A88" s="83">
        <v>10141</v>
      </c>
      <c r="B88" s="83" t="s">
        <v>397</v>
      </c>
      <c r="C88" s="82" t="s">
        <v>399</v>
      </c>
      <c r="D88" s="83" t="s">
        <v>400</v>
      </c>
      <c r="E88" s="82">
        <v>0</v>
      </c>
      <c r="G88" s="82">
        <v>23</v>
      </c>
      <c r="H88" s="82">
        <v>23</v>
      </c>
      <c r="I88" s="82">
        <v>0</v>
      </c>
    </row>
    <row r="89">
      <c r="A89" s="83">
        <v>10140</v>
      </c>
      <c r="B89" s="83" t="s">
        <v>401</v>
      </c>
      <c r="C89" s="82" t="s">
        <v>403</v>
      </c>
      <c r="D89" s="83" t="s">
        <v>404</v>
      </c>
      <c r="E89" s="82">
        <v>0</v>
      </c>
      <c r="G89" s="82">
        <v>16</v>
      </c>
      <c r="H89" s="82">
        <v>16</v>
      </c>
      <c r="I89" s="82">
        <v>0</v>
      </c>
    </row>
    <row r="90">
      <c r="A90" s="83">
        <v>10128</v>
      </c>
      <c r="B90" s="83" t="s">
        <v>405</v>
      </c>
      <c r="C90" s="82" t="s">
        <v>407</v>
      </c>
      <c r="D90" s="83" t="s">
        <v>408</v>
      </c>
      <c r="E90" s="82">
        <v>0</v>
      </c>
      <c r="F90" s="82">
        <v>12</v>
      </c>
      <c r="G90" s="82">
        <v>2</v>
      </c>
      <c r="H90" s="82">
        <v>2</v>
      </c>
      <c r="I90" s="82">
        <v>0</v>
      </c>
    </row>
    <row r="91">
      <c r="A91" s="83">
        <v>10127</v>
      </c>
      <c r="B91" s="83" t="s">
        <v>409</v>
      </c>
      <c r="C91" s="82" t="s">
        <v>411</v>
      </c>
      <c r="D91" s="83" t="s">
        <v>412</v>
      </c>
      <c r="E91" s="82">
        <v>2</v>
      </c>
      <c r="F91" s="82">
        <v>15</v>
      </c>
      <c r="G91" s="82">
        <v>0</v>
      </c>
      <c r="H91" s="82">
        <v>0</v>
      </c>
      <c r="I91" s="82">
        <v>0</v>
      </c>
    </row>
    <row r="92">
      <c r="A92" s="83">
        <v>10130</v>
      </c>
      <c r="B92" s="83" t="s">
        <v>413</v>
      </c>
      <c r="C92" s="82" t="s">
        <v>415</v>
      </c>
      <c r="D92" s="83" t="s">
        <v>416</v>
      </c>
      <c r="E92" s="82">
        <v>0</v>
      </c>
      <c r="G92" s="82">
        <v>0</v>
      </c>
      <c r="H92" s="82" t="e">
        <v>#N/A</v>
      </c>
      <c r="I92" s="82" t="e">
        <v>#N/A</v>
      </c>
    </row>
    <row r="93">
      <c r="A93" s="83">
        <v>10129</v>
      </c>
      <c r="B93" s="83" t="s">
        <v>417</v>
      </c>
      <c r="C93" s="82" t="s">
        <v>419</v>
      </c>
      <c r="D93" s="83" t="s">
        <v>420</v>
      </c>
      <c r="E93" s="82">
        <v>0</v>
      </c>
      <c r="G93" s="82">
        <v>1</v>
      </c>
      <c r="H93" s="82">
        <v>1</v>
      </c>
      <c r="I93" s="82">
        <v>0</v>
      </c>
    </row>
    <row r="94">
      <c r="A94" s="83">
        <v>11201</v>
      </c>
      <c r="B94" s="83" t="s">
        <v>421</v>
      </c>
      <c r="C94" s="82" t="s">
        <v>423</v>
      </c>
      <c r="D94" s="83" t="s">
        <v>424</v>
      </c>
      <c r="E94" s="82">
        <v>0</v>
      </c>
      <c r="H94" s="82" t="e">
        <v>#N/A</v>
      </c>
      <c r="I94" s="82" t="e">
        <v>#N/A</v>
      </c>
    </row>
    <row r="95">
      <c r="A95" s="83">
        <v>10160</v>
      </c>
      <c r="B95" s="83" t="s">
        <v>425</v>
      </c>
      <c r="C95" s="82" t="s">
        <v>427</v>
      </c>
      <c r="D95" s="83" t="s">
        <v>428</v>
      </c>
      <c r="E95" s="82">
        <v>8</v>
      </c>
      <c r="F95" s="82">
        <v>3</v>
      </c>
      <c r="G95" s="82">
        <v>7</v>
      </c>
      <c r="H95" s="82">
        <v>7</v>
      </c>
      <c r="I95" s="82">
        <v>0</v>
      </c>
    </row>
    <row r="96">
      <c r="A96" s="83">
        <v>10159</v>
      </c>
      <c r="B96" s="83" t="s">
        <v>429</v>
      </c>
      <c r="C96" s="82" t="s">
        <v>431</v>
      </c>
      <c r="D96" s="83" t="s">
        <v>432</v>
      </c>
      <c r="E96" s="82">
        <v>12</v>
      </c>
      <c r="F96" s="82">
        <v>1</v>
      </c>
      <c r="G96" s="82">
        <v>7</v>
      </c>
      <c r="H96" s="82">
        <v>7</v>
      </c>
      <c r="I96" s="82">
        <v>0</v>
      </c>
    </row>
    <row r="97">
      <c r="A97" s="83">
        <v>10162</v>
      </c>
      <c r="B97" s="83" t="s">
        <v>433</v>
      </c>
      <c r="C97" s="82" t="s">
        <v>435</v>
      </c>
      <c r="D97" s="83" t="s">
        <v>436</v>
      </c>
      <c r="E97" s="82">
        <v>5</v>
      </c>
      <c r="F97" s="82">
        <v>6</v>
      </c>
      <c r="G97" s="82">
        <v>4</v>
      </c>
      <c r="H97" s="82">
        <v>4</v>
      </c>
      <c r="I97" s="82">
        <v>0</v>
      </c>
    </row>
    <row r="98">
      <c r="A98" s="83">
        <v>10161</v>
      </c>
      <c r="B98" s="83" t="s">
        <v>437</v>
      </c>
      <c r="C98" s="82" t="s">
        <v>439</v>
      </c>
      <c r="D98" s="83" t="s">
        <v>440</v>
      </c>
      <c r="E98" s="82">
        <v>11</v>
      </c>
      <c r="F98" s="82">
        <v>8</v>
      </c>
      <c r="G98" s="82">
        <v>4</v>
      </c>
      <c r="H98" s="82">
        <v>4</v>
      </c>
      <c r="I98" s="82">
        <v>0</v>
      </c>
    </row>
    <row r="99">
      <c r="A99" s="83">
        <v>10136</v>
      </c>
      <c r="B99" s="83" t="s">
        <v>441</v>
      </c>
      <c r="C99" s="82" t="s">
        <v>443</v>
      </c>
      <c r="D99" s="83" t="s">
        <v>444</v>
      </c>
      <c r="E99" s="82">
        <v>0</v>
      </c>
      <c r="G99" s="82">
        <v>0</v>
      </c>
      <c r="H99" s="82" t="e">
        <v>#N/A</v>
      </c>
      <c r="I99" s="82" t="e">
        <v>#N/A</v>
      </c>
    </row>
    <row r="100">
      <c r="A100" s="83">
        <v>10135</v>
      </c>
      <c r="B100" s="83" t="s">
        <v>445</v>
      </c>
      <c r="C100" s="82" t="s">
        <v>447</v>
      </c>
      <c r="D100" s="83" t="s">
        <v>448</v>
      </c>
      <c r="E100" s="82">
        <v>5</v>
      </c>
      <c r="G100" s="82">
        <v>6</v>
      </c>
      <c r="H100" s="82">
        <v>6</v>
      </c>
      <c r="I100" s="82">
        <v>0</v>
      </c>
    </row>
    <row r="101">
      <c r="A101" s="83">
        <v>10158</v>
      </c>
      <c r="B101" s="83" t="s">
        <v>449</v>
      </c>
      <c r="C101" s="82" t="s">
        <v>451</v>
      </c>
      <c r="D101" s="83" t="s">
        <v>452</v>
      </c>
      <c r="E101" s="82">
        <v>0</v>
      </c>
      <c r="H101" s="82" t="e">
        <v>#N/A</v>
      </c>
      <c r="I101" s="82" t="e">
        <v>#N/A</v>
      </c>
    </row>
    <row r="102">
      <c r="A102" s="83">
        <v>10157</v>
      </c>
      <c r="B102" s="83" t="s">
        <v>453</v>
      </c>
      <c r="C102" s="82" t="s">
        <v>455</v>
      </c>
      <c r="D102" s="83" t="s">
        <v>456</v>
      </c>
      <c r="E102" s="82">
        <v>0</v>
      </c>
      <c r="H102" s="82" t="e">
        <v>#N/A</v>
      </c>
      <c r="I102" s="82" t="e">
        <v>#N/A</v>
      </c>
    </row>
    <row r="103">
      <c r="A103" s="83">
        <v>12156</v>
      </c>
      <c r="B103" s="83" t="s">
        <v>457</v>
      </c>
      <c r="C103" s="82" t="s">
        <v>459</v>
      </c>
      <c r="D103" s="83" t="s">
        <v>460</v>
      </c>
      <c r="E103" s="82">
        <v>0</v>
      </c>
      <c r="H103" s="82" t="e">
        <v>#N/A</v>
      </c>
      <c r="I103" s="82" t="e">
        <v>#N/A</v>
      </c>
    </row>
    <row r="104">
      <c r="A104" s="83">
        <v>10145</v>
      </c>
      <c r="B104" s="83" t="s">
        <v>461</v>
      </c>
      <c r="C104" s="82" t="s">
        <v>463</v>
      </c>
      <c r="D104" s="83" t="s">
        <v>464</v>
      </c>
      <c r="E104" s="82">
        <v>5</v>
      </c>
      <c r="G104" s="82">
        <v>7</v>
      </c>
      <c r="H104" s="82">
        <v>7</v>
      </c>
      <c r="I104" s="82">
        <v>0</v>
      </c>
    </row>
    <row r="105">
      <c r="A105" s="83">
        <v>10144</v>
      </c>
      <c r="B105" s="83" t="s">
        <v>465</v>
      </c>
      <c r="C105" s="82" t="s">
        <v>467</v>
      </c>
      <c r="D105" s="83" t="s">
        <v>468</v>
      </c>
      <c r="E105" s="82">
        <v>5</v>
      </c>
      <c r="G105" s="82">
        <v>4</v>
      </c>
      <c r="H105" s="82">
        <v>4</v>
      </c>
      <c r="I105" s="82">
        <v>0</v>
      </c>
    </row>
    <row r="106">
      <c r="A106" s="83">
        <v>10149</v>
      </c>
      <c r="B106" s="83" t="s">
        <v>469</v>
      </c>
      <c r="C106" s="82" t="s">
        <v>471</v>
      </c>
      <c r="D106" s="83" t="s">
        <v>472</v>
      </c>
      <c r="E106" s="82">
        <v>0</v>
      </c>
      <c r="H106" s="82" t="e">
        <v>#N/A</v>
      </c>
      <c r="I106" s="82" t="e">
        <v>#N/A</v>
      </c>
    </row>
    <row r="107">
      <c r="A107" s="83">
        <v>10148</v>
      </c>
      <c r="B107" s="83" t="s">
        <v>473</v>
      </c>
      <c r="C107" s="82" t="s">
        <v>475</v>
      </c>
      <c r="D107" s="83" t="s">
        <v>476</v>
      </c>
      <c r="E107" s="82">
        <v>0</v>
      </c>
      <c r="H107" s="82" t="e">
        <v>#N/A</v>
      </c>
      <c r="I107" s="82" t="e">
        <v>#N/A</v>
      </c>
    </row>
    <row r="108">
      <c r="A108" s="83">
        <v>10147</v>
      </c>
      <c r="B108" s="83" t="s">
        <v>477</v>
      </c>
      <c r="C108" s="82" t="s">
        <v>479</v>
      </c>
      <c r="D108" s="83" t="s">
        <v>480</v>
      </c>
      <c r="E108" s="82">
        <v>9</v>
      </c>
      <c r="F108" s="82">
        <v>19</v>
      </c>
      <c r="G108" s="82">
        <v>9</v>
      </c>
      <c r="H108" s="82">
        <v>9</v>
      </c>
      <c r="I108" s="82">
        <v>0</v>
      </c>
    </row>
    <row r="109">
      <c r="A109" s="83">
        <v>10146</v>
      </c>
      <c r="B109" s="83" t="s">
        <v>481</v>
      </c>
      <c r="C109" s="82" t="s">
        <v>483</v>
      </c>
      <c r="D109" s="83" t="s">
        <v>484</v>
      </c>
      <c r="E109" s="82">
        <v>18</v>
      </c>
      <c r="F109" s="82">
        <v>19</v>
      </c>
      <c r="G109" s="82">
        <v>7</v>
      </c>
      <c r="H109" s="82">
        <v>7</v>
      </c>
      <c r="I109" s="82">
        <v>0</v>
      </c>
    </row>
    <row r="110">
      <c r="A110" s="83">
        <v>10151</v>
      </c>
      <c r="B110" s="83" t="s">
        <v>485</v>
      </c>
      <c r="C110" s="82" t="s">
        <v>487</v>
      </c>
      <c r="D110" s="83" t="s">
        <v>488</v>
      </c>
      <c r="E110" s="82">
        <v>0</v>
      </c>
      <c r="H110" s="82" t="e">
        <v>#N/A</v>
      </c>
      <c r="I110" s="82" t="e">
        <v>#N/A</v>
      </c>
    </row>
    <row r="111">
      <c r="A111" s="83">
        <v>10150</v>
      </c>
      <c r="B111" s="83" t="s">
        <v>489</v>
      </c>
      <c r="C111" s="82" t="s">
        <v>491</v>
      </c>
      <c r="D111" s="83" t="s">
        <v>492</v>
      </c>
      <c r="E111" s="82">
        <v>0</v>
      </c>
      <c r="H111" s="82" t="e">
        <v>#N/A</v>
      </c>
      <c r="I111" s="82" t="e">
        <v>#N/A</v>
      </c>
    </row>
    <row r="112">
      <c r="A112" s="83">
        <v>11333</v>
      </c>
      <c r="B112" s="83" t="s">
        <v>493</v>
      </c>
      <c r="C112" s="82" t="s">
        <v>495</v>
      </c>
      <c r="D112" s="83" t="s">
        <v>496</v>
      </c>
      <c r="E112" s="82">
        <v>3</v>
      </c>
      <c r="F112" s="82">
        <v>48</v>
      </c>
      <c r="G112" s="82">
        <v>5</v>
      </c>
      <c r="H112" s="82">
        <v>5</v>
      </c>
      <c r="I112" s="82">
        <v>0</v>
      </c>
    </row>
    <row r="113">
      <c r="A113" s="83">
        <v>11332</v>
      </c>
      <c r="B113" s="83" t="s">
        <v>497</v>
      </c>
      <c r="C113" s="82" t="s">
        <v>499</v>
      </c>
      <c r="D113" s="83" t="s">
        <v>500</v>
      </c>
      <c r="E113" s="82">
        <v>4</v>
      </c>
      <c r="F113" s="82">
        <v>52</v>
      </c>
      <c r="G113" s="82">
        <v>5</v>
      </c>
      <c r="H113" s="82">
        <v>5</v>
      </c>
      <c r="I113" s="82">
        <v>0</v>
      </c>
    </row>
    <row r="114">
      <c r="A114" s="83">
        <v>10154</v>
      </c>
      <c r="B114" s="83" t="s">
        <v>501</v>
      </c>
      <c r="C114" s="82" t="s">
        <v>503</v>
      </c>
      <c r="D114" s="83" t="s">
        <v>504</v>
      </c>
      <c r="E114" s="82">
        <v>0</v>
      </c>
      <c r="F114" s="82">
        <v>17</v>
      </c>
      <c r="G114" s="82">
        <v>1</v>
      </c>
      <c r="H114" s="82">
        <v>1</v>
      </c>
      <c r="I114" s="82">
        <v>0</v>
      </c>
    </row>
    <row r="115">
      <c r="A115" s="83">
        <v>10152</v>
      </c>
      <c r="B115" s="83" t="s">
        <v>505</v>
      </c>
      <c r="C115" s="82" t="s">
        <v>507</v>
      </c>
      <c r="D115" s="83" t="s">
        <v>508</v>
      </c>
      <c r="E115" s="82">
        <v>0</v>
      </c>
      <c r="G115" s="82">
        <v>1</v>
      </c>
      <c r="H115" s="82">
        <v>1</v>
      </c>
      <c r="I115" s="82">
        <v>0</v>
      </c>
    </row>
    <row r="116">
      <c r="A116" s="83">
        <v>10153</v>
      </c>
      <c r="B116" s="83" t="s">
        <v>509</v>
      </c>
      <c r="C116" s="82" t="s">
        <v>511</v>
      </c>
      <c r="D116" s="83" t="s">
        <v>512</v>
      </c>
      <c r="E116" s="82">
        <v>0</v>
      </c>
      <c r="H116" s="82" t="e">
        <v>#N/A</v>
      </c>
      <c r="I116" s="82" t="e">
        <v>#N/A</v>
      </c>
    </row>
    <row r="117">
      <c r="A117" s="83">
        <v>10143</v>
      </c>
      <c r="B117" s="83" t="s">
        <v>513</v>
      </c>
      <c r="C117" s="82" t="s">
        <v>515</v>
      </c>
      <c r="D117" s="83" t="s">
        <v>516</v>
      </c>
      <c r="E117" s="82">
        <v>0</v>
      </c>
      <c r="H117" s="82" t="e">
        <v>#N/A</v>
      </c>
      <c r="I117" s="82" t="e">
        <v>#N/A</v>
      </c>
    </row>
    <row r="118">
      <c r="A118" s="83">
        <v>10142</v>
      </c>
      <c r="B118" s="83" t="s">
        <v>517</v>
      </c>
      <c r="C118" s="82" t="s">
        <v>519</v>
      </c>
      <c r="D118" s="83" t="s">
        <v>520</v>
      </c>
      <c r="E118" s="82">
        <v>0</v>
      </c>
      <c r="H118" s="82" t="e">
        <v>#N/A</v>
      </c>
      <c r="I118" s="82" t="e">
        <v>#N/A</v>
      </c>
    </row>
    <row r="119">
      <c r="A119" s="83">
        <v>11334</v>
      </c>
      <c r="B119" s="83" t="s">
        <v>521</v>
      </c>
      <c r="C119" s="82" t="s">
        <v>523</v>
      </c>
      <c r="D119" s="83" t="s">
        <v>524</v>
      </c>
      <c r="E119" s="82">
        <v>0</v>
      </c>
      <c r="G119" s="82">
        <v>4</v>
      </c>
      <c r="H119" s="82">
        <v>4</v>
      </c>
      <c r="I119" s="82">
        <v>0</v>
      </c>
    </row>
    <row r="120">
      <c r="A120" s="83">
        <v>13513</v>
      </c>
      <c r="B120" s="83" t="s">
        <v>525</v>
      </c>
      <c r="C120" s="82" t="s">
        <v>527</v>
      </c>
      <c r="D120" s="83" t="s">
        <v>528</v>
      </c>
      <c r="E120" s="82">
        <v>0</v>
      </c>
      <c r="G120" s="82">
        <v>3</v>
      </c>
      <c r="H120" s="82">
        <v>3</v>
      </c>
      <c r="I120" s="82">
        <v>0</v>
      </c>
    </row>
    <row r="121">
      <c r="A121" s="83">
        <v>11340</v>
      </c>
      <c r="B121" s="83" t="s">
        <v>530</v>
      </c>
      <c r="C121" s="82" t="s">
        <v>532</v>
      </c>
      <c r="D121" s="83" t="s">
        <v>533</v>
      </c>
      <c r="E121" s="82">
        <v>0</v>
      </c>
      <c r="F121" s="82">
        <v>3</v>
      </c>
      <c r="G121" s="82">
        <v>1</v>
      </c>
      <c r="H121" s="82">
        <v>1</v>
      </c>
      <c r="I121" s="82">
        <v>0</v>
      </c>
    </row>
    <row r="122">
      <c r="A122" s="83">
        <v>11339</v>
      </c>
      <c r="B122" s="83" t="s">
        <v>534</v>
      </c>
      <c r="C122" s="82" t="s">
        <v>536</v>
      </c>
      <c r="D122" s="83" t="s">
        <v>537</v>
      </c>
      <c r="E122" s="82">
        <v>0</v>
      </c>
      <c r="F122" s="82">
        <v>3</v>
      </c>
      <c r="G122" s="82">
        <v>1</v>
      </c>
      <c r="H122" s="82">
        <v>1</v>
      </c>
      <c r="I122" s="82">
        <v>0</v>
      </c>
    </row>
    <row r="123">
      <c r="A123" s="83">
        <v>11341</v>
      </c>
      <c r="B123" s="83" t="s">
        <v>538</v>
      </c>
      <c r="C123" s="82" t="s">
        <v>540</v>
      </c>
      <c r="D123" s="83" t="s">
        <v>541</v>
      </c>
      <c r="E123" s="82">
        <v>0</v>
      </c>
      <c r="F123" s="82">
        <v>23</v>
      </c>
      <c r="G123" s="82">
        <v>1</v>
      </c>
      <c r="H123" s="82">
        <v>1</v>
      </c>
      <c r="I123" s="82">
        <v>0</v>
      </c>
    </row>
    <row r="124">
      <c r="A124" s="83">
        <v>11342</v>
      </c>
      <c r="B124" s="83" t="s">
        <v>542</v>
      </c>
      <c r="C124" s="82" t="s">
        <v>544</v>
      </c>
      <c r="D124" s="83" t="s">
        <v>545</v>
      </c>
      <c r="E124" s="82">
        <v>0</v>
      </c>
      <c r="G124" s="82">
        <v>3</v>
      </c>
      <c r="H124" s="82">
        <v>3</v>
      </c>
      <c r="I124" s="82">
        <v>0</v>
      </c>
    </row>
    <row r="125">
      <c r="A125" s="83">
        <v>11336</v>
      </c>
      <c r="B125" s="83" t="s">
        <v>546</v>
      </c>
      <c r="C125" s="82" t="s">
        <v>548</v>
      </c>
      <c r="D125" s="83" t="s">
        <v>549</v>
      </c>
      <c r="E125" s="82">
        <v>6</v>
      </c>
      <c r="F125" s="82">
        <v>14</v>
      </c>
      <c r="G125" s="82">
        <v>8</v>
      </c>
      <c r="H125" s="82">
        <v>8</v>
      </c>
      <c r="I125" s="82">
        <v>0</v>
      </c>
    </row>
    <row r="126">
      <c r="A126" s="83">
        <v>11335</v>
      </c>
      <c r="B126" s="83" t="s">
        <v>550</v>
      </c>
      <c r="C126" s="82" t="s">
        <v>552</v>
      </c>
      <c r="D126" s="83" t="s">
        <v>553</v>
      </c>
      <c r="E126" s="82">
        <v>3</v>
      </c>
      <c r="F126" s="82">
        <v>10</v>
      </c>
      <c r="G126" s="82">
        <v>5</v>
      </c>
      <c r="H126" s="82">
        <v>5</v>
      </c>
      <c r="I126" s="82">
        <v>0</v>
      </c>
    </row>
    <row r="127">
      <c r="A127" s="83">
        <v>11829</v>
      </c>
      <c r="B127" s="83" t="s">
        <v>554</v>
      </c>
      <c r="C127" s="82" t="s">
        <v>556</v>
      </c>
      <c r="D127" s="83" t="s">
        <v>557</v>
      </c>
      <c r="E127" s="82">
        <v>1</v>
      </c>
      <c r="H127" s="82">
        <v>0</v>
      </c>
      <c r="I127" s="82">
        <v>0</v>
      </c>
    </row>
    <row r="128">
      <c r="A128" s="83">
        <v>11828</v>
      </c>
      <c r="B128" s="83" t="s">
        <v>558</v>
      </c>
      <c r="C128" s="82" t="s">
        <v>560</v>
      </c>
      <c r="D128" s="83" t="s">
        <v>561</v>
      </c>
      <c r="E128" s="82">
        <v>0</v>
      </c>
      <c r="H128" s="82" t="e">
        <v>#N/A</v>
      </c>
      <c r="I128" s="82" t="e">
        <v>#N/A</v>
      </c>
    </row>
    <row r="129">
      <c r="A129" s="83">
        <v>11338</v>
      </c>
      <c r="B129" s="83" t="s">
        <v>562</v>
      </c>
      <c r="C129" s="82" t="s">
        <v>564</v>
      </c>
      <c r="D129" s="83" t="s">
        <v>565</v>
      </c>
      <c r="E129" s="82">
        <v>0</v>
      </c>
      <c r="H129" s="82" t="e">
        <v>#N/A</v>
      </c>
      <c r="I129" s="82" t="e">
        <v>#N/A</v>
      </c>
    </row>
    <row r="130">
      <c r="A130" s="83">
        <v>11337</v>
      </c>
      <c r="B130" s="83" t="s">
        <v>566</v>
      </c>
      <c r="C130" s="82" t="s">
        <v>568</v>
      </c>
      <c r="D130" s="83" t="s">
        <v>569</v>
      </c>
      <c r="E130" s="82">
        <v>0</v>
      </c>
      <c r="H130" s="82" t="e">
        <v>#N/A</v>
      </c>
      <c r="I130" s="82" t="e">
        <v>#N/A</v>
      </c>
    </row>
    <row r="131">
      <c r="A131" s="83">
        <v>13509</v>
      </c>
      <c r="B131" s="83" t="s">
        <v>570</v>
      </c>
      <c r="C131" s="82" t="s">
        <v>572</v>
      </c>
      <c r="D131" s="83" t="s">
        <v>573</v>
      </c>
      <c r="E131" s="82">
        <v>0</v>
      </c>
      <c r="H131" s="82" t="e">
        <v>#N/A</v>
      </c>
      <c r="I131" s="82" t="e">
        <v>#N/A</v>
      </c>
    </row>
    <row r="132">
      <c r="A132" s="83">
        <v>13510</v>
      </c>
      <c r="B132" s="83" t="s">
        <v>575</v>
      </c>
      <c r="C132" s="82" t="s">
        <v>577</v>
      </c>
      <c r="D132" s="83" t="s">
        <v>578</v>
      </c>
      <c r="E132" s="82">
        <v>0</v>
      </c>
      <c r="H132" s="82" t="e">
        <v>#N/A</v>
      </c>
      <c r="I132" s="82" t="e">
        <v>#N/A</v>
      </c>
    </row>
    <row r="133">
      <c r="A133" s="83">
        <v>13511</v>
      </c>
      <c r="B133" s="83" t="s">
        <v>579</v>
      </c>
      <c r="C133" s="82" t="s">
        <v>581</v>
      </c>
      <c r="D133" s="83" t="s">
        <v>582</v>
      </c>
      <c r="E133" s="82">
        <v>0</v>
      </c>
      <c r="H133" s="82" t="e">
        <v>#N/A</v>
      </c>
      <c r="I133" s="82" t="e">
        <v>#N/A</v>
      </c>
    </row>
    <row r="134">
      <c r="A134" s="83">
        <v>13512</v>
      </c>
      <c r="B134" s="83" t="s">
        <v>584</v>
      </c>
      <c r="C134" s="82" t="s">
        <v>586</v>
      </c>
      <c r="D134" s="83" t="s">
        <v>587</v>
      </c>
      <c r="E134" s="82">
        <v>0</v>
      </c>
      <c r="H134" s="82" t="e">
        <v>#N/A</v>
      </c>
      <c r="I134" s="82" t="e">
        <v>#N/A</v>
      </c>
    </row>
    <row r="135">
      <c r="A135" s="83">
        <v>13514</v>
      </c>
      <c r="B135" s="83" t="s">
        <v>588</v>
      </c>
      <c r="C135" s="82" t="s">
        <v>590</v>
      </c>
      <c r="D135" s="83" t="s">
        <v>591</v>
      </c>
      <c r="E135" s="82">
        <v>0</v>
      </c>
      <c r="G135" s="82">
        <v>1</v>
      </c>
      <c r="H135" s="82">
        <v>1</v>
      </c>
      <c r="I135" s="82">
        <v>0</v>
      </c>
    </row>
    <row r="136">
      <c r="A136" s="83">
        <v>13515</v>
      </c>
      <c r="B136" s="83" t="s">
        <v>593</v>
      </c>
      <c r="C136" s="82" t="s">
        <v>595</v>
      </c>
      <c r="D136" s="83" t="s">
        <v>596</v>
      </c>
      <c r="E136" s="82">
        <v>0</v>
      </c>
      <c r="G136" s="82">
        <v>1</v>
      </c>
      <c r="H136" s="82">
        <v>1</v>
      </c>
      <c r="I136" s="82">
        <v>0</v>
      </c>
    </row>
    <row r="137">
      <c r="A137" s="83">
        <v>11983</v>
      </c>
      <c r="B137" s="83" t="s">
        <v>597</v>
      </c>
      <c r="C137" s="82" t="s">
        <v>599</v>
      </c>
      <c r="D137" s="83" t="s">
        <v>599</v>
      </c>
      <c r="E137" s="82">
        <v>0</v>
      </c>
      <c r="F137" s="82">
        <v>1</v>
      </c>
      <c r="H137" s="82" t="e">
        <v>#N/A</v>
      </c>
      <c r="I137" s="82" t="e">
        <v>#N/A</v>
      </c>
    </row>
    <row r="138">
      <c r="A138" s="83">
        <v>13652</v>
      </c>
      <c r="B138" s="83" t="s">
        <v>601</v>
      </c>
      <c r="C138" s="82" t="s">
        <v>603</v>
      </c>
      <c r="D138" s="83" t="s">
        <v>604</v>
      </c>
      <c r="E138" s="82">
        <v>0</v>
      </c>
      <c r="G138" s="82">
        <v>5</v>
      </c>
      <c r="H138" s="82">
        <v>5</v>
      </c>
      <c r="I138" s="82">
        <v>0</v>
      </c>
    </row>
    <row r="139">
      <c r="A139" s="83">
        <v>13651</v>
      </c>
      <c r="B139" s="83" t="s">
        <v>605</v>
      </c>
      <c r="C139" s="82" t="s">
        <v>607</v>
      </c>
      <c r="D139" s="83" t="s">
        <v>608</v>
      </c>
      <c r="E139" s="82">
        <v>0</v>
      </c>
      <c r="G139" s="82">
        <v>5</v>
      </c>
      <c r="H139" s="82">
        <v>5</v>
      </c>
      <c r="I139" s="82">
        <v>0</v>
      </c>
    </row>
    <row r="140">
      <c r="A140" s="83">
        <v>13654</v>
      </c>
      <c r="B140" s="83" t="s">
        <v>609</v>
      </c>
      <c r="C140" s="82" t="s">
        <v>611</v>
      </c>
      <c r="D140" s="83" t="s">
        <v>612</v>
      </c>
      <c r="E140" s="82">
        <v>1</v>
      </c>
      <c r="F140" s="82">
        <v>6</v>
      </c>
      <c r="G140" s="82">
        <v>15</v>
      </c>
      <c r="H140" s="82">
        <v>15</v>
      </c>
      <c r="I140" s="82">
        <v>0</v>
      </c>
    </row>
    <row r="141">
      <c r="A141" s="83">
        <v>14117</v>
      </c>
      <c r="B141" s="83" t="s">
        <v>613</v>
      </c>
      <c r="C141" s="82" t="s">
        <v>615</v>
      </c>
      <c r="D141" s="83" t="s">
        <v>616</v>
      </c>
      <c r="E141" s="82">
        <v>0</v>
      </c>
      <c r="F141" s="82">
        <v>14</v>
      </c>
      <c r="G141" s="82">
        <v>10</v>
      </c>
      <c r="H141" s="82">
        <v>10</v>
      </c>
      <c r="I141" s="82">
        <v>0</v>
      </c>
    </row>
    <row r="142">
      <c r="A142" s="83">
        <v>13653</v>
      </c>
      <c r="B142" s="83" t="s">
        <v>617</v>
      </c>
      <c r="C142" s="82" t="s">
        <v>619</v>
      </c>
      <c r="D142" s="83" t="s">
        <v>620</v>
      </c>
      <c r="E142" s="82">
        <v>0</v>
      </c>
      <c r="H142" s="82" t="e">
        <v>#N/A</v>
      </c>
      <c r="I142" s="82" t="e">
        <v>#N/A</v>
      </c>
    </row>
    <row r="143">
      <c r="A143" s="83">
        <v>13650</v>
      </c>
      <c r="B143" s="83" t="s">
        <v>621</v>
      </c>
      <c r="C143" s="82" t="s">
        <v>623</v>
      </c>
      <c r="D143" s="83" t="s">
        <v>624</v>
      </c>
      <c r="E143" s="82">
        <v>0</v>
      </c>
      <c r="F143" s="82">
        <v>11</v>
      </c>
      <c r="G143" s="82">
        <v>1</v>
      </c>
      <c r="H143" s="82">
        <v>1</v>
      </c>
      <c r="I143" s="82">
        <v>0</v>
      </c>
    </row>
    <row r="144">
      <c r="A144" s="83">
        <v>13649</v>
      </c>
      <c r="B144" s="83" t="s">
        <v>625</v>
      </c>
      <c r="C144" s="82" t="s">
        <v>627</v>
      </c>
      <c r="D144" s="83" t="s">
        <v>628</v>
      </c>
      <c r="E144" s="82">
        <v>1</v>
      </c>
      <c r="F144" s="82">
        <v>11</v>
      </c>
      <c r="G144" s="82">
        <v>0</v>
      </c>
      <c r="H144" s="82">
        <v>0</v>
      </c>
      <c r="I144" s="82">
        <v>0</v>
      </c>
    </row>
    <row r="145">
      <c r="A145" s="83">
        <v>11972</v>
      </c>
      <c r="B145" s="83" t="s">
        <v>629</v>
      </c>
      <c r="C145" s="82" t="s">
        <v>631</v>
      </c>
      <c r="D145" s="83" t="s">
        <v>632</v>
      </c>
      <c r="E145" s="82">
        <v>0</v>
      </c>
      <c r="F145" s="82">
        <v>10</v>
      </c>
      <c r="G145" s="82">
        <v>3</v>
      </c>
      <c r="H145" s="82">
        <v>3</v>
      </c>
      <c r="I145" s="82">
        <v>0</v>
      </c>
    </row>
    <row r="146">
      <c r="A146" s="83">
        <v>11877</v>
      </c>
      <c r="B146" s="83" t="s">
        <v>634</v>
      </c>
      <c r="C146" s="82" t="s">
        <v>636</v>
      </c>
      <c r="D146" s="83" t="s">
        <v>637</v>
      </c>
      <c r="E146" s="82">
        <v>0</v>
      </c>
      <c r="F146" s="82">
        <v>1</v>
      </c>
      <c r="G146" s="82">
        <v>1</v>
      </c>
      <c r="H146" s="82">
        <v>1</v>
      </c>
      <c r="I146" s="82">
        <v>0</v>
      </c>
    </row>
    <row r="147">
      <c r="A147" s="83">
        <v>13830</v>
      </c>
      <c r="B147" s="83" t="s">
        <v>639</v>
      </c>
      <c r="C147" s="82" t="s">
        <v>641</v>
      </c>
      <c r="D147" s="83" t="s">
        <v>642</v>
      </c>
      <c r="E147" s="82">
        <v>0</v>
      </c>
      <c r="F147" s="82">
        <v>3</v>
      </c>
      <c r="G147" s="82">
        <v>3</v>
      </c>
      <c r="H147" s="82">
        <v>3</v>
      </c>
      <c r="I147" s="82">
        <v>0</v>
      </c>
    </row>
    <row r="148">
      <c r="A148" s="83">
        <v>13669</v>
      </c>
      <c r="B148" s="83" t="s">
        <v>644</v>
      </c>
      <c r="C148" s="82" t="s">
        <v>646</v>
      </c>
      <c r="D148" s="83" t="s">
        <v>647</v>
      </c>
      <c r="E148" s="82">
        <v>0</v>
      </c>
      <c r="H148" s="82" t="e">
        <v>#N/A</v>
      </c>
      <c r="I148" s="82" t="e">
        <v>#N/A</v>
      </c>
    </row>
    <row r="149">
      <c r="A149" s="83">
        <v>10079</v>
      </c>
      <c r="B149" s="83" t="s">
        <v>649</v>
      </c>
      <c r="C149" s="82" t="s">
        <v>651</v>
      </c>
      <c r="D149" s="83" t="s">
        <v>652</v>
      </c>
      <c r="E149" s="82">
        <v>3</v>
      </c>
      <c r="F149" s="82">
        <v>268</v>
      </c>
      <c r="H149" s="82">
        <v>0</v>
      </c>
      <c r="I149" s="82">
        <v>0</v>
      </c>
    </row>
    <row r="150">
      <c r="A150" s="83">
        <v>11324</v>
      </c>
      <c r="B150" s="83" t="s">
        <v>653</v>
      </c>
      <c r="C150" s="82" t="s">
        <v>655</v>
      </c>
      <c r="D150" s="83" t="s">
        <v>656</v>
      </c>
      <c r="E150" s="82">
        <v>7</v>
      </c>
      <c r="G150" s="82">
        <v>3</v>
      </c>
      <c r="H150" s="82">
        <v>3</v>
      </c>
      <c r="I150" s="82">
        <v>0</v>
      </c>
    </row>
    <row r="151">
      <c r="A151" s="83">
        <v>11323</v>
      </c>
      <c r="B151" s="83" t="s">
        <v>657</v>
      </c>
      <c r="C151" s="82" t="s">
        <v>659</v>
      </c>
      <c r="D151" s="83" t="s">
        <v>660</v>
      </c>
      <c r="E151" s="82">
        <v>8</v>
      </c>
      <c r="G151" s="82">
        <v>5</v>
      </c>
      <c r="H151" s="82">
        <v>5</v>
      </c>
      <c r="I151" s="82">
        <v>0</v>
      </c>
    </row>
    <row r="152">
      <c r="A152" s="83">
        <v>10072</v>
      </c>
      <c r="B152" s="83" t="s">
        <v>661</v>
      </c>
      <c r="C152" s="82" t="s">
        <v>663</v>
      </c>
      <c r="D152" s="83" t="s">
        <v>664</v>
      </c>
      <c r="E152" s="82">
        <v>8</v>
      </c>
      <c r="F152" s="82">
        <v>72</v>
      </c>
      <c r="G152" s="82">
        <v>1</v>
      </c>
      <c r="H152" s="82">
        <v>1</v>
      </c>
      <c r="I152" s="82">
        <v>0</v>
      </c>
    </row>
    <row r="153">
      <c r="A153" s="83">
        <v>10071</v>
      </c>
      <c r="B153" s="83" t="s">
        <v>665</v>
      </c>
      <c r="C153" s="82" t="s">
        <v>667</v>
      </c>
      <c r="D153" s="83" t="s">
        <v>668</v>
      </c>
      <c r="E153" s="82">
        <v>8</v>
      </c>
      <c r="F153" s="82">
        <v>79</v>
      </c>
      <c r="G153" s="82">
        <v>2</v>
      </c>
      <c r="H153" s="82">
        <v>2</v>
      </c>
      <c r="I153" s="82">
        <v>0</v>
      </c>
    </row>
    <row r="154">
      <c r="A154" s="83">
        <v>10070</v>
      </c>
      <c r="B154" s="83" t="s">
        <v>669</v>
      </c>
      <c r="C154" s="82" t="s">
        <v>671</v>
      </c>
      <c r="D154" s="83" t="s">
        <v>672</v>
      </c>
      <c r="E154" s="82">
        <v>2</v>
      </c>
      <c r="F154" s="82">
        <v>12</v>
      </c>
      <c r="G154" s="82">
        <v>5</v>
      </c>
      <c r="H154" s="82">
        <v>5</v>
      </c>
      <c r="I154" s="82">
        <v>0</v>
      </c>
    </row>
    <row r="155">
      <c r="A155" s="83">
        <v>10069</v>
      </c>
      <c r="B155" s="83" t="s">
        <v>673</v>
      </c>
      <c r="C155" s="82" t="s">
        <v>675</v>
      </c>
      <c r="D155" s="83" t="s">
        <v>676</v>
      </c>
      <c r="E155" s="82">
        <v>1</v>
      </c>
      <c r="F155" s="82">
        <v>0</v>
      </c>
      <c r="G155" s="82">
        <v>5</v>
      </c>
      <c r="H155" s="82">
        <v>5</v>
      </c>
      <c r="I155" s="82">
        <v>0</v>
      </c>
    </row>
    <row r="156">
      <c r="A156" s="83">
        <v>13887</v>
      </c>
      <c r="B156" s="83" t="s">
        <v>677</v>
      </c>
      <c r="C156" s="82" t="s">
        <v>679</v>
      </c>
      <c r="D156" s="83" t="s">
        <v>680</v>
      </c>
      <c r="E156" s="82">
        <v>0</v>
      </c>
      <c r="F156" s="82">
        <v>40</v>
      </c>
      <c r="H156" s="82" t="e">
        <v>#N/A</v>
      </c>
      <c r="I156" s="82" t="e">
        <v>#N/A</v>
      </c>
    </row>
    <row r="157">
      <c r="A157" s="83">
        <v>10074</v>
      </c>
      <c r="B157" s="83" t="s">
        <v>681</v>
      </c>
      <c r="C157" s="82" t="s">
        <v>683</v>
      </c>
      <c r="D157" s="83" t="s">
        <v>684</v>
      </c>
      <c r="E157" s="82">
        <v>0</v>
      </c>
      <c r="H157" s="82" t="e">
        <v>#N/A</v>
      </c>
      <c r="I157" s="82" t="e">
        <v>#N/A</v>
      </c>
    </row>
    <row r="158">
      <c r="A158" s="83">
        <v>10073</v>
      </c>
      <c r="B158" s="83" t="s">
        <v>685</v>
      </c>
      <c r="C158" s="82" t="s">
        <v>687</v>
      </c>
      <c r="D158" s="83" t="s">
        <v>688</v>
      </c>
      <c r="E158" s="82">
        <v>0</v>
      </c>
      <c r="H158" s="82" t="e">
        <v>#N/A</v>
      </c>
      <c r="I158" s="82" t="e">
        <v>#N/A</v>
      </c>
    </row>
    <row r="159">
      <c r="A159" s="83">
        <v>11166</v>
      </c>
      <c r="B159" s="83" t="s">
        <v>689</v>
      </c>
      <c r="C159" s="82" t="s">
        <v>691</v>
      </c>
      <c r="D159" s="83" t="s">
        <v>692</v>
      </c>
      <c r="E159" s="82">
        <v>0</v>
      </c>
      <c r="H159" s="82" t="e">
        <v>#N/A</v>
      </c>
      <c r="I159" s="82" t="e">
        <v>#N/A</v>
      </c>
    </row>
    <row r="160">
      <c r="A160" s="83">
        <v>11328</v>
      </c>
      <c r="B160" s="83" t="s">
        <v>693</v>
      </c>
      <c r="C160" s="82" t="s">
        <v>695</v>
      </c>
      <c r="D160" s="83" t="s">
        <v>696</v>
      </c>
      <c r="E160" s="82">
        <v>0</v>
      </c>
      <c r="G160" s="82">
        <v>1</v>
      </c>
      <c r="H160" s="82">
        <v>1</v>
      </c>
      <c r="I160" s="82">
        <v>0</v>
      </c>
    </row>
    <row r="161">
      <c r="A161" s="83">
        <v>11327</v>
      </c>
      <c r="B161" s="83" t="s">
        <v>697</v>
      </c>
      <c r="C161" s="82" t="s">
        <v>699</v>
      </c>
      <c r="D161" s="83" t="s">
        <v>700</v>
      </c>
      <c r="E161" s="82">
        <v>0</v>
      </c>
      <c r="G161" s="82">
        <v>0</v>
      </c>
      <c r="H161" s="82" t="e">
        <v>#N/A</v>
      </c>
      <c r="I161" s="82" t="e">
        <v>#N/A</v>
      </c>
    </row>
    <row r="162">
      <c r="A162" s="83">
        <v>10956</v>
      </c>
      <c r="B162" s="83" t="s">
        <v>701</v>
      </c>
      <c r="C162" s="82" t="s">
        <v>703</v>
      </c>
      <c r="D162" s="83" t="s">
        <v>704</v>
      </c>
      <c r="E162" s="82">
        <v>7</v>
      </c>
      <c r="H162" s="82">
        <v>0</v>
      </c>
      <c r="I162" s="82">
        <v>0</v>
      </c>
    </row>
    <row r="163">
      <c r="A163" s="83">
        <v>10957</v>
      </c>
      <c r="B163" s="83" t="s">
        <v>705</v>
      </c>
      <c r="C163" s="82" t="s">
        <v>707</v>
      </c>
      <c r="D163" s="83" t="s">
        <v>704</v>
      </c>
      <c r="E163" s="82">
        <v>0</v>
      </c>
      <c r="H163" s="82" t="e">
        <v>#N/A</v>
      </c>
      <c r="I163" s="82" t="e">
        <v>#N/A</v>
      </c>
    </row>
    <row r="164">
      <c r="A164" s="83">
        <v>10018</v>
      </c>
      <c r="B164" s="83" t="s">
        <v>708</v>
      </c>
      <c r="C164" s="82" t="s">
        <v>710</v>
      </c>
      <c r="D164" s="83" t="s">
        <v>711</v>
      </c>
      <c r="E164" s="82">
        <v>0</v>
      </c>
      <c r="F164" s="82">
        <v>12</v>
      </c>
      <c r="G164" s="82">
        <v>2</v>
      </c>
      <c r="H164" s="82">
        <v>2</v>
      </c>
      <c r="I164" s="82">
        <v>0</v>
      </c>
    </row>
    <row r="165">
      <c r="A165" s="83">
        <v>10025</v>
      </c>
      <c r="B165" s="83" t="s">
        <v>712</v>
      </c>
      <c r="C165" s="82" t="s">
        <v>714</v>
      </c>
      <c r="D165" s="83" t="s">
        <v>715</v>
      </c>
      <c r="E165" s="82">
        <v>0</v>
      </c>
      <c r="F165" s="82">
        <v>17</v>
      </c>
      <c r="G165" s="82">
        <v>2</v>
      </c>
      <c r="H165" s="82">
        <v>2</v>
      </c>
      <c r="I165" s="82">
        <v>0</v>
      </c>
    </row>
    <row r="166">
      <c r="A166" s="83">
        <v>10017</v>
      </c>
      <c r="B166" s="83" t="s">
        <v>716</v>
      </c>
      <c r="C166" s="82" t="s">
        <v>718</v>
      </c>
      <c r="D166" s="83" t="s">
        <v>719</v>
      </c>
      <c r="E166" s="82">
        <v>0</v>
      </c>
      <c r="F166" s="82">
        <v>5</v>
      </c>
      <c r="G166" s="82">
        <v>2</v>
      </c>
      <c r="H166" s="82">
        <v>2</v>
      </c>
      <c r="I166" s="82">
        <v>0</v>
      </c>
    </row>
    <row r="167">
      <c r="A167" s="83">
        <v>12252</v>
      </c>
      <c r="B167" s="83" t="s">
        <v>720</v>
      </c>
      <c r="C167" s="82" t="s">
        <v>722</v>
      </c>
      <c r="D167" s="83" t="s">
        <v>723</v>
      </c>
      <c r="E167" s="82">
        <v>0</v>
      </c>
      <c r="H167" s="82" t="e">
        <v>#N/A</v>
      </c>
      <c r="I167" s="82" t="e">
        <v>#N/A</v>
      </c>
    </row>
    <row r="168">
      <c r="A168" s="83">
        <v>11223</v>
      </c>
      <c r="B168" s="83" t="s">
        <v>724</v>
      </c>
      <c r="C168" s="82" t="s">
        <v>726</v>
      </c>
      <c r="D168" s="83" t="s">
        <v>727</v>
      </c>
      <c r="E168" s="82">
        <v>9</v>
      </c>
      <c r="F168" s="82">
        <v>32</v>
      </c>
      <c r="H168" s="82">
        <v>0</v>
      </c>
      <c r="I168" s="82">
        <v>0</v>
      </c>
    </row>
    <row r="169">
      <c r="A169" s="83">
        <v>10057</v>
      </c>
      <c r="B169" s="83" t="s">
        <v>728</v>
      </c>
      <c r="C169" s="82" t="s">
        <v>730</v>
      </c>
      <c r="D169" s="83" t="s">
        <v>731</v>
      </c>
      <c r="E169" s="82">
        <v>9</v>
      </c>
      <c r="F169" s="82">
        <v>54</v>
      </c>
      <c r="H169" s="82">
        <v>0</v>
      </c>
      <c r="I169" s="82">
        <v>0</v>
      </c>
    </row>
    <row r="170">
      <c r="A170" s="83">
        <v>10058</v>
      </c>
      <c r="B170" s="83" t="s">
        <v>732</v>
      </c>
      <c r="C170" s="82" t="s">
        <v>734</v>
      </c>
      <c r="D170" s="83" t="s">
        <v>735</v>
      </c>
      <c r="E170" s="82">
        <v>10</v>
      </c>
      <c r="G170" s="82">
        <v>32</v>
      </c>
      <c r="H170" s="82">
        <v>32</v>
      </c>
      <c r="I170" s="82">
        <v>0</v>
      </c>
    </row>
    <row r="171">
      <c r="A171" s="83">
        <v>10059</v>
      </c>
      <c r="B171" s="83" t="s">
        <v>736</v>
      </c>
      <c r="C171" s="82" t="s">
        <v>738</v>
      </c>
      <c r="D171" s="83" t="s">
        <v>739</v>
      </c>
      <c r="E171" s="82">
        <v>0</v>
      </c>
      <c r="H171" s="82" t="e">
        <v>#N/A</v>
      </c>
      <c r="I171" s="82" t="e">
        <v>#N/A</v>
      </c>
    </row>
    <row r="172">
      <c r="A172" s="83">
        <v>10060</v>
      </c>
      <c r="B172" s="83" t="s">
        <v>740</v>
      </c>
      <c r="C172" s="82" t="s">
        <v>742</v>
      </c>
      <c r="D172" s="83" t="s">
        <v>743</v>
      </c>
      <c r="E172" s="82">
        <v>32</v>
      </c>
      <c r="F172" s="82">
        <v>36</v>
      </c>
      <c r="G172" s="82">
        <v>20</v>
      </c>
      <c r="H172" s="82">
        <v>20</v>
      </c>
      <c r="I172" s="82">
        <v>0</v>
      </c>
    </row>
    <row r="173">
      <c r="A173" s="83">
        <v>10063</v>
      </c>
      <c r="B173" s="83" t="s">
        <v>744</v>
      </c>
      <c r="C173" s="82" t="s">
        <v>746</v>
      </c>
      <c r="D173" s="83" t="s">
        <v>739</v>
      </c>
      <c r="E173" s="82">
        <v>0</v>
      </c>
      <c r="G173" s="82">
        <v>2</v>
      </c>
      <c r="H173" s="82">
        <v>2</v>
      </c>
      <c r="I173" s="82">
        <v>0</v>
      </c>
    </row>
    <row r="174">
      <c r="A174" s="83">
        <v>10068</v>
      </c>
      <c r="B174" s="83" t="s">
        <v>747</v>
      </c>
      <c r="C174" s="82" t="s">
        <v>749</v>
      </c>
      <c r="D174" s="83" t="s">
        <v>750</v>
      </c>
      <c r="E174" s="82">
        <v>0</v>
      </c>
      <c r="H174" s="82" t="e">
        <v>#N/A</v>
      </c>
      <c r="I174" s="82" t="e">
        <v>#N/A</v>
      </c>
    </row>
    <row r="175">
      <c r="A175" s="83">
        <v>10052</v>
      </c>
      <c r="B175" s="83" t="s">
        <v>753</v>
      </c>
      <c r="C175" s="82" t="s">
        <v>755</v>
      </c>
      <c r="D175" s="83" t="s">
        <v>756</v>
      </c>
      <c r="E175" s="82">
        <v>5</v>
      </c>
      <c r="G175" s="82">
        <v>2</v>
      </c>
      <c r="H175" s="82">
        <v>2</v>
      </c>
      <c r="I175" s="82">
        <v>0</v>
      </c>
    </row>
    <row r="176">
      <c r="A176" s="83">
        <v>10051</v>
      </c>
      <c r="B176" s="83" t="s">
        <v>757</v>
      </c>
      <c r="C176" s="82" t="s">
        <v>759</v>
      </c>
      <c r="D176" s="83" t="s">
        <v>760</v>
      </c>
      <c r="E176" s="82">
        <v>4</v>
      </c>
      <c r="G176" s="82">
        <v>4</v>
      </c>
      <c r="H176" s="82">
        <v>4</v>
      </c>
      <c r="I176" s="82">
        <v>0</v>
      </c>
    </row>
    <row r="177">
      <c r="A177" s="83">
        <v>10054</v>
      </c>
      <c r="B177" s="83" t="s">
        <v>761</v>
      </c>
      <c r="C177" s="82" t="s">
        <v>763</v>
      </c>
      <c r="D177" s="83" t="s">
        <v>764</v>
      </c>
      <c r="E177" s="82">
        <v>0</v>
      </c>
      <c r="G177" s="82">
        <v>5</v>
      </c>
      <c r="H177" s="82">
        <v>5</v>
      </c>
      <c r="I177" s="82">
        <v>0</v>
      </c>
    </row>
    <row r="178">
      <c r="A178" s="83">
        <v>10053</v>
      </c>
      <c r="B178" s="83" t="s">
        <v>765</v>
      </c>
      <c r="C178" s="82" t="s">
        <v>767</v>
      </c>
      <c r="D178" s="83" t="s">
        <v>768</v>
      </c>
      <c r="E178" s="82">
        <v>1</v>
      </c>
      <c r="G178" s="82">
        <v>5</v>
      </c>
      <c r="H178" s="82">
        <v>5</v>
      </c>
      <c r="I178" s="82">
        <v>0</v>
      </c>
    </row>
    <row r="179">
      <c r="A179" s="83">
        <v>10062</v>
      </c>
      <c r="B179" s="83" t="s">
        <v>769</v>
      </c>
      <c r="C179" s="82" t="s">
        <v>771</v>
      </c>
      <c r="D179" s="83" t="s">
        <v>772</v>
      </c>
      <c r="E179" s="82">
        <v>0</v>
      </c>
      <c r="F179" s="82">
        <v>0</v>
      </c>
      <c r="G179" s="82">
        <v>0</v>
      </c>
      <c r="H179" s="82" t="e">
        <v>#N/A</v>
      </c>
      <c r="I179" s="82" t="e">
        <v>#N/A</v>
      </c>
    </row>
    <row r="180">
      <c r="A180" s="83">
        <v>10061</v>
      </c>
      <c r="B180" s="83" t="s">
        <v>773</v>
      </c>
      <c r="C180" s="82" t="s">
        <v>775</v>
      </c>
      <c r="D180" s="83" t="s">
        <v>776</v>
      </c>
      <c r="E180" s="82">
        <v>10</v>
      </c>
      <c r="F180" s="82">
        <v>8</v>
      </c>
      <c r="G180" s="82">
        <v>5</v>
      </c>
      <c r="H180" s="82">
        <v>5</v>
      </c>
      <c r="I180" s="82">
        <v>0</v>
      </c>
    </row>
    <row r="181">
      <c r="A181" s="83">
        <v>10050</v>
      </c>
      <c r="B181" s="83" t="s">
        <v>777</v>
      </c>
      <c r="C181" s="82" t="s">
        <v>779</v>
      </c>
      <c r="D181" s="83" t="s">
        <v>780</v>
      </c>
      <c r="E181" s="82">
        <v>0</v>
      </c>
      <c r="F181" s="82">
        <v>442</v>
      </c>
      <c r="H181" s="82" t="e">
        <v>#N/A</v>
      </c>
      <c r="I181" s="82" t="e">
        <v>#N/A</v>
      </c>
    </row>
    <row r="182">
      <c r="A182" s="83">
        <v>10030</v>
      </c>
      <c r="B182" s="83" t="s">
        <v>781</v>
      </c>
      <c r="C182" s="82" t="s">
        <v>783</v>
      </c>
      <c r="D182" s="83" t="s">
        <v>784</v>
      </c>
      <c r="E182" s="82">
        <v>0</v>
      </c>
      <c r="F182" s="82">
        <v>192</v>
      </c>
      <c r="G182" s="82">
        <v>10</v>
      </c>
      <c r="H182" s="82">
        <v>10</v>
      </c>
      <c r="I182" s="82">
        <v>0</v>
      </c>
    </row>
    <row r="183">
      <c r="A183" s="83">
        <v>10019</v>
      </c>
      <c r="B183" s="83" t="s">
        <v>785</v>
      </c>
      <c r="C183" s="82" t="s">
        <v>787</v>
      </c>
      <c r="D183" s="83" t="s">
        <v>788</v>
      </c>
      <c r="E183" s="82">
        <v>0</v>
      </c>
      <c r="G183" s="82">
        <v>4</v>
      </c>
      <c r="H183" s="82">
        <v>4</v>
      </c>
      <c r="I183" s="82">
        <v>0</v>
      </c>
    </row>
    <row r="184">
      <c r="A184" s="83">
        <v>10024</v>
      </c>
      <c r="B184" s="83" t="s">
        <v>789</v>
      </c>
      <c r="C184" s="82" t="s">
        <v>791</v>
      </c>
      <c r="D184" s="83" t="s">
        <v>792</v>
      </c>
      <c r="E184" s="82">
        <v>0</v>
      </c>
      <c r="F184" s="82">
        <v>18</v>
      </c>
      <c r="H184" s="82" t="e">
        <v>#N/A</v>
      </c>
      <c r="I184" s="82" t="e">
        <v>#N/A</v>
      </c>
    </row>
    <row r="185">
      <c r="A185" s="83">
        <v>10021</v>
      </c>
      <c r="B185" s="83" t="s">
        <v>793</v>
      </c>
      <c r="C185" s="82" t="s">
        <v>795</v>
      </c>
      <c r="D185" s="83" t="s">
        <v>796</v>
      </c>
      <c r="E185" s="82">
        <v>2</v>
      </c>
      <c r="F185" s="82">
        <v>10</v>
      </c>
      <c r="G185" s="82">
        <v>2</v>
      </c>
      <c r="H185" s="82">
        <v>2</v>
      </c>
      <c r="I185" s="82">
        <v>0</v>
      </c>
    </row>
    <row r="186">
      <c r="A186" s="83">
        <v>10020</v>
      </c>
      <c r="B186" s="83" t="s">
        <v>797</v>
      </c>
      <c r="C186" s="82" t="s">
        <v>799</v>
      </c>
      <c r="D186" s="83" t="s">
        <v>800</v>
      </c>
      <c r="E186" s="82">
        <v>0</v>
      </c>
      <c r="F186" s="82">
        <v>8</v>
      </c>
      <c r="G186" s="82">
        <v>3</v>
      </c>
      <c r="H186" s="82">
        <v>3</v>
      </c>
      <c r="I186" s="82">
        <v>0</v>
      </c>
    </row>
    <row r="187">
      <c r="A187" s="83">
        <v>11206</v>
      </c>
      <c r="B187" s="83" t="s">
        <v>801</v>
      </c>
      <c r="C187" s="82" t="s">
        <v>803</v>
      </c>
      <c r="D187" s="83" t="s">
        <v>804</v>
      </c>
      <c r="E187" s="82">
        <v>0</v>
      </c>
      <c r="F187" s="82">
        <v>15</v>
      </c>
      <c r="H187" s="82" t="e">
        <v>#N/A</v>
      </c>
      <c r="I187" s="82" t="e">
        <v>#N/A</v>
      </c>
    </row>
    <row r="188">
      <c r="A188" s="83">
        <v>11205</v>
      </c>
      <c r="B188" s="83" t="s">
        <v>805</v>
      </c>
      <c r="C188" s="82" t="s">
        <v>807</v>
      </c>
      <c r="D188" s="83" t="s">
        <v>808</v>
      </c>
      <c r="E188" s="82">
        <v>0</v>
      </c>
      <c r="F188" s="82">
        <v>20</v>
      </c>
      <c r="H188" s="82" t="e">
        <v>#N/A</v>
      </c>
      <c r="I188" s="82" t="e">
        <v>#N/A</v>
      </c>
    </row>
    <row r="189">
      <c r="A189" s="83">
        <v>14234</v>
      </c>
      <c r="B189" s="83" t="s">
        <v>809</v>
      </c>
      <c r="C189" s="82" t="s">
        <v>811</v>
      </c>
      <c r="D189" s="83" t="s">
        <v>812</v>
      </c>
      <c r="E189" s="82">
        <v>15</v>
      </c>
      <c r="F189" s="82">
        <v>11</v>
      </c>
      <c r="G189" s="82">
        <v>21</v>
      </c>
      <c r="H189" s="82">
        <v>21</v>
      </c>
      <c r="I189" s="82">
        <v>0</v>
      </c>
    </row>
    <row r="190">
      <c r="A190" s="83">
        <v>14233</v>
      </c>
      <c r="B190" s="83" t="s">
        <v>813</v>
      </c>
      <c r="C190" s="82" t="s">
        <v>815</v>
      </c>
      <c r="D190" s="83" t="s">
        <v>816</v>
      </c>
      <c r="E190" s="82">
        <v>15</v>
      </c>
      <c r="F190" s="82">
        <v>19</v>
      </c>
      <c r="G190" s="82">
        <v>19</v>
      </c>
      <c r="H190" s="82">
        <v>19</v>
      </c>
      <c r="I190" s="82">
        <v>0</v>
      </c>
    </row>
    <row r="191">
      <c r="A191" s="83">
        <v>11155</v>
      </c>
      <c r="B191" s="83" t="s">
        <v>817</v>
      </c>
      <c r="C191" s="82" t="s">
        <v>819</v>
      </c>
      <c r="D191" s="83" t="s">
        <v>820</v>
      </c>
      <c r="E191" s="82">
        <v>0</v>
      </c>
      <c r="G191" s="82">
        <v>2</v>
      </c>
      <c r="H191" s="82">
        <v>2</v>
      </c>
      <c r="I191" s="82">
        <v>0</v>
      </c>
    </row>
    <row r="192">
      <c r="A192" s="83">
        <v>11154</v>
      </c>
      <c r="B192" s="83" t="s">
        <v>821</v>
      </c>
      <c r="C192" s="82" t="s">
        <v>823</v>
      </c>
      <c r="D192" s="83" t="s">
        <v>824</v>
      </c>
      <c r="E192" s="82">
        <v>0</v>
      </c>
      <c r="G192" s="82">
        <v>2</v>
      </c>
      <c r="H192" s="82">
        <v>2</v>
      </c>
      <c r="I192" s="82">
        <v>0</v>
      </c>
    </row>
    <row r="193">
      <c r="A193" s="83">
        <v>10038</v>
      </c>
      <c r="B193" s="83" t="s">
        <v>825</v>
      </c>
      <c r="C193" s="82" t="s">
        <v>827</v>
      </c>
      <c r="D193" s="83" t="s">
        <v>828</v>
      </c>
      <c r="E193" s="82">
        <v>8</v>
      </c>
      <c r="G193" s="82">
        <v>6</v>
      </c>
      <c r="H193" s="82">
        <v>6</v>
      </c>
      <c r="I193" s="82">
        <v>0</v>
      </c>
    </row>
    <row r="194">
      <c r="A194" s="83">
        <v>10033</v>
      </c>
      <c r="B194" s="83" t="s">
        <v>829</v>
      </c>
      <c r="C194" s="82" t="s">
        <v>831</v>
      </c>
      <c r="D194" s="83" t="s">
        <v>832</v>
      </c>
      <c r="E194" s="82">
        <v>6</v>
      </c>
      <c r="G194" s="82">
        <v>4</v>
      </c>
      <c r="H194" s="82">
        <v>4</v>
      </c>
      <c r="I194" s="82">
        <v>0</v>
      </c>
    </row>
    <row r="195">
      <c r="A195" s="83">
        <v>12307</v>
      </c>
      <c r="B195" s="83" t="s">
        <v>833</v>
      </c>
      <c r="C195" s="82" t="s">
        <v>835</v>
      </c>
      <c r="D195" s="83" t="s">
        <v>836</v>
      </c>
      <c r="E195" s="82">
        <v>0</v>
      </c>
      <c r="H195" s="82" t="e">
        <v>#N/A</v>
      </c>
      <c r="I195" s="82" t="e">
        <v>#N/A</v>
      </c>
    </row>
    <row r="196">
      <c r="A196" s="83">
        <v>12306</v>
      </c>
      <c r="B196" s="83" t="s">
        <v>837</v>
      </c>
      <c r="C196" s="82" t="s">
        <v>839</v>
      </c>
      <c r="D196" s="83" t="s">
        <v>840</v>
      </c>
      <c r="E196" s="82">
        <v>0</v>
      </c>
      <c r="H196" s="82" t="e">
        <v>#N/A</v>
      </c>
      <c r="I196" s="82" t="e">
        <v>#N/A</v>
      </c>
    </row>
    <row r="197">
      <c r="A197" s="83">
        <v>11320</v>
      </c>
      <c r="B197" s="83" t="s">
        <v>841</v>
      </c>
      <c r="C197" s="82" t="s">
        <v>843</v>
      </c>
      <c r="D197" s="83" t="s">
        <v>844</v>
      </c>
      <c r="E197" s="82">
        <v>13</v>
      </c>
      <c r="F197" s="82">
        <v>205</v>
      </c>
      <c r="G197" s="82">
        <v>24</v>
      </c>
      <c r="H197" s="82">
        <v>24</v>
      </c>
      <c r="I197" s="82">
        <v>0</v>
      </c>
    </row>
    <row r="198">
      <c r="A198" s="83">
        <v>11319</v>
      </c>
      <c r="B198" s="83" t="s">
        <v>845</v>
      </c>
      <c r="C198" s="82" t="s">
        <v>847</v>
      </c>
      <c r="D198" s="83" t="s">
        <v>848</v>
      </c>
      <c r="E198" s="82">
        <v>14</v>
      </c>
      <c r="F198" s="82">
        <v>198</v>
      </c>
      <c r="G198" s="82">
        <v>28</v>
      </c>
      <c r="H198" s="82">
        <v>28</v>
      </c>
      <c r="I198" s="82">
        <v>0</v>
      </c>
    </row>
    <row r="199">
      <c r="A199" s="83">
        <v>10045</v>
      </c>
      <c r="B199" s="83" t="s">
        <v>849</v>
      </c>
      <c r="C199" s="82" t="s">
        <v>851</v>
      </c>
      <c r="D199" s="83" t="s">
        <v>788</v>
      </c>
      <c r="E199" s="82">
        <v>13</v>
      </c>
      <c r="G199" s="82">
        <v>12</v>
      </c>
      <c r="H199" s="82">
        <v>12</v>
      </c>
      <c r="I199" s="82">
        <v>0</v>
      </c>
    </row>
    <row r="200">
      <c r="A200" s="83">
        <v>10046</v>
      </c>
      <c r="B200" s="83" t="s">
        <v>852</v>
      </c>
      <c r="C200" s="82" t="s">
        <v>854</v>
      </c>
      <c r="D200" s="83" t="s">
        <v>855</v>
      </c>
      <c r="E200" s="82">
        <v>0</v>
      </c>
      <c r="F200" s="82">
        <v>53</v>
      </c>
      <c r="G200" s="82">
        <v>2</v>
      </c>
      <c r="H200" s="82">
        <v>2</v>
      </c>
      <c r="I200" s="82">
        <v>0</v>
      </c>
    </row>
    <row r="201">
      <c r="A201" s="83">
        <v>13821</v>
      </c>
      <c r="B201" s="83" t="s">
        <v>856</v>
      </c>
      <c r="C201" s="82" t="s">
        <v>858</v>
      </c>
      <c r="D201" s="83" t="s">
        <v>859</v>
      </c>
      <c r="E201" s="82">
        <v>0</v>
      </c>
      <c r="F201" s="82">
        <v>19</v>
      </c>
      <c r="H201" s="82" t="e">
        <v>#N/A</v>
      </c>
      <c r="I201" s="82" t="e">
        <v>#N/A</v>
      </c>
    </row>
    <row r="202">
      <c r="A202" s="83">
        <v>10032</v>
      </c>
      <c r="B202" s="83" t="s">
        <v>860</v>
      </c>
      <c r="C202" s="82" t="s">
        <v>862</v>
      </c>
      <c r="E202" s="82">
        <v>0</v>
      </c>
      <c r="G202" s="82">
        <v>2</v>
      </c>
      <c r="H202" s="82">
        <v>2</v>
      </c>
      <c r="I202" s="82">
        <v>0</v>
      </c>
    </row>
    <row r="203">
      <c r="A203" s="83">
        <v>10027</v>
      </c>
      <c r="B203" s="83" t="s">
        <v>864</v>
      </c>
      <c r="C203" s="82" t="s">
        <v>866</v>
      </c>
      <c r="D203" s="83" t="s">
        <v>867</v>
      </c>
      <c r="E203" s="82">
        <v>0</v>
      </c>
      <c r="H203" s="82" t="e">
        <v>#N/A</v>
      </c>
      <c r="I203" s="82" t="e">
        <v>#N/A</v>
      </c>
    </row>
    <row r="204">
      <c r="A204" s="83">
        <v>10026</v>
      </c>
      <c r="B204" s="83" t="s">
        <v>868</v>
      </c>
      <c r="C204" s="82" t="s">
        <v>870</v>
      </c>
      <c r="D204" s="83" t="s">
        <v>871</v>
      </c>
      <c r="E204" s="82">
        <v>0</v>
      </c>
      <c r="H204" s="82" t="e">
        <v>#N/A</v>
      </c>
      <c r="I204" s="82" t="e">
        <v>#N/A</v>
      </c>
    </row>
    <row r="205">
      <c r="A205" s="83">
        <v>10029</v>
      </c>
      <c r="B205" s="83" t="s">
        <v>872</v>
      </c>
      <c r="C205" s="82" t="s">
        <v>874</v>
      </c>
      <c r="D205" s="83" t="s">
        <v>875</v>
      </c>
      <c r="E205" s="82">
        <v>1</v>
      </c>
      <c r="G205" s="82">
        <v>3</v>
      </c>
      <c r="H205" s="82">
        <v>3</v>
      </c>
      <c r="I205" s="82">
        <v>0</v>
      </c>
    </row>
    <row r="206">
      <c r="A206" s="83">
        <v>10028</v>
      </c>
      <c r="B206" s="83" t="s">
        <v>876</v>
      </c>
      <c r="C206" s="82" t="s">
        <v>878</v>
      </c>
      <c r="D206" s="83" t="s">
        <v>879</v>
      </c>
      <c r="E206" s="82">
        <v>0</v>
      </c>
      <c r="G206" s="82">
        <v>1</v>
      </c>
      <c r="H206" s="82">
        <v>1</v>
      </c>
      <c r="I206" s="82">
        <v>0</v>
      </c>
    </row>
    <row r="207">
      <c r="A207" s="83">
        <v>10023</v>
      </c>
      <c r="B207" s="83" t="s">
        <v>880</v>
      </c>
      <c r="C207" s="82" t="s">
        <v>882</v>
      </c>
      <c r="D207" s="83" t="s">
        <v>883</v>
      </c>
      <c r="E207" s="82">
        <v>1</v>
      </c>
      <c r="F207" s="82">
        <v>96</v>
      </c>
      <c r="G207" s="82">
        <v>5</v>
      </c>
      <c r="H207" s="82">
        <v>5</v>
      </c>
      <c r="I207" s="82">
        <v>0</v>
      </c>
    </row>
    <row r="208">
      <c r="A208" s="83">
        <v>10022</v>
      </c>
      <c r="B208" s="83" t="s">
        <v>884</v>
      </c>
      <c r="C208" s="82" t="s">
        <v>886</v>
      </c>
      <c r="D208" s="83" t="s">
        <v>887</v>
      </c>
      <c r="E208" s="82">
        <v>0</v>
      </c>
      <c r="F208" s="82">
        <v>0</v>
      </c>
      <c r="G208" s="82">
        <v>0</v>
      </c>
      <c r="H208" s="82" t="e">
        <v>#N/A</v>
      </c>
      <c r="I208" s="82" t="e">
        <v>#N/A</v>
      </c>
    </row>
    <row r="209">
      <c r="A209" s="83">
        <v>10049</v>
      </c>
      <c r="B209" s="83" t="s">
        <v>888</v>
      </c>
      <c r="C209" s="82" t="s">
        <v>890</v>
      </c>
      <c r="D209" s="83" t="s">
        <v>891</v>
      </c>
      <c r="E209" s="82">
        <v>0</v>
      </c>
      <c r="H209" s="82" t="e">
        <v>#N/A</v>
      </c>
      <c r="I209" s="82" t="e">
        <v>#N/A</v>
      </c>
    </row>
    <row r="210">
      <c r="A210" s="83">
        <v>10056</v>
      </c>
      <c r="B210" s="83" t="s">
        <v>892</v>
      </c>
      <c r="C210" s="82" t="s">
        <v>894</v>
      </c>
      <c r="D210" s="83" t="s">
        <v>895</v>
      </c>
      <c r="E210" s="82">
        <v>5</v>
      </c>
      <c r="G210" s="82">
        <v>5</v>
      </c>
      <c r="H210" s="82">
        <v>5</v>
      </c>
      <c r="I210" s="82">
        <v>0</v>
      </c>
    </row>
    <row r="211">
      <c r="A211" s="83">
        <v>10055</v>
      </c>
      <c r="B211" s="83" t="s">
        <v>896</v>
      </c>
      <c r="C211" s="82" t="s">
        <v>898</v>
      </c>
      <c r="D211" s="83" t="s">
        <v>899</v>
      </c>
      <c r="E211" s="82">
        <v>0</v>
      </c>
      <c r="G211" s="82">
        <v>1</v>
      </c>
      <c r="H211" s="82">
        <v>1</v>
      </c>
      <c r="I211" s="82">
        <v>0</v>
      </c>
    </row>
    <row r="212">
      <c r="A212" s="83">
        <v>11741</v>
      </c>
      <c r="B212" s="83" t="s">
        <v>900</v>
      </c>
      <c r="C212" s="82" t="s">
        <v>902</v>
      </c>
      <c r="D212" s="83" t="s">
        <v>903</v>
      </c>
      <c r="E212" s="82">
        <v>0</v>
      </c>
      <c r="H212" s="82" t="e">
        <v>#N/A</v>
      </c>
      <c r="I212" s="82" t="e">
        <v>#N/A</v>
      </c>
    </row>
    <row r="213">
      <c r="A213" s="83">
        <v>11740</v>
      </c>
      <c r="B213" s="83" t="s">
        <v>904</v>
      </c>
      <c r="C213" s="82" t="s">
        <v>906</v>
      </c>
      <c r="D213" s="83" t="s">
        <v>907</v>
      </c>
      <c r="E213" s="82">
        <v>0</v>
      </c>
      <c r="H213" s="82" t="e">
        <v>#N/A</v>
      </c>
      <c r="I213" s="82" t="e">
        <v>#N/A</v>
      </c>
    </row>
    <row r="214">
      <c r="A214" s="83">
        <v>10048</v>
      </c>
      <c r="B214" s="83" t="s">
        <v>908</v>
      </c>
      <c r="C214" s="82" t="s">
        <v>910</v>
      </c>
      <c r="D214" s="83" t="s">
        <v>911</v>
      </c>
      <c r="E214" s="82">
        <v>4</v>
      </c>
      <c r="F214" s="82">
        <v>19</v>
      </c>
      <c r="G214" s="82">
        <v>8</v>
      </c>
      <c r="H214" s="82">
        <v>8</v>
      </c>
      <c r="I214" s="82">
        <v>0</v>
      </c>
    </row>
    <row r="215">
      <c r="A215" s="83">
        <v>10047</v>
      </c>
      <c r="B215" s="83" t="s">
        <v>912</v>
      </c>
      <c r="C215" s="82" t="s">
        <v>914</v>
      </c>
      <c r="D215" s="83" t="s">
        <v>915</v>
      </c>
      <c r="E215" s="82">
        <v>4</v>
      </c>
      <c r="F215" s="82">
        <v>21</v>
      </c>
      <c r="G215" s="82">
        <v>31</v>
      </c>
      <c r="H215" s="82">
        <v>31</v>
      </c>
      <c r="I215" s="82">
        <v>0</v>
      </c>
    </row>
    <row r="216">
      <c r="A216" s="83">
        <v>10067</v>
      </c>
      <c r="B216" s="83" t="s">
        <v>916</v>
      </c>
      <c r="C216" s="82" t="s">
        <v>918</v>
      </c>
      <c r="D216" s="83" t="s">
        <v>919</v>
      </c>
      <c r="E216" s="82">
        <v>0</v>
      </c>
      <c r="F216" s="82">
        <v>30</v>
      </c>
      <c r="G216" s="82">
        <v>16</v>
      </c>
      <c r="H216" s="82">
        <v>16</v>
      </c>
      <c r="I216" s="82">
        <v>0</v>
      </c>
    </row>
    <row r="217">
      <c r="A217" s="83">
        <v>10066</v>
      </c>
      <c r="B217" s="83" t="s">
        <v>920</v>
      </c>
      <c r="C217" s="82" t="s">
        <v>922</v>
      </c>
      <c r="D217" s="83" t="s">
        <v>923</v>
      </c>
      <c r="E217" s="82">
        <v>0</v>
      </c>
      <c r="F217" s="82">
        <v>30</v>
      </c>
      <c r="G217" s="82">
        <v>17</v>
      </c>
      <c r="H217" s="82">
        <v>17</v>
      </c>
      <c r="I217" s="82">
        <v>0</v>
      </c>
    </row>
    <row r="218">
      <c r="A218" s="83">
        <v>10065</v>
      </c>
      <c r="B218" s="83" t="s">
        <v>924</v>
      </c>
      <c r="C218" s="82" t="s">
        <v>926</v>
      </c>
      <c r="D218" s="83" t="s">
        <v>927</v>
      </c>
      <c r="E218" s="82">
        <v>0</v>
      </c>
      <c r="F218" s="82">
        <v>16</v>
      </c>
      <c r="G218" s="82">
        <v>11</v>
      </c>
      <c r="H218" s="82">
        <v>11</v>
      </c>
      <c r="I218" s="82">
        <v>0</v>
      </c>
    </row>
    <row r="219">
      <c r="A219" s="83">
        <v>10064</v>
      </c>
      <c r="B219" s="83" t="s">
        <v>928</v>
      </c>
      <c r="C219" s="82" t="s">
        <v>930</v>
      </c>
      <c r="D219" s="83" t="s">
        <v>931</v>
      </c>
      <c r="E219" s="82">
        <v>0</v>
      </c>
      <c r="F219" s="82">
        <v>16</v>
      </c>
      <c r="G219" s="82">
        <v>5</v>
      </c>
      <c r="H219" s="82">
        <v>5</v>
      </c>
      <c r="I219" s="82">
        <v>0</v>
      </c>
    </row>
    <row r="220">
      <c r="A220" s="83">
        <v>10042</v>
      </c>
      <c r="B220" s="83" t="s">
        <v>932</v>
      </c>
      <c r="C220" s="82" t="s">
        <v>934</v>
      </c>
      <c r="D220" s="83" t="s">
        <v>935</v>
      </c>
      <c r="E220" s="82">
        <v>0</v>
      </c>
      <c r="G220" s="82">
        <v>4</v>
      </c>
      <c r="H220" s="82">
        <v>4</v>
      </c>
      <c r="I220" s="82">
        <v>0</v>
      </c>
    </row>
    <row r="221">
      <c r="A221" s="83">
        <v>10041</v>
      </c>
      <c r="B221" s="83" t="s">
        <v>936</v>
      </c>
      <c r="C221" s="82" t="s">
        <v>938</v>
      </c>
      <c r="D221" s="83" t="s">
        <v>939</v>
      </c>
      <c r="E221" s="82">
        <v>1</v>
      </c>
      <c r="G221" s="82">
        <v>7</v>
      </c>
      <c r="H221" s="82">
        <v>7</v>
      </c>
      <c r="I221" s="82">
        <v>0</v>
      </c>
    </row>
    <row r="222">
      <c r="A222" s="83">
        <v>10044</v>
      </c>
      <c r="B222" s="83" t="s">
        <v>940</v>
      </c>
      <c r="C222" s="82" t="s">
        <v>942</v>
      </c>
      <c r="D222" s="83" t="s">
        <v>943</v>
      </c>
      <c r="E222" s="82">
        <v>0</v>
      </c>
      <c r="G222" s="82">
        <v>20</v>
      </c>
      <c r="H222" s="82">
        <v>20</v>
      </c>
      <c r="I222" s="82">
        <v>0</v>
      </c>
    </row>
    <row r="223">
      <c r="A223" s="83">
        <v>10043</v>
      </c>
      <c r="B223" s="83" t="s">
        <v>944</v>
      </c>
      <c r="C223" s="82" t="s">
        <v>946</v>
      </c>
      <c r="D223" s="83" t="s">
        <v>947</v>
      </c>
      <c r="E223" s="82">
        <v>0</v>
      </c>
      <c r="G223" s="82">
        <v>20</v>
      </c>
      <c r="H223" s="82">
        <v>20</v>
      </c>
      <c r="I223" s="82">
        <v>0</v>
      </c>
    </row>
    <row r="224">
      <c r="A224" s="83">
        <v>10008</v>
      </c>
      <c r="B224" s="83" t="s">
        <v>948</v>
      </c>
      <c r="C224" s="82" t="s">
        <v>950</v>
      </c>
      <c r="D224" s="83" t="s">
        <v>951</v>
      </c>
      <c r="E224" s="82">
        <v>0</v>
      </c>
      <c r="H224" s="82" t="e">
        <v>#N/A</v>
      </c>
      <c r="I224" s="82" t="e">
        <v>#N/A</v>
      </c>
    </row>
    <row r="225">
      <c r="A225" s="83">
        <v>11195</v>
      </c>
      <c r="B225" s="83" t="s">
        <v>952</v>
      </c>
      <c r="C225" s="82" t="s">
        <v>954</v>
      </c>
      <c r="D225" s="83" t="s">
        <v>955</v>
      </c>
      <c r="E225" s="82">
        <v>0</v>
      </c>
      <c r="H225" s="82" t="e">
        <v>#N/A</v>
      </c>
      <c r="I225" s="82" t="e">
        <v>#N/A</v>
      </c>
    </row>
    <row r="226">
      <c r="A226" s="83">
        <v>11194</v>
      </c>
      <c r="B226" s="83" t="s">
        <v>956</v>
      </c>
      <c r="C226" s="82" t="s">
        <v>958</v>
      </c>
      <c r="D226" s="83" t="s">
        <v>959</v>
      </c>
      <c r="E226" s="82">
        <v>0</v>
      </c>
      <c r="H226" s="82" t="e">
        <v>#N/A</v>
      </c>
      <c r="I226" s="82" t="e">
        <v>#N/A</v>
      </c>
    </row>
    <row r="227">
      <c r="A227" s="83">
        <v>10005</v>
      </c>
      <c r="B227" s="83" t="s">
        <v>960</v>
      </c>
      <c r="C227" s="82" t="s">
        <v>962</v>
      </c>
      <c r="D227" s="83" t="s">
        <v>963</v>
      </c>
      <c r="E227" s="82">
        <v>0</v>
      </c>
      <c r="F227" s="82">
        <v>2</v>
      </c>
      <c r="G227" s="82">
        <v>0</v>
      </c>
      <c r="H227" s="82" t="e">
        <v>#N/A</v>
      </c>
      <c r="I227" s="82" t="e">
        <v>#N/A</v>
      </c>
    </row>
    <row r="228">
      <c r="A228" s="83">
        <v>10004</v>
      </c>
      <c r="B228" s="83" t="s">
        <v>964</v>
      </c>
      <c r="C228" s="82" t="s">
        <v>966</v>
      </c>
      <c r="D228" s="83" t="s">
        <v>967</v>
      </c>
      <c r="E228" s="82">
        <v>7</v>
      </c>
      <c r="F228" s="82">
        <v>0</v>
      </c>
      <c r="G228" s="82">
        <v>4</v>
      </c>
      <c r="H228" s="82">
        <v>4</v>
      </c>
      <c r="I228" s="82">
        <v>0</v>
      </c>
    </row>
    <row r="229">
      <c r="A229" s="83">
        <v>10007</v>
      </c>
      <c r="B229" s="83" t="s">
        <v>968</v>
      </c>
      <c r="C229" s="82" t="s">
        <v>970</v>
      </c>
      <c r="D229" s="83" t="s">
        <v>971</v>
      </c>
      <c r="E229" s="82">
        <v>6</v>
      </c>
      <c r="G229" s="82">
        <v>0</v>
      </c>
      <c r="H229" s="82">
        <v>0</v>
      </c>
      <c r="I229" s="82">
        <v>0</v>
      </c>
    </row>
    <row r="230">
      <c r="A230" s="83">
        <v>10006</v>
      </c>
      <c r="B230" s="83" t="s">
        <v>972</v>
      </c>
      <c r="C230" s="82" t="s">
        <v>974</v>
      </c>
      <c r="D230" s="83" t="s">
        <v>975</v>
      </c>
      <c r="E230" s="82">
        <v>6</v>
      </c>
      <c r="G230" s="82">
        <v>4</v>
      </c>
      <c r="H230" s="82">
        <v>4</v>
      </c>
      <c r="I230" s="82">
        <v>0</v>
      </c>
    </row>
    <row r="231">
      <c r="A231" s="83">
        <v>10016</v>
      </c>
      <c r="B231" s="83" t="s">
        <v>976</v>
      </c>
      <c r="C231" s="82" t="s">
        <v>978</v>
      </c>
      <c r="D231" s="83" t="s">
        <v>979</v>
      </c>
      <c r="E231" s="82">
        <v>0</v>
      </c>
      <c r="G231" s="82">
        <v>5</v>
      </c>
      <c r="H231" s="82">
        <v>5</v>
      </c>
      <c r="I231" s="82">
        <v>0</v>
      </c>
    </row>
    <row r="232">
      <c r="A232" s="83">
        <v>10015</v>
      </c>
      <c r="B232" s="83" t="s">
        <v>980</v>
      </c>
      <c r="C232" s="82" t="s">
        <v>982</v>
      </c>
      <c r="D232" s="83" t="s">
        <v>983</v>
      </c>
      <c r="E232" s="82">
        <v>7</v>
      </c>
      <c r="G232" s="82">
        <v>0</v>
      </c>
      <c r="H232" s="82">
        <v>0</v>
      </c>
      <c r="I232" s="82">
        <v>0</v>
      </c>
    </row>
    <row r="233">
      <c r="A233" s="83">
        <v>10014</v>
      </c>
      <c r="B233" s="83" t="s">
        <v>984</v>
      </c>
      <c r="C233" s="82" t="s">
        <v>986</v>
      </c>
      <c r="D233" s="83" t="s">
        <v>987</v>
      </c>
      <c r="E233" s="82">
        <v>0</v>
      </c>
      <c r="G233" s="82">
        <v>4</v>
      </c>
      <c r="H233" s="82">
        <v>4</v>
      </c>
      <c r="I233" s="82">
        <v>0</v>
      </c>
    </row>
    <row r="234">
      <c r="A234" s="83">
        <v>10001</v>
      </c>
      <c r="B234" s="83" t="s">
        <v>988</v>
      </c>
      <c r="C234" s="82" t="s">
        <v>990</v>
      </c>
      <c r="D234" s="83" t="s">
        <v>991</v>
      </c>
      <c r="E234" s="82">
        <v>0</v>
      </c>
      <c r="F234" s="82">
        <v>46</v>
      </c>
      <c r="G234" s="82">
        <v>4</v>
      </c>
      <c r="H234" s="82">
        <v>4</v>
      </c>
      <c r="I234" s="82">
        <v>0</v>
      </c>
    </row>
    <row r="235">
      <c r="A235" s="83">
        <v>10000</v>
      </c>
      <c r="B235" s="83" t="s">
        <v>992</v>
      </c>
      <c r="C235" s="82" t="s">
        <v>994</v>
      </c>
      <c r="D235" s="83" t="s">
        <v>995</v>
      </c>
      <c r="E235" s="82">
        <v>0</v>
      </c>
      <c r="F235" s="82">
        <v>42</v>
      </c>
      <c r="G235" s="82">
        <v>2</v>
      </c>
      <c r="H235" s="82">
        <v>2</v>
      </c>
      <c r="I235" s="82">
        <v>0</v>
      </c>
    </row>
    <row r="236">
      <c r="A236" s="83">
        <v>10003</v>
      </c>
      <c r="B236" s="83" t="s">
        <v>996</v>
      </c>
      <c r="C236" s="82" t="s">
        <v>998</v>
      </c>
      <c r="D236" s="83" t="s">
        <v>999</v>
      </c>
      <c r="E236" s="82">
        <v>1</v>
      </c>
      <c r="G236" s="82">
        <v>7</v>
      </c>
      <c r="H236" s="82">
        <v>7</v>
      </c>
      <c r="I236" s="82">
        <v>0</v>
      </c>
    </row>
    <row r="237">
      <c r="A237" s="83">
        <v>10002</v>
      </c>
      <c r="B237" s="83" t="s">
        <v>1000</v>
      </c>
      <c r="C237" s="82" t="s">
        <v>1002</v>
      </c>
      <c r="D237" s="83" t="s">
        <v>1003</v>
      </c>
      <c r="E237" s="82">
        <v>2</v>
      </c>
      <c r="F237" s="82">
        <v>50</v>
      </c>
      <c r="G237" s="82">
        <v>9</v>
      </c>
      <c r="H237" s="82">
        <v>9</v>
      </c>
      <c r="I237" s="82">
        <v>0</v>
      </c>
    </row>
    <row r="238">
      <c r="A238" s="83">
        <v>10010</v>
      </c>
      <c r="B238" s="83" t="s">
        <v>1004</v>
      </c>
      <c r="C238" s="82" t="s">
        <v>1006</v>
      </c>
      <c r="D238" s="83" t="s">
        <v>1007</v>
      </c>
      <c r="E238" s="82">
        <v>0</v>
      </c>
      <c r="F238" s="82">
        <v>14</v>
      </c>
      <c r="G238" s="82">
        <v>6</v>
      </c>
      <c r="H238" s="82">
        <v>6</v>
      </c>
      <c r="I238" s="82">
        <v>0</v>
      </c>
    </row>
    <row r="239">
      <c r="A239" s="83">
        <v>10012</v>
      </c>
      <c r="B239" s="83" t="s">
        <v>1008</v>
      </c>
      <c r="C239" s="82" t="s">
        <v>1010</v>
      </c>
      <c r="D239" s="83" t="s">
        <v>1011</v>
      </c>
      <c r="E239" s="82">
        <v>0</v>
      </c>
      <c r="F239" s="82">
        <v>21</v>
      </c>
      <c r="G239" s="82">
        <v>0</v>
      </c>
      <c r="H239" s="82" t="e">
        <v>#N/A</v>
      </c>
      <c r="I239" s="82" t="e">
        <v>#N/A</v>
      </c>
    </row>
    <row r="240">
      <c r="A240" s="83">
        <v>10013</v>
      </c>
      <c r="B240" s="83" t="s">
        <v>1012</v>
      </c>
      <c r="C240" s="82" t="s">
        <v>1014</v>
      </c>
      <c r="D240" s="83" t="s">
        <v>1015</v>
      </c>
      <c r="E240" s="82">
        <v>0</v>
      </c>
      <c r="G240" s="82">
        <v>7</v>
      </c>
      <c r="H240" s="82" t="e">
        <v>#N/A</v>
      </c>
      <c r="I240" s="82" t="e">
        <v>#N/A</v>
      </c>
    </row>
    <row r="241">
      <c r="A241" s="83">
        <v>10011</v>
      </c>
      <c r="B241" s="83" t="s">
        <v>1012</v>
      </c>
      <c r="C241" s="82" t="s">
        <v>1014</v>
      </c>
      <c r="D241" s="83" t="s">
        <v>1015</v>
      </c>
      <c r="E241" s="82">
        <v>0</v>
      </c>
      <c r="H241" s="82" t="e">
        <v>#N/A</v>
      </c>
      <c r="I241" s="82" t="e">
        <v>#N/A</v>
      </c>
    </row>
    <row r="242">
      <c r="A242" s="83">
        <v>10009</v>
      </c>
      <c r="B242" s="83" t="s">
        <v>1016</v>
      </c>
      <c r="C242" s="82" t="s">
        <v>1018</v>
      </c>
      <c r="D242" s="83" t="s">
        <v>1019</v>
      </c>
      <c r="E242" s="82">
        <v>0</v>
      </c>
      <c r="F242" s="82">
        <v>793</v>
      </c>
      <c r="H242" s="82" t="e">
        <v>#N/A</v>
      </c>
      <c r="I242" s="82" t="e">
        <v>#N/A</v>
      </c>
    </row>
    <row r="243">
      <c r="A243" s="83">
        <v>11310</v>
      </c>
      <c r="B243" s="83" t="s">
        <v>1020</v>
      </c>
      <c r="C243" s="82" t="s">
        <v>1022</v>
      </c>
      <c r="D243" s="83" t="s">
        <v>1023</v>
      </c>
      <c r="E243" s="82">
        <v>5</v>
      </c>
      <c r="F243" s="82">
        <v>0</v>
      </c>
      <c r="G243" s="82">
        <v>0</v>
      </c>
      <c r="H243" s="82">
        <v>0</v>
      </c>
      <c r="I243" s="82">
        <v>0</v>
      </c>
    </row>
    <row r="244">
      <c r="A244" s="83">
        <v>11309</v>
      </c>
      <c r="B244" s="83" t="s">
        <v>1024</v>
      </c>
      <c r="C244" s="82" t="s">
        <v>1026</v>
      </c>
      <c r="D244" s="83" t="s">
        <v>1027</v>
      </c>
      <c r="E244" s="82">
        <v>1</v>
      </c>
      <c r="F244" s="82">
        <v>4</v>
      </c>
      <c r="G244" s="82">
        <v>2</v>
      </c>
      <c r="H244" s="82">
        <v>2</v>
      </c>
      <c r="I244" s="82">
        <v>0</v>
      </c>
    </row>
    <row r="245">
      <c r="A245" s="83">
        <v>14219</v>
      </c>
      <c r="B245" s="83" t="s">
        <v>1028</v>
      </c>
      <c r="C245" s="82" t="s">
        <v>1030</v>
      </c>
      <c r="D245" s="83" t="s">
        <v>1027</v>
      </c>
      <c r="E245" s="82">
        <v>0</v>
      </c>
      <c r="H245" s="82" t="e">
        <v>#N/A</v>
      </c>
      <c r="I245" s="82" t="e">
        <v>#N/A</v>
      </c>
    </row>
    <row r="246">
      <c r="A246" s="83">
        <v>11315</v>
      </c>
      <c r="B246" s="83" t="s">
        <v>1031</v>
      </c>
      <c r="C246" s="82" t="s">
        <v>1033</v>
      </c>
      <c r="D246" s="83" t="s">
        <v>1034</v>
      </c>
      <c r="E246" s="82">
        <v>0</v>
      </c>
      <c r="F246" s="82">
        <v>4</v>
      </c>
      <c r="G246" s="82">
        <v>4</v>
      </c>
      <c r="H246" s="82">
        <v>4</v>
      </c>
      <c r="I246" s="82">
        <v>0</v>
      </c>
    </row>
    <row r="247">
      <c r="A247" s="83">
        <v>11314</v>
      </c>
      <c r="B247" s="83" t="s">
        <v>1035</v>
      </c>
      <c r="C247" s="82" t="s">
        <v>1037</v>
      </c>
      <c r="D247" s="83" t="s">
        <v>1038</v>
      </c>
      <c r="E247" s="82">
        <v>0</v>
      </c>
      <c r="F247" s="82">
        <v>8</v>
      </c>
      <c r="G247" s="82">
        <v>4</v>
      </c>
      <c r="H247" s="82">
        <v>4</v>
      </c>
      <c r="I247" s="82">
        <v>0</v>
      </c>
    </row>
    <row r="248">
      <c r="A248" s="83">
        <v>11313</v>
      </c>
      <c r="B248" s="83" t="s">
        <v>1039</v>
      </c>
      <c r="C248" s="82" t="s">
        <v>1041</v>
      </c>
      <c r="D248" s="83" t="s">
        <v>1042</v>
      </c>
      <c r="E248" s="82">
        <v>0</v>
      </c>
      <c r="F248" s="82">
        <v>1</v>
      </c>
      <c r="G248" s="82">
        <v>2</v>
      </c>
      <c r="H248" s="82">
        <v>2</v>
      </c>
      <c r="I248" s="82">
        <v>0</v>
      </c>
    </row>
    <row r="249">
      <c r="A249" s="83">
        <v>11311</v>
      </c>
      <c r="B249" s="83" t="s">
        <v>1043</v>
      </c>
      <c r="C249" s="82" t="s">
        <v>1045</v>
      </c>
      <c r="D249" s="83" t="s">
        <v>1046</v>
      </c>
      <c r="E249" s="82">
        <v>0</v>
      </c>
      <c r="F249" s="82">
        <v>5</v>
      </c>
      <c r="G249" s="82">
        <v>3</v>
      </c>
      <c r="H249" s="82">
        <v>3</v>
      </c>
      <c r="I249" s="82">
        <v>0</v>
      </c>
    </row>
    <row r="250">
      <c r="A250" s="83">
        <v>11308</v>
      </c>
      <c r="B250" s="83" t="s">
        <v>1047</v>
      </c>
      <c r="C250" s="82" t="s">
        <v>1049</v>
      </c>
      <c r="D250" s="83" t="s">
        <v>1050</v>
      </c>
      <c r="E250" s="82">
        <v>2</v>
      </c>
      <c r="F250" s="82">
        <v>2</v>
      </c>
      <c r="G250" s="82">
        <v>0</v>
      </c>
      <c r="H250" s="82">
        <v>0</v>
      </c>
      <c r="I250" s="82">
        <v>0</v>
      </c>
    </row>
    <row r="251">
      <c r="A251" s="83">
        <v>11307</v>
      </c>
      <c r="B251" s="83" t="s">
        <v>1051</v>
      </c>
      <c r="C251" s="82" t="s">
        <v>1053</v>
      </c>
      <c r="D251" s="83" t="s">
        <v>1054</v>
      </c>
      <c r="E251" s="82">
        <v>4</v>
      </c>
      <c r="F251" s="82">
        <v>2</v>
      </c>
      <c r="G251" s="82">
        <v>1</v>
      </c>
      <c r="H251" s="82">
        <v>1</v>
      </c>
      <c r="I251" s="82">
        <v>0</v>
      </c>
    </row>
    <row r="252">
      <c r="A252" s="83">
        <v>11312</v>
      </c>
      <c r="B252" s="83" t="s">
        <v>1055</v>
      </c>
      <c r="C252" s="82" t="s">
        <v>1057</v>
      </c>
      <c r="D252" s="83" t="s">
        <v>1058</v>
      </c>
      <c r="E252" s="82">
        <v>0</v>
      </c>
      <c r="F252" s="82">
        <v>7</v>
      </c>
      <c r="G252" s="82">
        <v>1</v>
      </c>
      <c r="H252" s="82">
        <v>1</v>
      </c>
      <c r="I252" s="82">
        <v>0</v>
      </c>
    </row>
    <row r="253">
      <c r="A253" s="83">
        <v>11317</v>
      </c>
      <c r="B253" s="83" t="s">
        <v>1059</v>
      </c>
      <c r="C253" s="82" t="s">
        <v>1061</v>
      </c>
      <c r="D253" s="83" t="s">
        <v>1062</v>
      </c>
      <c r="E253" s="82">
        <v>0</v>
      </c>
      <c r="G253" s="82">
        <v>3</v>
      </c>
      <c r="H253" s="82">
        <v>3</v>
      </c>
      <c r="I253" s="82">
        <v>0</v>
      </c>
    </row>
    <row r="254">
      <c r="A254" s="83">
        <v>11316</v>
      </c>
      <c r="B254" s="83" t="s">
        <v>1063</v>
      </c>
      <c r="C254" s="82" t="s">
        <v>1065</v>
      </c>
      <c r="D254" s="83" t="s">
        <v>1066</v>
      </c>
      <c r="E254" s="82">
        <v>1</v>
      </c>
      <c r="G254" s="82">
        <v>4</v>
      </c>
      <c r="H254" s="82">
        <v>4</v>
      </c>
      <c r="I254" s="82">
        <v>0</v>
      </c>
    </row>
    <row r="255">
      <c r="A255" s="83">
        <v>12131</v>
      </c>
      <c r="B255" s="83" t="s">
        <v>1067</v>
      </c>
      <c r="C255" s="82" t="s">
        <v>1069</v>
      </c>
      <c r="D255" s="83" t="s">
        <v>1070</v>
      </c>
      <c r="E255" s="82">
        <v>0</v>
      </c>
      <c r="H255" s="82" t="e">
        <v>#N/A</v>
      </c>
      <c r="I255" s="82" t="e">
        <v>#N/A</v>
      </c>
    </row>
    <row r="256">
      <c r="A256" s="83">
        <v>13940</v>
      </c>
      <c r="B256" s="83" t="s">
        <v>1071</v>
      </c>
      <c r="C256" s="82" t="s">
        <v>1073</v>
      </c>
      <c r="D256" s="83" t="s">
        <v>1073</v>
      </c>
      <c r="E256" s="82">
        <v>0</v>
      </c>
      <c r="F256" s="82">
        <v>18</v>
      </c>
      <c r="G256" s="82">
        <v>2</v>
      </c>
      <c r="H256" s="82">
        <v>2</v>
      </c>
      <c r="I256" s="82">
        <v>0</v>
      </c>
    </row>
    <row r="257">
      <c r="A257" s="83">
        <v>10114</v>
      </c>
      <c r="B257" s="83" t="s">
        <v>1075</v>
      </c>
      <c r="C257" s="82" t="s">
        <v>1077</v>
      </c>
      <c r="D257" s="83" t="s">
        <v>1078</v>
      </c>
      <c r="E257" s="82">
        <v>0</v>
      </c>
      <c r="G257" s="82">
        <v>128</v>
      </c>
      <c r="H257" s="82">
        <v>128</v>
      </c>
      <c r="I257" s="82">
        <v>0</v>
      </c>
    </row>
    <row r="258">
      <c r="A258" s="83">
        <v>10113</v>
      </c>
      <c r="B258" s="83" t="s">
        <v>1079</v>
      </c>
      <c r="C258" s="82" t="s">
        <v>1081</v>
      </c>
      <c r="D258" s="83" t="s">
        <v>1082</v>
      </c>
      <c r="E258" s="82">
        <v>0</v>
      </c>
      <c r="G258" s="82">
        <v>129</v>
      </c>
      <c r="H258" s="82">
        <v>129</v>
      </c>
      <c r="I258" s="82">
        <v>0</v>
      </c>
    </row>
    <row r="259">
      <c r="A259" s="83">
        <v>10115</v>
      </c>
      <c r="B259" s="83" t="s">
        <v>1083</v>
      </c>
      <c r="C259" s="82" t="s">
        <v>1085</v>
      </c>
      <c r="D259" s="83" t="s">
        <v>1086</v>
      </c>
      <c r="E259" s="82">
        <v>7</v>
      </c>
      <c r="H259" s="82">
        <v>0</v>
      </c>
      <c r="I259" s="82">
        <v>0</v>
      </c>
    </row>
    <row r="260">
      <c r="A260" s="83">
        <v>10110</v>
      </c>
      <c r="B260" s="83" t="s">
        <v>1087</v>
      </c>
      <c r="C260" s="82" t="s">
        <v>1089</v>
      </c>
      <c r="D260" s="83" t="s">
        <v>1090</v>
      </c>
      <c r="E260" s="82">
        <v>0</v>
      </c>
      <c r="G260" s="82">
        <v>13</v>
      </c>
      <c r="H260" s="82">
        <v>13</v>
      </c>
      <c r="I260" s="82">
        <v>0</v>
      </c>
    </row>
    <row r="261">
      <c r="A261" s="83">
        <v>10109</v>
      </c>
      <c r="B261" s="83" t="s">
        <v>1091</v>
      </c>
      <c r="C261" s="82" t="s">
        <v>1093</v>
      </c>
      <c r="D261" s="83" t="s">
        <v>1094</v>
      </c>
      <c r="E261" s="82">
        <v>0</v>
      </c>
      <c r="G261" s="82">
        <v>24</v>
      </c>
      <c r="H261" s="82">
        <v>24</v>
      </c>
      <c r="I261" s="82">
        <v>0</v>
      </c>
    </row>
    <row r="262">
      <c r="A262" s="83">
        <v>10112</v>
      </c>
      <c r="B262" s="83" t="s">
        <v>1095</v>
      </c>
      <c r="C262" s="82" t="s">
        <v>1097</v>
      </c>
      <c r="D262" s="83" t="s">
        <v>1098</v>
      </c>
      <c r="E262" s="82">
        <v>12</v>
      </c>
      <c r="F262" s="82">
        <v>63</v>
      </c>
      <c r="G262" s="82">
        <v>18</v>
      </c>
      <c r="H262" s="82">
        <v>18</v>
      </c>
      <c r="I262" s="82">
        <v>0</v>
      </c>
    </row>
    <row r="263">
      <c r="A263" s="83">
        <v>10111</v>
      </c>
      <c r="B263" s="83" t="s">
        <v>1099</v>
      </c>
      <c r="C263" s="82" t="s">
        <v>1101</v>
      </c>
      <c r="D263" s="83" t="s">
        <v>1102</v>
      </c>
      <c r="E263" s="82">
        <v>20</v>
      </c>
      <c r="F263" s="82">
        <v>63</v>
      </c>
      <c r="G263" s="82">
        <v>7</v>
      </c>
      <c r="H263" s="82">
        <v>7</v>
      </c>
      <c r="I263" s="82">
        <v>0</v>
      </c>
    </row>
    <row r="264">
      <c r="A264" s="83">
        <v>10100</v>
      </c>
      <c r="B264" s="83" t="s">
        <v>1103</v>
      </c>
      <c r="C264" s="82" t="s">
        <v>1105</v>
      </c>
      <c r="D264" s="83" t="s">
        <v>1106</v>
      </c>
      <c r="E264" s="82">
        <v>2</v>
      </c>
      <c r="H264" s="82">
        <v>0</v>
      </c>
      <c r="I264" s="82">
        <v>0</v>
      </c>
    </row>
    <row r="265">
      <c r="A265" s="83">
        <v>10099</v>
      </c>
      <c r="B265" s="83" t="s">
        <v>1107</v>
      </c>
      <c r="C265" s="82" t="s">
        <v>1109</v>
      </c>
      <c r="D265" s="83" t="s">
        <v>1110</v>
      </c>
      <c r="E265" s="82">
        <v>0</v>
      </c>
      <c r="H265" s="82" t="e">
        <v>#N/A</v>
      </c>
      <c r="I265" s="82" t="e">
        <v>#N/A</v>
      </c>
    </row>
    <row r="266">
      <c r="A266" s="83">
        <v>10102</v>
      </c>
      <c r="B266" s="83" t="s">
        <v>1111</v>
      </c>
      <c r="C266" s="82" t="s">
        <v>1113</v>
      </c>
      <c r="D266" s="83" t="s">
        <v>1114</v>
      </c>
      <c r="E266" s="82">
        <v>0</v>
      </c>
      <c r="F266" s="82">
        <v>53</v>
      </c>
      <c r="G266" s="82">
        <v>4</v>
      </c>
      <c r="H266" s="82">
        <v>4</v>
      </c>
      <c r="I266" s="82">
        <v>0</v>
      </c>
    </row>
    <row r="267">
      <c r="A267" s="83">
        <v>10101</v>
      </c>
      <c r="B267" s="83" t="s">
        <v>1115</v>
      </c>
      <c r="C267" s="82" t="s">
        <v>1117</v>
      </c>
      <c r="D267" s="83" t="s">
        <v>1118</v>
      </c>
      <c r="E267" s="82">
        <v>2</v>
      </c>
      <c r="F267" s="82">
        <v>57</v>
      </c>
      <c r="G267" s="82">
        <v>2</v>
      </c>
      <c r="H267" s="82">
        <v>2</v>
      </c>
      <c r="I267" s="82">
        <v>0</v>
      </c>
    </row>
    <row r="268">
      <c r="A268" s="83">
        <v>10104</v>
      </c>
      <c r="B268" s="83" t="s">
        <v>1119</v>
      </c>
      <c r="C268" s="82" t="s">
        <v>1121</v>
      </c>
      <c r="D268" s="83" t="s">
        <v>1122</v>
      </c>
      <c r="E268" s="82">
        <v>1</v>
      </c>
      <c r="G268" s="82">
        <v>1</v>
      </c>
      <c r="H268" s="82">
        <v>1</v>
      </c>
      <c r="I268" s="82">
        <v>0</v>
      </c>
    </row>
    <row r="269">
      <c r="A269" s="83">
        <v>10103</v>
      </c>
      <c r="B269" s="83" t="s">
        <v>1123</v>
      </c>
      <c r="C269" s="82" t="s">
        <v>1125</v>
      </c>
      <c r="D269" s="83" t="s">
        <v>1102</v>
      </c>
      <c r="E269" s="82">
        <v>3</v>
      </c>
      <c r="G269" s="82">
        <v>4</v>
      </c>
      <c r="H269" s="82">
        <v>4</v>
      </c>
      <c r="I269" s="82">
        <v>0</v>
      </c>
    </row>
    <row r="270">
      <c r="A270" s="83">
        <v>10106</v>
      </c>
      <c r="B270" s="83" t="s">
        <v>1126</v>
      </c>
      <c r="C270" s="82" t="s">
        <v>1128</v>
      </c>
      <c r="D270" s="83" t="s">
        <v>1129</v>
      </c>
      <c r="E270" s="82">
        <v>0</v>
      </c>
      <c r="H270" s="82" t="e">
        <v>#N/A</v>
      </c>
      <c r="I270" s="82" t="e">
        <v>#N/A</v>
      </c>
    </row>
    <row r="271">
      <c r="A271" s="83">
        <v>10105</v>
      </c>
      <c r="B271" s="83" t="s">
        <v>1130</v>
      </c>
      <c r="C271" s="82" t="s">
        <v>1132</v>
      </c>
      <c r="D271" s="83" t="s">
        <v>1133</v>
      </c>
      <c r="E271" s="82">
        <v>0</v>
      </c>
      <c r="H271" s="82" t="e">
        <v>#N/A</v>
      </c>
      <c r="I271" s="82" t="e">
        <v>#N/A</v>
      </c>
    </row>
    <row r="272">
      <c r="A272" s="83">
        <v>10108</v>
      </c>
      <c r="B272" s="83" t="s">
        <v>1134</v>
      </c>
      <c r="C272" s="82" t="s">
        <v>1136</v>
      </c>
      <c r="D272" s="83" t="s">
        <v>1137</v>
      </c>
      <c r="E272" s="82">
        <v>0</v>
      </c>
      <c r="G272" s="82">
        <v>8</v>
      </c>
      <c r="H272" s="82">
        <v>8</v>
      </c>
      <c r="I272" s="82">
        <v>0</v>
      </c>
    </row>
    <row r="273">
      <c r="A273" s="83">
        <v>10107</v>
      </c>
      <c r="B273" s="83" t="s">
        <v>1138</v>
      </c>
      <c r="C273" s="82" t="s">
        <v>1140</v>
      </c>
      <c r="D273" s="83" t="s">
        <v>1141</v>
      </c>
      <c r="E273" s="82">
        <v>0</v>
      </c>
      <c r="G273" s="82">
        <v>3</v>
      </c>
      <c r="H273" s="82">
        <v>3</v>
      </c>
      <c r="I273" s="82">
        <v>0</v>
      </c>
    </row>
    <row r="274">
      <c r="A274" s="83">
        <v>10121</v>
      </c>
      <c r="B274" s="83" t="s">
        <v>1142</v>
      </c>
      <c r="C274" s="82" t="s">
        <v>1144</v>
      </c>
      <c r="D274" s="83" t="s">
        <v>1145</v>
      </c>
      <c r="E274" s="82">
        <v>0</v>
      </c>
      <c r="F274" s="82">
        <v>80</v>
      </c>
      <c r="G274" s="82">
        <v>1</v>
      </c>
      <c r="H274" s="82">
        <v>1</v>
      </c>
      <c r="I274" s="82">
        <v>0</v>
      </c>
    </row>
    <row r="275">
      <c r="A275" s="83">
        <v>10122</v>
      </c>
      <c r="B275" s="83" t="s">
        <v>1146</v>
      </c>
      <c r="C275" s="82" t="s">
        <v>1148</v>
      </c>
      <c r="D275" s="83" t="s">
        <v>1149</v>
      </c>
      <c r="E275" s="82">
        <v>0</v>
      </c>
      <c r="F275" s="82">
        <v>17</v>
      </c>
      <c r="G275" s="82">
        <v>1</v>
      </c>
      <c r="H275" s="82">
        <v>1</v>
      </c>
      <c r="I275" s="82">
        <v>0</v>
      </c>
    </row>
    <row r="276">
      <c r="A276" s="83">
        <v>10120</v>
      </c>
      <c r="B276" s="83" t="s">
        <v>1150</v>
      </c>
      <c r="C276" s="82" t="s">
        <v>1152</v>
      </c>
      <c r="D276" s="83" t="s">
        <v>1153</v>
      </c>
      <c r="E276" s="82">
        <v>1</v>
      </c>
      <c r="F276" s="82">
        <v>5</v>
      </c>
      <c r="G276" s="82">
        <v>4</v>
      </c>
      <c r="H276" s="82">
        <v>4</v>
      </c>
      <c r="I276" s="82">
        <v>0</v>
      </c>
    </row>
    <row r="277">
      <c r="A277" s="83">
        <v>10119</v>
      </c>
      <c r="B277" s="83" t="s">
        <v>1154</v>
      </c>
      <c r="C277" s="82" t="s">
        <v>1156</v>
      </c>
      <c r="D277" s="83" t="s">
        <v>1157</v>
      </c>
      <c r="E277" s="82">
        <v>0</v>
      </c>
      <c r="F277" s="82">
        <v>0</v>
      </c>
      <c r="G277" s="82">
        <v>1</v>
      </c>
      <c r="H277" s="82">
        <v>1</v>
      </c>
      <c r="I277" s="82">
        <v>0</v>
      </c>
    </row>
    <row r="278">
      <c r="A278" s="83">
        <v>11331</v>
      </c>
      <c r="B278" s="83" t="s">
        <v>1158</v>
      </c>
      <c r="C278" s="82" t="s">
        <v>1160</v>
      </c>
      <c r="D278" s="83" t="s">
        <v>1161</v>
      </c>
      <c r="E278" s="82">
        <v>0</v>
      </c>
      <c r="H278" s="82" t="e">
        <v>#N/A</v>
      </c>
      <c r="I278" s="82" t="e">
        <v>#N/A</v>
      </c>
    </row>
    <row r="279">
      <c r="A279" s="83">
        <v>11213</v>
      </c>
      <c r="B279" s="83" t="s">
        <v>1162</v>
      </c>
      <c r="C279" s="82" t="s">
        <v>1164</v>
      </c>
      <c r="D279" s="83" t="s">
        <v>1165</v>
      </c>
      <c r="E279" s="82">
        <v>1</v>
      </c>
      <c r="F279" s="82">
        <v>10</v>
      </c>
      <c r="G279" s="82">
        <v>4</v>
      </c>
      <c r="H279" s="82">
        <v>4</v>
      </c>
      <c r="I279" s="82">
        <v>0</v>
      </c>
    </row>
    <row r="280">
      <c r="A280" s="83">
        <v>11212</v>
      </c>
      <c r="B280" s="83" t="s">
        <v>1166</v>
      </c>
      <c r="C280" s="82" t="s">
        <v>1168</v>
      </c>
      <c r="D280" s="83" t="s">
        <v>1169</v>
      </c>
      <c r="E280" s="82">
        <v>4</v>
      </c>
      <c r="F280" s="82">
        <v>10</v>
      </c>
      <c r="G280" s="82">
        <v>6</v>
      </c>
      <c r="H280" s="82">
        <v>6</v>
      </c>
      <c r="I280" s="82">
        <v>0</v>
      </c>
    </row>
    <row r="281">
      <c r="A281" s="83">
        <v>10088</v>
      </c>
      <c r="B281" s="83" t="s">
        <v>1170</v>
      </c>
      <c r="C281" s="82" t="s">
        <v>1172</v>
      </c>
      <c r="D281" s="83" t="s">
        <v>1173</v>
      </c>
      <c r="E281" s="82">
        <v>2</v>
      </c>
      <c r="H281" s="82">
        <v>0</v>
      </c>
      <c r="I281" s="82">
        <v>0</v>
      </c>
    </row>
    <row r="282">
      <c r="A282" s="83">
        <v>10094</v>
      </c>
      <c r="B282" s="83" t="s">
        <v>1174</v>
      </c>
      <c r="C282" s="82" t="s">
        <v>1176</v>
      </c>
      <c r="D282" s="83" t="s">
        <v>1177</v>
      </c>
      <c r="E282" s="82">
        <v>8</v>
      </c>
      <c r="F282" s="82">
        <v>52</v>
      </c>
      <c r="G282" s="82">
        <v>2</v>
      </c>
      <c r="H282" s="82">
        <v>2</v>
      </c>
      <c r="I282" s="82">
        <v>0</v>
      </c>
    </row>
    <row r="283">
      <c r="A283" s="83">
        <v>10093</v>
      </c>
      <c r="B283" s="83" t="s">
        <v>1178</v>
      </c>
      <c r="C283" s="82" t="s">
        <v>1180</v>
      </c>
      <c r="D283" s="83" t="s">
        <v>1181</v>
      </c>
      <c r="E283" s="82">
        <v>9</v>
      </c>
      <c r="F283" s="82">
        <v>52</v>
      </c>
      <c r="G283" s="82">
        <v>2</v>
      </c>
      <c r="H283" s="82">
        <v>2</v>
      </c>
      <c r="I283" s="82">
        <v>0</v>
      </c>
    </row>
    <row r="284">
      <c r="A284" s="83">
        <v>10090</v>
      </c>
      <c r="B284" s="83" t="s">
        <v>1182</v>
      </c>
      <c r="C284" s="82" t="s">
        <v>1184</v>
      </c>
      <c r="D284" s="83" t="s">
        <v>1185</v>
      </c>
      <c r="E284" s="82">
        <v>0</v>
      </c>
      <c r="F284" s="82">
        <v>4</v>
      </c>
      <c r="G284" s="82">
        <v>2</v>
      </c>
      <c r="H284" s="82">
        <v>2</v>
      </c>
      <c r="I284" s="82">
        <v>0</v>
      </c>
    </row>
    <row r="285">
      <c r="A285" s="83">
        <v>10089</v>
      </c>
      <c r="B285" s="83" t="s">
        <v>1186</v>
      </c>
      <c r="C285" s="82" t="s">
        <v>1188</v>
      </c>
      <c r="D285" s="83" t="s">
        <v>1189</v>
      </c>
      <c r="E285" s="82">
        <v>0</v>
      </c>
      <c r="F285" s="82">
        <v>4</v>
      </c>
      <c r="G285" s="82">
        <v>1</v>
      </c>
      <c r="H285" s="82">
        <v>1</v>
      </c>
      <c r="I285" s="82">
        <v>0</v>
      </c>
    </row>
    <row r="286">
      <c r="A286" s="83">
        <v>10092</v>
      </c>
      <c r="B286" s="83" t="s">
        <v>1190</v>
      </c>
      <c r="C286" s="82" t="s">
        <v>1192</v>
      </c>
      <c r="D286" s="83" t="s">
        <v>1193</v>
      </c>
      <c r="E286" s="82">
        <v>0</v>
      </c>
      <c r="G286" s="82">
        <v>2</v>
      </c>
      <c r="H286" s="82">
        <v>2</v>
      </c>
      <c r="I286" s="82">
        <v>0</v>
      </c>
    </row>
    <row r="287">
      <c r="A287" s="83">
        <v>10091</v>
      </c>
      <c r="B287" s="83" t="s">
        <v>1194</v>
      </c>
      <c r="C287" s="82" t="s">
        <v>1196</v>
      </c>
      <c r="D287" s="83" t="s">
        <v>1197</v>
      </c>
      <c r="E287" s="82">
        <v>0</v>
      </c>
      <c r="G287" s="82">
        <v>0</v>
      </c>
      <c r="H287" s="82" t="e">
        <v>#N/A</v>
      </c>
      <c r="I287" s="82" t="e">
        <v>#N/A</v>
      </c>
    </row>
    <row r="288">
      <c r="A288" s="83">
        <v>10117</v>
      </c>
      <c r="B288" s="83" t="s">
        <v>1198</v>
      </c>
      <c r="C288" s="82" t="s">
        <v>1200</v>
      </c>
      <c r="D288" s="83" t="s">
        <v>1201</v>
      </c>
      <c r="E288" s="82">
        <v>0</v>
      </c>
      <c r="H288" s="82" t="e">
        <v>#N/A</v>
      </c>
      <c r="I288" s="82" t="e">
        <v>#N/A</v>
      </c>
    </row>
    <row r="289">
      <c r="A289" s="83">
        <v>10116</v>
      </c>
      <c r="B289" s="83" t="s">
        <v>1202</v>
      </c>
      <c r="C289" s="82" t="s">
        <v>1204</v>
      </c>
      <c r="D289" s="83" t="s">
        <v>1205</v>
      </c>
      <c r="E289" s="82">
        <v>0</v>
      </c>
      <c r="H289" s="82" t="e">
        <v>#N/A</v>
      </c>
      <c r="I289" s="82" t="e">
        <v>#N/A</v>
      </c>
    </row>
    <row r="290">
      <c r="A290" s="83">
        <v>10118</v>
      </c>
      <c r="B290" s="83" t="s">
        <v>1206</v>
      </c>
      <c r="C290" s="82" t="s">
        <v>1208</v>
      </c>
      <c r="D290" s="83" t="s">
        <v>1209</v>
      </c>
      <c r="E290" s="82">
        <v>29</v>
      </c>
      <c r="H290" s="82">
        <v>0</v>
      </c>
      <c r="I290" s="82">
        <v>0</v>
      </c>
    </row>
    <row r="291">
      <c r="A291" s="83">
        <v>10085</v>
      </c>
      <c r="B291" s="83" t="s">
        <v>1210</v>
      </c>
      <c r="C291" s="82" t="s">
        <v>1212</v>
      </c>
      <c r="D291" s="83" t="s">
        <v>1213</v>
      </c>
      <c r="E291" s="82">
        <v>5</v>
      </c>
      <c r="G291" s="82">
        <v>10</v>
      </c>
      <c r="H291" s="82">
        <v>10</v>
      </c>
      <c r="I291" s="82">
        <v>0</v>
      </c>
    </row>
    <row r="292">
      <c r="A292" s="83">
        <v>10084</v>
      </c>
      <c r="B292" s="83" t="s">
        <v>1214</v>
      </c>
      <c r="C292" s="82" t="s">
        <v>1216</v>
      </c>
      <c r="D292" s="83" t="s">
        <v>1217</v>
      </c>
      <c r="E292" s="82">
        <v>15</v>
      </c>
      <c r="G292" s="82">
        <v>10</v>
      </c>
      <c r="H292" s="82">
        <v>10</v>
      </c>
      <c r="I292" s="82">
        <v>0</v>
      </c>
    </row>
    <row r="293">
      <c r="A293" s="83">
        <v>10098</v>
      </c>
      <c r="B293" s="83" t="s">
        <v>1218</v>
      </c>
      <c r="C293" s="82" t="s">
        <v>1220</v>
      </c>
      <c r="D293" s="83" t="s">
        <v>1221</v>
      </c>
      <c r="E293" s="82">
        <v>0</v>
      </c>
      <c r="F293" s="82">
        <v>7</v>
      </c>
      <c r="G293" s="82">
        <v>2</v>
      </c>
      <c r="H293" s="82">
        <v>2</v>
      </c>
      <c r="I293" s="82">
        <v>0</v>
      </c>
    </row>
    <row r="294">
      <c r="A294" s="83">
        <v>10097</v>
      </c>
      <c r="B294" s="83" t="s">
        <v>1222</v>
      </c>
      <c r="C294" s="82" t="s">
        <v>1224</v>
      </c>
      <c r="D294" s="83" t="s">
        <v>1225</v>
      </c>
      <c r="E294" s="82">
        <v>0</v>
      </c>
      <c r="G294" s="82">
        <v>2</v>
      </c>
      <c r="H294" s="82">
        <v>2</v>
      </c>
      <c r="I294" s="82">
        <v>0</v>
      </c>
    </row>
    <row r="295">
      <c r="A295" s="83">
        <v>10096</v>
      </c>
      <c r="B295" s="83" t="s">
        <v>1226</v>
      </c>
      <c r="C295" s="82" t="s">
        <v>1228</v>
      </c>
      <c r="D295" s="83" t="s">
        <v>1229</v>
      </c>
      <c r="E295" s="82">
        <v>0</v>
      </c>
      <c r="H295" s="82" t="e">
        <v>#N/A</v>
      </c>
      <c r="I295" s="82" t="e">
        <v>#N/A</v>
      </c>
    </row>
    <row r="296">
      <c r="A296" s="83">
        <v>10083</v>
      </c>
      <c r="B296" s="83" t="s">
        <v>1230</v>
      </c>
      <c r="C296" s="82" t="s">
        <v>1232</v>
      </c>
      <c r="D296" s="83" t="s">
        <v>1233</v>
      </c>
      <c r="E296" s="82">
        <v>0</v>
      </c>
      <c r="F296" s="82">
        <v>16</v>
      </c>
      <c r="H296" s="82" t="e">
        <v>#N/A</v>
      </c>
      <c r="I296" s="82" t="e">
        <v>#N/A</v>
      </c>
    </row>
    <row r="297">
      <c r="A297" s="83">
        <v>10082</v>
      </c>
      <c r="B297" s="83" t="s">
        <v>1234</v>
      </c>
      <c r="C297" s="82" t="s">
        <v>1236</v>
      </c>
      <c r="D297" s="83" t="s">
        <v>1237</v>
      </c>
      <c r="E297" s="82">
        <v>0</v>
      </c>
      <c r="F297" s="82">
        <v>7</v>
      </c>
      <c r="H297" s="82" t="e">
        <v>#N/A</v>
      </c>
      <c r="I297" s="82" t="e">
        <v>#N/A</v>
      </c>
    </row>
    <row r="298">
      <c r="A298" s="83">
        <v>10087</v>
      </c>
      <c r="B298" s="83" t="s">
        <v>1238</v>
      </c>
      <c r="C298" s="82" t="s">
        <v>1240</v>
      </c>
      <c r="D298" s="83" t="s">
        <v>1241</v>
      </c>
      <c r="E298" s="82">
        <v>0</v>
      </c>
      <c r="H298" s="82" t="e">
        <v>#N/A</v>
      </c>
      <c r="I298" s="82" t="e">
        <v>#N/A</v>
      </c>
    </row>
    <row r="299">
      <c r="A299" s="83">
        <v>10086</v>
      </c>
      <c r="B299" s="83" t="s">
        <v>1242</v>
      </c>
      <c r="C299" s="82" t="s">
        <v>1244</v>
      </c>
      <c r="D299" s="83" t="s">
        <v>1245</v>
      </c>
      <c r="E299" s="82">
        <v>0</v>
      </c>
      <c r="H299" s="82" t="e">
        <v>#N/A</v>
      </c>
      <c r="I299" s="82" t="e">
        <v>#N/A</v>
      </c>
    </row>
    <row r="300">
      <c r="A300" s="83">
        <v>11330</v>
      </c>
      <c r="B300" s="83" t="s">
        <v>1246</v>
      </c>
      <c r="C300" s="82" t="s">
        <v>1248</v>
      </c>
      <c r="D300" s="83" t="s">
        <v>1249</v>
      </c>
      <c r="E300" s="82">
        <v>0</v>
      </c>
      <c r="H300" s="82" t="e">
        <v>#N/A</v>
      </c>
      <c r="I300" s="82" t="e">
        <v>#N/A</v>
      </c>
    </row>
    <row r="301">
      <c r="A301" s="83">
        <v>11329</v>
      </c>
      <c r="B301" s="83" t="s">
        <v>1250</v>
      </c>
      <c r="C301" s="82" t="s">
        <v>1252</v>
      </c>
      <c r="D301" s="83" t="s">
        <v>1253</v>
      </c>
      <c r="E301" s="82">
        <v>0</v>
      </c>
      <c r="H301" s="82" t="e">
        <v>#N/A</v>
      </c>
      <c r="I301" s="82" t="e">
        <v>#N/A</v>
      </c>
    </row>
    <row r="302">
      <c r="A302" s="83">
        <v>10095</v>
      </c>
      <c r="B302" s="83" t="s">
        <v>1254</v>
      </c>
      <c r="C302" s="82" t="s">
        <v>1256</v>
      </c>
      <c r="D302" s="83" t="s">
        <v>1070</v>
      </c>
      <c r="E302" s="82">
        <v>0</v>
      </c>
      <c r="H302" s="82" t="e">
        <v>#N/A</v>
      </c>
      <c r="I302" s="82" t="e">
        <v>#N/A</v>
      </c>
    </row>
    <row r="303">
      <c r="A303" s="83">
        <v>10124</v>
      </c>
      <c r="B303" s="83" t="s">
        <v>1257</v>
      </c>
      <c r="C303" s="82" t="s">
        <v>1259</v>
      </c>
      <c r="D303" s="83" t="s">
        <v>1260</v>
      </c>
      <c r="E303" s="82">
        <v>0</v>
      </c>
      <c r="F303" s="82">
        <v>122</v>
      </c>
      <c r="G303" s="82">
        <v>12</v>
      </c>
      <c r="H303" s="82">
        <v>12</v>
      </c>
      <c r="I303" s="82">
        <v>0</v>
      </c>
    </row>
    <row r="304">
      <c r="A304" s="83">
        <v>10123</v>
      </c>
      <c r="B304" s="83" t="s">
        <v>1261</v>
      </c>
      <c r="C304" s="82" t="s">
        <v>1263</v>
      </c>
      <c r="D304" s="83" t="s">
        <v>1264</v>
      </c>
      <c r="E304" s="82">
        <v>0</v>
      </c>
      <c r="F304" s="82">
        <v>128</v>
      </c>
      <c r="G304" s="82">
        <v>12</v>
      </c>
      <c r="H304" s="82">
        <v>12</v>
      </c>
      <c r="I304" s="82">
        <v>0</v>
      </c>
    </row>
    <row r="305">
      <c r="A305" s="83">
        <v>11878</v>
      </c>
      <c r="B305" s="83" t="s">
        <v>1265</v>
      </c>
      <c r="C305" s="82" t="s">
        <v>1267</v>
      </c>
      <c r="D305" s="83" t="s">
        <v>1268</v>
      </c>
      <c r="E305" s="82">
        <v>0</v>
      </c>
      <c r="F305" s="82">
        <v>14</v>
      </c>
      <c r="G305" s="82">
        <v>4</v>
      </c>
      <c r="H305" s="82">
        <v>4</v>
      </c>
      <c r="I305" s="82">
        <v>0</v>
      </c>
    </row>
    <row r="306">
      <c r="A306" s="83">
        <v>10080</v>
      </c>
      <c r="B306" s="83" t="s">
        <v>1270</v>
      </c>
      <c r="C306" s="82" t="s">
        <v>1272</v>
      </c>
      <c r="D306" s="83" t="s">
        <v>1272</v>
      </c>
      <c r="E306" s="82">
        <v>0</v>
      </c>
      <c r="H306" s="82" t="e">
        <v>#N/A</v>
      </c>
      <c r="I306" s="82" t="e">
        <v>#N/A</v>
      </c>
    </row>
    <row r="307">
      <c r="A307" s="83">
        <v>12479</v>
      </c>
      <c r="B307" s="83" t="s">
        <v>1273</v>
      </c>
      <c r="C307" s="82" t="s">
        <v>1276</v>
      </c>
      <c r="D307" s="83" t="s">
        <v>1277</v>
      </c>
      <c r="E307" s="82">
        <v>0</v>
      </c>
      <c r="F307" s="82">
        <v>29</v>
      </c>
      <c r="H307" s="82" t="e">
        <v>#N/A</v>
      </c>
      <c r="I307" s="82" t="e">
        <v>#N/A</v>
      </c>
    </row>
    <row r="308">
      <c r="A308" s="83">
        <v>13519</v>
      </c>
      <c r="B308" s="83" t="s">
        <v>1279</v>
      </c>
      <c r="C308" s="82" t="s">
        <v>1282</v>
      </c>
      <c r="D308" s="83" t="s">
        <v>1282</v>
      </c>
      <c r="E308" s="82">
        <v>0</v>
      </c>
      <c r="H308" s="82" t="e">
        <v>#N/A</v>
      </c>
      <c r="I308" s="82" t="e">
        <v>#N/A</v>
      </c>
    </row>
    <row r="309">
      <c r="A309" s="83">
        <v>13983</v>
      </c>
      <c r="B309" s="83" t="s">
        <v>1284</v>
      </c>
      <c r="C309" s="82" t="s">
        <v>1287</v>
      </c>
      <c r="D309" s="83" t="s">
        <v>1288</v>
      </c>
      <c r="E309" s="82">
        <v>0</v>
      </c>
      <c r="F309" s="82">
        <v>7</v>
      </c>
      <c r="H309" s="82" t="e">
        <v>#N/A</v>
      </c>
      <c r="I309" s="82" t="e">
        <v>#N/A</v>
      </c>
    </row>
    <row r="310">
      <c r="A310" s="83">
        <v>11817</v>
      </c>
      <c r="B310" s="83" t="s">
        <v>1290</v>
      </c>
      <c r="C310" s="82" t="s">
        <v>1293</v>
      </c>
      <c r="D310" s="83" t="s">
        <v>1294</v>
      </c>
      <c r="E310" s="82">
        <v>0</v>
      </c>
      <c r="H310" s="82" t="e">
        <v>#N/A</v>
      </c>
      <c r="I310" s="82" t="e">
        <v>#N/A</v>
      </c>
    </row>
    <row r="311">
      <c r="A311" s="83">
        <v>11816</v>
      </c>
      <c r="B311" s="83" t="s">
        <v>1295</v>
      </c>
      <c r="C311" s="82" t="s">
        <v>1297</v>
      </c>
      <c r="D311" s="83" t="s">
        <v>1298</v>
      </c>
      <c r="E311" s="82">
        <v>1</v>
      </c>
      <c r="H311" s="82">
        <v>0</v>
      </c>
      <c r="I311" s="82">
        <v>0</v>
      </c>
    </row>
    <row r="312">
      <c r="A312" s="83">
        <v>11815</v>
      </c>
      <c r="B312" s="83" t="s">
        <v>1299</v>
      </c>
      <c r="C312" s="82" t="s">
        <v>1301</v>
      </c>
      <c r="D312" s="83" t="s">
        <v>1302</v>
      </c>
      <c r="E312" s="82">
        <v>0</v>
      </c>
      <c r="H312" s="82" t="e">
        <v>#N/A</v>
      </c>
      <c r="I312" s="82" t="e">
        <v>#N/A</v>
      </c>
    </row>
    <row r="313">
      <c r="A313" s="83">
        <v>11814</v>
      </c>
      <c r="B313" s="83" t="s">
        <v>1303</v>
      </c>
      <c r="C313" s="82" t="s">
        <v>1305</v>
      </c>
      <c r="D313" s="83" t="s">
        <v>1306</v>
      </c>
      <c r="E313" s="82">
        <v>0</v>
      </c>
      <c r="H313" s="82" t="e">
        <v>#N/A</v>
      </c>
      <c r="I313" s="82" t="e">
        <v>#N/A</v>
      </c>
    </row>
    <row r="314">
      <c r="A314" s="83">
        <v>11820</v>
      </c>
      <c r="B314" s="83" t="s">
        <v>1307</v>
      </c>
      <c r="C314" s="82" t="s">
        <v>1309</v>
      </c>
      <c r="D314" s="83" t="s">
        <v>1310</v>
      </c>
      <c r="E314" s="82">
        <v>0</v>
      </c>
      <c r="F314" s="82">
        <v>14</v>
      </c>
      <c r="G314" s="82">
        <v>3</v>
      </c>
      <c r="H314" s="82">
        <v>3</v>
      </c>
      <c r="I314" s="82">
        <v>0</v>
      </c>
    </row>
    <row r="315">
      <c r="A315" s="83">
        <v>11821</v>
      </c>
      <c r="B315" s="83" t="s">
        <v>1311</v>
      </c>
      <c r="C315" s="82" t="s">
        <v>1313</v>
      </c>
      <c r="D315" s="83" t="s">
        <v>1314</v>
      </c>
      <c r="E315" s="82">
        <v>0</v>
      </c>
      <c r="G315" s="82">
        <v>7</v>
      </c>
      <c r="H315" s="82">
        <v>7</v>
      </c>
      <c r="I315" s="82">
        <v>0</v>
      </c>
    </row>
    <row r="316">
      <c r="A316" s="83">
        <v>11818</v>
      </c>
      <c r="B316" s="83" t="s">
        <v>1315</v>
      </c>
      <c r="C316" s="82" t="s">
        <v>1317</v>
      </c>
      <c r="D316" s="83" t="s">
        <v>1318</v>
      </c>
      <c r="E316" s="82">
        <v>1</v>
      </c>
      <c r="G316" s="82">
        <v>4</v>
      </c>
      <c r="H316" s="82">
        <v>4</v>
      </c>
      <c r="I316" s="82">
        <v>0</v>
      </c>
    </row>
    <row r="317">
      <c r="A317" s="83">
        <v>11811</v>
      </c>
      <c r="B317" s="83" t="s">
        <v>1319</v>
      </c>
      <c r="C317" s="82" t="s">
        <v>1321</v>
      </c>
      <c r="D317" s="83" t="s">
        <v>1322</v>
      </c>
      <c r="E317" s="82">
        <v>1</v>
      </c>
      <c r="F317" s="82">
        <v>6</v>
      </c>
      <c r="G317" s="82">
        <v>2</v>
      </c>
      <c r="H317" s="82">
        <v>2</v>
      </c>
      <c r="I317" s="82">
        <v>0</v>
      </c>
    </row>
    <row r="318">
      <c r="A318" s="83">
        <v>11810</v>
      </c>
      <c r="B318" s="83" t="s">
        <v>1323</v>
      </c>
      <c r="C318" s="82" t="s">
        <v>1325</v>
      </c>
      <c r="D318" s="83" t="s">
        <v>1326</v>
      </c>
      <c r="E318" s="82">
        <v>3</v>
      </c>
      <c r="F318" s="82">
        <v>3</v>
      </c>
      <c r="G318" s="82">
        <v>2</v>
      </c>
      <c r="H318" s="82">
        <v>2</v>
      </c>
      <c r="I318" s="82">
        <v>0</v>
      </c>
    </row>
    <row r="319">
      <c r="A319" s="83">
        <v>11822</v>
      </c>
      <c r="B319" s="83" t="s">
        <v>1327</v>
      </c>
      <c r="C319" s="82" t="s">
        <v>1329</v>
      </c>
      <c r="D319" s="83" t="s">
        <v>1330</v>
      </c>
      <c r="E319" s="82">
        <v>0</v>
      </c>
      <c r="F319" s="82">
        <v>4</v>
      </c>
      <c r="H319" s="82" t="e">
        <v>#N/A</v>
      </c>
      <c r="I319" s="82" t="e">
        <v>#N/A</v>
      </c>
    </row>
    <row r="320">
      <c r="A320" s="83">
        <v>11819</v>
      </c>
      <c r="B320" s="83" t="s">
        <v>1331</v>
      </c>
      <c r="C320" s="82" t="s">
        <v>1333</v>
      </c>
      <c r="D320" s="83" t="s">
        <v>1334</v>
      </c>
      <c r="E320" s="82">
        <v>0</v>
      </c>
      <c r="H320" s="82" t="e">
        <v>#N/A</v>
      </c>
      <c r="I320" s="82" t="e">
        <v>#N/A</v>
      </c>
    </row>
    <row r="321">
      <c r="A321" s="83">
        <v>11813</v>
      </c>
      <c r="B321" s="83" t="s">
        <v>1335</v>
      </c>
      <c r="C321" s="82" t="s">
        <v>1337</v>
      </c>
      <c r="D321" s="83" t="s">
        <v>1338</v>
      </c>
      <c r="E321" s="82">
        <v>0</v>
      </c>
      <c r="H321" s="82" t="e">
        <v>#N/A</v>
      </c>
      <c r="I321" s="82" t="e">
        <v>#N/A</v>
      </c>
    </row>
    <row r="322">
      <c r="A322" s="83">
        <v>11812</v>
      </c>
      <c r="B322" s="83" t="s">
        <v>1339</v>
      </c>
      <c r="C322" s="82" t="s">
        <v>1341</v>
      </c>
      <c r="D322" s="83" t="s">
        <v>1342</v>
      </c>
      <c r="E322" s="82">
        <v>0</v>
      </c>
      <c r="H322" s="82" t="e">
        <v>#N/A</v>
      </c>
      <c r="I322" s="82" t="e">
        <v>#N/A</v>
      </c>
    </row>
    <row r="323">
      <c r="A323" s="83">
        <v>12782</v>
      </c>
      <c r="B323" s="83" t="s">
        <v>1343</v>
      </c>
      <c r="C323" s="82" t="s">
        <v>1345</v>
      </c>
      <c r="D323" s="83" t="s">
        <v>1346</v>
      </c>
      <c r="E323" s="82">
        <v>0</v>
      </c>
      <c r="F323" s="82">
        <v>24</v>
      </c>
      <c r="H323" s="82" t="e">
        <v>#N/A</v>
      </c>
      <c r="I323" s="82" t="e">
        <v>#N/A</v>
      </c>
    </row>
    <row r="324">
      <c r="A324" s="83">
        <v>13932</v>
      </c>
      <c r="B324" s="83" t="s">
        <v>1348</v>
      </c>
      <c r="C324" s="82" t="s">
        <v>1350</v>
      </c>
      <c r="D324" s="83" t="s">
        <v>1351</v>
      </c>
      <c r="E324" s="82">
        <v>0</v>
      </c>
      <c r="F324" s="82">
        <v>17</v>
      </c>
      <c r="H324" s="82" t="e">
        <v>#N/A</v>
      </c>
      <c r="I324" s="82" t="e">
        <v>#N/A</v>
      </c>
    </row>
    <row r="325">
      <c r="A325" s="83">
        <v>12781</v>
      </c>
      <c r="B325" s="83" t="s">
        <v>1353</v>
      </c>
      <c r="C325" s="82" t="s">
        <v>1355</v>
      </c>
      <c r="D325" s="83" t="s">
        <v>1356</v>
      </c>
      <c r="E325" s="82">
        <v>0</v>
      </c>
      <c r="H325" s="82" t="e">
        <v>#N/A</v>
      </c>
      <c r="I325" s="82" t="e">
        <v>#N/A</v>
      </c>
    </row>
    <row r="326">
      <c r="A326" s="83">
        <v>12651</v>
      </c>
      <c r="B326" s="83" t="s">
        <v>1358</v>
      </c>
      <c r="C326" s="82" t="s">
        <v>1360</v>
      </c>
      <c r="D326" s="83" t="s">
        <v>1361</v>
      </c>
      <c r="E326" s="82">
        <v>2</v>
      </c>
      <c r="F326" s="82">
        <v>12</v>
      </c>
      <c r="G326" s="82">
        <v>4</v>
      </c>
      <c r="H326" s="82">
        <v>4</v>
      </c>
      <c r="I326" s="82">
        <v>0</v>
      </c>
    </row>
    <row r="327">
      <c r="A327" s="83">
        <v>12652</v>
      </c>
      <c r="B327" s="83" t="s">
        <v>1362</v>
      </c>
      <c r="C327" s="82" t="s">
        <v>1364</v>
      </c>
      <c r="D327" s="83" t="s">
        <v>1365</v>
      </c>
      <c r="E327" s="82">
        <v>1</v>
      </c>
      <c r="F327" s="82">
        <v>10</v>
      </c>
      <c r="G327" s="82">
        <v>3</v>
      </c>
      <c r="H327" s="82">
        <v>3</v>
      </c>
      <c r="I327" s="82">
        <v>0</v>
      </c>
    </row>
    <row r="328">
      <c r="A328" s="83">
        <v>12740</v>
      </c>
      <c r="B328" s="83" t="s">
        <v>1366</v>
      </c>
      <c r="C328" s="82" t="s">
        <v>1368</v>
      </c>
      <c r="D328" s="83" t="s">
        <v>1369</v>
      </c>
      <c r="E328" s="82">
        <v>4</v>
      </c>
      <c r="F328" s="82">
        <v>7</v>
      </c>
      <c r="G328" s="82">
        <v>3</v>
      </c>
      <c r="H328" s="82">
        <v>3</v>
      </c>
      <c r="I328" s="82">
        <v>0</v>
      </c>
    </row>
    <row r="329">
      <c r="A329" s="83">
        <v>12729</v>
      </c>
      <c r="B329" s="83" t="s">
        <v>1370</v>
      </c>
      <c r="C329" s="82" t="s">
        <v>1372</v>
      </c>
      <c r="D329" s="83" t="s">
        <v>1373</v>
      </c>
      <c r="E329" s="82">
        <v>2</v>
      </c>
      <c r="F329" s="82">
        <v>7</v>
      </c>
      <c r="G329" s="82">
        <v>3</v>
      </c>
      <c r="H329" s="82">
        <v>3</v>
      </c>
      <c r="I329" s="82">
        <v>0</v>
      </c>
    </row>
    <row r="330">
      <c r="A330" s="83">
        <v>11129</v>
      </c>
      <c r="B330" s="83" t="s">
        <v>1374</v>
      </c>
      <c r="C330" s="82" t="s">
        <v>1376</v>
      </c>
      <c r="D330" s="83" t="s">
        <v>1377</v>
      </c>
      <c r="E330" s="82">
        <v>0</v>
      </c>
      <c r="H330" s="82" t="e">
        <v>#N/A</v>
      </c>
      <c r="I330" s="82" t="e">
        <v>#N/A</v>
      </c>
    </row>
    <row r="331">
      <c r="A331" s="83">
        <v>12646</v>
      </c>
      <c r="B331" s="83" t="s">
        <v>1378</v>
      </c>
      <c r="C331" s="82" t="s">
        <v>1380</v>
      </c>
      <c r="D331" s="83" t="s">
        <v>1381</v>
      </c>
      <c r="E331" s="82">
        <v>0</v>
      </c>
      <c r="F331" s="82">
        <v>5</v>
      </c>
      <c r="G331" s="82">
        <v>3</v>
      </c>
      <c r="H331" s="82">
        <v>3</v>
      </c>
      <c r="I331" s="82">
        <v>0</v>
      </c>
    </row>
    <row r="332">
      <c r="A332" s="83">
        <v>12647</v>
      </c>
      <c r="B332" s="83" t="s">
        <v>1382</v>
      </c>
      <c r="C332" s="82" t="s">
        <v>1384</v>
      </c>
      <c r="D332" s="83" t="s">
        <v>1385</v>
      </c>
      <c r="E332" s="82">
        <v>0</v>
      </c>
      <c r="F332" s="82">
        <v>8</v>
      </c>
      <c r="G332" s="82">
        <v>4</v>
      </c>
      <c r="H332" s="82">
        <v>4</v>
      </c>
      <c r="I332" s="82">
        <v>0</v>
      </c>
    </row>
    <row r="333">
      <c r="A333" s="83">
        <v>12644</v>
      </c>
      <c r="B333" s="83" t="s">
        <v>1386</v>
      </c>
      <c r="C333" s="82" t="s">
        <v>1388</v>
      </c>
      <c r="D333" s="83" t="s">
        <v>1389</v>
      </c>
      <c r="E333" s="82">
        <v>5</v>
      </c>
      <c r="F333" s="82">
        <v>6</v>
      </c>
      <c r="G333" s="82">
        <v>4</v>
      </c>
      <c r="H333" s="82">
        <v>4</v>
      </c>
      <c r="I333" s="82">
        <v>0</v>
      </c>
    </row>
    <row r="334">
      <c r="A334" s="83">
        <v>12643</v>
      </c>
      <c r="B334" s="83" t="s">
        <v>1390</v>
      </c>
      <c r="C334" s="82" t="s">
        <v>1392</v>
      </c>
      <c r="D334" s="83" t="s">
        <v>1393</v>
      </c>
      <c r="E334" s="82">
        <v>2</v>
      </c>
      <c r="F334" s="82">
        <v>9</v>
      </c>
      <c r="G334" s="82">
        <v>2</v>
      </c>
      <c r="H334" s="82">
        <v>2</v>
      </c>
      <c r="I334" s="82">
        <v>0</v>
      </c>
    </row>
    <row r="335">
      <c r="A335" s="83">
        <v>11130</v>
      </c>
      <c r="B335" s="83" t="s">
        <v>1394</v>
      </c>
      <c r="C335" s="82" t="s">
        <v>1396</v>
      </c>
      <c r="D335" s="83" t="s">
        <v>1397</v>
      </c>
      <c r="E335" s="82">
        <v>0</v>
      </c>
      <c r="F335" s="82">
        <v>6</v>
      </c>
      <c r="G335" s="82">
        <v>1</v>
      </c>
      <c r="H335" s="82">
        <v>1</v>
      </c>
      <c r="I335" s="82">
        <v>0</v>
      </c>
    </row>
    <row r="336">
      <c r="A336" s="83">
        <v>12645</v>
      </c>
      <c r="B336" s="83" t="s">
        <v>1398</v>
      </c>
      <c r="C336" s="82" t="s">
        <v>1400</v>
      </c>
      <c r="D336" s="83" t="s">
        <v>1401</v>
      </c>
      <c r="E336" s="82">
        <v>62</v>
      </c>
      <c r="H336" s="82">
        <v>0</v>
      </c>
      <c r="I336" s="82">
        <v>0</v>
      </c>
    </row>
    <row r="337">
      <c r="A337" s="83">
        <v>12609</v>
      </c>
      <c r="B337" s="83" t="s">
        <v>1402</v>
      </c>
      <c r="C337" s="82" t="s">
        <v>1404</v>
      </c>
      <c r="D337" s="83" t="s">
        <v>1405</v>
      </c>
      <c r="E337" s="82">
        <v>9</v>
      </c>
      <c r="F337" s="82">
        <v>16</v>
      </c>
      <c r="G337" s="82">
        <v>12</v>
      </c>
      <c r="H337" s="82">
        <v>12</v>
      </c>
      <c r="I337" s="82">
        <v>0</v>
      </c>
    </row>
    <row r="338">
      <c r="A338" s="83">
        <v>12608</v>
      </c>
      <c r="B338" s="83" t="s">
        <v>1406</v>
      </c>
      <c r="C338" s="82" t="s">
        <v>1408</v>
      </c>
      <c r="D338" s="83" t="s">
        <v>1409</v>
      </c>
      <c r="E338" s="82">
        <v>10</v>
      </c>
      <c r="F338" s="82">
        <v>15</v>
      </c>
      <c r="G338" s="82">
        <v>14</v>
      </c>
      <c r="H338" s="82">
        <v>14</v>
      </c>
      <c r="I338" s="82">
        <v>0</v>
      </c>
    </row>
    <row r="339">
      <c r="A339" s="83">
        <v>12612</v>
      </c>
      <c r="B339" s="83" t="s">
        <v>1410</v>
      </c>
      <c r="C339" s="82" t="s">
        <v>1412</v>
      </c>
      <c r="D339" s="83" t="s">
        <v>1413</v>
      </c>
      <c r="E339" s="82">
        <v>5</v>
      </c>
      <c r="G339" s="82">
        <v>11</v>
      </c>
      <c r="H339" s="82">
        <v>11</v>
      </c>
      <c r="I339" s="82">
        <v>0</v>
      </c>
    </row>
    <row r="340">
      <c r="A340" s="83">
        <v>12607</v>
      </c>
      <c r="B340" s="83" t="s">
        <v>1414</v>
      </c>
      <c r="C340" s="82" t="s">
        <v>1416</v>
      </c>
      <c r="D340" s="83" t="s">
        <v>1417</v>
      </c>
      <c r="E340" s="82">
        <v>3</v>
      </c>
      <c r="G340" s="82">
        <v>8</v>
      </c>
      <c r="H340" s="82">
        <v>8</v>
      </c>
      <c r="I340" s="82">
        <v>0</v>
      </c>
    </row>
    <row r="341">
      <c r="A341" s="83">
        <v>12505</v>
      </c>
      <c r="B341" s="83" t="s">
        <v>1418</v>
      </c>
      <c r="C341" s="82" t="s">
        <v>1420</v>
      </c>
      <c r="D341" s="83" t="s">
        <v>1421</v>
      </c>
      <c r="E341" s="82">
        <v>0</v>
      </c>
      <c r="G341" s="82">
        <v>0</v>
      </c>
      <c r="H341" s="82" t="e">
        <v>#N/A</v>
      </c>
      <c r="I341" s="82" t="e">
        <v>#N/A</v>
      </c>
    </row>
    <row r="342">
      <c r="A342" s="83">
        <v>12504</v>
      </c>
      <c r="B342" s="83" t="s">
        <v>1422</v>
      </c>
      <c r="C342" s="82" t="s">
        <v>1424</v>
      </c>
      <c r="D342" s="83" t="s">
        <v>1425</v>
      </c>
      <c r="E342" s="82">
        <v>0</v>
      </c>
      <c r="G342" s="82">
        <v>1</v>
      </c>
      <c r="H342" s="82">
        <v>1</v>
      </c>
      <c r="I342" s="82">
        <v>0</v>
      </c>
    </row>
    <row r="343">
      <c r="A343" s="83">
        <v>12614</v>
      </c>
      <c r="B343" s="83" t="s">
        <v>1426</v>
      </c>
      <c r="C343" s="82" t="s">
        <v>1428</v>
      </c>
      <c r="D343" s="83" t="s">
        <v>1429</v>
      </c>
      <c r="E343" s="82">
        <v>0</v>
      </c>
      <c r="G343" s="82">
        <v>12</v>
      </c>
      <c r="H343" s="82">
        <v>12</v>
      </c>
      <c r="I343" s="82">
        <v>0</v>
      </c>
    </row>
    <row r="344">
      <c r="A344" s="83">
        <v>12613</v>
      </c>
      <c r="B344" s="83" t="s">
        <v>1430</v>
      </c>
      <c r="C344" s="82" t="s">
        <v>1432</v>
      </c>
      <c r="D344" s="83" t="s">
        <v>1433</v>
      </c>
      <c r="E344" s="82">
        <v>2</v>
      </c>
      <c r="G344" s="82">
        <v>14</v>
      </c>
      <c r="H344" s="82">
        <v>14</v>
      </c>
      <c r="I344" s="82">
        <v>0</v>
      </c>
    </row>
    <row r="345">
      <c r="A345" s="83">
        <v>13984</v>
      </c>
      <c r="B345" s="83" t="s">
        <v>1434</v>
      </c>
      <c r="C345" s="82" t="s">
        <v>1436</v>
      </c>
      <c r="D345" s="83" t="s">
        <v>1437</v>
      </c>
      <c r="E345" s="82">
        <v>0</v>
      </c>
      <c r="F345" s="82">
        <v>5</v>
      </c>
      <c r="G345" s="82">
        <v>4</v>
      </c>
      <c r="H345" s="82">
        <v>4</v>
      </c>
      <c r="I345" s="82">
        <v>0</v>
      </c>
    </row>
    <row r="346">
      <c r="A346" s="83">
        <v>12904</v>
      </c>
      <c r="B346" s="83" t="s">
        <v>1439</v>
      </c>
      <c r="C346" s="82" t="s">
        <v>1441</v>
      </c>
      <c r="D346" s="83" t="s">
        <v>1441</v>
      </c>
      <c r="E346" s="82">
        <v>0</v>
      </c>
      <c r="F346" s="82">
        <v>12</v>
      </c>
      <c r="G346" s="82">
        <v>2</v>
      </c>
      <c r="H346" s="82">
        <v>2</v>
      </c>
      <c r="I346" s="82">
        <v>0</v>
      </c>
    </row>
    <row r="347">
      <c r="A347" s="83">
        <v>12605</v>
      </c>
      <c r="B347" s="83" t="s">
        <v>1443</v>
      </c>
      <c r="C347" s="82" t="s">
        <v>1445</v>
      </c>
      <c r="D347" s="83" t="s">
        <v>1446</v>
      </c>
      <c r="E347" s="82">
        <v>5</v>
      </c>
      <c r="F347" s="82">
        <v>48</v>
      </c>
      <c r="H347" s="82">
        <v>0</v>
      </c>
      <c r="I347" s="82">
        <v>0</v>
      </c>
    </row>
    <row r="348">
      <c r="A348" s="83">
        <v>12606</v>
      </c>
      <c r="B348" s="83" t="s">
        <v>1447</v>
      </c>
      <c r="C348" s="82" t="s">
        <v>1449</v>
      </c>
      <c r="D348" s="83" t="s">
        <v>1450</v>
      </c>
      <c r="E348" s="82">
        <v>5</v>
      </c>
      <c r="F348" s="82">
        <v>48</v>
      </c>
      <c r="H348" s="82">
        <v>0</v>
      </c>
      <c r="I348" s="82">
        <v>0</v>
      </c>
    </row>
    <row r="349">
      <c r="A349" s="83">
        <v>12414</v>
      </c>
      <c r="B349" s="83" t="s">
        <v>1451</v>
      </c>
      <c r="C349" s="82" t="s">
        <v>1453</v>
      </c>
      <c r="D349" s="83" t="s">
        <v>1454</v>
      </c>
      <c r="E349" s="82">
        <v>6</v>
      </c>
      <c r="F349" s="82">
        <v>19</v>
      </c>
      <c r="H349" s="82">
        <v>0</v>
      </c>
      <c r="I349" s="82">
        <v>0</v>
      </c>
    </row>
    <row r="350">
      <c r="A350" s="83">
        <v>12413</v>
      </c>
      <c r="B350" s="83" t="s">
        <v>1455</v>
      </c>
      <c r="C350" s="82" t="s">
        <v>1457</v>
      </c>
      <c r="D350" s="83" t="s">
        <v>1458</v>
      </c>
      <c r="E350" s="82">
        <v>12</v>
      </c>
      <c r="F350" s="82">
        <v>19</v>
      </c>
      <c r="H350" s="82">
        <v>0</v>
      </c>
      <c r="I350" s="82">
        <v>0</v>
      </c>
    </row>
    <row r="351">
      <c r="A351" s="83">
        <v>12604</v>
      </c>
      <c r="B351" s="83" t="s">
        <v>1459</v>
      </c>
      <c r="C351" s="82" t="s">
        <v>1461</v>
      </c>
      <c r="D351" s="83" t="s">
        <v>1462</v>
      </c>
      <c r="E351" s="82">
        <v>0</v>
      </c>
      <c r="G351" s="82">
        <v>7</v>
      </c>
      <c r="H351" s="82">
        <v>7</v>
      </c>
      <c r="I351" s="82">
        <v>0</v>
      </c>
    </row>
    <row r="352">
      <c r="A352" s="83">
        <v>12603</v>
      </c>
      <c r="B352" s="83" t="s">
        <v>1463</v>
      </c>
      <c r="C352" s="82" t="s">
        <v>1465</v>
      </c>
      <c r="D352" s="83" t="s">
        <v>1466</v>
      </c>
      <c r="E352" s="82">
        <v>0</v>
      </c>
      <c r="G352" s="82">
        <v>7</v>
      </c>
      <c r="H352" s="82">
        <v>7</v>
      </c>
      <c r="I352" s="82">
        <v>0</v>
      </c>
    </row>
    <row r="353">
      <c r="A353" s="83">
        <v>11710</v>
      </c>
      <c r="B353" s="83" t="s">
        <v>1467</v>
      </c>
      <c r="C353" s="82" t="s">
        <v>1469</v>
      </c>
      <c r="D353" s="83" t="s">
        <v>1470</v>
      </c>
      <c r="E353" s="82">
        <v>5</v>
      </c>
      <c r="F353" s="82">
        <v>20</v>
      </c>
      <c r="G353" s="82">
        <v>1</v>
      </c>
      <c r="H353" s="82">
        <v>1</v>
      </c>
      <c r="I353" s="82">
        <v>0</v>
      </c>
    </row>
    <row r="354">
      <c r="A354" s="83">
        <v>11709</v>
      </c>
      <c r="B354" s="83" t="s">
        <v>1471</v>
      </c>
      <c r="C354" s="82" t="s">
        <v>1473</v>
      </c>
      <c r="D354" s="83" t="s">
        <v>1474</v>
      </c>
      <c r="E354" s="82">
        <v>7</v>
      </c>
      <c r="F354" s="82">
        <v>15</v>
      </c>
      <c r="G354" s="82">
        <v>5</v>
      </c>
      <c r="H354" s="82">
        <v>5</v>
      </c>
      <c r="I354" s="82">
        <v>0</v>
      </c>
    </row>
    <row r="355">
      <c r="A355" s="83">
        <v>12784</v>
      </c>
      <c r="B355" s="83" t="s">
        <v>1475</v>
      </c>
      <c r="C355" s="82" t="s">
        <v>1477</v>
      </c>
      <c r="D355" s="83" t="s">
        <v>1478</v>
      </c>
      <c r="E355" s="82">
        <v>0</v>
      </c>
      <c r="H355" s="82" t="e">
        <v>#N/A</v>
      </c>
      <c r="I355" s="82" t="e">
        <v>#N/A</v>
      </c>
    </row>
    <row r="356">
      <c r="A356" s="83">
        <v>13752</v>
      </c>
      <c r="B356" s="83" t="s">
        <v>1480</v>
      </c>
      <c r="C356" s="82" t="s">
        <v>1482</v>
      </c>
      <c r="D356" s="83" t="s">
        <v>1483</v>
      </c>
      <c r="E356" s="82">
        <v>0</v>
      </c>
      <c r="F356" s="82">
        <v>3</v>
      </c>
      <c r="G356" s="82">
        <v>0</v>
      </c>
      <c r="H356" s="82" t="e">
        <v>#N/A</v>
      </c>
      <c r="I356" s="82" t="e">
        <v>#N/A</v>
      </c>
    </row>
    <row r="357">
      <c r="A357" s="83">
        <v>13751</v>
      </c>
      <c r="B357" s="83" t="s">
        <v>1484</v>
      </c>
      <c r="C357" s="82" t="s">
        <v>1486</v>
      </c>
      <c r="D357" s="83" t="s">
        <v>1487</v>
      </c>
      <c r="E357" s="82">
        <v>3</v>
      </c>
      <c r="F357" s="82">
        <v>5</v>
      </c>
      <c r="G357" s="82">
        <v>1</v>
      </c>
      <c r="H357" s="82">
        <v>1</v>
      </c>
      <c r="I357" s="82">
        <v>0</v>
      </c>
    </row>
    <row r="358">
      <c r="A358" s="83">
        <v>11714</v>
      </c>
      <c r="B358" s="83" t="s">
        <v>1488</v>
      </c>
      <c r="C358" s="82" t="s">
        <v>1491</v>
      </c>
      <c r="D358" s="83" t="s">
        <v>1492</v>
      </c>
      <c r="E358" s="82">
        <v>2</v>
      </c>
      <c r="F358" s="82">
        <v>3</v>
      </c>
      <c r="G358" s="82">
        <v>5</v>
      </c>
      <c r="H358" s="82">
        <v>5</v>
      </c>
      <c r="I358" s="82">
        <v>0</v>
      </c>
    </row>
    <row r="359">
      <c r="A359" s="83">
        <v>11713</v>
      </c>
      <c r="B359" s="83" t="s">
        <v>1493</v>
      </c>
      <c r="C359" s="82" t="s">
        <v>1495</v>
      </c>
      <c r="D359" s="83" t="s">
        <v>1496</v>
      </c>
      <c r="E359" s="82">
        <v>12</v>
      </c>
      <c r="F359" s="82">
        <v>12</v>
      </c>
      <c r="G359" s="82">
        <v>12</v>
      </c>
      <c r="H359" s="82">
        <v>12</v>
      </c>
      <c r="I359" s="82">
        <v>0</v>
      </c>
    </row>
    <row r="360">
      <c r="A360" s="83">
        <v>11748</v>
      </c>
      <c r="B360" s="83" t="s">
        <v>1497</v>
      </c>
      <c r="C360" s="82" t="s">
        <v>1499</v>
      </c>
      <c r="D360" s="83" t="s">
        <v>1500</v>
      </c>
      <c r="E360" s="82">
        <v>2</v>
      </c>
      <c r="F360" s="82">
        <v>46</v>
      </c>
      <c r="G360" s="82">
        <v>4</v>
      </c>
      <c r="H360" s="82">
        <v>4</v>
      </c>
      <c r="I360" s="82">
        <v>0</v>
      </c>
    </row>
    <row r="361">
      <c r="A361" s="83">
        <v>11749</v>
      </c>
      <c r="B361" s="83" t="s">
        <v>1501</v>
      </c>
      <c r="C361" s="82" t="s">
        <v>1503</v>
      </c>
      <c r="D361" s="83" t="s">
        <v>1504</v>
      </c>
      <c r="E361" s="82">
        <v>7</v>
      </c>
      <c r="F361" s="82">
        <v>40</v>
      </c>
      <c r="G361" s="82">
        <v>5</v>
      </c>
      <c r="H361" s="82">
        <v>5</v>
      </c>
      <c r="I361" s="82">
        <v>0</v>
      </c>
    </row>
    <row r="362">
      <c r="A362" s="83">
        <v>11832</v>
      </c>
      <c r="B362" s="83" t="s">
        <v>1505</v>
      </c>
      <c r="C362" s="82" t="s">
        <v>1507</v>
      </c>
      <c r="D362" s="83" t="s">
        <v>1508</v>
      </c>
      <c r="E362" s="82">
        <v>0</v>
      </c>
      <c r="F362" s="82">
        <v>7</v>
      </c>
      <c r="H362" s="82" t="e">
        <v>#N/A</v>
      </c>
      <c r="I362" s="82" t="e">
        <v>#N/A</v>
      </c>
    </row>
    <row r="363">
      <c r="A363" s="83">
        <v>11712</v>
      </c>
      <c r="B363" s="83" t="s">
        <v>1509</v>
      </c>
      <c r="C363" s="82" t="s">
        <v>1511</v>
      </c>
      <c r="D363" s="83" t="s">
        <v>1512</v>
      </c>
      <c r="E363" s="82">
        <v>0</v>
      </c>
      <c r="F363" s="82">
        <v>35</v>
      </c>
      <c r="G363" s="82">
        <v>1</v>
      </c>
      <c r="H363" s="82">
        <v>1</v>
      </c>
      <c r="I363" s="82">
        <v>0</v>
      </c>
    </row>
    <row r="364">
      <c r="A364" s="83">
        <v>11711</v>
      </c>
      <c r="B364" s="83" t="s">
        <v>1513</v>
      </c>
      <c r="C364" s="82" t="s">
        <v>1515</v>
      </c>
      <c r="D364" s="83" t="s">
        <v>1516</v>
      </c>
      <c r="E364" s="82">
        <v>0</v>
      </c>
      <c r="F364" s="82">
        <v>39</v>
      </c>
      <c r="G364" s="82">
        <v>2</v>
      </c>
      <c r="H364" s="82">
        <v>2</v>
      </c>
      <c r="I364" s="82">
        <v>0</v>
      </c>
    </row>
    <row r="365">
      <c r="A365" s="83">
        <v>11716</v>
      </c>
      <c r="B365" s="83" t="s">
        <v>1517</v>
      </c>
      <c r="C365" s="82" t="s">
        <v>1519</v>
      </c>
      <c r="D365" s="83" t="s">
        <v>1520</v>
      </c>
      <c r="E365" s="82">
        <v>18</v>
      </c>
      <c r="F365" s="82">
        <v>39</v>
      </c>
      <c r="G365" s="82">
        <v>4</v>
      </c>
      <c r="H365" s="82">
        <v>4</v>
      </c>
      <c r="I365" s="82">
        <v>0</v>
      </c>
    </row>
    <row r="366">
      <c r="A366" s="83">
        <v>11715</v>
      </c>
      <c r="B366" s="83" t="s">
        <v>1521</v>
      </c>
      <c r="C366" s="82" t="s">
        <v>1523</v>
      </c>
      <c r="D366" s="83" t="s">
        <v>1524</v>
      </c>
      <c r="E366" s="82">
        <v>7</v>
      </c>
      <c r="F366" s="82">
        <v>60</v>
      </c>
      <c r="G366" s="82">
        <v>4</v>
      </c>
      <c r="H366" s="82">
        <v>4</v>
      </c>
      <c r="I366" s="82">
        <v>0</v>
      </c>
    </row>
    <row r="367">
      <c r="A367" s="83">
        <v>13770</v>
      </c>
      <c r="B367" s="83" t="s">
        <v>1525</v>
      </c>
      <c r="C367" s="82" t="s">
        <v>1528</v>
      </c>
      <c r="D367" s="83" t="s">
        <v>1529</v>
      </c>
      <c r="E367" s="82">
        <v>0</v>
      </c>
      <c r="F367" s="82">
        <v>14</v>
      </c>
      <c r="H367" s="82" t="e">
        <v>#N/A</v>
      </c>
      <c r="I367" s="82" t="e">
        <v>#N/A</v>
      </c>
    </row>
    <row r="368">
      <c r="A368" s="83">
        <v>11986</v>
      </c>
      <c r="B368" s="83" t="s">
        <v>1531</v>
      </c>
      <c r="C368" s="82" t="s">
        <v>1533</v>
      </c>
      <c r="D368" s="83" t="s">
        <v>1533</v>
      </c>
      <c r="E368" s="82">
        <v>0</v>
      </c>
      <c r="H368" s="82" t="e">
        <v>#N/A</v>
      </c>
      <c r="I368" s="82" t="e">
        <v>#N/A</v>
      </c>
    </row>
    <row r="369">
      <c r="A369" s="83">
        <v>11988</v>
      </c>
      <c r="B369" s="83" t="s">
        <v>1535</v>
      </c>
      <c r="C369" s="82" t="s">
        <v>1537</v>
      </c>
      <c r="D369" s="83" t="s">
        <v>1537</v>
      </c>
      <c r="E369" s="82">
        <v>0</v>
      </c>
      <c r="F369" s="82">
        <v>5</v>
      </c>
      <c r="H369" s="82" t="e">
        <v>#N/A</v>
      </c>
      <c r="I369" s="82" t="e">
        <v>#N/A</v>
      </c>
    </row>
    <row r="370">
      <c r="A370" s="83">
        <v>13743</v>
      </c>
      <c r="B370" s="83" t="s">
        <v>1539</v>
      </c>
      <c r="C370" s="82" t="s">
        <v>1541</v>
      </c>
      <c r="D370" s="83" t="s">
        <v>1542</v>
      </c>
      <c r="E370" s="82">
        <v>5</v>
      </c>
      <c r="F370" s="82">
        <v>10</v>
      </c>
      <c r="G370" s="82">
        <v>4</v>
      </c>
      <c r="H370" s="82">
        <v>4</v>
      </c>
      <c r="I370" s="82">
        <v>0</v>
      </c>
    </row>
    <row r="371">
      <c r="A371" s="83">
        <v>13742</v>
      </c>
      <c r="B371" s="83" t="s">
        <v>1545</v>
      </c>
      <c r="C371" s="82" t="s">
        <v>1547</v>
      </c>
      <c r="D371" s="83" t="s">
        <v>1548</v>
      </c>
      <c r="E371" s="82">
        <v>5</v>
      </c>
      <c r="F371" s="82">
        <v>10</v>
      </c>
      <c r="G371" s="82">
        <v>5</v>
      </c>
      <c r="H371" s="82">
        <v>5</v>
      </c>
      <c r="I371" s="82">
        <v>0</v>
      </c>
    </row>
    <row r="372">
      <c r="A372" s="83">
        <v>13745</v>
      </c>
      <c r="B372" s="83" t="s">
        <v>1549</v>
      </c>
      <c r="C372" s="82" t="s">
        <v>1551</v>
      </c>
      <c r="D372" s="83" t="s">
        <v>1552</v>
      </c>
      <c r="E372" s="82">
        <v>2</v>
      </c>
      <c r="F372" s="82">
        <v>5</v>
      </c>
      <c r="G372" s="82">
        <v>7</v>
      </c>
      <c r="H372" s="82">
        <v>7</v>
      </c>
      <c r="I372" s="82">
        <v>0</v>
      </c>
    </row>
    <row r="373">
      <c r="A373" s="83">
        <v>13744</v>
      </c>
      <c r="B373" s="83" t="s">
        <v>1553</v>
      </c>
      <c r="C373" s="82" t="s">
        <v>1555</v>
      </c>
      <c r="D373" s="83" t="s">
        <v>1556</v>
      </c>
      <c r="E373" s="82">
        <v>1</v>
      </c>
      <c r="F373" s="82">
        <v>5</v>
      </c>
      <c r="G373" s="82">
        <v>11</v>
      </c>
      <c r="H373" s="82">
        <v>11</v>
      </c>
      <c r="I373" s="82">
        <v>0</v>
      </c>
    </row>
    <row r="374">
      <c r="A374" s="83">
        <v>13747</v>
      </c>
      <c r="B374" s="83" t="s">
        <v>1557</v>
      </c>
      <c r="C374" s="82" t="s">
        <v>1559</v>
      </c>
      <c r="D374" s="83" t="s">
        <v>1560</v>
      </c>
      <c r="E374" s="82">
        <v>5</v>
      </c>
      <c r="F374" s="82">
        <v>12</v>
      </c>
      <c r="G374" s="82">
        <v>5</v>
      </c>
      <c r="H374" s="82">
        <v>5</v>
      </c>
      <c r="I374" s="82">
        <v>0</v>
      </c>
    </row>
    <row r="375">
      <c r="A375" s="83">
        <v>13746</v>
      </c>
      <c r="B375" s="83" t="s">
        <v>1561</v>
      </c>
      <c r="C375" s="82" t="s">
        <v>1563</v>
      </c>
      <c r="D375" s="83" t="s">
        <v>1564</v>
      </c>
      <c r="E375" s="82">
        <v>5</v>
      </c>
      <c r="F375" s="82">
        <v>12</v>
      </c>
      <c r="G375" s="82">
        <v>6</v>
      </c>
      <c r="H375" s="82">
        <v>6</v>
      </c>
      <c r="I375" s="82">
        <v>0</v>
      </c>
    </row>
    <row r="376">
      <c r="A376" s="83">
        <v>11987</v>
      </c>
      <c r="B376" s="83" t="s">
        <v>1565</v>
      </c>
      <c r="C376" s="82" t="s">
        <v>1567</v>
      </c>
      <c r="D376" s="83" t="s">
        <v>1568</v>
      </c>
      <c r="E376" s="82">
        <v>0</v>
      </c>
      <c r="F376" s="82">
        <v>21</v>
      </c>
      <c r="H376" s="82" t="e">
        <v>#N/A</v>
      </c>
      <c r="I376" s="82" t="e">
        <v>#N/A</v>
      </c>
    </row>
    <row r="377">
      <c r="A377" s="83">
        <v>12411</v>
      </c>
      <c r="B377" s="83" t="s">
        <v>2543</v>
      </c>
      <c r="C377" s="82" t="s">
        <v>2546</v>
      </c>
      <c r="D377" s="83" t="s">
        <v>2547</v>
      </c>
      <c r="E377" s="82">
        <v>14</v>
      </c>
      <c r="F377" s="82">
        <v>34</v>
      </c>
      <c r="G377" s="82">
        <v>5</v>
      </c>
      <c r="H377" s="82">
        <v>5</v>
      </c>
      <c r="I377" s="82">
        <v>0</v>
      </c>
    </row>
    <row r="378">
      <c r="A378" s="83">
        <v>12412</v>
      </c>
      <c r="B378" s="83" t="s">
        <v>2549</v>
      </c>
      <c r="C378" s="82" t="s">
        <v>2551</v>
      </c>
      <c r="D378" s="83" t="s">
        <v>2547</v>
      </c>
      <c r="E378" s="82">
        <v>19</v>
      </c>
      <c r="F378" s="82">
        <v>51</v>
      </c>
      <c r="G378" s="82">
        <v>10</v>
      </c>
      <c r="H378" s="82">
        <v>10</v>
      </c>
      <c r="I378" s="82">
        <v>0</v>
      </c>
    </row>
    <row r="379">
      <c r="A379" s="83">
        <v>11681</v>
      </c>
      <c r="B379" s="83" t="s">
        <v>1570</v>
      </c>
      <c r="C379" s="82" t="s">
        <v>1573</v>
      </c>
      <c r="D379" s="83" t="s">
        <v>1574</v>
      </c>
      <c r="E379" s="82">
        <v>17</v>
      </c>
      <c r="F379" s="82">
        <v>76</v>
      </c>
      <c r="H379" s="82">
        <v>0</v>
      </c>
      <c r="I379" s="82">
        <v>0</v>
      </c>
    </row>
    <row r="380">
      <c r="A380" s="83">
        <v>13989</v>
      </c>
      <c r="B380" s="83" t="s">
        <v>1575</v>
      </c>
      <c r="C380" s="82" t="s">
        <v>1577</v>
      </c>
      <c r="D380" s="83" t="s">
        <v>1578</v>
      </c>
      <c r="E380" s="82">
        <v>0</v>
      </c>
      <c r="F380" s="82">
        <v>26</v>
      </c>
      <c r="H380" s="82" t="e">
        <v>#N/A</v>
      </c>
      <c r="I380" s="82" t="e">
        <v>#N/A</v>
      </c>
    </row>
    <row r="381">
      <c r="A381" s="83">
        <v>10925</v>
      </c>
      <c r="B381" s="83" t="s">
        <v>1580</v>
      </c>
      <c r="C381" s="82" t="s">
        <v>1582</v>
      </c>
      <c r="D381" s="83" t="s">
        <v>1583</v>
      </c>
      <c r="E381" s="82">
        <v>2</v>
      </c>
      <c r="G381" s="82">
        <v>0</v>
      </c>
      <c r="H381" s="82">
        <v>0</v>
      </c>
      <c r="I381" s="82">
        <v>0</v>
      </c>
    </row>
    <row r="382">
      <c r="A382" s="83">
        <v>10924</v>
      </c>
      <c r="B382" s="83" t="s">
        <v>1584</v>
      </c>
      <c r="C382" s="82" t="s">
        <v>1586</v>
      </c>
      <c r="D382" s="83" t="s">
        <v>1587</v>
      </c>
      <c r="E382" s="82">
        <v>7</v>
      </c>
      <c r="G382" s="82">
        <v>8</v>
      </c>
      <c r="H382" s="82">
        <v>8</v>
      </c>
      <c r="I382" s="82">
        <v>0</v>
      </c>
    </row>
    <row r="383">
      <c r="A383" s="83">
        <v>11685</v>
      </c>
      <c r="B383" s="83" t="s">
        <v>1588</v>
      </c>
      <c r="C383" s="82" t="s">
        <v>1590</v>
      </c>
      <c r="D383" s="83" t="s">
        <v>1591</v>
      </c>
      <c r="E383" s="82">
        <v>2</v>
      </c>
      <c r="G383" s="82">
        <v>15</v>
      </c>
      <c r="H383" s="82">
        <v>15</v>
      </c>
      <c r="I383" s="82">
        <v>0</v>
      </c>
    </row>
    <row r="384">
      <c r="A384" s="83">
        <v>11684</v>
      </c>
      <c r="B384" s="83" t="s">
        <v>1592</v>
      </c>
      <c r="C384" s="82" t="s">
        <v>1594</v>
      </c>
      <c r="D384" s="83" t="s">
        <v>1595</v>
      </c>
      <c r="E384" s="82">
        <v>2</v>
      </c>
      <c r="G384" s="82">
        <v>1</v>
      </c>
      <c r="H384" s="82">
        <v>1</v>
      </c>
      <c r="I384" s="82">
        <v>0</v>
      </c>
    </row>
    <row r="385">
      <c r="A385" s="83">
        <v>13773</v>
      </c>
      <c r="B385" s="83" t="s">
        <v>1596</v>
      </c>
      <c r="C385" s="82" t="s">
        <v>1598</v>
      </c>
      <c r="D385" s="83" t="s">
        <v>1599</v>
      </c>
      <c r="E385" s="82">
        <v>0</v>
      </c>
      <c r="F385" s="82">
        <v>7</v>
      </c>
      <c r="G385" s="82">
        <v>4</v>
      </c>
      <c r="H385" s="82">
        <v>4</v>
      </c>
      <c r="I385" s="82">
        <v>0</v>
      </c>
    </row>
    <row r="386">
      <c r="A386" s="83">
        <v>10930</v>
      </c>
      <c r="B386" s="83" t="s">
        <v>1600</v>
      </c>
      <c r="C386" s="82" t="s">
        <v>1602</v>
      </c>
      <c r="D386" s="83" t="s">
        <v>1603</v>
      </c>
      <c r="E386" s="82">
        <v>0</v>
      </c>
      <c r="H386" s="82" t="e">
        <v>#N/A</v>
      </c>
      <c r="I386" s="82" t="e">
        <v>#N/A</v>
      </c>
    </row>
    <row r="387">
      <c r="A387" s="83">
        <v>10929</v>
      </c>
      <c r="B387" s="83" t="s">
        <v>1604</v>
      </c>
      <c r="C387" s="82" t="s">
        <v>1606</v>
      </c>
      <c r="D387" s="83" t="s">
        <v>1607</v>
      </c>
      <c r="E387" s="82">
        <v>0</v>
      </c>
      <c r="H387" s="82" t="e">
        <v>#N/A</v>
      </c>
      <c r="I387" s="82" t="e">
        <v>#N/A</v>
      </c>
    </row>
    <row r="388">
      <c r="A388" s="83">
        <v>11625</v>
      </c>
      <c r="B388" s="83" t="s">
        <v>1608</v>
      </c>
      <c r="C388" s="82" t="s">
        <v>1610</v>
      </c>
      <c r="D388" s="83" t="s">
        <v>1611</v>
      </c>
      <c r="E388" s="82">
        <v>0</v>
      </c>
      <c r="F388" s="82">
        <v>86</v>
      </c>
      <c r="G388" s="82">
        <v>3</v>
      </c>
      <c r="H388" s="82">
        <v>3</v>
      </c>
      <c r="I388" s="82">
        <v>0</v>
      </c>
    </row>
    <row r="389">
      <c r="A389" s="83">
        <v>10927</v>
      </c>
      <c r="B389" s="83" t="s">
        <v>1612</v>
      </c>
      <c r="C389" s="82" t="s">
        <v>1614</v>
      </c>
      <c r="D389" s="83" t="s">
        <v>1615</v>
      </c>
      <c r="E389" s="82">
        <v>0</v>
      </c>
      <c r="H389" s="82" t="e">
        <v>#N/A</v>
      </c>
      <c r="I389" s="82" t="e">
        <v>#N/A</v>
      </c>
    </row>
    <row r="390">
      <c r="A390" s="83">
        <v>10926</v>
      </c>
      <c r="B390" s="83" t="s">
        <v>1616</v>
      </c>
      <c r="C390" s="82" t="s">
        <v>1618</v>
      </c>
      <c r="D390" s="83" t="s">
        <v>1619</v>
      </c>
      <c r="E390" s="82">
        <v>0</v>
      </c>
      <c r="H390" s="82" t="e">
        <v>#N/A</v>
      </c>
      <c r="I390" s="82" t="e">
        <v>#N/A</v>
      </c>
    </row>
    <row r="391">
      <c r="A391" s="83">
        <v>11616</v>
      </c>
      <c r="B391" s="83" t="s">
        <v>1620</v>
      </c>
      <c r="C391" s="82" t="s">
        <v>1622</v>
      </c>
      <c r="D391" s="83" t="s">
        <v>1623</v>
      </c>
      <c r="E391" s="82">
        <v>1</v>
      </c>
      <c r="F391" s="82">
        <v>10</v>
      </c>
      <c r="G391" s="82">
        <v>3</v>
      </c>
      <c r="H391" s="82">
        <v>3</v>
      </c>
      <c r="I391" s="82">
        <v>0</v>
      </c>
    </row>
    <row r="392">
      <c r="A392" s="83">
        <v>11617</v>
      </c>
      <c r="B392" s="83" t="s">
        <v>1624</v>
      </c>
      <c r="C392" s="82" t="s">
        <v>1626</v>
      </c>
      <c r="D392" s="83" t="s">
        <v>1627</v>
      </c>
      <c r="E392" s="82">
        <v>0</v>
      </c>
      <c r="F392" s="82">
        <v>24</v>
      </c>
      <c r="H392" s="82" t="e">
        <v>#N/A</v>
      </c>
      <c r="I392" s="82" t="e">
        <v>#N/A</v>
      </c>
    </row>
    <row r="393">
      <c r="A393" s="83">
        <v>10923</v>
      </c>
      <c r="B393" s="83" t="s">
        <v>1628</v>
      </c>
      <c r="C393" s="82" t="s">
        <v>1630</v>
      </c>
      <c r="D393" s="83" t="s">
        <v>1631</v>
      </c>
      <c r="E393" s="82">
        <v>5</v>
      </c>
      <c r="F393" s="82">
        <v>14</v>
      </c>
      <c r="G393" s="82">
        <v>4</v>
      </c>
      <c r="H393" s="82">
        <v>4</v>
      </c>
      <c r="I393" s="82">
        <v>0</v>
      </c>
    </row>
    <row r="394">
      <c r="A394" s="83">
        <v>10922</v>
      </c>
      <c r="B394" s="83" t="s">
        <v>1632</v>
      </c>
      <c r="C394" s="82" t="s">
        <v>1634</v>
      </c>
      <c r="D394" s="83" t="s">
        <v>1635</v>
      </c>
      <c r="E394" s="82">
        <v>3</v>
      </c>
      <c r="F394" s="82">
        <v>13</v>
      </c>
      <c r="G394" s="82">
        <v>6</v>
      </c>
      <c r="H394" s="82">
        <v>6</v>
      </c>
      <c r="I394" s="82">
        <v>0</v>
      </c>
    </row>
    <row r="395">
      <c r="A395" s="83">
        <v>11736</v>
      </c>
      <c r="B395" s="83" t="s">
        <v>1636</v>
      </c>
      <c r="C395" s="82" t="s">
        <v>1638</v>
      </c>
      <c r="D395" s="83" t="s">
        <v>1639</v>
      </c>
      <c r="E395" s="82">
        <v>0</v>
      </c>
      <c r="H395" s="82" t="e">
        <v>#N/A</v>
      </c>
      <c r="I395" s="82" t="e">
        <v>#N/A</v>
      </c>
    </row>
    <row r="396">
      <c r="A396" s="83">
        <v>12565</v>
      </c>
      <c r="B396" s="83" t="s">
        <v>1640</v>
      </c>
      <c r="C396" s="82" t="s">
        <v>1642</v>
      </c>
      <c r="D396" s="83" t="s">
        <v>1643</v>
      </c>
      <c r="E396" s="82">
        <v>0</v>
      </c>
      <c r="H396" s="82" t="e">
        <v>#N/A</v>
      </c>
      <c r="I396" s="82" t="e">
        <v>#N/A</v>
      </c>
    </row>
    <row r="397">
      <c r="A397" s="83">
        <v>11653</v>
      </c>
      <c r="B397" s="83" t="s">
        <v>1644</v>
      </c>
      <c r="C397" s="82" t="s">
        <v>1646</v>
      </c>
      <c r="D397" s="83" t="s">
        <v>1647</v>
      </c>
      <c r="E397" s="82">
        <v>0</v>
      </c>
      <c r="H397" s="82" t="e">
        <v>#N/A</v>
      </c>
      <c r="I397" s="82" t="e">
        <v>#N/A</v>
      </c>
    </row>
    <row r="398">
      <c r="A398" s="83">
        <v>11652</v>
      </c>
      <c r="B398" s="83" t="s">
        <v>1648</v>
      </c>
      <c r="C398" s="82" t="s">
        <v>1650</v>
      </c>
      <c r="D398" s="83" t="s">
        <v>1651</v>
      </c>
      <c r="E398" s="82">
        <v>0</v>
      </c>
      <c r="H398" s="82" t="e">
        <v>#N/A</v>
      </c>
      <c r="I398" s="82" t="e">
        <v>#N/A</v>
      </c>
    </row>
    <row r="399">
      <c r="A399" s="83">
        <v>11737</v>
      </c>
      <c r="B399" s="83" t="s">
        <v>1652</v>
      </c>
      <c r="C399" s="82" t="s">
        <v>1654</v>
      </c>
      <c r="D399" s="83" t="s">
        <v>1655</v>
      </c>
      <c r="E399" s="82">
        <v>0</v>
      </c>
      <c r="F399" s="82">
        <v>6</v>
      </c>
      <c r="G399" s="82">
        <v>1</v>
      </c>
      <c r="H399" s="82">
        <v>1</v>
      </c>
      <c r="I399" s="82">
        <v>0</v>
      </c>
    </row>
    <row r="400">
      <c r="A400" s="83">
        <v>11884</v>
      </c>
      <c r="B400" s="83" t="s">
        <v>1656</v>
      </c>
      <c r="C400" s="82" t="s">
        <v>1658</v>
      </c>
      <c r="D400" s="83" t="s">
        <v>1658</v>
      </c>
      <c r="E400" s="82">
        <v>0</v>
      </c>
      <c r="H400" s="82" t="e">
        <v>#N/A</v>
      </c>
      <c r="I400" s="82" t="e">
        <v>#N/A</v>
      </c>
    </row>
    <row r="401">
      <c r="A401" s="83">
        <v>10890</v>
      </c>
      <c r="B401" s="83" t="s">
        <v>1660</v>
      </c>
      <c r="C401" s="82" t="s">
        <v>1662</v>
      </c>
      <c r="D401" s="83" t="s">
        <v>1663</v>
      </c>
      <c r="E401" s="82">
        <v>9</v>
      </c>
      <c r="G401" s="82">
        <v>2</v>
      </c>
      <c r="H401" s="82">
        <v>2</v>
      </c>
      <c r="I401" s="82">
        <v>0</v>
      </c>
    </row>
    <row r="402">
      <c r="A402" s="83">
        <v>10889</v>
      </c>
      <c r="B402" s="83" t="s">
        <v>1664</v>
      </c>
      <c r="C402" s="82" t="s">
        <v>1666</v>
      </c>
      <c r="D402" s="83" t="s">
        <v>1667</v>
      </c>
      <c r="E402" s="82">
        <v>8</v>
      </c>
      <c r="G402" s="82">
        <v>5</v>
      </c>
      <c r="H402" s="82">
        <v>5</v>
      </c>
      <c r="I402" s="82">
        <v>0</v>
      </c>
    </row>
    <row r="403">
      <c r="A403" s="83">
        <v>10892</v>
      </c>
      <c r="B403" s="83" t="s">
        <v>1668</v>
      </c>
      <c r="C403" s="82" t="s">
        <v>1670</v>
      </c>
      <c r="D403" s="83" t="s">
        <v>1671</v>
      </c>
      <c r="E403" s="82">
        <v>2</v>
      </c>
      <c r="F403" s="82">
        <v>20</v>
      </c>
      <c r="G403" s="82">
        <v>6</v>
      </c>
      <c r="H403" s="82">
        <v>6</v>
      </c>
      <c r="I403" s="82">
        <v>0</v>
      </c>
    </row>
    <row r="404">
      <c r="A404" s="83">
        <v>10891</v>
      </c>
      <c r="B404" s="83" t="s">
        <v>1672</v>
      </c>
      <c r="C404" s="82" t="s">
        <v>1674</v>
      </c>
      <c r="D404" s="83" t="s">
        <v>1675</v>
      </c>
      <c r="E404" s="82">
        <v>2</v>
      </c>
      <c r="F404" s="82">
        <v>110</v>
      </c>
      <c r="G404" s="82">
        <v>9</v>
      </c>
      <c r="H404" s="82">
        <v>9</v>
      </c>
      <c r="I404" s="82">
        <v>0</v>
      </c>
    </row>
    <row r="405">
      <c r="A405" s="83">
        <v>11216</v>
      </c>
      <c r="B405" s="83" t="s">
        <v>1676</v>
      </c>
      <c r="C405" s="82" t="s">
        <v>1678</v>
      </c>
      <c r="D405" s="83" t="s">
        <v>1679</v>
      </c>
      <c r="E405" s="82">
        <v>0</v>
      </c>
      <c r="H405" s="82" t="e">
        <v>#N/A</v>
      </c>
      <c r="I405" s="82" t="e">
        <v>#N/A</v>
      </c>
    </row>
    <row r="406">
      <c r="A406" s="83">
        <v>10885</v>
      </c>
      <c r="B406" s="83" t="s">
        <v>1680</v>
      </c>
      <c r="C406" s="82" t="s">
        <v>1682</v>
      </c>
      <c r="D406" s="83" t="s">
        <v>1683</v>
      </c>
      <c r="E406" s="82">
        <v>0</v>
      </c>
      <c r="H406" s="82" t="e">
        <v>#N/A</v>
      </c>
      <c r="I406" s="82" t="e">
        <v>#N/A</v>
      </c>
    </row>
    <row r="407">
      <c r="A407" s="83">
        <v>11870</v>
      </c>
      <c r="B407" s="83" t="s">
        <v>1684</v>
      </c>
      <c r="C407" s="82" t="s">
        <v>1686</v>
      </c>
      <c r="D407" s="83" t="s">
        <v>1687</v>
      </c>
      <c r="E407" s="82">
        <v>0</v>
      </c>
      <c r="H407" s="82" t="e">
        <v>#N/A</v>
      </c>
      <c r="I407" s="82" t="e">
        <v>#N/A</v>
      </c>
    </row>
    <row r="408">
      <c r="A408" s="83">
        <v>10888</v>
      </c>
      <c r="B408" s="83" t="s">
        <v>1688</v>
      </c>
      <c r="C408" s="82" t="s">
        <v>1690</v>
      </c>
      <c r="D408" s="83" t="s">
        <v>1691</v>
      </c>
      <c r="E408" s="82">
        <v>3</v>
      </c>
      <c r="G408" s="82">
        <v>2</v>
      </c>
      <c r="H408" s="82">
        <v>2</v>
      </c>
      <c r="I408" s="82">
        <v>0</v>
      </c>
    </row>
    <row r="409">
      <c r="A409" s="83">
        <v>10887</v>
      </c>
      <c r="B409" s="83" t="s">
        <v>1692</v>
      </c>
      <c r="C409" s="82" t="s">
        <v>1694</v>
      </c>
      <c r="D409" s="83" t="s">
        <v>1695</v>
      </c>
      <c r="E409" s="82">
        <v>4</v>
      </c>
      <c r="G409" s="82">
        <v>7</v>
      </c>
      <c r="H409" s="82">
        <v>7</v>
      </c>
      <c r="I409" s="82">
        <v>0</v>
      </c>
    </row>
    <row r="410">
      <c r="A410" s="83">
        <v>10886</v>
      </c>
      <c r="B410" s="83" t="s">
        <v>1696</v>
      </c>
      <c r="C410" s="82" t="s">
        <v>1698</v>
      </c>
      <c r="D410" s="83" t="s">
        <v>1699</v>
      </c>
      <c r="E410" s="82">
        <v>5</v>
      </c>
      <c r="F410" s="82">
        <v>10</v>
      </c>
      <c r="G410" s="82">
        <v>4</v>
      </c>
      <c r="H410" s="82">
        <v>4</v>
      </c>
      <c r="I410" s="82">
        <v>0</v>
      </c>
    </row>
    <row r="411">
      <c r="A411" s="83">
        <v>11509</v>
      </c>
      <c r="B411" s="83" t="s">
        <v>1700</v>
      </c>
      <c r="C411" s="82" t="s">
        <v>1702</v>
      </c>
      <c r="D411" s="83" t="s">
        <v>1703</v>
      </c>
      <c r="E411" s="82">
        <v>0</v>
      </c>
      <c r="F411" s="82">
        <v>7</v>
      </c>
      <c r="G411" s="82">
        <v>7</v>
      </c>
      <c r="H411" s="82">
        <v>7</v>
      </c>
      <c r="I411" s="82">
        <v>0</v>
      </c>
    </row>
    <row r="412">
      <c r="A412" s="83">
        <v>10901</v>
      </c>
      <c r="B412" s="83" t="s">
        <v>1704</v>
      </c>
      <c r="C412" s="82" t="s">
        <v>1706</v>
      </c>
      <c r="D412" s="83" t="s">
        <v>1707</v>
      </c>
      <c r="E412" s="82">
        <v>0</v>
      </c>
      <c r="F412" s="82">
        <v>569</v>
      </c>
      <c r="H412" s="82" t="e">
        <v>#N/A</v>
      </c>
      <c r="I412" s="82" t="e">
        <v>#N/A</v>
      </c>
    </row>
    <row r="413">
      <c r="A413" s="83">
        <v>13539</v>
      </c>
      <c r="B413" s="83" t="s">
        <v>1708</v>
      </c>
      <c r="C413" s="82" t="s">
        <v>1710</v>
      </c>
      <c r="D413" s="83" t="s">
        <v>1711</v>
      </c>
      <c r="E413" s="82">
        <v>0</v>
      </c>
      <c r="F413" s="82">
        <v>68</v>
      </c>
      <c r="H413" s="82" t="e">
        <v>#N/A</v>
      </c>
      <c r="I413" s="82" t="e">
        <v>#N/A</v>
      </c>
    </row>
    <row r="414">
      <c r="A414" s="83">
        <v>10894</v>
      </c>
      <c r="B414" s="83" t="s">
        <v>1712</v>
      </c>
      <c r="C414" s="82" t="s">
        <v>1714</v>
      </c>
      <c r="D414" s="83" t="s">
        <v>1715</v>
      </c>
      <c r="E414" s="82">
        <v>3</v>
      </c>
      <c r="F414" s="82">
        <v>137</v>
      </c>
      <c r="G414" s="82">
        <v>19</v>
      </c>
      <c r="H414" s="82">
        <v>19</v>
      </c>
      <c r="I414" s="82">
        <v>0</v>
      </c>
    </row>
    <row r="415">
      <c r="A415" s="83">
        <v>10893</v>
      </c>
      <c r="B415" s="83" t="s">
        <v>1716</v>
      </c>
      <c r="C415" s="82" t="s">
        <v>1718</v>
      </c>
      <c r="D415" s="83" t="s">
        <v>1719</v>
      </c>
      <c r="E415" s="82">
        <v>0</v>
      </c>
      <c r="F415" s="82">
        <v>140</v>
      </c>
      <c r="G415" s="82">
        <v>16</v>
      </c>
      <c r="H415" s="82">
        <v>16</v>
      </c>
      <c r="I415" s="82">
        <v>0</v>
      </c>
    </row>
    <row r="416">
      <c r="A416" s="83">
        <v>10896</v>
      </c>
      <c r="B416" s="83" t="s">
        <v>1720</v>
      </c>
      <c r="C416" s="82" t="s">
        <v>1722</v>
      </c>
      <c r="D416" s="83" t="s">
        <v>1723</v>
      </c>
      <c r="E416" s="82">
        <v>5</v>
      </c>
      <c r="F416" s="82">
        <v>0</v>
      </c>
      <c r="G416" s="82">
        <v>6</v>
      </c>
      <c r="H416" s="82">
        <v>6</v>
      </c>
      <c r="I416" s="82">
        <v>0</v>
      </c>
    </row>
    <row r="417">
      <c r="A417" s="83">
        <v>10895</v>
      </c>
      <c r="B417" s="83" t="s">
        <v>1724</v>
      </c>
      <c r="C417" s="82" t="s">
        <v>1726</v>
      </c>
      <c r="D417" s="83" t="s">
        <v>1727</v>
      </c>
      <c r="E417" s="82">
        <v>5</v>
      </c>
      <c r="F417" s="82">
        <v>8</v>
      </c>
      <c r="G417" s="82">
        <v>6</v>
      </c>
      <c r="H417" s="82">
        <v>6</v>
      </c>
      <c r="I417" s="82">
        <v>0</v>
      </c>
    </row>
    <row r="418">
      <c r="A418" s="83">
        <v>10912</v>
      </c>
      <c r="B418" s="83" t="s">
        <v>1728</v>
      </c>
      <c r="C418" s="82" t="s">
        <v>1730</v>
      </c>
      <c r="D418" s="83" t="s">
        <v>1731</v>
      </c>
      <c r="E418" s="82">
        <v>4</v>
      </c>
      <c r="F418" s="82">
        <v>16</v>
      </c>
      <c r="G418" s="82">
        <v>0</v>
      </c>
      <c r="H418" s="82">
        <v>0</v>
      </c>
      <c r="I418" s="82">
        <v>0</v>
      </c>
    </row>
    <row r="419">
      <c r="A419" s="83">
        <v>10911</v>
      </c>
      <c r="B419" s="83" t="s">
        <v>1732</v>
      </c>
      <c r="C419" s="82" t="s">
        <v>1734</v>
      </c>
      <c r="D419" s="83" t="s">
        <v>1735</v>
      </c>
      <c r="E419" s="82">
        <v>3</v>
      </c>
      <c r="F419" s="82">
        <v>43</v>
      </c>
      <c r="G419" s="82">
        <v>2</v>
      </c>
      <c r="H419" s="82">
        <v>2</v>
      </c>
      <c r="I419" s="82">
        <v>0</v>
      </c>
    </row>
    <row r="420">
      <c r="A420" s="83">
        <v>10914</v>
      </c>
      <c r="B420" s="83" t="s">
        <v>1736</v>
      </c>
      <c r="C420" s="82" t="s">
        <v>1738</v>
      </c>
      <c r="D420" s="83" t="s">
        <v>1739</v>
      </c>
      <c r="E420" s="82">
        <v>10</v>
      </c>
      <c r="F420" s="82">
        <v>20</v>
      </c>
      <c r="G420" s="82">
        <v>6</v>
      </c>
      <c r="H420" s="82">
        <v>6</v>
      </c>
      <c r="I420" s="82">
        <v>0</v>
      </c>
    </row>
    <row r="421">
      <c r="A421" s="83">
        <v>10913</v>
      </c>
      <c r="B421" s="83" t="s">
        <v>1740</v>
      </c>
      <c r="C421" s="82" t="s">
        <v>1742</v>
      </c>
      <c r="D421" s="83" t="s">
        <v>1743</v>
      </c>
      <c r="E421" s="82">
        <v>6</v>
      </c>
      <c r="F421" s="82">
        <v>10</v>
      </c>
      <c r="G421" s="82">
        <v>11</v>
      </c>
      <c r="H421" s="82">
        <v>11</v>
      </c>
      <c r="I421" s="82">
        <v>0</v>
      </c>
    </row>
    <row r="422">
      <c r="A422" s="83">
        <v>11619</v>
      </c>
      <c r="B422" s="83" t="s">
        <v>1744</v>
      </c>
      <c r="C422" s="82" t="s">
        <v>1746</v>
      </c>
      <c r="D422" s="83" t="s">
        <v>1747</v>
      </c>
      <c r="E422" s="82">
        <v>1</v>
      </c>
      <c r="F422" s="82">
        <v>17</v>
      </c>
      <c r="G422" s="82">
        <v>2</v>
      </c>
      <c r="H422" s="82">
        <v>2</v>
      </c>
      <c r="I422" s="82">
        <v>0</v>
      </c>
    </row>
    <row r="423">
      <c r="A423" s="83">
        <v>11620</v>
      </c>
      <c r="B423" s="83" t="s">
        <v>1748</v>
      </c>
      <c r="C423" s="82" t="s">
        <v>1750</v>
      </c>
      <c r="D423" s="83" t="s">
        <v>1751</v>
      </c>
      <c r="E423" s="82">
        <v>0</v>
      </c>
      <c r="F423" s="82">
        <v>35</v>
      </c>
      <c r="G423" s="82">
        <v>0</v>
      </c>
      <c r="H423" s="82" t="e">
        <v>#N/A</v>
      </c>
      <c r="I423" s="82" t="e">
        <v>#N/A</v>
      </c>
    </row>
    <row r="424">
      <c r="A424" s="83">
        <v>11636</v>
      </c>
      <c r="B424" s="83" t="s">
        <v>1752</v>
      </c>
      <c r="C424" s="82" t="s">
        <v>1754</v>
      </c>
      <c r="D424" s="83" t="s">
        <v>1755</v>
      </c>
      <c r="E424" s="82">
        <v>0</v>
      </c>
      <c r="H424" s="82" t="e">
        <v>#N/A</v>
      </c>
      <c r="I424" s="82" t="e">
        <v>#N/A</v>
      </c>
    </row>
    <row r="425">
      <c r="A425" s="83">
        <v>11635</v>
      </c>
      <c r="B425" s="83" t="s">
        <v>1756</v>
      </c>
      <c r="C425" s="82" t="s">
        <v>1758</v>
      </c>
      <c r="D425" s="83" t="s">
        <v>1759</v>
      </c>
      <c r="E425" s="82">
        <v>0</v>
      </c>
      <c r="H425" s="82" t="e">
        <v>#N/A</v>
      </c>
      <c r="I425" s="82" t="e">
        <v>#N/A</v>
      </c>
    </row>
    <row r="426">
      <c r="A426" s="83">
        <v>11634</v>
      </c>
      <c r="B426" s="83" t="s">
        <v>1760</v>
      </c>
      <c r="C426" s="82" t="s">
        <v>1762</v>
      </c>
      <c r="D426" s="83" t="s">
        <v>1763</v>
      </c>
      <c r="E426" s="82">
        <v>1</v>
      </c>
      <c r="G426" s="82">
        <v>1</v>
      </c>
      <c r="H426" s="82">
        <v>1</v>
      </c>
      <c r="I426" s="82">
        <v>0</v>
      </c>
    </row>
    <row r="427">
      <c r="A427" s="83">
        <v>11633</v>
      </c>
      <c r="B427" s="83" t="s">
        <v>1764</v>
      </c>
      <c r="C427" s="82" t="s">
        <v>1770</v>
      </c>
      <c r="D427" s="83" t="s">
        <v>1767</v>
      </c>
      <c r="E427" s="82">
        <v>0</v>
      </c>
      <c r="G427" s="82">
        <v>0</v>
      </c>
      <c r="H427" s="82">
        <v>2</v>
      </c>
      <c r="I427" s="82">
        <v>-2</v>
      </c>
    </row>
    <row r="428">
      <c r="A428" s="83">
        <v>10916</v>
      </c>
      <c r="B428" s="83" t="s">
        <v>1768</v>
      </c>
      <c r="C428" s="82" t="s">
        <v>11555</v>
      </c>
      <c r="D428" s="83" t="s">
        <v>1771</v>
      </c>
      <c r="E428" s="82">
        <v>1</v>
      </c>
      <c r="F428" s="82">
        <v>21</v>
      </c>
      <c r="G428" s="82">
        <v>2</v>
      </c>
      <c r="H428" s="82">
        <v>2</v>
      </c>
      <c r="I428" s="82">
        <v>0</v>
      </c>
    </row>
    <row r="429">
      <c r="A429" s="83">
        <v>10915</v>
      </c>
      <c r="B429" s="83" t="s">
        <v>1772</v>
      </c>
      <c r="C429" s="82" t="s">
        <v>1774</v>
      </c>
      <c r="D429" s="83" t="s">
        <v>1775</v>
      </c>
      <c r="E429" s="82">
        <v>8</v>
      </c>
      <c r="F429" s="82">
        <v>7</v>
      </c>
      <c r="G429" s="82">
        <v>0</v>
      </c>
      <c r="H429" s="82">
        <v>0</v>
      </c>
      <c r="I429" s="82">
        <v>0</v>
      </c>
    </row>
    <row r="430">
      <c r="A430" s="83">
        <v>12517</v>
      </c>
      <c r="B430" s="83" t="s">
        <v>1776</v>
      </c>
      <c r="C430" s="82" t="s">
        <v>1778</v>
      </c>
      <c r="D430" s="83" t="s">
        <v>1779</v>
      </c>
      <c r="E430" s="82">
        <v>0</v>
      </c>
      <c r="H430" s="82" t="e">
        <v>#N/A</v>
      </c>
      <c r="I430" s="82" t="e">
        <v>#N/A</v>
      </c>
    </row>
    <row r="431">
      <c r="A431" s="83">
        <v>12518</v>
      </c>
      <c r="B431" s="83" t="s">
        <v>1780</v>
      </c>
      <c r="C431" s="82" t="s">
        <v>1782</v>
      </c>
      <c r="D431" s="83" t="s">
        <v>1783</v>
      </c>
      <c r="E431" s="82">
        <v>0</v>
      </c>
      <c r="H431" s="82" t="e">
        <v>#N/A</v>
      </c>
      <c r="I431" s="82" t="e">
        <v>#N/A</v>
      </c>
    </row>
    <row r="432">
      <c r="A432" s="83">
        <v>10918</v>
      </c>
      <c r="B432" s="83" t="s">
        <v>1784</v>
      </c>
      <c r="C432" s="82" t="s">
        <v>1786</v>
      </c>
      <c r="D432" s="83" t="s">
        <v>1787</v>
      </c>
      <c r="E432" s="82">
        <v>1</v>
      </c>
      <c r="F432" s="82">
        <v>8</v>
      </c>
      <c r="G432" s="82">
        <v>25</v>
      </c>
      <c r="H432" s="82">
        <v>25</v>
      </c>
      <c r="I432" s="82">
        <v>0</v>
      </c>
    </row>
    <row r="433">
      <c r="A433" s="83">
        <v>10917</v>
      </c>
      <c r="B433" s="83" t="s">
        <v>1788</v>
      </c>
      <c r="C433" s="82" t="s">
        <v>1790</v>
      </c>
      <c r="D433" s="83" t="s">
        <v>1791</v>
      </c>
      <c r="E433" s="82">
        <v>5</v>
      </c>
      <c r="F433" s="82">
        <v>13</v>
      </c>
      <c r="G433" s="82">
        <v>21</v>
      </c>
      <c r="H433" s="82">
        <v>21</v>
      </c>
      <c r="I433" s="82">
        <v>0</v>
      </c>
    </row>
    <row r="434">
      <c r="A434" s="83">
        <v>10920</v>
      </c>
      <c r="B434" s="83" t="s">
        <v>1792</v>
      </c>
      <c r="C434" s="82" t="s">
        <v>1794</v>
      </c>
      <c r="D434" s="83" t="s">
        <v>1795</v>
      </c>
      <c r="E434" s="82">
        <v>0</v>
      </c>
      <c r="H434" s="82" t="e">
        <v>#N/A</v>
      </c>
      <c r="I434" s="82" t="e">
        <v>#N/A</v>
      </c>
    </row>
    <row r="435">
      <c r="A435" s="83">
        <v>10919</v>
      </c>
      <c r="B435" s="83" t="s">
        <v>1796</v>
      </c>
      <c r="C435" s="82" t="s">
        <v>1798</v>
      </c>
      <c r="D435" s="83" t="s">
        <v>1799</v>
      </c>
      <c r="E435" s="82">
        <v>5</v>
      </c>
      <c r="H435" s="82">
        <v>0</v>
      </c>
      <c r="I435" s="82">
        <v>0</v>
      </c>
    </row>
    <row r="436">
      <c r="A436" s="83">
        <v>11692</v>
      </c>
      <c r="B436" s="83" t="s">
        <v>1800</v>
      </c>
      <c r="C436" s="82" t="s">
        <v>1802</v>
      </c>
      <c r="D436" s="83" t="s">
        <v>1803</v>
      </c>
      <c r="E436" s="82">
        <v>0</v>
      </c>
      <c r="G436" s="82">
        <v>1</v>
      </c>
      <c r="H436" s="82">
        <v>1</v>
      </c>
      <c r="I436" s="82">
        <v>0</v>
      </c>
    </row>
    <row r="437">
      <c r="A437" s="83">
        <v>11691</v>
      </c>
      <c r="B437" s="83" t="s">
        <v>1804</v>
      </c>
      <c r="C437" s="82" t="s">
        <v>1806</v>
      </c>
      <c r="D437" s="83" t="s">
        <v>1807</v>
      </c>
      <c r="E437" s="82">
        <v>17</v>
      </c>
      <c r="G437" s="82">
        <v>0</v>
      </c>
      <c r="H437" s="82">
        <v>0</v>
      </c>
      <c r="I437" s="82">
        <v>0</v>
      </c>
    </row>
    <row r="438">
      <c r="A438" s="83">
        <v>11723</v>
      </c>
      <c r="B438" s="83" t="s">
        <v>1808</v>
      </c>
      <c r="C438" s="82" t="s">
        <v>1810</v>
      </c>
      <c r="D438" s="83" t="s">
        <v>1811</v>
      </c>
      <c r="E438" s="82">
        <v>18</v>
      </c>
      <c r="F438" s="82">
        <v>190</v>
      </c>
      <c r="H438" s="82">
        <v>0</v>
      </c>
      <c r="I438" s="82">
        <v>0</v>
      </c>
    </row>
    <row r="439">
      <c r="A439" s="83">
        <v>11722</v>
      </c>
      <c r="B439" s="83" t="s">
        <v>1812</v>
      </c>
      <c r="C439" s="82" t="s">
        <v>1814</v>
      </c>
      <c r="D439" s="83" t="s">
        <v>1815</v>
      </c>
      <c r="E439" s="82">
        <v>11</v>
      </c>
      <c r="F439" s="82">
        <v>168</v>
      </c>
      <c r="H439" s="82">
        <v>0</v>
      </c>
      <c r="I439" s="82">
        <v>0</v>
      </c>
    </row>
    <row r="440">
      <c r="A440" s="83">
        <v>11655</v>
      </c>
      <c r="B440" s="83" t="s">
        <v>1816</v>
      </c>
      <c r="C440" s="82" t="s">
        <v>1818</v>
      </c>
      <c r="D440" s="83" t="s">
        <v>1819</v>
      </c>
      <c r="E440" s="82">
        <v>0</v>
      </c>
      <c r="H440" s="82" t="e">
        <v>#N/A</v>
      </c>
      <c r="I440" s="82" t="e">
        <v>#N/A</v>
      </c>
    </row>
    <row r="441">
      <c r="A441" s="83">
        <v>11654</v>
      </c>
      <c r="B441" s="83" t="s">
        <v>1820</v>
      </c>
      <c r="C441" s="82" t="s">
        <v>1822</v>
      </c>
      <c r="D441" s="83" t="s">
        <v>1823</v>
      </c>
      <c r="E441" s="82">
        <v>0</v>
      </c>
      <c r="H441" s="82" t="e">
        <v>#N/A</v>
      </c>
      <c r="I441" s="82" t="e">
        <v>#N/A</v>
      </c>
    </row>
    <row r="442">
      <c r="A442" s="83">
        <v>11735</v>
      </c>
      <c r="B442" s="83" t="s">
        <v>1824</v>
      </c>
      <c r="C442" s="82" t="s">
        <v>1826</v>
      </c>
      <c r="D442" s="83" t="s">
        <v>1827</v>
      </c>
      <c r="E442" s="82">
        <v>0</v>
      </c>
      <c r="G442" s="82">
        <v>5</v>
      </c>
      <c r="H442" s="82">
        <v>5</v>
      </c>
      <c r="I442" s="82">
        <v>0</v>
      </c>
    </row>
    <row r="443">
      <c r="A443" s="83">
        <v>11734</v>
      </c>
      <c r="B443" s="83" t="s">
        <v>1828</v>
      </c>
      <c r="C443" s="82" t="s">
        <v>1830</v>
      </c>
      <c r="D443" s="83" t="s">
        <v>1831</v>
      </c>
      <c r="E443" s="82">
        <v>0</v>
      </c>
      <c r="G443" s="82">
        <v>0</v>
      </c>
      <c r="H443" s="82" t="e">
        <v>#N/A</v>
      </c>
      <c r="I443" s="82" t="e">
        <v>#N/A</v>
      </c>
    </row>
    <row r="444">
      <c r="A444" s="83">
        <v>11725</v>
      </c>
      <c r="B444" s="83" t="s">
        <v>1832</v>
      </c>
      <c r="C444" s="82" t="s">
        <v>1834</v>
      </c>
      <c r="D444" s="83" t="s">
        <v>1835</v>
      </c>
      <c r="E444" s="82">
        <v>9</v>
      </c>
      <c r="H444" s="82">
        <v>0</v>
      </c>
      <c r="I444" s="82">
        <v>0</v>
      </c>
    </row>
    <row r="445">
      <c r="A445" s="83">
        <v>11724</v>
      </c>
      <c r="B445" s="83" t="s">
        <v>1836</v>
      </c>
      <c r="C445" s="82" t="s">
        <v>1838</v>
      </c>
      <c r="D445" s="83" t="s">
        <v>1839</v>
      </c>
      <c r="E445" s="82">
        <v>9</v>
      </c>
      <c r="H445" s="82">
        <v>0</v>
      </c>
      <c r="I445" s="82">
        <v>0</v>
      </c>
    </row>
    <row r="446">
      <c r="A446" s="83">
        <v>11668</v>
      </c>
      <c r="B446" s="83" t="s">
        <v>1840</v>
      </c>
      <c r="C446" s="82" t="s">
        <v>1842</v>
      </c>
      <c r="D446" s="83" t="s">
        <v>1843</v>
      </c>
      <c r="E446" s="82">
        <v>0</v>
      </c>
      <c r="H446" s="82" t="e">
        <v>#N/A</v>
      </c>
      <c r="I446" s="82" t="e">
        <v>#N/A</v>
      </c>
    </row>
    <row r="447">
      <c r="A447" s="83">
        <v>11667</v>
      </c>
      <c r="B447" s="83" t="s">
        <v>1844</v>
      </c>
      <c r="C447" s="82" t="s">
        <v>1846</v>
      </c>
      <c r="D447" s="83" t="s">
        <v>1847</v>
      </c>
      <c r="E447" s="82">
        <v>0</v>
      </c>
      <c r="H447" s="82" t="e">
        <v>#N/A</v>
      </c>
      <c r="I447" s="82" t="e">
        <v>#N/A</v>
      </c>
    </row>
    <row r="448">
      <c r="A448" s="83">
        <v>13774</v>
      </c>
      <c r="B448" s="83" t="s">
        <v>1848</v>
      </c>
      <c r="C448" s="82" t="s">
        <v>1850</v>
      </c>
      <c r="D448" s="83" t="s">
        <v>1851</v>
      </c>
      <c r="E448" s="82">
        <v>0</v>
      </c>
      <c r="G448" s="82">
        <v>4</v>
      </c>
      <c r="H448" s="82">
        <v>4</v>
      </c>
      <c r="I448" s="82">
        <v>0</v>
      </c>
    </row>
    <row r="449">
      <c r="A449" s="83">
        <v>11626</v>
      </c>
      <c r="B449" s="83" t="s">
        <v>1852</v>
      </c>
      <c r="C449" s="82" t="s">
        <v>1854</v>
      </c>
      <c r="D449" s="83" t="s">
        <v>1855</v>
      </c>
      <c r="E449" s="82">
        <v>0</v>
      </c>
      <c r="F449" s="82">
        <v>9</v>
      </c>
      <c r="G449" s="82">
        <v>3</v>
      </c>
      <c r="H449" s="82">
        <v>3</v>
      </c>
      <c r="I449" s="82">
        <v>0</v>
      </c>
    </row>
    <row r="450">
      <c r="A450" s="83">
        <v>11739</v>
      </c>
      <c r="B450" s="83" t="s">
        <v>1856</v>
      </c>
      <c r="C450" s="82" t="s">
        <v>1858</v>
      </c>
      <c r="D450" s="83" t="s">
        <v>1859</v>
      </c>
      <c r="E450" s="82">
        <v>0</v>
      </c>
      <c r="H450" s="82" t="e">
        <v>#N/A</v>
      </c>
      <c r="I450" s="82" t="e">
        <v>#N/A</v>
      </c>
    </row>
    <row r="451">
      <c r="A451" s="83">
        <v>10921</v>
      </c>
      <c r="B451" s="83" t="s">
        <v>1860</v>
      </c>
      <c r="C451" s="82" t="s">
        <v>1862</v>
      </c>
      <c r="D451" s="83" t="s">
        <v>1863</v>
      </c>
      <c r="E451" s="82">
        <v>0</v>
      </c>
      <c r="F451" s="82">
        <v>9</v>
      </c>
      <c r="G451" s="82">
        <v>2</v>
      </c>
      <c r="H451" s="82">
        <v>2</v>
      </c>
      <c r="I451" s="82">
        <v>0</v>
      </c>
    </row>
    <row r="452">
      <c r="A452" s="83">
        <v>11618</v>
      </c>
      <c r="B452" s="83" t="s">
        <v>1864</v>
      </c>
      <c r="C452" s="82" t="s">
        <v>1866</v>
      </c>
      <c r="D452" s="83" t="s">
        <v>1867</v>
      </c>
      <c r="E452" s="82">
        <v>0</v>
      </c>
      <c r="F452" s="82">
        <v>14</v>
      </c>
      <c r="G452" s="82">
        <v>3</v>
      </c>
      <c r="H452" s="82">
        <v>3</v>
      </c>
      <c r="I452" s="82">
        <v>0</v>
      </c>
    </row>
    <row r="453">
      <c r="A453" s="83">
        <v>11738</v>
      </c>
      <c r="B453" s="83" t="s">
        <v>1868</v>
      </c>
      <c r="C453" s="82" t="s">
        <v>1870</v>
      </c>
      <c r="D453" s="83" t="s">
        <v>1871</v>
      </c>
      <c r="E453" s="82">
        <v>0</v>
      </c>
      <c r="H453" s="82" t="e">
        <v>#N/A</v>
      </c>
      <c r="I453" s="82" t="e">
        <v>#N/A</v>
      </c>
    </row>
    <row r="454">
      <c r="A454" s="83">
        <v>12245</v>
      </c>
      <c r="B454" s="83" t="s">
        <v>1872</v>
      </c>
      <c r="C454" s="82" t="s">
        <v>1874</v>
      </c>
      <c r="D454" s="83" t="s">
        <v>1875</v>
      </c>
      <c r="E454" s="82">
        <v>0</v>
      </c>
      <c r="H454" s="82" t="e">
        <v>#N/A</v>
      </c>
      <c r="I454" s="82" t="e">
        <v>#N/A</v>
      </c>
    </row>
    <row r="455">
      <c r="A455" s="83">
        <v>10906</v>
      </c>
      <c r="B455" s="83" t="s">
        <v>1876</v>
      </c>
      <c r="C455" s="82" t="s">
        <v>1878</v>
      </c>
      <c r="D455" s="83" t="s">
        <v>1879</v>
      </c>
      <c r="E455" s="82">
        <v>6</v>
      </c>
      <c r="F455" s="82">
        <v>54</v>
      </c>
      <c r="G455" s="82">
        <v>5</v>
      </c>
      <c r="H455" s="82">
        <v>5</v>
      </c>
      <c r="I455" s="82">
        <v>0</v>
      </c>
    </row>
    <row r="456">
      <c r="A456" s="83">
        <v>10905</v>
      </c>
      <c r="B456" s="83" t="s">
        <v>1880</v>
      </c>
      <c r="C456" s="82" t="s">
        <v>1882</v>
      </c>
      <c r="D456" s="83" t="s">
        <v>1883</v>
      </c>
      <c r="E456" s="82">
        <v>11</v>
      </c>
      <c r="F456" s="82">
        <v>34</v>
      </c>
      <c r="G456" s="82">
        <v>3</v>
      </c>
      <c r="H456" s="82">
        <v>3</v>
      </c>
      <c r="I456" s="82">
        <v>0</v>
      </c>
    </row>
    <row r="457">
      <c r="A457" s="83">
        <v>10904</v>
      </c>
      <c r="B457" s="83" t="s">
        <v>1884</v>
      </c>
      <c r="C457" s="82" t="s">
        <v>1886</v>
      </c>
      <c r="D457" s="83" t="s">
        <v>1887</v>
      </c>
      <c r="E457" s="82">
        <v>1</v>
      </c>
      <c r="F457" s="82">
        <v>11</v>
      </c>
      <c r="G457" s="82">
        <v>1</v>
      </c>
      <c r="H457" s="82">
        <v>1</v>
      </c>
      <c r="I457" s="82">
        <v>0</v>
      </c>
    </row>
    <row r="458">
      <c r="A458" s="83">
        <v>10903</v>
      </c>
      <c r="B458" s="83" t="s">
        <v>1888</v>
      </c>
      <c r="C458" s="82" t="s">
        <v>1890</v>
      </c>
      <c r="D458" s="83" t="s">
        <v>1891</v>
      </c>
      <c r="E458" s="82">
        <v>2</v>
      </c>
      <c r="F458" s="82">
        <v>11</v>
      </c>
      <c r="G458" s="82">
        <v>1</v>
      </c>
      <c r="H458" s="82">
        <v>1</v>
      </c>
      <c r="I458" s="82">
        <v>0</v>
      </c>
    </row>
    <row r="459">
      <c r="A459" s="83">
        <v>12616</v>
      </c>
      <c r="B459" s="83" t="s">
        <v>1892</v>
      </c>
      <c r="C459" s="82" t="s">
        <v>1894</v>
      </c>
      <c r="D459" s="83" t="s">
        <v>1895</v>
      </c>
      <c r="E459" s="82">
        <v>3</v>
      </c>
      <c r="F459" s="82">
        <v>3</v>
      </c>
      <c r="G459" s="82">
        <v>7</v>
      </c>
      <c r="H459" s="82">
        <v>7</v>
      </c>
      <c r="I459" s="82">
        <v>0</v>
      </c>
    </row>
    <row r="460">
      <c r="A460" s="83">
        <v>12615</v>
      </c>
      <c r="B460" s="83" t="s">
        <v>1896</v>
      </c>
      <c r="C460" s="82" t="s">
        <v>1898</v>
      </c>
      <c r="D460" s="83" t="s">
        <v>1899</v>
      </c>
      <c r="E460" s="82">
        <v>4</v>
      </c>
      <c r="F460" s="82">
        <v>11</v>
      </c>
      <c r="G460" s="82">
        <v>5</v>
      </c>
      <c r="H460" s="82">
        <v>5</v>
      </c>
      <c r="I460" s="82">
        <v>0</v>
      </c>
    </row>
    <row r="461">
      <c r="A461" s="83">
        <v>12620</v>
      </c>
      <c r="B461" s="83" t="s">
        <v>1900</v>
      </c>
      <c r="C461" s="82" t="s">
        <v>1902</v>
      </c>
      <c r="D461" s="83" t="s">
        <v>1903</v>
      </c>
      <c r="E461" s="82">
        <v>0</v>
      </c>
      <c r="G461" s="82">
        <v>4</v>
      </c>
      <c r="H461" s="82">
        <v>4</v>
      </c>
      <c r="I461" s="82">
        <v>0</v>
      </c>
    </row>
    <row r="462">
      <c r="A462" s="83">
        <v>12619</v>
      </c>
      <c r="B462" s="83" t="s">
        <v>1904</v>
      </c>
      <c r="C462" s="82" t="s">
        <v>1906</v>
      </c>
      <c r="D462" s="83" t="s">
        <v>1907</v>
      </c>
      <c r="E462" s="82">
        <v>0</v>
      </c>
      <c r="G462" s="82">
        <v>3</v>
      </c>
      <c r="H462" s="82">
        <v>3</v>
      </c>
      <c r="I462" s="82">
        <v>0</v>
      </c>
    </row>
    <row r="463">
      <c r="A463" s="83">
        <v>12618</v>
      </c>
      <c r="B463" s="83" t="s">
        <v>1908</v>
      </c>
      <c r="C463" s="82" t="s">
        <v>1910</v>
      </c>
      <c r="D463" s="83" t="s">
        <v>1911</v>
      </c>
      <c r="E463" s="82">
        <v>0</v>
      </c>
      <c r="F463" s="82">
        <v>52</v>
      </c>
      <c r="H463" s="82" t="e">
        <v>#N/A</v>
      </c>
      <c r="I463" s="82" t="e">
        <v>#N/A</v>
      </c>
    </row>
    <row r="464">
      <c r="A464" s="83">
        <v>12617</v>
      </c>
      <c r="B464" s="83" t="s">
        <v>1912</v>
      </c>
      <c r="C464" s="82" t="s">
        <v>1914</v>
      </c>
      <c r="D464" s="83" t="s">
        <v>1915</v>
      </c>
      <c r="E464" s="82">
        <v>2</v>
      </c>
      <c r="F464" s="82">
        <v>40</v>
      </c>
      <c r="G464" s="82">
        <v>2</v>
      </c>
      <c r="H464" s="82">
        <v>2</v>
      </c>
      <c r="I464" s="82">
        <v>0</v>
      </c>
    </row>
    <row r="465">
      <c r="A465" s="83">
        <v>11687</v>
      </c>
      <c r="B465" s="83" t="s">
        <v>1916</v>
      </c>
      <c r="C465" s="82" t="s">
        <v>1918</v>
      </c>
      <c r="D465" s="83" t="s">
        <v>1919</v>
      </c>
      <c r="E465" s="82">
        <v>1</v>
      </c>
      <c r="F465" s="82">
        <v>23</v>
      </c>
      <c r="G465" s="82">
        <v>0</v>
      </c>
      <c r="H465" s="82">
        <v>0</v>
      </c>
      <c r="I465" s="82">
        <v>0</v>
      </c>
    </row>
    <row r="466">
      <c r="A466" s="83">
        <v>11686</v>
      </c>
      <c r="B466" s="83" t="s">
        <v>1920</v>
      </c>
      <c r="C466" s="82" t="s">
        <v>1922</v>
      </c>
      <c r="D466" s="83" t="s">
        <v>1923</v>
      </c>
      <c r="E466" s="82">
        <v>1</v>
      </c>
      <c r="F466" s="82">
        <v>0</v>
      </c>
      <c r="G466" s="82">
        <v>2</v>
      </c>
      <c r="H466" s="82">
        <v>2</v>
      </c>
      <c r="I466" s="82">
        <v>0</v>
      </c>
    </row>
    <row r="467">
      <c r="A467" s="83">
        <v>10908</v>
      </c>
      <c r="B467" s="83" t="s">
        <v>1924</v>
      </c>
      <c r="C467" s="82" t="s">
        <v>1926</v>
      </c>
      <c r="D467" s="83" t="s">
        <v>1927</v>
      </c>
      <c r="E467" s="82">
        <v>2</v>
      </c>
      <c r="F467" s="82">
        <v>5</v>
      </c>
      <c r="G467" s="82">
        <v>1</v>
      </c>
      <c r="H467" s="82">
        <v>1</v>
      </c>
      <c r="I467" s="82">
        <v>0</v>
      </c>
    </row>
    <row r="468">
      <c r="A468" s="83">
        <v>10907</v>
      </c>
      <c r="B468" s="83" t="s">
        <v>1928</v>
      </c>
      <c r="C468" s="82" t="s">
        <v>1930</v>
      </c>
      <c r="D468" s="83" t="s">
        <v>1931</v>
      </c>
      <c r="E468" s="82">
        <v>3</v>
      </c>
      <c r="F468" s="82">
        <v>0</v>
      </c>
      <c r="G468" s="82">
        <v>4</v>
      </c>
      <c r="H468" s="82">
        <v>4</v>
      </c>
      <c r="I468" s="82">
        <v>0</v>
      </c>
    </row>
    <row r="469">
      <c r="A469" s="83">
        <v>13687</v>
      </c>
      <c r="B469" s="83" t="s">
        <v>1932</v>
      </c>
      <c r="C469" s="82" t="s">
        <v>1934</v>
      </c>
      <c r="D469" s="83" t="s">
        <v>1927</v>
      </c>
      <c r="E469" s="82">
        <v>0</v>
      </c>
      <c r="H469" s="82" t="e">
        <v>#N/A</v>
      </c>
      <c r="I469" s="82" t="e">
        <v>#N/A</v>
      </c>
    </row>
    <row r="470">
      <c r="A470" s="83">
        <v>13686</v>
      </c>
      <c r="B470" s="83" t="s">
        <v>1935</v>
      </c>
      <c r="C470" s="82" t="s">
        <v>1937</v>
      </c>
      <c r="D470" s="83" t="s">
        <v>1931</v>
      </c>
      <c r="E470" s="82">
        <v>0</v>
      </c>
      <c r="H470" s="82" t="e">
        <v>#N/A</v>
      </c>
      <c r="I470" s="82" t="e">
        <v>#N/A</v>
      </c>
    </row>
    <row r="471">
      <c r="A471" s="83">
        <v>11990</v>
      </c>
      <c r="B471" s="83" t="s">
        <v>1938</v>
      </c>
      <c r="C471" s="82" t="s">
        <v>1940</v>
      </c>
      <c r="D471" s="83" t="s">
        <v>1940</v>
      </c>
      <c r="E471" s="82">
        <v>0</v>
      </c>
      <c r="F471" s="82">
        <v>28</v>
      </c>
      <c r="G471" s="82">
        <v>2</v>
      </c>
      <c r="H471" s="82">
        <v>2</v>
      </c>
      <c r="I471" s="82">
        <v>0</v>
      </c>
    </row>
    <row r="472">
      <c r="A472" s="83">
        <v>10902</v>
      </c>
      <c r="B472" s="83" t="s">
        <v>1942</v>
      </c>
      <c r="C472" s="82" t="s">
        <v>1874</v>
      </c>
      <c r="D472" s="83" t="s">
        <v>1875</v>
      </c>
      <c r="E472" s="82">
        <v>0</v>
      </c>
      <c r="F472" s="82">
        <v>349</v>
      </c>
      <c r="H472" s="82" t="e">
        <v>#N/A</v>
      </c>
      <c r="I472" s="82" t="e">
        <v>#N/A</v>
      </c>
    </row>
    <row r="473">
      <c r="A473" s="83">
        <v>10928</v>
      </c>
      <c r="B473" s="83" t="s">
        <v>1944</v>
      </c>
      <c r="C473" s="82" t="s">
        <v>1946</v>
      </c>
      <c r="D473" s="83" t="s">
        <v>1947</v>
      </c>
      <c r="E473" s="82">
        <v>3</v>
      </c>
      <c r="F473" s="82">
        <v>153</v>
      </c>
      <c r="H473" s="82">
        <v>0</v>
      </c>
      <c r="I473" s="82">
        <v>0</v>
      </c>
    </row>
    <row r="474">
      <c r="A474" s="83">
        <v>11885</v>
      </c>
      <c r="B474" s="83" t="s">
        <v>1948</v>
      </c>
      <c r="C474" s="82" t="s">
        <v>1950</v>
      </c>
      <c r="D474" s="83" t="s">
        <v>1950</v>
      </c>
      <c r="E474" s="82">
        <v>0</v>
      </c>
      <c r="H474" s="82" t="e">
        <v>#N/A</v>
      </c>
      <c r="I474" s="82" t="e">
        <v>#N/A</v>
      </c>
    </row>
    <row r="475">
      <c r="A475" s="83">
        <v>13759</v>
      </c>
      <c r="B475" s="83" t="s">
        <v>1951</v>
      </c>
      <c r="C475" s="82" t="s">
        <v>1953</v>
      </c>
      <c r="D475" s="83" t="s">
        <v>1953</v>
      </c>
      <c r="E475" s="82">
        <v>0</v>
      </c>
      <c r="F475" s="82">
        <v>13</v>
      </c>
      <c r="G475" s="82">
        <v>4</v>
      </c>
      <c r="H475" s="82">
        <v>4</v>
      </c>
      <c r="I475" s="82">
        <v>0</v>
      </c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</row>
    <row r="476">
      <c r="A476" s="83">
        <v>13767</v>
      </c>
      <c r="B476" s="83" t="s">
        <v>1955</v>
      </c>
      <c r="C476" s="82" t="s">
        <v>1957</v>
      </c>
      <c r="D476" s="83" t="s">
        <v>1957</v>
      </c>
      <c r="E476" s="82">
        <v>0</v>
      </c>
      <c r="F476" s="82">
        <v>3</v>
      </c>
      <c r="G476" s="82">
        <v>3</v>
      </c>
      <c r="H476" s="82">
        <v>3</v>
      </c>
      <c r="I476" s="82">
        <v>0</v>
      </c>
    </row>
    <row r="477">
      <c r="A477" s="83">
        <v>13893</v>
      </c>
      <c r="B477" s="83" t="s">
        <v>1959</v>
      </c>
      <c r="C477" s="82" t="s">
        <v>1961</v>
      </c>
      <c r="D477" s="83" t="s">
        <v>1961</v>
      </c>
      <c r="E477" s="82">
        <v>0</v>
      </c>
      <c r="F477" s="82">
        <v>29</v>
      </c>
      <c r="G477" s="82">
        <v>2</v>
      </c>
      <c r="H477" s="82">
        <v>2</v>
      </c>
      <c r="I477" s="82">
        <v>0</v>
      </c>
    </row>
    <row r="478">
      <c r="A478" s="83">
        <v>11989</v>
      </c>
      <c r="B478" s="83" t="s">
        <v>1963</v>
      </c>
      <c r="C478" s="82" t="s">
        <v>1965</v>
      </c>
      <c r="D478" s="83" t="s">
        <v>1965</v>
      </c>
      <c r="E478" s="82">
        <v>0</v>
      </c>
      <c r="H478" s="82" t="e">
        <v>#N/A</v>
      </c>
      <c r="I478" s="82" t="e">
        <v>#N/A</v>
      </c>
    </row>
    <row r="479">
      <c r="A479" s="83">
        <v>10952</v>
      </c>
      <c r="B479" s="83" t="s">
        <v>1967</v>
      </c>
      <c r="C479" s="82" t="s">
        <v>1969</v>
      </c>
      <c r="D479" s="83" t="s">
        <v>1970</v>
      </c>
      <c r="E479" s="82">
        <v>12</v>
      </c>
      <c r="F479" s="82">
        <v>1561</v>
      </c>
      <c r="H479" s="82">
        <v>0</v>
      </c>
      <c r="I479" s="82">
        <v>0</v>
      </c>
    </row>
    <row r="480">
      <c r="A480" s="83">
        <v>11680</v>
      </c>
      <c r="B480" s="83" t="s">
        <v>1971</v>
      </c>
      <c r="C480" s="82" t="s">
        <v>1973</v>
      </c>
      <c r="D480" s="83" t="s">
        <v>1974</v>
      </c>
      <c r="E480" s="82">
        <v>0</v>
      </c>
      <c r="H480" s="82" t="e">
        <v>#N/A</v>
      </c>
      <c r="I480" s="82" t="e">
        <v>#N/A</v>
      </c>
    </row>
    <row r="481">
      <c r="A481" s="83">
        <v>11679</v>
      </c>
      <c r="B481" s="83" t="s">
        <v>1975</v>
      </c>
      <c r="C481" s="82" t="s">
        <v>1977</v>
      </c>
      <c r="D481" s="83" t="s">
        <v>1978</v>
      </c>
      <c r="E481" s="82">
        <v>3</v>
      </c>
      <c r="F481" s="82">
        <v>30</v>
      </c>
      <c r="G481" s="82">
        <v>7</v>
      </c>
      <c r="H481" s="82">
        <v>7</v>
      </c>
      <c r="I481" s="82">
        <v>0</v>
      </c>
    </row>
    <row r="482">
      <c r="A482" s="83">
        <v>11678</v>
      </c>
      <c r="B482" s="83" t="s">
        <v>1979</v>
      </c>
      <c r="C482" s="82" t="s">
        <v>1981</v>
      </c>
      <c r="D482" s="83" t="s">
        <v>1982</v>
      </c>
      <c r="E482" s="82">
        <v>4</v>
      </c>
      <c r="F482" s="82">
        <v>40</v>
      </c>
      <c r="G482" s="82">
        <v>4</v>
      </c>
      <c r="H482" s="82">
        <v>4</v>
      </c>
      <c r="I482" s="82">
        <v>0</v>
      </c>
    </row>
    <row r="483">
      <c r="A483" s="83">
        <v>11624</v>
      </c>
      <c r="B483" s="83" t="s">
        <v>1983</v>
      </c>
      <c r="C483" s="82" t="s">
        <v>1985</v>
      </c>
      <c r="D483" s="83" t="s">
        <v>1986</v>
      </c>
      <c r="E483" s="82">
        <v>0</v>
      </c>
      <c r="F483" s="82">
        <v>4</v>
      </c>
      <c r="G483" s="82">
        <v>10</v>
      </c>
      <c r="H483" s="82">
        <v>10</v>
      </c>
      <c r="I483" s="82">
        <v>0</v>
      </c>
    </row>
    <row r="484">
      <c r="A484" s="83">
        <v>11623</v>
      </c>
      <c r="B484" s="83" t="s">
        <v>1987</v>
      </c>
      <c r="C484" s="82" t="s">
        <v>1989</v>
      </c>
      <c r="D484" s="83" t="s">
        <v>1990</v>
      </c>
      <c r="E484" s="82">
        <v>0</v>
      </c>
      <c r="F484" s="82">
        <v>2</v>
      </c>
      <c r="G484" s="82">
        <v>14</v>
      </c>
      <c r="H484" s="82">
        <v>14</v>
      </c>
      <c r="I484" s="82">
        <v>0</v>
      </c>
    </row>
    <row r="485">
      <c r="A485" s="83">
        <v>10947</v>
      </c>
      <c r="B485" s="83" t="s">
        <v>1991</v>
      </c>
      <c r="C485" s="82" t="s">
        <v>1993</v>
      </c>
      <c r="D485" s="83" t="s">
        <v>1994</v>
      </c>
      <c r="E485" s="82">
        <v>19</v>
      </c>
      <c r="F485" s="82">
        <v>15</v>
      </c>
      <c r="G485" s="82">
        <v>2</v>
      </c>
      <c r="H485" s="82">
        <v>2</v>
      </c>
      <c r="I485" s="82">
        <v>0</v>
      </c>
    </row>
    <row r="486">
      <c r="A486" s="83">
        <v>10946</v>
      </c>
      <c r="B486" s="83" t="s">
        <v>1995</v>
      </c>
      <c r="C486" s="82" t="s">
        <v>1997</v>
      </c>
      <c r="D486" s="83" t="s">
        <v>1998</v>
      </c>
      <c r="E486" s="82">
        <v>19</v>
      </c>
      <c r="F486" s="82">
        <v>12</v>
      </c>
      <c r="G486" s="82">
        <v>5</v>
      </c>
      <c r="H486" s="82">
        <v>5</v>
      </c>
      <c r="I486" s="82">
        <v>0</v>
      </c>
    </row>
    <row r="487">
      <c r="A487" s="83">
        <v>11827</v>
      </c>
      <c r="B487" s="83" t="s">
        <v>1999</v>
      </c>
      <c r="C487" s="82" t="s">
        <v>2001</v>
      </c>
      <c r="D487" s="83" t="s">
        <v>2002</v>
      </c>
      <c r="E487" s="82">
        <v>0</v>
      </c>
      <c r="F487" s="82">
        <v>75</v>
      </c>
      <c r="H487" s="82" t="e">
        <v>#N/A</v>
      </c>
      <c r="I487" s="82" t="e">
        <v>#N/A</v>
      </c>
    </row>
    <row r="488">
      <c r="A488" s="83">
        <v>11826</v>
      </c>
      <c r="B488" s="83" t="s">
        <v>2003</v>
      </c>
      <c r="C488" s="82" t="s">
        <v>2005</v>
      </c>
      <c r="D488" s="83" t="s">
        <v>2006</v>
      </c>
      <c r="E488" s="82">
        <v>0</v>
      </c>
      <c r="F488" s="82">
        <v>75</v>
      </c>
      <c r="H488" s="82" t="e">
        <v>#N/A</v>
      </c>
      <c r="I488" s="82" t="e">
        <v>#N/A</v>
      </c>
    </row>
    <row r="489">
      <c r="A489" s="83">
        <v>11825</v>
      </c>
      <c r="B489" s="83" t="s">
        <v>2007</v>
      </c>
      <c r="C489" s="82" t="s">
        <v>2009</v>
      </c>
      <c r="D489" s="83" t="s">
        <v>2010</v>
      </c>
      <c r="E489" s="82">
        <v>0</v>
      </c>
      <c r="G489" s="82">
        <v>0</v>
      </c>
      <c r="H489" s="82" t="e">
        <v>#N/A</v>
      </c>
      <c r="I489" s="82" t="e">
        <v>#N/A</v>
      </c>
    </row>
    <row r="490">
      <c r="A490" s="83">
        <v>11824</v>
      </c>
      <c r="B490" s="83" t="s">
        <v>2011</v>
      </c>
      <c r="C490" s="82" t="s">
        <v>2013</v>
      </c>
      <c r="D490" s="83" t="s">
        <v>2014</v>
      </c>
      <c r="E490" s="82">
        <v>0</v>
      </c>
      <c r="G490" s="82">
        <v>12</v>
      </c>
      <c r="H490" s="82">
        <v>12</v>
      </c>
      <c r="I490" s="82">
        <v>0</v>
      </c>
    </row>
    <row r="491">
      <c r="A491" s="83">
        <v>10951</v>
      </c>
      <c r="B491" s="83" t="s">
        <v>2015</v>
      </c>
      <c r="C491" s="82" t="s">
        <v>2017</v>
      </c>
      <c r="D491" s="83" t="s">
        <v>2018</v>
      </c>
      <c r="E491" s="82">
        <v>10</v>
      </c>
      <c r="G491" s="82">
        <v>24</v>
      </c>
      <c r="H491" s="82">
        <v>24</v>
      </c>
      <c r="I491" s="82">
        <v>0</v>
      </c>
    </row>
    <row r="492">
      <c r="A492" s="83">
        <v>10950</v>
      </c>
      <c r="B492" s="83" t="s">
        <v>2019</v>
      </c>
      <c r="C492" s="82" t="s">
        <v>2021</v>
      </c>
      <c r="D492" s="83" t="s">
        <v>2022</v>
      </c>
      <c r="E492" s="82">
        <v>9</v>
      </c>
      <c r="G492" s="82">
        <v>0</v>
      </c>
      <c r="H492" s="82">
        <v>0</v>
      </c>
      <c r="I492" s="82">
        <v>0</v>
      </c>
    </row>
    <row r="493">
      <c r="A493" s="83">
        <v>10949</v>
      </c>
      <c r="B493" s="83" t="s">
        <v>2023</v>
      </c>
      <c r="C493" s="82" t="s">
        <v>2025</v>
      </c>
      <c r="D493" s="83" t="s">
        <v>2026</v>
      </c>
      <c r="E493" s="82">
        <v>0</v>
      </c>
      <c r="G493" s="82">
        <v>5</v>
      </c>
      <c r="H493" s="82">
        <v>5</v>
      </c>
      <c r="I493" s="82">
        <v>0</v>
      </c>
    </row>
    <row r="494">
      <c r="A494" s="83">
        <v>10948</v>
      </c>
      <c r="B494" s="83" t="s">
        <v>2027</v>
      </c>
      <c r="C494" s="82" t="s">
        <v>2029</v>
      </c>
      <c r="D494" s="83" t="s">
        <v>2030</v>
      </c>
      <c r="E494" s="82">
        <v>0</v>
      </c>
      <c r="G494" s="82">
        <v>0</v>
      </c>
      <c r="H494" s="82" t="e">
        <v>#N/A</v>
      </c>
      <c r="I494" s="82" t="e">
        <v>#N/A</v>
      </c>
    </row>
    <row r="495">
      <c r="A495" s="83">
        <v>10945</v>
      </c>
      <c r="B495" s="83" t="s">
        <v>2031</v>
      </c>
      <c r="C495" s="82" t="s">
        <v>2033</v>
      </c>
      <c r="D495" s="83" t="s">
        <v>2034</v>
      </c>
      <c r="E495" s="82">
        <v>0</v>
      </c>
      <c r="H495" s="82" t="e">
        <v>#N/A</v>
      </c>
      <c r="I495" s="82" t="e">
        <v>#N/A</v>
      </c>
    </row>
    <row r="496">
      <c r="A496" s="83">
        <v>10944</v>
      </c>
      <c r="B496" s="83" t="s">
        <v>2035</v>
      </c>
      <c r="C496" s="82" t="s">
        <v>2037</v>
      </c>
      <c r="D496" s="83" t="s">
        <v>2038</v>
      </c>
      <c r="E496" s="82">
        <v>0</v>
      </c>
      <c r="H496" s="82" t="e">
        <v>#N/A</v>
      </c>
      <c r="I496" s="82" t="e">
        <v>#N/A</v>
      </c>
    </row>
    <row r="497">
      <c r="A497" s="83">
        <v>11639</v>
      </c>
      <c r="B497" s="83" t="s">
        <v>2039</v>
      </c>
      <c r="C497" s="82" t="s">
        <v>2041</v>
      </c>
      <c r="D497" s="83" t="s">
        <v>2042</v>
      </c>
      <c r="E497" s="82">
        <v>0</v>
      </c>
      <c r="H497" s="82" t="e">
        <v>#N/A</v>
      </c>
      <c r="I497" s="82" t="e">
        <v>#N/A</v>
      </c>
    </row>
    <row r="498">
      <c r="A498" s="83">
        <v>11638</v>
      </c>
      <c r="B498" s="83" t="s">
        <v>2043</v>
      </c>
      <c r="C498" s="82" t="s">
        <v>2045</v>
      </c>
      <c r="D498" s="83" t="s">
        <v>2046</v>
      </c>
      <c r="E498" s="82">
        <v>0</v>
      </c>
      <c r="H498" s="82" t="e">
        <v>#N/A</v>
      </c>
      <c r="I498" s="82" t="e">
        <v>#N/A</v>
      </c>
    </row>
    <row r="499">
      <c r="A499" s="83">
        <v>11510</v>
      </c>
      <c r="B499" s="83" t="s">
        <v>2047</v>
      </c>
      <c r="C499" s="82" t="s">
        <v>2049</v>
      </c>
      <c r="D499" s="83" t="s">
        <v>2050</v>
      </c>
      <c r="E499" s="82">
        <v>2</v>
      </c>
      <c r="F499" s="82">
        <v>176</v>
      </c>
      <c r="H499" s="82">
        <v>0</v>
      </c>
      <c r="I499" s="82">
        <v>0</v>
      </c>
    </row>
    <row r="500">
      <c r="A500" s="83">
        <v>11732</v>
      </c>
      <c r="B500" s="83" t="s">
        <v>2051</v>
      </c>
      <c r="C500" s="82" t="s">
        <v>2053</v>
      </c>
      <c r="D500" s="83" t="s">
        <v>2054</v>
      </c>
      <c r="E500" s="82">
        <v>18</v>
      </c>
      <c r="F500" s="82">
        <v>70</v>
      </c>
      <c r="G500" s="82">
        <v>4</v>
      </c>
      <c r="H500" s="82">
        <v>4</v>
      </c>
      <c r="I500" s="82">
        <v>0</v>
      </c>
    </row>
    <row r="501">
      <c r="A501" s="83">
        <v>11733</v>
      </c>
      <c r="B501" s="83" t="s">
        <v>2055</v>
      </c>
      <c r="C501" s="82" t="s">
        <v>2057</v>
      </c>
      <c r="D501" s="83" t="s">
        <v>2058</v>
      </c>
      <c r="E501" s="82">
        <v>21</v>
      </c>
      <c r="F501" s="82">
        <v>67</v>
      </c>
      <c r="G501" s="82">
        <v>9</v>
      </c>
      <c r="H501" s="82">
        <v>9</v>
      </c>
      <c r="I501" s="82">
        <v>0</v>
      </c>
    </row>
    <row r="502">
      <c r="A502" s="83">
        <v>11674</v>
      </c>
      <c r="B502" s="83" t="s">
        <v>2059</v>
      </c>
      <c r="C502" s="82" t="s">
        <v>2061</v>
      </c>
      <c r="D502" s="83" t="s">
        <v>2062</v>
      </c>
      <c r="E502" s="82">
        <v>0</v>
      </c>
      <c r="F502" s="82">
        <v>16</v>
      </c>
      <c r="G502" s="82">
        <v>1</v>
      </c>
      <c r="H502" s="82">
        <v>1</v>
      </c>
      <c r="I502" s="82">
        <v>0</v>
      </c>
    </row>
    <row r="503">
      <c r="A503" s="83">
        <v>11512</v>
      </c>
      <c r="B503" s="83" t="s">
        <v>2063</v>
      </c>
      <c r="C503" s="82" t="s">
        <v>2065</v>
      </c>
      <c r="D503" s="83" t="s">
        <v>2066</v>
      </c>
      <c r="E503" s="82">
        <v>0</v>
      </c>
      <c r="G503" s="82">
        <v>5</v>
      </c>
      <c r="H503" s="82">
        <v>5</v>
      </c>
      <c r="I503" s="82">
        <v>0</v>
      </c>
    </row>
    <row r="504">
      <c r="A504" s="83">
        <v>11511</v>
      </c>
      <c r="B504" s="83" t="s">
        <v>2067</v>
      </c>
      <c r="C504" s="82" t="s">
        <v>2069</v>
      </c>
      <c r="D504" s="83" t="s">
        <v>2070</v>
      </c>
      <c r="E504" s="82">
        <v>0</v>
      </c>
      <c r="G504" s="82">
        <v>4</v>
      </c>
      <c r="H504" s="82">
        <v>4</v>
      </c>
      <c r="I504" s="82">
        <v>0</v>
      </c>
    </row>
    <row r="505">
      <c r="A505" s="83">
        <v>12830</v>
      </c>
      <c r="B505" s="83" t="s">
        <v>2071</v>
      </c>
      <c r="C505" s="82" t="s">
        <v>2073</v>
      </c>
      <c r="D505" s="83" t="s">
        <v>1982</v>
      </c>
      <c r="E505" s="82">
        <v>0</v>
      </c>
      <c r="H505" s="82" t="e">
        <v>#N/A</v>
      </c>
      <c r="I505" s="82" t="e">
        <v>#N/A</v>
      </c>
    </row>
    <row r="506">
      <c r="A506" s="83">
        <v>11675</v>
      </c>
      <c r="B506" s="83" t="s">
        <v>2074</v>
      </c>
      <c r="C506" s="82" t="s">
        <v>2076</v>
      </c>
      <c r="D506" s="83" t="s">
        <v>2077</v>
      </c>
      <c r="E506" s="82">
        <v>0</v>
      </c>
      <c r="G506" s="82">
        <v>12</v>
      </c>
      <c r="H506" s="82">
        <v>12</v>
      </c>
      <c r="I506" s="82">
        <v>0</v>
      </c>
    </row>
    <row r="507">
      <c r="A507" s="83">
        <v>11677</v>
      </c>
      <c r="B507" s="83" t="s">
        <v>2078</v>
      </c>
      <c r="C507" s="82" t="s">
        <v>2080</v>
      </c>
      <c r="D507" s="83" t="s">
        <v>2081</v>
      </c>
      <c r="E507" s="82">
        <v>0</v>
      </c>
      <c r="F507" s="82">
        <v>15</v>
      </c>
      <c r="G507" s="82">
        <v>6</v>
      </c>
      <c r="H507" s="82">
        <v>6</v>
      </c>
      <c r="I507" s="82">
        <v>0</v>
      </c>
    </row>
    <row r="508">
      <c r="A508" s="83">
        <v>11676</v>
      </c>
      <c r="B508" s="83" t="s">
        <v>2082</v>
      </c>
      <c r="C508" s="82" t="s">
        <v>2084</v>
      </c>
      <c r="D508" s="83" t="s">
        <v>2085</v>
      </c>
      <c r="E508" s="82">
        <v>0</v>
      </c>
      <c r="F508" s="82">
        <v>14</v>
      </c>
      <c r="G508" s="82">
        <v>6</v>
      </c>
      <c r="H508" s="82">
        <v>6</v>
      </c>
      <c r="I508" s="82">
        <v>0</v>
      </c>
    </row>
    <row r="509">
      <c r="A509" s="83">
        <v>11513</v>
      </c>
      <c r="B509" s="83" t="s">
        <v>2086</v>
      </c>
      <c r="C509" s="82" t="s">
        <v>2088</v>
      </c>
      <c r="D509" s="83" t="s">
        <v>2089</v>
      </c>
      <c r="E509" s="82">
        <v>0</v>
      </c>
      <c r="H509" s="82" t="e">
        <v>#N/A</v>
      </c>
      <c r="I509" s="82" t="e">
        <v>#N/A</v>
      </c>
    </row>
    <row r="510">
      <c r="A510" s="83">
        <v>11514</v>
      </c>
      <c r="B510" s="83" t="s">
        <v>2090</v>
      </c>
      <c r="C510" s="82" t="s">
        <v>2092</v>
      </c>
      <c r="D510" s="83" t="s">
        <v>2093</v>
      </c>
      <c r="E510" s="82">
        <v>0</v>
      </c>
      <c r="G510" s="82">
        <v>8</v>
      </c>
      <c r="H510" s="82">
        <v>8</v>
      </c>
      <c r="I510" s="82">
        <v>0</v>
      </c>
    </row>
    <row r="511">
      <c r="A511" s="83">
        <v>11729</v>
      </c>
      <c r="B511" s="83" t="s">
        <v>2094</v>
      </c>
      <c r="C511" s="82" t="s">
        <v>2096</v>
      </c>
      <c r="D511" s="83" t="s">
        <v>2097</v>
      </c>
      <c r="E511" s="82">
        <v>5</v>
      </c>
      <c r="F511" s="82">
        <v>22</v>
      </c>
      <c r="G511" s="82">
        <v>15</v>
      </c>
      <c r="H511" s="82">
        <v>15</v>
      </c>
      <c r="I511" s="82">
        <v>0</v>
      </c>
    </row>
    <row r="512">
      <c r="A512" s="83">
        <v>11728</v>
      </c>
      <c r="B512" s="83" t="s">
        <v>2098</v>
      </c>
      <c r="C512" s="82" t="s">
        <v>2100</v>
      </c>
      <c r="D512" s="83" t="s">
        <v>2101</v>
      </c>
      <c r="E512" s="82">
        <v>11</v>
      </c>
      <c r="F512" s="82">
        <v>19</v>
      </c>
      <c r="G512" s="82">
        <v>10</v>
      </c>
      <c r="H512" s="82">
        <v>10</v>
      </c>
      <c r="I512" s="82">
        <v>0</v>
      </c>
    </row>
    <row r="513">
      <c r="A513" s="83">
        <v>11673</v>
      </c>
      <c r="B513" s="83" t="s">
        <v>2102</v>
      </c>
      <c r="C513" s="82" t="s">
        <v>2104</v>
      </c>
      <c r="D513" s="83" t="s">
        <v>2105</v>
      </c>
      <c r="E513" s="82">
        <v>4</v>
      </c>
      <c r="F513" s="82">
        <v>22</v>
      </c>
      <c r="G513" s="82">
        <v>4</v>
      </c>
      <c r="H513" s="82">
        <v>4</v>
      </c>
      <c r="I513" s="82">
        <v>0</v>
      </c>
    </row>
    <row r="514">
      <c r="A514" s="83">
        <v>11672</v>
      </c>
      <c r="B514" s="83" t="s">
        <v>2106</v>
      </c>
      <c r="C514" s="82" t="s">
        <v>2108</v>
      </c>
      <c r="D514" s="83" t="s">
        <v>2109</v>
      </c>
      <c r="E514" s="82">
        <v>5</v>
      </c>
      <c r="F514" s="82">
        <v>17</v>
      </c>
      <c r="G514" s="82">
        <v>3</v>
      </c>
      <c r="H514" s="82">
        <v>3</v>
      </c>
      <c r="I514" s="82">
        <v>0</v>
      </c>
    </row>
    <row r="515">
      <c r="A515" s="83">
        <v>13816</v>
      </c>
      <c r="B515" s="83" t="s">
        <v>2110</v>
      </c>
      <c r="C515" s="82" t="s">
        <v>2112</v>
      </c>
      <c r="D515" s="83" t="s">
        <v>2112</v>
      </c>
      <c r="E515" s="82">
        <v>0</v>
      </c>
      <c r="H515" s="82" t="e">
        <v>#N/A</v>
      </c>
      <c r="I515" s="82" t="e">
        <v>#N/A</v>
      </c>
    </row>
    <row r="516">
      <c r="A516" s="83">
        <v>13908</v>
      </c>
      <c r="B516" s="83" t="s">
        <v>2114</v>
      </c>
      <c r="C516" s="82" t="s">
        <v>2116</v>
      </c>
      <c r="D516" s="83" t="s">
        <v>2116</v>
      </c>
      <c r="E516" s="82">
        <v>0</v>
      </c>
      <c r="F516" s="82">
        <v>20</v>
      </c>
      <c r="H516" s="82" t="e">
        <v>#N/A</v>
      </c>
      <c r="I516" s="82" t="e">
        <v>#N/A</v>
      </c>
    </row>
    <row r="517">
      <c r="A517" s="83">
        <v>10936</v>
      </c>
      <c r="B517" s="83" t="s">
        <v>2118</v>
      </c>
      <c r="C517" s="82" t="s">
        <v>2120</v>
      </c>
      <c r="D517" s="83" t="s">
        <v>2121</v>
      </c>
      <c r="E517" s="82">
        <v>0</v>
      </c>
      <c r="G517" s="82">
        <v>0</v>
      </c>
      <c r="H517" s="82" t="e">
        <v>#N/A</v>
      </c>
      <c r="I517" s="82" t="e">
        <v>#N/A</v>
      </c>
    </row>
    <row r="518">
      <c r="A518" s="83">
        <v>10935</v>
      </c>
      <c r="B518" s="83" t="s">
        <v>2122</v>
      </c>
      <c r="C518" s="82" t="s">
        <v>2124</v>
      </c>
      <c r="D518" s="83" t="s">
        <v>2125</v>
      </c>
      <c r="E518" s="82">
        <v>15</v>
      </c>
      <c r="G518" s="82">
        <v>18</v>
      </c>
      <c r="H518" s="82">
        <v>18</v>
      </c>
      <c r="I518" s="82">
        <v>0</v>
      </c>
    </row>
    <row r="519">
      <c r="A519" s="83">
        <v>10938</v>
      </c>
      <c r="B519" s="83" t="s">
        <v>2126</v>
      </c>
      <c r="C519" s="82" t="s">
        <v>2128</v>
      </c>
      <c r="D519" s="83" t="s">
        <v>2129</v>
      </c>
      <c r="E519" s="82">
        <v>0</v>
      </c>
      <c r="F519" s="82">
        <v>0</v>
      </c>
      <c r="G519" s="82">
        <v>1</v>
      </c>
      <c r="H519" s="82">
        <v>1</v>
      </c>
      <c r="I519" s="82">
        <v>0</v>
      </c>
    </row>
    <row r="520">
      <c r="A520" s="83">
        <v>10937</v>
      </c>
      <c r="B520" s="83" t="s">
        <v>2130</v>
      </c>
      <c r="C520" s="82" t="s">
        <v>2132</v>
      </c>
      <c r="D520" s="83" t="s">
        <v>2133</v>
      </c>
      <c r="E520" s="82">
        <v>0</v>
      </c>
      <c r="F520" s="82">
        <v>17</v>
      </c>
      <c r="G520" s="82">
        <v>3</v>
      </c>
      <c r="H520" s="82">
        <v>3</v>
      </c>
      <c r="I520" s="82">
        <v>0</v>
      </c>
    </row>
    <row r="521">
      <c r="A521" s="83">
        <v>10940</v>
      </c>
      <c r="B521" s="83" t="s">
        <v>2134</v>
      </c>
      <c r="C521" s="82" t="s">
        <v>2136</v>
      </c>
      <c r="D521" s="83" t="s">
        <v>2137</v>
      </c>
      <c r="E521" s="82">
        <v>1</v>
      </c>
      <c r="G521" s="82">
        <v>3</v>
      </c>
      <c r="H521" s="82">
        <v>3</v>
      </c>
      <c r="I521" s="82">
        <v>0</v>
      </c>
    </row>
    <row r="522">
      <c r="A522" s="83">
        <v>10939</v>
      </c>
      <c r="B522" s="83" t="s">
        <v>2138</v>
      </c>
      <c r="C522" s="82" t="s">
        <v>2140</v>
      </c>
      <c r="D522" s="83" t="s">
        <v>2141</v>
      </c>
      <c r="E522" s="82">
        <v>1</v>
      </c>
      <c r="G522" s="82">
        <v>3</v>
      </c>
      <c r="H522" s="82">
        <v>3</v>
      </c>
      <c r="I522" s="82">
        <v>0</v>
      </c>
    </row>
    <row r="523">
      <c r="A523" s="83">
        <v>10942</v>
      </c>
      <c r="B523" s="83" t="s">
        <v>2142</v>
      </c>
      <c r="C523" s="82" t="s">
        <v>2144</v>
      </c>
      <c r="D523" s="83" t="s">
        <v>2145</v>
      </c>
      <c r="E523" s="82">
        <v>4</v>
      </c>
      <c r="F523" s="82">
        <v>228</v>
      </c>
      <c r="G523" s="82">
        <v>5</v>
      </c>
      <c r="H523" s="82">
        <v>5</v>
      </c>
      <c r="I523" s="82">
        <v>0</v>
      </c>
    </row>
    <row r="524">
      <c r="A524" s="83">
        <v>10941</v>
      </c>
      <c r="B524" s="83" t="s">
        <v>2146</v>
      </c>
      <c r="C524" s="82" t="s">
        <v>2148</v>
      </c>
      <c r="D524" s="83" t="s">
        <v>2149</v>
      </c>
      <c r="E524" s="82">
        <v>10</v>
      </c>
      <c r="F524" s="82">
        <v>228</v>
      </c>
      <c r="G524" s="82">
        <v>6</v>
      </c>
      <c r="H524" s="82">
        <v>6</v>
      </c>
      <c r="I524" s="82">
        <v>0</v>
      </c>
    </row>
    <row r="525">
      <c r="A525" s="83">
        <v>11669</v>
      </c>
      <c r="B525" s="83" t="s">
        <v>2150</v>
      </c>
      <c r="C525" s="82" t="s">
        <v>2152</v>
      </c>
      <c r="D525" s="83" t="s">
        <v>2153</v>
      </c>
      <c r="E525" s="82">
        <v>0</v>
      </c>
      <c r="F525" s="82">
        <v>47</v>
      </c>
      <c r="G525" s="82">
        <v>2</v>
      </c>
      <c r="H525" s="82">
        <v>2</v>
      </c>
      <c r="I525" s="82">
        <v>0</v>
      </c>
    </row>
    <row r="526">
      <c r="A526" s="83">
        <v>10934</v>
      </c>
      <c r="B526" s="83" t="s">
        <v>2154</v>
      </c>
      <c r="C526" s="82" t="s">
        <v>2156</v>
      </c>
      <c r="D526" s="83" t="s">
        <v>2157</v>
      </c>
      <c r="E526" s="82">
        <v>10</v>
      </c>
      <c r="F526" s="82">
        <v>8</v>
      </c>
      <c r="G526" s="82">
        <v>4</v>
      </c>
      <c r="H526" s="82">
        <v>4</v>
      </c>
      <c r="I526" s="82">
        <v>0</v>
      </c>
    </row>
    <row r="527">
      <c r="A527" s="83">
        <v>10933</v>
      </c>
      <c r="B527" s="83" t="s">
        <v>2158</v>
      </c>
      <c r="C527" s="82" t="s">
        <v>2160</v>
      </c>
      <c r="D527" s="83" t="s">
        <v>2161</v>
      </c>
      <c r="E527" s="82">
        <v>10</v>
      </c>
      <c r="F527" s="82">
        <v>8</v>
      </c>
      <c r="G527" s="82">
        <v>5</v>
      </c>
      <c r="H527" s="82">
        <v>5</v>
      </c>
      <c r="I527" s="82">
        <v>0</v>
      </c>
    </row>
    <row r="528">
      <c r="A528" s="83">
        <v>10932</v>
      </c>
      <c r="B528" s="83" t="s">
        <v>2162</v>
      </c>
      <c r="C528" s="82" t="s">
        <v>2164</v>
      </c>
      <c r="D528" s="83" t="s">
        <v>2165</v>
      </c>
      <c r="E528" s="82">
        <v>1</v>
      </c>
      <c r="F528" s="82">
        <v>16</v>
      </c>
      <c r="G528" s="82">
        <v>3</v>
      </c>
      <c r="H528" s="82">
        <v>3</v>
      </c>
      <c r="I528" s="82">
        <v>0</v>
      </c>
    </row>
    <row r="529">
      <c r="A529" s="83">
        <v>10931</v>
      </c>
      <c r="B529" s="83" t="s">
        <v>2166</v>
      </c>
      <c r="C529" s="82" t="s">
        <v>2168</v>
      </c>
      <c r="D529" s="83" t="s">
        <v>2169</v>
      </c>
      <c r="E529" s="82">
        <v>2</v>
      </c>
      <c r="F529" s="82">
        <v>16</v>
      </c>
      <c r="G529" s="82">
        <v>2</v>
      </c>
      <c r="H529" s="82">
        <v>2</v>
      </c>
      <c r="I529" s="82">
        <v>0</v>
      </c>
    </row>
    <row r="530">
      <c r="A530" s="83">
        <v>11671</v>
      </c>
      <c r="B530" s="83" t="s">
        <v>2170</v>
      </c>
      <c r="C530" s="82" t="s">
        <v>2172</v>
      </c>
      <c r="D530" s="83" t="s">
        <v>2173</v>
      </c>
      <c r="E530" s="82">
        <v>5</v>
      </c>
      <c r="G530" s="82">
        <v>40</v>
      </c>
      <c r="H530" s="82">
        <v>40</v>
      </c>
      <c r="I530" s="82">
        <v>0</v>
      </c>
    </row>
    <row r="531">
      <c r="A531" s="83">
        <v>11670</v>
      </c>
      <c r="B531" s="83" t="s">
        <v>2174</v>
      </c>
      <c r="C531" s="82" t="s">
        <v>2176</v>
      </c>
      <c r="D531" s="83" t="s">
        <v>2177</v>
      </c>
      <c r="E531" s="82">
        <v>5</v>
      </c>
      <c r="G531" s="82">
        <v>40</v>
      </c>
      <c r="H531" s="82">
        <v>40</v>
      </c>
      <c r="I531" s="82">
        <v>0</v>
      </c>
    </row>
    <row r="532">
      <c r="A532" s="83">
        <v>10943</v>
      </c>
      <c r="B532" s="83" t="s">
        <v>2178</v>
      </c>
      <c r="C532" s="82" t="s">
        <v>2180</v>
      </c>
      <c r="D532" s="83" t="s">
        <v>2181</v>
      </c>
      <c r="E532" s="82">
        <v>6</v>
      </c>
      <c r="F532" s="82">
        <v>472</v>
      </c>
      <c r="H532" s="82">
        <v>0</v>
      </c>
      <c r="I532" s="82">
        <v>0</v>
      </c>
    </row>
    <row r="533">
      <c r="A533" s="83">
        <v>11506</v>
      </c>
      <c r="B533" s="83" t="s">
        <v>2182</v>
      </c>
      <c r="C533" s="82" t="s">
        <v>2184</v>
      </c>
      <c r="D533" s="83" t="s">
        <v>2185</v>
      </c>
      <c r="E533" s="82">
        <v>5</v>
      </c>
      <c r="G533" s="82">
        <v>0</v>
      </c>
      <c r="H533" s="82">
        <v>0</v>
      </c>
      <c r="I533" s="82">
        <v>0</v>
      </c>
    </row>
    <row r="534">
      <c r="A534" s="83">
        <v>11505</v>
      </c>
      <c r="B534" s="83" t="s">
        <v>2186</v>
      </c>
      <c r="C534" s="82" t="s">
        <v>2188</v>
      </c>
      <c r="D534" s="83" t="s">
        <v>2189</v>
      </c>
      <c r="E534" s="82">
        <v>2</v>
      </c>
      <c r="G534" s="82">
        <v>5</v>
      </c>
      <c r="H534" s="82">
        <v>5</v>
      </c>
      <c r="I534" s="82">
        <v>0</v>
      </c>
    </row>
    <row r="535">
      <c r="A535" s="83">
        <v>11179</v>
      </c>
      <c r="B535" s="83" t="s">
        <v>2190</v>
      </c>
      <c r="C535" s="82" t="s">
        <v>2192</v>
      </c>
      <c r="D535" s="83" t="s">
        <v>2193</v>
      </c>
      <c r="E535" s="82">
        <v>2</v>
      </c>
      <c r="G535" s="82">
        <v>0</v>
      </c>
      <c r="H535" s="82">
        <v>0</v>
      </c>
      <c r="I535" s="82">
        <v>0</v>
      </c>
    </row>
    <row r="536">
      <c r="A536" s="83">
        <v>12159</v>
      </c>
      <c r="B536" s="83" t="s">
        <v>2194</v>
      </c>
      <c r="C536" s="82" t="s">
        <v>2196</v>
      </c>
      <c r="D536" s="83" t="s">
        <v>2197</v>
      </c>
      <c r="E536" s="82">
        <v>4</v>
      </c>
      <c r="G536" s="82">
        <v>1</v>
      </c>
      <c r="H536" s="82">
        <v>1</v>
      </c>
      <c r="I536" s="82">
        <v>0</v>
      </c>
    </row>
    <row r="537">
      <c r="A537" s="83">
        <v>11508</v>
      </c>
      <c r="B537" s="83" t="s">
        <v>2198</v>
      </c>
      <c r="C537" s="82" t="s">
        <v>2200</v>
      </c>
      <c r="D537" s="83" t="s">
        <v>2201</v>
      </c>
      <c r="E537" s="82">
        <v>43</v>
      </c>
      <c r="G537" s="82">
        <v>30</v>
      </c>
      <c r="H537" s="82">
        <v>30</v>
      </c>
      <c r="I537" s="82">
        <v>0</v>
      </c>
    </row>
    <row r="538">
      <c r="A538" s="83">
        <v>11507</v>
      </c>
      <c r="B538" s="83" t="s">
        <v>2202</v>
      </c>
      <c r="C538" s="82" t="s">
        <v>2204</v>
      </c>
      <c r="D538" s="83" t="s">
        <v>2201</v>
      </c>
      <c r="E538" s="82">
        <v>43</v>
      </c>
      <c r="G538" s="82">
        <v>8</v>
      </c>
      <c r="H538" s="82">
        <v>8</v>
      </c>
      <c r="I538" s="82">
        <v>0</v>
      </c>
    </row>
    <row r="539">
      <c r="A539" s="83">
        <v>10855</v>
      </c>
      <c r="B539" s="83" t="s">
        <v>2205</v>
      </c>
      <c r="C539" s="82" t="s">
        <v>2207</v>
      </c>
      <c r="D539" s="83" t="s">
        <v>2208</v>
      </c>
      <c r="E539" s="82">
        <v>3</v>
      </c>
      <c r="G539" s="82">
        <v>16</v>
      </c>
      <c r="H539" s="82">
        <v>16</v>
      </c>
      <c r="I539" s="82">
        <v>0</v>
      </c>
    </row>
    <row r="540">
      <c r="A540" s="83">
        <v>10854</v>
      </c>
      <c r="B540" s="83" t="s">
        <v>2209</v>
      </c>
      <c r="C540" s="82" t="s">
        <v>2211</v>
      </c>
      <c r="D540" s="83" t="s">
        <v>2212</v>
      </c>
      <c r="E540" s="82">
        <v>5</v>
      </c>
      <c r="G540" s="82">
        <v>11</v>
      </c>
      <c r="H540" s="82">
        <v>11</v>
      </c>
      <c r="I540" s="82">
        <v>0</v>
      </c>
    </row>
    <row r="541">
      <c r="A541" s="83">
        <v>10853</v>
      </c>
      <c r="B541" s="83" t="s">
        <v>2213</v>
      </c>
      <c r="C541" s="82" t="s">
        <v>2215</v>
      </c>
      <c r="D541" s="83" t="s">
        <v>2216</v>
      </c>
      <c r="E541" s="82">
        <v>0</v>
      </c>
      <c r="G541" s="82">
        <v>1</v>
      </c>
      <c r="H541" s="82">
        <v>1</v>
      </c>
      <c r="I541" s="82">
        <v>0</v>
      </c>
    </row>
    <row r="542">
      <c r="A542" s="83">
        <v>10852</v>
      </c>
      <c r="B542" s="83" t="s">
        <v>2217</v>
      </c>
      <c r="C542" s="82" t="s">
        <v>2219</v>
      </c>
      <c r="D542" s="83" t="s">
        <v>2220</v>
      </c>
      <c r="E542" s="82">
        <v>3</v>
      </c>
      <c r="H542" s="82">
        <v>0</v>
      </c>
      <c r="I542" s="82">
        <v>0</v>
      </c>
    </row>
    <row r="543">
      <c r="A543" s="83">
        <v>11227</v>
      </c>
      <c r="B543" s="83" t="s">
        <v>2221</v>
      </c>
      <c r="C543" s="82" t="s">
        <v>2223</v>
      </c>
      <c r="D543" s="83" t="s">
        <v>2224</v>
      </c>
      <c r="E543" s="82">
        <v>0</v>
      </c>
      <c r="G543" s="82">
        <v>9</v>
      </c>
      <c r="H543" s="82">
        <v>9</v>
      </c>
      <c r="I543" s="82">
        <v>0</v>
      </c>
    </row>
    <row r="544">
      <c r="A544" s="83">
        <v>11226</v>
      </c>
      <c r="B544" s="83" t="s">
        <v>2225</v>
      </c>
      <c r="C544" s="82" t="s">
        <v>2227</v>
      </c>
      <c r="D544" s="83" t="s">
        <v>2228</v>
      </c>
      <c r="E544" s="82">
        <v>5</v>
      </c>
      <c r="G544" s="82">
        <v>1</v>
      </c>
      <c r="H544" s="82">
        <v>1</v>
      </c>
      <c r="I544" s="82">
        <v>0</v>
      </c>
    </row>
    <row r="545">
      <c r="A545" s="83">
        <v>10857</v>
      </c>
      <c r="B545" s="83" t="s">
        <v>2229</v>
      </c>
      <c r="C545" s="82" t="s">
        <v>2231</v>
      </c>
      <c r="D545" s="83" t="s">
        <v>2232</v>
      </c>
      <c r="E545" s="82">
        <v>3</v>
      </c>
      <c r="G545" s="82">
        <v>25</v>
      </c>
      <c r="H545" s="82">
        <v>25</v>
      </c>
      <c r="I545" s="82">
        <v>0</v>
      </c>
    </row>
    <row r="546">
      <c r="A546" s="83">
        <v>10856</v>
      </c>
      <c r="B546" s="83" t="s">
        <v>2233</v>
      </c>
      <c r="C546" s="82" t="s">
        <v>2235</v>
      </c>
      <c r="D546" s="83" t="s">
        <v>2236</v>
      </c>
      <c r="E546" s="82">
        <v>5</v>
      </c>
      <c r="G546" s="82">
        <v>21</v>
      </c>
      <c r="H546" s="82">
        <v>21</v>
      </c>
      <c r="I546" s="82">
        <v>0</v>
      </c>
    </row>
    <row r="547">
      <c r="A547" s="83">
        <v>10859</v>
      </c>
      <c r="B547" s="83" t="s">
        <v>2237</v>
      </c>
      <c r="C547" s="82" t="s">
        <v>2239</v>
      </c>
      <c r="D547" s="83" t="s">
        <v>2240</v>
      </c>
      <c r="E547" s="82">
        <v>8</v>
      </c>
      <c r="F547" s="82">
        <v>0</v>
      </c>
      <c r="G547" s="82">
        <v>5</v>
      </c>
      <c r="H547" s="82">
        <v>5</v>
      </c>
      <c r="I547" s="82">
        <v>0</v>
      </c>
    </row>
    <row r="548">
      <c r="A548" s="83">
        <v>10858</v>
      </c>
      <c r="B548" s="83" t="s">
        <v>2241</v>
      </c>
      <c r="C548" s="82" t="s">
        <v>2243</v>
      </c>
      <c r="D548" s="83" t="s">
        <v>2244</v>
      </c>
      <c r="E548" s="82">
        <v>10</v>
      </c>
      <c r="F548" s="82">
        <v>103</v>
      </c>
      <c r="G548" s="82">
        <v>18</v>
      </c>
      <c r="H548" s="82">
        <v>18</v>
      </c>
      <c r="I548" s="82">
        <v>0</v>
      </c>
    </row>
    <row r="549">
      <c r="A549" s="83">
        <v>11991</v>
      </c>
      <c r="B549" s="83" t="s">
        <v>2245</v>
      </c>
      <c r="C549" s="82" t="s">
        <v>2247</v>
      </c>
      <c r="D549" s="83" t="s">
        <v>2248</v>
      </c>
      <c r="E549" s="82">
        <v>0</v>
      </c>
      <c r="G549" s="82">
        <v>2</v>
      </c>
      <c r="H549" s="82">
        <v>2</v>
      </c>
      <c r="I549" s="82">
        <v>0</v>
      </c>
    </row>
    <row r="550">
      <c r="A550" s="83">
        <v>11887</v>
      </c>
      <c r="B550" s="83" t="s">
        <v>2250</v>
      </c>
      <c r="C550" s="82" t="s">
        <v>2252</v>
      </c>
      <c r="D550" s="83" t="s">
        <v>2253</v>
      </c>
      <c r="E550" s="82">
        <v>0</v>
      </c>
      <c r="F550" s="82">
        <v>35</v>
      </c>
      <c r="G550" s="82">
        <v>2</v>
      </c>
      <c r="H550" s="82">
        <v>2</v>
      </c>
      <c r="I550" s="82">
        <v>0</v>
      </c>
    </row>
    <row r="551">
      <c r="A551" s="83">
        <v>11744</v>
      </c>
      <c r="B551" s="83" t="s">
        <v>2255</v>
      </c>
      <c r="C551" s="82" t="s">
        <v>2257</v>
      </c>
      <c r="D551" s="83" t="s">
        <v>2258</v>
      </c>
      <c r="E551" s="82">
        <v>0</v>
      </c>
      <c r="H551" s="82" t="e">
        <v>#N/A</v>
      </c>
      <c r="I551" s="82" t="e">
        <v>#N/A</v>
      </c>
    </row>
    <row r="552">
      <c r="A552" s="83">
        <v>12731</v>
      </c>
      <c r="B552" s="83" t="s">
        <v>2259</v>
      </c>
      <c r="C552" s="82" t="s">
        <v>2261</v>
      </c>
      <c r="D552" s="83" t="s">
        <v>2262</v>
      </c>
      <c r="E552" s="82">
        <v>0</v>
      </c>
      <c r="G552" s="82">
        <v>3</v>
      </c>
      <c r="H552" s="82">
        <v>3</v>
      </c>
      <c r="I552" s="82">
        <v>0</v>
      </c>
    </row>
    <row r="553">
      <c r="A553" s="83">
        <v>10863</v>
      </c>
      <c r="B553" s="83" t="s">
        <v>2263</v>
      </c>
      <c r="C553" s="82" t="s">
        <v>2265</v>
      </c>
      <c r="D553" s="83" t="s">
        <v>2266</v>
      </c>
      <c r="E553" s="82">
        <v>0</v>
      </c>
      <c r="H553" s="82" t="e">
        <v>#N/A</v>
      </c>
      <c r="I553" s="82" t="e">
        <v>#N/A</v>
      </c>
    </row>
    <row r="554">
      <c r="A554" s="83">
        <v>10862</v>
      </c>
      <c r="B554" s="83" t="s">
        <v>2267</v>
      </c>
      <c r="C554" s="82" t="s">
        <v>2269</v>
      </c>
      <c r="D554" s="83" t="s">
        <v>2270</v>
      </c>
      <c r="E554" s="82">
        <v>0</v>
      </c>
      <c r="H554" s="82" t="e">
        <v>#N/A</v>
      </c>
      <c r="I554" s="82" t="e">
        <v>#N/A</v>
      </c>
    </row>
    <row r="555">
      <c r="A555" s="83">
        <v>12363</v>
      </c>
      <c r="B555" s="83" t="s">
        <v>2271</v>
      </c>
      <c r="C555" s="82" t="s">
        <v>2273</v>
      </c>
      <c r="D555" s="83" t="s">
        <v>2274</v>
      </c>
      <c r="E555" s="82">
        <v>0</v>
      </c>
      <c r="F555" s="82">
        <v>0</v>
      </c>
      <c r="G555" s="82">
        <v>4</v>
      </c>
      <c r="H555" s="82">
        <v>4</v>
      </c>
      <c r="I555" s="82">
        <v>0</v>
      </c>
    </row>
    <row r="556">
      <c r="A556" s="83">
        <v>12362</v>
      </c>
      <c r="B556" s="83" t="s">
        <v>2275</v>
      </c>
      <c r="C556" s="82" t="s">
        <v>2277</v>
      </c>
      <c r="D556" s="83" t="s">
        <v>2278</v>
      </c>
      <c r="E556" s="82">
        <v>1</v>
      </c>
      <c r="F556" s="82">
        <v>1</v>
      </c>
      <c r="G556" s="82">
        <v>0</v>
      </c>
      <c r="H556" s="82">
        <v>0</v>
      </c>
      <c r="I556" s="82">
        <v>0</v>
      </c>
    </row>
    <row r="557">
      <c r="A557" s="83">
        <v>10861</v>
      </c>
      <c r="B557" s="83" t="s">
        <v>2279</v>
      </c>
      <c r="C557" s="82" t="s">
        <v>2281</v>
      </c>
      <c r="D557" s="83" t="s">
        <v>2282</v>
      </c>
      <c r="E557" s="82">
        <v>1</v>
      </c>
      <c r="F557" s="82">
        <v>5</v>
      </c>
      <c r="G557" s="82">
        <v>1</v>
      </c>
      <c r="H557" s="82">
        <v>1</v>
      </c>
      <c r="I557" s="82">
        <v>0</v>
      </c>
    </row>
    <row r="558">
      <c r="A558" s="83">
        <v>10860</v>
      </c>
      <c r="B558" s="83" t="s">
        <v>2283</v>
      </c>
      <c r="C558" s="82" t="s">
        <v>2285</v>
      </c>
      <c r="D558" s="83" t="s">
        <v>2286</v>
      </c>
      <c r="E558" s="82">
        <v>3</v>
      </c>
      <c r="F558" s="82">
        <v>1</v>
      </c>
      <c r="G558" s="82">
        <v>3</v>
      </c>
      <c r="H558" s="82">
        <v>3</v>
      </c>
      <c r="I558" s="82">
        <v>0</v>
      </c>
    </row>
    <row r="559">
      <c r="A559" s="83">
        <v>11746</v>
      </c>
      <c r="B559" s="83" t="s">
        <v>2287</v>
      </c>
      <c r="C559" s="82" t="s">
        <v>2289</v>
      </c>
      <c r="D559" s="83" t="s">
        <v>2290</v>
      </c>
      <c r="E559" s="82">
        <v>3</v>
      </c>
      <c r="G559" s="82">
        <v>1</v>
      </c>
      <c r="H559" s="82">
        <v>1</v>
      </c>
      <c r="I559" s="82">
        <v>0</v>
      </c>
    </row>
    <row r="560">
      <c r="A560" s="83">
        <v>11745</v>
      </c>
      <c r="B560" s="83" t="s">
        <v>2291</v>
      </c>
      <c r="C560" s="82" t="s">
        <v>2293</v>
      </c>
      <c r="D560" s="83" t="s">
        <v>2294</v>
      </c>
      <c r="E560" s="82">
        <v>4</v>
      </c>
      <c r="G560" s="82">
        <v>1</v>
      </c>
      <c r="H560" s="82">
        <v>1</v>
      </c>
      <c r="I560" s="82">
        <v>0</v>
      </c>
    </row>
    <row r="561">
      <c r="A561" s="83">
        <v>10865</v>
      </c>
      <c r="B561" s="83" t="s">
        <v>2295</v>
      </c>
      <c r="C561" s="82" t="s">
        <v>2297</v>
      </c>
      <c r="D561" s="83" t="s">
        <v>2298</v>
      </c>
      <c r="E561" s="82">
        <v>0</v>
      </c>
      <c r="H561" s="82" t="e">
        <v>#N/A</v>
      </c>
      <c r="I561" s="82" t="e">
        <v>#N/A</v>
      </c>
    </row>
    <row r="562">
      <c r="A562" s="83">
        <v>10864</v>
      </c>
      <c r="B562" s="83" t="s">
        <v>2299</v>
      </c>
      <c r="C562" s="82" t="s">
        <v>2301</v>
      </c>
      <c r="D562" s="83" t="s">
        <v>2302</v>
      </c>
      <c r="E562" s="82">
        <v>8</v>
      </c>
      <c r="H562" s="82">
        <v>0</v>
      </c>
      <c r="I562" s="82">
        <v>0</v>
      </c>
    </row>
    <row r="563">
      <c r="A563" s="83">
        <v>11881</v>
      </c>
      <c r="B563" s="83" t="s">
        <v>2303</v>
      </c>
      <c r="C563" s="82" t="s">
        <v>2305</v>
      </c>
      <c r="D563" s="83" t="s">
        <v>2306</v>
      </c>
      <c r="E563" s="82">
        <v>0</v>
      </c>
      <c r="G563" s="82">
        <v>3</v>
      </c>
      <c r="H563" s="82">
        <v>3</v>
      </c>
      <c r="I563" s="82">
        <v>0</v>
      </c>
    </row>
    <row r="564">
      <c r="A564" s="83">
        <v>12224</v>
      </c>
      <c r="B564" s="83" t="s">
        <v>2308</v>
      </c>
      <c r="C564" s="82" t="s">
        <v>2310</v>
      </c>
      <c r="D564" s="83" t="s">
        <v>2311</v>
      </c>
      <c r="E564" s="82">
        <v>0</v>
      </c>
      <c r="H564" s="82" t="e">
        <v>#N/A</v>
      </c>
      <c r="I564" s="82" t="e">
        <v>#N/A</v>
      </c>
    </row>
    <row r="565">
      <c r="A565" s="82">
        <v>11189</v>
      </c>
      <c r="B565" s="82" t="s">
        <v>2314</v>
      </c>
      <c r="C565" s="82" t="s">
        <v>2316</v>
      </c>
      <c r="D565" s="82"/>
      <c r="E565" s="82">
        <v>0</v>
      </c>
      <c r="H565" s="82" t="e">
        <v>#N/A</v>
      </c>
      <c r="I565" s="82" t="e">
        <v>#N/A</v>
      </c>
    </row>
    <row r="566">
      <c r="A566" s="82">
        <v>10834</v>
      </c>
      <c r="B566" s="82" t="s">
        <v>2317</v>
      </c>
      <c r="C566" s="82" t="s">
        <v>2319</v>
      </c>
      <c r="D566" s="82"/>
      <c r="E566" s="82">
        <v>0</v>
      </c>
      <c r="H566" s="82" t="e">
        <v>#N/A</v>
      </c>
      <c r="I566" s="82" t="e">
        <v>#N/A</v>
      </c>
    </row>
    <row r="567">
      <c r="A567" s="83">
        <v>10832</v>
      </c>
      <c r="B567" s="83" t="s">
        <v>2320</v>
      </c>
      <c r="C567" s="82" t="s">
        <v>2322</v>
      </c>
      <c r="D567" s="83" t="s">
        <v>2323</v>
      </c>
      <c r="E567" s="82">
        <v>0</v>
      </c>
      <c r="H567" s="82" t="e">
        <v>#N/A</v>
      </c>
      <c r="I567" s="82" t="e">
        <v>#N/A</v>
      </c>
    </row>
    <row r="568">
      <c r="A568" s="83">
        <v>10831</v>
      </c>
      <c r="B568" s="83" t="s">
        <v>2324</v>
      </c>
      <c r="C568" s="82" t="s">
        <v>2326</v>
      </c>
      <c r="D568" s="83" t="s">
        <v>2323</v>
      </c>
      <c r="E568" s="82">
        <v>0</v>
      </c>
      <c r="H568" s="82" t="e">
        <v>#N/A</v>
      </c>
      <c r="I568" s="82" t="e">
        <v>#N/A</v>
      </c>
    </row>
    <row r="569">
      <c r="A569" s="83">
        <v>10840</v>
      </c>
      <c r="B569" s="83" t="s">
        <v>2327</v>
      </c>
      <c r="C569" s="82" t="s">
        <v>2329</v>
      </c>
      <c r="D569" s="83" t="s">
        <v>2330</v>
      </c>
      <c r="E569" s="82">
        <v>1</v>
      </c>
      <c r="H569" s="82">
        <v>0</v>
      </c>
      <c r="I569" s="82">
        <v>0</v>
      </c>
    </row>
    <row r="570">
      <c r="A570" s="83">
        <v>10839</v>
      </c>
      <c r="B570" s="83" t="s">
        <v>2331</v>
      </c>
      <c r="C570" s="82" t="s">
        <v>2333</v>
      </c>
      <c r="D570" s="83" t="s">
        <v>2334</v>
      </c>
      <c r="E570" s="82">
        <v>4</v>
      </c>
      <c r="H570" s="82">
        <v>0</v>
      </c>
      <c r="I570" s="82">
        <v>0</v>
      </c>
    </row>
    <row r="571">
      <c r="A571" s="83">
        <v>10836</v>
      </c>
      <c r="B571" s="83" t="s">
        <v>2335</v>
      </c>
      <c r="C571" s="82" t="s">
        <v>2337</v>
      </c>
      <c r="D571" s="83" t="s">
        <v>2338</v>
      </c>
      <c r="E571" s="82">
        <v>0</v>
      </c>
      <c r="H571" s="82" t="e">
        <v>#N/A</v>
      </c>
      <c r="I571" s="82" t="e">
        <v>#N/A</v>
      </c>
    </row>
    <row r="572">
      <c r="A572" s="83">
        <v>10835</v>
      </c>
      <c r="B572" s="83" t="s">
        <v>2339</v>
      </c>
      <c r="C572" s="82" t="s">
        <v>2341</v>
      </c>
      <c r="D572" s="83" t="s">
        <v>2342</v>
      </c>
      <c r="E572" s="82">
        <v>0</v>
      </c>
      <c r="H572" s="82" t="e">
        <v>#N/A</v>
      </c>
      <c r="I572" s="82" t="e">
        <v>#N/A</v>
      </c>
    </row>
    <row r="573">
      <c r="A573" s="83">
        <v>10842</v>
      </c>
      <c r="B573" s="83" t="s">
        <v>2343</v>
      </c>
      <c r="C573" s="82" t="s">
        <v>2345</v>
      </c>
      <c r="D573" s="83" t="s">
        <v>2346</v>
      </c>
      <c r="E573" s="82">
        <v>0</v>
      </c>
      <c r="H573" s="82" t="e">
        <v>#N/A</v>
      </c>
      <c r="I573" s="82" t="e">
        <v>#N/A</v>
      </c>
    </row>
    <row r="574">
      <c r="A574" s="83">
        <v>10838</v>
      </c>
      <c r="B574" s="83" t="s">
        <v>2347</v>
      </c>
      <c r="C574" s="82" t="s">
        <v>2349</v>
      </c>
      <c r="D574" s="83" t="s">
        <v>2350</v>
      </c>
      <c r="E574" s="82">
        <v>0</v>
      </c>
      <c r="H574" s="82" t="e">
        <v>#N/A</v>
      </c>
      <c r="I574" s="82" t="e">
        <v>#N/A</v>
      </c>
    </row>
    <row r="575">
      <c r="A575" s="83">
        <v>10837</v>
      </c>
      <c r="B575" s="83" t="s">
        <v>2351</v>
      </c>
      <c r="C575" s="82" t="s">
        <v>2353</v>
      </c>
      <c r="D575" s="83" t="s">
        <v>2354</v>
      </c>
      <c r="E575" s="82">
        <v>0</v>
      </c>
      <c r="H575" s="82" t="e">
        <v>#N/A</v>
      </c>
      <c r="I575" s="82" t="e">
        <v>#N/A</v>
      </c>
    </row>
    <row r="576">
      <c r="A576" s="83">
        <v>10841</v>
      </c>
      <c r="B576" s="83" t="s">
        <v>2355</v>
      </c>
      <c r="C576" s="82" t="s">
        <v>2357</v>
      </c>
      <c r="D576" s="83" t="s">
        <v>65</v>
      </c>
      <c r="E576" s="82">
        <v>0</v>
      </c>
      <c r="H576" s="82" t="e">
        <v>#N/A</v>
      </c>
      <c r="I576" s="82" t="e">
        <v>#N/A</v>
      </c>
    </row>
    <row r="577">
      <c r="A577" s="83">
        <v>11863</v>
      </c>
      <c r="B577" s="83" t="s">
        <v>2358</v>
      </c>
      <c r="C577" s="82" t="s">
        <v>2360</v>
      </c>
      <c r="D577" s="83" t="s">
        <v>2361</v>
      </c>
      <c r="E577" s="82">
        <v>0</v>
      </c>
      <c r="H577" s="82" t="e">
        <v>#N/A</v>
      </c>
      <c r="I577" s="82" t="e">
        <v>#N/A</v>
      </c>
    </row>
    <row r="578">
      <c r="A578" s="83">
        <v>11862</v>
      </c>
      <c r="B578" s="83" t="s">
        <v>2362</v>
      </c>
      <c r="C578" s="82" t="s">
        <v>2364</v>
      </c>
      <c r="D578" s="83" t="s">
        <v>2365</v>
      </c>
      <c r="E578" s="82">
        <v>0</v>
      </c>
      <c r="H578" s="82" t="e">
        <v>#N/A</v>
      </c>
      <c r="I578" s="82" t="e">
        <v>#N/A</v>
      </c>
    </row>
    <row r="579">
      <c r="A579" s="83">
        <v>11831</v>
      </c>
      <c r="B579" s="83" t="s">
        <v>2366</v>
      </c>
      <c r="C579" s="82" t="s">
        <v>2368</v>
      </c>
      <c r="D579" s="83" t="s">
        <v>2369</v>
      </c>
      <c r="E579" s="82">
        <v>8</v>
      </c>
      <c r="F579" s="82">
        <v>0</v>
      </c>
      <c r="G579" s="82">
        <v>5</v>
      </c>
      <c r="H579" s="82">
        <v>5</v>
      </c>
      <c r="I579" s="82">
        <v>0</v>
      </c>
    </row>
    <row r="580">
      <c r="A580" s="83">
        <v>11830</v>
      </c>
      <c r="B580" s="83" t="s">
        <v>2370</v>
      </c>
      <c r="C580" s="82" t="s">
        <v>2372</v>
      </c>
      <c r="D580" s="83" t="s">
        <v>2373</v>
      </c>
      <c r="E580" s="82">
        <v>5</v>
      </c>
      <c r="F580" s="82">
        <v>10</v>
      </c>
      <c r="G580" s="82">
        <v>2</v>
      </c>
      <c r="H580" s="82">
        <v>2</v>
      </c>
      <c r="I580" s="82">
        <v>0</v>
      </c>
    </row>
    <row r="581">
      <c r="A581" s="83">
        <v>11873</v>
      </c>
      <c r="B581" s="83" t="s">
        <v>2374</v>
      </c>
      <c r="C581" s="82" t="s">
        <v>2376</v>
      </c>
      <c r="D581" s="83" t="s">
        <v>2377</v>
      </c>
      <c r="E581" s="82">
        <v>1</v>
      </c>
      <c r="F581" s="82">
        <v>12</v>
      </c>
      <c r="G581" s="82">
        <v>1</v>
      </c>
      <c r="H581" s="82">
        <v>1</v>
      </c>
      <c r="I581" s="82">
        <v>0</v>
      </c>
    </row>
    <row r="582">
      <c r="A582" s="83">
        <v>11872</v>
      </c>
      <c r="B582" s="83" t="s">
        <v>2378</v>
      </c>
      <c r="C582" s="82" t="s">
        <v>2380</v>
      </c>
      <c r="D582" s="83" t="s">
        <v>2381</v>
      </c>
      <c r="E582" s="82">
        <v>1</v>
      </c>
      <c r="F582" s="82">
        <v>12</v>
      </c>
      <c r="G582" s="82">
        <v>1</v>
      </c>
      <c r="H582" s="82">
        <v>1</v>
      </c>
      <c r="I582" s="82">
        <v>0</v>
      </c>
    </row>
    <row r="583">
      <c r="A583" s="83">
        <v>12602</v>
      </c>
      <c r="B583" s="83" t="s">
        <v>2382</v>
      </c>
      <c r="C583" s="82" t="s">
        <v>2384</v>
      </c>
      <c r="D583" s="83" t="s">
        <v>2385</v>
      </c>
      <c r="E583" s="82">
        <v>1</v>
      </c>
      <c r="G583" s="82">
        <v>1</v>
      </c>
      <c r="H583" s="82">
        <v>1</v>
      </c>
      <c r="I583" s="82">
        <v>0</v>
      </c>
    </row>
    <row r="584">
      <c r="A584" s="83">
        <v>12601</v>
      </c>
      <c r="B584" s="83" t="s">
        <v>2386</v>
      </c>
      <c r="C584" s="82" t="s">
        <v>2388</v>
      </c>
      <c r="D584" s="83" t="s">
        <v>2389</v>
      </c>
      <c r="E584" s="82">
        <v>0</v>
      </c>
      <c r="G584" s="82">
        <v>1</v>
      </c>
      <c r="H584" s="82">
        <v>1</v>
      </c>
      <c r="I584" s="82">
        <v>0</v>
      </c>
    </row>
    <row r="585">
      <c r="A585" s="83">
        <v>11992</v>
      </c>
      <c r="B585" s="83" t="s">
        <v>2390</v>
      </c>
      <c r="C585" s="82" t="s">
        <v>2392</v>
      </c>
      <c r="D585" s="83" t="s">
        <v>2393</v>
      </c>
      <c r="E585" s="82">
        <v>0</v>
      </c>
      <c r="H585" s="82" t="e">
        <v>#N/A</v>
      </c>
      <c r="I585" s="82" t="e">
        <v>#N/A</v>
      </c>
    </row>
    <row r="586">
      <c r="A586" s="83">
        <v>11993</v>
      </c>
      <c r="B586" s="83" t="s">
        <v>2395</v>
      </c>
      <c r="C586" s="82" t="s">
        <v>2397</v>
      </c>
      <c r="D586" s="83" t="s">
        <v>2398</v>
      </c>
      <c r="E586" s="82">
        <v>0</v>
      </c>
      <c r="H586" s="82" t="e">
        <v>#N/A</v>
      </c>
      <c r="I586" s="82" t="e">
        <v>#N/A</v>
      </c>
    </row>
    <row r="587">
      <c r="A587" s="83">
        <v>11882</v>
      </c>
      <c r="B587" s="83" t="s">
        <v>2400</v>
      </c>
      <c r="C587" s="82" t="s">
        <v>2402</v>
      </c>
      <c r="D587" s="83" t="s">
        <v>2403</v>
      </c>
      <c r="E587" s="82">
        <v>0</v>
      </c>
      <c r="F587" s="82">
        <v>37</v>
      </c>
      <c r="G587" s="82">
        <v>1</v>
      </c>
      <c r="H587" s="82">
        <v>1</v>
      </c>
      <c r="I587" s="82">
        <v>0</v>
      </c>
    </row>
    <row r="588">
      <c r="A588" s="83">
        <v>10846</v>
      </c>
      <c r="B588" s="83" t="s">
        <v>2405</v>
      </c>
      <c r="C588" s="82" t="s">
        <v>2407</v>
      </c>
      <c r="D588" s="83" t="s">
        <v>2408</v>
      </c>
      <c r="E588" s="82">
        <v>4</v>
      </c>
      <c r="G588" s="82">
        <v>2</v>
      </c>
      <c r="H588" s="82">
        <v>2</v>
      </c>
      <c r="I588" s="82">
        <v>0</v>
      </c>
    </row>
    <row r="589">
      <c r="A589" s="83">
        <v>10845</v>
      </c>
      <c r="B589" s="83" t="s">
        <v>2409</v>
      </c>
      <c r="C589" s="82" t="s">
        <v>2411</v>
      </c>
      <c r="D589" s="83" t="s">
        <v>2412</v>
      </c>
      <c r="E589" s="82">
        <v>4</v>
      </c>
      <c r="G589" s="82">
        <v>0</v>
      </c>
      <c r="H589" s="82">
        <v>0</v>
      </c>
      <c r="I589" s="82">
        <v>0</v>
      </c>
    </row>
    <row r="590">
      <c r="A590" s="83">
        <v>10850</v>
      </c>
      <c r="B590" s="83" t="s">
        <v>2413</v>
      </c>
      <c r="C590" s="82" t="s">
        <v>2415</v>
      </c>
      <c r="D590" s="83" t="s">
        <v>2416</v>
      </c>
      <c r="E590" s="82">
        <v>0</v>
      </c>
      <c r="G590" s="82">
        <v>1</v>
      </c>
      <c r="H590" s="82">
        <v>1</v>
      </c>
      <c r="I590" s="82">
        <v>0</v>
      </c>
    </row>
    <row r="591">
      <c r="A591" s="83">
        <v>10849</v>
      </c>
      <c r="B591" s="83" t="s">
        <v>2417</v>
      </c>
      <c r="C591" s="82" t="s">
        <v>2419</v>
      </c>
      <c r="D591" s="83" t="s">
        <v>2420</v>
      </c>
      <c r="E591" s="82">
        <v>0</v>
      </c>
      <c r="H591" s="82" t="e">
        <v>#N/A</v>
      </c>
      <c r="I591" s="82" t="e">
        <v>#N/A</v>
      </c>
    </row>
    <row r="592">
      <c r="A592" s="83">
        <v>10844</v>
      </c>
      <c r="B592" s="83" t="s">
        <v>2421</v>
      </c>
      <c r="C592" s="82" t="s">
        <v>2423</v>
      </c>
      <c r="D592" s="83" t="s">
        <v>2424</v>
      </c>
      <c r="E592" s="82">
        <v>4</v>
      </c>
      <c r="H592" s="82">
        <v>0</v>
      </c>
      <c r="I592" s="82">
        <v>0</v>
      </c>
    </row>
    <row r="593">
      <c r="A593" s="83">
        <v>10843</v>
      </c>
      <c r="B593" s="83" t="s">
        <v>2425</v>
      </c>
      <c r="C593" s="82" t="s">
        <v>2427</v>
      </c>
      <c r="D593" s="83" t="s">
        <v>2428</v>
      </c>
      <c r="E593" s="82">
        <v>3</v>
      </c>
      <c r="H593" s="82">
        <v>0</v>
      </c>
      <c r="I593" s="82">
        <v>0</v>
      </c>
    </row>
    <row r="594">
      <c r="A594" s="83">
        <v>10851</v>
      </c>
      <c r="B594" s="83" t="s">
        <v>2429</v>
      </c>
      <c r="C594" s="82" t="s">
        <v>2431</v>
      </c>
      <c r="D594" s="83" t="s">
        <v>2432</v>
      </c>
      <c r="E594" s="82">
        <v>0</v>
      </c>
      <c r="F594" s="82">
        <v>1</v>
      </c>
      <c r="G594" s="82">
        <v>2</v>
      </c>
      <c r="H594" s="82">
        <v>2</v>
      </c>
      <c r="I594" s="82">
        <v>0</v>
      </c>
    </row>
    <row r="595">
      <c r="A595" s="83">
        <v>10848</v>
      </c>
      <c r="B595" s="83" t="s">
        <v>2433</v>
      </c>
      <c r="C595" s="82" t="s">
        <v>2435</v>
      </c>
      <c r="D595" s="83" t="s">
        <v>2436</v>
      </c>
      <c r="E595" s="82">
        <v>0</v>
      </c>
      <c r="G595" s="82">
        <v>1</v>
      </c>
      <c r="H595" s="82">
        <v>1</v>
      </c>
      <c r="I595" s="82">
        <v>0</v>
      </c>
    </row>
    <row r="596">
      <c r="A596" s="83">
        <v>10847</v>
      </c>
      <c r="B596" s="83" t="s">
        <v>2437</v>
      </c>
      <c r="C596" s="82" t="s">
        <v>2439</v>
      </c>
      <c r="D596" s="83" t="s">
        <v>2440</v>
      </c>
      <c r="E596" s="82">
        <v>0</v>
      </c>
      <c r="G596" s="82">
        <v>0</v>
      </c>
      <c r="H596" s="82" t="e">
        <v>#N/A</v>
      </c>
      <c r="I596" s="82" t="e">
        <v>#N/A</v>
      </c>
    </row>
    <row r="597">
      <c r="A597" s="83">
        <v>11886</v>
      </c>
      <c r="B597" s="83" t="s">
        <v>2441</v>
      </c>
      <c r="C597" s="82" t="s">
        <v>2443</v>
      </c>
      <c r="D597" s="83" t="s">
        <v>2444</v>
      </c>
      <c r="E597" s="82">
        <v>0</v>
      </c>
      <c r="F597" s="82">
        <v>34</v>
      </c>
      <c r="G597" s="82">
        <v>2</v>
      </c>
      <c r="H597" s="82">
        <v>2</v>
      </c>
      <c r="I597" s="82">
        <v>0</v>
      </c>
    </row>
    <row r="598">
      <c r="A598" s="83">
        <v>10878</v>
      </c>
      <c r="B598" s="83" t="s">
        <v>2446</v>
      </c>
      <c r="C598" s="82" t="s">
        <v>2448</v>
      </c>
      <c r="D598" s="83" t="s">
        <v>2449</v>
      </c>
      <c r="E598" s="82">
        <v>0</v>
      </c>
      <c r="G598" s="82">
        <v>2</v>
      </c>
      <c r="H598" s="82">
        <v>2</v>
      </c>
      <c r="I598" s="82">
        <v>0</v>
      </c>
    </row>
    <row r="599">
      <c r="A599" s="83">
        <v>10877</v>
      </c>
      <c r="B599" s="83" t="s">
        <v>2450</v>
      </c>
      <c r="C599" s="82" t="s">
        <v>2452</v>
      </c>
      <c r="D599" s="83" t="s">
        <v>2453</v>
      </c>
      <c r="E599" s="82">
        <v>0</v>
      </c>
      <c r="G599" s="82">
        <v>1</v>
      </c>
      <c r="H599" s="82">
        <v>1</v>
      </c>
      <c r="I599" s="82">
        <v>0</v>
      </c>
    </row>
    <row r="600">
      <c r="A600" s="83">
        <v>10884</v>
      </c>
      <c r="B600" s="83" t="s">
        <v>2454</v>
      </c>
      <c r="C600" s="82" t="s">
        <v>2456</v>
      </c>
      <c r="D600" s="83" t="s">
        <v>2457</v>
      </c>
      <c r="E600" s="82">
        <v>3</v>
      </c>
      <c r="H600" s="82">
        <v>0</v>
      </c>
      <c r="I600" s="82">
        <v>0</v>
      </c>
    </row>
    <row r="601">
      <c r="A601" s="83">
        <v>10882</v>
      </c>
      <c r="B601" s="83" t="s">
        <v>2458</v>
      </c>
      <c r="C601" s="82" t="s">
        <v>2460</v>
      </c>
      <c r="D601" s="83" t="s">
        <v>2461</v>
      </c>
      <c r="E601" s="82">
        <v>0</v>
      </c>
      <c r="H601" s="82" t="e">
        <v>#N/A</v>
      </c>
      <c r="I601" s="82" t="e">
        <v>#N/A</v>
      </c>
    </row>
    <row r="602">
      <c r="A602" s="83">
        <v>10881</v>
      </c>
      <c r="B602" s="83" t="s">
        <v>2462</v>
      </c>
      <c r="C602" s="82" t="s">
        <v>2464</v>
      </c>
      <c r="D602" s="83" t="s">
        <v>2465</v>
      </c>
      <c r="E602" s="82">
        <v>0</v>
      </c>
      <c r="H602" s="82" t="e">
        <v>#N/A</v>
      </c>
      <c r="I602" s="82" t="e">
        <v>#N/A</v>
      </c>
    </row>
    <row r="603">
      <c r="A603" s="83">
        <v>10880</v>
      </c>
      <c r="B603" s="83" t="s">
        <v>2466</v>
      </c>
      <c r="C603" s="82" t="s">
        <v>2468</v>
      </c>
      <c r="D603" s="83" t="s">
        <v>2469</v>
      </c>
      <c r="E603" s="82">
        <v>0</v>
      </c>
      <c r="F603" s="82">
        <v>2</v>
      </c>
      <c r="G603" s="82">
        <v>1</v>
      </c>
      <c r="H603" s="82">
        <v>1</v>
      </c>
      <c r="I603" s="82">
        <v>0</v>
      </c>
    </row>
    <row r="604">
      <c r="A604" s="83">
        <v>10879</v>
      </c>
      <c r="B604" s="83" t="s">
        <v>2470</v>
      </c>
      <c r="C604" s="82" t="s">
        <v>2472</v>
      </c>
      <c r="D604" s="83" t="s">
        <v>2473</v>
      </c>
      <c r="E604" s="82">
        <v>0</v>
      </c>
      <c r="F604" s="82">
        <v>0</v>
      </c>
      <c r="G604" s="82">
        <v>2</v>
      </c>
      <c r="H604" s="82">
        <v>2</v>
      </c>
      <c r="I604" s="82">
        <v>0</v>
      </c>
    </row>
    <row r="605">
      <c r="A605" s="83">
        <v>10873</v>
      </c>
      <c r="B605" s="83" t="s">
        <v>2474</v>
      </c>
      <c r="C605" s="82" t="s">
        <v>2476</v>
      </c>
      <c r="D605" s="83" t="s">
        <v>2477</v>
      </c>
      <c r="E605" s="82">
        <v>1</v>
      </c>
      <c r="G605" s="82">
        <v>1</v>
      </c>
      <c r="H605" s="82">
        <v>1</v>
      </c>
      <c r="I605" s="82">
        <v>0</v>
      </c>
    </row>
    <row r="606">
      <c r="A606" s="83">
        <v>10872</v>
      </c>
      <c r="B606" s="83" t="s">
        <v>2478</v>
      </c>
      <c r="C606" s="82" t="s">
        <v>2480</v>
      </c>
      <c r="D606" s="83" t="s">
        <v>2481</v>
      </c>
      <c r="E606" s="82">
        <v>0</v>
      </c>
      <c r="H606" s="82" t="e">
        <v>#N/A</v>
      </c>
      <c r="I606" s="82" t="e">
        <v>#N/A</v>
      </c>
    </row>
    <row r="607">
      <c r="A607" s="83">
        <v>10883</v>
      </c>
      <c r="B607" s="83" t="s">
        <v>2482</v>
      </c>
      <c r="C607" s="82" t="s">
        <v>2484</v>
      </c>
      <c r="D607" s="83" t="s">
        <v>2485</v>
      </c>
      <c r="E607" s="82">
        <v>0</v>
      </c>
      <c r="G607" s="82">
        <v>1</v>
      </c>
      <c r="H607" s="82">
        <v>1</v>
      </c>
      <c r="I607" s="82">
        <v>0</v>
      </c>
    </row>
    <row r="608">
      <c r="A608" s="83">
        <v>10876</v>
      </c>
      <c r="B608" s="83" t="s">
        <v>2486</v>
      </c>
      <c r="C608" s="82" t="s">
        <v>2488</v>
      </c>
      <c r="D608" s="83" t="s">
        <v>2489</v>
      </c>
      <c r="E608" s="82">
        <v>0</v>
      </c>
      <c r="G608" s="82">
        <v>0</v>
      </c>
      <c r="H608" s="82" t="e">
        <v>#N/A</v>
      </c>
      <c r="I608" s="82" t="e">
        <v>#N/A</v>
      </c>
    </row>
    <row r="609">
      <c r="A609" s="83">
        <v>13760</v>
      </c>
      <c r="B609" s="83" t="s">
        <v>2495</v>
      </c>
      <c r="C609" s="82" t="s">
        <v>2497</v>
      </c>
      <c r="D609" s="83" t="s">
        <v>2498</v>
      </c>
      <c r="E609" s="82">
        <v>0</v>
      </c>
      <c r="F609" s="82">
        <v>31</v>
      </c>
      <c r="H609" s="82" t="e">
        <v>#N/A</v>
      </c>
      <c r="I609" s="82" t="e">
        <v>#N/A</v>
      </c>
    </row>
    <row r="610">
      <c r="A610" s="83">
        <v>10869</v>
      </c>
      <c r="B610" s="83" t="s">
        <v>2499</v>
      </c>
      <c r="C610" s="82" t="s">
        <v>2501</v>
      </c>
      <c r="D610" s="83" t="s">
        <v>2502</v>
      </c>
      <c r="E610" s="82">
        <v>0</v>
      </c>
      <c r="G610" s="82">
        <v>0</v>
      </c>
      <c r="H610" s="82" t="e">
        <v>#N/A</v>
      </c>
      <c r="I610" s="82" t="e">
        <v>#N/A</v>
      </c>
    </row>
    <row r="611">
      <c r="A611" s="83">
        <v>10868</v>
      </c>
      <c r="B611" s="83" t="s">
        <v>2503</v>
      </c>
      <c r="C611" s="82" t="s">
        <v>2505</v>
      </c>
      <c r="D611" s="83" t="s">
        <v>2506</v>
      </c>
      <c r="E611" s="82">
        <v>0</v>
      </c>
      <c r="G611" s="82">
        <v>6</v>
      </c>
      <c r="H611" s="82">
        <v>6</v>
      </c>
      <c r="I611" s="82">
        <v>0</v>
      </c>
    </row>
    <row r="612">
      <c r="A612" s="83">
        <v>10867</v>
      </c>
      <c r="B612" s="83" t="s">
        <v>2507</v>
      </c>
      <c r="C612" s="82" t="s">
        <v>2509</v>
      </c>
      <c r="D612" s="83" t="s">
        <v>2510</v>
      </c>
      <c r="E612" s="82">
        <v>0</v>
      </c>
      <c r="H612" s="82" t="e">
        <v>#N/A</v>
      </c>
      <c r="I612" s="82" t="e">
        <v>#N/A</v>
      </c>
    </row>
    <row r="613">
      <c r="A613" s="83">
        <v>10866</v>
      </c>
      <c r="B613" s="83" t="s">
        <v>2511</v>
      </c>
      <c r="C613" s="82" t="s">
        <v>2513</v>
      </c>
      <c r="D613" s="83" t="s">
        <v>2514</v>
      </c>
      <c r="E613" s="82">
        <v>1</v>
      </c>
      <c r="H613" s="82">
        <v>0</v>
      </c>
      <c r="I613" s="82">
        <v>0</v>
      </c>
    </row>
    <row r="614">
      <c r="A614" s="83">
        <v>10871</v>
      </c>
      <c r="B614" s="83" t="s">
        <v>2515</v>
      </c>
      <c r="C614" s="82" t="s">
        <v>2517</v>
      </c>
      <c r="D614" s="83" t="s">
        <v>2518</v>
      </c>
      <c r="E614" s="82">
        <v>0</v>
      </c>
      <c r="H614" s="82" t="e">
        <v>#N/A</v>
      </c>
      <c r="I614" s="82" t="e">
        <v>#N/A</v>
      </c>
    </row>
    <row r="615">
      <c r="A615" s="83">
        <v>10870</v>
      </c>
      <c r="B615" s="83" t="s">
        <v>2519</v>
      </c>
      <c r="C615" s="82" t="s">
        <v>2521</v>
      </c>
      <c r="D615" s="83" t="s">
        <v>2522</v>
      </c>
      <c r="E615" s="82">
        <v>0</v>
      </c>
      <c r="H615" s="82" t="e">
        <v>#N/A</v>
      </c>
      <c r="I615" s="82" t="e">
        <v>#N/A</v>
      </c>
    </row>
    <row r="616">
      <c r="A616" s="83">
        <v>11994</v>
      </c>
      <c r="B616" s="83" t="s">
        <v>2490</v>
      </c>
      <c r="C616" s="82" t="s">
        <v>2492</v>
      </c>
      <c r="D616" s="83" t="s">
        <v>2493</v>
      </c>
      <c r="E616" s="82">
        <v>0</v>
      </c>
      <c r="F616" s="82">
        <v>26</v>
      </c>
      <c r="H616" s="82" t="e">
        <v>#N/A</v>
      </c>
      <c r="I616" s="82" t="e">
        <v>#N/A</v>
      </c>
    </row>
    <row r="617">
      <c r="A617" s="83">
        <v>11883</v>
      </c>
      <c r="B617" s="83" t="s">
        <v>2523</v>
      </c>
      <c r="C617" s="82" t="s">
        <v>2525</v>
      </c>
      <c r="D617" s="83" t="s">
        <v>2525</v>
      </c>
      <c r="E617" s="82">
        <v>0</v>
      </c>
      <c r="F617" s="82">
        <v>8</v>
      </c>
      <c r="G617" s="82">
        <v>2</v>
      </c>
      <c r="H617" s="82">
        <v>2</v>
      </c>
      <c r="I617" s="82">
        <v>0</v>
      </c>
    </row>
    <row r="618">
      <c r="A618" s="83">
        <v>10898</v>
      </c>
      <c r="B618" s="83" t="s">
        <v>2527</v>
      </c>
      <c r="C618" s="82" t="s">
        <v>2529</v>
      </c>
      <c r="D618" s="83" t="s">
        <v>2530</v>
      </c>
      <c r="E618" s="82">
        <v>1</v>
      </c>
      <c r="F618" s="82">
        <v>16</v>
      </c>
      <c r="G618" s="82">
        <v>3</v>
      </c>
      <c r="H618" s="82">
        <v>3</v>
      </c>
      <c r="I618" s="82">
        <v>0</v>
      </c>
    </row>
    <row r="619">
      <c r="A619" s="83">
        <v>10897</v>
      </c>
      <c r="B619" s="83" t="s">
        <v>2531</v>
      </c>
      <c r="C619" s="82" t="s">
        <v>2533</v>
      </c>
      <c r="D619" s="83" t="s">
        <v>2534</v>
      </c>
      <c r="E619" s="82">
        <v>2</v>
      </c>
      <c r="F619" s="82">
        <v>16</v>
      </c>
      <c r="G619" s="82">
        <v>2</v>
      </c>
      <c r="H619" s="82">
        <v>2</v>
      </c>
      <c r="I619" s="82">
        <v>0</v>
      </c>
    </row>
    <row r="620">
      <c r="A620" s="83">
        <v>10900</v>
      </c>
      <c r="B620" s="83" t="s">
        <v>2535</v>
      </c>
      <c r="C620" s="82" t="s">
        <v>2537</v>
      </c>
      <c r="D620" s="83" t="s">
        <v>2538</v>
      </c>
      <c r="E620" s="82">
        <v>4</v>
      </c>
      <c r="H620" s="82">
        <v>0</v>
      </c>
      <c r="I620" s="82">
        <v>0</v>
      </c>
    </row>
    <row r="621">
      <c r="A621" s="83">
        <v>10899</v>
      </c>
      <c r="B621" s="83" t="s">
        <v>2539</v>
      </c>
      <c r="C621" s="82" t="s">
        <v>2541</v>
      </c>
      <c r="D621" s="83" t="s">
        <v>2542</v>
      </c>
      <c r="E621" s="82">
        <v>4</v>
      </c>
      <c r="H621" s="82">
        <v>0</v>
      </c>
      <c r="I621" s="82">
        <v>0</v>
      </c>
    </row>
    <row r="622">
      <c r="A622" s="83">
        <v>12164</v>
      </c>
      <c r="B622" s="83" t="s">
        <v>2553</v>
      </c>
      <c r="C622" s="82" t="s">
        <v>2556</v>
      </c>
      <c r="D622" s="83" t="s">
        <v>2557</v>
      </c>
      <c r="E622" s="82">
        <v>0</v>
      </c>
      <c r="H622" s="82" t="e">
        <v>#N/A</v>
      </c>
      <c r="I622" s="82" t="e">
        <v>#N/A</v>
      </c>
    </row>
    <row r="623">
      <c r="A623" s="83">
        <v>12163</v>
      </c>
      <c r="B623" s="83" t="s">
        <v>2558</v>
      </c>
      <c r="C623" s="82" t="s">
        <v>2560</v>
      </c>
      <c r="D623" s="83" t="s">
        <v>2561</v>
      </c>
      <c r="E623" s="82">
        <v>0</v>
      </c>
      <c r="H623" s="82" t="e">
        <v>#N/A</v>
      </c>
      <c r="I623" s="82" t="e">
        <v>#N/A</v>
      </c>
    </row>
    <row r="624">
      <c r="A624" s="83">
        <v>10977</v>
      </c>
      <c r="B624" s="83" t="s">
        <v>2562</v>
      </c>
      <c r="C624" s="82" t="s">
        <v>2564</v>
      </c>
      <c r="D624" s="83" t="s">
        <v>2565</v>
      </c>
      <c r="E624" s="82">
        <v>0</v>
      </c>
      <c r="H624" s="82" t="e">
        <v>#N/A</v>
      </c>
      <c r="I624" s="82" t="e">
        <v>#N/A</v>
      </c>
    </row>
    <row r="625">
      <c r="A625" s="83">
        <v>10978</v>
      </c>
      <c r="B625" s="83" t="s">
        <v>2566</v>
      </c>
      <c r="C625" s="82" t="s">
        <v>2568</v>
      </c>
      <c r="D625" s="83" t="s">
        <v>2569</v>
      </c>
      <c r="E625" s="82">
        <v>0</v>
      </c>
      <c r="H625" s="82" t="e">
        <v>#N/A</v>
      </c>
      <c r="I625" s="82" t="e">
        <v>#N/A</v>
      </c>
    </row>
    <row r="626">
      <c r="A626" s="83">
        <v>10979</v>
      </c>
      <c r="B626" s="83" t="s">
        <v>2570</v>
      </c>
      <c r="C626" s="82" t="s">
        <v>2572</v>
      </c>
      <c r="D626" s="83" t="s">
        <v>2573</v>
      </c>
      <c r="E626" s="82">
        <v>0</v>
      </c>
      <c r="H626" s="82" t="e">
        <v>#N/A</v>
      </c>
      <c r="I626" s="82" t="e">
        <v>#N/A</v>
      </c>
    </row>
    <row r="627">
      <c r="A627" s="83">
        <v>10980</v>
      </c>
      <c r="B627" s="83" t="s">
        <v>2574</v>
      </c>
      <c r="C627" s="82" t="s">
        <v>2576</v>
      </c>
      <c r="D627" s="83" t="s">
        <v>2577</v>
      </c>
      <c r="E627" s="82">
        <v>0</v>
      </c>
      <c r="H627" s="82" t="e">
        <v>#N/A</v>
      </c>
      <c r="I627" s="82" t="e">
        <v>#N/A</v>
      </c>
    </row>
    <row r="628">
      <c r="A628" s="83">
        <v>10981</v>
      </c>
      <c r="B628" s="83" t="s">
        <v>2578</v>
      </c>
      <c r="C628" s="82" t="s">
        <v>2580</v>
      </c>
      <c r="D628" s="83" t="s">
        <v>2581</v>
      </c>
      <c r="E628" s="82">
        <v>0</v>
      </c>
      <c r="H628" s="82" t="e">
        <v>#N/A</v>
      </c>
      <c r="I628" s="82" t="e">
        <v>#N/A</v>
      </c>
    </row>
    <row r="629">
      <c r="A629" s="83">
        <v>10982</v>
      </c>
      <c r="B629" s="83" t="s">
        <v>2582</v>
      </c>
      <c r="C629" s="82" t="s">
        <v>2584</v>
      </c>
      <c r="D629" s="83" t="s">
        <v>2585</v>
      </c>
      <c r="E629" s="82">
        <v>0</v>
      </c>
      <c r="H629" s="82" t="e">
        <v>#N/A</v>
      </c>
      <c r="I629" s="82" t="e">
        <v>#N/A</v>
      </c>
    </row>
    <row r="630">
      <c r="A630" s="83">
        <v>10983</v>
      </c>
      <c r="B630" s="83" t="s">
        <v>2586</v>
      </c>
      <c r="C630" s="82" t="s">
        <v>2588</v>
      </c>
      <c r="D630" s="83" t="s">
        <v>2589</v>
      </c>
      <c r="E630" s="82">
        <v>7</v>
      </c>
      <c r="G630" s="82">
        <v>9</v>
      </c>
      <c r="H630" s="82">
        <v>9</v>
      </c>
      <c r="I630" s="82">
        <v>0</v>
      </c>
    </row>
    <row r="631">
      <c r="A631" s="83">
        <v>10984</v>
      </c>
      <c r="B631" s="83" t="s">
        <v>2590</v>
      </c>
      <c r="C631" s="82" t="s">
        <v>2592</v>
      </c>
      <c r="D631" s="83" t="s">
        <v>2593</v>
      </c>
      <c r="E631" s="82">
        <v>6</v>
      </c>
      <c r="F631" s="82">
        <v>20</v>
      </c>
      <c r="G631" s="82">
        <v>10</v>
      </c>
      <c r="H631" s="82">
        <v>10</v>
      </c>
      <c r="I631" s="82">
        <v>0</v>
      </c>
    </row>
    <row r="632">
      <c r="A632" s="83">
        <v>10985</v>
      </c>
      <c r="B632" s="83" t="s">
        <v>2594</v>
      </c>
      <c r="C632" s="82" t="s">
        <v>2596</v>
      </c>
      <c r="D632" s="83" t="s">
        <v>2597</v>
      </c>
      <c r="E632" s="82">
        <v>6</v>
      </c>
      <c r="F632" s="82">
        <v>20</v>
      </c>
      <c r="G632" s="82">
        <v>17</v>
      </c>
      <c r="H632" s="82">
        <v>17</v>
      </c>
      <c r="I632" s="82">
        <v>0</v>
      </c>
    </row>
    <row r="633">
      <c r="A633" s="83">
        <v>10986</v>
      </c>
      <c r="B633" s="83" t="s">
        <v>2598</v>
      </c>
      <c r="C633" s="82" t="s">
        <v>2600</v>
      </c>
      <c r="D633" s="83" t="s">
        <v>2601</v>
      </c>
      <c r="E633" s="82">
        <v>50</v>
      </c>
      <c r="F633" s="82">
        <v>93</v>
      </c>
      <c r="G633" s="82">
        <v>8</v>
      </c>
      <c r="H633" s="82">
        <v>8</v>
      </c>
      <c r="I633" s="82">
        <v>0</v>
      </c>
    </row>
    <row r="634">
      <c r="A634" s="83">
        <v>10987</v>
      </c>
      <c r="B634" s="83" t="s">
        <v>2602</v>
      </c>
      <c r="C634" s="82" t="s">
        <v>2604</v>
      </c>
      <c r="D634" s="83" t="s">
        <v>2605</v>
      </c>
      <c r="E634" s="82">
        <v>50</v>
      </c>
      <c r="F634" s="82">
        <v>93</v>
      </c>
      <c r="G634" s="82">
        <v>4</v>
      </c>
      <c r="H634" s="82">
        <v>4</v>
      </c>
      <c r="I634" s="82">
        <v>0</v>
      </c>
    </row>
    <row r="635">
      <c r="A635" s="83">
        <v>10990</v>
      </c>
      <c r="B635" s="83" t="s">
        <v>2606</v>
      </c>
      <c r="C635" s="82" t="s">
        <v>2608</v>
      </c>
      <c r="D635" s="83" t="s">
        <v>2609</v>
      </c>
      <c r="E635" s="82">
        <v>0</v>
      </c>
      <c r="G635" s="82">
        <v>1</v>
      </c>
      <c r="H635" s="82">
        <v>1</v>
      </c>
      <c r="I635" s="82">
        <v>0</v>
      </c>
    </row>
    <row r="636">
      <c r="A636" s="83">
        <v>10991</v>
      </c>
      <c r="B636" s="83" t="s">
        <v>2610</v>
      </c>
      <c r="C636" s="82" t="s">
        <v>2612</v>
      </c>
      <c r="D636" s="83" t="s">
        <v>2613</v>
      </c>
      <c r="E636" s="82">
        <v>0</v>
      </c>
      <c r="G636" s="82">
        <v>2</v>
      </c>
      <c r="H636" s="82">
        <v>2</v>
      </c>
      <c r="I636" s="82">
        <v>0</v>
      </c>
    </row>
    <row r="637">
      <c r="A637" s="83">
        <v>10988</v>
      </c>
      <c r="B637" s="83" t="s">
        <v>2614</v>
      </c>
      <c r="C637" s="82" t="s">
        <v>2616</v>
      </c>
      <c r="D637" s="83" t="s">
        <v>2617</v>
      </c>
      <c r="E637" s="82">
        <v>3</v>
      </c>
      <c r="H637" s="82">
        <v>0</v>
      </c>
      <c r="I637" s="82">
        <v>0</v>
      </c>
    </row>
    <row r="638">
      <c r="A638" s="83">
        <v>10989</v>
      </c>
      <c r="B638" s="83" t="s">
        <v>2618</v>
      </c>
      <c r="C638" s="82" t="s">
        <v>2620</v>
      </c>
      <c r="D638" s="83" t="s">
        <v>2621</v>
      </c>
      <c r="E638" s="82">
        <v>3</v>
      </c>
      <c r="H638" s="82">
        <v>0</v>
      </c>
      <c r="I638" s="82">
        <v>0</v>
      </c>
    </row>
    <row r="639">
      <c r="A639" s="83">
        <v>13994</v>
      </c>
      <c r="B639" s="83" t="s">
        <v>2622</v>
      </c>
      <c r="C639" s="82" t="s">
        <v>2624</v>
      </c>
      <c r="D639" s="83" t="s">
        <v>2625</v>
      </c>
      <c r="E639" s="82">
        <v>0</v>
      </c>
      <c r="F639" s="82">
        <v>7</v>
      </c>
      <c r="G639" s="82">
        <v>4</v>
      </c>
      <c r="H639" s="82">
        <v>4</v>
      </c>
      <c r="I639" s="82">
        <v>0</v>
      </c>
    </row>
    <row r="640">
      <c r="A640" s="83">
        <v>13946</v>
      </c>
      <c r="B640" s="83" t="s">
        <v>2627</v>
      </c>
      <c r="C640" s="82" t="s">
        <v>2629</v>
      </c>
      <c r="D640" s="83" t="s">
        <v>2630</v>
      </c>
      <c r="E640" s="82">
        <v>0</v>
      </c>
      <c r="F640" s="82">
        <v>76</v>
      </c>
      <c r="G640" s="82">
        <v>10</v>
      </c>
      <c r="H640" s="82">
        <v>10</v>
      </c>
      <c r="I640" s="82">
        <v>0</v>
      </c>
    </row>
    <row r="641">
      <c r="A641" s="83">
        <v>13947</v>
      </c>
      <c r="B641" s="83" t="s">
        <v>2632</v>
      </c>
      <c r="C641" s="82" t="s">
        <v>2634</v>
      </c>
      <c r="D641" s="83" t="s">
        <v>2635</v>
      </c>
      <c r="E641" s="82">
        <v>0</v>
      </c>
      <c r="F641" s="82">
        <v>78</v>
      </c>
      <c r="G641" s="82">
        <v>10</v>
      </c>
      <c r="H641" s="82">
        <v>10</v>
      </c>
      <c r="I641" s="82">
        <v>0</v>
      </c>
    </row>
    <row r="642">
      <c r="A642" s="83">
        <v>11889</v>
      </c>
      <c r="B642" s="83" t="s">
        <v>2636</v>
      </c>
      <c r="C642" s="82" t="s">
        <v>2638</v>
      </c>
      <c r="D642" s="83" t="s">
        <v>2638</v>
      </c>
      <c r="E642" s="82">
        <v>0</v>
      </c>
      <c r="F642" s="82">
        <v>72</v>
      </c>
      <c r="G642" s="82">
        <v>7</v>
      </c>
      <c r="H642" s="82">
        <v>7</v>
      </c>
      <c r="I642" s="82">
        <v>0</v>
      </c>
    </row>
    <row r="643">
      <c r="A643" s="83">
        <v>11973</v>
      </c>
      <c r="B643" s="83" t="s">
        <v>2640</v>
      </c>
      <c r="C643" s="82" t="s">
        <v>2642</v>
      </c>
      <c r="D643" s="83" t="s">
        <v>2643</v>
      </c>
      <c r="E643" s="82">
        <v>0</v>
      </c>
      <c r="H643" s="82" t="e">
        <v>#N/A</v>
      </c>
      <c r="I643" s="82" t="e">
        <v>#N/A</v>
      </c>
    </row>
    <row r="644">
      <c r="A644" s="83">
        <v>13980</v>
      </c>
      <c r="B644" s="83" t="s">
        <v>2645</v>
      </c>
      <c r="C644" s="82" t="s">
        <v>2647</v>
      </c>
      <c r="D644" s="83" t="s">
        <v>2648</v>
      </c>
      <c r="E644" s="82">
        <v>0</v>
      </c>
      <c r="F644" s="82">
        <v>55</v>
      </c>
      <c r="H644" s="82" t="e">
        <v>#N/A</v>
      </c>
      <c r="I644" s="82" t="e">
        <v>#N/A</v>
      </c>
    </row>
    <row r="645">
      <c r="A645" s="83">
        <v>13981</v>
      </c>
      <c r="B645" s="83" t="s">
        <v>2650</v>
      </c>
      <c r="C645" s="82" t="s">
        <v>2652</v>
      </c>
      <c r="D645" s="83" t="s">
        <v>2653</v>
      </c>
      <c r="E645" s="82">
        <v>0</v>
      </c>
      <c r="F645" s="82">
        <v>55</v>
      </c>
      <c r="H645" s="82" t="e">
        <v>#N/A</v>
      </c>
      <c r="I645" s="82" t="e">
        <v>#N/A</v>
      </c>
    </row>
    <row r="646">
      <c r="A646" s="83">
        <v>13982</v>
      </c>
      <c r="B646" s="83" t="s">
        <v>2654</v>
      </c>
      <c r="C646" s="82" t="s">
        <v>2656</v>
      </c>
      <c r="D646" s="83" t="s">
        <v>2657</v>
      </c>
      <c r="E646" s="82">
        <v>0</v>
      </c>
      <c r="F646" s="82">
        <v>52</v>
      </c>
      <c r="H646" s="82" t="e">
        <v>#N/A</v>
      </c>
      <c r="I646" s="82" t="e">
        <v>#N/A</v>
      </c>
    </row>
    <row r="647">
      <c r="A647" s="83">
        <v>11888</v>
      </c>
      <c r="B647" s="83" t="s">
        <v>2659</v>
      </c>
      <c r="C647" s="82" t="s">
        <v>2661</v>
      </c>
      <c r="D647" s="83" t="s">
        <v>2661</v>
      </c>
      <c r="E647" s="82">
        <v>0</v>
      </c>
      <c r="F647" s="82">
        <v>18</v>
      </c>
      <c r="G647" s="82">
        <v>1</v>
      </c>
      <c r="H647" s="82">
        <v>1</v>
      </c>
      <c r="I647" s="82">
        <v>0</v>
      </c>
    </row>
    <row r="648">
      <c r="A648" s="83">
        <v>13938</v>
      </c>
      <c r="B648" s="83" t="s">
        <v>2663</v>
      </c>
      <c r="C648" s="82" t="s">
        <v>2665</v>
      </c>
      <c r="D648" s="83" t="s">
        <v>2666</v>
      </c>
      <c r="E648" s="82">
        <v>0</v>
      </c>
      <c r="F648" s="82">
        <v>10</v>
      </c>
      <c r="H648" s="82" t="e">
        <v>#N/A</v>
      </c>
      <c r="I648" s="82" t="e">
        <v>#N/A</v>
      </c>
    </row>
    <row r="649">
      <c r="A649" s="83">
        <v>11891</v>
      </c>
      <c r="B649" s="83" t="s">
        <v>2668</v>
      </c>
      <c r="C649" s="82" t="s">
        <v>2670</v>
      </c>
      <c r="D649" s="83" t="s">
        <v>2671</v>
      </c>
      <c r="E649" s="82">
        <v>0</v>
      </c>
      <c r="H649" s="82" t="e">
        <v>#N/A</v>
      </c>
      <c r="I649" s="82" t="e">
        <v>#N/A</v>
      </c>
    </row>
    <row r="650">
      <c r="A650" s="83">
        <v>12788</v>
      </c>
      <c r="B650" s="83" t="s">
        <v>2673</v>
      </c>
      <c r="C650" s="82" t="s">
        <v>2675</v>
      </c>
      <c r="D650" s="83" t="s">
        <v>2676</v>
      </c>
      <c r="E650" s="82">
        <v>0</v>
      </c>
      <c r="F650" s="82">
        <v>16</v>
      </c>
      <c r="G650" s="82">
        <v>3</v>
      </c>
      <c r="H650" s="82">
        <v>3</v>
      </c>
      <c r="I650" s="82">
        <v>0</v>
      </c>
    </row>
    <row r="651">
      <c r="A651" s="83">
        <v>12087</v>
      </c>
      <c r="B651" s="83" t="s">
        <v>2678</v>
      </c>
      <c r="C651" s="82" t="s">
        <v>2680</v>
      </c>
      <c r="D651" s="83" t="s">
        <v>2681</v>
      </c>
      <c r="E651" s="82">
        <v>0</v>
      </c>
      <c r="F651" s="82">
        <v>14</v>
      </c>
      <c r="H651" s="82" t="e">
        <v>#N/A</v>
      </c>
      <c r="I651" s="82" t="e">
        <v>#N/A</v>
      </c>
    </row>
    <row r="652">
      <c r="A652" s="83">
        <v>12184</v>
      </c>
      <c r="B652" s="83" t="s">
        <v>2682</v>
      </c>
      <c r="C652" s="82" t="s">
        <v>2684</v>
      </c>
      <c r="D652" s="83" t="s">
        <v>2685</v>
      </c>
      <c r="E652" s="82">
        <v>0</v>
      </c>
      <c r="F652" s="82">
        <v>0</v>
      </c>
      <c r="H652" s="82" t="e">
        <v>#N/A</v>
      </c>
      <c r="I652" s="82" t="e">
        <v>#N/A</v>
      </c>
    </row>
    <row r="653">
      <c r="A653" s="83">
        <v>10994</v>
      </c>
      <c r="B653" s="83" t="s">
        <v>2686</v>
      </c>
      <c r="C653" s="82" t="s">
        <v>2688</v>
      </c>
      <c r="D653" s="83" t="s">
        <v>2689</v>
      </c>
      <c r="E653" s="82">
        <v>10</v>
      </c>
      <c r="F653" s="82">
        <v>20</v>
      </c>
      <c r="G653" s="82">
        <v>10</v>
      </c>
      <c r="H653" s="82">
        <v>10</v>
      </c>
      <c r="I653" s="82">
        <v>0</v>
      </c>
    </row>
    <row r="654">
      <c r="A654" s="83">
        <v>10995</v>
      </c>
      <c r="B654" s="83" t="s">
        <v>2690</v>
      </c>
      <c r="C654" s="82" t="s">
        <v>2692</v>
      </c>
      <c r="D654" s="83" t="s">
        <v>2693</v>
      </c>
      <c r="E654" s="82">
        <v>10</v>
      </c>
      <c r="F654" s="82">
        <v>20</v>
      </c>
      <c r="G654" s="82">
        <v>10</v>
      </c>
      <c r="H654" s="82">
        <v>10</v>
      </c>
      <c r="I654" s="82">
        <v>0</v>
      </c>
    </row>
    <row r="655">
      <c r="A655" s="83">
        <v>10996</v>
      </c>
      <c r="B655" s="83" t="s">
        <v>2694</v>
      </c>
      <c r="C655" s="82" t="s">
        <v>2696</v>
      </c>
      <c r="D655" s="83" t="s">
        <v>2697</v>
      </c>
      <c r="E655" s="82">
        <v>30</v>
      </c>
      <c r="G655" s="82">
        <v>24</v>
      </c>
      <c r="H655" s="82">
        <v>24</v>
      </c>
      <c r="I655" s="82">
        <v>0</v>
      </c>
    </row>
    <row r="656">
      <c r="A656" s="83">
        <v>10997</v>
      </c>
      <c r="B656" s="83" t="s">
        <v>2698</v>
      </c>
      <c r="C656" s="82" t="s">
        <v>2700</v>
      </c>
      <c r="D656" s="83" t="s">
        <v>2701</v>
      </c>
      <c r="E656" s="82">
        <v>30</v>
      </c>
      <c r="G656" s="82">
        <v>20</v>
      </c>
      <c r="H656" s="82">
        <v>20</v>
      </c>
      <c r="I656" s="82">
        <v>0</v>
      </c>
    </row>
    <row r="657">
      <c r="A657" s="83">
        <v>10998</v>
      </c>
      <c r="B657" s="83" t="s">
        <v>2702</v>
      </c>
      <c r="C657" s="82" t="s">
        <v>2704</v>
      </c>
      <c r="D657" s="83" t="s">
        <v>2705</v>
      </c>
      <c r="E657" s="82">
        <v>0</v>
      </c>
      <c r="G657" s="82">
        <v>11</v>
      </c>
      <c r="H657" s="82">
        <v>11</v>
      </c>
      <c r="I657" s="82">
        <v>0</v>
      </c>
    </row>
    <row r="658">
      <c r="A658" s="83">
        <v>10999</v>
      </c>
      <c r="B658" s="83" t="s">
        <v>2706</v>
      </c>
      <c r="C658" s="82" t="s">
        <v>2708</v>
      </c>
      <c r="D658" s="83" t="s">
        <v>2709</v>
      </c>
      <c r="E658" s="82">
        <v>3</v>
      </c>
      <c r="G658" s="82">
        <v>12</v>
      </c>
      <c r="H658" s="82">
        <v>12</v>
      </c>
      <c r="I658" s="82">
        <v>0</v>
      </c>
    </row>
    <row r="659">
      <c r="A659" s="83">
        <v>11000</v>
      </c>
      <c r="B659" s="83" t="s">
        <v>2710</v>
      </c>
      <c r="C659" s="82" t="s">
        <v>2712</v>
      </c>
      <c r="D659" s="83" t="s">
        <v>2713</v>
      </c>
      <c r="E659" s="82">
        <v>0</v>
      </c>
      <c r="F659" s="82">
        <v>53</v>
      </c>
      <c r="G659" s="82">
        <v>7</v>
      </c>
      <c r="H659" s="82">
        <v>7</v>
      </c>
      <c r="I659" s="82">
        <v>0</v>
      </c>
    </row>
    <row r="660">
      <c r="A660" s="83">
        <v>11867</v>
      </c>
      <c r="B660" s="83" t="s">
        <v>2714</v>
      </c>
      <c r="C660" s="82" t="s">
        <v>2716</v>
      </c>
      <c r="D660" s="83" t="s">
        <v>2717</v>
      </c>
      <c r="E660" s="82">
        <v>0</v>
      </c>
      <c r="H660" s="82" t="e">
        <v>#N/A</v>
      </c>
      <c r="I660" s="82" t="e">
        <v>#N/A</v>
      </c>
    </row>
    <row r="661">
      <c r="A661" s="83">
        <v>11001</v>
      </c>
      <c r="B661" s="83" t="s">
        <v>2718</v>
      </c>
      <c r="C661" s="82" t="s">
        <v>2720</v>
      </c>
      <c r="D661" s="83" t="s">
        <v>2721</v>
      </c>
      <c r="E661" s="82">
        <v>6</v>
      </c>
      <c r="F661" s="82">
        <v>17</v>
      </c>
      <c r="G661" s="82">
        <v>5</v>
      </c>
      <c r="H661" s="82">
        <v>5</v>
      </c>
      <c r="I661" s="82">
        <v>0</v>
      </c>
    </row>
    <row r="662">
      <c r="A662" s="83">
        <v>11002</v>
      </c>
      <c r="B662" s="83" t="s">
        <v>2722</v>
      </c>
      <c r="C662" s="82" t="s">
        <v>2724</v>
      </c>
      <c r="D662" s="83" t="s">
        <v>2725</v>
      </c>
      <c r="E662" s="82">
        <v>4</v>
      </c>
      <c r="F662" s="82">
        <v>19</v>
      </c>
      <c r="G662" s="82">
        <v>6</v>
      </c>
      <c r="H662" s="82">
        <v>6</v>
      </c>
      <c r="I662" s="82">
        <v>0</v>
      </c>
    </row>
    <row r="663">
      <c r="A663" s="83">
        <v>11003</v>
      </c>
      <c r="B663" s="83" t="s">
        <v>2726</v>
      </c>
      <c r="C663" s="82" t="s">
        <v>2728</v>
      </c>
      <c r="D663" s="83" t="s">
        <v>2729</v>
      </c>
      <c r="E663" s="82">
        <v>0</v>
      </c>
      <c r="F663" s="82">
        <v>58</v>
      </c>
      <c r="H663" s="82" t="e">
        <v>#N/A</v>
      </c>
      <c r="I663" s="82" t="e">
        <v>#N/A</v>
      </c>
    </row>
    <row r="664">
      <c r="A664" s="83">
        <v>11004</v>
      </c>
      <c r="B664" s="83" t="s">
        <v>2730</v>
      </c>
      <c r="C664" s="82" t="s">
        <v>2732</v>
      </c>
      <c r="D664" s="83" t="s">
        <v>2733</v>
      </c>
      <c r="E664" s="82">
        <v>0</v>
      </c>
      <c r="F664" s="82">
        <v>52</v>
      </c>
      <c r="H664" s="82" t="e">
        <v>#N/A</v>
      </c>
      <c r="I664" s="82" t="e">
        <v>#N/A</v>
      </c>
    </row>
    <row r="665">
      <c r="A665" s="83">
        <v>11005</v>
      </c>
      <c r="B665" s="83" t="s">
        <v>2734</v>
      </c>
      <c r="C665" s="82" t="s">
        <v>2736</v>
      </c>
      <c r="D665" s="83" t="s">
        <v>2737</v>
      </c>
      <c r="E665" s="82">
        <v>4</v>
      </c>
      <c r="F665" s="82">
        <v>27</v>
      </c>
      <c r="G665" s="82">
        <v>4</v>
      </c>
      <c r="H665" s="82">
        <v>4</v>
      </c>
      <c r="I665" s="82">
        <v>0</v>
      </c>
    </row>
    <row r="666">
      <c r="A666" s="83">
        <v>11006</v>
      </c>
      <c r="B666" s="83" t="s">
        <v>2738</v>
      </c>
      <c r="C666" s="82" t="s">
        <v>2740</v>
      </c>
      <c r="D666" s="83" t="s">
        <v>2741</v>
      </c>
      <c r="E666" s="82">
        <v>4</v>
      </c>
      <c r="F666" s="82">
        <v>49</v>
      </c>
      <c r="G666" s="82">
        <v>7</v>
      </c>
      <c r="H666" s="82">
        <v>7</v>
      </c>
      <c r="I666" s="82">
        <v>0</v>
      </c>
    </row>
    <row r="667">
      <c r="A667" s="83">
        <v>12201</v>
      </c>
      <c r="B667" s="83" t="s">
        <v>2742</v>
      </c>
      <c r="C667" s="82" t="s">
        <v>2744</v>
      </c>
      <c r="D667" s="83" t="s">
        <v>2745</v>
      </c>
      <c r="E667" s="82">
        <v>6</v>
      </c>
      <c r="F667" s="82">
        <v>57</v>
      </c>
      <c r="G667" s="82">
        <v>15</v>
      </c>
      <c r="H667" s="82">
        <v>15</v>
      </c>
      <c r="I667" s="82">
        <v>0</v>
      </c>
    </row>
    <row r="668">
      <c r="A668" s="83">
        <v>12124</v>
      </c>
      <c r="B668" s="83" t="s">
        <v>2746</v>
      </c>
      <c r="C668" s="82" t="s">
        <v>2748</v>
      </c>
      <c r="D668" s="83" t="s">
        <v>2749</v>
      </c>
      <c r="E668" s="82">
        <v>0</v>
      </c>
      <c r="F668" s="82">
        <v>22</v>
      </c>
      <c r="G668" s="82">
        <v>18</v>
      </c>
      <c r="H668" s="82">
        <v>18</v>
      </c>
      <c r="I668" s="82">
        <v>0</v>
      </c>
    </row>
    <row r="669">
      <c r="A669" s="83">
        <v>12482</v>
      </c>
      <c r="B669" s="83" t="s">
        <v>2750</v>
      </c>
      <c r="C669" s="82" t="s">
        <v>2752</v>
      </c>
      <c r="D669" s="83" t="s">
        <v>2753</v>
      </c>
      <c r="E669" s="82">
        <v>6</v>
      </c>
      <c r="H669" s="82">
        <v>0</v>
      </c>
      <c r="I669" s="82">
        <v>0</v>
      </c>
    </row>
    <row r="670">
      <c r="A670" s="83">
        <v>12483</v>
      </c>
      <c r="B670" s="83" t="s">
        <v>2754</v>
      </c>
      <c r="C670" s="82" t="s">
        <v>2756</v>
      </c>
      <c r="D670" s="83" t="s">
        <v>2757</v>
      </c>
      <c r="E670" s="82">
        <v>3</v>
      </c>
      <c r="H670" s="82">
        <v>0</v>
      </c>
      <c r="I670" s="82">
        <v>0</v>
      </c>
    </row>
    <row r="671">
      <c r="A671" s="83">
        <v>12484</v>
      </c>
      <c r="B671" s="83" t="s">
        <v>2758</v>
      </c>
      <c r="C671" s="82" t="s">
        <v>2760</v>
      </c>
      <c r="D671" s="83" t="s">
        <v>2761</v>
      </c>
      <c r="E671" s="82">
        <v>24</v>
      </c>
      <c r="H671" s="82">
        <v>0</v>
      </c>
      <c r="I671" s="82">
        <v>0</v>
      </c>
    </row>
    <row r="672">
      <c r="A672" s="83">
        <v>12485</v>
      </c>
      <c r="B672" s="83" t="s">
        <v>2762</v>
      </c>
      <c r="C672" s="82" t="s">
        <v>2764</v>
      </c>
      <c r="D672" s="83" t="s">
        <v>2765</v>
      </c>
      <c r="E672" s="82">
        <v>19</v>
      </c>
      <c r="H672" s="82">
        <v>0</v>
      </c>
      <c r="I672" s="82">
        <v>0</v>
      </c>
    </row>
    <row r="673">
      <c r="A673" s="83">
        <v>11011</v>
      </c>
      <c r="B673" s="83" t="s">
        <v>2766</v>
      </c>
      <c r="C673" s="82" t="s">
        <v>2768</v>
      </c>
      <c r="D673" s="83" t="s">
        <v>2769</v>
      </c>
      <c r="E673" s="82">
        <v>0</v>
      </c>
      <c r="F673" s="82">
        <v>3</v>
      </c>
      <c r="G673" s="82">
        <v>9</v>
      </c>
      <c r="H673" s="82">
        <v>9</v>
      </c>
      <c r="I673" s="82">
        <v>0</v>
      </c>
    </row>
    <row r="674">
      <c r="A674" s="83">
        <v>11012</v>
      </c>
      <c r="B674" s="83" t="s">
        <v>2770</v>
      </c>
      <c r="C674" s="82" t="s">
        <v>2772</v>
      </c>
      <c r="D674" s="83" t="s">
        <v>2773</v>
      </c>
      <c r="E674" s="82">
        <v>0</v>
      </c>
      <c r="F674" s="82">
        <v>1</v>
      </c>
      <c r="G674" s="82">
        <v>7</v>
      </c>
      <c r="H674" s="82">
        <v>7</v>
      </c>
      <c r="I674" s="82">
        <v>0</v>
      </c>
    </row>
    <row r="675">
      <c r="A675" s="83">
        <v>11013</v>
      </c>
      <c r="B675" s="83" t="s">
        <v>2774</v>
      </c>
      <c r="C675" s="82" t="s">
        <v>2776</v>
      </c>
      <c r="D675" s="83" t="s">
        <v>2777</v>
      </c>
      <c r="E675" s="82">
        <v>10</v>
      </c>
      <c r="F675" s="82">
        <v>47</v>
      </c>
      <c r="H675" s="82">
        <v>0</v>
      </c>
      <c r="I675" s="82">
        <v>0</v>
      </c>
    </row>
    <row r="676">
      <c r="A676" s="83">
        <v>11014</v>
      </c>
      <c r="B676" s="83" t="s">
        <v>2778</v>
      </c>
      <c r="C676" s="82" t="s">
        <v>2780</v>
      </c>
      <c r="D676" s="83" t="s">
        <v>2781</v>
      </c>
      <c r="E676" s="82">
        <v>9</v>
      </c>
      <c r="F676" s="82">
        <v>52</v>
      </c>
      <c r="H676" s="82">
        <v>0</v>
      </c>
      <c r="I676" s="82">
        <v>0</v>
      </c>
    </row>
    <row r="677">
      <c r="A677" s="83">
        <v>12480</v>
      </c>
      <c r="B677" s="83" t="s">
        <v>2782</v>
      </c>
      <c r="C677" s="82" t="s">
        <v>2784</v>
      </c>
      <c r="D677" s="83" t="s">
        <v>2785</v>
      </c>
      <c r="E677" s="82">
        <v>0</v>
      </c>
      <c r="G677" s="82">
        <v>8</v>
      </c>
      <c r="H677" s="82">
        <v>8</v>
      </c>
      <c r="I677" s="82">
        <v>0</v>
      </c>
    </row>
    <row r="678">
      <c r="A678" s="83">
        <v>12481</v>
      </c>
      <c r="B678" s="83" t="s">
        <v>2786</v>
      </c>
      <c r="C678" s="82" t="s">
        <v>2788</v>
      </c>
      <c r="D678" s="83" t="s">
        <v>2789</v>
      </c>
      <c r="E678" s="82">
        <v>0</v>
      </c>
      <c r="G678" s="82">
        <v>9</v>
      </c>
      <c r="H678" s="82">
        <v>9</v>
      </c>
      <c r="I678" s="82">
        <v>0</v>
      </c>
    </row>
    <row r="679">
      <c r="A679" s="83">
        <v>11017</v>
      </c>
      <c r="B679" s="83" t="s">
        <v>2790</v>
      </c>
      <c r="C679" s="82" t="s">
        <v>2792</v>
      </c>
      <c r="D679" s="83" t="s">
        <v>2793</v>
      </c>
      <c r="E679" s="82">
        <v>0</v>
      </c>
      <c r="F679" s="82">
        <v>5</v>
      </c>
      <c r="G679" s="82">
        <v>1</v>
      </c>
      <c r="H679" s="82">
        <v>1</v>
      </c>
      <c r="I679" s="82">
        <v>0</v>
      </c>
    </row>
    <row r="680">
      <c r="A680" s="83">
        <v>11018</v>
      </c>
      <c r="B680" s="83" t="s">
        <v>2794</v>
      </c>
      <c r="C680" s="82" t="s">
        <v>2796</v>
      </c>
      <c r="D680" s="83" t="s">
        <v>2785</v>
      </c>
      <c r="E680" s="82">
        <v>0</v>
      </c>
      <c r="H680" s="82" t="e">
        <v>#N/A</v>
      </c>
      <c r="I680" s="82" t="e">
        <v>#N/A</v>
      </c>
    </row>
    <row r="681">
      <c r="A681" s="83">
        <v>11019</v>
      </c>
      <c r="B681" s="83" t="s">
        <v>2797</v>
      </c>
      <c r="C681" s="82" t="s">
        <v>2799</v>
      </c>
      <c r="D681" s="83" t="s">
        <v>2789</v>
      </c>
      <c r="E681" s="82">
        <v>0</v>
      </c>
      <c r="H681" s="82" t="e">
        <v>#N/A</v>
      </c>
      <c r="I681" s="82" t="e">
        <v>#N/A</v>
      </c>
    </row>
    <row r="682">
      <c r="A682" s="83">
        <v>11020</v>
      </c>
      <c r="B682" s="83" t="s">
        <v>2800</v>
      </c>
      <c r="C682" s="82" t="s">
        <v>2802</v>
      </c>
      <c r="D682" s="83" t="s">
        <v>2803</v>
      </c>
      <c r="E682" s="82">
        <v>0</v>
      </c>
      <c r="H682" s="82" t="e">
        <v>#N/A</v>
      </c>
      <c r="I682" s="82" t="e">
        <v>#N/A</v>
      </c>
    </row>
    <row r="683">
      <c r="A683" s="83">
        <v>11021</v>
      </c>
      <c r="B683" s="83" t="s">
        <v>2804</v>
      </c>
      <c r="C683" s="82" t="s">
        <v>2806</v>
      </c>
      <c r="D683" s="83" t="s">
        <v>2807</v>
      </c>
      <c r="E683" s="82">
        <v>4</v>
      </c>
      <c r="F683" s="82">
        <v>10</v>
      </c>
      <c r="G683" s="82">
        <v>6</v>
      </c>
      <c r="H683" s="82">
        <v>6</v>
      </c>
      <c r="I683" s="82">
        <v>0</v>
      </c>
    </row>
    <row r="684">
      <c r="A684" s="83">
        <v>11022</v>
      </c>
      <c r="B684" s="83" t="s">
        <v>2808</v>
      </c>
      <c r="C684" s="82" t="s">
        <v>2810</v>
      </c>
      <c r="D684" s="83" t="s">
        <v>2811</v>
      </c>
      <c r="E684" s="82">
        <v>7</v>
      </c>
      <c r="F684" s="82">
        <v>0</v>
      </c>
      <c r="G684" s="82">
        <v>8</v>
      </c>
      <c r="H684" s="82">
        <v>8</v>
      </c>
      <c r="I684" s="82">
        <v>0</v>
      </c>
    </row>
    <row r="685">
      <c r="A685" s="83">
        <v>11023</v>
      </c>
      <c r="B685" s="83" t="s">
        <v>2812</v>
      </c>
      <c r="C685" s="82" t="s">
        <v>2814</v>
      </c>
      <c r="D685" s="83" t="s">
        <v>2815</v>
      </c>
      <c r="E685" s="82">
        <v>0</v>
      </c>
      <c r="G685" s="82">
        <v>6</v>
      </c>
      <c r="H685" s="82">
        <v>6</v>
      </c>
      <c r="I685" s="82">
        <v>0</v>
      </c>
    </row>
    <row r="686">
      <c r="A686" s="83">
        <v>11198</v>
      </c>
      <c r="B686" s="83" t="s">
        <v>2816</v>
      </c>
      <c r="C686" s="82" t="s">
        <v>2818</v>
      </c>
      <c r="D686" s="83" t="s">
        <v>2819</v>
      </c>
      <c r="E686" s="82">
        <v>0</v>
      </c>
      <c r="G686" s="82">
        <v>3</v>
      </c>
      <c r="H686" s="82">
        <v>3</v>
      </c>
      <c r="I686" s="82">
        <v>0</v>
      </c>
    </row>
    <row r="687">
      <c r="A687" s="83">
        <v>11027</v>
      </c>
      <c r="B687" s="83" t="s">
        <v>2820</v>
      </c>
      <c r="C687" s="82" t="s">
        <v>2822</v>
      </c>
      <c r="D687" s="83" t="s">
        <v>2823</v>
      </c>
      <c r="E687" s="82">
        <v>0</v>
      </c>
      <c r="F687" s="82">
        <v>0</v>
      </c>
      <c r="H687" s="82" t="e">
        <v>#N/A</v>
      </c>
      <c r="I687" s="82" t="e">
        <v>#N/A</v>
      </c>
    </row>
    <row r="688">
      <c r="A688" s="83">
        <v>11028</v>
      </c>
      <c r="B688" s="83" t="s">
        <v>2824</v>
      </c>
      <c r="C688" s="82" t="s">
        <v>2826</v>
      </c>
      <c r="D688" s="83" t="s">
        <v>2827</v>
      </c>
      <c r="E688" s="82">
        <v>8</v>
      </c>
      <c r="F688" s="82">
        <v>58</v>
      </c>
      <c r="G688" s="82">
        <v>2</v>
      </c>
      <c r="H688" s="82">
        <v>2</v>
      </c>
      <c r="I688" s="82">
        <v>0</v>
      </c>
    </row>
    <row r="689">
      <c r="A689" s="83">
        <v>11031</v>
      </c>
      <c r="B689" s="83" t="s">
        <v>2828</v>
      </c>
      <c r="C689" s="82" t="s">
        <v>2830</v>
      </c>
      <c r="D689" s="83" t="s">
        <v>2831</v>
      </c>
      <c r="E689" s="82">
        <v>11</v>
      </c>
      <c r="F689" s="82">
        <v>109</v>
      </c>
      <c r="G689" s="82">
        <v>74</v>
      </c>
      <c r="H689" s="82">
        <v>74</v>
      </c>
      <c r="I689" s="82">
        <v>0</v>
      </c>
    </row>
    <row r="690">
      <c r="A690" s="83">
        <v>11032</v>
      </c>
      <c r="B690" s="83" t="s">
        <v>2832</v>
      </c>
      <c r="C690" s="82" t="s">
        <v>2834</v>
      </c>
      <c r="D690" s="83" t="s">
        <v>2835</v>
      </c>
      <c r="E690" s="82">
        <v>5</v>
      </c>
      <c r="F690" s="82">
        <v>43</v>
      </c>
      <c r="G690" s="82">
        <v>0</v>
      </c>
      <c r="H690" s="82">
        <v>0</v>
      </c>
      <c r="I690" s="82">
        <v>0</v>
      </c>
    </row>
    <row r="691">
      <c r="A691" s="83">
        <v>11026</v>
      </c>
      <c r="B691" s="83" t="s">
        <v>2836</v>
      </c>
      <c r="C691" s="82" t="s">
        <v>2838</v>
      </c>
      <c r="D691" s="83" t="s">
        <v>2839</v>
      </c>
      <c r="E691" s="82">
        <v>0</v>
      </c>
      <c r="G691" s="82">
        <v>1</v>
      </c>
      <c r="H691" s="82">
        <v>1</v>
      </c>
      <c r="I691" s="82">
        <v>0</v>
      </c>
    </row>
    <row r="692">
      <c r="A692" s="83">
        <v>11029</v>
      </c>
      <c r="B692" s="83" t="s">
        <v>2840</v>
      </c>
      <c r="C692" s="82" t="s">
        <v>2842</v>
      </c>
      <c r="D692" s="83" t="s">
        <v>2843</v>
      </c>
      <c r="E692" s="82">
        <v>1</v>
      </c>
      <c r="F692" s="82">
        <v>16</v>
      </c>
      <c r="G692" s="82">
        <v>4</v>
      </c>
      <c r="H692" s="82">
        <v>4</v>
      </c>
      <c r="I692" s="82">
        <v>0</v>
      </c>
    </row>
    <row r="693">
      <c r="A693" s="83">
        <v>11030</v>
      </c>
      <c r="B693" s="83" t="s">
        <v>2844</v>
      </c>
      <c r="C693" s="82" t="s">
        <v>2846</v>
      </c>
      <c r="D693" s="83" t="s">
        <v>2847</v>
      </c>
      <c r="E693" s="82">
        <v>2</v>
      </c>
      <c r="F693" s="82">
        <v>30</v>
      </c>
      <c r="G693" s="82">
        <v>1</v>
      </c>
      <c r="H693" s="82">
        <v>1</v>
      </c>
      <c r="I693" s="82">
        <v>0</v>
      </c>
    </row>
    <row r="694">
      <c r="A694" s="83">
        <v>11875</v>
      </c>
      <c r="B694" s="83" t="s">
        <v>2848</v>
      </c>
      <c r="C694" s="82" t="s">
        <v>2850</v>
      </c>
      <c r="D694" s="83" t="s">
        <v>2851</v>
      </c>
      <c r="E694" s="82">
        <v>27</v>
      </c>
      <c r="F694" s="82">
        <v>17</v>
      </c>
      <c r="G694" s="82">
        <v>2</v>
      </c>
      <c r="H694" s="82">
        <v>2</v>
      </c>
      <c r="I694" s="82">
        <v>0</v>
      </c>
    </row>
    <row r="695">
      <c r="A695" s="83">
        <v>11874</v>
      </c>
      <c r="B695" s="83" t="s">
        <v>2852</v>
      </c>
      <c r="C695" s="82" t="s">
        <v>2854</v>
      </c>
      <c r="D695" s="83" t="s">
        <v>2855</v>
      </c>
      <c r="E695" s="82">
        <v>14</v>
      </c>
      <c r="F695" s="82">
        <v>38</v>
      </c>
      <c r="G695" s="82">
        <v>2</v>
      </c>
      <c r="H695" s="82">
        <v>2</v>
      </c>
      <c r="I695" s="82">
        <v>0</v>
      </c>
    </row>
    <row r="696">
      <c r="A696" s="83">
        <v>12417</v>
      </c>
      <c r="B696" s="83" t="s">
        <v>2856</v>
      </c>
      <c r="C696" s="82" t="s">
        <v>2858</v>
      </c>
      <c r="D696" s="83" t="s">
        <v>2859</v>
      </c>
      <c r="E696" s="82">
        <v>0</v>
      </c>
      <c r="F696" s="82">
        <v>160</v>
      </c>
      <c r="G696" s="82">
        <v>10</v>
      </c>
      <c r="H696" s="82">
        <v>10</v>
      </c>
      <c r="I696" s="82">
        <v>0</v>
      </c>
    </row>
    <row r="697">
      <c r="A697" s="83">
        <v>12416</v>
      </c>
      <c r="B697" s="83" t="s">
        <v>2860</v>
      </c>
      <c r="C697" s="82" t="s">
        <v>2862</v>
      </c>
      <c r="D697" s="83" t="s">
        <v>2863</v>
      </c>
      <c r="E697" s="82">
        <v>0</v>
      </c>
      <c r="F697" s="82">
        <v>160</v>
      </c>
      <c r="G697" s="82">
        <v>20</v>
      </c>
      <c r="H697" s="82">
        <v>20</v>
      </c>
      <c r="I697" s="82">
        <v>0</v>
      </c>
    </row>
    <row r="698">
      <c r="A698" s="83">
        <v>11846</v>
      </c>
      <c r="B698" s="83" t="s">
        <v>2864</v>
      </c>
      <c r="C698" s="82" t="s">
        <v>2866</v>
      </c>
      <c r="D698" s="83" t="s">
        <v>2867</v>
      </c>
      <c r="E698" s="82">
        <v>0</v>
      </c>
      <c r="F698" s="82">
        <v>22</v>
      </c>
      <c r="H698" s="82" t="e">
        <v>#N/A</v>
      </c>
      <c r="I698" s="82" t="e">
        <v>#N/A</v>
      </c>
    </row>
    <row r="699">
      <c r="A699" s="83">
        <v>12194</v>
      </c>
      <c r="B699" s="83" t="s">
        <v>2868</v>
      </c>
      <c r="C699" s="82" t="s">
        <v>2870</v>
      </c>
      <c r="D699" s="83" t="s">
        <v>2871</v>
      </c>
      <c r="E699" s="82">
        <v>1</v>
      </c>
      <c r="H699" s="82">
        <v>0</v>
      </c>
      <c r="I699" s="82">
        <v>0</v>
      </c>
    </row>
    <row r="700">
      <c r="A700" s="83">
        <v>12193</v>
      </c>
      <c r="B700" s="83" t="s">
        <v>2872</v>
      </c>
      <c r="C700" s="82" t="s">
        <v>2874</v>
      </c>
      <c r="D700" s="83" t="s">
        <v>2875</v>
      </c>
      <c r="E700" s="82">
        <v>1</v>
      </c>
      <c r="H700" s="82">
        <v>0</v>
      </c>
      <c r="I700" s="82">
        <v>0</v>
      </c>
    </row>
    <row r="701">
      <c r="A701" s="83">
        <v>11847</v>
      </c>
      <c r="B701" s="83" t="s">
        <v>2876</v>
      </c>
      <c r="C701" s="82" t="s">
        <v>2878</v>
      </c>
      <c r="D701" s="83" t="s">
        <v>2879</v>
      </c>
      <c r="E701" s="82">
        <v>0</v>
      </c>
      <c r="F701" s="82">
        <v>9</v>
      </c>
      <c r="G701" s="82">
        <v>6</v>
      </c>
      <c r="H701" s="82">
        <v>6</v>
      </c>
      <c r="I701" s="82">
        <v>0</v>
      </c>
    </row>
    <row r="702">
      <c r="A702" s="83">
        <v>12143</v>
      </c>
      <c r="B702" s="83" t="s">
        <v>2880</v>
      </c>
      <c r="C702" s="82" t="s">
        <v>2882</v>
      </c>
      <c r="D702" s="83" t="s">
        <v>2883</v>
      </c>
      <c r="E702" s="82">
        <v>2</v>
      </c>
      <c r="F702" s="82">
        <v>24</v>
      </c>
      <c r="G702" s="82">
        <v>3</v>
      </c>
      <c r="H702" s="82">
        <v>3</v>
      </c>
      <c r="I702" s="82">
        <v>0</v>
      </c>
    </row>
    <row r="703">
      <c r="A703" s="83">
        <v>12142</v>
      </c>
      <c r="B703" s="83" t="s">
        <v>2884</v>
      </c>
      <c r="C703" s="82" t="s">
        <v>2886</v>
      </c>
      <c r="D703" s="83" t="s">
        <v>2887</v>
      </c>
      <c r="E703" s="82">
        <v>1</v>
      </c>
      <c r="F703" s="82">
        <v>25</v>
      </c>
      <c r="G703" s="82">
        <v>4</v>
      </c>
      <c r="H703" s="82">
        <v>4</v>
      </c>
      <c r="I703" s="82">
        <v>0</v>
      </c>
    </row>
    <row r="704">
      <c r="A704" s="83">
        <v>12419</v>
      </c>
      <c r="B704" s="83" t="s">
        <v>2888</v>
      </c>
      <c r="C704" s="82" t="s">
        <v>2890</v>
      </c>
      <c r="D704" s="83" t="s">
        <v>2891</v>
      </c>
      <c r="E704" s="82">
        <v>0</v>
      </c>
      <c r="F704" s="82">
        <v>80</v>
      </c>
      <c r="G704" s="82">
        <v>8</v>
      </c>
      <c r="H704" s="82">
        <v>8</v>
      </c>
      <c r="I704" s="82">
        <v>0</v>
      </c>
    </row>
    <row r="705">
      <c r="A705" s="83">
        <v>12418</v>
      </c>
      <c r="B705" s="83" t="s">
        <v>2892</v>
      </c>
      <c r="C705" s="82" t="s">
        <v>2894</v>
      </c>
      <c r="D705" s="83" t="s">
        <v>2895</v>
      </c>
      <c r="E705" s="82">
        <v>0</v>
      </c>
      <c r="F705" s="82">
        <v>76</v>
      </c>
      <c r="G705" s="82">
        <v>13</v>
      </c>
      <c r="H705" s="82">
        <v>13</v>
      </c>
      <c r="I705" s="82">
        <v>0</v>
      </c>
    </row>
    <row r="706">
      <c r="A706" s="83">
        <v>11034</v>
      </c>
      <c r="B706" s="83" t="s">
        <v>2896</v>
      </c>
      <c r="C706" s="82" t="s">
        <v>2898</v>
      </c>
      <c r="D706" s="83" t="s">
        <v>2899</v>
      </c>
      <c r="E706" s="82">
        <v>0</v>
      </c>
      <c r="F706" s="82">
        <v>3</v>
      </c>
      <c r="G706" s="82">
        <v>1</v>
      </c>
      <c r="H706" s="82">
        <v>1</v>
      </c>
      <c r="I706" s="82">
        <v>0</v>
      </c>
    </row>
    <row r="707">
      <c r="A707" s="83">
        <v>11035</v>
      </c>
      <c r="B707" s="83" t="s">
        <v>2900</v>
      </c>
      <c r="C707" s="82" t="s">
        <v>2902</v>
      </c>
      <c r="D707" s="83" t="s">
        <v>2903</v>
      </c>
      <c r="E707" s="82">
        <v>1</v>
      </c>
      <c r="H707" s="82">
        <v>0</v>
      </c>
      <c r="I707" s="82">
        <v>0</v>
      </c>
    </row>
    <row r="708">
      <c r="A708" s="83">
        <v>11036</v>
      </c>
      <c r="B708" s="83" t="s">
        <v>2904</v>
      </c>
      <c r="C708" s="82" t="s">
        <v>2906</v>
      </c>
      <c r="D708" s="83" t="s">
        <v>2907</v>
      </c>
      <c r="E708" s="82">
        <v>0</v>
      </c>
      <c r="H708" s="82" t="e">
        <v>#N/A</v>
      </c>
      <c r="I708" s="82" t="e">
        <v>#N/A</v>
      </c>
    </row>
    <row r="709">
      <c r="A709" s="83">
        <v>11037</v>
      </c>
      <c r="B709" s="83" t="s">
        <v>2908</v>
      </c>
      <c r="C709" s="82" t="s">
        <v>2910</v>
      </c>
      <c r="D709" s="83" t="s">
        <v>2911</v>
      </c>
      <c r="E709" s="82">
        <v>0</v>
      </c>
      <c r="F709" s="82">
        <v>0</v>
      </c>
      <c r="G709" s="82">
        <v>7</v>
      </c>
      <c r="H709" s="82">
        <v>7</v>
      </c>
      <c r="I709" s="82">
        <v>0</v>
      </c>
    </row>
    <row r="710">
      <c r="A710" s="83">
        <v>11038</v>
      </c>
      <c r="B710" s="83" t="s">
        <v>2912</v>
      </c>
      <c r="C710" s="82" t="s">
        <v>2914</v>
      </c>
      <c r="D710" s="83" t="s">
        <v>2915</v>
      </c>
      <c r="E710" s="82">
        <v>1</v>
      </c>
      <c r="F710" s="82">
        <v>2</v>
      </c>
      <c r="G710" s="82">
        <v>9</v>
      </c>
      <c r="H710" s="82">
        <v>9</v>
      </c>
      <c r="I710" s="82">
        <v>0</v>
      </c>
    </row>
    <row r="711">
      <c r="A711" s="83">
        <v>11039</v>
      </c>
      <c r="B711" s="83" t="s">
        <v>2916</v>
      </c>
      <c r="C711" s="82" t="s">
        <v>2918</v>
      </c>
      <c r="D711" s="83" t="s">
        <v>2919</v>
      </c>
      <c r="E711" s="82">
        <v>0</v>
      </c>
      <c r="H711" s="82" t="e">
        <v>#N/A</v>
      </c>
      <c r="I711" s="82" t="e">
        <v>#N/A</v>
      </c>
    </row>
    <row r="712">
      <c r="A712" s="83">
        <v>11040</v>
      </c>
      <c r="B712" s="83" t="s">
        <v>2920</v>
      </c>
      <c r="C712" s="82" t="s">
        <v>2922</v>
      </c>
      <c r="D712" s="83" t="s">
        <v>2923</v>
      </c>
      <c r="E712" s="82">
        <v>0</v>
      </c>
      <c r="H712" s="82" t="e">
        <v>#N/A</v>
      </c>
      <c r="I712" s="82" t="e">
        <v>#N/A</v>
      </c>
    </row>
    <row r="713">
      <c r="A713" s="83">
        <v>13001</v>
      </c>
      <c r="B713" s="83" t="s">
        <v>2924</v>
      </c>
      <c r="C713" s="82" t="s">
        <v>2926</v>
      </c>
      <c r="D713" s="83" t="s">
        <v>2927</v>
      </c>
      <c r="E713" s="82">
        <v>2</v>
      </c>
      <c r="G713" s="82">
        <v>8</v>
      </c>
      <c r="H713" s="82">
        <v>8</v>
      </c>
      <c r="I713" s="82">
        <v>0</v>
      </c>
    </row>
    <row r="714">
      <c r="A714" s="83">
        <v>13002</v>
      </c>
      <c r="B714" s="83" t="s">
        <v>2928</v>
      </c>
      <c r="C714" s="82" t="s">
        <v>2930</v>
      </c>
      <c r="D714" s="83" t="s">
        <v>2931</v>
      </c>
      <c r="E714" s="82">
        <v>1</v>
      </c>
      <c r="G714" s="82">
        <v>8</v>
      </c>
      <c r="H714" s="82">
        <v>8</v>
      </c>
      <c r="I714" s="82">
        <v>0</v>
      </c>
    </row>
    <row r="715">
      <c r="A715" s="83">
        <v>11041</v>
      </c>
      <c r="B715" s="83" t="s">
        <v>2932</v>
      </c>
      <c r="C715" s="82" t="s">
        <v>2934</v>
      </c>
      <c r="D715" s="83" t="s">
        <v>2935</v>
      </c>
      <c r="E715" s="82">
        <v>0</v>
      </c>
      <c r="F715" s="82">
        <v>14</v>
      </c>
      <c r="G715" s="82">
        <v>1</v>
      </c>
      <c r="H715" s="82">
        <v>1</v>
      </c>
      <c r="I715" s="82">
        <v>0</v>
      </c>
    </row>
    <row r="716">
      <c r="A716" s="83">
        <v>11042</v>
      </c>
      <c r="B716" s="83" t="s">
        <v>2936</v>
      </c>
      <c r="C716" s="82" t="s">
        <v>2938</v>
      </c>
      <c r="D716" s="83" t="s">
        <v>2939</v>
      </c>
      <c r="E716" s="82">
        <v>0</v>
      </c>
      <c r="F716" s="82">
        <v>17</v>
      </c>
      <c r="H716" s="82" t="e">
        <v>#N/A</v>
      </c>
      <c r="I716" s="82" t="e">
        <v>#N/A</v>
      </c>
    </row>
    <row r="717">
      <c r="A717" s="83">
        <v>13823</v>
      </c>
      <c r="B717" s="83" t="s">
        <v>2940</v>
      </c>
      <c r="C717" s="82" t="s">
        <v>2942</v>
      </c>
      <c r="D717" s="83" t="s">
        <v>2935</v>
      </c>
      <c r="E717" s="82">
        <v>0</v>
      </c>
      <c r="H717" s="82" t="e">
        <v>#N/A</v>
      </c>
      <c r="I717" s="82" t="e">
        <v>#N/A</v>
      </c>
    </row>
    <row r="718">
      <c r="A718" s="83">
        <v>13824</v>
      </c>
      <c r="B718" s="83" t="s">
        <v>2943</v>
      </c>
      <c r="C718" s="82" t="s">
        <v>2945</v>
      </c>
      <c r="D718" s="83" t="s">
        <v>2939</v>
      </c>
      <c r="E718" s="82">
        <v>0</v>
      </c>
      <c r="H718" s="82" t="e">
        <v>#N/A</v>
      </c>
      <c r="I718" s="82" t="e">
        <v>#N/A</v>
      </c>
    </row>
    <row r="719">
      <c r="A719" s="83">
        <v>11043</v>
      </c>
      <c r="B719" s="83" t="s">
        <v>2946</v>
      </c>
      <c r="C719" s="82" t="s">
        <v>2948</v>
      </c>
      <c r="D719" s="83" t="s">
        <v>2949</v>
      </c>
      <c r="E719" s="82">
        <v>0</v>
      </c>
      <c r="G719" s="82">
        <v>3</v>
      </c>
      <c r="H719" s="82">
        <v>3</v>
      </c>
      <c r="I719" s="82">
        <v>0</v>
      </c>
    </row>
    <row r="720">
      <c r="A720" s="83">
        <v>11044</v>
      </c>
      <c r="B720" s="83" t="s">
        <v>2950</v>
      </c>
      <c r="C720" s="82" t="s">
        <v>2952</v>
      </c>
      <c r="D720" s="83" t="s">
        <v>2953</v>
      </c>
      <c r="E720" s="82">
        <v>0</v>
      </c>
      <c r="F720" s="82">
        <v>70</v>
      </c>
      <c r="G720" s="82">
        <v>0</v>
      </c>
      <c r="H720" s="82" t="e">
        <v>#N/A</v>
      </c>
      <c r="I720" s="82" t="e">
        <v>#N/A</v>
      </c>
    </row>
    <row r="721">
      <c r="A721" s="83">
        <v>12168</v>
      </c>
      <c r="B721" s="83" t="s">
        <v>2954</v>
      </c>
      <c r="C721" s="82" t="s">
        <v>2956</v>
      </c>
      <c r="D721" s="83" t="s">
        <v>65</v>
      </c>
      <c r="E721" s="82">
        <v>1</v>
      </c>
      <c r="H721" s="82">
        <v>0</v>
      </c>
      <c r="I721" s="82">
        <v>0</v>
      </c>
    </row>
    <row r="722">
      <c r="A722" s="83">
        <v>12169</v>
      </c>
      <c r="B722" s="83" t="s">
        <v>2957</v>
      </c>
      <c r="C722" s="82" t="s">
        <v>2959</v>
      </c>
      <c r="D722" s="83" t="s">
        <v>65</v>
      </c>
      <c r="E722" s="82">
        <v>1</v>
      </c>
      <c r="H722" s="82">
        <v>0</v>
      </c>
      <c r="I722" s="82">
        <v>0</v>
      </c>
    </row>
    <row r="723">
      <c r="A723" s="83">
        <v>11046</v>
      </c>
      <c r="B723" s="83" t="s">
        <v>2960</v>
      </c>
      <c r="C723" s="82" t="s">
        <v>2962</v>
      </c>
      <c r="D723" s="83" t="s">
        <v>2963</v>
      </c>
      <c r="E723" s="82">
        <v>0</v>
      </c>
      <c r="H723" s="82" t="e">
        <v>#N/A</v>
      </c>
      <c r="I723" s="82" t="e">
        <v>#N/A</v>
      </c>
    </row>
    <row r="724">
      <c r="A724" s="83">
        <v>11045</v>
      </c>
      <c r="B724" s="83" t="s">
        <v>2964</v>
      </c>
      <c r="C724" s="82" t="s">
        <v>2966</v>
      </c>
      <c r="D724" s="83" t="s">
        <v>2967</v>
      </c>
      <c r="E724" s="82">
        <v>0</v>
      </c>
      <c r="H724" s="82" t="e">
        <v>#N/A</v>
      </c>
      <c r="I724" s="82" t="e">
        <v>#N/A</v>
      </c>
    </row>
    <row r="725">
      <c r="A725" s="83">
        <v>11047</v>
      </c>
      <c r="B725" s="83" t="s">
        <v>2968</v>
      </c>
      <c r="C725" s="82" t="s">
        <v>2970</v>
      </c>
      <c r="D725" s="83" t="s">
        <v>2971</v>
      </c>
      <c r="E725" s="82">
        <v>1</v>
      </c>
      <c r="F725" s="82">
        <v>17</v>
      </c>
      <c r="G725" s="82">
        <v>4</v>
      </c>
      <c r="H725" s="82">
        <v>4</v>
      </c>
      <c r="I725" s="82">
        <v>0</v>
      </c>
    </row>
    <row r="726">
      <c r="A726" s="83">
        <v>11048</v>
      </c>
      <c r="B726" s="83" t="s">
        <v>2972</v>
      </c>
      <c r="C726" s="82" t="s">
        <v>2974</v>
      </c>
      <c r="D726" s="83" t="s">
        <v>2975</v>
      </c>
      <c r="E726" s="82">
        <v>0</v>
      </c>
      <c r="F726" s="82">
        <v>13</v>
      </c>
      <c r="G726" s="82">
        <v>4</v>
      </c>
      <c r="H726" s="82">
        <v>4</v>
      </c>
      <c r="I726" s="82">
        <v>0</v>
      </c>
    </row>
    <row r="727">
      <c r="A727" s="83">
        <v>11049</v>
      </c>
      <c r="B727" s="83" t="s">
        <v>2976</v>
      </c>
      <c r="C727" s="82" t="s">
        <v>2978</v>
      </c>
      <c r="D727" s="83" t="s">
        <v>2979</v>
      </c>
      <c r="E727" s="82">
        <v>0</v>
      </c>
      <c r="F727" s="82">
        <v>3</v>
      </c>
      <c r="H727" s="82" t="e">
        <v>#N/A</v>
      </c>
      <c r="I727" s="82" t="e">
        <v>#N/A</v>
      </c>
    </row>
    <row r="728">
      <c r="A728" s="83">
        <v>11052</v>
      </c>
      <c r="B728" s="83" t="s">
        <v>2980</v>
      </c>
      <c r="C728" s="82" t="s">
        <v>2982</v>
      </c>
      <c r="D728" s="83" t="s">
        <v>2983</v>
      </c>
      <c r="E728" s="82">
        <v>0</v>
      </c>
      <c r="F728" s="82">
        <v>11</v>
      </c>
      <c r="G728" s="82">
        <v>1</v>
      </c>
      <c r="H728" s="82">
        <v>1</v>
      </c>
      <c r="I728" s="82">
        <v>0</v>
      </c>
    </row>
    <row r="729">
      <c r="A729" s="83">
        <v>11053</v>
      </c>
      <c r="B729" s="83" t="s">
        <v>2984</v>
      </c>
      <c r="C729" s="82" t="s">
        <v>2986</v>
      </c>
      <c r="D729" s="83" t="s">
        <v>2949</v>
      </c>
      <c r="E729" s="82">
        <v>0</v>
      </c>
      <c r="H729" s="82" t="e">
        <v>#N/A</v>
      </c>
      <c r="I729" s="82" t="e">
        <v>#N/A</v>
      </c>
    </row>
    <row r="730">
      <c r="A730" s="83">
        <v>11054</v>
      </c>
      <c r="B730" s="83" t="s">
        <v>2987</v>
      </c>
      <c r="C730" s="82" t="s">
        <v>2989</v>
      </c>
      <c r="D730" s="83" t="s">
        <v>2953</v>
      </c>
      <c r="E730" s="82">
        <v>0</v>
      </c>
      <c r="H730" s="82" t="e">
        <v>#N/A</v>
      </c>
      <c r="I730" s="82" t="e">
        <v>#N/A</v>
      </c>
    </row>
    <row r="731">
      <c r="A731" s="83">
        <v>11050</v>
      </c>
      <c r="B731" s="83" t="s">
        <v>2990</v>
      </c>
      <c r="C731" s="82" t="s">
        <v>2992</v>
      </c>
      <c r="D731" s="83" t="s">
        <v>65</v>
      </c>
      <c r="E731" s="82">
        <v>0</v>
      </c>
      <c r="H731" s="82" t="e">
        <v>#N/A</v>
      </c>
      <c r="I731" s="82" t="e">
        <v>#N/A</v>
      </c>
    </row>
    <row r="732">
      <c r="A732" s="83">
        <v>11051</v>
      </c>
      <c r="B732" s="83" t="s">
        <v>2993</v>
      </c>
      <c r="C732" s="82" t="s">
        <v>2995</v>
      </c>
      <c r="D732" s="83" t="s">
        <v>65</v>
      </c>
      <c r="E732" s="82">
        <v>0</v>
      </c>
      <c r="H732" s="82" t="e">
        <v>#N/A</v>
      </c>
      <c r="I732" s="82" t="e">
        <v>#N/A</v>
      </c>
    </row>
    <row r="733">
      <c r="A733" s="83">
        <v>11055</v>
      </c>
      <c r="B733" s="83" t="s">
        <v>2996</v>
      </c>
      <c r="C733" s="82" t="s">
        <v>2998</v>
      </c>
      <c r="D733" s="83" t="s">
        <v>2999</v>
      </c>
      <c r="E733" s="82">
        <v>0</v>
      </c>
      <c r="H733" s="82" t="e">
        <v>#N/A</v>
      </c>
      <c r="I733" s="82" t="e">
        <v>#N/A</v>
      </c>
    </row>
    <row r="734">
      <c r="A734" s="83">
        <v>11056</v>
      </c>
      <c r="B734" s="83" t="s">
        <v>3000</v>
      </c>
      <c r="C734" s="82" t="s">
        <v>3002</v>
      </c>
      <c r="D734" s="83" t="s">
        <v>3003</v>
      </c>
      <c r="E734" s="82">
        <v>5</v>
      </c>
      <c r="F734" s="82">
        <v>1</v>
      </c>
      <c r="G734" s="82">
        <v>10</v>
      </c>
      <c r="H734" s="82">
        <v>10</v>
      </c>
      <c r="I734" s="82">
        <v>0</v>
      </c>
    </row>
    <row r="735">
      <c r="A735" s="83">
        <v>11057</v>
      </c>
      <c r="B735" s="83" t="s">
        <v>3004</v>
      </c>
      <c r="C735" s="82" t="s">
        <v>3006</v>
      </c>
      <c r="D735" s="83" t="s">
        <v>3007</v>
      </c>
      <c r="E735" s="82">
        <v>5</v>
      </c>
      <c r="F735" s="82">
        <v>1</v>
      </c>
      <c r="G735" s="82">
        <v>9</v>
      </c>
      <c r="H735" s="82">
        <v>9</v>
      </c>
      <c r="I735" s="82">
        <v>0</v>
      </c>
    </row>
    <row r="736">
      <c r="A736" s="83">
        <v>10965</v>
      </c>
      <c r="B736" s="83" t="s">
        <v>3008</v>
      </c>
      <c r="C736" s="82" t="s">
        <v>3010</v>
      </c>
      <c r="D736" s="83" t="s">
        <v>3011</v>
      </c>
      <c r="E736" s="82">
        <v>0</v>
      </c>
      <c r="H736" s="82" t="e">
        <v>#N/A</v>
      </c>
      <c r="I736" s="82" t="e">
        <v>#N/A</v>
      </c>
    </row>
    <row r="737">
      <c r="A737" s="83">
        <v>10966</v>
      </c>
      <c r="B737" s="83" t="s">
        <v>3012</v>
      </c>
      <c r="C737" s="82" t="s">
        <v>3014</v>
      </c>
      <c r="D737" s="83" t="s">
        <v>3015</v>
      </c>
      <c r="E737" s="82">
        <v>0</v>
      </c>
      <c r="H737" s="82" t="e">
        <v>#N/A</v>
      </c>
      <c r="I737" s="82" t="e">
        <v>#N/A</v>
      </c>
    </row>
    <row r="738">
      <c r="A738" s="83">
        <v>13985</v>
      </c>
      <c r="B738" s="83" t="s">
        <v>3016</v>
      </c>
      <c r="C738" s="82" t="s">
        <v>3018</v>
      </c>
      <c r="D738" s="83" t="s">
        <v>3019</v>
      </c>
      <c r="E738" s="82">
        <v>0</v>
      </c>
      <c r="F738" s="82">
        <v>7</v>
      </c>
      <c r="G738" s="82">
        <v>3</v>
      </c>
      <c r="H738" s="82">
        <v>3</v>
      </c>
      <c r="I738" s="82">
        <v>0</v>
      </c>
    </row>
    <row r="739">
      <c r="A739" s="83">
        <v>13990</v>
      </c>
      <c r="B739" s="83" t="s">
        <v>3021</v>
      </c>
      <c r="C739" s="82" t="s">
        <v>3023</v>
      </c>
      <c r="D739" s="83" t="s">
        <v>3024</v>
      </c>
      <c r="E739" s="82">
        <v>0</v>
      </c>
      <c r="F739" s="82">
        <v>15</v>
      </c>
      <c r="H739" s="82" t="e">
        <v>#N/A</v>
      </c>
      <c r="I739" s="82" t="e">
        <v>#N/A</v>
      </c>
    </row>
    <row r="740">
      <c r="A740" s="83">
        <v>13939</v>
      </c>
      <c r="B740" s="83" t="s">
        <v>3025</v>
      </c>
      <c r="C740" s="82" t="s">
        <v>3027</v>
      </c>
      <c r="D740" s="83" t="s">
        <v>3028</v>
      </c>
      <c r="E740" s="82">
        <v>0</v>
      </c>
      <c r="F740" s="82">
        <v>20</v>
      </c>
      <c r="G740" s="82">
        <v>3</v>
      </c>
      <c r="H740" s="82">
        <v>3</v>
      </c>
      <c r="I740" s="82">
        <v>0</v>
      </c>
    </row>
    <row r="741">
      <c r="A741" s="83">
        <v>12597</v>
      </c>
      <c r="B741" s="83" t="s">
        <v>3030</v>
      </c>
      <c r="C741" s="82" t="s">
        <v>3032</v>
      </c>
      <c r="D741" s="83" t="s">
        <v>3033</v>
      </c>
      <c r="E741" s="82">
        <v>2</v>
      </c>
      <c r="F741" s="82">
        <v>8</v>
      </c>
      <c r="G741" s="82">
        <v>5</v>
      </c>
      <c r="H741" s="82">
        <v>5</v>
      </c>
      <c r="I741" s="82">
        <v>0</v>
      </c>
    </row>
    <row r="742">
      <c r="A742" s="83">
        <v>12596</v>
      </c>
      <c r="B742" s="83" t="s">
        <v>3034</v>
      </c>
      <c r="C742" s="82" t="s">
        <v>3036</v>
      </c>
      <c r="D742" s="83" t="s">
        <v>3033</v>
      </c>
      <c r="E742" s="82">
        <v>2</v>
      </c>
      <c r="F742" s="82">
        <v>5</v>
      </c>
      <c r="G742" s="82">
        <v>4</v>
      </c>
      <c r="H742" s="82">
        <v>4</v>
      </c>
      <c r="I742" s="82">
        <v>0</v>
      </c>
    </row>
    <row r="743">
      <c r="A743" s="83">
        <v>12598</v>
      </c>
      <c r="B743" s="83" t="s">
        <v>3038</v>
      </c>
      <c r="C743" s="82" t="s">
        <v>3040</v>
      </c>
      <c r="D743" s="83" t="s">
        <v>3041</v>
      </c>
      <c r="E743" s="82">
        <v>2</v>
      </c>
      <c r="F743" s="82">
        <v>6</v>
      </c>
      <c r="H743" s="82">
        <v>0</v>
      </c>
      <c r="I743" s="82">
        <v>0</v>
      </c>
    </row>
    <row r="744">
      <c r="A744" s="83">
        <v>12599</v>
      </c>
      <c r="B744" s="83" t="s">
        <v>3043</v>
      </c>
      <c r="C744" s="82" t="s">
        <v>3045</v>
      </c>
      <c r="D744" s="83" t="s">
        <v>3041</v>
      </c>
      <c r="E744" s="82">
        <v>1</v>
      </c>
      <c r="F744" s="82">
        <v>5</v>
      </c>
      <c r="H744" s="82">
        <v>0</v>
      </c>
      <c r="I744" s="82">
        <v>0</v>
      </c>
    </row>
    <row r="745">
      <c r="A745" s="83">
        <v>13505</v>
      </c>
      <c r="B745" s="83" t="s">
        <v>3047</v>
      </c>
      <c r="C745" s="82" t="s">
        <v>3049</v>
      </c>
      <c r="D745" s="83" t="s">
        <v>3050</v>
      </c>
      <c r="E745" s="82">
        <v>0</v>
      </c>
      <c r="H745" s="82" t="e">
        <v>#N/A</v>
      </c>
      <c r="I745" s="82" t="e">
        <v>#N/A</v>
      </c>
    </row>
    <row r="746">
      <c r="A746" s="83">
        <v>12785</v>
      </c>
      <c r="B746" s="83" t="s">
        <v>3052</v>
      </c>
      <c r="C746" s="82" t="s">
        <v>3054</v>
      </c>
      <c r="D746" s="83" t="s">
        <v>3055</v>
      </c>
      <c r="E746" s="82">
        <v>0</v>
      </c>
      <c r="H746" s="82" t="e">
        <v>#N/A</v>
      </c>
      <c r="I746" s="82" t="e">
        <v>#N/A</v>
      </c>
    </row>
    <row r="747">
      <c r="A747" s="83">
        <v>13831</v>
      </c>
      <c r="B747" s="83" t="s">
        <v>3057</v>
      </c>
      <c r="C747" s="82" t="s">
        <v>3059</v>
      </c>
      <c r="D747" s="83" t="s">
        <v>3060</v>
      </c>
      <c r="E747" s="82">
        <v>0</v>
      </c>
      <c r="H747" s="82" t="e">
        <v>#N/A</v>
      </c>
      <c r="I747" s="82" t="e">
        <v>#N/A</v>
      </c>
    </row>
    <row r="748">
      <c r="A748" s="83">
        <v>13576</v>
      </c>
      <c r="B748" s="83" t="s">
        <v>3062</v>
      </c>
      <c r="C748" s="82" t="s">
        <v>3064</v>
      </c>
      <c r="D748" s="83" t="s">
        <v>3065</v>
      </c>
      <c r="E748" s="82">
        <v>3</v>
      </c>
      <c r="F748" s="82">
        <v>5</v>
      </c>
      <c r="G748" s="82">
        <v>3</v>
      </c>
      <c r="H748" s="82">
        <v>3</v>
      </c>
      <c r="I748" s="82">
        <v>0</v>
      </c>
    </row>
    <row r="749">
      <c r="A749" s="83">
        <v>13575</v>
      </c>
      <c r="B749" s="83" t="s">
        <v>3066</v>
      </c>
      <c r="C749" s="82" t="s">
        <v>3068</v>
      </c>
      <c r="D749" s="83" t="s">
        <v>3069</v>
      </c>
      <c r="E749" s="82">
        <v>3</v>
      </c>
      <c r="F749" s="82">
        <v>2</v>
      </c>
      <c r="G749" s="82">
        <v>4</v>
      </c>
      <c r="H749" s="82">
        <v>4</v>
      </c>
      <c r="I749" s="82">
        <v>0</v>
      </c>
    </row>
    <row r="750">
      <c r="A750" s="83">
        <v>13577</v>
      </c>
      <c r="B750" s="83" t="s">
        <v>3070</v>
      </c>
      <c r="C750" s="82" t="s">
        <v>3072</v>
      </c>
      <c r="D750" s="83" t="s">
        <v>3073</v>
      </c>
      <c r="E750" s="82">
        <v>0</v>
      </c>
      <c r="F750" s="82">
        <v>6</v>
      </c>
      <c r="G750" s="82">
        <v>4</v>
      </c>
      <c r="H750" s="82">
        <v>4</v>
      </c>
      <c r="I750" s="82">
        <v>0</v>
      </c>
    </row>
    <row r="751">
      <c r="A751" s="83">
        <v>13578</v>
      </c>
      <c r="B751" s="83" t="s">
        <v>3074</v>
      </c>
      <c r="C751" s="82" t="s">
        <v>3076</v>
      </c>
      <c r="D751" s="83" t="s">
        <v>3077</v>
      </c>
      <c r="E751" s="82">
        <v>0</v>
      </c>
      <c r="F751" s="82">
        <v>10</v>
      </c>
      <c r="G751" s="82">
        <v>4</v>
      </c>
      <c r="H751" s="82">
        <v>4</v>
      </c>
      <c r="I751" s="82">
        <v>0</v>
      </c>
    </row>
    <row r="752">
      <c r="A752" s="83">
        <v>13579</v>
      </c>
      <c r="B752" s="83" t="s">
        <v>3078</v>
      </c>
      <c r="C752" s="82" t="s">
        <v>3080</v>
      </c>
      <c r="D752" s="83" t="s">
        <v>3081</v>
      </c>
      <c r="E752" s="82">
        <v>0</v>
      </c>
      <c r="F752" s="82">
        <v>3</v>
      </c>
      <c r="H752" s="82" t="e">
        <v>#N/A</v>
      </c>
      <c r="I752" s="82" t="e">
        <v>#N/A</v>
      </c>
    </row>
    <row r="753">
      <c r="A753" s="83">
        <v>13581</v>
      </c>
      <c r="B753" s="83" t="s">
        <v>3082</v>
      </c>
      <c r="C753" s="82" t="s">
        <v>3084</v>
      </c>
      <c r="D753" s="83" t="s">
        <v>3085</v>
      </c>
      <c r="E753" s="82">
        <v>0</v>
      </c>
      <c r="H753" s="82" t="e">
        <v>#N/A</v>
      </c>
      <c r="I753" s="82" t="e">
        <v>#N/A</v>
      </c>
    </row>
    <row r="754">
      <c r="A754" s="83">
        <v>13580</v>
      </c>
      <c r="B754" s="83" t="s">
        <v>3086</v>
      </c>
      <c r="C754" s="82" t="s">
        <v>3088</v>
      </c>
      <c r="D754" s="83" t="s">
        <v>3089</v>
      </c>
      <c r="E754" s="82">
        <v>0</v>
      </c>
      <c r="H754" s="82" t="e">
        <v>#N/A</v>
      </c>
      <c r="I754" s="82" t="e">
        <v>#N/A</v>
      </c>
    </row>
    <row r="755">
      <c r="A755" s="83">
        <v>13937</v>
      </c>
      <c r="B755" s="83" t="s">
        <v>3090</v>
      </c>
      <c r="C755" s="82" t="s">
        <v>3092</v>
      </c>
      <c r="D755" s="83" t="s">
        <v>3093</v>
      </c>
      <c r="E755" s="82">
        <v>0</v>
      </c>
      <c r="F755" s="82">
        <v>10</v>
      </c>
      <c r="H755" s="82" t="e">
        <v>#N/A</v>
      </c>
      <c r="I755" s="82" t="e">
        <v>#N/A</v>
      </c>
    </row>
    <row r="756">
      <c r="A756" s="83">
        <v>13991</v>
      </c>
      <c r="B756" s="83" t="s">
        <v>3095</v>
      </c>
      <c r="C756" s="82" t="s">
        <v>3097</v>
      </c>
      <c r="D756" s="83" t="s">
        <v>3098</v>
      </c>
      <c r="E756" s="82">
        <v>0</v>
      </c>
      <c r="F756" s="82">
        <v>19</v>
      </c>
      <c r="H756" s="82" t="e">
        <v>#N/A</v>
      </c>
      <c r="I756" s="82" t="e">
        <v>#N/A</v>
      </c>
    </row>
    <row r="757">
      <c r="A757" s="83">
        <v>13507</v>
      </c>
      <c r="B757" s="83" t="s">
        <v>3100</v>
      </c>
      <c r="C757" s="82" t="s">
        <v>3102</v>
      </c>
      <c r="D757" s="83" t="s">
        <v>3103</v>
      </c>
      <c r="E757" s="82">
        <v>0</v>
      </c>
      <c r="F757" s="82">
        <v>16</v>
      </c>
      <c r="G757" s="82">
        <v>3</v>
      </c>
      <c r="H757" s="82">
        <v>3</v>
      </c>
      <c r="I757" s="82">
        <v>0</v>
      </c>
    </row>
    <row r="758">
      <c r="A758" s="83">
        <v>11065</v>
      </c>
      <c r="B758" s="83" t="s">
        <v>3105</v>
      </c>
      <c r="C758" s="82" t="s">
        <v>3107</v>
      </c>
      <c r="D758" s="83" t="s">
        <v>3108</v>
      </c>
      <c r="E758" s="82">
        <v>12</v>
      </c>
      <c r="G758" s="82">
        <v>7</v>
      </c>
      <c r="H758" s="82">
        <v>7</v>
      </c>
      <c r="I758" s="82">
        <v>0</v>
      </c>
    </row>
    <row r="759">
      <c r="A759" s="83">
        <v>11066</v>
      </c>
      <c r="B759" s="83" t="s">
        <v>3109</v>
      </c>
      <c r="C759" s="82" t="s">
        <v>3111</v>
      </c>
      <c r="D759" s="83" t="s">
        <v>3112</v>
      </c>
      <c r="E759" s="82">
        <v>12</v>
      </c>
      <c r="G759" s="82">
        <v>7</v>
      </c>
      <c r="H759" s="82">
        <v>7</v>
      </c>
      <c r="I759" s="82">
        <v>0</v>
      </c>
    </row>
    <row r="760">
      <c r="A760" s="83">
        <v>11809</v>
      </c>
      <c r="B760" s="83" t="s">
        <v>3113</v>
      </c>
      <c r="C760" s="82" t="s">
        <v>3115</v>
      </c>
      <c r="D760" s="83" t="s">
        <v>3116</v>
      </c>
      <c r="E760" s="82">
        <v>5</v>
      </c>
      <c r="G760" s="82">
        <v>70</v>
      </c>
      <c r="H760" s="82">
        <v>70</v>
      </c>
      <c r="I760" s="82">
        <v>0</v>
      </c>
    </row>
    <row r="761">
      <c r="A761" s="83">
        <v>11808</v>
      </c>
      <c r="B761" s="83" t="s">
        <v>3117</v>
      </c>
      <c r="C761" s="82" t="s">
        <v>3119</v>
      </c>
      <c r="D761" s="83" t="s">
        <v>3120</v>
      </c>
      <c r="E761" s="82">
        <v>0</v>
      </c>
      <c r="G761" s="82">
        <v>41</v>
      </c>
      <c r="H761" s="82">
        <v>41</v>
      </c>
      <c r="I761" s="82">
        <v>0</v>
      </c>
    </row>
    <row r="762">
      <c r="A762" s="83">
        <v>11067</v>
      </c>
      <c r="B762" s="83" t="s">
        <v>3121</v>
      </c>
      <c r="C762" s="82" t="s">
        <v>3123</v>
      </c>
      <c r="D762" s="83" t="s">
        <v>3124</v>
      </c>
      <c r="E762" s="82">
        <v>21</v>
      </c>
      <c r="F762" s="82">
        <v>87</v>
      </c>
      <c r="G762" s="82">
        <v>25</v>
      </c>
      <c r="H762" s="82">
        <v>25</v>
      </c>
      <c r="I762" s="82">
        <v>0</v>
      </c>
    </row>
    <row r="763">
      <c r="A763" s="83">
        <v>11068</v>
      </c>
      <c r="B763" s="83" t="s">
        <v>3125</v>
      </c>
      <c r="C763" s="82" t="s">
        <v>3127</v>
      </c>
      <c r="D763" s="83" t="s">
        <v>3128</v>
      </c>
      <c r="E763" s="82">
        <v>6</v>
      </c>
      <c r="F763" s="82">
        <v>97</v>
      </c>
      <c r="G763" s="82">
        <v>7</v>
      </c>
      <c r="H763" s="82">
        <v>7</v>
      </c>
      <c r="I763" s="82">
        <v>0</v>
      </c>
    </row>
    <row r="764">
      <c r="A764" s="83">
        <v>12513</v>
      </c>
      <c r="B764" s="83" t="s">
        <v>3129</v>
      </c>
      <c r="C764" s="82" t="s">
        <v>3131</v>
      </c>
      <c r="D764" s="83" t="s">
        <v>3132</v>
      </c>
      <c r="E764" s="82">
        <v>13</v>
      </c>
      <c r="F764" s="82">
        <v>0</v>
      </c>
      <c r="G764" s="82">
        <v>6</v>
      </c>
      <c r="H764" s="82">
        <v>6</v>
      </c>
      <c r="I764" s="82">
        <v>0</v>
      </c>
    </row>
    <row r="765">
      <c r="A765" s="83">
        <v>11643</v>
      </c>
      <c r="B765" s="83" t="s">
        <v>3133</v>
      </c>
      <c r="C765" s="82" t="s">
        <v>3135</v>
      </c>
      <c r="D765" s="83" t="s">
        <v>3136</v>
      </c>
      <c r="E765" s="82">
        <v>24</v>
      </c>
      <c r="F765" s="82">
        <v>55</v>
      </c>
      <c r="G765" s="82">
        <v>44</v>
      </c>
      <c r="H765" s="82">
        <v>44</v>
      </c>
      <c r="I765" s="82">
        <v>0</v>
      </c>
    </row>
    <row r="766">
      <c r="A766" s="83">
        <v>11069</v>
      </c>
      <c r="B766" s="83" t="s">
        <v>3137</v>
      </c>
      <c r="C766" s="82" t="s">
        <v>3139</v>
      </c>
      <c r="D766" s="83" t="s">
        <v>3140</v>
      </c>
      <c r="E766" s="82">
        <v>10</v>
      </c>
      <c r="G766" s="82">
        <v>183</v>
      </c>
      <c r="H766" s="82">
        <v>183</v>
      </c>
      <c r="I766" s="82">
        <v>0</v>
      </c>
    </row>
    <row r="767">
      <c r="A767" s="83">
        <v>11070</v>
      </c>
      <c r="B767" s="83" t="s">
        <v>3141</v>
      </c>
      <c r="C767" s="82" t="s">
        <v>3143</v>
      </c>
      <c r="D767" s="83" t="s">
        <v>3144</v>
      </c>
      <c r="E767" s="82">
        <v>10</v>
      </c>
      <c r="G767" s="82">
        <v>179</v>
      </c>
      <c r="H767" s="82">
        <v>179</v>
      </c>
      <c r="I767" s="82">
        <v>0</v>
      </c>
    </row>
    <row r="768">
      <c r="A768" s="83">
        <v>12075</v>
      </c>
      <c r="B768" s="83" t="s">
        <v>3145</v>
      </c>
      <c r="C768" s="82" t="s">
        <v>3147</v>
      </c>
      <c r="D768" s="83" t="s">
        <v>3148</v>
      </c>
      <c r="E768" s="82">
        <v>0</v>
      </c>
      <c r="F768" s="82">
        <v>31</v>
      </c>
      <c r="G768" s="82">
        <v>6</v>
      </c>
      <c r="H768" s="82">
        <v>6</v>
      </c>
      <c r="I768" s="82">
        <v>0</v>
      </c>
    </row>
    <row r="769">
      <c r="A769" s="83">
        <v>12074</v>
      </c>
      <c r="B769" s="83" t="s">
        <v>3151</v>
      </c>
      <c r="C769" s="82" t="s">
        <v>3153</v>
      </c>
      <c r="D769" s="83" t="s">
        <v>3154</v>
      </c>
      <c r="E769" s="82">
        <v>0</v>
      </c>
      <c r="F769" s="82">
        <v>31</v>
      </c>
      <c r="G769" s="82">
        <v>4</v>
      </c>
      <c r="H769" s="82">
        <v>4</v>
      </c>
      <c r="I769" s="82">
        <v>0</v>
      </c>
    </row>
    <row r="770">
      <c r="A770" s="83">
        <v>12073</v>
      </c>
      <c r="B770" s="83" t="s">
        <v>3155</v>
      </c>
      <c r="C770" s="82" t="s">
        <v>3157</v>
      </c>
      <c r="D770" s="83" t="s">
        <v>3158</v>
      </c>
      <c r="E770" s="82">
        <v>0</v>
      </c>
      <c r="F770" s="82">
        <v>62</v>
      </c>
      <c r="G770" s="82">
        <v>2</v>
      </c>
      <c r="H770" s="82">
        <v>2</v>
      </c>
      <c r="I770" s="82">
        <v>0</v>
      </c>
    </row>
    <row r="771">
      <c r="A771" s="83">
        <v>12072</v>
      </c>
      <c r="B771" s="83" t="s">
        <v>3159</v>
      </c>
      <c r="C771" s="82" t="s">
        <v>3161</v>
      </c>
      <c r="D771" s="83" t="s">
        <v>3162</v>
      </c>
      <c r="E771" s="82">
        <v>4</v>
      </c>
      <c r="F771" s="82">
        <v>40</v>
      </c>
      <c r="G771" s="82">
        <v>1</v>
      </c>
      <c r="H771" s="82">
        <v>1</v>
      </c>
      <c r="I771" s="82">
        <v>0</v>
      </c>
    </row>
    <row r="772">
      <c r="A772" s="83">
        <v>11071</v>
      </c>
      <c r="B772" s="83" t="s">
        <v>3163</v>
      </c>
      <c r="C772" s="82" t="s">
        <v>3165</v>
      </c>
      <c r="D772" s="83" t="s">
        <v>3166</v>
      </c>
      <c r="E772" s="82">
        <v>25</v>
      </c>
      <c r="F772" s="82">
        <v>42</v>
      </c>
      <c r="G772" s="82">
        <v>11</v>
      </c>
      <c r="H772" s="82">
        <v>11</v>
      </c>
      <c r="I772" s="82">
        <v>0</v>
      </c>
    </row>
    <row r="773">
      <c r="A773" s="83">
        <v>11072</v>
      </c>
      <c r="B773" s="83" t="s">
        <v>3167</v>
      </c>
      <c r="C773" s="82" t="s">
        <v>3169</v>
      </c>
      <c r="D773" s="83" t="s">
        <v>3170</v>
      </c>
      <c r="E773" s="82">
        <v>22</v>
      </c>
      <c r="F773" s="82">
        <v>36</v>
      </c>
      <c r="G773" s="82">
        <v>8</v>
      </c>
      <c r="H773" s="82">
        <v>8</v>
      </c>
      <c r="I773" s="82">
        <v>0</v>
      </c>
    </row>
    <row r="774">
      <c r="A774" s="83">
        <v>11073</v>
      </c>
      <c r="B774" s="83" t="s">
        <v>3171</v>
      </c>
      <c r="C774" s="82" t="s">
        <v>3173</v>
      </c>
      <c r="D774" s="83" t="s">
        <v>3174</v>
      </c>
      <c r="E774" s="82">
        <v>7</v>
      </c>
      <c r="G774" s="82">
        <v>0</v>
      </c>
      <c r="H774" s="82">
        <v>0</v>
      </c>
      <c r="I774" s="82">
        <v>0</v>
      </c>
    </row>
    <row r="775">
      <c r="A775" s="83">
        <v>11074</v>
      </c>
      <c r="B775" s="83" t="s">
        <v>3175</v>
      </c>
      <c r="C775" s="82" t="s">
        <v>3177</v>
      </c>
      <c r="D775" s="83" t="s">
        <v>3178</v>
      </c>
      <c r="E775" s="82">
        <v>7</v>
      </c>
      <c r="G775" s="82">
        <v>21</v>
      </c>
      <c r="H775" s="82">
        <v>21</v>
      </c>
      <c r="I775" s="82">
        <v>0</v>
      </c>
    </row>
    <row r="776">
      <c r="A776" s="83">
        <v>11646</v>
      </c>
      <c r="B776" s="83" t="s">
        <v>3179</v>
      </c>
      <c r="C776" s="82" t="s">
        <v>3181</v>
      </c>
      <c r="D776" s="83" t="s">
        <v>3182</v>
      </c>
      <c r="E776" s="82">
        <v>27</v>
      </c>
      <c r="G776" s="82">
        <v>110</v>
      </c>
      <c r="H776" s="82">
        <v>110</v>
      </c>
      <c r="I776" s="82">
        <v>0</v>
      </c>
    </row>
    <row r="777">
      <c r="A777" s="83">
        <v>11647</v>
      </c>
      <c r="B777" s="83" t="s">
        <v>3183</v>
      </c>
      <c r="C777" s="82" t="s">
        <v>3185</v>
      </c>
      <c r="D777" s="83" t="s">
        <v>3182</v>
      </c>
      <c r="E777" s="82">
        <v>28</v>
      </c>
      <c r="G777" s="82">
        <v>100</v>
      </c>
      <c r="H777" s="82">
        <v>100</v>
      </c>
      <c r="I777" s="82">
        <v>0</v>
      </c>
    </row>
    <row r="778">
      <c r="A778" s="83">
        <v>11076</v>
      </c>
      <c r="B778" s="83" t="s">
        <v>3186</v>
      </c>
      <c r="C778" s="82" t="s">
        <v>3188</v>
      </c>
      <c r="D778" s="83" t="s">
        <v>3189</v>
      </c>
      <c r="E778" s="82">
        <v>18</v>
      </c>
      <c r="F778" s="82">
        <v>0</v>
      </c>
      <c r="G778" s="82">
        <v>10</v>
      </c>
      <c r="H778" s="82">
        <v>10</v>
      </c>
      <c r="I778" s="82">
        <v>0</v>
      </c>
    </row>
    <row r="779">
      <c r="A779" s="83">
        <v>11075</v>
      </c>
      <c r="B779" s="83" t="s">
        <v>3190</v>
      </c>
      <c r="C779" s="82" t="s">
        <v>3192</v>
      </c>
      <c r="D779" s="83" t="s">
        <v>3193</v>
      </c>
      <c r="E779" s="82">
        <v>7</v>
      </c>
      <c r="F779" s="82">
        <v>12</v>
      </c>
      <c r="G779" s="82">
        <v>10</v>
      </c>
      <c r="H779" s="82">
        <v>10</v>
      </c>
      <c r="I779" s="82">
        <v>0</v>
      </c>
    </row>
    <row r="780">
      <c r="A780" s="83">
        <v>11078</v>
      </c>
      <c r="B780" s="83" t="s">
        <v>3194</v>
      </c>
      <c r="C780" s="82" t="s">
        <v>3196</v>
      </c>
      <c r="D780" s="83" t="s">
        <v>3197</v>
      </c>
      <c r="E780" s="82">
        <v>0</v>
      </c>
      <c r="F780" s="82">
        <v>20</v>
      </c>
      <c r="G780" s="82">
        <v>10</v>
      </c>
      <c r="H780" s="82">
        <v>10</v>
      </c>
      <c r="I780" s="82">
        <v>0</v>
      </c>
    </row>
    <row r="781">
      <c r="A781" s="83">
        <v>11077</v>
      </c>
      <c r="B781" s="83" t="s">
        <v>3198</v>
      </c>
      <c r="C781" s="82" t="s">
        <v>3200</v>
      </c>
      <c r="D781" s="83" t="s">
        <v>3201</v>
      </c>
      <c r="E781" s="82">
        <v>17</v>
      </c>
      <c r="F781" s="82">
        <v>10</v>
      </c>
      <c r="G781" s="82">
        <v>5</v>
      </c>
      <c r="H781" s="82">
        <v>5</v>
      </c>
      <c r="I781" s="82">
        <v>0</v>
      </c>
    </row>
    <row r="782">
      <c r="A782" s="83">
        <v>11079</v>
      </c>
      <c r="B782" s="83" t="s">
        <v>3202</v>
      </c>
      <c r="C782" s="82" t="s">
        <v>3204</v>
      </c>
      <c r="D782" s="83" t="s">
        <v>3205</v>
      </c>
      <c r="E782" s="82">
        <v>14</v>
      </c>
      <c r="F782" s="82">
        <v>45</v>
      </c>
      <c r="G782" s="82">
        <v>6</v>
      </c>
      <c r="H782" s="82">
        <v>6</v>
      </c>
      <c r="I782" s="82">
        <v>0</v>
      </c>
    </row>
    <row r="783">
      <c r="A783" s="83">
        <v>11080</v>
      </c>
      <c r="B783" s="83" t="s">
        <v>3206</v>
      </c>
      <c r="C783" s="82" t="s">
        <v>3208</v>
      </c>
      <c r="D783" s="83" t="s">
        <v>3209</v>
      </c>
      <c r="E783" s="82">
        <v>16</v>
      </c>
      <c r="F783" s="82">
        <v>38</v>
      </c>
      <c r="G783" s="82">
        <v>1</v>
      </c>
      <c r="H783" s="82">
        <v>1</v>
      </c>
      <c r="I783" s="82">
        <v>0</v>
      </c>
    </row>
    <row r="784">
      <c r="A784" s="83">
        <v>11095</v>
      </c>
      <c r="B784" s="83" t="s">
        <v>3210</v>
      </c>
      <c r="C784" s="82" t="s">
        <v>3212</v>
      </c>
      <c r="D784" s="83" t="s">
        <v>3213</v>
      </c>
      <c r="E784" s="82">
        <v>0</v>
      </c>
      <c r="F784" s="82">
        <v>7</v>
      </c>
      <c r="G784" s="82">
        <v>6</v>
      </c>
      <c r="H784" s="82">
        <v>6</v>
      </c>
      <c r="I784" s="82">
        <v>0</v>
      </c>
    </row>
    <row r="785">
      <c r="A785" s="83">
        <v>11096</v>
      </c>
      <c r="B785" s="83" t="s">
        <v>3214</v>
      </c>
      <c r="C785" s="82" t="s">
        <v>3216</v>
      </c>
      <c r="D785" s="83" t="s">
        <v>3217</v>
      </c>
      <c r="E785" s="82">
        <v>2</v>
      </c>
      <c r="F785" s="82">
        <v>3</v>
      </c>
      <c r="G785" s="82">
        <v>7</v>
      </c>
      <c r="H785" s="82">
        <v>7</v>
      </c>
      <c r="I785" s="82">
        <v>0</v>
      </c>
    </row>
    <row r="786">
      <c r="A786" s="83">
        <v>11097</v>
      </c>
      <c r="B786" s="83" t="s">
        <v>3218</v>
      </c>
      <c r="C786" s="82" t="s">
        <v>3220</v>
      </c>
      <c r="D786" s="83" t="s">
        <v>3221</v>
      </c>
      <c r="E786" s="82">
        <v>1</v>
      </c>
      <c r="G786" s="82">
        <v>0</v>
      </c>
      <c r="H786" s="82">
        <v>0</v>
      </c>
      <c r="I786" s="82">
        <v>0</v>
      </c>
    </row>
    <row r="787">
      <c r="A787" s="83">
        <v>11098</v>
      </c>
      <c r="B787" s="83" t="s">
        <v>3222</v>
      </c>
      <c r="C787" s="82" t="s">
        <v>3224</v>
      </c>
      <c r="D787" s="83" t="s">
        <v>3225</v>
      </c>
      <c r="E787" s="82">
        <v>9</v>
      </c>
      <c r="G787" s="82">
        <v>9</v>
      </c>
      <c r="H787" s="82">
        <v>9</v>
      </c>
      <c r="I787" s="82">
        <v>0</v>
      </c>
    </row>
    <row r="788">
      <c r="A788" s="83">
        <v>11099</v>
      </c>
      <c r="B788" s="83" t="s">
        <v>3226</v>
      </c>
      <c r="C788" s="82" t="s">
        <v>3228</v>
      </c>
      <c r="D788" s="83" t="s">
        <v>3229</v>
      </c>
      <c r="E788" s="82">
        <v>0</v>
      </c>
      <c r="H788" s="82" t="e">
        <v>#N/A</v>
      </c>
      <c r="I788" s="82" t="e">
        <v>#N/A</v>
      </c>
    </row>
    <row r="789">
      <c r="A789" s="83">
        <v>11100</v>
      </c>
      <c r="B789" s="83" t="s">
        <v>3230</v>
      </c>
      <c r="C789" s="82" t="s">
        <v>3232</v>
      </c>
      <c r="D789" s="83" t="s">
        <v>3233</v>
      </c>
      <c r="E789" s="82">
        <v>0</v>
      </c>
      <c r="H789" s="82" t="e">
        <v>#N/A</v>
      </c>
      <c r="I789" s="82" t="e">
        <v>#N/A</v>
      </c>
    </row>
    <row r="790">
      <c r="A790" s="83">
        <v>11101</v>
      </c>
      <c r="B790" s="83" t="s">
        <v>3234</v>
      </c>
      <c r="C790" s="82" t="s">
        <v>3236</v>
      </c>
      <c r="D790" s="83" t="s">
        <v>3237</v>
      </c>
      <c r="E790" s="82">
        <v>5</v>
      </c>
      <c r="F790" s="82">
        <v>3</v>
      </c>
      <c r="G790" s="82">
        <v>3</v>
      </c>
      <c r="H790" s="82">
        <v>3</v>
      </c>
      <c r="I790" s="82">
        <v>0</v>
      </c>
    </row>
    <row r="791">
      <c r="A791" s="83">
        <v>11102</v>
      </c>
      <c r="B791" s="83" t="s">
        <v>3238</v>
      </c>
      <c r="C791" s="82" t="s">
        <v>3240</v>
      </c>
      <c r="D791" s="83" t="s">
        <v>3241</v>
      </c>
      <c r="E791" s="82">
        <v>5</v>
      </c>
      <c r="F791" s="82">
        <v>3</v>
      </c>
      <c r="G791" s="82">
        <v>4</v>
      </c>
      <c r="H791" s="82">
        <v>4</v>
      </c>
      <c r="I791" s="82">
        <v>0</v>
      </c>
    </row>
    <row r="792">
      <c r="A792" s="83">
        <v>11103</v>
      </c>
      <c r="B792" s="83" t="s">
        <v>3242</v>
      </c>
      <c r="C792" s="82" t="s">
        <v>3244</v>
      </c>
      <c r="D792" s="83" t="s">
        <v>3245</v>
      </c>
      <c r="E792" s="82">
        <v>0</v>
      </c>
      <c r="H792" s="82" t="e">
        <v>#N/A</v>
      </c>
      <c r="I792" s="82" t="e">
        <v>#N/A</v>
      </c>
    </row>
    <row r="793">
      <c r="A793" s="83">
        <v>11104</v>
      </c>
      <c r="B793" s="83" t="s">
        <v>3246</v>
      </c>
      <c r="C793" s="82" t="s">
        <v>3248</v>
      </c>
      <c r="D793" s="83" t="s">
        <v>3249</v>
      </c>
      <c r="E793" s="82">
        <v>0</v>
      </c>
      <c r="H793" s="82" t="e">
        <v>#N/A</v>
      </c>
      <c r="I793" s="82" t="e">
        <v>#N/A</v>
      </c>
    </row>
    <row r="794">
      <c r="A794" s="83">
        <v>11105</v>
      </c>
      <c r="B794" s="83" t="s">
        <v>3250</v>
      </c>
      <c r="C794" s="82" t="s">
        <v>3252</v>
      </c>
      <c r="D794" s="83" t="s">
        <v>3253</v>
      </c>
      <c r="E794" s="82">
        <v>0</v>
      </c>
      <c r="H794" s="82" t="e">
        <v>#N/A</v>
      </c>
      <c r="I794" s="82" t="e">
        <v>#N/A</v>
      </c>
    </row>
    <row r="795">
      <c r="A795" s="83">
        <v>11106</v>
      </c>
      <c r="B795" s="83" t="s">
        <v>3254</v>
      </c>
      <c r="C795" s="82" t="s">
        <v>3256</v>
      </c>
      <c r="D795" s="83" t="s">
        <v>3257</v>
      </c>
      <c r="E795" s="82">
        <v>0</v>
      </c>
      <c r="G795" s="82">
        <v>1</v>
      </c>
      <c r="H795" s="82">
        <v>1</v>
      </c>
      <c r="I795" s="82">
        <v>0</v>
      </c>
    </row>
    <row r="796">
      <c r="A796" s="83">
        <v>11107</v>
      </c>
      <c r="B796" s="83" t="s">
        <v>3258</v>
      </c>
      <c r="C796" s="82" t="s">
        <v>3260</v>
      </c>
      <c r="D796" s="83" t="s">
        <v>3261</v>
      </c>
      <c r="E796" s="82">
        <v>0</v>
      </c>
      <c r="G796" s="82">
        <v>0</v>
      </c>
      <c r="H796" s="82" t="e">
        <v>#N/A</v>
      </c>
      <c r="I796" s="82" t="e">
        <v>#N/A</v>
      </c>
    </row>
    <row r="797">
      <c r="A797" s="83">
        <v>11108</v>
      </c>
      <c r="B797" s="83" t="s">
        <v>3262</v>
      </c>
      <c r="C797" s="82" t="s">
        <v>3264</v>
      </c>
      <c r="D797" s="83" t="s">
        <v>3265</v>
      </c>
      <c r="E797" s="82">
        <v>10</v>
      </c>
      <c r="G797" s="82">
        <v>7</v>
      </c>
      <c r="H797" s="82">
        <v>7</v>
      </c>
      <c r="I797" s="82">
        <v>0</v>
      </c>
    </row>
    <row r="798">
      <c r="A798" s="83">
        <v>11109</v>
      </c>
      <c r="B798" s="83" t="s">
        <v>3266</v>
      </c>
      <c r="C798" s="82" t="s">
        <v>3268</v>
      </c>
      <c r="D798" s="83" t="s">
        <v>3269</v>
      </c>
      <c r="E798" s="82">
        <v>10</v>
      </c>
      <c r="G798" s="82">
        <v>7</v>
      </c>
      <c r="H798" s="82">
        <v>7</v>
      </c>
      <c r="I798" s="82">
        <v>0</v>
      </c>
    </row>
    <row r="799">
      <c r="A799" s="83">
        <v>11110</v>
      </c>
      <c r="B799" s="83" t="s">
        <v>3270</v>
      </c>
      <c r="C799" s="82" t="s">
        <v>3272</v>
      </c>
      <c r="D799" s="83" t="s">
        <v>3273</v>
      </c>
      <c r="E799" s="82">
        <v>2</v>
      </c>
      <c r="G799" s="82">
        <v>5</v>
      </c>
      <c r="H799" s="82">
        <v>5</v>
      </c>
      <c r="I799" s="82">
        <v>0</v>
      </c>
    </row>
    <row r="800">
      <c r="A800" s="83">
        <v>11111</v>
      </c>
      <c r="B800" s="83" t="s">
        <v>3274</v>
      </c>
      <c r="C800" s="82" t="s">
        <v>3276</v>
      </c>
      <c r="D800" s="83" t="s">
        <v>3273</v>
      </c>
      <c r="E800" s="82">
        <v>3</v>
      </c>
      <c r="G800" s="82">
        <v>4</v>
      </c>
      <c r="H800" s="82">
        <v>4</v>
      </c>
      <c r="I800" s="82">
        <v>0</v>
      </c>
    </row>
    <row r="801">
      <c r="A801" s="83">
        <v>11112</v>
      </c>
      <c r="B801" s="83" t="s">
        <v>3277</v>
      </c>
      <c r="C801" s="82" t="s">
        <v>3279</v>
      </c>
      <c r="D801" s="83" t="s">
        <v>3280</v>
      </c>
      <c r="E801" s="82">
        <v>0</v>
      </c>
      <c r="H801" s="82" t="e">
        <v>#N/A</v>
      </c>
      <c r="I801" s="82" t="e">
        <v>#N/A</v>
      </c>
    </row>
    <row r="802">
      <c r="A802" s="83">
        <v>11113</v>
      </c>
      <c r="B802" s="83" t="s">
        <v>3281</v>
      </c>
      <c r="C802" s="82" t="s">
        <v>3283</v>
      </c>
      <c r="D802" s="83" t="s">
        <v>3284</v>
      </c>
      <c r="E802" s="82">
        <v>0</v>
      </c>
      <c r="H802" s="82" t="e">
        <v>#N/A</v>
      </c>
      <c r="I802" s="82" t="e">
        <v>#N/A</v>
      </c>
    </row>
    <row r="803">
      <c r="A803" s="82">
        <v>11114</v>
      </c>
      <c r="B803" s="82" t="s">
        <v>3285</v>
      </c>
      <c r="C803" s="82" t="s">
        <v>3287</v>
      </c>
      <c r="D803" s="82"/>
      <c r="E803" s="82">
        <v>0</v>
      </c>
      <c r="F803" s="82">
        <v>124</v>
      </c>
      <c r="H803" s="82" t="e">
        <v>#N/A</v>
      </c>
      <c r="I803" s="82" t="e">
        <v>#N/A</v>
      </c>
    </row>
    <row r="804">
      <c r="A804" s="82">
        <v>11115</v>
      </c>
      <c r="B804" s="82" t="s">
        <v>3288</v>
      </c>
      <c r="C804" s="82" t="s">
        <v>3290</v>
      </c>
      <c r="D804" s="82"/>
      <c r="E804" s="82">
        <v>0</v>
      </c>
      <c r="F804" s="82">
        <v>124</v>
      </c>
      <c r="H804" s="82" t="e">
        <v>#N/A</v>
      </c>
      <c r="I804" s="82" t="e">
        <v>#N/A</v>
      </c>
    </row>
    <row r="805">
      <c r="A805" s="83">
        <v>11116</v>
      </c>
      <c r="B805" s="83" t="s">
        <v>3291</v>
      </c>
      <c r="C805" s="82" t="s">
        <v>3293</v>
      </c>
      <c r="D805" s="83" t="s">
        <v>3294</v>
      </c>
      <c r="E805" s="82">
        <v>0</v>
      </c>
      <c r="G805" s="82">
        <v>2</v>
      </c>
      <c r="H805" s="82">
        <v>2</v>
      </c>
      <c r="I805" s="82">
        <v>0</v>
      </c>
    </row>
    <row r="806">
      <c r="A806" s="83">
        <v>11117</v>
      </c>
      <c r="B806" s="83" t="s">
        <v>3295</v>
      </c>
      <c r="C806" s="82" t="s">
        <v>3297</v>
      </c>
      <c r="D806" s="83" t="s">
        <v>3298</v>
      </c>
      <c r="E806" s="82">
        <v>0</v>
      </c>
      <c r="G806" s="82">
        <v>0</v>
      </c>
      <c r="H806" s="82" t="e">
        <v>#N/A</v>
      </c>
      <c r="I806" s="82" t="e">
        <v>#N/A</v>
      </c>
    </row>
    <row r="807">
      <c r="A807" s="83">
        <v>11118</v>
      </c>
      <c r="B807" s="83" t="s">
        <v>3299</v>
      </c>
      <c r="C807" s="82" t="s">
        <v>3301</v>
      </c>
      <c r="D807" s="83" t="s">
        <v>3302</v>
      </c>
      <c r="E807" s="82">
        <v>8</v>
      </c>
      <c r="F807" s="82">
        <v>24</v>
      </c>
      <c r="H807" s="82">
        <v>0</v>
      </c>
      <c r="I807" s="82">
        <v>0</v>
      </c>
    </row>
    <row r="808">
      <c r="A808" s="83">
        <v>11119</v>
      </c>
      <c r="B808" s="83" t="s">
        <v>3303</v>
      </c>
      <c r="C808" s="82" t="s">
        <v>3305</v>
      </c>
      <c r="D808" s="83" t="s">
        <v>3306</v>
      </c>
      <c r="E808" s="82">
        <v>2</v>
      </c>
      <c r="F808" s="82">
        <v>28</v>
      </c>
      <c r="H808" s="82">
        <v>0</v>
      </c>
      <c r="I808" s="82">
        <v>0</v>
      </c>
    </row>
    <row r="809">
      <c r="A809" s="83">
        <v>11202</v>
      </c>
      <c r="B809" s="83" t="s">
        <v>3307</v>
      </c>
      <c r="C809" s="82" t="s">
        <v>3309</v>
      </c>
      <c r="D809" s="83" t="s">
        <v>3310</v>
      </c>
      <c r="E809" s="82">
        <v>9</v>
      </c>
      <c r="F809" s="82">
        <v>0</v>
      </c>
      <c r="G809" s="82">
        <v>8</v>
      </c>
      <c r="H809" s="82">
        <v>8</v>
      </c>
      <c r="I809" s="82">
        <v>0</v>
      </c>
    </row>
    <row r="810">
      <c r="A810" s="83">
        <v>10958</v>
      </c>
      <c r="B810" s="83" t="s">
        <v>3311</v>
      </c>
      <c r="C810" s="82" t="s">
        <v>3313</v>
      </c>
      <c r="D810" s="83" t="s">
        <v>3314</v>
      </c>
      <c r="E810" s="82">
        <v>10</v>
      </c>
      <c r="F810" s="82">
        <v>1</v>
      </c>
      <c r="G810" s="82">
        <v>3</v>
      </c>
      <c r="H810" s="82">
        <v>3</v>
      </c>
      <c r="I810" s="82">
        <v>0</v>
      </c>
    </row>
    <row r="811">
      <c r="A811" s="83">
        <v>10959</v>
      </c>
      <c r="B811" s="83" t="s">
        <v>3315</v>
      </c>
      <c r="C811" s="82" t="s">
        <v>3317</v>
      </c>
      <c r="D811" s="83" t="s">
        <v>3318</v>
      </c>
      <c r="E811" s="82">
        <v>0</v>
      </c>
      <c r="F811" s="82">
        <v>3</v>
      </c>
      <c r="G811" s="82">
        <v>2</v>
      </c>
      <c r="H811" s="82">
        <v>2</v>
      </c>
      <c r="I811" s="82">
        <v>0</v>
      </c>
    </row>
    <row r="812">
      <c r="A812" s="83">
        <v>10960</v>
      </c>
      <c r="B812" s="83" t="s">
        <v>3319</v>
      </c>
      <c r="C812" s="82" t="s">
        <v>3321</v>
      </c>
      <c r="D812" s="83" t="s">
        <v>3322</v>
      </c>
      <c r="E812" s="82">
        <v>0</v>
      </c>
      <c r="H812" s="82" t="e">
        <v>#N/A</v>
      </c>
      <c r="I812" s="82" t="e">
        <v>#N/A</v>
      </c>
    </row>
    <row r="813">
      <c r="A813" s="83">
        <v>10961</v>
      </c>
      <c r="B813" s="83" t="s">
        <v>3323</v>
      </c>
      <c r="C813" s="82" t="s">
        <v>3325</v>
      </c>
      <c r="D813" s="83" t="s">
        <v>3326</v>
      </c>
      <c r="E813" s="82">
        <v>0</v>
      </c>
      <c r="H813" s="82" t="e">
        <v>#N/A</v>
      </c>
      <c r="I813" s="82" t="e">
        <v>#N/A</v>
      </c>
    </row>
    <row r="814">
      <c r="A814" s="83">
        <v>10962</v>
      </c>
      <c r="B814" s="83" t="s">
        <v>3327</v>
      </c>
      <c r="C814" s="82" t="s">
        <v>3329</v>
      </c>
      <c r="D814" s="83" t="s">
        <v>3330</v>
      </c>
      <c r="E814" s="82">
        <v>2</v>
      </c>
      <c r="H814" s="82">
        <v>0</v>
      </c>
      <c r="I814" s="82">
        <v>0</v>
      </c>
    </row>
    <row r="815">
      <c r="A815" s="83">
        <v>10963</v>
      </c>
      <c r="B815" s="83" t="s">
        <v>3331</v>
      </c>
      <c r="C815" s="82" t="s">
        <v>3333</v>
      </c>
      <c r="D815" s="83" t="s">
        <v>3334</v>
      </c>
      <c r="E815" s="82">
        <v>5</v>
      </c>
      <c r="F815" s="82">
        <v>18</v>
      </c>
      <c r="G815" s="82">
        <v>8</v>
      </c>
      <c r="H815" s="82">
        <v>8</v>
      </c>
      <c r="I815" s="82">
        <v>0</v>
      </c>
    </row>
    <row r="816">
      <c r="A816" s="83">
        <v>10964</v>
      </c>
      <c r="B816" s="83" t="s">
        <v>3335</v>
      </c>
      <c r="C816" s="82" t="s">
        <v>3337</v>
      </c>
      <c r="D816" s="83" t="s">
        <v>3338</v>
      </c>
      <c r="E816" s="82">
        <v>5</v>
      </c>
      <c r="F816" s="82">
        <v>18</v>
      </c>
      <c r="G816" s="82">
        <v>10</v>
      </c>
      <c r="H816" s="82">
        <v>10</v>
      </c>
      <c r="I816" s="82">
        <v>0</v>
      </c>
    </row>
    <row r="817">
      <c r="A817" s="83">
        <v>12161</v>
      </c>
      <c r="B817" s="83" t="s">
        <v>3339</v>
      </c>
      <c r="C817" s="82" t="s">
        <v>3341</v>
      </c>
      <c r="D817" s="83" t="s">
        <v>3342</v>
      </c>
      <c r="E817" s="82">
        <v>0</v>
      </c>
      <c r="H817" s="82" t="e">
        <v>#N/A</v>
      </c>
      <c r="I817" s="82" t="e">
        <v>#N/A</v>
      </c>
    </row>
    <row r="818">
      <c r="A818" s="83">
        <v>12160</v>
      </c>
      <c r="B818" s="83" t="s">
        <v>3343</v>
      </c>
      <c r="C818" s="82" t="s">
        <v>3345</v>
      </c>
      <c r="D818" s="83" t="s">
        <v>3346</v>
      </c>
      <c r="E818" s="82">
        <v>0</v>
      </c>
      <c r="H818" s="82" t="e">
        <v>#N/A</v>
      </c>
      <c r="I818" s="82" t="e">
        <v>#N/A</v>
      </c>
    </row>
    <row r="819">
      <c r="A819" s="83">
        <v>10967</v>
      </c>
      <c r="B819" s="83" t="s">
        <v>3347</v>
      </c>
      <c r="C819" s="82" t="s">
        <v>3349</v>
      </c>
      <c r="D819" s="83" t="s">
        <v>3350</v>
      </c>
      <c r="E819" s="82">
        <v>0</v>
      </c>
      <c r="F819" s="82">
        <v>24</v>
      </c>
      <c r="G819" s="82">
        <v>2</v>
      </c>
      <c r="H819" s="82">
        <v>2</v>
      </c>
      <c r="I819" s="82">
        <v>0</v>
      </c>
    </row>
    <row r="820">
      <c r="A820" s="83">
        <v>10968</v>
      </c>
      <c r="B820" s="83" t="s">
        <v>3351</v>
      </c>
      <c r="C820" s="82" t="s">
        <v>3353</v>
      </c>
      <c r="D820" s="83" t="s">
        <v>3354</v>
      </c>
      <c r="E820" s="82">
        <v>2</v>
      </c>
      <c r="G820" s="82">
        <v>5</v>
      </c>
      <c r="H820" s="82">
        <v>5</v>
      </c>
      <c r="I820" s="82">
        <v>0</v>
      </c>
    </row>
    <row r="821">
      <c r="A821" s="83">
        <v>10969</v>
      </c>
      <c r="B821" s="83" t="s">
        <v>3355</v>
      </c>
      <c r="C821" s="82" t="s">
        <v>3357</v>
      </c>
      <c r="D821" s="83" t="s">
        <v>3358</v>
      </c>
      <c r="E821" s="82">
        <v>6</v>
      </c>
      <c r="G821" s="82">
        <v>22</v>
      </c>
      <c r="H821" s="82">
        <v>22</v>
      </c>
      <c r="I821" s="82">
        <v>0</v>
      </c>
    </row>
    <row r="822">
      <c r="A822" s="83">
        <v>11060</v>
      </c>
      <c r="B822" s="83" t="s">
        <v>3359</v>
      </c>
      <c r="C822" s="82" t="s">
        <v>3361</v>
      </c>
      <c r="D822" s="83" t="s">
        <v>3362</v>
      </c>
      <c r="E822" s="82">
        <v>0</v>
      </c>
      <c r="F822" s="82">
        <v>24</v>
      </c>
      <c r="H822" s="82" t="e">
        <v>#N/A</v>
      </c>
      <c r="I822" s="82" t="e">
        <v>#N/A</v>
      </c>
    </row>
    <row r="823">
      <c r="A823" s="83">
        <v>11061</v>
      </c>
      <c r="B823" s="83" t="s">
        <v>3363</v>
      </c>
      <c r="C823" s="82" t="s">
        <v>3365</v>
      </c>
      <c r="D823" s="83" t="s">
        <v>3366</v>
      </c>
      <c r="E823" s="82">
        <v>0</v>
      </c>
      <c r="G823" s="82">
        <v>3</v>
      </c>
      <c r="H823" s="82">
        <v>3</v>
      </c>
      <c r="I823" s="82">
        <v>0</v>
      </c>
    </row>
    <row r="824">
      <c r="A824" s="83">
        <v>11062</v>
      </c>
      <c r="B824" s="83" t="s">
        <v>3367</v>
      </c>
      <c r="C824" s="82" t="s">
        <v>3369</v>
      </c>
      <c r="D824" s="83" t="s">
        <v>3370</v>
      </c>
      <c r="E824" s="82">
        <v>0</v>
      </c>
      <c r="G824" s="82">
        <v>2</v>
      </c>
      <c r="H824" s="82">
        <v>2</v>
      </c>
      <c r="I824" s="82">
        <v>0</v>
      </c>
    </row>
    <row r="825">
      <c r="A825" s="83">
        <v>11971</v>
      </c>
      <c r="B825" s="83" t="s">
        <v>3371</v>
      </c>
      <c r="C825" s="82" t="s">
        <v>3373</v>
      </c>
      <c r="D825" s="83" t="s">
        <v>3374</v>
      </c>
      <c r="E825" s="82">
        <v>0</v>
      </c>
      <c r="H825" s="82" t="e">
        <v>#N/A</v>
      </c>
      <c r="I825" s="82" t="e">
        <v>#N/A</v>
      </c>
    </row>
    <row r="826">
      <c r="A826" s="83">
        <v>10970</v>
      </c>
      <c r="B826" s="83" t="s">
        <v>3376</v>
      </c>
      <c r="C826" s="82" t="s">
        <v>3378</v>
      </c>
      <c r="D826" s="83" t="s">
        <v>3379</v>
      </c>
      <c r="E826" s="82">
        <v>0</v>
      </c>
      <c r="H826" s="82" t="e">
        <v>#N/A</v>
      </c>
      <c r="I826" s="82" t="e">
        <v>#N/A</v>
      </c>
    </row>
    <row r="827">
      <c r="A827" s="83">
        <v>10971</v>
      </c>
      <c r="B827" s="83" t="s">
        <v>3380</v>
      </c>
      <c r="C827" s="82" t="s">
        <v>3382</v>
      </c>
      <c r="D827" s="83" t="s">
        <v>3383</v>
      </c>
      <c r="E827" s="82">
        <v>2</v>
      </c>
      <c r="F827" s="82">
        <v>6</v>
      </c>
      <c r="H827" s="82">
        <v>0</v>
      </c>
      <c r="I827" s="82">
        <v>0</v>
      </c>
    </row>
    <row r="828">
      <c r="A828" s="83">
        <v>10972</v>
      </c>
      <c r="B828" s="83" t="s">
        <v>3384</v>
      </c>
      <c r="C828" s="82" t="s">
        <v>3386</v>
      </c>
      <c r="D828" s="83" t="s">
        <v>3387</v>
      </c>
      <c r="E828" s="82">
        <v>0</v>
      </c>
      <c r="F828" s="82">
        <v>9</v>
      </c>
      <c r="G828" s="82">
        <v>2</v>
      </c>
      <c r="H828" s="82">
        <v>2</v>
      </c>
      <c r="I828" s="82">
        <v>0</v>
      </c>
    </row>
    <row r="829">
      <c r="A829" s="83">
        <v>11890</v>
      </c>
      <c r="B829" s="83" t="s">
        <v>3388</v>
      </c>
      <c r="C829" s="82" t="s">
        <v>3390</v>
      </c>
      <c r="D829" s="83" t="s">
        <v>3391</v>
      </c>
      <c r="E829" s="82">
        <v>0</v>
      </c>
      <c r="H829" s="82" t="e">
        <v>#N/A</v>
      </c>
      <c r="I829" s="82" t="e">
        <v>#N/A</v>
      </c>
    </row>
    <row r="830">
      <c r="A830" s="83">
        <v>10973</v>
      </c>
      <c r="B830" s="83" t="s">
        <v>3392</v>
      </c>
      <c r="C830" s="82" t="s">
        <v>3394</v>
      </c>
      <c r="D830" s="83" t="s">
        <v>3395</v>
      </c>
      <c r="E830" s="82">
        <v>0</v>
      </c>
      <c r="G830" s="82">
        <v>3</v>
      </c>
      <c r="H830" s="82">
        <v>3</v>
      </c>
      <c r="I830" s="82">
        <v>0</v>
      </c>
    </row>
    <row r="831">
      <c r="A831" s="83">
        <v>10974</v>
      </c>
      <c r="B831" s="83" t="s">
        <v>3396</v>
      </c>
      <c r="C831" s="82" t="s">
        <v>3398</v>
      </c>
      <c r="D831" s="83" t="s">
        <v>3399</v>
      </c>
      <c r="E831" s="82">
        <v>0</v>
      </c>
      <c r="G831" s="82">
        <v>0</v>
      </c>
      <c r="H831" s="82" t="e">
        <v>#N/A</v>
      </c>
      <c r="I831" s="82" t="e">
        <v>#N/A</v>
      </c>
    </row>
    <row r="832">
      <c r="A832" s="83">
        <v>10975</v>
      </c>
      <c r="B832" s="83" t="s">
        <v>3400</v>
      </c>
      <c r="C832" s="82" t="s">
        <v>3402</v>
      </c>
      <c r="D832" s="83" t="s">
        <v>3403</v>
      </c>
      <c r="E832" s="82">
        <v>0</v>
      </c>
      <c r="H832" s="82" t="e">
        <v>#N/A</v>
      </c>
      <c r="I832" s="82" t="e">
        <v>#N/A</v>
      </c>
    </row>
    <row r="833">
      <c r="A833" s="83">
        <v>10976</v>
      </c>
      <c r="B833" s="83" t="s">
        <v>3404</v>
      </c>
      <c r="C833" s="82" t="s">
        <v>3406</v>
      </c>
      <c r="D833" s="83" t="s">
        <v>3407</v>
      </c>
      <c r="E833" s="82">
        <v>0</v>
      </c>
      <c r="H833" s="82" t="e">
        <v>#N/A</v>
      </c>
      <c r="I833" s="82" t="e">
        <v>#N/A</v>
      </c>
    </row>
    <row r="834">
      <c r="A834" s="83">
        <v>11549</v>
      </c>
      <c r="B834" s="83" t="s">
        <v>3408</v>
      </c>
      <c r="C834" s="82" t="s">
        <v>3410</v>
      </c>
      <c r="D834" s="83" t="s">
        <v>3411</v>
      </c>
      <c r="E834" s="82">
        <v>1</v>
      </c>
      <c r="F834" s="82">
        <v>39</v>
      </c>
      <c r="G834" s="82">
        <v>1</v>
      </c>
      <c r="H834" s="82">
        <v>1</v>
      </c>
      <c r="I834" s="82">
        <v>0</v>
      </c>
    </row>
    <row r="835">
      <c r="A835" s="83">
        <v>11550</v>
      </c>
      <c r="B835" s="83" t="s">
        <v>3412</v>
      </c>
      <c r="C835" s="82" t="s">
        <v>3414</v>
      </c>
      <c r="D835" s="83" t="s">
        <v>3415</v>
      </c>
      <c r="E835" s="82">
        <v>0</v>
      </c>
      <c r="F835" s="82">
        <v>39</v>
      </c>
      <c r="G835" s="82">
        <v>2</v>
      </c>
      <c r="H835" s="82">
        <v>2</v>
      </c>
      <c r="I835" s="82">
        <v>0</v>
      </c>
    </row>
    <row r="836">
      <c r="A836" s="83">
        <v>13618</v>
      </c>
      <c r="B836" s="83" t="s">
        <v>3416</v>
      </c>
      <c r="C836" s="82" t="s">
        <v>3418</v>
      </c>
      <c r="D836" s="83" t="s">
        <v>3419</v>
      </c>
      <c r="E836" s="82">
        <v>4</v>
      </c>
      <c r="G836" s="82">
        <v>5</v>
      </c>
      <c r="H836" s="82">
        <v>5</v>
      </c>
      <c r="I836" s="82">
        <v>0</v>
      </c>
    </row>
    <row r="837">
      <c r="A837" s="83">
        <v>13617</v>
      </c>
      <c r="B837" s="83" t="s">
        <v>3420</v>
      </c>
      <c r="C837" s="82" t="s">
        <v>3422</v>
      </c>
      <c r="D837" s="83" t="s">
        <v>3423</v>
      </c>
      <c r="E837" s="82">
        <v>0</v>
      </c>
      <c r="G837" s="82">
        <v>1</v>
      </c>
      <c r="H837" s="82">
        <v>1</v>
      </c>
      <c r="I837" s="82">
        <v>0</v>
      </c>
    </row>
    <row r="838">
      <c r="A838" s="83">
        <v>13620</v>
      </c>
      <c r="B838" s="83" t="s">
        <v>3424</v>
      </c>
      <c r="C838" s="82" t="s">
        <v>3426</v>
      </c>
      <c r="D838" s="83" t="s">
        <v>3427</v>
      </c>
      <c r="E838" s="82">
        <v>1</v>
      </c>
      <c r="F838" s="82">
        <v>5</v>
      </c>
      <c r="G838" s="82">
        <v>2</v>
      </c>
      <c r="H838" s="82">
        <v>2</v>
      </c>
      <c r="I838" s="82">
        <v>0</v>
      </c>
    </row>
    <row r="839">
      <c r="A839" s="83">
        <v>13619</v>
      </c>
      <c r="B839" s="83" t="s">
        <v>3428</v>
      </c>
      <c r="C839" s="82" t="s">
        <v>3430</v>
      </c>
      <c r="D839" s="83" t="s">
        <v>3431</v>
      </c>
      <c r="E839" s="82">
        <v>1</v>
      </c>
      <c r="F839" s="82">
        <v>5</v>
      </c>
      <c r="G839" s="82">
        <v>1</v>
      </c>
      <c r="H839" s="82">
        <v>1</v>
      </c>
      <c r="I839" s="82">
        <v>0</v>
      </c>
    </row>
    <row r="840">
      <c r="A840" s="83">
        <v>13622</v>
      </c>
      <c r="B840" s="83" t="s">
        <v>3432</v>
      </c>
      <c r="C840" s="82" t="s">
        <v>3434</v>
      </c>
      <c r="D840" s="83" t="s">
        <v>3435</v>
      </c>
      <c r="E840" s="82">
        <v>0</v>
      </c>
      <c r="G840" s="82">
        <v>0</v>
      </c>
      <c r="H840" s="82" t="e">
        <v>#N/A</v>
      </c>
      <c r="I840" s="82" t="e">
        <v>#N/A</v>
      </c>
    </row>
    <row r="841">
      <c r="A841" s="83">
        <v>13621</v>
      </c>
      <c r="B841" s="83" t="s">
        <v>3436</v>
      </c>
      <c r="C841" s="82" t="s">
        <v>3438</v>
      </c>
      <c r="D841" s="83" t="s">
        <v>3439</v>
      </c>
      <c r="E841" s="82">
        <v>1</v>
      </c>
      <c r="G841" s="82">
        <v>2</v>
      </c>
      <c r="H841" s="82">
        <v>2</v>
      </c>
      <c r="I841" s="82">
        <v>0</v>
      </c>
    </row>
    <row r="842">
      <c r="A842" s="83">
        <v>13624</v>
      </c>
      <c r="B842" s="83" t="s">
        <v>3440</v>
      </c>
      <c r="C842" s="82" t="s">
        <v>3442</v>
      </c>
      <c r="D842" s="83" t="s">
        <v>3443</v>
      </c>
      <c r="E842" s="82">
        <v>4</v>
      </c>
      <c r="F842" s="82">
        <v>8</v>
      </c>
      <c r="G842" s="82">
        <v>4</v>
      </c>
      <c r="H842" s="82">
        <v>4</v>
      </c>
      <c r="I842" s="82">
        <v>0</v>
      </c>
    </row>
    <row r="843">
      <c r="A843" s="83">
        <v>13623</v>
      </c>
      <c r="B843" s="83" t="s">
        <v>3444</v>
      </c>
      <c r="C843" s="82" t="s">
        <v>3446</v>
      </c>
      <c r="D843" s="83" t="s">
        <v>3447</v>
      </c>
      <c r="E843" s="82">
        <v>4</v>
      </c>
      <c r="F843" s="82">
        <v>8</v>
      </c>
      <c r="G843" s="82">
        <v>4</v>
      </c>
      <c r="H843" s="82">
        <v>4</v>
      </c>
      <c r="I843" s="82">
        <v>0</v>
      </c>
    </row>
    <row r="844">
      <c r="A844" s="83">
        <v>13627</v>
      </c>
      <c r="B844" s="83" t="s">
        <v>3448</v>
      </c>
      <c r="C844" s="82" t="s">
        <v>3450</v>
      </c>
      <c r="D844" s="83" t="s">
        <v>3451</v>
      </c>
      <c r="E844" s="82">
        <v>10</v>
      </c>
      <c r="H844" s="82">
        <v>0</v>
      </c>
      <c r="I844" s="82">
        <v>0</v>
      </c>
    </row>
    <row r="845">
      <c r="A845" s="83">
        <v>13783</v>
      </c>
      <c r="B845" s="83" t="s">
        <v>3452</v>
      </c>
      <c r="C845" s="82" t="s">
        <v>3454</v>
      </c>
      <c r="D845" s="83" t="s">
        <v>3455</v>
      </c>
      <c r="E845" s="82">
        <v>31</v>
      </c>
      <c r="F845" s="82">
        <v>118</v>
      </c>
      <c r="G845" s="82">
        <v>38</v>
      </c>
      <c r="H845" s="82">
        <v>38</v>
      </c>
      <c r="I845" s="82">
        <v>0</v>
      </c>
    </row>
    <row r="846">
      <c r="A846" s="83">
        <v>13782</v>
      </c>
      <c r="B846" s="83" t="s">
        <v>3456</v>
      </c>
      <c r="C846" s="82" t="s">
        <v>3458</v>
      </c>
      <c r="D846" s="83" t="s">
        <v>3455</v>
      </c>
      <c r="E846" s="82">
        <v>13</v>
      </c>
      <c r="F846" s="82">
        <v>115</v>
      </c>
      <c r="G846" s="82">
        <v>25</v>
      </c>
      <c r="H846" s="82">
        <v>25</v>
      </c>
      <c r="I846" s="82">
        <v>0</v>
      </c>
    </row>
    <row r="847">
      <c r="A847" s="83">
        <v>13709</v>
      </c>
      <c r="B847" s="83" t="s">
        <v>3459</v>
      </c>
      <c r="C847" s="82" t="s">
        <v>3461</v>
      </c>
      <c r="D847" s="83" t="s">
        <v>3462</v>
      </c>
      <c r="E847" s="82">
        <v>0</v>
      </c>
      <c r="F847" s="82">
        <v>33</v>
      </c>
      <c r="G847" s="82">
        <v>1</v>
      </c>
      <c r="H847" s="82">
        <v>1</v>
      </c>
      <c r="I847" s="82">
        <v>0</v>
      </c>
    </row>
    <row r="848">
      <c r="A848" s="83">
        <v>12410</v>
      </c>
      <c r="B848" s="83" t="s">
        <v>3464</v>
      </c>
      <c r="C848" s="82" t="s">
        <v>3466</v>
      </c>
      <c r="D848" s="83" t="s">
        <v>3467</v>
      </c>
      <c r="E848" s="82">
        <v>26</v>
      </c>
      <c r="F848" s="82">
        <v>30</v>
      </c>
      <c r="G848" s="82">
        <v>9</v>
      </c>
      <c r="H848" s="82">
        <v>9</v>
      </c>
      <c r="I848" s="82">
        <v>0</v>
      </c>
    </row>
    <row r="849">
      <c r="A849" s="83">
        <v>12409</v>
      </c>
      <c r="B849" s="83" t="s">
        <v>3468</v>
      </c>
      <c r="C849" s="82" t="s">
        <v>3470</v>
      </c>
      <c r="D849" s="83" t="s">
        <v>3471</v>
      </c>
      <c r="E849" s="82">
        <v>32</v>
      </c>
      <c r="F849" s="82">
        <v>30</v>
      </c>
      <c r="G849" s="82">
        <v>11</v>
      </c>
      <c r="H849" s="82">
        <v>11</v>
      </c>
      <c r="I849" s="82">
        <v>0</v>
      </c>
    </row>
    <row r="850">
      <c r="A850" s="83">
        <v>12905</v>
      </c>
      <c r="B850" s="83" t="s">
        <v>3472</v>
      </c>
      <c r="C850" s="82" t="s">
        <v>3474</v>
      </c>
      <c r="D850" s="83" t="s">
        <v>3474</v>
      </c>
      <c r="E850" s="82">
        <v>0</v>
      </c>
      <c r="F850" s="82">
        <v>27</v>
      </c>
      <c r="G850" s="82">
        <v>4</v>
      </c>
      <c r="H850" s="82">
        <v>4</v>
      </c>
      <c r="I850" s="82">
        <v>0</v>
      </c>
    </row>
    <row r="851">
      <c r="A851" s="83">
        <v>11284</v>
      </c>
      <c r="B851" s="83" t="s">
        <v>3476</v>
      </c>
      <c r="C851" s="82" t="s">
        <v>3478</v>
      </c>
      <c r="D851" s="83" t="s">
        <v>3479</v>
      </c>
      <c r="E851" s="82">
        <v>8</v>
      </c>
      <c r="F851" s="82">
        <v>26</v>
      </c>
      <c r="G851" s="82">
        <v>4</v>
      </c>
      <c r="H851" s="82" t="e">
        <v>#N/A</v>
      </c>
      <c r="I851" s="82" t="e">
        <v>#N/A</v>
      </c>
    </row>
    <row r="852">
      <c r="A852" s="83">
        <v>11285</v>
      </c>
      <c r="B852" s="83" t="s">
        <v>3480</v>
      </c>
      <c r="C852" s="82" t="s">
        <v>3482</v>
      </c>
      <c r="D852" s="83" t="s">
        <v>3483</v>
      </c>
      <c r="E852" s="82">
        <v>6</v>
      </c>
      <c r="F852" s="82">
        <v>35</v>
      </c>
      <c r="G852" s="82">
        <v>2</v>
      </c>
      <c r="H852" s="82">
        <v>2</v>
      </c>
      <c r="I852" s="82">
        <v>0</v>
      </c>
    </row>
    <row r="853">
      <c r="A853" s="83">
        <v>11640</v>
      </c>
      <c r="B853" s="83" t="s">
        <v>3476</v>
      </c>
      <c r="C853" s="82" t="s">
        <v>3485</v>
      </c>
      <c r="D853" s="83" t="s">
        <v>3486</v>
      </c>
      <c r="E853" s="82">
        <v>0</v>
      </c>
      <c r="H853" s="82">
        <v>0</v>
      </c>
      <c r="I853" s="82">
        <v>0</v>
      </c>
    </row>
    <row r="854">
      <c r="A854" s="83">
        <v>11289</v>
      </c>
      <c r="B854" s="83" t="s">
        <v>3487</v>
      </c>
      <c r="C854" s="82" t="s">
        <v>3489</v>
      </c>
      <c r="D854" s="83" t="s">
        <v>3490</v>
      </c>
      <c r="E854" s="82">
        <v>2</v>
      </c>
      <c r="G854" s="82">
        <v>1</v>
      </c>
      <c r="H854" s="82">
        <v>1</v>
      </c>
      <c r="I854" s="82">
        <v>0</v>
      </c>
    </row>
    <row r="855">
      <c r="A855" s="82">
        <v>11291</v>
      </c>
      <c r="B855" s="82" t="s">
        <v>3491</v>
      </c>
      <c r="C855" s="82" t="s">
        <v>3493</v>
      </c>
      <c r="D855" s="82"/>
      <c r="E855" s="82">
        <v>0</v>
      </c>
      <c r="G855" s="82">
        <v>1</v>
      </c>
      <c r="H855" s="82">
        <v>1</v>
      </c>
      <c r="I855" s="82">
        <v>0</v>
      </c>
    </row>
    <row r="856">
      <c r="A856" s="83">
        <v>13737</v>
      </c>
      <c r="B856" s="83" t="s">
        <v>3495</v>
      </c>
      <c r="C856" s="82" t="s">
        <v>3498</v>
      </c>
      <c r="D856" s="83" t="s">
        <v>3499</v>
      </c>
      <c r="E856" s="82">
        <v>7</v>
      </c>
      <c r="F856" s="82">
        <v>61</v>
      </c>
      <c r="G856" s="82">
        <v>9</v>
      </c>
      <c r="H856" s="82">
        <v>9</v>
      </c>
      <c r="I856" s="82">
        <v>0</v>
      </c>
    </row>
    <row r="857">
      <c r="A857" s="83">
        <v>13736</v>
      </c>
      <c r="B857" s="83" t="s">
        <v>3500</v>
      </c>
      <c r="C857" s="82" t="s">
        <v>3502</v>
      </c>
      <c r="D857" s="83" t="s">
        <v>3503</v>
      </c>
      <c r="E857" s="82">
        <v>13</v>
      </c>
      <c r="F857" s="82">
        <v>59</v>
      </c>
      <c r="G857" s="82">
        <v>11</v>
      </c>
      <c r="H857" s="82">
        <v>11</v>
      </c>
      <c r="I857" s="82">
        <v>0</v>
      </c>
    </row>
    <row r="858">
      <c r="A858" s="83">
        <v>12727</v>
      </c>
      <c r="B858" s="83" t="s">
        <v>3504</v>
      </c>
      <c r="C858" s="82" t="s">
        <v>3506</v>
      </c>
      <c r="D858" s="83" t="s">
        <v>3507</v>
      </c>
      <c r="E858" s="82">
        <v>8</v>
      </c>
      <c r="F858" s="82">
        <v>4</v>
      </c>
      <c r="G858" s="82">
        <v>0</v>
      </c>
      <c r="H858" s="82">
        <v>0</v>
      </c>
      <c r="I858" s="82">
        <v>0</v>
      </c>
    </row>
    <row r="859">
      <c r="A859" s="83">
        <v>12728</v>
      </c>
      <c r="B859" s="83" t="s">
        <v>3508</v>
      </c>
      <c r="C859" s="82" t="s">
        <v>3510</v>
      </c>
      <c r="D859" s="83" t="s">
        <v>3511</v>
      </c>
      <c r="E859" s="82">
        <v>12</v>
      </c>
      <c r="F859" s="82">
        <v>4</v>
      </c>
      <c r="G859" s="82">
        <v>4</v>
      </c>
      <c r="H859" s="82">
        <v>4</v>
      </c>
      <c r="I859" s="82">
        <v>0</v>
      </c>
    </row>
    <row r="860">
      <c r="A860" s="83">
        <v>13948</v>
      </c>
      <c r="B860" s="83" t="s">
        <v>3533</v>
      </c>
      <c r="C860" s="82" t="s">
        <v>3535</v>
      </c>
      <c r="D860" s="83" t="s">
        <v>3536</v>
      </c>
      <c r="E860" s="82">
        <v>0</v>
      </c>
      <c r="F860" s="82">
        <v>30</v>
      </c>
      <c r="H860" s="82" t="e">
        <v>#N/A</v>
      </c>
      <c r="I860" s="82" t="e">
        <v>#N/A</v>
      </c>
    </row>
    <row r="861">
      <c r="A861" s="83">
        <v>13949</v>
      </c>
      <c r="B861" s="83" t="s">
        <v>3538</v>
      </c>
      <c r="C861" s="82" t="s">
        <v>3540</v>
      </c>
      <c r="D861" s="83" t="s">
        <v>3541</v>
      </c>
      <c r="E861" s="82">
        <v>0</v>
      </c>
      <c r="F861" s="82">
        <v>30</v>
      </c>
      <c r="H861" s="82" t="e">
        <v>#N/A</v>
      </c>
      <c r="I861" s="82" t="e">
        <v>#N/A</v>
      </c>
    </row>
    <row r="862">
      <c r="A862" s="83">
        <v>11893</v>
      </c>
      <c r="B862" s="83" t="s">
        <v>3543</v>
      </c>
      <c r="C862" s="82" t="s">
        <v>3545</v>
      </c>
      <c r="D862" s="83" t="s">
        <v>3546</v>
      </c>
      <c r="E862" s="82">
        <v>0</v>
      </c>
      <c r="F862" s="82">
        <v>17</v>
      </c>
      <c r="G862" s="82">
        <v>3</v>
      </c>
      <c r="H862" s="82">
        <v>3</v>
      </c>
      <c r="I862" s="82">
        <v>0</v>
      </c>
    </row>
    <row r="863">
      <c r="A863" s="83">
        <v>11995</v>
      </c>
      <c r="B863" s="83" t="s">
        <v>3548</v>
      </c>
      <c r="C863" s="82" t="s">
        <v>3550</v>
      </c>
      <c r="D863" s="83" t="s">
        <v>3551</v>
      </c>
      <c r="E863" s="82">
        <v>0</v>
      </c>
      <c r="G863" s="82">
        <v>3</v>
      </c>
      <c r="H863" s="82">
        <v>3</v>
      </c>
      <c r="I863" s="82">
        <v>0</v>
      </c>
    </row>
    <row r="864">
      <c r="A864" s="83">
        <v>11528</v>
      </c>
      <c r="B864" s="83" t="s">
        <v>3512</v>
      </c>
      <c r="C864" s="82" t="s">
        <v>3514</v>
      </c>
      <c r="D864" s="83" t="s">
        <v>3515</v>
      </c>
      <c r="E864" s="82">
        <v>8</v>
      </c>
      <c r="G864" s="82">
        <v>4</v>
      </c>
      <c r="H864" s="82">
        <v>4</v>
      </c>
      <c r="I864" s="82">
        <v>0</v>
      </c>
    </row>
    <row r="865">
      <c r="A865" s="83">
        <v>11529</v>
      </c>
      <c r="B865" s="83" t="s">
        <v>3516</v>
      </c>
      <c r="C865" s="82" t="s">
        <v>3518</v>
      </c>
      <c r="D865" s="83" t="s">
        <v>3519</v>
      </c>
      <c r="E865" s="82">
        <v>6</v>
      </c>
      <c r="G865" s="82">
        <v>6</v>
      </c>
      <c r="H865" s="82">
        <v>6</v>
      </c>
      <c r="I865" s="82">
        <v>0</v>
      </c>
    </row>
    <row r="866">
      <c r="A866" s="83">
        <v>11530</v>
      </c>
      <c r="B866" s="83" t="s">
        <v>3520</v>
      </c>
      <c r="C866" s="82" t="s">
        <v>3522</v>
      </c>
      <c r="D866" s="83" t="s">
        <v>3523</v>
      </c>
      <c r="E866" s="82">
        <v>3</v>
      </c>
      <c r="F866" s="82">
        <v>14</v>
      </c>
      <c r="G866" s="82">
        <v>6</v>
      </c>
      <c r="H866" s="82">
        <v>6</v>
      </c>
      <c r="I866" s="82">
        <v>0</v>
      </c>
    </row>
    <row r="867">
      <c r="A867" s="83">
        <v>11531</v>
      </c>
      <c r="B867" s="83" t="s">
        <v>3524</v>
      </c>
      <c r="C867" s="82" t="s">
        <v>3526</v>
      </c>
      <c r="D867" s="83" t="s">
        <v>3527</v>
      </c>
      <c r="E867" s="82">
        <v>2</v>
      </c>
      <c r="F867" s="82">
        <v>28</v>
      </c>
      <c r="G867" s="82">
        <v>1</v>
      </c>
      <c r="H867" s="82">
        <v>1</v>
      </c>
      <c r="I867" s="82">
        <v>0</v>
      </c>
    </row>
    <row r="868">
      <c r="A868" s="83">
        <v>11892</v>
      </c>
      <c r="B868" s="83" t="s">
        <v>3528</v>
      </c>
      <c r="C868" s="82" t="s">
        <v>3530</v>
      </c>
      <c r="D868" s="83" t="s">
        <v>3531</v>
      </c>
      <c r="E868" s="82">
        <v>0</v>
      </c>
      <c r="F868" s="82">
        <v>11</v>
      </c>
      <c r="G868" s="82">
        <v>4</v>
      </c>
      <c r="H868" s="82">
        <v>4</v>
      </c>
      <c r="I868" s="82">
        <v>0</v>
      </c>
    </row>
    <row r="869">
      <c r="A869" s="83">
        <v>11532</v>
      </c>
      <c r="B869" s="83" t="s">
        <v>3553</v>
      </c>
      <c r="C869" s="82" t="s">
        <v>3555</v>
      </c>
      <c r="D869" s="83" t="s">
        <v>65</v>
      </c>
      <c r="E869" s="82">
        <v>0</v>
      </c>
      <c r="F869" s="82">
        <v>9</v>
      </c>
      <c r="H869" s="82" t="e">
        <v>#N/A</v>
      </c>
      <c r="I869" s="82" t="e">
        <v>#N/A</v>
      </c>
    </row>
    <row r="870">
      <c r="A870" s="83">
        <v>11533</v>
      </c>
      <c r="B870" s="83" t="s">
        <v>3556</v>
      </c>
      <c r="C870" s="82" t="s">
        <v>3558</v>
      </c>
      <c r="D870" s="83" t="s">
        <v>65</v>
      </c>
      <c r="E870" s="82">
        <v>0</v>
      </c>
      <c r="F870" s="82">
        <v>15</v>
      </c>
      <c r="H870" s="82" t="e">
        <v>#N/A</v>
      </c>
      <c r="I870" s="82" t="e">
        <v>#N/A</v>
      </c>
    </row>
    <row r="871">
      <c r="A871" s="83">
        <v>11535</v>
      </c>
      <c r="B871" s="83" t="s">
        <v>3559</v>
      </c>
      <c r="C871" s="82" t="s">
        <v>3561</v>
      </c>
      <c r="D871" s="83" t="s">
        <v>3562</v>
      </c>
      <c r="E871" s="82">
        <v>2</v>
      </c>
      <c r="H871" s="82">
        <v>0</v>
      </c>
      <c r="I871" s="82">
        <v>0</v>
      </c>
    </row>
    <row r="872">
      <c r="A872" s="83">
        <v>11536</v>
      </c>
      <c r="B872" s="83" t="s">
        <v>3563</v>
      </c>
      <c r="C872" s="82" t="s">
        <v>3565</v>
      </c>
      <c r="D872" s="83" t="s">
        <v>3566</v>
      </c>
      <c r="E872" s="82">
        <v>2</v>
      </c>
      <c r="H872" s="82">
        <v>0</v>
      </c>
      <c r="I872" s="82">
        <v>0</v>
      </c>
    </row>
    <row r="873">
      <c r="A873" s="83">
        <v>11806</v>
      </c>
      <c r="B873" s="83" t="s">
        <v>3567</v>
      </c>
      <c r="C873" s="82" t="s">
        <v>3569</v>
      </c>
      <c r="D873" s="83" t="s">
        <v>3570</v>
      </c>
      <c r="E873" s="82">
        <v>0</v>
      </c>
      <c r="F873" s="82">
        <v>15</v>
      </c>
      <c r="H873" s="82" t="e">
        <v>#N/A</v>
      </c>
      <c r="I873" s="82" t="e">
        <v>#N/A</v>
      </c>
    </row>
    <row r="874">
      <c r="A874" s="83">
        <v>11807</v>
      </c>
      <c r="B874" s="83" t="s">
        <v>3571</v>
      </c>
      <c r="C874" s="82" t="s">
        <v>3573</v>
      </c>
      <c r="D874" s="83" t="s">
        <v>3574</v>
      </c>
      <c r="E874" s="82">
        <v>0</v>
      </c>
      <c r="F874" s="82">
        <v>15</v>
      </c>
      <c r="H874" s="82" t="e">
        <v>#N/A</v>
      </c>
      <c r="I874" s="82" t="e">
        <v>#N/A</v>
      </c>
    </row>
    <row r="875">
      <c r="A875" s="83">
        <v>11614</v>
      </c>
      <c r="B875" s="83" t="s">
        <v>3575</v>
      </c>
      <c r="C875" s="82" t="s">
        <v>3577</v>
      </c>
      <c r="D875" s="83" t="s">
        <v>3578</v>
      </c>
      <c r="E875" s="82">
        <v>3</v>
      </c>
      <c r="G875" s="82">
        <v>1</v>
      </c>
      <c r="H875" s="82">
        <v>1</v>
      </c>
      <c r="I875" s="82">
        <v>0</v>
      </c>
    </row>
    <row r="876">
      <c r="A876" s="83">
        <v>11615</v>
      </c>
      <c r="B876" s="83" t="s">
        <v>3579</v>
      </c>
      <c r="C876" s="82" t="s">
        <v>3581</v>
      </c>
      <c r="D876" s="83" t="s">
        <v>3582</v>
      </c>
      <c r="E876" s="82">
        <v>4</v>
      </c>
      <c r="G876" s="82">
        <v>1</v>
      </c>
      <c r="H876" s="82">
        <v>1</v>
      </c>
      <c r="I876" s="82">
        <v>0</v>
      </c>
    </row>
    <row r="877">
      <c r="A877" s="83">
        <v>11537</v>
      </c>
      <c r="B877" s="83" t="s">
        <v>3583</v>
      </c>
      <c r="C877" s="82" t="s">
        <v>3585</v>
      </c>
      <c r="D877" s="83" t="s">
        <v>3586</v>
      </c>
      <c r="E877" s="82">
        <v>0</v>
      </c>
      <c r="H877" s="82" t="e">
        <v>#N/A</v>
      </c>
      <c r="I877" s="82" t="e">
        <v>#N/A</v>
      </c>
    </row>
    <row r="878">
      <c r="A878" s="83">
        <v>11538</v>
      </c>
      <c r="B878" s="83" t="s">
        <v>3587</v>
      </c>
      <c r="C878" s="82" t="s">
        <v>3589</v>
      </c>
      <c r="D878" s="83" t="s">
        <v>3590</v>
      </c>
      <c r="E878" s="82">
        <v>0</v>
      </c>
      <c r="F878" s="82">
        <v>7</v>
      </c>
      <c r="G878" s="82">
        <v>1</v>
      </c>
      <c r="H878" s="82">
        <v>1</v>
      </c>
      <c r="I878" s="82">
        <v>0</v>
      </c>
    </row>
    <row r="879">
      <c r="A879" s="83">
        <v>11539</v>
      </c>
      <c r="B879" s="83" t="s">
        <v>3591</v>
      </c>
      <c r="C879" s="82" t="s">
        <v>3593</v>
      </c>
      <c r="D879" s="83" t="s">
        <v>3594</v>
      </c>
      <c r="E879" s="82">
        <v>13</v>
      </c>
      <c r="F879" s="82">
        <v>6</v>
      </c>
      <c r="G879" s="82">
        <v>3</v>
      </c>
      <c r="H879" s="82">
        <v>3</v>
      </c>
      <c r="I879" s="82">
        <v>0</v>
      </c>
    </row>
    <row r="880">
      <c r="A880" s="83">
        <v>11540</v>
      </c>
      <c r="B880" s="83" t="s">
        <v>3595</v>
      </c>
      <c r="C880" s="82" t="s">
        <v>3597</v>
      </c>
      <c r="D880" s="83" t="s">
        <v>3598</v>
      </c>
      <c r="E880" s="82">
        <v>11</v>
      </c>
      <c r="F880" s="82">
        <v>7</v>
      </c>
      <c r="G880" s="82">
        <v>3</v>
      </c>
      <c r="H880" s="82">
        <v>3</v>
      </c>
      <c r="I880" s="82">
        <v>0</v>
      </c>
    </row>
    <row r="881">
      <c r="A881" s="83">
        <v>11541</v>
      </c>
      <c r="B881" s="83" t="s">
        <v>3599</v>
      </c>
      <c r="C881" s="82" t="s">
        <v>3601</v>
      </c>
      <c r="D881" s="83" t="s">
        <v>3602</v>
      </c>
      <c r="E881" s="82">
        <v>0</v>
      </c>
      <c r="G881" s="82">
        <v>1</v>
      </c>
      <c r="H881" s="82">
        <v>1</v>
      </c>
      <c r="I881" s="82">
        <v>0</v>
      </c>
    </row>
    <row r="882">
      <c r="A882" s="83">
        <v>11542</v>
      </c>
      <c r="B882" s="83" t="s">
        <v>3603</v>
      </c>
      <c r="C882" s="82" t="s">
        <v>3605</v>
      </c>
      <c r="D882" s="83" t="s">
        <v>3606</v>
      </c>
      <c r="E882" s="82">
        <v>0</v>
      </c>
      <c r="H882" s="82" t="e">
        <v>#N/A</v>
      </c>
      <c r="I882" s="82" t="e">
        <v>#N/A</v>
      </c>
    </row>
    <row r="883">
      <c r="A883" s="83">
        <v>11543</v>
      </c>
      <c r="B883" s="83" t="s">
        <v>3607</v>
      </c>
      <c r="C883" s="82" t="s">
        <v>3609</v>
      </c>
      <c r="D883" s="83" t="s">
        <v>3610</v>
      </c>
      <c r="E883" s="82">
        <v>0</v>
      </c>
      <c r="H883" s="82" t="e">
        <v>#N/A</v>
      </c>
      <c r="I883" s="82" t="e">
        <v>#N/A</v>
      </c>
    </row>
    <row r="884">
      <c r="A884" s="83">
        <v>12463</v>
      </c>
      <c r="B884" s="83" t="s">
        <v>3611</v>
      </c>
      <c r="C884" s="82" t="s">
        <v>3613</v>
      </c>
      <c r="D884" s="83" t="s">
        <v>3614</v>
      </c>
      <c r="E884" s="82">
        <v>0</v>
      </c>
      <c r="H884" s="82" t="e">
        <v>#N/A</v>
      </c>
      <c r="I884" s="82" t="e">
        <v>#N/A</v>
      </c>
    </row>
    <row r="885">
      <c r="A885" s="83">
        <v>12197</v>
      </c>
      <c r="B885" s="83" t="s">
        <v>3615</v>
      </c>
      <c r="C885" s="82" t="s">
        <v>3617</v>
      </c>
      <c r="D885" s="83" t="s">
        <v>3618</v>
      </c>
      <c r="E885" s="82">
        <v>0</v>
      </c>
      <c r="H885" s="82" t="e">
        <v>#N/A</v>
      </c>
      <c r="I885" s="82" t="e">
        <v>#N/A</v>
      </c>
    </row>
    <row r="886">
      <c r="A886" s="83">
        <v>12196</v>
      </c>
      <c r="B886" s="83" t="s">
        <v>3619</v>
      </c>
      <c r="C886" s="82" t="s">
        <v>3621</v>
      </c>
      <c r="D886" s="83" t="s">
        <v>3622</v>
      </c>
      <c r="E886" s="82">
        <v>0</v>
      </c>
      <c r="H886" s="82" t="e">
        <v>#N/A</v>
      </c>
      <c r="I886" s="82" t="e">
        <v>#N/A</v>
      </c>
    </row>
    <row r="887">
      <c r="A887" s="83">
        <v>11544</v>
      </c>
      <c r="B887" s="83" t="s">
        <v>3623</v>
      </c>
      <c r="C887" s="82" t="s">
        <v>3625</v>
      </c>
      <c r="D887" s="83" t="s">
        <v>3626</v>
      </c>
      <c r="E887" s="82">
        <v>2</v>
      </c>
      <c r="F887" s="82">
        <v>10</v>
      </c>
      <c r="G887" s="82">
        <v>3</v>
      </c>
      <c r="H887" s="82">
        <v>3</v>
      </c>
      <c r="I887" s="82">
        <v>0</v>
      </c>
    </row>
    <row r="888">
      <c r="A888" s="83">
        <v>11545</v>
      </c>
      <c r="B888" s="83" t="s">
        <v>3627</v>
      </c>
      <c r="C888" s="82" t="s">
        <v>3629</v>
      </c>
      <c r="D888" s="83" t="s">
        <v>3630</v>
      </c>
      <c r="E888" s="82">
        <v>1</v>
      </c>
      <c r="F888" s="82">
        <v>10</v>
      </c>
      <c r="G888" s="82">
        <v>5</v>
      </c>
      <c r="H888" s="82">
        <v>5</v>
      </c>
      <c r="I888" s="82">
        <v>0</v>
      </c>
    </row>
    <row r="889">
      <c r="A889" s="83">
        <v>13664</v>
      </c>
      <c r="B889" s="83" t="s">
        <v>3631</v>
      </c>
      <c r="C889" s="82" t="s">
        <v>3633</v>
      </c>
      <c r="D889" s="83" t="s">
        <v>3634</v>
      </c>
      <c r="E889" s="82">
        <v>5</v>
      </c>
      <c r="F889" s="82">
        <v>18</v>
      </c>
      <c r="G889" s="82">
        <v>3</v>
      </c>
      <c r="H889" s="82">
        <v>3</v>
      </c>
      <c r="I889" s="82">
        <v>0</v>
      </c>
    </row>
    <row r="890">
      <c r="A890" s="83">
        <v>13663</v>
      </c>
      <c r="B890" s="83" t="s">
        <v>3635</v>
      </c>
      <c r="C890" s="82" t="s">
        <v>3637</v>
      </c>
      <c r="D890" s="83" t="s">
        <v>3638</v>
      </c>
      <c r="E890" s="82">
        <v>5</v>
      </c>
      <c r="F890" s="82">
        <v>18</v>
      </c>
      <c r="G890" s="82">
        <v>3</v>
      </c>
      <c r="H890" s="82">
        <v>3</v>
      </c>
      <c r="I890" s="82">
        <v>0</v>
      </c>
    </row>
    <row r="891">
      <c r="A891" s="83">
        <v>11546</v>
      </c>
      <c r="B891" s="83" t="s">
        <v>3639</v>
      </c>
      <c r="C891" s="82" t="s">
        <v>3641</v>
      </c>
      <c r="D891" s="83" t="s">
        <v>3642</v>
      </c>
      <c r="E891" s="82">
        <v>2</v>
      </c>
      <c r="F891" s="82">
        <v>5</v>
      </c>
      <c r="G891" s="82">
        <v>2</v>
      </c>
      <c r="H891" s="82">
        <v>2</v>
      </c>
      <c r="I891" s="82">
        <v>0</v>
      </c>
    </row>
    <row r="892">
      <c r="A892" s="83">
        <v>11547</v>
      </c>
      <c r="B892" s="83" t="s">
        <v>3643</v>
      </c>
      <c r="C892" s="82" t="s">
        <v>3645</v>
      </c>
      <c r="D892" s="83" t="s">
        <v>3646</v>
      </c>
      <c r="E892" s="82">
        <v>1</v>
      </c>
      <c r="F892" s="82">
        <v>4</v>
      </c>
      <c r="G892" s="82">
        <v>1</v>
      </c>
      <c r="H892" s="82">
        <v>1</v>
      </c>
      <c r="I892" s="82">
        <v>0</v>
      </c>
    </row>
    <row r="893">
      <c r="A893" s="83">
        <v>11081</v>
      </c>
      <c r="B893" s="83" t="s">
        <v>3647</v>
      </c>
      <c r="C893" s="82" t="s">
        <v>3649</v>
      </c>
      <c r="D893" s="83" t="s">
        <v>3650</v>
      </c>
      <c r="E893" s="82">
        <v>0</v>
      </c>
      <c r="H893" s="82" t="e">
        <v>#N/A</v>
      </c>
      <c r="I893" s="82" t="e">
        <v>#N/A</v>
      </c>
    </row>
    <row r="894">
      <c r="A894" s="83">
        <v>11082</v>
      </c>
      <c r="B894" s="83" t="s">
        <v>3651</v>
      </c>
      <c r="C894" s="82" t="s">
        <v>3653</v>
      </c>
      <c r="D894" s="83" t="s">
        <v>3654</v>
      </c>
      <c r="E894" s="82">
        <v>0</v>
      </c>
      <c r="H894" s="82" t="e">
        <v>#N/A</v>
      </c>
      <c r="I894" s="82" t="e">
        <v>#N/A</v>
      </c>
    </row>
    <row r="895">
      <c r="A895" s="83">
        <v>12200</v>
      </c>
      <c r="B895" s="83" t="s">
        <v>3655</v>
      </c>
      <c r="C895" s="82" t="s">
        <v>3657</v>
      </c>
      <c r="D895" s="83" t="s">
        <v>3658</v>
      </c>
      <c r="E895" s="82">
        <v>0</v>
      </c>
      <c r="F895" s="82">
        <v>10</v>
      </c>
      <c r="G895" s="82">
        <v>27</v>
      </c>
      <c r="H895" s="82">
        <v>27</v>
      </c>
      <c r="I895" s="82">
        <v>0</v>
      </c>
    </row>
    <row r="896">
      <c r="A896" s="83">
        <v>12441</v>
      </c>
      <c r="B896" s="83" t="s">
        <v>3659</v>
      </c>
      <c r="C896" s="82" t="s">
        <v>3661</v>
      </c>
      <c r="D896" s="83" t="s">
        <v>3662</v>
      </c>
      <c r="E896" s="82">
        <v>4</v>
      </c>
      <c r="F896" s="82">
        <v>8</v>
      </c>
      <c r="G896" s="82">
        <v>7</v>
      </c>
      <c r="H896" s="82">
        <v>7</v>
      </c>
      <c r="I896" s="82">
        <v>0</v>
      </c>
    </row>
    <row r="897">
      <c r="A897" s="83">
        <v>12440</v>
      </c>
      <c r="B897" s="83" t="s">
        <v>3663</v>
      </c>
      <c r="C897" s="82" t="s">
        <v>3665</v>
      </c>
      <c r="D897" s="83" t="s">
        <v>3666</v>
      </c>
      <c r="E897" s="82">
        <v>6</v>
      </c>
      <c r="F897" s="82">
        <v>9</v>
      </c>
      <c r="G897" s="82">
        <v>6</v>
      </c>
      <c r="H897" s="82">
        <v>6</v>
      </c>
      <c r="I897" s="82">
        <v>0</v>
      </c>
    </row>
    <row r="898">
      <c r="A898" s="83">
        <v>11083</v>
      </c>
      <c r="B898" s="83" t="s">
        <v>3667</v>
      </c>
      <c r="C898" s="82" t="s">
        <v>3669</v>
      </c>
      <c r="D898" s="83" t="s">
        <v>3670</v>
      </c>
      <c r="E898" s="82">
        <v>7</v>
      </c>
      <c r="F898" s="82">
        <v>57</v>
      </c>
      <c r="G898" s="82">
        <v>10</v>
      </c>
      <c r="H898" s="82">
        <v>10</v>
      </c>
      <c r="I898" s="82">
        <v>0</v>
      </c>
    </row>
    <row r="899">
      <c r="A899" s="83">
        <v>11084</v>
      </c>
      <c r="B899" s="83" t="s">
        <v>3671</v>
      </c>
      <c r="C899" s="82" t="s">
        <v>3673</v>
      </c>
      <c r="D899" s="83" t="s">
        <v>3674</v>
      </c>
      <c r="E899" s="82">
        <v>3</v>
      </c>
      <c r="F899" s="82">
        <v>57</v>
      </c>
      <c r="G899" s="82">
        <v>10</v>
      </c>
      <c r="H899" s="82">
        <v>10</v>
      </c>
      <c r="I899" s="82">
        <v>0</v>
      </c>
    </row>
    <row r="900">
      <c r="A900" s="83">
        <v>11085</v>
      </c>
      <c r="B900" s="83" t="s">
        <v>3675</v>
      </c>
      <c r="C900" s="82" t="s">
        <v>3677</v>
      </c>
      <c r="D900" s="83" t="s">
        <v>3678</v>
      </c>
      <c r="E900" s="82">
        <v>0</v>
      </c>
      <c r="G900" s="82">
        <v>4</v>
      </c>
      <c r="H900" s="82">
        <v>4</v>
      </c>
      <c r="I900" s="82">
        <v>0</v>
      </c>
    </row>
    <row r="901">
      <c r="A901" s="83">
        <v>11086</v>
      </c>
      <c r="B901" s="83" t="s">
        <v>3679</v>
      </c>
      <c r="C901" s="82" t="s">
        <v>3681</v>
      </c>
      <c r="D901" s="83" t="s">
        <v>3682</v>
      </c>
      <c r="E901" s="82">
        <v>0</v>
      </c>
      <c r="G901" s="82">
        <v>3</v>
      </c>
      <c r="H901" s="82">
        <v>3</v>
      </c>
      <c r="I901" s="82">
        <v>0</v>
      </c>
    </row>
    <row r="902">
      <c r="A902" s="83">
        <v>11612</v>
      </c>
      <c r="B902" s="83" t="s">
        <v>3683</v>
      </c>
      <c r="C902" s="82" t="s">
        <v>3685</v>
      </c>
      <c r="D902" s="83" t="s">
        <v>3686</v>
      </c>
      <c r="E902" s="82">
        <v>0</v>
      </c>
      <c r="F902" s="82">
        <v>2</v>
      </c>
      <c r="G902" s="82">
        <v>1</v>
      </c>
      <c r="H902" s="82">
        <v>1</v>
      </c>
      <c r="I902" s="82">
        <v>0</v>
      </c>
    </row>
    <row r="903">
      <c r="A903" s="83">
        <v>12467</v>
      </c>
      <c r="B903" s="83" t="s">
        <v>3687</v>
      </c>
      <c r="C903" s="82" t="s">
        <v>3689</v>
      </c>
      <c r="D903" s="83" t="s">
        <v>3690</v>
      </c>
      <c r="E903" s="82">
        <v>0</v>
      </c>
      <c r="F903" s="82">
        <v>7</v>
      </c>
      <c r="G903" s="82">
        <v>2</v>
      </c>
      <c r="H903" s="82">
        <v>2</v>
      </c>
      <c r="I903" s="82">
        <v>0</v>
      </c>
    </row>
    <row r="904">
      <c r="A904" s="83">
        <v>11089</v>
      </c>
      <c r="B904" s="83" t="s">
        <v>3691</v>
      </c>
      <c r="C904" s="82" t="s">
        <v>3693</v>
      </c>
      <c r="D904" s="83" t="s">
        <v>3694</v>
      </c>
      <c r="E904" s="82">
        <v>0</v>
      </c>
      <c r="F904" s="82">
        <v>4</v>
      </c>
      <c r="G904" s="82">
        <v>2</v>
      </c>
      <c r="H904" s="82">
        <v>2</v>
      </c>
      <c r="I904" s="82">
        <v>0</v>
      </c>
    </row>
    <row r="905">
      <c r="A905" s="83">
        <v>11090</v>
      </c>
      <c r="B905" s="83" t="s">
        <v>3695</v>
      </c>
      <c r="C905" s="82" t="s">
        <v>3697</v>
      </c>
      <c r="D905" s="83" t="s">
        <v>3698</v>
      </c>
      <c r="E905" s="82">
        <v>0</v>
      </c>
      <c r="F905" s="82">
        <v>0</v>
      </c>
      <c r="G905" s="82">
        <v>1</v>
      </c>
      <c r="H905" s="82">
        <v>1</v>
      </c>
      <c r="I905" s="82">
        <v>0</v>
      </c>
    </row>
    <row r="906">
      <c r="A906" s="83">
        <v>12452</v>
      </c>
      <c r="B906" s="83" t="s">
        <v>3699</v>
      </c>
      <c r="C906" s="82" t="s">
        <v>3701</v>
      </c>
      <c r="D906" s="83" t="s">
        <v>3702</v>
      </c>
      <c r="E906" s="82">
        <v>0</v>
      </c>
      <c r="G906" s="82">
        <v>6</v>
      </c>
      <c r="H906" s="82">
        <v>6</v>
      </c>
      <c r="I906" s="82">
        <v>0</v>
      </c>
    </row>
    <row r="907">
      <c r="A907" s="83">
        <v>11613</v>
      </c>
      <c r="B907" s="83" t="s">
        <v>3703</v>
      </c>
      <c r="C907" s="82" t="s">
        <v>3705</v>
      </c>
      <c r="D907" s="83" t="s">
        <v>3706</v>
      </c>
      <c r="E907" s="82">
        <v>0</v>
      </c>
      <c r="F907" s="82">
        <v>5</v>
      </c>
      <c r="H907" s="82" t="e">
        <v>#N/A</v>
      </c>
      <c r="I907" s="82" t="e">
        <v>#N/A</v>
      </c>
    </row>
    <row r="908">
      <c r="A908" s="83">
        <v>12468</v>
      </c>
      <c r="B908" s="83" t="s">
        <v>3707</v>
      </c>
      <c r="C908" s="82" t="s">
        <v>3709</v>
      </c>
      <c r="D908" s="83" t="s">
        <v>3710</v>
      </c>
      <c r="E908" s="82">
        <v>27</v>
      </c>
      <c r="G908" s="82">
        <v>1</v>
      </c>
      <c r="H908" s="82">
        <v>1</v>
      </c>
      <c r="I908" s="82">
        <v>0</v>
      </c>
    </row>
    <row r="909">
      <c r="A909" s="83">
        <v>11091</v>
      </c>
      <c r="B909" s="83" t="s">
        <v>3711</v>
      </c>
      <c r="C909" s="82" t="s">
        <v>3713</v>
      </c>
      <c r="D909" s="83" t="s">
        <v>3714</v>
      </c>
      <c r="E909" s="82">
        <v>5</v>
      </c>
      <c r="F909" s="82">
        <v>13</v>
      </c>
      <c r="G909" s="82">
        <v>4</v>
      </c>
      <c r="H909" s="82">
        <v>4</v>
      </c>
      <c r="I909" s="82">
        <v>0</v>
      </c>
    </row>
    <row r="910">
      <c r="A910" s="83">
        <v>11092</v>
      </c>
      <c r="B910" s="83" t="s">
        <v>3715</v>
      </c>
      <c r="C910" s="82" t="s">
        <v>3717</v>
      </c>
      <c r="D910" s="83" t="s">
        <v>3718</v>
      </c>
      <c r="E910" s="82">
        <v>2</v>
      </c>
      <c r="F910" s="82">
        <v>14</v>
      </c>
      <c r="G910" s="82">
        <v>4</v>
      </c>
      <c r="H910" s="82">
        <v>4</v>
      </c>
      <c r="I910" s="82">
        <v>0</v>
      </c>
    </row>
    <row r="911">
      <c r="A911" s="83">
        <v>12199</v>
      </c>
      <c r="B911" s="83" t="s">
        <v>3719</v>
      </c>
      <c r="C911" s="82" t="s">
        <v>3721</v>
      </c>
      <c r="D911" s="83" t="s">
        <v>3722</v>
      </c>
      <c r="E911" s="82">
        <v>0</v>
      </c>
      <c r="G911" s="82">
        <v>10</v>
      </c>
      <c r="H911" s="82">
        <v>10</v>
      </c>
      <c r="I911" s="82">
        <v>0</v>
      </c>
    </row>
    <row r="912">
      <c r="A912" s="83">
        <v>12198</v>
      </c>
      <c r="B912" s="83" t="s">
        <v>3723</v>
      </c>
      <c r="C912" s="82" t="s">
        <v>3725</v>
      </c>
      <c r="D912" s="83" t="s">
        <v>3726</v>
      </c>
      <c r="E912" s="82">
        <v>0</v>
      </c>
      <c r="G912" s="82">
        <v>12</v>
      </c>
      <c r="H912" s="82">
        <v>12</v>
      </c>
      <c r="I912" s="82">
        <v>0</v>
      </c>
    </row>
    <row r="913">
      <c r="A913" s="83">
        <v>13986</v>
      </c>
      <c r="B913" s="83" t="s">
        <v>3727</v>
      </c>
      <c r="C913" s="82" t="s">
        <v>3729</v>
      </c>
      <c r="D913" s="83" t="s">
        <v>3730</v>
      </c>
      <c r="E913" s="82">
        <v>0</v>
      </c>
      <c r="F913" s="82">
        <v>7</v>
      </c>
      <c r="G913" s="82">
        <v>3</v>
      </c>
      <c r="H913" s="82">
        <v>3</v>
      </c>
      <c r="I913" s="82">
        <v>0</v>
      </c>
    </row>
    <row r="914">
      <c r="A914" s="83">
        <v>12135</v>
      </c>
      <c r="B914" s="83" t="s">
        <v>3732</v>
      </c>
      <c r="C914" s="82" t="s">
        <v>3734</v>
      </c>
      <c r="D914" s="83" t="s">
        <v>3735</v>
      </c>
      <c r="E914" s="82">
        <v>0</v>
      </c>
      <c r="H914" s="82" t="e">
        <v>#N/A</v>
      </c>
      <c r="I914" s="82" t="e">
        <v>#N/A</v>
      </c>
    </row>
    <row r="915">
      <c r="A915" s="83">
        <v>13506</v>
      </c>
      <c r="B915" s="83" t="s">
        <v>3737</v>
      </c>
      <c r="C915" s="82" t="s">
        <v>3739</v>
      </c>
      <c r="D915" s="83" t="s">
        <v>3740</v>
      </c>
      <c r="E915" s="82">
        <v>0</v>
      </c>
      <c r="H915" s="82" t="e">
        <v>#N/A</v>
      </c>
      <c r="I915" s="82" t="e">
        <v>#N/A</v>
      </c>
    </row>
    <row r="916">
      <c r="A916" s="83">
        <v>13701</v>
      </c>
      <c r="B916" s="83" t="s">
        <v>3742</v>
      </c>
      <c r="C916" s="82" t="s">
        <v>3744</v>
      </c>
      <c r="D916" s="83" t="s">
        <v>3745</v>
      </c>
      <c r="E916" s="82">
        <v>0</v>
      </c>
      <c r="F916" s="82">
        <v>50</v>
      </c>
      <c r="H916" s="82" t="e">
        <v>#N/A</v>
      </c>
      <c r="I916" s="82" t="e">
        <v>#N/A</v>
      </c>
    </row>
    <row r="917">
      <c r="A917" s="83">
        <v>13700</v>
      </c>
      <c r="B917" s="83" t="s">
        <v>3746</v>
      </c>
      <c r="C917" s="82" t="s">
        <v>3748</v>
      </c>
      <c r="D917" s="83" t="s">
        <v>3745</v>
      </c>
      <c r="E917" s="82">
        <v>0</v>
      </c>
      <c r="F917" s="82">
        <v>14</v>
      </c>
      <c r="H917" s="82" t="e">
        <v>#N/A</v>
      </c>
      <c r="I917" s="82" t="e">
        <v>#N/A</v>
      </c>
    </row>
    <row r="918">
      <c r="A918" s="83">
        <v>11548</v>
      </c>
      <c r="B918" s="83" t="s">
        <v>3749</v>
      </c>
      <c r="C918" s="82" t="s">
        <v>3751</v>
      </c>
      <c r="D918" s="83" t="s">
        <v>3745</v>
      </c>
      <c r="E918" s="82">
        <v>8</v>
      </c>
      <c r="F918" s="82">
        <v>662</v>
      </c>
      <c r="H918" s="82">
        <v>0</v>
      </c>
      <c r="I918" s="82">
        <v>0</v>
      </c>
    </row>
    <row r="919">
      <c r="A919" s="83">
        <v>12421</v>
      </c>
      <c r="B919" s="83" t="s">
        <v>3752</v>
      </c>
      <c r="C919" s="82" t="s">
        <v>3754</v>
      </c>
      <c r="D919" s="83" t="s">
        <v>3755</v>
      </c>
      <c r="E919" s="82">
        <v>4</v>
      </c>
      <c r="G919" s="82">
        <v>0</v>
      </c>
      <c r="H919" s="82">
        <v>0</v>
      </c>
      <c r="I919" s="82">
        <v>0</v>
      </c>
    </row>
    <row r="920">
      <c r="A920" s="83">
        <v>12420</v>
      </c>
      <c r="B920" s="83" t="s">
        <v>3756</v>
      </c>
      <c r="C920" s="82" t="s">
        <v>3758</v>
      </c>
      <c r="D920" s="83" t="s">
        <v>3759</v>
      </c>
      <c r="E920" s="82">
        <v>2</v>
      </c>
      <c r="G920" s="82">
        <v>2</v>
      </c>
      <c r="H920" s="82">
        <v>2</v>
      </c>
      <c r="I920" s="82">
        <v>0</v>
      </c>
    </row>
    <row r="921">
      <c r="A921" s="83">
        <v>12423</v>
      </c>
      <c r="B921" s="83" t="s">
        <v>3760</v>
      </c>
      <c r="C921" s="82" t="s">
        <v>3762</v>
      </c>
      <c r="D921" s="83" t="s">
        <v>3763</v>
      </c>
      <c r="E921" s="82">
        <v>2</v>
      </c>
      <c r="F921" s="82">
        <v>10</v>
      </c>
      <c r="G921" s="82">
        <v>8</v>
      </c>
      <c r="H921" s="82">
        <v>8</v>
      </c>
      <c r="I921" s="82">
        <v>0</v>
      </c>
    </row>
    <row r="922">
      <c r="A922" s="83">
        <v>12422</v>
      </c>
      <c r="B922" s="83" t="s">
        <v>3764</v>
      </c>
      <c r="C922" s="82" t="s">
        <v>3766</v>
      </c>
      <c r="D922" s="83" t="s">
        <v>3767</v>
      </c>
      <c r="E922" s="82">
        <v>4</v>
      </c>
      <c r="F922" s="82">
        <v>10</v>
      </c>
      <c r="G922" s="82">
        <v>8</v>
      </c>
      <c r="H922" s="82">
        <v>8</v>
      </c>
      <c r="I922" s="82">
        <v>0</v>
      </c>
    </row>
    <row r="923">
      <c r="A923" s="83">
        <v>12465</v>
      </c>
      <c r="B923" s="83" t="s">
        <v>3768</v>
      </c>
      <c r="C923" s="82" t="s">
        <v>3770</v>
      </c>
      <c r="D923" s="83" t="s">
        <v>3771</v>
      </c>
      <c r="E923" s="82">
        <v>0</v>
      </c>
      <c r="F923" s="82">
        <v>2</v>
      </c>
      <c r="H923" s="82" t="e">
        <v>#N/A</v>
      </c>
      <c r="I923" s="82" t="e">
        <v>#N/A</v>
      </c>
    </row>
    <row r="924">
      <c r="A924" s="83">
        <v>12464</v>
      </c>
      <c r="B924" s="83" t="s">
        <v>3772</v>
      </c>
      <c r="C924" s="82" t="s">
        <v>3774</v>
      </c>
      <c r="D924" s="83" t="s">
        <v>3775</v>
      </c>
      <c r="E924" s="82">
        <v>0</v>
      </c>
      <c r="F924" s="82">
        <v>3</v>
      </c>
      <c r="H924" s="82" t="e">
        <v>#N/A</v>
      </c>
      <c r="I924" s="82" t="e">
        <v>#N/A</v>
      </c>
    </row>
    <row r="925">
      <c r="A925" s="83">
        <v>12624</v>
      </c>
      <c r="B925" s="83" t="s">
        <v>3776</v>
      </c>
      <c r="C925" s="82" t="s">
        <v>3778</v>
      </c>
      <c r="D925" s="83" t="s">
        <v>3779</v>
      </c>
      <c r="E925" s="82">
        <v>7</v>
      </c>
      <c r="F925" s="82">
        <v>30</v>
      </c>
      <c r="G925" s="82">
        <v>11</v>
      </c>
      <c r="H925" s="82">
        <v>11</v>
      </c>
      <c r="I925" s="82">
        <v>0</v>
      </c>
    </row>
    <row r="926">
      <c r="A926" s="83">
        <v>12623</v>
      </c>
      <c r="B926" s="83" t="s">
        <v>3780</v>
      </c>
      <c r="C926" s="82" t="s">
        <v>3782</v>
      </c>
      <c r="D926" s="83" t="s">
        <v>3783</v>
      </c>
      <c r="E926" s="82">
        <v>3</v>
      </c>
      <c r="F926" s="82">
        <v>30</v>
      </c>
      <c r="G926" s="82">
        <v>13</v>
      </c>
      <c r="H926" s="82">
        <v>13</v>
      </c>
      <c r="I926" s="82">
        <v>0</v>
      </c>
    </row>
    <row r="927">
      <c r="A927" s="83">
        <v>12622</v>
      </c>
      <c r="B927" s="83" t="s">
        <v>3784</v>
      </c>
      <c r="C927" s="82" t="s">
        <v>3786</v>
      </c>
      <c r="D927" s="83" t="s">
        <v>3787</v>
      </c>
      <c r="E927" s="82">
        <v>1</v>
      </c>
      <c r="H927" s="82">
        <v>0</v>
      </c>
      <c r="I927" s="82">
        <v>0</v>
      </c>
    </row>
    <row r="928">
      <c r="A928" s="83">
        <v>12621</v>
      </c>
      <c r="B928" s="83" t="s">
        <v>3788</v>
      </c>
      <c r="C928" s="82" t="s">
        <v>3790</v>
      </c>
      <c r="D928" s="83" t="s">
        <v>3791</v>
      </c>
      <c r="E928" s="82">
        <v>0</v>
      </c>
      <c r="H928" s="82" t="e">
        <v>#N/A</v>
      </c>
      <c r="I928" s="82" t="e">
        <v>#N/A</v>
      </c>
    </row>
    <row r="929">
      <c r="A929" s="83">
        <v>12625</v>
      </c>
      <c r="B929" s="83" t="s">
        <v>3792</v>
      </c>
      <c r="C929" s="82" t="s">
        <v>3794</v>
      </c>
      <c r="D929" s="83" t="s">
        <v>3795</v>
      </c>
      <c r="E929" s="82">
        <v>0</v>
      </c>
      <c r="H929" s="82" t="e">
        <v>#N/A</v>
      </c>
      <c r="I929" s="82" t="e">
        <v>#N/A</v>
      </c>
    </row>
    <row r="930">
      <c r="A930" s="83">
        <v>13856</v>
      </c>
      <c r="B930" s="83" t="s">
        <v>3796</v>
      </c>
      <c r="C930" s="82" t="s">
        <v>3798</v>
      </c>
      <c r="D930" s="83" t="s">
        <v>3798</v>
      </c>
      <c r="E930" s="82">
        <v>0</v>
      </c>
      <c r="F930" s="82">
        <v>9</v>
      </c>
      <c r="G930" s="82">
        <v>3</v>
      </c>
      <c r="H930" s="82">
        <v>3</v>
      </c>
      <c r="I930" s="82">
        <v>0</v>
      </c>
    </row>
    <row r="931">
      <c r="A931" s="83">
        <v>13855</v>
      </c>
      <c r="B931" s="83" t="s">
        <v>3802</v>
      </c>
      <c r="C931" s="82" t="s">
        <v>3804</v>
      </c>
      <c r="D931" s="83" t="s">
        <v>3804</v>
      </c>
      <c r="E931" s="82">
        <v>0</v>
      </c>
      <c r="F931" s="82">
        <v>6</v>
      </c>
      <c r="G931" s="82">
        <v>3</v>
      </c>
      <c r="H931" s="82">
        <v>3</v>
      </c>
      <c r="I931" s="82">
        <v>0</v>
      </c>
    </row>
    <row r="932">
      <c r="A932" s="83">
        <v>11999</v>
      </c>
      <c r="B932" s="83" t="s">
        <v>3805</v>
      </c>
      <c r="C932" s="82" t="s">
        <v>3807</v>
      </c>
      <c r="D932" s="83" t="s">
        <v>3808</v>
      </c>
      <c r="E932" s="82">
        <v>0</v>
      </c>
      <c r="H932" s="82" t="e">
        <v>#N/A</v>
      </c>
      <c r="I932" s="82" t="e">
        <v>#N/A</v>
      </c>
    </row>
    <row r="933">
      <c r="A933" s="83">
        <v>12000</v>
      </c>
      <c r="B933" s="83" t="s">
        <v>3810</v>
      </c>
      <c r="C933" s="82" t="s">
        <v>3812</v>
      </c>
      <c r="D933" s="83" t="s">
        <v>3813</v>
      </c>
      <c r="E933" s="82">
        <v>0</v>
      </c>
      <c r="H933" s="82" t="e">
        <v>#N/A</v>
      </c>
      <c r="I933" s="82" t="e">
        <v>#N/A</v>
      </c>
    </row>
    <row r="934">
      <c r="A934" s="83">
        <v>13527</v>
      </c>
      <c r="B934" s="83" t="s">
        <v>3814</v>
      </c>
      <c r="C934" s="82" t="s">
        <v>3816</v>
      </c>
      <c r="D934" s="83" t="s">
        <v>3816</v>
      </c>
      <c r="E934" s="82">
        <v>0</v>
      </c>
      <c r="F934" s="82">
        <v>29</v>
      </c>
      <c r="G934" s="82">
        <v>0</v>
      </c>
      <c r="H934" s="82" t="e">
        <v>#N/A</v>
      </c>
      <c r="I934" s="82" t="e">
        <v>#N/A</v>
      </c>
    </row>
    <row r="935">
      <c r="A935" s="83">
        <v>13528</v>
      </c>
      <c r="B935" s="83" t="s">
        <v>3818</v>
      </c>
      <c r="C935" s="82" t="s">
        <v>3820</v>
      </c>
      <c r="D935" s="83" t="s">
        <v>3820</v>
      </c>
      <c r="E935" s="82">
        <v>0</v>
      </c>
      <c r="F935" s="82">
        <v>19</v>
      </c>
      <c r="G935" s="82">
        <v>1</v>
      </c>
      <c r="H935" s="82">
        <v>1</v>
      </c>
      <c r="I935" s="82">
        <v>0</v>
      </c>
    </row>
    <row r="936">
      <c r="A936" s="83">
        <v>13529</v>
      </c>
      <c r="B936" s="83" t="s">
        <v>3821</v>
      </c>
      <c r="C936" s="82" t="s">
        <v>3823</v>
      </c>
      <c r="D936" s="83" t="s">
        <v>3823</v>
      </c>
      <c r="E936" s="82">
        <v>0</v>
      </c>
      <c r="F936" s="82">
        <v>3</v>
      </c>
      <c r="H936" s="82" t="e">
        <v>#N/A</v>
      </c>
      <c r="I936" s="82" t="e">
        <v>#N/A</v>
      </c>
    </row>
    <row r="937">
      <c r="A937" s="83">
        <v>13530</v>
      </c>
      <c r="B937" s="83" t="s">
        <v>3825</v>
      </c>
      <c r="C937" s="82" t="s">
        <v>3827</v>
      </c>
      <c r="D937" s="83" t="s">
        <v>3827</v>
      </c>
      <c r="E937" s="82">
        <v>0</v>
      </c>
      <c r="F937" s="82">
        <v>0</v>
      </c>
      <c r="H937" s="82" t="e">
        <v>#N/A</v>
      </c>
      <c r="I937" s="82" t="e">
        <v>#N/A</v>
      </c>
    </row>
    <row r="938">
      <c r="A938" s="83">
        <v>12854</v>
      </c>
      <c r="B938" s="83" t="s">
        <v>3828</v>
      </c>
      <c r="C938" s="82" t="s">
        <v>3830</v>
      </c>
      <c r="D938" s="83" t="s">
        <v>3831</v>
      </c>
      <c r="E938" s="82">
        <v>0</v>
      </c>
      <c r="F938" s="82">
        <v>38</v>
      </c>
      <c r="H938" s="82" t="e">
        <v>#N/A</v>
      </c>
      <c r="I938" s="82" t="e">
        <v>#N/A</v>
      </c>
    </row>
    <row r="939">
      <c r="A939" s="83">
        <v>11120</v>
      </c>
      <c r="B939" s="83" t="s">
        <v>3833</v>
      </c>
      <c r="C939" s="82" t="s">
        <v>3835</v>
      </c>
      <c r="D939" s="83" t="s">
        <v>3836</v>
      </c>
      <c r="E939" s="82">
        <v>0</v>
      </c>
      <c r="F939" s="82">
        <v>20</v>
      </c>
      <c r="G939" s="82">
        <v>0</v>
      </c>
      <c r="H939" s="82" t="e">
        <v>#N/A</v>
      </c>
      <c r="I939" s="82" t="e">
        <v>#N/A</v>
      </c>
    </row>
    <row r="940">
      <c r="A940" s="83">
        <v>11156</v>
      </c>
      <c r="B940" s="83" t="s">
        <v>3837</v>
      </c>
      <c r="C940" s="82" t="s">
        <v>3839</v>
      </c>
      <c r="D940" s="83" t="s">
        <v>3840</v>
      </c>
      <c r="E940" s="82">
        <v>10</v>
      </c>
      <c r="F940" s="82">
        <v>7</v>
      </c>
      <c r="G940" s="82">
        <v>21</v>
      </c>
      <c r="H940" s="82">
        <v>21</v>
      </c>
      <c r="I940" s="82">
        <v>0</v>
      </c>
    </row>
    <row r="941">
      <c r="A941" s="83">
        <v>11159</v>
      </c>
      <c r="B941" s="83" t="s">
        <v>3841</v>
      </c>
      <c r="C941" s="82" t="s">
        <v>3843</v>
      </c>
      <c r="D941" s="83" t="s">
        <v>3844</v>
      </c>
      <c r="E941" s="82">
        <v>0</v>
      </c>
      <c r="F941" s="82">
        <v>141</v>
      </c>
      <c r="G941" s="82">
        <v>4</v>
      </c>
      <c r="H941" s="82">
        <v>4</v>
      </c>
      <c r="I941" s="82">
        <v>0</v>
      </c>
    </row>
    <row r="942">
      <c r="A942" s="83">
        <v>11165</v>
      </c>
      <c r="B942" s="83" t="s">
        <v>3845</v>
      </c>
      <c r="C942" s="82" t="s">
        <v>3847</v>
      </c>
      <c r="D942" s="83" t="s">
        <v>3848</v>
      </c>
      <c r="E942" s="82">
        <v>0</v>
      </c>
      <c r="F942" s="82">
        <v>27</v>
      </c>
      <c r="G942" s="82">
        <v>5</v>
      </c>
      <c r="H942" s="82">
        <v>5</v>
      </c>
      <c r="I942" s="82">
        <v>0</v>
      </c>
    </row>
    <row r="943">
      <c r="A943" s="83">
        <v>11185</v>
      </c>
      <c r="B943" s="83" t="s">
        <v>3849</v>
      </c>
      <c r="C943" s="82" t="s">
        <v>3851</v>
      </c>
      <c r="D943" s="83" t="s">
        <v>3852</v>
      </c>
      <c r="E943" s="82">
        <v>23</v>
      </c>
      <c r="F943" s="82">
        <v>110</v>
      </c>
      <c r="G943" s="82">
        <v>1</v>
      </c>
      <c r="H943" s="82">
        <v>1</v>
      </c>
      <c r="I943" s="82">
        <v>0</v>
      </c>
    </row>
    <row r="944">
      <c r="A944" s="83">
        <v>11186</v>
      </c>
      <c r="B944" s="83" t="s">
        <v>3853</v>
      </c>
      <c r="C944" s="82" t="s">
        <v>3855</v>
      </c>
      <c r="D944" s="83" t="s">
        <v>3856</v>
      </c>
      <c r="E944" s="82">
        <v>22</v>
      </c>
      <c r="F944" s="82">
        <v>130</v>
      </c>
      <c r="G944" s="82">
        <v>0</v>
      </c>
      <c r="H944" s="82">
        <v>0</v>
      </c>
      <c r="I944" s="82">
        <v>0</v>
      </c>
    </row>
    <row r="945">
      <c r="A945" s="83">
        <v>11203</v>
      </c>
      <c r="B945" s="83" t="s">
        <v>3857</v>
      </c>
      <c r="C945" s="82" t="s">
        <v>3859</v>
      </c>
      <c r="D945" s="83" t="s">
        <v>3860</v>
      </c>
      <c r="E945" s="82">
        <v>0</v>
      </c>
      <c r="F945" s="82">
        <v>9</v>
      </c>
      <c r="G945" s="82">
        <v>7</v>
      </c>
      <c r="H945" s="82">
        <v>7</v>
      </c>
      <c r="I945" s="82">
        <v>0</v>
      </c>
    </row>
    <row r="946">
      <c r="A946" s="83">
        <v>11207</v>
      </c>
      <c r="B946" s="83" t="s">
        <v>3861</v>
      </c>
      <c r="C946" s="82" t="s">
        <v>3863</v>
      </c>
      <c r="D946" s="83" t="s">
        <v>3864</v>
      </c>
      <c r="E946" s="82">
        <v>0</v>
      </c>
      <c r="F946" s="82">
        <v>15</v>
      </c>
      <c r="G946" s="82">
        <v>8</v>
      </c>
      <c r="H946" s="82">
        <v>8</v>
      </c>
      <c r="I946" s="82">
        <v>0</v>
      </c>
    </row>
    <row r="947">
      <c r="A947" s="83">
        <v>11208</v>
      </c>
      <c r="B947" s="83" t="s">
        <v>3865</v>
      </c>
      <c r="C947" s="82" t="s">
        <v>3867</v>
      </c>
      <c r="D947" s="83" t="s">
        <v>3868</v>
      </c>
      <c r="E947" s="82">
        <v>0</v>
      </c>
      <c r="F947" s="82">
        <v>107</v>
      </c>
      <c r="G947" s="82">
        <v>7</v>
      </c>
      <c r="H947" s="82">
        <v>7</v>
      </c>
      <c r="I947" s="82">
        <v>0</v>
      </c>
    </row>
    <row r="948">
      <c r="A948" s="83">
        <v>11209</v>
      </c>
      <c r="B948" s="83" t="s">
        <v>3869</v>
      </c>
      <c r="C948" s="82" t="s">
        <v>3871</v>
      </c>
      <c r="D948" s="83" t="s">
        <v>3868</v>
      </c>
      <c r="E948" s="82">
        <v>0</v>
      </c>
      <c r="F948" s="82">
        <v>108</v>
      </c>
      <c r="G948" s="82">
        <v>10</v>
      </c>
      <c r="H948" s="82">
        <v>10</v>
      </c>
      <c r="I948" s="82">
        <v>0</v>
      </c>
    </row>
    <row r="949">
      <c r="A949" s="83">
        <v>12113</v>
      </c>
      <c r="B949" s="83" t="s">
        <v>3872</v>
      </c>
      <c r="C949" s="82" t="s">
        <v>3874</v>
      </c>
      <c r="D949" s="83" t="s">
        <v>3875</v>
      </c>
      <c r="E949" s="82">
        <v>20</v>
      </c>
      <c r="F949" s="82">
        <v>19</v>
      </c>
      <c r="G949" s="82">
        <v>30</v>
      </c>
      <c r="H949" s="82">
        <v>30</v>
      </c>
      <c r="I949" s="82">
        <v>0</v>
      </c>
    </row>
    <row r="950">
      <c r="A950" s="83">
        <v>12112</v>
      </c>
      <c r="B950" s="83" t="s">
        <v>3876</v>
      </c>
      <c r="C950" s="82" t="s">
        <v>3878</v>
      </c>
      <c r="D950" s="83" t="s">
        <v>3879</v>
      </c>
      <c r="E950" s="82">
        <v>10</v>
      </c>
      <c r="F950" s="82">
        <v>0</v>
      </c>
      <c r="G950" s="82">
        <v>1</v>
      </c>
      <c r="H950" s="82">
        <v>1</v>
      </c>
      <c r="I950" s="82">
        <v>0</v>
      </c>
    </row>
    <row r="951">
      <c r="A951" s="83">
        <v>11210</v>
      </c>
      <c r="B951" s="83" t="s">
        <v>3880</v>
      </c>
      <c r="C951" s="82" t="s">
        <v>3882</v>
      </c>
      <c r="D951" s="83" t="s">
        <v>3883</v>
      </c>
      <c r="E951" s="82">
        <v>0</v>
      </c>
      <c r="F951" s="82">
        <v>24</v>
      </c>
      <c r="H951" s="82" t="e">
        <v>#N/A</v>
      </c>
      <c r="I951" s="82" t="e">
        <v>#N/A</v>
      </c>
    </row>
    <row r="952">
      <c r="A952" s="82">
        <v>14222</v>
      </c>
      <c r="B952" s="82" t="s">
        <v>3884</v>
      </c>
      <c r="C952" s="82" t="s">
        <v>3886</v>
      </c>
      <c r="D952" s="82" t="s">
        <v>3887</v>
      </c>
      <c r="E952" s="82">
        <v>0</v>
      </c>
      <c r="H952" s="82" t="e">
        <v>#N/A</v>
      </c>
      <c r="I952" s="82" t="e">
        <v>#N/A</v>
      </c>
    </row>
    <row r="953">
      <c r="A953" s="83">
        <v>12783</v>
      </c>
      <c r="B953" s="83" t="s">
        <v>3890</v>
      </c>
      <c r="C953" s="82" t="s">
        <v>3892</v>
      </c>
      <c r="D953" s="83" t="s">
        <v>3893</v>
      </c>
      <c r="E953" s="82">
        <v>0</v>
      </c>
      <c r="H953" s="82" t="e">
        <v>#N/A</v>
      </c>
      <c r="I953" s="82" t="e">
        <v>#N/A</v>
      </c>
    </row>
    <row r="954">
      <c r="A954" s="83">
        <v>13532</v>
      </c>
      <c r="B954" s="83" t="s">
        <v>3895</v>
      </c>
      <c r="C954" s="82" t="s">
        <v>3897</v>
      </c>
      <c r="D954" s="83" t="s">
        <v>3898</v>
      </c>
      <c r="E954" s="82">
        <v>0</v>
      </c>
      <c r="F954" s="82">
        <v>0</v>
      </c>
      <c r="G954" s="82">
        <v>1</v>
      </c>
      <c r="H954" s="82">
        <v>1</v>
      </c>
      <c r="I954" s="82">
        <v>0</v>
      </c>
    </row>
    <row r="955">
      <c r="A955" s="83">
        <v>13861</v>
      </c>
      <c r="B955" s="83" t="s">
        <v>3900</v>
      </c>
      <c r="C955" s="82" t="s">
        <v>3902</v>
      </c>
      <c r="D955" s="83" t="s">
        <v>3903</v>
      </c>
      <c r="E955" s="82">
        <v>0</v>
      </c>
      <c r="F955" s="82">
        <v>40</v>
      </c>
      <c r="G955" s="82">
        <v>9</v>
      </c>
      <c r="H955" s="82">
        <v>9</v>
      </c>
      <c r="I955" s="82">
        <v>0</v>
      </c>
    </row>
    <row r="956">
      <c r="A956" s="83">
        <v>13860</v>
      </c>
      <c r="B956" s="83" t="s">
        <v>3905</v>
      </c>
      <c r="C956" s="82" t="s">
        <v>3907</v>
      </c>
      <c r="D956" s="83" t="s">
        <v>3908</v>
      </c>
      <c r="E956" s="82">
        <v>0</v>
      </c>
      <c r="F956" s="82">
        <v>40</v>
      </c>
      <c r="G956" s="82">
        <v>9</v>
      </c>
      <c r="H956" s="82">
        <v>9</v>
      </c>
      <c r="I956" s="82">
        <v>0</v>
      </c>
    </row>
    <row r="957">
      <c r="A957" s="83">
        <v>13945</v>
      </c>
      <c r="B957" s="83" t="s">
        <v>3909</v>
      </c>
      <c r="C957" s="82" t="s">
        <v>3911</v>
      </c>
      <c r="D957" s="83" t="s">
        <v>3912</v>
      </c>
      <c r="E957" s="82">
        <v>0</v>
      </c>
      <c r="H957" s="82" t="e">
        <v>#N/A</v>
      </c>
      <c r="I957" s="82" t="e">
        <v>#N/A</v>
      </c>
    </row>
    <row r="958">
      <c r="A958" s="83">
        <v>11555</v>
      </c>
      <c r="B958" s="83" t="s">
        <v>3913</v>
      </c>
      <c r="C958" s="82" t="s">
        <v>3915</v>
      </c>
      <c r="D958" s="83" t="s">
        <v>3916</v>
      </c>
      <c r="E958" s="82">
        <v>4</v>
      </c>
      <c r="F958" s="82">
        <v>4</v>
      </c>
      <c r="G958" s="82">
        <v>6</v>
      </c>
      <c r="H958" s="82">
        <v>6</v>
      </c>
      <c r="I958" s="82">
        <v>0</v>
      </c>
    </row>
    <row r="959">
      <c r="A959" s="83">
        <v>11556</v>
      </c>
      <c r="B959" s="83" t="s">
        <v>3917</v>
      </c>
      <c r="C959" s="82" t="s">
        <v>3919</v>
      </c>
      <c r="D959" s="83" t="s">
        <v>3916</v>
      </c>
      <c r="E959" s="82">
        <v>3</v>
      </c>
      <c r="F959" s="82">
        <v>8</v>
      </c>
      <c r="G959" s="82">
        <v>7</v>
      </c>
      <c r="H959" s="82">
        <v>7</v>
      </c>
      <c r="I959" s="82">
        <v>0</v>
      </c>
    </row>
    <row r="960">
      <c r="A960" s="83">
        <v>11551</v>
      </c>
      <c r="B960" s="83" t="s">
        <v>3920</v>
      </c>
      <c r="C960" s="82" t="s">
        <v>3922</v>
      </c>
      <c r="D960" s="83" t="s">
        <v>3923</v>
      </c>
      <c r="E960" s="82">
        <v>2</v>
      </c>
      <c r="F960" s="82">
        <v>5</v>
      </c>
      <c r="G960" s="82">
        <v>2</v>
      </c>
      <c r="H960" s="82">
        <v>2</v>
      </c>
      <c r="I960" s="82">
        <v>0</v>
      </c>
    </row>
    <row r="961">
      <c r="A961" s="83">
        <v>11552</v>
      </c>
      <c r="B961" s="83" t="s">
        <v>3924</v>
      </c>
      <c r="C961" s="82" t="s">
        <v>3926</v>
      </c>
      <c r="D961" s="83" t="s">
        <v>3927</v>
      </c>
      <c r="E961" s="82">
        <v>8</v>
      </c>
      <c r="F961" s="82">
        <v>1</v>
      </c>
      <c r="G961" s="82">
        <v>9</v>
      </c>
      <c r="H961" s="82">
        <v>9</v>
      </c>
      <c r="I961" s="82">
        <v>0</v>
      </c>
    </row>
    <row r="962">
      <c r="A962" s="83">
        <v>11553</v>
      </c>
      <c r="B962" s="83" t="s">
        <v>3928</v>
      </c>
      <c r="C962" s="82" t="s">
        <v>3930</v>
      </c>
      <c r="D962" s="83" t="s">
        <v>3931</v>
      </c>
      <c r="E962" s="82">
        <v>0</v>
      </c>
      <c r="G962" s="82">
        <v>12</v>
      </c>
      <c r="H962" s="82">
        <v>12</v>
      </c>
      <c r="I962" s="82">
        <v>0</v>
      </c>
    </row>
    <row r="963">
      <c r="A963" s="83">
        <v>11554</v>
      </c>
      <c r="B963" s="83" t="s">
        <v>3932</v>
      </c>
      <c r="C963" s="82" t="s">
        <v>3934</v>
      </c>
      <c r="D963" s="83" t="s">
        <v>3935</v>
      </c>
      <c r="E963" s="82">
        <v>5</v>
      </c>
      <c r="G963" s="82">
        <v>12</v>
      </c>
      <c r="H963" s="82">
        <v>12</v>
      </c>
      <c r="I963" s="82">
        <v>0</v>
      </c>
    </row>
    <row r="964">
      <c r="A964" s="83">
        <v>13818</v>
      </c>
      <c r="B964" s="83" t="s">
        <v>3936</v>
      </c>
      <c r="C964" s="82" t="s">
        <v>3938</v>
      </c>
      <c r="D964" s="83" t="s">
        <v>3939</v>
      </c>
      <c r="E964" s="82">
        <v>0</v>
      </c>
      <c r="G964" s="82">
        <v>8</v>
      </c>
      <c r="H964" s="82">
        <v>8</v>
      </c>
      <c r="I964" s="82">
        <v>0</v>
      </c>
    </row>
    <row r="965">
      <c r="A965" s="83">
        <v>13817</v>
      </c>
      <c r="B965" s="83" t="s">
        <v>3940</v>
      </c>
      <c r="C965" s="82" t="s">
        <v>3942</v>
      </c>
      <c r="D965" s="83" t="s">
        <v>3943</v>
      </c>
      <c r="E965" s="82">
        <v>0</v>
      </c>
      <c r="G965" s="82">
        <v>0</v>
      </c>
      <c r="H965" s="82" t="e">
        <v>#N/A</v>
      </c>
      <c r="I965" s="82" t="e">
        <v>#N/A</v>
      </c>
    </row>
    <row r="966">
      <c r="A966" s="83">
        <v>11559</v>
      </c>
      <c r="B966" s="83" t="s">
        <v>3944</v>
      </c>
      <c r="C966" s="82" t="s">
        <v>3946</v>
      </c>
      <c r="D966" s="83" t="s">
        <v>3947</v>
      </c>
      <c r="E966" s="82">
        <v>0</v>
      </c>
      <c r="F966" s="82">
        <v>7</v>
      </c>
      <c r="G966" s="82">
        <v>1</v>
      </c>
      <c r="H966" s="82">
        <v>1</v>
      </c>
      <c r="I966" s="82">
        <v>0</v>
      </c>
    </row>
    <row r="967">
      <c r="A967" s="83">
        <v>11560</v>
      </c>
      <c r="B967" s="83" t="s">
        <v>3948</v>
      </c>
      <c r="C967" s="82" t="s">
        <v>3950</v>
      </c>
      <c r="D967" s="83" t="s">
        <v>3951</v>
      </c>
      <c r="E967" s="82">
        <v>0</v>
      </c>
      <c r="F967" s="82">
        <v>6</v>
      </c>
      <c r="G967" s="82">
        <v>2</v>
      </c>
      <c r="H967" s="82">
        <v>2</v>
      </c>
      <c r="I967" s="82">
        <v>0</v>
      </c>
    </row>
    <row r="968">
      <c r="A968" s="83">
        <v>11563</v>
      </c>
      <c r="B968" s="83" t="s">
        <v>3952</v>
      </c>
      <c r="C968" s="82" t="s">
        <v>3954</v>
      </c>
      <c r="D968" s="83" t="s">
        <v>3955</v>
      </c>
      <c r="E968" s="82">
        <v>0</v>
      </c>
      <c r="G968" s="82">
        <v>0</v>
      </c>
      <c r="H968" s="82" t="e">
        <v>#N/A</v>
      </c>
      <c r="I968" s="82" t="e">
        <v>#N/A</v>
      </c>
    </row>
    <row r="969">
      <c r="A969" s="83">
        <v>11564</v>
      </c>
      <c r="B969" s="83" t="s">
        <v>3956</v>
      </c>
      <c r="C969" s="82" t="s">
        <v>3958</v>
      </c>
      <c r="D969" s="83" t="s">
        <v>3959</v>
      </c>
      <c r="E969" s="82">
        <v>3</v>
      </c>
      <c r="G969" s="82">
        <v>1</v>
      </c>
      <c r="H969" s="82">
        <v>1</v>
      </c>
      <c r="I969" s="82">
        <v>0</v>
      </c>
    </row>
    <row r="970">
      <c r="A970" s="83">
        <v>12600</v>
      </c>
      <c r="B970" s="83" t="s">
        <v>3960</v>
      </c>
      <c r="C970" s="82" t="s">
        <v>3962</v>
      </c>
      <c r="D970" s="83" t="s">
        <v>3963</v>
      </c>
      <c r="E970" s="82">
        <v>0</v>
      </c>
      <c r="H970" s="82" t="e">
        <v>#N/A</v>
      </c>
      <c r="I970" s="82" t="e">
        <v>#N/A</v>
      </c>
    </row>
    <row r="971">
      <c r="A971" s="83">
        <v>11566</v>
      </c>
      <c r="B971" s="83" t="s">
        <v>3964</v>
      </c>
      <c r="C971" s="82" t="s">
        <v>3966</v>
      </c>
      <c r="D971" s="83" t="s">
        <v>3967</v>
      </c>
      <c r="E971" s="82">
        <v>0</v>
      </c>
      <c r="H971" s="82" t="e">
        <v>#N/A</v>
      </c>
      <c r="I971" s="82" t="e">
        <v>#N/A</v>
      </c>
    </row>
    <row r="972">
      <c r="A972" s="83">
        <v>11562</v>
      </c>
      <c r="B972" s="83" t="s">
        <v>3968</v>
      </c>
      <c r="C972" s="82" t="s">
        <v>3970</v>
      </c>
      <c r="D972" s="83" t="s">
        <v>3971</v>
      </c>
      <c r="E972" s="82">
        <v>0</v>
      </c>
      <c r="H972" s="82" t="e">
        <v>#N/A</v>
      </c>
      <c r="I972" s="82" t="e">
        <v>#N/A</v>
      </c>
    </row>
    <row r="973">
      <c r="A973" s="83">
        <v>11561</v>
      </c>
      <c r="B973" s="83" t="s">
        <v>3972</v>
      </c>
      <c r="C973" s="82" t="s">
        <v>3966</v>
      </c>
      <c r="D973" s="83" t="s">
        <v>3974</v>
      </c>
      <c r="E973" s="82">
        <v>1</v>
      </c>
      <c r="H973" s="82">
        <v>0</v>
      </c>
      <c r="I973" s="82">
        <v>0</v>
      </c>
    </row>
    <row r="974">
      <c r="A974" s="83">
        <v>11575</v>
      </c>
      <c r="B974" s="83" t="s">
        <v>3975</v>
      </c>
      <c r="C974" s="82" t="s">
        <v>3977</v>
      </c>
      <c r="D974" s="83" t="s">
        <v>3978</v>
      </c>
      <c r="E974" s="82">
        <v>0</v>
      </c>
      <c r="F974" s="82">
        <v>10</v>
      </c>
      <c r="G974" s="82">
        <v>9</v>
      </c>
      <c r="H974" s="82">
        <v>9</v>
      </c>
      <c r="I974" s="82">
        <v>0</v>
      </c>
    </row>
    <row r="975">
      <c r="A975" s="83">
        <v>11576</v>
      </c>
      <c r="B975" s="83" t="s">
        <v>3979</v>
      </c>
      <c r="C975" s="82" t="s">
        <v>3981</v>
      </c>
      <c r="D975" s="83" t="s">
        <v>3982</v>
      </c>
      <c r="E975" s="82">
        <v>0</v>
      </c>
      <c r="F975" s="82">
        <v>5</v>
      </c>
      <c r="G975" s="82">
        <v>19</v>
      </c>
      <c r="H975" s="82">
        <v>19</v>
      </c>
      <c r="I975" s="82">
        <v>0</v>
      </c>
    </row>
    <row r="976">
      <c r="A976" s="83">
        <v>11896</v>
      </c>
      <c r="B976" s="83" t="s">
        <v>3983</v>
      </c>
      <c r="C976" s="82" t="s">
        <v>3985</v>
      </c>
      <c r="D976" s="83" t="s">
        <v>3986</v>
      </c>
      <c r="E976" s="82">
        <v>0</v>
      </c>
      <c r="F976" s="82">
        <v>12</v>
      </c>
      <c r="G976" s="82">
        <v>2</v>
      </c>
      <c r="H976" s="82">
        <v>2</v>
      </c>
      <c r="I976" s="82">
        <v>0</v>
      </c>
    </row>
    <row r="977">
      <c r="A977" s="83">
        <v>12472</v>
      </c>
      <c r="B977" s="83" t="s">
        <v>3988</v>
      </c>
      <c r="C977" s="82" t="s">
        <v>3990</v>
      </c>
      <c r="D977" s="83" t="s">
        <v>3991</v>
      </c>
      <c r="E977" s="82">
        <v>0</v>
      </c>
      <c r="G977" s="82">
        <v>12</v>
      </c>
      <c r="H977" s="82">
        <v>12</v>
      </c>
      <c r="I977" s="82">
        <v>0</v>
      </c>
    </row>
    <row r="978">
      <c r="A978" s="83">
        <v>12471</v>
      </c>
      <c r="B978" s="83" t="s">
        <v>3992</v>
      </c>
      <c r="C978" s="82" t="s">
        <v>3994</v>
      </c>
      <c r="D978" s="83" t="s">
        <v>3995</v>
      </c>
      <c r="E978" s="82">
        <v>0</v>
      </c>
      <c r="G978" s="82">
        <v>6</v>
      </c>
      <c r="H978" s="82">
        <v>6</v>
      </c>
      <c r="I978" s="82">
        <v>0</v>
      </c>
    </row>
    <row r="979">
      <c r="A979" s="83">
        <v>11998</v>
      </c>
      <c r="B979" s="83" t="s">
        <v>3996</v>
      </c>
      <c r="C979" s="82" t="s">
        <v>3998</v>
      </c>
      <c r="D979" s="83" t="s">
        <v>3999</v>
      </c>
      <c r="E979" s="82">
        <v>0</v>
      </c>
      <c r="F979" s="82">
        <v>66</v>
      </c>
      <c r="G979" s="82">
        <v>2</v>
      </c>
      <c r="H979" s="82">
        <v>2</v>
      </c>
      <c r="I979" s="82">
        <v>0</v>
      </c>
    </row>
    <row r="980">
      <c r="A980" s="83">
        <v>11567</v>
      </c>
      <c r="B980" s="83" t="s">
        <v>4001</v>
      </c>
      <c r="C980" s="82" t="s">
        <v>4003</v>
      </c>
      <c r="D980" s="83" t="s">
        <v>4004</v>
      </c>
      <c r="E980" s="82">
        <v>5</v>
      </c>
      <c r="F980" s="82">
        <v>133</v>
      </c>
      <c r="G980" s="82">
        <v>8</v>
      </c>
      <c r="H980" s="82">
        <v>8</v>
      </c>
      <c r="I980" s="82">
        <v>0</v>
      </c>
    </row>
    <row r="981">
      <c r="A981" s="83">
        <v>11568</v>
      </c>
      <c r="B981" s="83" t="s">
        <v>4005</v>
      </c>
      <c r="C981" s="82" t="s">
        <v>4007</v>
      </c>
      <c r="D981" s="83" t="s">
        <v>4008</v>
      </c>
      <c r="E981" s="82">
        <v>5</v>
      </c>
      <c r="F981" s="82">
        <v>119</v>
      </c>
      <c r="G981" s="82">
        <v>3</v>
      </c>
      <c r="H981" s="82">
        <v>3</v>
      </c>
      <c r="I981" s="82">
        <v>0</v>
      </c>
    </row>
    <row r="982">
      <c r="A982" s="83">
        <v>11569</v>
      </c>
      <c r="B982" s="83" t="s">
        <v>4009</v>
      </c>
      <c r="C982" s="82" t="s">
        <v>4011</v>
      </c>
      <c r="D982" s="83" t="s">
        <v>4012</v>
      </c>
      <c r="E982" s="82">
        <v>1</v>
      </c>
      <c r="F982" s="82">
        <v>120</v>
      </c>
      <c r="G982" s="82">
        <v>3</v>
      </c>
      <c r="H982" s="82">
        <v>3</v>
      </c>
      <c r="I982" s="82">
        <v>0</v>
      </c>
    </row>
    <row r="983">
      <c r="A983" s="83">
        <v>11570</v>
      </c>
      <c r="B983" s="83" t="s">
        <v>4013</v>
      </c>
      <c r="C983" s="82" t="s">
        <v>4015</v>
      </c>
      <c r="D983" s="83" t="s">
        <v>4016</v>
      </c>
      <c r="E983" s="82">
        <v>2</v>
      </c>
      <c r="F983" s="82">
        <v>73</v>
      </c>
      <c r="G983" s="82">
        <v>1</v>
      </c>
      <c r="H983" s="82">
        <v>1</v>
      </c>
      <c r="I983" s="82">
        <v>0</v>
      </c>
    </row>
    <row r="984">
      <c r="A984" s="83">
        <v>11571</v>
      </c>
      <c r="B984" s="83" t="s">
        <v>4017</v>
      </c>
      <c r="C984" s="82" t="s">
        <v>4019</v>
      </c>
      <c r="D984" s="83" t="s">
        <v>4020</v>
      </c>
      <c r="E984" s="82">
        <v>7</v>
      </c>
      <c r="F984" s="82">
        <v>35</v>
      </c>
      <c r="G984" s="82">
        <v>1</v>
      </c>
      <c r="H984" s="82">
        <v>1</v>
      </c>
      <c r="I984" s="82">
        <v>0</v>
      </c>
    </row>
    <row r="985">
      <c r="A985" s="83">
        <v>11572</v>
      </c>
      <c r="B985" s="83" t="s">
        <v>4021</v>
      </c>
      <c r="C985" s="82" t="s">
        <v>4023</v>
      </c>
      <c r="D985" s="83" t="s">
        <v>4024</v>
      </c>
      <c r="E985" s="82">
        <v>8</v>
      </c>
      <c r="F985" s="82">
        <v>60</v>
      </c>
      <c r="G985" s="82">
        <v>0</v>
      </c>
      <c r="H985" s="82">
        <v>0</v>
      </c>
      <c r="I985" s="82">
        <v>0</v>
      </c>
    </row>
    <row r="986">
      <c r="A986" s="83">
        <v>11573</v>
      </c>
      <c r="B986" s="83" t="s">
        <v>4025</v>
      </c>
      <c r="C986" s="82" t="s">
        <v>4027</v>
      </c>
      <c r="D986" s="83" t="s">
        <v>4028</v>
      </c>
      <c r="E986" s="82">
        <v>15</v>
      </c>
      <c r="F986" s="82">
        <v>40</v>
      </c>
      <c r="G986" s="82">
        <v>1</v>
      </c>
      <c r="H986" s="82">
        <v>1</v>
      </c>
      <c r="I986" s="82">
        <v>0</v>
      </c>
    </row>
    <row r="987">
      <c r="A987" s="83">
        <v>11574</v>
      </c>
      <c r="B987" s="83" t="s">
        <v>4029</v>
      </c>
      <c r="C987" s="82" t="s">
        <v>4031</v>
      </c>
      <c r="D987" s="83" t="s">
        <v>4032</v>
      </c>
      <c r="E987" s="82">
        <v>0</v>
      </c>
      <c r="F987" s="82">
        <v>32</v>
      </c>
      <c r="G987" s="82">
        <v>4</v>
      </c>
      <c r="H987" s="82">
        <v>4</v>
      </c>
      <c r="I987" s="82">
        <v>0</v>
      </c>
    </row>
    <row r="988">
      <c r="A988" s="83">
        <v>12790</v>
      </c>
      <c r="B988" s="83" t="s">
        <v>4033</v>
      </c>
      <c r="C988" s="82" t="s">
        <v>4035</v>
      </c>
      <c r="D988" s="83" t="s">
        <v>4036</v>
      </c>
      <c r="E988" s="82">
        <v>0</v>
      </c>
      <c r="H988" s="82" t="e">
        <v>#N/A</v>
      </c>
      <c r="I988" s="82" t="e">
        <v>#N/A</v>
      </c>
    </row>
    <row r="989">
      <c r="A989" s="83">
        <v>12789</v>
      </c>
      <c r="B989" s="83" t="s">
        <v>4038</v>
      </c>
      <c r="C989" s="82" t="s">
        <v>4040</v>
      </c>
      <c r="D989" s="83" t="s">
        <v>4041</v>
      </c>
      <c r="E989" s="82">
        <v>0</v>
      </c>
      <c r="F989" s="82">
        <v>2</v>
      </c>
      <c r="G989" s="82">
        <v>2</v>
      </c>
      <c r="H989" s="82">
        <v>2</v>
      </c>
      <c r="I989" s="82">
        <v>0</v>
      </c>
    </row>
    <row r="990">
      <c r="A990" s="83">
        <v>11798</v>
      </c>
      <c r="B990" s="83" t="s">
        <v>4043</v>
      </c>
      <c r="C990" s="82" t="s">
        <v>4045</v>
      </c>
      <c r="D990" s="83" t="s">
        <v>4046</v>
      </c>
      <c r="E990" s="82">
        <v>0</v>
      </c>
      <c r="F990" s="82">
        <v>37</v>
      </c>
      <c r="G990" s="82">
        <v>2</v>
      </c>
      <c r="H990" s="82">
        <v>2</v>
      </c>
      <c r="I990" s="82">
        <v>0</v>
      </c>
    </row>
    <row r="991">
      <c r="A991" s="83">
        <v>11771</v>
      </c>
      <c r="B991" s="83" t="s">
        <v>4047</v>
      </c>
      <c r="C991" s="82" t="s">
        <v>4049</v>
      </c>
      <c r="D991" s="83" t="s">
        <v>4050</v>
      </c>
      <c r="E991" s="82">
        <v>0</v>
      </c>
      <c r="F991" s="82">
        <v>18</v>
      </c>
      <c r="G991" s="82">
        <v>2</v>
      </c>
      <c r="H991" s="82">
        <v>2</v>
      </c>
      <c r="I991" s="82">
        <v>0</v>
      </c>
    </row>
    <row r="992">
      <c r="A992" s="83">
        <v>11770</v>
      </c>
      <c r="B992" s="83" t="s">
        <v>4051</v>
      </c>
      <c r="C992" s="82" t="s">
        <v>4053</v>
      </c>
      <c r="D992" s="83" t="s">
        <v>4054</v>
      </c>
      <c r="E992" s="82">
        <v>0</v>
      </c>
      <c r="F992" s="82">
        <v>17</v>
      </c>
      <c r="G992" s="82">
        <v>2</v>
      </c>
      <c r="H992" s="82">
        <v>2</v>
      </c>
      <c r="I992" s="82">
        <v>0</v>
      </c>
    </row>
    <row r="993">
      <c r="A993" s="83">
        <v>11577</v>
      </c>
      <c r="B993" s="83" t="s">
        <v>4055</v>
      </c>
      <c r="C993" s="82" t="s">
        <v>4057</v>
      </c>
      <c r="D993" s="83" t="s">
        <v>4058</v>
      </c>
      <c r="E993" s="82">
        <v>0</v>
      </c>
      <c r="H993" s="82" t="e">
        <v>#N/A</v>
      </c>
      <c r="I993" s="82" t="e">
        <v>#N/A</v>
      </c>
    </row>
    <row r="994">
      <c r="A994" s="83">
        <v>11578</v>
      </c>
      <c r="B994" s="83" t="s">
        <v>4059</v>
      </c>
      <c r="C994" s="82" t="s">
        <v>4061</v>
      </c>
      <c r="D994" s="83" t="s">
        <v>4062</v>
      </c>
      <c r="E994" s="82">
        <v>0</v>
      </c>
      <c r="H994" s="82" t="e">
        <v>#N/A</v>
      </c>
      <c r="I994" s="82" t="e">
        <v>#N/A</v>
      </c>
    </row>
    <row r="995">
      <c r="A995" s="83">
        <v>11579</v>
      </c>
      <c r="B995" s="83" t="s">
        <v>4063</v>
      </c>
      <c r="C995" s="82" t="s">
        <v>4065</v>
      </c>
      <c r="D995" s="83" t="s">
        <v>4066</v>
      </c>
      <c r="E995" s="82">
        <v>5</v>
      </c>
      <c r="F995" s="82">
        <v>14</v>
      </c>
      <c r="G995" s="82">
        <v>9</v>
      </c>
      <c r="H995" s="82">
        <v>9</v>
      </c>
      <c r="I995" s="82">
        <v>0</v>
      </c>
    </row>
    <row r="996">
      <c r="A996" s="83">
        <v>11580</v>
      </c>
      <c r="B996" s="83" t="s">
        <v>4067</v>
      </c>
      <c r="C996" s="82" t="s">
        <v>4069</v>
      </c>
      <c r="D996" s="83" t="s">
        <v>4070</v>
      </c>
      <c r="E996" s="82">
        <v>5</v>
      </c>
      <c r="F996" s="82">
        <v>14</v>
      </c>
      <c r="G996" s="82">
        <v>10</v>
      </c>
      <c r="H996" s="82">
        <v>10</v>
      </c>
      <c r="I996" s="82">
        <v>0</v>
      </c>
    </row>
    <row r="997">
      <c r="A997" s="83">
        <v>11581</v>
      </c>
      <c r="B997" s="83" t="s">
        <v>4071</v>
      </c>
      <c r="C997" s="82" t="s">
        <v>4073</v>
      </c>
      <c r="D997" s="83" t="s">
        <v>4074</v>
      </c>
      <c r="E997" s="82">
        <v>8</v>
      </c>
      <c r="F997" s="82">
        <v>14</v>
      </c>
      <c r="G997" s="82">
        <v>90</v>
      </c>
      <c r="H997" s="82">
        <v>90</v>
      </c>
      <c r="I997" s="82">
        <v>0</v>
      </c>
    </row>
    <row r="998">
      <c r="A998" s="83">
        <v>11582</v>
      </c>
      <c r="B998" s="83" t="s">
        <v>4075</v>
      </c>
      <c r="C998" s="82" t="s">
        <v>4077</v>
      </c>
      <c r="D998" s="83" t="s">
        <v>4078</v>
      </c>
      <c r="E998" s="82">
        <v>15</v>
      </c>
      <c r="F998" s="82">
        <v>14</v>
      </c>
      <c r="G998" s="82">
        <v>94</v>
      </c>
      <c r="H998" s="82">
        <v>94</v>
      </c>
      <c r="I998" s="82">
        <v>0</v>
      </c>
    </row>
    <row r="999">
      <c r="A999" s="83">
        <v>12735</v>
      </c>
      <c r="B999" s="83" t="s">
        <v>4079</v>
      </c>
      <c r="C999" s="82" t="s">
        <v>4081</v>
      </c>
      <c r="D999" s="83" t="s">
        <v>4082</v>
      </c>
      <c r="E999" s="82">
        <v>0</v>
      </c>
      <c r="F999" s="82">
        <v>9</v>
      </c>
      <c r="G999" s="82">
        <v>1</v>
      </c>
      <c r="H999" s="82">
        <v>1</v>
      </c>
      <c r="I999" s="82">
        <v>0</v>
      </c>
    </row>
    <row r="1000">
      <c r="A1000" s="83">
        <v>11583</v>
      </c>
      <c r="B1000" s="83" t="s">
        <v>4083</v>
      </c>
      <c r="C1000" s="82" t="s">
        <v>4085</v>
      </c>
      <c r="D1000" s="83" t="s">
        <v>4086</v>
      </c>
      <c r="E1000" s="82">
        <v>0</v>
      </c>
      <c r="F1000" s="82">
        <v>5</v>
      </c>
      <c r="G1000" s="82">
        <v>2</v>
      </c>
      <c r="H1000" s="82">
        <v>2</v>
      </c>
      <c r="I1000" s="82">
        <v>0</v>
      </c>
    </row>
    <row r="1001">
      <c r="A1001" s="83">
        <v>11584</v>
      </c>
      <c r="B1001" s="83" t="s">
        <v>4087</v>
      </c>
      <c r="C1001" s="82" t="s">
        <v>4089</v>
      </c>
      <c r="D1001" s="83" t="s">
        <v>4090</v>
      </c>
      <c r="E1001" s="82">
        <v>0</v>
      </c>
      <c r="F1001" s="82">
        <v>8</v>
      </c>
      <c r="G1001" s="82">
        <v>4</v>
      </c>
      <c r="H1001" s="82">
        <v>4</v>
      </c>
      <c r="I1001" s="82">
        <v>0</v>
      </c>
    </row>
    <row r="1002">
      <c r="A1002" s="83">
        <v>13643</v>
      </c>
      <c r="B1002" s="83" t="s">
        <v>4091</v>
      </c>
      <c r="C1002" s="82" t="s">
        <v>4093</v>
      </c>
      <c r="D1002" s="83" t="s">
        <v>4094</v>
      </c>
      <c r="E1002" s="82">
        <v>0</v>
      </c>
      <c r="H1002" s="82" t="e">
        <v>#N/A</v>
      </c>
      <c r="I1002" s="82" t="e">
        <v>#N/A</v>
      </c>
    </row>
    <row r="1003">
      <c r="A1003" s="83">
        <v>11585</v>
      </c>
      <c r="B1003" s="83" t="s">
        <v>4095</v>
      </c>
      <c r="C1003" s="82" t="s">
        <v>4097</v>
      </c>
      <c r="D1003" s="83" t="s">
        <v>4098</v>
      </c>
      <c r="E1003" s="82">
        <v>3</v>
      </c>
      <c r="F1003" s="82">
        <v>15</v>
      </c>
      <c r="G1003" s="82">
        <v>5</v>
      </c>
      <c r="H1003" s="82">
        <v>5</v>
      </c>
      <c r="I1003" s="82">
        <v>0</v>
      </c>
    </row>
    <row r="1004">
      <c r="A1004" s="83">
        <v>11586</v>
      </c>
      <c r="B1004" s="83" t="s">
        <v>4099</v>
      </c>
      <c r="C1004" s="82" t="s">
        <v>4101</v>
      </c>
      <c r="D1004" s="83" t="s">
        <v>4102</v>
      </c>
      <c r="E1004" s="82">
        <v>6</v>
      </c>
      <c r="F1004" s="82">
        <v>15</v>
      </c>
      <c r="G1004" s="82">
        <v>1</v>
      </c>
      <c r="H1004" s="82">
        <v>1</v>
      </c>
      <c r="I1004" s="82">
        <v>0</v>
      </c>
    </row>
    <row r="1005">
      <c r="A1005" s="83">
        <v>13802</v>
      </c>
      <c r="B1005" s="83" t="s">
        <v>4103</v>
      </c>
      <c r="C1005" s="82" t="s">
        <v>4105</v>
      </c>
      <c r="D1005" s="83" t="s">
        <v>4106</v>
      </c>
      <c r="E1005" s="82">
        <v>8</v>
      </c>
      <c r="H1005" s="82">
        <v>0</v>
      </c>
      <c r="I1005" s="82">
        <v>0</v>
      </c>
    </row>
    <row r="1006">
      <c r="A1006" s="83">
        <v>13803</v>
      </c>
      <c r="B1006" s="83" t="s">
        <v>4107</v>
      </c>
      <c r="C1006" s="82" t="s">
        <v>4109</v>
      </c>
      <c r="D1006" s="83" t="s">
        <v>4110</v>
      </c>
      <c r="E1006" s="82">
        <v>1</v>
      </c>
      <c r="H1006" s="82">
        <v>0</v>
      </c>
      <c r="I1006" s="82">
        <v>0</v>
      </c>
    </row>
    <row r="1007">
      <c r="A1007" s="83">
        <v>11719</v>
      </c>
      <c r="B1007" s="83" t="s">
        <v>4111</v>
      </c>
      <c r="C1007" s="82" t="s">
        <v>4113</v>
      </c>
      <c r="D1007" s="83" t="s">
        <v>4114</v>
      </c>
      <c r="E1007" s="82">
        <v>0</v>
      </c>
      <c r="F1007" s="82">
        <v>8</v>
      </c>
      <c r="G1007" s="82">
        <v>11</v>
      </c>
      <c r="H1007" s="82">
        <v>11</v>
      </c>
      <c r="I1007" s="82">
        <v>0</v>
      </c>
    </row>
    <row r="1008">
      <c r="A1008" s="83">
        <v>11718</v>
      </c>
      <c r="B1008" s="83" t="s">
        <v>4115</v>
      </c>
      <c r="C1008" s="82" t="s">
        <v>4117</v>
      </c>
      <c r="D1008" s="83" t="s">
        <v>4118</v>
      </c>
      <c r="E1008" s="82">
        <v>2</v>
      </c>
      <c r="F1008" s="82">
        <v>9</v>
      </c>
      <c r="G1008" s="82">
        <v>10</v>
      </c>
      <c r="H1008" s="82">
        <v>10</v>
      </c>
      <c r="I1008" s="82">
        <v>0</v>
      </c>
    </row>
    <row r="1009">
      <c r="A1009" s="83">
        <v>11094</v>
      </c>
      <c r="B1009" s="83" t="s">
        <v>4119</v>
      </c>
      <c r="C1009" s="82" t="s">
        <v>4121</v>
      </c>
      <c r="D1009" s="83" t="s">
        <v>4122</v>
      </c>
      <c r="E1009" s="82">
        <v>2</v>
      </c>
      <c r="H1009" s="82">
        <v>0</v>
      </c>
      <c r="I1009" s="82">
        <v>0</v>
      </c>
    </row>
    <row r="1010">
      <c r="A1010" s="83">
        <v>11093</v>
      </c>
      <c r="B1010" s="83" t="s">
        <v>4123</v>
      </c>
      <c r="C1010" s="82" t="s">
        <v>4125</v>
      </c>
      <c r="D1010" s="83" t="s">
        <v>4126</v>
      </c>
      <c r="E1010" s="82">
        <v>2</v>
      </c>
      <c r="H1010" s="82">
        <v>0</v>
      </c>
      <c r="I1010" s="82">
        <v>0</v>
      </c>
    </row>
    <row r="1011">
      <c r="A1011" s="83">
        <v>12375</v>
      </c>
      <c r="B1011" s="83" t="s">
        <v>4127</v>
      </c>
      <c r="C1011" s="82" t="s">
        <v>4129</v>
      </c>
      <c r="D1011" s="83" t="s">
        <v>4130</v>
      </c>
      <c r="E1011" s="82">
        <v>0</v>
      </c>
      <c r="F1011" s="82">
        <v>29</v>
      </c>
      <c r="G1011" s="82">
        <v>3</v>
      </c>
      <c r="H1011" s="82">
        <v>3</v>
      </c>
      <c r="I1011" s="82">
        <v>0</v>
      </c>
    </row>
    <row r="1012">
      <c r="A1012" s="83">
        <v>13526</v>
      </c>
      <c r="B1012" s="83" t="s">
        <v>4132</v>
      </c>
      <c r="C1012" s="82" t="s">
        <v>4134</v>
      </c>
      <c r="D1012" s="83" t="s">
        <v>4135</v>
      </c>
      <c r="E1012" s="82">
        <v>0</v>
      </c>
      <c r="H1012" s="82" t="e">
        <v>#N/A</v>
      </c>
      <c r="I1012" s="82" t="e">
        <v>#N/A</v>
      </c>
    </row>
    <row r="1013">
      <c r="A1013" s="83">
        <v>11894</v>
      </c>
      <c r="B1013" s="83" t="s">
        <v>4137</v>
      </c>
      <c r="C1013" s="82" t="s">
        <v>4139</v>
      </c>
      <c r="D1013" s="83" t="s">
        <v>4140</v>
      </c>
      <c r="E1013" s="82">
        <v>0</v>
      </c>
      <c r="F1013" s="82">
        <v>22</v>
      </c>
      <c r="G1013" s="82">
        <v>4</v>
      </c>
      <c r="H1013" s="82">
        <v>4</v>
      </c>
      <c r="I1013" s="82">
        <v>0</v>
      </c>
    </row>
    <row r="1014">
      <c r="A1014" s="83">
        <v>12188</v>
      </c>
      <c r="B1014" s="83" t="s">
        <v>4141</v>
      </c>
      <c r="C1014" s="82" t="s">
        <v>4143</v>
      </c>
      <c r="D1014" s="83" t="s">
        <v>4144</v>
      </c>
      <c r="E1014" s="82">
        <v>0</v>
      </c>
      <c r="F1014" s="82">
        <v>9</v>
      </c>
      <c r="G1014" s="82">
        <v>1</v>
      </c>
      <c r="H1014" s="82">
        <v>1</v>
      </c>
      <c r="I1014" s="82">
        <v>0</v>
      </c>
    </row>
    <row r="1015">
      <c r="A1015" s="83">
        <v>12002</v>
      </c>
      <c r="B1015" s="83" t="s">
        <v>4145</v>
      </c>
      <c r="C1015" s="82" t="s">
        <v>4147</v>
      </c>
      <c r="D1015" s="83" t="s">
        <v>4148</v>
      </c>
      <c r="E1015" s="82">
        <v>0</v>
      </c>
      <c r="H1015" s="82" t="e">
        <v>#N/A</v>
      </c>
      <c r="I1015" s="82" t="e">
        <v>#N/A</v>
      </c>
    </row>
    <row r="1016">
      <c r="A1016" s="83">
        <v>12003</v>
      </c>
      <c r="B1016" s="83" t="s">
        <v>4150</v>
      </c>
      <c r="C1016" s="82" t="s">
        <v>4152</v>
      </c>
      <c r="D1016" s="83" t="s">
        <v>4153</v>
      </c>
      <c r="E1016" s="82">
        <v>0</v>
      </c>
      <c r="H1016" s="82" t="e">
        <v>#N/A</v>
      </c>
      <c r="I1016" s="82" t="e">
        <v>#N/A</v>
      </c>
    </row>
    <row r="1017">
      <c r="A1017" s="83">
        <v>12189</v>
      </c>
      <c r="B1017" s="83" t="s">
        <v>4154</v>
      </c>
      <c r="C1017" s="82" t="s">
        <v>4156</v>
      </c>
      <c r="D1017" s="83" t="s">
        <v>4157</v>
      </c>
      <c r="E1017" s="82">
        <v>0</v>
      </c>
      <c r="F1017" s="82">
        <v>9</v>
      </c>
      <c r="G1017" s="82">
        <v>1</v>
      </c>
      <c r="H1017" s="82">
        <v>1</v>
      </c>
      <c r="I1017" s="82">
        <v>0</v>
      </c>
    </row>
    <row r="1018">
      <c r="A1018" s="83">
        <v>12451</v>
      </c>
      <c r="B1018" s="83" t="s">
        <v>4158</v>
      </c>
      <c r="C1018" s="82" t="s">
        <v>4160</v>
      </c>
      <c r="D1018" s="83" t="s">
        <v>4161</v>
      </c>
      <c r="E1018" s="82">
        <v>3</v>
      </c>
      <c r="F1018" s="82">
        <v>10</v>
      </c>
      <c r="G1018" s="82">
        <v>1</v>
      </c>
      <c r="H1018" s="82">
        <v>1</v>
      </c>
      <c r="I1018" s="82">
        <v>0</v>
      </c>
    </row>
    <row r="1019">
      <c r="A1019" s="83">
        <v>12450</v>
      </c>
      <c r="B1019" s="83" t="s">
        <v>4162</v>
      </c>
      <c r="C1019" s="82" t="s">
        <v>4164</v>
      </c>
      <c r="D1019" s="83" t="s">
        <v>4165</v>
      </c>
      <c r="E1019" s="82">
        <v>2</v>
      </c>
      <c r="F1019" s="82">
        <v>13</v>
      </c>
      <c r="G1019" s="82">
        <v>2</v>
      </c>
      <c r="H1019" s="82">
        <v>2</v>
      </c>
      <c r="I1019" s="82">
        <v>0</v>
      </c>
    </row>
    <row r="1020">
      <c r="A1020" s="83">
        <v>12192</v>
      </c>
      <c r="B1020" s="83" t="s">
        <v>4166</v>
      </c>
      <c r="C1020" s="82" t="s">
        <v>4168</v>
      </c>
      <c r="D1020" s="83" t="s">
        <v>4169</v>
      </c>
      <c r="E1020" s="82">
        <v>0</v>
      </c>
      <c r="F1020" s="82">
        <v>0</v>
      </c>
      <c r="G1020" s="82">
        <v>0</v>
      </c>
      <c r="H1020" s="82" t="e">
        <v>#N/A</v>
      </c>
      <c r="I1020" s="82" t="e">
        <v>#N/A</v>
      </c>
    </row>
    <row r="1021">
      <c r="A1021" s="83">
        <v>12191</v>
      </c>
      <c r="B1021" s="83" t="s">
        <v>4170</v>
      </c>
      <c r="C1021" s="82" t="s">
        <v>4172</v>
      </c>
      <c r="D1021" s="83" t="s">
        <v>4173</v>
      </c>
      <c r="E1021" s="82">
        <v>0</v>
      </c>
      <c r="F1021" s="82">
        <v>1</v>
      </c>
      <c r="G1021" s="82">
        <v>9</v>
      </c>
      <c r="H1021" s="82">
        <v>9</v>
      </c>
      <c r="I1021" s="82">
        <v>0</v>
      </c>
    </row>
    <row r="1022">
      <c r="A1022" s="83">
        <v>12187</v>
      </c>
      <c r="B1022" s="83" t="s">
        <v>4174</v>
      </c>
      <c r="C1022" s="82" t="s">
        <v>4176</v>
      </c>
      <c r="D1022" s="83" t="s">
        <v>4177</v>
      </c>
      <c r="E1022" s="82">
        <v>0</v>
      </c>
      <c r="F1022" s="82">
        <v>3</v>
      </c>
      <c r="G1022" s="82">
        <v>1</v>
      </c>
      <c r="H1022" s="82">
        <v>1</v>
      </c>
      <c r="I1022" s="82">
        <v>0</v>
      </c>
    </row>
    <row r="1023">
      <c r="A1023" s="83">
        <v>12225</v>
      </c>
      <c r="B1023" s="83" t="s">
        <v>4178</v>
      </c>
      <c r="C1023" s="82" t="s">
        <v>4180</v>
      </c>
      <c r="D1023" s="83" t="s">
        <v>4181</v>
      </c>
      <c r="E1023" s="82">
        <v>0</v>
      </c>
      <c r="G1023" s="82">
        <v>8</v>
      </c>
      <c r="H1023" s="82">
        <v>8</v>
      </c>
      <c r="I1023" s="82">
        <v>0</v>
      </c>
    </row>
    <row r="1024">
      <c r="A1024" s="83">
        <v>12190</v>
      </c>
      <c r="B1024" s="83" t="s">
        <v>4182</v>
      </c>
      <c r="C1024" s="82" t="s">
        <v>4184</v>
      </c>
      <c r="D1024" s="83" t="s">
        <v>4185</v>
      </c>
      <c r="E1024" s="82">
        <v>0</v>
      </c>
      <c r="G1024" s="82">
        <v>11</v>
      </c>
      <c r="H1024" s="82">
        <v>11</v>
      </c>
      <c r="I1024" s="82">
        <v>0</v>
      </c>
    </row>
    <row r="1025">
      <c r="A1025" s="83">
        <v>11895</v>
      </c>
      <c r="B1025" s="83" t="s">
        <v>4186</v>
      </c>
      <c r="C1025" s="82" t="s">
        <v>4188</v>
      </c>
      <c r="D1025" s="83" t="s">
        <v>4189</v>
      </c>
      <c r="E1025" s="82">
        <v>0</v>
      </c>
      <c r="H1025" s="82" t="e">
        <v>#N/A</v>
      </c>
      <c r="I1025" s="82" t="e">
        <v>#N/A</v>
      </c>
    </row>
    <row r="1026">
      <c r="A1026" s="83">
        <v>12001</v>
      </c>
      <c r="B1026" s="83" t="s">
        <v>4191</v>
      </c>
      <c r="C1026" s="82" t="s">
        <v>4193</v>
      </c>
      <c r="D1026" s="83" t="s">
        <v>4194</v>
      </c>
      <c r="E1026" s="82">
        <v>0</v>
      </c>
      <c r="F1026" s="82">
        <v>21</v>
      </c>
      <c r="G1026" s="82">
        <v>2</v>
      </c>
      <c r="H1026" s="82">
        <v>2</v>
      </c>
      <c r="I1026" s="82">
        <v>0</v>
      </c>
    </row>
    <row r="1027">
      <c r="A1027" s="83">
        <v>13913</v>
      </c>
      <c r="B1027" s="83" t="s">
        <v>4196</v>
      </c>
      <c r="C1027" s="82" t="s">
        <v>4198</v>
      </c>
      <c r="D1027" s="83" t="s">
        <v>4199</v>
      </c>
      <c r="E1027" s="82">
        <v>3</v>
      </c>
      <c r="G1027" s="82">
        <v>2</v>
      </c>
      <c r="H1027" s="82">
        <v>2</v>
      </c>
      <c r="I1027" s="82">
        <v>0</v>
      </c>
    </row>
    <row r="1028">
      <c r="A1028" s="83">
        <v>13914</v>
      </c>
      <c r="B1028" s="83" t="s">
        <v>4200</v>
      </c>
      <c r="C1028" s="82" t="s">
        <v>4202</v>
      </c>
      <c r="D1028" s="83" t="s">
        <v>4203</v>
      </c>
      <c r="E1028" s="82">
        <v>1</v>
      </c>
      <c r="G1028" s="82">
        <v>3</v>
      </c>
      <c r="H1028" s="82">
        <v>3</v>
      </c>
      <c r="I1028" s="82">
        <v>0</v>
      </c>
    </row>
    <row r="1029">
      <c r="A1029" s="83">
        <v>13916</v>
      </c>
      <c r="B1029" s="83" t="s">
        <v>4204</v>
      </c>
      <c r="C1029" s="82" t="s">
        <v>4206</v>
      </c>
      <c r="D1029" s="83" t="s">
        <v>4207</v>
      </c>
      <c r="E1029" s="82">
        <v>2</v>
      </c>
      <c r="F1029" s="82">
        <v>6</v>
      </c>
      <c r="G1029" s="82">
        <v>2</v>
      </c>
      <c r="H1029" s="82">
        <v>2</v>
      </c>
      <c r="I1029" s="82">
        <v>0</v>
      </c>
    </row>
    <row r="1030">
      <c r="A1030" s="83">
        <v>13915</v>
      </c>
      <c r="B1030" s="83" t="s">
        <v>4208</v>
      </c>
      <c r="C1030" s="82" t="s">
        <v>4210</v>
      </c>
      <c r="D1030" s="83" t="s">
        <v>4211</v>
      </c>
      <c r="E1030" s="82">
        <v>2</v>
      </c>
      <c r="F1030" s="82">
        <v>5</v>
      </c>
      <c r="G1030" s="82">
        <v>1</v>
      </c>
      <c r="H1030" s="82">
        <v>1</v>
      </c>
      <c r="I1030" s="82">
        <v>0</v>
      </c>
    </row>
    <row r="1031">
      <c r="A1031" s="82">
        <v>12655</v>
      </c>
      <c r="B1031" s="82" t="s">
        <v>4212</v>
      </c>
      <c r="C1031" s="82" t="s">
        <v>4214</v>
      </c>
      <c r="D1031" s="82" t="s">
        <v>4215</v>
      </c>
      <c r="E1031" s="82">
        <v>0</v>
      </c>
      <c r="F1031" s="82">
        <v>0</v>
      </c>
      <c r="G1031" s="82">
        <v>2</v>
      </c>
      <c r="H1031" s="82">
        <v>2</v>
      </c>
      <c r="I1031" s="82">
        <v>0</v>
      </c>
    </row>
    <row r="1032">
      <c r="A1032" s="82">
        <v>12654</v>
      </c>
      <c r="B1032" s="82" t="s">
        <v>4216</v>
      </c>
      <c r="C1032" s="82" t="s">
        <v>4218</v>
      </c>
      <c r="D1032" s="82" t="s">
        <v>4219</v>
      </c>
      <c r="E1032" s="82">
        <v>2</v>
      </c>
      <c r="F1032" s="82">
        <v>5</v>
      </c>
      <c r="G1032" s="82">
        <v>2</v>
      </c>
      <c r="H1032" s="82">
        <v>2</v>
      </c>
      <c r="I1032" s="82">
        <v>0</v>
      </c>
    </row>
    <row r="1033">
      <c r="A1033" s="82">
        <v>11880</v>
      </c>
      <c r="B1033" s="82" t="s">
        <v>4220</v>
      </c>
      <c r="C1033" s="82" t="s">
        <v>4222</v>
      </c>
      <c r="D1033" s="82" t="s">
        <v>4223</v>
      </c>
      <c r="E1033" s="82">
        <v>3</v>
      </c>
      <c r="F1033" s="82">
        <v>3</v>
      </c>
      <c r="G1033" s="82">
        <v>3</v>
      </c>
      <c r="H1033" s="82">
        <v>3</v>
      </c>
      <c r="I1033" s="82">
        <v>0</v>
      </c>
    </row>
    <row r="1034">
      <c r="A1034" s="82">
        <v>12653</v>
      </c>
      <c r="B1034" s="82" t="s">
        <v>4224</v>
      </c>
      <c r="C1034" s="82" t="s">
        <v>4226</v>
      </c>
      <c r="D1034" s="82" t="s">
        <v>4227</v>
      </c>
      <c r="E1034" s="82">
        <v>3</v>
      </c>
      <c r="F1034" s="82">
        <v>0</v>
      </c>
      <c r="G1034" s="82">
        <v>2</v>
      </c>
      <c r="H1034" s="82">
        <v>2</v>
      </c>
      <c r="I1034" s="82">
        <v>0</v>
      </c>
    </row>
    <row r="1035">
      <c r="A1035" s="82">
        <v>12657</v>
      </c>
      <c r="B1035" s="82" t="s">
        <v>4228</v>
      </c>
      <c r="C1035" s="82" t="s">
        <v>4230</v>
      </c>
      <c r="D1035" s="82" t="s">
        <v>4231</v>
      </c>
      <c r="E1035" s="82">
        <v>1</v>
      </c>
      <c r="F1035" s="82">
        <v>4</v>
      </c>
      <c r="G1035" s="82">
        <v>2</v>
      </c>
      <c r="H1035" s="82">
        <v>2</v>
      </c>
      <c r="I1035" s="82">
        <v>0</v>
      </c>
    </row>
    <row r="1036">
      <c r="A1036" s="82">
        <v>12656</v>
      </c>
      <c r="B1036" s="82" t="s">
        <v>4232</v>
      </c>
      <c r="C1036" s="82" t="s">
        <v>4234</v>
      </c>
      <c r="D1036" s="82" t="s">
        <v>4235</v>
      </c>
      <c r="E1036" s="82">
        <v>0</v>
      </c>
      <c r="F1036" s="82">
        <v>0</v>
      </c>
      <c r="G1036" s="82">
        <v>1</v>
      </c>
      <c r="H1036" s="82">
        <v>1</v>
      </c>
      <c r="I1036" s="82">
        <v>0</v>
      </c>
    </row>
    <row r="1037">
      <c r="A1037" s="82">
        <v>12659</v>
      </c>
      <c r="B1037" s="82" t="s">
        <v>4236</v>
      </c>
      <c r="C1037" s="82" t="s">
        <v>4238</v>
      </c>
      <c r="D1037" s="82" t="s">
        <v>4239</v>
      </c>
      <c r="E1037" s="82">
        <v>0</v>
      </c>
      <c r="H1037" s="82" t="e">
        <v>#N/A</v>
      </c>
      <c r="I1037" s="82" t="e">
        <v>#N/A</v>
      </c>
    </row>
    <row r="1038">
      <c r="A1038" s="82">
        <v>12658</v>
      </c>
      <c r="B1038" s="82" t="s">
        <v>4240</v>
      </c>
      <c r="C1038" s="82" t="s">
        <v>4242</v>
      </c>
      <c r="D1038" s="82" t="s">
        <v>4243</v>
      </c>
      <c r="E1038" s="82">
        <v>0</v>
      </c>
      <c r="H1038" s="82" t="e">
        <v>#N/A</v>
      </c>
      <c r="I1038" s="82" t="e">
        <v>#N/A</v>
      </c>
    </row>
    <row r="1039">
      <c r="A1039" s="83">
        <v>13901</v>
      </c>
      <c r="B1039" s="83" t="s">
        <v>4244</v>
      </c>
      <c r="C1039" s="82" t="s">
        <v>4247</v>
      </c>
      <c r="D1039" s="83" t="s">
        <v>4248</v>
      </c>
      <c r="E1039" s="82">
        <v>0</v>
      </c>
      <c r="G1039" s="82">
        <v>1</v>
      </c>
      <c r="H1039" s="82">
        <v>1</v>
      </c>
      <c r="I1039" s="82">
        <v>0</v>
      </c>
    </row>
    <row r="1040">
      <c r="A1040" s="83">
        <v>12866</v>
      </c>
      <c r="B1040" s="83" t="s">
        <v>4250</v>
      </c>
      <c r="C1040" s="82" t="s">
        <v>4252</v>
      </c>
      <c r="D1040" s="83" t="s">
        <v>4253</v>
      </c>
      <c r="E1040" s="82">
        <v>0</v>
      </c>
      <c r="H1040" s="82" t="e">
        <v>#N/A</v>
      </c>
      <c r="I1040" s="82" t="e">
        <v>#N/A</v>
      </c>
    </row>
    <row r="1041">
      <c r="A1041" s="83">
        <v>12779</v>
      </c>
      <c r="B1041" s="83" t="s">
        <v>4255</v>
      </c>
      <c r="C1041" s="82" t="s">
        <v>4258</v>
      </c>
      <c r="D1041" s="83" t="s">
        <v>4259</v>
      </c>
      <c r="E1041" s="82">
        <v>0</v>
      </c>
      <c r="H1041" s="82" t="e">
        <v>#N/A</v>
      </c>
      <c r="I1041" s="82" t="e">
        <v>#N/A</v>
      </c>
    </row>
    <row r="1042">
      <c r="A1042" s="83">
        <v>13516</v>
      </c>
      <c r="B1042" s="83" t="s">
        <v>4260</v>
      </c>
      <c r="C1042" s="82" t="s">
        <v>4263</v>
      </c>
      <c r="D1042" s="83" t="s">
        <v>4264</v>
      </c>
      <c r="E1042" s="82">
        <v>0</v>
      </c>
      <c r="H1042" s="82" t="e">
        <v>#N/A</v>
      </c>
      <c r="I1042" s="82" t="e">
        <v>#N/A</v>
      </c>
    </row>
    <row r="1043">
      <c r="A1043" s="83">
        <v>13517</v>
      </c>
      <c r="B1043" s="83" t="s">
        <v>4266</v>
      </c>
      <c r="C1043" s="82" t="s">
        <v>4268</v>
      </c>
      <c r="D1043" s="83" t="s">
        <v>4269</v>
      </c>
      <c r="E1043" s="82">
        <v>0</v>
      </c>
      <c r="F1043" s="82">
        <v>29</v>
      </c>
      <c r="G1043" s="82">
        <v>2</v>
      </c>
      <c r="H1043" s="82">
        <v>2</v>
      </c>
      <c r="I1043" s="82">
        <v>0</v>
      </c>
    </row>
    <row r="1044">
      <c r="A1044" s="83">
        <v>13762</v>
      </c>
      <c r="B1044" s="83" t="s">
        <v>4271</v>
      </c>
      <c r="C1044" s="82" t="s">
        <v>4273</v>
      </c>
      <c r="D1044" s="83" t="s">
        <v>4274</v>
      </c>
      <c r="E1044" s="82">
        <v>0</v>
      </c>
      <c r="F1044" s="82">
        <v>2</v>
      </c>
      <c r="G1044" s="82">
        <v>1</v>
      </c>
      <c r="H1044" s="82">
        <v>1</v>
      </c>
      <c r="I1044" s="82">
        <v>0</v>
      </c>
    </row>
    <row r="1045">
      <c r="A1045" s="83">
        <v>12004</v>
      </c>
      <c r="B1045" s="83" t="s">
        <v>4276</v>
      </c>
      <c r="C1045" s="82" t="s">
        <v>4278</v>
      </c>
      <c r="D1045" s="83" t="s">
        <v>4279</v>
      </c>
      <c r="E1045" s="82">
        <v>0</v>
      </c>
      <c r="G1045" s="82">
        <v>2</v>
      </c>
      <c r="H1045" s="82">
        <v>2</v>
      </c>
      <c r="I1045" s="82">
        <v>0</v>
      </c>
    </row>
    <row r="1046">
      <c r="A1046" s="83">
        <v>13756</v>
      </c>
      <c r="B1046" s="83" t="s">
        <v>4281</v>
      </c>
      <c r="C1046" s="82" t="s">
        <v>4283</v>
      </c>
      <c r="D1046" s="83" t="s">
        <v>4284</v>
      </c>
      <c r="E1046" s="82">
        <v>0</v>
      </c>
      <c r="H1046" s="82" t="e">
        <v>#N/A</v>
      </c>
      <c r="I1046" s="82" t="e">
        <v>#N/A</v>
      </c>
    </row>
    <row r="1047">
      <c r="A1047" s="82">
        <v>13727</v>
      </c>
      <c r="B1047" s="82" t="s">
        <v>4286</v>
      </c>
      <c r="C1047" s="82" t="s">
        <v>4288</v>
      </c>
      <c r="D1047" s="82" t="s">
        <v>4289</v>
      </c>
      <c r="E1047" s="82">
        <v>9</v>
      </c>
      <c r="F1047" s="82">
        <v>4</v>
      </c>
      <c r="H1047" s="82">
        <v>0</v>
      </c>
      <c r="I1047" s="82">
        <v>0</v>
      </c>
    </row>
    <row r="1048">
      <c r="A1048" s="82">
        <v>13726</v>
      </c>
      <c r="B1048" s="82" t="s">
        <v>4290</v>
      </c>
      <c r="C1048" s="82" t="s">
        <v>4292</v>
      </c>
      <c r="D1048" s="82" t="s">
        <v>4289</v>
      </c>
      <c r="E1048" s="82">
        <v>3</v>
      </c>
      <c r="F1048" s="82">
        <v>4</v>
      </c>
      <c r="H1048" s="82">
        <v>0</v>
      </c>
      <c r="I1048" s="82">
        <v>0</v>
      </c>
    </row>
    <row r="1049">
      <c r="A1049" s="83">
        <v>11898</v>
      </c>
      <c r="B1049" s="83" t="s">
        <v>4293</v>
      </c>
      <c r="C1049" s="82" t="s">
        <v>4295</v>
      </c>
      <c r="D1049" s="83" t="s">
        <v>4296</v>
      </c>
      <c r="E1049" s="82">
        <v>0</v>
      </c>
      <c r="H1049" s="82" t="e">
        <v>#N/A</v>
      </c>
      <c r="I1049" s="82" t="e">
        <v>#N/A</v>
      </c>
    </row>
    <row r="1050">
      <c r="A1050" s="83">
        <v>13754</v>
      </c>
      <c r="B1050" s="83" t="s">
        <v>4298</v>
      </c>
      <c r="C1050" s="82" t="s">
        <v>4300</v>
      </c>
      <c r="D1050" s="83" t="s">
        <v>4301</v>
      </c>
      <c r="E1050" s="82">
        <v>0</v>
      </c>
      <c r="F1050" s="82">
        <v>9</v>
      </c>
      <c r="G1050" s="82">
        <v>4</v>
      </c>
      <c r="H1050" s="82">
        <v>4</v>
      </c>
      <c r="I1050" s="82">
        <v>0</v>
      </c>
    </row>
    <row r="1051">
      <c r="A1051" s="83">
        <v>12086</v>
      </c>
      <c r="B1051" s="83" t="s">
        <v>4303</v>
      </c>
      <c r="C1051" s="82" t="s">
        <v>4305</v>
      </c>
      <c r="D1051" s="83" t="s">
        <v>4306</v>
      </c>
      <c r="E1051" s="82">
        <v>0</v>
      </c>
      <c r="G1051" s="82">
        <v>3</v>
      </c>
      <c r="H1051" s="82">
        <v>3</v>
      </c>
      <c r="I1051" s="82">
        <v>0</v>
      </c>
    </row>
    <row r="1052">
      <c r="A1052" s="83">
        <v>13520</v>
      </c>
      <c r="B1052" s="83" t="s">
        <v>4308</v>
      </c>
      <c r="C1052" s="82" t="s">
        <v>4310</v>
      </c>
      <c r="D1052" s="83" t="s">
        <v>4311</v>
      </c>
      <c r="E1052" s="82">
        <v>0</v>
      </c>
      <c r="F1052" s="82">
        <v>15</v>
      </c>
      <c r="G1052" s="82">
        <v>2</v>
      </c>
      <c r="H1052" s="82">
        <v>2</v>
      </c>
      <c r="I1052" s="82">
        <v>0</v>
      </c>
    </row>
    <row r="1053">
      <c r="A1053" s="83">
        <v>12005</v>
      </c>
      <c r="B1053" s="83" t="s">
        <v>4313</v>
      </c>
      <c r="C1053" s="82" t="s">
        <v>4315</v>
      </c>
      <c r="D1053" s="83" t="s">
        <v>4316</v>
      </c>
      <c r="E1053" s="82">
        <v>0</v>
      </c>
      <c r="F1053" s="82">
        <v>17</v>
      </c>
      <c r="G1053" s="82">
        <v>3</v>
      </c>
      <c r="H1053" s="82">
        <v>3</v>
      </c>
      <c r="I1053" s="82">
        <v>0</v>
      </c>
    </row>
    <row r="1054">
      <c r="A1054" s="83">
        <v>11899</v>
      </c>
      <c r="B1054" s="83" t="s">
        <v>4318</v>
      </c>
      <c r="C1054" s="82" t="s">
        <v>4320</v>
      </c>
      <c r="D1054" s="83" t="s">
        <v>4321</v>
      </c>
      <c r="E1054" s="82">
        <v>0</v>
      </c>
      <c r="F1054" s="82">
        <v>39</v>
      </c>
      <c r="G1054" s="82">
        <v>3</v>
      </c>
      <c r="H1054" s="82">
        <v>3</v>
      </c>
      <c r="I1054" s="82">
        <v>0</v>
      </c>
    </row>
    <row r="1055">
      <c r="A1055" s="82">
        <v>13731</v>
      </c>
      <c r="B1055" s="82" t="s">
        <v>4323</v>
      </c>
      <c r="C1055" s="82" t="s">
        <v>4325</v>
      </c>
      <c r="D1055" s="82" t="s">
        <v>4326</v>
      </c>
      <c r="E1055" s="82">
        <v>8</v>
      </c>
      <c r="G1055" s="82">
        <v>3</v>
      </c>
      <c r="H1055" s="82">
        <v>3</v>
      </c>
      <c r="I1055" s="82">
        <v>0</v>
      </c>
    </row>
    <row r="1056">
      <c r="A1056" s="82">
        <v>13730</v>
      </c>
      <c r="B1056" s="82" t="s">
        <v>4327</v>
      </c>
      <c r="C1056" s="82" t="s">
        <v>4329</v>
      </c>
      <c r="D1056" s="82" t="s">
        <v>4326</v>
      </c>
      <c r="E1056" s="82">
        <v>5</v>
      </c>
      <c r="G1056" s="82">
        <v>3</v>
      </c>
      <c r="H1056" s="82">
        <v>3</v>
      </c>
      <c r="I1056" s="82">
        <v>0</v>
      </c>
    </row>
    <row r="1057">
      <c r="A1057" s="83">
        <v>13902</v>
      </c>
      <c r="B1057" s="83" t="s">
        <v>4330</v>
      </c>
      <c r="C1057" s="82" t="s">
        <v>4333</v>
      </c>
      <c r="D1057" s="83" t="s">
        <v>4334</v>
      </c>
      <c r="E1057" s="82">
        <v>0</v>
      </c>
      <c r="F1057" s="82">
        <v>91</v>
      </c>
      <c r="G1057" s="82">
        <v>4</v>
      </c>
      <c r="H1057" s="82">
        <v>4</v>
      </c>
      <c r="I1057" s="82">
        <v>0</v>
      </c>
    </row>
    <row r="1058">
      <c r="A1058" s="83">
        <v>13825</v>
      </c>
      <c r="B1058" s="83" t="s">
        <v>4336</v>
      </c>
      <c r="C1058" s="82" t="s">
        <v>4338</v>
      </c>
      <c r="D1058" s="83" t="s">
        <v>4339</v>
      </c>
      <c r="E1058" s="82">
        <v>0</v>
      </c>
      <c r="F1058" s="82">
        <v>82</v>
      </c>
      <c r="G1058" s="82">
        <v>5</v>
      </c>
      <c r="H1058" s="82">
        <v>5</v>
      </c>
      <c r="I1058" s="82">
        <v>0</v>
      </c>
    </row>
    <row r="1059">
      <c r="A1059" s="83">
        <v>13758</v>
      </c>
      <c r="B1059" s="83" t="s">
        <v>4341</v>
      </c>
      <c r="C1059" s="82" t="s">
        <v>4343</v>
      </c>
      <c r="D1059" s="83" t="s">
        <v>4344</v>
      </c>
      <c r="E1059" s="82">
        <v>0</v>
      </c>
      <c r="G1059" s="82">
        <v>4</v>
      </c>
      <c r="H1059" s="82">
        <v>4</v>
      </c>
      <c r="I1059" s="82">
        <v>0</v>
      </c>
    </row>
    <row r="1060">
      <c r="A1060" s="83">
        <v>12006</v>
      </c>
      <c r="B1060" s="83" t="s">
        <v>4345</v>
      </c>
      <c r="C1060" s="82" t="s">
        <v>4347</v>
      </c>
      <c r="D1060" s="83" t="s">
        <v>4348</v>
      </c>
      <c r="E1060" s="82">
        <v>0</v>
      </c>
      <c r="F1060" s="82">
        <v>18</v>
      </c>
      <c r="G1060" s="82">
        <v>3</v>
      </c>
      <c r="H1060" s="82">
        <v>3</v>
      </c>
      <c r="I1060" s="82">
        <v>0</v>
      </c>
    </row>
    <row r="1061">
      <c r="A1061" s="83">
        <v>11904</v>
      </c>
      <c r="B1061" s="83" t="s">
        <v>4350</v>
      </c>
      <c r="C1061" s="82" t="s">
        <v>4352</v>
      </c>
      <c r="D1061" s="83" t="s">
        <v>4353</v>
      </c>
      <c r="E1061" s="82">
        <v>0</v>
      </c>
      <c r="F1061" s="82">
        <v>3</v>
      </c>
      <c r="G1061" s="82">
        <v>3</v>
      </c>
      <c r="H1061" s="82">
        <v>3</v>
      </c>
      <c r="I1061" s="82">
        <v>0</v>
      </c>
    </row>
    <row r="1062">
      <c r="A1062" s="83">
        <v>11902</v>
      </c>
      <c r="B1062" s="83" t="s">
        <v>4355</v>
      </c>
      <c r="C1062" s="82" t="s">
        <v>4357</v>
      </c>
      <c r="D1062" s="83" t="s">
        <v>4358</v>
      </c>
      <c r="E1062" s="82">
        <v>0</v>
      </c>
      <c r="F1062" s="82">
        <v>1</v>
      </c>
      <c r="G1062" s="82">
        <v>1</v>
      </c>
      <c r="H1062" s="82">
        <v>1</v>
      </c>
      <c r="I1062" s="82">
        <v>0</v>
      </c>
    </row>
    <row r="1063">
      <c r="A1063" s="83">
        <v>11900</v>
      </c>
      <c r="B1063" s="83" t="s">
        <v>4359</v>
      </c>
      <c r="C1063" s="82" t="s">
        <v>4361</v>
      </c>
      <c r="D1063" s="83" t="s">
        <v>4362</v>
      </c>
      <c r="E1063" s="82">
        <v>0</v>
      </c>
      <c r="H1063" s="82" t="e">
        <v>#N/A</v>
      </c>
      <c r="I1063" s="82" t="e">
        <v>#N/A</v>
      </c>
    </row>
    <row r="1064">
      <c r="A1064" s="83">
        <v>11901</v>
      </c>
      <c r="B1064" s="83" t="s">
        <v>4364</v>
      </c>
      <c r="C1064" s="82" t="s">
        <v>4366</v>
      </c>
      <c r="D1064" s="83" t="s">
        <v>4367</v>
      </c>
      <c r="E1064" s="82">
        <v>0</v>
      </c>
      <c r="H1064" s="82" t="e">
        <v>#N/A</v>
      </c>
      <c r="I1064" s="82" t="e">
        <v>#N/A</v>
      </c>
    </row>
    <row r="1065">
      <c r="A1065" s="83">
        <v>11903</v>
      </c>
      <c r="B1065" s="83" t="s">
        <v>4369</v>
      </c>
      <c r="C1065" s="82" t="s">
        <v>4371</v>
      </c>
      <c r="D1065" s="83" t="s">
        <v>4372</v>
      </c>
      <c r="E1065" s="82">
        <v>0</v>
      </c>
      <c r="H1065" s="82" t="e">
        <v>#N/A</v>
      </c>
      <c r="I1065" s="82" t="e">
        <v>#N/A</v>
      </c>
    </row>
    <row r="1066">
      <c r="A1066" s="83">
        <v>12633</v>
      </c>
      <c r="B1066" s="83" t="s">
        <v>4373</v>
      </c>
      <c r="C1066" s="82" t="s">
        <v>4375</v>
      </c>
      <c r="D1066" s="83" t="s">
        <v>4376</v>
      </c>
      <c r="E1066" s="82">
        <v>5</v>
      </c>
      <c r="F1066" s="82">
        <v>30</v>
      </c>
      <c r="G1066" s="82">
        <v>4</v>
      </c>
      <c r="H1066" s="82">
        <v>4</v>
      </c>
      <c r="I1066" s="82">
        <v>0</v>
      </c>
    </row>
    <row r="1067">
      <c r="A1067" s="83">
        <v>12632</v>
      </c>
      <c r="B1067" s="83" t="s">
        <v>4377</v>
      </c>
      <c r="C1067" s="82" t="s">
        <v>4379</v>
      </c>
      <c r="D1067" s="83" t="s">
        <v>4380</v>
      </c>
      <c r="E1067" s="82">
        <v>5</v>
      </c>
      <c r="F1067" s="82">
        <v>30</v>
      </c>
      <c r="G1067" s="82">
        <v>4</v>
      </c>
      <c r="H1067" s="82">
        <v>4</v>
      </c>
      <c r="I1067" s="82">
        <v>0</v>
      </c>
    </row>
    <row r="1068">
      <c r="A1068" s="83">
        <v>11123</v>
      </c>
      <c r="B1068" s="83" t="s">
        <v>4381</v>
      </c>
      <c r="C1068" s="82" t="s">
        <v>4383</v>
      </c>
      <c r="D1068" s="83" t="s">
        <v>4384</v>
      </c>
      <c r="E1068" s="82">
        <v>1</v>
      </c>
      <c r="G1068" s="82">
        <v>2</v>
      </c>
      <c r="H1068" s="82">
        <v>2</v>
      </c>
      <c r="I1068" s="82">
        <v>0</v>
      </c>
    </row>
    <row r="1069">
      <c r="A1069" s="83">
        <v>12635</v>
      </c>
      <c r="B1069" s="83" t="s">
        <v>4385</v>
      </c>
      <c r="C1069" s="82" t="s">
        <v>4387</v>
      </c>
      <c r="D1069" s="83" t="s">
        <v>4388</v>
      </c>
      <c r="E1069" s="82">
        <v>1</v>
      </c>
      <c r="G1069" s="82">
        <v>2</v>
      </c>
      <c r="H1069" s="82">
        <v>2</v>
      </c>
      <c r="I1069" s="82">
        <v>0</v>
      </c>
    </row>
    <row r="1070">
      <c r="A1070" s="83">
        <v>11122</v>
      </c>
      <c r="B1070" s="83" t="s">
        <v>4389</v>
      </c>
      <c r="C1070" s="82" t="s">
        <v>4391</v>
      </c>
      <c r="D1070" s="83" t="s">
        <v>4392</v>
      </c>
      <c r="E1070" s="82">
        <v>4</v>
      </c>
      <c r="H1070" s="82">
        <v>0</v>
      </c>
      <c r="I1070" s="82">
        <v>0</v>
      </c>
    </row>
    <row r="1071">
      <c r="A1071" s="83">
        <v>11121</v>
      </c>
      <c r="B1071" s="83" t="s">
        <v>4393</v>
      </c>
      <c r="C1071" s="82" t="s">
        <v>4395</v>
      </c>
      <c r="D1071" s="83" t="s">
        <v>4396</v>
      </c>
      <c r="E1071" s="82">
        <v>1</v>
      </c>
      <c r="H1071" s="82">
        <v>0</v>
      </c>
      <c r="I1071" s="82">
        <v>0</v>
      </c>
    </row>
    <row r="1072">
      <c r="A1072" s="83">
        <v>12634</v>
      </c>
      <c r="B1072" s="83" t="s">
        <v>4397</v>
      </c>
      <c r="C1072" s="82" t="s">
        <v>4399</v>
      </c>
      <c r="D1072" s="83" t="s">
        <v>4400</v>
      </c>
      <c r="E1072" s="82">
        <v>7</v>
      </c>
      <c r="H1072" s="82">
        <v>0</v>
      </c>
      <c r="I1072" s="82">
        <v>0</v>
      </c>
    </row>
    <row r="1073">
      <c r="A1073" s="83">
        <v>12631</v>
      </c>
      <c r="B1073" s="83" t="s">
        <v>4401</v>
      </c>
      <c r="C1073" s="82" t="s">
        <v>4403</v>
      </c>
      <c r="D1073" s="83" t="s">
        <v>4404</v>
      </c>
      <c r="E1073" s="82">
        <v>3</v>
      </c>
      <c r="F1073" s="82">
        <v>18</v>
      </c>
      <c r="G1073" s="82">
        <v>2</v>
      </c>
      <c r="H1073" s="82">
        <v>2</v>
      </c>
      <c r="I1073" s="82">
        <v>0</v>
      </c>
    </row>
    <row r="1074">
      <c r="A1074" s="83">
        <v>12630</v>
      </c>
      <c r="B1074" s="83" t="s">
        <v>4405</v>
      </c>
      <c r="C1074" s="82" t="s">
        <v>4407</v>
      </c>
      <c r="D1074" s="83" t="s">
        <v>4408</v>
      </c>
      <c r="E1074" s="82">
        <v>2</v>
      </c>
      <c r="F1074" s="82">
        <v>16</v>
      </c>
      <c r="G1074" s="82">
        <v>2</v>
      </c>
      <c r="H1074" s="82">
        <v>2</v>
      </c>
      <c r="I1074" s="82">
        <v>0</v>
      </c>
    </row>
    <row r="1075">
      <c r="A1075" s="83">
        <v>13815</v>
      </c>
      <c r="B1075" s="83" t="s">
        <v>4409</v>
      </c>
      <c r="C1075" s="82" t="s">
        <v>4412</v>
      </c>
      <c r="D1075" s="83" t="s">
        <v>4412</v>
      </c>
      <c r="E1075" s="82">
        <v>0</v>
      </c>
      <c r="F1075" s="82">
        <v>4</v>
      </c>
      <c r="G1075" s="82">
        <v>1</v>
      </c>
      <c r="H1075" s="82">
        <v>1</v>
      </c>
      <c r="I1075" s="82">
        <v>0</v>
      </c>
    </row>
    <row r="1076">
      <c r="A1076" s="83">
        <v>12007</v>
      </c>
      <c r="B1076" s="83" t="s">
        <v>4413</v>
      </c>
      <c r="C1076" s="82" t="s">
        <v>4415</v>
      </c>
      <c r="D1076" s="83" t="s">
        <v>4415</v>
      </c>
      <c r="E1076" s="82">
        <v>0</v>
      </c>
      <c r="F1076" s="82">
        <v>25</v>
      </c>
      <c r="G1076" s="82">
        <v>3</v>
      </c>
      <c r="H1076" s="82">
        <v>3</v>
      </c>
      <c r="I1076" s="82">
        <v>0</v>
      </c>
    </row>
    <row r="1077">
      <c r="A1077" s="83">
        <v>11905</v>
      </c>
      <c r="B1077" s="83" t="s">
        <v>4416</v>
      </c>
      <c r="C1077" s="82" t="s">
        <v>4418</v>
      </c>
      <c r="D1077" s="83" t="s">
        <v>4419</v>
      </c>
      <c r="E1077" s="82">
        <v>0</v>
      </c>
      <c r="G1077" s="82">
        <v>2</v>
      </c>
      <c r="H1077" s="82">
        <v>2</v>
      </c>
      <c r="I1077" s="82">
        <v>0</v>
      </c>
    </row>
    <row r="1078">
      <c r="A1078" s="83">
        <v>10294</v>
      </c>
      <c r="B1078" s="83" t="s">
        <v>4430</v>
      </c>
      <c r="C1078" s="82" t="s">
        <v>4432</v>
      </c>
      <c r="D1078" s="83" t="s">
        <v>4433</v>
      </c>
      <c r="E1078" s="82">
        <v>0</v>
      </c>
      <c r="H1078" s="82" t="e">
        <v>#N/A</v>
      </c>
      <c r="I1078" s="82" t="e">
        <v>#N/A</v>
      </c>
    </row>
    <row r="1079">
      <c r="A1079" s="83">
        <v>11380</v>
      </c>
      <c r="B1079" s="83" t="s">
        <v>4434</v>
      </c>
      <c r="C1079" s="82" t="s">
        <v>4436</v>
      </c>
      <c r="D1079" s="83" t="s">
        <v>4437</v>
      </c>
      <c r="E1079" s="82">
        <v>0</v>
      </c>
      <c r="H1079" s="82" t="e">
        <v>#N/A</v>
      </c>
      <c r="I1079" s="82" t="e">
        <v>#N/A</v>
      </c>
    </row>
    <row r="1080">
      <c r="A1080" s="83">
        <v>10235</v>
      </c>
      <c r="B1080" s="83" t="s">
        <v>4438</v>
      </c>
      <c r="C1080" s="82" t="s">
        <v>4440</v>
      </c>
      <c r="D1080" s="83" t="s">
        <v>4441</v>
      </c>
      <c r="E1080" s="82">
        <v>0</v>
      </c>
      <c r="G1080" s="82">
        <v>50</v>
      </c>
      <c r="H1080" s="82">
        <v>50</v>
      </c>
      <c r="I1080" s="82">
        <v>0</v>
      </c>
    </row>
    <row r="1081">
      <c r="A1081" s="83">
        <v>10523</v>
      </c>
      <c r="B1081" s="83" t="s">
        <v>4442</v>
      </c>
      <c r="C1081" s="82" t="s">
        <v>4444</v>
      </c>
      <c r="D1081" s="83" t="s">
        <v>4445</v>
      </c>
      <c r="E1081" s="82">
        <v>0</v>
      </c>
      <c r="H1081" s="82" t="e">
        <v>#N/A</v>
      </c>
      <c r="I1081" s="82" t="e">
        <v>#N/A</v>
      </c>
    </row>
    <row r="1082">
      <c r="A1082" s="83">
        <v>10522</v>
      </c>
      <c r="B1082" s="83" t="s">
        <v>4446</v>
      </c>
      <c r="C1082" s="82" t="s">
        <v>4448</v>
      </c>
      <c r="D1082" s="83" t="s">
        <v>4449</v>
      </c>
      <c r="E1082" s="82">
        <v>0</v>
      </c>
      <c r="H1082" s="82" t="e">
        <v>#N/A</v>
      </c>
      <c r="I1082" s="82" t="e">
        <v>#N/A</v>
      </c>
    </row>
    <row r="1083">
      <c r="A1083" s="83">
        <v>10525</v>
      </c>
      <c r="B1083" s="83" t="s">
        <v>4450</v>
      </c>
      <c r="C1083" s="82" t="s">
        <v>4452</v>
      </c>
      <c r="D1083" s="83" t="s">
        <v>4453</v>
      </c>
      <c r="E1083" s="82">
        <v>24</v>
      </c>
      <c r="G1083" s="82">
        <v>39</v>
      </c>
      <c r="H1083" s="82">
        <v>39</v>
      </c>
      <c r="I1083" s="82">
        <v>0</v>
      </c>
    </row>
    <row r="1084">
      <c r="A1084" s="83">
        <v>10524</v>
      </c>
      <c r="B1084" s="83" t="s">
        <v>4454</v>
      </c>
      <c r="C1084" s="82" t="s">
        <v>4456</v>
      </c>
      <c r="D1084" s="83" t="s">
        <v>4457</v>
      </c>
      <c r="E1084" s="82">
        <v>20</v>
      </c>
      <c r="G1084" s="82">
        <v>41</v>
      </c>
      <c r="H1084" s="82">
        <v>41</v>
      </c>
      <c r="I1084" s="82">
        <v>0</v>
      </c>
    </row>
    <row r="1085">
      <c r="A1085" s="83">
        <v>11344</v>
      </c>
      <c r="B1085" s="83" t="s">
        <v>4458</v>
      </c>
      <c r="C1085" s="82" t="s">
        <v>4460</v>
      </c>
      <c r="D1085" s="83" t="s">
        <v>4461</v>
      </c>
      <c r="E1085" s="82">
        <v>4</v>
      </c>
      <c r="F1085" s="82">
        <v>14</v>
      </c>
      <c r="H1085" s="82">
        <v>0</v>
      </c>
      <c r="I1085" s="82">
        <v>0</v>
      </c>
    </row>
    <row r="1086">
      <c r="A1086" s="83">
        <v>11343</v>
      </c>
      <c r="B1086" s="83" t="s">
        <v>4462</v>
      </c>
      <c r="C1086" s="82" t="s">
        <v>4464</v>
      </c>
      <c r="D1086" s="83" t="s">
        <v>4465</v>
      </c>
      <c r="E1086" s="82">
        <v>2</v>
      </c>
      <c r="F1086" s="82">
        <v>0</v>
      </c>
      <c r="H1086" s="82">
        <v>0</v>
      </c>
      <c r="I1086" s="82">
        <v>0</v>
      </c>
    </row>
    <row r="1087">
      <c r="A1087" s="83">
        <v>10521</v>
      </c>
      <c r="B1087" s="83" t="s">
        <v>4466</v>
      </c>
      <c r="C1087" s="82" t="s">
        <v>4468</v>
      </c>
      <c r="D1087" s="83" t="s">
        <v>4469</v>
      </c>
      <c r="E1087" s="82">
        <v>3</v>
      </c>
      <c r="F1087" s="82">
        <v>12</v>
      </c>
      <c r="G1087" s="82">
        <v>3</v>
      </c>
      <c r="H1087" s="82">
        <v>3</v>
      </c>
      <c r="I1087" s="82">
        <v>0</v>
      </c>
    </row>
    <row r="1088">
      <c r="A1088" s="83">
        <v>10520</v>
      </c>
      <c r="B1088" s="83" t="s">
        <v>4470</v>
      </c>
      <c r="C1088" s="82" t="s">
        <v>4472</v>
      </c>
      <c r="D1088" s="83" t="s">
        <v>4473</v>
      </c>
      <c r="E1088" s="82">
        <v>2</v>
      </c>
      <c r="F1088" s="82">
        <v>4</v>
      </c>
      <c r="G1088" s="82">
        <v>2</v>
      </c>
      <c r="H1088" s="82">
        <v>2</v>
      </c>
      <c r="I1088" s="82">
        <v>0</v>
      </c>
    </row>
    <row r="1089">
      <c r="A1089" s="83">
        <v>11345</v>
      </c>
      <c r="B1089" s="83" t="s">
        <v>4474</v>
      </c>
      <c r="C1089" s="82" t="s">
        <v>4476</v>
      </c>
      <c r="D1089" s="83" t="s">
        <v>4477</v>
      </c>
      <c r="E1089" s="82">
        <v>1</v>
      </c>
      <c r="F1089" s="82">
        <v>12</v>
      </c>
      <c r="G1089" s="82">
        <v>6</v>
      </c>
      <c r="H1089" s="82">
        <v>6</v>
      </c>
      <c r="I1089" s="82">
        <v>0</v>
      </c>
    </row>
    <row r="1090">
      <c r="A1090" s="83">
        <v>11346</v>
      </c>
      <c r="B1090" s="83" t="s">
        <v>4478</v>
      </c>
      <c r="C1090" s="82" t="s">
        <v>4480</v>
      </c>
      <c r="D1090" s="83" t="s">
        <v>4481</v>
      </c>
      <c r="E1090" s="82">
        <v>2</v>
      </c>
      <c r="F1090" s="82">
        <v>11</v>
      </c>
      <c r="G1090" s="82">
        <v>5</v>
      </c>
      <c r="H1090" s="82">
        <v>5</v>
      </c>
      <c r="I1090" s="82">
        <v>0</v>
      </c>
    </row>
    <row r="1091">
      <c r="A1091" s="83">
        <v>13753</v>
      </c>
      <c r="B1091" s="83" t="s">
        <v>4482</v>
      </c>
      <c r="C1091" s="82" t="s">
        <v>4484</v>
      </c>
      <c r="D1091" s="83" t="s">
        <v>4485</v>
      </c>
      <c r="E1091" s="82">
        <v>0</v>
      </c>
      <c r="G1091" s="82">
        <v>1</v>
      </c>
      <c r="H1091" s="82">
        <v>1</v>
      </c>
      <c r="I1091" s="82">
        <v>0</v>
      </c>
    </row>
    <row r="1092">
      <c r="A1092" s="83">
        <v>11664</v>
      </c>
      <c r="B1092" s="83" t="s">
        <v>4486</v>
      </c>
      <c r="C1092" s="82" t="s">
        <v>4488</v>
      </c>
      <c r="D1092" s="83" t="s">
        <v>4489</v>
      </c>
      <c r="E1092" s="82">
        <v>2</v>
      </c>
      <c r="G1092" s="82">
        <v>4</v>
      </c>
      <c r="H1092" s="82">
        <v>4</v>
      </c>
      <c r="I1092" s="82">
        <v>0</v>
      </c>
    </row>
    <row r="1093">
      <c r="A1093" s="83">
        <v>11663</v>
      </c>
      <c r="B1093" s="83" t="s">
        <v>4490</v>
      </c>
      <c r="C1093" s="82" t="s">
        <v>4492</v>
      </c>
      <c r="D1093" s="83" t="s">
        <v>4493</v>
      </c>
      <c r="E1093" s="82">
        <v>1</v>
      </c>
      <c r="G1093" s="82">
        <v>2</v>
      </c>
      <c r="H1093" s="82">
        <v>2</v>
      </c>
      <c r="I1093" s="82">
        <v>0</v>
      </c>
    </row>
    <row r="1094">
      <c r="A1094" s="83">
        <v>14214</v>
      </c>
      <c r="B1094" s="83" t="s">
        <v>4494</v>
      </c>
      <c r="C1094" s="82" t="s">
        <v>4496</v>
      </c>
      <c r="D1094" s="83" t="s">
        <v>4497</v>
      </c>
      <c r="E1094" s="82">
        <v>0</v>
      </c>
      <c r="H1094" s="82" t="e">
        <v>#N/A</v>
      </c>
      <c r="I1094" s="82" t="e">
        <v>#N/A</v>
      </c>
    </row>
    <row r="1095">
      <c r="A1095" s="83">
        <v>11347</v>
      </c>
      <c r="B1095" s="83" t="s">
        <v>4498</v>
      </c>
      <c r="C1095" s="82" t="s">
        <v>4500</v>
      </c>
      <c r="D1095" s="83" t="s">
        <v>4501</v>
      </c>
      <c r="E1095" s="82">
        <v>0</v>
      </c>
      <c r="G1095" s="82">
        <v>1</v>
      </c>
      <c r="H1095" s="82">
        <v>1</v>
      </c>
      <c r="I1095" s="82">
        <v>0</v>
      </c>
    </row>
    <row r="1096">
      <c r="A1096" s="83">
        <v>11348</v>
      </c>
      <c r="B1096" s="83" t="s">
        <v>4502</v>
      </c>
      <c r="C1096" s="82" t="s">
        <v>4504</v>
      </c>
      <c r="D1096" s="83" t="s">
        <v>4497</v>
      </c>
      <c r="E1096" s="82">
        <v>0</v>
      </c>
      <c r="G1096" s="82">
        <v>1</v>
      </c>
      <c r="H1096" s="82">
        <v>1</v>
      </c>
      <c r="I1096" s="82">
        <v>0</v>
      </c>
    </row>
    <row r="1097">
      <c r="A1097" s="83">
        <v>13849</v>
      </c>
      <c r="B1097" s="83" t="s">
        <v>4505</v>
      </c>
      <c r="C1097" s="82" t="s">
        <v>4507</v>
      </c>
      <c r="D1097" s="83" t="s">
        <v>4508</v>
      </c>
      <c r="E1097" s="82">
        <v>0</v>
      </c>
      <c r="F1097" s="82">
        <v>12</v>
      </c>
      <c r="G1097" s="82">
        <v>1</v>
      </c>
      <c r="H1097" s="82">
        <v>1</v>
      </c>
      <c r="I1097" s="82">
        <v>0</v>
      </c>
    </row>
    <row r="1098">
      <c r="A1098" s="83">
        <v>12115</v>
      </c>
      <c r="B1098" s="83" t="s">
        <v>4509</v>
      </c>
      <c r="C1098" s="82" t="s">
        <v>4511</v>
      </c>
      <c r="D1098" s="83" t="s">
        <v>4512</v>
      </c>
      <c r="E1098" s="82">
        <v>0</v>
      </c>
      <c r="F1098" s="82">
        <v>10</v>
      </c>
      <c r="H1098" s="82" t="e">
        <v>#N/A</v>
      </c>
      <c r="I1098" s="82" t="e">
        <v>#N/A</v>
      </c>
    </row>
    <row r="1099">
      <c r="A1099" s="83">
        <v>13541</v>
      </c>
      <c r="B1099" s="83" t="s">
        <v>4513</v>
      </c>
      <c r="C1099" s="82" t="s">
        <v>4515</v>
      </c>
      <c r="D1099" s="83" t="s">
        <v>4516</v>
      </c>
      <c r="E1099" s="82">
        <v>0</v>
      </c>
      <c r="F1099" s="82">
        <v>4</v>
      </c>
      <c r="G1099" s="82">
        <v>1</v>
      </c>
      <c r="H1099" s="82">
        <v>1</v>
      </c>
      <c r="I1099" s="82">
        <v>0</v>
      </c>
    </row>
    <row r="1100">
      <c r="A1100" s="83">
        <v>11357</v>
      </c>
      <c r="B1100" s="83" t="s">
        <v>4517</v>
      </c>
      <c r="C1100" s="82" t="s">
        <v>4519</v>
      </c>
      <c r="D1100" s="83" t="s">
        <v>4520</v>
      </c>
      <c r="E1100" s="82">
        <v>0</v>
      </c>
      <c r="F1100" s="82">
        <v>8</v>
      </c>
      <c r="H1100" s="82" t="e">
        <v>#N/A</v>
      </c>
      <c r="I1100" s="82" t="e">
        <v>#N/A</v>
      </c>
    </row>
    <row r="1101">
      <c r="A1101" s="83">
        <v>11358</v>
      </c>
      <c r="B1101" s="83" t="s">
        <v>4521</v>
      </c>
      <c r="C1101" s="82" t="s">
        <v>4523</v>
      </c>
      <c r="D1101" s="83" t="s">
        <v>4524</v>
      </c>
      <c r="E1101" s="82">
        <v>0</v>
      </c>
      <c r="F1101" s="82">
        <v>16</v>
      </c>
      <c r="G1101" s="82">
        <v>2</v>
      </c>
      <c r="H1101" s="82">
        <v>2</v>
      </c>
      <c r="I1101" s="82">
        <v>0</v>
      </c>
    </row>
    <row r="1102">
      <c r="A1102" s="83">
        <v>11359</v>
      </c>
      <c r="B1102" s="83" t="s">
        <v>4525</v>
      </c>
      <c r="C1102" s="82" t="s">
        <v>4527</v>
      </c>
      <c r="D1102" s="83" t="s">
        <v>4528</v>
      </c>
      <c r="E1102" s="82">
        <v>0</v>
      </c>
      <c r="F1102" s="82">
        <v>16</v>
      </c>
      <c r="G1102" s="82">
        <v>2</v>
      </c>
      <c r="H1102" s="82">
        <v>2</v>
      </c>
      <c r="I1102" s="82">
        <v>0</v>
      </c>
    </row>
    <row r="1103">
      <c r="A1103" s="83">
        <v>13806</v>
      </c>
      <c r="B1103" s="83" t="s">
        <v>4529</v>
      </c>
      <c r="C1103" s="82" t="s">
        <v>4531</v>
      </c>
      <c r="D1103" s="83" t="s">
        <v>4532</v>
      </c>
      <c r="E1103" s="82">
        <v>0</v>
      </c>
      <c r="H1103" s="82" t="e">
        <v>#N/A</v>
      </c>
      <c r="I1103" s="82" t="e">
        <v>#N/A</v>
      </c>
    </row>
    <row r="1104">
      <c r="A1104" s="83">
        <v>13807</v>
      </c>
      <c r="B1104" s="83" t="s">
        <v>4533</v>
      </c>
      <c r="C1104" s="82" t="s">
        <v>4535</v>
      </c>
      <c r="D1104" s="83" t="s">
        <v>4536</v>
      </c>
      <c r="E1104" s="82">
        <v>0</v>
      </c>
      <c r="H1104" s="82" t="e">
        <v>#N/A</v>
      </c>
      <c r="I1104" s="82" t="e">
        <v>#N/A</v>
      </c>
    </row>
    <row r="1105">
      <c r="A1105" s="83">
        <v>14236</v>
      </c>
      <c r="B1105" s="83" t="s">
        <v>4537</v>
      </c>
      <c r="C1105" s="82" t="s">
        <v>4539</v>
      </c>
      <c r="D1105" s="83" t="s">
        <v>4540</v>
      </c>
      <c r="E1105" s="82">
        <v>0</v>
      </c>
      <c r="F1105" s="82">
        <v>14</v>
      </c>
      <c r="G1105" s="82">
        <v>2</v>
      </c>
      <c r="H1105" s="82">
        <v>2</v>
      </c>
      <c r="I1105" s="82">
        <v>0</v>
      </c>
    </row>
    <row r="1106">
      <c r="A1106" s="83">
        <v>13542</v>
      </c>
      <c r="B1106" s="83" t="s">
        <v>4541</v>
      </c>
      <c r="C1106" s="82" t="s">
        <v>4543</v>
      </c>
      <c r="D1106" s="83" t="s">
        <v>4544</v>
      </c>
      <c r="E1106" s="82">
        <v>0</v>
      </c>
      <c r="H1106" s="82" t="e">
        <v>#N/A</v>
      </c>
      <c r="I1106" s="82" t="e">
        <v>#N/A</v>
      </c>
    </row>
    <row r="1107">
      <c r="A1107" s="83">
        <v>13545</v>
      </c>
      <c r="B1107" s="83" t="s">
        <v>4545</v>
      </c>
      <c r="C1107" s="82" t="s">
        <v>4547</v>
      </c>
      <c r="D1107" s="83" t="s">
        <v>4548</v>
      </c>
      <c r="E1107" s="82">
        <v>0</v>
      </c>
      <c r="F1107" s="82">
        <v>4</v>
      </c>
      <c r="G1107" s="82">
        <v>1</v>
      </c>
      <c r="H1107" s="82">
        <v>1</v>
      </c>
      <c r="I1107" s="82">
        <v>0</v>
      </c>
    </row>
    <row r="1108">
      <c r="A1108" s="83">
        <v>13544</v>
      </c>
      <c r="B1108" s="83" t="s">
        <v>4549</v>
      </c>
      <c r="C1108" s="82" t="s">
        <v>4551</v>
      </c>
      <c r="D1108" s="83" t="s">
        <v>4552</v>
      </c>
      <c r="E1108" s="82">
        <v>3</v>
      </c>
      <c r="F1108" s="82">
        <v>14</v>
      </c>
      <c r="G1108" s="82">
        <v>2</v>
      </c>
      <c r="H1108" s="82">
        <v>2</v>
      </c>
      <c r="I1108" s="82">
        <v>0</v>
      </c>
    </row>
    <row r="1109">
      <c r="A1109" s="83">
        <v>13543</v>
      </c>
      <c r="B1109" s="83" t="s">
        <v>4553</v>
      </c>
      <c r="C1109" s="82" t="s">
        <v>4555</v>
      </c>
      <c r="D1109" s="83" t="s">
        <v>4556</v>
      </c>
      <c r="E1109" s="82">
        <v>2</v>
      </c>
      <c r="F1109" s="82">
        <v>14</v>
      </c>
      <c r="G1109" s="82">
        <v>2</v>
      </c>
      <c r="H1109" s="82">
        <v>2</v>
      </c>
      <c r="I1109" s="82">
        <v>0</v>
      </c>
    </row>
    <row r="1110">
      <c r="A1110" s="83">
        <v>11907</v>
      </c>
      <c r="B1110" s="83" t="s">
        <v>4557</v>
      </c>
      <c r="C1110" s="82" t="s">
        <v>4559</v>
      </c>
      <c r="D1110" s="83" t="s">
        <v>4560</v>
      </c>
      <c r="E1110" s="82">
        <v>0</v>
      </c>
      <c r="H1110" s="82" t="e">
        <v>#N/A</v>
      </c>
      <c r="I1110" s="82" t="e">
        <v>#N/A</v>
      </c>
    </row>
    <row r="1111">
      <c r="A1111" s="83">
        <v>11908</v>
      </c>
      <c r="B1111" s="83" t="s">
        <v>4562</v>
      </c>
      <c r="C1111" s="82" t="s">
        <v>4564</v>
      </c>
      <c r="D1111" s="83" t="s">
        <v>4565</v>
      </c>
      <c r="E1111" s="82">
        <v>0</v>
      </c>
      <c r="H1111" s="82" t="e">
        <v>#N/A</v>
      </c>
      <c r="I1111" s="82" t="e">
        <v>#N/A</v>
      </c>
    </row>
    <row r="1112">
      <c r="A1112" s="83">
        <v>12910</v>
      </c>
      <c r="B1112" s="83" t="s">
        <v>4566</v>
      </c>
      <c r="C1112" s="82" t="s">
        <v>4568</v>
      </c>
      <c r="D1112" s="83" t="s">
        <v>4569</v>
      </c>
      <c r="E1112" s="82">
        <v>0</v>
      </c>
      <c r="F1112" s="82">
        <v>12</v>
      </c>
      <c r="G1112" s="82">
        <v>3</v>
      </c>
      <c r="H1112" s="82">
        <v>3</v>
      </c>
      <c r="I1112" s="82">
        <v>0</v>
      </c>
    </row>
    <row r="1113">
      <c r="A1113" s="83">
        <v>11977</v>
      </c>
      <c r="B1113" s="83" t="s">
        <v>4571</v>
      </c>
      <c r="C1113" s="82" t="s">
        <v>4573</v>
      </c>
      <c r="D1113" s="83" t="s">
        <v>4574</v>
      </c>
      <c r="E1113" s="82">
        <v>0</v>
      </c>
      <c r="F1113" s="82">
        <v>13</v>
      </c>
      <c r="G1113" s="82">
        <v>3</v>
      </c>
      <c r="H1113" s="82">
        <v>3</v>
      </c>
      <c r="I1113" s="82">
        <v>0</v>
      </c>
    </row>
    <row r="1114">
      <c r="A1114" s="83">
        <v>13522</v>
      </c>
      <c r="B1114" s="83" t="s">
        <v>4576</v>
      </c>
      <c r="C1114" s="82" t="s">
        <v>4578</v>
      </c>
      <c r="D1114" s="83" t="s">
        <v>4579</v>
      </c>
      <c r="E1114" s="82">
        <v>0</v>
      </c>
      <c r="F1114" s="82">
        <v>11</v>
      </c>
      <c r="G1114" s="82">
        <v>1</v>
      </c>
      <c r="H1114" s="82">
        <v>1</v>
      </c>
      <c r="I1114" s="82">
        <v>0</v>
      </c>
    </row>
    <row r="1115">
      <c r="A1115" s="83">
        <v>11353</v>
      </c>
      <c r="B1115" s="83" t="s">
        <v>4581</v>
      </c>
      <c r="C1115" s="82" t="s">
        <v>4583</v>
      </c>
      <c r="D1115" s="83" t="s">
        <v>4584</v>
      </c>
      <c r="E1115" s="82">
        <v>6</v>
      </c>
      <c r="F1115" s="82">
        <v>15</v>
      </c>
      <c r="G1115" s="82">
        <v>1</v>
      </c>
      <c r="H1115" s="82">
        <v>1</v>
      </c>
      <c r="I1115" s="82">
        <v>0</v>
      </c>
    </row>
    <row r="1116">
      <c r="A1116" s="83">
        <v>11354</v>
      </c>
      <c r="B1116" s="83" t="s">
        <v>4585</v>
      </c>
      <c r="C1116" s="82" t="s">
        <v>4587</v>
      </c>
      <c r="D1116" s="83" t="s">
        <v>4588</v>
      </c>
      <c r="E1116" s="82">
        <v>1</v>
      </c>
      <c r="F1116" s="82">
        <v>2</v>
      </c>
      <c r="G1116" s="82">
        <v>2</v>
      </c>
      <c r="H1116" s="82">
        <v>2</v>
      </c>
      <c r="I1116" s="82">
        <v>0</v>
      </c>
    </row>
    <row r="1117">
      <c r="A1117" s="83">
        <v>11352</v>
      </c>
      <c r="B1117" s="83" t="s">
        <v>4589</v>
      </c>
      <c r="C1117" s="82" t="s">
        <v>4591</v>
      </c>
      <c r="D1117" s="83" t="s">
        <v>4592</v>
      </c>
      <c r="E1117" s="82">
        <v>2</v>
      </c>
      <c r="F1117" s="82">
        <v>0</v>
      </c>
      <c r="G1117" s="82">
        <v>1</v>
      </c>
      <c r="H1117" s="82">
        <v>1</v>
      </c>
      <c r="I1117" s="82">
        <v>0</v>
      </c>
    </row>
    <row r="1118">
      <c r="A1118" s="83">
        <v>11351</v>
      </c>
      <c r="B1118" s="83" t="s">
        <v>4593</v>
      </c>
      <c r="C1118" s="82" t="s">
        <v>4595</v>
      </c>
      <c r="D1118" s="83" t="s">
        <v>4596</v>
      </c>
      <c r="E1118" s="82">
        <v>1</v>
      </c>
      <c r="F1118" s="82">
        <v>3</v>
      </c>
      <c r="G1118" s="82">
        <v>4</v>
      </c>
      <c r="H1118" s="82">
        <v>4</v>
      </c>
      <c r="I1118" s="82">
        <v>0</v>
      </c>
    </row>
    <row r="1119">
      <c r="A1119" s="83">
        <v>11349</v>
      </c>
      <c r="B1119" s="83" t="s">
        <v>4597</v>
      </c>
      <c r="C1119" s="82" t="s">
        <v>4599</v>
      </c>
      <c r="D1119" s="83" t="s">
        <v>4600</v>
      </c>
      <c r="E1119" s="82">
        <v>0</v>
      </c>
      <c r="H1119" s="82" t="e">
        <v>#N/A</v>
      </c>
      <c r="I1119" s="82" t="e">
        <v>#N/A</v>
      </c>
    </row>
    <row r="1120">
      <c r="A1120" s="83">
        <v>11350</v>
      </c>
      <c r="B1120" s="83" t="s">
        <v>4601</v>
      </c>
      <c r="C1120" s="82" t="s">
        <v>4603</v>
      </c>
      <c r="D1120" s="83" t="s">
        <v>4604</v>
      </c>
      <c r="E1120" s="82">
        <v>0</v>
      </c>
      <c r="H1120" s="82" t="e">
        <v>#N/A</v>
      </c>
      <c r="I1120" s="82" t="e">
        <v>#N/A</v>
      </c>
    </row>
    <row r="1121">
      <c r="A1121" s="83">
        <v>11978</v>
      </c>
      <c r="B1121" s="83" t="s">
        <v>4605</v>
      </c>
      <c r="C1121" s="82" t="s">
        <v>4607</v>
      </c>
      <c r="D1121" s="83" t="s">
        <v>4608</v>
      </c>
      <c r="E1121" s="82">
        <v>0</v>
      </c>
      <c r="F1121" s="82">
        <v>14</v>
      </c>
      <c r="G1121" s="82">
        <v>5</v>
      </c>
      <c r="H1121" s="82">
        <v>5</v>
      </c>
      <c r="I1121" s="82">
        <v>0</v>
      </c>
    </row>
    <row r="1122">
      <c r="A1122" s="83">
        <v>12796</v>
      </c>
      <c r="B1122" s="83" t="s">
        <v>4610</v>
      </c>
      <c r="C1122" s="82" t="s">
        <v>4612</v>
      </c>
      <c r="D1122" s="83" t="s">
        <v>4613</v>
      </c>
      <c r="E1122" s="82">
        <v>0</v>
      </c>
      <c r="F1122" s="82">
        <v>16</v>
      </c>
      <c r="G1122" s="82">
        <v>1</v>
      </c>
      <c r="H1122" s="82">
        <v>1</v>
      </c>
      <c r="I1122" s="82">
        <v>0</v>
      </c>
    </row>
    <row r="1123">
      <c r="A1123" s="83">
        <v>10270</v>
      </c>
      <c r="B1123" s="83" t="s">
        <v>4615</v>
      </c>
      <c r="C1123" s="82" t="s">
        <v>4617</v>
      </c>
      <c r="D1123" s="83" t="s">
        <v>4618</v>
      </c>
      <c r="E1123" s="82">
        <v>1</v>
      </c>
      <c r="H1123" s="82">
        <v>0</v>
      </c>
      <c r="I1123" s="82">
        <v>0</v>
      </c>
    </row>
    <row r="1124">
      <c r="A1124" s="83">
        <v>13456</v>
      </c>
      <c r="B1124" s="83" t="s">
        <v>4619</v>
      </c>
      <c r="C1124" s="82" t="s">
        <v>4621</v>
      </c>
      <c r="D1124" s="83" t="s">
        <v>4622</v>
      </c>
      <c r="E1124" s="82">
        <v>0</v>
      </c>
      <c r="H1124" s="82" t="e">
        <v>#N/A</v>
      </c>
      <c r="I1124" s="82" t="e">
        <v>#N/A</v>
      </c>
    </row>
    <row r="1125">
      <c r="A1125" s="83">
        <v>13457</v>
      </c>
      <c r="B1125" s="83" t="s">
        <v>4624</v>
      </c>
      <c r="C1125" s="82" t="s">
        <v>4626</v>
      </c>
      <c r="D1125" s="83" t="s">
        <v>4627</v>
      </c>
      <c r="E1125" s="82">
        <v>0</v>
      </c>
      <c r="H1125" s="82" t="e">
        <v>#N/A</v>
      </c>
      <c r="I1125" s="82" t="e">
        <v>#N/A</v>
      </c>
    </row>
    <row r="1126">
      <c r="A1126" s="83">
        <v>11360</v>
      </c>
      <c r="B1126" s="83" t="s">
        <v>4629</v>
      </c>
      <c r="C1126" s="82" t="s">
        <v>4631</v>
      </c>
      <c r="D1126" s="83" t="s">
        <v>4632</v>
      </c>
      <c r="E1126" s="82">
        <v>18</v>
      </c>
      <c r="F1126" s="82">
        <v>29</v>
      </c>
      <c r="G1126" s="82">
        <v>10</v>
      </c>
      <c r="H1126" s="82">
        <v>10</v>
      </c>
      <c r="I1126" s="82">
        <v>0</v>
      </c>
    </row>
    <row r="1127">
      <c r="A1127" s="83">
        <v>11361</v>
      </c>
      <c r="B1127" s="83" t="s">
        <v>4633</v>
      </c>
      <c r="C1127" s="82" t="s">
        <v>4635</v>
      </c>
      <c r="D1127" s="83" t="s">
        <v>4636</v>
      </c>
      <c r="E1127" s="82">
        <v>9</v>
      </c>
      <c r="F1127" s="82">
        <v>30</v>
      </c>
      <c r="G1127" s="82">
        <v>15</v>
      </c>
      <c r="H1127" s="82">
        <v>15</v>
      </c>
      <c r="I1127" s="82">
        <v>0</v>
      </c>
    </row>
    <row r="1128">
      <c r="A1128" s="83">
        <v>12611</v>
      </c>
      <c r="B1128" s="83" t="s">
        <v>4637</v>
      </c>
      <c r="C1128" s="82" t="s">
        <v>4639</v>
      </c>
      <c r="D1128" s="83" t="s">
        <v>4640</v>
      </c>
      <c r="E1128" s="82">
        <v>0</v>
      </c>
      <c r="H1128" s="82" t="e">
        <v>#N/A</v>
      </c>
      <c r="I1128" s="82" t="e">
        <v>#N/A</v>
      </c>
    </row>
    <row r="1129">
      <c r="A1129" s="83">
        <v>12610</v>
      </c>
      <c r="B1129" s="83" t="s">
        <v>4641</v>
      </c>
      <c r="C1129" s="82" t="s">
        <v>4643</v>
      </c>
      <c r="D1129" s="83" t="s">
        <v>4644</v>
      </c>
      <c r="E1129" s="82">
        <v>0</v>
      </c>
      <c r="H1129" s="82" t="e">
        <v>#N/A</v>
      </c>
      <c r="I1129" s="82" t="e">
        <v>#N/A</v>
      </c>
    </row>
    <row r="1130">
      <c r="A1130" s="83">
        <v>11151</v>
      </c>
      <c r="B1130" s="83" t="s">
        <v>4645</v>
      </c>
      <c r="C1130" s="82" t="s">
        <v>4647</v>
      </c>
      <c r="D1130" s="83" t="s">
        <v>4648</v>
      </c>
      <c r="E1130" s="82">
        <v>0</v>
      </c>
      <c r="F1130" s="82">
        <v>6</v>
      </c>
      <c r="G1130" s="82">
        <v>10</v>
      </c>
      <c r="H1130" s="82">
        <v>10</v>
      </c>
      <c r="I1130" s="82">
        <v>0</v>
      </c>
    </row>
    <row r="1131">
      <c r="A1131" s="83">
        <v>11150</v>
      </c>
      <c r="B1131" s="83" t="s">
        <v>4649</v>
      </c>
      <c r="C1131" s="82" t="s">
        <v>4651</v>
      </c>
      <c r="D1131" s="83" t="s">
        <v>4652</v>
      </c>
      <c r="E1131" s="82">
        <v>3</v>
      </c>
      <c r="F1131" s="82">
        <v>12</v>
      </c>
      <c r="G1131" s="82">
        <v>10</v>
      </c>
      <c r="H1131" s="82">
        <v>10</v>
      </c>
      <c r="I1131" s="82">
        <v>0</v>
      </c>
    </row>
    <row r="1132">
      <c r="A1132" s="83">
        <v>12502</v>
      </c>
      <c r="B1132" s="83" t="s">
        <v>4653</v>
      </c>
      <c r="C1132" s="82" t="s">
        <v>4655</v>
      </c>
      <c r="D1132" s="83" t="s">
        <v>4656</v>
      </c>
      <c r="E1132" s="82">
        <v>2</v>
      </c>
      <c r="F1132" s="82">
        <v>1</v>
      </c>
      <c r="G1132" s="82">
        <v>2</v>
      </c>
      <c r="H1132" s="82">
        <v>2</v>
      </c>
      <c r="I1132" s="82">
        <v>0</v>
      </c>
    </row>
    <row r="1133">
      <c r="A1133" s="83">
        <v>12503</v>
      </c>
      <c r="B1133" s="83" t="s">
        <v>4657</v>
      </c>
      <c r="C1133" s="82" t="s">
        <v>4659</v>
      </c>
      <c r="D1133" s="83" t="s">
        <v>4660</v>
      </c>
      <c r="E1133" s="82">
        <v>0</v>
      </c>
      <c r="F1133" s="82">
        <v>0</v>
      </c>
      <c r="G1133" s="82">
        <v>3</v>
      </c>
      <c r="H1133" s="82">
        <v>3</v>
      </c>
      <c r="I1133" s="82">
        <v>0</v>
      </c>
    </row>
    <row r="1134">
      <c r="A1134" s="83">
        <v>13551</v>
      </c>
      <c r="B1134" s="83" t="s">
        <v>4661</v>
      </c>
      <c r="C1134" s="82" t="s">
        <v>4663</v>
      </c>
      <c r="D1134" s="83" t="s">
        <v>4664</v>
      </c>
      <c r="E1134" s="82">
        <v>0</v>
      </c>
      <c r="H1134" s="82" t="e">
        <v>#N/A</v>
      </c>
      <c r="I1134" s="82" t="e">
        <v>#N/A</v>
      </c>
    </row>
    <row r="1135">
      <c r="A1135" s="83">
        <v>13550</v>
      </c>
      <c r="B1135" s="83" t="s">
        <v>4665</v>
      </c>
      <c r="C1135" s="82" t="s">
        <v>4667</v>
      </c>
      <c r="D1135" s="83" t="s">
        <v>4668</v>
      </c>
      <c r="E1135" s="82">
        <v>0</v>
      </c>
      <c r="H1135" s="82" t="e">
        <v>#N/A</v>
      </c>
      <c r="I1135" s="82" t="e">
        <v>#N/A</v>
      </c>
    </row>
    <row r="1136">
      <c r="A1136" s="83">
        <v>13458</v>
      </c>
      <c r="B1136" s="83" t="s">
        <v>4669</v>
      </c>
      <c r="C1136" s="82" t="s">
        <v>4671</v>
      </c>
      <c r="D1136" s="83" t="s">
        <v>4672</v>
      </c>
      <c r="E1136" s="82">
        <v>0</v>
      </c>
      <c r="H1136" s="82" t="e">
        <v>#N/A</v>
      </c>
      <c r="I1136" s="82" t="e">
        <v>#N/A</v>
      </c>
    </row>
    <row r="1137">
      <c r="A1137" s="83">
        <v>13547</v>
      </c>
      <c r="B1137" s="83" t="s">
        <v>4674</v>
      </c>
      <c r="C1137" s="82" t="s">
        <v>4676</v>
      </c>
      <c r="D1137" s="83" t="s">
        <v>4677</v>
      </c>
      <c r="E1137" s="82">
        <v>0</v>
      </c>
      <c r="H1137" s="82" t="e">
        <v>#N/A</v>
      </c>
      <c r="I1137" s="82" t="e">
        <v>#N/A</v>
      </c>
    </row>
    <row r="1138">
      <c r="A1138" s="83">
        <v>13546</v>
      </c>
      <c r="B1138" s="83" t="s">
        <v>4678</v>
      </c>
      <c r="C1138" s="82" t="s">
        <v>4680</v>
      </c>
      <c r="D1138" s="83" t="s">
        <v>4681</v>
      </c>
      <c r="E1138" s="82">
        <v>0</v>
      </c>
      <c r="H1138" s="82" t="e">
        <v>#N/A</v>
      </c>
      <c r="I1138" s="82" t="e">
        <v>#N/A</v>
      </c>
    </row>
    <row r="1139">
      <c r="A1139" s="83">
        <v>13549</v>
      </c>
      <c r="B1139" s="83" t="s">
        <v>4682</v>
      </c>
      <c r="C1139" s="82" t="s">
        <v>4684</v>
      </c>
      <c r="D1139" s="83" t="s">
        <v>4685</v>
      </c>
      <c r="E1139" s="82">
        <v>0</v>
      </c>
      <c r="H1139" s="82" t="e">
        <v>#N/A</v>
      </c>
      <c r="I1139" s="82" t="e">
        <v>#N/A</v>
      </c>
    </row>
    <row r="1140">
      <c r="A1140" s="83">
        <v>13548</v>
      </c>
      <c r="B1140" s="83" t="s">
        <v>4686</v>
      </c>
      <c r="C1140" s="82" t="s">
        <v>4688</v>
      </c>
      <c r="D1140" s="83" t="s">
        <v>4689</v>
      </c>
      <c r="E1140" s="82">
        <v>0</v>
      </c>
      <c r="H1140" s="82" t="e">
        <v>#N/A</v>
      </c>
      <c r="I1140" s="82" t="e">
        <v>#N/A</v>
      </c>
    </row>
    <row r="1141">
      <c r="A1141" s="83">
        <v>13933</v>
      </c>
      <c r="B1141" s="83" t="s">
        <v>4690</v>
      </c>
      <c r="C1141" s="82" t="s">
        <v>4692</v>
      </c>
      <c r="D1141" s="83" t="s">
        <v>4693</v>
      </c>
      <c r="E1141" s="82">
        <v>0</v>
      </c>
      <c r="H1141" s="82" t="e">
        <v>#N/A</v>
      </c>
      <c r="I1141" s="82" t="e">
        <v>#N/A</v>
      </c>
    </row>
    <row r="1142">
      <c r="A1142" s="83">
        <v>13755</v>
      </c>
      <c r="B1142" s="83" t="s">
        <v>4695</v>
      </c>
      <c r="C1142" s="82" t="s">
        <v>4697</v>
      </c>
      <c r="D1142" s="83" t="s">
        <v>4698</v>
      </c>
      <c r="E1142" s="82">
        <v>0</v>
      </c>
      <c r="F1142" s="82">
        <v>8</v>
      </c>
      <c r="G1142" s="82">
        <v>3</v>
      </c>
      <c r="H1142" s="82">
        <v>3</v>
      </c>
      <c r="I1142" s="82">
        <v>0</v>
      </c>
    </row>
    <row r="1143">
      <c r="A1143" s="83">
        <v>10293</v>
      </c>
      <c r="B1143" s="83" t="s">
        <v>4700</v>
      </c>
      <c r="C1143" s="82" t="s">
        <v>4702</v>
      </c>
      <c r="D1143" s="83" t="s">
        <v>4703</v>
      </c>
      <c r="E1143" s="82">
        <v>1</v>
      </c>
      <c r="F1143" s="82">
        <v>18</v>
      </c>
      <c r="G1143" s="82">
        <v>8</v>
      </c>
      <c r="H1143" s="82">
        <v>8</v>
      </c>
      <c r="I1143" s="82">
        <v>0</v>
      </c>
    </row>
    <row r="1144">
      <c r="A1144" s="83">
        <v>10292</v>
      </c>
      <c r="B1144" s="83" t="s">
        <v>4706</v>
      </c>
      <c r="C1144" s="82" t="s">
        <v>4708</v>
      </c>
      <c r="D1144" s="83" t="s">
        <v>4709</v>
      </c>
      <c r="E1144" s="82">
        <v>0</v>
      </c>
      <c r="F1144" s="82">
        <v>5</v>
      </c>
      <c r="G1144" s="82">
        <v>8</v>
      </c>
      <c r="H1144" s="82">
        <v>8</v>
      </c>
      <c r="I1144" s="82">
        <v>0</v>
      </c>
    </row>
    <row r="1145">
      <c r="A1145" s="83">
        <v>10457</v>
      </c>
      <c r="B1145" s="83" t="s">
        <v>4710</v>
      </c>
      <c r="C1145" s="82" t="s">
        <v>4712</v>
      </c>
      <c r="D1145" s="83" t="s">
        <v>4713</v>
      </c>
      <c r="E1145" s="82">
        <v>68</v>
      </c>
      <c r="H1145" s="82">
        <v>0</v>
      </c>
      <c r="I1145" s="82">
        <v>0</v>
      </c>
    </row>
    <row r="1146">
      <c r="A1146" s="83">
        <v>13761</v>
      </c>
      <c r="B1146" s="83" t="s">
        <v>4714</v>
      </c>
      <c r="C1146" s="82" t="s">
        <v>4716</v>
      </c>
      <c r="D1146" s="83" t="s">
        <v>4717</v>
      </c>
      <c r="E1146" s="82">
        <v>0</v>
      </c>
      <c r="F1146" s="82">
        <v>15</v>
      </c>
      <c r="G1146" s="82">
        <v>5</v>
      </c>
      <c r="H1146" s="82">
        <v>5</v>
      </c>
      <c r="I1146" s="82">
        <v>0</v>
      </c>
    </row>
    <row r="1147">
      <c r="A1147" s="83">
        <v>11762</v>
      </c>
      <c r="B1147" s="83" t="s">
        <v>4719</v>
      </c>
      <c r="C1147" s="82" t="s">
        <v>4721</v>
      </c>
      <c r="D1147" s="83" t="s">
        <v>4722</v>
      </c>
      <c r="E1147" s="82">
        <v>2</v>
      </c>
      <c r="F1147" s="82">
        <v>50</v>
      </c>
      <c r="G1147" s="82">
        <v>3</v>
      </c>
      <c r="H1147" s="82">
        <v>3</v>
      </c>
      <c r="I1147" s="82">
        <v>0</v>
      </c>
    </row>
    <row r="1148">
      <c r="A1148" s="83">
        <v>11763</v>
      </c>
      <c r="B1148" s="83" t="s">
        <v>4723</v>
      </c>
      <c r="C1148" s="82" t="s">
        <v>4725</v>
      </c>
      <c r="D1148" s="83" t="s">
        <v>4726</v>
      </c>
      <c r="E1148" s="82">
        <v>2</v>
      </c>
      <c r="F1148" s="82">
        <v>51</v>
      </c>
      <c r="G1148" s="82">
        <v>2</v>
      </c>
      <c r="H1148" s="82">
        <v>2</v>
      </c>
      <c r="I1148" s="82">
        <v>0</v>
      </c>
    </row>
    <row r="1149">
      <c r="A1149" s="83">
        <v>11781</v>
      </c>
      <c r="B1149" s="83" t="s">
        <v>4727</v>
      </c>
      <c r="C1149" s="82" t="s">
        <v>4729</v>
      </c>
      <c r="D1149" s="83" t="s">
        <v>4730</v>
      </c>
      <c r="E1149" s="82">
        <v>0</v>
      </c>
      <c r="H1149" s="82" t="e">
        <v>#N/A</v>
      </c>
      <c r="I1149" s="82" t="e">
        <v>#N/A</v>
      </c>
    </row>
    <row r="1150">
      <c r="A1150" s="83">
        <v>11780</v>
      </c>
      <c r="B1150" s="83" t="s">
        <v>4731</v>
      </c>
      <c r="C1150" s="82" t="s">
        <v>4733</v>
      </c>
      <c r="D1150" s="83" t="s">
        <v>4734</v>
      </c>
      <c r="E1150" s="82">
        <v>0</v>
      </c>
      <c r="H1150" s="82" t="e">
        <v>#N/A</v>
      </c>
      <c r="I1150" s="82" t="e">
        <v>#N/A</v>
      </c>
    </row>
    <row r="1151">
      <c r="A1151" s="83">
        <v>11758</v>
      </c>
      <c r="B1151" s="83" t="s">
        <v>4735</v>
      </c>
      <c r="C1151" s="82" t="s">
        <v>4737</v>
      </c>
      <c r="D1151" s="83" t="s">
        <v>4738</v>
      </c>
      <c r="E1151" s="82">
        <v>0</v>
      </c>
      <c r="F1151" s="82">
        <v>4</v>
      </c>
      <c r="G1151" s="82">
        <v>2</v>
      </c>
      <c r="H1151" s="82">
        <v>2</v>
      </c>
      <c r="I1151" s="82">
        <v>0</v>
      </c>
    </row>
    <row r="1152">
      <c r="A1152" s="83">
        <v>11757</v>
      </c>
      <c r="B1152" s="83" t="s">
        <v>4739</v>
      </c>
      <c r="C1152" s="82" t="s">
        <v>4741</v>
      </c>
      <c r="D1152" s="83" t="s">
        <v>4742</v>
      </c>
      <c r="E1152" s="82">
        <v>0</v>
      </c>
      <c r="G1152" s="82">
        <v>1</v>
      </c>
      <c r="H1152" s="82">
        <v>1</v>
      </c>
      <c r="I1152" s="82">
        <v>0</v>
      </c>
    </row>
    <row r="1153">
      <c r="A1153" s="83">
        <v>11756</v>
      </c>
      <c r="B1153" s="83" t="s">
        <v>4743</v>
      </c>
      <c r="C1153" s="82" t="s">
        <v>4745</v>
      </c>
      <c r="D1153" s="83" t="s">
        <v>4746</v>
      </c>
      <c r="E1153" s="82">
        <v>0</v>
      </c>
      <c r="H1153" s="82" t="e">
        <v>#N/A</v>
      </c>
      <c r="I1153" s="82" t="e">
        <v>#N/A</v>
      </c>
    </row>
    <row r="1154">
      <c r="A1154" s="83">
        <v>11753</v>
      </c>
      <c r="B1154" s="83" t="s">
        <v>4747</v>
      </c>
      <c r="C1154" s="82" t="s">
        <v>4749</v>
      </c>
      <c r="D1154" s="83" t="s">
        <v>4750</v>
      </c>
      <c r="E1154" s="82">
        <v>1</v>
      </c>
      <c r="G1154" s="82">
        <v>0</v>
      </c>
      <c r="H1154" s="82">
        <v>0</v>
      </c>
      <c r="I1154" s="82">
        <v>0</v>
      </c>
    </row>
    <row r="1155">
      <c r="A1155" s="83">
        <v>11752</v>
      </c>
      <c r="B1155" s="83" t="s">
        <v>4751</v>
      </c>
      <c r="C1155" s="82" t="s">
        <v>4753</v>
      </c>
      <c r="D1155" s="83" t="s">
        <v>4754</v>
      </c>
      <c r="E1155" s="82">
        <v>2</v>
      </c>
      <c r="G1155" s="82">
        <v>4</v>
      </c>
      <c r="H1155" s="82">
        <v>4</v>
      </c>
      <c r="I1155" s="82">
        <v>0</v>
      </c>
    </row>
    <row r="1156">
      <c r="A1156" s="83">
        <v>12848</v>
      </c>
      <c r="B1156" s="83" t="s">
        <v>4755</v>
      </c>
      <c r="C1156" s="82" t="s">
        <v>4757</v>
      </c>
      <c r="D1156" s="83" t="s">
        <v>4758</v>
      </c>
      <c r="E1156" s="82">
        <v>12</v>
      </c>
      <c r="F1156" s="82">
        <v>22</v>
      </c>
      <c r="G1156" s="82">
        <v>2</v>
      </c>
      <c r="H1156" s="82">
        <v>2</v>
      </c>
      <c r="I1156" s="82">
        <v>0</v>
      </c>
    </row>
    <row r="1157">
      <c r="A1157" s="83">
        <v>12847</v>
      </c>
      <c r="B1157" s="83" t="s">
        <v>4759</v>
      </c>
      <c r="C1157" s="82" t="s">
        <v>4761</v>
      </c>
      <c r="D1157" s="83" t="s">
        <v>4762</v>
      </c>
      <c r="E1157" s="82">
        <v>12</v>
      </c>
      <c r="F1157" s="82">
        <v>23</v>
      </c>
      <c r="G1157" s="82">
        <v>2</v>
      </c>
      <c r="H1157" s="82">
        <v>2</v>
      </c>
      <c r="I1157" s="82">
        <v>0</v>
      </c>
    </row>
    <row r="1158">
      <c r="A1158" s="83">
        <v>11759</v>
      </c>
      <c r="B1158" s="83" t="s">
        <v>4763</v>
      </c>
      <c r="C1158" s="82" t="s">
        <v>4765</v>
      </c>
      <c r="D1158" s="83" t="s">
        <v>4766</v>
      </c>
      <c r="E1158" s="82">
        <v>0</v>
      </c>
      <c r="H1158" s="82" t="e">
        <v>#N/A</v>
      </c>
      <c r="I1158" s="82" t="e">
        <v>#N/A</v>
      </c>
    </row>
    <row r="1159">
      <c r="A1159" s="83">
        <v>11751</v>
      </c>
      <c r="B1159" s="83" t="s">
        <v>4767</v>
      </c>
      <c r="C1159" s="82" t="s">
        <v>4769</v>
      </c>
      <c r="D1159" s="83" t="s">
        <v>4770</v>
      </c>
      <c r="E1159" s="82">
        <v>9</v>
      </c>
      <c r="H1159" s="82">
        <v>0</v>
      </c>
      <c r="I1159" s="82">
        <v>0</v>
      </c>
    </row>
    <row r="1160">
      <c r="A1160" s="83">
        <v>11750</v>
      </c>
      <c r="B1160" s="83" t="s">
        <v>4771</v>
      </c>
      <c r="C1160" s="82" t="s">
        <v>4773</v>
      </c>
      <c r="D1160" s="83" t="s">
        <v>4774</v>
      </c>
      <c r="E1160" s="82">
        <v>12</v>
      </c>
      <c r="H1160" s="82">
        <v>0</v>
      </c>
      <c r="I1160" s="82">
        <v>0</v>
      </c>
    </row>
    <row r="1161">
      <c r="A1161" s="83">
        <v>11755</v>
      </c>
      <c r="B1161" s="83" t="s">
        <v>4775</v>
      </c>
      <c r="C1161" s="82" t="s">
        <v>4777</v>
      </c>
      <c r="D1161" s="83" t="s">
        <v>4778</v>
      </c>
      <c r="E1161" s="82">
        <v>2</v>
      </c>
      <c r="G1161" s="82">
        <v>3</v>
      </c>
      <c r="H1161" s="82">
        <v>3</v>
      </c>
      <c r="I1161" s="82">
        <v>0</v>
      </c>
    </row>
    <row r="1162">
      <c r="A1162" s="83">
        <v>11754</v>
      </c>
      <c r="B1162" s="83" t="s">
        <v>4779</v>
      </c>
      <c r="C1162" s="82" t="s">
        <v>4781</v>
      </c>
      <c r="D1162" s="83" t="s">
        <v>4782</v>
      </c>
      <c r="E1162" s="82">
        <v>2</v>
      </c>
      <c r="G1162" s="82">
        <v>3</v>
      </c>
      <c r="H1162" s="82">
        <v>3</v>
      </c>
      <c r="I1162" s="82">
        <v>0</v>
      </c>
    </row>
    <row r="1163">
      <c r="A1163" s="83">
        <v>13840</v>
      </c>
      <c r="B1163" s="83" t="s">
        <v>4783</v>
      </c>
      <c r="C1163" s="82" t="s">
        <v>4785</v>
      </c>
      <c r="D1163" s="83" t="s">
        <v>4786</v>
      </c>
      <c r="E1163" s="82">
        <v>14</v>
      </c>
      <c r="G1163" s="82">
        <v>4</v>
      </c>
      <c r="H1163" s="82">
        <v>4</v>
      </c>
      <c r="I1163" s="82">
        <v>0</v>
      </c>
    </row>
    <row r="1164">
      <c r="A1164" s="83">
        <v>13839</v>
      </c>
      <c r="B1164" s="83" t="s">
        <v>4787</v>
      </c>
      <c r="C1164" s="82" t="s">
        <v>4789</v>
      </c>
      <c r="D1164" s="83" t="s">
        <v>4790</v>
      </c>
      <c r="E1164" s="82">
        <v>10</v>
      </c>
      <c r="G1164" s="82">
        <v>4</v>
      </c>
      <c r="H1164" s="82">
        <v>4</v>
      </c>
      <c r="I1164" s="82">
        <v>0</v>
      </c>
    </row>
    <row r="1165">
      <c r="A1165" s="82">
        <v>14020</v>
      </c>
      <c r="B1165" s="82" t="s">
        <v>4791</v>
      </c>
      <c r="C1165" s="82" t="s">
        <v>4793</v>
      </c>
      <c r="D1165" s="82" t="s">
        <v>4794</v>
      </c>
      <c r="E1165" s="82">
        <v>0</v>
      </c>
      <c r="H1165" s="82" t="e">
        <v>#N/A</v>
      </c>
      <c r="I1165" s="82" t="e">
        <v>#N/A</v>
      </c>
    </row>
    <row r="1166">
      <c r="A1166" s="82">
        <v>14022</v>
      </c>
      <c r="B1166" s="82" t="s">
        <v>4795</v>
      </c>
      <c r="C1166" s="82" t="s">
        <v>4797</v>
      </c>
      <c r="D1166" s="82" t="s">
        <v>4798</v>
      </c>
      <c r="E1166" s="82">
        <v>0</v>
      </c>
      <c r="H1166" s="82" t="e">
        <v>#N/A</v>
      </c>
      <c r="I1166" s="82" t="e">
        <v>#N/A</v>
      </c>
    </row>
    <row r="1167">
      <c r="A1167" s="82">
        <v>14021</v>
      </c>
      <c r="B1167" s="82" t="s">
        <v>4799</v>
      </c>
      <c r="C1167" s="82" t="s">
        <v>4801</v>
      </c>
      <c r="D1167" s="82" t="s">
        <v>4802</v>
      </c>
      <c r="E1167" s="82">
        <v>0</v>
      </c>
      <c r="H1167" s="82" t="e">
        <v>#N/A</v>
      </c>
      <c r="I1167" s="82" t="e">
        <v>#N/A</v>
      </c>
    </row>
    <row r="1168">
      <c r="A1168" s="83">
        <v>11969</v>
      </c>
      <c r="B1168" s="83" t="s">
        <v>4803</v>
      </c>
      <c r="C1168" s="82" t="s">
        <v>4805</v>
      </c>
      <c r="D1168" s="83" t="s">
        <v>4806</v>
      </c>
      <c r="E1168" s="82">
        <v>0</v>
      </c>
      <c r="F1168" s="82">
        <v>30</v>
      </c>
      <c r="G1168" s="82">
        <v>3</v>
      </c>
      <c r="H1168" s="82">
        <v>3</v>
      </c>
      <c r="I1168" s="82">
        <v>0</v>
      </c>
    </row>
    <row r="1169">
      <c r="A1169" s="83">
        <v>11970</v>
      </c>
      <c r="B1169" s="83" t="s">
        <v>4808</v>
      </c>
      <c r="C1169" s="82" t="s">
        <v>4810</v>
      </c>
      <c r="D1169" s="83" t="s">
        <v>4811</v>
      </c>
      <c r="E1169" s="82">
        <v>0</v>
      </c>
      <c r="F1169" s="82">
        <v>30</v>
      </c>
      <c r="G1169" s="82">
        <v>3</v>
      </c>
      <c r="H1169" s="82">
        <v>3</v>
      </c>
      <c r="I1169" s="82">
        <v>0</v>
      </c>
    </row>
    <row r="1170">
      <c r="A1170" s="83">
        <v>12024</v>
      </c>
      <c r="B1170" s="83" t="s">
        <v>4812</v>
      </c>
      <c r="C1170" s="82" t="s">
        <v>4814</v>
      </c>
      <c r="D1170" s="83" t="s">
        <v>4815</v>
      </c>
      <c r="E1170" s="82">
        <v>0</v>
      </c>
      <c r="H1170" s="82" t="e">
        <v>#N/A</v>
      </c>
      <c r="I1170" s="82" t="e">
        <v>#N/A</v>
      </c>
    </row>
    <row r="1171">
      <c r="A1171" s="83">
        <v>12025</v>
      </c>
      <c r="B1171" s="83" t="s">
        <v>4817</v>
      </c>
      <c r="C1171" s="82" t="s">
        <v>4819</v>
      </c>
      <c r="D1171" s="83" t="s">
        <v>4820</v>
      </c>
      <c r="E1171" s="82">
        <v>0</v>
      </c>
      <c r="H1171" s="82" t="e">
        <v>#N/A</v>
      </c>
      <c r="I1171" s="82" t="e">
        <v>#N/A</v>
      </c>
    </row>
    <row r="1172">
      <c r="A1172" s="83">
        <v>12023</v>
      </c>
      <c r="B1172" s="83" t="s">
        <v>4821</v>
      </c>
      <c r="C1172" s="82" t="s">
        <v>4823</v>
      </c>
      <c r="D1172" s="83" t="s">
        <v>4824</v>
      </c>
      <c r="E1172" s="82">
        <v>0</v>
      </c>
      <c r="F1172" s="82">
        <v>11</v>
      </c>
      <c r="G1172" s="82">
        <v>4</v>
      </c>
      <c r="H1172" s="82">
        <v>4</v>
      </c>
      <c r="I1172" s="82">
        <v>0</v>
      </c>
    </row>
    <row r="1173">
      <c r="A1173" s="83">
        <v>12026</v>
      </c>
      <c r="B1173" s="83" t="s">
        <v>4826</v>
      </c>
      <c r="C1173" s="82" t="s">
        <v>4828</v>
      </c>
      <c r="D1173" s="83" t="s">
        <v>4829</v>
      </c>
      <c r="E1173" s="82">
        <v>0</v>
      </c>
      <c r="F1173" s="82">
        <v>5</v>
      </c>
      <c r="G1173" s="82">
        <v>5</v>
      </c>
      <c r="H1173" s="82">
        <v>5</v>
      </c>
      <c r="I1173" s="82">
        <v>0</v>
      </c>
    </row>
    <row r="1174">
      <c r="A1174" s="83">
        <v>12027</v>
      </c>
      <c r="B1174" s="83" t="s">
        <v>4831</v>
      </c>
      <c r="C1174" s="82" t="s">
        <v>4833</v>
      </c>
      <c r="D1174" s="83" t="s">
        <v>4834</v>
      </c>
      <c r="E1174" s="82">
        <v>0</v>
      </c>
      <c r="F1174" s="82">
        <v>0</v>
      </c>
      <c r="G1174" s="82">
        <v>0</v>
      </c>
      <c r="H1174" s="82" t="e">
        <v>#N/A</v>
      </c>
      <c r="I1174" s="82" t="e">
        <v>#N/A</v>
      </c>
    </row>
    <row r="1175">
      <c r="A1175" s="83">
        <v>11968</v>
      </c>
      <c r="B1175" s="83" t="s">
        <v>4835</v>
      </c>
      <c r="C1175" s="82" t="s">
        <v>4837</v>
      </c>
      <c r="D1175" s="83" t="s">
        <v>4838</v>
      </c>
      <c r="E1175" s="82">
        <v>0</v>
      </c>
      <c r="F1175" s="82">
        <v>16</v>
      </c>
      <c r="H1175" s="82" t="e">
        <v>#N/A</v>
      </c>
      <c r="I1175" s="82" t="e">
        <v>#N/A</v>
      </c>
    </row>
    <row r="1176">
      <c r="A1176" s="83">
        <v>13662</v>
      </c>
      <c r="B1176" s="83" t="s">
        <v>4840</v>
      </c>
      <c r="C1176" s="82" t="s">
        <v>4842</v>
      </c>
      <c r="D1176" s="83" t="s">
        <v>4843</v>
      </c>
      <c r="E1176" s="82">
        <v>4</v>
      </c>
      <c r="G1176" s="82">
        <v>1</v>
      </c>
      <c r="H1176" s="82">
        <v>1</v>
      </c>
      <c r="I1176" s="82">
        <v>0</v>
      </c>
    </row>
    <row r="1177">
      <c r="A1177" s="83">
        <v>13661</v>
      </c>
      <c r="B1177" s="83" t="s">
        <v>4844</v>
      </c>
      <c r="C1177" s="82" t="s">
        <v>4846</v>
      </c>
      <c r="D1177" s="83" t="s">
        <v>4847</v>
      </c>
      <c r="E1177" s="82">
        <v>6</v>
      </c>
      <c r="G1177" s="82">
        <v>1</v>
      </c>
      <c r="H1177" s="82">
        <v>1</v>
      </c>
      <c r="I1177" s="82">
        <v>0</v>
      </c>
    </row>
    <row r="1178">
      <c r="A1178" s="82">
        <v>13735</v>
      </c>
      <c r="B1178" s="82" t="s">
        <v>4848</v>
      </c>
      <c r="C1178" s="82" t="s">
        <v>4850</v>
      </c>
      <c r="D1178" s="82" t="s">
        <v>4851</v>
      </c>
      <c r="E1178" s="82">
        <v>4</v>
      </c>
      <c r="F1178" s="82">
        <v>69</v>
      </c>
      <c r="G1178" s="82">
        <v>0</v>
      </c>
      <c r="H1178" s="82">
        <v>0</v>
      </c>
      <c r="I1178" s="82">
        <v>0</v>
      </c>
    </row>
    <row r="1179">
      <c r="A1179" s="82">
        <v>13734</v>
      </c>
      <c r="B1179" s="82" t="s">
        <v>4852</v>
      </c>
      <c r="C1179" s="82" t="s">
        <v>4854</v>
      </c>
      <c r="D1179" s="82" t="s">
        <v>4851</v>
      </c>
      <c r="E1179" s="82">
        <v>3</v>
      </c>
      <c r="F1179" s="82">
        <v>81</v>
      </c>
      <c r="G1179" s="82">
        <v>3</v>
      </c>
      <c r="H1179" s="82">
        <v>3</v>
      </c>
      <c r="I1179" s="82">
        <v>0</v>
      </c>
    </row>
    <row r="1180">
      <c r="A1180" s="83">
        <v>12397</v>
      </c>
      <c r="B1180" s="83" t="s">
        <v>4855</v>
      </c>
      <c r="C1180" s="82" t="s">
        <v>4857</v>
      </c>
      <c r="D1180" s="83" t="s">
        <v>4858</v>
      </c>
      <c r="E1180" s="82">
        <v>0</v>
      </c>
      <c r="F1180" s="82">
        <v>7</v>
      </c>
      <c r="G1180" s="82">
        <v>3</v>
      </c>
      <c r="H1180" s="82">
        <v>3</v>
      </c>
      <c r="I1180" s="82">
        <v>0</v>
      </c>
    </row>
    <row r="1181">
      <c r="A1181" s="83">
        <v>11145</v>
      </c>
      <c r="B1181" s="83" t="s">
        <v>4860</v>
      </c>
      <c r="C1181" s="82" t="s">
        <v>4862</v>
      </c>
      <c r="D1181" s="83" t="s">
        <v>4863</v>
      </c>
      <c r="E1181" s="82">
        <v>6</v>
      </c>
      <c r="F1181" s="82">
        <v>12</v>
      </c>
      <c r="G1181" s="82">
        <v>1</v>
      </c>
      <c r="H1181" s="82">
        <v>1</v>
      </c>
      <c r="I1181" s="82">
        <v>0</v>
      </c>
    </row>
    <row r="1182">
      <c r="A1182" s="83">
        <v>11142</v>
      </c>
      <c r="B1182" s="83" t="s">
        <v>4864</v>
      </c>
      <c r="C1182" s="82" t="s">
        <v>4866</v>
      </c>
      <c r="D1182" s="83" t="s">
        <v>4867</v>
      </c>
      <c r="E1182" s="82">
        <v>6</v>
      </c>
      <c r="F1182" s="82">
        <v>0</v>
      </c>
      <c r="G1182" s="82">
        <v>9</v>
      </c>
      <c r="H1182" s="82">
        <v>9</v>
      </c>
      <c r="I1182" s="82">
        <v>0</v>
      </c>
    </row>
    <row r="1183">
      <c r="A1183" s="83">
        <v>11141</v>
      </c>
      <c r="B1183" s="83" t="s">
        <v>4868</v>
      </c>
      <c r="C1183" s="82" t="s">
        <v>4870</v>
      </c>
      <c r="D1183" s="83" t="s">
        <v>4871</v>
      </c>
      <c r="E1183" s="82">
        <v>0</v>
      </c>
      <c r="F1183" s="82">
        <v>2</v>
      </c>
      <c r="G1183" s="82">
        <v>4</v>
      </c>
      <c r="H1183" s="82">
        <v>4</v>
      </c>
      <c r="I1183" s="82">
        <v>0</v>
      </c>
    </row>
    <row r="1184">
      <c r="A1184" s="83">
        <v>11775</v>
      </c>
      <c r="B1184" s="83" t="s">
        <v>4872</v>
      </c>
      <c r="C1184" s="82" t="s">
        <v>4874</v>
      </c>
      <c r="D1184" s="83" t="s">
        <v>4875</v>
      </c>
      <c r="E1184" s="82">
        <v>0</v>
      </c>
      <c r="F1184" s="82">
        <v>0</v>
      </c>
      <c r="G1184" s="82">
        <v>5</v>
      </c>
      <c r="H1184" s="82">
        <v>5</v>
      </c>
      <c r="I1184" s="82">
        <v>0</v>
      </c>
    </row>
    <row r="1185">
      <c r="A1185" s="83">
        <v>12774</v>
      </c>
      <c r="B1185" s="83" t="s">
        <v>4876</v>
      </c>
      <c r="C1185" s="82" t="s">
        <v>4878</v>
      </c>
      <c r="D1185" s="83" t="s">
        <v>4879</v>
      </c>
      <c r="E1185" s="82">
        <v>2</v>
      </c>
      <c r="F1185" s="82">
        <v>0</v>
      </c>
      <c r="G1185" s="82">
        <v>9</v>
      </c>
      <c r="H1185" s="82">
        <v>9</v>
      </c>
      <c r="I1185" s="82">
        <v>0</v>
      </c>
    </row>
    <row r="1186">
      <c r="A1186" s="83">
        <v>12773</v>
      </c>
      <c r="B1186" s="83" t="s">
        <v>4880</v>
      </c>
      <c r="C1186" s="82" t="s">
        <v>4882</v>
      </c>
      <c r="D1186" s="83" t="s">
        <v>4883</v>
      </c>
      <c r="E1186" s="82">
        <v>1</v>
      </c>
      <c r="F1186" s="82">
        <v>0</v>
      </c>
      <c r="G1186" s="82">
        <v>7</v>
      </c>
      <c r="H1186" s="82">
        <v>7</v>
      </c>
      <c r="I1186" s="82">
        <v>0</v>
      </c>
    </row>
    <row r="1187">
      <c r="A1187" s="83">
        <v>11146</v>
      </c>
      <c r="B1187" s="83" t="s">
        <v>4884</v>
      </c>
      <c r="C1187" s="82" t="s">
        <v>4886</v>
      </c>
      <c r="D1187" s="83" t="s">
        <v>4887</v>
      </c>
      <c r="E1187" s="82">
        <v>0</v>
      </c>
      <c r="F1187" s="82">
        <v>12</v>
      </c>
      <c r="H1187" s="82" t="e">
        <v>#N/A</v>
      </c>
      <c r="I1187" s="82" t="e">
        <v>#N/A</v>
      </c>
    </row>
    <row r="1188">
      <c r="A1188" s="83">
        <v>11774</v>
      </c>
      <c r="B1188" s="83" t="s">
        <v>4888</v>
      </c>
      <c r="C1188" s="82" t="s">
        <v>4890</v>
      </c>
      <c r="D1188" s="83" t="s">
        <v>4891</v>
      </c>
      <c r="E1188" s="82">
        <v>0</v>
      </c>
      <c r="F1188" s="82">
        <v>117</v>
      </c>
      <c r="G1188" s="82">
        <v>9</v>
      </c>
      <c r="H1188" s="82">
        <v>9</v>
      </c>
      <c r="I1188" s="82">
        <v>0</v>
      </c>
    </row>
    <row r="1189">
      <c r="A1189" s="83">
        <v>11149</v>
      </c>
      <c r="B1189" s="83" t="s">
        <v>4892</v>
      </c>
      <c r="C1189" s="82" t="s">
        <v>4894</v>
      </c>
      <c r="D1189" s="83" t="s">
        <v>4895</v>
      </c>
      <c r="E1189" s="82">
        <v>0</v>
      </c>
      <c r="F1189" s="82">
        <v>118</v>
      </c>
      <c r="G1189" s="82">
        <v>16</v>
      </c>
      <c r="H1189" s="82">
        <v>16</v>
      </c>
      <c r="I1189" s="82">
        <v>0</v>
      </c>
    </row>
    <row r="1190">
      <c r="A1190" s="83">
        <v>11140</v>
      </c>
      <c r="B1190" s="83" t="s">
        <v>4896</v>
      </c>
      <c r="C1190" s="82" t="s">
        <v>4898</v>
      </c>
      <c r="D1190" s="83" t="s">
        <v>4899</v>
      </c>
      <c r="E1190" s="82">
        <v>0</v>
      </c>
      <c r="G1190" s="82">
        <v>1</v>
      </c>
      <c r="H1190" s="82">
        <v>1</v>
      </c>
      <c r="I1190" s="82">
        <v>0</v>
      </c>
    </row>
    <row r="1191">
      <c r="A1191" s="83">
        <v>11139</v>
      </c>
      <c r="B1191" s="83" t="s">
        <v>4900</v>
      </c>
      <c r="C1191" s="82" t="s">
        <v>4902</v>
      </c>
      <c r="D1191" s="83" t="s">
        <v>4903</v>
      </c>
      <c r="E1191" s="82">
        <v>1</v>
      </c>
      <c r="G1191" s="82">
        <v>1</v>
      </c>
      <c r="H1191" s="82">
        <v>1</v>
      </c>
      <c r="I1191" s="82">
        <v>0</v>
      </c>
    </row>
    <row r="1192">
      <c r="A1192" s="83">
        <v>11144</v>
      </c>
      <c r="B1192" s="83" t="s">
        <v>4904</v>
      </c>
      <c r="C1192" s="82" t="s">
        <v>4906</v>
      </c>
      <c r="D1192" s="83" t="s">
        <v>4907</v>
      </c>
      <c r="E1192" s="82">
        <v>1</v>
      </c>
      <c r="G1192" s="82">
        <v>9</v>
      </c>
      <c r="H1192" s="82">
        <v>9</v>
      </c>
      <c r="I1192" s="82">
        <v>0</v>
      </c>
    </row>
    <row r="1193">
      <c r="A1193" s="83">
        <v>11143</v>
      </c>
      <c r="B1193" s="83" t="s">
        <v>4908</v>
      </c>
      <c r="C1193" s="82" t="s">
        <v>4910</v>
      </c>
      <c r="D1193" s="83" t="s">
        <v>4911</v>
      </c>
      <c r="E1193" s="82">
        <v>1</v>
      </c>
      <c r="G1193" s="82">
        <v>8</v>
      </c>
      <c r="H1193" s="82">
        <v>8</v>
      </c>
      <c r="I1193" s="82">
        <v>0</v>
      </c>
    </row>
    <row r="1194">
      <c r="A1194" s="83">
        <v>13850</v>
      </c>
      <c r="B1194" s="83" t="s">
        <v>4912</v>
      </c>
      <c r="C1194" s="82" t="s">
        <v>4914</v>
      </c>
      <c r="D1194" s="83" t="s">
        <v>4915</v>
      </c>
      <c r="E1194" s="82">
        <v>0</v>
      </c>
      <c r="H1194" s="82" t="e">
        <v>#N/A</v>
      </c>
      <c r="I1194" s="82" t="e">
        <v>#N/A</v>
      </c>
    </row>
    <row r="1195">
      <c r="A1195" s="83">
        <v>10491</v>
      </c>
      <c r="B1195" s="83" t="s">
        <v>4917</v>
      </c>
      <c r="C1195" s="82" t="s">
        <v>4919</v>
      </c>
      <c r="D1195" s="83" t="s">
        <v>4920</v>
      </c>
      <c r="E1195" s="82">
        <v>0</v>
      </c>
      <c r="F1195" s="82">
        <v>10</v>
      </c>
      <c r="G1195" s="82">
        <v>9</v>
      </c>
      <c r="H1195" s="82">
        <v>9</v>
      </c>
      <c r="I1195" s="82">
        <v>0</v>
      </c>
    </row>
    <row r="1196">
      <c r="A1196" s="83">
        <v>10490</v>
      </c>
      <c r="B1196" s="83" t="s">
        <v>4921</v>
      </c>
      <c r="C1196" s="82" t="s">
        <v>4923</v>
      </c>
      <c r="D1196" s="83" t="s">
        <v>4924</v>
      </c>
      <c r="E1196" s="82">
        <v>7</v>
      </c>
      <c r="F1196" s="82">
        <v>10</v>
      </c>
      <c r="G1196" s="82">
        <v>8</v>
      </c>
      <c r="H1196" s="82">
        <v>8</v>
      </c>
      <c r="I1196" s="82">
        <v>0</v>
      </c>
    </row>
    <row r="1197">
      <c r="A1197" s="83">
        <v>10493</v>
      </c>
      <c r="B1197" s="83" t="s">
        <v>4925</v>
      </c>
      <c r="C1197" s="82" t="s">
        <v>4927</v>
      </c>
      <c r="D1197" s="83" t="s">
        <v>4928</v>
      </c>
      <c r="E1197" s="82">
        <v>3</v>
      </c>
      <c r="F1197" s="82">
        <v>4</v>
      </c>
      <c r="G1197" s="82">
        <v>11</v>
      </c>
      <c r="H1197" s="82">
        <v>11</v>
      </c>
      <c r="I1197" s="82">
        <v>0</v>
      </c>
    </row>
    <row r="1198">
      <c r="A1198" s="83">
        <v>10492</v>
      </c>
      <c r="B1198" s="83" t="s">
        <v>4929</v>
      </c>
      <c r="C1198" s="82" t="s">
        <v>4931</v>
      </c>
      <c r="D1198" s="83" t="s">
        <v>4932</v>
      </c>
      <c r="E1198" s="82">
        <v>6</v>
      </c>
      <c r="F1198" s="82">
        <v>12</v>
      </c>
      <c r="G1198" s="82">
        <v>12</v>
      </c>
      <c r="H1198" s="82">
        <v>12</v>
      </c>
      <c r="I1198" s="82">
        <v>0</v>
      </c>
    </row>
    <row r="1199">
      <c r="A1199" s="82">
        <v>10489</v>
      </c>
      <c r="B1199" s="82" t="s">
        <v>4933</v>
      </c>
      <c r="C1199" s="82" t="s">
        <v>4935</v>
      </c>
      <c r="D1199" s="82" t="s">
        <v>4936</v>
      </c>
      <c r="E1199" s="82">
        <v>6</v>
      </c>
      <c r="F1199" s="82">
        <v>18</v>
      </c>
      <c r="G1199" s="82">
        <v>4</v>
      </c>
      <c r="H1199" s="82">
        <v>4</v>
      </c>
      <c r="I1199" s="82">
        <v>0</v>
      </c>
    </row>
    <row r="1200">
      <c r="A1200" s="82">
        <v>10488</v>
      </c>
      <c r="B1200" s="82" t="s">
        <v>4937</v>
      </c>
      <c r="C1200" s="82" t="s">
        <v>4939</v>
      </c>
      <c r="D1200" s="82" t="s">
        <v>4940</v>
      </c>
      <c r="E1200" s="82">
        <v>8</v>
      </c>
      <c r="F1200" s="82">
        <v>19</v>
      </c>
      <c r="G1200" s="82">
        <v>6</v>
      </c>
      <c r="H1200" s="82">
        <v>6</v>
      </c>
      <c r="I1200" s="82">
        <v>0</v>
      </c>
    </row>
    <row r="1201">
      <c r="A1201" s="83">
        <v>10487</v>
      </c>
      <c r="B1201" s="83" t="s">
        <v>4941</v>
      </c>
      <c r="C1201" s="82" t="s">
        <v>4943</v>
      </c>
      <c r="D1201" s="83" t="s">
        <v>4944</v>
      </c>
      <c r="E1201" s="82">
        <v>3</v>
      </c>
      <c r="F1201" s="82">
        <v>23</v>
      </c>
      <c r="G1201" s="82">
        <v>9</v>
      </c>
      <c r="H1201" s="82">
        <v>9</v>
      </c>
      <c r="I1201" s="82">
        <v>0</v>
      </c>
    </row>
    <row r="1202">
      <c r="A1202" s="83">
        <v>10486</v>
      </c>
      <c r="B1202" s="83" t="s">
        <v>4945</v>
      </c>
      <c r="C1202" s="82" t="s">
        <v>4947</v>
      </c>
      <c r="D1202" s="83" t="s">
        <v>4948</v>
      </c>
      <c r="E1202" s="82">
        <v>4</v>
      </c>
      <c r="F1202" s="82">
        <v>34</v>
      </c>
      <c r="G1202" s="82">
        <v>10</v>
      </c>
      <c r="H1202" s="82">
        <v>10</v>
      </c>
      <c r="I1202" s="82">
        <v>0</v>
      </c>
    </row>
    <row r="1203">
      <c r="A1203" s="83">
        <v>10495</v>
      </c>
      <c r="B1203" s="83" t="s">
        <v>4949</v>
      </c>
      <c r="C1203" s="82" t="s">
        <v>4951</v>
      </c>
      <c r="D1203" s="83" t="s">
        <v>4952</v>
      </c>
      <c r="E1203" s="82">
        <v>4</v>
      </c>
      <c r="F1203" s="82">
        <v>15</v>
      </c>
      <c r="G1203" s="82">
        <v>12</v>
      </c>
      <c r="H1203" s="82">
        <v>12</v>
      </c>
      <c r="I1203" s="82">
        <v>0</v>
      </c>
    </row>
    <row r="1204">
      <c r="A1204" s="83">
        <v>10494</v>
      </c>
      <c r="B1204" s="83" t="s">
        <v>4953</v>
      </c>
      <c r="C1204" s="82" t="s">
        <v>4955</v>
      </c>
      <c r="D1204" s="83" t="s">
        <v>4956</v>
      </c>
      <c r="E1204" s="82">
        <v>4</v>
      </c>
      <c r="F1204" s="82">
        <v>14</v>
      </c>
      <c r="G1204" s="82">
        <v>9</v>
      </c>
      <c r="H1204" s="82">
        <v>9</v>
      </c>
      <c r="I1204" s="82">
        <v>0</v>
      </c>
    </row>
    <row r="1205">
      <c r="A1205" s="83">
        <v>10499</v>
      </c>
      <c r="B1205" s="83" t="s">
        <v>4957</v>
      </c>
      <c r="C1205" s="82" t="s">
        <v>4959</v>
      </c>
      <c r="D1205" s="83" t="s">
        <v>4960</v>
      </c>
      <c r="E1205" s="82">
        <v>4</v>
      </c>
      <c r="F1205" s="82">
        <v>32</v>
      </c>
      <c r="G1205" s="82">
        <v>8</v>
      </c>
      <c r="H1205" s="82">
        <v>8</v>
      </c>
      <c r="I1205" s="82">
        <v>0</v>
      </c>
    </row>
    <row r="1206">
      <c r="A1206" s="83">
        <v>10498</v>
      </c>
      <c r="B1206" s="83" t="s">
        <v>4961</v>
      </c>
      <c r="C1206" s="82" t="s">
        <v>4963</v>
      </c>
      <c r="D1206" s="83" t="s">
        <v>4964</v>
      </c>
      <c r="E1206" s="82">
        <v>6</v>
      </c>
      <c r="F1206" s="82">
        <v>30</v>
      </c>
      <c r="G1206" s="82">
        <v>9</v>
      </c>
      <c r="H1206" s="82">
        <v>9</v>
      </c>
      <c r="I1206" s="82">
        <v>0</v>
      </c>
    </row>
    <row r="1207">
      <c r="A1207" s="83">
        <v>10501</v>
      </c>
      <c r="B1207" s="83" t="s">
        <v>4965</v>
      </c>
      <c r="C1207" s="82" t="s">
        <v>4967</v>
      </c>
      <c r="D1207" s="83" t="s">
        <v>4968</v>
      </c>
      <c r="E1207" s="82">
        <v>3</v>
      </c>
      <c r="G1207" s="82">
        <v>2</v>
      </c>
      <c r="H1207" s="82">
        <v>2</v>
      </c>
      <c r="I1207" s="82">
        <v>0</v>
      </c>
    </row>
    <row r="1208">
      <c r="A1208" s="83">
        <v>10500</v>
      </c>
      <c r="B1208" s="83" t="s">
        <v>4969</v>
      </c>
      <c r="C1208" s="82" t="s">
        <v>4971</v>
      </c>
      <c r="D1208" s="83" t="s">
        <v>4972</v>
      </c>
      <c r="E1208" s="82">
        <v>3</v>
      </c>
      <c r="G1208" s="82">
        <v>3</v>
      </c>
      <c r="H1208" s="82">
        <v>3</v>
      </c>
      <c r="I1208" s="82">
        <v>0</v>
      </c>
    </row>
    <row r="1209">
      <c r="A1209" s="83">
        <v>11362</v>
      </c>
      <c r="B1209" s="83" t="s">
        <v>4973</v>
      </c>
      <c r="C1209" s="82" t="s">
        <v>4975</v>
      </c>
      <c r="D1209" s="83" t="s">
        <v>4976</v>
      </c>
      <c r="E1209" s="82">
        <v>0</v>
      </c>
      <c r="H1209" s="82" t="e">
        <v>#N/A</v>
      </c>
      <c r="I1209" s="82" t="e">
        <v>#N/A</v>
      </c>
    </row>
    <row r="1210">
      <c r="A1210" s="83">
        <v>10497</v>
      </c>
      <c r="B1210" s="83" t="s">
        <v>4977</v>
      </c>
      <c r="C1210" s="82" t="s">
        <v>4979</v>
      </c>
      <c r="D1210" s="83" t="s">
        <v>4980</v>
      </c>
      <c r="E1210" s="82">
        <v>0</v>
      </c>
      <c r="F1210" s="82">
        <v>11</v>
      </c>
      <c r="G1210" s="82">
        <v>2</v>
      </c>
      <c r="H1210" s="82">
        <v>2</v>
      </c>
      <c r="I1210" s="82">
        <v>0</v>
      </c>
    </row>
    <row r="1211">
      <c r="A1211" s="83">
        <v>10496</v>
      </c>
      <c r="B1211" s="83" t="s">
        <v>4981</v>
      </c>
      <c r="C1211" s="82" t="s">
        <v>4983</v>
      </c>
      <c r="D1211" s="83" t="s">
        <v>4984</v>
      </c>
      <c r="E1211" s="82">
        <v>0</v>
      </c>
      <c r="F1211" s="82">
        <v>17</v>
      </c>
      <c r="G1211" s="82">
        <v>1</v>
      </c>
      <c r="H1211" s="82">
        <v>1</v>
      </c>
      <c r="I1211" s="82">
        <v>0</v>
      </c>
    </row>
    <row r="1212">
      <c r="A1212" s="83">
        <v>10503</v>
      </c>
      <c r="B1212" s="83" t="s">
        <v>4985</v>
      </c>
      <c r="C1212" s="82" t="s">
        <v>4987</v>
      </c>
      <c r="D1212" s="83" t="s">
        <v>4988</v>
      </c>
      <c r="E1212" s="82">
        <v>7</v>
      </c>
      <c r="F1212" s="82">
        <v>0</v>
      </c>
      <c r="G1212" s="82">
        <v>6</v>
      </c>
      <c r="H1212" s="82">
        <v>6</v>
      </c>
      <c r="I1212" s="82">
        <v>0</v>
      </c>
    </row>
    <row r="1213">
      <c r="A1213" s="83">
        <v>10502</v>
      </c>
      <c r="B1213" s="83" t="s">
        <v>4989</v>
      </c>
      <c r="C1213" s="82" t="s">
        <v>4991</v>
      </c>
      <c r="D1213" s="83" t="s">
        <v>4992</v>
      </c>
      <c r="E1213" s="82">
        <v>5</v>
      </c>
      <c r="F1213" s="82">
        <v>5</v>
      </c>
      <c r="G1213" s="82">
        <v>6</v>
      </c>
      <c r="H1213" s="82">
        <v>6</v>
      </c>
      <c r="I1213" s="82">
        <v>0</v>
      </c>
    </row>
    <row r="1214">
      <c r="A1214" s="83">
        <v>13838</v>
      </c>
      <c r="B1214" s="83" t="s">
        <v>4993</v>
      </c>
      <c r="C1214" s="82" t="s">
        <v>4995</v>
      </c>
      <c r="D1214" s="83" t="s">
        <v>4996</v>
      </c>
      <c r="E1214" s="82">
        <v>2</v>
      </c>
      <c r="G1214" s="82">
        <v>3</v>
      </c>
      <c r="H1214" s="82">
        <v>3</v>
      </c>
      <c r="I1214" s="82">
        <v>0</v>
      </c>
    </row>
    <row r="1215">
      <c r="A1215" s="83">
        <v>13837</v>
      </c>
      <c r="B1215" s="83" t="s">
        <v>4997</v>
      </c>
      <c r="C1215" s="82" t="s">
        <v>4999</v>
      </c>
      <c r="D1215" s="83" t="s">
        <v>5000</v>
      </c>
      <c r="E1215" s="82">
        <v>2</v>
      </c>
      <c r="G1215" s="82">
        <v>2</v>
      </c>
      <c r="H1215" s="82">
        <v>2</v>
      </c>
      <c r="I1215" s="82">
        <v>0</v>
      </c>
    </row>
    <row r="1216">
      <c r="A1216" s="83">
        <v>13796</v>
      </c>
      <c r="B1216" s="83" t="s">
        <v>5001</v>
      </c>
      <c r="C1216" s="82" t="s">
        <v>5003</v>
      </c>
      <c r="D1216" s="83" t="s">
        <v>5004</v>
      </c>
      <c r="E1216" s="82">
        <v>3</v>
      </c>
      <c r="H1216" s="82">
        <v>0</v>
      </c>
      <c r="I1216" s="82">
        <v>0</v>
      </c>
    </row>
    <row r="1217">
      <c r="A1217" s="83">
        <v>13797</v>
      </c>
      <c r="B1217" s="83" t="s">
        <v>5005</v>
      </c>
      <c r="C1217" s="82" t="s">
        <v>5007</v>
      </c>
      <c r="D1217" s="83" t="s">
        <v>5008</v>
      </c>
      <c r="E1217" s="82">
        <v>2</v>
      </c>
      <c r="H1217" s="82">
        <v>0</v>
      </c>
      <c r="I1217" s="82">
        <v>0</v>
      </c>
    </row>
    <row r="1218">
      <c r="A1218" s="83">
        <v>12049</v>
      </c>
      <c r="B1218" s="83" t="s">
        <v>5009</v>
      </c>
      <c r="C1218" s="82" t="s">
        <v>5011</v>
      </c>
      <c r="D1218" s="83" t="s">
        <v>5012</v>
      </c>
      <c r="E1218" s="82">
        <v>2</v>
      </c>
      <c r="F1218" s="82">
        <v>6</v>
      </c>
      <c r="H1218" s="82">
        <v>0</v>
      </c>
      <c r="I1218" s="82">
        <v>0</v>
      </c>
    </row>
    <row r="1219">
      <c r="A1219" s="83">
        <v>12048</v>
      </c>
      <c r="B1219" s="83" t="s">
        <v>5013</v>
      </c>
      <c r="C1219" s="82" t="s">
        <v>5015</v>
      </c>
      <c r="D1219" s="83" t="s">
        <v>5016</v>
      </c>
      <c r="E1219" s="82">
        <v>0</v>
      </c>
      <c r="F1219" s="82">
        <v>6</v>
      </c>
      <c r="H1219" s="82" t="e">
        <v>#N/A</v>
      </c>
      <c r="I1219" s="82" t="e">
        <v>#N/A</v>
      </c>
    </row>
    <row r="1220">
      <c r="A1220" s="83">
        <v>10452</v>
      </c>
      <c r="B1220" s="83" t="s">
        <v>5017</v>
      </c>
      <c r="C1220" s="82" t="s">
        <v>5019</v>
      </c>
      <c r="D1220" s="83" t="s">
        <v>5020</v>
      </c>
      <c r="E1220" s="82">
        <v>5</v>
      </c>
      <c r="F1220" s="82">
        <v>5</v>
      </c>
      <c r="G1220" s="82">
        <v>4</v>
      </c>
      <c r="H1220" s="82">
        <v>4</v>
      </c>
      <c r="I1220" s="82">
        <v>0</v>
      </c>
    </row>
    <row r="1221">
      <c r="A1221" s="83">
        <v>10451</v>
      </c>
      <c r="B1221" s="83" t="s">
        <v>5021</v>
      </c>
      <c r="C1221" s="82" t="s">
        <v>5023</v>
      </c>
      <c r="D1221" s="83" t="s">
        <v>5024</v>
      </c>
      <c r="E1221" s="82">
        <v>0</v>
      </c>
      <c r="F1221" s="82">
        <v>0</v>
      </c>
      <c r="G1221" s="82">
        <v>0</v>
      </c>
      <c r="H1221" s="82" t="e">
        <v>#N/A</v>
      </c>
      <c r="I1221" s="82" t="e">
        <v>#N/A</v>
      </c>
    </row>
    <row r="1222">
      <c r="A1222" s="83">
        <v>12642</v>
      </c>
      <c r="B1222" s="83" t="s">
        <v>5025</v>
      </c>
      <c r="C1222" s="82" t="s">
        <v>5027</v>
      </c>
      <c r="D1222" s="83" t="s">
        <v>5028</v>
      </c>
      <c r="E1222" s="82">
        <v>0</v>
      </c>
      <c r="H1222" s="82" t="e">
        <v>#N/A</v>
      </c>
      <c r="I1222" s="82" t="e">
        <v>#N/A</v>
      </c>
    </row>
    <row r="1223">
      <c r="A1223" s="83">
        <v>10454</v>
      </c>
      <c r="B1223" s="83" t="s">
        <v>5029</v>
      </c>
      <c r="C1223" s="82" t="s">
        <v>5031</v>
      </c>
      <c r="D1223" s="83" t="s">
        <v>5032</v>
      </c>
      <c r="E1223" s="82">
        <v>8</v>
      </c>
      <c r="F1223" s="82">
        <v>26</v>
      </c>
      <c r="G1223" s="82">
        <v>8</v>
      </c>
      <c r="H1223" s="82">
        <v>8</v>
      </c>
      <c r="I1223" s="82">
        <v>0</v>
      </c>
    </row>
    <row r="1224">
      <c r="A1224" s="83">
        <v>10453</v>
      </c>
      <c r="B1224" s="83" t="s">
        <v>5033</v>
      </c>
      <c r="C1224" s="82" t="s">
        <v>5035</v>
      </c>
      <c r="D1224" s="83" t="s">
        <v>5036</v>
      </c>
      <c r="E1224" s="82">
        <v>5</v>
      </c>
      <c r="F1224" s="82">
        <v>47</v>
      </c>
      <c r="G1224" s="82">
        <v>7</v>
      </c>
      <c r="H1224" s="82">
        <v>7</v>
      </c>
      <c r="I1224" s="82">
        <v>0</v>
      </c>
    </row>
    <row r="1225">
      <c r="A1225" s="83">
        <v>13963</v>
      </c>
      <c r="B1225" s="83" t="s">
        <v>5038</v>
      </c>
      <c r="C1225" s="82" t="s">
        <v>5040</v>
      </c>
      <c r="D1225" s="83" t="s">
        <v>5041</v>
      </c>
      <c r="E1225" s="82">
        <v>0</v>
      </c>
      <c r="F1225" s="82">
        <v>33</v>
      </c>
      <c r="H1225" s="82" t="e">
        <v>#N/A</v>
      </c>
      <c r="I1225" s="82" t="e">
        <v>#N/A</v>
      </c>
    </row>
    <row r="1226">
      <c r="A1226" s="83">
        <v>13962</v>
      </c>
      <c r="B1226" s="83" t="s">
        <v>5043</v>
      </c>
      <c r="C1226" s="82" t="s">
        <v>5045</v>
      </c>
      <c r="D1226" s="83" t="s">
        <v>5046</v>
      </c>
      <c r="E1226" s="82">
        <v>0</v>
      </c>
      <c r="F1226" s="82">
        <v>33</v>
      </c>
      <c r="H1226" s="82" t="e">
        <v>#N/A</v>
      </c>
      <c r="I1226" s="82" t="e">
        <v>#N/A</v>
      </c>
    </row>
    <row r="1227">
      <c r="A1227" s="83">
        <v>11926</v>
      </c>
      <c r="B1227" s="83" t="s">
        <v>5047</v>
      </c>
      <c r="C1227" s="82" t="s">
        <v>5049</v>
      </c>
      <c r="D1227" s="83" t="s">
        <v>5050</v>
      </c>
      <c r="E1227" s="82">
        <v>0</v>
      </c>
      <c r="H1227" s="82" t="e">
        <v>#N/A</v>
      </c>
      <c r="I1227" s="82" t="e">
        <v>#N/A</v>
      </c>
    </row>
    <row r="1228">
      <c r="A1228" s="83">
        <v>10191</v>
      </c>
      <c r="B1228" s="83" t="s">
        <v>5052</v>
      </c>
      <c r="C1228" s="82" t="s">
        <v>5054</v>
      </c>
      <c r="D1228" s="83" t="s">
        <v>5055</v>
      </c>
      <c r="E1228" s="82">
        <v>6</v>
      </c>
      <c r="F1228" s="82">
        <v>20</v>
      </c>
      <c r="G1228" s="82">
        <v>4</v>
      </c>
      <c r="H1228" s="82">
        <v>4</v>
      </c>
      <c r="I1228" s="82">
        <v>0</v>
      </c>
    </row>
    <row r="1229">
      <c r="A1229" s="83">
        <v>10190</v>
      </c>
      <c r="B1229" s="83" t="s">
        <v>5056</v>
      </c>
      <c r="C1229" s="82" t="s">
        <v>5058</v>
      </c>
      <c r="D1229" s="83" t="s">
        <v>5059</v>
      </c>
      <c r="E1229" s="82">
        <v>20</v>
      </c>
      <c r="F1229" s="82">
        <v>15</v>
      </c>
      <c r="G1229" s="82">
        <v>14</v>
      </c>
      <c r="H1229" s="82">
        <v>14</v>
      </c>
      <c r="I1229" s="82">
        <v>0</v>
      </c>
    </row>
    <row r="1230">
      <c r="A1230" s="83">
        <v>12369</v>
      </c>
      <c r="B1230" s="83" t="s">
        <v>5060</v>
      </c>
      <c r="C1230" s="82" t="s">
        <v>5062</v>
      </c>
      <c r="D1230" s="83" t="s">
        <v>5063</v>
      </c>
      <c r="E1230" s="82">
        <v>4</v>
      </c>
      <c r="H1230" s="82">
        <v>0</v>
      </c>
      <c r="I1230" s="82">
        <v>0</v>
      </c>
    </row>
    <row r="1231">
      <c r="A1231" s="83">
        <v>12368</v>
      </c>
      <c r="B1231" s="83" t="s">
        <v>5064</v>
      </c>
      <c r="C1231" s="82" t="s">
        <v>5066</v>
      </c>
      <c r="D1231" s="83" t="s">
        <v>5067</v>
      </c>
      <c r="E1231" s="82">
        <v>16</v>
      </c>
      <c r="H1231" s="82">
        <v>0</v>
      </c>
      <c r="I1231" s="82">
        <v>0</v>
      </c>
    </row>
    <row r="1232">
      <c r="A1232" s="83">
        <v>11370</v>
      </c>
      <c r="B1232" s="83" t="s">
        <v>5068</v>
      </c>
      <c r="C1232" s="82" t="s">
        <v>5070</v>
      </c>
      <c r="D1232" s="83" t="s">
        <v>5071</v>
      </c>
      <c r="E1232" s="82">
        <v>7</v>
      </c>
      <c r="F1232" s="82">
        <v>37</v>
      </c>
      <c r="G1232" s="82">
        <v>2</v>
      </c>
      <c r="H1232" s="82">
        <v>2</v>
      </c>
      <c r="I1232" s="82">
        <v>0</v>
      </c>
    </row>
    <row r="1233">
      <c r="A1233" s="83">
        <v>11369</v>
      </c>
      <c r="B1233" s="83" t="s">
        <v>5072</v>
      </c>
      <c r="C1233" s="82" t="s">
        <v>5074</v>
      </c>
      <c r="D1233" s="83" t="s">
        <v>5075</v>
      </c>
      <c r="E1233" s="82">
        <v>7</v>
      </c>
      <c r="F1233" s="82">
        <v>30</v>
      </c>
      <c r="G1233" s="82">
        <v>1</v>
      </c>
      <c r="H1233" s="82">
        <v>1</v>
      </c>
      <c r="I1233" s="82">
        <v>0</v>
      </c>
    </row>
    <row r="1234">
      <c r="A1234" s="83">
        <v>12008</v>
      </c>
      <c r="B1234" s="83" t="s">
        <v>5076</v>
      </c>
      <c r="C1234" s="82" t="s">
        <v>5078</v>
      </c>
      <c r="D1234" s="83" t="s">
        <v>5079</v>
      </c>
      <c r="E1234" s="82">
        <v>0</v>
      </c>
      <c r="F1234" s="82">
        <v>13</v>
      </c>
      <c r="G1234" s="82">
        <v>2</v>
      </c>
      <c r="H1234" s="82">
        <v>2</v>
      </c>
      <c r="I1234" s="82">
        <v>0</v>
      </c>
    </row>
    <row r="1235">
      <c r="A1235" s="83">
        <v>11608</v>
      </c>
      <c r="B1235" s="83" t="s">
        <v>5081</v>
      </c>
      <c r="C1235" s="82" t="s">
        <v>5083</v>
      </c>
      <c r="D1235" s="83" t="s">
        <v>5084</v>
      </c>
      <c r="E1235" s="82">
        <v>0</v>
      </c>
      <c r="F1235" s="82">
        <v>41</v>
      </c>
      <c r="G1235" s="82">
        <v>20</v>
      </c>
      <c r="H1235" s="82">
        <v>20</v>
      </c>
      <c r="I1235" s="82">
        <v>0</v>
      </c>
    </row>
    <row r="1236">
      <c r="A1236" s="83">
        <v>11607</v>
      </c>
      <c r="B1236" s="83" t="s">
        <v>5085</v>
      </c>
      <c r="C1236" s="82" t="s">
        <v>5087</v>
      </c>
      <c r="D1236" s="83" t="s">
        <v>5088</v>
      </c>
      <c r="E1236" s="82">
        <v>0</v>
      </c>
      <c r="F1236" s="82">
        <v>36</v>
      </c>
      <c r="G1236" s="82">
        <v>29</v>
      </c>
      <c r="H1236" s="82">
        <v>29</v>
      </c>
      <c r="I1236" s="82">
        <v>0</v>
      </c>
    </row>
    <row r="1237">
      <c r="A1237" s="83">
        <v>10187</v>
      </c>
      <c r="B1237" s="83" t="s">
        <v>5089</v>
      </c>
      <c r="C1237" s="82" t="s">
        <v>5091</v>
      </c>
      <c r="D1237" s="83" t="s">
        <v>5092</v>
      </c>
      <c r="E1237" s="82">
        <v>0</v>
      </c>
      <c r="H1237" s="82" t="e">
        <v>#N/A</v>
      </c>
      <c r="I1237" s="82" t="e">
        <v>#N/A</v>
      </c>
    </row>
    <row r="1238">
      <c r="A1238" s="83">
        <v>10186</v>
      </c>
      <c r="B1238" s="83" t="s">
        <v>5093</v>
      </c>
      <c r="C1238" s="82" t="s">
        <v>5095</v>
      </c>
      <c r="D1238" s="83" t="s">
        <v>5096</v>
      </c>
      <c r="E1238" s="82">
        <v>0</v>
      </c>
      <c r="H1238" s="82" t="e">
        <v>#N/A</v>
      </c>
      <c r="I1238" s="82" t="e">
        <v>#N/A</v>
      </c>
    </row>
    <row r="1239">
      <c r="A1239" s="83">
        <v>10189</v>
      </c>
      <c r="B1239" s="83" t="s">
        <v>5097</v>
      </c>
      <c r="C1239" s="82" t="s">
        <v>5099</v>
      </c>
      <c r="D1239" s="83" t="s">
        <v>5100</v>
      </c>
      <c r="E1239" s="82">
        <v>22</v>
      </c>
      <c r="F1239" s="82">
        <v>37</v>
      </c>
      <c r="G1239" s="82">
        <v>6</v>
      </c>
      <c r="H1239" s="82">
        <v>6</v>
      </c>
      <c r="I1239" s="82">
        <v>0</v>
      </c>
    </row>
    <row r="1240">
      <c r="A1240" s="83">
        <v>10188</v>
      </c>
      <c r="B1240" s="83" t="s">
        <v>5101</v>
      </c>
      <c r="C1240" s="82" t="s">
        <v>5103</v>
      </c>
      <c r="D1240" s="83" t="s">
        <v>5104</v>
      </c>
      <c r="E1240" s="82">
        <v>20</v>
      </c>
      <c r="F1240" s="82">
        <v>31</v>
      </c>
      <c r="G1240" s="82">
        <v>13</v>
      </c>
      <c r="H1240" s="82">
        <v>13</v>
      </c>
      <c r="I1240" s="82">
        <v>0</v>
      </c>
    </row>
    <row r="1241">
      <c r="A1241" s="83">
        <v>11365</v>
      </c>
      <c r="B1241" s="83" t="s">
        <v>5105</v>
      </c>
      <c r="C1241" s="82" t="s">
        <v>5107</v>
      </c>
      <c r="D1241" s="83" t="s">
        <v>5108</v>
      </c>
      <c r="E1241" s="82">
        <v>0</v>
      </c>
      <c r="H1241" s="82" t="e">
        <v>#N/A</v>
      </c>
      <c r="I1241" s="82" t="e">
        <v>#N/A</v>
      </c>
    </row>
    <row r="1242">
      <c r="A1242" s="83">
        <v>11366</v>
      </c>
      <c r="B1242" s="83" t="s">
        <v>5109</v>
      </c>
      <c r="C1242" s="82" t="s">
        <v>5111</v>
      </c>
      <c r="D1242" s="83" t="s">
        <v>5112</v>
      </c>
      <c r="E1242" s="82">
        <v>0</v>
      </c>
      <c r="H1242" s="82" t="e">
        <v>#N/A</v>
      </c>
      <c r="I1242" s="82" t="e">
        <v>#N/A</v>
      </c>
    </row>
    <row r="1243">
      <c r="A1243" s="83">
        <v>11367</v>
      </c>
      <c r="B1243" s="83" t="s">
        <v>5113</v>
      </c>
      <c r="C1243" s="82" t="s">
        <v>5115</v>
      </c>
      <c r="D1243" s="83" t="s">
        <v>5116</v>
      </c>
      <c r="E1243" s="82">
        <v>6</v>
      </c>
      <c r="G1243" s="82">
        <v>10</v>
      </c>
      <c r="H1243" s="82">
        <v>10</v>
      </c>
      <c r="I1243" s="82">
        <v>0</v>
      </c>
    </row>
    <row r="1244">
      <c r="A1244" s="83">
        <v>11368</v>
      </c>
      <c r="B1244" s="83" t="s">
        <v>5117</v>
      </c>
      <c r="C1244" s="82" t="s">
        <v>5119</v>
      </c>
      <c r="D1244" s="83" t="s">
        <v>5120</v>
      </c>
      <c r="E1244" s="82">
        <v>4</v>
      </c>
      <c r="G1244" s="82">
        <v>9</v>
      </c>
      <c r="H1244" s="82">
        <v>9</v>
      </c>
      <c r="I1244" s="82">
        <v>0</v>
      </c>
    </row>
    <row r="1245">
      <c r="A1245" s="83">
        <v>10197</v>
      </c>
      <c r="B1245" s="83" t="s">
        <v>5121</v>
      </c>
      <c r="C1245" s="82" t="s">
        <v>5123</v>
      </c>
      <c r="D1245" s="83" t="s">
        <v>5124</v>
      </c>
      <c r="E1245" s="82">
        <v>0</v>
      </c>
      <c r="G1245" s="82">
        <v>25</v>
      </c>
      <c r="H1245" s="82">
        <v>25</v>
      </c>
      <c r="I1245" s="82">
        <v>0</v>
      </c>
    </row>
    <row r="1246">
      <c r="A1246" s="83">
        <v>10196</v>
      </c>
      <c r="B1246" s="83" t="s">
        <v>5125</v>
      </c>
      <c r="C1246" s="82" t="s">
        <v>5127</v>
      </c>
      <c r="D1246" s="83" t="s">
        <v>5128</v>
      </c>
      <c r="E1246" s="82">
        <v>0</v>
      </c>
      <c r="G1246" s="82">
        <v>9</v>
      </c>
      <c r="H1246" s="82">
        <v>9</v>
      </c>
      <c r="I1246" s="82">
        <v>0</v>
      </c>
    </row>
    <row r="1247">
      <c r="A1247" s="83">
        <v>10195</v>
      </c>
      <c r="B1247" s="83" t="s">
        <v>5129</v>
      </c>
      <c r="C1247" s="82" t="s">
        <v>5131</v>
      </c>
      <c r="D1247" s="83" t="s">
        <v>5132</v>
      </c>
      <c r="E1247" s="82">
        <v>0</v>
      </c>
      <c r="H1247" s="82" t="e">
        <v>#N/A</v>
      </c>
      <c r="I1247" s="82" t="e">
        <v>#N/A</v>
      </c>
    </row>
    <row r="1248">
      <c r="A1248" s="83">
        <v>10194</v>
      </c>
      <c r="B1248" s="83" t="s">
        <v>5133</v>
      </c>
      <c r="C1248" s="82" t="s">
        <v>5135</v>
      </c>
      <c r="D1248" s="83" t="s">
        <v>5136</v>
      </c>
      <c r="E1248" s="82">
        <v>0</v>
      </c>
      <c r="H1248" s="82" t="e">
        <v>#N/A</v>
      </c>
      <c r="I1248" s="82" t="e">
        <v>#N/A</v>
      </c>
    </row>
    <row r="1249">
      <c r="A1249" s="83">
        <v>11363</v>
      </c>
      <c r="B1249" s="83" t="s">
        <v>5137</v>
      </c>
      <c r="C1249" s="82" t="s">
        <v>5139</v>
      </c>
      <c r="D1249" s="83" t="s">
        <v>5140</v>
      </c>
      <c r="E1249" s="82">
        <v>0</v>
      </c>
      <c r="F1249" s="82">
        <v>294</v>
      </c>
      <c r="G1249" s="82">
        <v>1</v>
      </c>
      <c r="H1249" s="82">
        <v>1</v>
      </c>
      <c r="I1249" s="82">
        <v>0</v>
      </c>
    </row>
    <row r="1250">
      <c r="A1250" s="83">
        <v>10193</v>
      </c>
      <c r="B1250" s="83" t="s">
        <v>5141</v>
      </c>
      <c r="C1250" s="82" t="s">
        <v>5143</v>
      </c>
      <c r="D1250" s="83" t="s">
        <v>5144</v>
      </c>
      <c r="E1250" s="82">
        <v>1</v>
      </c>
      <c r="F1250" s="82">
        <v>54</v>
      </c>
      <c r="G1250" s="82">
        <v>7</v>
      </c>
      <c r="H1250" s="82">
        <v>7</v>
      </c>
      <c r="I1250" s="82">
        <v>0</v>
      </c>
    </row>
    <row r="1251">
      <c r="A1251" s="83">
        <v>13789</v>
      </c>
      <c r="B1251" s="83" t="s">
        <v>5145</v>
      </c>
      <c r="C1251" s="82" t="s">
        <v>5147</v>
      </c>
      <c r="D1251" s="83" t="s">
        <v>5148</v>
      </c>
      <c r="E1251" s="82">
        <v>6</v>
      </c>
      <c r="F1251" s="82">
        <v>125</v>
      </c>
      <c r="G1251" s="82">
        <v>16</v>
      </c>
      <c r="H1251" s="82">
        <v>16</v>
      </c>
      <c r="I1251" s="82">
        <v>0</v>
      </c>
    </row>
    <row r="1252">
      <c r="A1252" s="83">
        <v>13788</v>
      </c>
      <c r="B1252" s="83" t="s">
        <v>5149</v>
      </c>
      <c r="C1252" s="82" t="s">
        <v>5151</v>
      </c>
      <c r="D1252" s="83" t="s">
        <v>5148</v>
      </c>
      <c r="E1252" s="82">
        <v>1</v>
      </c>
      <c r="F1252" s="82">
        <v>127</v>
      </c>
      <c r="G1252" s="82">
        <v>17</v>
      </c>
      <c r="H1252" s="82">
        <v>17</v>
      </c>
      <c r="I1252" s="82">
        <v>0</v>
      </c>
    </row>
    <row r="1253">
      <c r="A1253" s="83">
        <v>10185</v>
      </c>
      <c r="B1253" s="83" t="s">
        <v>5152</v>
      </c>
      <c r="C1253" s="82" t="s">
        <v>5154</v>
      </c>
      <c r="D1253" s="83" t="s">
        <v>5155</v>
      </c>
      <c r="E1253" s="82">
        <v>16</v>
      </c>
      <c r="F1253" s="82">
        <v>91</v>
      </c>
      <c r="G1253" s="82">
        <v>30</v>
      </c>
      <c r="H1253" s="82">
        <v>30</v>
      </c>
      <c r="I1253" s="82">
        <v>0</v>
      </c>
    </row>
    <row r="1254">
      <c r="A1254" s="83">
        <v>10184</v>
      </c>
      <c r="B1254" s="83" t="s">
        <v>5156</v>
      </c>
      <c r="C1254" s="82" t="s">
        <v>5158</v>
      </c>
      <c r="D1254" s="83" t="s">
        <v>5159</v>
      </c>
      <c r="E1254" s="82">
        <v>12</v>
      </c>
      <c r="F1254" s="82">
        <v>124</v>
      </c>
      <c r="G1254" s="82">
        <v>45</v>
      </c>
      <c r="H1254" s="82">
        <v>45</v>
      </c>
      <c r="I1254" s="82">
        <v>0</v>
      </c>
    </row>
    <row r="1255">
      <c r="A1255" s="83">
        <v>10183</v>
      </c>
      <c r="B1255" s="83" t="s">
        <v>5160</v>
      </c>
      <c r="C1255" s="82" t="s">
        <v>5162</v>
      </c>
      <c r="D1255" s="83" t="s">
        <v>5163</v>
      </c>
      <c r="E1255" s="82">
        <v>0</v>
      </c>
      <c r="H1255" s="82" t="e">
        <v>#N/A</v>
      </c>
      <c r="I1255" s="82" t="e">
        <v>#N/A</v>
      </c>
    </row>
    <row r="1256">
      <c r="A1256" s="83">
        <v>10182</v>
      </c>
      <c r="B1256" s="83" t="s">
        <v>5164</v>
      </c>
      <c r="C1256" s="82" t="s">
        <v>5166</v>
      </c>
      <c r="D1256" s="83" t="s">
        <v>5096</v>
      </c>
      <c r="E1256" s="82">
        <v>0</v>
      </c>
      <c r="H1256" s="82" t="e">
        <v>#N/A</v>
      </c>
      <c r="I1256" s="82" t="e">
        <v>#N/A</v>
      </c>
    </row>
    <row r="1257">
      <c r="A1257" s="83">
        <v>10207</v>
      </c>
      <c r="B1257" s="83" t="s">
        <v>5167</v>
      </c>
      <c r="C1257" s="82" t="s">
        <v>5169</v>
      </c>
      <c r="D1257" s="83" t="s">
        <v>5170</v>
      </c>
      <c r="E1257" s="82">
        <v>34</v>
      </c>
      <c r="F1257" s="82">
        <v>65</v>
      </c>
      <c r="G1257" s="82">
        <v>12</v>
      </c>
      <c r="H1257" s="82">
        <v>12</v>
      </c>
      <c r="I1257" s="82">
        <v>0</v>
      </c>
    </row>
    <row r="1258">
      <c r="A1258" s="83">
        <v>10206</v>
      </c>
      <c r="B1258" s="83" t="s">
        <v>5171</v>
      </c>
      <c r="C1258" s="82" t="s">
        <v>5173</v>
      </c>
      <c r="D1258" s="83" t="s">
        <v>5174</v>
      </c>
      <c r="E1258" s="82">
        <v>10</v>
      </c>
      <c r="F1258" s="82">
        <v>97</v>
      </c>
      <c r="G1258" s="82">
        <v>6</v>
      </c>
      <c r="H1258" s="82">
        <v>6</v>
      </c>
      <c r="I1258" s="82">
        <v>0</v>
      </c>
    </row>
    <row r="1259">
      <c r="A1259" s="83">
        <v>12491</v>
      </c>
      <c r="B1259" s="83" t="s">
        <v>5175</v>
      </c>
      <c r="C1259" s="82" t="s">
        <v>5177</v>
      </c>
      <c r="D1259" s="83" t="s">
        <v>5178</v>
      </c>
      <c r="E1259" s="82">
        <v>15</v>
      </c>
      <c r="F1259" s="82">
        <v>50</v>
      </c>
      <c r="G1259" s="82">
        <v>12</v>
      </c>
      <c r="H1259" s="82">
        <v>12</v>
      </c>
      <c r="I1259" s="82">
        <v>0</v>
      </c>
    </row>
    <row r="1260">
      <c r="A1260" s="83">
        <v>12490</v>
      </c>
      <c r="B1260" s="83" t="s">
        <v>5179</v>
      </c>
      <c r="C1260" s="82" t="s">
        <v>5181</v>
      </c>
      <c r="D1260" s="83" t="s">
        <v>5182</v>
      </c>
      <c r="E1260" s="82">
        <v>27</v>
      </c>
      <c r="F1260" s="82">
        <v>95</v>
      </c>
      <c r="G1260" s="82">
        <v>14</v>
      </c>
      <c r="H1260" s="82">
        <v>14</v>
      </c>
      <c r="I1260" s="82">
        <v>0</v>
      </c>
    </row>
    <row r="1261">
      <c r="A1261" s="83">
        <v>10203</v>
      </c>
      <c r="B1261" s="83" t="s">
        <v>5183</v>
      </c>
      <c r="C1261" s="82" t="s">
        <v>5185</v>
      </c>
      <c r="D1261" s="83" t="s">
        <v>5186</v>
      </c>
      <c r="E1261" s="82">
        <v>8</v>
      </c>
      <c r="F1261" s="82">
        <v>63</v>
      </c>
      <c r="G1261" s="82">
        <v>7</v>
      </c>
      <c r="H1261" s="82">
        <v>7</v>
      </c>
      <c r="I1261" s="82">
        <v>0</v>
      </c>
    </row>
    <row r="1262">
      <c r="A1262" s="83">
        <v>10202</v>
      </c>
      <c r="B1262" s="83" t="s">
        <v>5187</v>
      </c>
      <c r="C1262" s="82" t="s">
        <v>5189</v>
      </c>
      <c r="D1262" s="83" t="s">
        <v>5190</v>
      </c>
      <c r="E1262" s="82">
        <v>2</v>
      </c>
      <c r="F1262" s="82">
        <v>25</v>
      </c>
      <c r="G1262" s="82">
        <v>4</v>
      </c>
      <c r="H1262" s="82">
        <v>4</v>
      </c>
      <c r="I1262" s="82">
        <v>0</v>
      </c>
    </row>
    <row r="1263">
      <c r="A1263" s="83">
        <v>10205</v>
      </c>
      <c r="B1263" s="83" t="s">
        <v>5191</v>
      </c>
      <c r="C1263" s="82" t="s">
        <v>5193</v>
      </c>
      <c r="D1263" s="83" t="s">
        <v>5194</v>
      </c>
      <c r="E1263" s="82">
        <v>47</v>
      </c>
      <c r="G1263" s="82">
        <v>106</v>
      </c>
      <c r="H1263" s="82">
        <v>106</v>
      </c>
      <c r="I1263" s="82">
        <v>0</v>
      </c>
    </row>
    <row r="1264">
      <c r="A1264" s="83">
        <v>10204</v>
      </c>
      <c r="B1264" s="83" t="s">
        <v>5195</v>
      </c>
      <c r="C1264" s="82" t="s">
        <v>5197</v>
      </c>
      <c r="D1264" s="83" t="s">
        <v>5198</v>
      </c>
      <c r="E1264" s="82">
        <v>48</v>
      </c>
      <c r="G1264" s="82">
        <v>86</v>
      </c>
      <c r="H1264" s="82">
        <v>86</v>
      </c>
      <c r="I1264" s="82">
        <v>0</v>
      </c>
    </row>
    <row r="1265">
      <c r="A1265" s="83">
        <v>10192</v>
      </c>
      <c r="B1265" s="83" t="s">
        <v>5199</v>
      </c>
      <c r="C1265" s="82" t="s">
        <v>5201</v>
      </c>
      <c r="D1265" s="83" t="s">
        <v>5140</v>
      </c>
      <c r="E1265" s="82">
        <v>0</v>
      </c>
      <c r="H1265" s="82" t="e">
        <v>#N/A</v>
      </c>
      <c r="I1265" s="82" t="e">
        <v>#N/A</v>
      </c>
    </row>
    <row r="1266">
      <c r="A1266" s="83">
        <v>10210</v>
      </c>
      <c r="B1266" s="83" t="s">
        <v>5202</v>
      </c>
      <c r="C1266" s="82" t="s">
        <v>5204</v>
      </c>
      <c r="D1266" s="83" t="s">
        <v>5205</v>
      </c>
      <c r="E1266" s="82">
        <v>0</v>
      </c>
      <c r="G1266" s="82">
        <v>1</v>
      </c>
      <c r="H1266" s="82">
        <v>1</v>
      </c>
      <c r="I1266" s="82">
        <v>0</v>
      </c>
    </row>
    <row r="1267">
      <c r="A1267" s="82">
        <v>12128</v>
      </c>
      <c r="B1267" s="82" t="s">
        <v>5206</v>
      </c>
      <c r="C1267" s="82" t="s">
        <v>5208</v>
      </c>
      <c r="D1267" s="82" t="s">
        <v>5209</v>
      </c>
      <c r="E1267" s="82">
        <v>7</v>
      </c>
      <c r="F1267" s="82">
        <v>98</v>
      </c>
      <c r="H1267" s="82">
        <v>0</v>
      </c>
      <c r="I1267" s="82">
        <v>0</v>
      </c>
    </row>
    <row r="1268">
      <c r="A1268" s="82">
        <v>12127</v>
      </c>
      <c r="B1268" s="82" t="s">
        <v>5210</v>
      </c>
      <c r="C1268" s="82" t="s">
        <v>5212</v>
      </c>
      <c r="D1268" s="82" t="s">
        <v>5213</v>
      </c>
      <c r="E1268" s="82">
        <v>15</v>
      </c>
      <c r="F1268" s="82">
        <v>141</v>
      </c>
      <c r="H1268" s="82">
        <v>0</v>
      </c>
      <c r="I1268" s="82">
        <v>0</v>
      </c>
    </row>
    <row r="1269">
      <c r="A1269" s="83">
        <v>10199</v>
      </c>
      <c r="B1269" s="83" t="s">
        <v>5214</v>
      </c>
      <c r="C1269" s="82" t="s">
        <v>5216</v>
      </c>
      <c r="D1269" s="83" t="s">
        <v>5217</v>
      </c>
      <c r="E1269" s="82">
        <v>4</v>
      </c>
      <c r="F1269" s="82">
        <v>26</v>
      </c>
      <c r="G1269" s="82">
        <v>9</v>
      </c>
      <c r="H1269" s="82">
        <v>9</v>
      </c>
      <c r="I1269" s="82">
        <v>0</v>
      </c>
    </row>
    <row r="1270">
      <c r="A1270" s="83">
        <v>10198</v>
      </c>
      <c r="B1270" s="83" t="s">
        <v>5218</v>
      </c>
      <c r="C1270" s="82" t="s">
        <v>5220</v>
      </c>
      <c r="D1270" s="83" t="s">
        <v>5221</v>
      </c>
      <c r="E1270" s="82">
        <v>5</v>
      </c>
      <c r="F1270" s="82">
        <v>14</v>
      </c>
      <c r="G1270" s="82">
        <v>9</v>
      </c>
      <c r="H1270" s="82">
        <v>9</v>
      </c>
      <c r="I1270" s="82">
        <v>0</v>
      </c>
    </row>
    <row r="1271">
      <c r="A1271" s="83">
        <v>10201</v>
      </c>
      <c r="B1271" s="83" t="s">
        <v>5222</v>
      </c>
      <c r="C1271" s="82" t="s">
        <v>5224</v>
      </c>
      <c r="D1271" s="83" t="s">
        <v>5225</v>
      </c>
      <c r="E1271" s="82">
        <v>0</v>
      </c>
      <c r="F1271" s="82">
        <v>266</v>
      </c>
      <c r="G1271" s="82">
        <v>83</v>
      </c>
      <c r="H1271" s="82">
        <v>83</v>
      </c>
      <c r="I1271" s="82">
        <v>0</v>
      </c>
    </row>
    <row r="1272">
      <c r="A1272" s="83">
        <v>10200</v>
      </c>
      <c r="B1272" s="83" t="s">
        <v>5226</v>
      </c>
      <c r="C1272" s="82" t="s">
        <v>5228</v>
      </c>
      <c r="D1272" s="83" t="s">
        <v>5229</v>
      </c>
      <c r="E1272" s="82">
        <v>0</v>
      </c>
      <c r="F1272" s="82">
        <v>277</v>
      </c>
      <c r="G1272" s="82">
        <v>54</v>
      </c>
      <c r="H1272" s="82">
        <v>54</v>
      </c>
      <c r="I1272" s="82">
        <v>0</v>
      </c>
    </row>
    <row r="1273">
      <c r="A1273" s="83">
        <v>10211</v>
      </c>
      <c r="B1273" s="83" t="s">
        <v>5230</v>
      </c>
      <c r="C1273" s="82" t="s">
        <v>5232</v>
      </c>
      <c r="D1273" s="83" t="s">
        <v>5233</v>
      </c>
      <c r="E1273" s="82">
        <v>0</v>
      </c>
      <c r="F1273" s="82">
        <v>12</v>
      </c>
      <c r="H1273" s="82" t="e">
        <v>#N/A</v>
      </c>
      <c r="I1273" s="82" t="e">
        <v>#N/A</v>
      </c>
    </row>
    <row r="1274">
      <c r="A1274" s="83">
        <v>10209</v>
      </c>
      <c r="B1274" s="83" t="s">
        <v>5234</v>
      </c>
      <c r="C1274" s="82" t="s">
        <v>5236</v>
      </c>
      <c r="D1274" s="83" t="s">
        <v>5237</v>
      </c>
      <c r="E1274" s="82">
        <v>6</v>
      </c>
      <c r="F1274" s="82">
        <v>19</v>
      </c>
      <c r="G1274" s="82">
        <v>11</v>
      </c>
      <c r="H1274" s="82">
        <v>11</v>
      </c>
      <c r="I1274" s="82">
        <v>0</v>
      </c>
    </row>
    <row r="1275">
      <c r="A1275" s="83">
        <v>10208</v>
      </c>
      <c r="B1275" s="83" t="s">
        <v>5238</v>
      </c>
      <c r="C1275" s="82" t="s">
        <v>5240</v>
      </c>
      <c r="D1275" s="83" t="s">
        <v>5241</v>
      </c>
      <c r="E1275" s="82">
        <v>6</v>
      </c>
      <c r="F1275" s="82">
        <v>16</v>
      </c>
      <c r="G1275" s="82">
        <v>8</v>
      </c>
      <c r="H1275" s="82">
        <v>8</v>
      </c>
      <c r="I1275" s="82">
        <v>0</v>
      </c>
    </row>
    <row r="1276">
      <c r="A1276" s="83">
        <v>10216</v>
      </c>
      <c r="B1276" s="83" t="s">
        <v>5242</v>
      </c>
      <c r="C1276" s="82" t="s">
        <v>5244</v>
      </c>
      <c r="D1276" s="83" t="s">
        <v>5245</v>
      </c>
      <c r="E1276" s="82">
        <v>0</v>
      </c>
      <c r="F1276" s="82">
        <v>11</v>
      </c>
      <c r="G1276" s="82">
        <v>1</v>
      </c>
      <c r="H1276" s="82">
        <v>1</v>
      </c>
      <c r="I1276" s="82">
        <v>0</v>
      </c>
    </row>
    <row r="1277">
      <c r="A1277" s="83">
        <v>10215</v>
      </c>
      <c r="B1277" s="83" t="s">
        <v>5246</v>
      </c>
      <c r="C1277" s="82" t="s">
        <v>5248</v>
      </c>
      <c r="D1277" s="83" t="s">
        <v>5249</v>
      </c>
      <c r="E1277" s="82">
        <v>21</v>
      </c>
      <c r="F1277" s="82">
        <v>92</v>
      </c>
      <c r="G1277" s="82">
        <v>10</v>
      </c>
      <c r="H1277" s="82">
        <v>10</v>
      </c>
      <c r="I1277" s="82">
        <v>0</v>
      </c>
    </row>
    <row r="1278">
      <c r="A1278" s="83">
        <v>10214</v>
      </c>
      <c r="B1278" s="83" t="s">
        <v>5250</v>
      </c>
      <c r="C1278" s="82" t="s">
        <v>5252</v>
      </c>
      <c r="D1278" s="83" t="s">
        <v>5253</v>
      </c>
      <c r="E1278" s="82">
        <v>19</v>
      </c>
      <c r="F1278" s="82">
        <v>100</v>
      </c>
      <c r="G1278" s="82">
        <v>10</v>
      </c>
      <c r="H1278" s="82">
        <v>10</v>
      </c>
      <c r="I1278" s="82">
        <v>0</v>
      </c>
    </row>
    <row r="1279">
      <c r="A1279" s="83">
        <v>10213</v>
      </c>
      <c r="B1279" s="83" t="s">
        <v>5254</v>
      </c>
      <c r="C1279" s="82" t="s">
        <v>5256</v>
      </c>
      <c r="D1279" s="83" t="s">
        <v>5257</v>
      </c>
      <c r="E1279" s="82">
        <v>5</v>
      </c>
      <c r="F1279" s="82">
        <v>284</v>
      </c>
      <c r="G1279" s="82">
        <v>23</v>
      </c>
      <c r="H1279" s="82">
        <v>23</v>
      </c>
      <c r="I1279" s="82">
        <v>0</v>
      </c>
    </row>
    <row r="1280">
      <c r="A1280" s="83">
        <v>10212</v>
      </c>
      <c r="B1280" s="83" t="s">
        <v>5258</v>
      </c>
      <c r="C1280" s="82" t="s">
        <v>5260</v>
      </c>
      <c r="D1280" s="83" t="s">
        <v>5261</v>
      </c>
      <c r="E1280" s="82">
        <v>1</v>
      </c>
      <c r="F1280" s="82">
        <v>241</v>
      </c>
      <c r="G1280" s="82">
        <v>12</v>
      </c>
      <c r="H1280" s="82">
        <v>12</v>
      </c>
      <c r="I1280" s="82">
        <v>0</v>
      </c>
    </row>
    <row r="1281">
      <c r="A1281" s="83">
        <v>11919</v>
      </c>
      <c r="B1281" s="83" t="s">
        <v>5262</v>
      </c>
      <c r="C1281" s="82" t="s">
        <v>5264</v>
      </c>
      <c r="D1281" s="83" t="s">
        <v>5265</v>
      </c>
      <c r="E1281" s="82">
        <v>0</v>
      </c>
      <c r="F1281" s="82">
        <v>28</v>
      </c>
      <c r="G1281" s="82">
        <v>5</v>
      </c>
      <c r="H1281" s="82">
        <v>5</v>
      </c>
      <c r="I1281" s="82">
        <v>0</v>
      </c>
    </row>
    <row r="1282">
      <c r="A1282" s="83">
        <v>12799</v>
      </c>
      <c r="B1282" s="83" t="s">
        <v>5267</v>
      </c>
      <c r="C1282" s="82" t="s">
        <v>5269</v>
      </c>
      <c r="D1282" s="83" t="s">
        <v>5270</v>
      </c>
      <c r="E1282" s="82">
        <v>0</v>
      </c>
      <c r="F1282" s="82">
        <v>28</v>
      </c>
      <c r="G1282" s="82">
        <v>5</v>
      </c>
      <c r="H1282" s="82">
        <v>5</v>
      </c>
      <c r="I1282" s="82">
        <v>0</v>
      </c>
    </row>
    <row r="1283">
      <c r="A1283" s="83">
        <v>12800</v>
      </c>
      <c r="B1283" s="83" t="s">
        <v>5271</v>
      </c>
      <c r="C1283" s="82" t="s">
        <v>5273</v>
      </c>
      <c r="D1283" s="83" t="s">
        <v>5274</v>
      </c>
      <c r="E1283" s="82">
        <v>0</v>
      </c>
      <c r="F1283" s="82">
        <v>33</v>
      </c>
      <c r="H1283" s="82" t="e">
        <v>#N/A</v>
      </c>
      <c r="I1283" s="82" t="e">
        <v>#N/A</v>
      </c>
    </row>
    <row r="1284">
      <c r="A1284" s="83">
        <v>12009</v>
      </c>
      <c r="B1284" s="83" t="s">
        <v>5276</v>
      </c>
      <c r="C1284" s="82" t="s">
        <v>5278</v>
      </c>
      <c r="D1284" s="83" t="s">
        <v>5279</v>
      </c>
      <c r="E1284" s="82">
        <v>0</v>
      </c>
      <c r="F1284" s="82">
        <v>33</v>
      </c>
      <c r="H1284" s="82" t="e">
        <v>#N/A</v>
      </c>
      <c r="I1284" s="82" t="e">
        <v>#N/A</v>
      </c>
    </row>
    <row r="1285">
      <c r="A1285" s="83">
        <v>11917</v>
      </c>
      <c r="B1285" s="83" t="s">
        <v>5280</v>
      </c>
      <c r="C1285" s="82" t="s">
        <v>5282</v>
      </c>
      <c r="D1285" s="83" t="s">
        <v>5283</v>
      </c>
      <c r="E1285" s="82">
        <v>0</v>
      </c>
      <c r="H1285" s="82" t="e">
        <v>#N/A</v>
      </c>
      <c r="I1285" s="82" t="e">
        <v>#N/A</v>
      </c>
    </row>
    <row r="1286">
      <c r="A1286" s="83">
        <v>11918</v>
      </c>
      <c r="B1286" s="83" t="s">
        <v>5285</v>
      </c>
      <c r="C1286" s="82" t="s">
        <v>5287</v>
      </c>
      <c r="D1286" s="83" t="s">
        <v>5288</v>
      </c>
      <c r="E1286" s="82">
        <v>0</v>
      </c>
      <c r="H1286" s="82" t="e">
        <v>#N/A</v>
      </c>
      <c r="I1286" s="82" t="e">
        <v>#N/A</v>
      </c>
    </row>
    <row r="1287">
      <c r="A1287" s="83">
        <v>10220</v>
      </c>
      <c r="B1287" s="83" t="s">
        <v>5289</v>
      </c>
      <c r="C1287" s="82" t="s">
        <v>5291</v>
      </c>
      <c r="D1287" s="83" t="s">
        <v>5292</v>
      </c>
      <c r="E1287" s="82">
        <v>4</v>
      </c>
      <c r="F1287" s="82">
        <v>39</v>
      </c>
      <c r="G1287" s="82">
        <v>8</v>
      </c>
      <c r="H1287" s="82">
        <v>8</v>
      </c>
      <c r="I1287" s="82">
        <v>0</v>
      </c>
    </row>
    <row r="1288">
      <c r="A1288" s="83">
        <v>10219</v>
      </c>
      <c r="B1288" s="83" t="s">
        <v>5293</v>
      </c>
      <c r="C1288" s="82" t="s">
        <v>5295</v>
      </c>
      <c r="D1288" s="83" t="s">
        <v>5296</v>
      </c>
      <c r="E1288" s="82">
        <v>5</v>
      </c>
      <c r="F1288" s="82">
        <v>40</v>
      </c>
      <c r="G1288" s="82">
        <v>18</v>
      </c>
      <c r="H1288" s="82">
        <v>18</v>
      </c>
      <c r="I1288" s="82">
        <v>0</v>
      </c>
    </row>
    <row r="1289">
      <c r="A1289" s="83">
        <v>12219</v>
      </c>
      <c r="B1289" s="83" t="s">
        <v>5297</v>
      </c>
      <c r="C1289" s="82" t="s">
        <v>5299</v>
      </c>
      <c r="D1289" s="83" t="s">
        <v>5300</v>
      </c>
      <c r="E1289" s="82">
        <v>0</v>
      </c>
      <c r="F1289" s="82">
        <v>18</v>
      </c>
      <c r="G1289" s="82">
        <v>2</v>
      </c>
      <c r="H1289" s="82">
        <v>2</v>
      </c>
      <c r="I1289" s="82">
        <v>0</v>
      </c>
    </row>
    <row r="1290">
      <c r="A1290" s="83">
        <v>10218</v>
      </c>
      <c r="B1290" s="83" t="s">
        <v>5301</v>
      </c>
      <c r="C1290" s="82" t="s">
        <v>5303</v>
      </c>
      <c r="D1290" s="83" t="s">
        <v>5304</v>
      </c>
      <c r="E1290" s="82">
        <v>6</v>
      </c>
      <c r="F1290" s="82">
        <v>46</v>
      </c>
      <c r="G1290" s="82">
        <v>8</v>
      </c>
      <c r="H1290" s="82">
        <v>8</v>
      </c>
      <c r="I1290" s="82">
        <v>0</v>
      </c>
    </row>
    <row r="1291">
      <c r="A1291" s="83">
        <v>10217</v>
      </c>
      <c r="B1291" s="83" t="s">
        <v>5305</v>
      </c>
      <c r="C1291" s="82" t="s">
        <v>5307</v>
      </c>
      <c r="D1291" s="83" t="s">
        <v>5308</v>
      </c>
      <c r="E1291" s="82">
        <v>3</v>
      </c>
      <c r="F1291" s="82">
        <v>57</v>
      </c>
      <c r="G1291" s="82">
        <v>9</v>
      </c>
      <c r="H1291" s="82">
        <v>9</v>
      </c>
      <c r="I1291" s="82">
        <v>0</v>
      </c>
    </row>
    <row r="1292">
      <c r="A1292" s="83">
        <v>10222</v>
      </c>
      <c r="B1292" s="83" t="s">
        <v>5309</v>
      </c>
      <c r="C1292" s="82" t="s">
        <v>5311</v>
      </c>
      <c r="D1292" s="83" t="s">
        <v>5312</v>
      </c>
      <c r="E1292" s="82">
        <v>0</v>
      </c>
      <c r="G1292" s="82">
        <v>10</v>
      </c>
      <c r="H1292" s="82">
        <v>10</v>
      </c>
      <c r="I1292" s="82">
        <v>0</v>
      </c>
    </row>
    <row r="1293">
      <c r="A1293" s="83">
        <v>10221</v>
      </c>
      <c r="B1293" s="83" t="s">
        <v>5313</v>
      </c>
      <c r="C1293" s="82" t="s">
        <v>5315</v>
      </c>
      <c r="D1293" s="83" t="s">
        <v>5316</v>
      </c>
      <c r="E1293" s="82">
        <v>2</v>
      </c>
      <c r="G1293" s="82">
        <v>7</v>
      </c>
      <c r="H1293" s="82">
        <v>7</v>
      </c>
      <c r="I1293" s="82">
        <v>0</v>
      </c>
    </row>
    <row r="1294">
      <c r="A1294" s="83">
        <v>11791</v>
      </c>
      <c r="B1294" s="83" t="s">
        <v>5317</v>
      </c>
      <c r="C1294" s="82" t="s">
        <v>5319</v>
      </c>
      <c r="D1294" s="83" t="s">
        <v>5320</v>
      </c>
      <c r="E1294" s="82">
        <v>0</v>
      </c>
      <c r="H1294" s="82" t="e">
        <v>#N/A</v>
      </c>
      <c r="I1294" s="82" t="e">
        <v>#N/A</v>
      </c>
    </row>
    <row r="1295">
      <c r="A1295" s="83">
        <v>11790</v>
      </c>
      <c r="B1295" s="83" t="s">
        <v>5321</v>
      </c>
      <c r="C1295" s="82" t="s">
        <v>5323</v>
      </c>
      <c r="D1295" s="83" t="s">
        <v>5324</v>
      </c>
      <c r="E1295" s="82">
        <v>0</v>
      </c>
      <c r="H1295" s="82" t="e">
        <v>#N/A</v>
      </c>
      <c r="I1295" s="82" t="e">
        <v>#N/A</v>
      </c>
    </row>
    <row r="1296">
      <c r="A1296" s="83">
        <v>12820</v>
      </c>
      <c r="B1296" s="83" t="s">
        <v>5325</v>
      </c>
      <c r="C1296" s="82" t="s">
        <v>5327</v>
      </c>
      <c r="D1296" s="83" t="s">
        <v>5328</v>
      </c>
      <c r="E1296" s="82">
        <v>0</v>
      </c>
      <c r="F1296" s="82">
        <v>6</v>
      </c>
      <c r="H1296" s="82" t="e">
        <v>#N/A</v>
      </c>
      <c r="I1296" s="82" t="e">
        <v>#N/A</v>
      </c>
    </row>
    <row r="1297">
      <c r="A1297" s="83">
        <v>12819</v>
      </c>
      <c r="B1297" s="83" t="s">
        <v>5330</v>
      </c>
      <c r="C1297" s="82" t="s">
        <v>5332</v>
      </c>
      <c r="D1297" s="83" t="s">
        <v>5333</v>
      </c>
      <c r="E1297" s="82">
        <v>0</v>
      </c>
      <c r="F1297" s="82">
        <v>2</v>
      </c>
      <c r="H1297" s="82" t="e">
        <v>#N/A</v>
      </c>
      <c r="I1297" s="82" t="e">
        <v>#N/A</v>
      </c>
    </row>
    <row r="1298">
      <c r="A1298" s="83">
        <v>11915</v>
      </c>
      <c r="B1298" s="83" t="s">
        <v>5334</v>
      </c>
      <c r="C1298" s="82" t="s">
        <v>5336</v>
      </c>
      <c r="D1298" s="83" t="s">
        <v>5337</v>
      </c>
      <c r="E1298" s="82">
        <v>0</v>
      </c>
      <c r="F1298" s="82">
        <v>69</v>
      </c>
      <c r="G1298" s="82">
        <v>2</v>
      </c>
      <c r="H1298" s="82">
        <v>2</v>
      </c>
      <c r="I1298" s="82">
        <v>0</v>
      </c>
    </row>
    <row r="1299">
      <c r="A1299" s="83">
        <v>10234</v>
      </c>
      <c r="B1299" s="83" t="s">
        <v>5339</v>
      </c>
      <c r="C1299" s="82" t="s">
        <v>5341</v>
      </c>
      <c r="D1299" s="83" t="s">
        <v>5342</v>
      </c>
      <c r="E1299" s="82">
        <v>9</v>
      </c>
      <c r="G1299" s="82">
        <v>3</v>
      </c>
      <c r="H1299" s="82">
        <v>3</v>
      </c>
      <c r="I1299" s="82">
        <v>0</v>
      </c>
    </row>
    <row r="1300">
      <c r="A1300" s="83">
        <v>10233</v>
      </c>
      <c r="B1300" s="83" t="s">
        <v>5343</v>
      </c>
      <c r="C1300" s="82" t="s">
        <v>5345</v>
      </c>
      <c r="D1300" s="83" t="s">
        <v>5346</v>
      </c>
      <c r="E1300" s="82">
        <v>10</v>
      </c>
      <c r="G1300" s="82">
        <v>12</v>
      </c>
      <c r="H1300" s="82">
        <v>12</v>
      </c>
      <c r="I1300" s="82">
        <v>0</v>
      </c>
    </row>
    <row r="1301">
      <c r="A1301" s="83">
        <v>12365</v>
      </c>
      <c r="B1301" s="83" t="s">
        <v>5347</v>
      </c>
      <c r="C1301" s="82" t="s">
        <v>5349</v>
      </c>
      <c r="D1301" s="83" t="s">
        <v>5350</v>
      </c>
      <c r="E1301" s="82">
        <v>7</v>
      </c>
      <c r="F1301" s="82">
        <v>50</v>
      </c>
      <c r="G1301" s="82">
        <v>13</v>
      </c>
      <c r="H1301" s="82">
        <v>13</v>
      </c>
      <c r="I1301" s="82">
        <v>0</v>
      </c>
    </row>
    <row r="1302">
      <c r="A1302" s="83">
        <v>12364</v>
      </c>
      <c r="B1302" s="83" t="s">
        <v>5351</v>
      </c>
      <c r="C1302" s="82" t="s">
        <v>5353</v>
      </c>
      <c r="D1302" s="83" t="s">
        <v>5354</v>
      </c>
      <c r="E1302" s="82">
        <v>8</v>
      </c>
      <c r="F1302" s="82">
        <v>61</v>
      </c>
      <c r="G1302" s="82">
        <v>0</v>
      </c>
      <c r="H1302" s="82">
        <v>0</v>
      </c>
      <c r="I1302" s="82">
        <v>0</v>
      </c>
    </row>
    <row r="1303">
      <c r="A1303" s="83">
        <v>10228</v>
      </c>
      <c r="B1303" s="83" t="s">
        <v>5355</v>
      </c>
      <c r="C1303" s="82" t="s">
        <v>5357</v>
      </c>
      <c r="D1303" s="83" t="s">
        <v>5358</v>
      </c>
      <c r="E1303" s="82">
        <v>6</v>
      </c>
      <c r="F1303" s="82">
        <v>52</v>
      </c>
      <c r="G1303" s="82">
        <v>7</v>
      </c>
      <c r="H1303" s="82">
        <v>7</v>
      </c>
      <c r="I1303" s="82">
        <v>0</v>
      </c>
    </row>
    <row r="1304">
      <c r="A1304" s="83">
        <v>10227</v>
      </c>
      <c r="B1304" s="83" t="s">
        <v>5359</v>
      </c>
      <c r="C1304" s="82" t="s">
        <v>5361</v>
      </c>
      <c r="D1304" s="83" t="s">
        <v>5362</v>
      </c>
      <c r="E1304" s="82">
        <v>6</v>
      </c>
      <c r="F1304" s="82">
        <v>60</v>
      </c>
      <c r="G1304" s="82">
        <v>9</v>
      </c>
      <c r="H1304" s="82">
        <v>9</v>
      </c>
      <c r="I1304" s="82">
        <v>0</v>
      </c>
    </row>
    <row r="1305">
      <c r="A1305" s="83">
        <v>11377</v>
      </c>
      <c r="B1305" s="83" t="s">
        <v>5363</v>
      </c>
      <c r="C1305" s="82" t="s">
        <v>5365</v>
      </c>
      <c r="D1305" s="83" t="s">
        <v>5366</v>
      </c>
      <c r="E1305" s="82">
        <v>0</v>
      </c>
      <c r="G1305" s="82">
        <v>100</v>
      </c>
      <c r="H1305" s="82">
        <v>100</v>
      </c>
      <c r="I1305" s="82">
        <v>0</v>
      </c>
    </row>
    <row r="1306">
      <c r="A1306" s="83">
        <v>11378</v>
      </c>
      <c r="B1306" s="83" t="s">
        <v>5367</v>
      </c>
      <c r="C1306" s="82" t="s">
        <v>5369</v>
      </c>
      <c r="D1306" s="83" t="s">
        <v>5370</v>
      </c>
      <c r="E1306" s="82">
        <v>0</v>
      </c>
      <c r="G1306" s="82">
        <v>101</v>
      </c>
      <c r="H1306" s="82">
        <v>101</v>
      </c>
      <c r="I1306" s="82">
        <v>0</v>
      </c>
    </row>
    <row r="1307">
      <c r="A1307" s="83">
        <v>11379</v>
      </c>
      <c r="B1307" s="83" t="s">
        <v>5371</v>
      </c>
      <c r="C1307" s="82" t="s">
        <v>5373</v>
      </c>
      <c r="D1307" s="83" t="s">
        <v>5374</v>
      </c>
      <c r="E1307" s="82">
        <v>0</v>
      </c>
      <c r="H1307" s="82" t="e">
        <v>#N/A</v>
      </c>
      <c r="I1307" s="82" t="e">
        <v>#N/A</v>
      </c>
    </row>
    <row r="1308">
      <c r="A1308" s="83">
        <v>10224</v>
      </c>
      <c r="B1308" s="83" t="s">
        <v>5375</v>
      </c>
      <c r="C1308" s="82" t="s">
        <v>5377</v>
      </c>
      <c r="D1308" s="83" t="s">
        <v>5378</v>
      </c>
      <c r="E1308" s="82">
        <v>0</v>
      </c>
      <c r="F1308" s="82">
        <v>39</v>
      </c>
      <c r="G1308" s="82">
        <v>1</v>
      </c>
      <c r="H1308" s="82">
        <v>1</v>
      </c>
      <c r="I1308" s="82">
        <v>0</v>
      </c>
    </row>
    <row r="1309">
      <c r="A1309" s="83">
        <v>10223</v>
      </c>
      <c r="B1309" s="83" t="s">
        <v>5379</v>
      </c>
      <c r="C1309" s="82" t="s">
        <v>5381</v>
      </c>
      <c r="D1309" s="83" t="s">
        <v>5382</v>
      </c>
      <c r="E1309" s="82">
        <v>0</v>
      </c>
      <c r="F1309" s="82">
        <v>41</v>
      </c>
      <c r="G1309" s="82">
        <v>6</v>
      </c>
      <c r="H1309" s="82">
        <v>6</v>
      </c>
      <c r="I1309" s="82">
        <v>0</v>
      </c>
    </row>
    <row r="1310">
      <c r="A1310" s="83">
        <v>10226</v>
      </c>
      <c r="B1310" s="83" t="s">
        <v>5383</v>
      </c>
      <c r="C1310" s="82" t="s">
        <v>5385</v>
      </c>
      <c r="D1310" s="83" t="s">
        <v>5386</v>
      </c>
      <c r="E1310" s="82">
        <v>7</v>
      </c>
      <c r="F1310" s="82">
        <v>304</v>
      </c>
      <c r="G1310" s="82">
        <v>3</v>
      </c>
      <c r="H1310" s="82">
        <v>3</v>
      </c>
      <c r="I1310" s="82">
        <v>0</v>
      </c>
    </row>
    <row r="1311">
      <c r="A1311" s="83">
        <v>10225</v>
      </c>
      <c r="B1311" s="83" t="s">
        <v>5387</v>
      </c>
      <c r="C1311" s="82" t="s">
        <v>5389</v>
      </c>
      <c r="D1311" s="83" t="s">
        <v>5390</v>
      </c>
      <c r="E1311" s="82">
        <v>6</v>
      </c>
      <c r="F1311" s="82">
        <v>311</v>
      </c>
      <c r="G1311" s="82">
        <v>12</v>
      </c>
      <c r="H1311" s="82">
        <v>12</v>
      </c>
      <c r="I1311" s="82">
        <v>0</v>
      </c>
    </row>
    <row r="1312">
      <c r="A1312" s="83">
        <v>11381</v>
      </c>
      <c r="B1312" s="83" t="s">
        <v>5391</v>
      </c>
      <c r="C1312" s="82" t="s">
        <v>5393</v>
      </c>
      <c r="D1312" s="83" t="s">
        <v>5394</v>
      </c>
      <c r="E1312" s="82">
        <v>0</v>
      </c>
      <c r="F1312" s="82">
        <v>55</v>
      </c>
      <c r="G1312" s="82">
        <v>6</v>
      </c>
      <c r="H1312" s="82">
        <v>6</v>
      </c>
      <c r="I1312" s="82">
        <v>0</v>
      </c>
    </row>
    <row r="1313">
      <c r="A1313" s="83">
        <v>10230</v>
      </c>
      <c r="B1313" s="83" t="s">
        <v>5395</v>
      </c>
      <c r="C1313" s="82" t="s">
        <v>5397</v>
      </c>
      <c r="D1313" s="83" t="s">
        <v>5398</v>
      </c>
      <c r="E1313" s="82">
        <v>1</v>
      </c>
      <c r="F1313" s="82">
        <v>37</v>
      </c>
      <c r="G1313" s="82">
        <v>2</v>
      </c>
      <c r="H1313" s="82">
        <v>2</v>
      </c>
      <c r="I1313" s="82">
        <v>0</v>
      </c>
    </row>
    <row r="1314">
      <c r="A1314" s="83">
        <v>10229</v>
      </c>
      <c r="B1314" s="83" t="s">
        <v>5399</v>
      </c>
      <c r="C1314" s="82" t="s">
        <v>5401</v>
      </c>
      <c r="D1314" s="83" t="s">
        <v>5402</v>
      </c>
      <c r="E1314" s="82">
        <v>0</v>
      </c>
      <c r="F1314" s="82">
        <v>27</v>
      </c>
      <c r="G1314" s="82">
        <v>3</v>
      </c>
      <c r="H1314" s="82">
        <v>3</v>
      </c>
      <c r="I1314" s="82">
        <v>0</v>
      </c>
    </row>
    <row r="1315">
      <c r="A1315" s="83">
        <v>10232</v>
      </c>
      <c r="B1315" s="83" t="s">
        <v>5403</v>
      </c>
      <c r="C1315" s="82" t="s">
        <v>5405</v>
      </c>
      <c r="D1315" s="83" t="s">
        <v>5406</v>
      </c>
      <c r="E1315" s="82">
        <v>0</v>
      </c>
      <c r="H1315" s="82" t="e">
        <v>#N/A</v>
      </c>
      <c r="I1315" s="82" t="e">
        <v>#N/A</v>
      </c>
    </row>
    <row r="1316">
      <c r="A1316" s="83">
        <v>10231</v>
      </c>
      <c r="B1316" s="83" t="s">
        <v>5407</v>
      </c>
      <c r="C1316" s="82" t="s">
        <v>5409</v>
      </c>
      <c r="D1316" s="83" t="s">
        <v>5410</v>
      </c>
      <c r="E1316" s="82">
        <v>0</v>
      </c>
      <c r="H1316" s="82" t="e">
        <v>#N/A</v>
      </c>
      <c r="I1316" s="82" t="e">
        <v>#N/A</v>
      </c>
    </row>
    <row r="1317">
      <c r="A1317" s="83">
        <v>11649</v>
      </c>
      <c r="B1317" s="83" t="s">
        <v>5411</v>
      </c>
      <c r="C1317" s="82" t="s">
        <v>5413</v>
      </c>
      <c r="D1317" s="83" t="s">
        <v>5414</v>
      </c>
      <c r="E1317" s="82">
        <v>5</v>
      </c>
      <c r="G1317" s="82">
        <v>1</v>
      </c>
      <c r="H1317" s="82">
        <v>1</v>
      </c>
      <c r="I1317" s="82">
        <v>0</v>
      </c>
    </row>
    <row r="1318">
      <c r="A1318" s="83">
        <v>11648</v>
      </c>
      <c r="B1318" s="83" t="s">
        <v>5415</v>
      </c>
      <c r="C1318" s="82" t="s">
        <v>5417</v>
      </c>
      <c r="D1318" s="83" t="s">
        <v>5418</v>
      </c>
      <c r="E1318" s="82">
        <v>6</v>
      </c>
      <c r="G1318" s="82">
        <v>1</v>
      </c>
      <c r="H1318" s="82">
        <v>1</v>
      </c>
      <c r="I1318" s="82">
        <v>0</v>
      </c>
    </row>
    <row r="1319">
      <c r="A1319" s="83">
        <v>11382</v>
      </c>
      <c r="B1319" s="83" t="s">
        <v>5419</v>
      </c>
      <c r="C1319" s="82" t="s">
        <v>5421</v>
      </c>
      <c r="D1319" s="83" t="s">
        <v>5422</v>
      </c>
      <c r="E1319" s="82">
        <v>0</v>
      </c>
      <c r="F1319" s="82">
        <v>12</v>
      </c>
      <c r="H1319" s="82" t="e">
        <v>#N/A</v>
      </c>
      <c r="I1319" s="82" t="e">
        <v>#N/A</v>
      </c>
    </row>
    <row r="1320">
      <c r="A1320" s="83">
        <v>11383</v>
      </c>
      <c r="B1320" s="83" t="s">
        <v>5423</v>
      </c>
      <c r="C1320" s="82" t="s">
        <v>5425</v>
      </c>
      <c r="D1320" s="83" t="s">
        <v>5426</v>
      </c>
      <c r="E1320" s="82">
        <v>0</v>
      </c>
      <c r="F1320" s="82">
        <v>12</v>
      </c>
      <c r="H1320" s="82" t="e">
        <v>#N/A</v>
      </c>
      <c r="I1320" s="82" t="e">
        <v>#N/A</v>
      </c>
    </row>
    <row r="1321">
      <c r="A1321" s="83">
        <v>12801</v>
      </c>
      <c r="B1321" s="83" t="s">
        <v>5427</v>
      </c>
      <c r="C1321" s="82" t="s">
        <v>5429</v>
      </c>
      <c r="D1321" s="83" t="s">
        <v>5429</v>
      </c>
      <c r="E1321" s="82">
        <v>0</v>
      </c>
      <c r="F1321" s="82">
        <v>38</v>
      </c>
      <c r="H1321" s="82" t="e">
        <v>#N/A</v>
      </c>
      <c r="I1321" s="82" t="e">
        <v>#N/A</v>
      </c>
    </row>
    <row r="1322">
      <c r="A1322" s="83">
        <v>11385</v>
      </c>
      <c r="B1322" s="83" t="s">
        <v>5431</v>
      </c>
      <c r="C1322" s="82" t="s">
        <v>5433</v>
      </c>
      <c r="D1322" s="83" t="s">
        <v>5434</v>
      </c>
      <c r="E1322" s="82">
        <v>10</v>
      </c>
      <c r="G1322" s="82">
        <v>2</v>
      </c>
      <c r="H1322" s="82">
        <v>2</v>
      </c>
      <c r="I1322" s="82">
        <v>0</v>
      </c>
    </row>
    <row r="1323">
      <c r="A1323" s="83">
        <v>11384</v>
      </c>
      <c r="B1323" s="83" t="s">
        <v>5435</v>
      </c>
      <c r="C1323" s="82" t="s">
        <v>5437</v>
      </c>
      <c r="D1323" s="83" t="s">
        <v>5438</v>
      </c>
      <c r="E1323" s="82">
        <v>10</v>
      </c>
      <c r="G1323" s="82">
        <v>4</v>
      </c>
      <c r="H1323" s="82">
        <v>4</v>
      </c>
      <c r="I1323" s="82">
        <v>0</v>
      </c>
    </row>
    <row r="1324">
      <c r="A1324" s="83">
        <v>11386</v>
      </c>
      <c r="B1324" s="83" t="s">
        <v>5439</v>
      </c>
      <c r="C1324" s="82" t="s">
        <v>5441</v>
      </c>
      <c r="D1324" s="83" t="s">
        <v>5442</v>
      </c>
      <c r="E1324" s="82">
        <v>0</v>
      </c>
      <c r="H1324" s="82" t="e">
        <v>#N/A</v>
      </c>
      <c r="I1324" s="82" t="e">
        <v>#N/A</v>
      </c>
    </row>
    <row r="1325">
      <c r="A1325" s="83">
        <v>11387</v>
      </c>
      <c r="B1325" s="83" t="s">
        <v>5443</v>
      </c>
      <c r="C1325" s="82" t="s">
        <v>5445</v>
      </c>
      <c r="D1325" s="83" t="s">
        <v>5446</v>
      </c>
      <c r="E1325" s="82">
        <v>0</v>
      </c>
      <c r="H1325" s="82" t="e">
        <v>#N/A</v>
      </c>
      <c r="I1325" s="82" t="e">
        <v>#N/A</v>
      </c>
    </row>
    <row r="1326">
      <c r="A1326" s="83">
        <v>13787</v>
      </c>
      <c r="B1326" s="83" t="s">
        <v>5447</v>
      </c>
      <c r="C1326" s="82" t="s">
        <v>5449</v>
      </c>
      <c r="D1326" s="83" t="s">
        <v>5450</v>
      </c>
      <c r="E1326" s="82">
        <v>15</v>
      </c>
      <c r="F1326" s="82">
        <v>72</v>
      </c>
      <c r="G1326" s="82">
        <v>10</v>
      </c>
      <c r="H1326" s="82">
        <v>10</v>
      </c>
      <c r="I1326" s="82">
        <v>0</v>
      </c>
    </row>
    <row r="1327">
      <c r="A1327" s="83">
        <v>13786</v>
      </c>
      <c r="B1327" s="83" t="s">
        <v>5451</v>
      </c>
      <c r="C1327" s="82" t="s">
        <v>5453</v>
      </c>
      <c r="D1327" s="83" t="s">
        <v>5450</v>
      </c>
      <c r="E1327" s="82">
        <v>24</v>
      </c>
      <c r="F1327" s="82">
        <v>86</v>
      </c>
      <c r="H1327" s="82">
        <v>0</v>
      </c>
      <c r="I1327" s="82">
        <v>0</v>
      </c>
    </row>
    <row r="1328">
      <c r="A1328" s="83">
        <v>13402</v>
      </c>
      <c r="B1328" s="83" t="s">
        <v>5454</v>
      </c>
      <c r="C1328" s="82" t="s">
        <v>5456</v>
      </c>
      <c r="D1328" s="83" t="s">
        <v>5457</v>
      </c>
      <c r="E1328" s="82">
        <v>0</v>
      </c>
      <c r="F1328" s="82">
        <v>25</v>
      </c>
      <c r="H1328" s="82" t="e">
        <v>#N/A</v>
      </c>
      <c r="I1328" s="82" t="e">
        <v>#N/A</v>
      </c>
    </row>
    <row r="1329">
      <c r="A1329" s="83">
        <v>13403</v>
      </c>
      <c r="B1329" s="83" t="s">
        <v>5459</v>
      </c>
      <c r="C1329" s="82" t="s">
        <v>5461</v>
      </c>
      <c r="D1329" s="83" t="s">
        <v>5462</v>
      </c>
      <c r="E1329" s="82">
        <v>0</v>
      </c>
      <c r="F1329" s="82">
        <v>23</v>
      </c>
      <c r="H1329" s="82" t="e">
        <v>#N/A</v>
      </c>
      <c r="I1329" s="82" t="e">
        <v>#N/A</v>
      </c>
    </row>
    <row r="1330">
      <c r="A1330" s="83">
        <v>13404</v>
      </c>
      <c r="B1330" s="83" t="s">
        <v>5463</v>
      </c>
      <c r="C1330" s="82" t="s">
        <v>5465</v>
      </c>
      <c r="D1330" s="83" t="s">
        <v>5466</v>
      </c>
      <c r="E1330" s="82">
        <v>0</v>
      </c>
      <c r="G1330" s="82">
        <v>1</v>
      </c>
      <c r="H1330" s="82">
        <v>1</v>
      </c>
      <c r="I1330" s="82">
        <v>0</v>
      </c>
    </row>
    <row r="1331">
      <c r="A1331" s="83">
        <v>13405</v>
      </c>
      <c r="B1331" s="83" t="s">
        <v>5468</v>
      </c>
      <c r="C1331" s="82" t="s">
        <v>5470</v>
      </c>
      <c r="D1331" s="83" t="s">
        <v>5471</v>
      </c>
      <c r="E1331" s="82">
        <v>0</v>
      </c>
      <c r="G1331" s="82">
        <v>4</v>
      </c>
      <c r="H1331" s="82">
        <v>4</v>
      </c>
      <c r="I1331" s="82">
        <v>0</v>
      </c>
    </row>
    <row r="1332">
      <c r="A1332" s="83">
        <v>13705</v>
      </c>
      <c r="B1332" s="83" t="s">
        <v>5472</v>
      </c>
      <c r="C1332" s="82" t="s">
        <v>5474</v>
      </c>
      <c r="D1332" s="83" t="s">
        <v>5475</v>
      </c>
      <c r="E1332" s="82">
        <v>0</v>
      </c>
      <c r="F1332" s="82">
        <v>39</v>
      </c>
      <c r="G1332" s="82">
        <v>4</v>
      </c>
      <c r="H1332" s="82">
        <v>4</v>
      </c>
      <c r="I1332" s="82">
        <v>0</v>
      </c>
    </row>
    <row r="1333">
      <c r="A1333" s="83">
        <v>13407</v>
      </c>
      <c r="B1333" s="83" t="s">
        <v>5477</v>
      </c>
      <c r="C1333" s="82" t="s">
        <v>5479</v>
      </c>
      <c r="D1333" s="83" t="s">
        <v>5480</v>
      </c>
      <c r="E1333" s="82">
        <v>0</v>
      </c>
      <c r="F1333" s="82">
        <v>31</v>
      </c>
      <c r="H1333" s="82" t="e">
        <v>#N/A</v>
      </c>
      <c r="I1333" s="82" t="e">
        <v>#N/A</v>
      </c>
    </row>
    <row r="1334">
      <c r="A1334" s="83">
        <v>11925</v>
      </c>
      <c r="B1334" s="83" t="s">
        <v>5481</v>
      </c>
      <c r="C1334" s="82" t="s">
        <v>5483</v>
      </c>
      <c r="D1334" s="83" t="s">
        <v>5484</v>
      </c>
      <c r="E1334" s="82">
        <v>0</v>
      </c>
      <c r="H1334" s="82" t="e">
        <v>#N/A</v>
      </c>
      <c r="I1334" s="82" t="e">
        <v>#N/A</v>
      </c>
    </row>
    <row r="1335">
      <c r="A1335" s="82">
        <v>11591</v>
      </c>
      <c r="B1335" s="82" t="s">
        <v>5486</v>
      </c>
      <c r="C1335" s="82" t="s">
        <v>5488</v>
      </c>
      <c r="D1335" s="82" t="s">
        <v>5489</v>
      </c>
      <c r="E1335" s="82">
        <v>0</v>
      </c>
      <c r="G1335" s="82">
        <v>2</v>
      </c>
      <c r="H1335" s="82">
        <v>2</v>
      </c>
      <c r="I1335" s="82">
        <v>0</v>
      </c>
    </row>
    <row r="1336">
      <c r="A1336" s="83">
        <v>10176</v>
      </c>
      <c r="B1336" s="83" t="s">
        <v>5490</v>
      </c>
      <c r="C1336" s="82" t="s">
        <v>5492</v>
      </c>
      <c r="D1336" s="83" t="s">
        <v>5493</v>
      </c>
      <c r="E1336" s="82">
        <v>1</v>
      </c>
      <c r="F1336" s="82">
        <v>170</v>
      </c>
      <c r="G1336" s="82">
        <v>3</v>
      </c>
      <c r="H1336" s="82">
        <v>3</v>
      </c>
      <c r="I1336" s="82">
        <v>0</v>
      </c>
    </row>
    <row r="1337">
      <c r="A1337" s="83">
        <v>10175</v>
      </c>
      <c r="B1337" s="83" t="s">
        <v>5494</v>
      </c>
      <c r="C1337" s="82" t="s">
        <v>5496</v>
      </c>
      <c r="D1337" s="83" t="s">
        <v>5493</v>
      </c>
      <c r="E1337" s="82">
        <v>8</v>
      </c>
      <c r="F1337" s="82">
        <v>169</v>
      </c>
      <c r="G1337" s="82">
        <v>3</v>
      </c>
      <c r="H1337" s="82">
        <v>3</v>
      </c>
      <c r="I1337" s="82">
        <v>0</v>
      </c>
    </row>
    <row r="1338">
      <c r="A1338" s="83">
        <v>11853</v>
      </c>
      <c r="B1338" s="83" t="s">
        <v>5497</v>
      </c>
      <c r="C1338" s="82" t="s">
        <v>5499</v>
      </c>
      <c r="D1338" s="83" t="s">
        <v>5500</v>
      </c>
      <c r="E1338" s="82">
        <v>2</v>
      </c>
      <c r="F1338" s="82">
        <v>224</v>
      </c>
      <c r="G1338" s="82">
        <v>6</v>
      </c>
      <c r="H1338" s="82">
        <v>6</v>
      </c>
      <c r="I1338" s="82">
        <v>0</v>
      </c>
    </row>
    <row r="1339">
      <c r="A1339" s="83">
        <v>11852</v>
      </c>
      <c r="B1339" s="83" t="s">
        <v>5501</v>
      </c>
      <c r="C1339" s="82" t="s">
        <v>5503</v>
      </c>
      <c r="D1339" s="83" t="s">
        <v>5504</v>
      </c>
      <c r="E1339" s="82">
        <v>3</v>
      </c>
      <c r="F1339" s="82">
        <v>206</v>
      </c>
      <c r="G1339" s="82">
        <v>7</v>
      </c>
      <c r="H1339" s="82">
        <v>7</v>
      </c>
      <c r="I1339" s="82">
        <v>0</v>
      </c>
    </row>
    <row r="1340">
      <c r="A1340" s="83">
        <v>10174</v>
      </c>
      <c r="B1340" s="83" t="s">
        <v>5505</v>
      </c>
      <c r="C1340" s="82" t="s">
        <v>5507</v>
      </c>
      <c r="D1340" s="83" t="s">
        <v>5508</v>
      </c>
      <c r="E1340" s="82">
        <v>0</v>
      </c>
      <c r="H1340" s="82" t="e">
        <v>#N/A</v>
      </c>
      <c r="I1340" s="82" t="e">
        <v>#N/A</v>
      </c>
    </row>
    <row r="1341">
      <c r="A1341" s="83">
        <v>10173</v>
      </c>
      <c r="B1341" s="83" t="s">
        <v>5509</v>
      </c>
      <c r="C1341" s="82" t="s">
        <v>5511</v>
      </c>
      <c r="D1341" s="83" t="s">
        <v>5512</v>
      </c>
      <c r="E1341" s="82">
        <v>0</v>
      </c>
      <c r="H1341" s="82" t="e">
        <v>#N/A</v>
      </c>
      <c r="I1341" s="82" t="e">
        <v>#N/A</v>
      </c>
    </row>
    <row r="1342">
      <c r="A1342" s="83">
        <v>11793</v>
      </c>
      <c r="B1342" s="83" t="s">
        <v>5513</v>
      </c>
      <c r="C1342" s="82" t="s">
        <v>5515</v>
      </c>
      <c r="D1342" s="83" t="s">
        <v>5516</v>
      </c>
      <c r="E1342" s="82">
        <v>0</v>
      </c>
      <c r="H1342" s="82" t="e">
        <v>#N/A</v>
      </c>
      <c r="I1342" s="82" t="e">
        <v>#N/A</v>
      </c>
    </row>
    <row r="1343">
      <c r="A1343" s="83">
        <v>11792</v>
      </c>
      <c r="B1343" s="83" t="s">
        <v>5517</v>
      </c>
      <c r="C1343" s="82" t="s">
        <v>5519</v>
      </c>
      <c r="D1343" s="83" t="s">
        <v>5520</v>
      </c>
      <c r="E1343" s="82">
        <v>0</v>
      </c>
      <c r="H1343" s="82" t="e">
        <v>#N/A</v>
      </c>
      <c r="I1343" s="82" t="e">
        <v>#N/A</v>
      </c>
    </row>
    <row r="1344">
      <c r="A1344" s="82">
        <v>11592</v>
      </c>
      <c r="B1344" s="82" t="s">
        <v>11419</v>
      </c>
      <c r="C1344" s="82" t="s">
        <v>11421</v>
      </c>
      <c r="D1344" s="82" t="s">
        <v>11422</v>
      </c>
      <c r="E1344" s="82">
        <v>0</v>
      </c>
      <c r="G1344" s="82">
        <v>12</v>
      </c>
      <c r="H1344" s="82">
        <v>12</v>
      </c>
      <c r="I1344" s="82">
        <v>0</v>
      </c>
    </row>
    <row r="1345">
      <c r="A1345" s="83">
        <v>11590</v>
      </c>
      <c r="B1345" s="83" t="s">
        <v>5521</v>
      </c>
      <c r="C1345" s="82" t="s">
        <v>5523</v>
      </c>
      <c r="D1345" s="83" t="s">
        <v>5524</v>
      </c>
      <c r="E1345" s="82">
        <v>0</v>
      </c>
      <c r="H1345" s="82" t="e">
        <v>#N/A</v>
      </c>
      <c r="I1345" s="82" t="e">
        <v>#N/A</v>
      </c>
    </row>
    <row r="1346">
      <c r="A1346" s="83">
        <v>11589</v>
      </c>
      <c r="B1346" s="83" t="s">
        <v>5525</v>
      </c>
      <c r="C1346" s="82" t="s">
        <v>5527</v>
      </c>
      <c r="D1346" s="83" t="s">
        <v>5528</v>
      </c>
      <c r="E1346" s="82">
        <v>0</v>
      </c>
      <c r="H1346" s="82" t="e">
        <v>#N/A</v>
      </c>
      <c r="I1346" s="82" t="e">
        <v>#N/A</v>
      </c>
    </row>
    <row r="1347">
      <c r="A1347" s="83">
        <v>11699</v>
      </c>
      <c r="B1347" s="83" t="s">
        <v>5529</v>
      </c>
      <c r="C1347" s="82" t="s">
        <v>5531</v>
      </c>
      <c r="D1347" s="83" t="s">
        <v>5532</v>
      </c>
      <c r="E1347" s="82">
        <v>0</v>
      </c>
      <c r="H1347" s="82" t="e">
        <v>#N/A</v>
      </c>
      <c r="I1347" s="82" t="e">
        <v>#N/A</v>
      </c>
    </row>
    <row r="1348">
      <c r="A1348" s="83">
        <v>10177</v>
      </c>
      <c r="B1348" s="83" t="s">
        <v>5533</v>
      </c>
      <c r="C1348" s="82" t="s">
        <v>5535</v>
      </c>
      <c r="D1348" s="83" t="s">
        <v>5536</v>
      </c>
      <c r="E1348" s="82">
        <v>1</v>
      </c>
      <c r="H1348" s="82">
        <v>0</v>
      </c>
      <c r="I1348" s="82">
        <v>0</v>
      </c>
    </row>
    <row r="1349">
      <c r="A1349" s="83">
        <v>10172</v>
      </c>
      <c r="B1349" s="83" t="s">
        <v>5537</v>
      </c>
      <c r="C1349" s="82" t="s">
        <v>5539</v>
      </c>
      <c r="D1349" s="83" t="s">
        <v>5540</v>
      </c>
      <c r="E1349" s="82">
        <v>23</v>
      </c>
      <c r="F1349" s="82">
        <v>92</v>
      </c>
      <c r="G1349" s="82">
        <v>3</v>
      </c>
      <c r="H1349" s="82">
        <v>3</v>
      </c>
      <c r="I1349" s="82">
        <v>0</v>
      </c>
    </row>
    <row r="1350">
      <c r="A1350" s="83">
        <v>10171</v>
      </c>
      <c r="B1350" s="83" t="s">
        <v>5541</v>
      </c>
      <c r="C1350" s="82" t="s">
        <v>5543</v>
      </c>
      <c r="D1350" s="83" t="s">
        <v>5544</v>
      </c>
      <c r="E1350" s="82">
        <v>22</v>
      </c>
      <c r="F1350" s="82">
        <v>78</v>
      </c>
      <c r="G1350" s="82">
        <v>15</v>
      </c>
      <c r="H1350" s="82">
        <v>15</v>
      </c>
      <c r="I1350" s="82">
        <v>0</v>
      </c>
    </row>
    <row r="1351">
      <c r="A1351" s="83">
        <v>10170</v>
      </c>
      <c r="B1351" s="83" t="s">
        <v>5545</v>
      </c>
      <c r="C1351" s="82" t="s">
        <v>5547</v>
      </c>
      <c r="D1351" s="83" t="s">
        <v>5548</v>
      </c>
      <c r="E1351" s="82">
        <v>3</v>
      </c>
      <c r="F1351" s="82">
        <v>132</v>
      </c>
      <c r="G1351" s="82">
        <v>5</v>
      </c>
      <c r="H1351" s="82">
        <v>5</v>
      </c>
      <c r="I1351" s="82">
        <v>0</v>
      </c>
    </row>
    <row r="1352">
      <c r="A1352" s="83">
        <v>10169</v>
      </c>
      <c r="B1352" s="83" t="s">
        <v>5549</v>
      </c>
      <c r="C1352" s="82" t="s">
        <v>5551</v>
      </c>
      <c r="D1352" s="83" t="s">
        <v>5548</v>
      </c>
      <c r="E1352" s="82">
        <v>2</v>
      </c>
      <c r="F1352" s="82">
        <v>100</v>
      </c>
      <c r="G1352" s="82">
        <v>4</v>
      </c>
      <c r="H1352" s="82">
        <v>4</v>
      </c>
      <c r="I1352" s="82">
        <v>0</v>
      </c>
    </row>
    <row r="1353">
      <c r="A1353" s="83">
        <v>11388</v>
      </c>
      <c r="B1353" s="83" t="s">
        <v>5552</v>
      </c>
      <c r="C1353" s="82" t="s">
        <v>5554</v>
      </c>
      <c r="D1353" s="83" t="s">
        <v>5555</v>
      </c>
      <c r="E1353" s="82">
        <v>0</v>
      </c>
      <c r="H1353" s="82" t="e">
        <v>#N/A</v>
      </c>
      <c r="I1353" s="82" t="e">
        <v>#N/A</v>
      </c>
    </row>
    <row r="1354">
      <c r="A1354" s="83">
        <v>11389</v>
      </c>
      <c r="B1354" s="83" t="s">
        <v>5556</v>
      </c>
      <c r="C1354" s="82" t="s">
        <v>5558</v>
      </c>
      <c r="D1354" s="83" t="s">
        <v>5559</v>
      </c>
      <c r="E1354" s="82">
        <v>0</v>
      </c>
      <c r="H1354" s="82" t="e">
        <v>#N/A</v>
      </c>
      <c r="I1354" s="82" t="e">
        <v>#N/A</v>
      </c>
    </row>
    <row r="1355">
      <c r="A1355" s="83">
        <v>11390</v>
      </c>
      <c r="B1355" s="83" t="s">
        <v>5560</v>
      </c>
      <c r="C1355" s="82" t="s">
        <v>5562</v>
      </c>
      <c r="D1355" s="83" t="s">
        <v>5563</v>
      </c>
      <c r="E1355" s="82">
        <v>0</v>
      </c>
      <c r="H1355" s="82" t="e">
        <v>#N/A</v>
      </c>
      <c r="I1355" s="82" t="e">
        <v>#N/A</v>
      </c>
    </row>
    <row r="1356">
      <c r="A1356" s="83">
        <v>11391</v>
      </c>
      <c r="B1356" s="83" t="s">
        <v>5564</v>
      </c>
      <c r="C1356" s="82" t="s">
        <v>5566</v>
      </c>
      <c r="D1356" s="83" t="s">
        <v>5567</v>
      </c>
      <c r="E1356" s="82">
        <v>4</v>
      </c>
      <c r="F1356" s="82">
        <v>14</v>
      </c>
      <c r="G1356" s="82">
        <v>4</v>
      </c>
      <c r="H1356" s="82">
        <v>4</v>
      </c>
      <c r="I1356" s="82">
        <v>0</v>
      </c>
    </row>
    <row r="1357">
      <c r="A1357" s="83">
        <v>11392</v>
      </c>
      <c r="B1357" s="83" t="s">
        <v>5568</v>
      </c>
      <c r="C1357" s="82" t="s">
        <v>5570</v>
      </c>
      <c r="D1357" s="83" t="s">
        <v>5571</v>
      </c>
      <c r="E1357" s="82">
        <v>4</v>
      </c>
      <c r="F1357" s="82">
        <v>12</v>
      </c>
      <c r="G1357" s="82">
        <v>3</v>
      </c>
      <c r="H1357" s="82">
        <v>3</v>
      </c>
      <c r="I1357" s="82">
        <v>0</v>
      </c>
    </row>
    <row r="1358">
      <c r="A1358" s="83">
        <v>11393</v>
      </c>
      <c r="B1358" s="83" t="s">
        <v>5572</v>
      </c>
      <c r="C1358" s="82" t="s">
        <v>5574</v>
      </c>
      <c r="D1358" s="83" t="s">
        <v>5575</v>
      </c>
      <c r="E1358" s="82">
        <v>1</v>
      </c>
      <c r="F1358" s="82">
        <v>6</v>
      </c>
      <c r="G1358" s="82">
        <v>4</v>
      </c>
      <c r="H1358" s="82">
        <v>4</v>
      </c>
      <c r="I1358" s="82">
        <v>0</v>
      </c>
    </row>
    <row r="1359">
      <c r="A1359" s="83">
        <v>11394</v>
      </c>
      <c r="B1359" s="83" t="s">
        <v>5576</v>
      </c>
      <c r="C1359" s="82" t="s">
        <v>5578</v>
      </c>
      <c r="D1359" s="83" t="s">
        <v>5579</v>
      </c>
      <c r="E1359" s="82">
        <v>1</v>
      </c>
      <c r="F1359" s="82">
        <v>8</v>
      </c>
      <c r="G1359" s="82">
        <v>3</v>
      </c>
      <c r="H1359" s="82">
        <v>3</v>
      </c>
      <c r="I1359" s="82">
        <v>0</v>
      </c>
    </row>
    <row r="1360">
      <c r="A1360" s="83">
        <v>12834</v>
      </c>
      <c r="B1360" s="83" t="s">
        <v>5580</v>
      </c>
      <c r="C1360" s="82" t="s">
        <v>5582</v>
      </c>
      <c r="D1360" s="83" t="s">
        <v>5583</v>
      </c>
      <c r="E1360" s="82">
        <v>0</v>
      </c>
      <c r="H1360" s="82" t="e">
        <v>#N/A</v>
      </c>
      <c r="I1360" s="82" t="e">
        <v>#N/A</v>
      </c>
    </row>
    <row r="1361">
      <c r="A1361" s="83">
        <v>12833</v>
      </c>
      <c r="B1361" s="83" t="s">
        <v>5584</v>
      </c>
      <c r="C1361" s="82" t="s">
        <v>5586</v>
      </c>
      <c r="D1361" s="83" t="s">
        <v>5587</v>
      </c>
      <c r="E1361" s="82">
        <v>0</v>
      </c>
      <c r="H1361" s="82" t="e">
        <v>#N/A</v>
      </c>
      <c r="I1361" s="82" t="e">
        <v>#N/A</v>
      </c>
    </row>
    <row r="1362">
      <c r="A1362" s="82">
        <v>10268</v>
      </c>
      <c r="B1362" s="82" t="s">
        <v>5588</v>
      </c>
      <c r="C1362" s="82" t="s">
        <v>5590</v>
      </c>
      <c r="D1362" s="82" t="s">
        <v>5591</v>
      </c>
      <c r="E1362" s="82">
        <v>0</v>
      </c>
      <c r="G1362" s="82">
        <v>1</v>
      </c>
      <c r="H1362" s="82">
        <v>1</v>
      </c>
      <c r="I1362" s="82">
        <v>0</v>
      </c>
    </row>
    <row r="1363">
      <c r="A1363" s="82">
        <v>10267</v>
      </c>
      <c r="B1363" s="82" t="s">
        <v>5592</v>
      </c>
      <c r="C1363" s="82" t="s">
        <v>5594</v>
      </c>
      <c r="D1363" s="82" t="s">
        <v>5595</v>
      </c>
      <c r="E1363" s="82">
        <v>0</v>
      </c>
      <c r="G1363" s="82">
        <v>1</v>
      </c>
      <c r="H1363" s="82">
        <v>1</v>
      </c>
      <c r="I1363" s="82">
        <v>0</v>
      </c>
    </row>
    <row r="1364">
      <c r="A1364" s="82">
        <v>10269</v>
      </c>
      <c r="B1364" s="82" t="s">
        <v>5596</v>
      </c>
      <c r="C1364" s="82" t="s">
        <v>5598</v>
      </c>
      <c r="D1364" s="82" t="s">
        <v>5599</v>
      </c>
      <c r="E1364" s="82">
        <v>0</v>
      </c>
      <c r="F1364" s="82">
        <v>3</v>
      </c>
      <c r="G1364" s="82">
        <v>1</v>
      </c>
      <c r="H1364" s="82">
        <v>1</v>
      </c>
      <c r="I1364" s="82">
        <v>0</v>
      </c>
    </row>
    <row r="1365">
      <c r="A1365" s="83">
        <v>12816</v>
      </c>
      <c r="B1365" s="83" t="s">
        <v>4426</v>
      </c>
      <c r="C1365" s="82" t="s">
        <v>4428</v>
      </c>
      <c r="D1365" s="83" t="s">
        <v>4429</v>
      </c>
      <c r="E1365" s="82">
        <v>0</v>
      </c>
      <c r="F1365" s="82">
        <v>20</v>
      </c>
      <c r="H1365" s="82" t="e">
        <v>#N/A</v>
      </c>
      <c r="I1365" s="82" t="e">
        <v>#N/A</v>
      </c>
    </row>
    <row r="1366">
      <c r="A1366" s="83">
        <v>11237</v>
      </c>
      <c r="B1366" s="83" t="s">
        <v>5600</v>
      </c>
      <c r="C1366" s="82" t="s">
        <v>5602</v>
      </c>
      <c r="D1366" s="83" t="s">
        <v>5603</v>
      </c>
      <c r="E1366" s="82">
        <v>0</v>
      </c>
      <c r="F1366" s="82">
        <v>88</v>
      </c>
      <c r="G1366" s="82">
        <v>3</v>
      </c>
      <c r="H1366" s="82">
        <v>3</v>
      </c>
      <c r="I1366" s="82">
        <v>0</v>
      </c>
    </row>
    <row r="1367">
      <c r="A1367" s="83">
        <v>11236</v>
      </c>
      <c r="B1367" s="83" t="s">
        <v>5604</v>
      </c>
      <c r="C1367" s="82" t="s">
        <v>5606</v>
      </c>
      <c r="D1367" s="83" t="s">
        <v>5607</v>
      </c>
      <c r="E1367" s="82">
        <v>1</v>
      </c>
      <c r="F1367" s="82">
        <v>24</v>
      </c>
      <c r="G1367" s="82">
        <v>4</v>
      </c>
      <c r="H1367" s="82">
        <v>4</v>
      </c>
      <c r="I1367" s="82">
        <v>0</v>
      </c>
    </row>
    <row r="1368">
      <c r="A1368" s="83">
        <v>10305</v>
      </c>
      <c r="B1368" s="83" t="s">
        <v>5608</v>
      </c>
      <c r="C1368" s="82" t="s">
        <v>5610</v>
      </c>
      <c r="D1368" s="83" t="s">
        <v>5611</v>
      </c>
      <c r="E1368" s="82">
        <v>6</v>
      </c>
      <c r="F1368" s="82">
        <v>19</v>
      </c>
      <c r="G1368" s="82">
        <v>2</v>
      </c>
      <c r="H1368" s="82">
        <v>2</v>
      </c>
      <c r="I1368" s="82">
        <v>0</v>
      </c>
    </row>
    <row r="1369">
      <c r="A1369" s="83">
        <v>10304</v>
      </c>
      <c r="B1369" s="83" t="s">
        <v>5612</v>
      </c>
      <c r="C1369" s="82" t="s">
        <v>5614</v>
      </c>
      <c r="D1369" s="83" t="s">
        <v>5615</v>
      </c>
      <c r="E1369" s="82">
        <v>5</v>
      </c>
      <c r="F1369" s="82">
        <v>19</v>
      </c>
      <c r="G1369" s="82">
        <v>4</v>
      </c>
      <c r="H1369" s="82">
        <v>4</v>
      </c>
      <c r="I1369" s="82">
        <v>0</v>
      </c>
    </row>
    <row r="1370">
      <c r="A1370" s="83">
        <v>12055</v>
      </c>
      <c r="B1370" s="83" t="s">
        <v>5616</v>
      </c>
      <c r="C1370" s="82" t="s">
        <v>5618</v>
      </c>
      <c r="D1370" s="83" t="s">
        <v>5619</v>
      </c>
      <c r="E1370" s="82">
        <v>1</v>
      </c>
      <c r="F1370" s="82">
        <v>11</v>
      </c>
      <c r="G1370" s="82">
        <v>0</v>
      </c>
      <c r="H1370" s="82">
        <v>0</v>
      </c>
      <c r="I1370" s="82">
        <v>0</v>
      </c>
    </row>
    <row r="1371">
      <c r="A1371" s="83">
        <v>12054</v>
      </c>
      <c r="B1371" s="83" t="s">
        <v>5620</v>
      </c>
      <c r="C1371" s="82" t="s">
        <v>5622</v>
      </c>
      <c r="D1371" s="83" t="s">
        <v>5623</v>
      </c>
      <c r="E1371" s="82">
        <v>2</v>
      </c>
      <c r="F1371" s="82">
        <v>0</v>
      </c>
      <c r="G1371" s="82">
        <v>5</v>
      </c>
      <c r="H1371" s="82">
        <v>5</v>
      </c>
      <c r="I1371" s="82">
        <v>0</v>
      </c>
    </row>
    <row r="1372">
      <c r="A1372" s="83">
        <v>11404</v>
      </c>
      <c r="B1372" s="83" t="s">
        <v>5624</v>
      </c>
      <c r="C1372" s="82" t="s">
        <v>5626</v>
      </c>
      <c r="D1372" s="83" t="s">
        <v>4429</v>
      </c>
      <c r="E1372" s="82">
        <v>0</v>
      </c>
      <c r="F1372" s="82">
        <v>21</v>
      </c>
      <c r="H1372" s="82" t="e">
        <v>#N/A</v>
      </c>
      <c r="I1372" s="82" t="e">
        <v>#N/A</v>
      </c>
    </row>
    <row r="1373">
      <c r="A1373" s="83">
        <v>14221</v>
      </c>
      <c r="B1373" s="83" t="s">
        <v>5627</v>
      </c>
      <c r="C1373" s="82" t="s">
        <v>5629</v>
      </c>
      <c r="D1373" s="83" t="s">
        <v>4429</v>
      </c>
      <c r="E1373" s="82">
        <v>0</v>
      </c>
      <c r="H1373" s="82" t="e">
        <v>#N/A</v>
      </c>
      <c r="I1373" s="82" t="e">
        <v>#N/A</v>
      </c>
    </row>
    <row r="1374">
      <c r="A1374" s="83">
        <v>13793</v>
      </c>
      <c r="B1374" s="83" t="s">
        <v>5630</v>
      </c>
      <c r="C1374" s="82" t="s">
        <v>5632</v>
      </c>
      <c r="D1374" s="83" t="s">
        <v>5633</v>
      </c>
      <c r="E1374" s="82">
        <v>5</v>
      </c>
      <c r="F1374" s="82">
        <v>4</v>
      </c>
      <c r="G1374" s="82">
        <v>8</v>
      </c>
      <c r="H1374" s="82">
        <v>8</v>
      </c>
      <c r="I1374" s="82">
        <v>0</v>
      </c>
    </row>
    <row r="1375">
      <c r="A1375" s="83">
        <v>13792</v>
      </c>
      <c r="B1375" s="83" t="s">
        <v>5634</v>
      </c>
      <c r="C1375" s="82" t="s">
        <v>5636</v>
      </c>
      <c r="D1375" s="83" t="s">
        <v>5637</v>
      </c>
      <c r="E1375" s="82">
        <v>8</v>
      </c>
      <c r="F1375" s="82">
        <v>14</v>
      </c>
      <c r="G1375" s="82">
        <v>8</v>
      </c>
      <c r="H1375" s="82">
        <v>8</v>
      </c>
      <c r="I1375" s="82">
        <v>0</v>
      </c>
    </row>
    <row r="1376">
      <c r="A1376" s="83">
        <v>10307</v>
      </c>
      <c r="B1376" s="83" t="s">
        <v>5638</v>
      </c>
      <c r="C1376" s="82" t="s">
        <v>5640</v>
      </c>
      <c r="D1376" s="83" t="s">
        <v>5641</v>
      </c>
      <c r="E1376" s="82">
        <v>0</v>
      </c>
      <c r="H1376" s="82" t="e">
        <v>#N/A</v>
      </c>
      <c r="I1376" s="82" t="e">
        <v>#N/A</v>
      </c>
    </row>
    <row r="1377">
      <c r="A1377" s="83">
        <v>11397</v>
      </c>
      <c r="B1377" s="83" t="s">
        <v>5642</v>
      </c>
      <c r="C1377" s="82" t="s">
        <v>5644</v>
      </c>
      <c r="D1377" s="83" t="s">
        <v>5645</v>
      </c>
      <c r="E1377" s="82">
        <v>0</v>
      </c>
      <c r="H1377" s="82" t="e">
        <v>#N/A</v>
      </c>
      <c r="I1377" s="82" t="e">
        <v>#N/A</v>
      </c>
    </row>
    <row r="1378">
      <c r="A1378" s="83">
        <v>14227</v>
      </c>
      <c r="B1378" s="83" t="s">
        <v>5646</v>
      </c>
      <c r="C1378" s="82" t="s">
        <v>5648</v>
      </c>
      <c r="D1378" s="83" t="s">
        <v>5649</v>
      </c>
      <c r="E1378" s="82">
        <v>6</v>
      </c>
      <c r="G1378" s="82">
        <v>10</v>
      </c>
      <c r="H1378" s="82">
        <v>10</v>
      </c>
      <c r="I1378" s="82">
        <v>0</v>
      </c>
    </row>
    <row r="1379">
      <c r="A1379" s="83">
        <v>10303</v>
      </c>
      <c r="B1379" s="83" t="s">
        <v>5650</v>
      </c>
      <c r="C1379" s="82" t="s">
        <v>5652</v>
      </c>
      <c r="D1379" s="83" t="s">
        <v>5653</v>
      </c>
      <c r="E1379" s="82">
        <v>2</v>
      </c>
      <c r="F1379" s="82">
        <v>76</v>
      </c>
      <c r="G1379" s="82">
        <v>4</v>
      </c>
      <c r="H1379" s="82">
        <v>4</v>
      </c>
      <c r="I1379" s="82">
        <v>0</v>
      </c>
    </row>
    <row r="1380">
      <c r="A1380" s="83">
        <v>10302</v>
      </c>
      <c r="B1380" s="83" t="s">
        <v>5654</v>
      </c>
      <c r="C1380" s="82" t="s">
        <v>5656</v>
      </c>
      <c r="D1380" s="83" t="s">
        <v>5657</v>
      </c>
      <c r="E1380" s="82">
        <v>1</v>
      </c>
      <c r="F1380" s="82">
        <v>87</v>
      </c>
      <c r="G1380" s="82">
        <v>4</v>
      </c>
      <c r="H1380" s="82">
        <v>4</v>
      </c>
      <c r="I1380" s="82">
        <v>0</v>
      </c>
    </row>
    <row r="1381">
      <c r="A1381" s="83">
        <v>11398</v>
      </c>
      <c r="B1381" s="83" t="s">
        <v>5658</v>
      </c>
      <c r="C1381" s="82" t="s">
        <v>5660</v>
      </c>
      <c r="D1381" s="83" t="s">
        <v>5661</v>
      </c>
      <c r="E1381" s="82">
        <v>0</v>
      </c>
      <c r="F1381" s="82">
        <v>9</v>
      </c>
      <c r="H1381" s="82" t="e">
        <v>#N/A</v>
      </c>
      <c r="I1381" s="82" t="e">
        <v>#N/A</v>
      </c>
    </row>
    <row r="1382">
      <c r="A1382" s="83">
        <v>11399</v>
      </c>
      <c r="B1382" s="83" t="s">
        <v>5662</v>
      </c>
      <c r="C1382" s="82" t="s">
        <v>5664</v>
      </c>
      <c r="D1382" s="83" t="s">
        <v>5665</v>
      </c>
      <c r="E1382" s="82">
        <v>1</v>
      </c>
      <c r="F1382" s="82">
        <v>18</v>
      </c>
      <c r="H1382" s="82">
        <v>0</v>
      </c>
      <c r="I1382" s="82">
        <v>0</v>
      </c>
    </row>
    <row r="1383">
      <c r="A1383" s="83">
        <v>12824</v>
      </c>
      <c r="B1383" s="83" t="s">
        <v>5666</v>
      </c>
      <c r="C1383" s="82" t="s">
        <v>5668</v>
      </c>
      <c r="D1383" s="83" t="s">
        <v>5669</v>
      </c>
      <c r="E1383" s="82">
        <v>0</v>
      </c>
      <c r="F1383" s="82">
        <v>22</v>
      </c>
      <c r="G1383" s="82">
        <v>3</v>
      </c>
      <c r="H1383" s="82">
        <v>3</v>
      </c>
      <c r="I1383" s="82">
        <v>0</v>
      </c>
    </row>
    <row r="1384">
      <c r="A1384" s="83">
        <v>12823</v>
      </c>
      <c r="B1384" s="83" t="s">
        <v>5670</v>
      </c>
      <c r="C1384" s="82" t="s">
        <v>5672</v>
      </c>
      <c r="D1384" s="83" t="s">
        <v>5665</v>
      </c>
      <c r="E1384" s="82">
        <v>2</v>
      </c>
      <c r="F1384" s="82">
        <v>20</v>
      </c>
      <c r="G1384" s="82">
        <v>2</v>
      </c>
      <c r="H1384" s="82">
        <v>2</v>
      </c>
      <c r="I1384" s="82">
        <v>0</v>
      </c>
    </row>
    <row r="1385">
      <c r="A1385" s="83">
        <v>12760</v>
      </c>
      <c r="B1385" s="83" t="s">
        <v>5673</v>
      </c>
      <c r="C1385" s="82" t="s">
        <v>5675</v>
      </c>
      <c r="D1385" s="83" t="s">
        <v>5676</v>
      </c>
      <c r="E1385" s="82">
        <v>0</v>
      </c>
      <c r="F1385" s="82">
        <v>71</v>
      </c>
      <c r="G1385" s="82">
        <v>19</v>
      </c>
      <c r="H1385" s="82">
        <v>19</v>
      </c>
      <c r="I1385" s="82">
        <v>0</v>
      </c>
    </row>
    <row r="1386">
      <c r="A1386" s="83">
        <v>12759</v>
      </c>
      <c r="B1386" s="83" t="s">
        <v>5677</v>
      </c>
      <c r="C1386" s="82" t="s">
        <v>5679</v>
      </c>
      <c r="D1386" s="83" t="s">
        <v>5680</v>
      </c>
      <c r="E1386" s="82">
        <v>0</v>
      </c>
      <c r="F1386" s="82">
        <v>71</v>
      </c>
      <c r="G1386" s="82">
        <v>23</v>
      </c>
      <c r="H1386" s="82">
        <v>23</v>
      </c>
      <c r="I1386" s="82">
        <v>0</v>
      </c>
    </row>
    <row r="1387">
      <c r="A1387" s="83">
        <v>13791</v>
      </c>
      <c r="B1387" s="83" t="s">
        <v>5681</v>
      </c>
      <c r="C1387" s="82" t="s">
        <v>5683</v>
      </c>
      <c r="D1387" s="83" t="s">
        <v>5684</v>
      </c>
      <c r="E1387" s="82">
        <v>0</v>
      </c>
      <c r="H1387" s="82" t="e">
        <v>#N/A</v>
      </c>
      <c r="I1387" s="82" t="e">
        <v>#N/A</v>
      </c>
    </row>
    <row r="1388">
      <c r="A1388" s="83">
        <v>13790</v>
      </c>
      <c r="B1388" s="83" t="s">
        <v>5685</v>
      </c>
      <c r="C1388" s="82" t="s">
        <v>5687</v>
      </c>
      <c r="D1388" s="83" t="s">
        <v>5688</v>
      </c>
      <c r="E1388" s="82">
        <v>0</v>
      </c>
      <c r="H1388" s="82" t="e">
        <v>#N/A</v>
      </c>
      <c r="I1388" s="82" t="e">
        <v>#N/A</v>
      </c>
    </row>
    <row r="1389">
      <c r="A1389" s="83">
        <v>13865</v>
      </c>
      <c r="B1389" s="83" t="s">
        <v>5689</v>
      </c>
      <c r="C1389" s="82" t="s">
        <v>5691</v>
      </c>
      <c r="D1389" s="83" t="s">
        <v>5692</v>
      </c>
      <c r="E1389" s="82">
        <v>0</v>
      </c>
      <c r="F1389" s="82">
        <v>6</v>
      </c>
      <c r="G1389" s="82">
        <v>2</v>
      </c>
      <c r="H1389" s="82">
        <v>2</v>
      </c>
      <c r="I1389" s="82">
        <v>0</v>
      </c>
    </row>
    <row r="1390">
      <c r="A1390" s="83">
        <v>13866</v>
      </c>
      <c r="B1390" s="83" t="s">
        <v>5693</v>
      </c>
      <c r="C1390" s="82" t="s">
        <v>5695</v>
      </c>
      <c r="D1390" s="83" t="s">
        <v>5696</v>
      </c>
      <c r="E1390" s="82">
        <v>0</v>
      </c>
      <c r="G1390" s="82">
        <v>3</v>
      </c>
      <c r="H1390" s="82">
        <v>3</v>
      </c>
      <c r="I1390" s="82">
        <v>0</v>
      </c>
    </row>
    <row r="1391">
      <c r="A1391" s="83">
        <v>13868</v>
      </c>
      <c r="B1391" s="83" t="s">
        <v>5697</v>
      </c>
      <c r="C1391" s="82" t="s">
        <v>5699</v>
      </c>
      <c r="D1391" s="84" t="s">
        <v>11556</v>
      </c>
      <c r="E1391" s="82">
        <v>0</v>
      </c>
      <c r="F1391" s="82">
        <v>22</v>
      </c>
      <c r="G1391" s="82">
        <v>1</v>
      </c>
      <c r="H1391" s="82">
        <v>1</v>
      </c>
      <c r="I1391" s="82">
        <v>0</v>
      </c>
    </row>
    <row r="1392">
      <c r="A1392" s="83">
        <v>13867</v>
      </c>
      <c r="B1392" s="83" t="s">
        <v>5700</v>
      </c>
      <c r="C1392" s="82" t="s">
        <v>5702</v>
      </c>
      <c r="D1392" s="84" t="s">
        <v>11556</v>
      </c>
      <c r="E1392" s="82">
        <v>0</v>
      </c>
      <c r="F1392" s="82">
        <v>12</v>
      </c>
      <c r="G1392" s="82">
        <v>23</v>
      </c>
      <c r="H1392" s="82">
        <v>23</v>
      </c>
      <c r="I1392" s="82">
        <v>0</v>
      </c>
    </row>
    <row r="1393">
      <c r="A1393" s="83">
        <v>13836</v>
      </c>
      <c r="B1393" s="83" t="s">
        <v>5703</v>
      </c>
      <c r="C1393" s="82" t="s">
        <v>5705</v>
      </c>
      <c r="D1393" s="83" t="s">
        <v>5706</v>
      </c>
      <c r="E1393" s="82">
        <v>1</v>
      </c>
      <c r="F1393" s="82">
        <v>2</v>
      </c>
      <c r="G1393" s="82">
        <v>5</v>
      </c>
      <c r="H1393" s="82">
        <v>5</v>
      </c>
      <c r="I1393" s="82">
        <v>0</v>
      </c>
    </row>
    <row r="1394">
      <c r="A1394" s="83">
        <v>13835</v>
      </c>
      <c r="B1394" s="83" t="s">
        <v>5707</v>
      </c>
      <c r="C1394" s="82" t="s">
        <v>5709</v>
      </c>
      <c r="D1394" s="83" t="s">
        <v>5710</v>
      </c>
      <c r="E1394" s="82">
        <v>2</v>
      </c>
      <c r="F1394" s="82">
        <v>25</v>
      </c>
      <c r="G1394" s="82">
        <v>3</v>
      </c>
      <c r="H1394" s="82">
        <v>3</v>
      </c>
      <c r="I1394" s="82">
        <v>0</v>
      </c>
    </row>
    <row r="1395">
      <c r="A1395" s="83">
        <v>13863</v>
      </c>
      <c r="B1395" s="83" t="s">
        <v>5711</v>
      </c>
      <c r="C1395" s="82" t="s">
        <v>5713</v>
      </c>
      <c r="D1395" s="83" t="s">
        <v>5714</v>
      </c>
      <c r="E1395" s="82">
        <v>6</v>
      </c>
      <c r="F1395" s="82">
        <v>13</v>
      </c>
      <c r="G1395" s="82">
        <v>2</v>
      </c>
      <c r="H1395" s="82">
        <v>2</v>
      </c>
      <c r="I1395" s="82">
        <v>0</v>
      </c>
    </row>
    <row r="1396">
      <c r="A1396" s="83">
        <v>13862</v>
      </c>
      <c r="B1396" s="83" t="s">
        <v>5715</v>
      </c>
      <c r="C1396" s="82" t="s">
        <v>5717</v>
      </c>
      <c r="D1396" s="83" t="s">
        <v>5718</v>
      </c>
      <c r="E1396" s="82">
        <v>6</v>
      </c>
      <c r="F1396" s="82">
        <v>11</v>
      </c>
      <c r="G1396" s="82">
        <v>2</v>
      </c>
      <c r="H1396" s="82">
        <v>2</v>
      </c>
      <c r="I1396" s="82">
        <v>0</v>
      </c>
    </row>
    <row r="1397">
      <c r="A1397" s="83">
        <v>13410</v>
      </c>
      <c r="B1397" s="83" t="s">
        <v>5719</v>
      </c>
      <c r="C1397" s="82" t="s">
        <v>5721</v>
      </c>
      <c r="D1397" s="83" t="s">
        <v>5722</v>
      </c>
      <c r="E1397" s="82">
        <v>0</v>
      </c>
      <c r="F1397" s="82">
        <v>12</v>
      </c>
      <c r="G1397" s="82">
        <v>9</v>
      </c>
      <c r="H1397" s="82">
        <v>9</v>
      </c>
      <c r="I1397" s="82">
        <v>0</v>
      </c>
    </row>
    <row r="1398">
      <c r="A1398" s="83">
        <v>13411</v>
      </c>
      <c r="B1398" s="83" t="s">
        <v>5724</v>
      </c>
      <c r="C1398" s="82" t="s">
        <v>5726</v>
      </c>
      <c r="D1398" s="83" t="s">
        <v>5727</v>
      </c>
      <c r="E1398" s="82">
        <v>0</v>
      </c>
      <c r="F1398" s="82">
        <v>13</v>
      </c>
      <c r="G1398" s="82">
        <v>10</v>
      </c>
      <c r="H1398" s="82">
        <v>10</v>
      </c>
      <c r="I1398" s="82">
        <v>0</v>
      </c>
    </row>
    <row r="1399">
      <c r="A1399" s="83">
        <v>12015</v>
      </c>
      <c r="B1399" s="83" t="s">
        <v>5728</v>
      </c>
      <c r="C1399" s="82" t="s">
        <v>5730</v>
      </c>
      <c r="D1399" s="83" t="s">
        <v>5731</v>
      </c>
      <c r="E1399" s="82">
        <v>0</v>
      </c>
      <c r="F1399" s="82">
        <v>3</v>
      </c>
      <c r="G1399" s="82">
        <v>3</v>
      </c>
      <c r="H1399" s="82">
        <v>3</v>
      </c>
      <c r="I1399" s="82">
        <v>0</v>
      </c>
    </row>
    <row r="1400">
      <c r="A1400" s="83">
        <v>11916</v>
      </c>
      <c r="B1400" s="83" t="s">
        <v>5733</v>
      </c>
      <c r="C1400" s="82" t="s">
        <v>5735</v>
      </c>
      <c r="D1400" s="83" t="s">
        <v>5736</v>
      </c>
      <c r="E1400" s="82">
        <v>0</v>
      </c>
      <c r="F1400" s="82">
        <v>74</v>
      </c>
      <c r="G1400" s="82">
        <v>2</v>
      </c>
      <c r="H1400" s="82">
        <v>2</v>
      </c>
      <c r="I1400" s="82">
        <v>0</v>
      </c>
    </row>
    <row r="1401">
      <c r="A1401" s="83">
        <v>10306</v>
      </c>
      <c r="B1401" s="83" t="s">
        <v>5738</v>
      </c>
      <c r="C1401" s="82" t="s">
        <v>5740</v>
      </c>
      <c r="D1401" s="83" t="s">
        <v>5741</v>
      </c>
      <c r="E1401" s="82">
        <v>0</v>
      </c>
      <c r="F1401" s="82">
        <v>58</v>
      </c>
      <c r="G1401" s="82">
        <v>2</v>
      </c>
      <c r="H1401" s="82">
        <v>2</v>
      </c>
      <c r="I1401" s="82">
        <v>0</v>
      </c>
    </row>
    <row r="1402">
      <c r="A1402" s="83">
        <v>12497</v>
      </c>
      <c r="B1402" s="83" t="s">
        <v>5742</v>
      </c>
      <c r="C1402" s="82" t="s">
        <v>5744</v>
      </c>
      <c r="D1402" s="83" t="s">
        <v>5745</v>
      </c>
      <c r="E1402" s="82">
        <v>8</v>
      </c>
      <c r="F1402" s="82">
        <v>10</v>
      </c>
      <c r="G1402" s="82">
        <v>6</v>
      </c>
      <c r="H1402" s="82">
        <v>6</v>
      </c>
      <c r="I1402" s="82">
        <v>0</v>
      </c>
    </row>
    <row r="1403">
      <c r="A1403" s="83">
        <v>12496</v>
      </c>
      <c r="B1403" s="83" t="s">
        <v>5746</v>
      </c>
      <c r="C1403" s="82" t="s">
        <v>5748</v>
      </c>
      <c r="D1403" s="83" t="s">
        <v>5749</v>
      </c>
      <c r="E1403" s="82">
        <v>2</v>
      </c>
      <c r="F1403" s="82">
        <v>6</v>
      </c>
      <c r="G1403" s="82">
        <v>3</v>
      </c>
      <c r="H1403" s="82">
        <v>3</v>
      </c>
      <c r="I1403" s="82">
        <v>0</v>
      </c>
    </row>
    <row r="1404">
      <c r="A1404" s="83">
        <v>12499</v>
      </c>
      <c r="B1404" s="83" t="s">
        <v>5750</v>
      </c>
      <c r="C1404" s="82" t="s">
        <v>5752</v>
      </c>
      <c r="D1404" s="83" t="s">
        <v>5753</v>
      </c>
      <c r="E1404" s="82">
        <v>0</v>
      </c>
      <c r="G1404" s="82">
        <v>1</v>
      </c>
      <c r="H1404" s="82">
        <v>1</v>
      </c>
      <c r="I1404" s="82">
        <v>0</v>
      </c>
    </row>
    <row r="1405">
      <c r="A1405" s="83">
        <v>12498</v>
      </c>
      <c r="B1405" s="83" t="s">
        <v>5754</v>
      </c>
      <c r="C1405" s="82" t="s">
        <v>5756</v>
      </c>
      <c r="D1405" s="83" t="s">
        <v>5757</v>
      </c>
      <c r="E1405" s="82">
        <v>1</v>
      </c>
      <c r="G1405" s="82">
        <v>1</v>
      </c>
      <c r="H1405" s="82">
        <v>1</v>
      </c>
      <c r="I1405" s="82">
        <v>0</v>
      </c>
    </row>
    <row r="1406">
      <c r="A1406" s="83">
        <v>13706</v>
      </c>
      <c r="B1406" s="83" t="s">
        <v>5758</v>
      </c>
      <c r="C1406" s="82" t="s">
        <v>5760</v>
      </c>
      <c r="D1406" s="83" t="s">
        <v>11557</v>
      </c>
      <c r="E1406" s="82">
        <v>0</v>
      </c>
      <c r="F1406" s="82">
        <v>24</v>
      </c>
      <c r="G1406" s="82">
        <v>4</v>
      </c>
      <c r="H1406" s="82">
        <v>4</v>
      </c>
      <c r="I1406" s="82">
        <v>0</v>
      </c>
    </row>
    <row r="1407">
      <c r="A1407" s="83">
        <v>13413</v>
      </c>
      <c r="B1407" s="83" t="s">
        <v>5763</v>
      </c>
      <c r="C1407" s="82" t="s">
        <v>5765</v>
      </c>
      <c r="D1407" s="83" t="s">
        <v>11558</v>
      </c>
      <c r="E1407" s="82">
        <v>0</v>
      </c>
      <c r="F1407" s="82">
        <v>24</v>
      </c>
      <c r="G1407" s="82">
        <v>4</v>
      </c>
      <c r="H1407" s="82">
        <v>4</v>
      </c>
      <c r="I1407" s="82">
        <v>0</v>
      </c>
    </row>
    <row r="1408">
      <c r="A1408" s="83">
        <v>13414</v>
      </c>
      <c r="B1408" s="83" t="s">
        <v>5767</v>
      </c>
      <c r="C1408" s="82" t="s">
        <v>5769</v>
      </c>
      <c r="D1408" s="83" t="s">
        <v>5770</v>
      </c>
      <c r="E1408" s="82">
        <v>0</v>
      </c>
      <c r="F1408" s="82">
        <v>28</v>
      </c>
      <c r="G1408" s="82">
        <v>5</v>
      </c>
      <c r="H1408" s="82">
        <v>5</v>
      </c>
      <c r="I1408" s="82">
        <v>0</v>
      </c>
    </row>
    <row r="1409">
      <c r="A1409" s="83">
        <v>13415</v>
      </c>
      <c r="B1409" s="83" t="s">
        <v>5772</v>
      </c>
      <c r="C1409" s="82" t="s">
        <v>5774</v>
      </c>
      <c r="D1409" s="83" t="s">
        <v>11559</v>
      </c>
      <c r="E1409" s="82">
        <v>0</v>
      </c>
      <c r="F1409" s="82">
        <v>28</v>
      </c>
      <c r="G1409" s="82">
        <v>5</v>
      </c>
      <c r="H1409" s="82">
        <v>5</v>
      </c>
      <c r="I1409" s="82">
        <v>0</v>
      </c>
    </row>
    <row r="1410">
      <c r="A1410" s="83">
        <v>11241</v>
      </c>
      <c r="B1410" s="83" t="s">
        <v>5776</v>
      </c>
      <c r="C1410" s="82" t="s">
        <v>5778</v>
      </c>
      <c r="D1410" s="83" t="s">
        <v>5779</v>
      </c>
      <c r="E1410" s="82">
        <v>1</v>
      </c>
      <c r="F1410" s="82">
        <v>18</v>
      </c>
      <c r="G1410" s="82">
        <v>2</v>
      </c>
      <c r="H1410" s="82">
        <v>2</v>
      </c>
      <c r="I1410" s="82">
        <v>0</v>
      </c>
    </row>
    <row r="1411">
      <c r="A1411" s="83">
        <v>11240</v>
      </c>
      <c r="B1411" s="83" t="s">
        <v>5780</v>
      </c>
      <c r="C1411" s="82" t="s">
        <v>5782</v>
      </c>
      <c r="D1411" s="83" t="s">
        <v>5783</v>
      </c>
      <c r="E1411" s="82">
        <v>2</v>
      </c>
      <c r="F1411" s="82">
        <v>18</v>
      </c>
      <c r="G1411" s="82">
        <v>5</v>
      </c>
      <c r="H1411" s="82">
        <v>5</v>
      </c>
      <c r="I1411" s="82">
        <v>0</v>
      </c>
    </row>
    <row r="1412">
      <c r="A1412" s="83">
        <v>12056</v>
      </c>
      <c r="B1412" s="83" t="s">
        <v>5784</v>
      </c>
      <c r="C1412" s="82" t="s">
        <v>5786</v>
      </c>
      <c r="D1412" s="83" t="s">
        <v>5787</v>
      </c>
      <c r="E1412" s="82">
        <v>0</v>
      </c>
      <c r="F1412" s="82">
        <v>16</v>
      </c>
      <c r="H1412" s="82" t="e">
        <v>#N/A</v>
      </c>
      <c r="I1412" s="82" t="e">
        <v>#N/A</v>
      </c>
    </row>
    <row r="1413">
      <c r="A1413" s="83">
        <v>13003</v>
      </c>
      <c r="B1413" s="83" t="s">
        <v>5788</v>
      </c>
      <c r="C1413" s="82" t="s">
        <v>5790</v>
      </c>
      <c r="D1413" s="83" t="s">
        <v>5791</v>
      </c>
      <c r="E1413" s="82">
        <v>0</v>
      </c>
      <c r="H1413" s="82" t="e">
        <v>#N/A</v>
      </c>
      <c r="I1413" s="82" t="e">
        <v>#N/A</v>
      </c>
    </row>
    <row r="1414">
      <c r="A1414" s="83">
        <v>11405</v>
      </c>
      <c r="B1414" s="83" t="s">
        <v>5792</v>
      </c>
      <c r="C1414" s="82" t="s">
        <v>5794</v>
      </c>
      <c r="D1414" s="83" t="s">
        <v>5795</v>
      </c>
      <c r="E1414" s="82">
        <v>2</v>
      </c>
      <c r="F1414" s="82">
        <v>10</v>
      </c>
      <c r="H1414" s="82">
        <v>0</v>
      </c>
      <c r="I1414" s="82">
        <v>0</v>
      </c>
    </row>
    <row r="1415">
      <c r="A1415" s="83">
        <v>11406</v>
      </c>
      <c r="B1415" s="83" t="s">
        <v>5796</v>
      </c>
      <c r="C1415" s="82" t="s">
        <v>5798</v>
      </c>
      <c r="D1415" s="83" t="s">
        <v>5799</v>
      </c>
      <c r="E1415" s="82">
        <v>0</v>
      </c>
      <c r="F1415" s="82">
        <v>10</v>
      </c>
      <c r="H1415" s="82" t="e">
        <v>#N/A</v>
      </c>
      <c r="I1415" s="82" t="e">
        <v>#N/A</v>
      </c>
    </row>
    <row r="1416">
      <c r="A1416" s="83">
        <v>10181</v>
      </c>
      <c r="B1416" s="83" t="s">
        <v>5800</v>
      </c>
      <c r="C1416" s="82" t="s">
        <v>5802</v>
      </c>
      <c r="D1416" s="83" t="s">
        <v>5803</v>
      </c>
      <c r="E1416" s="82">
        <v>0</v>
      </c>
      <c r="F1416" s="82">
        <v>8</v>
      </c>
      <c r="G1416" s="82">
        <v>2</v>
      </c>
      <c r="H1416" s="82">
        <v>2</v>
      </c>
      <c r="I1416" s="82">
        <v>0</v>
      </c>
    </row>
    <row r="1417">
      <c r="A1417" s="83">
        <v>10180</v>
      </c>
      <c r="B1417" s="83" t="s">
        <v>5804</v>
      </c>
      <c r="C1417" s="82" t="s">
        <v>5806</v>
      </c>
      <c r="D1417" s="83" t="s">
        <v>5807</v>
      </c>
      <c r="E1417" s="82">
        <v>4</v>
      </c>
      <c r="F1417" s="82">
        <v>6</v>
      </c>
      <c r="G1417" s="82">
        <v>2</v>
      </c>
      <c r="H1417" s="82">
        <v>2</v>
      </c>
      <c r="I1417" s="82">
        <v>0</v>
      </c>
    </row>
    <row r="1418">
      <c r="A1418" s="83">
        <v>13025</v>
      </c>
      <c r="B1418" s="83" t="s">
        <v>5808</v>
      </c>
      <c r="C1418" s="82" t="s">
        <v>5810</v>
      </c>
      <c r="D1418" s="83" t="s">
        <v>5811</v>
      </c>
      <c r="E1418" s="82">
        <v>0</v>
      </c>
      <c r="H1418" s="82" t="e">
        <v>#N/A</v>
      </c>
      <c r="I1418" s="82" t="e">
        <v>#N/A</v>
      </c>
    </row>
    <row r="1419">
      <c r="A1419" s="83">
        <v>13024</v>
      </c>
      <c r="B1419" s="83" t="s">
        <v>5812</v>
      </c>
      <c r="C1419" s="82" t="s">
        <v>5814</v>
      </c>
      <c r="D1419" s="83" t="s">
        <v>5815</v>
      </c>
      <c r="E1419" s="82">
        <v>0</v>
      </c>
      <c r="H1419" s="82" t="e">
        <v>#N/A</v>
      </c>
      <c r="I1419" s="82" t="e">
        <v>#N/A</v>
      </c>
    </row>
    <row r="1420">
      <c r="A1420" s="83">
        <v>12999</v>
      </c>
      <c r="B1420" s="83" t="s">
        <v>5816</v>
      </c>
      <c r="C1420" s="82" t="s">
        <v>5818</v>
      </c>
      <c r="D1420" s="83" t="s">
        <v>5819</v>
      </c>
      <c r="E1420" s="82">
        <v>4</v>
      </c>
      <c r="F1420" s="82">
        <v>4</v>
      </c>
      <c r="G1420" s="82">
        <v>11</v>
      </c>
      <c r="H1420" s="82">
        <v>11</v>
      </c>
      <c r="I1420" s="82">
        <v>0</v>
      </c>
    </row>
    <row r="1421">
      <c r="A1421" s="83">
        <v>13000</v>
      </c>
      <c r="B1421" s="83" t="s">
        <v>5820</v>
      </c>
      <c r="C1421" s="82" t="s">
        <v>5822</v>
      </c>
      <c r="D1421" s="83" t="s">
        <v>5823</v>
      </c>
      <c r="E1421" s="82">
        <v>8</v>
      </c>
      <c r="F1421" s="82">
        <v>4</v>
      </c>
      <c r="G1421" s="82">
        <v>13</v>
      </c>
      <c r="H1421" s="82">
        <v>13</v>
      </c>
      <c r="I1421" s="82">
        <v>0</v>
      </c>
    </row>
    <row r="1422">
      <c r="A1422" s="83">
        <v>10259</v>
      </c>
      <c r="B1422" s="83" t="s">
        <v>5824</v>
      </c>
      <c r="C1422" s="82" t="s">
        <v>5826</v>
      </c>
      <c r="D1422" s="83" t="s">
        <v>5827</v>
      </c>
      <c r="E1422" s="82">
        <v>3</v>
      </c>
      <c r="F1422" s="82">
        <v>19</v>
      </c>
      <c r="H1422" s="82">
        <v>0</v>
      </c>
      <c r="I1422" s="82">
        <v>0</v>
      </c>
    </row>
    <row r="1423">
      <c r="A1423" s="83">
        <v>10258</v>
      </c>
      <c r="B1423" s="83" t="s">
        <v>5828</v>
      </c>
      <c r="C1423" s="82" t="s">
        <v>5830</v>
      </c>
      <c r="D1423" s="83" t="s">
        <v>5831</v>
      </c>
      <c r="E1423" s="82">
        <v>3</v>
      </c>
      <c r="F1423" s="82">
        <v>20</v>
      </c>
      <c r="H1423" s="82">
        <v>0</v>
      </c>
      <c r="I1423" s="82">
        <v>0</v>
      </c>
    </row>
    <row r="1424">
      <c r="A1424" s="83">
        <v>11415</v>
      </c>
      <c r="B1424" s="83" t="s">
        <v>5832</v>
      </c>
      <c r="C1424" s="82" t="s">
        <v>5834</v>
      </c>
      <c r="D1424" s="83" t="s">
        <v>5835</v>
      </c>
      <c r="E1424" s="82">
        <v>0</v>
      </c>
      <c r="H1424" s="82" t="e">
        <v>#N/A</v>
      </c>
      <c r="I1424" s="82" t="e">
        <v>#N/A</v>
      </c>
    </row>
    <row r="1425">
      <c r="A1425" s="83">
        <v>11416</v>
      </c>
      <c r="B1425" s="83" t="s">
        <v>5836</v>
      </c>
      <c r="C1425" s="82" t="s">
        <v>5838</v>
      </c>
      <c r="D1425" s="83" t="s">
        <v>5839</v>
      </c>
      <c r="E1425" s="82">
        <v>0</v>
      </c>
      <c r="H1425" s="82" t="e">
        <v>#N/A</v>
      </c>
      <c r="I1425" s="82" t="e">
        <v>#N/A</v>
      </c>
    </row>
    <row r="1426">
      <c r="A1426" s="83">
        <v>10283</v>
      </c>
      <c r="B1426" s="83" t="s">
        <v>5840</v>
      </c>
      <c r="C1426" s="82" t="s">
        <v>5842</v>
      </c>
      <c r="D1426" s="83" t="s">
        <v>5843</v>
      </c>
      <c r="E1426" s="82">
        <v>0</v>
      </c>
      <c r="H1426" s="82" t="e">
        <v>#N/A</v>
      </c>
      <c r="I1426" s="82" t="e">
        <v>#N/A</v>
      </c>
    </row>
    <row r="1427">
      <c r="A1427" s="83">
        <v>10282</v>
      </c>
      <c r="B1427" s="83" t="s">
        <v>5844</v>
      </c>
      <c r="C1427" s="82" t="s">
        <v>5846</v>
      </c>
      <c r="D1427" s="83" t="s">
        <v>5847</v>
      </c>
      <c r="E1427" s="82">
        <v>0</v>
      </c>
      <c r="H1427" s="82" t="e">
        <v>#N/A</v>
      </c>
      <c r="I1427" s="82" t="e">
        <v>#N/A</v>
      </c>
    </row>
    <row r="1428">
      <c r="A1428" s="83">
        <v>11422</v>
      </c>
      <c r="B1428" s="83" t="s">
        <v>5848</v>
      </c>
      <c r="C1428" s="82" t="s">
        <v>5850</v>
      </c>
      <c r="D1428" s="83" t="s">
        <v>5851</v>
      </c>
      <c r="E1428" s="82">
        <v>1</v>
      </c>
      <c r="G1428" s="82">
        <v>6</v>
      </c>
      <c r="H1428" s="82">
        <v>6</v>
      </c>
      <c r="I1428" s="82">
        <v>0</v>
      </c>
    </row>
    <row r="1429">
      <c r="A1429" s="83">
        <v>11423</v>
      </c>
      <c r="B1429" s="83" t="s">
        <v>5852</v>
      </c>
      <c r="C1429" s="82" t="s">
        <v>5854</v>
      </c>
      <c r="D1429" s="83" t="s">
        <v>5855</v>
      </c>
      <c r="E1429" s="82">
        <v>0</v>
      </c>
      <c r="G1429" s="82">
        <v>3</v>
      </c>
      <c r="H1429" s="82">
        <v>3</v>
      </c>
      <c r="I1429" s="82">
        <v>0</v>
      </c>
    </row>
    <row r="1430">
      <c r="A1430" s="83">
        <v>11726</v>
      </c>
      <c r="B1430" s="83" t="s">
        <v>5856</v>
      </c>
      <c r="C1430" s="82" t="s">
        <v>5858</v>
      </c>
      <c r="D1430" s="83" t="s">
        <v>5859</v>
      </c>
      <c r="E1430" s="82">
        <v>0</v>
      </c>
      <c r="F1430" s="82">
        <v>23</v>
      </c>
      <c r="H1430" s="82" t="e">
        <v>#N/A</v>
      </c>
      <c r="I1430" s="82" t="e">
        <v>#N/A</v>
      </c>
    </row>
    <row r="1431">
      <c r="A1431" s="83">
        <v>11200</v>
      </c>
      <c r="B1431" s="83" t="s">
        <v>5860</v>
      </c>
      <c r="C1431" s="82" t="s">
        <v>5862</v>
      </c>
      <c r="D1431" s="83" t="s">
        <v>5863</v>
      </c>
      <c r="E1431" s="82">
        <v>1</v>
      </c>
      <c r="F1431" s="82">
        <v>32</v>
      </c>
      <c r="G1431" s="82">
        <v>1</v>
      </c>
      <c r="H1431" s="82">
        <v>1</v>
      </c>
      <c r="I1431" s="82">
        <v>0</v>
      </c>
    </row>
    <row r="1432">
      <c r="A1432" s="83">
        <v>11199</v>
      </c>
      <c r="B1432" s="83" t="s">
        <v>5864</v>
      </c>
      <c r="C1432" s="82" t="s">
        <v>5866</v>
      </c>
      <c r="D1432" s="83" t="s">
        <v>5867</v>
      </c>
      <c r="E1432" s="82">
        <v>3</v>
      </c>
      <c r="F1432" s="82">
        <v>33</v>
      </c>
      <c r="G1432" s="82">
        <v>2</v>
      </c>
      <c r="H1432" s="82">
        <v>2</v>
      </c>
      <c r="I1432" s="82">
        <v>0</v>
      </c>
    </row>
    <row r="1433">
      <c r="A1433" s="83">
        <v>11869</v>
      </c>
      <c r="B1433" s="83" t="s">
        <v>5868</v>
      </c>
      <c r="C1433" s="82" t="s">
        <v>5870</v>
      </c>
      <c r="D1433" s="83" t="s">
        <v>5871</v>
      </c>
      <c r="E1433" s="82">
        <v>7</v>
      </c>
      <c r="F1433" s="82">
        <v>18</v>
      </c>
      <c r="G1433" s="82">
        <v>3</v>
      </c>
      <c r="H1433" s="82">
        <v>3</v>
      </c>
      <c r="I1433" s="82">
        <v>0</v>
      </c>
    </row>
    <row r="1434">
      <c r="A1434" s="83">
        <v>11868</v>
      </c>
      <c r="B1434" s="83" t="s">
        <v>5872</v>
      </c>
      <c r="C1434" s="82" t="s">
        <v>5874</v>
      </c>
      <c r="D1434" s="83" t="s">
        <v>5875</v>
      </c>
      <c r="E1434" s="82">
        <v>6</v>
      </c>
      <c r="F1434" s="82">
        <v>16</v>
      </c>
      <c r="G1434" s="82">
        <v>2</v>
      </c>
      <c r="H1434" s="82">
        <v>2</v>
      </c>
      <c r="I1434" s="82">
        <v>0</v>
      </c>
    </row>
    <row r="1435">
      <c r="A1435" s="83">
        <v>14207</v>
      </c>
      <c r="B1435" s="83" t="s">
        <v>5876</v>
      </c>
      <c r="C1435" s="82" t="s">
        <v>5878</v>
      </c>
      <c r="D1435" s="83" t="s">
        <v>5879</v>
      </c>
      <c r="E1435" s="82">
        <v>0</v>
      </c>
      <c r="F1435" s="82">
        <v>10</v>
      </c>
      <c r="H1435" s="82" t="e">
        <v>#N/A</v>
      </c>
      <c r="I1435" s="82" t="e">
        <v>#N/A</v>
      </c>
    </row>
    <row r="1436">
      <c r="A1436" s="83">
        <v>13771</v>
      </c>
      <c r="B1436" s="83" t="s">
        <v>5880</v>
      </c>
      <c r="C1436" s="82" t="s">
        <v>5882</v>
      </c>
      <c r="D1436" s="84" t="s">
        <v>11560</v>
      </c>
      <c r="E1436" s="82">
        <v>0</v>
      </c>
      <c r="H1436" s="82" t="e">
        <v>#N/A</v>
      </c>
      <c r="I1436" s="82" t="e">
        <v>#N/A</v>
      </c>
    </row>
    <row r="1437">
      <c r="A1437" s="83">
        <v>12589</v>
      </c>
      <c r="B1437" s="83" t="s">
        <v>5884</v>
      </c>
      <c r="C1437" s="82" t="s">
        <v>5886</v>
      </c>
      <c r="D1437" s="83" t="s">
        <v>5887</v>
      </c>
      <c r="E1437" s="82">
        <v>4</v>
      </c>
      <c r="F1437" s="82">
        <v>18</v>
      </c>
      <c r="G1437" s="82">
        <v>3</v>
      </c>
      <c r="H1437" s="82">
        <v>3</v>
      </c>
      <c r="I1437" s="82">
        <v>0</v>
      </c>
    </row>
    <row r="1438">
      <c r="A1438" s="83">
        <v>12588</v>
      </c>
      <c r="B1438" s="83" t="s">
        <v>5888</v>
      </c>
      <c r="C1438" s="82" t="s">
        <v>5890</v>
      </c>
      <c r="D1438" s="83" t="s">
        <v>5891</v>
      </c>
      <c r="E1438" s="82">
        <v>4</v>
      </c>
      <c r="F1438" s="82">
        <v>11</v>
      </c>
      <c r="G1438" s="82">
        <v>0</v>
      </c>
      <c r="H1438" s="82">
        <v>0</v>
      </c>
      <c r="I1438" s="82">
        <v>0</v>
      </c>
    </row>
    <row r="1439">
      <c r="A1439" s="83">
        <v>12718</v>
      </c>
      <c r="B1439" s="83" t="s">
        <v>5892</v>
      </c>
      <c r="C1439" s="82" t="s">
        <v>5894</v>
      </c>
      <c r="D1439" s="83" t="s">
        <v>5895</v>
      </c>
      <c r="E1439" s="82">
        <v>5</v>
      </c>
      <c r="F1439" s="82">
        <v>17</v>
      </c>
      <c r="G1439" s="82">
        <v>2</v>
      </c>
      <c r="H1439" s="82">
        <v>2</v>
      </c>
      <c r="I1439" s="82">
        <v>0</v>
      </c>
    </row>
    <row r="1440">
      <c r="A1440" s="83">
        <v>12717</v>
      </c>
      <c r="B1440" s="83" t="s">
        <v>5896</v>
      </c>
      <c r="C1440" s="82" t="s">
        <v>5898</v>
      </c>
      <c r="D1440" s="83" t="s">
        <v>5899</v>
      </c>
      <c r="E1440" s="82">
        <v>4</v>
      </c>
      <c r="F1440" s="82">
        <v>4</v>
      </c>
      <c r="G1440" s="82">
        <v>18</v>
      </c>
      <c r="H1440" s="82">
        <v>18</v>
      </c>
      <c r="I1440" s="82">
        <v>0</v>
      </c>
    </row>
    <row r="1441">
      <c r="A1441" s="83">
        <v>12591</v>
      </c>
      <c r="B1441" s="83" t="s">
        <v>5900</v>
      </c>
      <c r="C1441" s="82" t="s">
        <v>5902</v>
      </c>
      <c r="D1441" s="83" t="s">
        <v>5903</v>
      </c>
      <c r="E1441" s="82">
        <v>2</v>
      </c>
      <c r="F1441" s="82">
        <v>126</v>
      </c>
      <c r="G1441" s="82">
        <v>17</v>
      </c>
      <c r="H1441" s="82">
        <v>17</v>
      </c>
      <c r="I1441" s="82">
        <v>0</v>
      </c>
    </row>
    <row r="1442">
      <c r="A1442" s="83">
        <v>12590</v>
      </c>
      <c r="B1442" s="83" t="s">
        <v>5904</v>
      </c>
      <c r="C1442" s="82" t="s">
        <v>5906</v>
      </c>
      <c r="D1442" s="83" t="s">
        <v>5907</v>
      </c>
      <c r="E1442" s="82">
        <v>0</v>
      </c>
      <c r="F1442" s="82">
        <v>7</v>
      </c>
      <c r="G1442" s="82">
        <v>10</v>
      </c>
      <c r="H1442" s="82">
        <v>10</v>
      </c>
      <c r="I1442" s="82">
        <v>0</v>
      </c>
    </row>
    <row r="1443">
      <c r="A1443" s="83">
        <v>12719</v>
      </c>
      <c r="B1443" s="83" t="s">
        <v>5908</v>
      </c>
      <c r="C1443" s="82" t="s">
        <v>5910</v>
      </c>
      <c r="D1443" s="83" t="s">
        <v>5911</v>
      </c>
      <c r="E1443" s="82">
        <v>7</v>
      </c>
      <c r="F1443" s="82">
        <v>21</v>
      </c>
      <c r="G1443" s="82">
        <v>6</v>
      </c>
      <c r="H1443" s="82">
        <v>6</v>
      </c>
      <c r="I1443" s="82">
        <v>0</v>
      </c>
    </row>
    <row r="1444">
      <c r="A1444" s="83">
        <v>12720</v>
      </c>
      <c r="B1444" s="83" t="s">
        <v>5912</v>
      </c>
      <c r="C1444" s="82" t="s">
        <v>5914</v>
      </c>
      <c r="D1444" s="83" t="s">
        <v>5915</v>
      </c>
      <c r="E1444" s="82">
        <v>8</v>
      </c>
      <c r="F1444" s="82">
        <v>13</v>
      </c>
      <c r="G1444" s="82">
        <v>5</v>
      </c>
      <c r="H1444" s="82">
        <v>5</v>
      </c>
      <c r="I1444" s="82">
        <v>0</v>
      </c>
    </row>
    <row r="1445">
      <c r="A1445" s="83">
        <v>13795</v>
      </c>
      <c r="B1445" s="83" t="s">
        <v>5916</v>
      </c>
      <c r="C1445" s="82" t="s">
        <v>5918</v>
      </c>
      <c r="D1445" s="83" t="s">
        <v>5919</v>
      </c>
      <c r="E1445" s="82">
        <v>2</v>
      </c>
      <c r="F1445" s="82">
        <v>53</v>
      </c>
      <c r="G1445" s="82">
        <v>2</v>
      </c>
      <c r="H1445" s="82">
        <v>2</v>
      </c>
      <c r="I1445" s="82">
        <v>0</v>
      </c>
    </row>
    <row r="1446">
      <c r="A1446" s="83">
        <v>13794</v>
      </c>
      <c r="B1446" s="83" t="s">
        <v>5920</v>
      </c>
      <c r="C1446" s="82" t="s">
        <v>5922</v>
      </c>
      <c r="D1446" s="83" t="s">
        <v>5923</v>
      </c>
      <c r="E1446" s="82">
        <v>4</v>
      </c>
      <c r="F1446" s="82">
        <v>42</v>
      </c>
      <c r="G1446" s="82">
        <v>1</v>
      </c>
      <c r="H1446" s="82">
        <v>1</v>
      </c>
      <c r="I1446" s="82">
        <v>0</v>
      </c>
    </row>
    <row r="1447">
      <c r="A1447" s="83">
        <v>13416</v>
      </c>
      <c r="B1447" s="83" t="s">
        <v>5924</v>
      </c>
      <c r="C1447" s="82" t="s">
        <v>5926</v>
      </c>
      <c r="D1447" s="83" t="s">
        <v>5927</v>
      </c>
      <c r="E1447" s="82">
        <v>0</v>
      </c>
      <c r="H1447" s="82" t="e">
        <v>#N/A</v>
      </c>
      <c r="I1447" s="82" t="e">
        <v>#N/A</v>
      </c>
    </row>
    <row r="1448">
      <c r="A1448" s="83">
        <v>13417</v>
      </c>
      <c r="B1448" s="83" t="s">
        <v>5929</v>
      </c>
      <c r="C1448" s="82" t="s">
        <v>5931</v>
      </c>
      <c r="D1448" s="83" t="s">
        <v>5932</v>
      </c>
      <c r="E1448" s="82">
        <v>0</v>
      </c>
      <c r="H1448" s="82" t="e">
        <v>#N/A</v>
      </c>
      <c r="I1448" s="82" t="e">
        <v>#N/A</v>
      </c>
    </row>
    <row r="1449">
      <c r="A1449" s="83">
        <v>13418</v>
      </c>
      <c r="B1449" s="83" t="s">
        <v>5933</v>
      </c>
      <c r="C1449" s="82" t="s">
        <v>5935</v>
      </c>
      <c r="D1449" s="83" t="s">
        <v>5936</v>
      </c>
      <c r="E1449" s="82">
        <v>0</v>
      </c>
      <c r="F1449" s="82">
        <v>29</v>
      </c>
      <c r="H1449" s="82" t="e">
        <v>#N/A</v>
      </c>
      <c r="I1449" s="82" t="e">
        <v>#N/A</v>
      </c>
    </row>
    <row r="1450">
      <c r="A1450" s="83">
        <v>13419</v>
      </c>
      <c r="B1450" s="83" t="s">
        <v>5938</v>
      </c>
      <c r="C1450" s="82" t="s">
        <v>5940</v>
      </c>
      <c r="D1450" s="83" t="s">
        <v>5941</v>
      </c>
      <c r="E1450" s="82">
        <v>0</v>
      </c>
      <c r="F1450" s="82">
        <v>28</v>
      </c>
      <c r="H1450" s="82" t="e">
        <v>#N/A</v>
      </c>
      <c r="I1450" s="82" t="e">
        <v>#N/A</v>
      </c>
    </row>
    <row r="1451">
      <c r="A1451" s="83">
        <v>13420</v>
      </c>
      <c r="B1451" s="83" t="s">
        <v>5942</v>
      </c>
      <c r="C1451" s="82" t="s">
        <v>5944</v>
      </c>
      <c r="D1451" s="83" t="s">
        <v>5945</v>
      </c>
      <c r="E1451" s="82">
        <v>0</v>
      </c>
      <c r="G1451" s="82">
        <v>0</v>
      </c>
      <c r="H1451" s="82" t="e">
        <v>#N/A</v>
      </c>
      <c r="I1451" s="82" t="e">
        <v>#N/A</v>
      </c>
    </row>
    <row r="1452">
      <c r="A1452" s="83">
        <v>13421</v>
      </c>
      <c r="B1452" s="83" t="s">
        <v>5947</v>
      </c>
      <c r="C1452" s="82" t="s">
        <v>5949</v>
      </c>
      <c r="D1452" s="83" t="s">
        <v>5950</v>
      </c>
      <c r="E1452" s="82">
        <v>0</v>
      </c>
      <c r="G1452" s="82">
        <v>3</v>
      </c>
      <c r="H1452" s="82">
        <v>3</v>
      </c>
      <c r="I1452" s="82">
        <v>0</v>
      </c>
    </row>
    <row r="1453">
      <c r="A1453" s="83">
        <v>12991</v>
      </c>
      <c r="B1453" s="83" t="s">
        <v>5951</v>
      </c>
      <c r="C1453" s="82" t="s">
        <v>5953</v>
      </c>
      <c r="D1453" s="83" t="s">
        <v>5954</v>
      </c>
      <c r="E1453" s="82">
        <v>0</v>
      </c>
      <c r="H1453" s="82" t="e">
        <v>#N/A</v>
      </c>
      <c r="I1453" s="82" t="e">
        <v>#N/A</v>
      </c>
    </row>
    <row r="1454">
      <c r="A1454" s="83">
        <v>11921</v>
      </c>
      <c r="B1454" s="83" t="s">
        <v>5956</v>
      </c>
      <c r="C1454" s="82" t="s">
        <v>5958</v>
      </c>
      <c r="D1454" s="83" t="s">
        <v>5959</v>
      </c>
      <c r="E1454" s="82">
        <v>0</v>
      </c>
      <c r="F1454" s="82">
        <v>23</v>
      </c>
      <c r="G1454" s="82">
        <v>4</v>
      </c>
      <c r="H1454" s="82">
        <v>4</v>
      </c>
      <c r="I1454" s="82">
        <v>0</v>
      </c>
    </row>
    <row r="1455">
      <c r="A1455" s="83">
        <v>11920</v>
      </c>
      <c r="B1455" s="83" t="s">
        <v>5961</v>
      </c>
      <c r="C1455" s="82" t="s">
        <v>5963</v>
      </c>
      <c r="D1455" s="83" t="s">
        <v>5964</v>
      </c>
      <c r="E1455" s="82">
        <v>0</v>
      </c>
      <c r="G1455" s="82">
        <v>7</v>
      </c>
      <c r="H1455" s="82">
        <v>7</v>
      </c>
      <c r="I1455" s="82">
        <v>0</v>
      </c>
    </row>
    <row r="1456">
      <c r="A1456" s="83">
        <v>13768</v>
      </c>
      <c r="B1456" s="83" t="s">
        <v>5966</v>
      </c>
      <c r="C1456" s="82" t="s">
        <v>5968</v>
      </c>
      <c r="D1456" s="83" t="s">
        <v>5969</v>
      </c>
      <c r="E1456" s="82">
        <v>0</v>
      </c>
      <c r="F1456" s="82">
        <v>16</v>
      </c>
      <c r="G1456" s="82">
        <v>3</v>
      </c>
      <c r="H1456" s="82">
        <v>3</v>
      </c>
      <c r="I1456" s="82">
        <v>0</v>
      </c>
    </row>
    <row r="1457">
      <c r="A1457" s="83">
        <v>12051</v>
      </c>
      <c r="B1457" s="83" t="s">
        <v>5971</v>
      </c>
      <c r="C1457" s="82" t="s">
        <v>5973</v>
      </c>
      <c r="D1457" s="83" t="s">
        <v>5974</v>
      </c>
      <c r="E1457" s="82">
        <v>11</v>
      </c>
      <c r="F1457" s="82">
        <v>12</v>
      </c>
      <c r="G1457" s="82">
        <v>7</v>
      </c>
      <c r="H1457" s="82">
        <v>7</v>
      </c>
      <c r="I1457" s="82">
        <v>0</v>
      </c>
    </row>
    <row r="1458">
      <c r="A1458" s="83">
        <v>12050</v>
      </c>
      <c r="B1458" s="83" t="s">
        <v>5975</v>
      </c>
      <c r="C1458" s="82" t="s">
        <v>5977</v>
      </c>
      <c r="D1458" s="83" t="s">
        <v>5978</v>
      </c>
      <c r="E1458" s="82">
        <v>16</v>
      </c>
      <c r="F1458" s="82">
        <v>6</v>
      </c>
      <c r="G1458" s="82">
        <v>7</v>
      </c>
      <c r="H1458" s="82">
        <v>7</v>
      </c>
      <c r="I1458" s="82">
        <v>0</v>
      </c>
    </row>
    <row r="1459">
      <c r="A1459" s="83">
        <v>12093</v>
      </c>
      <c r="B1459" s="83" t="s">
        <v>5979</v>
      </c>
      <c r="C1459" s="82" t="s">
        <v>5981</v>
      </c>
      <c r="D1459" s="83" t="s">
        <v>5982</v>
      </c>
      <c r="E1459" s="82">
        <v>0</v>
      </c>
      <c r="G1459" s="82">
        <v>1</v>
      </c>
      <c r="H1459" s="82">
        <v>1</v>
      </c>
      <c r="I1459" s="82">
        <v>0</v>
      </c>
    </row>
    <row r="1460">
      <c r="A1460" s="83">
        <v>12092</v>
      </c>
      <c r="B1460" s="83" t="s">
        <v>5983</v>
      </c>
      <c r="C1460" s="82" t="s">
        <v>5985</v>
      </c>
      <c r="D1460" s="83" t="s">
        <v>5986</v>
      </c>
      <c r="E1460" s="82">
        <v>8</v>
      </c>
      <c r="G1460" s="82">
        <v>1</v>
      </c>
      <c r="H1460" s="82">
        <v>1</v>
      </c>
      <c r="I1460" s="82">
        <v>0</v>
      </c>
    </row>
    <row r="1461">
      <c r="A1461" s="83">
        <v>11773</v>
      </c>
      <c r="B1461" s="83" t="s">
        <v>5987</v>
      </c>
      <c r="C1461" s="82" t="s">
        <v>5989</v>
      </c>
      <c r="D1461" s="83" t="s">
        <v>5990</v>
      </c>
      <c r="E1461" s="82">
        <v>0</v>
      </c>
      <c r="H1461" s="82" t="e">
        <v>#N/A</v>
      </c>
      <c r="I1461" s="82" t="e">
        <v>#N/A</v>
      </c>
    </row>
    <row r="1462">
      <c r="A1462" s="83">
        <v>11772</v>
      </c>
      <c r="B1462" s="83" t="s">
        <v>5991</v>
      </c>
      <c r="C1462" s="82" t="s">
        <v>5993</v>
      </c>
      <c r="D1462" s="83" t="s">
        <v>5994</v>
      </c>
      <c r="E1462" s="82">
        <v>0</v>
      </c>
      <c r="H1462" s="82" t="e">
        <v>#N/A</v>
      </c>
      <c r="I1462" s="82" t="e">
        <v>#N/A</v>
      </c>
    </row>
    <row r="1463">
      <c r="A1463" s="83">
        <v>12088</v>
      </c>
      <c r="B1463" s="83" t="s">
        <v>5995</v>
      </c>
      <c r="C1463" s="82" t="s">
        <v>5997</v>
      </c>
      <c r="D1463" s="83" t="s">
        <v>5998</v>
      </c>
      <c r="E1463" s="82">
        <v>0</v>
      </c>
      <c r="H1463" s="82" t="e">
        <v>#N/A</v>
      </c>
      <c r="I1463" s="82" t="e">
        <v>#N/A</v>
      </c>
    </row>
    <row r="1464">
      <c r="A1464" s="83">
        <v>12053</v>
      </c>
      <c r="B1464" s="83" t="s">
        <v>5999</v>
      </c>
      <c r="C1464" s="82" t="s">
        <v>6001</v>
      </c>
      <c r="D1464" s="83" t="s">
        <v>6002</v>
      </c>
      <c r="E1464" s="82">
        <v>0</v>
      </c>
      <c r="H1464" s="82" t="e">
        <v>#N/A</v>
      </c>
      <c r="I1464" s="82" t="e">
        <v>#N/A</v>
      </c>
    </row>
    <row r="1465">
      <c r="A1465" s="83">
        <v>12052</v>
      </c>
      <c r="B1465" s="83" t="s">
        <v>6003</v>
      </c>
      <c r="C1465" s="82" t="s">
        <v>6005</v>
      </c>
      <c r="D1465" s="83" t="s">
        <v>6006</v>
      </c>
      <c r="E1465" s="82">
        <v>3</v>
      </c>
      <c r="H1465" s="82">
        <v>0</v>
      </c>
      <c r="I1465" s="82">
        <v>0</v>
      </c>
    </row>
    <row r="1466">
      <c r="A1466" s="83">
        <v>13010</v>
      </c>
      <c r="B1466" s="83" t="s">
        <v>6007</v>
      </c>
      <c r="C1466" s="82" t="s">
        <v>6009</v>
      </c>
      <c r="D1466" s="83" t="s">
        <v>6010</v>
      </c>
      <c r="E1466" s="82">
        <v>0</v>
      </c>
      <c r="G1466" s="82">
        <v>14</v>
      </c>
      <c r="H1466" s="82">
        <v>14</v>
      </c>
      <c r="I1466" s="82">
        <v>0</v>
      </c>
    </row>
    <row r="1467">
      <c r="A1467" s="83">
        <v>10166</v>
      </c>
      <c r="B1467" s="83" t="s">
        <v>6011</v>
      </c>
      <c r="C1467" s="82" t="s">
        <v>6013</v>
      </c>
      <c r="D1467" s="83" t="s">
        <v>6014</v>
      </c>
      <c r="E1467" s="82">
        <v>12</v>
      </c>
      <c r="F1467" s="82">
        <v>78</v>
      </c>
      <c r="G1467" s="82">
        <v>0</v>
      </c>
      <c r="H1467" s="82">
        <v>0</v>
      </c>
      <c r="I1467" s="82">
        <v>0</v>
      </c>
    </row>
    <row r="1468">
      <c r="A1468" s="83">
        <v>10165</v>
      </c>
      <c r="B1468" s="83" t="s">
        <v>6015</v>
      </c>
      <c r="C1468" s="82" t="s">
        <v>6017</v>
      </c>
      <c r="D1468" s="83" t="s">
        <v>6018</v>
      </c>
      <c r="E1468" s="82">
        <v>12</v>
      </c>
      <c r="F1468" s="82">
        <v>78</v>
      </c>
      <c r="G1468" s="82">
        <v>4</v>
      </c>
      <c r="H1468" s="82">
        <v>4</v>
      </c>
      <c r="I1468" s="82">
        <v>0</v>
      </c>
    </row>
    <row r="1469">
      <c r="A1469" s="83">
        <v>11239</v>
      </c>
      <c r="B1469" s="83" t="s">
        <v>6019</v>
      </c>
      <c r="C1469" s="82" t="s">
        <v>6021</v>
      </c>
      <c r="D1469" s="83" t="s">
        <v>6022</v>
      </c>
      <c r="E1469" s="82">
        <v>0</v>
      </c>
      <c r="F1469" s="82">
        <v>28</v>
      </c>
      <c r="G1469" s="82">
        <v>0</v>
      </c>
      <c r="H1469" s="82" t="e">
        <v>#N/A</v>
      </c>
      <c r="I1469" s="82" t="e">
        <v>#N/A</v>
      </c>
    </row>
    <row r="1470">
      <c r="A1470" s="83">
        <v>11238</v>
      </c>
      <c r="B1470" s="83" t="s">
        <v>6023</v>
      </c>
      <c r="C1470" s="82" t="s">
        <v>6025</v>
      </c>
      <c r="D1470" s="83" t="s">
        <v>6026</v>
      </c>
      <c r="E1470" s="82">
        <v>5</v>
      </c>
      <c r="F1470" s="82">
        <v>23</v>
      </c>
      <c r="G1470" s="82">
        <v>30</v>
      </c>
      <c r="H1470" s="82">
        <v>30</v>
      </c>
      <c r="I1470" s="82">
        <v>0</v>
      </c>
    </row>
    <row r="1471">
      <c r="A1471" s="83">
        <v>10164</v>
      </c>
      <c r="B1471" s="83" t="s">
        <v>6027</v>
      </c>
      <c r="C1471" s="82" t="s">
        <v>6029</v>
      </c>
      <c r="D1471" s="83" t="s">
        <v>6030</v>
      </c>
      <c r="E1471" s="82">
        <v>2</v>
      </c>
      <c r="F1471" s="82">
        <v>12</v>
      </c>
      <c r="G1471" s="82">
        <v>5</v>
      </c>
      <c r="H1471" s="82">
        <v>5</v>
      </c>
      <c r="I1471" s="82">
        <v>0</v>
      </c>
    </row>
    <row r="1472">
      <c r="A1472" s="83">
        <v>10163</v>
      </c>
      <c r="B1472" s="83" t="s">
        <v>6031</v>
      </c>
      <c r="C1472" s="82" t="s">
        <v>6033</v>
      </c>
      <c r="D1472" s="83" t="s">
        <v>6034</v>
      </c>
      <c r="E1472" s="82">
        <v>0</v>
      </c>
      <c r="F1472" s="82">
        <v>16</v>
      </c>
      <c r="G1472" s="82">
        <v>1</v>
      </c>
      <c r="H1472" s="82">
        <v>1</v>
      </c>
      <c r="I1472" s="82">
        <v>0</v>
      </c>
    </row>
    <row r="1473">
      <c r="A1473" s="83">
        <v>11800</v>
      </c>
      <c r="B1473" s="83" t="s">
        <v>6035</v>
      </c>
      <c r="C1473" s="82" t="s">
        <v>6037</v>
      </c>
      <c r="D1473" s="83" t="s">
        <v>6038</v>
      </c>
      <c r="E1473" s="82">
        <v>0</v>
      </c>
      <c r="F1473" s="82">
        <v>30</v>
      </c>
      <c r="G1473" s="82">
        <v>1</v>
      </c>
      <c r="H1473" s="82">
        <v>1</v>
      </c>
      <c r="I1473" s="82">
        <v>0</v>
      </c>
    </row>
    <row r="1474">
      <c r="A1474" s="83">
        <v>11799</v>
      </c>
      <c r="B1474" s="83" t="s">
        <v>6039</v>
      </c>
      <c r="C1474" s="82" t="s">
        <v>6041</v>
      </c>
      <c r="D1474" s="83" t="s">
        <v>6042</v>
      </c>
      <c r="E1474" s="82">
        <v>0</v>
      </c>
      <c r="F1474" s="82">
        <v>32</v>
      </c>
      <c r="G1474" s="82">
        <v>2</v>
      </c>
      <c r="H1474" s="82">
        <v>2</v>
      </c>
      <c r="I1474" s="82">
        <v>0</v>
      </c>
    </row>
    <row r="1475">
      <c r="A1475" s="83">
        <v>10168</v>
      </c>
      <c r="B1475" s="83" t="s">
        <v>6043</v>
      </c>
      <c r="C1475" s="82" t="s">
        <v>6045</v>
      </c>
      <c r="D1475" s="83" t="s">
        <v>6046</v>
      </c>
      <c r="E1475" s="82">
        <v>5</v>
      </c>
      <c r="F1475" s="82">
        <v>6</v>
      </c>
      <c r="G1475" s="82">
        <v>6</v>
      </c>
      <c r="H1475" s="82">
        <v>6</v>
      </c>
      <c r="I1475" s="82">
        <v>0</v>
      </c>
    </row>
    <row r="1476">
      <c r="A1476" s="83">
        <v>10167</v>
      </c>
      <c r="B1476" s="83" t="s">
        <v>6047</v>
      </c>
      <c r="C1476" s="82" t="s">
        <v>6049</v>
      </c>
      <c r="D1476" s="83" t="s">
        <v>6050</v>
      </c>
      <c r="E1476" s="82">
        <v>5</v>
      </c>
      <c r="F1476" s="82">
        <v>6</v>
      </c>
      <c r="G1476" s="82">
        <v>6</v>
      </c>
      <c r="H1476" s="82">
        <v>6</v>
      </c>
      <c r="I1476" s="82">
        <v>0</v>
      </c>
    </row>
    <row r="1477">
      <c r="A1477" s="83">
        <v>11373</v>
      </c>
      <c r="B1477" s="83" t="s">
        <v>6051</v>
      </c>
      <c r="C1477" s="82" t="s">
        <v>6053</v>
      </c>
      <c r="D1477" s="83" t="s">
        <v>6054</v>
      </c>
      <c r="E1477" s="82">
        <v>2</v>
      </c>
      <c r="F1477" s="82">
        <v>9</v>
      </c>
      <c r="G1477" s="82">
        <v>1</v>
      </c>
      <c r="H1477" s="82">
        <v>1</v>
      </c>
      <c r="I1477" s="82">
        <v>0</v>
      </c>
    </row>
    <row r="1478">
      <c r="A1478" s="83">
        <v>11374</v>
      </c>
      <c r="B1478" s="83" t="s">
        <v>6055</v>
      </c>
      <c r="C1478" s="82" t="s">
        <v>6057</v>
      </c>
      <c r="D1478" s="83" t="s">
        <v>6058</v>
      </c>
      <c r="E1478" s="82">
        <v>1</v>
      </c>
      <c r="F1478" s="82">
        <v>4</v>
      </c>
      <c r="G1478" s="82">
        <v>8</v>
      </c>
      <c r="H1478" s="82">
        <v>8</v>
      </c>
      <c r="I1478" s="82">
        <v>0</v>
      </c>
    </row>
    <row r="1479">
      <c r="A1479" s="83">
        <v>11375</v>
      </c>
      <c r="B1479" s="83" t="s">
        <v>6059</v>
      </c>
      <c r="C1479" s="82" t="s">
        <v>6061</v>
      </c>
      <c r="D1479" s="83" t="s">
        <v>6062</v>
      </c>
      <c r="E1479" s="82">
        <v>0</v>
      </c>
      <c r="H1479" s="82" t="e">
        <v>#N/A</v>
      </c>
      <c r="I1479" s="82" t="e">
        <v>#N/A</v>
      </c>
    </row>
    <row r="1480">
      <c r="A1480" s="83">
        <v>11376</v>
      </c>
      <c r="B1480" s="83" t="s">
        <v>6063</v>
      </c>
      <c r="C1480" s="82" t="s">
        <v>6065</v>
      </c>
      <c r="D1480" s="83" t="s">
        <v>6066</v>
      </c>
      <c r="E1480" s="82">
        <v>2</v>
      </c>
      <c r="H1480" s="82">
        <v>0</v>
      </c>
      <c r="I1480" s="82">
        <v>0</v>
      </c>
    </row>
    <row r="1481">
      <c r="A1481" s="83">
        <v>12367</v>
      </c>
      <c r="B1481" s="83" t="s">
        <v>6067</v>
      </c>
      <c r="C1481" s="82" t="s">
        <v>6069</v>
      </c>
      <c r="D1481" s="83" t="s">
        <v>6070</v>
      </c>
      <c r="E1481" s="82">
        <v>0</v>
      </c>
      <c r="G1481" s="82">
        <v>1</v>
      </c>
      <c r="H1481" s="82">
        <v>1</v>
      </c>
      <c r="I1481" s="82">
        <v>0</v>
      </c>
    </row>
    <row r="1482">
      <c r="A1482" s="83">
        <v>12366</v>
      </c>
      <c r="B1482" s="83" t="s">
        <v>6071</v>
      </c>
      <c r="C1482" s="82" t="s">
        <v>6073</v>
      </c>
      <c r="D1482" s="83" t="s">
        <v>6074</v>
      </c>
      <c r="E1482" s="82">
        <v>0</v>
      </c>
      <c r="H1482" s="82" t="e">
        <v>#N/A</v>
      </c>
      <c r="I1482" s="82" t="e">
        <v>#N/A</v>
      </c>
    </row>
    <row r="1483">
      <c r="A1483" s="83">
        <v>10237</v>
      </c>
      <c r="B1483" s="83" t="s">
        <v>6075</v>
      </c>
      <c r="C1483" s="82" t="s">
        <v>6077</v>
      </c>
      <c r="D1483" s="83" t="s">
        <v>6078</v>
      </c>
      <c r="E1483" s="82">
        <v>0</v>
      </c>
      <c r="F1483" s="82">
        <v>35</v>
      </c>
      <c r="G1483" s="82">
        <v>25</v>
      </c>
      <c r="H1483" s="82">
        <v>25</v>
      </c>
      <c r="I1483" s="82">
        <v>0</v>
      </c>
    </row>
    <row r="1484">
      <c r="A1484" s="83">
        <v>10236</v>
      </c>
      <c r="B1484" s="83" t="s">
        <v>6079</v>
      </c>
      <c r="C1484" s="82" t="s">
        <v>6081</v>
      </c>
      <c r="D1484" s="83" t="s">
        <v>6082</v>
      </c>
      <c r="E1484" s="82">
        <v>0</v>
      </c>
      <c r="F1484" s="82">
        <v>36</v>
      </c>
      <c r="G1484" s="82">
        <v>16</v>
      </c>
      <c r="H1484" s="82">
        <v>16</v>
      </c>
      <c r="I1484" s="82">
        <v>0</v>
      </c>
    </row>
    <row r="1485">
      <c r="A1485" s="83">
        <v>11371</v>
      </c>
      <c r="B1485" s="83" t="s">
        <v>6083</v>
      </c>
      <c r="C1485" s="82" t="s">
        <v>6085</v>
      </c>
      <c r="D1485" s="83" t="s">
        <v>6086</v>
      </c>
      <c r="E1485" s="82">
        <v>0</v>
      </c>
      <c r="H1485" s="82" t="e">
        <v>#N/A</v>
      </c>
      <c r="I1485" s="82" t="e">
        <v>#N/A</v>
      </c>
    </row>
    <row r="1486">
      <c r="A1486" s="83">
        <v>11372</v>
      </c>
      <c r="B1486" s="83" t="s">
        <v>6087</v>
      </c>
      <c r="C1486" s="82" t="s">
        <v>6089</v>
      </c>
      <c r="D1486" s="83" t="s">
        <v>6090</v>
      </c>
      <c r="E1486" s="82">
        <v>0</v>
      </c>
      <c r="H1486" s="82" t="e">
        <v>#N/A</v>
      </c>
      <c r="I1486" s="82" t="e">
        <v>#N/A</v>
      </c>
    </row>
    <row r="1487">
      <c r="A1487" s="83">
        <v>13892</v>
      </c>
      <c r="B1487" s="83" t="s">
        <v>6091</v>
      </c>
      <c r="C1487" s="82" t="s">
        <v>6093</v>
      </c>
      <c r="D1487" s="83" t="s">
        <v>5959</v>
      </c>
      <c r="E1487" s="82">
        <v>0</v>
      </c>
      <c r="H1487" s="82" t="e">
        <v>#N/A</v>
      </c>
      <c r="I1487" s="82" t="e">
        <v>#N/A</v>
      </c>
    </row>
    <row r="1488">
      <c r="A1488" s="83">
        <v>10247</v>
      </c>
      <c r="B1488" s="83" t="s">
        <v>6094</v>
      </c>
      <c r="C1488" s="82" t="s">
        <v>6096</v>
      </c>
      <c r="D1488" s="83" t="s">
        <v>6097</v>
      </c>
      <c r="E1488" s="82">
        <v>1</v>
      </c>
      <c r="H1488" s="82">
        <v>0</v>
      </c>
      <c r="I1488" s="82">
        <v>0</v>
      </c>
    </row>
    <row r="1489">
      <c r="A1489" s="83">
        <v>10246</v>
      </c>
      <c r="B1489" s="83" t="s">
        <v>6098</v>
      </c>
      <c r="C1489" s="82" t="s">
        <v>6100</v>
      </c>
      <c r="D1489" s="83" t="s">
        <v>6101</v>
      </c>
      <c r="E1489" s="82">
        <v>0</v>
      </c>
      <c r="H1489" s="82" t="e">
        <v>#N/A</v>
      </c>
      <c r="I1489" s="82" t="e">
        <v>#N/A</v>
      </c>
    </row>
    <row r="1490">
      <c r="A1490" s="83">
        <v>10245</v>
      </c>
      <c r="B1490" s="83" t="s">
        <v>6102</v>
      </c>
      <c r="C1490" s="82" t="s">
        <v>6104</v>
      </c>
      <c r="D1490" s="83" t="s">
        <v>6105</v>
      </c>
      <c r="E1490" s="82">
        <v>1</v>
      </c>
      <c r="F1490" s="82">
        <v>52</v>
      </c>
      <c r="G1490" s="82">
        <v>3</v>
      </c>
      <c r="H1490" s="82">
        <v>3</v>
      </c>
      <c r="I1490" s="82">
        <v>0</v>
      </c>
    </row>
    <row r="1491">
      <c r="A1491" s="83">
        <v>10244</v>
      </c>
      <c r="B1491" s="83" t="s">
        <v>6106</v>
      </c>
      <c r="C1491" s="82" t="s">
        <v>6108</v>
      </c>
      <c r="D1491" s="83" t="s">
        <v>6109</v>
      </c>
      <c r="E1491" s="82">
        <v>2</v>
      </c>
      <c r="F1491" s="82">
        <v>46</v>
      </c>
      <c r="G1491" s="82">
        <v>1</v>
      </c>
      <c r="H1491" s="82">
        <v>1</v>
      </c>
      <c r="I1491" s="82">
        <v>0</v>
      </c>
    </row>
    <row r="1492">
      <c r="A1492" s="83">
        <v>11407</v>
      </c>
      <c r="B1492" s="83" t="s">
        <v>6110</v>
      </c>
      <c r="C1492" s="82" t="s">
        <v>6112</v>
      </c>
      <c r="D1492" s="83" t="s">
        <v>6113</v>
      </c>
      <c r="E1492" s="82">
        <v>0</v>
      </c>
      <c r="H1492" s="82" t="e">
        <v>#N/A</v>
      </c>
      <c r="I1492" s="82" t="e">
        <v>#N/A</v>
      </c>
    </row>
    <row r="1493">
      <c r="A1493" s="83">
        <v>11408</v>
      </c>
      <c r="B1493" s="83" t="s">
        <v>6114</v>
      </c>
      <c r="C1493" s="82" t="s">
        <v>6116</v>
      </c>
      <c r="D1493" s="83" t="s">
        <v>6117</v>
      </c>
      <c r="E1493" s="82">
        <v>1</v>
      </c>
      <c r="H1493" s="82">
        <v>0</v>
      </c>
      <c r="I1493" s="82">
        <v>0</v>
      </c>
    </row>
    <row r="1494">
      <c r="A1494" s="83">
        <v>10262</v>
      </c>
      <c r="B1494" s="83" t="s">
        <v>6118</v>
      </c>
      <c r="C1494" s="82" t="s">
        <v>6120</v>
      </c>
      <c r="D1494" s="83" t="s">
        <v>6121</v>
      </c>
      <c r="E1494" s="82">
        <v>6</v>
      </c>
      <c r="H1494" s="82">
        <v>0</v>
      </c>
      <c r="I1494" s="82">
        <v>0</v>
      </c>
    </row>
    <row r="1495">
      <c r="A1495" s="83">
        <v>10261</v>
      </c>
      <c r="B1495" s="83" t="s">
        <v>6122</v>
      </c>
      <c r="C1495" s="82" t="s">
        <v>6124</v>
      </c>
      <c r="D1495" s="83" t="s">
        <v>6125</v>
      </c>
      <c r="E1495" s="82">
        <v>2</v>
      </c>
      <c r="H1495" s="82">
        <v>0</v>
      </c>
      <c r="I1495" s="82">
        <v>0</v>
      </c>
    </row>
    <row r="1496">
      <c r="A1496" s="83">
        <v>10249</v>
      </c>
      <c r="B1496" s="83" t="s">
        <v>6126</v>
      </c>
      <c r="C1496" s="82" t="s">
        <v>6128</v>
      </c>
      <c r="D1496" s="83" t="s">
        <v>6129</v>
      </c>
      <c r="E1496" s="82">
        <v>4</v>
      </c>
      <c r="F1496" s="82">
        <v>53</v>
      </c>
      <c r="G1496" s="82">
        <v>6</v>
      </c>
      <c r="H1496" s="82">
        <v>6</v>
      </c>
      <c r="I1496" s="82">
        <v>0</v>
      </c>
    </row>
    <row r="1497">
      <c r="A1497" s="83">
        <v>10248</v>
      </c>
      <c r="B1497" s="83" t="s">
        <v>6130</v>
      </c>
      <c r="C1497" s="82" t="s">
        <v>6132</v>
      </c>
      <c r="D1497" s="83" t="s">
        <v>6133</v>
      </c>
      <c r="E1497" s="82">
        <v>7</v>
      </c>
      <c r="F1497" s="82">
        <v>52</v>
      </c>
      <c r="G1497" s="82">
        <v>11</v>
      </c>
      <c r="H1497" s="82">
        <v>11</v>
      </c>
      <c r="I1497" s="82">
        <v>0</v>
      </c>
    </row>
    <row r="1498">
      <c r="A1498" s="83">
        <v>10251</v>
      </c>
      <c r="B1498" s="83" t="s">
        <v>6134</v>
      </c>
      <c r="C1498" s="82" t="s">
        <v>6136</v>
      </c>
      <c r="D1498" s="83" t="s">
        <v>6137</v>
      </c>
      <c r="E1498" s="82">
        <v>7</v>
      </c>
      <c r="F1498" s="82">
        <v>37</v>
      </c>
      <c r="G1498" s="82">
        <v>11</v>
      </c>
      <c r="H1498" s="82">
        <v>11</v>
      </c>
      <c r="I1498" s="82">
        <v>0</v>
      </c>
    </row>
    <row r="1499">
      <c r="A1499" s="83">
        <v>10250</v>
      </c>
      <c r="B1499" s="83" t="s">
        <v>6138</v>
      </c>
      <c r="C1499" s="82" t="s">
        <v>6140</v>
      </c>
      <c r="D1499" s="83" t="s">
        <v>6141</v>
      </c>
      <c r="E1499" s="82">
        <v>9</v>
      </c>
      <c r="F1499" s="82">
        <v>22</v>
      </c>
      <c r="G1499" s="82">
        <v>10</v>
      </c>
      <c r="H1499" s="82">
        <v>10</v>
      </c>
      <c r="I1499" s="82">
        <v>0</v>
      </c>
    </row>
    <row r="1500">
      <c r="A1500" s="83">
        <v>11409</v>
      </c>
      <c r="B1500" s="83" t="s">
        <v>6142</v>
      </c>
      <c r="C1500" s="82" t="s">
        <v>6144</v>
      </c>
      <c r="D1500" s="83" t="s">
        <v>6145</v>
      </c>
      <c r="E1500" s="82">
        <v>0</v>
      </c>
      <c r="F1500" s="82">
        <v>52</v>
      </c>
      <c r="G1500" s="82">
        <v>4</v>
      </c>
      <c r="H1500" s="82">
        <v>4</v>
      </c>
      <c r="I1500" s="82">
        <v>0</v>
      </c>
    </row>
    <row r="1501">
      <c r="A1501" s="83">
        <v>11410</v>
      </c>
      <c r="B1501" s="83" t="s">
        <v>6146</v>
      </c>
      <c r="C1501" s="82" t="s">
        <v>6148</v>
      </c>
      <c r="D1501" s="83" t="s">
        <v>6149</v>
      </c>
      <c r="E1501" s="82">
        <v>0</v>
      </c>
      <c r="H1501" s="82" t="e">
        <v>#N/A</v>
      </c>
      <c r="I1501" s="82" t="e">
        <v>#N/A</v>
      </c>
    </row>
    <row r="1502">
      <c r="A1502" s="83">
        <v>12058</v>
      </c>
      <c r="B1502" s="83" t="s">
        <v>6150</v>
      </c>
      <c r="C1502" s="82" t="s">
        <v>6152</v>
      </c>
      <c r="D1502" s="83" t="s">
        <v>6153</v>
      </c>
      <c r="E1502" s="82">
        <v>0</v>
      </c>
      <c r="F1502" s="82">
        <v>550</v>
      </c>
      <c r="G1502" s="82">
        <v>10</v>
      </c>
      <c r="H1502" s="82">
        <v>10</v>
      </c>
      <c r="I1502" s="82">
        <v>0</v>
      </c>
    </row>
    <row r="1503">
      <c r="A1503" s="83">
        <v>12057</v>
      </c>
      <c r="B1503" s="83" t="s">
        <v>6154</v>
      </c>
      <c r="C1503" s="82" t="s">
        <v>6156</v>
      </c>
      <c r="D1503" s="83" t="s">
        <v>6157</v>
      </c>
      <c r="E1503" s="82">
        <v>0</v>
      </c>
      <c r="F1503" s="82">
        <v>370</v>
      </c>
      <c r="G1503" s="82">
        <v>20</v>
      </c>
      <c r="H1503" s="82">
        <v>20</v>
      </c>
      <c r="I1503" s="82">
        <v>0</v>
      </c>
    </row>
    <row r="1504">
      <c r="A1504" s="83">
        <v>13660</v>
      </c>
      <c r="B1504" s="83" t="s">
        <v>6158</v>
      </c>
      <c r="C1504" s="82" t="s">
        <v>6160</v>
      </c>
      <c r="D1504" s="83" t="s">
        <v>6161</v>
      </c>
      <c r="E1504" s="82">
        <v>5</v>
      </c>
      <c r="F1504" s="82">
        <v>13</v>
      </c>
      <c r="G1504" s="82">
        <v>2</v>
      </c>
      <c r="H1504" s="82">
        <v>2</v>
      </c>
      <c r="I1504" s="82">
        <v>0</v>
      </c>
    </row>
    <row r="1505">
      <c r="A1505" s="83">
        <v>13659</v>
      </c>
      <c r="B1505" s="83" t="s">
        <v>6162</v>
      </c>
      <c r="C1505" s="82" t="s">
        <v>6164</v>
      </c>
      <c r="D1505" s="83" t="s">
        <v>6165</v>
      </c>
      <c r="E1505" s="82">
        <v>1</v>
      </c>
      <c r="F1505" s="82">
        <v>5</v>
      </c>
      <c r="G1505" s="82">
        <v>3</v>
      </c>
      <c r="H1505" s="82">
        <v>3</v>
      </c>
      <c r="I1505" s="82">
        <v>0</v>
      </c>
    </row>
    <row r="1506">
      <c r="A1506" s="83">
        <v>12060</v>
      </c>
      <c r="B1506" s="83" t="s">
        <v>6166</v>
      </c>
      <c r="C1506" s="82" t="s">
        <v>6168</v>
      </c>
      <c r="D1506" s="83" t="s">
        <v>6169</v>
      </c>
      <c r="E1506" s="82">
        <v>7</v>
      </c>
      <c r="F1506" s="82">
        <v>9</v>
      </c>
      <c r="G1506" s="82">
        <v>9</v>
      </c>
      <c r="H1506" s="82">
        <v>9</v>
      </c>
      <c r="I1506" s="82">
        <v>0</v>
      </c>
    </row>
    <row r="1507">
      <c r="A1507" s="83">
        <v>10253</v>
      </c>
      <c r="B1507" s="83" t="s">
        <v>6170</v>
      </c>
      <c r="C1507" s="82" t="s">
        <v>6172</v>
      </c>
      <c r="D1507" s="83" t="s">
        <v>6173</v>
      </c>
      <c r="E1507" s="82">
        <v>3</v>
      </c>
      <c r="F1507" s="82">
        <v>20</v>
      </c>
      <c r="G1507" s="82">
        <v>3</v>
      </c>
      <c r="H1507" s="82">
        <v>3</v>
      </c>
      <c r="I1507" s="82">
        <v>0</v>
      </c>
    </row>
    <row r="1508">
      <c r="A1508" s="83">
        <v>10252</v>
      </c>
      <c r="B1508" s="83" t="s">
        <v>6174</v>
      </c>
      <c r="C1508" s="82" t="s">
        <v>6176</v>
      </c>
      <c r="D1508" s="83" t="s">
        <v>6177</v>
      </c>
      <c r="E1508" s="82">
        <v>1</v>
      </c>
      <c r="F1508" s="82">
        <v>22</v>
      </c>
      <c r="G1508" s="82">
        <v>3</v>
      </c>
      <c r="H1508" s="82">
        <v>3</v>
      </c>
      <c r="I1508" s="82">
        <v>0</v>
      </c>
    </row>
    <row r="1509">
      <c r="A1509" s="83">
        <v>11411</v>
      </c>
      <c r="B1509" s="83" t="s">
        <v>6178</v>
      </c>
      <c r="C1509" s="82" t="s">
        <v>6180</v>
      </c>
      <c r="D1509" s="83" t="s">
        <v>6113</v>
      </c>
      <c r="E1509" s="82">
        <v>0</v>
      </c>
      <c r="H1509" s="82" t="e">
        <v>#N/A</v>
      </c>
      <c r="I1509" s="82" t="e">
        <v>#N/A</v>
      </c>
    </row>
    <row r="1510">
      <c r="A1510" s="83">
        <v>11412</v>
      </c>
      <c r="B1510" s="83" t="s">
        <v>6181</v>
      </c>
      <c r="C1510" s="82" t="s">
        <v>6183</v>
      </c>
      <c r="D1510" s="83" t="s">
        <v>6117</v>
      </c>
      <c r="E1510" s="82">
        <v>0</v>
      </c>
      <c r="H1510" s="82" t="e">
        <v>#N/A</v>
      </c>
      <c r="I1510" s="82" t="e">
        <v>#N/A</v>
      </c>
    </row>
    <row r="1511">
      <c r="A1511" s="83">
        <v>10255</v>
      </c>
      <c r="B1511" s="83" t="s">
        <v>6184</v>
      </c>
      <c r="C1511" s="82" t="s">
        <v>6186</v>
      </c>
      <c r="D1511" s="83" t="s">
        <v>6187</v>
      </c>
      <c r="E1511" s="82">
        <v>0</v>
      </c>
      <c r="H1511" s="82" t="e">
        <v>#N/A</v>
      </c>
      <c r="I1511" s="82" t="e">
        <v>#N/A</v>
      </c>
    </row>
    <row r="1512">
      <c r="A1512" s="83">
        <v>10254</v>
      </c>
      <c r="B1512" s="83" t="s">
        <v>6188</v>
      </c>
      <c r="C1512" s="82" t="s">
        <v>6190</v>
      </c>
      <c r="D1512" s="83" t="s">
        <v>6191</v>
      </c>
      <c r="E1512" s="82">
        <v>0</v>
      </c>
      <c r="H1512" s="82" t="e">
        <v>#N/A</v>
      </c>
      <c r="I1512" s="82" t="e">
        <v>#N/A</v>
      </c>
    </row>
    <row r="1513">
      <c r="A1513" s="83">
        <v>10257</v>
      </c>
      <c r="B1513" s="83" t="s">
        <v>6192</v>
      </c>
      <c r="C1513" s="82" t="s">
        <v>6194</v>
      </c>
      <c r="D1513" s="83" t="s">
        <v>6195</v>
      </c>
      <c r="E1513" s="82">
        <v>0</v>
      </c>
      <c r="H1513" s="82" t="e">
        <v>#N/A</v>
      </c>
      <c r="I1513" s="82" t="e">
        <v>#N/A</v>
      </c>
    </row>
    <row r="1514">
      <c r="A1514" s="83">
        <v>10256</v>
      </c>
      <c r="B1514" s="83" t="s">
        <v>6196</v>
      </c>
      <c r="C1514" s="82" t="s">
        <v>6198</v>
      </c>
      <c r="D1514" s="83" t="s">
        <v>6199</v>
      </c>
      <c r="E1514" s="82">
        <v>0</v>
      </c>
      <c r="H1514" s="82" t="e">
        <v>#N/A</v>
      </c>
      <c r="I1514" s="82" t="e">
        <v>#N/A</v>
      </c>
    </row>
    <row r="1515">
      <c r="A1515" s="83">
        <v>13680</v>
      </c>
      <c r="B1515" s="83" t="s">
        <v>6200</v>
      </c>
      <c r="C1515" s="82" t="s">
        <v>6202</v>
      </c>
      <c r="D1515" s="83" t="s">
        <v>6203</v>
      </c>
      <c r="E1515" s="82">
        <v>0</v>
      </c>
      <c r="H1515" s="82" t="e">
        <v>#N/A</v>
      </c>
      <c r="I1515" s="82" t="e">
        <v>#N/A</v>
      </c>
    </row>
    <row r="1516">
      <c r="A1516" s="83">
        <v>13681</v>
      </c>
      <c r="B1516" s="83" t="s">
        <v>6204</v>
      </c>
      <c r="C1516" s="82" t="s">
        <v>6206</v>
      </c>
      <c r="D1516" s="83" t="s">
        <v>6207</v>
      </c>
      <c r="E1516" s="82">
        <v>0</v>
      </c>
      <c r="H1516" s="82" t="e">
        <v>#N/A</v>
      </c>
      <c r="I1516" s="82" t="e">
        <v>#N/A</v>
      </c>
    </row>
    <row r="1517">
      <c r="A1517" s="83">
        <v>11597</v>
      </c>
      <c r="B1517" s="83" t="s">
        <v>6208</v>
      </c>
      <c r="C1517" s="82" t="s">
        <v>6210</v>
      </c>
      <c r="D1517" s="83" t="s">
        <v>6211</v>
      </c>
      <c r="E1517" s="82">
        <v>0</v>
      </c>
      <c r="H1517" s="82" t="e">
        <v>#N/A</v>
      </c>
      <c r="I1517" s="82" t="e">
        <v>#N/A</v>
      </c>
    </row>
    <row r="1518">
      <c r="A1518" s="83">
        <v>11598</v>
      </c>
      <c r="B1518" s="83" t="s">
        <v>6212</v>
      </c>
      <c r="C1518" s="82" t="s">
        <v>6214</v>
      </c>
      <c r="D1518" s="83" t="s">
        <v>6215</v>
      </c>
      <c r="E1518" s="82">
        <v>0</v>
      </c>
      <c r="H1518" s="82" t="e">
        <v>#N/A</v>
      </c>
      <c r="I1518" s="82" t="e">
        <v>#N/A</v>
      </c>
    </row>
    <row r="1519">
      <c r="A1519" s="83">
        <v>12013</v>
      </c>
      <c r="B1519" s="83" t="s">
        <v>6216</v>
      </c>
      <c r="C1519" s="82" t="s">
        <v>6218</v>
      </c>
      <c r="D1519" s="83" t="s">
        <v>6219</v>
      </c>
      <c r="E1519" s="82">
        <v>0</v>
      </c>
      <c r="G1519" s="82">
        <v>4</v>
      </c>
      <c r="H1519" s="82">
        <v>4</v>
      </c>
      <c r="I1519" s="82">
        <v>0</v>
      </c>
    </row>
    <row r="1520">
      <c r="A1520" s="83">
        <v>12014</v>
      </c>
      <c r="B1520" s="83" t="s">
        <v>6222</v>
      </c>
      <c r="C1520" s="82" t="s">
        <v>6224</v>
      </c>
      <c r="D1520" s="83" t="s">
        <v>6225</v>
      </c>
      <c r="E1520" s="82">
        <v>0</v>
      </c>
      <c r="G1520" s="82">
        <v>4</v>
      </c>
      <c r="H1520" s="82">
        <v>4</v>
      </c>
      <c r="I1520" s="82">
        <v>0</v>
      </c>
    </row>
    <row r="1521">
      <c r="A1521" s="83">
        <v>11930</v>
      </c>
      <c r="B1521" s="83" t="s">
        <v>6226</v>
      </c>
      <c r="C1521" s="82" t="s">
        <v>6228</v>
      </c>
      <c r="D1521" s="83" t="s">
        <v>6229</v>
      </c>
      <c r="E1521" s="82">
        <v>0</v>
      </c>
      <c r="H1521" s="82" t="e">
        <v>#N/A</v>
      </c>
      <c r="I1521" s="82" t="e">
        <v>#N/A</v>
      </c>
    </row>
    <row r="1522">
      <c r="A1522" s="83">
        <v>13952</v>
      </c>
      <c r="B1522" s="83" t="s">
        <v>6231</v>
      </c>
      <c r="C1522" s="82" t="s">
        <v>6233</v>
      </c>
      <c r="D1522" s="83" t="s">
        <v>6234</v>
      </c>
      <c r="E1522" s="82">
        <v>0</v>
      </c>
      <c r="F1522" s="82">
        <v>31</v>
      </c>
      <c r="H1522" s="82" t="e">
        <v>#N/A</v>
      </c>
      <c r="I1522" s="82" t="e">
        <v>#N/A</v>
      </c>
    </row>
    <row r="1523">
      <c r="A1523" s="83">
        <v>13953</v>
      </c>
      <c r="B1523" s="83" t="s">
        <v>6236</v>
      </c>
      <c r="C1523" s="82" t="s">
        <v>6238</v>
      </c>
      <c r="D1523" s="83" t="s">
        <v>6239</v>
      </c>
      <c r="E1523" s="82">
        <v>0</v>
      </c>
      <c r="F1523" s="82">
        <v>31</v>
      </c>
      <c r="H1523" s="82" t="e">
        <v>#N/A</v>
      </c>
      <c r="I1523" s="82" t="e">
        <v>#N/A</v>
      </c>
    </row>
    <row r="1524">
      <c r="A1524" s="83">
        <v>13883</v>
      </c>
      <c r="B1524" s="83" t="s">
        <v>6240</v>
      </c>
      <c r="C1524" s="82" t="s">
        <v>6242</v>
      </c>
      <c r="D1524" s="83" t="s">
        <v>6243</v>
      </c>
      <c r="E1524" s="82">
        <v>0</v>
      </c>
      <c r="F1524" s="82">
        <v>45</v>
      </c>
      <c r="G1524" s="82">
        <v>3</v>
      </c>
      <c r="H1524" s="82">
        <v>3</v>
      </c>
      <c r="I1524" s="82">
        <v>0</v>
      </c>
    </row>
    <row r="1525">
      <c r="A1525" s="83">
        <v>12010</v>
      </c>
      <c r="B1525" s="83" t="s">
        <v>6245</v>
      </c>
      <c r="C1525" s="82" t="s">
        <v>6247</v>
      </c>
      <c r="D1525" s="83" t="s">
        <v>6248</v>
      </c>
      <c r="E1525" s="82">
        <v>0</v>
      </c>
      <c r="H1525" s="82" t="e">
        <v>#N/A</v>
      </c>
      <c r="I1525" s="82" t="e">
        <v>#N/A</v>
      </c>
    </row>
    <row r="1526">
      <c r="A1526" s="83">
        <v>13950</v>
      </c>
      <c r="B1526" s="83" t="s">
        <v>6250</v>
      </c>
      <c r="C1526" s="82" t="s">
        <v>6252</v>
      </c>
      <c r="D1526" s="83" t="s">
        <v>6253</v>
      </c>
      <c r="E1526" s="82">
        <v>0</v>
      </c>
      <c r="G1526" s="82">
        <v>7</v>
      </c>
      <c r="H1526" s="82">
        <v>7</v>
      </c>
      <c r="I1526" s="82">
        <v>0</v>
      </c>
    </row>
    <row r="1527">
      <c r="A1527" s="83">
        <v>13951</v>
      </c>
      <c r="B1527" s="83" t="s">
        <v>6255</v>
      </c>
      <c r="C1527" s="82" t="s">
        <v>6257</v>
      </c>
      <c r="D1527" s="83" t="s">
        <v>6258</v>
      </c>
      <c r="E1527" s="82">
        <v>0</v>
      </c>
      <c r="G1527" s="82">
        <v>1</v>
      </c>
      <c r="H1527" s="82">
        <v>1</v>
      </c>
      <c r="I1527" s="82">
        <v>0</v>
      </c>
    </row>
    <row r="1528">
      <c r="A1528" s="83">
        <v>10274</v>
      </c>
      <c r="B1528" s="83" t="s">
        <v>6259</v>
      </c>
      <c r="C1528" s="82" t="s">
        <v>6261</v>
      </c>
      <c r="D1528" s="83" t="s">
        <v>6262</v>
      </c>
      <c r="E1528" s="82">
        <v>1</v>
      </c>
      <c r="G1528" s="82">
        <v>8</v>
      </c>
      <c r="H1528" s="82">
        <v>8</v>
      </c>
      <c r="I1528" s="82">
        <v>0</v>
      </c>
    </row>
    <row r="1529">
      <c r="A1529" s="83">
        <v>10273</v>
      </c>
      <c r="B1529" s="83" t="s">
        <v>6263</v>
      </c>
      <c r="C1529" s="82" t="s">
        <v>6265</v>
      </c>
      <c r="D1529" s="83" t="s">
        <v>6266</v>
      </c>
      <c r="E1529" s="82">
        <v>1</v>
      </c>
      <c r="G1529" s="82">
        <v>13</v>
      </c>
      <c r="H1529" s="82">
        <v>13</v>
      </c>
      <c r="I1529" s="82">
        <v>0</v>
      </c>
    </row>
    <row r="1530">
      <c r="A1530" s="83">
        <v>10280</v>
      </c>
      <c r="B1530" s="83" t="s">
        <v>6267</v>
      </c>
      <c r="C1530" s="82" t="s">
        <v>6269</v>
      </c>
      <c r="D1530" s="83" t="s">
        <v>6270</v>
      </c>
      <c r="E1530" s="82">
        <v>0</v>
      </c>
      <c r="F1530" s="82">
        <v>10</v>
      </c>
      <c r="G1530" s="82">
        <v>3</v>
      </c>
      <c r="H1530" s="82">
        <v>3</v>
      </c>
      <c r="I1530" s="82">
        <v>0</v>
      </c>
    </row>
    <row r="1531">
      <c r="A1531" s="83">
        <v>11421</v>
      </c>
      <c r="B1531" s="83" t="s">
        <v>6271</v>
      </c>
      <c r="C1531" s="82" t="s">
        <v>6273</v>
      </c>
      <c r="D1531" s="83" t="s">
        <v>6274</v>
      </c>
      <c r="E1531" s="82">
        <v>0</v>
      </c>
      <c r="F1531" s="82">
        <v>26</v>
      </c>
      <c r="G1531" s="82">
        <v>11</v>
      </c>
      <c r="H1531" s="82">
        <v>11</v>
      </c>
      <c r="I1531" s="82">
        <v>0</v>
      </c>
    </row>
    <row r="1532">
      <c r="A1532" s="83">
        <v>10272</v>
      </c>
      <c r="B1532" s="83" t="s">
        <v>6275</v>
      </c>
      <c r="C1532" s="82" t="s">
        <v>6277</v>
      </c>
      <c r="D1532" s="83" t="s">
        <v>6278</v>
      </c>
      <c r="E1532" s="82">
        <v>6</v>
      </c>
      <c r="F1532" s="82">
        <v>85</v>
      </c>
      <c r="G1532" s="82">
        <v>3</v>
      </c>
      <c r="H1532" s="82">
        <v>3</v>
      </c>
      <c r="I1532" s="82">
        <v>0</v>
      </c>
    </row>
    <row r="1533">
      <c r="A1533" s="83">
        <v>10271</v>
      </c>
      <c r="B1533" s="83" t="s">
        <v>6279</v>
      </c>
      <c r="C1533" s="82" t="s">
        <v>6281</v>
      </c>
      <c r="D1533" s="83" t="s">
        <v>6282</v>
      </c>
      <c r="E1533" s="82">
        <v>5</v>
      </c>
      <c r="F1533" s="82">
        <v>92</v>
      </c>
      <c r="G1533" s="82">
        <v>5</v>
      </c>
      <c r="H1533" s="82">
        <v>5</v>
      </c>
      <c r="I1533" s="82">
        <v>0</v>
      </c>
    </row>
    <row r="1534">
      <c r="A1534" s="83">
        <v>13834</v>
      </c>
      <c r="B1534" s="83" t="s">
        <v>6283</v>
      </c>
      <c r="C1534" s="82" t="s">
        <v>6285</v>
      </c>
      <c r="D1534" s="83" t="s">
        <v>6286</v>
      </c>
      <c r="E1534" s="82">
        <v>0</v>
      </c>
      <c r="G1534" s="82">
        <v>0</v>
      </c>
      <c r="H1534" s="82" t="e">
        <v>#N/A</v>
      </c>
      <c r="I1534" s="82" t="e">
        <v>#N/A</v>
      </c>
    </row>
    <row r="1535">
      <c r="A1535" s="83">
        <v>13833</v>
      </c>
      <c r="B1535" s="83" t="s">
        <v>6287</v>
      </c>
      <c r="C1535" s="82" t="s">
        <v>6289</v>
      </c>
      <c r="D1535" s="83" t="s">
        <v>6290</v>
      </c>
      <c r="E1535" s="82">
        <v>0</v>
      </c>
      <c r="G1535" s="82">
        <v>3</v>
      </c>
      <c r="H1535" s="82">
        <v>3</v>
      </c>
      <c r="I1535" s="82">
        <v>0</v>
      </c>
    </row>
    <row r="1536">
      <c r="A1536" s="83">
        <v>10279</v>
      </c>
      <c r="B1536" s="83" t="s">
        <v>6291</v>
      </c>
      <c r="C1536" s="82" t="s">
        <v>6293</v>
      </c>
      <c r="D1536" s="83" t="s">
        <v>6294</v>
      </c>
      <c r="E1536" s="82">
        <v>0</v>
      </c>
      <c r="H1536" s="82" t="e">
        <v>#N/A</v>
      </c>
      <c r="I1536" s="82" t="e">
        <v>#N/A</v>
      </c>
    </row>
    <row r="1537">
      <c r="A1537" s="83">
        <v>10276</v>
      </c>
      <c r="B1537" s="83" t="s">
        <v>6295</v>
      </c>
      <c r="C1537" s="82" t="s">
        <v>6297</v>
      </c>
      <c r="D1537" s="83" t="s">
        <v>6298</v>
      </c>
      <c r="E1537" s="82">
        <v>3</v>
      </c>
      <c r="F1537" s="82">
        <v>28</v>
      </c>
      <c r="G1537" s="82">
        <v>3</v>
      </c>
      <c r="H1537" s="82">
        <v>3</v>
      </c>
      <c r="I1537" s="82">
        <v>0</v>
      </c>
    </row>
    <row r="1538">
      <c r="A1538" s="83">
        <v>10275</v>
      </c>
      <c r="B1538" s="83" t="s">
        <v>6299</v>
      </c>
      <c r="C1538" s="82" t="s">
        <v>6301</v>
      </c>
      <c r="D1538" s="83" t="s">
        <v>6302</v>
      </c>
      <c r="E1538" s="82">
        <v>2</v>
      </c>
      <c r="F1538" s="82">
        <v>27</v>
      </c>
      <c r="G1538" s="82">
        <v>6</v>
      </c>
      <c r="H1538" s="82">
        <v>6</v>
      </c>
      <c r="I1538" s="82">
        <v>0</v>
      </c>
    </row>
    <row r="1539">
      <c r="A1539" s="83">
        <v>10278</v>
      </c>
      <c r="B1539" s="83" t="s">
        <v>6303</v>
      </c>
      <c r="C1539" s="82" t="s">
        <v>6305</v>
      </c>
      <c r="D1539" s="83" t="s">
        <v>6306</v>
      </c>
      <c r="E1539" s="82">
        <v>9</v>
      </c>
      <c r="F1539" s="82">
        <v>87</v>
      </c>
      <c r="G1539" s="82">
        <v>11</v>
      </c>
      <c r="H1539" s="82">
        <v>11</v>
      </c>
      <c r="I1539" s="82">
        <v>0</v>
      </c>
    </row>
    <row r="1540">
      <c r="A1540" s="83">
        <v>10277</v>
      </c>
      <c r="B1540" s="83" t="s">
        <v>6307</v>
      </c>
      <c r="C1540" s="82" t="s">
        <v>6309</v>
      </c>
      <c r="D1540" s="83" t="s">
        <v>6310</v>
      </c>
      <c r="E1540" s="82">
        <v>6</v>
      </c>
      <c r="F1540" s="82">
        <v>87</v>
      </c>
      <c r="G1540" s="82">
        <v>10</v>
      </c>
      <c r="H1540" s="82">
        <v>10</v>
      </c>
      <c r="I1540" s="82">
        <v>0</v>
      </c>
    </row>
    <row r="1541">
      <c r="A1541" s="82">
        <v>11803</v>
      </c>
      <c r="B1541" s="82" t="s">
        <v>6311</v>
      </c>
      <c r="C1541" s="82" t="s">
        <v>6313</v>
      </c>
      <c r="D1541" s="82"/>
      <c r="E1541" s="82">
        <v>0</v>
      </c>
      <c r="G1541" s="82">
        <v>1</v>
      </c>
      <c r="H1541" s="82">
        <v>1</v>
      </c>
      <c r="I1541" s="82">
        <v>0</v>
      </c>
    </row>
    <row r="1542">
      <c r="A1542" s="82">
        <v>11802</v>
      </c>
      <c r="B1542" s="82" t="s">
        <v>6314</v>
      </c>
      <c r="C1542" s="82" t="s">
        <v>6316</v>
      </c>
      <c r="D1542" s="82"/>
      <c r="E1542" s="82">
        <v>0</v>
      </c>
      <c r="G1542" s="82">
        <v>1</v>
      </c>
      <c r="H1542" s="82">
        <v>1</v>
      </c>
      <c r="I1542" s="82">
        <v>0</v>
      </c>
    </row>
    <row r="1543">
      <c r="A1543" s="83">
        <v>12059</v>
      </c>
      <c r="B1543" s="83" t="s">
        <v>6317</v>
      </c>
      <c r="C1543" s="82" t="s">
        <v>6319</v>
      </c>
      <c r="D1543" s="83" t="s">
        <v>6320</v>
      </c>
      <c r="E1543" s="82">
        <v>0</v>
      </c>
      <c r="F1543" s="82">
        <v>35</v>
      </c>
      <c r="H1543" s="82" t="e">
        <v>#N/A</v>
      </c>
      <c r="I1543" s="82" t="e">
        <v>#N/A</v>
      </c>
    </row>
    <row r="1544">
      <c r="A1544" s="83">
        <v>11268</v>
      </c>
      <c r="B1544" s="83" t="s">
        <v>6321</v>
      </c>
      <c r="C1544" s="82" t="s">
        <v>6323</v>
      </c>
      <c r="D1544" s="83" t="s">
        <v>6324</v>
      </c>
      <c r="E1544" s="82">
        <v>0</v>
      </c>
      <c r="H1544" s="82" t="e">
        <v>#N/A</v>
      </c>
      <c r="I1544" s="82" t="e">
        <v>#N/A</v>
      </c>
    </row>
    <row r="1545">
      <c r="A1545" s="83">
        <v>10300</v>
      </c>
      <c r="B1545" s="83" t="s">
        <v>6325</v>
      </c>
      <c r="C1545" s="82" t="s">
        <v>6327</v>
      </c>
      <c r="D1545" s="83" t="s">
        <v>6328</v>
      </c>
      <c r="E1545" s="82">
        <v>0</v>
      </c>
      <c r="H1545" s="82" t="e">
        <v>#N/A</v>
      </c>
      <c r="I1545" s="82" t="e">
        <v>#N/A</v>
      </c>
    </row>
    <row r="1546">
      <c r="A1546" s="83">
        <v>10289</v>
      </c>
      <c r="B1546" s="83" t="s">
        <v>6329</v>
      </c>
      <c r="C1546" s="82" t="s">
        <v>6331</v>
      </c>
      <c r="D1546" s="83" t="s">
        <v>6332</v>
      </c>
      <c r="E1546" s="82">
        <v>0</v>
      </c>
      <c r="H1546" s="82" t="e">
        <v>#N/A</v>
      </c>
      <c r="I1546" s="82" t="e">
        <v>#N/A</v>
      </c>
    </row>
    <row r="1547">
      <c r="A1547" s="83">
        <v>10288</v>
      </c>
      <c r="B1547" s="83" t="s">
        <v>6333</v>
      </c>
      <c r="C1547" s="82" t="s">
        <v>6335</v>
      </c>
      <c r="D1547" s="83" t="s">
        <v>6336</v>
      </c>
      <c r="E1547" s="82">
        <v>0</v>
      </c>
      <c r="H1547" s="82" t="e">
        <v>#N/A</v>
      </c>
      <c r="I1547" s="82" t="e">
        <v>#N/A</v>
      </c>
    </row>
    <row r="1548">
      <c r="A1548" s="83">
        <v>10285</v>
      </c>
      <c r="B1548" s="83" t="s">
        <v>6337</v>
      </c>
      <c r="C1548" s="82" t="s">
        <v>6339</v>
      </c>
      <c r="D1548" s="83" t="s">
        <v>6340</v>
      </c>
      <c r="E1548" s="82">
        <v>3</v>
      </c>
      <c r="F1548" s="82">
        <v>15</v>
      </c>
      <c r="G1548" s="82">
        <v>2</v>
      </c>
      <c r="H1548" s="82">
        <v>2</v>
      </c>
      <c r="I1548" s="82">
        <v>0</v>
      </c>
    </row>
    <row r="1549">
      <c r="A1549" s="83">
        <v>10284</v>
      </c>
      <c r="B1549" s="83" t="s">
        <v>6341</v>
      </c>
      <c r="C1549" s="82" t="s">
        <v>6343</v>
      </c>
      <c r="D1549" s="83" t="s">
        <v>6344</v>
      </c>
      <c r="E1549" s="82">
        <v>3</v>
      </c>
      <c r="F1549" s="82">
        <v>15</v>
      </c>
      <c r="G1549" s="82">
        <v>2</v>
      </c>
      <c r="H1549" s="82">
        <v>2</v>
      </c>
      <c r="I1549" s="82">
        <v>0</v>
      </c>
    </row>
    <row r="1550">
      <c r="A1550" s="83">
        <v>11924</v>
      </c>
      <c r="B1550" s="83" t="s">
        <v>6345</v>
      </c>
      <c r="C1550" s="82" t="s">
        <v>6347</v>
      </c>
      <c r="D1550" s="83" t="s">
        <v>6348</v>
      </c>
      <c r="E1550" s="82">
        <v>0</v>
      </c>
      <c r="H1550" s="82" t="e">
        <v>#N/A</v>
      </c>
      <c r="I1550" s="82" t="e">
        <v>#N/A</v>
      </c>
    </row>
    <row r="1551">
      <c r="A1551" s="83">
        <v>10287</v>
      </c>
      <c r="B1551" s="83" t="s">
        <v>6350</v>
      </c>
      <c r="C1551" s="82" t="s">
        <v>6352</v>
      </c>
      <c r="D1551" s="83" t="s">
        <v>6353</v>
      </c>
      <c r="E1551" s="82">
        <v>0</v>
      </c>
      <c r="H1551" s="82" t="e">
        <v>#N/A</v>
      </c>
      <c r="I1551" s="82" t="e">
        <v>#N/A</v>
      </c>
    </row>
    <row r="1552">
      <c r="A1552" s="83">
        <v>10286</v>
      </c>
      <c r="B1552" s="83" t="s">
        <v>6354</v>
      </c>
      <c r="C1552" s="82" t="s">
        <v>6356</v>
      </c>
      <c r="D1552" s="83" t="s">
        <v>6357</v>
      </c>
      <c r="E1552" s="82">
        <v>0</v>
      </c>
      <c r="H1552" s="82" t="e">
        <v>#N/A</v>
      </c>
      <c r="I1552" s="82" t="e">
        <v>#N/A</v>
      </c>
    </row>
    <row r="1553">
      <c r="A1553" s="83">
        <v>10291</v>
      </c>
      <c r="B1553" s="83" t="s">
        <v>6358</v>
      </c>
      <c r="C1553" s="82" t="s">
        <v>6360</v>
      </c>
      <c r="D1553" s="83" t="s">
        <v>6361</v>
      </c>
      <c r="E1553" s="82">
        <v>6</v>
      </c>
      <c r="G1553" s="82">
        <v>0</v>
      </c>
      <c r="H1553" s="82">
        <v>0</v>
      </c>
      <c r="I1553" s="82">
        <v>0</v>
      </c>
    </row>
    <row r="1554">
      <c r="A1554" s="83">
        <v>10290</v>
      </c>
      <c r="B1554" s="83" t="s">
        <v>6362</v>
      </c>
      <c r="C1554" s="82" t="s">
        <v>6364</v>
      </c>
      <c r="D1554" s="83" t="s">
        <v>6365</v>
      </c>
      <c r="E1554" s="82">
        <v>3</v>
      </c>
      <c r="G1554" s="82">
        <v>1</v>
      </c>
      <c r="H1554" s="82">
        <v>1</v>
      </c>
      <c r="I1554" s="82">
        <v>0</v>
      </c>
    </row>
    <row r="1555">
      <c r="A1555" s="83">
        <v>10301</v>
      </c>
      <c r="B1555" s="83" t="s">
        <v>6366</v>
      </c>
      <c r="C1555" s="82" t="s">
        <v>6368</v>
      </c>
      <c r="D1555" s="83" t="s">
        <v>4433</v>
      </c>
      <c r="E1555" s="82">
        <v>0</v>
      </c>
      <c r="G1555" s="82">
        <v>3</v>
      </c>
      <c r="H1555" s="82">
        <v>3</v>
      </c>
      <c r="I1555" s="82">
        <v>0</v>
      </c>
    </row>
    <row r="1556">
      <c r="A1556" s="83">
        <v>10296</v>
      </c>
      <c r="B1556" s="83" t="s">
        <v>6369</v>
      </c>
      <c r="C1556" s="82" t="s">
        <v>6371</v>
      </c>
      <c r="D1556" s="83" t="s">
        <v>6372</v>
      </c>
      <c r="E1556" s="82">
        <v>0</v>
      </c>
      <c r="H1556" s="82" t="e">
        <v>#N/A</v>
      </c>
      <c r="I1556" s="82" t="e">
        <v>#N/A</v>
      </c>
    </row>
    <row r="1557">
      <c r="A1557" s="83">
        <v>10295</v>
      </c>
      <c r="B1557" s="83" t="s">
        <v>6373</v>
      </c>
      <c r="C1557" s="82" t="s">
        <v>6375</v>
      </c>
      <c r="D1557" s="83" t="s">
        <v>6376</v>
      </c>
      <c r="E1557" s="82">
        <v>0</v>
      </c>
      <c r="H1557" s="82" t="e">
        <v>#N/A</v>
      </c>
      <c r="I1557" s="82" t="e">
        <v>#N/A</v>
      </c>
    </row>
    <row r="1558">
      <c r="A1558" s="83">
        <v>10298</v>
      </c>
      <c r="B1558" s="83" t="s">
        <v>6377</v>
      </c>
      <c r="C1558" s="82" t="s">
        <v>6379</v>
      </c>
      <c r="D1558" s="83" t="s">
        <v>6380</v>
      </c>
      <c r="E1558" s="82">
        <v>0</v>
      </c>
      <c r="H1558" s="82" t="e">
        <v>#N/A</v>
      </c>
      <c r="I1558" s="82" t="e">
        <v>#N/A</v>
      </c>
    </row>
    <row r="1559">
      <c r="A1559" s="83">
        <v>10297</v>
      </c>
      <c r="B1559" s="83" t="s">
        <v>6381</v>
      </c>
      <c r="C1559" s="82" t="s">
        <v>6383</v>
      </c>
      <c r="D1559" s="83" t="s">
        <v>6384</v>
      </c>
      <c r="E1559" s="82">
        <v>0</v>
      </c>
      <c r="H1559" s="82" t="e">
        <v>#N/A</v>
      </c>
      <c r="I1559" s="82" t="e">
        <v>#N/A</v>
      </c>
    </row>
    <row r="1560">
      <c r="A1560" s="83">
        <v>11429</v>
      </c>
      <c r="B1560" s="83" t="s">
        <v>6385</v>
      </c>
      <c r="C1560" s="82" t="s">
        <v>6387</v>
      </c>
      <c r="D1560" s="83" t="s">
        <v>6388</v>
      </c>
      <c r="E1560" s="82">
        <v>1</v>
      </c>
      <c r="F1560" s="82">
        <v>0</v>
      </c>
      <c r="G1560" s="82">
        <v>0</v>
      </c>
      <c r="H1560" s="82">
        <v>0</v>
      </c>
      <c r="I1560" s="82">
        <v>0</v>
      </c>
    </row>
    <row r="1561">
      <c r="A1561" s="83">
        <v>11428</v>
      </c>
      <c r="B1561" s="83" t="s">
        <v>6389</v>
      </c>
      <c r="C1561" s="82" t="s">
        <v>6391</v>
      </c>
      <c r="D1561" s="83" t="s">
        <v>6392</v>
      </c>
      <c r="E1561" s="82">
        <v>1</v>
      </c>
      <c r="F1561" s="82">
        <v>15</v>
      </c>
      <c r="G1561" s="82">
        <v>5</v>
      </c>
      <c r="H1561" s="82">
        <v>5</v>
      </c>
      <c r="I1561" s="82">
        <v>0</v>
      </c>
    </row>
    <row r="1562">
      <c r="A1562" s="83">
        <v>11425</v>
      </c>
      <c r="B1562" s="83" t="s">
        <v>6393</v>
      </c>
      <c r="C1562" s="82" t="s">
        <v>6395</v>
      </c>
      <c r="D1562" s="83" t="s">
        <v>6396</v>
      </c>
      <c r="E1562" s="82">
        <v>3</v>
      </c>
      <c r="G1562" s="82">
        <v>3</v>
      </c>
      <c r="H1562" s="82">
        <v>3</v>
      </c>
      <c r="I1562" s="82">
        <v>0</v>
      </c>
    </row>
    <row r="1563">
      <c r="A1563" s="83">
        <v>11424</v>
      </c>
      <c r="B1563" s="83" t="s">
        <v>6397</v>
      </c>
      <c r="C1563" s="82" t="s">
        <v>6399</v>
      </c>
      <c r="D1563" s="83" t="s">
        <v>6400</v>
      </c>
      <c r="E1563" s="82">
        <v>2</v>
      </c>
      <c r="G1563" s="82">
        <v>3</v>
      </c>
      <c r="H1563" s="82">
        <v>3</v>
      </c>
      <c r="I1563" s="82">
        <v>0</v>
      </c>
    </row>
    <row r="1564">
      <c r="A1564" s="83">
        <v>11427</v>
      </c>
      <c r="B1564" s="83" t="s">
        <v>6401</v>
      </c>
      <c r="C1564" s="82" t="s">
        <v>6403</v>
      </c>
      <c r="D1564" s="83" t="s">
        <v>6404</v>
      </c>
      <c r="E1564" s="82">
        <v>6</v>
      </c>
      <c r="F1564" s="82">
        <v>8</v>
      </c>
      <c r="G1564" s="82">
        <v>4</v>
      </c>
      <c r="H1564" s="82">
        <v>4</v>
      </c>
      <c r="I1564" s="82">
        <v>0</v>
      </c>
    </row>
    <row r="1565">
      <c r="A1565" s="83">
        <v>11426</v>
      </c>
      <c r="B1565" s="83" t="s">
        <v>6405</v>
      </c>
      <c r="C1565" s="82" t="s">
        <v>6407</v>
      </c>
      <c r="D1565" s="83" t="s">
        <v>6408</v>
      </c>
      <c r="E1565" s="82">
        <v>6</v>
      </c>
      <c r="F1565" s="82">
        <v>8</v>
      </c>
      <c r="G1565" s="82">
        <v>4</v>
      </c>
      <c r="H1565" s="82">
        <v>4</v>
      </c>
      <c r="I1565" s="82">
        <v>0</v>
      </c>
    </row>
    <row r="1566">
      <c r="A1566" s="83">
        <v>11419</v>
      </c>
      <c r="B1566" s="83" t="s">
        <v>6409</v>
      </c>
      <c r="C1566" s="82" t="s">
        <v>6411</v>
      </c>
      <c r="D1566" s="83" t="s">
        <v>6412</v>
      </c>
      <c r="E1566" s="82">
        <v>1</v>
      </c>
      <c r="H1566" s="82">
        <v>0</v>
      </c>
      <c r="I1566" s="82">
        <v>0</v>
      </c>
    </row>
    <row r="1567">
      <c r="A1567" s="83">
        <v>11420</v>
      </c>
      <c r="B1567" s="83" t="s">
        <v>6413</v>
      </c>
      <c r="C1567" s="82" t="s">
        <v>6415</v>
      </c>
      <c r="D1567" s="83" t="s">
        <v>6416</v>
      </c>
      <c r="E1567" s="82">
        <v>0</v>
      </c>
      <c r="H1567" s="82" t="e">
        <v>#N/A</v>
      </c>
      <c r="I1567" s="82" t="e">
        <v>#N/A</v>
      </c>
    </row>
    <row r="1568">
      <c r="A1568" s="83">
        <v>11417</v>
      </c>
      <c r="B1568" s="83" t="s">
        <v>6417</v>
      </c>
      <c r="C1568" s="82" t="s">
        <v>6419</v>
      </c>
      <c r="D1568" s="83" t="s">
        <v>6420</v>
      </c>
      <c r="E1568" s="82">
        <v>1</v>
      </c>
      <c r="F1568" s="82">
        <v>10</v>
      </c>
      <c r="G1568" s="82">
        <v>1</v>
      </c>
      <c r="H1568" s="82">
        <v>1</v>
      </c>
      <c r="I1568" s="82">
        <v>0</v>
      </c>
    </row>
    <row r="1569">
      <c r="A1569" s="83">
        <v>11418</v>
      </c>
      <c r="B1569" s="83" t="s">
        <v>6421</v>
      </c>
      <c r="C1569" s="82" t="s">
        <v>6423</v>
      </c>
      <c r="D1569" s="83" t="s">
        <v>6424</v>
      </c>
      <c r="E1569" s="82">
        <v>2</v>
      </c>
      <c r="F1569" s="82">
        <v>8</v>
      </c>
      <c r="G1569" s="82">
        <v>4</v>
      </c>
      <c r="H1569" s="82">
        <v>4</v>
      </c>
      <c r="I1569" s="82">
        <v>0</v>
      </c>
    </row>
    <row r="1570">
      <c r="A1570" s="83">
        <v>12836</v>
      </c>
      <c r="B1570" s="83" t="s">
        <v>6425</v>
      </c>
      <c r="C1570" s="82" t="s">
        <v>6427</v>
      </c>
      <c r="D1570" s="83" t="s">
        <v>6428</v>
      </c>
      <c r="E1570" s="82">
        <v>5</v>
      </c>
      <c r="G1570" s="82">
        <v>3</v>
      </c>
      <c r="H1570" s="82">
        <v>3</v>
      </c>
      <c r="I1570" s="82">
        <v>0</v>
      </c>
    </row>
    <row r="1571">
      <c r="A1571" s="83">
        <v>12835</v>
      </c>
      <c r="B1571" s="83" t="s">
        <v>6429</v>
      </c>
      <c r="C1571" s="82" t="s">
        <v>6431</v>
      </c>
      <c r="D1571" s="83" t="s">
        <v>6432</v>
      </c>
      <c r="E1571" s="82">
        <v>7</v>
      </c>
      <c r="G1571" s="82">
        <v>2</v>
      </c>
      <c r="H1571" s="82">
        <v>2</v>
      </c>
      <c r="I1571" s="82">
        <v>0</v>
      </c>
    </row>
    <row r="1572">
      <c r="A1572" s="83">
        <v>13882</v>
      </c>
      <c r="B1572" s="83" t="s">
        <v>6433</v>
      </c>
      <c r="C1572" s="82" t="s">
        <v>6435</v>
      </c>
      <c r="D1572" s="83" t="s">
        <v>6436</v>
      </c>
      <c r="E1572" s="82">
        <v>0</v>
      </c>
      <c r="G1572" s="82">
        <v>2</v>
      </c>
      <c r="H1572" s="82">
        <v>2</v>
      </c>
      <c r="I1572" s="82">
        <v>0</v>
      </c>
    </row>
    <row r="1573">
      <c r="A1573" s="83">
        <v>13881</v>
      </c>
      <c r="B1573" s="83" t="s">
        <v>6438</v>
      </c>
      <c r="C1573" s="82" t="s">
        <v>6440</v>
      </c>
      <c r="D1573" s="83" t="s">
        <v>6441</v>
      </c>
      <c r="E1573" s="82">
        <v>0</v>
      </c>
      <c r="G1573" s="82">
        <v>2</v>
      </c>
      <c r="H1573" s="82">
        <v>2</v>
      </c>
      <c r="I1573" s="82">
        <v>0</v>
      </c>
    </row>
    <row r="1574">
      <c r="A1574" s="83">
        <v>11923</v>
      </c>
      <c r="B1574" s="83" t="s">
        <v>6442</v>
      </c>
      <c r="C1574" s="82" t="s">
        <v>6444</v>
      </c>
      <c r="D1574" s="83" t="s">
        <v>6445</v>
      </c>
      <c r="E1574" s="82">
        <v>0</v>
      </c>
      <c r="F1574" s="82">
        <v>78</v>
      </c>
      <c r="H1574" s="82" t="e">
        <v>#N/A</v>
      </c>
      <c r="I1574" s="82" t="e">
        <v>#N/A</v>
      </c>
    </row>
    <row r="1575">
      <c r="A1575" s="83">
        <v>11922</v>
      </c>
      <c r="B1575" s="83" t="s">
        <v>6447</v>
      </c>
      <c r="C1575" s="82" t="s">
        <v>6449</v>
      </c>
      <c r="D1575" s="83" t="s">
        <v>6450</v>
      </c>
      <c r="E1575" s="82">
        <v>0</v>
      </c>
      <c r="F1575" s="82">
        <v>88</v>
      </c>
      <c r="H1575" s="82" t="e">
        <v>#N/A</v>
      </c>
      <c r="I1575" s="82" t="e">
        <v>#N/A</v>
      </c>
    </row>
    <row r="1576">
      <c r="A1576" s="83">
        <v>13637</v>
      </c>
      <c r="B1576" s="83" t="s">
        <v>6451</v>
      </c>
      <c r="C1576" s="82" t="s">
        <v>6453</v>
      </c>
      <c r="D1576" s="83" t="s">
        <v>6454</v>
      </c>
      <c r="E1576" s="82">
        <v>3</v>
      </c>
      <c r="G1576" s="82">
        <v>3</v>
      </c>
      <c r="H1576" s="82">
        <v>3</v>
      </c>
      <c r="I1576" s="82">
        <v>0</v>
      </c>
    </row>
    <row r="1577">
      <c r="A1577" s="83">
        <v>13636</v>
      </c>
      <c r="B1577" s="83" t="s">
        <v>6455</v>
      </c>
      <c r="C1577" s="82" t="s">
        <v>6457</v>
      </c>
      <c r="D1577" s="83" t="s">
        <v>6458</v>
      </c>
      <c r="E1577" s="82">
        <v>2</v>
      </c>
      <c r="G1577" s="82">
        <v>0</v>
      </c>
      <c r="H1577" s="82">
        <v>0</v>
      </c>
      <c r="I1577" s="82">
        <v>0</v>
      </c>
    </row>
    <row r="1578">
      <c r="A1578" s="83">
        <v>10572</v>
      </c>
      <c r="B1578" s="83" t="s">
        <v>6459</v>
      </c>
      <c r="C1578" s="82" t="s">
        <v>6461</v>
      </c>
      <c r="D1578" s="83" t="s">
        <v>6462</v>
      </c>
      <c r="E1578" s="82">
        <v>1</v>
      </c>
      <c r="F1578" s="82">
        <v>29</v>
      </c>
      <c r="G1578" s="82">
        <v>5</v>
      </c>
      <c r="H1578" s="82">
        <v>5</v>
      </c>
      <c r="I1578" s="82">
        <v>0</v>
      </c>
    </row>
    <row r="1579">
      <c r="A1579" s="83">
        <v>10571</v>
      </c>
      <c r="B1579" s="83" t="s">
        <v>6463</v>
      </c>
      <c r="C1579" s="82" t="s">
        <v>6465</v>
      </c>
      <c r="D1579" s="83" t="s">
        <v>6466</v>
      </c>
      <c r="E1579" s="82">
        <v>3</v>
      </c>
      <c r="F1579" s="82">
        <v>29</v>
      </c>
      <c r="G1579" s="82">
        <v>2</v>
      </c>
      <c r="H1579" s="82">
        <v>2</v>
      </c>
      <c r="I1579" s="82">
        <v>0</v>
      </c>
    </row>
    <row r="1580">
      <c r="A1580" s="83">
        <v>13466</v>
      </c>
      <c r="B1580" s="83" t="s">
        <v>6467</v>
      </c>
      <c r="C1580" s="82" t="s">
        <v>6469</v>
      </c>
      <c r="D1580" s="83" t="s">
        <v>6470</v>
      </c>
      <c r="E1580" s="82">
        <v>0</v>
      </c>
      <c r="G1580" s="82">
        <v>2</v>
      </c>
      <c r="H1580" s="82">
        <v>2</v>
      </c>
      <c r="I1580" s="82">
        <v>0</v>
      </c>
    </row>
    <row r="1581">
      <c r="A1581" s="83">
        <v>13467</v>
      </c>
      <c r="B1581" s="83" t="s">
        <v>6472</v>
      </c>
      <c r="C1581" s="82" t="s">
        <v>6474</v>
      </c>
      <c r="D1581" s="83" t="s">
        <v>6475</v>
      </c>
      <c r="E1581" s="82">
        <v>0</v>
      </c>
      <c r="H1581" s="82" t="e">
        <v>#N/A</v>
      </c>
      <c r="I1581" s="82" t="e">
        <v>#N/A</v>
      </c>
    </row>
    <row r="1582">
      <c r="A1582" s="83">
        <v>11430</v>
      </c>
      <c r="B1582" s="83" t="s">
        <v>6476</v>
      </c>
      <c r="C1582" s="82" t="s">
        <v>6478</v>
      </c>
      <c r="D1582" s="83" t="s">
        <v>6479</v>
      </c>
      <c r="E1582" s="82">
        <v>0</v>
      </c>
      <c r="H1582" s="82" t="e">
        <v>#N/A</v>
      </c>
      <c r="I1582" s="82" t="e">
        <v>#N/A</v>
      </c>
    </row>
    <row r="1583">
      <c r="A1583" s="83">
        <v>10570</v>
      </c>
      <c r="B1583" s="83" t="s">
        <v>6480</v>
      </c>
      <c r="C1583" s="82" t="s">
        <v>6482</v>
      </c>
      <c r="D1583" s="83" t="s">
        <v>6483</v>
      </c>
      <c r="E1583" s="82">
        <v>3</v>
      </c>
      <c r="F1583" s="82">
        <v>4</v>
      </c>
      <c r="G1583" s="82">
        <v>2</v>
      </c>
      <c r="H1583" s="82">
        <v>2</v>
      </c>
      <c r="I1583" s="82">
        <v>0</v>
      </c>
    </row>
    <row r="1584">
      <c r="A1584" s="83">
        <v>10569</v>
      </c>
      <c r="B1584" s="83" t="s">
        <v>6484</v>
      </c>
      <c r="C1584" s="82" t="s">
        <v>6486</v>
      </c>
      <c r="D1584" s="83" t="s">
        <v>6487</v>
      </c>
      <c r="E1584" s="82">
        <v>0</v>
      </c>
      <c r="F1584" s="82">
        <v>0</v>
      </c>
      <c r="G1584" s="82">
        <v>4</v>
      </c>
      <c r="H1584" s="82">
        <v>4</v>
      </c>
      <c r="I1584" s="82">
        <v>0</v>
      </c>
    </row>
    <row r="1585">
      <c r="A1585" s="83">
        <v>13468</v>
      </c>
      <c r="B1585" s="83" t="s">
        <v>6488</v>
      </c>
      <c r="C1585" s="82" t="s">
        <v>6490</v>
      </c>
      <c r="D1585" s="83" t="s">
        <v>6491</v>
      </c>
      <c r="E1585" s="82">
        <v>0</v>
      </c>
      <c r="H1585" s="82" t="e">
        <v>#N/A</v>
      </c>
      <c r="I1585" s="82" t="e">
        <v>#N/A</v>
      </c>
    </row>
    <row r="1586">
      <c r="A1586" s="83">
        <v>13469</v>
      </c>
      <c r="B1586" s="83" t="s">
        <v>6493</v>
      </c>
      <c r="C1586" s="82" t="s">
        <v>6495</v>
      </c>
      <c r="D1586" s="83" t="s">
        <v>6496</v>
      </c>
      <c r="E1586" s="82">
        <v>0</v>
      </c>
      <c r="F1586" s="82">
        <v>4</v>
      </c>
      <c r="G1586" s="82">
        <v>3</v>
      </c>
      <c r="H1586" s="82">
        <v>3</v>
      </c>
      <c r="I1586" s="82">
        <v>0</v>
      </c>
    </row>
    <row r="1587">
      <c r="A1587" s="83">
        <v>13470</v>
      </c>
      <c r="B1587" s="83" t="s">
        <v>6498</v>
      </c>
      <c r="C1587" s="82" t="s">
        <v>6500</v>
      </c>
      <c r="D1587" s="83" t="s">
        <v>6501</v>
      </c>
      <c r="E1587" s="82">
        <v>0</v>
      </c>
      <c r="F1587" s="82">
        <v>5</v>
      </c>
      <c r="G1587" s="82">
        <v>1</v>
      </c>
      <c r="H1587" s="82">
        <v>1</v>
      </c>
      <c r="I1587" s="82">
        <v>0</v>
      </c>
    </row>
    <row r="1588">
      <c r="A1588" s="83">
        <v>13471</v>
      </c>
      <c r="B1588" s="83" t="s">
        <v>6502</v>
      </c>
      <c r="C1588" s="82" t="s">
        <v>6504</v>
      </c>
      <c r="D1588" s="83" t="s">
        <v>6505</v>
      </c>
      <c r="E1588" s="82">
        <v>0</v>
      </c>
      <c r="H1588" s="82" t="e">
        <v>#N/A</v>
      </c>
      <c r="I1588" s="82" t="e">
        <v>#N/A</v>
      </c>
    </row>
    <row r="1589">
      <c r="A1589" s="83">
        <v>10574</v>
      </c>
      <c r="B1589" s="83" t="s">
        <v>6507</v>
      </c>
      <c r="C1589" s="82" t="s">
        <v>6509</v>
      </c>
      <c r="D1589" s="83" t="s">
        <v>6510</v>
      </c>
      <c r="E1589" s="82">
        <v>1</v>
      </c>
      <c r="F1589" s="82">
        <v>1</v>
      </c>
      <c r="G1589" s="82">
        <v>3</v>
      </c>
      <c r="H1589" s="82">
        <v>3</v>
      </c>
      <c r="I1589" s="82">
        <v>0</v>
      </c>
    </row>
    <row r="1590">
      <c r="A1590" s="83">
        <v>10573</v>
      </c>
      <c r="B1590" s="83" t="s">
        <v>6511</v>
      </c>
      <c r="C1590" s="82" t="s">
        <v>6513</v>
      </c>
      <c r="D1590" s="83" t="s">
        <v>6514</v>
      </c>
      <c r="E1590" s="82">
        <v>3</v>
      </c>
      <c r="F1590" s="82">
        <v>0</v>
      </c>
      <c r="G1590" s="82">
        <v>5</v>
      </c>
      <c r="H1590" s="82">
        <v>5</v>
      </c>
      <c r="I1590" s="82">
        <v>0</v>
      </c>
    </row>
    <row r="1591">
      <c r="A1591" s="83">
        <v>13459</v>
      </c>
      <c r="B1591" s="83" t="s">
        <v>6515</v>
      </c>
      <c r="C1591" s="82" t="s">
        <v>6517</v>
      </c>
      <c r="D1591" s="83" t="s">
        <v>6518</v>
      </c>
      <c r="E1591" s="82">
        <v>0</v>
      </c>
      <c r="F1591" s="82">
        <v>22</v>
      </c>
      <c r="G1591" s="82">
        <v>3</v>
      </c>
      <c r="H1591" s="82">
        <v>3</v>
      </c>
      <c r="I1591" s="82">
        <v>0</v>
      </c>
    </row>
    <row r="1592">
      <c r="A1592" s="83">
        <v>13460</v>
      </c>
      <c r="B1592" s="83" t="s">
        <v>6520</v>
      </c>
      <c r="C1592" s="82" t="s">
        <v>6522</v>
      </c>
      <c r="D1592" s="83" t="s">
        <v>6523</v>
      </c>
      <c r="E1592" s="82">
        <v>0</v>
      </c>
      <c r="F1592" s="82">
        <v>22</v>
      </c>
      <c r="G1592" s="82">
        <v>0</v>
      </c>
      <c r="H1592" s="82" t="e">
        <v>#N/A</v>
      </c>
      <c r="I1592" s="82" t="e">
        <v>#N/A</v>
      </c>
    </row>
    <row r="1593">
      <c r="A1593" s="83">
        <v>11262</v>
      </c>
      <c r="B1593" s="83" t="s">
        <v>6524</v>
      </c>
      <c r="C1593" s="82" t="s">
        <v>6526</v>
      </c>
      <c r="D1593" s="83" t="s">
        <v>6527</v>
      </c>
      <c r="E1593" s="82">
        <v>1</v>
      </c>
      <c r="H1593" s="82">
        <v>0</v>
      </c>
      <c r="I1593" s="82">
        <v>0</v>
      </c>
    </row>
    <row r="1594">
      <c r="A1594" s="83">
        <v>11261</v>
      </c>
      <c r="B1594" s="83" t="s">
        <v>6528</v>
      </c>
      <c r="C1594" s="82" t="s">
        <v>6530</v>
      </c>
      <c r="D1594" s="83" t="s">
        <v>6531</v>
      </c>
      <c r="E1594" s="82">
        <v>1</v>
      </c>
      <c r="H1594" s="82">
        <v>0</v>
      </c>
      <c r="I1594" s="82">
        <v>0</v>
      </c>
    </row>
    <row r="1595">
      <c r="A1595" s="83">
        <v>12593</v>
      </c>
      <c r="B1595" s="83" t="s">
        <v>6532</v>
      </c>
      <c r="C1595" s="82" t="s">
        <v>6534</v>
      </c>
      <c r="D1595" s="83" t="s">
        <v>6535</v>
      </c>
      <c r="E1595" s="82">
        <v>0</v>
      </c>
      <c r="F1595" s="82">
        <v>5</v>
      </c>
      <c r="G1595" s="82">
        <v>6</v>
      </c>
      <c r="H1595" s="82">
        <v>6</v>
      </c>
      <c r="I1595" s="82">
        <v>0</v>
      </c>
    </row>
    <row r="1596">
      <c r="A1596" s="83">
        <v>12592</v>
      </c>
      <c r="B1596" s="83" t="s">
        <v>6536</v>
      </c>
      <c r="C1596" s="82" t="s">
        <v>6538</v>
      </c>
      <c r="D1596" s="83" t="s">
        <v>6539</v>
      </c>
      <c r="E1596" s="82">
        <v>0</v>
      </c>
      <c r="F1596" s="82">
        <v>2</v>
      </c>
      <c r="G1596" s="82">
        <v>6</v>
      </c>
      <c r="H1596" s="82">
        <v>6</v>
      </c>
      <c r="I1596" s="82">
        <v>0</v>
      </c>
    </row>
    <row r="1597">
      <c r="A1597" s="83">
        <v>13461</v>
      </c>
      <c r="B1597" s="83" t="s">
        <v>6540</v>
      </c>
      <c r="C1597" s="82" t="s">
        <v>6542</v>
      </c>
      <c r="D1597" s="83" t="s">
        <v>6542</v>
      </c>
      <c r="E1597" s="82">
        <v>0</v>
      </c>
      <c r="F1597" s="82">
        <v>42</v>
      </c>
      <c r="G1597" s="82">
        <v>1</v>
      </c>
      <c r="H1597" s="82">
        <v>1</v>
      </c>
      <c r="I1597" s="82">
        <v>0</v>
      </c>
    </row>
    <row r="1598">
      <c r="A1598" s="83">
        <v>13463</v>
      </c>
      <c r="B1598" s="83" t="s">
        <v>6544</v>
      </c>
      <c r="C1598" s="82" t="s">
        <v>6546</v>
      </c>
      <c r="D1598" s="83" t="s">
        <v>6547</v>
      </c>
      <c r="E1598" s="82">
        <v>0</v>
      </c>
      <c r="H1598" s="82" t="e">
        <v>#N/A</v>
      </c>
      <c r="I1598" s="82" t="e">
        <v>#N/A</v>
      </c>
    </row>
    <row r="1599">
      <c r="A1599" s="83">
        <v>13464</v>
      </c>
      <c r="B1599" s="83" t="s">
        <v>6549</v>
      </c>
      <c r="C1599" s="82" t="s">
        <v>6551</v>
      </c>
      <c r="D1599" s="83" t="s">
        <v>6552</v>
      </c>
      <c r="E1599" s="82">
        <v>0</v>
      </c>
      <c r="H1599" s="82" t="e">
        <v>#N/A</v>
      </c>
      <c r="I1599" s="82" t="e">
        <v>#N/A</v>
      </c>
    </row>
    <row r="1600">
      <c r="A1600" s="83">
        <v>11264</v>
      </c>
      <c r="B1600" s="83" t="s">
        <v>6554</v>
      </c>
      <c r="C1600" s="82" t="s">
        <v>6556</v>
      </c>
      <c r="D1600" s="83" t="s">
        <v>6557</v>
      </c>
      <c r="E1600" s="82">
        <v>0</v>
      </c>
      <c r="F1600" s="82">
        <v>20</v>
      </c>
      <c r="G1600" s="82">
        <v>3</v>
      </c>
      <c r="H1600" s="82">
        <v>3</v>
      </c>
      <c r="I1600" s="82">
        <v>0</v>
      </c>
    </row>
    <row r="1601">
      <c r="A1601" s="83">
        <v>11263</v>
      </c>
      <c r="B1601" s="83" t="s">
        <v>6558</v>
      </c>
      <c r="C1601" s="82" t="s">
        <v>6560</v>
      </c>
      <c r="D1601" s="83" t="s">
        <v>6561</v>
      </c>
      <c r="E1601" s="82">
        <v>0</v>
      </c>
      <c r="F1601" s="82">
        <v>19</v>
      </c>
      <c r="G1601" s="82">
        <v>1</v>
      </c>
      <c r="H1601" s="82">
        <v>1</v>
      </c>
      <c r="I1601" s="82">
        <v>0</v>
      </c>
    </row>
    <row r="1602">
      <c r="A1602" s="83">
        <v>13960</v>
      </c>
      <c r="B1602" s="83" t="s">
        <v>6562</v>
      </c>
      <c r="C1602" s="82" t="s">
        <v>6564</v>
      </c>
      <c r="D1602" s="83" t="s">
        <v>6565</v>
      </c>
      <c r="E1602" s="82">
        <v>0</v>
      </c>
      <c r="F1602" s="82">
        <v>19</v>
      </c>
      <c r="H1602" s="82" t="e">
        <v>#N/A</v>
      </c>
      <c r="I1602" s="82" t="e">
        <v>#N/A</v>
      </c>
    </row>
    <row r="1603">
      <c r="A1603" s="83">
        <v>13961</v>
      </c>
      <c r="B1603" s="83" t="s">
        <v>11423</v>
      </c>
      <c r="C1603" s="82" t="s">
        <v>11425</v>
      </c>
      <c r="D1603" s="83" t="s">
        <v>11426</v>
      </c>
      <c r="E1603" s="82">
        <v>0</v>
      </c>
      <c r="F1603" s="82">
        <v>19</v>
      </c>
      <c r="H1603" s="82" t="e">
        <v>#N/A</v>
      </c>
      <c r="I1603" s="82" t="e">
        <v>#N/A</v>
      </c>
    </row>
    <row r="1604">
      <c r="A1604" s="83">
        <v>13462</v>
      </c>
      <c r="B1604" s="83" t="s">
        <v>6566</v>
      </c>
      <c r="C1604" s="82" t="s">
        <v>6568</v>
      </c>
      <c r="D1604" s="83" t="s">
        <v>6569</v>
      </c>
      <c r="E1604" s="82">
        <v>0</v>
      </c>
      <c r="H1604" s="82" t="e">
        <v>#N/A</v>
      </c>
      <c r="I1604" s="82" t="e">
        <v>#N/A</v>
      </c>
    </row>
    <row r="1605">
      <c r="A1605" s="83">
        <v>13465</v>
      </c>
      <c r="B1605" s="83" t="s">
        <v>6570</v>
      </c>
      <c r="C1605" s="82" t="s">
        <v>6572</v>
      </c>
      <c r="D1605" s="83" t="s">
        <v>6573</v>
      </c>
      <c r="E1605" s="82">
        <v>0</v>
      </c>
      <c r="H1605" s="82" t="e">
        <v>#N/A</v>
      </c>
      <c r="I1605" s="82" t="e">
        <v>#N/A</v>
      </c>
    </row>
    <row r="1606">
      <c r="A1606" s="83">
        <v>13408</v>
      </c>
      <c r="B1606" s="83" t="s">
        <v>6574</v>
      </c>
      <c r="C1606" s="82" t="s">
        <v>6576</v>
      </c>
      <c r="D1606" s="83" t="s">
        <v>6577</v>
      </c>
      <c r="E1606" s="82">
        <v>0</v>
      </c>
      <c r="H1606" s="82" t="e">
        <v>#N/A</v>
      </c>
      <c r="I1606" s="82" t="e">
        <v>#N/A</v>
      </c>
    </row>
    <row r="1607">
      <c r="A1607" s="83">
        <v>11769</v>
      </c>
      <c r="B1607" s="83" t="s">
        <v>6579</v>
      </c>
      <c r="C1607" s="82" t="s">
        <v>6581</v>
      </c>
      <c r="D1607" s="83" t="s">
        <v>6582</v>
      </c>
      <c r="E1607" s="82">
        <v>6</v>
      </c>
      <c r="F1607" s="82">
        <v>10</v>
      </c>
      <c r="G1607" s="82">
        <v>5</v>
      </c>
      <c r="H1607" s="82">
        <v>5</v>
      </c>
      <c r="I1607" s="82">
        <v>0</v>
      </c>
    </row>
    <row r="1608">
      <c r="A1608" s="83">
        <v>11768</v>
      </c>
      <c r="B1608" s="83" t="s">
        <v>6583</v>
      </c>
      <c r="C1608" s="82" t="s">
        <v>6585</v>
      </c>
      <c r="D1608" s="83" t="s">
        <v>6586</v>
      </c>
      <c r="E1608" s="82">
        <v>3</v>
      </c>
      <c r="F1608" s="82">
        <v>10</v>
      </c>
      <c r="G1608" s="82">
        <v>6</v>
      </c>
      <c r="H1608" s="82">
        <v>6</v>
      </c>
      <c r="I1608" s="82">
        <v>0</v>
      </c>
    </row>
    <row r="1609">
      <c r="A1609" s="83">
        <v>11767</v>
      </c>
      <c r="B1609" s="83" t="s">
        <v>6587</v>
      </c>
      <c r="C1609" s="82" t="s">
        <v>6589</v>
      </c>
      <c r="D1609" s="83" t="s">
        <v>11561</v>
      </c>
      <c r="E1609" s="82">
        <v>1</v>
      </c>
      <c r="H1609" s="82">
        <v>0</v>
      </c>
      <c r="I1609" s="82">
        <v>0</v>
      </c>
    </row>
    <row r="1610">
      <c r="A1610" s="83">
        <v>11766</v>
      </c>
      <c r="B1610" s="83" t="s">
        <v>6591</v>
      </c>
      <c r="C1610" s="82" t="s">
        <v>6593</v>
      </c>
      <c r="D1610" s="83" t="s">
        <v>11562</v>
      </c>
      <c r="E1610" s="82">
        <v>4</v>
      </c>
      <c r="H1610" s="82">
        <v>0</v>
      </c>
      <c r="I1610" s="82">
        <v>0</v>
      </c>
    </row>
    <row r="1611">
      <c r="A1611" s="83">
        <v>10241</v>
      </c>
      <c r="B1611" s="83" t="s">
        <v>6595</v>
      </c>
      <c r="C1611" s="82" t="s">
        <v>6597</v>
      </c>
      <c r="D1611" s="83" t="s">
        <v>6598</v>
      </c>
      <c r="E1611" s="82">
        <v>3</v>
      </c>
      <c r="F1611" s="82">
        <v>8</v>
      </c>
      <c r="G1611" s="82">
        <v>5</v>
      </c>
      <c r="H1611" s="82">
        <v>5</v>
      </c>
      <c r="I1611" s="82">
        <v>0</v>
      </c>
    </row>
    <row r="1612">
      <c r="A1612" s="83">
        <v>10240</v>
      </c>
      <c r="B1612" s="83" t="s">
        <v>6601</v>
      </c>
      <c r="C1612" s="82" t="s">
        <v>6603</v>
      </c>
      <c r="D1612" s="83" t="s">
        <v>6604</v>
      </c>
      <c r="E1612" s="82">
        <v>3</v>
      </c>
      <c r="F1612" s="82">
        <v>18</v>
      </c>
      <c r="G1612" s="82">
        <v>7</v>
      </c>
      <c r="H1612" s="82">
        <v>7</v>
      </c>
      <c r="I1612" s="82">
        <v>0</v>
      </c>
    </row>
    <row r="1613">
      <c r="A1613" s="83">
        <v>10239</v>
      </c>
      <c r="B1613" s="83" t="s">
        <v>6606</v>
      </c>
      <c r="C1613" s="82" t="s">
        <v>6608</v>
      </c>
      <c r="D1613" s="83" t="s">
        <v>6609</v>
      </c>
      <c r="E1613" s="82">
        <v>6</v>
      </c>
      <c r="F1613" s="82">
        <v>15</v>
      </c>
      <c r="G1613" s="82">
        <v>3</v>
      </c>
      <c r="H1613" s="82">
        <v>3</v>
      </c>
      <c r="I1613" s="82">
        <v>0</v>
      </c>
    </row>
    <row r="1614">
      <c r="A1614" s="83">
        <v>10238</v>
      </c>
      <c r="B1614" s="83" t="s">
        <v>6610</v>
      </c>
      <c r="C1614" s="82" t="s">
        <v>6612</v>
      </c>
      <c r="D1614" s="83" t="s">
        <v>6613</v>
      </c>
      <c r="E1614" s="82">
        <v>5</v>
      </c>
      <c r="F1614" s="82">
        <v>15</v>
      </c>
      <c r="G1614" s="82">
        <v>3</v>
      </c>
      <c r="H1614" s="82">
        <v>3</v>
      </c>
      <c r="I1614" s="82">
        <v>0</v>
      </c>
    </row>
    <row r="1615">
      <c r="A1615" s="83">
        <v>11266</v>
      </c>
      <c r="B1615" s="83" t="s">
        <v>6614</v>
      </c>
      <c r="C1615" s="82" t="s">
        <v>6616</v>
      </c>
      <c r="D1615" s="83" t="s">
        <v>11563</v>
      </c>
      <c r="E1615" s="82">
        <v>1</v>
      </c>
      <c r="H1615" s="82">
        <v>0</v>
      </c>
      <c r="I1615" s="82">
        <v>0</v>
      </c>
    </row>
    <row r="1616">
      <c r="A1616" s="83">
        <v>11265</v>
      </c>
      <c r="B1616" s="83" t="s">
        <v>6618</v>
      </c>
      <c r="C1616" s="82" t="s">
        <v>6620</v>
      </c>
      <c r="D1616" s="83" t="s">
        <v>11564</v>
      </c>
      <c r="E1616" s="82">
        <v>0</v>
      </c>
      <c r="H1616" s="82" t="e">
        <v>#N/A</v>
      </c>
      <c r="I1616" s="82" t="e">
        <v>#N/A</v>
      </c>
    </row>
    <row r="1617">
      <c r="A1617" s="83">
        <v>12238</v>
      </c>
      <c r="B1617" s="83" t="s">
        <v>6622</v>
      </c>
      <c r="C1617" s="82" t="s">
        <v>6624</v>
      </c>
      <c r="D1617" s="83" t="s">
        <v>11565</v>
      </c>
      <c r="E1617" s="82">
        <v>4</v>
      </c>
      <c r="F1617" s="82">
        <v>53</v>
      </c>
      <c r="G1617" s="82">
        <v>4</v>
      </c>
      <c r="H1617" s="82">
        <v>4</v>
      </c>
      <c r="I1617" s="82">
        <v>0</v>
      </c>
      <c r="J1617" s="82"/>
      <c r="K1617" s="82"/>
      <c r="L1617" s="82"/>
      <c r="M1617" s="82"/>
      <c r="N1617" s="82"/>
      <c r="O1617" s="82"/>
      <c r="P1617" s="82"/>
      <c r="Q1617" s="82"/>
      <c r="R1617" s="82"/>
      <c r="S1617" s="82"/>
      <c r="T1617" s="82"/>
      <c r="U1617" s="82"/>
      <c r="V1617" s="82"/>
    </row>
    <row r="1618">
      <c r="A1618" s="83">
        <v>12240</v>
      </c>
      <c r="B1618" s="83" t="s">
        <v>6626</v>
      </c>
      <c r="C1618" s="82" t="s">
        <v>6628</v>
      </c>
      <c r="D1618" s="83" t="s">
        <v>11566</v>
      </c>
      <c r="E1618" s="82">
        <v>8</v>
      </c>
      <c r="F1618" s="82">
        <v>27</v>
      </c>
      <c r="G1618" s="82">
        <v>3</v>
      </c>
      <c r="H1618" s="82">
        <v>3</v>
      </c>
      <c r="I1618" s="82">
        <v>0</v>
      </c>
      <c r="J1618" s="82"/>
      <c r="K1618" s="82"/>
      <c r="L1618" s="82"/>
      <c r="M1618" s="82"/>
      <c r="N1618" s="82"/>
      <c r="O1618" s="82"/>
      <c r="P1618" s="82"/>
      <c r="Q1618" s="82"/>
      <c r="R1618" s="82"/>
      <c r="S1618" s="82"/>
      <c r="T1618" s="82"/>
      <c r="U1618" s="82"/>
      <c r="V1618" s="82"/>
    </row>
    <row r="1619">
      <c r="A1619" s="83">
        <v>12822</v>
      </c>
      <c r="B1619" s="83" t="s">
        <v>6630</v>
      </c>
      <c r="C1619" s="82" t="s">
        <v>6632</v>
      </c>
      <c r="D1619" s="83" t="s">
        <v>6633</v>
      </c>
      <c r="E1619" s="82">
        <v>0</v>
      </c>
      <c r="H1619" s="82" t="e">
        <v>#N/A</v>
      </c>
      <c r="I1619" s="82" t="e">
        <v>#N/A</v>
      </c>
    </row>
    <row r="1620">
      <c r="A1620" s="83">
        <v>12821</v>
      </c>
      <c r="B1620" s="83" t="s">
        <v>6635</v>
      </c>
      <c r="C1620" s="82" t="s">
        <v>6637</v>
      </c>
      <c r="D1620" s="83" t="s">
        <v>6638</v>
      </c>
      <c r="E1620" s="82">
        <v>0</v>
      </c>
      <c r="H1620" s="82" t="e">
        <v>#N/A</v>
      </c>
      <c r="I1620" s="82" t="e">
        <v>#N/A</v>
      </c>
    </row>
    <row r="1621">
      <c r="A1621" s="83">
        <v>13479</v>
      </c>
      <c r="B1621" s="83" t="s">
        <v>6639</v>
      </c>
      <c r="C1621" s="82" t="s">
        <v>6641</v>
      </c>
      <c r="D1621" s="83" t="s">
        <v>6642</v>
      </c>
      <c r="E1621" s="82">
        <v>0</v>
      </c>
      <c r="H1621" s="82" t="e">
        <v>#N/A</v>
      </c>
      <c r="I1621" s="82" t="e">
        <v>#N/A</v>
      </c>
    </row>
    <row r="1622">
      <c r="A1622" s="83">
        <v>13480</v>
      </c>
      <c r="B1622" s="83" t="s">
        <v>6644</v>
      </c>
      <c r="C1622" s="82" t="s">
        <v>6646</v>
      </c>
      <c r="D1622" s="83" t="s">
        <v>6647</v>
      </c>
      <c r="E1622" s="82">
        <v>0</v>
      </c>
      <c r="H1622" s="82" t="e">
        <v>#N/A</v>
      </c>
      <c r="I1622" s="82" t="e">
        <v>#N/A</v>
      </c>
    </row>
    <row r="1623">
      <c r="A1623" s="83">
        <v>11914</v>
      </c>
      <c r="B1623" s="83" t="s">
        <v>6648</v>
      </c>
      <c r="C1623" s="82" t="s">
        <v>6650</v>
      </c>
      <c r="D1623" s="83" t="s">
        <v>6651</v>
      </c>
      <c r="E1623" s="82">
        <v>0</v>
      </c>
      <c r="F1623" s="82">
        <v>5</v>
      </c>
      <c r="G1623" s="82">
        <v>2</v>
      </c>
      <c r="H1623" s="82">
        <v>2</v>
      </c>
      <c r="I1623" s="82">
        <v>0</v>
      </c>
    </row>
    <row r="1624">
      <c r="A1624" s="83">
        <v>10243</v>
      </c>
      <c r="B1624" s="83" t="s">
        <v>6653</v>
      </c>
      <c r="C1624" s="82" t="s">
        <v>6655</v>
      </c>
      <c r="D1624" s="83" t="s">
        <v>6656</v>
      </c>
      <c r="E1624" s="82">
        <v>9</v>
      </c>
      <c r="G1624" s="82">
        <v>1</v>
      </c>
      <c r="H1624" s="82">
        <v>1</v>
      </c>
      <c r="I1624" s="82">
        <v>0</v>
      </c>
    </row>
    <row r="1625">
      <c r="A1625" s="83">
        <v>10242</v>
      </c>
      <c r="B1625" s="83" t="s">
        <v>6657</v>
      </c>
      <c r="C1625" s="82" t="s">
        <v>6659</v>
      </c>
      <c r="D1625" s="83" t="s">
        <v>6660</v>
      </c>
      <c r="E1625" s="82">
        <v>5</v>
      </c>
      <c r="G1625" s="82">
        <v>2</v>
      </c>
      <c r="H1625" s="82">
        <v>2</v>
      </c>
      <c r="I1625" s="82">
        <v>0</v>
      </c>
    </row>
    <row r="1626">
      <c r="A1626" s="83">
        <v>11777</v>
      </c>
      <c r="B1626" s="83" t="s">
        <v>6661</v>
      </c>
      <c r="C1626" s="82" t="s">
        <v>6663</v>
      </c>
      <c r="D1626" s="83" t="s">
        <v>6664</v>
      </c>
      <c r="E1626" s="82">
        <v>0</v>
      </c>
      <c r="H1626" s="82" t="e">
        <v>#N/A</v>
      </c>
      <c r="I1626" s="82" t="e">
        <v>#N/A</v>
      </c>
    </row>
    <row r="1627">
      <c r="A1627" s="83">
        <v>11776</v>
      </c>
      <c r="B1627" s="83" t="s">
        <v>6665</v>
      </c>
      <c r="C1627" s="82" t="s">
        <v>6667</v>
      </c>
      <c r="D1627" s="83" t="s">
        <v>6668</v>
      </c>
      <c r="E1627" s="82">
        <v>0</v>
      </c>
      <c r="H1627" s="82" t="e">
        <v>#N/A</v>
      </c>
      <c r="I1627" s="82" t="e">
        <v>#N/A</v>
      </c>
    </row>
    <row r="1628">
      <c r="A1628" s="83">
        <v>11395</v>
      </c>
      <c r="B1628" s="83" t="s">
        <v>6669</v>
      </c>
      <c r="C1628" s="82" t="s">
        <v>6671</v>
      </c>
      <c r="D1628" s="83" t="s">
        <v>11567</v>
      </c>
      <c r="E1628" s="82">
        <v>9</v>
      </c>
      <c r="F1628" s="82"/>
      <c r="G1628" s="82">
        <v>5</v>
      </c>
      <c r="H1628" s="82">
        <v>5</v>
      </c>
      <c r="I1628" s="82">
        <v>0</v>
      </c>
      <c r="J1628" s="82"/>
      <c r="K1628" s="82"/>
      <c r="L1628" s="82"/>
      <c r="M1628" s="82"/>
      <c r="N1628" s="82"/>
      <c r="O1628" s="82"/>
      <c r="P1628" s="82"/>
      <c r="Q1628" s="82"/>
      <c r="R1628" s="82"/>
      <c r="S1628" s="82"/>
      <c r="T1628" s="82"/>
      <c r="U1628" s="82"/>
      <c r="V1628" s="82"/>
    </row>
    <row r="1629">
      <c r="A1629" s="83">
        <v>11396</v>
      </c>
      <c r="B1629" s="83" t="s">
        <v>6673</v>
      </c>
      <c r="C1629" s="82" t="s">
        <v>6675</v>
      </c>
      <c r="D1629" s="83" t="s">
        <v>11568</v>
      </c>
      <c r="E1629" s="82">
        <v>9</v>
      </c>
      <c r="F1629" s="82"/>
      <c r="G1629" s="82">
        <v>8</v>
      </c>
      <c r="H1629" s="82">
        <v>8</v>
      </c>
      <c r="I1629" s="82">
        <v>0</v>
      </c>
      <c r="J1629" s="82"/>
      <c r="K1629" s="82"/>
      <c r="L1629" s="82"/>
      <c r="M1629" s="82"/>
      <c r="N1629" s="82"/>
      <c r="O1629" s="82"/>
      <c r="P1629" s="82"/>
      <c r="Q1629" s="82"/>
      <c r="R1629" s="82"/>
      <c r="S1629" s="82"/>
      <c r="T1629" s="82"/>
      <c r="U1629" s="82"/>
      <c r="V1629" s="82"/>
    </row>
    <row r="1630">
      <c r="A1630" s="83">
        <v>12550</v>
      </c>
      <c r="B1630" s="83" t="s">
        <v>6677</v>
      </c>
      <c r="C1630" s="82" t="s">
        <v>6679</v>
      </c>
      <c r="D1630" s="83" t="s">
        <v>11569</v>
      </c>
      <c r="E1630" s="82">
        <v>0</v>
      </c>
      <c r="H1630" s="82" t="e">
        <v>#N/A</v>
      </c>
      <c r="I1630" s="82" t="e">
        <v>#N/A</v>
      </c>
    </row>
    <row r="1631">
      <c r="A1631" s="83">
        <v>12549</v>
      </c>
      <c r="B1631" s="83" t="s">
        <v>6681</v>
      </c>
      <c r="C1631" s="82" t="s">
        <v>6683</v>
      </c>
      <c r="D1631" s="83" t="s">
        <v>11570</v>
      </c>
      <c r="E1631" s="82">
        <v>0</v>
      </c>
      <c r="H1631" s="82" t="e">
        <v>#N/A</v>
      </c>
      <c r="I1631" s="82" t="e">
        <v>#N/A</v>
      </c>
    </row>
    <row r="1632">
      <c r="A1632" s="83">
        <v>12545</v>
      </c>
      <c r="B1632" s="83" t="s">
        <v>6685</v>
      </c>
      <c r="C1632" s="82" t="s">
        <v>6687</v>
      </c>
      <c r="D1632" s="83" t="s">
        <v>6688</v>
      </c>
      <c r="E1632" s="82">
        <v>0</v>
      </c>
      <c r="H1632" s="82" t="e">
        <v>#N/A</v>
      </c>
      <c r="I1632" s="82" t="e">
        <v>#N/A</v>
      </c>
    </row>
    <row r="1633">
      <c r="A1633" s="83">
        <v>12544</v>
      </c>
      <c r="B1633" s="83" t="s">
        <v>6689</v>
      </c>
      <c r="C1633" s="82" t="s">
        <v>6691</v>
      </c>
      <c r="D1633" s="83" t="s">
        <v>6692</v>
      </c>
      <c r="E1633" s="82">
        <v>0</v>
      </c>
      <c r="H1633" s="82" t="e">
        <v>#N/A</v>
      </c>
      <c r="I1633" s="82" t="e">
        <v>#N/A</v>
      </c>
    </row>
    <row r="1634">
      <c r="A1634" s="83">
        <v>10179</v>
      </c>
      <c r="B1634" s="83" t="s">
        <v>6693</v>
      </c>
      <c r="C1634" s="82" t="s">
        <v>6695</v>
      </c>
      <c r="D1634" s="83" t="s">
        <v>6696</v>
      </c>
      <c r="E1634" s="82">
        <v>6</v>
      </c>
      <c r="F1634" s="82">
        <v>18</v>
      </c>
      <c r="G1634" s="82">
        <v>6</v>
      </c>
      <c r="H1634" s="82">
        <v>6</v>
      </c>
      <c r="I1634" s="82">
        <v>0</v>
      </c>
    </row>
    <row r="1635">
      <c r="A1635" s="83">
        <v>10178</v>
      </c>
      <c r="B1635" s="83" t="s">
        <v>6697</v>
      </c>
      <c r="C1635" s="82" t="s">
        <v>6699</v>
      </c>
      <c r="D1635" s="83" t="s">
        <v>6700</v>
      </c>
      <c r="E1635" s="82">
        <v>6</v>
      </c>
      <c r="F1635" s="82">
        <v>18</v>
      </c>
      <c r="G1635" s="82">
        <v>6</v>
      </c>
      <c r="H1635" s="82">
        <v>6</v>
      </c>
      <c r="I1635" s="82">
        <v>0</v>
      </c>
    </row>
    <row r="1636">
      <c r="A1636" s="83">
        <v>13474</v>
      </c>
      <c r="B1636" s="83" t="s">
        <v>6701</v>
      </c>
      <c r="C1636" s="82" t="s">
        <v>6703</v>
      </c>
      <c r="D1636" s="83" t="s">
        <v>6704</v>
      </c>
      <c r="E1636" s="82">
        <v>0</v>
      </c>
      <c r="G1636" s="82">
        <v>2</v>
      </c>
      <c r="H1636" s="82">
        <v>2</v>
      </c>
      <c r="I1636" s="82">
        <v>0</v>
      </c>
    </row>
    <row r="1637">
      <c r="A1637" s="83">
        <v>13475</v>
      </c>
      <c r="B1637" s="83" t="s">
        <v>6706</v>
      </c>
      <c r="C1637" s="82" t="s">
        <v>6708</v>
      </c>
      <c r="D1637" s="83" t="s">
        <v>6709</v>
      </c>
      <c r="E1637" s="82">
        <v>0</v>
      </c>
      <c r="G1637" s="82">
        <v>1</v>
      </c>
      <c r="H1637" s="82">
        <v>1</v>
      </c>
      <c r="I1637" s="82">
        <v>0</v>
      </c>
    </row>
    <row r="1638">
      <c r="A1638" s="83">
        <v>11928</v>
      </c>
      <c r="B1638" s="83" t="s">
        <v>6711</v>
      </c>
      <c r="C1638" s="82" t="s">
        <v>6713</v>
      </c>
      <c r="D1638" s="83" t="s">
        <v>6714</v>
      </c>
      <c r="E1638" s="82">
        <v>0</v>
      </c>
      <c r="H1638" s="82" t="e">
        <v>#N/A</v>
      </c>
      <c r="I1638" s="82" t="e">
        <v>#N/A</v>
      </c>
    </row>
    <row r="1639">
      <c r="A1639" s="83">
        <v>11929</v>
      </c>
      <c r="B1639" s="83" t="s">
        <v>6716</v>
      </c>
      <c r="C1639" s="82" t="s">
        <v>6718</v>
      </c>
      <c r="D1639" s="83" t="s">
        <v>6719</v>
      </c>
      <c r="E1639" s="82">
        <v>0</v>
      </c>
      <c r="H1639" s="82" t="e">
        <v>#N/A</v>
      </c>
      <c r="I1639" s="82" t="e">
        <v>#N/A</v>
      </c>
    </row>
    <row r="1640">
      <c r="A1640" s="83">
        <v>13409</v>
      </c>
      <c r="B1640" s="83" t="s">
        <v>6720</v>
      </c>
      <c r="C1640" s="82" t="s">
        <v>6722</v>
      </c>
      <c r="D1640" s="83" t="s">
        <v>6723</v>
      </c>
      <c r="E1640" s="82">
        <v>0</v>
      </c>
      <c r="F1640" s="82">
        <v>5</v>
      </c>
      <c r="G1640" s="82">
        <v>2</v>
      </c>
      <c r="H1640" s="82">
        <v>2</v>
      </c>
      <c r="I1640" s="82">
        <v>0</v>
      </c>
    </row>
    <row r="1641">
      <c r="A1641" s="83">
        <v>12797</v>
      </c>
      <c r="B1641" s="83" t="s">
        <v>6725</v>
      </c>
      <c r="C1641" s="82" t="s">
        <v>6727</v>
      </c>
      <c r="D1641" s="83" t="s">
        <v>6728</v>
      </c>
      <c r="E1641" s="82">
        <v>0</v>
      </c>
      <c r="F1641" s="82">
        <v>8</v>
      </c>
      <c r="G1641" s="82">
        <v>0</v>
      </c>
      <c r="H1641" s="82" t="e">
        <v>#N/A</v>
      </c>
      <c r="I1641" s="82" t="e">
        <v>#N/A</v>
      </c>
    </row>
    <row r="1642">
      <c r="A1642" s="83">
        <v>12798</v>
      </c>
      <c r="B1642" s="83" t="s">
        <v>6730</v>
      </c>
      <c r="C1642" s="82" t="s">
        <v>6732</v>
      </c>
      <c r="D1642" s="83" t="s">
        <v>6733</v>
      </c>
      <c r="E1642" s="82">
        <v>0</v>
      </c>
      <c r="F1642" s="82">
        <v>2</v>
      </c>
      <c r="G1642" s="82">
        <v>6</v>
      </c>
      <c r="H1642" s="82">
        <v>6</v>
      </c>
      <c r="I1642" s="82">
        <v>0</v>
      </c>
    </row>
    <row r="1643">
      <c r="A1643" s="83">
        <v>13424</v>
      </c>
      <c r="B1643" s="83" t="s">
        <v>6734</v>
      </c>
      <c r="C1643" s="82" t="s">
        <v>6736</v>
      </c>
      <c r="D1643" s="83" t="s">
        <v>6737</v>
      </c>
      <c r="E1643" s="82">
        <v>0</v>
      </c>
      <c r="H1643" s="82" t="e">
        <v>#N/A</v>
      </c>
      <c r="I1643" s="82" t="e">
        <v>#N/A</v>
      </c>
    </row>
    <row r="1644">
      <c r="A1644" s="83">
        <v>13425</v>
      </c>
      <c r="B1644" s="83" t="s">
        <v>6739</v>
      </c>
      <c r="C1644" s="82" t="s">
        <v>6741</v>
      </c>
      <c r="D1644" s="83" t="s">
        <v>6742</v>
      </c>
      <c r="E1644" s="82">
        <v>0</v>
      </c>
      <c r="H1644" s="82" t="e">
        <v>#N/A</v>
      </c>
      <c r="I1644" s="82" t="e">
        <v>#N/A</v>
      </c>
    </row>
    <row r="1645">
      <c r="A1645" s="83">
        <v>13426</v>
      </c>
      <c r="B1645" s="83" t="s">
        <v>6743</v>
      </c>
      <c r="C1645" s="82" t="s">
        <v>6745</v>
      </c>
      <c r="D1645" s="83" t="s">
        <v>6746</v>
      </c>
      <c r="E1645" s="82">
        <v>0</v>
      </c>
      <c r="F1645" s="82">
        <v>3</v>
      </c>
      <c r="H1645" s="82" t="e">
        <v>#N/A</v>
      </c>
      <c r="I1645" s="82" t="e">
        <v>#N/A</v>
      </c>
    </row>
    <row r="1646">
      <c r="A1646" s="83">
        <v>11933</v>
      </c>
      <c r="B1646" s="83" t="s">
        <v>6748</v>
      </c>
      <c r="C1646" s="82" t="s">
        <v>6750</v>
      </c>
      <c r="D1646" s="83" t="s">
        <v>6751</v>
      </c>
      <c r="E1646" s="82">
        <v>0</v>
      </c>
      <c r="F1646" s="82">
        <v>0</v>
      </c>
      <c r="G1646" s="82">
        <v>0</v>
      </c>
      <c r="H1646" s="82" t="e">
        <v>#N/A</v>
      </c>
      <c r="I1646" s="82" t="e">
        <v>#N/A</v>
      </c>
    </row>
    <row r="1647">
      <c r="A1647" s="83">
        <v>11932</v>
      </c>
      <c r="B1647" s="83" t="s">
        <v>6753</v>
      </c>
      <c r="C1647" s="82" t="s">
        <v>6755</v>
      </c>
      <c r="D1647" s="83" t="s">
        <v>6756</v>
      </c>
      <c r="E1647" s="82">
        <v>0</v>
      </c>
      <c r="F1647" s="82">
        <v>11</v>
      </c>
      <c r="G1647" s="82">
        <v>4</v>
      </c>
      <c r="H1647" s="82">
        <v>4</v>
      </c>
      <c r="I1647" s="82">
        <v>0</v>
      </c>
    </row>
    <row r="1648">
      <c r="A1648" s="83">
        <v>13422</v>
      </c>
      <c r="B1648" s="83" t="s">
        <v>6757</v>
      </c>
      <c r="C1648" s="82" t="s">
        <v>6759</v>
      </c>
      <c r="D1648" s="83" t="s">
        <v>6760</v>
      </c>
      <c r="E1648" s="82">
        <v>0</v>
      </c>
      <c r="F1648" s="82">
        <v>3</v>
      </c>
      <c r="G1648" s="82">
        <v>3</v>
      </c>
      <c r="H1648" s="82">
        <v>3</v>
      </c>
      <c r="I1648" s="82">
        <v>0</v>
      </c>
    </row>
    <row r="1649">
      <c r="A1649" s="83">
        <v>13423</v>
      </c>
      <c r="B1649" s="83" t="s">
        <v>6762</v>
      </c>
      <c r="C1649" s="82" t="s">
        <v>6764</v>
      </c>
      <c r="D1649" s="83" t="s">
        <v>6765</v>
      </c>
      <c r="E1649" s="82">
        <v>0</v>
      </c>
      <c r="F1649" s="82">
        <v>0</v>
      </c>
      <c r="H1649" s="82" t="e">
        <v>#N/A</v>
      </c>
      <c r="I1649" s="82" t="e">
        <v>#N/A</v>
      </c>
    </row>
    <row r="1650">
      <c r="A1650" s="83">
        <v>11974</v>
      </c>
      <c r="B1650" s="83" t="s">
        <v>6766</v>
      </c>
      <c r="C1650" s="82" t="s">
        <v>6768</v>
      </c>
      <c r="D1650" s="83" t="s">
        <v>6769</v>
      </c>
      <c r="E1650" s="82">
        <v>0</v>
      </c>
      <c r="H1650" s="82" t="e">
        <v>#N/A</v>
      </c>
      <c r="I1650" s="82" t="e">
        <v>#N/A</v>
      </c>
    </row>
    <row r="1651">
      <c r="A1651" s="83">
        <v>12668</v>
      </c>
      <c r="B1651" s="83" t="s">
        <v>6771</v>
      </c>
      <c r="C1651" s="82" t="s">
        <v>6773</v>
      </c>
      <c r="D1651" s="83" t="s">
        <v>6774</v>
      </c>
      <c r="E1651" s="82">
        <v>5</v>
      </c>
      <c r="G1651" s="82">
        <v>1</v>
      </c>
      <c r="H1651" s="82">
        <v>1</v>
      </c>
      <c r="I1651" s="82">
        <v>0</v>
      </c>
    </row>
    <row r="1652">
      <c r="A1652" s="83">
        <v>12667</v>
      </c>
      <c r="B1652" s="83" t="s">
        <v>6775</v>
      </c>
      <c r="C1652" s="82" t="s">
        <v>6777</v>
      </c>
      <c r="D1652" s="83" t="s">
        <v>6778</v>
      </c>
      <c r="E1652" s="82">
        <v>3</v>
      </c>
      <c r="G1652" s="82">
        <v>1</v>
      </c>
      <c r="H1652" s="82">
        <v>1</v>
      </c>
      <c r="I1652" s="82">
        <v>0</v>
      </c>
    </row>
    <row r="1653">
      <c r="A1653" s="83">
        <v>12661</v>
      </c>
      <c r="B1653" s="83" t="s">
        <v>6779</v>
      </c>
      <c r="C1653" s="82" t="s">
        <v>6781</v>
      </c>
      <c r="D1653" s="83" t="s">
        <v>6782</v>
      </c>
      <c r="E1653" s="82">
        <v>6</v>
      </c>
      <c r="G1653" s="82">
        <v>1</v>
      </c>
      <c r="H1653" s="82">
        <v>1</v>
      </c>
      <c r="I1653" s="82">
        <v>0</v>
      </c>
    </row>
    <row r="1654">
      <c r="A1654" s="83">
        <v>12660</v>
      </c>
      <c r="B1654" s="83" t="s">
        <v>6783</v>
      </c>
      <c r="C1654" s="82" t="s">
        <v>6785</v>
      </c>
      <c r="D1654" s="83" t="s">
        <v>6786</v>
      </c>
      <c r="E1654" s="82">
        <v>9</v>
      </c>
      <c r="G1654" s="82">
        <v>2</v>
      </c>
      <c r="H1654" s="82">
        <v>2</v>
      </c>
      <c r="I1654" s="82">
        <v>0</v>
      </c>
    </row>
    <row r="1655">
      <c r="A1655" s="83">
        <v>12662</v>
      </c>
      <c r="B1655" s="83" t="s">
        <v>6787</v>
      </c>
      <c r="C1655" s="82" t="s">
        <v>6789</v>
      </c>
      <c r="D1655" s="83" t="s">
        <v>6790</v>
      </c>
      <c r="E1655" s="82">
        <v>0</v>
      </c>
      <c r="G1655" s="82">
        <v>1</v>
      </c>
      <c r="H1655" s="82">
        <v>1</v>
      </c>
      <c r="I1655" s="82">
        <v>0</v>
      </c>
    </row>
    <row r="1656">
      <c r="A1656" s="83">
        <v>12663</v>
      </c>
      <c r="B1656" s="83" t="s">
        <v>6791</v>
      </c>
      <c r="C1656" s="82" t="s">
        <v>6793</v>
      </c>
      <c r="D1656" s="83" t="s">
        <v>6794</v>
      </c>
      <c r="E1656" s="82">
        <v>0</v>
      </c>
      <c r="F1656" s="82">
        <v>9</v>
      </c>
      <c r="G1656" s="82">
        <v>1</v>
      </c>
      <c r="H1656" s="82">
        <v>1</v>
      </c>
      <c r="I1656" s="82">
        <v>0</v>
      </c>
    </row>
    <row r="1657">
      <c r="A1657" s="83">
        <v>12665</v>
      </c>
      <c r="B1657" s="83" t="s">
        <v>6795</v>
      </c>
      <c r="C1657" s="82" t="s">
        <v>6797</v>
      </c>
      <c r="D1657" s="83" t="s">
        <v>6798</v>
      </c>
      <c r="E1657" s="82">
        <v>3</v>
      </c>
      <c r="F1657" s="82">
        <v>0</v>
      </c>
      <c r="G1657" s="82">
        <v>1</v>
      </c>
      <c r="H1657" s="82">
        <v>1</v>
      </c>
      <c r="I1657" s="82">
        <v>0</v>
      </c>
    </row>
    <row r="1658">
      <c r="A1658" s="83">
        <v>12664</v>
      </c>
      <c r="B1658" s="83" t="s">
        <v>6799</v>
      </c>
      <c r="C1658" s="82" t="s">
        <v>6801</v>
      </c>
      <c r="D1658" s="83" t="s">
        <v>6802</v>
      </c>
      <c r="E1658" s="82">
        <v>1</v>
      </c>
      <c r="F1658" s="82">
        <v>2</v>
      </c>
      <c r="G1658" s="82">
        <v>2</v>
      </c>
      <c r="H1658" s="82">
        <v>2</v>
      </c>
      <c r="I1658" s="82">
        <v>0</v>
      </c>
    </row>
    <row r="1659">
      <c r="A1659" s="83">
        <v>12666</v>
      </c>
      <c r="B1659" s="83" t="s">
        <v>6803</v>
      </c>
      <c r="C1659" s="82" t="s">
        <v>6805</v>
      </c>
      <c r="D1659" s="83" t="s">
        <v>6806</v>
      </c>
      <c r="E1659" s="82">
        <v>0</v>
      </c>
      <c r="G1659" s="82">
        <v>3</v>
      </c>
      <c r="H1659" s="82">
        <v>3</v>
      </c>
      <c r="I1659" s="82">
        <v>0</v>
      </c>
    </row>
    <row r="1660">
      <c r="A1660" s="83">
        <v>12730</v>
      </c>
      <c r="B1660" s="83" t="s">
        <v>6807</v>
      </c>
      <c r="C1660" s="82" t="s">
        <v>6809</v>
      </c>
      <c r="D1660" s="83" t="s">
        <v>6810</v>
      </c>
      <c r="E1660" s="82">
        <v>7</v>
      </c>
      <c r="H1660" s="82">
        <v>0</v>
      </c>
      <c r="I1660" s="82">
        <v>0</v>
      </c>
    </row>
    <row r="1661">
      <c r="A1661" s="83">
        <v>12670</v>
      </c>
      <c r="B1661" s="83" t="s">
        <v>6811</v>
      </c>
      <c r="C1661" s="82" t="s">
        <v>6813</v>
      </c>
      <c r="D1661" s="83" t="s">
        <v>6814</v>
      </c>
      <c r="E1661" s="82">
        <v>0</v>
      </c>
      <c r="H1661" s="82" t="e">
        <v>#N/A</v>
      </c>
      <c r="I1661" s="82" t="e">
        <v>#N/A</v>
      </c>
    </row>
    <row r="1662">
      <c r="A1662" s="83">
        <v>12669</v>
      </c>
      <c r="B1662" s="83" t="s">
        <v>6815</v>
      </c>
      <c r="C1662" s="82" t="s">
        <v>6817</v>
      </c>
      <c r="D1662" s="83" t="s">
        <v>6818</v>
      </c>
      <c r="E1662" s="82">
        <v>0</v>
      </c>
      <c r="H1662" s="82" t="e">
        <v>#N/A</v>
      </c>
      <c r="I1662" s="82" t="e">
        <v>#N/A</v>
      </c>
    </row>
    <row r="1663">
      <c r="A1663" s="83">
        <v>13941</v>
      </c>
      <c r="B1663" s="83" t="s">
        <v>6819</v>
      </c>
      <c r="C1663" s="82" t="s">
        <v>6821</v>
      </c>
      <c r="D1663" s="83" t="s">
        <v>6822</v>
      </c>
      <c r="E1663" s="82">
        <v>0</v>
      </c>
      <c r="F1663" s="82">
        <v>0</v>
      </c>
      <c r="H1663" s="82" t="e">
        <v>#N/A</v>
      </c>
      <c r="I1663" s="82" t="e">
        <v>#N/A</v>
      </c>
    </row>
    <row r="1664">
      <c r="A1664" s="83">
        <v>12859</v>
      </c>
      <c r="B1664" s="83" t="s">
        <v>6824</v>
      </c>
      <c r="C1664" s="82" t="s">
        <v>6826</v>
      </c>
      <c r="D1664" s="83" t="s">
        <v>6827</v>
      </c>
      <c r="E1664" s="82">
        <v>0</v>
      </c>
      <c r="F1664" s="82">
        <v>18</v>
      </c>
      <c r="G1664" s="82">
        <v>3</v>
      </c>
      <c r="H1664" s="82">
        <v>3</v>
      </c>
      <c r="I1664" s="82">
        <v>0</v>
      </c>
    </row>
    <row r="1665">
      <c r="A1665" s="83">
        <v>11181</v>
      </c>
      <c r="B1665" s="83" t="s">
        <v>6829</v>
      </c>
      <c r="C1665" s="82" t="s">
        <v>6831</v>
      </c>
      <c r="D1665" s="83" t="s">
        <v>6832</v>
      </c>
      <c r="E1665" s="82">
        <v>6</v>
      </c>
      <c r="G1665" s="82">
        <v>0</v>
      </c>
      <c r="H1665" s="82">
        <v>0</v>
      </c>
      <c r="I1665" s="82">
        <v>0</v>
      </c>
    </row>
    <row r="1666">
      <c r="A1666" s="83">
        <v>11180</v>
      </c>
      <c r="B1666" s="83" t="s">
        <v>6833</v>
      </c>
      <c r="C1666" s="82" t="s">
        <v>6835</v>
      </c>
      <c r="D1666" s="83" t="s">
        <v>6836</v>
      </c>
      <c r="E1666" s="82">
        <v>3</v>
      </c>
      <c r="G1666" s="82">
        <v>5</v>
      </c>
      <c r="H1666" s="82">
        <v>5</v>
      </c>
      <c r="I1666" s="82">
        <v>0</v>
      </c>
    </row>
    <row r="1667">
      <c r="A1667" s="83">
        <v>11248</v>
      </c>
      <c r="B1667" s="83" t="s">
        <v>6837</v>
      </c>
      <c r="C1667" s="82" t="s">
        <v>6839</v>
      </c>
      <c r="D1667" s="83" t="s">
        <v>6840</v>
      </c>
      <c r="E1667" s="82">
        <v>5</v>
      </c>
      <c r="F1667" s="82">
        <v>9</v>
      </c>
      <c r="G1667" s="82">
        <v>13</v>
      </c>
      <c r="H1667" s="82">
        <v>13</v>
      </c>
      <c r="I1667" s="82">
        <v>0</v>
      </c>
    </row>
    <row r="1668">
      <c r="A1668" s="83">
        <v>11247</v>
      </c>
      <c r="B1668" s="83" t="s">
        <v>6841</v>
      </c>
      <c r="C1668" s="82" t="s">
        <v>6843</v>
      </c>
      <c r="D1668" s="83" t="s">
        <v>6844</v>
      </c>
      <c r="E1668" s="82">
        <v>4</v>
      </c>
      <c r="F1668" s="82">
        <v>9</v>
      </c>
      <c r="G1668" s="82">
        <v>12</v>
      </c>
      <c r="H1668" s="82">
        <v>12</v>
      </c>
      <c r="I1668" s="82">
        <v>0</v>
      </c>
    </row>
    <row r="1669">
      <c r="A1669" s="83">
        <v>11805</v>
      </c>
      <c r="B1669" s="83" t="s">
        <v>6845</v>
      </c>
      <c r="C1669" s="82" t="s">
        <v>6847</v>
      </c>
      <c r="D1669" s="83" t="s">
        <v>6848</v>
      </c>
      <c r="E1669" s="82">
        <v>1</v>
      </c>
      <c r="F1669" s="82">
        <v>12</v>
      </c>
      <c r="H1669" s="82">
        <v>0</v>
      </c>
      <c r="I1669" s="82">
        <v>0</v>
      </c>
    </row>
    <row r="1670">
      <c r="A1670" s="83">
        <v>11804</v>
      </c>
      <c r="B1670" s="83" t="s">
        <v>6849</v>
      </c>
      <c r="C1670" s="82" t="s">
        <v>6851</v>
      </c>
      <c r="D1670" s="83" t="s">
        <v>6848</v>
      </c>
      <c r="E1670" s="82">
        <v>1</v>
      </c>
      <c r="F1670" s="82">
        <v>9</v>
      </c>
      <c r="H1670" s="82">
        <v>0</v>
      </c>
      <c r="I1670" s="82">
        <v>0</v>
      </c>
    </row>
    <row r="1671">
      <c r="A1671" s="83">
        <v>13397</v>
      </c>
      <c r="B1671" s="83" t="s">
        <v>6852</v>
      </c>
      <c r="C1671" s="82" t="s">
        <v>6854</v>
      </c>
      <c r="D1671" s="83" t="s">
        <v>6855</v>
      </c>
      <c r="E1671" s="82">
        <v>1</v>
      </c>
      <c r="G1671" s="82">
        <v>5</v>
      </c>
      <c r="H1671" s="82">
        <v>5</v>
      </c>
      <c r="I1671" s="82">
        <v>0</v>
      </c>
    </row>
    <row r="1672">
      <c r="A1672" s="83">
        <v>13396</v>
      </c>
      <c r="B1672" s="83" t="s">
        <v>6856</v>
      </c>
      <c r="C1672" s="82" t="s">
        <v>6858</v>
      </c>
      <c r="D1672" s="83" t="s">
        <v>6859</v>
      </c>
      <c r="E1672" s="82">
        <v>1</v>
      </c>
      <c r="G1672" s="82">
        <v>3</v>
      </c>
      <c r="H1672" s="82">
        <v>3</v>
      </c>
      <c r="I1672" s="82">
        <v>0</v>
      </c>
    </row>
    <row r="1673">
      <c r="A1673" s="83">
        <v>11252</v>
      </c>
      <c r="B1673" s="83" t="s">
        <v>6860</v>
      </c>
      <c r="C1673" s="82" t="s">
        <v>6862</v>
      </c>
      <c r="D1673" s="83" t="s">
        <v>6863</v>
      </c>
      <c r="E1673" s="82">
        <v>0</v>
      </c>
      <c r="H1673" s="82" t="e">
        <v>#N/A</v>
      </c>
      <c r="I1673" s="82" t="e">
        <v>#N/A</v>
      </c>
    </row>
    <row r="1674">
      <c r="A1674" s="83">
        <v>11251</v>
      </c>
      <c r="B1674" s="83" t="s">
        <v>6864</v>
      </c>
      <c r="C1674" s="82" t="s">
        <v>6866</v>
      </c>
      <c r="D1674" s="83" t="s">
        <v>6867</v>
      </c>
      <c r="E1674" s="82">
        <v>0</v>
      </c>
      <c r="H1674" s="82" t="e">
        <v>#N/A</v>
      </c>
      <c r="I1674" s="82" t="e">
        <v>#N/A</v>
      </c>
    </row>
    <row r="1675">
      <c r="A1675" s="83">
        <v>13011</v>
      </c>
      <c r="B1675" s="83" t="s">
        <v>6868</v>
      </c>
      <c r="C1675" s="82" t="s">
        <v>6870</v>
      </c>
      <c r="D1675" s="83" t="s">
        <v>6871</v>
      </c>
      <c r="E1675" s="82">
        <v>6</v>
      </c>
      <c r="G1675" s="82">
        <v>4</v>
      </c>
      <c r="H1675" s="82">
        <v>4</v>
      </c>
      <c r="I1675" s="82">
        <v>0</v>
      </c>
    </row>
    <row r="1676">
      <c r="A1676" s="83">
        <v>13012</v>
      </c>
      <c r="B1676" s="83" t="s">
        <v>6872</v>
      </c>
      <c r="C1676" s="82" t="s">
        <v>6874</v>
      </c>
      <c r="D1676" s="83" t="s">
        <v>6875</v>
      </c>
      <c r="E1676" s="82">
        <v>2</v>
      </c>
      <c r="G1676" s="82">
        <v>7</v>
      </c>
      <c r="H1676" s="82">
        <v>7</v>
      </c>
      <c r="I1676" s="82">
        <v>0</v>
      </c>
    </row>
    <row r="1677">
      <c r="A1677" s="83">
        <v>11665</v>
      </c>
      <c r="B1677" s="83" t="s">
        <v>6876</v>
      </c>
      <c r="C1677" s="82" t="s">
        <v>6878</v>
      </c>
      <c r="D1677" s="83" t="s">
        <v>6879</v>
      </c>
      <c r="E1677" s="82">
        <v>1</v>
      </c>
      <c r="G1677" s="82">
        <v>3</v>
      </c>
      <c r="H1677" s="82">
        <v>3</v>
      </c>
      <c r="I1677" s="82">
        <v>0</v>
      </c>
    </row>
    <row r="1678">
      <c r="A1678" s="83">
        <v>11666</v>
      </c>
      <c r="B1678" s="83" t="s">
        <v>6880</v>
      </c>
      <c r="C1678" s="82" t="s">
        <v>6882</v>
      </c>
      <c r="D1678" s="83" t="s">
        <v>6883</v>
      </c>
      <c r="E1678" s="82">
        <v>0</v>
      </c>
      <c r="G1678" s="82">
        <v>0</v>
      </c>
      <c r="H1678" s="82" t="e">
        <v>#N/A</v>
      </c>
      <c r="I1678" s="82" t="e">
        <v>#N/A</v>
      </c>
    </row>
    <row r="1679">
      <c r="A1679" s="83">
        <v>12627</v>
      </c>
      <c r="B1679" s="83" t="s">
        <v>6884</v>
      </c>
      <c r="C1679" s="82" t="s">
        <v>6886</v>
      </c>
      <c r="D1679" s="83" t="s">
        <v>6887</v>
      </c>
      <c r="E1679" s="82">
        <v>0</v>
      </c>
      <c r="H1679" s="82" t="e">
        <v>#N/A</v>
      </c>
      <c r="I1679" s="82" t="e">
        <v>#N/A</v>
      </c>
    </row>
    <row r="1680">
      <c r="A1680" s="83">
        <v>12626</v>
      </c>
      <c r="B1680" s="83" t="s">
        <v>6888</v>
      </c>
      <c r="C1680" s="82" t="s">
        <v>6890</v>
      </c>
      <c r="D1680" s="83" t="s">
        <v>6891</v>
      </c>
      <c r="E1680" s="82">
        <v>0</v>
      </c>
      <c r="H1680" s="82" t="e">
        <v>#N/A</v>
      </c>
      <c r="I1680" s="82" t="e">
        <v>#N/A</v>
      </c>
    </row>
    <row r="1681">
      <c r="A1681" s="83">
        <v>12456</v>
      </c>
      <c r="B1681" s="83" t="s">
        <v>6892</v>
      </c>
      <c r="C1681" s="82" t="s">
        <v>6886</v>
      </c>
      <c r="D1681" s="83" t="s">
        <v>6894</v>
      </c>
      <c r="E1681" s="82">
        <v>2</v>
      </c>
      <c r="G1681" s="82">
        <v>6</v>
      </c>
      <c r="H1681" s="82">
        <v>6</v>
      </c>
      <c r="I1681" s="82">
        <v>0</v>
      </c>
    </row>
    <row r="1682">
      <c r="A1682" s="83">
        <v>12455</v>
      </c>
      <c r="B1682" s="83" t="s">
        <v>6895</v>
      </c>
      <c r="C1682" s="82" t="s">
        <v>6890</v>
      </c>
      <c r="D1682" s="83" t="s">
        <v>6897</v>
      </c>
      <c r="E1682" s="82">
        <v>3</v>
      </c>
      <c r="G1682" s="82">
        <v>8</v>
      </c>
      <c r="H1682" s="82">
        <v>8</v>
      </c>
      <c r="I1682" s="82">
        <v>0</v>
      </c>
    </row>
    <row r="1683">
      <c r="A1683" s="83">
        <v>11250</v>
      </c>
      <c r="B1683" s="83" t="s">
        <v>6898</v>
      </c>
      <c r="C1683" s="82" t="s">
        <v>6900</v>
      </c>
      <c r="D1683" s="83" t="s">
        <v>6901</v>
      </c>
      <c r="E1683" s="82">
        <v>4</v>
      </c>
      <c r="F1683" s="82">
        <v>18</v>
      </c>
      <c r="G1683" s="82">
        <v>0</v>
      </c>
      <c r="H1683" s="82">
        <v>0</v>
      </c>
      <c r="I1683" s="82">
        <v>0</v>
      </c>
    </row>
    <row r="1684">
      <c r="A1684" s="83">
        <v>11249</v>
      </c>
      <c r="B1684" s="83" t="s">
        <v>6902</v>
      </c>
      <c r="C1684" s="82" t="s">
        <v>6904</v>
      </c>
      <c r="D1684" s="83" t="s">
        <v>6905</v>
      </c>
      <c r="E1684" s="82">
        <v>4</v>
      </c>
      <c r="F1684" s="82">
        <v>14</v>
      </c>
      <c r="G1684" s="82">
        <v>2</v>
      </c>
      <c r="H1684" s="82">
        <v>2</v>
      </c>
      <c r="I1684" s="82">
        <v>0</v>
      </c>
    </row>
    <row r="1685">
      <c r="A1685" s="83">
        <v>13492</v>
      </c>
      <c r="B1685" s="83" t="s">
        <v>6906</v>
      </c>
      <c r="C1685" s="82" t="s">
        <v>6908</v>
      </c>
      <c r="D1685" s="83" t="s">
        <v>6908</v>
      </c>
      <c r="E1685" s="82">
        <v>0</v>
      </c>
      <c r="H1685" s="82" t="e">
        <v>#N/A</v>
      </c>
      <c r="I1685" s="82" t="e">
        <v>#N/A</v>
      </c>
    </row>
    <row r="1686">
      <c r="A1686" s="83">
        <v>12629</v>
      </c>
      <c r="B1686" s="83" t="s">
        <v>6910</v>
      </c>
      <c r="C1686" s="82" t="s">
        <v>6912</v>
      </c>
      <c r="D1686" s="83" t="s">
        <v>6913</v>
      </c>
      <c r="E1686" s="82">
        <v>0</v>
      </c>
      <c r="G1686" s="82">
        <v>2</v>
      </c>
      <c r="H1686" s="82">
        <v>2</v>
      </c>
      <c r="I1686" s="82">
        <v>0</v>
      </c>
    </row>
    <row r="1687">
      <c r="A1687" s="83">
        <v>12628</v>
      </c>
      <c r="B1687" s="83" t="s">
        <v>6914</v>
      </c>
      <c r="C1687" s="82" t="s">
        <v>6916</v>
      </c>
      <c r="D1687" s="83" t="s">
        <v>6917</v>
      </c>
      <c r="E1687" s="82">
        <v>0</v>
      </c>
      <c r="G1687" s="82">
        <v>2</v>
      </c>
      <c r="H1687" s="82">
        <v>2</v>
      </c>
      <c r="I1687" s="82">
        <v>0</v>
      </c>
    </row>
    <row r="1688">
      <c r="A1688" s="83">
        <v>13494</v>
      </c>
      <c r="B1688" s="83" t="s">
        <v>6918</v>
      </c>
      <c r="C1688" s="82" t="s">
        <v>6920</v>
      </c>
      <c r="D1688" s="83" t="s">
        <v>6920</v>
      </c>
      <c r="E1688" s="82">
        <v>0</v>
      </c>
      <c r="F1688" s="82">
        <v>20</v>
      </c>
      <c r="H1688" s="82" t="e">
        <v>#N/A</v>
      </c>
      <c r="I1688" s="82" t="e">
        <v>#N/A</v>
      </c>
    </row>
    <row r="1689">
      <c r="A1689" s="83">
        <v>11931</v>
      </c>
      <c r="B1689" s="83" t="s">
        <v>6922</v>
      </c>
      <c r="C1689" s="82" t="s">
        <v>6924</v>
      </c>
      <c r="D1689" s="83" t="s">
        <v>6925</v>
      </c>
      <c r="E1689" s="82">
        <v>0</v>
      </c>
      <c r="F1689" s="82">
        <v>2</v>
      </c>
      <c r="G1689" s="82">
        <v>3</v>
      </c>
      <c r="H1689" s="82">
        <v>3</v>
      </c>
      <c r="I1689" s="82">
        <v>0</v>
      </c>
    </row>
    <row r="1690">
      <c r="A1690" s="83">
        <v>12042</v>
      </c>
      <c r="B1690" s="83" t="s">
        <v>6927</v>
      </c>
      <c r="C1690" s="82" t="s">
        <v>6929</v>
      </c>
      <c r="D1690" s="83" t="s">
        <v>6930</v>
      </c>
      <c r="E1690" s="82">
        <v>0</v>
      </c>
      <c r="H1690" s="82" t="e">
        <v>#N/A</v>
      </c>
      <c r="I1690" s="82" t="e">
        <v>#N/A</v>
      </c>
    </row>
    <row r="1691">
      <c r="A1691" s="83">
        <v>11934</v>
      </c>
      <c r="B1691" s="83" t="s">
        <v>6932</v>
      </c>
      <c r="C1691" s="82" t="s">
        <v>6934</v>
      </c>
      <c r="D1691" s="83" t="s">
        <v>6935</v>
      </c>
      <c r="E1691" s="82">
        <v>0</v>
      </c>
      <c r="F1691" s="82">
        <v>6</v>
      </c>
      <c r="G1691" s="82">
        <v>4</v>
      </c>
      <c r="H1691" s="82">
        <v>4</v>
      </c>
      <c r="I1691" s="82">
        <v>0</v>
      </c>
    </row>
    <row r="1692">
      <c r="A1692" s="83">
        <v>13988</v>
      </c>
      <c r="B1692" s="83" t="s">
        <v>6937</v>
      </c>
      <c r="C1692" s="82" t="s">
        <v>6939</v>
      </c>
      <c r="D1692" s="83" t="s">
        <v>6940</v>
      </c>
      <c r="E1692" s="82">
        <v>0</v>
      </c>
      <c r="F1692" s="82">
        <v>15</v>
      </c>
      <c r="G1692" s="82">
        <v>3</v>
      </c>
      <c r="H1692" s="82">
        <v>3</v>
      </c>
      <c r="I1692" s="82">
        <v>0</v>
      </c>
    </row>
    <row r="1693">
      <c r="A1693" s="83">
        <v>11906</v>
      </c>
      <c r="B1693" s="83" t="s">
        <v>6942</v>
      </c>
      <c r="C1693" s="82" t="s">
        <v>6944</v>
      </c>
      <c r="D1693" s="83" t="s">
        <v>6945</v>
      </c>
      <c r="E1693" s="82">
        <v>0</v>
      </c>
      <c r="G1693" s="82">
        <v>3</v>
      </c>
      <c r="H1693" s="82">
        <v>3</v>
      </c>
      <c r="I1693" s="82">
        <v>0</v>
      </c>
    </row>
    <row r="1694">
      <c r="A1694" s="83">
        <v>10537</v>
      </c>
      <c r="B1694" s="83" t="s">
        <v>6947</v>
      </c>
      <c r="C1694" s="82" t="s">
        <v>6949</v>
      </c>
      <c r="D1694" s="83" t="s">
        <v>6950</v>
      </c>
      <c r="E1694" s="82">
        <v>16</v>
      </c>
      <c r="F1694" s="82">
        <v>71</v>
      </c>
      <c r="G1694" s="82">
        <v>6</v>
      </c>
      <c r="H1694" s="82">
        <v>6</v>
      </c>
      <c r="I1694" s="82">
        <v>0</v>
      </c>
    </row>
    <row r="1695">
      <c r="A1695" s="83">
        <v>10536</v>
      </c>
      <c r="B1695" s="83" t="s">
        <v>6951</v>
      </c>
      <c r="C1695" s="82" t="s">
        <v>6953</v>
      </c>
      <c r="D1695" s="83" t="s">
        <v>6954</v>
      </c>
      <c r="E1695" s="82">
        <v>7</v>
      </c>
      <c r="F1695" s="82">
        <v>79</v>
      </c>
      <c r="G1695" s="82">
        <v>8</v>
      </c>
      <c r="H1695" s="82">
        <v>8</v>
      </c>
      <c r="I1695" s="82">
        <v>0</v>
      </c>
    </row>
    <row r="1696">
      <c r="A1696" s="83">
        <v>10535</v>
      </c>
      <c r="B1696" s="83" t="s">
        <v>6955</v>
      </c>
      <c r="C1696" s="82" t="s">
        <v>6957</v>
      </c>
      <c r="D1696" s="83" t="s">
        <v>6958</v>
      </c>
      <c r="E1696" s="82">
        <v>0</v>
      </c>
      <c r="G1696" s="82">
        <v>2</v>
      </c>
      <c r="H1696" s="82">
        <v>2</v>
      </c>
      <c r="I1696" s="82">
        <v>0</v>
      </c>
    </row>
    <row r="1697">
      <c r="A1697" s="83">
        <v>10534</v>
      </c>
      <c r="B1697" s="83" t="s">
        <v>6959</v>
      </c>
      <c r="C1697" s="82" t="s">
        <v>6961</v>
      </c>
      <c r="D1697" s="83" t="s">
        <v>6962</v>
      </c>
      <c r="E1697" s="82">
        <v>0</v>
      </c>
      <c r="G1697" s="82">
        <v>1</v>
      </c>
      <c r="H1697" s="82">
        <v>1</v>
      </c>
      <c r="I1697" s="82">
        <v>0</v>
      </c>
    </row>
    <row r="1698">
      <c r="A1698" s="83">
        <v>10533</v>
      </c>
      <c r="B1698" s="83" t="s">
        <v>6963</v>
      </c>
      <c r="C1698" s="82" t="s">
        <v>6965</v>
      </c>
      <c r="D1698" s="83" t="s">
        <v>6966</v>
      </c>
      <c r="E1698" s="82">
        <v>0</v>
      </c>
      <c r="H1698" s="82" t="e">
        <v>#N/A</v>
      </c>
      <c r="I1698" s="82" t="e">
        <v>#N/A</v>
      </c>
    </row>
    <row r="1699">
      <c r="A1699" s="83">
        <v>10532</v>
      </c>
      <c r="B1699" s="83" t="s">
        <v>6967</v>
      </c>
      <c r="C1699" s="82" t="s">
        <v>6969</v>
      </c>
      <c r="D1699" s="83" t="s">
        <v>6970</v>
      </c>
      <c r="E1699" s="82">
        <v>3</v>
      </c>
      <c r="F1699" s="82">
        <v>9</v>
      </c>
      <c r="H1699" s="82">
        <v>0</v>
      </c>
      <c r="I1699" s="82">
        <v>0</v>
      </c>
    </row>
    <row r="1700">
      <c r="A1700" s="83">
        <v>10531</v>
      </c>
      <c r="B1700" s="83" t="s">
        <v>6971</v>
      </c>
      <c r="C1700" s="82" t="s">
        <v>6973</v>
      </c>
      <c r="D1700" s="83" t="s">
        <v>6974</v>
      </c>
      <c r="E1700" s="82">
        <v>4</v>
      </c>
      <c r="F1700" s="82">
        <v>5</v>
      </c>
      <c r="G1700" s="82">
        <v>3</v>
      </c>
      <c r="H1700" s="82">
        <v>3</v>
      </c>
      <c r="I1700" s="82">
        <v>0</v>
      </c>
    </row>
    <row r="1701">
      <c r="A1701" s="83">
        <v>10530</v>
      </c>
      <c r="B1701" s="83" t="s">
        <v>6975</v>
      </c>
      <c r="C1701" s="82" t="s">
        <v>6977</v>
      </c>
      <c r="D1701" s="83" t="s">
        <v>6978</v>
      </c>
      <c r="E1701" s="82">
        <v>5</v>
      </c>
      <c r="F1701" s="82">
        <v>4</v>
      </c>
      <c r="G1701" s="82">
        <v>1</v>
      </c>
      <c r="H1701" s="82">
        <v>1</v>
      </c>
      <c r="I1701" s="82">
        <v>0</v>
      </c>
    </row>
    <row r="1702">
      <c r="A1702" s="83">
        <v>12776</v>
      </c>
      <c r="B1702" s="83" t="s">
        <v>6979</v>
      </c>
      <c r="C1702" s="82" t="s">
        <v>6981</v>
      </c>
      <c r="D1702" s="83" t="s">
        <v>6982</v>
      </c>
      <c r="E1702" s="82">
        <v>0</v>
      </c>
      <c r="H1702" s="82" t="e">
        <v>#N/A</v>
      </c>
      <c r="I1702" s="82" t="e">
        <v>#N/A</v>
      </c>
    </row>
    <row r="1703">
      <c r="A1703" s="83">
        <v>12775</v>
      </c>
      <c r="B1703" s="83" t="s">
        <v>6983</v>
      </c>
      <c r="C1703" s="82" t="s">
        <v>6985</v>
      </c>
      <c r="D1703" s="83" t="s">
        <v>6986</v>
      </c>
      <c r="E1703" s="82">
        <v>0</v>
      </c>
      <c r="H1703" s="82" t="e">
        <v>#N/A</v>
      </c>
      <c r="I1703" s="82" t="e">
        <v>#N/A</v>
      </c>
    </row>
    <row r="1704">
      <c r="A1704" s="83">
        <v>13697</v>
      </c>
      <c r="B1704" s="83" t="s">
        <v>6987</v>
      </c>
      <c r="C1704" s="82" t="s">
        <v>6989</v>
      </c>
      <c r="D1704" s="83" t="s">
        <v>6990</v>
      </c>
      <c r="E1704" s="82">
        <v>0</v>
      </c>
      <c r="G1704" s="82">
        <v>5</v>
      </c>
      <c r="H1704" s="82">
        <v>5</v>
      </c>
      <c r="I1704" s="82">
        <v>0</v>
      </c>
    </row>
    <row r="1705">
      <c r="A1705" s="83">
        <v>13698</v>
      </c>
      <c r="B1705" s="83" t="s">
        <v>6991</v>
      </c>
      <c r="C1705" s="82" t="s">
        <v>6993</v>
      </c>
      <c r="D1705" s="83" t="s">
        <v>6994</v>
      </c>
      <c r="E1705" s="82">
        <v>0</v>
      </c>
      <c r="G1705" s="82">
        <v>5</v>
      </c>
      <c r="H1705" s="82">
        <v>5</v>
      </c>
      <c r="I1705" s="82">
        <v>0</v>
      </c>
    </row>
    <row r="1706">
      <c r="A1706" s="83">
        <v>10822</v>
      </c>
      <c r="B1706" s="83" t="s">
        <v>6995</v>
      </c>
      <c r="C1706" s="82" t="s">
        <v>6997</v>
      </c>
      <c r="D1706" s="83" t="s">
        <v>6998</v>
      </c>
      <c r="E1706" s="82">
        <v>11</v>
      </c>
      <c r="F1706" s="82">
        <v>54</v>
      </c>
      <c r="G1706" s="82">
        <v>6</v>
      </c>
      <c r="H1706" s="82">
        <v>6</v>
      </c>
      <c r="I1706" s="82">
        <v>0</v>
      </c>
    </row>
    <row r="1707">
      <c r="A1707" s="83">
        <v>10821</v>
      </c>
      <c r="B1707" s="83" t="s">
        <v>6999</v>
      </c>
      <c r="C1707" s="82" t="s">
        <v>7001</v>
      </c>
      <c r="D1707" s="83" t="s">
        <v>7002</v>
      </c>
      <c r="E1707" s="82">
        <v>7</v>
      </c>
      <c r="F1707" s="82">
        <v>54</v>
      </c>
      <c r="G1707" s="82">
        <v>6</v>
      </c>
      <c r="H1707" s="82">
        <v>6</v>
      </c>
      <c r="I1707" s="82">
        <v>0</v>
      </c>
    </row>
    <row r="1708">
      <c r="A1708" s="83">
        <v>10825</v>
      </c>
      <c r="B1708" s="83" t="s">
        <v>7003</v>
      </c>
      <c r="C1708" s="82" t="s">
        <v>7005</v>
      </c>
      <c r="D1708" s="83" t="s">
        <v>7006</v>
      </c>
      <c r="E1708" s="82">
        <v>0</v>
      </c>
      <c r="H1708" s="82" t="e">
        <v>#N/A</v>
      </c>
      <c r="I1708" s="82" t="e">
        <v>#N/A</v>
      </c>
    </row>
    <row r="1709">
      <c r="A1709" s="83">
        <v>11602</v>
      </c>
      <c r="B1709" s="83" t="s">
        <v>7007</v>
      </c>
      <c r="C1709" s="82" t="s">
        <v>7009</v>
      </c>
      <c r="D1709" s="83" t="s">
        <v>7010</v>
      </c>
      <c r="E1709" s="82">
        <v>0</v>
      </c>
      <c r="H1709" s="82" t="e">
        <v>#N/A</v>
      </c>
      <c r="I1709" s="82" t="e">
        <v>#N/A</v>
      </c>
    </row>
    <row r="1710">
      <c r="A1710" s="83">
        <v>10820</v>
      </c>
      <c r="B1710" s="83" t="s">
        <v>7011</v>
      </c>
      <c r="C1710" s="82" t="s">
        <v>7013</v>
      </c>
      <c r="D1710" s="83" t="s">
        <v>7014</v>
      </c>
      <c r="E1710" s="82">
        <v>0</v>
      </c>
      <c r="H1710" s="82" t="e">
        <v>#N/A</v>
      </c>
      <c r="I1710" s="82" t="e">
        <v>#N/A</v>
      </c>
    </row>
    <row r="1711">
      <c r="A1711" s="83">
        <v>10819</v>
      </c>
      <c r="B1711" s="83" t="s">
        <v>7015</v>
      </c>
      <c r="C1711" s="82" t="s">
        <v>7017</v>
      </c>
      <c r="D1711" s="83" t="s">
        <v>7018</v>
      </c>
      <c r="E1711" s="82">
        <v>1</v>
      </c>
      <c r="H1711" s="82">
        <v>0</v>
      </c>
      <c r="I1711" s="82">
        <v>0</v>
      </c>
    </row>
    <row r="1712">
      <c r="A1712" s="83">
        <v>10826</v>
      </c>
      <c r="B1712" s="83" t="s">
        <v>7019</v>
      </c>
      <c r="C1712" s="82" t="s">
        <v>7021</v>
      </c>
      <c r="D1712" s="83" t="s">
        <v>7022</v>
      </c>
      <c r="E1712" s="82">
        <v>0</v>
      </c>
      <c r="H1712" s="82" t="e">
        <v>#N/A</v>
      </c>
      <c r="I1712" s="82" t="e">
        <v>#N/A</v>
      </c>
    </row>
    <row r="1713">
      <c r="A1713" s="83">
        <v>11601</v>
      </c>
      <c r="B1713" s="83" t="s">
        <v>7023</v>
      </c>
      <c r="C1713" s="82" t="s">
        <v>7025</v>
      </c>
      <c r="D1713" s="83" t="s">
        <v>7026</v>
      </c>
      <c r="E1713" s="82">
        <v>0</v>
      </c>
      <c r="H1713" s="82" t="e">
        <v>#N/A</v>
      </c>
      <c r="I1713" s="82" t="e">
        <v>#N/A</v>
      </c>
    </row>
    <row r="1714">
      <c r="A1714" s="83">
        <v>10823</v>
      </c>
      <c r="B1714" s="83" t="s">
        <v>7027</v>
      </c>
      <c r="C1714" s="82" t="s">
        <v>7029</v>
      </c>
      <c r="D1714" s="83" t="s">
        <v>7030</v>
      </c>
      <c r="E1714" s="82">
        <v>0</v>
      </c>
      <c r="H1714" s="82" t="e">
        <v>#N/A</v>
      </c>
      <c r="I1714" s="82" t="e">
        <v>#N/A</v>
      </c>
    </row>
    <row r="1715">
      <c r="A1715" s="83">
        <v>13696</v>
      </c>
      <c r="B1715" s="83" t="s">
        <v>7031</v>
      </c>
      <c r="C1715" s="82" t="s">
        <v>7033</v>
      </c>
      <c r="D1715" s="83" t="s">
        <v>7034</v>
      </c>
      <c r="E1715" s="82">
        <v>0</v>
      </c>
      <c r="F1715" s="82">
        <v>2</v>
      </c>
      <c r="G1715" s="82">
        <v>4</v>
      </c>
      <c r="H1715" s="82">
        <v>4</v>
      </c>
      <c r="I1715" s="82">
        <v>0</v>
      </c>
    </row>
    <row r="1716">
      <c r="A1716" s="83">
        <v>13695</v>
      </c>
      <c r="B1716" s="83" t="s">
        <v>7035</v>
      </c>
      <c r="C1716" s="82" t="s">
        <v>7037</v>
      </c>
      <c r="D1716" s="83" t="s">
        <v>7038</v>
      </c>
      <c r="E1716" s="82">
        <v>0</v>
      </c>
      <c r="F1716" s="82">
        <v>2</v>
      </c>
      <c r="G1716" s="82">
        <v>3</v>
      </c>
      <c r="H1716" s="82">
        <v>3</v>
      </c>
      <c r="I1716" s="82">
        <v>0</v>
      </c>
    </row>
    <row r="1717">
      <c r="A1717" s="83">
        <v>14215</v>
      </c>
      <c r="B1717" s="83" t="s">
        <v>7039</v>
      </c>
      <c r="C1717" s="82" t="s">
        <v>7041</v>
      </c>
      <c r="D1717" s="83" t="s">
        <v>7034</v>
      </c>
      <c r="E1717" s="82">
        <v>0</v>
      </c>
      <c r="H1717" s="82" t="e">
        <v>#N/A</v>
      </c>
      <c r="I1717" s="82" t="e">
        <v>#N/A</v>
      </c>
    </row>
    <row r="1718">
      <c r="A1718" s="83">
        <v>11440</v>
      </c>
      <c r="B1718" s="83" t="s">
        <v>7042</v>
      </c>
      <c r="C1718" s="82" t="s">
        <v>7044</v>
      </c>
      <c r="D1718" s="83" t="s">
        <v>7045</v>
      </c>
      <c r="E1718" s="82">
        <v>0</v>
      </c>
      <c r="H1718" s="82" t="e">
        <v>#N/A</v>
      </c>
      <c r="I1718" s="82" t="e">
        <v>#N/A</v>
      </c>
    </row>
    <row r="1719">
      <c r="A1719" s="83">
        <v>11439</v>
      </c>
      <c r="B1719" s="83" t="s">
        <v>7046</v>
      </c>
      <c r="C1719" s="82" t="s">
        <v>7048</v>
      </c>
      <c r="D1719" s="83" t="s">
        <v>7049</v>
      </c>
      <c r="E1719" s="82">
        <v>0</v>
      </c>
      <c r="H1719" s="82" t="e">
        <v>#N/A</v>
      </c>
      <c r="I1719" s="82" t="e">
        <v>#N/A</v>
      </c>
    </row>
    <row r="1720">
      <c r="A1720" s="83">
        <v>11442</v>
      </c>
      <c r="B1720" s="83" t="s">
        <v>7050</v>
      </c>
      <c r="C1720" s="82" t="s">
        <v>7052</v>
      </c>
      <c r="D1720" s="83" t="s">
        <v>7053</v>
      </c>
      <c r="E1720" s="82">
        <v>0</v>
      </c>
      <c r="H1720" s="82" t="e">
        <v>#N/A</v>
      </c>
      <c r="I1720" s="82" t="e">
        <v>#N/A</v>
      </c>
    </row>
    <row r="1721">
      <c r="A1721" s="83">
        <v>11441</v>
      </c>
      <c r="B1721" s="83" t="s">
        <v>7054</v>
      </c>
      <c r="C1721" s="82" t="s">
        <v>7056</v>
      </c>
      <c r="D1721" s="83" t="s">
        <v>7057</v>
      </c>
      <c r="E1721" s="82">
        <v>0</v>
      </c>
      <c r="H1721" s="82" t="e">
        <v>#N/A</v>
      </c>
      <c r="I1721" s="82" t="e">
        <v>#N/A</v>
      </c>
    </row>
    <row r="1722">
      <c r="A1722" s="83">
        <v>11436</v>
      </c>
      <c r="B1722" s="83" t="s">
        <v>7058</v>
      </c>
      <c r="C1722" s="82" t="s">
        <v>7060</v>
      </c>
      <c r="D1722" s="83" t="s">
        <v>7061</v>
      </c>
      <c r="E1722" s="82">
        <v>0</v>
      </c>
      <c r="F1722" s="82">
        <v>8</v>
      </c>
      <c r="G1722" s="82">
        <v>2</v>
      </c>
      <c r="H1722" s="82">
        <v>2</v>
      </c>
      <c r="I1722" s="82">
        <v>0</v>
      </c>
    </row>
    <row r="1723">
      <c r="A1723" s="83">
        <v>11435</v>
      </c>
      <c r="B1723" s="83" t="s">
        <v>7062</v>
      </c>
      <c r="C1723" s="82" t="s">
        <v>7064</v>
      </c>
      <c r="D1723" s="83" t="s">
        <v>7065</v>
      </c>
      <c r="E1723" s="82">
        <v>1</v>
      </c>
      <c r="F1723" s="82">
        <v>8</v>
      </c>
      <c r="G1723" s="82">
        <v>2</v>
      </c>
      <c r="H1723" s="82">
        <v>2</v>
      </c>
      <c r="I1723" s="82">
        <v>0</v>
      </c>
    </row>
    <row r="1724">
      <c r="A1724" s="83">
        <v>11434</v>
      </c>
      <c r="B1724" s="83" t="s">
        <v>7066</v>
      </c>
      <c r="C1724" s="82" t="s">
        <v>7068</v>
      </c>
      <c r="D1724" s="83" t="s">
        <v>7069</v>
      </c>
      <c r="E1724" s="82">
        <v>0</v>
      </c>
      <c r="H1724" s="82" t="e">
        <v>#N/A</v>
      </c>
      <c r="I1724" s="82" t="e">
        <v>#N/A</v>
      </c>
    </row>
    <row r="1725">
      <c r="A1725" s="83">
        <v>11433</v>
      </c>
      <c r="B1725" s="83" t="s">
        <v>7070</v>
      </c>
      <c r="C1725" s="82" t="s">
        <v>7072</v>
      </c>
      <c r="D1725" s="83" t="s">
        <v>7073</v>
      </c>
      <c r="E1725" s="82">
        <v>0</v>
      </c>
      <c r="H1725" s="82" t="e">
        <v>#N/A</v>
      </c>
      <c r="I1725" s="82" t="e">
        <v>#N/A</v>
      </c>
    </row>
    <row r="1726">
      <c r="A1726" s="83">
        <v>11438</v>
      </c>
      <c r="B1726" s="83" t="s">
        <v>7074</v>
      </c>
      <c r="C1726" s="82" t="s">
        <v>7076</v>
      </c>
      <c r="D1726" s="83" t="s">
        <v>7077</v>
      </c>
      <c r="E1726" s="82">
        <v>3</v>
      </c>
      <c r="F1726" s="82">
        <v>5</v>
      </c>
      <c r="G1726" s="82">
        <v>2</v>
      </c>
      <c r="H1726" s="82">
        <v>2</v>
      </c>
      <c r="I1726" s="82">
        <v>0</v>
      </c>
    </row>
    <row r="1727">
      <c r="A1727" s="83">
        <v>11437</v>
      </c>
      <c r="B1727" s="83" t="s">
        <v>7078</v>
      </c>
      <c r="C1727" s="82" t="s">
        <v>7080</v>
      </c>
      <c r="D1727" s="83" t="s">
        <v>7081</v>
      </c>
      <c r="E1727" s="82">
        <v>3</v>
      </c>
      <c r="F1727" s="82">
        <v>3</v>
      </c>
      <c r="G1727" s="82">
        <v>2</v>
      </c>
      <c r="H1727" s="82">
        <v>2</v>
      </c>
      <c r="I1727" s="82">
        <v>0</v>
      </c>
    </row>
    <row r="1728">
      <c r="A1728" s="83">
        <v>11879</v>
      </c>
      <c r="B1728" s="83" t="s">
        <v>7082</v>
      </c>
      <c r="C1728" s="82" t="s">
        <v>7084</v>
      </c>
      <c r="D1728" s="83" t="s">
        <v>11571</v>
      </c>
      <c r="E1728" s="82">
        <v>0</v>
      </c>
      <c r="H1728" s="82" t="e">
        <v>#N/A</v>
      </c>
      <c r="I1728" s="82" t="e">
        <v>#N/A</v>
      </c>
    </row>
    <row r="1729">
      <c r="A1729" s="83">
        <v>13496</v>
      </c>
      <c r="B1729" s="83" t="s">
        <v>7086</v>
      </c>
      <c r="C1729" s="82" t="s">
        <v>7088</v>
      </c>
      <c r="D1729" s="83" t="s">
        <v>7089</v>
      </c>
      <c r="E1729" s="82">
        <v>0</v>
      </c>
      <c r="H1729" s="82" t="e">
        <v>#N/A</v>
      </c>
      <c r="I1729" s="82" t="e">
        <v>#N/A</v>
      </c>
    </row>
    <row r="1730">
      <c r="A1730" s="83">
        <v>13497</v>
      </c>
      <c r="B1730" s="83" t="s">
        <v>7091</v>
      </c>
      <c r="C1730" s="82" t="s">
        <v>7093</v>
      </c>
      <c r="D1730" s="83" t="s">
        <v>7094</v>
      </c>
      <c r="E1730" s="82">
        <v>0</v>
      </c>
      <c r="H1730" s="82" t="e">
        <v>#N/A</v>
      </c>
      <c r="I1730" s="82" t="e">
        <v>#N/A</v>
      </c>
    </row>
    <row r="1731">
      <c r="A1731" s="83">
        <v>13498</v>
      </c>
      <c r="B1731" s="83" t="s">
        <v>7096</v>
      </c>
      <c r="C1731" s="82" t="s">
        <v>7098</v>
      </c>
      <c r="D1731" s="83" t="s">
        <v>7099</v>
      </c>
      <c r="E1731" s="82">
        <v>0</v>
      </c>
      <c r="H1731" s="82" t="e">
        <v>#N/A</v>
      </c>
      <c r="I1731" s="82" t="e">
        <v>#N/A</v>
      </c>
    </row>
    <row r="1732">
      <c r="A1732" s="83">
        <v>13499</v>
      </c>
      <c r="B1732" s="83" t="s">
        <v>7101</v>
      </c>
      <c r="C1732" s="82" t="s">
        <v>7103</v>
      </c>
      <c r="D1732" s="83" t="s">
        <v>7104</v>
      </c>
      <c r="E1732" s="82">
        <v>0</v>
      </c>
      <c r="H1732" s="82" t="e">
        <v>#N/A</v>
      </c>
      <c r="I1732" s="82" t="e">
        <v>#N/A</v>
      </c>
    </row>
    <row r="1733">
      <c r="A1733" s="83">
        <v>13500</v>
      </c>
      <c r="B1733" s="83" t="s">
        <v>7106</v>
      </c>
      <c r="C1733" s="82" t="s">
        <v>7108</v>
      </c>
      <c r="D1733" s="83" t="s">
        <v>7109</v>
      </c>
      <c r="E1733" s="82">
        <v>0</v>
      </c>
      <c r="H1733" s="82" t="e">
        <v>#N/A</v>
      </c>
      <c r="I1733" s="82" t="e">
        <v>#N/A</v>
      </c>
    </row>
    <row r="1734">
      <c r="A1734" s="83">
        <v>13501</v>
      </c>
      <c r="B1734" s="83" t="s">
        <v>7111</v>
      </c>
      <c r="C1734" s="82" t="s">
        <v>7113</v>
      </c>
      <c r="D1734" s="83" t="s">
        <v>7114</v>
      </c>
      <c r="E1734" s="82">
        <v>0</v>
      </c>
      <c r="H1734" s="82" t="e">
        <v>#N/A</v>
      </c>
      <c r="I1734" s="82" t="e">
        <v>#N/A</v>
      </c>
    </row>
    <row r="1735">
      <c r="A1735" s="83">
        <v>12047</v>
      </c>
      <c r="B1735" s="83" t="s">
        <v>7116</v>
      </c>
      <c r="C1735" s="82" t="s">
        <v>7118</v>
      </c>
      <c r="D1735" s="83" t="s">
        <v>7119</v>
      </c>
      <c r="E1735" s="82">
        <v>0</v>
      </c>
      <c r="F1735" s="82">
        <v>15</v>
      </c>
      <c r="G1735" s="82">
        <v>2</v>
      </c>
      <c r="H1735" s="82">
        <v>2</v>
      </c>
      <c r="I1735" s="82">
        <v>0</v>
      </c>
    </row>
    <row r="1736">
      <c r="A1736" s="83">
        <v>12867</v>
      </c>
      <c r="B1736" s="83" t="s">
        <v>7121</v>
      </c>
      <c r="C1736" s="82" t="s">
        <v>7123</v>
      </c>
      <c r="D1736" s="83" t="s">
        <v>7123</v>
      </c>
      <c r="E1736" s="82">
        <v>0</v>
      </c>
      <c r="F1736" s="82">
        <v>5</v>
      </c>
      <c r="G1736" s="82">
        <v>2</v>
      </c>
      <c r="H1736" s="82">
        <v>2</v>
      </c>
      <c r="I1736" s="82">
        <v>0</v>
      </c>
    </row>
    <row r="1737">
      <c r="A1737" s="83">
        <v>11938</v>
      </c>
      <c r="B1737" s="83" t="s">
        <v>7125</v>
      </c>
      <c r="C1737" s="82" t="s">
        <v>7127</v>
      </c>
      <c r="D1737" s="83" t="s">
        <v>7127</v>
      </c>
      <c r="E1737" s="82">
        <v>0</v>
      </c>
      <c r="F1737" s="82">
        <v>8</v>
      </c>
      <c r="G1737" s="82">
        <v>4</v>
      </c>
      <c r="H1737" s="82">
        <v>4</v>
      </c>
      <c r="I1737" s="82">
        <v>0</v>
      </c>
    </row>
    <row r="1738">
      <c r="A1738" s="83">
        <v>13997</v>
      </c>
      <c r="B1738" s="83" t="s">
        <v>7129</v>
      </c>
      <c r="C1738" s="82" t="s">
        <v>7131</v>
      </c>
      <c r="D1738" s="83" t="s">
        <v>7132</v>
      </c>
      <c r="E1738" s="82">
        <v>0</v>
      </c>
      <c r="H1738" s="82" t="e">
        <v>#N/A</v>
      </c>
      <c r="I1738" s="82" t="e">
        <v>#N/A</v>
      </c>
    </row>
    <row r="1739">
      <c r="A1739" s="83">
        <v>12454</v>
      </c>
      <c r="B1739" s="83" t="s">
        <v>7133</v>
      </c>
      <c r="C1739" s="82" t="s">
        <v>7135</v>
      </c>
      <c r="D1739" s="83" t="s">
        <v>7136</v>
      </c>
      <c r="E1739" s="82">
        <v>0</v>
      </c>
      <c r="G1739" s="82">
        <v>0</v>
      </c>
      <c r="H1739" s="82" t="e">
        <v>#N/A</v>
      </c>
      <c r="I1739" s="82" t="e">
        <v>#N/A</v>
      </c>
    </row>
    <row r="1740">
      <c r="A1740" s="83">
        <v>12453</v>
      </c>
      <c r="B1740" s="83" t="s">
        <v>7137</v>
      </c>
      <c r="C1740" s="82" t="s">
        <v>7139</v>
      </c>
      <c r="D1740" s="83" t="s">
        <v>7140</v>
      </c>
      <c r="E1740" s="82">
        <v>1</v>
      </c>
      <c r="G1740" s="82">
        <v>7</v>
      </c>
      <c r="H1740" s="82">
        <v>7</v>
      </c>
      <c r="I1740" s="82">
        <v>0</v>
      </c>
    </row>
    <row r="1741">
      <c r="A1741" s="83">
        <v>12722</v>
      </c>
      <c r="B1741" s="83" t="s">
        <v>7141</v>
      </c>
      <c r="C1741" s="82" t="s">
        <v>7143</v>
      </c>
      <c r="D1741" s="83" t="s">
        <v>7144</v>
      </c>
      <c r="E1741" s="82">
        <v>0</v>
      </c>
      <c r="G1741" s="82">
        <v>3</v>
      </c>
      <c r="H1741" s="82">
        <v>3</v>
      </c>
      <c r="I1741" s="82">
        <v>0</v>
      </c>
    </row>
    <row r="1742">
      <c r="A1742" s="83">
        <v>12721</v>
      </c>
      <c r="B1742" s="83" t="s">
        <v>7145</v>
      </c>
      <c r="C1742" s="82" t="s">
        <v>7147</v>
      </c>
      <c r="D1742" s="83" t="s">
        <v>7148</v>
      </c>
      <c r="E1742" s="82">
        <v>10</v>
      </c>
      <c r="G1742" s="82">
        <v>14</v>
      </c>
      <c r="H1742" s="82">
        <v>14</v>
      </c>
      <c r="I1742" s="82">
        <v>0</v>
      </c>
    </row>
    <row r="1743">
      <c r="A1743" s="83">
        <v>12826</v>
      </c>
      <c r="B1743" s="83" t="s">
        <v>7149</v>
      </c>
      <c r="C1743" s="82" t="s">
        <v>7151</v>
      </c>
      <c r="D1743" s="83" t="s">
        <v>7152</v>
      </c>
      <c r="E1743" s="82">
        <v>11</v>
      </c>
      <c r="F1743" s="82">
        <v>29</v>
      </c>
      <c r="G1743" s="82">
        <v>3</v>
      </c>
      <c r="H1743" s="82">
        <v>3</v>
      </c>
      <c r="I1743" s="82">
        <v>0</v>
      </c>
    </row>
    <row r="1744">
      <c r="A1744" s="83">
        <v>12825</v>
      </c>
      <c r="B1744" s="83" t="s">
        <v>7153</v>
      </c>
      <c r="C1744" s="82" t="s">
        <v>7155</v>
      </c>
      <c r="D1744" s="83" t="s">
        <v>7156</v>
      </c>
      <c r="E1744" s="82">
        <v>5</v>
      </c>
      <c r="F1744" s="82">
        <v>10</v>
      </c>
      <c r="G1744" s="82">
        <v>5</v>
      </c>
      <c r="H1744" s="82">
        <v>5</v>
      </c>
      <c r="I1744" s="82">
        <v>0</v>
      </c>
    </row>
    <row r="1745">
      <c r="A1745" s="83">
        <v>12641</v>
      </c>
      <c r="B1745" s="83" t="s">
        <v>7157</v>
      </c>
      <c r="C1745" s="82" t="s">
        <v>7159</v>
      </c>
      <c r="D1745" s="83" t="s">
        <v>7160</v>
      </c>
      <c r="E1745" s="82">
        <v>1</v>
      </c>
      <c r="H1745" s="82">
        <v>0</v>
      </c>
      <c r="I1745" s="82">
        <v>0</v>
      </c>
    </row>
    <row r="1746">
      <c r="A1746" s="83">
        <v>12640</v>
      </c>
      <c r="B1746" s="83" t="s">
        <v>7161</v>
      </c>
      <c r="C1746" s="82" t="s">
        <v>7163</v>
      </c>
      <c r="D1746" s="83" t="s">
        <v>7164</v>
      </c>
      <c r="E1746" s="82">
        <v>1</v>
      </c>
      <c r="H1746" s="82">
        <v>0</v>
      </c>
      <c r="I1746" s="82">
        <v>0</v>
      </c>
    </row>
    <row r="1747">
      <c r="A1747" s="83">
        <v>11254</v>
      </c>
      <c r="B1747" s="83" t="s">
        <v>7165</v>
      </c>
      <c r="C1747" s="82" t="s">
        <v>7167</v>
      </c>
      <c r="D1747" s="83" t="s">
        <v>7168</v>
      </c>
      <c r="E1747" s="82">
        <v>2</v>
      </c>
      <c r="G1747" s="82">
        <v>0</v>
      </c>
      <c r="H1747" s="82">
        <v>0</v>
      </c>
      <c r="I1747" s="82">
        <v>0</v>
      </c>
    </row>
    <row r="1748">
      <c r="A1748" s="83">
        <v>11253</v>
      </c>
      <c r="B1748" s="83" t="s">
        <v>7169</v>
      </c>
      <c r="C1748" s="82" t="s">
        <v>7171</v>
      </c>
      <c r="D1748" s="83" t="s">
        <v>7172</v>
      </c>
      <c r="E1748" s="82">
        <v>0</v>
      </c>
      <c r="G1748" s="82">
        <v>1</v>
      </c>
      <c r="H1748" s="82">
        <v>1</v>
      </c>
      <c r="I1748" s="82">
        <v>0</v>
      </c>
    </row>
    <row r="1749">
      <c r="A1749" s="83">
        <v>13925</v>
      </c>
      <c r="B1749" s="83" t="s">
        <v>7173</v>
      </c>
      <c r="C1749" s="82" t="s">
        <v>7175</v>
      </c>
      <c r="D1749" s="83" t="s">
        <v>7176</v>
      </c>
      <c r="E1749" s="82">
        <v>0</v>
      </c>
      <c r="H1749" s="82" t="e">
        <v>#N/A</v>
      </c>
      <c r="I1749" s="82" t="e">
        <v>#N/A</v>
      </c>
    </row>
    <row r="1750">
      <c r="A1750" s="83">
        <v>13972</v>
      </c>
      <c r="B1750" s="83" t="s">
        <v>7178</v>
      </c>
      <c r="C1750" s="82" t="s">
        <v>7180</v>
      </c>
      <c r="D1750" s="83" t="s">
        <v>7181</v>
      </c>
      <c r="E1750" s="82">
        <v>0</v>
      </c>
      <c r="F1750" s="82">
        <v>42</v>
      </c>
      <c r="G1750" s="82">
        <v>8</v>
      </c>
      <c r="H1750" s="82">
        <v>8</v>
      </c>
      <c r="I1750" s="82">
        <v>0</v>
      </c>
    </row>
    <row r="1751">
      <c r="A1751" s="83">
        <v>13973</v>
      </c>
      <c r="B1751" s="83" t="s">
        <v>7183</v>
      </c>
      <c r="C1751" s="82" t="s">
        <v>7185</v>
      </c>
      <c r="D1751" s="83" t="s">
        <v>7186</v>
      </c>
      <c r="E1751" s="82">
        <v>0</v>
      </c>
      <c r="F1751" s="82">
        <v>44</v>
      </c>
      <c r="G1751" s="82">
        <v>10</v>
      </c>
      <c r="H1751" s="82">
        <v>10</v>
      </c>
      <c r="I1751" s="82">
        <v>0</v>
      </c>
    </row>
    <row r="1752">
      <c r="A1752" s="83">
        <v>13854</v>
      </c>
      <c r="B1752" s="83" t="s">
        <v>7187</v>
      </c>
      <c r="C1752" s="82" t="s">
        <v>7189</v>
      </c>
      <c r="D1752" s="83" t="s">
        <v>7189</v>
      </c>
      <c r="E1752" s="82">
        <v>0</v>
      </c>
      <c r="F1752" s="82">
        <v>29</v>
      </c>
      <c r="G1752" s="82">
        <v>5</v>
      </c>
      <c r="H1752" s="82">
        <v>5</v>
      </c>
      <c r="I1752" s="82">
        <v>0</v>
      </c>
    </row>
    <row r="1753">
      <c r="A1753" s="83">
        <v>13853</v>
      </c>
      <c r="B1753" s="83" t="s">
        <v>7191</v>
      </c>
      <c r="C1753" s="82" t="s">
        <v>7193</v>
      </c>
      <c r="D1753" s="83" t="s">
        <v>7193</v>
      </c>
      <c r="E1753" s="82">
        <v>0</v>
      </c>
      <c r="F1753" s="82">
        <v>19</v>
      </c>
      <c r="G1753" s="82">
        <v>1</v>
      </c>
      <c r="H1753" s="82">
        <v>1</v>
      </c>
      <c r="I1753" s="82">
        <v>0</v>
      </c>
    </row>
    <row r="1754">
      <c r="A1754" s="83">
        <v>11939</v>
      </c>
      <c r="B1754" s="83" t="s">
        <v>7195</v>
      </c>
      <c r="C1754" s="82" t="s">
        <v>7197</v>
      </c>
      <c r="D1754" s="83" t="s">
        <v>7197</v>
      </c>
      <c r="E1754" s="82">
        <v>0</v>
      </c>
      <c r="H1754" s="82" t="e">
        <v>#N/A</v>
      </c>
      <c r="I1754" s="82" t="e">
        <v>#N/A</v>
      </c>
    </row>
    <row r="1755">
      <c r="A1755" s="83">
        <v>12795</v>
      </c>
      <c r="B1755" s="83" t="s">
        <v>7199</v>
      </c>
      <c r="C1755" s="82" t="s">
        <v>7201</v>
      </c>
      <c r="D1755" s="83" t="s">
        <v>7201</v>
      </c>
      <c r="E1755" s="82">
        <v>0</v>
      </c>
      <c r="F1755" s="82">
        <v>0</v>
      </c>
      <c r="G1755" s="82">
        <v>3</v>
      </c>
      <c r="H1755" s="82">
        <v>3</v>
      </c>
      <c r="I1755" s="82">
        <v>0</v>
      </c>
    </row>
    <row r="1756">
      <c r="A1756" s="83">
        <v>12794</v>
      </c>
      <c r="B1756" s="83" t="s">
        <v>7203</v>
      </c>
      <c r="C1756" s="82" t="s">
        <v>7205</v>
      </c>
      <c r="D1756" s="83" t="s">
        <v>7193</v>
      </c>
      <c r="E1756" s="82">
        <v>0</v>
      </c>
      <c r="F1756" s="82">
        <v>0</v>
      </c>
      <c r="G1756" s="82">
        <v>3</v>
      </c>
      <c r="H1756" s="82">
        <v>3</v>
      </c>
      <c r="I1756" s="82">
        <v>0</v>
      </c>
    </row>
    <row r="1757">
      <c r="A1757" s="83">
        <v>11940</v>
      </c>
      <c r="B1757" s="83" t="s">
        <v>7206</v>
      </c>
      <c r="C1757" s="82" t="s">
        <v>7208</v>
      </c>
      <c r="D1757" s="83" t="s">
        <v>7209</v>
      </c>
      <c r="E1757" s="82">
        <v>0</v>
      </c>
      <c r="H1757" s="82" t="e">
        <v>#N/A</v>
      </c>
      <c r="I1757" s="82" t="e">
        <v>#N/A</v>
      </c>
    </row>
    <row r="1758">
      <c r="A1758" s="83">
        <v>13968</v>
      </c>
      <c r="B1758" s="83" t="s">
        <v>7211</v>
      </c>
      <c r="C1758" s="82" t="s">
        <v>7213</v>
      </c>
      <c r="D1758" s="83" t="s">
        <v>7214</v>
      </c>
      <c r="E1758" s="82">
        <v>0</v>
      </c>
      <c r="F1758" s="82">
        <v>53</v>
      </c>
      <c r="G1758" s="82">
        <v>10</v>
      </c>
      <c r="H1758" s="82">
        <v>10</v>
      </c>
      <c r="I1758" s="82">
        <v>0</v>
      </c>
    </row>
    <row r="1759">
      <c r="A1759" s="83">
        <v>13969</v>
      </c>
      <c r="B1759" s="83" t="s">
        <v>7216</v>
      </c>
      <c r="C1759" s="82" t="s">
        <v>7218</v>
      </c>
      <c r="D1759" s="83" t="s">
        <v>7219</v>
      </c>
      <c r="E1759" s="82">
        <v>0</v>
      </c>
      <c r="F1759" s="82">
        <v>44</v>
      </c>
      <c r="G1759" s="82">
        <v>10</v>
      </c>
      <c r="H1759" s="82">
        <v>10</v>
      </c>
      <c r="I1759" s="82">
        <v>0</v>
      </c>
    </row>
    <row r="1760">
      <c r="A1760" s="83">
        <v>13974</v>
      </c>
      <c r="B1760" s="83" t="s">
        <v>7221</v>
      </c>
      <c r="C1760" s="82" t="s">
        <v>7223</v>
      </c>
      <c r="D1760" s="83" t="s">
        <v>7224</v>
      </c>
      <c r="E1760" s="82">
        <v>0</v>
      </c>
      <c r="F1760" s="82">
        <v>44</v>
      </c>
      <c r="G1760" s="82">
        <v>10</v>
      </c>
      <c r="H1760" s="82">
        <v>10</v>
      </c>
      <c r="I1760" s="82">
        <v>0</v>
      </c>
    </row>
    <row r="1761">
      <c r="A1761" s="83">
        <v>13975</v>
      </c>
      <c r="B1761" s="83" t="s">
        <v>7225</v>
      </c>
      <c r="C1761" s="82" t="s">
        <v>7227</v>
      </c>
      <c r="D1761" s="83" t="s">
        <v>7228</v>
      </c>
      <c r="E1761" s="82">
        <v>0</v>
      </c>
      <c r="F1761" s="82">
        <v>45</v>
      </c>
      <c r="G1761" s="82">
        <v>10</v>
      </c>
      <c r="H1761" s="82">
        <v>10</v>
      </c>
      <c r="I1761" s="82">
        <v>0</v>
      </c>
    </row>
    <row r="1762">
      <c r="A1762" s="83">
        <v>13970</v>
      </c>
      <c r="B1762" s="83" t="s">
        <v>7229</v>
      </c>
      <c r="C1762" s="82" t="s">
        <v>7231</v>
      </c>
      <c r="D1762" s="83" t="s">
        <v>7232</v>
      </c>
      <c r="E1762" s="82">
        <v>0</v>
      </c>
      <c r="F1762" s="82">
        <v>54</v>
      </c>
      <c r="G1762" s="82">
        <v>10</v>
      </c>
      <c r="H1762" s="82">
        <v>10</v>
      </c>
      <c r="I1762" s="82">
        <v>0</v>
      </c>
    </row>
    <row r="1763">
      <c r="A1763" s="83">
        <v>13971</v>
      </c>
      <c r="B1763" s="83" t="s">
        <v>7234</v>
      </c>
      <c r="C1763" s="82" t="s">
        <v>7236</v>
      </c>
      <c r="D1763" s="83" t="s">
        <v>7237</v>
      </c>
      <c r="E1763" s="82">
        <v>0</v>
      </c>
      <c r="F1763" s="82">
        <v>56</v>
      </c>
      <c r="G1763" s="82">
        <v>10</v>
      </c>
      <c r="H1763" s="82">
        <v>10</v>
      </c>
      <c r="I1763" s="82">
        <v>0</v>
      </c>
    </row>
    <row r="1764">
      <c r="A1764" s="83">
        <v>13976</v>
      </c>
      <c r="B1764" s="83" t="s">
        <v>7239</v>
      </c>
      <c r="C1764" s="82" t="s">
        <v>7241</v>
      </c>
      <c r="D1764" s="83" t="s">
        <v>7242</v>
      </c>
      <c r="E1764" s="82">
        <v>0</v>
      </c>
      <c r="F1764" s="82">
        <v>45</v>
      </c>
      <c r="G1764" s="82">
        <v>10</v>
      </c>
      <c r="H1764" s="82">
        <v>10</v>
      </c>
      <c r="I1764" s="82">
        <v>0</v>
      </c>
    </row>
    <row r="1765">
      <c r="A1765" s="83">
        <v>13977</v>
      </c>
      <c r="B1765" s="83" t="s">
        <v>7243</v>
      </c>
      <c r="C1765" s="82" t="s">
        <v>7245</v>
      </c>
      <c r="D1765" s="83" t="s">
        <v>7246</v>
      </c>
      <c r="E1765" s="82">
        <v>0</v>
      </c>
      <c r="F1765" s="82">
        <v>44</v>
      </c>
      <c r="G1765" s="82">
        <v>10</v>
      </c>
      <c r="H1765" s="82">
        <v>10</v>
      </c>
      <c r="I1765" s="82">
        <v>0</v>
      </c>
    </row>
    <row r="1766">
      <c r="A1766" s="83">
        <v>13813</v>
      </c>
      <c r="B1766" s="83" t="s">
        <v>7247</v>
      </c>
      <c r="C1766" s="82" t="s">
        <v>7249</v>
      </c>
      <c r="D1766" s="83" t="s">
        <v>7250</v>
      </c>
      <c r="E1766" s="82">
        <v>0</v>
      </c>
      <c r="H1766" s="82" t="e">
        <v>#N/A</v>
      </c>
      <c r="I1766" s="82" t="e">
        <v>#N/A</v>
      </c>
    </row>
    <row r="1767">
      <c r="A1767" s="83">
        <v>13812</v>
      </c>
      <c r="B1767" s="83" t="s">
        <v>7252</v>
      </c>
      <c r="C1767" s="82" t="s">
        <v>7254</v>
      </c>
      <c r="D1767" s="83" t="s">
        <v>7255</v>
      </c>
      <c r="E1767" s="82">
        <v>0</v>
      </c>
      <c r="H1767" s="82" t="e">
        <v>#N/A</v>
      </c>
      <c r="I1767" s="82" t="e">
        <v>#N/A</v>
      </c>
    </row>
    <row r="1768">
      <c r="A1768" s="83">
        <v>10450</v>
      </c>
      <c r="B1768" s="83" t="s">
        <v>7256</v>
      </c>
      <c r="C1768" s="82" t="s">
        <v>7258</v>
      </c>
      <c r="D1768" s="83" t="s">
        <v>7259</v>
      </c>
      <c r="E1768" s="82">
        <v>0</v>
      </c>
      <c r="F1768" s="82">
        <v>6</v>
      </c>
      <c r="G1768" s="82">
        <v>2</v>
      </c>
      <c r="H1768" s="82">
        <v>2</v>
      </c>
      <c r="I1768" s="82">
        <v>0</v>
      </c>
    </row>
    <row r="1769">
      <c r="A1769" s="83">
        <v>11446</v>
      </c>
      <c r="B1769" s="83" t="s">
        <v>7260</v>
      </c>
      <c r="C1769" s="82" t="s">
        <v>7262</v>
      </c>
      <c r="D1769" s="83" t="s">
        <v>7263</v>
      </c>
      <c r="E1769" s="82">
        <v>0</v>
      </c>
      <c r="F1769" s="82">
        <v>18</v>
      </c>
      <c r="G1769" s="82">
        <v>7</v>
      </c>
      <c r="H1769" s="82">
        <v>7</v>
      </c>
      <c r="I1769" s="82">
        <v>0</v>
      </c>
    </row>
    <row r="1770">
      <c r="A1770" s="83">
        <v>10443</v>
      </c>
      <c r="B1770" s="83" t="s">
        <v>7264</v>
      </c>
      <c r="C1770" s="82" t="s">
        <v>7266</v>
      </c>
      <c r="D1770" s="83" t="s">
        <v>7267</v>
      </c>
      <c r="E1770" s="82">
        <v>4</v>
      </c>
      <c r="F1770" s="82">
        <v>24</v>
      </c>
      <c r="G1770" s="82">
        <v>1</v>
      </c>
      <c r="H1770" s="82">
        <v>1</v>
      </c>
      <c r="I1770" s="82">
        <v>0</v>
      </c>
    </row>
    <row r="1771">
      <c r="A1771" s="83">
        <v>10442</v>
      </c>
      <c r="B1771" s="83" t="s">
        <v>7268</v>
      </c>
      <c r="C1771" s="82" t="s">
        <v>7270</v>
      </c>
      <c r="D1771" s="83" t="s">
        <v>7271</v>
      </c>
      <c r="E1771" s="82">
        <v>4</v>
      </c>
      <c r="F1771" s="82">
        <v>24</v>
      </c>
      <c r="G1771" s="82">
        <v>1</v>
      </c>
      <c r="H1771" s="82">
        <v>1</v>
      </c>
      <c r="I1771" s="82">
        <v>0</v>
      </c>
    </row>
    <row r="1772">
      <c r="A1772" s="83">
        <v>11443</v>
      </c>
      <c r="B1772" s="83" t="s">
        <v>7272</v>
      </c>
      <c r="C1772" s="82" t="s">
        <v>7274</v>
      </c>
      <c r="D1772" s="83" t="s">
        <v>7275</v>
      </c>
      <c r="E1772" s="82">
        <v>15</v>
      </c>
      <c r="F1772" s="82">
        <v>10</v>
      </c>
      <c r="G1772" s="82">
        <v>11</v>
      </c>
      <c r="H1772" s="82">
        <v>11</v>
      </c>
      <c r="I1772" s="82">
        <v>0</v>
      </c>
    </row>
    <row r="1773">
      <c r="A1773" s="83">
        <v>11444</v>
      </c>
      <c r="B1773" s="83" t="s">
        <v>7276</v>
      </c>
      <c r="C1773" s="82" t="s">
        <v>7278</v>
      </c>
      <c r="D1773" s="83" t="s">
        <v>7279</v>
      </c>
      <c r="E1773" s="82">
        <v>9</v>
      </c>
      <c r="F1773" s="82">
        <v>4</v>
      </c>
      <c r="G1773" s="82">
        <v>10</v>
      </c>
      <c r="H1773" s="82">
        <v>10</v>
      </c>
      <c r="I1773" s="82">
        <v>0</v>
      </c>
    </row>
    <row r="1774">
      <c r="A1774" s="82">
        <v>11447</v>
      </c>
      <c r="B1774" s="82" t="s">
        <v>7280</v>
      </c>
      <c r="C1774" s="82" t="s">
        <v>7282</v>
      </c>
      <c r="D1774" s="82" t="s">
        <v>7283</v>
      </c>
      <c r="E1774" s="82">
        <v>0</v>
      </c>
      <c r="G1774" s="82">
        <v>8</v>
      </c>
      <c r="H1774" s="82">
        <v>8</v>
      </c>
      <c r="I1774" s="82">
        <v>0</v>
      </c>
    </row>
    <row r="1775">
      <c r="A1775" s="82">
        <v>11637</v>
      </c>
      <c r="B1775" s="82" t="s">
        <v>7284</v>
      </c>
      <c r="C1775" s="82" t="s">
        <v>7286</v>
      </c>
      <c r="D1775" s="82" t="s">
        <v>7287</v>
      </c>
      <c r="E1775" s="82">
        <v>0</v>
      </c>
      <c r="G1775" s="82">
        <v>22</v>
      </c>
      <c r="H1775" s="82">
        <v>22</v>
      </c>
      <c r="I1775" s="82">
        <v>0</v>
      </c>
    </row>
    <row r="1776">
      <c r="A1776" s="83">
        <v>11445</v>
      </c>
      <c r="B1776" s="83" t="s">
        <v>7288</v>
      </c>
      <c r="C1776" s="82" t="s">
        <v>7290</v>
      </c>
      <c r="D1776" s="83" t="s">
        <v>7291</v>
      </c>
      <c r="E1776" s="82">
        <v>0</v>
      </c>
      <c r="F1776" s="82">
        <v>55</v>
      </c>
      <c r="H1776" s="82" t="e">
        <v>#N/A</v>
      </c>
      <c r="I1776" s="82" t="e">
        <v>#N/A</v>
      </c>
    </row>
    <row r="1777">
      <c r="A1777" s="83">
        <v>10449</v>
      </c>
      <c r="B1777" s="83" t="s">
        <v>7292</v>
      </c>
      <c r="C1777" s="82" t="s">
        <v>7294</v>
      </c>
      <c r="D1777" s="83" t="s">
        <v>7295</v>
      </c>
      <c r="E1777" s="82">
        <v>2</v>
      </c>
      <c r="F1777" s="82">
        <v>188</v>
      </c>
      <c r="G1777" s="82">
        <v>16</v>
      </c>
      <c r="H1777" s="82">
        <v>16</v>
      </c>
      <c r="I1777" s="82">
        <v>0</v>
      </c>
    </row>
    <row r="1778">
      <c r="A1778" s="83">
        <v>10448</v>
      </c>
      <c r="B1778" s="83" t="s">
        <v>7296</v>
      </c>
      <c r="C1778" s="82" t="s">
        <v>7298</v>
      </c>
      <c r="D1778" s="83" t="s">
        <v>7299</v>
      </c>
      <c r="E1778" s="82">
        <v>0</v>
      </c>
      <c r="F1778" s="82">
        <v>0</v>
      </c>
      <c r="G1778" s="82">
        <v>0</v>
      </c>
      <c r="H1778" s="82" t="e">
        <v>#N/A</v>
      </c>
      <c r="I1778" s="82" t="e">
        <v>#N/A</v>
      </c>
    </row>
    <row r="1779">
      <c r="A1779" s="83">
        <v>10445</v>
      </c>
      <c r="B1779" s="83" t="s">
        <v>7300</v>
      </c>
      <c r="C1779" s="82" t="s">
        <v>7302</v>
      </c>
      <c r="D1779" s="83" t="s">
        <v>7303</v>
      </c>
      <c r="E1779" s="82">
        <v>3</v>
      </c>
      <c r="H1779" s="82">
        <v>0</v>
      </c>
      <c r="I1779" s="82">
        <v>0</v>
      </c>
    </row>
    <row r="1780">
      <c r="A1780" s="83">
        <v>10444</v>
      </c>
      <c r="B1780" s="83" t="s">
        <v>7304</v>
      </c>
      <c r="C1780" s="82" t="s">
        <v>7306</v>
      </c>
      <c r="D1780" s="83" t="s">
        <v>7307</v>
      </c>
      <c r="E1780" s="82">
        <v>0</v>
      </c>
      <c r="H1780" s="82" t="e">
        <v>#N/A</v>
      </c>
      <c r="I1780" s="82" t="e">
        <v>#N/A</v>
      </c>
    </row>
    <row r="1781">
      <c r="A1781" s="83">
        <v>10447</v>
      </c>
      <c r="B1781" s="83" t="s">
        <v>7308</v>
      </c>
      <c r="C1781" s="82" t="s">
        <v>7310</v>
      </c>
      <c r="D1781" s="83" t="s">
        <v>7311</v>
      </c>
      <c r="E1781" s="82">
        <v>0</v>
      </c>
      <c r="G1781" s="82">
        <v>0</v>
      </c>
      <c r="H1781" s="82" t="e">
        <v>#N/A</v>
      </c>
      <c r="I1781" s="82" t="e">
        <v>#N/A</v>
      </c>
    </row>
    <row r="1782">
      <c r="A1782" s="83">
        <v>10446</v>
      </c>
      <c r="B1782" s="83" t="s">
        <v>7312</v>
      </c>
      <c r="C1782" s="82" t="s">
        <v>7314</v>
      </c>
      <c r="D1782" s="83" t="s">
        <v>7315</v>
      </c>
      <c r="E1782" s="82">
        <v>1</v>
      </c>
      <c r="G1782" s="82">
        <v>5</v>
      </c>
      <c r="H1782" s="82">
        <v>5</v>
      </c>
      <c r="I1782" s="82">
        <v>0</v>
      </c>
    </row>
    <row r="1783">
      <c r="A1783" s="83">
        <v>11448</v>
      </c>
      <c r="B1783" s="83" t="s">
        <v>7316</v>
      </c>
      <c r="C1783" s="82" t="s">
        <v>7318</v>
      </c>
      <c r="D1783" s="83" t="s">
        <v>7319</v>
      </c>
      <c r="E1783" s="82">
        <v>0</v>
      </c>
      <c r="G1783" s="82">
        <v>92</v>
      </c>
      <c r="H1783" s="82">
        <v>92</v>
      </c>
      <c r="I1783" s="82">
        <v>0</v>
      </c>
    </row>
    <row r="1784">
      <c r="A1784" s="83">
        <v>13996</v>
      </c>
      <c r="B1784" s="83" t="s">
        <v>7320</v>
      </c>
      <c r="C1784" s="82" t="s">
        <v>7322</v>
      </c>
      <c r="D1784" s="83" t="s">
        <v>7323</v>
      </c>
      <c r="E1784" s="82">
        <v>0</v>
      </c>
      <c r="G1784" s="82">
        <v>2</v>
      </c>
      <c r="H1784" s="82">
        <v>2</v>
      </c>
      <c r="I1784" s="82">
        <v>0</v>
      </c>
    </row>
    <row r="1785">
      <c r="A1785" s="83">
        <v>13995</v>
      </c>
      <c r="B1785" s="83" t="s">
        <v>7324</v>
      </c>
      <c r="C1785" s="82" t="s">
        <v>7326</v>
      </c>
      <c r="D1785" s="83" t="s">
        <v>7327</v>
      </c>
      <c r="E1785" s="82">
        <v>0</v>
      </c>
      <c r="F1785" s="82">
        <v>2</v>
      </c>
      <c r="H1785" s="82" t="e">
        <v>#N/A</v>
      </c>
      <c r="I1785" s="82" t="e">
        <v>#N/A</v>
      </c>
    </row>
    <row r="1786">
      <c r="A1786" s="83">
        <v>14231</v>
      </c>
      <c r="B1786" s="83" t="s">
        <v>7328</v>
      </c>
      <c r="C1786" s="82" t="s">
        <v>7330</v>
      </c>
      <c r="D1786" s="83" t="s">
        <v>7331</v>
      </c>
      <c r="E1786" s="82">
        <v>0</v>
      </c>
      <c r="F1786" s="82">
        <v>5</v>
      </c>
      <c r="G1786" s="82">
        <v>4</v>
      </c>
      <c r="H1786" s="82">
        <v>4</v>
      </c>
      <c r="I1786" s="82">
        <v>0</v>
      </c>
    </row>
    <row r="1787">
      <c r="A1787" s="83">
        <v>13871</v>
      </c>
      <c r="B1787" s="83" t="s">
        <v>7332</v>
      </c>
      <c r="C1787" s="82" t="s">
        <v>7334</v>
      </c>
      <c r="D1787" s="83" t="s">
        <v>7335</v>
      </c>
      <c r="E1787" s="82">
        <v>0</v>
      </c>
      <c r="F1787" s="82">
        <v>44</v>
      </c>
      <c r="G1787" s="82">
        <v>1</v>
      </c>
      <c r="H1787" s="82">
        <v>1</v>
      </c>
      <c r="I1787" s="82">
        <v>0</v>
      </c>
    </row>
    <row r="1788">
      <c r="A1788" s="83">
        <v>13870</v>
      </c>
      <c r="B1788" s="83" t="s">
        <v>7336</v>
      </c>
      <c r="C1788" s="82" t="s">
        <v>7338</v>
      </c>
      <c r="D1788" s="83" t="s">
        <v>7339</v>
      </c>
      <c r="E1788" s="82">
        <v>0</v>
      </c>
      <c r="F1788" s="82">
        <v>47</v>
      </c>
      <c r="G1788" s="82">
        <v>1</v>
      </c>
      <c r="H1788" s="82">
        <v>1</v>
      </c>
      <c r="I1788" s="82">
        <v>0</v>
      </c>
    </row>
    <row r="1789">
      <c r="A1789" s="83">
        <v>13875</v>
      </c>
      <c r="B1789" s="83" t="s">
        <v>7340</v>
      </c>
      <c r="C1789" s="82" t="s">
        <v>7342</v>
      </c>
      <c r="D1789" s="83" t="s">
        <v>7343</v>
      </c>
      <c r="E1789" s="82">
        <v>2</v>
      </c>
      <c r="F1789" s="82">
        <v>27</v>
      </c>
      <c r="G1789" s="82">
        <v>1</v>
      </c>
      <c r="H1789" s="82">
        <v>1</v>
      </c>
      <c r="I1789" s="82">
        <v>0</v>
      </c>
    </row>
    <row r="1790">
      <c r="A1790" s="83">
        <v>13874</v>
      </c>
      <c r="B1790" s="83" t="s">
        <v>7344</v>
      </c>
      <c r="C1790" s="82" t="s">
        <v>7346</v>
      </c>
      <c r="D1790" s="83" t="s">
        <v>7347</v>
      </c>
      <c r="E1790" s="82">
        <v>2</v>
      </c>
      <c r="F1790" s="82">
        <v>27</v>
      </c>
      <c r="G1790" s="82">
        <v>1</v>
      </c>
      <c r="H1790" s="82">
        <v>1</v>
      </c>
      <c r="I1790" s="82">
        <v>0</v>
      </c>
    </row>
    <row r="1791">
      <c r="A1791" s="83">
        <v>10429</v>
      </c>
      <c r="B1791" s="83" t="s">
        <v>7348</v>
      </c>
      <c r="C1791" s="82" t="s">
        <v>7350</v>
      </c>
      <c r="D1791" s="83" t="s">
        <v>7351</v>
      </c>
      <c r="E1791" s="82">
        <v>0</v>
      </c>
      <c r="H1791" s="82" t="e">
        <v>#N/A</v>
      </c>
      <c r="I1791" s="82" t="e">
        <v>#N/A</v>
      </c>
    </row>
    <row r="1792">
      <c r="A1792" s="83">
        <v>10366</v>
      </c>
      <c r="B1792" s="83" t="s">
        <v>7352</v>
      </c>
      <c r="C1792" s="82" t="s">
        <v>7354</v>
      </c>
      <c r="D1792" s="83" t="s">
        <v>7355</v>
      </c>
      <c r="E1792" s="82">
        <v>10</v>
      </c>
      <c r="F1792" s="82">
        <v>23</v>
      </c>
      <c r="G1792" s="82">
        <v>8</v>
      </c>
      <c r="H1792" s="82">
        <v>8</v>
      </c>
      <c r="I1792" s="82">
        <v>0</v>
      </c>
    </row>
    <row r="1793">
      <c r="A1793" s="83">
        <v>10365</v>
      </c>
      <c r="B1793" s="83" t="s">
        <v>7356</v>
      </c>
      <c r="C1793" s="82" t="s">
        <v>7358</v>
      </c>
      <c r="D1793" s="83" t="s">
        <v>7359</v>
      </c>
      <c r="E1793" s="82">
        <v>12</v>
      </c>
      <c r="F1793" s="82">
        <v>34</v>
      </c>
      <c r="G1793" s="82">
        <v>10</v>
      </c>
      <c r="H1793" s="82">
        <v>10</v>
      </c>
      <c r="I1793" s="82">
        <v>0</v>
      </c>
    </row>
    <row r="1794">
      <c r="A1794" s="83">
        <v>10368</v>
      </c>
      <c r="B1794" s="83" t="s">
        <v>7360</v>
      </c>
      <c r="C1794" s="82" t="s">
        <v>7362</v>
      </c>
      <c r="D1794" s="83" t="s">
        <v>7363</v>
      </c>
      <c r="E1794" s="82">
        <v>4</v>
      </c>
      <c r="G1794" s="82">
        <v>10</v>
      </c>
      <c r="H1794" s="82">
        <v>10</v>
      </c>
      <c r="I1794" s="82">
        <v>0</v>
      </c>
    </row>
    <row r="1795">
      <c r="A1795" s="83">
        <v>10367</v>
      </c>
      <c r="B1795" s="83" t="s">
        <v>7364</v>
      </c>
      <c r="C1795" s="82" t="s">
        <v>7366</v>
      </c>
      <c r="D1795" s="83" t="s">
        <v>7367</v>
      </c>
      <c r="E1795" s="82">
        <v>9</v>
      </c>
      <c r="G1795" s="82">
        <v>23</v>
      </c>
      <c r="H1795" s="82">
        <v>23</v>
      </c>
      <c r="I1795" s="82">
        <v>0</v>
      </c>
    </row>
    <row r="1796">
      <c r="A1796" s="83">
        <v>10362</v>
      </c>
      <c r="B1796" s="83" t="s">
        <v>7368</v>
      </c>
      <c r="C1796" s="82" t="s">
        <v>7370</v>
      </c>
      <c r="D1796" s="83" t="s">
        <v>7371</v>
      </c>
      <c r="E1796" s="82">
        <v>0</v>
      </c>
      <c r="F1796" s="82">
        <v>14</v>
      </c>
      <c r="G1796" s="82">
        <v>10</v>
      </c>
      <c r="H1796" s="82">
        <v>10</v>
      </c>
      <c r="I1796" s="82">
        <v>0</v>
      </c>
    </row>
    <row r="1797">
      <c r="A1797" s="83">
        <v>10361</v>
      </c>
      <c r="B1797" s="83" t="s">
        <v>7372</v>
      </c>
      <c r="C1797" s="82" t="s">
        <v>7374</v>
      </c>
      <c r="D1797" s="83" t="s">
        <v>7375</v>
      </c>
      <c r="E1797" s="82">
        <v>2</v>
      </c>
      <c r="F1797" s="82">
        <v>5</v>
      </c>
      <c r="G1797" s="82">
        <v>21</v>
      </c>
      <c r="H1797" s="82">
        <v>21</v>
      </c>
      <c r="I1797" s="82">
        <v>0</v>
      </c>
    </row>
    <row r="1798">
      <c r="A1798" s="83">
        <v>10405</v>
      </c>
      <c r="B1798" s="83" t="s">
        <v>7376</v>
      </c>
      <c r="C1798" s="82" t="s">
        <v>7378</v>
      </c>
      <c r="D1798" s="83" t="s">
        <v>7379</v>
      </c>
      <c r="E1798" s="82">
        <v>1</v>
      </c>
      <c r="H1798" s="82">
        <v>0</v>
      </c>
      <c r="I1798" s="82">
        <v>0</v>
      </c>
    </row>
    <row r="1799">
      <c r="A1799" s="83">
        <v>10364</v>
      </c>
      <c r="B1799" s="83" t="s">
        <v>7380</v>
      </c>
      <c r="C1799" s="82" t="s">
        <v>7382</v>
      </c>
      <c r="D1799" s="83" t="s">
        <v>7383</v>
      </c>
      <c r="E1799" s="82">
        <v>22</v>
      </c>
      <c r="F1799" s="82">
        <v>23</v>
      </c>
      <c r="G1799" s="82">
        <v>10</v>
      </c>
      <c r="H1799" s="82">
        <v>10</v>
      </c>
      <c r="I1799" s="82">
        <v>0</v>
      </c>
    </row>
    <row r="1800">
      <c r="A1800" s="83">
        <v>10363</v>
      </c>
      <c r="B1800" s="83" t="s">
        <v>7384</v>
      </c>
      <c r="C1800" s="82" t="s">
        <v>7386</v>
      </c>
      <c r="D1800" s="83" t="s">
        <v>7387</v>
      </c>
      <c r="E1800" s="82">
        <v>2</v>
      </c>
      <c r="F1800" s="82">
        <v>0</v>
      </c>
      <c r="G1800" s="82">
        <v>0</v>
      </c>
      <c r="H1800" s="82">
        <v>0</v>
      </c>
      <c r="I1800" s="82">
        <v>0</v>
      </c>
    </row>
    <row r="1801">
      <c r="A1801" s="83">
        <v>10378</v>
      </c>
      <c r="B1801" s="83" t="s">
        <v>7388</v>
      </c>
      <c r="C1801" s="82" t="s">
        <v>7390</v>
      </c>
      <c r="D1801" s="83" t="s">
        <v>7391</v>
      </c>
      <c r="E1801" s="82">
        <v>4</v>
      </c>
      <c r="F1801" s="82">
        <v>24</v>
      </c>
      <c r="G1801" s="82">
        <v>3</v>
      </c>
      <c r="H1801" s="82">
        <v>3</v>
      </c>
      <c r="I1801" s="82">
        <v>0</v>
      </c>
    </row>
    <row r="1802">
      <c r="A1802" s="83">
        <v>10377</v>
      </c>
      <c r="B1802" s="83" t="s">
        <v>7392</v>
      </c>
      <c r="C1802" s="82" t="s">
        <v>7394</v>
      </c>
      <c r="D1802" s="83" t="s">
        <v>7395</v>
      </c>
      <c r="E1802" s="82">
        <v>5</v>
      </c>
      <c r="F1802" s="82">
        <v>24</v>
      </c>
      <c r="G1802" s="82">
        <v>3</v>
      </c>
      <c r="H1802" s="82">
        <v>3</v>
      </c>
      <c r="I1802" s="82">
        <v>0</v>
      </c>
    </row>
    <row r="1803">
      <c r="A1803" s="82">
        <v>10421</v>
      </c>
      <c r="B1803" s="82" t="s">
        <v>7396</v>
      </c>
      <c r="C1803" s="82" t="s">
        <v>7398</v>
      </c>
      <c r="D1803" s="82" t="s">
        <v>7399</v>
      </c>
      <c r="E1803" s="82">
        <v>10</v>
      </c>
      <c r="F1803" s="82">
        <v>9</v>
      </c>
      <c r="G1803" s="82">
        <v>5</v>
      </c>
      <c r="H1803" s="82">
        <v>5</v>
      </c>
      <c r="I1803" s="82">
        <v>0</v>
      </c>
    </row>
    <row r="1804">
      <c r="A1804" s="82">
        <v>10420</v>
      </c>
      <c r="B1804" s="82" t="s">
        <v>7400</v>
      </c>
      <c r="C1804" s="82" t="s">
        <v>7402</v>
      </c>
      <c r="D1804" s="82" t="s">
        <v>7403</v>
      </c>
      <c r="E1804" s="82">
        <v>10</v>
      </c>
      <c r="F1804" s="82">
        <v>9</v>
      </c>
      <c r="G1804" s="82">
        <v>5</v>
      </c>
      <c r="H1804" s="82">
        <v>5</v>
      </c>
      <c r="I1804" s="82">
        <v>0</v>
      </c>
    </row>
    <row r="1805">
      <c r="A1805" s="83">
        <v>10387</v>
      </c>
      <c r="B1805" s="83" t="s">
        <v>7404</v>
      </c>
      <c r="C1805" s="82" t="s">
        <v>7406</v>
      </c>
      <c r="D1805" s="83" t="s">
        <v>7407</v>
      </c>
      <c r="E1805" s="82">
        <v>0</v>
      </c>
      <c r="F1805" s="82">
        <v>56</v>
      </c>
      <c r="G1805" s="82">
        <v>4</v>
      </c>
      <c r="H1805" s="82">
        <v>4</v>
      </c>
      <c r="I1805" s="82">
        <v>0</v>
      </c>
    </row>
    <row r="1806">
      <c r="A1806" s="82">
        <v>14057</v>
      </c>
      <c r="B1806" s="82" t="s">
        <v>7409</v>
      </c>
      <c r="C1806" s="82" t="s">
        <v>7411</v>
      </c>
      <c r="D1806" s="82"/>
      <c r="E1806" s="82">
        <v>0</v>
      </c>
      <c r="G1806" s="82">
        <v>5</v>
      </c>
      <c r="H1806" s="82">
        <v>5</v>
      </c>
      <c r="I1806" s="82">
        <v>0</v>
      </c>
    </row>
    <row r="1807">
      <c r="A1807" s="83">
        <v>10413</v>
      </c>
      <c r="B1807" s="83" t="s">
        <v>7412</v>
      </c>
      <c r="C1807" s="82" t="s">
        <v>7414</v>
      </c>
      <c r="D1807" s="83" t="s">
        <v>7415</v>
      </c>
      <c r="E1807" s="82">
        <v>0</v>
      </c>
      <c r="F1807" s="82">
        <v>78</v>
      </c>
      <c r="G1807" s="82">
        <v>15</v>
      </c>
      <c r="H1807" s="82">
        <v>15</v>
      </c>
      <c r="I1807" s="82">
        <v>0</v>
      </c>
    </row>
    <row r="1808">
      <c r="A1808" s="83">
        <v>10412</v>
      </c>
      <c r="B1808" s="83" t="s">
        <v>7416</v>
      </c>
      <c r="C1808" s="82" t="s">
        <v>7418</v>
      </c>
      <c r="D1808" s="83" t="s">
        <v>7415</v>
      </c>
      <c r="E1808" s="82">
        <v>0</v>
      </c>
      <c r="F1808" s="82">
        <v>72</v>
      </c>
      <c r="G1808" s="82">
        <v>15</v>
      </c>
      <c r="H1808" s="82">
        <v>15</v>
      </c>
      <c r="I1808" s="82">
        <v>0</v>
      </c>
    </row>
    <row r="1809">
      <c r="A1809" s="83">
        <v>10388</v>
      </c>
      <c r="B1809" s="83" t="s">
        <v>7419</v>
      </c>
      <c r="C1809" s="82" t="s">
        <v>7421</v>
      </c>
      <c r="D1809" s="83" t="s">
        <v>7422</v>
      </c>
      <c r="E1809" s="82">
        <v>0</v>
      </c>
      <c r="F1809" s="82">
        <v>402</v>
      </c>
      <c r="G1809" s="82">
        <v>7</v>
      </c>
      <c r="H1809" s="82">
        <v>7</v>
      </c>
      <c r="I1809" s="82">
        <v>0</v>
      </c>
    </row>
    <row r="1810">
      <c r="A1810" s="83">
        <v>10360</v>
      </c>
      <c r="B1810" s="83" t="s">
        <v>7423</v>
      </c>
      <c r="C1810" s="82" t="s">
        <v>7425</v>
      </c>
      <c r="D1810" s="83" t="s">
        <v>7426</v>
      </c>
      <c r="E1810" s="82">
        <v>0</v>
      </c>
      <c r="H1810" s="82" t="e">
        <v>#N/A</v>
      </c>
      <c r="I1810" s="82" t="e">
        <v>#N/A</v>
      </c>
    </row>
    <row r="1811">
      <c r="A1811" s="83">
        <v>10359</v>
      </c>
      <c r="B1811" s="83" t="s">
        <v>7427</v>
      </c>
      <c r="C1811" s="82" t="s">
        <v>7429</v>
      </c>
      <c r="D1811" s="83" t="s">
        <v>7430</v>
      </c>
      <c r="E1811" s="82">
        <v>0</v>
      </c>
      <c r="H1811" s="82" t="e">
        <v>#N/A</v>
      </c>
      <c r="I1811" s="82" t="e">
        <v>#N/A</v>
      </c>
    </row>
    <row r="1812">
      <c r="A1812" s="83">
        <v>10358</v>
      </c>
      <c r="B1812" s="83" t="s">
        <v>7431</v>
      </c>
      <c r="C1812" s="82" t="s">
        <v>7433</v>
      </c>
      <c r="D1812" s="83" t="s">
        <v>7434</v>
      </c>
      <c r="E1812" s="82">
        <v>5</v>
      </c>
      <c r="F1812" s="82">
        <v>80</v>
      </c>
      <c r="G1812" s="82">
        <v>5</v>
      </c>
      <c r="H1812" s="82">
        <v>5</v>
      </c>
      <c r="I1812" s="82">
        <v>0</v>
      </c>
    </row>
    <row r="1813">
      <c r="A1813" s="83">
        <v>10357</v>
      </c>
      <c r="B1813" s="83" t="s">
        <v>7435</v>
      </c>
      <c r="C1813" s="82" t="s">
        <v>7437</v>
      </c>
      <c r="D1813" s="83" t="s">
        <v>7438</v>
      </c>
      <c r="E1813" s="82">
        <v>0</v>
      </c>
      <c r="F1813" s="82">
        <v>81</v>
      </c>
      <c r="G1813" s="82">
        <v>0</v>
      </c>
      <c r="H1813" s="82" t="e">
        <v>#N/A</v>
      </c>
      <c r="I1813" s="82" t="e">
        <v>#N/A</v>
      </c>
    </row>
    <row r="1814">
      <c r="A1814" s="83">
        <v>10403</v>
      </c>
      <c r="B1814" s="83" t="s">
        <v>7439</v>
      </c>
      <c r="C1814" s="82" t="s">
        <v>7441</v>
      </c>
      <c r="D1814" s="83" t="s">
        <v>7442</v>
      </c>
      <c r="E1814" s="82">
        <v>3</v>
      </c>
      <c r="H1814" s="82">
        <v>0</v>
      </c>
      <c r="I1814" s="82">
        <v>0</v>
      </c>
    </row>
    <row r="1815">
      <c r="A1815" s="83">
        <v>10392</v>
      </c>
      <c r="B1815" s="83" t="s">
        <v>7443</v>
      </c>
      <c r="C1815" s="82" t="s">
        <v>7445</v>
      </c>
      <c r="D1815" s="83" t="s">
        <v>7446</v>
      </c>
      <c r="E1815" s="82">
        <v>0</v>
      </c>
      <c r="H1815" s="82" t="e">
        <v>#N/A</v>
      </c>
      <c r="I1815" s="82" t="e">
        <v>#N/A</v>
      </c>
    </row>
    <row r="1816">
      <c r="A1816" s="83">
        <v>12155</v>
      </c>
      <c r="B1816" s="83" t="s">
        <v>7447</v>
      </c>
      <c r="C1816" s="82" t="s">
        <v>7449</v>
      </c>
      <c r="D1816" s="83" t="s">
        <v>7450</v>
      </c>
      <c r="E1816" s="82">
        <v>10</v>
      </c>
      <c r="F1816" s="82">
        <v>134</v>
      </c>
      <c r="G1816" s="82">
        <v>50</v>
      </c>
      <c r="H1816" s="82">
        <v>50</v>
      </c>
      <c r="I1816" s="82">
        <v>0</v>
      </c>
    </row>
    <row r="1817">
      <c r="A1817" s="83">
        <v>10414</v>
      </c>
      <c r="B1817" s="83" t="s">
        <v>7451</v>
      </c>
      <c r="C1817" s="82" t="s">
        <v>7453</v>
      </c>
      <c r="D1817" s="83" t="s">
        <v>7450</v>
      </c>
      <c r="E1817" s="82">
        <v>1</v>
      </c>
      <c r="F1817" s="82">
        <v>0</v>
      </c>
      <c r="G1817" s="82">
        <v>188</v>
      </c>
      <c r="H1817" s="82">
        <v>188</v>
      </c>
      <c r="I1817" s="82">
        <v>0</v>
      </c>
    </row>
    <row r="1818">
      <c r="A1818" s="82">
        <v>10419</v>
      </c>
      <c r="B1818" s="82" t="s">
        <v>7454</v>
      </c>
      <c r="C1818" s="82" t="s">
        <v>7456</v>
      </c>
      <c r="D1818" s="82" t="s">
        <v>7457</v>
      </c>
      <c r="E1818" s="82">
        <v>0</v>
      </c>
      <c r="F1818" s="82">
        <v>216</v>
      </c>
      <c r="G1818" s="82">
        <v>80</v>
      </c>
      <c r="H1818" s="82">
        <v>80</v>
      </c>
      <c r="I1818" s="82">
        <v>0</v>
      </c>
    </row>
    <row r="1819">
      <c r="A1819" s="82">
        <v>10418</v>
      </c>
      <c r="B1819" s="82" t="s">
        <v>7458</v>
      </c>
      <c r="C1819" s="82" t="s">
        <v>7460</v>
      </c>
      <c r="D1819" s="82" t="s">
        <v>7457</v>
      </c>
      <c r="E1819" s="82">
        <v>5</v>
      </c>
      <c r="F1819" s="82">
        <v>0</v>
      </c>
      <c r="G1819" s="82">
        <v>178</v>
      </c>
      <c r="H1819" s="82">
        <v>178</v>
      </c>
      <c r="I1819" s="82">
        <v>0</v>
      </c>
    </row>
    <row r="1820">
      <c r="A1820" s="83">
        <v>10411</v>
      </c>
      <c r="B1820" s="83" t="s">
        <v>7461</v>
      </c>
      <c r="C1820" s="82" t="s">
        <v>7463</v>
      </c>
      <c r="D1820" s="83" t="s">
        <v>7464</v>
      </c>
      <c r="E1820" s="82">
        <v>0</v>
      </c>
      <c r="G1820" s="82">
        <v>1</v>
      </c>
      <c r="H1820" s="82">
        <v>1</v>
      </c>
      <c r="I1820" s="82">
        <v>0</v>
      </c>
    </row>
    <row r="1821">
      <c r="A1821" s="83">
        <v>10410</v>
      </c>
      <c r="B1821" s="83" t="s">
        <v>7465</v>
      </c>
      <c r="C1821" s="82" t="s">
        <v>7467</v>
      </c>
      <c r="D1821" s="83" t="s">
        <v>7464</v>
      </c>
      <c r="E1821" s="82">
        <v>0</v>
      </c>
      <c r="G1821" s="82">
        <v>1</v>
      </c>
      <c r="H1821" s="82">
        <v>1</v>
      </c>
      <c r="I1821" s="82">
        <v>0</v>
      </c>
    </row>
    <row r="1822">
      <c r="A1822" s="83">
        <v>11176</v>
      </c>
      <c r="B1822" s="83" t="s">
        <v>7468</v>
      </c>
      <c r="C1822" s="82" t="s">
        <v>7470</v>
      </c>
      <c r="D1822" s="83" t="s">
        <v>7471</v>
      </c>
      <c r="E1822" s="82">
        <v>0</v>
      </c>
      <c r="H1822" s="82" t="e">
        <v>#N/A</v>
      </c>
      <c r="I1822" s="82" t="e">
        <v>#N/A</v>
      </c>
    </row>
    <row r="1823">
      <c r="A1823" s="83">
        <v>10380</v>
      </c>
      <c r="B1823" s="83" t="s">
        <v>7472</v>
      </c>
      <c r="C1823" s="82" t="s">
        <v>7474</v>
      </c>
      <c r="D1823" s="83" t="s">
        <v>7475</v>
      </c>
      <c r="E1823" s="82">
        <v>52</v>
      </c>
      <c r="G1823" s="82">
        <v>8</v>
      </c>
      <c r="H1823" s="82">
        <v>8</v>
      </c>
      <c r="I1823" s="82">
        <v>0</v>
      </c>
    </row>
    <row r="1824">
      <c r="A1824" s="83">
        <v>10379</v>
      </c>
      <c r="B1824" s="83" t="s">
        <v>7476</v>
      </c>
      <c r="C1824" s="82" t="s">
        <v>7478</v>
      </c>
      <c r="D1824" s="83" t="s">
        <v>7479</v>
      </c>
      <c r="E1824" s="82">
        <v>52</v>
      </c>
      <c r="G1824" s="82">
        <v>14</v>
      </c>
      <c r="H1824" s="82">
        <v>14</v>
      </c>
      <c r="I1824" s="82">
        <v>0</v>
      </c>
    </row>
    <row r="1825">
      <c r="A1825" s="83">
        <v>10382</v>
      </c>
      <c r="B1825" s="83" t="s">
        <v>7480</v>
      </c>
      <c r="C1825" s="82" t="s">
        <v>7482</v>
      </c>
      <c r="D1825" s="83" t="s">
        <v>7483</v>
      </c>
      <c r="E1825" s="82">
        <v>15</v>
      </c>
      <c r="F1825" s="82">
        <v>147</v>
      </c>
      <c r="G1825" s="82">
        <v>15</v>
      </c>
      <c r="H1825" s="82">
        <v>15</v>
      </c>
      <c r="I1825" s="82">
        <v>0</v>
      </c>
    </row>
    <row r="1826">
      <c r="A1826" s="83">
        <v>10381</v>
      </c>
      <c r="B1826" s="83" t="s">
        <v>7484</v>
      </c>
      <c r="C1826" s="82" t="s">
        <v>7486</v>
      </c>
      <c r="D1826" s="83" t="s">
        <v>7487</v>
      </c>
      <c r="E1826" s="82">
        <v>11</v>
      </c>
      <c r="F1826" s="82">
        <v>194</v>
      </c>
      <c r="G1826" s="82">
        <v>19</v>
      </c>
      <c r="H1826" s="82">
        <v>19</v>
      </c>
      <c r="I1826" s="82">
        <v>0</v>
      </c>
    </row>
    <row r="1827">
      <c r="A1827" s="83">
        <v>10383</v>
      </c>
      <c r="B1827" s="83" t="s">
        <v>7488</v>
      </c>
      <c r="C1827" s="82" t="s">
        <v>7490</v>
      </c>
      <c r="D1827" s="83" t="s">
        <v>7491</v>
      </c>
      <c r="E1827" s="82">
        <v>0</v>
      </c>
      <c r="H1827" s="82" t="e">
        <v>#N/A</v>
      </c>
      <c r="I1827" s="82" t="e">
        <v>#N/A</v>
      </c>
    </row>
    <row r="1828">
      <c r="A1828" s="82">
        <v>10384</v>
      </c>
      <c r="B1828" s="82" t="s">
        <v>7492</v>
      </c>
      <c r="C1828" s="82" t="s">
        <v>7494</v>
      </c>
      <c r="D1828" s="82"/>
      <c r="E1828" s="82">
        <v>0</v>
      </c>
      <c r="H1828" s="82" t="e">
        <v>#N/A</v>
      </c>
      <c r="I1828" s="82" t="e">
        <v>#N/A</v>
      </c>
    </row>
    <row r="1829">
      <c r="A1829" s="82">
        <v>10416</v>
      </c>
      <c r="B1829" s="82" t="s">
        <v>7497</v>
      </c>
      <c r="C1829" s="82" t="s">
        <v>7499</v>
      </c>
      <c r="D1829" s="82" t="s">
        <v>7500</v>
      </c>
      <c r="E1829" s="82">
        <v>9</v>
      </c>
      <c r="H1829" s="82">
        <v>0</v>
      </c>
      <c r="I1829" s="82">
        <v>0</v>
      </c>
    </row>
    <row r="1830">
      <c r="A1830" s="82">
        <v>12149</v>
      </c>
      <c r="B1830" s="82" t="s">
        <v>7501</v>
      </c>
      <c r="C1830" s="82" t="s">
        <v>7503</v>
      </c>
      <c r="D1830" s="82" t="s">
        <v>7504</v>
      </c>
      <c r="E1830" s="82">
        <v>0</v>
      </c>
      <c r="G1830" s="82">
        <v>150</v>
      </c>
      <c r="H1830" s="82">
        <v>150</v>
      </c>
      <c r="I1830" s="82">
        <v>0</v>
      </c>
    </row>
    <row r="1831">
      <c r="A1831" s="82">
        <v>10417</v>
      </c>
      <c r="B1831" s="82" t="s">
        <v>7505</v>
      </c>
      <c r="C1831" s="82" t="s">
        <v>7507</v>
      </c>
      <c r="D1831" s="82" t="s">
        <v>7508</v>
      </c>
      <c r="E1831" s="82">
        <v>18</v>
      </c>
      <c r="H1831" s="82">
        <v>0</v>
      </c>
      <c r="I1831" s="82">
        <v>0</v>
      </c>
    </row>
    <row r="1832">
      <c r="A1832" s="82">
        <v>12148</v>
      </c>
      <c r="B1832" s="82" t="s">
        <v>7509</v>
      </c>
      <c r="C1832" s="82" t="s">
        <v>7511</v>
      </c>
      <c r="D1832" s="82" t="s">
        <v>7512</v>
      </c>
      <c r="E1832" s="82">
        <v>0</v>
      </c>
      <c r="H1832" s="82" t="e">
        <v>#N/A</v>
      </c>
      <c r="I1832" s="82" t="e">
        <v>#N/A</v>
      </c>
    </row>
    <row r="1833">
      <c r="A1833" s="83">
        <v>10427</v>
      </c>
      <c r="B1833" s="83" t="s">
        <v>7513</v>
      </c>
      <c r="C1833" s="82" t="s">
        <v>7515</v>
      </c>
      <c r="D1833" s="83" t="s">
        <v>7516</v>
      </c>
      <c r="E1833" s="82">
        <v>0</v>
      </c>
      <c r="H1833" s="82" t="e">
        <v>#N/A</v>
      </c>
      <c r="I1833" s="82" t="e">
        <v>#N/A</v>
      </c>
    </row>
    <row r="1834">
      <c r="A1834" s="83">
        <v>10370</v>
      </c>
      <c r="B1834" s="83" t="s">
        <v>7517</v>
      </c>
      <c r="C1834" s="82" t="s">
        <v>7519</v>
      </c>
      <c r="D1834" s="83" t="s">
        <v>7520</v>
      </c>
      <c r="E1834" s="82">
        <v>1</v>
      </c>
      <c r="F1834" s="82">
        <v>95</v>
      </c>
      <c r="G1834" s="82">
        <v>8</v>
      </c>
      <c r="H1834" s="82">
        <v>8</v>
      </c>
      <c r="I1834" s="82">
        <v>0</v>
      </c>
    </row>
    <row r="1835">
      <c r="A1835" s="83">
        <v>10369</v>
      </c>
      <c r="B1835" s="83" t="s">
        <v>7521</v>
      </c>
      <c r="C1835" s="82" t="s">
        <v>7523</v>
      </c>
      <c r="D1835" s="83" t="s">
        <v>7524</v>
      </c>
      <c r="E1835" s="82">
        <v>1</v>
      </c>
      <c r="F1835" s="82">
        <v>98</v>
      </c>
      <c r="G1835" s="82">
        <v>8</v>
      </c>
      <c r="H1835" s="82">
        <v>8</v>
      </c>
      <c r="I1835" s="82">
        <v>0</v>
      </c>
    </row>
    <row r="1836">
      <c r="A1836" s="83">
        <v>10372</v>
      </c>
      <c r="B1836" s="83" t="s">
        <v>7525</v>
      </c>
      <c r="C1836" s="82" t="s">
        <v>7527</v>
      </c>
      <c r="D1836" s="83" t="s">
        <v>11572</v>
      </c>
      <c r="E1836" s="82">
        <v>0</v>
      </c>
      <c r="H1836" s="82" t="e">
        <v>#N/A</v>
      </c>
      <c r="I1836" s="82" t="e">
        <v>#N/A</v>
      </c>
    </row>
    <row r="1837">
      <c r="A1837" s="83">
        <v>10371</v>
      </c>
      <c r="B1837" s="83" t="s">
        <v>7529</v>
      </c>
      <c r="C1837" s="82" t="s">
        <v>7531</v>
      </c>
      <c r="D1837" s="83" t="s">
        <v>11573</v>
      </c>
      <c r="E1837" s="82">
        <v>0</v>
      </c>
      <c r="H1837" s="82" t="e">
        <v>#N/A</v>
      </c>
      <c r="I1837" s="82" t="e">
        <v>#N/A</v>
      </c>
    </row>
    <row r="1838">
      <c r="A1838" s="83">
        <v>10374</v>
      </c>
      <c r="B1838" s="83" t="s">
        <v>7533</v>
      </c>
      <c r="C1838" s="82" t="s">
        <v>7535</v>
      </c>
      <c r="D1838" s="83" t="s">
        <v>11574</v>
      </c>
      <c r="E1838" s="82">
        <v>18</v>
      </c>
      <c r="F1838" s="82">
        <v>50</v>
      </c>
      <c r="G1838" s="82">
        <v>12</v>
      </c>
      <c r="H1838" s="82">
        <v>12</v>
      </c>
      <c r="I1838" s="82">
        <v>0</v>
      </c>
    </row>
    <row r="1839">
      <c r="A1839" s="83">
        <v>10373</v>
      </c>
      <c r="B1839" s="83" t="s">
        <v>7537</v>
      </c>
      <c r="C1839" s="82" t="s">
        <v>7539</v>
      </c>
      <c r="D1839" s="83" t="s">
        <v>11575</v>
      </c>
      <c r="E1839" s="82">
        <v>20</v>
      </c>
      <c r="F1839" s="82">
        <v>44</v>
      </c>
      <c r="G1839" s="82">
        <v>12</v>
      </c>
      <c r="H1839" s="82">
        <v>12</v>
      </c>
      <c r="I1839" s="82">
        <v>0</v>
      </c>
    </row>
    <row r="1840">
      <c r="A1840" s="83">
        <v>10425</v>
      </c>
      <c r="B1840" s="83" t="s">
        <v>7541</v>
      </c>
      <c r="C1840" s="82" t="s">
        <v>7543</v>
      </c>
      <c r="D1840" s="83" t="s">
        <v>7544</v>
      </c>
      <c r="E1840" s="82">
        <v>4</v>
      </c>
      <c r="G1840" s="82">
        <v>4</v>
      </c>
      <c r="H1840" s="82">
        <v>4</v>
      </c>
      <c r="I1840" s="82">
        <v>0</v>
      </c>
    </row>
    <row r="1841">
      <c r="A1841" s="83">
        <v>10435</v>
      </c>
      <c r="B1841" s="83" t="s">
        <v>7545</v>
      </c>
      <c r="C1841" s="82" t="s">
        <v>7547</v>
      </c>
      <c r="D1841" s="83" t="s">
        <v>7548</v>
      </c>
      <c r="E1841" s="82">
        <v>4</v>
      </c>
      <c r="H1841" s="82">
        <v>0</v>
      </c>
      <c r="I1841" s="82">
        <v>0</v>
      </c>
    </row>
    <row r="1842">
      <c r="A1842" s="82">
        <v>13702</v>
      </c>
      <c r="B1842" s="82" t="s">
        <v>7549</v>
      </c>
      <c r="C1842" s="82" t="s">
        <v>7551</v>
      </c>
      <c r="D1842" s="82" t="s">
        <v>7552</v>
      </c>
      <c r="E1842" s="82">
        <v>0</v>
      </c>
      <c r="H1842" s="82" t="e">
        <v>#N/A</v>
      </c>
      <c r="I1842" s="82" t="e">
        <v>#N/A</v>
      </c>
    </row>
    <row r="1843">
      <c r="A1843" s="83">
        <v>10399</v>
      </c>
      <c r="B1843" s="83" t="s">
        <v>7553</v>
      </c>
      <c r="C1843" s="82" t="s">
        <v>7555</v>
      </c>
      <c r="D1843" s="83" t="s">
        <v>7556</v>
      </c>
      <c r="E1843" s="82">
        <v>0</v>
      </c>
      <c r="G1843" s="82">
        <v>3</v>
      </c>
      <c r="H1843" s="82">
        <v>3</v>
      </c>
      <c r="I1843" s="82">
        <v>0</v>
      </c>
    </row>
    <row r="1844">
      <c r="A1844" s="83">
        <v>11706</v>
      </c>
      <c r="B1844" s="83" t="s">
        <v>7557</v>
      </c>
      <c r="C1844" s="82" t="s">
        <v>7559</v>
      </c>
      <c r="D1844" s="83" t="s">
        <v>7560</v>
      </c>
      <c r="E1844" s="82">
        <v>7</v>
      </c>
      <c r="F1844" s="82">
        <v>63</v>
      </c>
      <c r="G1844" s="82">
        <v>3</v>
      </c>
      <c r="H1844" s="82">
        <v>3</v>
      </c>
      <c r="I1844" s="82">
        <v>0</v>
      </c>
    </row>
    <row r="1845">
      <c r="A1845" s="83">
        <v>11705</v>
      </c>
      <c r="B1845" s="83" t="s">
        <v>7561</v>
      </c>
      <c r="C1845" s="82" t="s">
        <v>7563</v>
      </c>
      <c r="D1845" s="83" t="s">
        <v>7564</v>
      </c>
      <c r="E1845" s="82">
        <v>11</v>
      </c>
      <c r="F1845" s="82">
        <v>50</v>
      </c>
      <c r="G1845" s="82">
        <v>3</v>
      </c>
      <c r="H1845" s="82">
        <v>3</v>
      </c>
      <c r="I1845" s="82">
        <v>0</v>
      </c>
    </row>
    <row r="1846">
      <c r="A1846" s="83">
        <v>10394</v>
      </c>
      <c r="B1846" s="83" t="s">
        <v>11427</v>
      </c>
      <c r="C1846" s="82" t="s">
        <v>11430</v>
      </c>
      <c r="D1846" s="83" t="s">
        <v>11431</v>
      </c>
      <c r="E1846" s="82">
        <v>3</v>
      </c>
      <c r="G1846" s="82">
        <v>7</v>
      </c>
      <c r="H1846" s="82">
        <v>7</v>
      </c>
      <c r="I1846" s="82">
        <v>0</v>
      </c>
    </row>
    <row r="1847">
      <c r="A1847" s="83">
        <v>10393</v>
      </c>
      <c r="B1847" s="83" t="s">
        <v>11432</v>
      </c>
      <c r="C1847" s="82" t="s">
        <v>11434</v>
      </c>
      <c r="D1847" s="83" t="s">
        <v>11435</v>
      </c>
      <c r="E1847" s="82">
        <v>2</v>
      </c>
      <c r="G1847" s="82">
        <v>6</v>
      </c>
      <c r="H1847" s="82">
        <v>6</v>
      </c>
      <c r="I1847" s="82">
        <v>0</v>
      </c>
    </row>
    <row r="1848">
      <c r="A1848" s="83">
        <v>10396</v>
      </c>
      <c r="B1848" s="83" t="s">
        <v>7565</v>
      </c>
      <c r="C1848" s="82" t="s">
        <v>7567</v>
      </c>
      <c r="D1848" s="83" t="s">
        <v>7568</v>
      </c>
      <c r="E1848" s="82">
        <v>2</v>
      </c>
      <c r="F1848" s="82">
        <v>20</v>
      </c>
      <c r="G1848" s="82">
        <v>25</v>
      </c>
      <c r="H1848" s="82">
        <v>25</v>
      </c>
      <c r="I1848" s="82">
        <v>0</v>
      </c>
    </row>
    <row r="1849">
      <c r="A1849" s="83">
        <v>10395</v>
      </c>
      <c r="B1849" s="83" t="s">
        <v>7569</v>
      </c>
      <c r="C1849" s="82" t="s">
        <v>7571</v>
      </c>
      <c r="D1849" s="83" t="s">
        <v>7572</v>
      </c>
      <c r="E1849" s="82">
        <v>9</v>
      </c>
      <c r="F1849" s="82">
        <v>7</v>
      </c>
      <c r="G1849" s="82">
        <v>2</v>
      </c>
      <c r="H1849" s="82">
        <v>2</v>
      </c>
      <c r="I1849" s="82">
        <v>0</v>
      </c>
    </row>
    <row r="1850">
      <c r="A1850" s="83">
        <v>10440</v>
      </c>
      <c r="B1850" s="83" t="s">
        <v>7573</v>
      </c>
      <c r="C1850" s="82" t="s">
        <v>7575</v>
      </c>
      <c r="D1850" s="83" t="s">
        <v>7576</v>
      </c>
      <c r="E1850" s="82">
        <v>1</v>
      </c>
      <c r="G1850" s="82">
        <v>7</v>
      </c>
      <c r="H1850" s="82">
        <v>7</v>
      </c>
      <c r="I1850" s="82">
        <v>0</v>
      </c>
    </row>
    <row r="1851">
      <c r="A1851" s="83">
        <v>10439</v>
      </c>
      <c r="B1851" s="83" t="s">
        <v>7577</v>
      </c>
      <c r="C1851" s="82" t="s">
        <v>7579</v>
      </c>
      <c r="D1851" s="83" t="s">
        <v>7580</v>
      </c>
      <c r="E1851" s="82">
        <v>2</v>
      </c>
      <c r="G1851" s="82">
        <v>8</v>
      </c>
      <c r="H1851" s="82">
        <v>8</v>
      </c>
      <c r="I1851" s="82">
        <v>0</v>
      </c>
    </row>
    <row r="1852">
      <c r="A1852" s="83">
        <v>10441</v>
      </c>
      <c r="B1852" s="83" t="s">
        <v>7581</v>
      </c>
      <c r="C1852" s="82" t="s">
        <v>7583</v>
      </c>
      <c r="D1852" s="83" t="s">
        <v>7584</v>
      </c>
      <c r="E1852" s="82">
        <v>0</v>
      </c>
      <c r="H1852" s="82" t="e">
        <v>#N/A</v>
      </c>
      <c r="I1852" s="82" t="e">
        <v>#N/A</v>
      </c>
    </row>
    <row r="1853">
      <c r="A1853" s="83">
        <v>10438</v>
      </c>
      <c r="B1853" s="83" t="s">
        <v>7585</v>
      </c>
      <c r="C1853" s="82" t="s">
        <v>7587</v>
      </c>
      <c r="D1853" s="83" t="s">
        <v>7588</v>
      </c>
      <c r="E1853" s="82">
        <v>2</v>
      </c>
      <c r="F1853" s="82">
        <v>4</v>
      </c>
      <c r="G1853" s="82">
        <v>4</v>
      </c>
      <c r="H1853" s="82">
        <v>4</v>
      </c>
      <c r="I1853" s="82">
        <v>0</v>
      </c>
    </row>
    <row r="1854">
      <c r="A1854" s="83">
        <v>10436</v>
      </c>
      <c r="B1854" s="83" t="s">
        <v>7589</v>
      </c>
      <c r="C1854" s="82" t="s">
        <v>7591</v>
      </c>
      <c r="D1854" s="83" t="s">
        <v>7592</v>
      </c>
      <c r="E1854" s="82">
        <v>1</v>
      </c>
      <c r="F1854" s="82">
        <v>4</v>
      </c>
      <c r="G1854" s="82">
        <v>2</v>
      </c>
      <c r="H1854" s="82">
        <v>2</v>
      </c>
      <c r="I1854" s="82">
        <v>0</v>
      </c>
    </row>
    <row r="1855">
      <c r="A1855" s="83">
        <v>12136</v>
      </c>
      <c r="B1855" s="83" t="s">
        <v>7593</v>
      </c>
      <c r="C1855" s="82" t="s">
        <v>7595</v>
      </c>
      <c r="D1855" s="83" t="s">
        <v>11576</v>
      </c>
      <c r="E1855" s="82">
        <v>0</v>
      </c>
      <c r="F1855" s="82">
        <v>133</v>
      </c>
      <c r="G1855" s="82">
        <v>9</v>
      </c>
      <c r="H1855" s="82">
        <v>9</v>
      </c>
      <c r="I1855" s="82">
        <v>0</v>
      </c>
    </row>
    <row r="1856">
      <c r="A1856" s="83">
        <v>12035</v>
      </c>
      <c r="B1856" s="83" t="s">
        <v>7597</v>
      </c>
      <c r="C1856" s="82" t="s">
        <v>7599</v>
      </c>
      <c r="D1856" s="83" t="s">
        <v>11577</v>
      </c>
      <c r="E1856" s="82">
        <v>0</v>
      </c>
      <c r="F1856" s="82">
        <v>144</v>
      </c>
      <c r="G1856" s="82">
        <v>8</v>
      </c>
      <c r="H1856" s="82">
        <v>8</v>
      </c>
      <c r="I1856" s="82">
        <v>0</v>
      </c>
    </row>
    <row r="1857">
      <c r="A1857" s="83">
        <v>12813</v>
      </c>
      <c r="B1857" s="83" t="s">
        <v>7601</v>
      </c>
      <c r="C1857" s="82" t="s">
        <v>7603</v>
      </c>
      <c r="D1857" s="83" t="s">
        <v>7604</v>
      </c>
      <c r="E1857" s="82">
        <v>0</v>
      </c>
      <c r="F1857" s="82">
        <v>97</v>
      </c>
      <c r="G1857" s="82">
        <v>2</v>
      </c>
      <c r="H1857" s="82">
        <v>2</v>
      </c>
      <c r="I1857" s="82">
        <v>0</v>
      </c>
    </row>
    <row r="1858">
      <c r="A1858" s="83">
        <v>12085</v>
      </c>
      <c r="B1858" s="83" t="s">
        <v>7606</v>
      </c>
      <c r="C1858" s="82" t="s">
        <v>7608</v>
      </c>
      <c r="D1858" s="83" t="s">
        <v>7609</v>
      </c>
      <c r="E1858" s="82">
        <v>0</v>
      </c>
      <c r="H1858" s="82" t="e">
        <v>#N/A</v>
      </c>
      <c r="I1858" s="82" t="e">
        <v>#N/A</v>
      </c>
    </row>
    <row r="1859">
      <c r="A1859" s="83">
        <v>12137</v>
      </c>
      <c r="B1859" s="83" t="s">
        <v>7610</v>
      </c>
      <c r="C1859" s="82" t="s">
        <v>7612</v>
      </c>
      <c r="D1859" s="83" t="s">
        <v>7612</v>
      </c>
      <c r="E1859" s="82">
        <v>0</v>
      </c>
      <c r="F1859" s="82">
        <v>106</v>
      </c>
      <c r="G1859" s="82">
        <v>4</v>
      </c>
      <c r="H1859" s="82">
        <v>4</v>
      </c>
      <c r="I1859" s="82">
        <v>0</v>
      </c>
    </row>
    <row r="1860">
      <c r="A1860" s="83">
        <v>12144</v>
      </c>
      <c r="B1860" s="83" t="s">
        <v>7614</v>
      </c>
      <c r="C1860" s="82" t="s">
        <v>7616</v>
      </c>
      <c r="D1860" s="83" t="s">
        <v>11578</v>
      </c>
      <c r="E1860" s="82">
        <v>0</v>
      </c>
      <c r="F1860" s="82">
        <v>80</v>
      </c>
      <c r="G1860" s="82">
        <v>4</v>
      </c>
      <c r="H1860" s="82">
        <v>4</v>
      </c>
      <c r="I1860" s="82">
        <v>0</v>
      </c>
    </row>
    <row r="1861">
      <c r="A1861" s="83">
        <v>13538</v>
      </c>
      <c r="B1861" s="83" t="s">
        <v>7618</v>
      </c>
      <c r="C1861" s="82" t="s">
        <v>7620</v>
      </c>
      <c r="D1861" s="83" t="s">
        <v>7621</v>
      </c>
      <c r="E1861" s="82">
        <v>0</v>
      </c>
      <c r="F1861" s="82">
        <v>7</v>
      </c>
      <c r="H1861" s="82" t="e">
        <v>#N/A</v>
      </c>
      <c r="I1861" s="82" t="e">
        <v>#N/A</v>
      </c>
    </row>
    <row r="1862">
      <c r="A1862" s="83">
        <v>13433</v>
      </c>
      <c r="B1862" s="83" t="s">
        <v>7623</v>
      </c>
      <c r="C1862" s="82" t="s">
        <v>7625</v>
      </c>
      <c r="D1862" s="82" t="s">
        <v>11579</v>
      </c>
      <c r="E1862" s="82">
        <v>0</v>
      </c>
      <c r="G1862" s="82">
        <v>5</v>
      </c>
      <c r="H1862" s="82">
        <v>5</v>
      </c>
      <c r="I1862" s="82">
        <v>0</v>
      </c>
    </row>
    <row r="1863">
      <c r="A1863" s="83">
        <v>11944</v>
      </c>
      <c r="B1863" s="83" t="s">
        <v>7628</v>
      </c>
      <c r="C1863" s="82" t="s">
        <v>7630</v>
      </c>
      <c r="D1863" s="82" t="s">
        <v>11580</v>
      </c>
      <c r="E1863" s="82">
        <v>0</v>
      </c>
      <c r="G1863" s="82">
        <v>5</v>
      </c>
      <c r="H1863" s="82">
        <v>5</v>
      </c>
      <c r="I1863" s="82">
        <v>0</v>
      </c>
    </row>
    <row r="1864">
      <c r="A1864" s="83">
        <v>11945</v>
      </c>
      <c r="B1864" s="83" t="s">
        <v>7633</v>
      </c>
      <c r="C1864" s="82" t="s">
        <v>7635</v>
      </c>
      <c r="D1864" s="82" t="s">
        <v>11581</v>
      </c>
      <c r="E1864" s="82">
        <v>0</v>
      </c>
      <c r="G1864" s="82">
        <v>2</v>
      </c>
      <c r="H1864" s="82">
        <v>2</v>
      </c>
      <c r="I1864" s="82">
        <v>0</v>
      </c>
    </row>
    <row r="1865">
      <c r="A1865" s="83">
        <v>12036</v>
      </c>
      <c r="B1865" s="83" t="s">
        <v>7637</v>
      </c>
      <c r="C1865" s="82" t="s">
        <v>7639</v>
      </c>
      <c r="D1865" s="82" t="s">
        <v>11582</v>
      </c>
      <c r="E1865" s="82">
        <v>0</v>
      </c>
      <c r="G1865" s="82">
        <v>22</v>
      </c>
      <c r="H1865" s="82">
        <v>22</v>
      </c>
      <c r="I1865" s="82">
        <v>0</v>
      </c>
    </row>
    <row r="1866">
      <c r="A1866" s="83">
        <v>13432</v>
      </c>
      <c r="B1866" s="83" t="s">
        <v>7642</v>
      </c>
      <c r="C1866" s="82" t="s">
        <v>7644</v>
      </c>
      <c r="D1866" s="82" t="s">
        <v>11583</v>
      </c>
      <c r="E1866" s="82">
        <v>0</v>
      </c>
      <c r="H1866" s="82" t="e">
        <v>#N/A</v>
      </c>
      <c r="I1866" s="82" t="e">
        <v>#N/A</v>
      </c>
    </row>
    <row r="1867">
      <c r="A1867" s="83">
        <v>13435</v>
      </c>
      <c r="B1867" s="83" t="s">
        <v>7647</v>
      </c>
      <c r="C1867" s="82" t="s">
        <v>7649</v>
      </c>
      <c r="D1867" s="82" t="s">
        <v>11584</v>
      </c>
      <c r="E1867" s="82">
        <v>0</v>
      </c>
      <c r="H1867" s="82" t="e">
        <v>#N/A</v>
      </c>
      <c r="I1867" s="82" t="e">
        <v>#N/A</v>
      </c>
    </row>
    <row r="1868">
      <c r="A1868" s="83">
        <v>13436</v>
      </c>
      <c r="B1868" s="83" t="s">
        <v>7652</v>
      </c>
      <c r="C1868" s="82" t="s">
        <v>7654</v>
      </c>
      <c r="D1868" s="82" t="s">
        <v>11585</v>
      </c>
      <c r="E1868" s="82">
        <v>0</v>
      </c>
      <c r="H1868" s="82" t="e">
        <v>#N/A</v>
      </c>
      <c r="I1868" s="82" t="e">
        <v>#N/A</v>
      </c>
    </row>
    <row r="1869">
      <c r="A1869" s="83">
        <v>13537</v>
      </c>
      <c r="B1869" s="83" t="s">
        <v>7657</v>
      </c>
      <c r="C1869" s="82" t="s">
        <v>7659</v>
      </c>
      <c r="D1869" s="82" t="s">
        <v>11586</v>
      </c>
      <c r="E1869" s="82">
        <v>0</v>
      </c>
      <c r="F1869" s="82">
        <v>1</v>
      </c>
      <c r="H1869" s="82" t="e">
        <v>#N/A</v>
      </c>
      <c r="I1869" s="82" t="e">
        <v>#N/A</v>
      </c>
    </row>
    <row r="1870">
      <c r="A1870" s="83">
        <v>13671</v>
      </c>
      <c r="B1870" s="83" t="s">
        <v>7661</v>
      </c>
      <c r="C1870" s="82" t="s">
        <v>7663</v>
      </c>
      <c r="D1870" s="82" t="s">
        <v>11587</v>
      </c>
      <c r="E1870" s="82">
        <v>0</v>
      </c>
      <c r="H1870" s="82" t="e">
        <v>#N/A</v>
      </c>
      <c r="I1870" s="82" t="e">
        <v>#N/A</v>
      </c>
    </row>
    <row r="1871">
      <c r="A1871" s="83">
        <v>13437</v>
      </c>
      <c r="B1871" s="83" t="s">
        <v>7666</v>
      </c>
      <c r="C1871" s="82" t="s">
        <v>7668</v>
      </c>
      <c r="D1871" s="82" t="s">
        <v>11588</v>
      </c>
      <c r="E1871" s="82">
        <v>0</v>
      </c>
      <c r="H1871" s="82" t="e">
        <v>#N/A</v>
      </c>
      <c r="I1871" s="82" t="e">
        <v>#N/A</v>
      </c>
    </row>
    <row r="1872">
      <c r="A1872" s="83">
        <v>13533</v>
      </c>
      <c r="B1872" s="83" t="s">
        <v>7670</v>
      </c>
      <c r="C1872" s="82" t="s">
        <v>7672</v>
      </c>
      <c r="D1872" s="83" t="s">
        <v>7673</v>
      </c>
      <c r="E1872" s="82">
        <v>0</v>
      </c>
      <c r="G1872" s="82">
        <v>1</v>
      </c>
      <c r="H1872" s="82">
        <v>1</v>
      </c>
      <c r="I1872" s="82">
        <v>0</v>
      </c>
    </row>
    <row r="1873">
      <c r="A1873" s="83">
        <v>13434</v>
      </c>
      <c r="B1873" s="83" t="s">
        <v>7674</v>
      </c>
      <c r="C1873" s="82" t="s">
        <v>7676</v>
      </c>
      <c r="D1873" s="82" t="s">
        <v>11589</v>
      </c>
      <c r="E1873" s="82">
        <v>0</v>
      </c>
      <c r="F1873" s="82">
        <v>16</v>
      </c>
      <c r="H1873" s="82" t="e">
        <v>#N/A</v>
      </c>
      <c r="I1873" s="82" t="e">
        <v>#N/A</v>
      </c>
    </row>
    <row r="1874">
      <c r="A1874" s="83">
        <v>11942</v>
      </c>
      <c r="B1874" s="83" t="s">
        <v>7678</v>
      </c>
      <c r="C1874" s="82" t="s">
        <v>7680</v>
      </c>
      <c r="D1874" s="82" t="s">
        <v>11590</v>
      </c>
      <c r="E1874" s="82">
        <v>0</v>
      </c>
      <c r="F1874" s="82">
        <v>35</v>
      </c>
      <c r="G1874" s="82">
        <v>7</v>
      </c>
      <c r="H1874" s="82">
        <v>7</v>
      </c>
      <c r="I1874" s="82">
        <v>0</v>
      </c>
    </row>
    <row r="1875">
      <c r="A1875" s="83">
        <v>11943</v>
      </c>
      <c r="B1875" s="83" t="s">
        <v>7683</v>
      </c>
      <c r="C1875" s="82" t="s">
        <v>7685</v>
      </c>
      <c r="D1875" s="82" t="s">
        <v>11591</v>
      </c>
      <c r="E1875" s="82">
        <v>0</v>
      </c>
      <c r="F1875" s="82">
        <v>15</v>
      </c>
      <c r="G1875" s="82">
        <v>4</v>
      </c>
      <c r="H1875" s="82">
        <v>4</v>
      </c>
      <c r="I1875" s="82">
        <v>0</v>
      </c>
    </row>
    <row r="1876">
      <c r="A1876" s="83">
        <v>13524</v>
      </c>
      <c r="B1876" s="83" t="s">
        <v>7687</v>
      </c>
      <c r="C1876" s="82" t="s">
        <v>7689</v>
      </c>
      <c r="D1876" s="83" t="s">
        <v>7690</v>
      </c>
      <c r="E1876" s="82">
        <v>0</v>
      </c>
      <c r="H1876" s="82" t="e">
        <v>#N/A</v>
      </c>
      <c r="I1876" s="82" t="e">
        <v>#N/A</v>
      </c>
    </row>
    <row r="1877">
      <c r="A1877" s="83">
        <v>13907</v>
      </c>
      <c r="B1877" s="83" t="s">
        <v>7692</v>
      </c>
      <c r="C1877" s="82" t="s">
        <v>7694</v>
      </c>
      <c r="D1877" s="82" t="s">
        <v>7694</v>
      </c>
      <c r="E1877" s="82">
        <v>0</v>
      </c>
      <c r="F1877" s="82">
        <v>15</v>
      </c>
      <c r="G1877" s="82">
        <v>3</v>
      </c>
      <c r="H1877" s="82">
        <v>3</v>
      </c>
      <c r="I1877" s="82">
        <v>0</v>
      </c>
    </row>
    <row r="1878">
      <c r="A1878" s="83">
        <v>13778</v>
      </c>
      <c r="B1878" s="83" t="s">
        <v>7696</v>
      </c>
      <c r="C1878" s="82" t="s">
        <v>7698</v>
      </c>
      <c r="D1878" s="82" t="s">
        <v>7698</v>
      </c>
      <c r="E1878" s="82">
        <v>0</v>
      </c>
      <c r="F1878" s="82">
        <v>16</v>
      </c>
      <c r="G1878" s="82">
        <v>5</v>
      </c>
      <c r="H1878" s="82">
        <v>5</v>
      </c>
      <c r="I1878" s="82">
        <v>0</v>
      </c>
    </row>
    <row r="1879">
      <c r="A1879" s="83">
        <v>13992</v>
      </c>
      <c r="B1879" s="83" t="s">
        <v>7699</v>
      </c>
      <c r="C1879" s="82" t="s">
        <v>7701</v>
      </c>
      <c r="D1879" s="82" t="s">
        <v>7701</v>
      </c>
      <c r="E1879" s="82">
        <v>0</v>
      </c>
      <c r="F1879" s="82">
        <v>17</v>
      </c>
      <c r="H1879" s="82" t="e">
        <v>#N/A</v>
      </c>
      <c r="I1879" s="82" t="e">
        <v>#N/A</v>
      </c>
    </row>
    <row r="1880">
      <c r="A1880" s="83">
        <v>10614</v>
      </c>
      <c r="B1880" s="83" t="s">
        <v>7704</v>
      </c>
      <c r="C1880" s="82" t="s">
        <v>7706</v>
      </c>
      <c r="D1880" s="83" t="s">
        <v>7707</v>
      </c>
      <c r="E1880" s="82">
        <v>11</v>
      </c>
      <c r="F1880" s="82">
        <v>9</v>
      </c>
      <c r="G1880" s="82">
        <v>3</v>
      </c>
      <c r="H1880" s="82">
        <v>3</v>
      </c>
      <c r="I1880" s="82">
        <v>0</v>
      </c>
    </row>
    <row r="1881">
      <c r="A1881" s="83">
        <v>10615</v>
      </c>
      <c r="B1881" s="83" t="s">
        <v>7708</v>
      </c>
      <c r="C1881" s="82" t="s">
        <v>7710</v>
      </c>
      <c r="D1881" s="83" t="s">
        <v>7711</v>
      </c>
      <c r="E1881" s="82">
        <v>9</v>
      </c>
      <c r="F1881" s="82">
        <v>9</v>
      </c>
      <c r="G1881" s="82">
        <v>13</v>
      </c>
      <c r="H1881" s="82">
        <v>13</v>
      </c>
      <c r="I1881" s="82">
        <v>0</v>
      </c>
    </row>
    <row r="1882">
      <c r="A1882" s="83">
        <v>10628</v>
      </c>
      <c r="B1882" s="83" t="s">
        <v>7712</v>
      </c>
      <c r="C1882" s="82" t="s">
        <v>7714</v>
      </c>
      <c r="D1882" s="83" t="s">
        <v>7715</v>
      </c>
      <c r="E1882" s="82">
        <v>9</v>
      </c>
      <c r="G1882" s="82">
        <v>5</v>
      </c>
      <c r="H1882" s="82">
        <v>5</v>
      </c>
      <c r="I1882" s="82">
        <v>0</v>
      </c>
    </row>
    <row r="1883">
      <c r="A1883" s="83">
        <v>10627</v>
      </c>
      <c r="B1883" s="83" t="s">
        <v>7716</v>
      </c>
      <c r="C1883" s="82" t="s">
        <v>7718</v>
      </c>
      <c r="D1883" s="83" t="s">
        <v>7715</v>
      </c>
      <c r="E1883" s="82">
        <v>11</v>
      </c>
      <c r="G1883" s="82">
        <v>8</v>
      </c>
      <c r="H1883" s="82">
        <v>8</v>
      </c>
      <c r="I1883" s="82">
        <v>0</v>
      </c>
    </row>
    <row r="1884">
      <c r="A1884" s="83">
        <v>10630</v>
      </c>
      <c r="B1884" s="83" t="s">
        <v>7719</v>
      </c>
      <c r="C1884" s="82" t="s">
        <v>7721</v>
      </c>
      <c r="D1884" s="83" t="s">
        <v>7722</v>
      </c>
      <c r="E1884" s="82">
        <v>1</v>
      </c>
      <c r="F1884" s="82">
        <v>6</v>
      </c>
      <c r="G1884" s="82">
        <v>6</v>
      </c>
      <c r="H1884" s="82">
        <v>6</v>
      </c>
      <c r="I1884" s="82">
        <v>0</v>
      </c>
    </row>
    <row r="1885">
      <c r="A1885" s="83">
        <v>10629</v>
      </c>
      <c r="B1885" s="83" t="s">
        <v>7723</v>
      </c>
      <c r="C1885" s="82" t="s">
        <v>7725</v>
      </c>
      <c r="D1885" s="83" t="s">
        <v>7726</v>
      </c>
      <c r="E1885" s="82">
        <v>4</v>
      </c>
      <c r="F1885" s="82">
        <v>20</v>
      </c>
      <c r="G1885" s="82">
        <v>0</v>
      </c>
      <c r="H1885" s="82">
        <v>0</v>
      </c>
      <c r="I1885" s="82">
        <v>0</v>
      </c>
    </row>
    <row r="1886">
      <c r="A1886" s="83">
        <v>10632</v>
      </c>
      <c r="B1886" s="83" t="s">
        <v>7727</v>
      </c>
      <c r="C1886" s="82" t="s">
        <v>7729</v>
      </c>
      <c r="D1886" s="83" t="s">
        <v>7730</v>
      </c>
      <c r="E1886" s="82">
        <v>0</v>
      </c>
      <c r="H1886" s="82" t="e">
        <v>#N/A</v>
      </c>
      <c r="I1886" s="82" t="e">
        <v>#N/A</v>
      </c>
    </row>
    <row r="1887">
      <c r="A1887" s="83">
        <v>10631</v>
      </c>
      <c r="B1887" s="83" t="s">
        <v>7731</v>
      </c>
      <c r="C1887" s="82" t="s">
        <v>7733</v>
      </c>
      <c r="D1887" s="83" t="s">
        <v>7734</v>
      </c>
      <c r="E1887" s="82">
        <v>0</v>
      </c>
      <c r="H1887" s="82" t="e">
        <v>#N/A</v>
      </c>
      <c r="I1887" s="82" t="e">
        <v>#N/A</v>
      </c>
    </row>
    <row r="1888">
      <c r="A1888" s="83">
        <v>12748</v>
      </c>
      <c r="B1888" s="83" t="s">
        <v>7735</v>
      </c>
      <c r="C1888" s="82" t="s">
        <v>7737</v>
      </c>
      <c r="D1888" s="83" t="s">
        <v>7738</v>
      </c>
      <c r="E1888" s="82">
        <v>0</v>
      </c>
      <c r="F1888" s="82">
        <v>4</v>
      </c>
      <c r="G1888" s="82">
        <v>4</v>
      </c>
      <c r="H1888" s="82">
        <v>4</v>
      </c>
      <c r="I1888" s="82">
        <v>0</v>
      </c>
    </row>
    <row r="1889">
      <c r="A1889" s="83">
        <v>12747</v>
      </c>
      <c r="B1889" s="83" t="s">
        <v>7739</v>
      </c>
      <c r="C1889" s="82" t="s">
        <v>7741</v>
      </c>
      <c r="D1889" s="83" t="s">
        <v>7742</v>
      </c>
      <c r="E1889" s="82">
        <v>0</v>
      </c>
      <c r="F1889" s="82">
        <v>10</v>
      </c>
      <c r="G1889" s="82">
        <v>16</v>
      </c>
      <c r="H1889" s="82">
        <v>16</v>
      </c>
      <c r="I1889" s="82">
        <v>0</v>
      </c>
    </row>
    <row r="1890">
      <c r="A1890" s="83">
        <v>13668</v>
      </c>
      <c r="B1890" s="83" t="s">
        <v>7743</v>
      </c>
      <c r="C1890" s="82" t="s">
        <v>7745</v>
      </c>
      <c r="D1890" s="83" t="s">
        <v>7746</v>
      </c>
      <c r="E1890" s="82">
        <v>0</v>
      </c>
      <c r="H1890" s="82" t="e">
        <v>#N/A</v>
      </c>
      <c r="I1890" s="82" t="e">
        <v>#N/A</v>
      </c>
    </row>
    <row r="1891">
      <c r="A1891" s="83">
        <v>13667</v>
      </c>
      <c r="B1891" s="83" t="s">
        <v>7747</v>
      </c>
      <c r="C1891" s="82" t="s">
        <v>7749</v>
      </c>
      <c r="D1891" s="83" t="s">
        <v>7750</v>
      </c>
      <c r="E1891" s="82">
        <v>6</v>
      </c>
      <c r="H1891" s="82">
        <v>0</v>
      </c>
      <c r="I1891" s="82">
        <v>0</v>
      </c>
    </row>
    <row r="1892">
      <c r="A1892" s="83">
        <v>10624</v>
      </c>
      <c r="B1892" s="83" t="s">
        <v>7751</v>
      </c>
      <c r="C1892" s="82" t="s">
        <v>7753</v>
      </c>
      <c r="D1892" s="83" t="s">
        <v>7754</v>
      </c>
      <c r="E1892" s="82">
        <v>10</v>
      </c>
      <c r="F1892" s="82">
        <v>8</v>
      </c>
      <c r="G1892" s="82">
        <v>4</v>
      </c>
      <c r="H1892" s="82">
        <v>4</v>
      </c>
      <c r="I1892" s="82">
        <v>0</v>
      </c>
    </row>
    <row r="1893">
      <c r="A1893" s="83">
        <v>10623</v>
      </c>
      <c r="B1893" s="83" t="s">
        <v>7755</v>
      </c>
      <c r="C1893" s="82" t="s">
        <v>7757</v>
      </c>
      <c r="D1893" s="83" t="s">
        <v>7758</v>
      </c>
      <c r="E1893" s="82">
        <v>9</v>
      </c>
      <c r="F1893" s="82">
        <v>1</v>
      </c>
      <c r="G1893" s="82">
        <v>10</v>
      </c>
      <c r="H1893" s="82">
        <v>10</v>
      </c>
      <c r="I1893" s="82">
        <v>0</v>
      </c>
    </row>
    <row r="1894">
      <c r="A1894" s="83">
        <v>10626</v>
      </c>
      <c r="B1894" s="83" t="s">
        <v>7759</v>
      </c>
      <c r="C1894" s="82" t="s">
        <v>7761</v>
      </c>
      <c r="D1894" s="83" t="s">
        <v>7762</v>
      </c>
      <c r="E1894" s="82">
        <v>1</v>
      </c>
      <c r="F1894" s="82">
        <v>2</v>
      </c>
      <c r="G1894" s="82">
        <v>7</v>
      </c>
      <c r="H1894" s="82">
        <v>7</v>
      </c>
      <c r="I1894" s="82">
        <v>0</v>
      </c>
    </row>
    <row r="1895">
      <c r="A1895" s="83">
        <v>10625</v>
      </c>
      <c r="B1895" s="83" t="s">
        <v>7763</v>
      </c>
      <c r="C1895" s="82" t="s">
        <v>7765</v>
      </c>
      <c r="D1895" s="83" t="s">
        <v>7766</v>
      </c>
      <c r="E1895" s="82">
        <v>0</v>
      </c>
      <c r="F1895" s="82">
        <v>0</v>
      </c>
      <c r="G1895" s="82">
        <v>0</v>
      </c>
      <c r="H1895" s="82" t="e">
        <v>#N/A</v>
      </c>
      <c r="I1895" s="82" t="e">
        <v>#N/A</v>
      </c>
    </row>
    <row r="1896">
      <c r="A1896" s="83">
        <v>10636</v>
      </c>
      <c r="B1896" s="83" t="s">
        <v>7767</v>
      </c>
      <c r="C1896" s="82" t="s">
        <v>7769</v>
      </c>
      <c r="D1896" s="83" t="s">
        <v>7770</v>
      </c>
      <c r="E1896" s="82">
        <v>0</v>
      </c>
      <c r="H1896" s="82" t="e">
        <v>#N/A</v>
      </c>
      <c r="I1896" s="82" t="e">
        <v>#N/A</v>
      </c>
    </row>
    <row r="1897">
      <c r="A1897" s="83">
        <v>10635</v>
      </c>
      <c r="B1897" s="83" t="s">
        <v>7771</v>
      </c>
      <c r="C1897" s="82" t="s">
        <v>7773</v>
      </c>
      <c r="D1897" s="83" t="s">
        <v>7774</v>
      </c>
      <c r="E1897" s="82">
        <v>0</v>
      </c>
      <c r="H1897" s="82" t="e">
        <v>#N/A</v>
      </c>
      <c r="I1897" s="82" t="e">
        <v>#N/A</v>
      </c>
    </row>
    <row r="1898">
      <c r="A1898" s="82">
        <v>11171</v>
      </c>
      <c r="B1898" s="82" t="s">
        <v>7775</v>
      </c>
      <c r="C1898" s="82" t="s">
        <v>7777</v>
      </c>
      <c r="D1898" s="82"/>
      <c r="E1898" s="82">
        <v>0</v>
      </c>
      <c r="G1898" s="82">
        <v>1</v>
      </c>
      <c r="H1898" s="82">
        <v>1</v>
      </c>
      <c r="I1898" s="82">
        <v>0</v>
      </c>
    </row>
    <row r="1899">
      <c r="A1899" s="83">
        <v>11450</v>
      </c>
      <c r="B1899" s="83" t="s">
        <v>7778</v>
      </c>
      <c r="C1899" s="82" t="s">
        <v>7780</v>
      </c>
      <c r="D1899" s="83" t="s">
        <v>7781</v>
      </c>
      <c r="E1899" s="82">
        <v>0</v>
      </c>
      <c r="G1899" s="82">
        <v>3</v>
      </c>
      <c r="H1899" s="82">
        <v>3</v>
      </c>
      <c r="I1899" s="82">
        <v>0</v>
      </c>
    </row>
    <row r="1900">
      <c r="A1900" s="83">
        <v>12339</v>
      </c>
      <c r="B1900" s="83" t="s">
        <v>7782</v>
      </c>
      <c r="C1900" s="82" t="s">
        <v>7784</v>
      </c>
      <c r="D1900" s="83" t="s">
        <v>7785</v>
      </c>
      <c r="E1900" s="82">
        <v>1</v>
      </c>
      <c r="F1900" s="82">
        <v>21</v>
      </c>
      <c r="H1900" s="82">
        <v>0</v>
      </c>
      <c r="I1900" s="82">
        <v>0</v>
      </c>
    </row>
    <row r="1901">
      <c r="A1901" s="83">
        <v>12340</v>
      </c>
      <c r="B1901" s="83" t="s">
        <v>7786</v>
      </c>
      <c r="C1901" s="82" t="s">
        <v>7788</v>
      </c>
      <c r="D1901" s="83" t="s">
        <v>7789</v>
      </c>
      <c r="E1901" s="82">
        <v>2</v>
      </c>
      <c r="F1901" s="82">
        <v>19</v>
      </c>
      <c r="H1901" s="82">
        <v>0</v>
      </c>
      <c r="I1901" s="82">
        <v>0</v>
      </c>
    </row>
    <row r="1902">
      <c r="A1902" s="83">
        <v>13987</v>
      </c>
      <c r="B1902" s="83" t="s">
        <v>7790</v>
      </c>
      <c r="C1902" s="82" t="s">
        <v>7792</v>
      </c>
      <c r="D1902" s="83" t="s">
        <v>7793</v>
      </c>
      <c r="E1902" s="82">
        <v>0</v>
      </c>
      <c r="F1902" s="82">
        <v>34</v>
      </c>
      <c r="G1902" s="82">
        <v>3</v>
      </c>
      <c r="H1902" s="82">
        <v>3</v>
      </c>
      <c r="I1902" s="82">
        <v>0</v>
      </c>
    </row>
    <row r="1903">
      <c r="A1903" s="83">
        <v>11936</v>
      </c>
      <c r="B1903" s="83" t="s">
        <v>7795</v>
      </c>
      <c r="C1903" s="82" t="s">
        <v>7797</v>
      </c>
      <c r="D1903" s="83" t="s">
        <v>7798</v>
      </c>
      <c r="E1903" s="82">
        <v>0</v>
      </c>
      <c r="H1903" s="82" t="e">
        <v>#N/A</v>
      </c>
      <c r="I1903" s="82" t="e">
        <v>#N/A</v>
      </c>
    </row>
    <row r="1904">
      <c r="A1904" s="83">
        <v>12868</v>
      </c>
      <c r="B1904" s="83" t="s">
        <v>7800</v>
      </c>
      <c r="C1904" s="82" t="s">
        <v>7802</v>
      </c>
      <c r="D1904" s="83" t="s">
        <v>7802</v>
      </c>
      <c r="E1904" s="82">
        <v>0</v>
      </c>
      <c r="H1904" s="82" t="e">
        <v>#N/A</v>
      </c>
      <c r="I1904" s="82" t="e">
        <v>#N/A</v>
      </c>
    </row>
    <row r="1905">
      <c r="A1905" s="83">
        <v>13553</v>
      </c>
      <c r="B1905" s="83" t="s">
        <v>7804</v>
      </c>
      <c r="C1905" s="82" t="s">
        <v>7806</v>
      </c>
      <c r="D1905" s="83" t="s">
        <v>7807</v>
      </c>
      <c r="E1905" s="82">
        <v>1</v>
      </c>
      <c r="F1905" s="82">
        <v>12</v>
      </c>
      <c r="G1905" s="82">
        <v>7</v>
      </c>
      <c r="H1905" s="82">
        <v>7</v>
      </c>
      <c r="I1905" s="82">
        <v>0</v>
      </c>
    </row>
    <row r="1906">
      <c r="A1906" s="83">
        <v>13552</v>
      </c>
      <c r="B1906" s="83" t="s">
        <v>7808</v>
      </c>
      <c r="C1906" s="82" t="s">
        <v>7810</v>
      </c>
      <c r="D1906" s="83" t="s">
        <v>7811</v>
      </c>
      <c r="E1906" s="82">
        <v>1</v>
      </c>
      <c r="F1906" s="82">
        <v>10</v>
      </c>
      <c r="G1906" s="82">
        <v>6</v>
      </c>
      <c r="H1906" s="82">
        <v>6</v>
      </c>
      <c r="I1906" s="82">
        <v>0</v>
      </c>
    </row>
    <row r="1907">
      <c r="A1907" s="83">
        <v>13555</v>
      </c>
      <c r="B1907" s="83" t="s">
        <v>7812</v>
      </c>
      <c r="C1907" s="82" t="s">
        <v>7814</v>
      </c>
      <c r="D1907" s="83" t="s">
        <v>7815</v>
      </c>
      <c r="E1907" s="82">
        <v>3</v>
      </c>
      <c r="F1907" s="82">
        <v>15</v>
      </c>
      <c r="H1907" s="82">
        <v>0</v>
      </c>
      <c r="I1907" s="82">
        <v>0</v>
      </c>
    </row>
    <row r="1908">
      <c r="A1908" s="83">
        <v>13554</v>
      </c>
      <c r="B1908" s="83" t="s">
        <v>7816</v>
      </c>
      <c r="C1908" s="82" t="s">
        <v>7818</v>
      </c>
      <c r="D1908" s="83" t="s">
        <v>7819</v>
      </c>
      <c r="E1908" s="82">
        <v>3</v>
      </c>
      <c r="F1908" s="82">
        <v>25</v>
      </c>
      <c r="H1908" s="82">
        <v>0</v>
      </c>
      <c r="I1908" s="82">
        <v>0</v>
      </c>
    </row>
    <row r="1909">
      <c r="A1909" s="83">
        <v>13557</v>
      </c>
      <c r="B1909" s="83" t="s">
        <v>7820</v>
      </c>
      <c r="C1909" s="82" t="s">
        <v>7822</v>
      </c>
      <c r="D1909" s="83" t="s">
        <v>7823</v>
      </c>
      <c r="E1909" s="82">
        <v>4</v>
      </c>
      <c r="G1909" s="82">
        <v>1</v>
      </c>
      <c r="H1909" s="82">
        <v>1</v>
      </c>
      <c r="I1909" s="82">
        <v>0</v>
      </c>
    </row>
    <row r="1910">
      <c r="A1910" s="83">
        <v>13556</v>
      </c>
      <c r="B1910" s="83" t="s">
        <v>7824</v>
      </c>
      <c r="C1910" s="82" t="s">
        <v>7826</v>
      </c>
      <c r="D1910" s="83" t="s">
        <v>7827</v>
      </c>
      <c r="E1910" s="82">
        <v>5</v>
      </c>
      <c r="G1910" s="82">
        <v>1</v>
      </c>
      <c r="H1910" s="82">
        <v>1</v>
      </c>
      <c r="I1910" s="82">
        <v>0</v>
      </c>
    </row>
    <row r="1911">
      <c r="A1911" s="83">
        <v>13559</v>
      </c>
      <c r="B1911" s="83" t="s">
        <v>7828</v>
      </c>
      <c r="C1911" s="82" t="s">
        <v>7830</v>
      </c>
      <c r="D1911" s="83" t="s">
        <v>7831</v>
      </c>
      <c r="E1911" s="82">
        <v>0</v>
      </c>
      <c r="G1911" s="82">
        <v>2</v>
      </c>
      <c r="H1911" s="82">
        <v>2</v>
      </c>
      <c r="I1911" s="82">
        <v>0</v>
      </c>
    </row>
    <row r="1912">
      <c r="A1912" s="83">
        <v>13558</v>
      </c>
      <c r="B1912" s="83" t="s">
        <v>7832</v>
      </c>
      <c r="C1912" s="82" t="s">
        <v>7834</v>
      </c>
      <c r="D1912" s="83" t="s">
        <v>7835</v>
      </c>
      <c r="E1912" s="82">
        <v>0</v>
      </c>
      <c r="G1912" s="82">
        <v>5</v>
      </c>
      <c r="H1912" s="82">
        <v>5</v>
      </c>
      <c r="I1912" s="82">
        <v>0</v>
      </c>
    </row>
    <row r="1913">
      <c r="A1913" s="83">
        <v>13561</v>
      </c>
      <c r="B1913" s="83" t="s">
        <v>7836</v>
      </c>
      <c r="C1913" s="82" t="s">
        <v>7838</v>
      </c>
      <c r="D1913" s="83" t="s">
        <v>7839</v>
      </c>
      <c r="E1913" s="82">
        <v>0</v>
      </c>
      <c r="G1913" s="82">
        <v>2</v>
      </c>
      <c r="H1913" s="82">
        <v>2</v>
      </c>
      <c r="I1913" s="82">
        <v>0</v>
      </c>
    </row>
    <row r="1914">
      <c r="A1914" s="83">
        <v>13560</v>
      </c>
      <c r="B1914" s="83" t="s">
        <v>7840</v>
      </c>
      <c r="C1914" s="82" t="s">
        <v>7842</v>
      </c>
      <c r="D1914" s="83" t="s">
        <v>7843</v>
      </c>
      <c r="E1914" s="82">
        <v>3</v>
      </c>
      <c r="G1914" s="82">
        <v>1</v>
      </c>
      <c r="H1914" s="82">
        <v>1</v>
      </c>
      <c r="I1914" s="82">
        <v>0</v>
      </c>
    </row>
    <row r="1915">
      <c r="A1915" s="83">
        <v>13562</v>
      </c>
      <c r="B1915" s="83" t="s">
        <v>7844</v>
      </c>
      <c r="C1915" s="82" t="s">
        <v>7846</v>
      </c>
      <c r="D1915" s="83" t="s">
        <v>7847</v>
      </c>
      <c r="E1915" s="82">
        <v>0</v>
      </c>
      <c r="F1915" s="82">
        <v>12</v>
      </c>
      <c r="G1915" s="82">
        <v>3</v>
      </c>
      <c r="H1915" s="82">
        <v>3</v>
      </c>
      <c r="I1915" s="82">
        <v>0</v>
      </c>
    </row>
    <row r="1916">
      <c r="A1916" s="83">
        <v>13563</v>
      </c>
      <c r="B1916" s="83" t="s">
        <v>7848</v>
      </c>
      <c r="C1916" s="82" t="s">
        <v>7850</v>
      </c>
      <c r="D1916" s="83" t="s">
        <v>7851</v>
      </c>
      <c r="E1916" s="82">
        <v>0</v>
      </c>
      <c r="F1916" s="82">
        <v>17</v>
      </c>
      <c r="G1916" s="82">
        <v>3</v>
      </c>
      <c r="H1916" s="82">
        <v>3</v>
      </c>
      <c r="I1916" s="82">
        <v>0</v>
      </c>
    </row>
    <row r="1917">
      <c r="A1917" s="83">
        <v>13564</v>
      </c>
      <c r="B1917" s="83" t="s">
        <v>7852</v>
      </c>
      <c r="C1917" s="82" t="s">
        <v>7854</v>
      </c>
      <c r="D1917" s="83" t="s">
        <v>7855</v>
      </c>
      <c r="E1917" s="82">
        <v>0</v>
      </c>
      <c r="F1917" s="82">
        <v>8</v>
      </c>
      <c r="G1917" s="82">
        <v>2</v>
      </c>
      <c r="H1917" s="82">
        <v>2</v>
      </c>
      <c r="I1917" s="82">
        <v>0</v>
      </c>
    </row>
    <row r="1918">
      <c r="A1918" s="83">
        <v>13565</v>
      </c>
      <c r="B1918" s="83" t="s">
        <v>7856</v>
      </c>
      <c r="C1918" s="82" t="s">
        <v>7858</v>
      </c>
      <c r="D1918" s="83" t="s">
        <v>7859</v>
      </c>
      <c r="E1918" s="82">
        <v>0</v>
      </c>
      <c r="G1918" s="82">
        <v>2</v>
      </c>
      <c r="H1918" s="82">
        <v>2</v>
      </c>
      <c r="I1918" s="82">
        <v>0</v>
      </c>
    </row>
    <row r="1919">
      <c r="A1919" s="83">
        <v>13567</v>
      </c>
      <c r="B1919" s="83" t="s">
        <v>7860</v>
      </c>
      <c r="C1919" s="82" t="s">
        <v>7862</v>
      </c>
      <c r="D1919" s="83" t="s">
        <v>7863</v>
      </c>
      <c r="E1919" s="82">
        <v>2</v>
      </c>
      <c r="F1919" s="82">
        <v>5</v>
      </c>
      <c r="G1919" s="82">
        <v>3</v>
      </c>
      <c r="H1919" s="82">
        <v>3</v>
      </c>
      <c r="I1919" s="82">
        <v>0</v>
      </c>
    </row>
    <row r="1920">
      <c r="A1920" s="83">
        <v>13566</v>
      </c>
      <c r="B1920" s="83" t="s">
        <v>7864</v>
      </c>
      <c r="C1920" s="82" t="s">
        <v>7866</v>
      </c>
      <c r="D1920" s="83" t="s">
        <v>7867</v>
      </c>
      <c r="E1920" s="82">
        <v>1</v>
      </c>
      <c r="F1920" s="82">
        <v>3</v>
      </c>
      <c r="G1920" s="82">
        <v>3</v>
      </c>
      <c r="H1920" s="82">
        <v>3</v>
      </c>
      <c r="I1920" s="82">
        <v>0</v>
      </c>
    </row>
    <row r="1921">
      <c r="A1921" s="83">
        <v>13568</v>
      </c>
      <c r="B1921" s="83" t="s">
        <v>7868</v>
      </c>
      <c r="C1921" s="82" t="s">
        <v>7870</v>
      </c>
      <c r="D1921" s="83" t="s">
        <v>7871</v>
      </c>
      <c r="E1921" s="82">
        <v>0</v>
      </c>
      <c r="H1921" s="82" t="e">
        <v>#N/A</v>
      </c>
      <c r="I1921" s="82" t="e">
        <v>#N/A</v>
      </c>
    </row>
    <row r="1922">
      <c r="A1922" s="83">
        <v>13570</v>
      </c>
      <c r="B1922" s="83" t="s">
        <v>7872</v>
      </c>
      <c r="C1922" s="82" t="s">
        <v>7874</v>
      </c>
      <c r="D1922" s="83" t="s">
        <v>7875</v>
      </c>
      <c r="E1922" s="82">
        <v>0</v>
      </c>
      <c r="F1922" s="82">
        <v>15</v>
      </c>
      <c r="G1922" s="82">
        <v>1</v>
      </c>
      <c r="H1922" s="82">
        <v>1</v>
      </c>
      <c r="I1922" s="82">
        <v>0</v>
      </c>
    </row>
    <row r="1923">
      <c r="A1923" s="83">
        <v>13569</v>
      </c>
      <c r="B1923" s="83" t="s">
        <v>7876</v>
      </c>
      <c r="C1923" s="82" t="s">
        <v>7878</v>
      </c>
      <c r="D1923" s="83" t="s">
        <v>7879</v>
      </c>
      <c r="E1923" s="82">
        <v>5</v>
      </c>
      <c r="F1923" s="82">
        <v>13</v>
      </c>
      <c r="G1923" s="82">
        <v>1</v>
      </c>
      <c r="H1923" s="82">
        <v>1</v>
      </c>
      <c r="I1923" s="82">
        <v>0</v>
      </c>
    </row>
    <row r="1924">
      <c r="A1924" s="83">
        <v>14013</v>
      </c>
      <c r="B1924" s="83" t="s">
        <v>7880</v>
      </c>
      <c r="C1924" s="82" t="s">
        <v>7882</v>
      </c>
      <c r="D1924" s="83" t="s">
        <v>7883</v>
      </c>
      <c r="E1924" s="82">
        <v>6</v>
      </c>
      <c r="F1924" s="82">
        <v>12</v>
      </c>
      <c r="G1924" s="82">
        <v>10</v>
      </c>
      <c r="H1924" s="82">
        <v>10</v>
      </c>
      <c r="I1924" s="82">
        <v>0</v>
      </c>
    </row>
    <row r="1925">
      <c r="A1925" s="83">
        <v>14012</v>
      </c>
      <c r="B1925" s="83" t="s">
        <v>7884</v>
      </c>
      <c r="C1925" s="82" t="s">
        <v>7886</v>
      </c>
      <c r="D1925" s="83" t="s">
        <v>7887</v>
      </c>
      <c r="E1925" s="82">
        <v>6</v>
      </c>
      <c r="F1925" s="82">
        <v>8</v>
      </c>
      <c r="G1925" s="82">
        <v>6</v>
      </c>
      <c r="H1925" s="82">
        <v>6</v>
      </c>
      <c r="I1925" s="82">
        <v>0</v>
      </c>
    </row>
    <row r="1926">
      <c r="A1926" s="83">
        <v>14073</v>
      </c>
      <c r="B1926" s="83" t="s">
        <v>7888</v>
      </c>
      <c r="C1926" s="82" t="s">
        <v>7890</v>
      </c>
      <c r="D1926" s="83" t="s">
        <v>7891</v>
      </c>
      <c r="E1926" s="82">
        <v>0</v>
      </c>
      <c r="G1926" s="82">
        <v>3</v>
      </c>
      <c r="H1926" s="82">
        <v>3</v>
      </c>
      <c r="I1926" s="82">
        <v>0</v>
      </c>
    </row>
    <row r="1927">
      <c r="A1927" s="83">
        <v>13491</v>
      </c>
      <c r="B1927" s="83" t="s">
        <v>7893</v>
      </c>
      <c r="C1927" s="82" t="s">
        <v>7895</v>
      </c>
      <c r="D1927" s="83" t="s">
        <v>7896</v>
      </c>
      <c r="E1927" s="82">
        <v>0</v>
      </c>
      <c r="F1927" s="82">
        <v>95</v>
      </c>
      <c r="G1927" s="82">
        <v>3</v>
      </c>
      <c r="H1927" s="82">
        <v>3</v>
      </c>
      <c r="I1927" s="82">
        <v>0</v>
      </c>
    </row>
    <row r="1928">
      <c r="A1928" s="83">
        <v>14211</v>
      </c>
      <c r="B1928" s="83" t="s">
        <v>7898</v>
      </c>
      <c r="C1928" s="82" t="s">
        <v>7900</v>
      </c>
      <c r="D1928" s="83" t="s">
        <v>7901</v>
      </c>
      <c r="E1928" s="82">
        <v>0</v>
      </c>
      <c r="F1928" s="82">
        <v>57</v>
      </c>
      <c r="G1928" s="82">
        <v>3</v>
      </c>
      <c r="H1928" s="82">
        <v>3</v>
      </c>
      <c r="I1928" s="82">
        <v>0</v>
      </c>
    </row>
    <row r="1929">
      <c r="A1929" s="83">
        <v>12461</v>
      </c>
      <c r="B1929" s="83" t="s">
        <v>7903</v>
      </c>
      <c r="C1929" s="82" t="s">
        <v>7905</v>
      </c>
      <c r="D1929" s="83" t="s">
        <v>7906</v>
      </c>
      <c r="E1929" s="82">
        <v>0</v>
      </c>
      <c r="H1929" s="82" t="e">
        <v>#N/A</v>
      </c>
      <c r="I1929" s="82" t="e">
        <v>#N/A</v>
      </c>
    </row>
    <row r="1930">
      <c r="A1930" s="83">
        <v>12460</v>
      </c>
      <c r="B1930" s="83" t="s">
        <v>7907</v>
      </c>
      <c r="C1930" s="82" t="s">
        <v>7909</v>
      </c>
      <c r="D1930" s="83" t="s">
        <v>7910</v>
      </c>
      <c r="E1930" s="82">
        <v>0</v>
      </c>
      <c r="H1930" s="82" t="e">
        <v>#N/A</v>
      </c>
      <c r="I1930" s="82" t="e">
        <v>#N/A</v>
      </c>
    </row>
    <row r="1931">
      <c r="A1931" s="83">
        <v>11861</v>
      </c>
      <c r="B1931" s="83" t="s">
        <v>7911</v>
      </c>
      <c r="C1931" s="82" t="s">
        <v>7913</v>
      </c>
      <c r="D1931" s="83" t="s">
        <v>7914</v>
      </c>
      <c r="E1931" s="82">
        <v>0</v>
      </c>
      <c r="F1931" s="82">
        <v>37</v>
      </c>
      <c r="G1931" s="82">
        <v>2</v>
      </c>
      <c r="H1931" s="82">
        <v>2</v>
      </c>
      <c r="I1931" s="82">
        <v>0</v>
      </c>
    </row>
    <row r="1932">
      <c r="A1932" s="83">
        <v>11860</v>
      </c>
      <c r="B1932" s="83" t="s">
        <v>7915</v>
      </c>
      <c r="C1932" s="82" t="s">
        <v>7917</v>
      </c>
      <c r="D1932" s="83" t="s">
        <v>7918</v>
      </c>
      <c r="E1932" s="82">
        <v>0</v>
      </c>
      <c r="F1932" s="82">
        <v>0</v>
      </c>
      <c r="G1932" s="82">
        <v>2</v>
      </c>
      <c r="H1932" s="82">
        <v>2</v>
      </c>
      <c r="I1932" s="82">
        <v>0</v>
      </c>
    </row>
    <row r="1933">
      <c r="A1933" s="83">
        <v>12079</v>
      </c>
      <c r="B1933" s="83" t="s">
        <v>7919</v>
      </c>
      <c r="C1933" s="82" t="s">
        <v>7921</v>
      </c>
      <c r="D1933" s="83" t="s">
        <v>7922</v>
      </c>
      <c r="E1933" s="82">
        <v>0</v>
      </c>
      <c r="F1933" s="82">
        <v>162</v>
      </c>
      <c r="G1933" s="82">
        <v>0</v>
      </c>
      <c r="H1933" s="82" t="e">
        <v>#N/A</v>
      </c>
      <c r="I1933" s="82" t="e">
        <v>#N/A</v>
      </c>
    </row>
    <row r="1934">
      <c r="A1934" s="83">
        <v>12078</v>
      </c>
      <c r="B1934" s="83" t="s">
        <v>7923</v>
      </c>
      <c r="C1934" s="82" t="s">
        <v>7925</v>
      </c>
      <c r="D1934" s="83" t="s">
        <v>7926</v>
      </c>
      <c r="E1934" s="82">
        <v>0</v>
      </c>
      <c r="F1934" s="82">
        <v>156</v>
      </c>
      <c r="G1934" s="82">
        <v>1</v>
      </c>
      <c r="H1934" s="82">
        <v>1</v>
      </c>
      <c r="I1934" s="82">
        <v>0</v>
      </c>
    </row>
    <row r="1935">
      <c r="A1935" s="83">
        <v>12077</v>
      </c>
      <c r="B1935" s="83" t="s">
        <v>7927</v>
      </c>
      <c r="C1935" s="82" t="s">
        <v>7929</v>
      </c>
      <c r="D1935" s="83" t="s">
        <v>7930</v>
      </c>
      <c r="E1935" s="82">
        <v>0</v>
      </c>
      <c r="F1935" s="82">
        <v>80</v>
      </c>
      <c r="G1935" s="82">
        <v>12</v>
      </c>
      <c r="H1935" s="82">
        <v>12</v>
      </c>
      <c r="I1935" s="82">
        <v>0</v>
      </c>
    </row>
    <row r="1936">
      <c r="A1936" s="83">
        <v>12076</v>
      </c>
      <c r="B1936" s="83" t="s">
        <v>7931</v>
      </c>
      <c r="C1936" s="82" t="s">
        <v>7933</v>
      </c>
      <c r="D1936" s="83" t="s">
        <v>7934</v>
      </c>
      <c r="E1936" s="82">
        <v>0</v>
      </c>
      <c r="F1936" s="82">
        <v>80</v>
      </c>
      <c r="G1936" s="82">
        <v>12</v>
      </c>
      <c r="H1936" s="82">
        <v>12</v>
      </c>
      <c r="I1936" s="82">
        <v>0</v>
      </c>
    </row>
    <row r="1937">
      <c r="A1937" s="82">
        <v>12171</v>
      </c>
      <c r="B1937" s="82" t="s">
        <v>7935</v>
      </c>
      <c r="C1937" s="82" t="s">
        <v>7937</v>
      </c>
      <c r="D1937" s="82"/>
      <c r="E1937" s="82">
        <v>0</v>
      </c>
      <c r="G1937" s="82">
        <v>1</v>
      </c>
      <c r="H1937" s="82">
        <v>1</v>
      </c>
      <c r="I1937" s="82">
        <v>0</v>
      </c>
    </row>
    <row r="1938">
      <c r="A1938" s="82">
        <v>12170</v>
      </c>
      <c r="B1938" s="82" t="s">
        <v>7938</v>
      </c>
      <c r="C1938" s="82" t="s">
        <v>7940</v>
      </c>
      <c r="D1938" s="82"/>
      <c r="E1938" s="82">
        <v>0</v>
      </c>
      <c r="G1938" s="82">
        <v>1</v>
      </c>
      <c r="H1938" s="82">
        <v>1</v>
      </c>
      <c r="I1938" s="82">
        <v>0</v>
      </c>
    </row>
    <row r="1939">
      <c r="A1939" s="83">
        <v>12403</v>
      </c>
      <c r="B1939" s="83" t="s">
        <v>7941</v>
      </c>
      <c r="C1939" s="82" t="s">
        <v>7943</v>
      </c>
      <c r="D1939" s="83" t="s">
        <v>7944</v>
      </c>
      <c r="E1939" s="82">
        <v>1</v>
      </c>
      <c r="F1939" s="82">
        <v>0</v>
      </c>
      <c r="H1939" s="82">
        <v>0</v>
      </c>
      <c r="I1939" s="82">
        <v>0</v>
      </c>
    </row>
    <row r="1940">
      <c r="A1940" s="83">
        <v>12402</v>
      </c>
      <c r="B1940" s="83" t="s">
        <v>7945</v>
      </c>
      <c r="C1940" s="82" t="s">
        <v>7947</v>
      </c>
      <c r="D1940" s="83" t="s">
        <v>7948</v>
      </c>
      <c r="E1940" s="82">
        <v>0</v>
      </c>
      <c r="F1940" s="82">
        <v>2</v>
      </c>
      <c r="H1940" s="82" t="e">
        <v>#N/A</v>
      </c>
      <c r="I1940" s="82" t="e">
        <v>#N/A</v>
      </c>
    </row>
    <row r="1941">
      <c r="A1941" s="83">
        <v>12175</v>
      </c>
      <c r="B1941" s="83" t="s">
        <v>7949</v>
      </c>
      <c r="C1941" s="82" t="s">
        <v>7951</v>
      </c>
      <c r="D1941" s="83" t="s">
        <v>7944</v>
      </c>
      <c r="E1941" s="82">
        <v>0</v>
      </c>
      <c r="H1941" s="82" t="e">
        <v>#N/A</v>
      </c>
      <c r="I1941" s="82" t="e">
        <v>#N/A</v>
      </c>
    </row>
    <row r="1942">
      <c r="A1942" s="83">
        <v>12174</v>
      </c>
      <c r="B1942" s="83" t="s">
        <v>7952</v>
      </c>
      <c r="C1942" s="82" t="s">
        <v>7954</v>
      </c>
      <c r="D1942" s="83" t="s">
        <v>7948</v>
      </c>
      <c r="E1942" s="82">
        <v>0</v>
      </c>
      <c r="H1942" s="82" t="e">
        <v>#N/A</v>
      </c>
      <c r="I1942" s="82" t="e">
        <v>#N/A</v>
      </c>
    </row>
    <row r="1943">
      <c r="A1943" s="83">
        <v>10576</v>
      </c>
      <c r="B1943" s="83" t="s">
        <v>7955</v>
      </c>
      <c r="C1943" s="82" t="s">
        <v>7957</v>
      </c>
      <c r="D1943" s="83" t="s">
        <v>7958</v>
      </c>
      <c r="E1943" s="82">
        <v>1</v>
      </c>
      <c r="G1943" s="82">
        <v>0</v>
      </c>
      <c r="H1943" s="82">
        <v>0</v>
      </c>
      <c r="I1943" s="82">
        <v>0</v>
      </c>
    </row>
    <row r="1944">
      <c r="A1944" s="83">
        <v>10575</v>
      </c>
      <c r="B1944" s="83" t="s">
        <v>7959</v>
      </c>
      <c r="C1944" s="82" t="s">
        <v>7961</v>
      </c>
      <c r="D1944" s="83" t="s">
        <v>7962</v>
      </c>
      <c r="E1944" s="82">
        <v>0</v>
      </c>
      <c r="G1944" s="82">
        <v>1</v>
      </c>
      <c r="H1944" s="82">
        <v>1</v>
      </c>
      <c r="I1944" s="82">
        <v>0</v>
      </c>
    </row>
    <row r="1945">
      <c r="A1945" s="83">
        <v>12140</v>
      </c>
      <c r="B1945" s="83" t="s">
        <v>7963</v>
      </c>
      <c r="C1945" s="82" t="s">
        <v>7965</v>
      </c>
      <c r="D1945" s="83" t="s">
        <v>7966</v>
      </c>
      <c r="E1945" s="82">
        <v>1</v>
      </c>
      <c r="G1945" s="82">
        <v>15</v>
      </c>
      <c r="H1945" s="82">
        <v>15</v>
      </c>
      <c r="I1945" s="82">
        <v>0</v>
      </c>
    </row>
    <row r="1946">
      <c r="A1946" s="83">
        <v>12139</v>
      </c>
      <c r="B1946" s="83" t="s">
        <v>7967</v>
      </c>
      <c r="C1946" s="82" t="s">
        <v>7969</v>
      </c>
      <c r="D1946" s="83" t="s">
        <v>7970</v>
      </c>
      <c r="E1946" s="82">
        <v>0</v>
      </c>
      <c r="G1946" s="82">
        <v>13</v>
      </c>
      <c r="H1946" s="82">
        <v>13</v>
      </c>
      <c r="I1946" s="82">
        <v>0</v>
      </c>
    </row>
    <row r="1947">
      <c r="A1947" s="83">
        <v>10579</v>
      </c>
      <c r="B1947" s="83" t="s">
        <v>7971</v>
      </c>
      <c r="C1947" s="82" t="s">
        <v>7973</v>
      </c>
      <c r="D1947" s="83" t="s">
        <v>7974</v>
      </c>
      <c r="E1947" s="82">
        <v>0</v>
      </c>
      <c r="F1947" s="82">
        <v>54</v>
      </c>
      <c r="H1947" s="82" t="e">
        <v>#N/A</v>
      </c>
      <c r="I1947" s="82" t="e">
        <v>#N/A</v>
      </c>
    </row>
    <row r="1948">
      <c r="A1948" s="83">
        <v>10578</v>
      </c>
      <c r="B1948" s="83" t="s">
        <v>7975</v>
      </c>
      <c r="C1948" s="82" t="s">
        <v>7977</v>
      </c>
      <c r="D1948" s="83" t="s">
        <v>7978</v>
      </c>
      <c r="E1948" s="82">
        <v>10</v>
      </c>
      <c r="G1948" s="82">
        <v>0</v>
      </c>
      <c r="H1948" s="82">
        <v>0</v>
      </c>
      <c r="I1948" s="82">
        <v>0</v>
      </c>
    </row>
    <row r="1949">
      <c r="A1949" s="83">
        <v>10577</v>
      </c>
      <c r="B1949" s="83" t="s">
        <v>7979</v>
      </c>
      <c r="C1949" s="82" t="s">
        <v>7981</v>
      </c>
      <c r="D1949" s="83" t="s">
        <v>7982</v>
      </c>
      <c r="E1949" s="82">
        <v>4</v>
      </c>
      <c r="G1949" s="82">
        <v>1</v>
      </c>
      <c r="H1949" s="82">
        <v>1</v>
      </c>
      <c r="I1949" s="82">
        <v>0</v>
      </c>
    </row>
    <row r="1950">
      <c r="A1950" s="83">
        <v>12162</v>
      </c>
      <c r="B1950" s="83" t="s">
        <v>7983</v>
      </c>
      <c r="C1950" s="82" t="s">
        <v>7985</v>
      </c>
      <c r="D1950" s="83" t="s">
        <v>7986</v>
      </c>
      <c r="E1950" s="82">
        <v>0</v>
      </c>
      <c r="H1950" s="82" t="e">
        <v>#N/A</v>
      </c>
      <c r="I1950" s="82" t="e">
        <v>#N/A</v>
      </c>
    </row>
    <row r="1951">
      <c r="A1951" s="83">
        <v>12089</v>
      </c>
      <c r="B1951" s="83" t="s">
        <v>7987</v>
      </c>
      <c r="C1951" s="82" t="s">
        <v>7989</v>
      </c>
      <c r="D1951" s="83" t="s">
        <v>7990</v>
      </c>
      <c r="E1951" s="82">
        <v>0</v>
      </c>
      <c r="H1951" s="82" t="e">
        <v>#N/A</v>
      </c>
      <c r="I1951" s="82" t="e">
        <v>#N/A</v>
      </c>
    </row>
    <row r="1952">
      <c r="A1952" s="83">
        <v>10588</v>
      </c>
      <c r="B1952" s="83" t="s">
        <v>7991</v>
      </c>
      <c r="C1952" s="82" t="s">
        <v>7993</v>
      </c>
      <c r="D1952" s="83" t="s">
        <v>7994</v>
      </c>
      <c r="E1952" s="82">
        <v>0</v>
      </c>
      <c r="F1952" s="82">
        <v>54</v>
      </c>
      <c r="H1952" s="82" t="e">
        <v>#N/A</v>
      </c>
      <c r="I1952" s="82" t="e">
        <v>#N/A</v>
      </c>
    </row>
    <row r="1953">
      <c r="A1953" s="83">
        <v>10589</v>
      </c>
      <c r="B1953" s="83" t="s">
        <v>7995</v>
      </c>
      <c r="C1953" s="82" t="s">
        <v>7997</v>
      </c>
      <c r="D1953" s="83" t="s">
        <v>7998</v>
      </c>
      <c r="E1953" s="82">
        <v>0</v>
      </c>
      <c r="H1953" s="82" t="e">
        <v>#N/A</v>
      </c>
      <c r="I1953" s="82" t="e">
        <v>#N/A</v>
      </c>
    </row>
    <row r="1954">
      <c r="A1954" s="83">
        <v>10581</v>
      </c>
      <c r="B1954" s="83" t="s">
        <v>7999</v>
      </c>
      <c r="C1954" s="82" t="s">
        <v>8001</v>
      </c>
      <c r="D1954" s="83" t="s">
        <v>8002</v>
      </c>
      <c r="E1954" s="82">
        <v>20</v>
      </c>
      <c r="F1954" s="82">
        <v>14</v>
      </c>
      <c r="G1954" s="82">
        <v>7</v>
      </c>
      <c r="H1954" s="82">
        <v>7</v>
      </c>
      <c r="I1954" s="82">
        <v>0</v>
      </c>
    </row>
    <row r="1955">
      <c r="A1955" s="83">
        <v>10580</v>
      </c>
      <c r="B1955" s="83" t="s">
        <v>8003</v>
      </c>
      <c r="C1955" s="82" t="s">
        <v>8005</v>
      </c>
      <c r="D1955" s="83" t="s">
        <v>8006</v>
      </c>
      <c r="E1955" s="82">
        <v>20</v>
      </c>
      <c r="F1955" s="82">
        <v>18</v>
      </c>
      <c r="G1955" s="82">
        <v>9</v>
      </c>
      <c r="H1955" s="82">
        <v>9</v>
      </c>
      <c r="I1955" s="82">
        <v>0</v>
      </c>
    </row>
    <row r="1956">
      <c r="A1956" s="83">
        <v>10591</v>
      </c>
      <c r="B1956" s="83" t="s">
        <v>8007</v>
      </c>
      <c r="C1956" s="82" t="s">
        <v>8009</v>
      </c>
      <c r="D1956" s="83" t="s">
        <v>8010</v>
      </c>
      <c r="E1956" s="82">
        <v>6</v>
      </c>
      <c r="F1956" s="82">
        <v>19</v>
      </c>
      <c r="G1956" s="82">
        <v>0</v>
      </c>
      <c r="H1956" s="82">
        <v>0</v>
      </c>
      <c r="I1956" s="82">
        <v>0</v>
      </c>
    </row>
    <row r="1957">
      <c r="A1957" s="83">
        <v>10590</v>
      </c>
      <c r="B1957" s="83" t="s">
        <v>8011</v>
      </c>
      <c r="C1957" s="82" t="s">
        <v>8013</v>
      </c>
      <c r="D1957" s="83" t="s">
        <v>8014</v>
      </c>
      <c r="E1957" s="82">
        <v>9</v>
      </c>
      <c r="F1957" s="82">
        <v>18</v>
      </c>
      <c r="G1957" s="82">
        <v>2</v>
      </c>
      <c r="H1957" s="82">
        <v>2</v>
      </c>
      <c r="I1957" s="82">
        <v>0</v>
      </c>
    </row>
    <row r="1958">
      <c r="A1958" s="83">
        <v>10583</v>
      </c>
      <c r="B1958" s="83" t="s">
        <v>8015</v>
      </c>
      <c r="C1958" s="82" t="s">
        <v>8017</v>
      </c>
      <c r="D1958" s="83" t="s">
        <v>8010</v>
      </c>
      <c r="E1958" s="82">
        <v>0</v>
      </c>
      <c r="F1958" s="82">
        <v>244</v>
      </c>
      <c r="G1958" s="82">
        <v>17</v>
      </c>
      <c r="H1958" s="82">
        <v>17</v>
      </c>
      <c r="I1958" s="82">
        <v>0</v>
      </c>
    </row>
    <row r="1959">
      <c r="A1959" s="83">
        <v>10582</v>
      </c>
      <c r="B1959" s="83" t="s">
        <v>8019</v>
      </c>
      <c r="C1959" s="82" t="s">
        <v>8021</v>
      </c>
      <c r="D1959" s="83" t="s">
        <v>8014</v>
      </c>
      <c r="E1959" s="82">
        <v>10</v>
      </c>
      <c r="F1959" s="82">
        <v>291</v>
      </c>
      <c r="G1959" s="82">
        <v>44</v>
      </c>
      <c r="H1959" s="82">
        <v>44</v>
      </c>
      <c r="I1959" s="82">
        <v>0</v>
      </c>
    </row>
    <row r="1960">
      <c r="A1960" s="83">
        <v>11256</v>
      </c>
      <c r="B1960" s="83" t="s">
        <v>8023</v>
      </c>
      <c r="C1960" s="82" t="s">
        <v>8025</v>
      </c>
      <c r="D1960" s="83" t="s">
        <v>8026</v>
      </c>
      <c r="E1960" s="82">
        <v>14</v>
      </c>
      <c r="F1960" s="82">
        <v>7</v>
      </c>
      <c r="G1960" s="82">
        <v>18</v>
      </c>
      <c r="H1960" s="82">
        <v>18</v>
      </c>
      <c r="I1960" s="82">
        <v>0</v>
      </c>
    </row>
    <row r="1961">
      <c r="A1961" s="83">
        <v>11255</v>
      </c>
      <c r="B1961" s="83" t="s">
        <v>8027</v>
      </c>
      <c r="C1961" s="82" t="s">
        <v>8029</v>
      </c>
      <c r="D1961" s="83" t="s">
        <v>8030</v>
      </c>
      <c r="E1961" s="82">
        <v>14</v>
      </c>
      <c r="F1961" s="82">
        <v>7</v>
      </c>
      <c r="G1961" s="82">
        <v>21</v>
      </c>
      <c r="H1961" s="82">
        <v>21</v>
      </c>
      <c r="I1961" s="82">
        <v>0</v>
      </c>
    </row>
    <row r="1962">
      <c r="A1962" s="83">
        <v>13820</v>
      </c>
      <c r="B1962" s="83" t="s">
        <v>8031</v>
      </c>
      <c r="C1962" s="82" t="s">
        <v>8033</v>
      </c>
      <c r="D1962" s="83" t="s">
        <v>8034</v>
      </c>
      <c r="E1962" s="82">
        <v>20</v>
      </c>
      <c r="F1962" s="82">
        <v>15</v>
      </c>
      <c r="G1962" s="82">
        <v>14</v>
      </c>
      <c r="H1962" s="82">
        <v>14</v>
      </c>
      <c r="I1962" s="82">
        <v>0</v>
      </c>
    </row>
    <row r="1963">
      <c r="A1963" s="83">
        <v>13684</v>
      </c>
      <c r="B1963" s="83" t="s">
        <v>8035</v>
      </c>
      <c r="C1963" s="82" t="s">
        <v>8037</v>
      </c>
      <c r="D1963" s="83" t="s">
        <v>8038</v>
      </c>
      <c r="E1963" s="82">
        <v>20</v>
      </c>
      <c r="H1963" s="82">
        <v>0</v>
      </c>
      <c r="I1963" s="82">
        <v>0</v>
      </c>
    </row>
    <row r="1964">
      <c r="A1964" s="83">
        <v>13685</v>
      </c>
      <c r="B1964" s="83" t="s">
        <v>8039</v>
      </c>
      <c r="C1964" s="82" t="s">
        <v>8041</v>
      </c>
      <c r="D1964" s="83" t="s">
        <v>8042</v>
      </c>
      <c r="E1964" s="82">
        <v>18</v>
      </c>
      <c r="H1964" s="82">
        <v>0</v>
      </c>
      <c r="I1964" s="82">
        <v>0</v>
      </c>
    </row>
    <row r="1965">
      <c r="A1965" s="83">
        <v>10601</v>
      </c>
      <c r="B1965" s="83" t="s">
        <v>8043</v>
      </c>
      <c r="C1965" s="82" t="s">
        <v>8045</v>
      </c>
      <c r="D1965" s="83" t="s">
        <v>8046</v>
      </c>
      <c r="E1965" s="82">
        <v>4</v>
      </c>
      <c r="F1965" s="82">
        <v>57</v>
      </c>
      <c r="G1965" s="82">
        <v>6</v>
      </c>
      <c r="H1965" s="82">
        <v>6</v>
      </c>
      <c r="I1965" s="82">
        <v>0</v>
      </c>
    </row>
    <row r="1966">
      <c r="A1966" s="83">
        <v>10600</v>
      </c>
      <c r="B1966" s="83" t="s">
        <v>8047</v>
      </c>
      <c r="C1966" s="82" t="s">
        <v>8049</v>
      </c>
      <c r="D1966" s="83" t="s">
        <v>8050</v>
      </c>
      <c r="E1966" s="82">
        <v>0</v>
      </c>
      <c r="F1966" s="82">
        <v>50</v>
      </c>
      <c r="G1966" s="82">
        <v>3</v>
      </c>
      <c r="H1966" s="82">
        <v>3</v>
      </c>
      <c r="I1966" s="82">
        <v>0</v>
      </c>
    </row>
    <row r="1967">
      <c r="A1967" s="83">
        <v>10599</v>
      </c>
      <c r="B1967" s="83" t="s">
        <v>8051</v>
      </c>
      <c r="C1967" s="82" t="s">
        <v>8053</v>
      </c>
      <c r="D1967" s="83" t="s">
        <v>8042</v>
      </c>
      <c r="E1967" s="82">
        <v>2</v>
      </c>
      <c r="F1967" s="82">
        <v>151</v>
      </c>
      <c r="G1967" s="82">
        <v>6</v>
      </c>
      <c r="H1967" s="82">
        <v>6</v>
      </c>
      <c r="I1967" s="82">
        <v>0</v>
      </c>
    </row>
    <row r="1968">
      <c r="A1968" s="83">
        <v>10598</v>
      </c>
      <c r="B1968" s="83" t="s">
        <v>8054</v>
      </c>
      <c r="C1968" s="82" t="s">
        <v>8056</v>
      </c>
      <c r="D1968" s="83" t="s">
        <v>8038</v>
      </c>
      <c r="E1968" s="82">
        <v>0</v>
      </c>
      <c r="F1968" s="82">
        <v>164</v>
      </c>
      <c r="G1968" s="82">
        <v>4</v>
      </c>
      <c r="H1968" s="82">
        <v>4</v>
      </c>
      <c r="I1968" s="82">
        <v>0</v>
      </c>
    </row>
    <row r="1969">
      <c r="A1969" s="83">
        <v>13683</v>
      </c>
      <c r="B1969" s="83" t="s">
        <v>8057</v>
      </c>
      <c r="C1969" s="82" t="s">
        <v>8059</v>
      </c>
      <c r="D1969" s="83" t="s">
        <v>8046</v>
      </c>
      <c r="E1969" s="82">
        <v>0</v>
      </c>
      <c r="H1969" s="82" t="e">
        <v>#N/A</v>
      </c>
      <c r="I1969" s="82" t="e">
        <v>#N/A</v>
      </c>
    </row>
    <row r="1970">
      <c r="A1970" s="83">
        <v>13682</v>
      </c>
      <c r="B1970" s="83" t="s">
        <v>8060</v>
      </c>
      <c r="C1970" s="82" t="s">
        <v>8062</v>
      </c>
      <c r="D1970" s="83" t="s">
        <v>8050</v>
      </c>
      <c r="E1970" s="82">
        <v>0</v>
      </c>
      <c r="H1970" s="82" t="e">
        <v>#N/A</v>
      </c>
      <c r="I1970" s="82" t="e">
        <v>#N/A</v>
      </c>
    </row>
    <row r="1971">
      <c r="A1971" s="83">
        <v>10585</v>
      </c>
      <c r="B1971" s="83" t="s">
        <v>8063</v>
      </c>
      <c r="C1971" s="82" t="s">
        <v>8065</v>
      </c>
      <c r="D1971" s="83" t="s">
        <v>8066</v>
      </c>
      <c r="E1971" s="82">
        <v>0</v>
      </c>
      <c r="F1971" s="82">
        <v>76</v>
      </c>
      <c r="G1971" s="82">
        <v>1</v>
      </c>
      <c r="H1971" s="82">
        <v>1</v>
      </c>
      <c r="I1971" s="82">
        <v>0</v>
      </c>
    </row>
    <row r="1972">
      <c r="A1972" s="83">
        <v>10584</v>
      </c>
      <c r="B1972" s="83" t="s">
        <v>8067</v>
      </c>
      <c r="C1972" s="82" t="s">
        <v>8069</v>
      </c>
      <c r="D1972" s="83" t="s">
        <v>8070</v>
      </c>
      <c r="E1972" s="82">
        <v>0</v>
      </c>
      <c r="F1972" s="82">
        <v>90</v>
      </c>
      <c r="G1972" s="82">
        <v>1</v>
      </c>
      <c r="H1972" s="82">
        <v>1</v>
      </c>
      <c r="I1972" s="82">
        <v>0</v>
      </c>
    </row>
    <row r="1973">
      <c r="A1973" s="83">
        <v>10595</v>
      </c>
      <c r="B1973" s="83" t="s">
        <v>8071</v>
      </c>
      <c r="C1973" s="82" t="s">
        <v>8073</v>
      </c>
      <c r="D1973" s="83" t="s">
        <v>8074</v>
      </c>
      <c r="E1973" s="82">
        <v>5</v>
      </c>
      <c r="F1973" s="82">
        <v>15</v>
      </c>
      <c r="G1973" s="82">
        <v>3</v>
      </c>
      <c r="H1973" s="82">
        <v>3</v>
      </c>
      <c r="I1973" s="82">
        <v>0</v>
      </c>
    </row>
    <row r="1974">
      <c r="A1974" s="83">
        <v>10594</v>
      </c>
      <c r="B1974" s="83" t="s">
        <v>8075</v>
      </c>
      <c r="C1974" s="82" t="s">
        <v>8077</v>
      </c>
      <c r="D1974" s="83" t="s">
        <v>8078</v>
      </c>
      <c r="E1974" s="82">
        <v>8</v>
      </c>
      <c r="F1974" s="82">
        <v>23</v>
      </c>
      <c r="G1974" s="82">
        <v>26</v>
      </c>
      <c r="H1974" s="82">
        <v>26</v>
      </c>
      <c r="I1974" s="82">
        <v>0</v>
      </c>
    </row>
    <row r="1975">
      <c r="A1975" s="83">
        <v>10587</v>
      </c>
      <c r="B1975" s="83" t="s">
        <v>8079</v>
      </c>
      <c r="C1975" s="82" t="s">
        <v>8081</v>
      </c>
      <c r="D1975" s="83" t="s">
        <v>8082</v>
      </c>
      <c r="E1975" s="82">
        <v>0</v>
      </c>
      <c r="G1975" s="82">
        <v>0</v>
      </c>
      <c r="H1975" s="82" t="e">
        <v>#N/A</v>
      </c>
      <c r="I1975" s="82" t="e">
        <v>#N/A</v>
      </c>
    </row>
    <row r="1976">
      <c r="A1976" s="83">
        <v>10586</v>
      </c>
      <c r="B1976" s="83" t="s">
        <v>8083</v>
      </c>
      <c r="C1976" s="82" t="s">
        <v>8085</v>
      </c>
      <c r="D1976" s="83" t="s">
        <v>8086</v>
      </c>
      <c r="E1976" s="82">
        <v>0</v>
      </c>
      <c r="G1976" s="82">
        <v>2</v>
      </c>
      <c r="H1976" s="82">
        <v>2</v>
      </c>
      <c r="I1976" s="82">
        <v>0</v>
      </c>
    </row>
    <row r="1977">
      <c r="A1977" s="83">
        <v>13993</v>
      </c>
      <c r="B1977" s="83" t="s">
        <v>8087</v>
      </c>
      <c r="C1977" s="82" t="s">
        <v>8089</v>
      </c>
      <c r="D1977" s="83" t="s">
        <v>8090</v>
      </c>
      <c r="E1977" s="82">
        <v>0</v>
      </c>
      <c r="F1977" s="82">
        <v>16</v>
      </c>
      <c r="G1977" s="82">
        <v>4</v>
      </c>
      <c r="H1977" s="82">
        <v>4</v>
      </c>
      <c r="I1977" s="82">
        <v>0</v>
      </c>
    </row>
    <row r="1978">
      <c r="A1978" s="83">
        <v>11604</v>
      </c>
      <c r="B1978" s="83" t="s">
        <v>11436</v>
      </c>
      <c r="C1978" s="82" t="s">
        <v>11438</v>
      </c>
      <c r="D1978" s="83" t="s">
        <v>11439</v>
      </c>
      <c r="E1978" s="82">
        <v>0</v>
      </c>
      <c r="G1978" s="82">
        <v>10</v>
      </c>
      <c r="H1978" s="82">
        <v>10</v>
      </c>
      <c r="I1978" s="82">
        <v>0</v>
      </c>
    </row>
    <row r="1979">
      <c r="A1979" s="83">
        <v>11603</v>
      </c>
      <c r="B1979" s="83" t="s">
        <v>11440</v>
      </c>
      <c r="C1979" s="82" t="s">
        <v>11442</v>
      </c>
      <c r="D1979" s="83" t="s">
        <v>11439</v>
      </c>
      <c r="E1979" s="82">
        <v>0</v>
      </c>
      <c r="G1979" s="82">
        <v>10</v>
      </c>
      <c r="H1979" s="82">
        <v>10</v>
      </c>
      <c r="I1979" s="82">
        <v>0</v>
      </c>
    </row>
    <row r="1980">
      <c r="A1980" s="83">
        <v>10640</v>
      </c>
      <c r="B1980" s="83" t="s">
        <v>8092</v>
      </c>
      <c r="C1980" s="82" t="s">
        <v>8094</v>
      </c>
      <c r="D1980" s="83" t="s">
        <v>8095</v>
      </c>
      <c r="E1980" s="82">
        <v>2</v>
      </c>
      <c r="F1980" s="82">
        <v>20</v>
      </c>
      <c r="H1980" s="82">
        <v>0</v>
      </c>
      <c r="I1980" s="82">
        <v>0</v>
      </c>
    </row>
    <row r="1981">
      <c r="A1981" s="83">
        <v>10639</v>
      </c>
      <c r="B1981" s="83" t="s">
        <v>8096</v>
      </c>
      <c r="C1981" s="82" t="s">
        <v>8098</v>
      </c>
      <c r="D1981" s="83" t="s">
        <v>8099</v>
      </c>
      <c r="E1981" s="82">
        <v>2</v>
      </c>
      <c r="F1981" s="82">
        <v>20</v>
      </c>
      <c r="H1981" s="82">
        <v>0</v>
      </c>
      <c r="I1981" s="82">
        <v>0</v>
      </c>
    </row>
    <row r="1982">
      <c r="A1982" s="83">
        <v>10654</v>
      </c>
      <c r="B1982" s="83" t="s">
        <v>8100</v>
      </c>
      <c r="C1982" s="82" t="s">
        <v>8102</v>
      </c>
      <c r="D1982" s="83" t="s">
        <v>8103</v>
      </c>
      <c r="E1982" s="82">
        <v>0</v>
      </c>
      <c r="F1982" s="82">
        <v>3</v>
      </c>
      <c r="H1982" s="82" t="e">
        <v>#N/A</v>
      </c>
      <c r="I1982" s="82" t="e">
        <v>#N/A</v>
      </c>
    </row>
    <row r="1983">
      <c r="A1983" s="83">
        <v>10653</v>
      </c>
      <c r="B1983" s="83" t="s">
        <v>8104</v>
      </c>
      <c r="C1983" s="82" t="s">
        <v>8106</v>
      </c>
      <c r="D1983" s="83" t="s">
        <v>8107</v>
      </c>
      <c r="E1983" s="82">
        <v>0</v>
      </c>
      <c r="G1983" s="82">
        <v>4</v>
      </c>
      <c r="H1983" s="82">
        <v>4</v>
      </c>
      <c r="I1983" s="82">
        <v>0</v>
      </c>
    </row>
    <row r="1984">
      <c r="A1984" s="83">
        <v>10651</v>
      </c>
      <c r="B1984" s="83" t="s">
        <v>8108</v>
      </c>
      <c r="C1984" s="82" t="s">
        <v>8110</v>
      </c>
      <c r="D1984" s="83" t="s">
        <v>8111</v>
      </c>
      <c r="E1984" s="82">
        <v>0</v>
      </c>
      <c r="F1984" s="82">
        <v>8</v>
      </c>
      <c r="G1984" s="82">
        <v>3</v>
      </c>
      <c r="H1984" s="82">
        <v>3</v>
      </c>
      <c r="I1984" s="82">
        <v>0</v>
      </c>
    </row>
    <row r="1985">
      <c r="A1985" s="83">
        <v>10652</v>
      </c>
      <c r="B1985" s="83" t="s">
        <v>8112</v>
      </c>
      <c r="C1985" s="82" t="s">
        <v>8114</v>
      </c>
      <c r="D1985" s="83" t="s">
        <v>8115</v>
      </c>
      <c r="E1985" s="82">
        <v>0</v>
      </c>
      <c r="H1985" s="82" t="e">
        <v>#N/A</v>
      </c>
      <c r="I1985" s="82" t="e">
        <v>#N/A</v>
      </c>
    </row>
    <row r="1986">
      <c r="A1986" s="83">
        <v>10638</v>
      </c>
      <c r="B1986" s="83" t="s">
        <v>8116</v>
      </c>
      <c r="C1986" s="82" t="s">
        <v>8118</v>
      </c>
      <c r="D1986" s="83" t="s">
        <v>8119</v>
      </c>
      <c r="E1986" s="82">
        <v>1</v>
      </c>
      <c r="F1986" s="82">
        <v>98</v>
      </c>
      <c r="G1986" s="82">
        <v>4</v>
      </c>
      <c r="H1986" s="82">
        <v>4</v>
      </c>
      <c r="I1986" s="82">
        <v>0</v>
      </c>
    </row>
    <row r="1987">
      <c r="A1987" s="83">
        <v>10637</v>
      </c>
      <c r="B1987" s="83" t="s">
        <v>8120</v>
      </c>
      <c r="C1987" s="82" t="s">
        <v>8122</v>
      </c>
      <c r="D1987" s="83" t="s">
        <v>8123</v>
      </c>
      <c r="E1987" s="82">
        <v>1</v>
      </c>
      <c r="F1987" s="82">
        <v>94</v>
      </c>
      <c r="G1987" s="82">
        <v>6</v>
      </c>
      <c r="H1987" s="82">
        <v>6</v>
      </c>
      <c r="I1987" s="82">
        <v>0</v>
      </c>
    </row>
    <row r="1988">
      <c r="A1988" s="83">
        <v>10648</v>
      </c>
      <c r="B1988" s="83" t="s">
        <v>8124</v>
      </c>
      <c r="C1988" s="82" t="s">
        <v>8126</v>
      </c>
      <c r="D1988" s="83" t="s">
        <v>8127</v>
      </c>
      <c r="E1988" s="82">
        <v>0</v>
      </c>
      <c r="H1988" s="82" t="e">
        <v>#N/A</v>
      </c>
      <c r="I1988" s="82" t="e">
        <v>#N/A</v>
      </c>
    </row>
    <row r="1989">
      <c r="A1989" s="83">
        <v>10647</v>
      </c>
      <c r="B1989" s="83" t="s">
        <v>8128</v>
      </c>
      <c r="C1989" s="82" t="s">
        <v>8130</v>
      </c>
      <c r="D1989" s="83" t="s">
        <v>8131</v>
      </c>
      <c r="E1989" s="82">
        <v>0</v>
      </c>
      <c r="H1989" s="82" t="e">
        <v>#N/A</v>
      </c>
      <c r="I1989" s="82" t="e">
        <v>#N/A</v>
      </c>
    </row>
    <row r="1990">
      <c r="A1990" s="83">
        <v>10646</v>
      </c>
      <c r="B1990" s="83" t="s">
        <v>8132</v>
      </c>
      <c r="C1990" s="82" t="s">
        <v>8134</v>
      </c>
      <c r="D1990" s="83" t="s">
        <v>8135</v>
      </c>
      <c r="E1990" s="82">
        <v>0</v>
      </c>
      <c r="F1990" s="82">
        <v>36</v>
      </c>
      <c r="G1990" s="82">
        <v>6</v>
      </c>
      <c r="H1990" s="82">
        <v>6</v>
      </c>
      <c r="I1990" s="82">
        <v>0</v>
      </c>
    </row>
    <row r="1991">
      <c r="A1991" s="83">
        <v>10645</v>
      </c>
      <c r="B1991" s="83" t="s">
        <v>8136</v>
      </c>
      <c r="C1991" s="82" t="s">
        <v>8138</v>
      </c>
      <c r="D1991" s="83" t="s">
        <v>8139</v>
      </c>
      <c r="E1991" s="82">
        <v>12</v>
      </c>
      <c r="F1991" s="82">
        <v>15</v>
      </c>
      <c r="G1991" s="82">
        <v>5</v>
      </c>
      <c r="H1991" s="82">
        <v>5</v>
      </c>
      <c r="I1991" s="82">
        <v>0</v>
      </c>
    </row>
    <row r="1992">
      <c r="A1992" s="83">
        <v>10642</v>
      </c>
      <c r="B1992" s="83" t="s">
        <v>8140</v>
      </c>
      <c r="C1992" s="82" t="s">
        <v>8142</v>
      </c>
      <c r="D1992" s="83" t="s">
        <v>8143</v>
      </c>
      <c r="E1992" s="82">
        <v>0</v>
      </c>
      <c r="F1992" s="82">
        <v>66</v>
      </c>
      <c r="G1992" s="82">
        <v>9</v>
      </c>
      <c r="H1992" s="82">
        <v>9</v>
      </c>
      <c r="I1992" s="82">
        <v>0</v>
      </c>
    </row>
    <row r="1993">
      <c r="A1993" s="83">
        <v>10641</v>
      </c>
      <c r="B1993" s="83" t="s">
        <v>8144</v>
      </c>
      <c r="C1993" s="82" t="s">
        <v>8146</v>
      </c>
      <c r="D1993" s="83" t="s">
        <v>8147</v>
      </c>
      <c r="E1993" s="82">
        <v>1</v>
      </c>
      <c r="F1993" s="82">
        <v>64</v>
      </c>
      <c r="G1993" s="82">
        <v>12</v>
      </c>
      <c r="H1993" s="82">
        <v>12</v>
      </c>
      <c r="I1993" s="82">
        <v>0</v>
      </c>
    </row>
    <row r="1994">
      <c r="A1994" s="83">
        <v>10644</v>
      </c>
      <c r="B1994" s="83" t="s">
        <v>8148</v>
      </c>
      <c r="C1994" s="82" t="s">
        <v>8150</v>
      </c>
      <c r="D1994" s="83" t="s">
        <v>8151</v>
      </c>
      <c r="E1994" s="82">
        <v>6</v>
      </c>
      <c r="F1994" s="82">
        <v>125</v>
      </c>
      <c r="G1994" s="82">
        <v>10</v>
      </c>
      <c r="H1994" s="82">
        <v>10</v>
      </c>
      <c r="I1994" s="82">
        <v>0</v>
      </c>
    </row>
    <row r="1995">
      <c r="A1995" s="83">
        <v>10643</v>
      </c>
      <c r="B1995" s="83" t="s">
        <v>8152</v>
      </c>
      <c r="C1995" s="82" t="s">
        <v>8154</v>
      </c>
      <c r="D1995" s="83" t="s">
        <v>8155</v>
      </c>
      <c r="E1995" s="82">
        <v>0</v>
      </c>
      <c r="F1995" s="82">
        <v>204</v>
      </c>
      <c r="G1995" s="82">
        <v>10</v>
      </c>
      <c r="H1995" s="82">
        <v>10</v>
      </c>
      <c r="I1995" s="82">
        <v>0</v>
      </c>
    </row>
    <row r="1996">
      <c r="A1996" s="83">
        <v>11948</v>
      </c>
      <c r="B1996" s="83" t="s">
        <v>8156</v>
      </c>
      <c r="C1996" s="82" t="s">
        <v>8158</v>
      </c>
      <c r="D1996" s="83" t="s">
        <v>8159</v>
      </c>
      <c r="E1996" s="82">
        <v>0</v>
      </c>
      <c r="H1996" s="82" t="e">
        <v>#N/A</v>
      </c>
      <c r="I1996" s="82" t="e">
        <v>#N/A</v>
      </c>
    </row>
    <row r="1997">
      <c r="A1997" s="83">
        <v>11947</v>
      </c>
      <c r="B1997" s="83" t="s">
        <v>8161</v>
      </c>
      <c r="C1997" s="82" t="s">
        <v>8163</v>
      </c>
      <c r="D1997" s="83" t="s">
        <v>8164</v>
      </c>
      <c r="E1997" s="82">
        <v>0</v>
      </c>
      <c r="F1997" s="82">
        <v>22</v>
      </c>
      <c r="G1997" s="82">
        <v>5</v>
      </c>
      <c r="H1997" s="82">
        <v>5</v>
      </c>
      <c r="I1997" s="82">
        <v>0</v>
      </c>
    </row>
    <row r="1998">
      <c r="A1998" s="83">
        <v>11193</v>
      </c>
      <c r="B1998" s="83" t="s">
        <v>8166</v>
      </c>
      <c r="C1998" s="82" t="s">
        <v>8168</v>
      </c>
      <c r="D1998" s="83" t="s">
        <v>8169</v>
      </c>
      <c r="E1998" s="82">
        <v>0</v>
      </c>
      <c r="F1998" s="82">
        <v>11</v>
      </c>
      <c r="G1998" s="82">
        <v>0</v>
      </c>
      <c r="H1998" s="82" t="e">
        <v>#N/A</v>
      </c>
      <c r="I1998" s="82" t="e">
        <v>#N/A</v>
      </c>
    </row>
    <row r="1999">
      <c r="A1999" s="83">
        <v>11192</v>
      </c>
      <c r="B1999" s="83" t="s">
        <v>8170</v>
      </c>
      <c r="C1999" s="82" t="s">
        <v>8172</v>
      </c>
      <c r="D1999" s="83" t="s">
        <v>8173</v>
      </c>
      <c r="E1999" s="82">
        <v>0</v>
      </c>
      <c r="F1999" s="82">
        <v>7</v>
      </c>
      <c r="G1999" s="82">
        <v>2</v>
      </c>
      <c r="H1999" s="82">
        <v>2</v>
      </c>
      <c r="I1999" s="82">
        <v>0</v>
      </c>
    </row>
    <row r="2000">
      <c r="A2000" s="83">
        <v>11743</v>
      </c>
      <c r="B2000" s="83" t="s">
        <v>8174</v>
      </c>
      <c r="C2000" s="82" t="s">
        <v>8176</v>
      </c>
      <c r="D2000" s="83" t="s">
        <v>8177</v>
      </c>
      <c r="E2000" s="82">
        <v>0</v>
      </c>
      <c r="F2000" s="82">
        <v>6</v>
      </c>
      <c r="H2000" s="82" t="e">
        <v>#N/A</v>
      </c>
      <c r="I2000" s="82" t="e">
        <v>#N/A</v>
      </c>
    </row>
    <row r="2001">
      <c r="A2001" s="83">
        <v>11742</v>
      </c>
      <c r="B2001" s="83" t="s">
        <v>8178</v>
      </c>
      <c r="C2001" s="82" t="s">
        <v>8180</v>
      </c>
      <c r="D2001" s="83" t="s">
        <v>8181</v>
      </c>
      <c r="E2001" s="82">
        <v>0</v>
      </c>
      <c r="F2001" s="82">
        <v>6</v>
      </c>
      <c r="H2001" s="82" t="e">
        <v>#N/A</v>
      </c>
      <c r="I2001" s="82" t="e">
        <v>#N/A</v>
      </c>
    </row>
    <row r="2002">
      <c r="A2002" s="83">
        <v>12750</v>
      </c>
      <c r="B2002" s="83" t="s">
        <v>8182</v>
      </c>
      <c r="C2002" s="82" t="s">
        <v>8184</v>
      </c>
      <c r="D2002" s="83" t="s">
        <v>8185</v>
      </c>
      <c r="E2002" s="82">
        <v>0</v>
      </c>
      <c r="F2002" s="82">
        <v>10</v>
      </c>
      <c r="G2002" s="82">
        <v>0</v>
      </c>
      <c r="H2002" s="82" t="e">
        <v>#N/A</v>
      </c>
      <c r="I2002" s="82" t="e">
        <v>#N/A</v>
      </c>
    </row>
    <row r="2003">
      <c r="A2003" s="83">
        <v>12749</v>
      </c>
      <c r="B2003" s="83" t="s">
        <v>8186</v>
      </c>
      <c r="C2003" s="82" t="s">
        <v>8188</v>
      </c>
      <c r="D2003" s="83" t="s">
        <v>8189</v>
      </c>
      <c r="E2003" s="82">
        <v>0</v>
      </c>
      <c r="F2003" s="82">
        <v>45</v>
      </c>
      <c r="G2003" s="82">
        <v>8</v>
      </c>
      <c r="H2003" s="82">
        <v>8</v>
      </c>
      <c r="I2003" s="82">
        <v>0</v>
      </c>
    </row>
    <row r="2004">
      <c r="A2004" s="83">
        <v>11463</v>
      </c>
      <c r="B2004" s="83" t="s">
        <v>8190</v>
      </c>
      <c r="C2004" s="82" t="s">
        <v>8192</v>
      </c>
      <c r="D2004" s="83" t="s">
        <v>8193</v>
      </c>
      <c r="E2004" s="82">
        <v>0</v>
      </c>
      <c r="H2004" s="82" t="e">
        <v>#N/A</v>
      </c>
      <c r="I2004" s="82" t="e">
        <v>#N/A</v>
      </c>
    </row>
    <row r="2005">
      <c r="A2005" s="83">
        <v>11462</v>
      </c>
      <c r="B2005" s="83" t="s">
        <v>8194</v>
      </c>
      <c r="C2005" s="82" t="s">
        <v>8196</v>
      </c>
      <c r="D2005" s="83" t="s">
        <v>8197</v>
      </c>
      <c r="E2005" s="82">
        <v>0</v>
      </c>
      <c r="G2005" s="82">
        <v>11</v>
      </c>
      <c r="H2005" s="82">
        <v>11</v>
      </c>
      <c r="I2005" s="82">
        <v>0</v>
      </c>
    </row>
    <row r="2006">
      <c r="A2006" s="83">
        <v>11461</v>
      </c>
      <c r="B2006" s="83" t="s">
        <v>8198</v>
      </c>
      <c r="C2006" s="82" t="s">
        <v>8200</v>
      </c>
      <c r="D2006" s="83" t="s">
        <v>8201</v>
      </c>
      <c r="E2006" s="82">
        <v>0</v>
      </c>
      <c r="H2006" s="82" t="e">
        <v>#N/A</v>
      </c>
      <c r="I2006" s="82" t="e">
        <v>#N/A</v>
      </c>
    </row>
    <row r="2007">
      <c r="A2007" s="83">
        <v>12754</v>
      </c>
      <c r="B2007" s="83" t="s">
        <v>8202</v>
      </c>
      <c r="C2007" s="82" t="s">
        <v>8204</v>
      </c>
      <c r="D2007" s="83" t="s">
        <v>8205</v>
      </c>
      <c r="E2007" s="82">
        <v>0</v>
      </c>
      <c r="G2007" s="82">
        <v>2</v>
      </c>
      <c r="H2007" s="82">
        <v>2</v>
      </c>
      <c r="I2007" s="82">
        <v>0</v>
      </c>
    </row>
    <row r="2008">
      <c r="A2008" s="83">
        <v>12753</v>
      </c>
      <c r="B2008" s="83" t="s">
        <v>8206</v>
      </c>
      <c r="C2008" s="82" t="s">
        <v>8208</v>
      </c>
      <c r="D2008" s="83" t="s">
        <v>8209</v>
      </c>
      <c r="E2008" s="82">
        <v>0</v>
      </c>
      <c r="G2008" s="82">
        <v>0</v>
      </c>
      <c r="H2008" s="82" t="e">
        <v>#N/A</v>
      </c>
      <c r="I2008" s="82" t="e">
        <v>#N/A</v>
      </c>
    </row>
    <row r="2009">
      <c r="A2009" s="83">
        <v>11282</v>
      </c>
      <c r="B2009" s="83" t="s">
        <v>8210</v>
      </c>
      <c r="C2009" s="82" t="s">
        <v>8212</v>
      </c>
      <c r="D2009" s="83" t="s">
        <v>8213</v>
      </c>
      <c r="E2009" s="82">
        <v>11</v>
      </c>
      <c r="H2009" s="82">
        <v>0</v>
      </c>
      <c r="I2009" s="82">
        <v>0</v>
      </c>
    </row>
    <row r="2010">
      <c r="A2010" s="83">
        <v>14075</v>
      </c>
      <c r="B2010" s="83" t="s">
        <v>8214</v>
      </c>
      <c r="C2010" s="82" t="s">
        <v>8216</v>
      </c>
      <c r="D2010" s="83" t="s">
        <v>8217</v>
      </c>
      <c r="E2010" s="82">
        <v>0</v>
      </c>
      <c r="F2010" s="82">
        <v>14</v>
      </c>
      <c r="G2010" s="82">
        <v>4</v>
      </c>
      <c r="H2010" s="82">
        <v>4</v>
      </c>
      <c r="I2010" s="82">
        <v>0</v>
      </c>
    </row>
    <row r="2011">
      <c r="A2011" s="83">
        <v>14074</v>
      </c>
      <c r="B2011" s="83" t="s">
        <v>8219</v>
      </c>
      <c r="C2011" s="82" t="s">
        <v>8221</v>
      </c>
      <c r="D2011" s="83" t="s">
        <v>8222</v>
      </c>
      <c r="E2011" s="82">
        <v>0</v>
      </c>
      <c r="F2011" s="82">
        <v>7</v>
      </c>
      <c r="G2011" s="82">
        <v>4</v>
      </c>
      <c r="H2011" s="82">
        <v>4</v>
      </c>
      <c r="I2011" s="82">
        <v>0</v>
      </c>
    </row>
    <row r="2012">
      <c r="A2012" s="83">
        <v>13440</v>
      </c>
      <c r="B2012" s="83" t="s">
        <v>8223</v>
      </c>
      <c r="C2012" s="82" t="s">
        <v>8225</v>
      </c>
      <c r="D2012" s="83" t="s">
        <v>8226</v>
      </c>
      <c r="E2012" s="82">
        <v>0</v>
      </c>
      <c r="H2012" s="82" t="e">
        <v>#N/A</v>
      </c>
      <c r="I2012" s="82" t="e">
        <v>#N/A</v>
      </c>
    </row>
    <row r="2013">
      <c r="A2013" s="83">
        <v>13441</v>
      </c>
      <c r="B2013" s="83" t="s">
        <v>8228</v>
      </c>
      <c r="C2013" s="82" t="s">
        <v>8230</v>
      </c>
      <c r="D2013" s="83" t="s">
        <v>8231</v>
      </c>
      <c r="E2013" s="82">
        <v>0</v>
      </c>
      <c r="H2013" s="82" t="e">
        <v>#N/A</v>
      </c>
      <c r="I2013" s="82" t="e">
        <v>#N/A</v>
      </c>
    </row>
    <row r="2014">
      <c r="A2014" s="83">
        <v>11950</v>
      </c>
      <c r="B2014" s="83" t="s">
        <v>8232</v>
      </c>
      <c r="C2014" s="82" t="s">
        <v>8234</v>
      </c>
      <c r="D2014" s="83" t="s">
        <v>8235</v>
      </c>
      <c r="E2014" s="82">
        <v>0</v>
      </c>
      <c r="F2014" s="82">
        <v>13</v>
      </c>
      <c r="G2014" s="82">
        <v>0</v>
      </c>
      <c r="H2014" s="82" t="e">
        <v>#N/A</v>
      </c>
      <c r="I2014" s="82" t="e">
        <v>#N/A</v>
      </c>
    </row>
    <row r="2015">
      <c r="A2015" s="83">
        <v>11949</v>
      </c>
      <c r="B2015" s="83" t="s">
        <v>8237</v>
      </c>
      <c r="C2015" s="82" t="s">
        <v>8239</v>
      </c>
      <c r="D2015" s="83" t="s">
        <v>8240</v>
      </c>
      <c r="E2015" s="82">
        <v>0</v>
      </c>
      <c r="F2015" s="82">
        <v>15</v>
      </c>
      <c r="G2015" s="82">
        <v>5</v>
      </c>
      <c r="H2015" s="82">
        <v>5</v>
      </c>
      <c r="I2015" s="82">
        <v>0</v>
      </c>
    </row>
    <row r="2016">
      <c r="A2016" s="83">
        <v>12734</v>
      </c>
      <c r="B2016" s="83" t="s">
        <v>8241</v>
      </c>
      <c r="C2016" s="82" t="s">
        <v>8243</v>
      </c>
      <c r="D2016" s="83" t="s">
        <v>8244</v>
      </c>
      <c r="E2016" s="82">
        <v>0</v>
      </c>
      <c r="H2016" s="82" t="e">
        <v>#N/A</v>
      </c>
      <c r="I2016" s="82" t="e">
        <v>#N/A</v>
      </c>
    </row>
    <row r="2017">
      <c r="A2017" s="83">
        <v>11455</v>
      </c>
      <c r="B2017" s="83" t="s">
        <v>8245</v>
      </c>
      <c r="C2017" s="82" t="s">
        <v>8247</v>
      </c>
      <c r="D2017" s="83" t="s">
        <v>8248</v>
      </c>
      <c r="E2017" s="82">
        <v>0</v>
      </c>
      <c r="F2017" s="82">
        <v>14</v>
      </c>
      <c r="G2017" s="82">
        <v>4</v>
      </c>
      <c r="H2017" s="82">
        <v>4</v>
      </c>
      <c r="I2017" s="82">
        <v>0</v>
      </c>
    </row>
    <row r="2018">
      <c r="A2018" s="83">
        <v>10658</v>
      </c>
      <c r="B2018" s="83" t="s">
        <v>8249</v>
      </c>
      <c r="C2018" s="82" t="s">
        <v>8251</v>
      </c>
      <c r="D2018" s="83" t="s">
        <v>8252</v>
      </c>
      <c r="E2018" s="82">
        <v>3</v>
      </c>
      <c r="F2018" s="82">
        <v>25</v>
      </c>
      <c r="G2018" s="82">
        <v>8</v>
      </c>
      <c r="H2018" s="82">
        <v>8</v>
      </c>
      <c r="I2018" s="82">
        <v>0</v>
      </c>
    </row>
    <row r="2019">
      <c r="A2019" s="83">
        <v>10657</v>
      </c>
      <c r="B2019" s="83" t="s">
        <v>8253</v>
      </c>
      <c r="C2019" s="82" t="s">
        <v>8255</v>
      </c>
      <c r="D2019" s="83" t="s">
        <v>8256</v>
      </c>
      <c r="E2019" s="82">
        <v>4</v>
      </c>
      <c r="F2019" s="82">
        <v>25</v>
      </c>
      <c r="G2019" s="82">
        <v>8</v>
      </c>
      <c r="H2019" s="82">
        <v>8</v>
      </c>
      <c r="I2019" s="82">
        <v>0</v>
      </c>
    </row>
    <row r="2020">
      <c r="A2020" s="83">
        <v>11454</v>
      </c>
      <c r="B2020" s="83" t="s">
        <v>8257</v>
      </c>
      <c r="C2020" s="82" t="s">
        <v>8259</v>
      </c>
      <c r="D2020" s="83" t="s">
        <v>8103</v>
      </c>
      <c r="E2020" s="82">
        <v>0</v>
      </c>
      <c r="H2020" s="82" t="e">
        <v>#N/A</v>
      </c>
      <c r="I2020" s="82" t="e">
        <v>#N/A</v>
      </c>
    </row>
    <row r="2021">
      <c r="A2021" s="83">
        <v>10659</v>
      </c>
      <c r="B2021" s="83" t="s">
        <v>8260</v>
      </c>
      <c r="C2021" s="82" t="s">
        <v>8262</v>
      </c>
      <c r="D2021" s="83" t="s">
        <v>8263</v>
      </c>
      <c r="E2021" s="82">
        <v>0</v>
      </c>
      <c r="H2021" s="82" t="e">
        <v>#N/A</v>
      </c>
      <c r="I2021" s="82" t="e">
        <v>#N/A</v>
      </c>
    </row>
    <row r="2022">
      <c r="A2022" s="83">
        <v>11453</v>
      </c>
      <c r="B2022" s="83" t="s">
        <v>8264</v>
      </c>
      <c r="C2022" s="82" t="s">
        <v>8266</v>
      </c>
      <c r="D2022" s="83" t="s">
        <v>8267</v>
      </c>
      <c r="E2022" s="82">
        <v>0</v>
      </c>
      <c r="G2022" s="82">
        <v>2</v>
      </c>
      <c r="H2022" s="82">
        <v>2</v>
      </c>
      <c r="I2022" s="82">
        <v>0</v>
      </c>
    </row>
    <row r="2023">
      <c r="A2023" s="83">
        <v>10656</v>
      </c>
      <c r="B2023" s="83" t="s">
        <v>8268</v>
      </c>
      <c r="C2023" s="82" t="s">
        <v>8270</v>
      </c>
      <c r="D2023" s="83" t="s">
        <v>8271</v>
      </c>
      <c r="E2023" s="82">
        <v>0</v>
      </c>
      <c r="F2023" s="82">
        <v>2</v>
      </c>
      <c r="G2023" s="82">
        <v>4</v>
      </c>
      <c r="H2023" s="82">
        <v>4</v>
      </c>
      <c r="I2023" s="82">
        <v>0</v>
      </c>
    </row>
    <row r="2024">
      <c r="A2024" s="83">
        <v>10655</v>
      </c>
      <c r="B2024" s="83" t="s">
        <v>8272</v>
      </c>
      <c r="C2024" s="82" t="s">
        <v>8274</v>
      </c>
      <c r="D2024" s="83" t="s">
        <v>8275</v>
      </c>
      <c r="E2024" s="82">
        <v>2</v>
      </c>
      <c r="F2024" s="82">
        <v>0</v>
      </c>
      <c r="G2024" s="82">
        <v>1</v>
      </c>
      <c r="H2024" s="82">
        <v>1</v>
      </c>
      <c r="I2024" s="82">
        <v>0</v>
      </c>
    </row>
    <row r="2025">
      <c r="A2025" s="83">
        <v>11605</v>
      </c>
      <c r="B2025" s="83" t="s">
        <v>8276</v>
      </c>
      <c r="C2025" s="82" t="s">
        <v>8278</v>
      </c>
      <c r="D2025" s="83" t="s">
        <v>8279</v>
      </c>
      <c r="E2025" s="82">
        <v>1</v>
      </c>
      <c r="G2025" s="82">
        <v>1</v>
      </c>
      <c r="H2025" s="82">
        <v>1</v>
      </c>
      <c r="I2025" s="82">
        <v>0</v>
      </c>
    </row>
    <row r="2026">
      <c r="A2026" s="83">
        <v>11457</v>
      </c>
      <c r="B2026" s="83" t="s">
        <v>8280</v>
      </c>
      <c r="C2026" s="82" t="s">
        <v>8282</v>
      </c>
      <c r="D2026" s="83" t="s">
        <v>8283</v>
      </c>
      <c r="E2026" s="82">
        <v>0</v>
      </c>
      <c r="G2026" s="82">
        <v>1</v>
      </c>
      <c r="H2026" s="82">
        <v>1</v>
      </c>
      <c r="I2026" s="82">
        <v>0</v>
      </c>
    </row>
    <row r="2027">
      <c r="A2027" s="83">
        <v>11458</v>
      </c>
      <c r="B2027" s="83" t="s">
        <v>8284</v>
      </c>
      <c r="C2027" s="82" t="s">
        <v>8286</v>
      </c>
      <c r="D2027" s="83" t="s">
        <v>8287</v>
      </c>
      <c r="E2027" s="82">
        <v>0</v>
      </c>
      <c r="F2027" s="82">
        <v>26</v>
      </c>
      <c r="G2027" s="82">
        <v>3</v>
      </c>
      <c r="H2027" s="82">
        <v>3</v>
      </c>
      <c r="I2027" s="82">
        <v>0</v>
      </c>
    </row>
    <row r="2028">
      <c r="A2028" s="82">
        <v>12203</v>
      </c>
      <c r="B2028" s="82" t="s">
        <v>11443</v>
      </c>
      <c r="C2028" s="82" t="s">
        <v>11445</v>
      </c>
      <c r="D2028" s="82" t="s">
        <v>8291</v>
      </c>
      <c r="E2028" s="82">
        <v>0</v>
      </c>
      <c r="H2028" s="82" t="e">
        <v>#N/A</v>
      </c>
      <c r="I2028" s="82" t="e">
        <v>#N/A</v>
      </c>
    </row>
    <row r="2029">
      <c r="A2029" s="82">
        <v>12202</v>
      </c>
      <c r="B2029" s="82" t="s">
        <v>11446</v>
      </c>
      <c r="C2029" s="82" t="s">
        <v>11448</v>
      </c>
      <c r="D2029" s="82" t="s">
        <v>8295</v>
      </c>
      <c r="E2029" s="82">
        <v>0</v>
      </c>
      <c r="H2029" s="82" t="e">
        <v>#N/A</v>
      </c>
      <c r="I2029" s="82" t="e">
        <v>#N/A</v>
      </c>
    </row>
    <row r="2030">
      <c r="A2030" s="83">
        <v>11460</v>
      </c>
      <c r="B2030" s="83" t="s">
        <v>8288</v>
      </c>
      <c r="C2030" s="82" t="s">
        <v>8290</v>
      </c>
      <c r="D2030" s="83" t="s">
        <v>8291</v>
      </c>
      <c r="E2030" s="82">
        <v>0</v>
      </c>
      <c r="G2030" s="82">
        <v>0</v>
      </c>
      <c r="H2030" s="82" t="e">
        <v>#N/A</v>
      </c>
      <c r="I2030" s="82" t="e">
        <v>#N/A</v>
      </c>
    </row>
    <row r="2031">
      <c r="A2031" s="83">
        <v>11459</v>
      </c>
      <c r="B2031" s="83" t="s">
        <v>8292</v>
      </c>
      <c r="C2031" s="82" t="s">
        <v>8294</v>
      </c>
      <c r="D2031" s="83" t="s">
        <v>8295</v>
      </c>
      <c r="E2031" s="82">
        <v>0</v>
      </c>
      <c r="G2031" s="82">
        <v>1</v>
      </c>
      <c r="H2031" s="82">
        <v>1</v>
      </c>
      <c r="I2031" s="82">
        <v>0</v>
      </c>
    </row>
    <row r="2032">
      <c r="A2032" s="83">
        <v>11456</v>
      </c>
      <c r="B2032" s="83" t="s">
        <v>8296</v>
      </c>
      <c r="C2032" s="82" t="s">
        <v>8298</v>
      </c>
      <c r="D2032" s="83" t="s">
        <v>8299</v>
      </c>
      <c r="E2032" s="82">
        <v>0</v>
      </c>
      <c r="F2032" s="82">
        <v>27</v>
      </c>
      <c r="H2032" s="82" t="e">
        <v>#N/A</v>
      </c>
      <c r="I2032" s="82" t="e">
        <v>#N/A</v>
      </c>
    </row>
    <row r="2033">
      <c r="A2033" s="83">
        <v>10666</v>
      </c>
      <c r="B2033" s="83" t="s">
        <v>8300</v>
      </c>
      <c r="C2033" s="82" t="s">
        <v>8302</v>
      </c>
      <c r="D2033" s="83" t="s">
        <v>8303</v>
      </c>
      <c r="E2033" s="82">
        <v>0</v>
      </c>
      <c r="H2033" s="82" t="e">
        <v>#N/A</v>
      </c>
      <c r="I2033" s="82" t="e">
        <v>#N/A</v>
      </c>
    </row>
    <row r="2034">
      <c r="A2034" s="83">
        <v>14229</v>
      </c>
      <c r="B2034" s="83" t="s">
        <v>8304</v>
      </c>
      <c r="C2034" s="82" t="s">
        <v>8306</v>
      </c>
      <c r="D2034" s="83" t="s">
        <v>8307</v>
      </c>
      <c r="E2034" s="82">
        <v>0</v>
      </c>
      <c r="G2034" s="82">
        <v>2</v>
      </c>
      <c r="H2034" s="82">
        <v>2</v>
      </c>
      <c r="I2034" s="82">
        <v>0</v>
      </c>
    </row>
    <row r="2035">
      <c r="A2035" s="83">
        <v>10661</v>
      </c>
      <c r="B2035" s="83" t="s">
        <v>8308</v>
      </c>
      <c r="C2035" s="82" t="s">
        <v>8310</v>
      </c>
      <c r="D2035" s="83" t="s">
        <v>8311</v>
      </c>
      <c r="E2035" s="82">
        <v>0</v>
      </c>
      <c r="H2035" s="82" t="e">
        <v>#N/A</v>
      </c>
      <c r="I2035" s="82" t="e">
        <v>#N/A</v>
      </c>
    </row>
    <row r="2036">
      <c r="A2036" s="83">
        <v>10660</v>
      </c>
      <c r="B2036" s="83" t="s">
        <v>8312</v>
      </c>
      <c r="C2036" s="82" t="s">
        <v>8314</v>
      </c>
      <c r="D2036" s="83" t="s">
        <v>8315</v>
      </c>
      <c r="E2036" s="82">
        <v>0</v>
      </c>
      <c r="H2036" s="82" t="e">
        <v>#N/A</v>
      </c>
      <c r="I2036" s="82" t="e">
        <v>#N/A</v>
      </c>
    </row>
    <row r="2037">
      <c r="A2037" s="83">
        <v>12638</v>
      </c>
      <c r="B2037" s="83" t="s">
        <v>8316</v>
      </c>
      <c r="C2037" s="82" t="s">
        <v>8318</v>
      </c>
      <c r="D2037" s="83" t="s">
        <v>8319</v>
      </c>
      <c r="E2037" s="82">
        <v>0</v>
      </c>
      <c r="H2037" s="82" t="e">
        <v>#N/A</v>
      </c>
      <c r="I2037" s="82" t="e">
        <v>#N/A</v>
      </c>
    </row>
    <row r="2038">
      <c r="A2038" s="83">
        <v>10663</v>
      </c>
      <c r="B2038" s="83" t="s">
        <v>8320</v>
      </c>
      <c r="C2038" s="82" t="s">
        <v>8322</v>
      </c>
      <c r="D2038" s="83" t="s">
        <v>8323</v>
      </c>
      <c r="E2038" s="82">
        <v>0</v>
      </c>
      <c r="F2038" s="82">
        <v>10</v>
      </c>
      <c r="G2038" s="82">
        <v>3</v>
      </c>
      <c r="H2038" s="82">
        <v>3</v>
      </c>
      <c r="I2038" s="82">
        <v>0</v>
      </c>
    </row>
    <row r="2039">
      <c r="A2039" s="83">
        <v>10662</v>
      </c>
      <c r="B2039" s="83" t="s">
        <v>8324</v>
      </c>
      <c r="C2039" s="82" t="s">
        <v>8326</v>
      </c>
      <c r="D2039" s="83" t="s">
        <v>8327</v>
      </c>
      <c r="E2039" s="82">
        <v>0</v>
      </c>
      <c r="F2039" s="82">
        <v>11</v>
      </c>
      <c r="G2039" s="82">
        <v>6</v>
      </c>
      <c r="H2039" s="82">
        <v>6</v>
      </c>
      <c r="I2039" s="82">
        <v>0</v>
      </c>
    </row>
    <row r="2040">
      <c r="A2040" s="83">
        <v>10665</v>
      </c>
      <c r="B2040" s="83" t="s">
        <v>8328</v>
      </c>
      <c r="C2040" s="82" t="s">
        <v>8330</v>
      </c>
      <c r="D2040" s="83" t="s">
        <v>8331</v>
      </c>
      <c r="E2040" s="82">
        <v>0</v>
      </c>
      <c r="G2040" s="82">
        <v>0</v>
      </c>
      <c r="H2040" s="82" t="e">
        <v>#N/A</v>
      </c>
      <c r="I2040" s="82" t="e">
        <v>#N/A</v>
      </c>
    </row>
    <row r="2041">
      <c r="A2041" s="83">
        <v>10664</v>
      </c>
      <c r="B2041" s="83" t="s">
        <v>8332</v>
      </c>
      <c r="C2041" s="82" t="s">
        <v>8334</v>
      </c>
      <c r="D2041" s="83" t="s">
        <v>8335</v>
      </c>
      <c r="E2041" s="82">
        <v>6</v>
      </c>
      <c r="G2041" s="82">
        <v>4</v>
      </c>
      <c r="H2041" s="82">
        <v>4</v>
      </c>
      <c r="I2041" s="82">
        <v>0</v>
      </c>
    </row>
    <row r="2042">
      <c r="A2042" s="83">
        <v>12639</v>
      </c>
      <c r="B2042" s="83" t="s">
        <v>8336</v>
      </c>
      <c r="C2042" s="82" t="s">
        <v>8338</v>
      </c>
      <c r="D2042" s="83" t="s">
        <v>8339</v>
      </c>
      <c r="E2042" s="82">
        <v>0</v>
      </c>
      <c r="H2042" s="82" t="e">
        <v>#N/A</v>
      </c>
      <c r="I2042" s="82" t="e">
        <v>#N/A</v>
      </c>
    </row>
    <row r="2043">
      <c r="A2043" s="83">
        <v>13906</v>
      </c>
      <c r="B2043" s="83" t="s">
        <v>8340</v>
      </c>
      <c r="C2043" s="82" t="s">
        <v>8342</v>
      </c>
      <c r="D2043" s="83" t="s">
        <v>11592</v>
      </c>
      <c r="E2043" s="82">
        <v>0</v>
      </c>
      <c r="F2043" s="82">
        <v>2</v>
      </c>
      <c r="H2043" s="82" t="e">
        <v>#N/A</v>
      </c>
      <c r="I2043" s="82" t="e">
        <v>#N/A</v>
      </c>
    </row>
    <row r="2044">
      <c r="A2044" s="83">
        <v>12889</v>
      </c>
      <c r="B2044" s="83" t="s">
        <v>8345</v>
      </c>
      <c r="C2044" s="82" t="s">
        <v>8347</v>
      </c>
      <c r="D2044" s="83" t="s">
        <v>8348</v>
      </c>
      <c r="E2044" s="82">
        <v>0</v>
      </c>
      <c r="G2044" s="82">
        <v>3</v>
      </c>
      <c r="H2044" s="82">
        <v>3</v>
      </c>
      <c r="I2044" s="82">
        <v>0</v>
      </c>
    </row>
    <row r="2045">
      <c r="A2045" s="83">
        <v>10617</v>
      </c>
      <c r="B2045" s="83" t="s">
        <v>8349</v>
      </c>
      <c r="C2045" s="82" t="s">
        <v>8351</v>
      </c>
      <c r="D2045" s="83" t="s">
        <v>8352</v>
      </c>
      <c r="E2045" s="82">
        <v>4</v>
      </c>
      <c r="G2045" s="82">
        <v>4</v>
      </c>
      <c r="H2045" s="82">
        <v>4</v>
      </c>
      <c r="I2045" s="82">
        <v>0</v>
      </c>
    </row>
    <row r="2046">
      <c r="A2046" s="83">
        <v>10616</v>
      </c>
      <c r="B2046" s="83" t="s">
        <v>8353</v>
      </c>
      <c r="C2046" s="82" t="s">
        <v>8355</v>
      </c>
      <c r="D2046" s="83" t="s">
        <v>8356</v>
      </c>
      <c r="E2046" s="82">
        <v>9</v>
      </c>
      <c r="G2046" s="82">
        <v>4</v>
      </c>
      <c r="H2046" s="82">
        <v>4</v>
      </c>
      <c r="I2046" s="82">
        <v>0</v>
      </c>
    </row>
    <row r="2047">
      <c r="A2047" s="83">
        <v>11170</v>
      </c>
      <c r="B2047" s="83" t="s">
        <v>8357</v>
      </c>
      <c r="C2047" s="82" t="s">
        <v>8359</v>
      </c>
      <c r="D2047" s="83" t="s">
        <v>11593</v>
      </c>
      <c r="E2047" s="82">
        <v>0</v>
      </c>
      <c r="G2047" s="82">
        <v>8</v>
      </c>
      <c r="H2047" s="82">
        <v>8</v>
      </c>
      <c r="I2047" s="82">
        <v>0</v>
      </c>
    </row>
    <row r="2048">
      <c r="A2048" s="83">
        <v>10618</v>
      </c>
      <c r="B2048" s="83" t="s">
        <v>8361</v>
      </c>
      <c r="C2048" s="82" t="s">
        <v>8363</v>
      </c>
      <c r="D2048" s="83" t="s">
        <v>8364</v>
      </c>
      <c r="E2048" s="82">
        <v>6</v>
      </c>
      <c r="G2048" s="82">
        <v>1</v>
      </c>
      <c r="H2048" s="82">
        <v>1</v>
      </c>
      <c r="I2048" s="82">
        <v>0</v>
      </c>
    </row>
    <row r="2049">
      <c r="A2049" s="83">
        <v>10609</v>
      </c>
      <c r="B2049" s="83" t="s">
        <v>8365</v>
      </c>
      <c r="C2049" s="82" t="s">
        <v>8367</v>
      </c>
      <c r="D2049" s="83" t="s">
        <v>8368</v>
      </c>
      <c r="E2049" s="82">
        <v>8</v>
      </c>
      <c r="F2049" s="82">
        <v>6</v>
      </c>
      <c r="G2049" s="82">
        <v>0</v>
      </c>
      <c r="H2049" s="82">
        <v>0</v>
      </c>
      <c r="I2049" s="82">
        <v>0</v>
      </c>
    </row>
    <row r="2050">
      <c r="A2050" s="83">
        <v>10608</v>
      </c>
      <c r="B2050" s="83" t="s">
        <v>8369</v>
      </c>
      <c r="C2050" s="82" t="s">
        <v>8371</v>
      </c>
      <c r="D2050" s="83" t="s">
        <v>8372</v>
      </c>
      <c r="E2050" s="82">
        <v>8</v>
      </c>
      <c r="F2050" s="82">
        <v>10</v>
      </c>
      <c r="G2050" s="82">
        <v>1</v>
      </c>
      <c r="H2050" s="82">
        <v>1</v>
      </c>
      <c r="I2050" s="82">
        <v>0</v>
      </c>
    </row>
    <row r="2051">
      <c r="A2051" s="83">
        <v>10605</v>
      </c>
      <c r="B2051" s="83" t="s">
        <v>8373</v>
      </c>
      <c r="C2051" s="82" t="s">
        <v>8375</v>
      </c>
      <c r="D2051" s="83" t="s">
        <v>8376</v>
      </c>
      <c r="E2051" s="82">
        <v>0</v>
      </c>
      <c r="F2051" s="82">
        <v>40</v>
      </c>
      <c r="H2051" s="82" t="e">
        <v>#N/A</v>
      </c>
      <c r="I2051" s="82" t="e">
        <v>#N/A</v>
      </c>
    </row>
    <row r="2052">
      <c r="A2052" s="83">
        <v>10607</v>
      </c>
      <c r="B2052" s="83" t="s">
        <v>8377</v>
      </c>
      <c r="C2052" s="82" t="s">
        <v>8379</v>
      </c>
      <c r="D2052" s="83" t="s">
        <v>11594</v>
      </c>
      <c r="E2052" s="82">
        <v>1</v>
      </c>
      <c r="H2052" s="82">
        <v>0</v>
      </c>
      <c r="I2052" s="82">
        <v>0</v>
      </c>
    </row>
    <row r="2053">
      <c r="A2053" s="83">
        <v>10606</v>
      </c>
      <c r="B2053" s="83" t="s">
        <v>8381</v>
      </c>
      <c r="C2053" s="82" t="s">
        <v>8383</v>
      </c>
      <c r="D2053" s="83" t="s">
        <v>11595</v>
      </c>
      <c r="E2053" s="82">
        <v>15</v>
      </c>
      <c r="H2053" s="82">
        <v>0</v>
      </c>
      <c r="I2053" s="82">
        <v>0</v>
      </c>
    </row>
    <row r="2054">
      <c r="A2054" s="83">
        <v>10620</v>
      </c>
      <c r="B2054" s="83" t="s">
        <v>8385</v>
      </c>
      <c r="C2054" s="82" t="s">
        <v>8387</v>
      </c>
      <c r="D2054" s="83" t="s">
        <v>8388</v>
      </c>
      <c r="E2054" s="82">
        <v>0</v>
      </c>
      <c r="H2054" s="82" t="e">
        <v>#N/A</v>
      </c>
      <c r="I2054" s="82" t="e">
        <v>#N/A</v>
      </c>
    </row>
    <row r="2055">
      <c r="A2055" s="83">
        <v>10603</v>
      </c>
      <c r="B2055" s="83" t="s">
        <v>8389</v>
      </c>
      <c r="C2055" s="82" t="s">
        <v>8391</v>
      </c>
      <c r="D2055" s="83" t="s">
        <v>8392</v>
      </c>
      <c r="E2055" s="82">
        <v>0</v>
      </c>
      <c r="H2055" s="82" t="e">
        <v>#N/A</v>
      </c>
      <c r="I2055" s="82" t="e">
        <v>#N/A</v>
      </c>
    </row>
    <row r="2056">
      <c r="A2056" s="83">
        <v>10602</v>
      </c>
      <c r="B2056" s="83" t="s">
        <v>8393</v>
      </c>
      <c r="C2056" s="82" t="s">
        <v>8395</v>
      </c>
      <c r="D2056" s="83" t="s">
        <v>8396</v>
      </c>
      <c r="E2056" s="82">
        <v>0</v>
      </c>
      <c r="H2056" s="82" t="e">
        <v>#N/A</v>
      </c>
      <c r="I2056" s="82" t="e">
        <v>#N/A</v>
      </c>
    </row>
    <row r="2057">
      <c r="A2057" s="83">
        <v>12746</v>
      </c>
      <c r="B2057" s="83" t="s">
        <v>8397</v>
      </c>
      <c r="C2057" s="82" t="s">
        <v>8399</v>
      </c>
      <c r="D2057" s="83" t="s">
        <v>8400</v>
      </c>
      <c r="E2057" s="82">
        <v>0</v>
      </c>
      <c r="F2057" s="82">
        <v>26</v>
      </c>
      <c r="G2057" s="82">
        <v>5</v>
      </c>
      <c r="H2057" s="82">
        <v>5</v>
      </c>
      <c r="I2057" s="82">
        <v>0</v>
      </c>
    </row>
    <row r="2058">
      <c r="A2058" s="83">
        <v>12745</v>
      </c>
      <c r="B2058" s="83" t="s">
        <v>8401</v>
      </c>
      <c r="C2058" s="82" t="s">
        <v>8403</v>
      </c>
      <c r="D2058" s="83" t="s">
        <v>8404</v>
      </c>
      <c r="E2058" s="82">
        <v>0</v>
      </c>
      <c r="F2058" s="82">
        <v>26</v>
      </c>
      <c r="G2058" s="82">
        <v>6</v>
      </c>
      <c r="H2058" s="82">
        <v>6</v>
      </c>
      <c r="I2058" s="82">
        <v>0</v>
      </c>
    </row>
    <row r="2059">
      <c r="A2059" s="83">
        <v>11466</v>
      </c>
      <c r="B2059" s="83" t="s">
        <v>8405</v>
      </c>
      <c r="C2059" s="82" t="s">
        <v>8407</v>
      </c>
      <c r="D2059" s="83" t="s">
        <v>8408</v>
      </c>
      <c r="E2059" s="82">
        <v>0</v>
      </c>
      <c r="F2059" s="82">
        <v>90</v>
      </c>
      <c r="G2059" s="82">
        <v>14</v>
      </c>
      <c r="H2059" s="82">
        <v>14</v>
      </c>
      <c r="I2059" s="82">
        <v>0</v>
      </c>
    </row>
    <row r="2060">
      <c r="A2060" s="83">
        <v>11465</v>
      </c>
      <c r="B2060" s="83" t="s">
        <v>8409</v>
      </c>
      <c r="C2060" s="82" t="s">
        <v>8411</v>
      </c>
      <c r="D2060" s="83" t="s">
        <v>8412</v>
      </c>
      <c r="E2060" s="82">
        <v>0</v>
      </c>
      <c r="F2060" s="82">
        <v>72</v>
      </c>
      <c r="G2060" s="82">
        <v>9</v>
      </c>
      <c r="H2060" s="82">
        <v>9</v>
      </c>
      <c r="I2060" s="82">
        <v>0</v>
      </c>
    </row>
    <row r="2061">
      <c r="A2061" s="83">
        <v>11464</v>
      </c>
      <c r="B2061" s="83" t="s">
        <v>8413</v>
      </c>
      <c r="C2061" s="82" t="s">
        <v>8415</v>
      </c>
      <c r="D2061" s="83" t="s">
        <v>8416</v>
      </c>
      <c r="E2061" s="82">
        <v>2</v>
      </c>
      <c r="F2061" s="82">
        <v>107</v>
      </c>
      <c r="H2061" s="82">
        <v>0</v>
      </c>
      <c r="I2061" s="82">
        <v>0</v>
      </c>
    </row>
    <row r="2062">
      <c r="A2062" s="83">
        <v>10619</v>
      </c>
      <c r="B2062" s="83" t="s">
        <v>8417</v>
      </c>
      <c r="C2062" s="82" t="s">
        <v>8419</v>
      </c>
      <c r="D2062" s="83" t="s">
        <v>8420</v>
      </c>
      <c r="E2062" s="82">
        <v>1</v>
      </c>
      <c r="F2062" s="82">
        <v>104</v>
      </c>
      <c r="H2062" s="82">
        <v>0</v>
      </c>
      <c r="I2062" s="82">
        <v>0</v>
      </c>
    </row>
    <row r="2063">
      <c r="A2063" s="83">
        <v>10611</v>
      </c>
      <c r="B2063" s="83" t="s">
        <v>8421</v>
      </c>
      <c r="C2063" s="82" t="s">
        <v>8423</v>
      </c>
      <c r="D2063" s="83" t="s">
        <v>8424</v>
      </c>
      <c r="E2063" s="82">
        <v>11</v>
      </c>
      <c r="F2063" s="82">
        <v>75</v>
      </c>
      <c r="G2063" s="82">
        <v>4</v>
      </c>
      <c r="H2063" s="82">
        <v>4</v>
      </c>
      <c r="I2063" s="82">
        <v>0</v>
      </c>
    </row>
    <row r="2064">
      <c r="A2064" s="83">
        <v>10610</v>
      </c>
      <c r="B2064" s="83" t="s">
        <v>8425</v>
      </c>
      <c r="C2064" s="82" t="s">
        <v>8427</v>
      </c>
      <c r="D2064" s="83" t="s">
        <v>8428</v>
      </c>
      <c r="E2064" s="82">
        <v>14</v>
      </c>
      <c r="F2064" s="82">
        <v>77</v>
      </c>
      <c r="G2064" s="82">
        <v>5</v>
      </c>
      <c r="H2064" s="82">
        <v>5</v>
      </c>
      <c r="I2064" s="82">
        <v>0</v>
      </c>
    </row>
    <row r="2065">
      <c r="A2065" s="83">
        <v>10613</v>
      </c>
      <c r="B2065" s="83" t="s">
        <v>8429</v>
      </c>
      <c r="C2065" s="82" t="s">
        <v>8431</v>
      </c>
      <c r="D2065" s="83" t="s">
        <v>8432</v>
      </c>
      <c r="E2065" s="82">
        <v>0</v>
      </c>
      <c r="G2065" s="82">
        <v>0</v>
      </c>
      <c r="H2065" s="82" t="e">
        <v>#N/A</v>
      </c>
      <c r="I2065" s="82" t="e">
        <v>#N/A</v>
      </c>
    </row>
    <row r="2066">
      <c r="A2066" s="83">
        <v>10612</v>
      </c>
      <c r="B2066" s="83" t="s">
        <v>8433</v>
      </c>
      <c r="C2066" s="82" t="s">
        <v>8435</v>
      </c>
      <c r="D2066" s="83" t="s">
        <v>8436</v>
      </c>
      <c r="E2066" s="82">
        <v>3</v>
      </c>
      <c r="G2066" s="82">
        <v>21</v>
      </c>
      <c r="H2066" s="82">
        <v>21</v>
      </c>
      <c r="I2066" s="82">
        <v>0</v>
      </c>
    </row>
    <row r="2067">
      <c r="A2067" s="83">
        <v>10604</v>
      </c>
      <c r="B2067" s="83" t="s">
        <v>8437</v>
      </c>
      <c r="C2067" s="82" t="s">
        <v>8439</v>
      </c>
      <c r="D2067" s="83" t="s">
        <v>8440</v>
      </c>
      <c r="E2067" s="82">
        <v>1</v>
      </c>
      <c r="F2067" s="82">
        <v>27</v>
      </c>
      <c r="H2067" s="82">
        <v>0</v>
      </c>
      <c r="I2067" s="82">
        <v>0</v>
      </c>
    </row>
    <row r="2068">
      <c r="A2068" s="83">
        <v>11468</v>
      </c>
      <c r="B2068" s="83" t="s">
        <v>8441</v>
      </c>
      <c r="C2068" s="82" t="s">
        <v>8443</v>
      </c>
      <c r="D2068" s="83" t="s">
        <v>8444</v>
      </c>
      <c r="E2068" s="82">
        <v>13</v>
      </c>
      <c r="G2068" s="82">
        <v>3</v>
      </c>
      <c r="H2068" s="82">
        <v>3</v>
      </c>
      <c r="I2068" s="82">
        <v>0</v>
      </c>
    </row>
    <row r="2069">
      <c r="A2069" s="83">
        <v>11467</v>
      </c>
      <c r="B2069" s="83" t="s">
        <v>8445</v>
      </c>
      <c r="C2069" s="82" t="s">
        <v>8447</v>
      </c>
      <c r="D2069" s="83" t="s">
        <v>8448</v>
      </c>
      <c r="E2069" s="82">
        <v>16</v>
      </c>
      <c r="G2069" s="82">
        <v>3</v>
      </c>
      <c r="H2069" s="82">
        <v>3</v>
      </c>
      <c r="I2069" s="82">
        <v>0</v>
      </c>
    </row>
    <row r="2070">
      <c r="A2070" s="83">
        <v>10539</v>
      </c>
      <c r="B2070" s="83" t="s">
        <v>8449</v>
      </c>
      <c r="C2070" s="82" t="s">
        <v>8451</v>
      </c>
      <c r="D2070" s="83" t="s">
        <v>8452</v>
      </c>
      <c r="E2070" s="82">
        <v>0</v>
      </c>
      <c r="G2070" s="82">
        <v>1</v>
      </c>
      <c r="H2070" s="82">
        <v>1</v>
      </c>
      <c r="I2070" s="82">
        <v>0</v>
      </c>
    </row>
    <row r="2071">
      <c r="A2071" s="83">
        <v>10538</v>
      </c>
      <c r="B2071" s="83" t="s">
        <v>8453</v>
      </c>
      <c r="C2071" s="82" t="s">
        <v>8455</v>
      </c>
      <c r="D2071" s="83" t="s">
        <v>8456</v>
      </c>
      <c r="E2071" s="82">
        <v>2</v>
      </c>
      <c r="G2071" s="82">
        <v>2</v>
      </c>
      <c r="H2071" s="82">
        <v>2</v>
      </c>
      <c r="I2071" s="82">
        <v>0</v>
      </c>
    </row>
    <row r="2072">
      <c r="A2072" s="83">
        <v>12840</v>
      </c>
      <c r="B2072" s="83" t="s">
        <v>8457</v>
      </c>
      <c r="C2072" s="82" t="s">
        <v>8459</v>
      </c>
      <c r="D2072" s="83" t="s">
        <v>8460</v>
      </c>
      <c r="E2072" s="82">
        <v>3</v>
      </c>
      <c r="G2072" s="82">
        <v>2</v>
      </c>
      <c r="H2072" s="82">
        <v>2</v>
      </c>
      <c r="I2072" s="82">
        <v>0</v>
      </c>
    </row>
    <row r="2073">
      <c r="A2073" s="83">
        <v>12839</v>
      </c>
      <c r="B2073" s="83" t="s">
        <v>8461</v>
      </c>
      <c r="C2073" s="82" t="s">
        <v>8463</v>
      </c>
      <c r="D2073" s="83" t="s">
        <v>8464</v>
      </c>
      <c r="E2073" s="82">
        <v>0</v>
      </c>
      <c r="G2073" s="82">
        <v>0</v>
      </c>
      <c r="H2073" s="82" t="e">
        <v>#N/A</v>
      </c>
      <c r="I2073" s="82" t="e">
        <v>#N/A</v>
      </c>
    </row>
    <row r="2074">
      <c r="A2074" s="83">
        <v>12791</v>
      </c>
      <c r="B2074" s="83" t="s">
        <v>8465</v>
      </c>
      <c r="C2074" s="82" t="s">
        <v>8467</v>
      </c>
      <c r="D2074" s="83" t="s">
        <v>8468</v>
      </c>
      <c r="E2074" s="82">
        <v>0</v>
      </c>
      <c r="H2074" s="82" t="e">
        <v>#N/A</v>
      </c>
      <c r="I2074" s="82" t="e">
        <v>#N/A</v>
      </c>
    </row>
    <row r="2075">
      <c r="A2075" s="83">
        <v>12726</v>
      </c>
      <c r="B2075" s="83" t="s">
        <v>8470</v>
      </c>
      <c r="C2075" s="82" t="s">
        <v>8472</v>
      </c>
      <c r="D2075" s="83" t="s">
        <v>8473</v>
      </c>
      <c r="E2075" s="82">
        <v>0</v>
      </c>
      <c r="H2075" s="82" t="e">
        <v>#N/A</v>
      </c>
      <c r="I2075" s="82" t="e">
        <v>#N/A</v>
      </c>
    </row>
    <row r="2076">
      <c r="A2076" s="83">
        <v>12725</v>
      </c>
      <c r="B2076" s="83" t="s">
        <v>8474</v>
      </c>
      <c r="C2076" s="82" t="s">
        <v>8476</v>
      </c>
      <c r="D2076" s="83" t="s">
        <v>8477</v>
      </c>
      <c r="E2076" s="82">
        <v>0</v>
      </c>
      <c r="H2076" s="82" t="e">
        <v>#N/A</v>
      </c>
      <c r="I2076" s="82" t="e">
        <v>#N/A</v>
      </c>
    </row>
    <row r="2077">
      <c r="A2077" s="83">
        <v>11472</v>
      </c>
      <c r="B2077" s="83" t="s">
        <v>8478</v>
      </c>
      <c r="C2077" s="82" t="s">
        <v>8480</v>
      </c>
      <c r="D2077" s="83" t="s">
        <v>8481</v>
      </c>
      <c r="E2077" s="82">
        <v>4</v>
      </c>
      <c r="F2077" s="82">
        <v>3</v>
      </c>
      <c r="G2077" s="82">
        <v>12</v>
      </c>
      <c r="H2077" s="82">
        <v>12</v>
      </c>
      <c r="I2077" s="82">
        <v>0</v>
      </c>
    </row>
    <row r="2078">
      <c r="A2078" s="83">
        <v>11471</v>
      </c>
      <c r="B2078" s="83" t="s">
        <v>8482</v>
      </c>
      <c r="C2078" s="82" t="s">
        <v>8484</v>
      </c>
      <c r="D2078" s="83" t="s">
        <v>8485</v>
      </c>
      <c r="E2078" s="82">
        <v>4</v>
      </c>
      <c r="F2078" s="82">
        <v>3</v>
      </c>
      <c r="G2078" s="82">
        <v>10</v>
      </c>
      <c r="H2078" s="82">
        <v>10</v>
      </c>
      <c r="I2078" s="82">
        <v>0</v>
      </c>
    </row>
    <row r="2079">
      <c r="A2079" s="83">
        <v>11474</v>
      </c>
      <c r="B2079" s="83" t="s">
        <v>8486</v>
      </c>
      <c r="C2079" s="82" t="s">
        <v>8488</v>
      </c>
      <c r="D2079" s="83" t="s">
        <v>8489</v>
      </c>
      <c r="E2079" s="82">
        <v>5</v>
      </c>
      <c r="F2079" s="82">
        <v>18</v>
      </c>
      <c r="G2079" s="82">
        <v>6</v>
      </c>
      <c r="H2079" s="82">
        <v>6</v>
      </c>
      <c r="I2079" s="82">
        <v>0</v>
      </c>
    </row>
    <row r="2080">
      <c r="A2080" s="83">
        <v>11473</v>
      </c>
      <c r="B2080" s="83" t="s">
        <v>8490</v>
      </c>
      <c r="C2080" s="82" t="s">
        <v>8492</v>
      </c>
      <c r="D2080" s="83" t="s">
        <v>8493</v>
      </c>
      <c r="E2080" s="82">
        <v>3</v>
      </c>
      <c r="F2080" s="82">
        <v>18</v>
      </c>
      <c r="G2080" s="82">
        <v>0</v>
      </c>
      <c r="H2080" s="82">
        <v>0</v>
      </c>
      <c r="I2080" s="82">
        <v>0</v>
      </c>
    </row>
    <row r="2081">
      <c r="A2081" s="83">
        <v>11477</v>
      </c>
      <c r="B2081" s="83" t="s">
        <v>8494</v>
      </c>
      <c r="C2081" s="82" t="s">
        <v>8496</v>
      </c>
      <c r="D2081" s="83" t="s">
        <v>8497</v>
      </c>
      <c r="E2081" s="82">
        <v>0</v>
      </c>
      <c r="F2081" s="82">
        <v>18</v>
      </c>
      <c r="G2081" s="82">
        <v>2</v>
      </c>
      <c r="H2081" s="82">
        <v>2</v>
      </c>
      <c r="I2081" s="82">
        <v>0</v>
      </c>
    </row>
    <row r="2082">
      <c r="A2082" s="83">
        <v>11470</v>
      </c>
      <c r="B2082" s="83" t="s">
        <v>8498</v>
      </c>
      <c r="C2082" s="82" t="s">
        <v>8500</v>
      </c>
      <c r="D2082" s="83" t="s">
        <v>8501</v>
      </c>
      <c r="E2082" s="82">
        <v>3</v>
      </c>
      <c r="F2082" s="82">
        <v>10</v>
      </c>
      <c r="G2082" s="82">
        <v>3</v>
      </c>
      <c r="H2082" s="82">
        <v>3</v>
      </c>
      <c r="I2082" s="82">
        <v>0</v>
      </c>
    </row>
    <row r="2083">
      <c r="A2083" s="83">
        <v>11469</v>
      </c>
      <c r="B2083" s="83" t="s">
        <v>8502</v>
      </c>
      <c r="C2083" s="82" t="s">
        <v>8504</v>
      </c>
      <c r="D2083" s="83" t="s">
        <v>8505</v>
      </c>
      <c r="E2083" s="82">
        <v>1</v>
      </c>
      <c r="F2083" s="82">
        <v>10</v>
      </c>
      <c r="G2083" s="82">
        <v>2</v>
      </c>
      <c r="H2083" s="82">
        <v>2</v>
      </c>
      <c r="I2083" s="82">
        <v>0</v>
      </c>
    </row>
    <row r="2084">
      <c r="A2084" s="83">
        <v>11476</v>
      </c>
      <c r="B2084" s="83" t="s">
        <v>8506</v>
      </c>
      <c r="C2084" s="82" t="s">
        <v>8508</v>
      </c>
      <c r="D2084" s="83" t="s">
        <v>8509</v>
      </c>
      <c r="E2084" s="82">
        <v>7</v>
      </c>
      <c r="F2084" s="82">
        <v>15</v>
      </c>
      <c r="G2084" s="82">
        <v>4</v>
      </c>
      <c r="H2084" s="82">
        <v>4</v>
      </c>
      <c r="I2084" s="82">
        <v>0</v>
      </c>
    </row>
    <row r="2085">
      <c r="A2085" s="83">
        <v>11475</v>
      </c>
      <c r="B2085" s="83" t="s">
        <v>8510</v>
      </c>
      <c r="C2085" s="82" t="s">
        <v>8512</v>
      </c>
      <c r="D2085" s="83" t="s">
        <v>8513</v>
      </c>
      <c r="E2085" s="82">
        <v>5</v>
      </c>
      <c r="F2085" s="82">
        <v>10</v>
      </c>
      <c r="G2085" s="82">
        <v>5</v>
      </c>
      <c r="H2085" s="82">
        <v>5</v>
      </c>
      <c r="I2085" s="82">
        <v>0</v>
      </c>
    </row>
    <row r="2086">
      <c r="A2086" s="83">
        <v>13472</v>
      </c>
      <c r="B2086" s="83" t="s">
        <v>8514</v>
      </c>
      <c r="C2086" s="82" t="s">
        <v>8516</v>
      </c>
      <c r="D2086" s="83" t="s">
        <v>8517</v>
      </c>
      <c r="E2086" s="82">
        <v>0</v>
      </c>
      <c r="H2086" s="82" t="e">
        <v>#N/A</v>
      </c>
      <c r="I2086" s="82" t="e">
        <v>#N/A</v>
      </c>
    </row>
    <row r="2087">
      <c r="A2087" s="83">
        <v>13964</v>
      </c>
      <c r="B2087" s="83" t="s">
        <v>8519</v>
      </c>
      <c r="C2087" s="82" t="s">
        <v>8521</v>
      </c>
      <c r="D2087" s="83" t="s">
        <v>8522</v>
      </c>
      <c r="E2087" s="82">
        <v>0</v>
      </c>
      <c r="F2087" s="82">
        <v>30</v>
      </c>
      <c r="G2087" s="82">
        <v>3</v>
      </c>
      <c r="H2087" s="82">
        <v>3</v>
      </c>
      <c r="I2087" s="82">
        <v>0</v>
      </c>
    </row>
    <row r="2088">
      <c r="A2088" s="83">
        <v>13965</v>
      </c>
      <c r="B2088" s="83" t="s">
        <v>8524</v>
      </c>
      <c r="C2088" s="82" t="s">
        <v>8526</v>
      </c>
      <c r="D2088" s="83" t="s">
        <v>8527</v>
      </c>
      <c r="E2088" s="82">
        <v>0</v>
      </c>
      <c r="F2088" s="82">
        <v>30</v>
      </c>
      <c r="G2088" s="82">
        <v>3</v>
      </c>
      <c r="H2088" s="82">
        <v>3</v>
      </c>
      <c r="I2088" s="82">
        <v>0</v>
      </c>
    </row>
    <row r="2089">
      <c r="A2089" s="83">
        <v>13966</v>
      </c>
      <c r="B2089" s="83" t="s">
        <v>8528</v>
      </c>
      <c r="C2089" s="82" t="s">
        <v>8530</v>
      </c>
      <c r="D2089" s="83" t="s">
        <v>8531</v>
      </c>
      <c r="E2089" s="82">
        <v>0</v>
      </c>
      <c r="F2089" s="82">
        <v>22</v>
      </c>
      <c r="H2089" s="82" t="e">
        <v>#N/A</v>
      </c>
      <c r="I2089" s="82" t="e">
        <v>#N/A</v>
      </c>
    </row>
    <row r="2090">
      <c r="A2090" s="83">
        <v>14072</v>
      </c>
      <c r="B2090" s="83" t="s">
        <v>8533</v>
      </c>
      <c r="C2090" s="82" t="s">
        <v>8535</v>
      </c>
      <c r="D2090" s="83" t="s">
        <v>8531</v>
      </c>
      <c r="E2090" s="82">
        <v>0</v>
      </c>
      <c r="F2090" s="82">
        <v>22</v>
      </c>
      <c r="H2090" s="82" t="e">
        <v>#N/A</v>
      </c>
      <c r="I2090" s="82" t="e">
        <v>#N/A</v>
      </c>
    </row>
    <row r="2091">
      <c r="A2091" s="83">
        <v>12803</v>
      </c>
      <c r="B2091" s="83" t="s">
        <v>8536</v>
      </c>
      <c r="C2091" s="82" t="s">
        <v>8538</v>
      </c>
      <c r="D2091" s="83" t="s">
        <v>8539</v>
      </c>
      <c r="E2091" s="82">
        <v>0</v>
      </c>
      <c r="F2091" s="82">
        <v>22</v>
      </c>
      <c r="G2091" s="82">
        <v>4</v>
      </c>
      <c r="H2091" s="82">
        <v>4</v>
      </c>
      <c r="I2091" s="82">
        <v>0</v>
      </c>
    </row>
    <row r="2092">
      <c r="A2092" s="83">
        <v>12032</v>
      </c>
      <c r="B2092" s="83" t="s">
        <v>8541</v>
      </c>
      <c r="C2092" s="82" t="s">
        <v>8543</v>
      </c>
      <c r="D2092" s="83" t="s">
        <v>8544</v>
      </c>
      <c r="E2092" s="82">
        <v>0</v>
      </c>
      <c r="H2092" s="82" t="e">
        <v>#N/A</v>
      </c>
      <c r="I2092" s="82" t="e">
        <v>#N/A</v>
      </c>
    </row>
    <row r="2093">
      <c r="A2093" s="83">
        <v>12033</v>
      </c>
      <c r="B2093" s="83" t="s">
        <v>8546</v>
      </c>
      <c r="C2093" s="82" t="s">
        <v>8548</v>
      </c>
      <c r="D2093" s="83" t="s">
        <v>8549</v>
      </c>
      <c r="E2093" s="82">
        <v>0</v>
      </c>
      <c r="H2093" s="82" t="e">
        <v>#N/A</v>
      </c>
      <c r="I2093" s="82" t="e">
        <v>#N/A</v>
      </c>
    </row>
    <row r="2094">
      <c r="A2094" s="83">
        <v>12804</v>
      </c>
      <c r="B2094" s="83" t="s">
        <v>8550</v>
      </c>
      <c r="C2094" s="82" t="s">
        <v>8552</v>
      </c>
      <c r="D2094" s="83" t="s">
        <v>8553</v>
      </c>
      <c r="E2094" s="82">
        <v>0</v>
      </c>
      <c r="F2094" s="82">
        <v>24</v>
      </c>
      <c r="G2094" s="82">
        <v>4</v>
      </c>
      <c r="H2094" s="82">
        <v>4</v>
      </c>
      <c r="I2094" s="82">
        <v>0</v>
      </c>
    </row>
    <row r="2095">
      <c r="A2095" s="83">
        <v>13967</v>
      </c>
      <c r="B2095" s="83" t="s">
        <v>8555</v>
      </c>
      <c r="C2095" s="82" t="s">
        <v>8557</v>
      </c>
      <c r="D2095" s="83" t="s">
        <v>8558</v>
      </c>
      <c r="E2095" s="82">
        <v>0</v>
      </c>
      <c r="F2095" s="82">
        <v>17</v>
      </c>
      <c r="G2095" s="82">
        <v>10</v>
      </c>
      <c r="H2095" s="82">
        <v>10</v>
      </c>
      <c r="I2095" s="82">
        <v>0</v>
      </c>
    </row>
    <row r="2096">
      <c r="A2096" s="83">
        <v>12034</v>
      </c>
      <c r="B2096" s="83" t="s">
        <v>8560</v>
      </c>
      <c r="C2096" s="82" t="s">
        <v>8562</v>
      </c>
      <c r="D2096" s="83" t="s">
        <v>8558</v>
      </c>
      <c r="E2096" s="82">
        <v>0</v>
      </c>
      <c r="F2096" s="82">
        <v>16</v>
      </c>
      <c r="G2096" s="82">
        <v>9</v>
      </c>
      <c r="H2096" s="82">
        <v>9</v>
      </c>
      <c r="I2096" s="82">
        <v>0</v>
      </c>
    </row>
    <row r="2097">
      <c r="A2097" s="83">
        <v>12805</v>
      </c>
      <c r="B2097" s="83" t="s">
        <v>8563</v>
      </c>
      <c r="C2097" s="82" t="s">
        <v>8565</v>
      </c>
      <c r="D2097" s="83" t="s">
        <v>8566</v>
      </c>
      <c r="E2097" s="82">
        <v>0</v>
      </c>
      <c r="F2097" s="82">
        <v>15</v>
      </c>
      <c r="G2097" s="82">
        <v>3</v>
      </c>
      <c r="H2097" s="82">
        <v>3</v>
      </c>
      <c r="I2097" s="82">
        <v>0</v>
      </c>
    </row>
    <row r="2098">
      <c r="A2098" s="83">
        <v>13571</v>
      </c>
      <c r="B2098" s="83" t="s">
        <v>8568</v>
      </c>
      <c r="C2098" s="82" t="s">
        <v>8570</v>
      </c>
      <c r="D2098" s="83" t="s">
        <v>8571</v>
      </c>
      <c r="E2098" s="82">
        <v>0</v>
      </c>
      <c r="F2098" s="82">
        <v>13</v>
      </c>
      <c r="G2098" s="82">
        <v>2</v>
      </c>
      <c r="H2098" s="82">
        <v>2</v>
      </c>
      <c r="I2098" s="82">
        <v>0</v>
      </c>
    </row>
    <row r="2099">
      <c r="A2099" s="83">
        <v>13572</v>
      </c>
      <c r="B2099" s="83" t="s">
        <v>8572</v>
      </c>
      <c r="C2099" s="82" t="s">
        <v>8574</v>
      </c>
      <c r="D2099" s="83" t="s">
        <v>8575</v>
      </c>
      <c r="E2099" s="82">
        <v>0</v>
      </c>
      <c r="H2099" s="82" t="e">
        <v>#N/A</v>
      </c>
      <c r="I2099" s="82" t="e">
        <v>#N/A</v>
      </c>
    </row>
    <row r="2100">
      <c r="A2100" s="83">
        <v>10463</v>
      </c>
      <c r="B2100" s="83" t="s">
        <v>8576</v>
      </c>
      <c r="C2100" s="82" t="s">
        <v>8578</v>
      </c>
      <c r="D2100" s="83" t="s">
        <v>8579</v>
      </c>
      <c r="E2100" s="82">
        <v>0</v>
      </c>
      <c r="H2100" s="82" t="e">
        <v>#N/A</v>
      </c>
      <c r="I2100" s="82" t="e">
        <v>#N/A</v>
      </c>
    </row>
    <row r="2101">
      <c r="A2101" s="83">
        <v>10462</v>
      </c>
      <c r="B2101" s="83" t="s">
        <v>8580</v>
      </c>
      <c r="C2101" s="82" t="s">
        <v>8582</v>
      </c>
      <c r="D2101" s="83" t="s">
        <v>8583</v>
      </c>
      <c r="E2101" s="82">
        <v>0</v>
      </c>
      <c r="H2101" s="82" t="e">
        <v>#N/A</v>
      </c>
      <c r="I2101" s="82" t="e">
        <v>#N/A</v>
      </c>
    </row>
    <row r="2102">
      <c r="A2102" s="83">
        <v>11951</v>
      </c>
      <c r="B2102" s="83" t="s">
        <v>8584</v>
      </c>
      <c r="C2102" s="82" t="s">
        <v>8586</v>
      </c>
      <c r="D2102" s="83" t="s">
        <v>8587</v>
      </c>
      <c r="E2102" s="82">
        <v>0</v>
      </c>
      <c r="F2102" s="82">
        <v>28</v>
      </c>
      <c r="G2102" s="82">
        <v>3</v>
      </c>
      <c r="H2102" s="82">
        <v>3</v>
      </c>
      <c r="I2102" s="82">
        <v>0</v>
      </c>
    </row>
    <row r="2103">
      <c r="A2103" s="83">
        <v>13573</v>
      </c>
      <c r="B2103" s="83" t="s">
        <v>8589</v>
      </c>
      <c r="C2103" s="82" t="s">
        <v>8591</v>
      </c>
      <c r="D2103" s="83" t="s">
        <v>8592</v>
      </c>
      <c r="E2103" s="82">
        <v>0</v>
      </c>
      <c r="F2103" s="82">
        <v>7</v>
      </c>
      <c r="G2103" s="82">
        <v>2</v>
      </c>
      <c r="H2103" s="82">
        <v>2</v>
      </c>
      <c r="I2103" s="82">
        <v>0</v>
      </c>
    </row>
    <row r="2104">
      <c r="A2104" s="83">
        <v>13525</v>
      </c>
      <c r="B2104" s="83" t="s">
        <v>8593</v>
      </c>
      <c r="C2104" s="82" t="s">
        <v>8595</v>
      </c>
      <c r="D2104" s="83" t="s">
        <v>8596</v>
      </c>
      <c r="E2104" s="82">
        <v>0</v>
      </c>
      <c r="F2104" s="82">
        <v>38</v>
      </c>
      <c r="G2104" s="82">
        <v>2</v>
      </c>
      <c r="H2104" s="82">
        <v>2</v>
      </c>
      <c r="I2104" s="82">
        <v>0</v>
      </c>
    </row>
    <row r="2105">
      <c r="A2105" s="83">
        <v>10465</v>
      </c>
      <c r="B2105" s="83" t="s">
        <v>8598</v>
      </c>
      <c r="C2105" s="82" t="s">
        <v>8600</v>
      </c>
      <c r="D2105" s="83" t="s">
        <v>8601</v>
      </c>
      <c r="E2105" s="82">
        <v>3</v>
      </c>
      <c r="F2105" s="82">
        <v>5</v>
      </c>
      <c r="G2105" s="82">
        <v>6</v>
      </c>
      <c r="H2105" s="82">
        <v>6</v>
      </c>
      <c r="I2105" s="82">
        <v>0</v>
      </c>
    </row>
    <row r="2106">
      <c r="A2106" s="83">
        <v>10464</v>
      </c>
      <c r="B2106" s="83" t="s">
        <v>8602</v>
      </c>
      <c r="C2106" s="82" t="s">
        <v>8604</v>
      </c>
      <c r="D2106" s="83" t="s">
        <v>8605</v>
      </c>
      <c r="E2106" s="82">
        <v>5</v>
      </c>
      <c r="F2106" s="82">
        <v>2</v>
      </c>
      <c r="G2106" s="82">
        <v>4</v>
      </c>
      <c r="H2106" s="82">
        <v>4</v>
      </c>
      <c r="I2106" s="82">
        <v>0</v>
      </c>
    </row>
    <row r="2107">
      <c r="A2107" s="83">
        <v>14218</v>
      </c>
      <c r="B2107" s="83" t="s">
        <v>8606</v>
      </c>
      <c r="C2107" s="82" t="s">
        <v>8608</v>
      </c>
      <c r="D2107" s="83" t="s">
        <v>8609</v>
      </c>
      <c r="E2107" s="82">
        <v>0</v>
      </c>
      <c r="G2107" s="82">
        <v>1</v>
      </c>
      <c r="H2107" s="82">
        <v>1</v>
      </c>
      <c r="I2107" s="82">
        <v>0</v>
      </c>
    </row>
    <row r="2108">
      <c r="A2108" s="83">
        <v>12585</v>
      </c>
      <c r="B2108" s="83" t="s">
        <v>8610</v>
      </c>
      <c r="C2108" s="82" t="s">
        <v>8612</v>
      </c>
      <c r="D2108" s="83" t="s">
        <v>8613</v>
      </c>
      <c r="E2108" s="82">
        <v>3</v>
      </c>
      <c r="F2108" s="82">
        <v>4</v>
      </c>
      <c r="G2108" s="82">
        <v>5</v>
      </c>
      <c r="H2108" s="82">
        <v>5</v>
      </c>
      <c r="I2108" s="82">
        <v>0</v>
      </c>
    </row>
    <row r="2109">
      <c r="A2109" s="83">
        <v>12584</v>
      </c>
      <c r="B2109" s="83" t="s">
        <v>8614</v>
      </c>
      <c r="C2109" s="82" t="s">
        <v>8616</v>
      </c>
      <c r="D2109" s="83" t="s">
        <v>8609</v>
      </c>
      <c r="E2109" s="82">
        <v>2</v>
      </c>
      <c r="F2109" s="82">
        <v>0</v>
      </c>
      <c r="G2109" s="82">
        <v>5</v>
      </c>
      <c r="H2109" s="82">
        <v>5</v>
      </c>
      <c r="I2109" s="82">
        <v>0</v>
      </c>
    </row>
    <row r="2110">
      <c r="A2110" s="83">
        <v>10748</v>
      </c>
      <c r="B2110" s="83" t="s">
        <v>8617</v>
      </c>
      <c r="C2110" s="82" t="s">
        <v>8619</v>
      </c>
      <c r="D2110" s="83" t="s">
        <v>8620</v>
      </c>
      <c r="E2110" s="82">
        <v>2</v>
      </c>
      <c r="G2110" s="82">
        <v>6</v>
      </c>
      <c r="H2110" s="82">
        <v>6</v>
      </c>
      <c r="I2110" s="82">
        <v>0</v>
      </c>
    </row>
    <row r="2111">
      <c r="A2111" s="83">
        <v>10747</v>
      </c>
      <c r="B2111" s="83" t="s">
        <v>8621</v>
      </c>
      <c r="C2111" s="82" t="s">
        <v>8623</v>
      </c>
      <c r="D2111" s="83" t="s">
        <v>8624</v>
      </c>
      <c r="E2111" s="82">
        <v>4</v>
      </c>
      <c r="G2111" s="82">
        <v>7</v>
      </c>
      <c r="H2111" s="82">
        <v>7</v>
      </c>
      <c r="I2111" s="82">
        <v>0</v>
      </c>
    </row>
    <row r="2112">
      <c r="A2112" s="83">
        <v>10743</v>
      </c>
      <c r="B2112" s="83" t="s">
        <v>8625</v>
      </c>
      <c r="C2112" s="82" t="s">
        <v>8627</v>
      </c>
      <c r="D2112" s="83" t="s">
        <v>8628</v>
      </c>
      <c r="E2112" s="82">
        <v>3</v>
      </c>
      <c r="G2112" s="82">
        <v>4</v>
      </c>
      <c r="H2112" s="82">
        <v>4</v>
      </c>
      <c r="I2112" s="82">
        <v>0</v>
      </c>
    </row>
    <row r="2113">
      <c r="A2113" s="83">
        <v>10742</v>
      </c>
      <c r="B2113" s="83" t="s">
        <v>8629</v>
      </c>
      <c r="C2113" s="82" t="s">
        <v>8631</v>
      </c>
      <c r="D2113" s="83" t="s">
        <v>8632</v>
      </c>
      <c r="E2113" s="82">
        <v>3</v>
      </c>
      <c r="G2113" s="82">
        <v>5</v>
      </c>
      <c r="H2113" s="82">
        <v>5</v>
      </c>
      <c r="I2113" s="82">
        <v>0</v>
      </c>
    </row>
    <row r="2114">
      <c r="A2114" s="83">
        <v>10741</v>
      </c>
      <c r="B2114" s="83" t="s">
        <v>8633</v>
      </c>
      <c r="C2114" s="82" t="s">
        <v>8635</v>
      </c>
      <c r="D2114" s="83" t="s">
        <v>8636</v>
      </c>
      <c r="E2114" s="82">
        <v>1</v>
      </c>
      <c r="H2114" s="82">
        <v>0</v>
      </c>
      <c r="I2114" s="82">
        <v>0</v>
      </c>
    </row>
    <row r="2115">
      <c r="A2115" s="83">
        <v>10740</v>
      </c>
      <c r="B2115" s="83" t="s">
        <v>8637</v>
      </c>
      <c r="C2115" s="82" t="s">
        <v>8639</v>
      </c>
      <c r="D2115" s="83" t="s">
        <v>8640</v>
      </c>
      <c r="E2115" s="82">
        <v>0</v>
      </c>
      <c r="H2115" s="82" t="e">
        <v>#N/A</v>
      </c>
      <c r="I2115" s="82" t="e">
        <v>#N/A</v>
      </c>
    </row>
    <row r="2116">
      <c r="A2116" s="83">
        <v>10744</v>
      </c>
      <c r="B2116" s="83" t="s">
        <v>8641</v>
      </c>
      <c r="C2116" s="82" t="s">
        <v>8643</v>
      </c>
      <c r="D2116" s="83" t="s">
        <v>8644</v>
      </c>
      <c r="E2116" s="82">
        <v>0</v>
      </c>
      <c r="H2116" s="82" t="e">
        <v>#N/A</v>
      </c>
      <c r="I2116" s="82" t="e">
        <v>#N/A</v>
      </c>
    </row>
    <row r="2117">
      <c r="A2117" s="83">
        <v>10758</v>
      </c>
      <c r="B2117" s="83" t="s">
        <v>8645</v>
      </c>
      <c r="C2117" s="82" t="s">
        <v>8647</v>
      </c>
      <c r="D2117" s="83" t="s">
        <v>8648</v>
      </c>
      <c r="E2117" s="82">
        <v>0</v>
      </c>
      <c r="G2117" s="82">
        <v>1</v>
      </c>
      <c r="H2117" s="82">
        <v>1</v>
      </c>
      <c r="I2117" s="82">
        <v>0</v>
      </c>
    </row>
    <row r="2118">
      <c r="A2118" s="83">
        <v>10757</v>
      </c>
      <c r="B2118" s="83" t="s">
        <v>8649</v>
      </c>
      <c r="C2118" s="82" t="s">
        <v>8651</v>
      </c>
      <c r="D2118" s="83" t="s">
        <v>8652</v>
      </c>
      <c r="E2118" s="82">
        <v>3</v>
      </c>
      <c r="G2118" s="82">
        <v>4</v>
      </c>
      <c r="H2118" s="82">
        <v>4</v>
      </c>
      <c r="I2118" s="82">
        <v>0</v>
      </c>
    </row>
    <row r="2119">
      <c r="A2119" s="83">
        <v>12672</v>
      </c>
      <c r="B2119" s="83" t="s">
        <v>8653</v>
      </c>
      <c r="C2119" s="82" t="s">
        <v>8655</v>
      </c>
      <c r="D2119" s="83" t="s">
        <v>8656</v>
      </c>
      <c r="E2119" s="82">
        <v>0</v>
      </c>
      <c r="H2119" s="82" t="e">
        <v>#N/A</v>
      </c>
      <c r="I2119" s="82" t="e">
        <v>#N/A</v>
      </c>
    </row>
    <row r="2120">
      <c r="A2120" s="83">
        <v>12673</v>
      </c>
      <c r="B2120" s="83" t="s">
        <v>8657</v>
      </c>
      <c r="C2120" s="82" t="s">
        <v>8659</v>
      </c>
      <c r="D2120" s="83" t="s">
        <v>8660</v>
      </c>
      <c r="E2120" s="82">
        <v>0</v>
      </c>
      <c r="H2120" s="82" t="e">
        <v>#N/A</v>
      </c>
      <c r="I2120" s="82" t="e">
        <v>#N/A</v>
      </c>
    </row>
    <row r="2121">
      <c r="A2121" s="83">
        <v>10754</v>
      </c>
      <c r="B2121" s="83" t="s">
        <v>8661</v>
      </c>
      <c r="C2121" s="82" t="s">
        <v>8663</v>
      </c>
      <c r="D2121" s="83" t="s">
        <v>8664</v>
      </c>
      <c r="E2121" s="82">
        <v>1</v>
      </c>
      <c r="G2121" s="82">
        <v>2</v>
      </c>
      <c r="H2121" s="82">
        <v>2</v>
      </c>
      <c r="I2121" s="82">
        <v>0</v>
      </c>
    </row>
    <row r="2122">
      <c r="A2122" s="83">
        <v>10753</v>
      </c>
      <c r="B2122" s="83" t="s">
        <v>8665</v>
      </c>
      <c r="C2122" s="82" t="s">
        <v>8667</v>
      </c>
      <c r="D2122" s="83" t="s">
        <v>8668</v>
      </c>
      <c r="E2122" s="82">
        <v>1</v>
      </c>
      <c r="G2122" s="82">
        <v>2</v>
      </c>
      <c r="H2122" s="82">
        <v>2</v>
      </c>
      <c r="I2122" s="82">
        <v>0</v>
      </c>
    </row>
    <row r="2123">
      <c r="A2123" s="83">
        <v>10751</v>
      </c>
      <c r="B2123" s="83" t="s">
        <v>8669</v>
      </c>
      <c r="C2123" s="82" t="s">
        <v>8671</v>
      </c>
      <c r="D2123" s="83" t="s">
        <v>8672</v>
      </c>
      <c r="E2123" s="82">
        <v>0</v>
      </c>
      <c r="H2123" s="82" t="e">
        <v>#N/A</v>
      </c>
      <c r="I2123" s="82" t="e">
        <v>#N/A</v>
      </c>
    </row>
    <row r="2124">
      <c r="A2124" s="83">
        <v>10752</v>
      </c>
      <c r="B2124" s="83" t="s">
        <v>8673</v>
      </c>
      <c r="C2124" s="82" t="s">
        <v>8675</v>
      </c>
      <c r="D2124" s="83" t="s">
        <v>8676</v>
      </c>
      <c r="E2124" s="82">
        <v>0</v>
      </c>
      <c r="H2124" s="82" t="e">
        <v>#N/A</v>
      </c>
      <c r="I2124" s="82" t="e">
        <v>#N/A</v>
      </c>
    </row>
    <row r="2125">
      <c r="A2125" s="83">
        <v>10756</v>
      </c>
      <c r="B2125" s="83" t="s">
        <v>8677</v>
      </c>
      <c r="C2125" s="82" t="s">
        <v>8679</v>
      </c>
      <c r="D2125" s="83" t="s">
        <v>8680</v>
      </c>
      <c r="E2125" s="82">
        <v>0</v>
      </c>
      <c r="H2125" s="82" t="e">
        <v>#N/A</v>
      </c>
      <c r="I2125" s="82" t="e">
        <v>#N/A</v>
      </c>
    </row>
    <row r="2126">
      <c r="A2126" s="83">
        <v>10755</v>
      </c>
      <c r="B2126" s="83" t="s">
        <v>8681</v>
      </c>
      <c r="C2126" s="82" t="s">
        <v>8683</v>
      </c>
      <c r="D2126" s="83" t="s">
        <v>8684</v>
      </c>
      <c r="E2126" s="82">
        <v>0</v>
      </c>
      <c r="H2126" s="82" t="e">
        <v>#N/A</v>
      </c>
      <c r="I2126" s="82" t="e">
        <v>#N/A</v>
      </c>
    </row>
    <row r="2127">
      <c r="A2127" s="83">
        <v>10739</v>
      </c>
      <c r="B2127" s="83" t="s">
        <v>8685</v>
      </c>
      <c r="C2127" s="82" t="s">
        <v>8687</v>
      </c>
      <c r="D2127" s="83" t="s">
        <v>8688</v>
      </c>
      <c r="E2127" s="82">
        <v>0</v>
      </c>
      <c r="G2127" s="82">
        <v>0</v>
      </c>
      <c r="H2127" s="82" t="e">
        <v>#N/A</v>
      </c>
      <c r="I2127" s="82" t="e">
        <v>#N/A</v>
      </c>
    </row>
    <row r="2128">
      <c r="A2128" s="83">
        <v>10738</v>
      </c>
      <c r="B2128" s="83" t="s">
        <v>8689</v>
      </c>
      <c r="C2128" s="82" t="s">
        <v>8691</v>
      </c>
      <c r="D2128" s="83" t="s">
        <v>8692</v>
      </c>
      <c r="E2128" s="82">
        <v>0</v>
      </c>
      <c r="G2128" s="82">
        <v>2</v>
      </c>
      <c r="H2128" s="82">
        <v>2</v>
      </c>
      <c r="I2128" s="82">
        <v>0</v>
      </c>
    </row>
    <row r="2129">
      <c r="A2129" s="83">
        <v>10734</v>
      </c>
      <c r="B2129" s="83" t="s">
        <v>8693</v>
      </c>
      <c r="C2129" s="82" t="s">
        <v>8695</v>
      </c>
      <c r="D2129" s="83" t="s">
        <v>8696</v>
      </c>
      <c r="E2129" s="82">
        <v>0</v>
      </c>
      <c r="H2129" s="82" t="e">
        <v>#N/A</v>
      </c>
      <c r="I2129" s="82" t="e">
        <v>#N/A</v>
      </c>
    </row>
    <row r="2130">
      <c r="A2130" s="83">
        <v>10733</v>
      </c>
      <c r="B2130" s="83" t="s">
        <v>8697</v>
      </c>
      <c r="C2130" s="82" t="s">
        <v>8699</v>
      </c>
      <c r="D2130" s="83" t="s">
        <v>8700</v>
      </c>
      <c r="E2130" s="82">
        <v>0</v>
      </c>
      <c r="H2130" s="82" t="e">
        <v>#N/A</v>
      </c>
      <c r="I2130" s="82" t="e">
        <v>#N/A</v>
      </c>
    </row>
    <row r="2131">
      <c r="A2131" s="83">
        <v>10732</v>
      </c>
      <c r="B2131" s="83" t="s">
        <v>8701</v>
      </c>
      <c r="C2131" s="82" t="s">
        <v>8703</v>
      </c>
      <c r="D2131" s="83" t="s">
        <v>8704</v>
      </c>
      <c r="E2131" s="82">
        <v>0</v>
      </c>
      <c r="H2131" s="82" t="e">
        <v>#N/A</v>
      </c>
      <c r="I2131" s="82" t="e">
        <v>#N/A</v>
      </c>
    </row>
    <row r="2132">
      <c r="A2132" s="83">
        <v>10731</v>
      </c>
      <c r="B2132" s="83" t="s">
        <v>8705</v>
      </c>
      <c r="C2132" s="82" t="s">
        <v>8707</v>
      </c>
      <c r="D2132" s="83" t="s">
        <v>8708</v>
      </c>
      <c r="E2132" s="82">
        <v>0</v>
      </c>
      <c r="H2132" s="82" t="e">
        <v>#N/A</v>
      </c>
      <c r="I2132" s="82" t="e">
        <v>#N/A</v>
      </c>
    </row>
    <row r="2133">
      <c r="A2133" s="83">
        <v>10735</v>
      </c>
      <c r="B2133" s="83" t="s">
        <v>8709</v>
      </c>
      <c r="C2133" s="82" t="s">
        <v>8711</v>
      </c>
      <c r="D2133" s="83" t="s">
        <v>8712</v>
      </c>
      <c r="E2133" s="82">
        <v>0</v>
      </c>
      <c r="H2133" s="82" t="e">
        <v>#N/A</v>
      </c>
      <c r="I2133" s="82" t="e">
        <v>#N/A</v>
      </c>
    </row>
    <row r="2134">
      <c r="A2134" s="83">
        <v>10737</v>
      </c>
      <c r="B2134" s="83" t="s">
        <v>8713</v>
      </c>
      <c r="C2134" s="82" t="s">
        <v>8715</v>
      </c>
      <c r="D2134" s="83" t="s">
        <v>8716</v>
      </c>
      <c r="E2134" s="82">
        <v>3</v>
      </c>
      <c r="G2134" s="82">
        <v>2</v>
      </c>
      <c r="H2134" s="82">
        <v>2</v>
      </c>
      <c r="I2134" s="82">
        <v>0</v>
      </c>
    </row>
    <row r="2135">
      <c r="A2135" s="83">
        <v>10736</v>
      </c>
      <c r="B2135" s="83" t="s">
        <v>8717</v>
      </c>
      <c r="C2135" s="82" t="s">
        <v>8719</v>
      </c>
      <c r="D2135" s="83" t="s">
        <v>8720</v>
      </c>
      <c r="E2135" s="82">
        <v>3</v>
      </c>
      <c r="G2135" s="82">
        <v>3</v>
      </c>
      <c r="H2135" s="82">
        <v>3</v>
      </c>
      <c r="I2135" s="82">
        <v>0</v>
      </c>
    </row>
    <row r="2136">
      <c r="A2136" s="83">
        <v>10750</v>
      </c>
      <c r="B2136" s="83" t="s">
        <v>8721</v>
      </c>
      <c r="C2136" s="82" t="s">
        <v>8723</v>
      </c>
      <c r="D2136" s="83" t="s">
        <v>8724</v>
      </c>
      <c r="E2136" s="82">
        <v>7</v>
      </c>
      <c r="F2136" s="82">
        <v>15</v>
      </c>
      <c r="G2136" s="82">
        <v>4</v>
      </c>
      <c r="H2136" s="82">
        <v>4</v>
      </c>
      <c r="I2136" s="82">
        <v>0</v>
      </c>
    </row>
    <row r="2137">
      <c r="A2137" s="83">
        <v>10749</v>
      </c>
      <c r="B2137" s="83" t="s">
        <v>8725</v>
      </c>
      <c r="C2137" s="82" t="s">
        <v>8727</v>
      </c>
      <c r="D2137" s="83" t="s">
        <v>8728</v>
      </c>
      <c r="E2137" s="82">
        <v>8</v>
      </c>
      <c r="F2137" s="82">
        <v>15</v>
      </c>
      <c r="G2137" s="82">
        <v>1</v>
      </c>
      <c r="H2137" s="82">
        <v>1</v>
      </c>
      <c r="I2137" s="82">
        <v>0</v>
      </c>
    </row>
    <row r="2138">
      <c r="A2138" s="83">
        <v>10759</v>
      </c>
      <c r="B2138" s="83" t="s">
        <v>8729</v>
      </c>
      <c r="C2138" s="82" t="s">
        <v>8731</v>
      </c>
      <c r="D2138" s="83" t="s">
        <v>8732</v>
      </c>
      <c r="E2138" s="82">
        <v>0</v>
      </c>
      <c r="F2138" s="82">
        <v>7</v>
      </c>
      <c r="G2138" s="82">
        <v>3</v>
      </c>
      <c r="H2138" s="82">
        <v>3</v>
      </c>
      <c r="I2138" s="82">
        <v>0</v>
      </c>
    </row>
    <row r="2139">
      <c r="A2139" s="83">
        <v>13428</v>
      </c>
      <c r="B2139" s="83" t="s">
        <v>8733</v>
      </c>
      <c r="C2139" s="82" t="s">
        <v>8735</v>
      </c>
      <c r="D2139" s="83" t="s">
        <v>8736</v>
      </c>
      <c r="E2139" s="82">
        <v>0</v>
      </c>
      <c r="F2139" s="82">
        <v>13</v>
      </c>
      <c r="G2139" s="82">
        <v>1</v>
      </c>
      <c r="H2139" s="82">
        <v>1</v>
      </c>
      <c r="I2139" s="82">
        <v>0</v>
      </c>
    </row>
    <row r="2140">
      <c r="A2140" s="83">
        <v>12671</v>
      </c>
      <c r="B2140" s="83" t="s">
        <v>8738</v>
      </c>
      <c r="C2140" s="82" t="s">
        <v>8740</v>
      </c>
      <c r="D2140" s="83" t="s">
        <v>8741</v>
      </c>
      <c r="E2140" s="82">
        <v>0</v>
      </c>
      <c r="F2140" s="82">
        <v>1</v>
      </c>
      <c r="G2140" s="82">
        <v>1</v>
      </c>
      <c r="H2140" s="82">
        <v>1</v>
      </c>
      <c r="I2140" s="82">
        <v>0</v>
      </c>
    </row>
    <row r="2141">
      <c r="A2141" s="83">
        <v>13666</v>
      </c>
      <c r="B2141" s="83" t="s">
        <v>8742</v>
      </c>
      <c r="C2141" s="82" t="s">
        <v>8744</v>
      </c>
      <c r="D2141" s="83" t="s">
        <v>8745</v>
      </c>
      <c r="E2141" s="82">
        <v>2</v>
      </c>
      <c r="F2141" s="82">
        <v>10</v>
      </c>
      <c r="G2141" s="82">
        <v>2</v>
      </c>
      <c r="H2141" s="82">
        <v>2</v>
      </c>
      <c r="I2141" s="82">
        <v>0</v>
      </c>
    </row>
    <row r="2142">
      <c r="A2142" s="83">
        <v>13665</v>
      </c>
      <c r="B2142" s="83" t="s">
        <v>8746</v>
      </c>
      <c r="C2142" s="82" t="s">
        <v>8748</v>
      </c>
      <c r="D2142" s="83" t="s">
        <v>8749</v>
      </c>
      <c r="E2142" s="82">
        <v>2</v>
      </c>
      <c r="F2142" s="82">
        <v>14</v>
      </c>
      <c r="G2142" s="82">
        <v>2</v>
      </c>
      <c r="H2142" s="82">
        <v>2</v>
      </c>
      <c r="I2142" s="82">
        <v>0</v>
      </c>
    </row>
    <row r="2143">
      <c r="A2143" s="83">
        <v>10767</v>
      </c>
      <c r="B2143" s="83" t="s">
        <v>8750</v>
      </c>
      <c r="C2143" s="82" t="s">
        <v>8752</v>
      </c>
      <c r="D2143" s="83" t="s">
        <v>8753</v>
      </c>
      <c r="E2143" s="82">
        <v>2</v>
      </c>
      <c r="F2143" s="82">
        <v>20</v>
      </c>
      <c r="G2143" s="82">
        <v>3</v>
      </c>
      <c r="H2143" s="82">
        <v>3</v>
      </c>
      <c r="I2143" s="82">
        <v>0</v>
      </c>
    </row>
    <row r="2144">
      <c r="A2144" s="83">
        <v>10766</v>
      </c>
      <c r="B2144" s="83" t="s">
        <v>8754</v>
      </c>
      <c r="C2144" s="82" t="s">
        <v>8756</v>
      </c>
      <c r="D2144" s="83" t="s">
        <v>8757</v>
      </c>
      <c r="E2144" s="82">
        <v>1</v>
      </c>
      <c r="F2144" s="82">
        <v>20</v>
      </c>
      <c r="G2144" s="82">
        <v>3</v>
      </c>
      <c r="H2144" s="82">
        <v>3</v>
      </c>
      <c r="I2144" s="82">
        <v>0</v>
      </c>
    </row>
    <row r="2145">
      <c r="A2145" s="83">
        <v>12687</v>
      </c>
      <c r="B2145" s="83" t="s">
        <v>8758</v>
      </c>
      <c r="C2145" s="82" t="s">
        <v>8760</v>
      </c>
      <c r="D2145" s="83" t="s">
        <v>8761</v>
      </c>
      <c r="E2145" s="82">
        <v>0</v>
      </c>
      <c r="G2145" s="82">
        <v>4</v>
      </c>
      <c r="H2145" s="82">
        <v>4</v>
      </c>
      <c r="I2145" s="82">
        <v>0</v>
      </c>
    </row>
    <row r="2146">
      <c r="A2146" s="83">
        <v>10763</v>
      </c>
      <c r="B2146" s="83" t="s">
        <v>8762</v>
      </c>
      <c r="C2146" s="82" t="s">
        <v>8764</v>
      </c>
      <c r="D2146" s="83" t="s">
        <v>8765</v>
      </c>
      <c r="E2146" s="82">
        <v>3</v>
      </c>
      <c r="G2146" s="82">
        <v>2</v>
      </c>
      <c r="H2146" s="82">
        <v>2</v>
      </c>
      <c r="I2146" s="82">
        <v>0</v>
      </c>
    </row>
    <row r="2147">
      <c r="A2147" s="83">
        <v>10762</v>
      </c>
      <c r="B2147" s="83" t="s">
        <v>8766</v>
      </c>
      <c r="C2147" s="82" t="s">
        <v>8768</v>
      </c>
      <c r="D2147" s="83" t="s">
        <v>8769</v>
      </c>
      <c r="E2147" s="82">
        <v>2</v>
      </c>
      <c r="G2147" s="82">
        <v>2</v>
      </c>
      <c r="H2147" s="82">
        <v>2</v>
      </c>
      <c r="I2147" s="82">
        <v>0</v>
      </c>
    </row>
    <row r="2148">
      <c r="A2148" s="83">
        <v>10770</v>
      </c>
      <c r="B2148" s="83" t="s">
        <v>8770</v>
      </c>
      <c r="C2148" s="82" t="s">
        <v>8772</v>
      </c>
      <c r="D2148" s="83" t="s">
        <v>8773</v>
      </c>
      <c r="E2148" s="82">
        <v>0</v>
      </c>
      <c r="G2148" s="82">
        <v>4</v>
      </c>
      <c r="H2148" s="82">
        <v>4</v>
      </c>
      <c r="I2148" s="82">
        <v>0</v>
      </c>
    </row>
    <row r="2149">
      <c r="A2149" s="83">
        <v>12686</v>
      </c>
      <c r="B2149" s="83" t="s">
        <v>8774</v>
      </c>
      <c r="C2149" s="82" t="s">
        <v>8776</v>
      </c>
      <c r="D2149" s="83" t="s">
        <v>8777</v>
      </c>
      <c r="E2149" s="82">
        <v>0</v>
      </c>
      <c r="F2149" s="82">
        <v>5</v>
      </c>
      <c r="G2149" s="82">
        <v>2</v>
      </c>
      <c r="H2149" s="82">
        <v>2</v>
      </c>
      <c r="I2149" s="82">
        <v>0</v>
      </c>
    </row>
    <row r="2150">
      <c r="A2150" s="83">
        <v>10772</v>
      </c>
      <c r="B2150" s="83" t="s">
        <v>8778</v>
      </c>
      <c r="C2150" s="82" t="s">
        <v>8780</v>
      </c>
      <c r="D2150" s="83" t="s">
        <v>8781</v>
      </c>
      <c r="E2150" s="82">
        <v>0</v>
      </c>
      <c r="H2150" s="82" t="e">
        <v>#N/A</v>
      </c>
      <c r="I2150" s="82" t="e">
        <v>#N/A</v>
      </c>
    </row>
    <row r="2151">
      <c r="A2151" s="83">
        <v>10769</v>
      </c>
      <c r="B2151" s="83" t="s">
        <v>8782</v>
      </c>
      <c r="C2151" s="82" t="s">
        <v>8784</v>
      </c>
      <c r="D2151" s="83" t="s">
        <v>8785</v>
      </c>
      <c r="E2151" s="82">
        <v>0</v>
      </c>
      <c r="H2151" s="82" t="e">
        <v>#N/A</v>
      </c>
      <c r="I2151" s="82" t="e">
        <v>#N/A</v>
      </c>
    </row>
    <row r="2152">
      <c r="A2152" s="83">
        <v>10768</v>
      </c>
      <c r="B2152" s="83" t="s">
        <v>8786</v>
      </c>
      <c r="C2152" s="82" t="s">
        <v>8788</v>
      </c>
      <c r="D2152" s="83" t="s">
        <v>8789</v>
      </c>
      <c r="E2152" s="82">
        <v>0</v>
      </c>
      <c r="H2152" s="82" t="e">
        <v>#N/A</v>
      </c>
      <c r="I2152" s="82" t="e">
        <v>#N/A</v>
      </c>
    </row>
    <row r="2153">
      <c r="A2153" s="83">
        <v>10765</v>
      </c>
      <c r="B2153" s="83" t="s">
        <v>8790</v>
      </c>
      <c r="C2153" s="82" t="s">
        <v>8792</v>
      </c>
      <c r="D2153" s="83" t="s">
        <v>8793</v>
      </c>
      <c r="E2153" s="82">
        <v>1</v>
      </c>
      <c r="G2153" s="82">
        <v>1</v>
      </c>
      <c r="H2153" s="82">
        <v>1</v>
      </c>
      <c r="I2153" s="82">
        <v>0</v>
      </c>
    </row>
    <row r="2154">
      <c r="A2154" s="83">
        <v>10764</v>
      </c>
      <c r="B2154" s="83" t="s">
        <v>8794</v>
      </c>
      <c r="C2154" s="82" t="s">
        <v>8796</v>
      </c>
      <c r="D2154" s="83" t="s">
        <v>8797</v>
      </c>
      <c r="E2154" s="82">
        <v>0</v>
      </c>
      <c r="G2154" s="82">
        <v>3</v>
      </c>
      <c r="H2154" s="82">
        <v>3</v>
      </c>
      <c r="I2154" s="82">
        <v>0</v>
      </c>
    </row>
    <row r="2155">
      <c r="A2155" s="82">
        <v>13896</v>
      </c>
      <c r="B2155" s="82" t="s">
        <v>8798</v>
      </c>
      <c r="C2155" s="82" t="s">
        <v>8800</v>
      </c>
      <c r="D2155" s="82"/>
      <c r="E2155" s="82">
        <v>0</v>
      </c>
      <c r="G2155" s="82">
        <v>1</v>
      </c>
      <c r="H2155" s="82">
        <v>1</v>
      </c>
      <c r="I2155" s="82">
        <v>0</v>
      </c>
    </row>
    <row r="2156">
      <c r="A2156" s="83">
        <v>10761</v>
      </c>
      <c r="B2156" s="83" t="s">
        <v>8802</v>
      </c>
      <c r="C2156" s="82" t="s">
        <v>8804</v>
      </c>
      <c r="D2156" s="83" t="s">
        <v>8805</v>
      </c>
      <c r="E2156" s="82">
        <v>4</v>
      </c>
      <c r="G2156" s="82">
        <v>2</v>
      </c>
      <c r="H2156" s="82">
        <v>2</v>
      </c>
      <c r="I2156" s="82">
        <v>0</v>
      </c>
    </row>
    <row r="2157">
      <c r="A2157" s="83">
        <v>10760</v>
      </c>
      <c r="B2157" s="83" t="s">
        <v>8806</v>
      </c>
      <c r="C2157" s="82" t="s">
        <v>8808</v>
      </c>
      <c r="D2157" s="83" t="s">
        <v>8809</v>
      </c>
      <c r="E2157" s="82">
        <v>1</v>
      </c>
      <c r="H2157" s="82">
        <v>0</v>
      </c>
      <c r="I2157" s="82">
        <v>0</v>
      </c>
    </row>
    <row r="2158">
      <c r="A2158" s="83">
        <v>12685</v>
      </c>
      <c r="B2158" s="83" t="s">
        <v>8810</v>
      </c>
      <c r="C2158" s="82" t="s">
        <v>8812</v>
      </c>
      <c r="D2158" s="83" t="s">
        <v>8813</v>
      </c>
      <c r="E2158" s="82">
        <v>0</v>
      </c>
      <c r="H2158" s="82" t="e">
        <v>#N/A</v>
      </c>
      <c r="I2158" s="82" t="e">
        <v>#N/A</v>
      </c>
    </row>
    <row r="2159">
      <c r="A2159" s="83">
        <v>12684</v>
      </c>
      <c r="B2159" s="83" t="s">
        <v>8814</v>
      </c>
      <c r="C2159" s="82" t="s">
        <v>8816</v>
      </c>
      <c r="D2159" s="83" t="s">
        <v>8817</v>
      </c>
      <c r="E2159" s="82">
        <v>0</v>
      </c>
      <c r="H2159" s="82" t="e">
        <v>#N/A</v>
      </c>
      <c r="I2159" s="82" t="e">
        <v>#N/A</v>
      </c>
    </row>
    <row r="2160">
      <c r="A2160" s="83">
        <v>12688</v>
      </c>
      <c r="B2160" s="83" t="s">
        <v>8818</v>
      </c>
      <c r="C2160" s="82" t="s">
        <v>8820</v>
      </c>
      <c r="D2160" s="83" t="s">
        <v>8821</v>
      </c>
      <c r="E2160" s="82">
        <v>0</v>
      </c>
      <c r="F2160" s="82">
        <v>5</v>
      </c>
      <c r="H2160" s="82" t="e">
        <v>#N/A</v>
      </c>
      <c r="I2160" s="82" t="e">
        <v>#N/A</v>
      </c>
    </row>
    <row r="2161">
      <c r="A2161" s="83">
        <v>12683</v>
      </c>
      <c r="B2161" s="83" t="s">
        <v>8824</v>
      </c>
      <c r="C2161" s="82" t="s">
        <v>8826</v>
      </c>
      <c r="D2161" s="83" t="s">
        <v>8827</v>
      </c>
      <c r="E2161" s="82">
        <v>0</v>
      </c>
      <c r="H2161" s="82" t="e">
        <v>#N/A</v>
      </c>
      <c r="I2161" s="82" t="e">
        <v>#N/A</v>
      </c>
    </row>
    <row r="2162">
      <c r="A2162" s="83">
        <v>12682</v>
      </c>
      <c r="B2162" s="83" t="s">
        <v>8828</v>
      </c>
      <c r="C2162" s="82" t="s">
        <v>8830</v>
      </c>
      <c r="D2162" s="83" t="s">
        <v>8831</v>
      </c>
      <c r="E2162" s="82">
        <v>0</v>
      </c>
      <c r="H2162" s="82" t="e">
        <v>#N/A</v>
      </c>
      <c r="I2162" s="82" t="e">
        <v>#N/A</v>
      </c>
    </row>
    <row r="2163">
      <c r="A2163" s="83">
        <v>12689</v>
      </c>
      <c r="B2163" s="83" t="s">
        <v>8832</v>
      </c>
      <c r="C2163" s="82" t="s">
        <v>8834</v>
      </c>
      <c r="D2163" s="83" t="s">
        <v>8835</v>
      </c>
      <c r="E2163" s="82">
        <v>0</v>
      </c>
      <c r="G2163" s="82">
        <v>1</v>
      </c>
      <c r="H2163" s="82">
        <v>1</v>
      </c>
      <c r="I2163" s="82">
        <v>0</v>
      </c>
    </row>
    <row r="2164">
      <c r="A2164" s="83">
        <v>13430</v>
      </c>
      <c r="B2164" s="83" t="s">
        <v>8836</v>
      </c>
      <c r="C2164" s="82" t="s">
        <v>8838</v>
      </c>
      <c r="D2164" s="83" t="s">
        <v>8839</v>
      </c>
      <c r="E2164" s="82">
        <v>0</v>
      </c>
      <c r="H2164" s="82" t="e">
        <v>#N/A</v>
      </c>
      <c r="I2164" s="82" t="e">
        <v>#N/A</v>
      </c>
    </row>
    <row r="2165">
      <c r="A2165" s="83">
        <v>12780</v>
      </c>
      <c r="B2165" s="83" t="s">
        <v>8841</v>
      </c>
      <c r="C2165" s="82" t="s">
        <v>8843</v>
      </c>
      <c r="D2165" s="83" t="s">
        <v>8844</v>
      </c>
      <c r="E2165" s="82">
        <v>0</v>
      </c>
      <c r="H2165" s="82" t="e">
        <v>#N/A</v>
      </c>
      <c r="I2165" s="82" t="e">
        <v>#N/A</v>
      </c>
    </row>
    <row r="2166">
      <c r="A2166" s="83">
        <v>11258</v>
      </c>
      <c r="B2166" s="83" t="s">
        <v>8846</v>
      </c>
      <c r="C2166" s="82" t="s">
        <v>8848</v>
      </c>
      <c r="D2166" s="83" t="s">
        <v>8849</v>
      </c>
      <c r="E2166" s="82">
        <v>5</v>
      </c>
      <c r="F2166" s="82">
        <v>10</v>
      </c>
      <c r="G2166" s="82">
        <v>5</v>
      </c>
      <c r="H2166" s="82">
        <v>5</v>
      </c>
      <c r="I2166" s="82">
        <v>0</v>
      </c>
    </row>
    <row r="2167">
      <c r="A2167" s="83">
        <v>11257</v>
      </c>
      <c r="B2167" s="83" t="s">
        <v>8850</v>
      </c>
      <c r="C2167" s="82" t="s">
        <v>8852</v>
      </c>
      <c r="D2167" s="83" t="s">
        <v>8853</v>
      </c>
      <c r="E2167" s="82">
        <v>5</v>
      </c>
      <c r="F2167" s="82">
        <v>10</v>
      </c>
      <c r="G2167" s="82">
        <v>5</v>
      </c>
      <c r="H2167" s="82">
        <v>5</v>
      </c>
      <c r="I2167" s="82">
        <v>0</v>
      </c>
    </row>
    <row r="2168">
      <c r="A2168" s="83">
        <v>10680</v>
      </c>
      <c r="B2168" s="83" t="s">
        <v>8854</v>
      </c>
      <c r="C2168" s="82" t="s">
        <v>8856</v>
      </c>
      <c r="D2168" s="83" t="s">
        <v>8857</v>
      </c>
      <c r="E2168" s="82">
        <v>0</v>
      </c>
      <c r="H2168" s="82" t="e">
        <v>#N/A</v>
      </c>
      <c r="I2168" s="82" t="e">
        <v>#N/A</v>
      </c>
    </row>
    <row r="2169">
      <c r="A2169" s="83">
        <v>10679</v>
      </c>
      <c r="B2169" s="83" t="s">
        <v>8858</v>
      </c>
      <c r="C2169" s="82" t="s">
        <v>8860</v>
      </c>
      <c r="D2169" s="83" t="s">
        <v>8861</v>
      </c>
      <c r="E2169" s="82">
        <v>0</v>
      </c>
      <c r="H2169" s="82" t="e">
        <v>#N/A</v>
      </c>
      <c r="I2169" s="82" t="e">
        <v>#N/A</v>
      </c>
    </row>
    <row r="2170">
      <c r="A2170" s="83">
        <v>10682</v>
      </c>
      <c r="B2170" s="83" t="s">
        <v>8862</v>
      </c>
      <c r="C2170" s="82" t="s">
        <v>8864</v>
      </c>
      <c r="D2170" s="83" t="s">
        <v>8865</v>
      </c>
      <c r="E2170" s="82">
        <v>2</v>
      </c>
      <c r="F2170" s="82">
        <v>216</v>
      </c>
      <c r="H2170" s="82">
        <v>0</v>
      </c>
      <c r="I2170" s="82">
        <v>0</v>
      </c>
    </row>
    <row r="2171">
      <c r="A2171" s="83">
        <v>13009</v>
      </c>
      <c r="B2171" s="83" t="s">
        <v>8866</v>
      </c>
      <c r="C2171" s="82" t="s">
        <v>8868</v>
      </c>
      <c r="D2171" s="83" t="s">
        <v>8868</v>
      </c>
      <c r="E2171" s="82">
        <v>0</v>
      </c>
      <c r="H2171" s="82" t="e">
        <v>#N/A</v>
      </c>
      <c r="I2171" s="82" t="e">
        <v>#N/A</v>
      </c>
    </row>
    <row r="2172">
      <c r="A2172" s="83">
        <v>10670</v>
      </c>
      <c r="B2172" s="83" t="s">
        <v>8870</v>
      </c>
      <c r="C2172" s="82" t="s">
        <v>8872</v>
      </c>
      <c r="D2172" s="83" t="s">
        <v>8873</v>
      </c>
      <c r="E2172" s="82">
        <v>6</v>
      </c>
      <c r="F2172" s="82">
        <v>17</v>
      </c>
      <c r="G2172" s="82">
        <v>1</v>
      </c>
      <c r="H2172" s="82">
        <v>1</v>
      </c>
      <c r="I2172" s="82">
        <v>0</v>
      </c>
    </row>
    <row r="2173">
      <c r="A2173" s="83">
        <v>10669</v>
      </c>
      <c r="B2173" s="83" t="s">
        <v>8874</v>
      </c>
      <c r="C2173" s="82" t="s">
        <v>8876</v>
      </c>
      <c r="D2173" s="83" t="s">
        <v>8877</v>
      </c>
      <c r="E2173" s="82">
        <v>5</v>
      </c>
      <c r="F2173" s="82">
        <v>17</v>
      </c>
      <c r="G2173" s="82">
        <v>2</v>
      </c>
      <c r="H2173" s="82">
        <v>2</v>
      </c>
      <c r="I2173" s="82">
        <v>0</v>
      </c>
    </row>
    <row r="2174">
      <c r="A2174" s="83">
        <v>12083</v>
      </c>
      <c r="B2174" s="83" t="s">
        <v>8878</v>
      </c>
      <c r="C2174" s="82" t="s">
        <v>8880</v>
      </c>
      <c r="D2174" s="83" t="s">
        <v>8881</v>
      </c>
      <c r="E2174" s="82">
        <v>0</v>
      </c>
      <c r="F2174" s="82">
        <v>181</v>
      </c>
      <c r="H2174" s="82" t="e">
        <v>#N/A</v>
      </c>
      <c r="I2174" s="82" t="e">
        <v>#N/A</v>
      </c>
    </row>
    <row r="2175">
      <c r="A2175" s="83">
        <v>12082</v>
      </c>
      <c r="B2175" s="83" t="s">
        <v>8882</v>
      </c>
      <c r="C2175" s="82" t="s">
        <v>8884</v>
      </c>
      <c r="D2175" s="83" t="s">
        <v>8885</v>
      </c>
      <c r="E2175" s="82">
        <v>0</v>
      </c>
      <c r="F2175" s="82">
        <v>178</v>
      </c>
      <c r="H2175" s="82" t="e">
        <v>#N/A</v>
      </c>
      <c r="I2175" s="82" t="e">
        <v>#N/A</v>
      </c>
    </row>
    <row r="2176">
      <c r="A2176" s="83">
        <v>12081</v>
      </c>
      <c r="B2176" s="83" t="s">
        <v>8886</v>
      </c>
      <c r="C2176" s="82" t="s">
        <v>8888</v>
      </c>
      <c r="D2176" s="83" t="s">
        <v>8889</v>
      </c>
      <c r="E2176" s="82">
        <v>2</v>
      </c>
      <c r="F2176" s="82">
        <v>46</v>
      </c>
      <c r="G2176" s="82">
        <v>1</v>
      </c>
      <c r="H2176" s="82">
        <v>1</v>
      </c>
      <c r="I2176" s="82">
        <v>0</v>
      </c>
    </row>
    <row r="2177">
      <c r="A2177" s="83">
        <v>12080</v>
      </c>
      <c r="B2177" s="83" t="s">
        <v>8890</v>
      </c>
      <c r="C2177" s="82" t="s">
        <v>8892</v>
      </c>
      <c r="D2177" s="83" t="s">
        <v>8893</v>
      </c>
      <c r="E2177" s="82">
        <v>8</v>
      </c>
      <c r="F2177" s="82">
        <v>46</v>
      </c>
      <c r="G2177" s="82">
        <v>1</v>
      </c>
      <c r="H2177" s="82">
        <v>1</v>
      </c>
      <c r="I2177" s="82">
        <v>0</v>
      </c>
    </row>
    <row r="2178">
      <c r="A2178" s="83">
        <v>10672</v>
      </c>
      <c r="B2178" s="83" t="s">
        <v>8894</v>
      </c>
      <c r="C2178" s="82" t="s">
        <v>8896</v>
      </c>
      <c r="D2178" s="83" t="s">
        <v>8897</v>
      </c>
      <c r="E2178" s="82">
        <v>5</v>
      </c>
      <c r="F2178" s="82">
        <v>50</v>
      </c>
      <c r="G2178" s="82">
        <v>0</v>
      </c>
      <c r="H2178" s="82">
        <v>0</v>
      </c>
      <c r="I2178" s="82">
        <v>0</v>
      </c>
    </row>
    <row r="2179">
      <c r="A2179" s="83">
        <v>10671</v>
      </c>
      <c r="B2179" s="83" t="s">
        <v>8898</v>
      </c>
      <c r="C2179" s="82" t="s">
        <v>8900</v>
      </c>
      <c r="D2179" s="83" t="s">
        <v>8901</v>
      </c>
      <c r="E2179" s="82">
        <v>3</v>
      </c>
      <c r="F2179" s="82">
        <v>50</v>
      </c>
      <c r="G2179" s="82">
        <v>17</v>
      </c>
      <c r="H2179" s="82">
        <v>17</v>
      </c>
      <c r="I2179" s="82">
        <v>0</v>
      </c>
    </row>
    <row r="2180">
      <c r="A2180" s="83">
        <v>10673</v>
      </c>
      <c r="B2180" s="83" t="s">
        <v>8902</v>
      </c>
      <c r="C2180" s="82" t="s">
        <v>8904</v>
      </c>
      <c r="D2180" s="83" t="s">
        <v>8905</v>
      </c>
      <c r="E2180" s="82">
        <v>14</v>
      </c>
      <c r="F2180" s="82">
        <v>104</v>
      </c>
      <c r="G2180" s="82">
        <v>12</v>
      </c>
      <c r="H2180" s="82">
        <v>12</v>
      </c>
      <c r="I2180" s="82">
        <v>0</v>
      </c>
    </row>
    <row r="2181">
      <c r="A2181" s="83">
        <v>10676</v>
      </c>
      <c r="B2181" s="83" t="s">
        <v>8906</v>
      </c>
      <c r="C2181" s="82" t="s">
        <v>8908</v>
      </c>
      <c r="D2181" s="83" t="s">
        <v>8909</v>
      </c>
      <c r="E2181" s="82">
        <v>18</v>
      </c>
      <c r="F2181" s="82">
        <v>30</v>
      </c>
      <c r="G2181" s="82">
        <v>2</v>
      </c>
      <c r="H2181" s="82">
        <v>2</v>
      </c>
      <c r="I2181" s="82">
        <v>0</v>
      </c>
    </row>
    <row r="2182">
      <c r="A2182" s="83">
        <v>10675</v>
      </c>
      <c r="B2182" s="83" t="s">
        <v>8910</v>
      </c>
      <c r="C2182" s="82" t="s">
        <v>8912</v>
      </c>
      <c r="D2182" s="83" t="s">
        <v>8913</v>
      </c>
      <c r="E2182" s="82">
        <v>12</v>
      </c>
      <c r="F2182" s="82">
        <v>40</v>
      </c>
      <c r="G2182" s="82">
        <v>3</v>
      </c>
      <c r="H2182" s="82">
        <v>3</v>
      </c>
      <c r="I2182" s="82">
        <v>0</v>
      </c>
    </row>
    <row r="2183">
      <c r="A2183" s="83">
        <v>10678</v>
      </c>
      <c r="B2183" s="83" t="s">
        <v>8914</v>
      </c>
      <c r="C2183" s="82" t="s">
        <v>8916</v>
      </c>
      <c r="D2183" s="83" t="s">
        <v>8917</v>
      </c>
      <c r="E2183" s="82">
        <v>1</v>
      </c>
      <c r="F2183" s="82">
        <v>84</v>
      </c>
      <c r="G2183" s="82">
        <v>12</v>
      </c>
      <c r="H2183" s="82">
        <v>12</v>
      </c>
      <c r="I2183" s="82">
        <v>0</v>
      </c>
    </row>
    <row r="2184">
      <c r="A2184" s="83">
        <v>10677</v>
      </c>
      <c r="B2184" s="83" t="s">
        <v>8918</v>
      </c>
      <c r="C2184" s="82" t="s">
        <v>8920</v>
      </c>
      <c r="D2184" s="83" t="s">
        <v>8921</v>
      </c>
      <c r="E2184" s="82">
        <v>4</v>
      </c>
      <c r="F2184" s="82">
        <v>90</v>
      </c>
      <c r="G2184" s="82">
        <v>5</v>
      </c>
      <c r="H2184" s="82">
        <v>5</v>
      </c>
      <c r="I2184" s="82">
        <v>0</v>
      </c>
    </row>
    <row r="2185">
      <c r="A2185" s="83">
        <v>11260</v>
      </c>
      <c r="B2185" s="83" t="s">
        <v>8922</v>
      </c>
      <c r="C2185" s="82" t="s">
        <v>8924</v>
      </c>
      <c r="D2185" s="83" t="s">
        <v>8925</v>
      </c>
      <c r="E2185" s="82">
        <v>8</v>
      </c>
      <c r="H2185" s="82">
        <v>0</v>
      </c>
      <c r="I2185" s="82">
        <v>0</v>
      </c>
    </row>
    <row r="2186">
      <c r="A2186" s="83">
        <v>11259</v>
      </c>
      <c r="B2186" s="83" t="s">
        <v>8926</v>
      </c>
      <c r="C2186" s="82" t="s">
        <v>8928</v>
      </c>
      <c r="D2186" s="83" t="s">
        <v>8929</v>
      </c>
      <c r="E2186" s="82">
        <v>18</v>
      </c>
      <c r="H2186" s="82">
        <v>0</v>
      </c>
      <c r="I2186" s="82">
        <v>0</v>
      </c>
    </row>
    <row r="2187">
      <c r="A2187" s="83">
        <v>12692</v>
      </c>
      <c r="B2187" s="83" t="s">
        <v>8930</v>
      </c>
      <c r="C2187" s="82" t="s">
        <v>8932</v>
      </c>
      <c r="D2187" s="83" t="s">
        <v>8933</v>
      </c>
      <c r="E2187" s="82">
        <v>0</v>
      </c>
      <c r="H2187" s="82" t="e">
        <v>#N/A</v>
      </c>
      <c r="I2187" s="82" t="e">
        <v>#N/A</v>
      </c>
    </row>
    <row r="2188">
      <c r="A2188" s="83">
        <v>12691</v>
      </c>
      <c r="B2188" s="83" t="s">
        <v>8934</v>
      </c>
      <c r="C2188" s="82" t="s">
        <v>8936</v>
      </c>
      <c r="D2188" s="83" t="s">
        <v>8937</v>
      </c>
      <c r="E2188" s="82">
        <v>0</v>
      </c>
      <c r="H2188" s="82" t="e">
        <v>#N/A</v>
      </c>
      <c r="I2188" s="82" t="e">
        <v>#N/A</v>
      </c>
    </row>
    <row r="2189">
      <c r="A2189" s="83">
        <v>12690</v>
      </c>
      <c r="B2189" s="83" t="s">
        <v>8938</v>
      </c>
      <c r="C2189" s="82" t="s">
        <v>8940</v>
      </c>
      <c r="D2189" s="83" t="s">
        <v>8941</v>
      </c>
      <c r="E2189" s="82">
        <v>0</v>
      </c>
      <c r="F2189" s="82">
        <v>31</v>
      </c>
      <c r="G2189" s="82">
        <v>1</v>
      </c>
      <c r="H2189" s="82">
        <v>1</v>
      </c>
      <c r="I2189" s="82">
        <v>0</v>
      </c>
    </row>
    <row r="2190">
      <c r="A2190" s="83">
        <v>13574</v>
      </c>
      <c r="B2190" s="83" t="s">
        <v>8942</v>
      </c>
      <c r="C2190" s="82" t="s">
        <v>8944</v>
      </c>
      <c r="D2190" s="83" t="s">
        <v>8945</v>
      </c>
      <c r="E2190" s="82">
        <v>0</v>
      </c>
      <c r="G2190" s="82">
        <v>3</v>
      </c>
      <c r="H2190" s="82">
        <v>3</v>
      </c>
      <c r="I2190" s="82">
        <v>0</v>
      </c>
    </row>
    <row r="2191">
      <c r="A2191" s="83">
        <v>10668</v>
      </c>
      <c r="B2191" s="83" t="s">
        <v>8946</v>
      </c>
      <c r="C2191" s="82" t="s">
        <v>8948</v>
      </c>
      <c r="D2191" s="83" t="s">
        <v>8949</v>
      </c>
      <c r="E2191" s="82">
        <v>0</v>
      </c>
      <c r="F2191" s="82">
        <v>20</v>
      </c>
      <c r="G2191" s="82">
        <v>5</v>
      </c>
      <c r="H2191" s="82">
        <v>5</v>
      </c>
      <c r="I2191" s="82">
        <v>0</v>
      </c>
    </row>
    <row r="2192">
      <c r="A2192" s="83">
        <v>10667</v>
      </c>
      <c r="B2192" s="83" t="s">
        <v>8950</v>
      </c>
      <c r="C2192" s="82" t="s">
        <v>8952</v>
      </c>
      <c r="D2192" s="83" t="s">
        <v>8953</v>
      </c>
      <c r="E2192" s="82">
        <v>0</v>
      </c>
      <c r="F2192" s="82">
        <v>26</v>
      </c>
      <c r="G2192" s="82">
        <v>8</v>
      </c>
      <c r="H2192" s="82">
        <v>8</v>
      </c>
      <c r="I2192" s="82">
        <v>0</v>
      </c>
    </row>
    <row r="2193">
      <c r="A2193" s="83">
        <v>12858</v>
      </c>
      <c r="B2193" s="83" t="s">
        <v>8954</v>
      </c>
      <c r="C2193" s="82" t="s">
        <v>8956</v>
      </c>
      <c r="D2193" s="83" t="s">
        <v>8957</v>
      </c>
      <c r="E2193" s="82">
        <v>0</v>
      </c>
      <c r="H2193" s="82" t="e">
        <v>#N/A</v>
      </c>
      <c r="I2193" s="82" t="e">
        <v>#N/A</v>
      </c>
    </row>
    <row r="2194">
      <c r="A2194" s="83">
        <v>13798</v>
      </c>
      <c r="B2194" s="83" t="s">
        <v>8959</v>
      </c>
      <c r="C2194" s="82" t="s">
        <v>8961</v>
      </c>
      <c r="D2194" s="83" t="s">
        <v>8962</v>
      </c>
      <c r="E2194" s="82">
        <v>10</v>
      </c>
      <c r="F2194" s="82">
        <v>8</v>
      </c>
      <c r="G2194" s="82">
        <v>1</v>
      </c>
      <c r="H2194" s="82">
        <v>1</v>
      </c>
      <c r="I2194" s="82">
        <v>0</v>
      </c>
    </row>
    <row r="2195">
      <c r="A2195" s="83">
        <v>13799</v>
      </c>
      <c r="B2195" s="83" t="s">
        <v>8963</v>
      </c>
      <c r="C2195" s="82" t="s">
        <v>8965</v>
      </c>
      <c r="D2195" s="83" t="s">
        <v>8966</v>
      </c>
      <c r="E2195" s="82">
        <v>13</v>
      </c>
      <c r="F2195" s="82">
        <v>0</v>
      </c>
      <c r="G2195" s="82">
        <v>0</v>
      </c>
      <c r="H2195" s="82">
        <v>0</v>
      </c>
      <c r="I2195" s="82">
        <v>0</v>
      </c>
    </row>
    <row r="2196">
      <c r="A2196" s="83">
        <v>13495</v>
      </c>
      <c r="B2196" s="83" t="s">
        <v>8967</v>
      </c>
      <c r="C2196" s="82" t="s">
        <v>8969</v>
      </c>
      <c r="D2196" s="83" t="s">
        <v>8969</v>
      </c>
      <c r="E2196" s="82">
        <v>0</v>
      </c>
      <c r="F2196" s="82">
        <v>19</v>
      </c>
      <c r="G2196" s="82">
        <v>2</v>
      </c>
      <c r="H2196" s="82">
        <v>2</v>
      </c>
      <c r="I2196" s="82">
        <v>0</v>
      </c>
    </row>
    <row r="2197">
      <c r="A2197" s="83">
        <v>10688</v>
      </c>
      <c r="B2197" s="83" t="s">
        <v>8971</v>
      </c>
      <c r="C2197" s="82" t="s">
        <v>8973</v>
      </c>
      <c r="D2197" s="83" t="s">
        <v>8974</v>
      </c>
      <c r="E2197" s="82">
        <v>7</v>
      </c>
      <c r="G2197" s="82">
        <v>7</v>
      </c>
      <c r="H2197" s="82">
        <v>7</v>
      </c>
      <c r="I2197" s="82">
        <v>0</v>
      </c>
    </row>
    <row r="2198">
      <c r="A2198" s="83">
        <v>10687</v>
      </c>
      <c r="B2198" s="83" t="s">
        <v>8975</v>
      </c>
      <c r="C2198" s="82" t="s">
        <v>8977</v>
      </c>
      <c r="D2198" s="83" t="s">
        <v>8978</v>
      </c>
      <c r="E2198" s="82">
        <v>9</v>
      </c>
      <c r="G2198" s="82">
        <v>7</v>
      </c>
      <c r="H2198" s="82">
        <v>7</v>
      </c>
      <c r="I2198" s="82">
        <v>0</v>
      </c>
    </row>
    <row r="2199">
      <c r="A2199" s="83">
        <v>10686</v>
      </c>
      <c r="B2199" s="83" t="s">
        <v>8979</v>
      </c>
      <c r="C2199" s="82" t="s">
        <v>8981</v>
      </c>
      <c r="D2199" s="83" t="s">
        <v>8982</v>
      </c>
      <c r="E2199" s="82">
        <v>3</v>
      </c>
      <c r="G2199" s="82">
        <v>4</v>
      </c>
      <c r="H2199" s="82">
        <v>4</v>
      </c>
      <c r="I2199" s="82">
        <v>0</v>
      </c>
    </row>
    <row r="2200">
      <c r="A2200" s="83">
        <v>10685</v>
      </c>
      <c r="B2200" s="83" t="s">
        <v>8983</v>
      </c>
      <c r="C2200" s="82" t="s">
        <v>8985</v>
      </c>
      <c r="D2200" s="83" t="s">
        <v>8986</v>
      </c>
      <c r="E2200" s="82">
        <v>0</v>
      </c>
      <c r="G2200" s="82">
        <v>8</v>
      </c>
      <c r="H2200" s="82">
        <v>8</v>
      </c>
      <c r="I2200" s="82">
        <v>0</v>
      </c>
    </row>
    <row r="2201">
      <c r="A2201" s="83">
        <v>10684</v>
      </c>
      <c r="B2201" s="83" t="s">
        <v>8987</v>
      </c>
      <c r="C2201" s="82" t="s">
        <v>8989</v>
      </c>
      <c r="D2201" s="83" t="s">
        <v>8990</v>
      </c>
      <c r="E2201" s="82">
        <v>2</v>
      </c>
      <c r="G2201" s="82">
        <v>1</v>
      </c>
      <c r="H2201" s="82">
        <v>1</v>
      </c>
      <c r="I2201" s="82">
        <v>0</v>
      </c>
    </row>
    <row r="2202">
      <c r="A2202" s="83">
        <v>10683</v>
      </c>
      <c r="B2202" s="83" t="s">
        <v>8991</v>
      </c>
      <c r="C2202" s="82" t="s">
        <v>8993</v>
      </c>
      <c r="D2202" s="83" t="s">
        <v>8994</v>
      </c>
      <c r="E2202" s="82">
        <v>10</v>
      </c>
      <c r="G2202" s="82">
        <v>3</v>
      </c>
      <c r="H2202" s="82">
        <v>3</v>
      </c>
      <c r="I2202" s="82">
        <v>0</v>
      </c>
    </row>
    <row r="2203">
      <c r="A2203" s="83">
        <v>10690</v>
      </c>
      <c r="B2203" s="83" t="s">
        <v>8995</v>
      </c>
      <c r="C2203" s="82" t="s">
        <v>8997</v>
      </c>
      <c r="D2203" s="83" t="s">
        <v>8998</v>
      </c>
      <c r="E2203" s="82">
        <v>1</v>
      </c>
      <c r="F2203" s="82">
        <v>3</v>
      </c>
      <c r="G2203" s="82">
        <v>2</v>
      </c>
      <c r="H2203" s="82">
        <v>2</v>
      </c>
      <c r="I2203" s="82">
        <v>0</v>
      </c>
    </row>
    <row r="2204">
      <c r="A2204" s="83">
        <v>10689</v>
      </c>
      <c r="B2204" s="83" t="s">
        <v>8999</v>
      </c>
      <c r="C2204" s="82" t="s">
        <v>9001</v>
      </c>
      <c r="D2204" s="83" t="s">
        <v>9002</v>
      </c>
      <c r="E2204" s="82">
        <v>0</v>
      </c>
      <c r="F2204" s="82">
        <v>1</v>
      </c>
      <c r="G2204" s="82">
        <v>4</v>
      </c>
      <c r="H2204" s="82">
        <v>4</v>
      </c>
      <c r="I2204" s="82">
        <v>0</v>
      </c>
    </row>
    <row r="2205">
      <c r="A2205" s="83">
        <v>10692</v>
      </c>
      <c r="B2205" s="83" t="s">
        <v>9003</v>
      </c>
      <c r="C2205" s="82" t="s">
        <v>9005</v>
      </c>
      <c r="D2205" s="83" t="s">
        <v>9006</v>
      </c>
      <c r="E2205" s="82">
        <v>2</v>
      </c>
      <c r="F2205" s="82">
        <v>8</v>
      </c>
      <c r="G2205" s="82">
        <v>3</v>
      </c>
      <c r="H2205" s="82">
        <v>3</v>
      </c>
      <c r="I2205" s="82">
        <v>0</v>
      </c>
    </row>
    <row r="2206">
      <c r="A2206" s="83">
        <v>10691</v>
      </c>
      <c r="B2206" s="83" t="s">
        <v>9007</v>
      </c>
      <c r="C2206" s="82" t="s">
        <v>9009</v>
      </c>
      <c r="D2206" s="83" t="s">
        <v>9010</v>
      </c>
      <c r="E2206" s="82">
        <v>1</v>
      </c>
      <c r="F2206" s="82">
        <v>10</v>
      </c>
      <c r="G2206" s="82">
        <v>3</v>
      </c>
      <c r="H2206" s="82">
        <v>3</v>
      </c>
      <c r="I2206" s="82">
        <v>0</v>
      </c>
    </row>
    <row r="2207">
      <c r="A2207" s="83">
        <v>10723</v>
      </c>
      <c r="B2207" s="83" t="s">
        <v>9011</v>
      </c>
      <c r="C2207" s="82" t="s">
        <v>9013</v>
      </c>
      <c r="D2207" s="83" t="s">
        <v>9014</v>
      </c>
      <c r="E2207" s="82">
        <v>0</v>
      </c>
      <c r="F2207" s="82">
        <v>2</v>
      </c>
      <c r="H2207" s="82" t="e">
        <v>#N/A</v>
      </c>
      <c r="I2207" s="82" t="e">
        <v>#N/A</v>
      </c>
    </row>
    <row r="2208">
      <c r="A2208" s="83">
        <v>10724</v>
      </c>
      <c r="B2208" s="83" t="s">
        <v>9015</v>
      </c>
      <c r="C2208" s="82" t="s">
        <v>9017</v>
      </c>
      <c r="D2208" s="83" t="s">
        <v>9018</v>
      </c>
      <c r="E2208" s="82">
        <v>0</v>
      </c>
      <c r="H2208" s="82" t="e">
        <v>#N/A</v>
      </c>
      <c r="I2208" s="82" t="e">
        <v>#N/A</v>
      </c>
    </row>
    <row r="2209">
      <c r="A2209" s="83">
        <v>10714</v>
      </c>
      <c r="B2209" s="83" t="s">
        <v>9019</v>
      </c>
      <c r="C2209" s="82" t="s">
        <v>9021</v>
      </c>
      <c r="D2209" s="83" t="s">
        <v>9022</v>
      </c>
      <c r="E2209" s="82">
        <v>10</v>
      </c>
      <c r="H2209" s="82">
        <v>0</v>
      </c>
      <c r="I2209" s="82">
        <v>0</v>
      </c>
    </row>
    <row r="2210">
      <c r="A2210" s="83">
        <v>10713</v>
      </c>
      <c r="B2210" s="83" t="s">
        <v>9023</v>
      </c>
      <c r="C2210" s="82" t="s">
        <v>9025</v>
      </c>
      <c r="D2210" s="83" t="s">
        <v>9026</v>
      </c>
      <c r="E2210" s="82">
        <v>5</v>
      </c>
      <c r="H2210" s="82">
        <v>0</v>
      </c>
      <c r="I2210" s="82">
        <v>0</v>
      </c>
    </row>
    <row r="2211">
      <c r="A2211" s="83">
        <v>11609</v>
      </c>
      <c r="B2211" s="83" t="s">
        <v>9027</v>
      </c>
      <c r="C2211" s="82" t="s">
        <v>9029</v>
      </c>
      <c r="D2211" s="83" t="s">
        <v>9030</v>
      </c>
      <c r="E2211" s="82">
        <v>0</v>
      </c>
      <c r="F2211" s="82">
        <v>26</v>
      </c>
      <c r="G2211" s="82">
        <v>3</v>
      </c>
      <c r="H2211" s="82">
        <v>3</v>
      </c>
      <c r="I2211" s="82">
        <v>0</v>
      </c>
    </row>
    <row r="2212">
      <c r="A2212" s="83">
        <v>12768</v>
      </c>
      <c r="B2212" s="83" t="s">
        <v>9031</v>
      </c>
      <c r="C2212" s="82" t="s">
        <v>9033</v>
      </c>
      <c r="D2212" s="83" t="s">
        <v>9034</v>
      </c>
      <c r="E2212" s="82">
        <v>0</v>
      </c>
      <c r="G2212" s="82">
        <v>2</v>
      </c>
      <c r="H2212" s="82">
        <v>2</v>
      </c>
      <c r="I2212" s="82">
        <v>0</v>
      </c>
    </row>
    <row r="2213">
      <c r="A2213" s="83">
        <v>12767</v>
      </c>
      <c r="B2213" s="83" t="s">
        <v>9035</v>
      </c>
      <c r="C2213" s="82" t="s">
        <v>9037</v>
      </c>
      <c r="D2213" s="83" t="s">
        <v>9038</v>
      </c>
      <c r="E2213" s="82">
        <v>0</v>
      </c>
      <c r="G2213" s="82">
        <v>8</v>
      </c>
      <c r="H2213" s="82">
        <v>8</v>
      </c>
      <c r="I2213" s="82">
        <v>0</v>
      </c>
    </row>
    <row r="2214">
      <c r="A2214" s="83">
        <v>11606</v>
      </c>
      <c r="B2214" s="83" t="s">
        <v>9039</v>
      </c>
      <c r="C2214" s="82" t="s">
        <v>9041</v>
      </c>
      <c r="D2214" s="83" t="s">
        <v>9042</v>
      </c>
      <c r="E2214" s="82">
        <v>0</v>
      </c>
      <c r="F2214" s="82">
        <v>52</v>
      </c>
      <c r="G2214" s="82">
        <v>1</v>
      </c>
      <c r="H2214" s="82">
        <v>1</v>
      </c>
      <c r="I2214" s="82">
        <v>0</v>
      </c>
    </row>
    <row r="2215">
      <c r="A2215" s="83">
        <v>10712</v>
      </c>
      <c r="B2215" s="83" t="s">
        <v>9043</v>
      </c>
      <c r="C2215" s="82" t="s">
        <v>9045</v>
      </c>
      <c r="D2215" s="83" t="s">
        <v>9046</v>
      </c>
      <c r="E2215" s="82">
        <v>1</v>
      </c>
      <c r="F2215" s="82">
        <v>6</v>
      </c>
      <c r="G2215" s="82">
        <v>2</v>
      </c>
      <c r="H2215" s="82">
        <v>2</v>
      </c>
      <c r="I2215" s="82">
        <v>0</v>
      </c>
    </row>
    <row r="2216">
      <c r="A2216" s="83">
        <v>10711</v>
      </c>
      <c r="B2216" s="83" t="s">
        <v>9047</v>
      </c>
      <c r="C2216" s="82" t="s">
        <v>9049</v>
      </c>
      <c r="D2216" s="83" t="s">
        <v>9050</v>
      </c>
      <c r="E2216" s="82">
        <v>2</v>
      </c>
      <c r="F2216" s="82">
        <v>14</v>
      </c>
      <c r="G2216" s="82">
        <v>2</v>
      </c>
      <c r="H2216" s="82">
        <v>2</v>
      </c>
      <c r="I2216" s="82">
        <v>0</v>
      </c>
    </row>
    <row r="2217">
      <c r="A2217" s="83">
        <v>12674</v>
      </c>
      <c r="B2217" s="83" t="s">
        <v>9051</v>
      </c>
      <c r="C2217" s="82" t="s">
        <v>9053</v>
      </c>
      <c r="D2217" s="83" t="s">
        <v>9054</v>
      </c>
      <c r="E2217" s="82">
        <v>0</v>
      </c>
      <c r="H2217" s="82" t="e">
        <v>#N/A</v>
      </c>
      <c r="I2217" s="82" t="e">
        <v>#N/A</v>
      </c>
    </row>
    <row r="2218">
      <c r="A2218" s="83">
        <v>11610</v>
      </c>
      <c r="B2218" s="83" t="s">
        <v>9055</v>
      </c>
      <c r="C2218" s="82" t="s">
        <v>9057</v>
      </c>
      <c r="D2218" s="83" t="s">
        <v>9058</v>
      </c>
      <c r="E2218" s="82">
        <v>0</v>
      </c>
      <c r="H2218" s="82" t="e">
        <v>#N/A</v>
      </c>
      <c r="I2218" s="82" t="e">
        <v>#N/A</v>
      </c>
    </row>
    <row r="2219">
      <c r="A2219" s="83">
        <v>10718</v>
      </c>
      <c r="B2219" s="83" t="s">
        <v>9059</v>
      </c>
      <c r="C2219" s="82" t="s">
        <v>9061</v>
      </c>
      <c r="D2219" s="83" t="s">
        <v>9062</v>
      </c>
      <c r="E2219" s="82">
        <v>0</v>
      </c>
      <c r="H2219" s="82" t="e">
        <v>#N/A</v>
      </c>
      <c r="I2219" s="82" t="e">
        <v>#N/A</v>
      </c>
    </row>
    <row r="2220">
      <c r="A2220" s="83">
        <v>10717</v>
      </c>
      <c r="B2220" s="83" t="s">
        <v>9063</v>
      </c>
      <c r="C2220" s="82" t="s">
        <v>9065</v>
      </c>
      <c r="D2220" s="83" t="s">
        <v>9066</v>
      </c>
      <c r="E2220" s="82">
        <v>0</v>
      </c>
      <c r="H2220" s="82" t="e">
        <v>#N/A</v>
      </c>
      <c r="I2220" s="82" t="e">
        <v>#N/A</v>
      </c>
    </row>
    <row r="2221">
      <c r="A2221" s="83">
        <v>12856</v>
      </c>
      <c r="B2221" s="83" t="s">
        <v>9067</v>
      </c>
      <c r="C2221" s="82" t="s">
        <v>9069</v>
      </c>
      <c r="D2221" s="83" t="s">
        <v>9070</v>
      </c>
      <c r="E2221" s="82">
        <v>0</v>
      </c>
      <c r="G2221" s="82">
        <v>2</v>
      </c>
      <c r="H2221" s="82">
        <v>2</v>
      </c>
      <c r="I2221" s="82">
        <v>0</v>
      </c>
    </row>
    <row r="2222">
      <c r="A2222" s="83">
        <v>12857</v>
      </c>
      <c r="B2222" s="83" t="s">
        <v>9072</v>
      </c>
      <c r="C2222" s="82" t="s">
        <v>9074</v>
      </c>
      <c r="D2222" s="83" t="s">
        <v>9070</v>
      </c>
      <c r="E2222" s="82">
        <v>0</v>
      </c>
      <c r="F2222" s="82">
        <v>42</v>
      </c>
      <c r="H2222" s="82" t="e">
        <v>#N/A</v>
      </c>
      <c r="I2222" s="82" t="e">
        <v>#N/A</v>
      </c>
    </row>
    <row r="2223">
      <c r="A2223" s="83">
        <v>10720</v>
      </c>
      <c r="B2223" s="83" t="s">
        <v>9076</v>
      </c>
      <c r="C2223" s="82" t="s">
        <v>9078</v>
      </c>
      <c r="D2223" s="83" t="s">
        <v>9079</v>
      </c>
      <c r="E2223" s="82">
        <v>0</v>
      </c>
      <c r="H2223" s="82" t="e">
        <v>#N/A</v>
      </c>
      <c r="I2223" s="82" t="e">
        <v>#N/A</v>
      </c>
    </row>
    <row r="2224">
      <c r="A2224" s="83">
        <v>10719</v>
      </c>
      <c r="B2224" s="83" t="s">
        <v>9081</v>
      </c>
      <c r="C2224" s="82" t="s">
        <v>9083</v>
      </c>
      <c r="D2224" s="83" t="s">
        <v>9084</v>
      </c>
      <c r="E2224" s="82">
        <v>0</v>
      </c>
      <c r="H2224" s="82" t="e">
        <v>#N/A</v>
      </c>
      <c r="I2224" s="82" t="e">
        <v>#N/A</v>
      </c>
    </row>
    <row r="2225">
      <c r="A2225" s="83">
        <v>10716</v>
      </c>
      <c r="B2225" s="83" t="s">
        <v>9085</v>
      </c>
      <c r="C2225" s="82" t="s">
        <v>9087</v>
      </c>
      <c r="D2225" s="83" t="s">
        <v>9088</v>
      </c>
      <c r="E2225" s="82">
        <v>2</v>
      </c>
      <c r="F2225" s="82">
        <v>5</v>
      </c>
      <c r="G2225" s="82">
        <v>2</v>
      </c>
      <c r="H2225" s="82">
        <v>2</v>
      </c>
      <c r="I2225" s="82">
        <v>0</v>
      </c>
    </row>
    <row r="2226">
      <c r="A2226" s="83">
        <v>10715</v>
      </c>
      <c r="B2226" s="83" t="s">
        <v>9089</v>
      </c>
      <c r="C2226" s="82" t="s">
        <v>9091</v>
      </c>
      <c r="D2226" s="83" t="s">
        <v>9092</v>
      </c>
      <c r="E2226" s="82">
        <v>2</v>
      </c>
      <c r="F2226" s="82">
        <v>10</v>
      </c>
      <c r="G2226" s="82">
        <v>2</v>
      </c>
      <c r="H2226" s="82">
        <v>2</v>
      </c>
      <c r="I2226" s="82">
        <v>0</v>
      </c>
    </row>
    <row r="2227">
      <c r="A2227" s="83">
        <v>12677</v>
      </c>
      <c r="B2227" s="83" t="s">
        <v>9093</v>
      </c>
      <c r="C2227" s="82" t="s">
        <v>9095</v>
      </c>
      <c r="D2227" s="83" t="s">
        <v>9096</v>
      </c>
      <c r="E2227" s="82">
        <v>0</v>
      </c>
      <c r="F2227" s="82">
        <v>10</v>
      </c>
      <c r="G2227" s="82">
        <v>2</v>
      </c>
      <c r="H2227" s="82">
        <v>2</v>
      </c>
      <c r="I2227" s="82">
        <v>0</v>
      </c>
    </row>
    <row r="2228">
      <c r="A2228" s="83">
        <v>12744</v>
      </c>
      <c r="B2228" s="83" t="s">
        <v>9097</v>
      </c>
      <c r="C2228" s="82" t="s">
        <v>9099</v>
      </c>
      <c r="D2228" s="83" t="s">
        <v>9100</v>
      </c>
      <c r="E2228" s="82">
        <v>0</v>
      </c>
      <c r="H2228" s="82" t="e">
        <v>#N/A</v>
      </c>
      <c r="I2228" s="82" t="e">
        <v>#N/A</v>
      </c>
    </row>
    <row r="2229">
      <c r="A2229" s="83">
        <v>12678</v>
      </c>
      <c r="B2229" s="83" t="s">
        <v>9101</v>
      </c>
      <c r="C2229" s="82" t="s">
        <v>9103</v>
      </c>
      <c r="D2229" s="83" t="s">
        <v>9104</v>
      </c>
      <c r="E2229" s="82">
        <v>0</v>
      </c>
      <c r="F2229" s="82">
        <v>16</v>
      </c>
      <c r="H2229" s="82" t="e">
        <v>#N/A</v>
      </c>
      <c r="I2229" s="82" t="e">
        <v>#N/A</v>
      </c>
    </row>
    <row r="2230">
      <c r="A2230" s="83">
        <v>13019</v>
      </c>
      <c r="B2230" s="83" t="s">
        <v>9105</v>
      </c>
      <c r="C2230" s="82" t="s">
        <v>9107</v>
      </c>
      <c r="D2230" s="83" t="s">
        <v>9108</v>
      </c>
      <c r="E2230" s="82">
        <v>0</v>
      </c>
      <c r="G2230" s="82">
        <v>3</v>
      </c>
      <c r="H2230" s="82">
        <v>3</v>
      </c>
      <c r="I2230" s="82">
        <v>0</v>
      </c>
    </row>
    <row r="2231">
      <c r="A2231" s="83">
        <v>13429</v>
      </c>
      <c r="B2231" s="83" t="s">
        <v>9109</v>
      </c>
      <c r="C2231" s="82" t="s">
        <v>9111</v>
      </c>
      <c r="D2231" s="83" t="s">
        <v>9112</v>
      </c>
      <c r="E2231" s="82">
        <v>0</v>
      </c>
      <c r="H2231" s="82" t="e">
        <v>#N/A</v>
      </c>
      <c r="I2231" s="82" t="e">
        <v>#N/A</v>
      </c>
    </row>
    <row r="2232">
      <c r="A2232" s="83">
        <v>12681</v>
      </c>
      <c r="B2232" s="83" t="s">
        <v>9113</v>
      </c>
      <c r="C2232" s="82" t="s">
        <v>9115</v>
      </c>
      <c r="D2232" s="83" t="s">
        <v>9116</v>
      </c>
      <c r="E2232" s="82">
        <v>0</v>
      </c>
      <c r="F2232" s="82">
        <v>8</v>
      </c>
      <c r="G2232" s="82">
        <v>1</v>
      </c>
      <c r="H2232" s="82">
        <v>1</v>
      </c>
      <c r="I2232" s="82">
        <v>0</v>
      </c>
    </row>
    <row r="2233">
      <c r="A2233" s="83">
        <v>12676</v>
      </c>
      <c r="B2233" s="83" t="s">
        <v>9117</v>
      </c>
      <c r="C2233" s="82" t="s">
        <v>9119</v>
      </c>
      <c r="D2233" s="83" t="s">
        <v>9120</v>
      </c>
      <c r="E2233" s="82">
        <v>5</v>
      </c>
      <c r="G2233" s="82">
        <v>14</v>
      </c>
      <c r="H2233" s="82">
        <v>14</v>
      </c>
      <c r="I2233" s="82">
        <v>0</v>
      </c>
    </row>
    <row r="2234">
      <c r="A2234" s="83">
        <v>12675</v>
      </c>
      <c r="B2234" s="83" t="s">
        <v>9121</v>
      </c>
      <c r="C2234" s="82" t="s">
        <v>9123</v>
      </c>
      <c r="D2234" s="83" t="s">
        <v>9124</v>
      </c>
      <c r="E2234" s="82">
        <v>5</v>
      </c>
      <c r="G2234" s="82">
        <v>16</v>
      </c>
      <c r="H2234" s="82">
        <v>16</v>
      </c>
      <c r="I2234" s="82">
        <v>0</v>
      </c>
    </row>
    <row r="2235">
      <c r="A2235" s="83">
        <v>12846</v>
      </c>
      <c r="B2235" s="83" t="s">
        <v>9125</v>
      </c>
      <c r="C2235" s="82" t="s">
        <v>9127</v>
      </c>
      <c r="D2235" s="83" t="s">
        <v>9128</v>
      </c>
      <c r="E2235" s="82">
        <v>0</v>
      </c>
      <c r="H2235" s="82" t="e">
        <v>#N/A</v>
      </c>
      <c r="I2235" s="82" t="e">
        <v>#N/A</v>
      </c>
    </row>
    <row r="2236">
      <c r="A2236" s="83">
        <v>12845</v>
      </c>
      <c r="B2236" s="83" t="s">
        <v>9129</v>
      </c>
      <c r="C2236" s="82" t="s">
        <v>9131</v>
      </c>
      <c r="D2236" s="83" t="s">
        <v>9132</v>
      </c>
      <c r="E2236" s="82">
        <v>0</v>
      </c>
      <c r="H2236" s="82" t="e">
        <v>#N/A</v>
      </c>
      <c r="I2236" s="82" t="e">
        <v>#N/A</v>
      </c>
    </row>
    <row r="2237">
      <c r="A2237" s="83">
        <v>10726</v>
      </c>
      <c r="B2237" s="83" t="s">
        <v>9133</v>
      </c>
      <c r="C2237" s="82" t="s">
        <v>9135</v>
      </c>
      <c r="D2237" s="83" t="s">
        <v>9136</v>
      </c>
      <c r="E2237" s="82">
        <v>2</v>
      </c>
      <c r="F2237" s="82">
        <v>5</v>
      </c>
      <c r="G2237" s="82">
        <v>2</v>
      </c>
      <c r="H2237" s="82">
        <v>2</v>
      </c>
      <c r="I2237" s="82">
        <v>0</v>
      </c>
    </row>
    <row r="2238">
      <c r="A2238" s="83">
        <v>10725</v>
      </c>
      <c r="B2238" s="83" t="s">
        <v>9137</v>
      </c>
      <c r="C2238" s="82" t="s">
        <v>9139</v>
      </c>
      <c r="D2238" s="83" t="s">
        <v>9140</v>
      </c>
      <c r="E2238" s="82">
        <v>1</v>
      </c>
      <c r="F2238" s="82">
        <v>7</v>
      </c>
      <c r="G2238" s="82">
        <v>2</v>
      </c>
      <c r="H2238" s="82">
        <v>2</v>
      </c>
      <c r="I2238" s="82">
        <v>0</v>
      </c>
    </row>
    <row r="2239">
      <c r="A2239" s="83">
        <v>10730</v>
      </c>
      <c r="B2239" s="83" t="s">
        <v>9141</v>
      </c>
      <c r="C2239" s="82" t="s">
        <v>9143</v>
      </c>
      <c r="D2239" s="83" t="s">
        <v>9144</v>
      </c>
      <c r="E2239" s="82">
        <v>2</v>
      </c>
      <c r="F2239" s="82">
        <v>5</v>
      </c>
      <c r="G2239" s="82">
        <v>1</v>
      </c>
      <c r="H2239" s="82">
        <v>1</v>
      </c>
      <c r="I2239" s="82">
        <v>0</v>
      </c>
    </row>
    <row r="2240">
      <c r="A2240" s="83">
        <v>10729</v>
      </c>
      <c r="B2240" s="83" t="s">
        <v>9145</v>
      </c>
      <c r="C2240" s="82" t="s">
        <v>9147</v>
      </c>
      <c r="D2240" s="83" t="s">
        <v>9148</v>
      </c>
      <c r="E2240" s="82">
        <v>3</v>
      </c>
      <c r="F2240" s="82">
        <v>5</v>
      </c>
      <c r="G2240" s="82">
        <v>1</v>
      </c>
      <c r="H2240" s="82">
        <v>1</v>
      </c>
      <c r="I2240" s="82">
        <v>0</v>
      </c>
    </row>
    <row r="2241">
      <c r="A2241" s="83">
        <v>10728</v>
      </c>
      <c r="B2241" s="83" t="s">
        <v>9149</v>
      </c>
      <c r="C2241" s="82" t="s">
        <v>9151</v>
      </c>
      <c r="D2241" s="83" t="s">
        <v>9152</v>
      </c>
      <c r="E2241" s="82">
        <v>3</v>
      </c>
      <c r="F2241" s="82">
        <v>8</v>
      </c>
      <c r="G2241" s="82">
        <v>2</v>
      </c>
      <c r="H2241" s="82">
        <v>2</v>
      </c>
      <c r="I2241" s="82">
        <v>0</v>
      </c>
    </row>
    <row r="2242">
      <c r="A2242" s="83">
        <v>10727</v>
      </c>
      <c r="B2242" s="83" t="s">
        <v>9153</v>
      </c>
      <c r="C2242" s="82" t="s">
        <v>9155</v>
      </c>
      <c r="D2242" s="83" t="s">
        <v>9156</v>
      </c>
      <c r="E2242" s="82">
        <v>3</v>
      </c>
      <c r="F2242" s="82">
        <v>8</v>
      </c>
      <c r="G2242" s="82">
        <v>2</v>
      </c>
      <c r="H2242" s="82">
        <v>2</v>
      </c>
      <c r="I2242" s="82">
        <v>0</v>
      </c>
    </row>
    <row r="2243">
      <c r="A2243" s="83">
        <v>12680</v>
      </c>
      <c r="B2243" s="83" t="s">
        <v>9157</v>
      </c>
      <c r="C2243" s="82" t="s">
        <v>9159</v>
      </c>
      <c r="D2243" s="83" t="s">
        <v>9160</v>
      </c>
      <c r="E2243" s="82">
        <v>0</v>
      </c>
      <c r="F2243" s="82">
        <v>10</v>
      </c>
      <c r="G2243" s="82">
        <v>10</v>
      </c>
      <c r="H2243" s="82">
        <v>10</v>
      </c>
      <c r="I2243" s="82">
        <v>0</v>
      </c>
    </row>
    <row r="2244">
      <c r="A2244" s="83">
        <v>12679</v>
      </c>
      <c r="B2244" s="83" t="s">
        <v>9161</v>
      </c>
      <c r="C2244" s="82" t="s">
        <v>9163</v>
      </c>
      <c r="D2244" s="83" t="s">
        <v>9164</v>
      </c>
      <c r="E2244" s="82">
        <v>0</v>
      </c>
      <c r="F2244" s="82">
        <v>10</v>
      </c>
      <c r="G2244" s="82">
        <v>7</v>
      </c>
      <c r="H2244" s="82">
        <v>7</v>
      </c>
      <c r="I2244" s="82">
        <v>0</v>
      </c>
    </row>
    <row r="2245">
      <c r="A2245" s="83">
        <v>12699</v>
      </c>
      <c r="B2245" s="83" t="s">
        <v>9165</v>
      </c>
      <c r="C2245" s="82" t="s">
        <v>9167</v>
      </c>
      <c r="D2245" s="83" t="s">
        <v>9168</v>
      </c>
      <c r="E2245" s="82">
        <v>0</v>
      </c>
      <c r="H2245" s="82" t="e">
        <v>#N/A</v>
      </c>
      <c r="I2245" s="82" t="e">
        <v>#N/A</v>
      </c>
    </row>
    <row r="2246">
      <c r="A2246" s="83">
        <v>12700</v>
      </c>
      <c r="B2246" s="83" t="s">
        <v>9169</v>
      </c>
      <c r="C2246" s="82" t="s">
        <v>9171</v>
      </c>
      <c r="D2246" s="83" t="s">
        <v>9172</v>
      </c>
      <c r="E2246" s="82">
        <v>0</v>
      </c>
      <c r="H2246" s="82" t="e">
        <v>#N/A</v>
      </c>
      <c r="I2246" s="82" t="e">
        <v>#N/A</v>
      </c>
    </row>
    <row r="2247">
      <c r="A2247" s="83">
        <v>12702</v>
      </c>
      <c r="B2247" s="83" t="s">
        <v>9173</v>
      </c>
      <c r="C2247" s="82" t="s">
        <v>9175</v>
      </c>
      <c r="D2247" s="83" t="s">
        <v>9176</v>
      </c>
      <c r="E2247" s="82">
        <v>0</v>
      </c>
      <c r="H2247" s="82" t="e">
        <v>#N/A</v>
      </c>
      <c r="I2247" s="82" t="e">
        <v>#N/A</v>
      </c>
    </row>
    <row r="2248">
      <c r="A2248" s="83">
        <v>12701</v>
      </c>
      <c r="B2248" s="83" t="s">
        <v>9177</v>
      </c>
      <c r="C2248" s="82" t="s">
        <v>9179</v>
      </c>
      <c r="D2248" s="83" t="s">
        <v>9180</v>
      </c>
      <c r="E2248" s="82">
        <v>0</v>
      </c>
      <c r="H2248" s="82" t="e">
        <v>#N/A</v>
      </c>
      <c r="I2248" s="82" t="e">
        <v>#N/A</v>
      </c>
    </row>
    <row r="2249">
      <c r="A2249" s="83">
        <v>12703</v>
      </c>
      <c r="B2249" s="83" t="s">
        <v>9181</v>
      </c>
      <c r="C2249" s="82" t="s">
        <v>9183</v>
      </c>
      <c r="D2249" s="83" t="s">
        <v>9184</v>
      </c>
      <c r="E2249" s="82">
        <v>0</v>
      </c>
      <c r="F2249" s="82">
        <v>9</v>
      </c>
      <c r="G2249" s="82">
        <v>1</v>
      </c>
      <c r="H2249" s="82">
        <v>1</v>
      </c>
      <c r="I2249" s="82">
        <v>0</v>
      </c>
    </row>
    <row r="2250">
      <c r="A2250" s="83">
        <v>12706</v>
      </c>
      <c r="B2250" s="83" t="s">
        <v>9185</v>
      </c>
      <c r="C2250" s="82" t="s">
        <v>9187</v>
      </c>
      <c r="D2250" s="83" t="s">
        <v>9188</v>
      </c>
      <c r="E2250" s="82">
        <v>0</v>
      </c>
      <c r="G2250" s="82">
        <v>8</v>
      </c>
      <c r="H2250" s="82">
        <v>8</v>
      </c>
      <c r="I2250" s="82">
        <v>0</v>
      </c>
    </row>
    <row r="2251">
      <c r="A2251" s="83">
        <v>12704</v>
      </c>
      <c r="B2251" s="83" t="s">
        <v>9189</v>
      </c>
      <c r="C2251" s="82" t="s">
        <v>9191</v>
      </c>
      <c r="D2251" s="83" t="s">
        <v>9192</v>
      </c>
      <c r="E2251" s="82">
        <v>0</v>
      </c>
      <c r="F2251" s="82">
        <v>6</v>
      </c>
      <c r="G2251" s="82">
        <v>3</v>
      </c>
      <c r="H2251" s="82">
        <v>3</v>
      </c>
      <c r="I2251" s="82">
        <v>0</v>
      </c>
    </row>
    <row r="2252">
      <c r="A2252" s="83">
        <v>12707</v>
      </c>
      <c r="B2252" s="83" t="s">
        <v>9193</v>
      </c>
      <c r="C2252" s="82" t="s">
        <v>9195</v>
      </c>
      <c r="D2252" s="83" t="s">
        <v>9196</v>
      </c>
      <c r="E2252" s="82">
        <v>0</v>
      </c>
      <c r="F2252" s="82">
        <v>5</v>
      </c>
      <c r="G2252" s="82">
        <v>2</v>
      </c>
      <c r="H2252" s="82">
        <v>2</v>
      </c>
      <c r="I2252" s="82">
        <v>0</v>
      </c>
    </row>
    <row r="2253">
      <c r="A2253" s="83">
        <v>12696</v>
      </c>
      <c r="B2253" s="83" t="s">
        <v>9197</v>
      </c>
      <c r="C2253" s="82" t="s">
        <v>9199</v>
      </c>
      <c r="D2253" s="83" t="s">
        <v>9200</v>
      </c>
      <c r="E2253" s="82">
        <v>1</v>
      </c>
      <c r="G2253" s="82">
        <v>1</v>
      </c>
      <c r="H2253" s="82">
        <v>1</v>
      </c>
      <c r="I2253" s="82">
        <v>0</v>
      </c>
    </row>
    <row r="2254">
      <c r="A2254" s="83">
        <v>12695</v>
      </c>
      <c r="B2254" s="83" t="s">
        <v>9201</v>
      </c>
      <c r="C2254" s="82" t="s">
        <v>9203</v>
      </c>
      <c r="D2254" s="83" t="s">
        <v>9204</v>
      </c>
      <c r="E2254" s="82">
        <v>0</v>
      </c>
      <c r="G2254" s="82">
        <v>0</v>
      </c>
      <c r="H2254" s="82" t="e">
        <v>#N/A</v>
      </c>
      <c r="I2254" s="82" t="e">
        <v>#N/A</v>
      </c>
    </row>
    <row r="2255">
      <c r="A2255" s="83">
        <v>12694</v>
      </c>
      <c r="B2255" s="83" t="s">
        <v>9205</v>
      </c>
      <c r="C2255" s="82" t="s">
        <v>9207</v>
      </c>
      <c r="D2255" s="83" t="s">
        <v>9208</v>
      </c>
      <c r="E2255" s="82">
        <v>1</v>
      </c>
      <c r="F2255" s="82">
        <v>9</v>
      </c>
      <c r="H2255" s="82">
        <v>0</v>
      </c>
      <c r="I2255" s="82">
        <v>0</v>
      </c>
    </row>
    <row r="2256">
      <c r="A2256" s="83">
        <v>12693</v>
      </c>
      <c r="B2256" s="83" t="s">
        <v>9209</v>
      </c>
      <c r="C2256" s="82" t="s">
        <v>9211</v>
      </c>
      <c r="D2256" s="83" t="s">
        <v>9212</v>
      </c>
      <c r="E2256" s="82">
        <v>2</v>
      </c>
      <c r="F2256" s="82">
        <v>8</v>
      </c>
      <c r="H2256" s="82">
        <v>0</v>
      </c>
      <c r="I2256" s="82">
        <v>0</v>
      </c>
    </row>
    <row r="2257">
      <c r="A2257" s="83">
        <v>12698</v>
      </c>
      <c r="B2257" s="83" t="s">
        <v>9213</v>
      </c>
      <c r="C2257" s="82" t="s">
        <v>9215</v>
      </c>
      <c r="D2257" s="83" t="s">
        <v>9216</v>
      </c>
      <c r="E2257" s="82">
        <v>0</v>
      </c>
      <c r="G2257" s="82">
        <v>1</v>
      </c>
      <c r="H2257" s="82">
        <v>1</v>
      </c>
      <c r="I2257" s="82">
        <v>0</v>
      </c>
    </row>
    <row r="2258">
      <c r="A2258" s="83">
        <v>12697</v>
      </c>
      <c r="B2258" s="83" t="s">
        <v>9217</v>
      </c>
      <c r="C2258" s="82" t="s">
        <v>9219</v>
      </c>
      <c r="D2258" s="83" t="s">
        <v>9220</v>
      </c>
      <c r="E2258" s="82">
        <v>0</v>
      </c>
      <c r="G2258" s="82">
        <v>3</v>
      </c>
      <c r="H2258" s="82">
        <v>3</v>
      </c>
      <c r="I2258" s="82">
        <v>0</v>
      </c>
    </row>
    <row r="2259">
      <c r="A2259" s="83">
        <v>14054</v>
      </c>
      <c r="B2259" s="83" t="s">
        <v>11449</v>
      </c>
      <c r="C2259" s="82" t="s">
        <v>11451</v>
      </c>
      <c r="D2259" s="83" t="s">
        <v>11452</v>
      </c>
      <c r="E2259" s="82">
        <v>0</v>
      </c>
      <c r="H2259" s="82" t="e">
        <v>#N/A</v>
      </c>
      <c r="I2259" s="82" t="e">
        <v>#N/A</v>
      </c>
    </row>
    <row r="2260">
      <c r="A2260" s="83">
        <v>14055</v>
      </c>
      <c r="B2260" s="83" t="s">
        <v>11453</v>
      </c>
      <c r="C2260" s="82" t="s">
        <v>11455</v>
      </c>
      <c r="D2260" s="83" t="s">
        <v>11456</v>
      </c>
      <c r="E2260" s="82">
        <v>0</v>
      </c>
      <c r="H2260" s="82" t="e">
        <v>#N/A</v>
      </c>
      <c r="I2260" s="82" t="e">
        <v>#N/A</v>
      </c>
    </row>
    <row r="2261">
      <c r="A2261" s="83">
        <v>14049</v>
      </c>
      <c r="B2261" s="83" t="s">
        <v>11457</v>
      </c>
      <c r="C2261" s="82" t="s">
        <v>11459</v>
      </c>
      <c r="D2261" s="83" t="s">
        <v>11460</v>
      </c>
      <c r="E2261" s="82">
        <v>0</v>
      </c>
      <c r="H2261" s="82" t="e">
        <v>#N/A</v>
      </c>
      <c r="I2261" s="82" t="e">
        <v>#N/A</v>
      </c>
    </row>
    <row r="2262">
      <c r="A2262" s="83">
        <v>14053</v>
      </c>
      <c r="B2262" s="83" t="s">
        <v>11461</v>
      </c>
      <c r="C2262" s="82" t="s">
        <v>11463</v>
      </c>
      <c r="D2262" s="83" t="s">
        <v>11464</v>
      </c>
      <c r="E2262" s="82">
        <v>0</v>
      </c>
      <c r="H2262" s="82" t="e">
        <v>#N/A</v>
      </c>
      <c r="I2262" s="82" t="e">
        <v>#N/A</v>
      </c>
    </row>
    <row r="2263">
      <c r="A2263" s="83">
        <v>14050</v>
      </c>
      <c r="B2263" s="83" t="s">
        <v>11465</v>
      </c>
      <c r="C2263" s="82" t="s">
        <v>11467</v>
      </c>
      <c r="D2263" s="83" t="s">
        <v>11468</v>
      </c>
      <c r="E2263" s="82">
        <v>0</v>
      </c>
      <c r="H2263" s="82" t="e">
        <v>#N/A</v>
      </c>
      <c r="I2263" s="82" t="e">
        <v>#N/A</v>
      </c>
    </row>
    <row r="2264">
      <c r="A2264" s="83">
        <v>14051</v>
      </c>
      <c r="B2264" s="83" t="s">
        <v>11469</v>
      </c>
      <c r="C2264" s="82" t="s">
        <v>11471</v>
      </c>
      <c r="D2264" s="83" t="s">
        <v>11472</v>
      </c>
      <c r="E2264" s="82">
        <v>0</v>
      </c>
      <c r="H2264" s="82" t="e">
        <v>#N/A</v>
      </c>
      <c r="I2264" s="82" t="e">
        <v>#N/A</v>
      </c>
    </row>
    <row r="2265">
      <c r="A2265" s="83">
        <v>14046</v>
      </c>
      <c r="B2265" s="83" t="s">
        <v>11473</v>
      </c>
      <c r="C2265" s="82" t="s">
        <v>11475</v>
      </c>
      <c r="D2265" s="83" t="s">
        <v>11476</v>
      </c>
      <c r="E2265" s="82">
        <v>0</v>
      </c>
      <c r="H2265" s="82" t="e">
        <v>#N/A</v>
      </c>
      <c r="I2265" s="82" t="e">
        <v>#N/A</v>
      </c>
    </row>
    <row r="2266">
      <c r="A2266" s="83">
        <v>14045</v>
      </c>
      <c r="B2266" s="83" t="s">
        <v>11477</v>
      </c>
      <c r="C2266" s="82" t="s">
        <v>11479</v>
      </c>
      <c r="D2266" s="83" t="s">
        <v>11476</v>
      </c>
      <c r="E2266" s="82">
        <v>0</v>
      </c>
      <c r="H2266" s="82" t="e">
        <v>#N/A</v>
      </c>
      <c r="I2266" s="82" t="e">
        <v>#N/A</v>
      </c>
    </row>
    <row r="2267">
      <c r="A2267" s="83">
        <v>14052</v>
      </c>
      <c r="B2267" s="83" t="s">
        <v>11480</v>
      </c>
      <c r="C2267" s="82" t="s">
        <v>11482</v>
      </c>
      <c r="D2267" s="83" t="s">
        <v>11483</v>
      </c>
      <c r="E2267" s="82">
        <v>0</v>
      </c>
      <c r="H2267" s="82" t="e">
        <v>#N/A</v>
      </c>
      <c r="I2267" s="82" t="e">
        <v>#N/A</v>
      </c>
    </row>
    <row r="2268">
      <c r="A2268" s="83">
        <v>14048</v>
      </c>
      <c r="B2268" s="83" t="s">
        <v>11484</v>
      </c>
      <c r="C2268" s="82" t="s">
        <v>11486</v>
      </c>
      <c r="D2268" s="83" t="s">
        <v>11487</v>
      </c>
      <c r="E2268" s="82">
        <v>0</v>
      </c>
      <c r="H2268" s="82" t="e">
        <v>#N/A</v>
      </c>
      <c r="I2268" s="82" t="e">
        <v>#N/A</v>
      </c>
    </row>
    <row r="2269">
      <c r="A2269" s="83">
        <v>14047</v>
      </c>
      <c r="B2269" s="83" t="s">
        <v>11488</v>
      </c>
      <c r="C2269" s="82" t="s">
        <v>11490</v>
      </c>
      <c r="D2269" s="83" t="s">
        <v>11487</v>
      </c>
      <c r="E2269" s="82">
        <v>0</v>
      </c>
      <c r="H2269" s="82" t="e">
        <v>#N/A</v>
      </c>
      <c r="I2269" s="82" t="e">
        <v>#N/A</v>
      </c>
    </row>
    <row r="2270">
      <c r="A2270" s="83">
        <v>10706</v>
      </c>
      <c r="B2270" s="83" t="s">
        <v>11491</v>
      </c>
      <c r="C2270" s="82" t="s">
        <v>11493</v>
      </c>
      <c r="D2270" s="83" t="s">
        <v>11494</v>
      </c>
      <c r="E2270" s="82">
        <v>1</v>
      </c>
      <c r="H2270" s="82">
        <v>0</v>
      </c>
      <c r="I2270" s="82">
        <v>0</v>
      </c>
    </row>
    <row r="2271">
      <c r="A2271" s="83">
        <v>10705</v>
      </c>
      <c r="B2271" s="83" t="s">
        <v>11495</v>
      </c>
      <c r="C2271" s="82" t="s">
        <v>11497</v>
      </c>
      <c r="D2271" s="83" t="s">
        <v>11494</v>
      </c>
      <c r="E2271" s="82">
        <v>1</v>
      </c>
      <c r="H2271" s="82">
        <v>0</v>
      </c>
      <c r="I2271" s="82">
        <v>0</v>
      </c>
    </row>
    <row r="2272">
      <c r="A2272" s="83">
        <v>10702</v>
      </c>
      <c r="B2272" s="83" t="s">
        <v>9221</v>
      </c>
      <c r="C2272" s="82" t="s">
        <v>9223</v>
      </c>
      <c r="D2272" s="83" t="s">
        <v>9224</v>
      </c>
      <c r="E2272" s="82">
        <v>4</v>
      </c>
      <c r="F2272" s="82">
        <v>8</v>
      </c>
      <c r="G2272" s="82">
        <v>4</v>
      </c>
      <c r="H2272" s="82">
        <v>4</v>
      </c>
      <c r="I2272" s="82">
        <v>0</v>
      </c>
    </row>
    <row r="2273">
      <c r="A2273" s="83">
        <v>10701</v>
      </c>
      <c r="B2273" s="83" t="s">
        <v>9225</v>
      </c>
      <c r="C2273" s="82" t="s">
        <v>9227</v>
      </c>
      <c r="D2273" s="83" t="s">
        <v>9228</v>
      </c>
      <c r="E2273" s="82">
        <v>4</v>
      </c>
      <c r="F2273" s="82">
        <v>8</v>
      </c>
      <c r="G2273" s="82">
        <v>4</v>
      </c>
      <c r="H2273" s="82">
        <v>4</v>
      </c>
      <c r="I2273" s="82">
        <v>0</v>
      </c>
    </row>
    <row r="2274">
      <c r="A2274" s="83">
        <v>10708</v>
      </c>
      <c r="B2274" s="83" t="s">
        <v>9229</v>
      </c>
      <c r="C2274" s="82" t="s">
        <v>9231</v>
      </c>
      <c r="D2274" s="83" t="s">
        <v>9232</v>
      </c>
      <c r="E2274" s="82">
        <v>5</v>
      </c>
      <c r="F2274" s="82">
        <v>41</v>
      </c>
      <c r="G2274" s="82">
        <v>4</v>
      </c>
      <c r="H2274" s="82">
        <v>4</v>
      </c>
      <c r="I2274" s="82">
        <v>0</v>
      </c>
    </row>
    <row r="2275">
      <c r="A2275" s="83">
        <v>10707</v>
      </c>
      <c r="B2275" s="83" t="s">
        <v>9233</v>
      </c>
      <c r="C2275" s="82" t="s">
        <v>9235</v>
      </c>
      <c r="D2275" s="83" t="s">
        <v>9236</v>
      </c>
      <c r="E2275" s="82">
        <v>5</v>
      </c>
      <c r="F2275" s="82">
        <v>43</v>
      </c>
      <c r="G2275" s="82">
        <v>4</v>
      </c>
      <c r="H2275" s="82">
        <v>4</v>
      </c>
      <c r="I2275" s="82">
        <v>0</v>
      </c>
    </row>
    <row r="2276">
      <c r="A2276" s="83">
        <v>10709</v>
      </c>
      <c r="B2276" s="83" t="s">
        <v>9237</v>
      </c>
      <c r="C2276" s="82" t="s">
        <v>9239</v>
      </c>
      <c r="D2276" s="83" t="s">
        <v>9240</v>
      </c>
      <c r="E2276" s="82">
        <v>0</v>
      </c>
      <c r="G2276" s="82">
        <v>2</v>
      </c>
      <c r="H2276" s="82">
        <v>2</v>
      </c>
      <c r="I2276" s="82">
        <v>0</v>
      </c>
    </row>
    <row r="2277">
      <c r="A2277" s="83">
        <v>11188</v>
      </c>
      <c r="B2277" s="83" t="s">
        <v>9241</v>
      </c>
      <c r="C2277" s="82" t="s">
        <v>9243</v>
      </c>
      <c r="D2277" s="83" t="s">
        <v>9244</v>
      </c>
      <c r="E2277" s="82">
        <v>0</v>
      </c>
      <c r="F2277" s="82">
        <v>0</v>
      </c>
      <c r="G2277" s="82">
        <v>8</v>
      </c>
      <c r="H2277" s="82">
        <v>8</v>
      </c>
      <c r="I2277" s="82">
        <v>0</v>
      </c>
    </row>
    <row r="2278">
      <c r="A2278" s="83">
        <v>11187</v>
      </c>
      <c r="B2278" s="83" t="s">
        <v>9245</v>
      </c>
      <c r="C2278" s="82" t="s">
        <v>9247</v>
      </c>
      <c r="D2278" s="83" t="s">
        <v>9248</v>
      </c>
      <c r="E2278" s="82">
        <v>0</v>
      </c>
      <c r="F2278" s="82">
        <v>5</v>
      </c>
      <c r="G2278" s="82">
        <v>6</v>
      </c>
      <c r="H2278" s="82">
        <v>6</v>
      </c>
      <c r="I2278" s="82">
        <v>0</v>
      </c>
    </row>
    <row r="2279">
      <c r="A2279" s="83">
        <v>10710</v>
      </c>
      <c r="B2279" s="83" t="s">
        <v>9249</v>
      </c>
      <c r="C2279" s="82" t="s">
        <v>9251</v>
      </c>
      <c r="D2279" s="83" t="s">
        <v>9252</v>
      </c>
      <c r="E2279" s="82">
        <v>0</v>
      </c>
      <c r="F2279" s="82">
        <v>18</v>
      </c>
      <c r="G2279" s="82">
        <v>1</v>
      </c>
      <c r="H2279" s="82">
        <v>1</v>
      </c>
      <c r="I2279" s="82">
        <v>0</v>
      </c>
    </row>
    <row r="2280">
      <c r="A2280" s="83">
        <v>10700</v>
      </c>
      <c r="B2280" s="83" t="s">
        <v>9253</v>
      </c>
      <c r="C2280" s="82" t="s">
        <v>9255</v>
      </c>
      <c r="D2280" s="83" t="s">
        <v>9256</v>
      </c>
      <c r="E2280" s="82">
        <v>0</v>
      </c>
      <c r="G2280" s="82">
        <v>1</v>
      </c>
      <c r="H2280" s="82">
        <v>1</v>
      </c>
      <c r="I2280" s="82">
        <v>0</v>
      </c>
    </row>
    <row r="2281">
      <c r="A2281" s="83">
        <v>10699</v>
      </c>
      <c r="B2281" s="83" t="s">
        <v>9257</v>
      </c>
      <c r="C2281" s="82" t="s">
        <v>9259</v>
      </c>
      <c r="D2281" s="83" t="s">
        <v>9260</v>
      </c>
      <c r="E2281" s="82">
        <v>0</v>
      </c>
      <c r="G2281" s="82">
        <v>0</v>
      </c>
      <c r="H2281" s="82" t="e">
        <v>#N/A</v>
      </c>
      <c r="I2281" s="82" t="e">
        <v>#N/A</v>
      </c>
    </row>
    <row r="2282">
      <c r="A2282" s="83">
        <v>10704</v>
      </c>
      <c r="B2282" s="83" t="s">
        <v>9261</v>
      </c>
      <c r="C2282" s="82" t="s">
        <v>9263</v>
      </c>
      <c r="D2282" s="83" t="s">
        <v>9264</v>
      </c>
      <c r="E2282" s="82">
        <v>2</v>
      </c>
      <c r="F2282" s="82">
        <v>15</v>
      </c>
      <c r="G2282" s="82">
        <v>3</v>
      </c>
      <c r="H2282" s="82">
        <v>3</v>
      </c>
      <c r="I2282" s="82">
        <v>0</v>
      </c>
    </row>
    <row r="2283">
      <c r="A2283" s="83">
        <v>10703</v>
      </c>
      <c r="B2283" s="83" t="s">
        <v>9265</v>
      </c>
      <c r="C2283" s="82" t="s">
        <v>9267</v>
      </c>
      <c r="D2283" s="83" t="s">
        <v>9268</v>
      </c>
      <c r="E2283" s="82">
        <v>2</v>
      </c>
      <c r="F2283" s="82">
        <v>16</v>
      </c>
      <c r="G2283" s="82">
        <v>2</v>
      </c>
      <c r="H2283" s="82">
        <v>2</v>
      </c>
      <c r="I2283" s="82">
        <v>0</v>
      </c>
    </row>
    <row r="2284">
      <c r="A2284" s="83">
        <v>10696</v>
      </c>
      <c r="B2284" s="83" t="s">
        <v>9269</v>
      </c>
      <c r="C2284" s="82" t="s">
        <v>9271</v>
      </c>
      <c r="D2284" s="83" t="s">
        <v>9272</v>
      </c>
      <c r="E2284" s="82">
        <v>0</v>
      </c>
      <c r="H2284" s="82" t="e">
        <v>#N/A</v>
      </c>
      <c r="I2284" s="82" t="e">
        <v>#N/A</v>
      </c>
    </row>
    <row r="2285">
      <c r="A2285" s="83">
        <v>10695</v>
      </c>
      <c r="B2285" s="83" t="s">
        <v>9273</v>
      </c>
      <c r="C2285" s="82" t="s">
        <v>9275</v>
      </c>
      <c r="D2285" s="83" t="s">
        <v>9276</v>
      </c>
      <c r="E2285" s="82">
        <v>0</v>
      </c>
      <c r="H2285" s="82" t="e">
        <v>#N/A</v>
      </c>
      <c r="I2285" s="82" t="e">
        <v>#N/A</v>
      </c>
    </row>
    <row r="2286">
      <c r="A2286" s="83">
        <v>10694</v>
      </c>
      <c r="B2286" s="83" t="s">
        <v>9277</v>
      </c>
      <c r="C2286" s="82" t="s">
        <v>9279</v>
      </c>
      <c r="D2286" s="83" t="s">
        <v>9280</v>
      </c>
      <c r="E2286" s="82">
        <v>2</v>
      </c>
      <c r="F2286" s="82">
        <v>16</v>
      </c>
      <c r="G2286" s="82">
        <v>2</v>
      </c>
      <c r="H2286" s="82">
        <v>2</v>
      </c>
      <c r="I2286" s="82">
        <v>0</v>
      </c>
    </row>
    <row r="2287">
      <c r="A2287" s="83">
        <v>10693</v>
      </c>
      <c r="B2287" s="83" t="s">
        <v>9281</v>
      </c>
      <c r="C2287" s="82" t="s">
        <v>9283</v>
      </c>
      <c r="D2287" s="83" t="s">
        <v>9284</v>
      </c>
      <c r="E2287" s="82">
        <v>2</v>
      </c>
      <c r="F2287" s="82">
        <v>16</v>
      </c>
      <c r="G2287" s="82">
        <v>3</v>
      </c>
      <c r="H2287" s="82">
        <v>3</v>
      </c>
      <c r="I2287" s="82">
        <v>0</v>
      </c>
    </row>
    <row r="2288">
      <c r="A2288" s="83">
        <v>10698</v>
      </c>
      <c r="B2288" s="83" t="s">
        <v>9285</v>
      </c>
      <c r="C2288" s="82" t="s">
        <v>9287</v>
      </c>
      <c r="D2288" s="83" t="s">
        <v>9288</v>
      </c>
      <c r="E2288" s="82">
        <v>0</v>
      </c>
      <c r="H2288" s="82" t="e">
        <v>#N/A</v>
      </c>
      <c r="I2288" s="82" t="e">
        <v>#N/A</v>
      </c>
    </row>
    <row r="2289">
      <c r="A2289" s="83">
        <v>10697</v>
      </c>
      <c r="B2289" s="83" t="s">
        <v>9289</v>
      </c>
      <c r="C2289" s="82" t="s">
        <v>9291</v>
      </c>
      <c r="D2289" s="83" t="s">
        <v>9292</v>
      </c>
      <c r="E2289" s="82">
        <v>0</v>
      </c>
      <c r="H2289" s="82" t="e">
        <v>#N/A</v>
      </c>
      <c r="I2289" s="82" t="e">
        <v>#N/A</v>
      </c>
    </row>
    <row r="2290">
      <c r="A2290" s="83">
        <v>12046</v>
      </c>
      <c r="B2290" s="83" t="s">
        <v>9293</v>
      </c>
      <c r="C2290" s="82" t="s">
        <v>9295</v>
      </c>
      <c r="D2290" s="83" t="s">
        <v>9296</v>
      </c>
      <c r="E2290" s="82">
        <v>0</v>
      </c>
      <c r="H2290" s="82" t="e">
        <v>#N/A</v>
      </c>
      <c r="I2290" s="82" t="e">
        <v>#N/A</v>
      </c>
    </row>
    <row r="2291">
      <c r="A2291" s="83">
        <v>12045</v>
      </c>
      <c r="B2291" s="83" t="s">
        <v>9298</v>
      </c>
      <c r="C2291" s="82" t="s">
        <v>9300</v>
      </c>
      <c r="D2291" s="83" t="s">
        <v>9301</v>
      </c>
      <c r="E2291" s="82">
        <v>0</v>
      </c>
      <c r="H2291" s="82" t="e">
        <v>#N/A</v>
      </c>
      <c r="I2291" s="82" t="e">
        <v>#N/A</v>
      </c>
    </row>
    <row r="2292">
      <c r="A2292" s="83">
        <v>11953</v>
      </c>
      <c r="B2292" s="83" t="s">
        <v>9302</v>
      </c>
      <c r="C2292" s="82" t="s">
        <v>9304</v>
      </c>
      <c r="D2292" s="83" t="s">
        <v>9305</v>
      </c>
      <c r="E2292" s="82">
        <v>0</v>
      </c>
      <c r="H2292" s="82" t="e">
        <v>#N/A</v>
      </c>
      <c r="I2292" s="82" t="e">
        <v>#N/A</v>
      </c>
    </row>
    <row r="2293">
      <c r="A2293" s="83">
        <v>11954</v>
      </c>
      <c r="B2293" s="83" t="s">
        <v>9307</v>
      </c>
      <c r="C2293" s="82" t="s">
        <v>9309</v>
      </c>
      <c r="D2293" s="83" t="s">
        <v>9310</v>
      </c>
      <c r="E2293" s="82">
        <v>0</v>
      </c>
      <c r="H2293" s="82" t="e">
        <v>#N/A</v>
      </c>
      <c r="I2293" s="82" t="e">
        <v>#N/A</v>
      </c>
    </row>
    <row r="2294">
      <c r="A2294" s="83">
        <v>13889</v>
      </c>
      <c r="B2294" s="83" t="s">
        <v>9311</v>
      </c>
      <c r="C2294" s="82" t="s">
        <v>9313</v>
      </c>
      <c r="D2294" s="83" t="s">
        <v>9314</v>
      </c>
      <c r="E2294" s="82">
        <v>0</v>
      </c>
      <c r="H2294" s="82" t="e">
        <v>#N/A</v>
      </c>
      <c r="I2294" s="82" t="e">
        <v>#N/A</v>
      </c>
    </row>
    <row r="2295">
      <c r="A2295" s="83">
        <v>12815</v>
      </c>
      <c r="B2295" s="83" t="s">
        <v>9316</v>
      </c>
      <c r="C2295" s="82" t="s">
        <v>9318</v>
      </c>
      <c r="D2295" s="83" t="s">
        <v>9319</v>
      </c>
      <c r="E2295" s="82">
        <v>2</v>
      </c>
      <c r="F2295" s="82">
        <v>12</v>
      </c>
      <c r="G2295" s="82">
        <v>2</v>
      </c>
      <c r="H2295" s="82">
        <v>2</v>
      </c>
      <c r="I2295" s="82">
        <v>0</v>
      </c>
    </row>
    <row r="2296">
      <c r="A2296" s="83">
        <v>12814</v>
      </c>
      <c r="B2296" s="83" t="s">
        <v>9320</v>
      </c>
      <c r="C2296" s="82" t="s">
        <v>9322</v>
      </c>
      <c r="D2296" s="83" t="s">
        <v>9323</v>
      </c>
      <c r="E2296" s="82">
        <v>2</v>
      </c>
      <c r="F2296" s="82">
        <v>8</v>
      </c>
      <c r="G2296" s="82">
        <v>3</v>
      </c>
      <c r="H2296" s="82">
        <v>3</v>
      </c>
      <c r="I2296" s="82">
        <v>0</v>
      </c>
    </row>
    <row r="2297">
      <c r="A2297" s="83">
        <v>12476</v>
      </c>
      <c r="B2297" s="83" t="s">
        <v>9325</v>
      </c>
      <c r="C2297" s="82" t="s">
        <v>9327</v>
      </c>
      <c r="D2297" s="83" t="s">
        <v>9328</v>
      </c>
      <c r="E2297" s="82">
        <v>8</v>
      </c>
      <c r="F2297" s="82">
        <v>17</v>
      </c>
      <c r="H2297" s="82">
        <v>0</v>
      </c>
      <c r="I2297" s="82">
        <v>0</v>
      </c>
    </row>
    <row r="2298">
      <c r="A2298" s="83">
        <v>12475</v>
      </c>
      <c r="B2298" s="83" t="s">
        <v>9329</v>
      </c>
      <c r="C2298" s="82" t="s">
        <v>9331</v>
      </c>
      <c r="D2298" s="83" t="s">
        <v>9332</v>
      </c>
      <c r="E2298" s="82">
        <v>12</v>
      </c>
      <c r="F2298" s="82">
        <v>16</v>
      </c>
      <c r="H2298" s="82">
        <v>0</v>
      </c>
      <c r="I2298" s="82">
        <v>0</v>
      </c>
    </row>
    <row r="2299">
      <c r="A2299" s="83">
        <v>11134</v>
      </c>
      <c r="B2299" s="83" t="s">
        <v>9333</v>
      </c>
      <c r="C2299" s="82" t="s">
        <v>9335</v>
      </c>
      <c r="D2299" s="83" t="s">
        <v>9336</v>
      </c>
      <c r="E2299" s="82">
        <v>0</v>
      </c>
      <c r="F2299" s="82">
        <v>32</v>
      </c>
      <c r="H2299" s="82" t="e">
        <v>#N/A</v>
      </c>
      <c r="I2299" s="82" t="e">
        <v>#N/A</v>
      </c>
    </row>
    <row r="2300">
      <c r="A2300" s="83">
        <v>11133</v>
      </c>
      <c r="B2300" s="83" t="s">
        <v>9337</v>
      </c>
      <c r="C2300" s="82" t="s">
        <v>9339</v>
      </c>
      <c r="D2300" s="83" t="s">
        <v>9340</v>
      </c>
      <c r="E2300" s="82">
        <v>0</v>
      </c>
      <c r="F2300" s="82">
        <v>33</v>
      </c>
      <c r="H2300" s="82" t="e">
        <v>#N/A</v>
      </c>
      <c r="I2300" s="82" t="e">
        <v>#N/A</v>
      </c>
    </row>
    <row r="2301">
      <c r="A2301" s="83">
        <v>11132</v>
      </c>
      <c r="B2301" s="83" t="s">
        <v>9341</v>
      </c>
      <c r="C2301" s="82" t="s">
        <v>9343</v>
      </c>
      <c r="D2301" s="83" t="s">
        <v>9344</v>
      </c>
      <c r="E2301" s="82">
        <v>3</v>
      </c>
      <c r="F2301" s="82">
        <v>13</v>
      </c>
      <c r="G2301" s="82">
        <v>5</v>
      </c>
      <c r="H2301" s="82">
        <v>5</v>
      </c>
      <c r="I2301" s="82">
        <v>0</v>
      </c>
    </row>
    <row r="2302">
      <c r="A2302" s="83">
        <v>11131</v>
      </c>
      <c r="B2302" s="83" t="s">
        <v>9345</v>
      </c>
      <c r="C2302" s="82" t="s">
        <v>9347</v>
      </c>
      <c r="D2302" s="83" t="s">
        <v>9348</v>
      </c>
      <c r="E2302" s="82">
        <v>4</v>
      </c>
      <c r="F2302" s="82">
        <v>12</v>
      </c>
      <c r="G2302" s="82">
        <v>4</v>
      </c>
      <c r="H2302" s="82">
        <v>4</v>
      </c>
      <c r="I2302" s="82">
        <v>0</v>
      </c>
    </row>
    <row r="2303">
      <c r="A2303" s="83">
        <v>13023</v>
      </c>
      <c r="B2303" s="83" t="s">
        <v>9349</v>
      </c>
      <c r="C2303" s="82" t="s">
        <v>9351</v>
      </c>
      <c r="D2303" s="83" t="s">
        <v>9352</v>
      </c>
      <c r="E2303" s="82">
        <v>0</v>
      </c>
      <c r="G2303" s="82">
        <v>1</v>
      </c>
      <c r="H2303" s="82">
        <v>1</v>
      </c>
      <c r="I2303" s="82">
        <v>0</v>
      </c>
    </row>
    <row r="2304">
      <c r="A2304" s="83">
        <v>13022</v>
      </c>
      <c r="B2304" s="83" t="s">
        <v>9353</v>
      </c>
      <c r="C2304" s="82" t="s">
        <v>9355</v>
      </c>
      <c r="D2304" s="83" t="s">
        <v>9356</v>
      </c>
      <c r="E2304" s="82">
        <v>0</v>
      </c>
      <c r="G2304" s="82">
        <v>1</v>
      </c>
      <c r="H2304" s="82">
        <v>1</v>
      </c>
      <c r="I2304" s="82">
        <v>0</v>
      </c>
    </row>
    <row r="2305">
      <c r="A2305" s="83">
        <v>11136</v>
      </c>
      <c r="B2305" s="83" t="s">
        <v>9357</v>
      </c>
      <c r="C2305" s="82" t="s">
        <v>9359</v>
      </c>
      <c r="D2305" s="83" t="s">
        <v>9360</v>
      </c>
      <c r="E2305" s="82">
        <v>2</v>
      </c>
      <c r="G2305" s="82">
        <v>3</v>
      </c>
      <c r="H2305" s="82">
        <v>3</v>
      </c>
      <c r="I2305" s="82">
        <v>0</v>
      </c>
    </row>
    <row r="2306">
      <c r="A2306" s="83">
        <v>11135</v>
      </c>
      <c r="B2306" s="83" t="s">
        <v>9361</v>
      </c>
      <c r="C2306" s="82" t="s">
        <v>9363</v>
      </c>
      <c r="D2306" s="83" t="s">
        <v>9364</v>
      </c>
      <c r="E2306" s="82">
        <v>2</v>
      </c>
      <c r="G2306" s="82">
        <v>7</v>
      </c>
      <c r="H2306" s="82">
        <v>7</v>
      </c>
      <c r="I2306" s="82">
        <v>0</v>
      </c>
    </row>
    <row r="2307">
      <c r="A2307" s="83">
        <v>11138</v>
      </c>
      <c r="B2307" s="83" t="s">
        <v>9365</v>
      </c>
      <c r="C2307" s="82" t="s">
        <v>9367</v>
      </c>
      <c r="D2307" s="83" t="s">
        <v>9368</v>
      </c>
      <c r="E2307" s="82">
        <v>3</v>
      </c>
      <c r="G2307" s="82">
        <v>3</v>
      </c>
      <c r="H2307" s="82">
        <v>3</v>
      </c>
      <c r="I2307" s="82">
        <v>0</v>
      </c>
    </row>
    <row r="2308">
      <c r="A2308" s="83">
        <v>11137</v>
      </c>
      <c r="B2308" s="83" t="s">
        <v>9369</v>
      </c>
      <c r="C2308" s="82" t="s">
        <v>9371</v>
      </c>
      <c r="D2308" s="83" t="s">
        <v>9372</v>
      </c>
      <c r="E2308" s="82">
        <v>0</v>
      </c>
      <c r="G2308" s="82">
        <v>1</v>
      </c>
      <c r="H2308" s="82">
        <v>1</v>
      </c>
      <c r="I2308" s="82">
        <v>0</v>
      </c>
    </row>
    <row r="2309">
      <c r="A2309" s="83">
        <v>12038</v>
      </c>
      <c r="B2309" s="83" t="s">
        <v>9373</v>
      </c>
      <c r="C2309" s="82" t="s">
        <v>9375</v>
      </c>
      <c r="D2309" s="83" t="s">
        <v>9376</v>
      </c>
      <c r="E2309" s="82">
        <v>0</v>
      </c>
      <c r="F2309" s="82">
        <v>8</v>
      </c>
      <c r="G2309" s="82">
        <v>4</v>
      </c>
      <c r="H2309" s="82">
        <v>4</v>
      </c>
      <c r="I2309" s="82">
        <v>0</v>
      </c>
    </row>
    <row r="2310">
      <c r="A2310" s="83">
        <v>11491</v>
      </c>
      <c r="B2310" s="83" t="s">
        <v>9378</v>
      </c>
      <c r="C2310" s="82" t="s">
        <v>9380</v>
      </c>
      <c r="D2310" s="83" t="s">
        <v>9381</v>
      </c>
      <c r="E2310" s="82">
        <v>0</v>
      </c>
      <c r="G2310" s="82">
        <v>2</v>
      </c>
      <c r="H2310" s="82">
        <v>2</v>
      </c>
      <c r="I2310" s="82">
        <v>0</v>
      </c>
    </row>
    <row r="2311">
      <c r="A2311" s="83">
        <v>11490</v>
      </c>
      <c r="B2311" s="83" t="s">
        <v>9382</v>
      </c>
      <c r="C2311" s="82" t="s">
        <v>9384</v>
      </c>
      <c r="D2311" s="83" t="s">
        <v>9385</v>
      </c>
      <c r="E2311" s="82">
        <v>0</v>
      </c>
      <c r="G2311" s="82">
        <v>3</v>
      </c>
      <c r="H2311" s="82">
        <v>3</v>
      </c>
      <c r="I2311" s="82">
        <v>0</v>
      </c>
    </row>
    <row r="2312">
      <c r="A2312" s="83">
        <v>11488</v>
      </c>
      <c r="B2312" s="83" t="s">
        <v>9386</v>
      </c>
      <c r="C2312" s="82" t="s">
        <v>9388</v>
      </c>
      <c r="D2312" s="83" t="s">
        <v>9389</v>
      </c>
      <c r="E2312" s="82">
        <v>0</v>
      </c>
      <c r="F2312" s="82">
        <v>3</v>
      </c>
      <c r="G2312" s="82">
        <v>1</v>
      </c>
      <c r="H2312" s="82">
        <v>1</v>
      </c>
      <c r="I2312" s="82">
        <v>0</v>
      </c>
    </row>
    <row r="2313">
      <c r="A2313" s="83">
        <v>12040</v>
      </c>
      <c r="B2313" s="83" t="s">
        <v>9390</v>
      </c>
      <c r="C2313" s="82" t="s">
        <v>9392</v>
      </c>
      <c r="D2313" s="83" t="s">
        <v>9393</v>
      </c>
      <c r="E2313" s="82">
        <v>0</v>
      </c>
      <c r="H2313" s="82" t="e">
        <v>#N/A</v>
      </c>
      <c r="I2313" s="82" t="e">
        <v>#N/A</v>
      </c>
    </row>
    <row r="2314">
      <c r="A2314" s="83">
        <v>12041</v>
      </c>
      <c r="B2314" s="83" t="s">
        <v>9395</v>
      </c>
      <c r="C2314" s="82" t="s">
        <v>9397</v>
      </c>
      <c r="D2314" s="83" t="s">
        <v>9398</v>
      </c>
      <c r="E2314" s="82">
        <v>0</v>
      </c>
      <c r="H2314" s="82" t="e">
        <v>#N/A</v>
      </c>
      <c r="I2314" s="82" t="e">
        <v>#N/A</v>
      </c>
    </row>
    <row r="2315">
      <c r="A2315" s="83">
        <v>11487</v>
      </c>
      <c r="B2315" s="83" t="s">
        <v>9399</v>
      </c>
      <c r="C2315" s="82" t="s">
        <v>9401</v>
      </c>
      <c r="D2315" s="83" t="s">
        <v>9402</v>
      </c>
      <c r="E2315" s="82">
        <v>0</v>
      </c>
      <c r="F2315" s="82">
        <v>30</v>
      </c>
      <c r="G2315" s="82">
        <v>3</v>
      </c>
      <c r="H2315" s="82">
        <v>3</v>
      </c>
      <c r="I2315" s="82">
        <v>0</v>
      </c>
    </row>
    <row r="2316">
      <c r="A2316" s="83">
        <v>13822</v>
      </c>
      <c r="B2316" s="83" t="s">
        <v>9404</v>
      </c>
      <c r="C2316" s="82" t="s">
        <v>9406</v>
      </c>
      <c r="D2316" s="83" t="s">
        <v>9407</v>
      </c>
      <c r="E2316" s="82">
        <v>0</v>
      </c>
      <c r="G2316" s="82">
        <v>2</v>
      </c>
      <c r="H2316" s="82">
        <v>2</v>
      </c>
      <c r="I2316" s="82">
        <v>0</v>
      </c>
    </row>
    <row r="2317">
      <c r="A2317" s="83">
        <v>11481</v>
      </c>
      <c r="B2317" s="83" t="s">
        <v>9408</v>
      </c>
      <c r="C2317" s="82" t="s">
        <v>9410</v>
      </c>
      <c r="D2317" s="83" t="s">
        <v>9411</v>
      </c>
      <c r="E2317" s="82">
        <v>1</v>
      </c>
      <c r="H2317" s="82">
        <v>0</v>
      </c>
      <c r="I2317" s="82">
        <v>0</v>
      </c>
    </row>
    <row r="2318">
      <c r="A2318" s="83">
        <v>11480</v>
      </c>
      <c r="B2318" s="83" t="s">
        <v>9412</v>
      </c>
      <c r="C2318" s="82" t="s">
        <v>9414</v>
      </c>
      <c r="D2318" s="83" t="s">
        <v>9415</v>
      </c>
      <c r="E2318" s="82">
        <v>0</v>
      </c>
      <c r="H2318" s="82" t="e">
        <v>#N/A</v>
      </c>
      <c r="I2318" s="82" t="e">
        <v>#N/A</v>
      </c>
    </row>
    <row r="2319">
      <c r="A2319" s="83">
        <v>11486</v>
      </c>
      <c r="B2319" s="83" t="s">
        <v>9416</v>
      </c>
      <c r="C2319" s="82" t="s">
        <v>9418</v>
      </c>
      <c r="D2319" s="83" t="s">
        <v>9419</v>
      </c>
      <c r="E2319" s="82">
        <v>0</v>
      </c>
      <c r="G2319" s="82">
        <v>20</v>
      </c>
      <c r="H2319" s="82">
        <v>20</v>
      </c>
      <c r="I2319" s="82">
        <v>0</v>
      </c>
    </row>
    <row r="2320">
      <c r="A2320" s="83">
        <v>11493</v>
      </c>
      <c r="B2320" s="83" t="s">
        <v>9420</v>
      </c>
      <c r="C2320" s="82" t="s">
        <v>9422</v>
      </c>
      <c r="D2320" s="83" t="s">
        <v>9423</v>
      </c>
      <c r="E2320" s="82">
        <v>0</v>
      </c>
      <c r="F2320" s="82">
        <v>23</v>
      </c>
      <c r="H2320" s="82" t="e">
        <v>#N/A</v>
      </c>
      <c r="I2320" s="82" t="e">
        <v>#N/A</v>
      </c>
    </row>
    <row r="2321">
      <c r="A2321" s="83">
        <v>11492</v>
      </c>
      <c r="B2321" s="83" t="s">
        <v>9424</v>
      </c>
      <c r="C2321" s="82" t="s">
        <v>9426</v>
      </c>
      <c r="D2321" s="83" t="s">
        <v>9427</v>
      </c>
      <c r="E2321" s="82">
        <v>0</v>
      </c>
      <c r="F2321" s="82">
        <v>28</v>
      </c>
      <c r="H2321" s="82" t="e">
        <v>#N/A</v>
      </c>
      <c r="I2321" s="82" t="e">
        <v>#N/A</v>
      </c>
    </row>
    <row r="2322">
      <c r="A2322" s="83">
        <v>12869</v>
      </c>
      <c r="B2322" s="83" t="s">
        <v>9428</v>
      </c>
      <c r="C2322" s="82" t="s">
        <v>9430</v>
      </c>
      <c r="D2322" s="83" t="s">
        <v>9431</v>
      </c>
      <c r="E2322" s="82">
        <v>0</v>
      </c>
      <c r="G2322" s="82">
        <v>1</v>
      </c>
      <c r="H2322" s="82">
        <v>1</v>
      </c>
      <c r="I2322" s="82">
        <v>0</v>
      </c>
    </row>
    <row r="2323">
      <c r="A2323" s="83">
        <v>11489</v>
      </c>
      <c r="B2323" s="83" t="s">
        <v>9433</v>
      </c>
      <c r="C2323" s="82" t="s">
        <v>9435</v>
      </c>
      <c r="D2323" s="83" t="s">
        <v>9436</v>
      </c>
      <c r="E2323" s="82">
        <v>0</v>
      </c>
      <c r="F2323" s="82">
        <v>3</v>
      </c>
      <c r="H2323" s="82" t="e">
        <v>#N/A</v>
      </c>
      <c r="I2323" s="82" t="e">
        <v>#N/A</v>
      </c>
    </row>
    <row r="2324">
      <c r="A2324" s="83">
        <v>12039</v>
      </c>
      <c r="B2324" s="83" t="s">
        <v>9437</v>
      </c>
      <c r="C2324" s="82" t="s">
        <v>9439</v>
      </c>
      <c r="D2324" s="83" t="s">
        <v>9440</v>
      </c>
      <c r="E2324" s="82">
        <v>0</v>
      </c>
      <c r="H2324" s="82" t="e">
        <v>#N/A</v>
      </c>
      <c r="I2324" s="82" t="e">
        <v>#N/A</v>
      </c>
    </row>
    <row r="2325">
      <c r="A2325" s="83">
        <v>11483</v>
      </c>
      <c r="B2325" s="83" t="s">
        <v>9442</v>
      </c>
      <c r="C2325" s="82" t="s">
        <v>9444</v>
      </c>
      <c r="D2325" s="83" t="s">
        <v>9445</v>
      </c>
      <c r="E2325" s="82">
        <v>3</v>
      </c>
      <c r="H2325" s="82">
        <v>0</v>
      </c>
      <c r="I2325" s="82">
        <v>0</v>
      </c>
    </row>
    <row r="2326">
      <c r="A2326" s="83">
        <v>11482</v>
      </c>
      <c r="B2326" s="83" t="s">
        <v>9446</v>
      </c>
      <c r="C2326" s="82" t="s">
        <v>9448</v>
      </c>
      <c r="D2326" s="83" t="s">
        <v>9449</v>
      </c>
      <c r="E2326" s="82">
        <v>0</v>
      </c>
      <c r="H2326" s="82" t="e">
        <v>#N/A</v>
      </c>
      <c r="I2326" s="82" t="e">
        <v>#N/A</v>
      </c>
    </row>
    <row r="2327">
      <c r="A2327" s="83">
        <v>12844</v>
      </c>
      <c r="B2327" s="83" t="s">
        <v>9450</v>
      </c>
      <c r="C2327" s="82" t="s">
        <v>9452</v>
      </c>
      <c r="D2327" s="83" t="s">
        <v>9453</v>
      </c>
      <c r="E2327" s="82">
        <v>0</v>
      </c>
      <c r="H2327" s="82" t="e">
        <v>#N/A</v>
      </c>
      <c r="I2327" s="82" t="e">
        <v>#N/A</v>
      </c>
    </row>
    <row r="2328">
      <c r="A2328" s="83">
        <v>12843</v>
      </c>
      <c r="B2328" s="83" t="s">
        <v>9454</v>
      </c>
      <c r="C2328" s="82" t="s">
        <v>9456</v>
      </c>
      <c r="D2328" s="83" t="s">
        <v>9457</v>
      </c>
      <c r="E2328" s="82">
        <v>0</v>
      </c>
      <c r="H2328" s="82" t="e">
        <v>#N/A</v>
      </c>
      <c r="I2328" s="82" t="e">
        <v>#N/A</v>
      </c>
    </row>
    <row r="2329">
      <c r="A2329" s="83">
        <v>11765</v>
      </c>
      <c r="B2329" s="83" t="s">
        <v>9458</v>
      </c>
      <c r="C2329" s="82" t="s">
        <v>9460</v>
      </c>
      <c r="D2329" s="83" t="s">
        <v>9453</v>
      </c>
      <c r="E2329" s="82">
        <v>3</v>
      </c>
      <c r="G2329" s="82">
        <v>13</v>
      </c>
      <c r="H2329" s="82">
        <v>13</v>
      </c>
      <c r="I2329" s="82">
        <v>0</v>
      </c>
    </row>
    <row r="2330">
      <c r="A2330" s="83">
        <v>11764</v>
      </c>
      <c r="B2330" s="83" t="s">
        <v>9461</v>
      </c>
      <c r="C2330" s="82" t="s">
        <v>9463</v>
      </c>
      <c r="D2330" s="83" t="s">
        <v>9457</v>
      </c>
      <c r="E2330" s="82">
        <v>4</v>
      </c>
      <c r="G2330" s="82">
        <v>11</v>
      </c>
      <c r="H2330" s="82">
        <v>11</v>
      </c>
      <c r="I2330" s="82">
        <v>0</v>
      </c>
    </row>
    <row r="2331">
      <c r="A2331" s="83">
        <v>11485</v>
      </c>
      <c r="B2331" s="83" t="s">
        <v>9464</v>
      </c>
      <c r="C2331" s="82" t="s">
        <v>9466</v>
      </c>
      <c r="D2331" s="83" t="s">
        <v>9467</v>
      </c>
      <c r="E2331" s="82">
        <v>1</v>
      </c>
      <c r="H2331" s="82">
        <v>0</v>
      </c>
      <c r="I2331" s="82">
        <v>0</v>
      </c>
    </row>
    <row r="2332">
      <c r="A2332" s="83">
        <v>11484</v>
      </c>
      <c r="B2332" s="83" t="s">
        <v>9468</v>
      </c>
      <c r="C2332" s="82" t="s">
        <v>9470</v>
      </c>
      <c r="D2332" s="83" t="s">
        <v>9471</v>
      </c>
      <c r="E2332" s="82">
        <v>0</v>
      </c>
      <c r="H2332" s="82" t="e">
        <v>#N/A</v>
      </c>
      <c r="I2332" s="82" t="e">
        <v>#N/A</v>
      </c>
    </row>
    <row r="2333">
      <c r="A2333" s="83">
        <v>13844</v>
      </c>
      <c r="B2333" s="83" t="s">
        <v>9472</v>
      </c>
      <c r="C2333" s="82" t="s">
        <v>9474</v>
      </c>
      <c r="D2333" s="83" t="s">
        <v>9475</v>
      </c>
      <c r="E2333" s="82">
        <v>0</v>
      </c>
      <c r="H2333" s="82" t="e">
        <v>#N/A</v>
      </c>
      <c r="I2333" s="82" t="e">
        <v>#N/A</v>
      </c>
    </row>
    <row r="2334">
      <c r="A2334" s="83">
        <v>13843</v>
      </c>
      <c r="B2334" s="83" t="s">
        <v>9476</v>
      </c>
      <c r="C2334" s="82" t="s">
        <v>9478</v>
      </c>
      <c r="D2334" s="83" t="s">
        <v>9475</v>
      </c>
      <c r="E2334" s="82">
        <v>0</v>
      </c>
      <c r="H2334" s="82" t="e">
        <v>#N/A</v>
      </c>
      <c r="I2334" s="82" t="e">
        <v>#N/A</v>
      </c>
    </row>
    <row r="2335">
      <c r="A2335" s="83">
        <v>13922</v>
      </c>
      <c r="B2335" s="83" t="s">
        <v>9479</v>
      </c>
      <c r="C2335" s="82" t="s">
        <v>9481</v>
      </c>
      <c r="D2335" s="83" t="s">
        <v>9482</v>
      </c>
      <c r="E2335" s="82">
        <v>4</v>
      </c>
      <c r="H2335" s="82">
        <v>0</v>
      </c>
      <c r="I2335" s="82">
        <v>0</v>
      </c>
    </row>
    <row r="2336">
      <c r="A2336" s="83">
        <v>13923</v>
      </c>
      <c r="B2336" s="83" t="s">
        <v>9483</v>
      </c>
      <c r="C2336" s="82" t="s">
        <v>9485</v>
      </c>
      <c r="D2336" s="83" t="s">
        <v>9486</v>
      </c>
      <c r="E2336" s="82">
        <v>4</v>
      </c>
      <c r="H2336" s="82">
        <v>0</v>
      </c>
      <c r="I2336" s="82">
        <v>0</v>
      </c>
    </row>
    <row r="2337">
      <c r="A2337" s="83">
        <v>13924</v>
      </c>
      <c r="B2337" s="83" t="s">
        <v>9487</v>
      </c>
      <c r="C2337" s="82" t="s">
        <v>9489</v>
      </c>
      <c r="D2337" s="83" t="s">
        <v>9490</v>
      </c>
      <c r="E2337" s="82">
        <v>0</v>
      </c>
      <c r="F2337" s="82">
        <v>5</v>
      </c>
      <c r="G2337" s="82">
        <v>4</v>
      </c>
      <c r="H2337" s="82">
        <v>4</v>
      </c>
      <c r="I2337" s="82">
        <v>0</v>
      </c>
    </row>
    <row r="2338">
      <c r="A2338" s="83">
        <v>13909</v>
      </c>
      <c r="B2338" s="83" t="s">
        <v>9491</v>
      </c>
      <c r="C2338" s="82" t="s">
        <v>9493</v>
      </c>
      <c r="D2338" s="83" t="s">
        <v>9494</v>
      </c>
      <c r="E2338" s="82">
        <v>5</v>
      </c>
      <c r="G2338" s="82">
        <v>3</v>
      </c>
      <c r="H2338" s="82">
        <v>3</v>
      </c>
      <c r="I2338" s="82">
        <v>0</v>
      </c>
    </row>
    <row r="2339">
      <c r="A2339" s="83">
        <v>13905</v>
      </c>
      <c r="B2339" s="83" t="s">
        <v>9495</v>
      </c>
      <c r="C2339" s="82" t="s">
        <v>9497</v>
      </c>
      <c r="D2339" s="83" t="s">
        <v>9498</v>
      </c>
      <c r="E2339" s="82">
        <v>5</v>
      </c>
      <c r="G2339" s="82">
        <v>3</v>
      </c>
      <c r="H2339" s="82">
        <v>3</v>
      </c>
      <c r="I2339" s="82">
        <v>0</v>
      </c>
    </row>
    <row r="2340">
      <c r="A2340" s="83">
        <v>13998</v>
      </c>
      <c r="B2340" s="83" t="s">
        <v>9499</v>
      </c>
      <c r="C2340" s="82" t="s">
        <v>9474</v>
      </c>
      <c r="D2340" s="83" t="s">
        <v>9501</v>
      </c>
      <c r="E2340" s="82">
        <v>4</v>
      </c>
      <c r="H2340" s="82">
        <v>0</v>
      </c>
      <c r="I2340" s="82">
        <v>0</v>
      </c>
    </row>
    <row r="2341">
      <c r="A2341" s="83">
        <v>13999</v>
      </c>
      <c r="B2341" s="83" t="s">
        <v>9502</v>
      </c>
      <c r="C2341" s="82" t="s">
        <v>9478</v>
      </c>
      <c r="D2341" s="83" t="s">
        <v>9504</v>
      </c>
      <c r="E2341" s="82">
        <v>4</v>
      </c>
      <c r="H2341" s="82">
        <v>0</v>
      </c>
      <c r="I2341" s="82">
        <v>0</v>
      </c>
    </row>
    <row r="2342">
      <c r="A2342" s="83">
        <v>13912</v>
      </c>
      <c r="B2342" s="83" t="s">
        <v>9505</v>
      </c>
      <c r="C2342" s="82" t="s">
        <v>9507</v>
      </c>
      <c r="D2342" s="83" t="s">
        <v>9508</v>
      </c>
      <c r="E2342" s="82">
        <v>0</v>
      </c>
      <c r="F2342" s="82">
        <v>3</v>
      </c>
      <c r="H2342" s="82" t="e">
        <v>#N/A</v>
      </c>
      <c r="I2342" s="82" t="e">
        <v>#N/A</v>
      </c>
    </row>
    <row r="2343">
      <c r="A2343" s="83">
        <v>14000</v>
      </c>
      <c r="B2343" s="83" t="s">
        <v>9509</v>
      </c>
      <c r="C2343" s="82" t="s">
        <v>9511</v>
      </c>
      <c r="D2343" s="83" t="s">
        <v>9512</v>
      </c>
      <c r="E2343" s="82">
        <v>0</v>
      </c>
      <c r="F2343" s="82">
        <v>14</v>
      </c>
      <c r="G2343" s="82">
        <v>2</v>
      </c>
      <c r="H2343" s="82">
        <v>2</v>
      </c>
      <c r="I2343" s="82">
        <v>0</v>
      </c>
    </row>
    <row r="2344">
      <c r="A2344" s="83">
        <v>14001</v>
      </c>
      <c r="B2344" s="83" t="s">
        <v>9513</v>
      </c>
      <c r="C2344" s="82" t="s">
        <v>9515</v>
      </c>
      <c r="D2344" s="83" t="s">
        <v>9516</v>
      </c>
      <c r="E2344" s="82">
        <v>0</v>
      </c>
      <c r="H2344" s="82" t="e">
        <v>#N/A</v>
      </c>
      <c r="I2344" s="82" t="e">
        <v>#N/A</v>
      </c>
    </row>
    <row r="2345">
      <c r="A2345" s="83">
        <v>14002</v>
      </c>
      <c r="B2345" s="83" t="s">
        <v>9517</v>
      </c>
      <c r="C2345" s="82" t="s">
        <v>9519</v>
      </c>
      <c r="D2345" s="83" t="s">
        <v>9520</v>
      </c>
      <c r="E2345" s="82">
        <v>0</v>
      </c>
      <c r="H2345" s="82" t="e">
        <v>#N/A</v>
      </c>
      <c r="I2345" s="82" t="e">
        <v>#N/A</v>
      </c>
    </row>
    <row r="2346">
      <c r="A2346" s="83">
        <v>13903</v>
      </c>
      <c r="B2346" s="83" t="s">
        <v>9521</v>
      </c>
      <c r="C2346" s="82" t="s">
        <v>9523</v>
      </c>
      <c r="D2346" s="83" t="s">
        <v>9524</v>
      </c>
      <c r="E2346" s="82">
        <v>0</v>
      </c>
      <c r="F2346" s="82">
        <v>4</v>
      </c>
      <c r="G2346" s="82">
        <v>2</v>
      </c>
      <c r="H2346" s="82">
        <v>2</v>
      </c>
      <c r="I2346" s="82">
        <v>0</v>
      </c>
    </row>
    <row r="2347">
      <c r="A2347" s="83">
        <v>13904</v>
      </c>
      <c r="B2347" s="83" t="s">
        <v>9525</v>
      </c>
      <c r="C2347" s="82" t="s">
        <v>9527</v>
      </c>
      <c r="D2347" s="83" t="s">
        <v>9528</v>
      </c>
      <c r="E2347" s="82">
        <v>2</v>
      </c>
      <c r="F2347" s="82">
        <v>3</v>
      </c>
      <c r="G2347" s="82">
        <v>2</v>
      </c>
      <c r="H2347" s="82">
        <v>2</v>
      </c>
      <c r="I2347" s="82">
        <v>0</v>
      </c>
    </row>
    <row r="2348">
      <c r="A2348" s="83">
        <v>14003</v>
      </c>
      <c r="B2348" s="83" t="s">
        <v>9529</v>
      </c>
      <c r="C2348" s="82" t="s">
        <v>9531</v>
      </c>
      <c r="D2348" s="83" t="s">
        <v>9532</v>
      </c>
      <c r="E2348" s="82">
        <v>0</v>
      </c>
      <c r="H2348" s="82" t="e">
        <v>#N/A</v>
      </c>
      <c r="I2348" s="82" t="e">
        <v>#N/A</v>
      </c>
    </row>
    <row r="2349">
      <c r="A2349" s="83">
        <v>14005</v>
      </c>
      <c r="B2349" s="83" t="s">
        <v>9533</v>
      </c>
      <c r="C2349" s="82" t="s">
        <v>9535</v>
      </c>
      <c r="D2349" s="83" t="s">
        <v>9536</v>
      </c>
      <c r="E2349" s="82">
        <v>0</v>
      </c>
      <c r="H2349" s="82" t="e">
        <v>#N/A</v>
      </c>
      <c r="I2349" s="82" t="e">
        <v>#N/A</v>
      </c>
    </row>
    <row r="2350">
      <c r="A2350" s="83">
        <v>14004</v>
      </c>
      <c r="B2350" s="83" t="s">
        <v>9537</v>
      </c>
      <c r="C2350" s="82" t="s">
        <v>9539</v>
      </c>
      <c r="D2350" s="83" t="s">
        <v>9540</v>
      </c>
      <c r="E2350" s="82">
        <v>0</v>
      </c>
      <c r="H2350" s="82" t="e">
        <v>#N/A</v>
      </c>
      <c r="I2350" s="82" t="e">
        <v>#N/A</v>
      </c>
    </row>
    <row r="2351">
      <c r="A2351" s="83">
        <v>14006</v>
      </c>
      <c r="B2351" s="83" t="s">
        <v>9541</v>
      </c>
      <c r="C2351" s="82" t="s">
        <v>9543</v>
      </c>
      <c r="D2351" s="83" t="s">
        <v>9544</v>
      </c>
      <c r="E2351" s="82">
        <v>0</v>
      </c>
      <c r="H2351" s="82" t="e">
        <v>#N/A</v>
      </c>
      <c r="I2351" s="82" t="e">
        <v>#N/A</v>
      </c>
    </row>
    <row r="2352">
      <c r="A2352" s="83">
        <v>14007</v>
      </c>
      <c r="B2352" s="83" t="s">
        <v>9545</v>
      </c>
      <c r="C2352" s="82" t="s">
        <v>9547</v>
      </c>
      <c r="D2352" s="83" t="s">
        <v>9548</v>
      </c>
      <c r="E2352" s="82">
        <v>0</v>
      </c>
      <c r="H2352" s="82" t="e">
        <v>#N/A</v>
      </c>
      <c r="I2352" s="82" t="e">
        <v>#N/A</v>
      </c>
    </row>
    <row r="2353">
      <c r="A2353" s="83">
        <v>13911</v>
      </c>
      <c r="B2353" s="83" t="s">
        <v>9549</v>
      </c>
      <c r="C2353" s="82" t="s">
        <v>9551</v>
      </c>
      <c r="D2353" s="83" t="s">
        <v>9552</v>
      </c>
      <c r="E2353" s="82">
        <v>2</v>
      </c>
      <c r="F2353" s="82">
        <v>3</v>
      </c>
      <c r="H2353" s="82">
        <v>0</v>
      </c>
      <c r="I2353" s="82">
        <v>0</v>
      </c>
    </row>
    <row r="2354">
      <c r="A2354" s="83">
        <v>13910</v>
      </c>
      <c r="B2354" s="83" t="s">
        <v>9553</v>
      </c>
      <c r="C2354" s="82" t="s">
        <v>9555</v>
      </c>
      <c r="D2354" s="83" t="s">
        <v>9556</v>
      </c>
      <c r="E2354" s="82">
        <v>2</v>
      </c>
      <c r="F2354" s="82">
        <v>3</v>
      </c>
      <c r="H2354" s="82">
        <v>0</v>
      </c>
      <c r="I2354" s="82">
        <v>0</v>
      </c>
    </row>
    <row r="2355">
      <c r="A2355" s="83">
        <v>12470</v>
      </c>
      <c r="B2355" s="83" t="s">
        <v>9557</v>
      </c>
      <c r="C2355" s="82" t="s">
        <v>9559</v>
      </c>
      <c r="D2355" s="83" t="s">
        <v>9560</v>
      </c>
      <c r="E2355" s="82">
        <v>0</v>
      </c>
      <c r="F2355" s="82">
        <v>12</v>
      </c>
      <c r="H2355" s="82" t="e">
        <v>#N/A</v>
      </c>
      <c r="I2355" s="82" t="e">
        <v>#N/A</v>
      </c>
    </row>
    <row r="2356">
      <c r="A2356" s="83">
        <v>12469</v>
      </c>
      <c r="B2356" s="83" t="s">
        <v>9561</v>
      </c>
      <c r="C2356" s="82" t="s">
        <v>9563</v>
      </c>
      <c r="D2356" s="83" t="s">
        <v>9564</v>
      </c>
      <c r="E2356" s="82">
        <v>5</v>
      </c>
      <c r="F2356" s="82">
        <v>6</v>
      </c>
      <c r="H2356" s="82">
        <v>0</v>
      </c>
      <c r="I2356" s="82">
        <v>0</v>
      </c>
    </row>
    <row r="2357">
      <c r="A2357" s="83">
        <v>12458</v>
      </c>
      <c r="B2357" s="83" t="s">
        <v>9565</v>
      </c>
      <c r="C2357" s="82" t="s">
        <v>9567</v>
      </c>
      <c r="D2357" s="83" t="s">
        <v>9568</v>
      </c>
      <c r="E2357" s="82">
        <v>0</v>
      </c>
      <c r="H2357" s="82" t="e">
        <v>#N/A</v>
      </c>
      <c r="I2357" s="82" t="e">
        <v>#N/A</v>
      </c>
    </row>
    <row r="2358">
      <c r="A2358" s="83">
        <v>12457</v>
      </c>
      <c r="B2358" s="83" t="s">
        <v>9569</v>
      </c>
      <c r="C2358" s="82" t="s">
        <v>9571</v>
      </c>
      <c r="D2358" s="83" t="s">
        <v>9572</v>
      </c>
      <c r="E2358" s="82">
        <v>0</v>
      </c>
      <c r="H2358" s="82" t="e">
        <v>#N/A</v>
      </c>
      <c r="I2358" s="82" t="e">
        <v>#N/A</v>
      </c>
    </row>
    <row r="2359">
      <c r="A2359" s="83">
        <v>10529</v>
      </c>
      <c r="B2359" s="83" t="s">
        <v>9573</v>
      </c>
      <c r="C2359" s="82" t="s">
        <v>9575</v>
      </c>
      <c r="D2359" s="83" t="s">
        <v>9576</v>
      </c>
      <c r="E2359" s="82">
        <v>6</v>
      </c>
      <c r="G2359" s="82">
        <v>3</v>
      </c>
      <c r="H2359" s="82">
        <v>3</v>
      </c>
      <c r="I2359" s="82">
        <v>0</v>
      </c>
    </row>
    <row r="2360">
      <c r="A2360" s="83">
        <v>10528</v>
      </c>
      <c r="B2360" s="83" t="s">
        <v>9577</v>
      </c>
      <c r="C2360" s="82" t="s">
        <v>9579</v>
      </c>
      <c r="D2360" s="83" t="s">
        <v>9580</v>
      </c>
      <c r="E2360" s="82">
        <v>5</v>
      </c>
      <c r="G2360" s="82">
        <v>3</v>
      </c>
      <c r="H2360" s="82">
        <v>3</v>
      </c>
      <c r="I2360" s="82">
        <v>0</v>
      </c>
    </row>
    <row r="2361">
      <c r="A2361" s="83">
        <v>10527</v>
      </c>
      <c r="B2361" s="83" t="s">
        <v>9581</v>
      </c>
      <c r="C2361" s="82" t="s">
        <v>9583</v>
      </c>
      <c r="D2361" s="83" t="s">
        <v>9584</v>
      </c>
      <c r="E2361" s="82">
        <v>3</v>
      </c>
      <c r="F2361" s="82">
        <v>18</v>
      </c>
      <c r="G2361" s="82">
        <v>6</v>
      </c>
      <c r="H2361" s="82">
        <v>6</v>
      </c>
      <c r="I2361" s="82">
        <v>0</v>
      </c>
    </row>
    <row r="2362">
      <c r="A2362" s="83">
        <v>10526</v>
      </c>
      <c r="B2362" s="83" t="s">
        <v>9585</v>
      </c>
      <c r="C2362" s="82" t="s">
        <v>9587</v>
      </c>
      <c r="D2362" s="83" t="s">
        <v>9588</v>
      </c>
      <c r="E2362" s="82">
        <v>2</v>
      </c>
      <c r="F2362" s="82">
        <v>16</v>
      </c>
      <c r="G2362" s="82">
        <v>4</v>
      </c>
      <c r="H2362" s="82">
        <v>4</v>
      </c>
      <c r="I2362" s="82">
        <v>0</v>
      </c>
    </row>
    <row r="2363">
      <c r="A2363" s="83">
        <v>13455</v>
      </c>
      <c r="B2363" s="83" t="s">
        <v>9589</v>
      </c>
      <c r="C2363" s="82" t="s">
        <v>9591</v>
      </c>
      <c r="D2363" s="83" t="s">
        <v>9592</v>
      </c>
      <c r="E2363" s="82">
        <v>0</v>
      </c>
      <c r="H2363" s="82" t="e">
        <v>#N/A</v>
      </c>
      <c r="I2363" s="82" t="e">
        <v>#N/A</v>
      </c>
    </row>
    <row r="2364">
      <c r="A2364" s="83">
        <v>12408</v>
      </c>
      <c r="B2364" s="83" t="s">
        <v>9594</v>
      </c>
      <c r="C2364" s="82" t="s">
        <v>9596</v>
      </c>
      <c r="D2364" s="83" t="s">
        <v>9597</v>
      </c>
      <c r="E2364" s="82">
        <v>0</v>
      </c>
      <c r="H2364" s="82" t="e">
        <v>#N/A</v>
      </c>
      <c r="I2364" s="82" t="e">
        <v>#N/A</v>
      </c>
    </row>
    <row r="2365">
      <c r="A2365" s="83">
        <v>12407</v>
      </c>
      <c r="B2365" s="83" t="s">
        <v>9598</v>
      </c>
      <c r="C2365" s="82" t="s">
        <v>9600</v>
      </c>
      <c r="D2365" s="83" t="s">
        <v>9601</v>
      </c>
      <c r="E2365" s="82">
        <v>0</v>
      </c>
      <c r="H2365" s="82" t="e">
        <v>#N/A</v>
      </c>
      <c r="I2365" s="82" t="e">
        <v>#N/A</v>
      </c>
    </row>
    <row r="2366">
      <c r="A2366" s="83">
        <v>12842</v>
      </c>
      <c r="B2366" s="83" t="s">
        <v>9602</v>
      </c>
      <c r="C2366" s="82" t="s">
        <v>9604</v>
      </c>
      <c r="D2366" s="83" t="s">
        <v>9605</v>
      </c>
      <c r="E2366" s="82">
        <v>3</v>
      </c>
      <c r="F2366" s="82">
        <v>7</v>
      </c>
      <c r="G2366" s="82">
        <v>3</v>
      </c>
      <c r="H2366" s="82">
        <v>3</v>
      </c>
      <c r="I2366" s="82">
        <v>0</v>
      </c>
    </row>
    <row r="2367">
      <c r="A2367" s="83">
        <v>12841</v>
      </c>
      <c r="B2367" s="83" t="s">
        <v>9606</v>
      </c>
      <c r="C2367" s="82" t="s">
        <v>9608</v>
      </c>
      <c r="D2367" s="83" t="s">
        <v>9609</v>
      </c>
      <c r="E2367" s="82">
        <v>3</v>
      </c>
      <c r="F2367" s="82">
        <v>8</v>
      </c>
      <c r="G2367" s="82">
        <v>4</v>
      </c>
      <c r="H2367" s="82">
        <v>4</v>
      </c>
      <c r="I2367" s="82">
        <v>0</v>
      </c>
    </row>
    <row r="2368">
      <c r="A2368" s="83">
        <v>10566</v>
      </c>
      <c r="B2368" s="83" t="s">
        <v>9610</v>
      </c>
      <c r="C2368" s="82" t="s">
        <v>9612</v>
      </c>
      <c r="D2368" s="83" t="s">
        <v>9613</v>
      </c>
      <c r="E2368" s="82">
        <v>0</v>
      </c>
      <c r="G2368" s="82">
        <v>0</v>
      </c>
      <c r="H2368" s="82" t="e">
        <v>#N/A</v>
      </c>
      <c r="I2368" s="82" t="e">
        <v>#N/A</v>
      </c>
    </row>
    <row r="2369">
      <c r="A2369" s="83">
        <v>10565</v>
      </c>
      <c r="B2369" s="83" t="s">
        <v>9614</v>
      </c>
      <c r="C2369" s="82" t="s">
        <v>9616</v>
      </c>
      <c r="D2369" s="83" t="s">
        <v>9617</v>
      </c>
      <c r="E2369" s="82">
        <v>0</v>
      </c>
      <c r="G2369" s="82">
        <v>1</v>
      </c>
      <c r="H2369" s="82">
        <v>1</v>
      </c>
      <c r="I2369" s="82">
        <v>0</v>
      </c>
    </row>
    <row r="2370">
      <c r="A2370" s="83">
        <v>10568</v>
      </c>
      <c r="B2370" s="83" t="s">
        <v>9618</v>
      </c>
      <c r="C2370" s="82" t="s">
        <v>9620</v>
      </c>
      <c r="D2370" s="83" t="s">
        <v>9621</v>
      </c>
      <c r="E2370" s="82">
        <v>4</v>
      </c>
      <c r="F2370" s="82">
        <v>4</v>
      </c>
      <c r="G2370" s="82">
        <v>4</v>
      </c>
      <c r="H2370" s="82">
        <v>4</v>
      </c>
      <c r="I2370" s="82">
        <v>0</v>
      </c>
    </row>
    <row r="2371">
      <c r="A2371" s="83">
        <v>10567</v>
      </c>
      <c r="B2371" s="83" t="s">
        <v>9622</v>
      </c>
      <c r="C2371" s="82" t="s">
        <v>9624</v>
      </c>
      <c r="D2371" s="83" t="s">
        <v>9625</v>
      </c>
      <c r="E2371" s="82">
        <v>5</v>
      </c>
      <c r="F2371" s="82">
        <v>2</v>
      </c>
      <c r="G2371" s="82">
        <v>3</v>
      </c>
      <c r="H2371" s="82">
        <v>3</v>
      </c>
      <c r="I2371" s="82">
        <v>0</v>
      </c>
    </row>
    <row r="2372">
      <c r="A2372" s="83">
        <v>11717</v>
      </c>
      <c r="B2372" s="83" t="s">
        <v>9626</v>
      </c>
      <c r="C2372" s="82" t="s">
        <v>9628</v>
      </c>
      <c r="D2372" s="83" t="s">
        <v>9629</v>
      </c>
      <c r="E2372" s="82">
        <v>0</v>
      </c>
      <c r="H2372" s="82" t="e">
        <v>#N/A</v>
      </c>
      <c r="I2372" s="82" t="e">
        <v>#N/A</v>
      </c>
    </row>
    <row r="2373">
      <c r="A2373" s="83">
        <v>10547</v>
      </c>
      <c r="B2373" s="83" t="s">
        <v>9630</v>
      </c>
      <c r="C2373" s="82" t="s">
        <v>9632</v>
      </c>
      <c r="D2373" s="83" t="s">
        <v>9633</v>
      </c>
      <c r="E2373" s="82">
        <v>0</v>
      </c>
      <c r="F2373" s="82">
        <v>18</v>
      </c>
      <c r="G2373" s="82">
        <v>10</v>
      </c>
      <c r="H2373" s="82">
        <v>10</v>
      </c>
      <c r="I2373" s="82">
        <v>0</v>
      </c>
    </row>
    <row r="2374">
      <c r="A2374" s="83">
        <v>10546</v>
      </c>
      <c r="B2374" s="83" t="s">
        <v>9634</v>
      </c>
      <c r="C2374" s="82" t="s">
        <v>9636</v>
      </c>
      <c r="D2374" s="83" t="s">
        <v>9637</v>
      </c>
      <c r="E2374" s="82">
        <v>0</v>
      </c>
      <c r="F2374" s="82">
        <v>12</v>
      </c>
      <c r="G2374" s="82">
        <v>10</v>
      </c>
      <c r="H2374" s="82">
        <v>10</v>
      </c>
      <c r="I2374" s="82">
        <v>0</v>
      </c>
    </row>
    <row r="2375">
      <c r="A2375" s="83">
        <v>10549</v>
      </c>
      <c r="B2375" s="83" t="s">
        <v>9638</v>
      </c>
      <c r="C2375" s="82" t="s">
        <v>9640</v>
      </c>
      <c r="D2375" s="83" t="s">
        <v>9641</v>
      </c>
      <c r="E2375" s="82">
        <v>3</v>
      </c>
      <c r="F2375" s="82">
        <v>3</v>
      </c>
      <c r="G2375" s="82">
        <v>4</v>
      </c>
      <c r="H2375" s="82">
        <v>4</v>
      </c>
      <c r="I2375" s="82">
        <v>0</v>
      </c>
    </row>
    <row r="2376">
      <c r="A2376" s="83">
        <v>10548</v>
      </c>
      <c r="B2376" s="83" t="s">
        <v>9642</v>
      </c>
      <c r="C2376" s="82" t="s">
        <v>9644</v>
      </c>
      <c r="D2376" s="83" t="s">
        <v>9645</v>
      </c>
      <c r="E2376" s="82">
        <v>3</v>
      </c>
      <c r="F2376" s="82">
        <v>3</v>
      </c>
      <c r="G2376" s="82">
        <v>4</v>
      </c>
      <c r="H2376" s="82">
        <v>4</v>
      </c>
      <c r="I2376" s="82">
        <v>0</v>
      </c>
    </row>
    <row r="2377">
      <c r="A2377" s="83">
        <v>10551</v>
      </c>
      <c r="B2377" s="83" t="s">
        <v>9646</v>
      </c>
      <c r="C2377" s="82" t="s">
        <v>9648</v>
      </c>
      <c r="D2377" s="83" t="s">
        <v>9649</v>
      </c>
      <c r="E2377" s="82">
        <v>0</v>
      </c>
      <c r="G2377" s="82">
        <v>1</v>
      </c>
      <c r="H2377" s="82">
        <v>1</v>
      </c>
      <c r="I2377" s="82">
        <v>0</v>
      </c>
    </row>
    <row r="2378">
      <c r="A2378" s="83">
        <v>10550</v>
      </c>
      <c r="B2378" s="83" t="s">
        <v>9650</v>
      </c>
      <c r="C2378" s="82" t="s">
        <v>9652</v>
      </c>
      <c r="D2378" s="83" t="s">
        <v>9653</v>
      </c>
      <c r="E2378" s="82">
        <v>0</v>
      </c>
      <c r="G2378" s="82">
        <v>0</v>
      </c>
      <c r="H2378" s="82" t="e">
        <v>#N/A</v>
      </c>
      <c r="I2378" s="82" t="e">
        <v>#N/A</v>
      </c>
    </row>
    <row r="2379">
      <c r="A2379" s="83">
        <v>10553</v>
      </c>
      <c r="B2379" s="83" t="s">
        <v>9654</v>
      </c>
      <c r="C2379" s="82" t="s">
        <v>9656</v>
      </c>
      <c r="D2379" s="83" t="s">
        <v>9657</v>
      </c>
      <c r="E2379" s="82">
        <v>2</v>
      </c>
      <c r="G2379" s="82">
        <v>0</v>
      </c>
      <c r="H2379" s="82">
        <v>0</v>
      </c>
      <c r="I2379" s="82">
        <v>0</v>
      </c>
    </row>
    <row r="2380">
      <c r="A2380" s="83">
        <v>10552</v>
      </c>
      <c r="B2380" s="83" t="s">
        <v>9658</v>
      </c>
      <c r="C2380" s="82" t="s">
        <v>9660</v>
      </c>
      <c r="D2380" s="83" t="s">
        <v>9661</v>
      </c>
      <c r="E2380" s="82">
        <v>0</v>
      </c>
      <c r="G2380" s="82">
        <v>2</v>
      </c>
      <c r="H2380" s="82">
        <v>2</v>
      </c>
      <c r="I2380" s="82">
        <v>0</v>
      </c>
    </row>
    <row r="2381">
      <c r="A2381" s="83">
        <v>10559</v>
      </c>
      <c r="B2381" s="83" t="s">
        <v>9662</v>
      </c>
      <c r="C2381" s="82" t="s">
        <v>9664</v>
      </c>
      <c r="D2381" s="83" t="s">
        <v>9665</v>
      </c>
      <c r="E2381" s="82">
        <v>0</v>
      </c>
      <c r="F2381" s="82">
        <v>3</v>
      </c>
      <c r="G2381" s="82">
        <v>1</v>
      </c>
      <c r="H2381" s="82">
        <v>1</v>
      </c>
      <c r="I2381" s="82">
        <v>0</v>
      </c>
    </row>
    <row r="2382">
      <c r="A2382" s="83">
        <v>10558</v>
      </c>
      <c r="B2382" s="83" t="s">
        <v>9666</v>
      </c>
      <c r="C2382" s="82" t="s">
        <v>9668</v>
      </c>
      <c r="D2382" s="83" t="s">
        <v>9669</v>
      </c>
      <c r="E2382" s="82">
        <v>0</v>
      </c>
      <c r="F2382" s="82">
        <v>38</v>
      </c>
      <c r="G2382" s="82">
        <v>4</v>
      </c>
      <c r="H2382" s="82">
        <v>4</v>
      </c>
      <c r="I2382" s="82">
        <v>0</v>
      </c>
    </row>
    <row r="2383">
      <c r="A2383" s="83">
        <v>10545</v>
      </c>
      <c r="B2383" s="83" t="s">
        <v>9670</v>
      </c>
      <c r="C2383" s="82" t="s">
        <v>9672</v>
      </c>
      <c r="D2383" s="83" t="s">
        <v>9673</v>
      </c>
      <c r="E2383" s="82">
        <v>2</v>
      </c>
      <c r="F2383" s="82">
        <v>12</v>
      </c>
      <c r="G2383" s="82">
        <v>4</v>
      </c>
      <c r="H2383" s="82">
        <v>4</v>
      </c>
      <c r="I2383" s="82">
        <v>0</v>
      </c>
    </row>
    <row r="2384">
      <c r="A2384" s="83">
        <v>10544</v>
      </c>
      <c r="B2384" s="83" t="s">
        <v>9674</v>
      </c>
      <c r="C2384" s="82" t="s">
        <v>9676</v>
      </c>
      <c r="D2384" s="83" t="s">
        <v>9677</v>
      </c>
      <c r="E2384" s="82">
        <v>2</v>
      </c>
      <c r="F2384" s="82">
        <v>12</v>
      </c>
      <c r="G2384" s="82">
        <v>3</v>
      </c>
      <c r="H2384" s="82">
        <v>3</v>
      </c>
      <c r="I2384" s="82">
        <v>0</v>
      </c>
    </row>
    <row r="2385">
      <c r="A2385" s="83">
        <v>10543</v>
      </c>
      <c r="B2385" s="83" t="s">
        <v>9678</v>
      </c>
      <c r="C2385" s="82" t="s">
        <v>9680</v>
      </c>
      <c r="D2385" s="83" t="s">
        <v>9681</v>
      </c>
      <c r="E2385" s="82">
        <v>2</v>
      </c>
      <c r="F2385" s="82">
        <v>4</v>
      </c>
      <c r="H2385" s="82">
        <v>0</v>
      </c>
      <c r="I2385" s="82">
        <v>0</v>
      </c>
    </row>
    <row r="2386">
      <c r="A2386" s="83">
        <v>10542</v>
      </c>
      <c r="B2386" s="83" t="s">
        <v>9682</v>
      </c>
      <c r="C2386" s="82" t="s">
        <v>9684</v>
      </c>
      <c r="D2386" s="83" t="s">
        <v>9685</v>
      </c>
      <c r="E2386" s="82">
        <v>6</v>
      </c>
      <c r="F2386" s="82">
        <v>1</v>
      </c>
      <c r="H2386" s="82">
        <v>0</v>
      </c>
      <c r="I2386" s="82">
        <v>0</v>
      </c>
    </row>
    <row r="2387">
      <c r="A2387" s="83">
        <v>10541</v>
      </c>
      <c r="B2387" s="83" t="s">
        <v>9686</v>
      </c>
      <c r="C2387" s="82" t="s">
        <v>9688</v>
      </c>
      <c r="D2387" s="83" t="s">
        <v>9689</v>
      </c>
      <c r="E2387" s="82">
        <v>0</v>
      </c>
      <c r="H2387" s="82" t="e">
        <v>#N/A</v>
      </c>
      <c r="I2387" s="82" t="e">
        <v>#N/A</v>
      </c>
    </row>
    <row r="2388">
      <c r="A2388" s="83">
        <v>10540</v>
      </c>
      <c r="B2388" s="83" t="s">
        <v>9690</v>
      </c>
      <c r="C2388" s="82" t="s">
        <v>9692</v>
      </c>
      <c r="D2388" s="83" t="s">
        <v>9693</v>
      </c>
      <c r="E2388" s="82">
        <v>0</v>
      </c>
      <c r="H2388" s="82" t="e">
        <v>#N/A</v>
      </c>
      <c r="I2388" s="82" t="e">
        <v>#N/A</v>
      </c>
    </row>
    <row r="2389">
      <c r="A2389" s="83">
        <v>10557</v>
      </c>
      <c r="B2389" s="83" t="s">
        <v>9694</v>
      </c>
      <c r="C2389" s="82" t="s">
        <v>9696</v>
      </c>
      <c r="D2389" s="83" t="s">
        <v>9697</v>
      </c>
      <c r="E2389" s="82">
        <v>0</v>
      </c>
      <c r="G2389" s="82">
        <v>6</v>
      </c>
      <c r="H2389" s="82">
        <v>6</v>
      </c>
      <c r="I2389" s="82">
        <v>0</v>
      </c>
    </row>
    <row r="2390">
      <c r="A2390" s="83">
        <v>10556</v>
      </c>
      <c r="B2390" s="83" t="s">
        <v>9698</v>
      </c>
      <c r="C2390" s="82" t="s">
        <v>9700</v>
      </c>
      <c r="D2390" s="83" t="s">
        <v>9701</v>
      </c>
      <c r="E2390" s="82">
        <v>0</v>
      </c>
      <c r="G2390" s="82">
        <v>0</v>
      </c>
      <c r="H2390" s="82" t="e">
        <v>#N/A</v>
      </c>
      <c r="I2390" s="82" t="e">
        <v>#N/A</v>
      </c>
    </row>
    <row r="2391">
      <c r="A2391" s="83">
        <v>10555</v>
      </c>
      <c r="B2391" s="83" t="s">
        <v>9702</v>
      </c>
      <c r="C2391" s="82" t="s">
        <v>9704</v>
      </c>
      <c r="D2391" s="83" t="s">
        <v>9705</v>
      </c>
      <c r="E2391" s="82">
        <v>0</v>
      </c>
      <c r="H2391" s="82" t="e">
        <v>#N/A</v>
      </c>
      <c r="I2391" s="82" t="e">
        <v>#N/A</v>
      </c>
    </row>
    <row r="2392">
      <c r="A2392" s="83">
        <v>10554</v>
      </c>
      <c r="B2392" s="83" t="s">
        <v>9706</v>
      </c>
      <c r="C2392" s="82" t="s">
        <v>9708</v>
      </c>
      <c r="D2392" s="83" t="s">
        <v>9709</v>
      </c>
      <c r="E2392" s="82">
        <v>0</v>
      </c>
      <c r="H2392" s="82" t="e">
        <v>#N/A</v>
      </c>
      <c r="I2392" s="82" t="e">
        <v>#N/A</v>
      </c>
    </row>
    <row r="2393">
      <c r="A2393" s="83">
        <v>13021</v>
      </c>
      <c r="B2393" s="83" t="s">
        <v>9710</v>
      </c>
      <c r="C2393" s="82" t="s">
        <v>9712</v>
      </c>
      <c r="D2393" s="83" t="s">
        <v>9713</v>
      </c>
      <c r="E2393" s="82">
        <v>10</v>
      </c>
      <c r="F2393" s="82">
        <v>10</v>
      </c>
      <c r="H2393" s="82">
        <v>0</v>
      </c>
      <c r="I2393" s="82">
        <v>0</v>
      </c>
    </row>
    <row r="2394">
      <c r="A2394" s="83">
        <v>13898</v>
      </c>
      <c r="B2394" s="83" t="s">
        <v>9714</v>
      </c>
      <c r="C2394" s="82" t="s">
        <v>9716</v>
      </c>
      <c r="D2394" s="83" t="s">
        <v>9717</v>
      </c>
      <c r="E2394" s="82">
        <v>10</v>
      </c>
      <c r="F2394" s="82">
        <v>10</v>
      </c>
      <c r="H2394" s="82">
        <v>0</v>
      </c>
      <c r="I2394" s="82">
        <v>0</v>
      </c>
    </row>
    <row r="2395">
      <c r="A2395" s="83">
        <v>13899</v>
      </c>
      <c r="B2395" s="83" t="s">
        <v>9718</v>
      </c>
      <c r="C2395" s="82" t="s">
        <v>9720</v>
      </c>
      <c r="D2395" s="83" t="s">
        <v>9721</v>
      </c>
      <c r="E2395" s="82">
        <v>2</v>
      </c>
      <c r="F2395" s="82">
        <v>0</v>
      </c>
      <c r="G2395" s="82">
        <v>2</v>
      </c>
      <c r="H2395" s="82">
        <v>2</v>
      </c>
      <c r="I2395" s="82">
        <v>0</v>
      </c>
    </row>
    <row r="2396">
      <c r="A2396" s="83">
        <v>13020</v>
      </c>
      <c r="B2396" s="83" t="s">
        <v>9722</v>
      </c>
      <c r="C2396" s="82" t="s">
        <v>9724</v>
      </c>
      <c r="D2396" s="83" t="s">
        <v>9725</v>
      </c>
      <c r="E2396" s="82">
        <v>6</v>
      </c>
      <c r="F2396" s="82">
        <v>3</v>
      </c>
      <c r="G2396" s="82">
        <v>6</v>
      </c>
      <c r="H2396" s="82">
        <v>6</v>
      </c>
      <c r="I2396" s="82">
        <v>0</v>
      </c>
    </row>
    <row r="2397">
      <c r="A2397" s="83">
        <v>13877</v>
      </c>
      <c r="B2397" s="83" t="s">
        <v>9726</v>
      </c>
      <c r="C2397" s="82" t="s">
        <v>9728</v>
      </c>
      <c r="D2397" s="83" t="s">
        <v>9729</v>
      </c>
      <c r="E2397" s="82">
        <v>3</v>
      </c>
      <c r="G2397" s="82">
        <v>6</v>
      </c>
      <c r="H2397" s="82">
        <v>6</v>
      </c>
      <c r="I2397" s="82">
        <v>0</v>
      </c>
    </row>
    <row r="2398">
      <c r="A2398" s="83">
        <v>13876</v>
      </c>
      <c r="B2398" s="83" t="s">
        <v>9730</v>
      </c>
      <c r="C2398" s="82" t="s">
        <v>9732</v>
      </c>
      <c r="D2398" s="83" t="s">
        <v>9733</v>
      </c>
      <c r="E2398" s="82">
        <v>1</v>
      </c>
      <c r="G2398" s="82">
        <v>4</v>
      </c>
      <c r="H2398" s="82">
        <v>4</v>
      </c>
      <c r="I2398" s="82">
        <v>0</v>
      </c>
    </row>
    <row r="2399">
      <c r="A2399" s="83">
        <v>11965</v>
      </c>
      <c r="B2399" s="83" t="s">
        <v>9734</v>
      </c>
      <c r="C2399" s="82" t="s">
        <v>9736</v>
      </c>
      <c r="D2399" s="83" t="s">
        <v>9737</v>
      </c>
      <c r="E2399" s="82">
        <v>0</v>
      </c>
      <c r="F2399" s="82">
        <v>34</v>
      </c>
      <c r="G2399" s="82">
        <v>4</v>
      </c>
      <c r="H2399" s="82">
        <v>4</v>
      </c>
      <c r="I2399" s="82">
        <v>0</v>
      </c>
    </row>
    <row r="2400">
      <c r="A2400" s="83">
        <v>11964</v>
      </c>
      <c r="B2400" s="83" t="s">
        <v>9739</v>
      </c>
      <c r="C2400" s="82" t="s">
        <v>9741</v>
      </c>
      <c r="D2400" s="83" t="s">
        <v>9742</v>
      </c>
      <c r="E2400" s="82">
        <v>0</v>
      </c>
      <c r="F2400" s="82">
        <v>24</v>
      </c>
      <c r="G2400" s="82">
        <v>3</v>
      </c>
      <c r="H2400" s="82">
        <v>3</v>
      </c>
      <c r="I2400" s="82">
        <v>0</v>
      </c>
    </row>
    <row r="2401">
      <c r="A2401" s="83">
        <v>13482</v>
      </c>
      <c r="B2401" s="83" t="s">
        <v>9744</v>
      </c>
      <c r="C2401" s="82" t="s">
        <v>9746</v>
      </c>
      <c r="D2401" s="83" t="s">
        <v>9747</v>
      </c>
      <c r="E2401" s="82">
        <v>0</v>
      </c>
      <c r="F2401" s="82">
        <v>1</v>
      </c>
      <c r="G2401" s="82">
        <v>3</v>
      </c>
      <c r="H2401" s="82">
        <v>3</v>
      </c>
      <c r="I2401" s="82">
        <v>0</v>
      </c>
    </row>
    <row r="2402">
      <c r="A2402" s="83">
        <v>13483</v>
      </c>
      <c r="B2402" s="83" t="s">
        <v>9749</v>
      </c>
      <c r="C2402" s="82" t="s">
        <v>9751</v>
      </c>
      <c r="D2402" s="83" t="s">
        <v>9747</v>
      </c>
      <c r="E2402" s="82">
        <v>0</v>
      </c>
      <c r="F2402" s="82">
        <v>0</v>
      </c>
      <c r="H2402" s="82" t="e">
        <v>#N/A</v>
      </c>
      <c r="I2402" s="82" t="e">
        <v>#N/A</v>
      </c>
    </row>
    <row r="2403">
      <c r="A2403" s="83">
        <v>13484</v>
      </c>
      <c r="B2403" s="83" t="s">
        <v>9753</v>
      </c>
      <c r="C2403" s="82" t="s">
        <v>9755</v>
      </c>
      <c r="D2403" s="83" t="s">
        <v>9756</v>
      </c>
      <c r="E2403" s="82">
        <v>0</v>
      </c>
      <c r="H2403" s="82" t="e">
        <v>#N/A</v>
      </c>
      <c r="I2403" s="82" t="e">
        <v>#N/A</v>
      </c>
    </row>
    <row r="2404">
      <c r="A2404" s="83">
        <v>13485</v>
      </c>
      <c r="B2404" s="83" t="s">
        <v>9758</v>
      </c>
      <c r="C2404" s="82" t="s">
        <v>9760</v>
      </c>
      <c r="D2404" s="83" t="s">
        <v>9761</v>
      </c>
      <c r="E2404" s="82">
        <v>0</v>
      </c>
      <c r="H2404" s="82" t="e">
        <v>#N/A</v>
      </c>
      <c r="I2404" s="82" t="e">
        <v>#N/A</v>
      </c>
    </row>
    <row r="2405">
      <c r="A2405" s="83">
        <v>12812</v>
      </c>
      <c r="B2405" s="83" t="s">
        <v>9762</v>
      </c>
      <c r="C2405" s="82" t="s">
        <v>9764</v>
      </c>
      <c r="D2405" s="83" t="s">
        <v>9765</v>
      </c>
      <c r="E2405" s="82">
        <v>0</v>
      </c>
      <c r="H2405" s="82" t="e">
        <v>#N/A</v>
      </c>
      <c r="I2405" s="82" t="e">
        <v>#N/A</v>
      </c>
    </row>
    <row r="2406">
      <c r="A2406" s="83">
        <v>13487</v>
      </c>
      <c r="B2406" s="83" t="s">
        <v>9767</v>
      </c>
      <c r="C2406" s="82" t="s">
        <v>9769</v>
      </c>
      <c r="D2406" s="83" t="s">
        <v>9770</v>
      </c>
      <c r="E2406" s="82">
        <v>0</v>
      </c>
      <c r="H2406" s="82" t="e">
        <v>#N/A</v>
      </c>
      <c r="I2406" s="82" t="e">
        <v>#N/A</v>
      </c>
    </row>
    <row r="2407">
      <c r="A2407" s="83">
        <v>13486</v>
      </c>
      <c r="B2407" s="83" t="s">
        <v>9771</v>
      </c>
      <c r="C2407" s="82" t="s">
        <v>9773</v>
      </c>
      <c r="D2407" s="83" t="s">
        <v>9774</v>
      </c>
      <c r="E2407" s="82">
        <v>0</v>
      </c>
      <c r="H2407" s="82" t="e">
        <v>#N/A</v>
      </c>
      <c r="I2407" s="82" t="e">
        <v>#N/A</v>
      </c>
    </row>
    <row r="2408">
      <c r="A2408" s="83">
        <v>13488</v>
      </c>
      <c r="B2408" s="83" t="s">
        <v>9775</v>
      </c>
      <c r="C2408" s="82" t="s">
        <v>9777</v>
      </c>
      <c r="D2408" s="83" t="s">
        <v>9778</v>
      </c>
      <c r="E2408" s="82">
        <v>0</v>
      </c>
      <c r="H2408" s="82" t="e">
        <v>#N/A</v>
      </c>
      <c r="I2408" s="82" t="e">
        <v>#N/A</v>
      </c>
    </row>
    <row r="2409">
      <c r="A2409" s="83">
        <v>13489</v>
      </c>
      <c r="B2409" s="83" t="s">
        <v>9780</v>
      </c>
      <c r="C2409" s="82" t="s">
        <v>9782</v>
      </c>
      <c r="D2409" s="83" t="s">
        <v>9783</v>
      </c>
      <c r="E2409" s="82">
        <v>0</v>
      </c>
      <c r="H2409" s="82" t="e">
        <v>#N/A</v>
      </c>
      <c r="I2409" s="82" t="e">
        <v>#N/A</v>
      </c>
    </row>
    <row r="2410">
      <c r="A2410" s="83">
        <v>12878</v>
      </c>
      <c r="B2410" s="83" t="s">
        <v>9784</v>
      </c>
      <c r="C2410" s="82" t="s">
        <v>9786</v>
      </c>
      <c r="D2410" s="83" t="s">
        <v>9787</v>
      </c>
      <c r="E2410" s="82">
        <v>0</v>
      </c>
      <c r="H2410" s="82" t="e">
        <v>#N/A</v>
      </c>
      <c r="I2410" s="82" t="e">
        <v>#N/A</v>
      </c>
    </row>
    <row r="2411">
      <c r="A2411" s="83">
        <v>12595</v>
      </c>
      <c r="B2411" s="83" t="s">
        <v>9789</v>
      </c>
      <c r="C2411" s="82" t="s">
        <v>9791</v>
      </c>
      <c r="D2411" s="83" t="s">
        <v>9792</v>
      </c>
      <c r="E2411" s="82">
        <v>1</v>
      </c>
      <c r="F2411" s="82">
        <v>15</v>
      </c>
      <c r="G2411" s="82">
        <v>1</v>
      </c>
      <c r="H2411" s="82">
        <v>1</v>
      </c>
      <c r="I2411" s="82">
        <v>0</v>
      </c>
    </row>
    <row r="2412">
      <c r="A2412" s="83">
        <v>12594</v>
      </c>
      <c r="B2412" s="83" t="s">
        <v>9793</v>
      </c>
      <c r="C2412" s="82" t="s">
        <v>9795</v>
      </c>
      <c r="D2412" s="83" t="s">
        <v>9796</v>
      </c>
      <c r="E2412" s="82">
        <v>1</v>
      </c>
      <c r="F2412" s="82">
        <v>13</v>
      </c>
      <c r="G2412" s="82">
        <v>1</v>
      </c>
      <c r="H2412" s="82">
        <v>1</v>
      </c>
      <c r="I2412" s="82">
        <v>0</v>
      </c>
    </row>
    <row r="2413">
      <c r="A2413" s="83">
        <v>13956</v>
      </c>
      <c r="B2413" s="83" t="s">
        <v>9797</v>
      </c>
      <c r="C2413" s="82" t="s">
        <v>9799</v>
      </c>
      <c r="D2413" s="83" t="s">
        <v>9800</v>
      </c>
      <c r="E2413" s="82">
        <v>0</v>
      </c>
      <c r="F2413" s="82">
        <v>18</v>
      </c>
      <c r="H2413" s="82" t="e">
        <v>#N/A</v>
      </c>
      <c r="I2413" s="82" t="e">
        <v>#N/A</v>
      </c>
    </row>
    <row r="2414">
      <c r="A2414" s="83">
        <v>13954</v>
      </c>
      <c r="B2414" s="83" t="s">
        <v>9802</v>
      </c>
      <c r="C2414" s="82" t="s">
        <v>9804</v>
      </c>
      <c r="D2414" s="83" t="s">
        <v>9805</v>
      </c>
      <c r="E2414" s="82">
        <v>0</v>
      </c>
      <c r="F2414" s="82">
        <v>25</v>
      </c>
      <c r="G2414" s="82">
        <v>4</v>
      </c>
      <c r="H2414" s="82">
        <v>4</v>
      </c>
      <c r="I2414" s="82">
        <v>0</v>
      </c>
    </row>
    <row r="2415">
      <c r="A2415" s="83">
        <v>13958</v>
      </c>
      <c r="B2415" s="83" t="s">
        <v>9807</v>
      </c>
      <c r="C2415" s="82" t="s">
        <v>9809</v>
      </c>
      <c r="D2415" s="83" t="s">
        <v>9810</v>
      </c>
      <c r="E2415" s="82">
        <v>0</v>
      </c>
      <c r="F2415" s="82">
        <v>33</v>
      </c>
      <c r="H2415" s="82" t="e">
        <v>#N/A</v>
      </c>
      <c r="I2415" s="82" t="e">
        <v>#N/A</v>
      </c>
    </row>
    <row r="2416">
      <c r="A2416" s="83">
        <v>13959</v>
      </c>
      <c r="B2416" s="83" t="s">
        <v>9812</v>
      </c>
      <c r="C2416" s="82" t="s">
        <v>9814</v>
      </c>
      <c r="D2416" s="83" t="s">
        <v>9815</v>
      </c>
      <c r="E2416" s="82">
        <v>0</v>
      </c>
      <c r="F2416" s="82">
        <v>33</v>
      </c>
      <c r="H2416" s="82" t="e">
        <v>#N/A</v>
      </c>
      <c r="I2416" s="82" t="e">
        <v>#N/A</v>
      </c>
    </row>
    <row r="2417">
      <c r="A2417" s="83">
        <v>13955</v>
      </c>
      <c r="B2417" s="83" t="s">
        <v>9816</v>
      </c>
      <c r="C2417" s="82" t="s">
        <v>9818</v>
      </c>
      <c r="D2417" s="83" t="s">
        <v>9819</v>
      </c>
      <c r="E2417" s="82">
        <v>0</v>
      </c>
      <c r="F2417" s="82">
        <v>6</v>
      </c>
      <c r="G2417" s="82">
        <v>2</v>
      </c>
      <c r="H2417" s="82">
        <v>2</v>
      </c>
      <c r="I2417" s="82">
        <v>0</v>
      </c>
    </row>
    <row r="2418">
      <c r="A2418" s="83">
        <v>10347</v>
      </c>
      <c r="B2418" s="83" t="s">
        <v>9821</v>
      </c>
      <c r="C2418" s="82" t="s">
        <v>9823</v>
      </c>
      <c r="D2418" s="83" t="s">
        <v>9824</v>
      </c>
      <c r="E2418" s="82">
        <v>2</v>
      </c>
      <c r="F2418" s="82">
        <v>5</v>
      </c>
      <c r="G2418" s="82">
        <v>5</v>
      </c>
      <c r="H2418" s="82">
        <v>5</v>
      </c>
      <c r="I2418" s="82">
        <v>0</v>
      </c>
    </row>
    <row r="2419">
      <c r="A2419" s="83">
        <v>10348</v>
      </c>
      <c r="B2419" s="83" t="s">
        <v>9825</v>
      </c>
      <c r="C2419" s="82" t="s">
        <v>9827</v>
      </c>
      <c r="D2419" s="83" t="s">
        <v>9828</v>
      </c>
      <c r="E2419" s="82">
        <v>2</v>
      </c>
      <c r="F2419" s="82">
        <v>0</v>
      </c>
      <c r="G2419" s="82">
        <v>5</v>
      </c>
      <c r="H2419" s="82">
        <v>5</v>
      </c>
      <c r="I2419" s="82">
        <v>0</v>
      </c>
    </row>
    <row r="2420">
      <c r="A2420" s="82">
        <v>10352</v>
      </c>
      <c r="B2420" s="82" t="s">
        <v>11498</v>
      </c>
      <c r="C2420" s="82" t="s">
        <v>11500</v>
      </c>
      <c r="D2420" s="82" t="s">
        <v>11501</v>
      </c>
      <c r="E2420" s="82">
        <v>0</v>
      </c>
      <c r="G2420" s="82">
        <v>1</v>
      </c>
      <c r="H2420" s="82">
        <v>1</v>
      </c>
      <c r="I2420" s="82">
        <v>0</v>
      </c>
    </row>
    <row r="2421">
      <c r="A2421" s="83">
        <v>10350</v>
      </c>
      <c r="B2421" s="83" t="s">
        <v>9829</v>
      </c>
      <c r="C2421" s="82" t="s">
        <v>9831</v>
      </c>
      <c r="D2421" s="83" t="s">
        <v>9832</v>
      </c>
      <c r="E2421" s="82">
        <v>0</v>
      </c>
      <c r="H2421" s="82" t="e">
        <v>#N/A</v>
      </c>
      <c r="I2421" s="82" t="e">
        <v>#N/A</v>
      </c>
    </row>
    <row r="2422">
      <c r="A2422" s="83">
        <v>10349</v>
      </c>
      <c r="B2422" s="83" t="s">
        <v>9833</v>
      </c>
      <c r="C2422" s="82" t="s">
        <v>9835</v>
      </c>
      <c r="D2422" s="83" t="s">
        <v>6165</v>
      </c>
      <c r="E2422" s="82">
        <v>0</v>
      </c>
      <c r="H2422" s="82" t="e">
        <v>#N/A</v>
      </c>
      <c r="I2422" s="82" t="e">
        <v>#N/A</v>
      </c>
    </row>
    <row r="2423">
      <c r="A2423" s="83">
        <v>11432</v>
      </c>
      <c r="B2423" s="83" t="s">
        <v>9836</v>
      </c>
      <c r="C2423" s="82" t="s">
        <v>9838</v>
      </c>
      <c r="D2423" s="83" t="s">
        <v>9839</v>
      </c>
      <c r="E2423" s="82">
        <v>0</v>
      </c>
      <c r="H2423" s="82" t="e">
        <v>#N/A</v>
      </c>
      <c r="I2423" s="82" t="e">
        <v>#N/A</v>
      </c>
    </row>
    <row r="2424">
      <c r="A2424" s="83">
        <v>11600</v>
      </c>
      <c r="B2424" s="83" t="s">
        <v>9840</v>
      </c>
      <c r="C2424" s="82" t="s">
        <v>9842</v>
      </c>
      <c r="D2424" s="83" t="s">
        <v>9843</v>
      </c>
      <c r="E2424" s="82">
        <v>0</v>
      </c>
      <c r="H2424" s="82" t="e">
        <v>#N/A</v>
      </c>
      <c r="I2424" s="82" t="e">
        <v>#N/A</v>
      </c>
    </row>
    <row r="2425">
      <c r="A2425" s="83">
        <v>12764</v>
      </c>
      <c r="B2425" s="83" t="s">
        <v>9844</v>
      </c>
      <c r="C2425" s="82" t="s">
        <v>9846</v>
      </c>
      <c r="D2425" s="83" t="s">
        <v>9847</v>
      </c>
      <c r="E2425" s="82">
        <v>0</v>
      </c>
      <c r="F2425" s="82">
        <v>53</v>
      </c>
      <c r="G2425" s="82">
        <v>3</v>
      </c>
      <c r="H2425" s="82">
        <v>3</v>
      </c>
      <c r="I2425" s="82">
        <v>0</v>
      </c>
    </row>
    <row r="2426">
      <c r="A2426" s="83">
        <v>12763</v>
      </c>
      <c r="B2426" s="83" t="s">
        <v>9848</v>
      </c>
      <c r="C2426" s="82" t="s">
        <v>9850</v>
      </c>
      <c r="D2426" s="83" t="s">
        <v>9851</v>
      </c>
      <c r="E2426" s="82">
        <v>0</v>
      </c>
      <c r="F2426" s="82">
        <v>72</v>
      </c>
      <c r="G2426" s="82">
        <v>10</v>
      </c>
      <c r="H2426" s="82">
        <v>10</v>
      </c>
      <c r="I2426" s="82">
        <v>0</v>
      </c>
    </row>
    <row r="2427">
      <c r="A2427" s="83">
        <v>13583</v>
      </c>
      <c r="B2427" s="83" t="s">
        <v>9852</v>
      </c>
      <c r="C2427" s="82" t="s">
        <v>9854</v>
      </c>
      <c r="D2427" s="83" t="s">
        <v>9855</v>
      </c>
      <c r="E2427" s="82">
        <v>1</v>
      </c>
      <c r="G2427" s="82">
        <v>8</v>
      </c>
      <c r="H2427" s="82">
        <v>8</v>
      </c>
      <c r="I2427" s="82">
        <v>0</v>
      </c>
    </row>
    <row r="2428">
      <c r="A2428" s="83">
        <v>13582</v>
      </c>
      <c r="B2428" s="83" t="s">
        <v>9856</v>
      </c>
      <c r="C2428" s="82" t="s">
        <v>9858</v>
      </c>
      <c r="D2428" s="83" t="s">
        <v>9859</v>
      </c>
      <c r="E2428" s="82">
        <v>0</v>
      </c>
      <c r="G2428" s="82">
        <v>9</v>
      </c>
      <c r="H2428" s="82">
        <v>9</v>
      </c>
      <c r="I2428" s="82">
        <v>0</v>
      </c>
    </row>
    <row r="2429">
      <c r="A2429" s="83">
        <v>13585</v>
      </c>
      <c r="B2429" s="83" t="s">
        <v>9860</v>
      </c>
      <c r="C2429" s="82" t="s">
        <v>9862</v>
      </c>
      <c r="D2429" s="83" t="s">
        <v>9863</v>
      </c>
      <c r="E2429" s="82">
        <v>3</v>
      </c>
      <c r="H2429" s="82">
        <v>0</v>
      </c>
      <c r="I2429" s="82">
        <v>0</v>
      </c>
    </row>
    <row r="2430">
      <c r="A2430" s="83">
        <v>13584</v>
      </c>
      <c r="B2430" s="83" t="s">
        <v>9864</v>
      </c>
      <c r="C2430" s="82" t="s">
        <v>9866</v>
      </c>
      <c r="D2430" s="83" t="s">
        <v>9867</v>
      </c>
      <c r="E2430" s="82">
        <v>5</v>
      </c>
      <c r="H2430" s="82">
        <v>0</v>
      </c>
      <c r="I2430" s="82">
        <v>0</v>
      </c>
    </row>
    <row r="2431">
      <c r="A2431" s="83">
        <v>10354</v>
      </c>
      <c r="B2431" s="83" t="s">
        <v>9868</v>
      </c>
      <c r="C2431" s="82" t="s">
        <v>9870</v>
      </c>
      <c r="D2431" s="83" t="s">
        <v>9871</v>
      </c>
      <c r="E2431" s="82">
        <v>2</v>
      </c>
      <c r="G2431" s="82">
        <v>3</v>
      </c>
      <c r="H2431" s="82">
        <v>3</v>
      </c>
      <c r="I2431" s="82">
        <v>0</v>
      </c>
    </row>
    <row r="2432">
      <c r="A2432" s="83">
        <v>10353</v>
      </c>
      <c r="B2432" s="83" t="s">
        <v>9872</v>
      </c>
      <c r="C2432" s="82" t="s">
        <v>9874</v>
      </c>
      <c r="D2432" s="83" t="s">
        <v>9875</v>
      </c>
      <c r="E2432" s="82">
        <v>3</v>
      </c>
      <c r="G2432" s="82">
        <v>1</v>
      </c>
      <c r="H2432" s="82">
        <v>1</v>
      </c>
      <c r="I2432" s="82">
        <v>0</v>
      </c>
    </row>
    <row r="2433">
      <c r="A2433" s="83">
        <v>10356</v>
      </c>
      <c r="B2433" s="83" t="s">
        <v>9876</v>
      </c>
      <c r="C2433" s="82" t="s">
        <v>9878</v>
      </c>
      <c r="D2433" s="83" t="s">
        <v>9879</v>
      </c>
      <c r="E2433" s="82">
        <v>2</v>
      </c>
      <c r="G2433" s="82">
        <v>3</v>
      </c>
      <c r="H2433" s="82">
        <v>3</v>
      </c>
      <c r="I2433" s="82">
        <v>0</v>
      </c>
    </row>
    <row r="2434">
      <c r="A2434" s="83">
        <v>10355</v>
      </c>
      <c r="B2434" s="83" t="s">
        <v>9880</v>
      </c>
      <c r="C2434" s="82" t="s">
        <v>9882</v>
      </c>
      <c r="D2434" s="83" t="s">
        <v>9883</v>
      </c>
      <c r="E2434" s="82">
        <v>2</v>
      </c>
      <c r="G2434" s="82">
        <v>6</v>
      </c>
      <c r="H2434" s="82">
        <v>6</v>
      </c>
      <c r="I2434" s="82">
        <v>0</v>
      </c>
    </row>
    <row r="2435">
      <c r="A2435" s="83">
        <v>12021</v>
      </c>
      <c r="B2435" s="83" t="s">
        <v>9884</v>
      </c>
      <c r="C2435" s="82" t="s">
        <v>9886</v>
      </c>
      <c r="D2435" s="83" t="s">
        <v>9887</v>
      </c>
      <c r="E2435" s="82">
        <v>0</v>
      </c>
      <c r="H2435" s="82" t="e">
        <v>#N/A</v>
      </c>
      <c r="I2435" s="82" t="e">
        <v>#N/A</v>
      </c>
    </row>
    <row r="2436">
      <c r="A2436" s="83">
        <v>12022</v>
      </c>
      <c r="B2436" s="83" t="s">
        <v>9889</v>
      </c>
      <c r="C2436" s="82" t="s">
        <v>9891</v>
      </c>
      <c r="D2436" s="83" t="s">
        <v>9892</v>
      </c>
      <c r="E2436" s="82">
        <v>0</v>
      </c>
      <c r="G2436" s="82">
        <v>1</v>
      </c>
      <c r="H2436" s="82">
        <v>1</v>
      </c>
      <c r="I2436" s="82">
        <v>0</v>
      </c>
    </row>
    <row r="2437">
      <c r="A2437" s="83">
        <v>12811</v>
      </c>
      <c r="B2437" s="83" t="s">
        <v>9893</v>
      </c>
      <c r="C2437" s="82" t="s">
        <v>9895</v>
      </c>
      <c r="D2437" s="83" t="s">
        <v>9896</v>
      </c>
      <c r="E2437" s="82">
        <v>0</v>
      </c>
      <c r="H2437" s="82" t="e">
        <v>#N/A</v>
      </c>
      <c r="I2437" s="82" t="e">
        <v>#N/A</v>
      </c>
    </row>
    <row r="2438">
      <c r="A2438" s="83">
        <v>12855</v>
      </c>
      <c r="B2438" s="83" t="s">
        <v>9898</v>
      </c>
      <c r="C2438" s="82" t="s">
        <v>9900</v>
      </c>
      <c r="D2438" s="83" t="s">
        <v>9901</v>
      </c>
      <c r="E2438" s="82">
        <v>0</v>
      </c>
      <c r="H2438" s="82" t="e">
        <v>#N/A</v>
      </c>
      <c r="I2438" s="82" t="e">
        <v>#N/A</v>
      </c>
    </row>
    <row r="2439">
      <c r="A2439" s="83">
        <v>11952</v>
      </c>
      <c r="B2439" s="83" t="s">
        <v>9903</v>
      </c>
      <c r="C2439" s="82" t="s">
        <v>9905</v>
      </c>
      <c r="D2439" s="83" t="s">
        <v>9906</v>
      </c>
      <c r="E2439" s="82">
        <v>0</v>
      </c>
      <c r="F2439" s="82">
        <v>49</v>
      </c>
      <c r="G2439" s="82">
        <v>2</v>
      </c>
      <c r="H2439" s="82">
        <v>2</v>
      </c>
      <c r="I2439" s="82">
        <v>0</v>
      </c>
    </row>
    <row r="2440">
      <c r="A2440" s="83">
        <v>12044</v>
      </c>
      <c r="B2440" s="83" t="s">
        <v>9908</v>
      </c>
      <c r="C2440" s="82" t="s">
        <v>9910</v>
      </c>
      <c r="D2440" s="83" t="s">
        <v>9911</v>
      </c>
      <c r="E2440" s="82">
        <v>0</v>
      </c>
      <c r="F2440" s="82">
        <v>5</v>
      </c>
      <c r="G2440" s="82">
        <v>3</v>
      </c>
      <c r="H2440" s="82">
        <v>3</v>
      </c>
      <c r="I2440" s="82">
        <v>0</v>
      </c>
    </row>
    <row r="2441">
      <c r="A2441" s="83">
        <v>11910</v>
      </c>
      <c r="B2441" s="83" t="s">
        <v>9913</v>
      </c>
      <c r="C2441" s="82" t="s">
        <v>9915</v>
      </c>
      <c r="D2441" s="83" t="s">
        <v>9916</v>
      </c>
      <c r="E2441" s="82">
        <v>0</v>
      </c>
      <c r="F2441" s="82">
        <v>16</v>
      </c>
      <c r="G2441" s="82">
        <v>2</v>
      </c>
      <c r="H2441" s="82">
        <v>2</v>
      </c>
      <c r="I2441" s="82">
        <v>0</v>
      </c>
    </row>
    <row r="2442">
      <c r="A2442" s="83">
        <v>13427</v>
      </c>
      <c r="B2442" s="83" t="s">
        <v>9918</v>
      </c>
      <c r="C2442" s="82" t="s">
        <v>9920</v>
      </c>
      <c r="D2442" s="83" t="s">
        <v>9916</v>
      </c>
      <c r="E2442" s="82">
        <v>0</v>
      </c>
      <c r="H2442" s="82" t="e">
        <v>#N/A</v>
      </c>
      <c r="I2442" s="82" t="e">
        <v>#N/A</v>
      </c>
    </row>
    <row r="2443">
      <c r="A2443" s="83">
        <v>10507</v>
      </c>
      <c r="B2443" s="83" t="s">
        <v>9921</v>
      </c>
      <c r="C2443" s="82" t="s">
        <v>9923</v>
      </c>
      <c r="D2443" s="83" t="s">
        <v>9924</v>
      </c>
      <c r="E2443" s="82">
        <v>0</v>
      </c>
      <c r="H2443" s="82" t="e">
        <v>#N/A</v>
      </c>
      <c r="I2443" s="82" t="e">
        <v>#N/A</v>
      </c>
    </row>
    <row r="2444">
      <c r="A2444" s="83">
        <v>10506</v>
      </c>
      <c r="B2444" s="83" t="s">
        <v>9925</v>
      </c>
      <c r="C2444" s="82" t="s">
        <v>9927</v>
      </c>
      <c r="D2444" s="83" t="s">
        <v>9928</v>
      </c>
      <c r="E2444" s="82">
        <v>0</v>
      </c>
      <c r="H2444" s="82" t="e">
        <v>#N/A</v>
      </c>
      <c r="I2444" s="82" t="e">
        <v>#N/A</v>
      </c>
    </row>
    <row r="2445">
      <c r="A2445" s="83">
        <v>10511</v>
      </c>
      <c r="B2445" s="83" t="s">
        <v>9929</v>
      </c>
      <c r="C2445" s="82" t="s">
        <v>9931</v>
      </c>
      <c r="D2445" s="83" t="s">
        <v>9932</v>
      </c>
      <c r="E2445" s="82">
        <v>0</v>
      </c>
      <c r="H2445" s="82" t="e">
        <v>#N/A</v>
      </c>
      <c r="I2445" s="82" t="e">
        <v>#N/A</v>
      </c>
    </row>
    <row r="2446">
      <c r="A2446" s="83">
        <v>10510</v>
      </c>
      <c r="B2446" s="83" t="s">
        <v>9933</v>
      </c>
      <c r="C2446" s="82" t="s">
        <v>9935</v>
      </c>
      <c r="D2446" s="83" t="s">
        <v>9936</v>
      </c>
      <c r="E2446" s="82">
        <v>0</v>
      </c>
      <c r="F2446" s="82">
        <v>11</v>
      </c>
      <c r="H2446" s="82" t="e">
        <v>#N/A</v>
      </c>
      <c r="I2446" s="82" t="e">
        <v>#N/A</v>
      </c>
    </row>
    <row r="2447">
      <c r="A2447" s="83">
        <v>12071</v>
      </c>
      <c r="B2447" s="83" t="s">
        <v>9937</v>
      </c>
      <c r="C2447" s="82" t="s">
        <v>9939</v>
      </c>
      <c r="D2447" s="83" t="s">
        <v>9940</v>
      </c>
      <c r="E2447" s="82">
        <v>3</v>
      </c>
      <c r="G2447" s="82">
        <v>3</v>
      </c>
      <c r="H2447" s="82">
        <v>3</v>
      </c>
      <c r="I2447" s="82">
        <v>0</v>
      </c>
    </row>
    <row r="2448">
      <c r="A2448" s="83">
        <v>12070</v>
      </c>
      <c r="B2448" s="83" t="s">
        <v>9941</v>
      </c>
      <c r="C2448" s="82" t="s">
        <v>9943</v>
      </c>
      <c r="D2448" s="83" t="s">
        <v>9944</v>
      </c>
      <c r="E2448" s="82">
        <v>0</v>
      </c>
      <c r="G2448" s="82">
        <v>0</v>
      </c>
      <c r="H2448" s="82" t="e">
        <v>#N/A</v>
      </c>
      <c r="I2448" s="82" t="e">
        <v>#N/A</v>
      </c>
    </row>
    <row r="2449">
      <c r="A2449" s="83">
        <v>10509</v>
      </c>
      <c r="B2449" s="83" t="s">
        <v>9945</v>
      </c>
      <c r="C2449" s="82" t="s">
        <v>9947</v>
      </c>
      <c r="D2449" s="83" t="s">
        <v>9948</v>
      </c>
      <c r="E2449" s="82">
        <v>3</v>
      </c>
      <c r="F2449" s="82">
        <v>33</v>
      </c>
      <c r="G2449" s="82">
        <v>3</v>
      </c>
      <c r="H2449" s="82">
        <v>3</v>
      </c>
      <c r="I2449" s="82">
        <v>0</v>
      </c>
    </row>
    <row r="2450">
      <c r="A2450" s="83">
        <v>10508</v>
      </c>
      <c r="B2450" s="83" t="s">
        <v>9949</v>
      </c>
      <c r="C2450" s="82" t="s">
        <v>9951</v>
      </c>
      <c r="D2450" s="83" t="s">
        <v>9952</v>
      </c>
      <c r="E2450" s="82">
        <v>2</v>
      </c>
      <c r="F2450" s="82">
        <v>35</v>
      </c>
      <c r="G2450" s="82">
        <v>2</v>
      </c>
      <c r="H2450" s="82">
        <v>2</v>
      </c>
      <c r="I2450" s="82">
        <v>0</v>
      </c>
    </row>
    <row r="2451">
      <c r="A2451" s="83">
        <v>11355</v>
      </c>
      <c r="B2451" s="83" t="s">
        <v>9953</v>
      </c>
      <c r="C2451" s="82" t="s">
        <v>9955</v>
      </c>
      <c r="D2451" s="83" t="s">
        <v>9956</v>
      </c>
      <c r="E2451" s="82">
        <v>0</v>
      </c>
      <c r="H2451" s="82" t="e">
        <v>#N/A</v>
      </c>
      <c r="I2451" s="82" t="e">
        <v>#N/A</v>
      </c>
    </row>
    <row r="2452">
      <c r="A2452" s="83">
        <v>11779</v>
      </c>
      <c r="B2452" s="83" t="s">
        <v>9957</v>
      </c>
      <c r="C2452" s="82" t="s">
        <v>9959</v>
      </c>
      <c r="D2452" s="83" t="s">
        <v>9960</v>
      </c>
      <c r="E2452" s="82">
        <v>4</v>
      </c>
      <c r="G2452" s="82">
        <v>1</v>
      </c>
      <c r="H2452" s="82">
        <v>1</v>
      </c>
      <c r="I2452" s="82">
        <v>0</v>
      </c>
    </row>
    <row r="2453">
      <c r="A2453" s="83">
        <v>11778</v>
      </c>
      <c r="B2453" s="83" t="s">
        <v>9961</v>
      </c>
      <c r="C2453" s="82" t="s">
        <v>9963</v>
      </c>
      <c r="D2453" s="83" t="s">
        <v>9964</v>
      </c>
      <c r="E2453" s="82">
        <v>3</v>
      </c>
      <c r="G2453" s="82">
        <v>0</v>
      </c>
      <c r="H2453" s="82">
        <v>0</v>
      </c>
      <c r="I2453" s="82">
        <v>0</v>
      </c>
    </row>
    <row r="2454">
      <c r="A2454" s="83">
        <v>10513</v>
      </c>
      <c r="B2454" s="83" t="s">
        <v>9965</v>
      </c>
      <c r="C2454" s="82" t="s">
        <v>9967</v>
      </c>
      <c r="D2454" s="83" t="s">
        <v>9968</v>
      </c>
      <c r="E2454" s="82">
        <v>1</v>
      </c>
      <c r="G2454" s="82">
        <v>4</v>
      </c>
      <c r="H2454" s="82">
        <v>4</v>
      </c>
      <c r="I2454" s="82">
        <v>0</v>
      </c>
    </row>
    <row r="2455">
      <c r="A2455" s="83">
        <v>10512</v>
      </c>
      <c r="B2455" s="83" t="s">
        <v>9969</v>
      </c>
      <c r="C2455" s="82" t="s">
        <v>9971</v>
      </c>
      <c r="D2455" s="83" t="s">
        <v>9972</v>
      </c>
      <c r="E2455" s="82">
        <v>2</v>
      </c>
      <c r="G2455" s="82">
        <v>5</v>
      </c>
      <c r="H2455" s="82">
        <v>5</v>
      </c>
      <c r="I2455" s="82">
        <v>0</v>
      </c>
    </row>
    <row r="2456">
      <c r="A2456" s="83">
        <v>10515</v>
      </c>
      <c r="B2456" s="83" t="s">
        <v>9973</v>
      </c>
      <c r="C2456" s="82" t="s">
        <v>9975</v>
      </c>
      <c r="D2456" s="83" t="s">
        <v>9976</v>
      </c>
      <c r="E2456" s="82">
        <v>3</v>
      </c>
      <c r="F2456" s="82">
        <v>2</v>
      </c>
      <c r="G2456" s="82">
        <v>5</v>
      </c>
      <c r="H2456" s="82">
        <v>5</v>
      </c>
      <c r="I2456" s="82">
        <v>0</v>
      </c>
    </row>
    <row r="2457">
      <c r="A2457" s="83">
        <v>10514</v>
      </c>
      <c r="B2457" s="83" t="s">
        <v>9977</v>
      </c>
      <c r="C2457" s="82" t="s">
        <v>9979</v>
      </c>
      <c r="D2457" s="83" t="s">
        <v>9980</v>
      </c>
      <c r="E2457" s="82">
        <v>4</v>
      </c>
      <c r="F2457" s="82">
        <v>0</v>
      </c>
      <c r="G2457" s="82">
        <v>5</v>
      </c>
      <c r="H2457" s="82">
        <v>5</v>
      </c>
      <c r="I2457" s="82">
        <v>0</v>
      </c>
    </row>
    <row r="2458">
      <c r="A2458" s="83">
        <v>14009</v>
      </c>
      <c r="B2458" s="83" t="s">
        <v>9981</v>
      </c>
      <c r="C2458" s="82" t="s">
        <v>9983</v>
      </c>
      <c r="D2458" s="83" t="s">
        <v>9984</v>
      </c>
      <c r="E2458" s="82">
        <v>7</v>
      </c>
      <c r="G2458" s="82">
        <v>16</v>
      </c>
      <c r="H2458" s="82">
        <v>16</v>
      </c>
      <c r="I2458" s="82">
        <v>0</v>
      </c>
    </row>
    <row r="2459">
      <c r="A2459" s="83">
        <v>14008</v>
      </c>
      <c r="B2459" s="83" t="s">
        <v>9985</v>
      </c>
      <c r="C2459" s="82" t="s">
        <v>9987</v>
      </c>
      <c r="D2459" s="83" t="s">
        <v>9988</v>
      </c>
      <c r="E2459" s="82">
        <v>7</v>
      </c>
      <c r="G2459" s="82">
        <v>16</v>
      </c>
      <c r="H2459" s="82">
        <v>16</v>
      </c>
      <c r="I2459" s="82">
        <v>0</v>
      </c>
    </row>
    <row r="2460">
      <c r="A2460" s="83">
        <v>12447</v>
      </c>
      <c r="B2460" s="83" t="s">
        <v>9989</v>
      </c>
      <c r="C2460" s="82" t="s">
        <v>9991</v>
      </c>
      <c r="D2460" s="83" t="s">
        <v>9992</v>
      </c>
      <c r="E2460" s="82">
        <v>4</v>
      </c>
      <c r="H2460" s="82">
        <v>0</v>
      </c>
      <c r="I2460" s="82">
        <v>0</v>
      </c>
    </row>
    <row r="2461">
      <c r="A2461" s="83">
        <v>12446</v>
      </c>
      <c r="B2461" s="83" t="s">
        <v>9993</v>
      </c>
      <c r="C2461" s="82" t="s">
        <v>9995</v>
      </c>
      <c r="D2461" s="83" t="s">
        <v>9996</v>
      </c>
      <c r="E2461" s="82">
        <v>7</v>
      </c>
      <c r="H2461" s="82">
        <v>0</v>
      </c>
      <c r="I2461" s="82">
        <v>0</v>
      </c>
    </row>
    <row r="2462">
      <c r="A2462" s="83">
        <v>12069</v>
      </c>
      <c r="B2462" s="83" t="s">
        <v>9997</v>
      </c>
      <c r="C2462" s="82" t="s">
        <v>9999</v>
      </c>
      <c r="D2462" s="83" t="s">
        <v>10000</v>
      </c>
      <c r="E2462" s="82">
        <v>0</v>
      </c>
      <c r="F2462" s="82">
        <v>10</v>
      </c>
      <c r="G2462" s="82">
        <v>4</v>
      </c>
      <c r="H2462" s="82">
        <v>4</v>
      </c>
      <c r="I2462" s="82">
        <v>0</v>
      </c>
    </row>
    <row r="2463">
      <c r="A2463" s="83">
        <v>13004</v>
      </c>
      <c r="B2463" s="83" t="s">
        <v>10001</v>
      </c>
      <c r="C2463" s="82" t="s">
        <v>10003</v>
      </c>
      <c r="D2463" s="83" t="s">
        <v>10004</v>
      </c>
      <c r="E2463" s="82">
        <v>0</v>
      </c>
      <c r="G2463" s="82">
        <v>23</v>
      </c>
      <c r="H2463" s="82">
        <v>23</v>
      </c>
      <c r="I2463" s="82">
        <v>0</v>
      </c>
    </row>
    <row r="2464">
      <c r="A2464" s="83">
        <v>10519</v>
      </c>
      <c r="B2464" s="83" t="s">
        <v>10005</v>
      </c>
      <c r="C2464" s="82" t="s">
        <v>10007</v>
      </c>
      <c r="D2464" s="83" t="s">
        <v>10008</v>
      </c>
      <c r="E2464" s="82">
        <v>0</v>
      </c>
      <c r="F2464" s="82">
        <v>7</v>
      </c>
      <c r="G2464" s="82">
        <v>2</v>
      </c>
      <c r="H2464" s="82">
        <v>2</v>
      </c>
      <c r="I2464" s="82">
        <v>0</v>
      </c>
    </row>
    <row r="2465">
      <c r="A2465" s="83">
        <v>10518</v>
      </c>
      <c r="B2465" s="83" t="s">
        <v>10009</v>
      </c>
      <c r="C2465" s="82" t="s">
        <v>10011</v>
      </c>
      <c r="D2465" s="83" t="s">
        <v>10012</v>
      </c>
      <c r="E2465" s="82">
        <v>2</v>
      </c>
      <c r="F2465" s="82">
        <v>2</v>
      </c>
      <c r="G2465" s="82">
        <v>1</v>
      </c>
      <c r="H2465" s="82">
        <v>1</v>
      </c>
      <c r="I2465" s="82">
        <v>0</v>
      </c>
    </row>
    <row r="2466">
      <c r="A2466" s="82">
        <v>14213</v>
      </c>
      <c r="B2466" s="82" t="s">
        <v>10013</v>
      </c>
      <c r="C2466" s="82" t="s">
        <v>10015</v>
      </c>
      <c r="D2466" s="82"/>
      <c r="E2466" s="82">
        <v>5</v>
      </c>
      <c r="H2466" s="82">
        <v>0</v>
      </c>
      <c r="I2466" s="82">
        <v>0</v>
      </c>
    </row>
    <row r="2467">
      <c r="A2467" s="83">
        <v>13808</v>
      </c>
      <c r="B2467" s="83" t="s">
        <v>10016</v>
      </c>
      <c r="C2467" s="82" t="s">
        <v>10018</v>
      </c>
      <c r="D2467" s="83" t="s">
        <v>10019</v>
      </c>
      <c r="E2467" s="82">
        <v>0</v>
      </c>
      <c r="F2467" s="82">
        <v>12</v>
      </c>
      <c r="G2467" s="82">
        <v>11</v>
      </c>
      <c r="H2467" s="82">
        <v>11</v>
      </c>
      <c r="I2467" s="82">
        <v>0</v>
      </c>
    </row>
    <row r="2468">
      <c r="A2468" s="83">
        <v>13809</v>
      </c>
      <c r="B2468" s="83" t="s">
        <v>10020</v>
      </c>
      <c r="C2468" s="82" t="s">
        <v>10022</v>
      </c>
      <c r="D2468" s="83" t="s">
        <v>10023</v>
      </c>
      <c r="E2468" s="82">
        <v>0</v>
      </c>
      <c r="F2468" s="82">
        <v>12</v>
      </c>
      <c r="G2468" s="82">
        <v>8</v>
      </c>
      <c r="H2468" s="82">
        <v>8</v>
      </c>
      <c r="I2468" s="82">
        <v>0</v>
      </c>
    </row>
    <row r="2469">
      <c r="A2469" s="83">
        <v>12506</v>
      </c>
      <c r="B2469" s="83" t="s">
        <v>10024</v>
      </c>
      <c r="C2469" s="82" t="s">
        <v>10026</v>
      </c>
      <c r="D2469" s="83" t="s">
        <v>10027</v>
      </c>
      <c r="E2469" s="82">
        <v>0</v>
      </c>
      <c r="F2469" s="82">
        <v>4</v>
      </c>
      <c r="G2469" s="82">
        <v>2</v>
      </c>
      <c r="H2469" s="82">
        <v>2</v>
      </c>
      <c r="I2469" s="82">
        <v>0</v>
      </c>
    </row>
    <row r="2470">
      <c r="A2470" s="83">
        <v>13587</v>
      </c>
      <c r="B2470" s="83" t="s">
        <v>10028</v>
      </c>
      <c r="C2470" s="82" t="s">
        <v>10030</v>
      </c>
      <c r="D2470" s="83" t="s">
        <v>10031</v>
      </c>
      <c r="E2470" s="82">
        <v>0</v>
      </c>
      <c r="F2470" s="82">
        <v>12</v>
      </c>
      <c r="G2470" s="82">
        <v>2</v>
      </c>
      <c r="H2470" s="82">
        <v>2</v>
      </c>
      <c r="I2470" s="82">
        <v>0</v>
      </c>
    </row>
    <row r="2471">
      <c r="A2471" s="83">
        <v>13869</v>
      </c>
      <c r="B2471" s="83" t="s">
        <v>10032</v>
      </c>
      <c r="C2471" s="82" t="s">
        <v>10034</v>
      </c>
      <c r="D2471" s="83" t="s">
        <v>10035</v>
      </c>
      <c r="E2471" s="82">
        <v>0</v>
      </c>
      <c r="F2471" s="82">
        <v>21</v>
      </c>
      <c r="G2471" s="82">
        <v>2</v>
      </c>
      <c r="H2471" s="82">
        <v>2</v>
      </c>
      <c r="I2471" s="82">
        <v>0</v>
      </c>
    </row>
    <row r="2472">
      <c r="A2472" s="83">
        <v>10517</v>
      </c>
      <c r="B2472" s="83" t="s">
        <v>10036</v>
      </c>
      <c r="C2472" s="82" t="s">
        <v>10038</v>
      </c>
      <c r="D2472" s="83" t="s">
        <v>10039</v>
      </c>
      <c r="E2472" s="82">
        <v>0</v>
      </c>
      <c r="H2472" s="82" t="e">
        <v>#N/A</v>
      </c>
      <c r="I2472" s="82" t="e">
        <v>#N/A</v>
      </c>
    </row>
    <row r="2473">
      <c r="A2473" s="83">
        <v>10516</v>
      </c>
      <c r="B2473" s="83" t="s">
        <v>10040</v>
      </c>
      <c r="C2473" s="82" t="s">
        <v>10042</v>
      </c>
      <c r="D2473" s="83" t="s">
        <v>10043</v>
      </c>
      <c r="E2473" s="82">
        <v>0</v>
      </c>
      <c r="H2473" s="82" t="e">
        <v>#N/A</v>
      </c>
      <c r="I2473" s="82" t="e">
        <v>#N/A</v>
      </c>
    </row>
    <row r="2474">
      <c r="A2474" s="83">
        <v>12501</v>
      </c>
      <c r="B2474" s="83" t="s">
        <v>10044</v>
      </c>
      <c r="C2474" s="82" t="s">
        <v>10046</v>
      </c>
      <c r="D2474" s="83" t="s">
        <v>10047</v>
      </c>
      <c r="E2474" s="82">
        <v>10</v>
      </c>
      <c r="F2474" s="82">
        <v>10</v>
      </c>
      <c r="H2474" s="82">
        <v>0</v>
      </c>
      <c r="I2474" s="82">
        <v>0</v>
      </c>
    </row>
    <row r="2475">
      <c r="A2475" s="83">
        <v>12500</v>
      </c>
      <c r="B2475" s="83" t="s">
        <v>10048</v>
      </c>
      <c r="C2475" s="82" t="s">
        <v>10050</v>
      </c>
      <c r="D2475" s="83" t="s">
        <v>10051</v>
      </c>
      <c r="E2475" s="82">
        <v>10</v>
      </c>
      <c r="F2475" s="82">
        <v>10</v>
      </c>
      <c r="H2475" s="82">
        <v>0</v>
      </c>
      <c r="I2475" s="82">
        <v>0</v>
      </c>
    </row>
    <row r="2476">
      <c r="A2476" s="83">
        <v>14220</v>
      </c>
      <c r="B2476" s="83" t="s">
        <v>10052</v>
      </c>
      <c r="C2476" s="82" t="s">
        <v>10054</v>
      </c>
      <c r="D2476" s="83" t="s">
        <v>10047</v>
      </c>
      <c r="E2476" s="82">
        <v>0</v>
      </c>
      <c r="H2476" s="82" t="e">
        <v>#N/A</v>
      </c>
      <c r="I2476" s="82" t="e">
        <v>#N/A</v>
      </c>
    </row>
    <row r="2477">
      <c r="A2477" s="83">
        <v>13589</v>
      </c>
      <c r="B2477" s="83" t="s">
        <v>10055</v>
      </c>
      <c r="C2477" s="82" t="s">
        <v>10057</v>
      </c>
      <c r="D2477" s="83" t="s">
        <v>10058</v>
      </c>
      <c r="E2477" s="82">
        <v>0</v>
      </c>
      <c r="G2477" s="82">
        <v>4</v>
      </c>
      <c r="H2477" s="82">
        <v>4</v>
      </c>
      <c r="I2477" s="82">
        <v>0</v>
      </c>
    </row>
    <row r="2478">
      <c r="A2478" s="83">
        <v>13588</v>
      </c>
      <c r="B2478" s="83" t="s">
        <v>10059</v>
      </c>
      <c r="C2478" s="82" t="s">
        <v>10061</v>
      </c>
      <c r="D2478" s="83" t="s">
        <v>10062</v>
      </c>
      <c r="E2478" s="82">
        <v>0</v>
      </c>
      <c r="G2478" s="82">
        <v>4</v>
      </c>
      <c r="H2478" s="82">
        <v>4</v>
      </c>
      <c r="I2478" s="82">
        <v>0</v>
      </c>
    </row>
    <row r="2479">
      <c r="A2479" s="83">
        <v>10469</v>
      </c>
      <c r="B2479" s="83" t="s">
        <v>10063</v>
      </c>
      <c r="C2479" s="82" t="s">
        <v>10065</v>
      </c>
      <c r="D2479" s="83" t="s">
        <v>10066</v>
      </c>
      <c r="E2479" s="82">
        <v>10</v>
      </c>
      <c r="F2479" s="82">
        <v>77</v>
      </c>
      <c r="G2479" s="82">
        <v>10</v>
      </c>
      <c r="H2479" s="82">
        <v>10</v>
      </c>
      <c r="I2479" s="82">
        <v>0</v>
      </c>
    </row>
    <row r="2480">
      <c r="A2480" s="83">
        <v>10468</v>
      </c>
      <c r="B2480" s="83" t="s">
        <v>10067</v>
      </c>
      <c r="C2480" s="82" t="s">
        <v>10069</v>
      </c>
      <c r="D2480" s="83" t="s">
        <v>10070</v>
      </c>
      <c r="E2480" s="82">
        <v>10</v>
      </c>
      <c r="F2480" s="82">
        <v>80</v>
      </c>
      <c r="G2480" s="82">
        <v>10</v>
      </c>
      <c r="H2480" s="82">
        <v>10</v>
      </c>
      <c r="I2480" s="82">
        <v>0</v>
      </c>
    </row>
    <row r="2481">
      <c r="A2481" s="83">
        <v>10471</v>
      </c>
      <c r="B2481" s="83" t="s">
        <v>10071</v>
      </c>
      <c r="C2481" s="82" t="s">
        <v>10073</v>
      </c>
      <c r="D2481" s="83" t="s">
        <v>10074</v>
      </c>
      <c r="E2481" s="82">
        <v>13</v>
      </c>
      <c r="G2481" s="82">
        <v>5</v>
      </c>
      <c r="H2481" s="82">
        <v>5</v>
      </c>
      <c r="I2481" s="82">
        <v>0</v>
      </c>
    </row>
    <row r="2482">
      <c r="A2482" s="83">
        <v>10470</v>
      </c>
      <c r="B2482" s="83" t="s">
        <v>10075</v>
      </c>
      <c r="C2482" s="82" t="s">
        <v>10077</v>
      </c>
      <c r="D2482" s="83" t="s">
        <v>10078</v>
      </c>
      <c r="E2482" s="82">
        <v>11</v>
      </c>
      <c r="G2482" s="82">
        <v>2</v>
      </c>
      <c r="H2482" s="82">
        <v>2</v>
      </c>
      <c r="I2482" s="82">
        <v>0</v>
      </c>
    </row>
    <row r="2483">
      <c r="A2483" s="83">
        <v>11242</v>
      </c>
      <c r="B2483" s="83" t="s">
        <v>10079</v>
      </c>
      <c r="C2483" s="82" t="s">
        <v>10081</v>
      </c>
      <c r="D2483" s="83" t="s">
        <v>10082</v>
      </c>
      <c r="E2483" s="82">
        <v>0</v>
      </c>
      <c r="H2483" s="82" t="e">
        <v>#N/A</v>
      </c>
      <c r="I2483" s="82" t="e">
        <v>#N/A</v>
      </c>
    </row>
    <row r="2484">
      <c r="A2484" s="83">
        <v>11495</v>
      </c>
      <c r="B2484" s="83" t="s">
        <v>10083</v>
      </c>
      <c r="C2484" s="82" t="s">
        <v>10085</v>
      </c>
      <c r="D2484" s="83" t="s">
        <v>10086</v>
      </c>
      <c r="E2484" s="82">
        <v>1</v>
      </c>
      <c r="H2484" s="82">
        <v>0</v>
      </c>
      <c r="I2484" s="82">
        <v>0</v>
      </c>
    </row>
    <row r="2485">
      <c r="A2485" s="83">
        <v>10467</v>
      </c>
      <c r="B2485" s="83" t="s">
        <v>10087</v>
      </c>
      <c r="C2485" s="82" t="s">
        <v>10089</v>
      </c>
      <c r="D2485" s="83" t="s">
        <v>10090</v>
      </c>
      <c r="E2485" s="82">
        <v>1</v>
      </c>
      <c r="F2485" s="82">
        <v>20</v>
      </c>
      <c r="G2485" s="82">
        <v>1</v>
      </c>
      <c r="H2485" s="82">
        <v>1</v>
      </c>
      <c r="I2485" s="82">
        <v>0</v>
      </c>
    </row>
    <row r="2486">
      <c r="A2486" s="83">
        <v>10466</v>
      </c>
      <c r="B2486" s="83" t="s">
        <v>10091</v>
      </c>
      <c r="C2486" s="82" t="s">
        <v>10093</v>
      </c>
      <c r="D2486" s="83" t="s">
        <v>10094</v>
      </c>
      <c r="E2486" s="82">
        <v>3</v>
      </c>
      <c r="F2486" s="82">
        <v>17</v>
      </c>
      <c r="G2486" s="82">
        <v>3</v>
      </c>
      <c r="H2486" s="82">
        <v>3</v>
      </c>
      <c r="I2486" s="82">
        <v>0</v>
      </c>
    </row>
    <row r="2487">
      <c r="A2487" s="83">
        <v>10473</v>
      </c>
      <c r="B2487" s="83" t="s">
        <v>10095</v>
      </c>
      <c r="C2487" s="82" t="s">
        <v>10097</v>
      </c>
      <c r="D2487" s="83" t="s">
        <v>10098</v>
      </c>
      <c r="E2487" s="82">
        <v>4</v>
      </c>
      <c r="F2487" s="82">
        <v>16</v>
      </c>
      <c r="G2487" s="82">
        <v>0</v>
      </c>
      <c r="H2487" s="82">
        <v>0</v>
      </c>
      <c r="I2487" s="82">
        <v>0</v>
      </c>
    </row>
    <row r="2488">
      <c r="A2488" s="83">
        <v>10472</v>
      </c>
      <c r="B2488" s="83" t="s">
        <v>10099</v>
      </c>
      <c r="C2488" s="82" t="s">
        <v>10101</v>
      </c>
      <c r="D2488" s="83" t="s">
        <v>10102</v>
      </c>
      <c r="E2488" s="82">
        <v>3</v>
      </c>
      <c r="F2488" s="82">
        <v>16</v>
      </c>
      <c r="G2488" s="82">
        <v>1</v>
      </c>
      <c r="H2488" s="82">
        <v>1</v>
      </c>
      <c r="I2488" s="82">
        <v>0</v>
      </c>
    </row>
    <row r="2489">
      <c r="A2489" s="83">
        <v>10483</v>
      </c>
      <c r="B2489" s="83" t="s">
        <v>10103</v>
      </c>
      <c r="C2489" s="82" t="s">
        <v>10105</v>
      </c>
      <c r="D2489" s="83" t="s">
        <v>10106</v>
      </c>
      <c r="E2489" s="82">
        <v>0</v>
      </c>
      <c r="H2489" s="82" t="e">
        <v>#N/A</v>
      </c>
      <c r="I2489" s="82" t="e">
        <v>#N/A</v>
      </c>
    </row>
    <row r="2490">
      <c r="A2490" s="83">
        <v>10482</v>
      </c>
      <c r="B2490" s="83" t="s">
        <v>10107</v>
      </c>
      <c r="C2490" s="82" t="s">
        <v>10109</v>
      </c>
      <c r="D2490" s="83" t="s">
        <v>10110</v>
      </c>
      <c r="E2490" s="82">
        <v>0</v>
      </c>
      <c r="G2490" s="82">
        <v>1</v>
      </c>
      <c r="H2490" s="82">
        <v>1</v>
      </c>
      <c r="I2490" s="82">
        <v>0</v>
      </c>
    </row>
    <row r="2491">
      <c r="A2491" s="83">
        <v>10477</v>
      </c>
      <c r="B2491" s="83" t="s">
        <v>10111</v>
      </c>
      <c r="C2491" s="82" t="s">
        <v>10113</v>
      </c>
      <c r="D2491" s="83" t="s">
        <v>10114</v>
      </c>
      <c r="E2491" s="82">
        <v>0</v>
      </c>
      <c r="G2491" s="82">
        <v>0</v>
      </c>
      <c r="H2491" s="82" t="e">
        <v>#N/A</v>
      </c>
      <c r="I2491" s="82" t="e">
        <v>#N/A</v>
      </c>
    </row>
    <row r="2492">
      <c r="A2492" s="83">
        <v>10476</v>
      </c>
      <c r="B2492" s="83" t="s">
        <v>10115</v>
      </c>
      <c r="C2492" s="82" t="s">
        <v>10117</v>
      </c>
      <c r="D2492" s="83" t="s">
        <v>10118</v>
      </c>
      <c r="E2492" s="82">
        <v>0</v>
      </c>
      <c r="H2492" s="82" t="e">
        <v>#N/A</v>
      </c>
      <c r="I2492" s="82" t="e">
        <v>#N/A</v>
      </c>
    </row>
    <row r="2493">
      <c r="A2493" s="83">
        <v>10479</v>
      </c>
      <c r="B2493" s="83" t="s">
        <v>10119</v>
      </c>
      <c r="C2493" s="82" t="s">
        <v>10121</v>
      </c>
      <c r="D2493" s="83" t="s">
        <v>10122</v>
      </c>
      <c r="E2493" s="82">
        <v>7</v>
      </c>
      <c r="H2493" s="82">
        <v>0</v>
      </c>
      <c r="I2493" s="82">
        <v>0</v>
      </c>
    </row>
    <row r="2494">
      <c r="A2494" s="83">
        <v>10478</v>
      </c>
      <c r="B2494" s="83" t="s">
        <v>10123</v>
      </c>
      <c r="C2494" s="82" t="s">
        <v>10125</v>
      </c>
      <c r="D2494" s="83" t="s">
        <v>10126</v>
      </c>
      <c r="E2494" s="82">
        <v>5</v>
      </c>
      <c r="H2494" s="82">
        <v>0</v>
      </c>
      <c r="I2494" s="82">
        <v>0</v>
      </c>
    </row>
    <row r="2495">
      <c r="A2495" s="83">
        <v>10485</v>
      </c>
      <c r="B2495" s="83" t="s">
        <v>10127</v>
      </c>
      <c r="C2495" s="82" t="s">
        <v>10129</v>
      </c>
      <c r="D2495" s="83" t="s">
        <v>10130</v>
      </c>
      <c r="E2495" s="82">
        <v>0</v>
      </c>
      <c r="F2495" s="82">
        <v>19</v>
      </c>
      <c r="G2495" s="82">
        <v>2</v>
      </c>
      <c r="H2495" s="82">
        <v>2</v>
      </c>
      <c r="I2495" s="82">
        <v>0</v>
      </c>
    </row>
    <row r="2496">
      <c r="A2496" s="83">
        <v>10484</v>
      </c>
      <c r="B2496" s="83" t="s">
        <v>10131</v>
      </c>
      <c r="C2496" s="82" t="s">
        <v>10133</v>
      </c>
      <c r="D2496" s="83" t="s">
        <v>10134</v>
      </c>
      <c r="E2496" s="82">
        <v>0</v>
      </c>
      <c r="H2496" s="82" t="e">
        <v>#N/A</v>
      </c>
      <c r="I2496" s="82" t="e">
        <v>#N/A</v>
      </c>
    </row>
    <row r="2497">
      <c r="A2497" s="83">
        <v>10475</v>
      </c>
      <c r="B2497" s="83" t="s">
        <v>10135</v>
      </c>
      <c r="C2497" s="82" t="s">
        <v>10137</v>
      </c>
      <c r="D2497" s="83" t="s">
        <v>10138</v>
      </c>
      <c r="E2497" s="82">
        <v>0</v>
      </c>
      <c r="H2497" s="82" t="e">
        <v>#N/A</v>
      </c>
      <c r="I2497" s="82" t="e">
        <v>#N/A</v>
      </c>
    </row>
    <row r="2498">
      <c r="A2498" s="83">
        <v>10474</v>
      </c>
      <c r="B2498" s="83" t="s">
        <v>10139</v>
      </c>
      <c r="C2498" s="82" t="s">
        <v>10141</v>
      </c>
      <c r="D2498" s="83" t="s">
        <v>10142</v>
      </c>
      <c r="E2498" s="82">
        <v>0</v>
      </c>
      <c r="H2498" s="82" t="e">
        <v>#N/A</v>
      </c>
      <c r="I2498" s="82" t="e">
        <v>#N/A</v>
      </c>
    </row>
    <row r="2499">
      <c r="A2499" s="83">
        <v>10481</v>
      </c>
      <c r="B2499" s="83" t="s">
        <v>10143</v>
      </c>
      <c r="C2499" s="82" t="s">
        <v>10145</v>
      </c>
      <c r="D2499" s="83" t="s">
        <v>10146</v>
      </c>
      <c r="E2499" s="82">
        <v>9</v>
      </c>
      <c r="G2499" s="82">
        <v>5</v>
      </c>
      <c r="H2499" s="82">
        <v>5</v>
      </c>
      <c r="I2499" s="82">
        <v>0</v>
      </c>
    </row>
    <row r="2500">
      <c r="A2500" s="83">
        <v>10480</v>
      </c>
      <c r="B2500" s="83" t="s">
        <v>10147</v>
      </c>
      <c r="C2500" s="82" t="s">
        <v>10149</v>
      </c>
      <c r="D2500" s="83" t="s">
        <v>10150</v>
      </c>
      <c r="E2500" s="82">
        <v>7</v>
      </c>
      <c r="G2500" s="82">
        <v>0</v>
      </c>
      <c r="H2500" s="82">
        <v>0</v>
      </c>
      <c r="I2500" s="82">
        <v>0</v>
      </c>
    </row>
    <row r="2501">
      <c r="A2501" s="83">
        <v>12829</v>
      </c>
      <c r="B2501" s="83" t="s">
        <v>10151</v>
      </c>
      <c r="C2501" s="82" t="s">
        <v>10153</v>
      </c>
      <c r="D2501" s="83" t="s">
        <v>10154</v>
      </c>
      <c r="E2501" s="82">
        <v>0</v>
      </c>
      <c r="H2501" s="82" t="e">
        <v>#N/A</v>
      </c>
      <c r="I2501" s="82" t="e">
        <v>#N/A</v>
      </c>
    </row>
    <row r="2502">
      <c r="A2502" s="83">
        <v>12828</v>
      </c>
      <c r="B2502" s="83" t="s">
        <v>10155</v>
      </c>
      <c r="C2502" s="82" t="s">
        <v>10157</v>
      </c>
      <c r="D2502" s="83" t="s">
        <v>10158</v>
      </c>
      <c r="E2502" s="82">
        <v>0</v>
      </c>
      <c r="H2502" s="82" t="e">
        <v>#N/A</v>
      </c>
      <c r="I2502" s="82" t="e">
        <v>#N/A</v>
      </c>
    </row>
    <row r="2503">
      <c r="A2503" s="83">
        <v>14011</v>
      </c>
      <c r="B2503" s="83" t="s">
        <v>10159</v>
      </c>
      <c r="C2503" s="82" t="s">
        <v>10161</v>
      </c>
      <c r="D2503" s="83" t="s">
        <v>10162</v>
      </c>
      <c r="E2503" s="82">
        <v>0</v>
      </c>
      <c r="F2503" s="82">
        <v>33</v>
      </c>
      <c r="G2503" s="82">
        <v>15</v>
      </c>
      <c r="H2503" s="82">
        <v>15</v>
      </c>
      <c r="I2503" s="82">
        <v>0</v>
      </c>
    </row>
    <row r="2504">
      <c r="A2504" s="83">
        <v>14010</v>
      </c>
      <c r="B2504" s="83" t="s">
        <v>10163</v>
      </c>
      <c r="C2504" s="82" t="s">
        <v>10165</v>
      </c>
      <c r="D2504" s="83" t="s">
        <v>10166</v>
      </c>
      <c r="E2504" s="82">
        <v>0</v>
      </c>
      <c r="F2504" s="82">
        <v>40</v>
      </c>
      <c r="G2504" s="82">
        <v>17</v>
      </c>
      <c r="H2504" s="82">
        <v>17</v>
      </c>
      <c r="I2504" s="82">
        <v>0</v>
      </c>
    </row>
    <row r="2505">
      <c r="A2505" s="83">
        <v>13490</v>
      </c>
      <c r="B2505" s="83" t="s">
        <v>10167</v>
      </c>
      <c r="C2505" s="82" t="s">
        <v>10169</v>
      </c>
      <c r="D2505" s="83" t="s">
        <v>10170</v>
      </c>
      <c r="E2505" s="82">
        <v>0</v>
      </c>
      <c r="H2505" s="82" t="e">
        <v>#N/A</v>
      </c>
      <c r="I2505" s="82" t="e">
        <v>#N/A</v>
      </c>
    </row>
    <row r="2506">
      <c r="A2506" s="83">
        <v>13614</v>
      </c>
      <c r="B2506" s="83" t="s">
        <v>10172</v>
      </c>
      <c r="C2506" s="82" t="s">
        <v>10174</v>
      </c>
      <c r="D2506" s="83" t="s">
        <v>10175</v>
      </c>
      <c r="E2506" s="82">
        <v>2</v>
      </c>
      <c r="G2506" s="82">
        <v>7</v>
      </c>
      <c r="H2506" s="82">
        <v>7</v>
      </c>
      <c r="I2506" s="82">
        <v>0</v>
      </c>
    </row>
    <row r="2507">
      <c r="A2507" s="83">
        <v>13613</v>
      </c>
      <c r="B2507" s="83" t="s">
        <v>10176</v>
      </c>
      <c r="C2507" s="82" t="s">
        <v>10178</v>
      </c>
      <c r="D2507" s="83" t="s">
        <v>10179</v>
      </c>
      <c r="E2507" s="82">
        <v>2</v>
      </c>
      <c r="G2507" s="82">
        <v>7</v>
      </c>
      <c r="H2507" s="82">
        <v>7</v>
      </c>
      <c r="I2507" s="82">
        <v>0</v>
      </c>
    </row>
    <row r="2508">
      <c r="A2508" s="83">
        <v>13616</v>
      </c>
      <c r="B2508" s="83" t="s">
        <v>10180</v>
      </c>
      <c r="C2508" s="82" t="s">
        <v>10182</v>
      </c>
      <c r="D2508" s="83" t="s">
        <v>10183</v>
      </c>
      <c r="E2508" s="82">
        <v>1</v>
      </c>
      <c r="F2508" s="82">
        <v>14</v>
      </c>
      <c r="G2508" s="82">
        <v>3</v>
      </c>
      <c r="H2508" s="82">
        <v>3</v>
      </c>
      <c r="I2508" s="82">
        <v>0</v>
      </c>
    </row>
    <row r="2509">
      <c r="A2509" s="83">
        <v>13615</v>
      </c>
      <c r="B2509" s="83" t="s">
        <v>10184</v>
      </c>
      <c r="C2509" s="82" t="s">
        <v>10186</v>
      </c>
      <c r="D2509" s="83" t="s">
        <v>10187</v>
      </c>
      <c r="E2509" s="82">
        <v>2</v>
      </c>
      <c r="F2509" s="82">
        <v>13</v>
      </c>
      <c r="G2509" s="82">
        <v>3</v>
      </c>
      <c r="H2509" s="82">
        <v>3</v>
      </c>
      <c r="I2509" s="82">
        <v>0</v>
      </c>
    </row>
    <row r="2510">
      <c r="A2510" s="83">
        <v>13610</v>
      </c>
      <c r="B2510" s="83" t="s">
        <v>10188</v>
      </c>
      <c r="C2510" s="82" t="s">
        <v>10190</v>
      </c>
      <c r="D2510" s="83" t="s">
        <v>10191</v>
      </c>
      <c r="E2510" s="82">
        <v>3</v>
      </c>
      <c r="F2510" s="82">
        <v>2</v>
      </c>
      <c r="G2510" s="82">
        <v>1</v>
      </c>
      <c r="H2510" s="82">
        <v>1</v>
      </c>
      <c r="I2510" s="82">
        <v>0</v>
      </c>
    </row>
    <row r="2511">
      <c r="A2511" s="83">
        <v>13609</v>
      </c>
      <c r="B2511" s="83" t="s">
        <v>10192</v>
      </c>
      <c r="C2511" s="82" t="s">
        <v>10194</v>
      </c>
      <c r="D2511" s="83" t="s">
        <v>10195</v>
      </c>
      <c r="E2511" s="82">
        <v>3</v>
      </c>
      <c r="F2511" s="82">
        <v>1</v>
      </c>
      <c r="G2511" s="82">
        <v>1</v>
      </c>
      <c r="H2511" s="82">
        <v>1</v>
      </c>
      <c r="I2511" s="82">
        <v>0</v>
      </c>
    </row>
    <row r="2512">
      <c r="A2512" s="83">
        <v>13612</v>
      </c>
      <c r="B2512" s="83" t="s">
        <v>10196</v>
      </c>
      <c r="C2512" s="82" t="s">
        <v>10198</v>
      </c>
      <c r="D2512" s="83" t="s">
        <v>10199</v>
      </c>
      <c r="E2512" s="82">
        <v>3</v>
      </c>
      <c r="F2512" s="82">
        <v>16</v>
      </c>
      <c r="G2512" s="82">
        <v>1</v>
      </c>
      <c r="H2512" s="82">
        <v>1</v>
      </c>
      <c r="I2512" s="82">
        <v>0</v>
      </c>
    </row>
    <row r="2513">
      <c r="A2513" s="83">
        <v>13611</v>
      </c>
      <c r="B2513" s="83" t="s">
        <v>10200</v>
      </c>
      <c r="C2513" s="82" t="s">
        <v>10202</v>
      </c>
      <c r="D2513" s="83" t="s">
        <v>10203</v>
      </c>
      <c r="E2513" s="82">
        <v>3</v>
      </c>
      <c r="F2513" s="82">
        <v>15</v>
      </c>
      <c r="G2513" s="82">
        <v>2</v>
      </c>
      <c r="H2513" s="82">
        <v>2</v>
      </c>
      <c r="I2513" s="82">
        <v>0</v>
      </c>
    </row>
    <row r="2514">
      <c r="A2514" s="83">
        <v>13599</v>
      </c>
      <c r="B2514" s="83" t="s">
        <v>10204</v>
      </c>
      <c r="C2514" s="82" t="s">
        <v>10206</v>
      </c>
      <c r="D2514" s="83" t="s">
        <v>10207</v>
      </c>
      <c r="E2514" s="82">
        <v>0</v>
      </c>
      <c r="G2514" s="82">
        <v>3</v>
      </c>
      <c r="H2514" s="82">
        <v>3</v>
      </c>
      <c r="I2514" s="82">
        <v>0</v>
      </c>
    </row>
    <row r="2515">
      <c r="A2515" s="83">
        <v>13591</v>
      </c>
      <c r="B2515" s="83" t="s">
        <v>10208</v>
      </c>
      <c r="C2515" s="82" t="s">
        <v>10210</v>
      </c>
      <c r="D2515" s="83" t="s">
        <v>10211</v>
      </c>
      <c r="E2515" s="82">
        <v>0</v>
      </c>
      <c r="G2515" s="82">
        <v>4</v>
      </c>
      <c r="H2515" s="82">
        <v>4</v>
      </c>
      <c r="I2515" s="82">
        <v>0</v>
      </c>
    </row>
    <row r="2516">
      <c r="A2516" s="83">
        <v>13590</v>
      </c>
      <c r="B2516" s="83" t="s">
        <v>10212</v>
      </c>
      <c r="C2516" s="82" t="s">
        <v>10214</v>
      </c>
      <c r="D2516" s="83" t="s">
        <v>10215</v>
      </c>
      <c r="E2516" s="82">
        <v>0</v>
      </c>
      <c r="G2516" s="82">
        <v>3</v>
      </c>
      <c r="H2516" s="82">
        <v>3</v>
      </c>
      <c r="I2516" s="82">
        <v>0</v>
      </c>
    </row>
    <row r="2517">
      <c r="A2517" s="83">
        <v>13593</v>
      </c>
      <c r="B2517" s="83" t="s">
        <v>10216</v>
      </c>
      <c r="C2517" s="82" t="s">
        <v>10218</v>
      </c>
      <c r="D2517" s="83" t="s">
        <v>10219</v>
      </c>
      <c r="E2517" s="82">
        <v>0</v>
      </c>
      <c r="G2517" s="82">
        <v>5</v>
      </c>
      <c r="H2517" s="82">
        <v>5</v>
      </c>
      <c r="I2517" s="82">
        <v>0</v>
      </c>
    </row>
    <row r="2518">
      <c r="A2518" s="83">
        <v>13592</v>
      </c>
      <c r="B2518" s="83" t="s">
        <v>10220</v>
      </c>
      <c r="C2518" s="82" t="s">
        <v>10222</v>
      </c>
      <c r="D2518" s="83" t="s">
        <v>10223</v>
      </c>
      <c r="E2518" s="82">
        <v>0</v>
      </c>
      <c r="G2518" s="82">
        <v>4</v>
      </c>
      <c r="H2518" s="82">
        <v>4</v>
      </c>
      <c r="I2518" s="82">
        <v>0</v>
      </c>
    </row>
    <row r="2519">
      <c r="A2519" s="83">
        <v>13595</v>
      </c>
      <c r="B2519" s="83" t="s">
        <v>10224</v>
      </c>
      <c r="C2519" s="82" t="s">
        <v>10226</v>
      </c>
      <c r="D2519" s="83" t="s">
        <v>10227</v>
      </c>
      <c r="E2519" s="82">
        <v>4</v>
      </c>
      <c r="F2519" s="82">
        <v>170</v>
      </c>
      <c r="G2519" s="82">
        <v>11</v>
      </c>
      <c r="H2519" s="82">
        <v>11</v>
      </c>
      <c r="I2519" s="82">
        <v>0</v>
      </c>
    </row>
    <row r="2520">
      <c r="A2520" s="83">
        <v>13594</v>
      </c>
      <c r="B2520" s="83" t="s">
        <v>10228</v>
      </c>
      <c r="C2520" s="82" t="s">
        <v>10230</v>
      </c>
      <c r="D2520" s="83" t="s">
        <v>10231</v>
      </c>
      <c r="E2520" s="82">
        <v>4</v>
      </c>
      <c r="F2520" s="82">
        <v>169</v>
      </c>
      <c r="G2520" s="82">
        <v>11</v>
      </c>
      <c r="H2520" s="82">
        <v>11</v>
      </c>
      <c r="I2520" s="82">
        <v>0</v>
      </c>
    </row>
    <row r="2521">
      <c r="A2521" s="83">
        <v>13597</v>
      </c>
      <c r="B2521" s="83" t="s">
        <v>10232</v>
      </c>
      <c r="C2521" s="82" t="s">
        <v>10234</v>
      </c>
      <c r="D2521" s="83" t="s">
        <v>10235</v>
      </c>
      <c r="E2521" s="82">
        <v>0</v>
      </c>
      <c r="H2521" s="82" t="e">
        <v>#N/A</v>
      </c>
      <c r="I2521" s="82" t="e">
        <v>#N/A</v>
      </c>
    </row>
    <row r="2522">
      <c r="A2522" s="83">
        <v>13596</v>
      </c>
      <c r="B2522" s="83" t="s">
        <v>10236</v>
      </c>
      <c r="C2522" s="82" t="s">
        <v>10238</v>
      </c>
      <c r="D2522" s="83" t="s">
        <v>10239</v>
      </c>
      <c r="E2522" s="82">
        <v>0</v>
      </c>
      <c r="H2522" s="82" t="e">
        <v>#N/A</v>
      </c>
      <c r="I2522" s="82" t="e">
        <v>#N/A</v>
      </c>
    </row>
    <row r="2523">
      <c r="A2523" s="83">
        <v>13598</v>
      </c>
      <c r="B2523" s="83" t="s">
        <v>10240</v>
      </c>
      <c r="C2523" s="82" t="s">
        <v>10242</v>
      </c>
      <c r="D2523" s="83" t="s">
        <v>10243</v>
      </c>
      <c r="E2523" s="82">
        <v>0</v>
      </c>
      <c r="F2523" s="82">
        <v>14</v>
      </c>
      <c r="G2523" s="82">
        <v>1</v>
      </c>
      <c r="H2523" s="82">
        <v>1</v>
      </c>
      <c r="I2523" s="82">
        <v>0</v>
      </c>
    </row>
    <row r="2524">
      <c r="A2524" s="83">
        <v>13601</v>
      </c>
      <c r="B2524" s="83" t="s">
        <v>10244</v>
      </c>
      <c r="C2524" s="82" t="s">
        <v>10246</v>
      </c>
      <c r="D2524" s="83" t="s">
        <v>10247</v>
      </c>
      <c r="E2524" s="82">
        <v>1</v>
      </c>
      <c r="F2524" s="82">
        <v>1</v>
      </c>
      <c r="G2524" s="82">
        <v>2</v>
      </c>
      <c r="H2524" s="82">
        <v>2</v>
      </c>
      <c r="I2524" s="82">
        <v>0</v>
      </c>
    </row>
    <row r="2525">
      <c r="A2525" s="83">
        <v>13600</v>
      </c>
      <c r="B2525" s="83" t="s">
        <v>10248</v>
      </c>
      <c r="C2525" s="82" t="s">
        <v>10250</v>
      </c>
      <c r="D2525" s="83" t="s">
        <v>10251</v>
      </c>
      <c r="E2525" s="82">
        <v>1</v>
      </c>
      <c r="F2525" s="82">
        <v>3</v>
      </c>
      <c r="G2525" s="82">
        <v>1</v>
      </c>
      <c r="H2525" s="82">
        <v>1</v>
      </c>
      <c r="I2525" s="82">
        <v>0</v>
      </c>
    </row>
    <row r="2526">
      <c r="A2526" s="83">
        <v>13603</v>
      </c>
      <c r="B2526" s="83" t="s">
        <v>10252</v>
      </c>
      <c r="C2526" s="82" t="s">
        <v>10254</v>
      </c>
      <c r="D2526" s="83" t="s">
        <v>10255</v>
      </c>
      <c r="E2526" s="82">
        <v>0</v>
      </c>
      <c r="G2526" s="82">
        <v>7</v>
      </c>
      <c r="H2526" s="82">
        <v>7</v>
      </c>
      <c r="I2526" s="82">
        <v>0</v>
      </c>
    </row>
    <row r="2527">
      <c r="A2527" s="83">
        <v>13602</v>
      </c>
      <c r="B2527" s="83" t="s">
        <v>10256</v>
      </c>
      <c r="C2527" s="82" t="s">
        <v>10258</v>
      </c>
      <c r="D2527" s="83" t="s">
        <v>10259</v>
      </c>
      <c r="E2527" s="82">
        <v>0</v>
      </c>
      <c r="G2527" s="82">
        <v>8</v>
      </c>
      <c r="H2527" s="82">
        <v>8</v>
      </c>
      <c r="I2527" s="82">
        <v>0</v>
      </c>
    </row>
    <row r="2528">
      <c r="A2528" s="83">
        <v>13454</v>
      </c>
      <c r="B2528" s="83" t="s">
        <v>10260</v>
      </c>
      <c r="C2528" s="82" t="s">
        <v>10262</v>
      </c>
      <c r="D2528" s="83" t="s">
        <v>10263</v>
      </c>
      <c r="E2528" s="82">
        <v>0</v>
      </c>
      <c r="H2528" s="82" t="e">
        <v>#N/A</v>
      </c>
      <c r="I2528" s="82" t="e">
        <v>#N/A</v>
      </c>
    </row>
    <row r="2529">
      <c r="A2529" s="83">
        <v>13604</v>
      </c>
      <c r="B2529" s="83" t="s">
        <v>10265</v>
      </c>
      <c r="C2529" s="82" t="s">
        <v>10267</v>
      </c>
      <c r="D2529" s="83" t="s">
        <v>10268</v>
      </c>
      <c r="E2529" s="82">
        <v>0</v>
      </c>
      <c r="F2529" s="82">
        <v>14</v>
      </c>
      <c r="G2529" s="82">
        <v>1</v>
      </c>
      <c r="H2529" s="82">
        <v>1</v>
      </c>
      <c r="I2529" s="82">
        <v>0</v>
      </c>
    </row>
    <row r="2530">
      <c r="A2530" s="83">
        <v>13606</v>
      </c>
      <c r="B2530" s="83" t="s">
        <v>10269</v>
      </c>
      <c r="C2530" s="82" t="s">
        <v>10271</v>
      </c>
      <c r="D2530" s="83" t="s">
        <v>10272</v>
      </c>
      <c r="E2530" s="82">
        <v>0</v>
      </c>
      <c r="F2530" s="82">
        <v>8</v>
      </c>
      <c r="H2530" s="82" t="e">
        <v>#N/A</v>
      </c>
      <c r="I2530" s="82" t="e">
        <v>#N/A</v>
      </c>
    </row>
    <row r="2531">
      <c r="A2531" s="83">
        <v>13605</v>
      </c>
      <c r="B2531" s="83" t="s">
        <v>10273</v>
      </c>
      <c r="C2531" s="82" t="s">
        <v>10275</v>
      </c>
      <c r="D2531" s="83" t="s">
        <v>10276</v>
      </c>
      <c r="E2531" s="82">
        <v>0</v>
      </c>
      <c r="F2531" s="82">
        <v>13</v>
      </c>
      <c r="H2531" s="82" t="e">
        <v>#N/A</v>
      </c>
      <c r="I2531" s="82" t="e">
        <v>#N/A</v>
      </c>
    </row>
    <row r="2532">
      <c r="A2532" s="83">
        <v>13608</v>
      </c>
      <c r="B2532" s="83" t="s">
        <v>10277</v>
      </c>
      <c r="C2532" s="82" t="s">
        <v>10279</v>
      </c>
      <c r="D2532" s="83" t="s">
        <v>10280</v>
      </c>
      <c r="E2532" s="82">
        <v>6</v>
      </c>
      <c r="G2532" s="82">
        <v>3</v>
      </c>
      <c r="H2532" s="82">
        <v>3</v>
      </c>
      <c r="I2532" s="82">
        <v>0</v>
      </c>
    </row>
    <row r="2533">
      <c r="A2533" s="83">
        <v>13607</v>
      </c>
      <c r="B2533" s="83" t="s">
        <v>10281</v>
      </c>
      <c r="C2533" s="82" t="s">
        <v>10283</v>
      </c>
      <c r="D2533" s="83" t="s">
        <v>10284</v>
      </c>
      <c r="E2533" s="82">
        <v>6</v>
      </c>
      <c r="G2533" s="82">
        <v>4</v>
      </c>
      <c r="H2533" s="82">
        <v>4</v>
      </c>
      <c r="I2533" s="82">
        <v>0</v>
      </c>
    </row>
    <row r="2534">
      <c r="A2534" s="83">
        <v>13710</v>
      </c>
      <c r="B2534" s="83" t="s">
        <v>10285</v>
      </c>
      <c r="C2534" s="82" t="s">
        <v>10287</v>
      </c>
      <c r="D2534" s="83" t="s">
        <v>10288</v>
      </c>
      <c r="E2534" s="82">
        <v>0</v>
      </c>
      <c r="G2534" s="82">
        <v>0</v>
      </c>
      <c r="H2534" s="82" t="e">
        <v>#N/A</v>
      </c>
      <c r="I2534" s="82" t="e">
        <v>#N/A</v>
      </c>
    </row>
    <row r="2535">
      <c r="A2535" s="83">
        <v>13711</v>
      </c>
      <c r="B2535" s="83" t="s">
        <v>10290</v>
      </c>
      <c r="C2535" s="82" t="s">
        <v>10292</v>
      </c>
      <c r="D2535" s="83" t="s">
        <v>10293</v>
      </c>
      <c r="E2535" s="82">
        <v>0</v>
      </c>
      <c r="G2535" s="82">
        <v>4</v>
      </c>
      <c r="H2535" s="82">
        <v>4</v>
      </c>
      <c r="I2535" s="82">
        <v>0</v>
      </c>
    </row>
    <row r="2536">
      <c r="A2536" s="83">
        <v>12862</v>
      </c>
      <c r="B2536" s="83" t="s">
        <v>10294</v>
      </c>
      <c r="C2536" s="82" t="s">
        <v>10296</v>
      </c>
      <c r="D2536" s="83" t="s">
        <v>10297</v>
      </c>
      <c r="E2536" s="82">
        <v>0</v>
      </c>
      <c r="F2536" s="82">
        <v>30</v>
      </c>
      <c r="G2536" s="82">
        <v>1</v>
      </c>
      <c r="H2536" s="82">
        <v>1</v>
      </c>
      <c r="I2536" s="82">
        <v>0</v>
      </c>
    </row>
    <row r="2537">
      <c r="A2537" s="83">
        <v>12863</v>
      </c>
      <c r="B2537" s="83" t="s">
        <v>10299</v>
      </c>
      <c r="C2537" s="82" t="s">
        <v>10301</v>
      </c>
      <c r="D2537" s="83" t="s">
        <v>10302</v>
      </c>
      <c r="E2537" s="82">
        <v>0</v>
      </c>
      <c r="F2537" s="82">
        <v>35</v>
      </c>
      <c r="G2537" s="82">
        <v>4</v>
      </c>
      <c r="H2537" s="82">
        <v>4</v>
      </c>
      <c r="I2537" s="82">
        <v>0</v>
      </c>
    </row>
    <row r="2538">
      <c r="A2538" s="83">
        <v>11960</v>
      </c>
      <c r="B2538" s="83" t="s">
        <v>10303</v>
      </c>
      <c r="C2538" s="82" t="s">
        <v>10305</v>
      </c>
      <c r="D2538" s="83" t="s">
        <v>10306</v>
      </c>
      <c r="E2538" s="82">
        <v>0</v>
      </c>
      <c r="F2538" s="82">
        <v>37</v>
      </c>
      <c r="G2538" s="82">
        <v>1</v>
      </c>
      <c r="H2538" s="82">
        <v>1</v>
      </c>
      <c r="I2538" s="82">
        <v>0</v>
      </c>
    </row>
    <row r="2539">
      <c r="A2539" s="83">
        <v>12028</v>
      </c>
      <c r="B2539" s="83" t="s">
        <v>10308</v>
      </c>
      <c r="C2539" s="82" t="s">
        <v>10310</v>
      </c>
      <c r="D2539" s="83" t="s">
        <v>10311</v>
      </c>
      <c r="E2539" s="82">
        <v>0</v>
      </c>
      <c r="F2539" s="82">
        <v>35</v>
      </c>
      <c r="G2539" s="82">
        <v>4</v>
      </c>
      <c r="H2539" s="82">
        <v>4</v>
      </c>
      <c r="I2539" s="82">
        <v>0</v>
      </c>
    </row>
    <row r="2540">
      <c r="A2540" s="83">
        <v>12029</v>
      </c>
      <c r="B2540" s="83" t="s">
        <v>10312</v>
      </c>
      <c r="C2540" s="82" t="s">
        <v>10314</v>
      </c>
      <c r="D2540" s="83" t="s">
        <v>10315</v>
      </c>
      <c r="E2540" s="82">
        <v>0</v>
      </c>
      <c r="F2540" s="82">
        <v>24</v>
      </c>
      <c r="G2540" s="82">
        <v>20</v>
      </c>
      <c r="H2540" s="82">
        <v>20</v>
      </c>
      <c r="I2540" s="82">
        <v>0</v>
      </c>
    </row>
    <row r="2541">
      <c r="A2541" s="83">
        <v>12030</v>
      </c>
      <c r="B2541" s="83" t="s">
        <v>10317</v>
      </c>
      <c r="C2541" s="82" t="s">
        <v>10319</v>
      </c>
      <c r="D2541" s="83" t="s">
        <v>10320</v>
      </c>
      <c r="E2541" s="82">
        <v>0</v>
      </c>
      <c r="F2541" s="82">
        <v>41</v>
      </c>
      <c r="G2541" s="82">
        <v>5</v>
      </c>
      <c r="H2541" s="82">
        <v>5</v>
      </c>
      <c r="I2541" s="82">
        <v>0</v>
      </c>
    </row>
    <row r="2542">
      <c r="A2542" s="83">
        <v>10324</v>
      </c>
      <c r="B2542" s="83" t="s">
        <v>10321</v>
      </c>
      <c r="C2542" s="82" t="s">
        <v>10323</v>
      </c>
      <c r="D2542" s="83" t="s">
        <v>10324</v>
      </c>
      <c r="E2542" s="82">
        <v>7</v>
      </c>
      <c r="H2542" s="82">
        <v>0</v>
      </c>
      <c r="I2542" s="82">
        <v>0</v>
      </c>
    </row>
    <row r="2543">
      <c r="A2543" s="83">
        <v>10323</v>
      </c>
      <c r="B2543" s="83" t="s">
        <v>10325</v>
      </c>
      <c r="C2543" s="82" t="s">
        <v>10327</v>
      </c>
      <c r="D2543" s="83" t="s">
        <v>10328</v>
      </c>
      <c r="E2543" s="82">
        <v>0</v>
      </c>
      <c r="H2543" s="82" t="e">
        <v>#N/A</v>
      </c>
      <c r="I2543" s="82" t="e">
        <v>#N/A</v>
      </c>
    </row>
    <row r="2544">
      <c r="A2544" s="83">
        <v>12709</v>
      </c>
      <c r="B2544" s="83" t="s">
        <v>10329</v>
      </c>
      <c r="C2544" s="82" t="s">
        <v>10331</v>
      </c>
      <c r="D2544" s="83" t="s">
        <v>10332</v>
      </c>
      <c r="E2544" s="82">
        <v>8</v>
      </c>
      <c r="F2544" s="82">
        <v>18</v>
      </c>
      <c r="G2544" s="82">
        <v>5</v>
      </c>
      <c r="H2544" s="82">
        <v>5</v>
      </c>
      <c r="I2544" s="82">
        <v>0</v>
      </c>
    </row>
    <row r="2545">
      <c r="A2545" s="83">
        <v>12708</v>
      </c>
      <c r="B2545" s="83" t="s">
        <v>10333</v>
      </c>
      <c r="C2545" s="82" t="s">
        <v>10335</v>
      </c>
      <c r="D2545" s="83" t="s">
        <v>10336</v>
      </c>
      <c r="E2545" s="82">
        <v>5</v>
      </c>
      <c r="F2545" s="82">
        <v>0</v>
      </c>
      <c r="G2545" s="82">
        <v>5</v>
      </c>
      <c r="H2545" s="82">
        <v>5</v>
      </c>
      <c r="I2545" s="82">
        <v>0</v>
      </c>
    </row>
    <row r="2546">
      <c r="A2546" s="83">
        <v>10340</v>
      </c>
      <c r="B2546" s="83" t="s">
        <v>10337</v>
      </c>
      <c r="C2546" s="82" t="s">
        <v>10339</v>
      </c>
      <c r="D2546" s="83" t="s">
        <v>10340</v>
      </c>
      <c r="E2546" s="82">
        <v>0</v>
      </c>
      <c r="H2546" s="82" t="e">
        <v>#N/A</v>
      </c>
      <c r="I2546" s="82" t="e">
        <v>#N/A</v>
      </c>
    </row>
    <row r="2547">
      <c r="A2547" s="83">
        <v>10339</v>
      </c>
      <c r="B2547" s="83" t="s">
        <v>10341</v>
      </c>
      <c r="C2547" s="82" t="s">
        <v>10343</v>
      </c>
      <c r="D2547" s="83" t="s">
        <v>10344</v>
      </c>
      <c r="E2547" s="82">
        <v>0</v>
      </c>
      <c r="H2547" s="82" t="e">
        <v>#N/A</v>
      </c>
      <c r="I2547" s="82" t="e">
        <v>#N/A</v>
      </c>
    </row>
    <row r="2548">
      <c r="A2548" s="83">
        <v>11173</v>
      </c>
      <c r="B2548" s="83" t="s">
        <v>10345</v>
      </c>
      <c r="C2548" s="82" t="s">
        <v>10347</v>
      </c>
      <c r="D2548" s="83" t="s">
        <v>10348</v>
      </c>
      <c r="E2548" s="82">
        <v>0</v>
      </c>
      <c r="H2548" s="82" t="e">
        <v>#N/A</v>
      </c>
      <c r="I2548" s="82" t="e">
        <v>#N/A</v>
      </c>
    </row>
    <row r="2549">
      <c r="A2549" s="83">
        <v>10316</v>
      </c>
      <c r="B2549" s="83" t="s">
        <v>10349</v>
      </c>
      <c r="C2549" s="82" t="s">
        <v>10351</v>
      </c>
      <c r="D2549" s="83" t="s">
        <v>10352</v>
      </c>
      <c r="E2549" s="82">
        <v>0</v>
      </c>
      <c r="F2549" s="82">
        <v>170</v>
      </c>
      <c r="G2549" s="82">
        <v>5</v>
      </c>
      <c r="H2549" s="82">
        <v>5</v>
      </c>
      <c r="I2549" s="82">
        <v>0</v>
      </c>
    </row>
    <row r="2550">
      <c r="A2550" s="83">
        <v>13018</v>
      </c>
      <c r="B2550" s="83" t="s">
        <v>10353</v>
      </c>
      <c r="C2550" s="82" t="s">
        <v>10355</v>
      </c>
      <c r="D2550" s="83" t="s">
        <v>10356</v>
      </c>
      <c r="E2550" s="82">
        <v>0</v>
      </c>
      <c r="H2550" s="82" t="e">
        <v>#N/A</v>
      </c>
      <c r="I2550" s="82" t="e">
        <v>#N/A</v>
      </c>
    </row>
    <row r="2551">
      <c r="A2551" s="83">
        <v>13017</v>
      </c>
      <c r="B2551" s="83" t="s">
        <v>10357</v>
      </c>
      <c r="C2551" s="82" t="s">
        <v>10359</v>
      </c>
      <c r="D2551" s="83" t="s">
        <v>11596</v>
      </c>
      <c r="E2551" s="82">
        <v>3</v>
      </c>
      <c r="H2551" s="82">
        <v>0</v>
      </c>
      <c r="I2551" s="82">
        <v>0</v>
      </c>
    </row>
    <row r="2552">
      <c r="A2552" s="83">
        <v>10326</v>
      </c>
      <c r="B2552" s="83" t="s">
        <v>10360</v>
      </c>
      <c r="C2552" s="82" t="s">
        <v>10362</v>
      </c>
      <c r="D2552" s="83" t="s">
        <v>10363</v>
      </c>
      <c r="E2552" s="82">
        <v>0</v>
      </c>
      <c r="F2552" s="82">
        <v>53</v>
      </c>
      <c r="G2552" s="82">
        <v>4</v>
      </c>
      <c r="H2552" s="82">
        <v>4</v>
      </c>
      <c r="I2552" s="82">
        <v>0</v>
      </c>
    </row>
    <row r="2553">
      <c r="A2553" s="83">
        <v>10329</v>
      </c>
      <c r="B2553" s="83" t="s">
        <v>10364</v>
      </c>
      <c r="C2553" s="82" t="s">
        <v>10366</v>
      </c>
      <c r="D2553" s="83" t="s">
        <v>10367</v>
      </c>
      <c r="E2553" s="82">
        <v>0</v>
      </c>
      <c r="F2553" s="82">
        <v>280</v>
      </c>
      <c r="G2553" s="82">
        <v>18</v>
      </c>
      <c r="H2553" s="82">
        <v>18</v>
      </c>
      <c r="I2553" s="82">
        <v>0</v>
      </c>
    </row>
    <row r="2554">
      <c r="A2554" s="83">
        <v>10328</v>
      </c>
      <c r="B2554" s="83" t="s">
        <v>10368</v>
      </c>
      <c r="C2554" s="82" t="s">
        <v>10370</v>
      </c>
      <c r="D2554" s="83" t="s">
        <v>10371</v>
      </c>
      <c r="E2554" s="82">
        <v>0</v>
      </c>
      <c r="F2554" s="82">
        <v>105</v>
      </c>
      <c r="G2554" s="82">
        <v>20</v>
      </c>
      <c r="H2554" s="82">
        <v>20</v>
      </c>
      <c r="I2554" s="82">
        <v>0</v>
      </c>
    </row>
    <row r="2555">
      <c r="A2555" s="83">
        <v>10317</v>
      </c>
      <c r="B2555" s="83" t="s">
        <v>10372</v>
      </c>
      <c r="C2555" s="82" t="s">
        <v>10374</v>
      </c>
      <c r="D2555" s="83" t="s">
        <v>10375</v>
      </c>
      <c r="E2555" s="82">
        <v>0</v>
      </c>
      <c r="H2555" s="82" t="e">
        <v>#N/A</v>
      </c>
      <c r="I2555" s="82" t="e">
        <v>#N/A</v>
      </c>
    </row>
    <row r="2556">
      <c r="A2556" s="83">
        <v>10309</v>
      </c>
      <c r="B2556" s="83" t="s">
        <v>10376</v>
      </c>
      <c r="C2556" s="82" t="s">
        <v>10378</v>
      </c>
      <c r="D2556" s="83" t="s">
        <v>10379</v>
      </c>
      <c r="E2556" s="82">
        <v>0</v>
      </c>
      <c r="H2556" s="82" t="e">
        <v>#N/A</v>
      </c>
      <c r="I2556" s="82" t="e">
        <v>#N/A</v>
      </c>
    </row>
    <row r="2557">
      <c r="A2557" s="83">
        <v>10308</v>
      </c>
      <c r="B2557" s="83" t="s">
        <v>10380</v>
      </c>
      <c r="C2557" s="82" t="s">
        <v>10382</v>
      </c>
      <c r="D2557" s="83" t="s">
        <v>10383</v>
      </c>
      <c r="E2557" s="82">
        <v>0</v>
      </c>
      <c r="H2557" s="82" t="e">
        <v>#N/A</v>
      </c>
      <c r="I2557" s="82" t="e">
        <v>#N/A</v>
      </c>
    </row>
    <row r="2558">
      <c r="A2558" s="83">
        <v>10311</v>
      </c>
      <c r="B2558" s="83" t="s">
        <v>10384</v>
      </c>
      <c r="C2558" s="82" t="s">
        <v>10386</v>
      </c>
      <c r="D2558" s="83" t="s">
        <v>10387</v>
      </c>
      <c r="E2558" s="82">
        <v>16</v>
      </c>
      <c r="F2558" s="82">
        <v>59</v>
      </c>
      <c r="H2558" s="82">
        <v>0</v>
      </c>
      <c r="I2558" s="82">
        <v>0</v>
      </c>
    </row>
    <row r="2559">
      <c r="A2559" s="83">
        <v>10310</v>
      </c>
      <c r="B2559" s="83" t="s">
        <v>10388</v>
      </c>
      <c r="C2559" s="82" t="s">
        <v>10390</v>
      </c>
      <c r="D2559" s="83" t="s">
        <v>10391</v>
      </c>
      <c r="E2559" s="82">
        <v>4</v>
      </c>
      <c r="H2559" s="82">
        <v>0</v>
      </c>
      <c r="I2559" s="82">
        <v>0</v>
      </c>
    </row>
    <row r="2560">
      <c r="A2560" s="83">
        <v>10320</v>
      </c>
      <c r="B2560" s="83" t="s">
        <v>10392</v>
      </c>
      <c r="C2560" s="82" t="s">
        <v>10394</v>
      </c>
      <c r="D2560" s="83" t="s">
        <v>10395</v>
      </c>
      <c r="E2560" s="82">
        <v>0</v>
      </c>
      <c r="H2560" s="82" t="e">
        <v>#N/A</v>
      </c>
      <c r="I2560" s="82" t="e">
        <v>#N/A</v>
      </c>
    </row>
    <row r="2561">
      <c r="A2561" s="83">
        <v>10325</v>
      </c>
      <c r="B2561" s="83" t="s">
        <v>10396</v>
      </c>
      <c r="C2561" s="82" t="s">
        <v>10398</v>
      </c>
      <c r="D2561" s="83" t="s">
        <v>10268</v>
      </c>
      <c r="E2561" s="82">
        <v>0</v>
      </c>
      <c r="F2561" s="82">
        <v>5</v>
      </c>
      <c r="H2561" s="82" t="e">
        <v>#N/A</v>
      </c>
      <c r="I2561" s="82" t="e">
        <v>#N/A</v>
      </c>
    </row>
    <row r="2562">
      <c r="A2562" s="83">
        <v>11958</v>
      </c>
      <c r="B2562" s="83" t="s">
        <v>10399</v>
      </c>
      <c r="C2562" s="82" t="s">
        <v>10401</v>
      </c>
      <c r="D2562" s="83" t="s">
        <v>10402</v>
      </c>
      <c r="E2562" s="82">
        <v>0</v>
      </c>
      <c r="F2562" s="82">
        <v>42</v>
      </c>
      <c r="H2562" s="82" t="e">
        <v>#N/A</v>
      </c>
      <c r="I2562" s="82" t="e">
        <v>#N/A</v>
      </c>
    </row>
    <row r="2563">
      <c r="A2563" s="83">
        <v>10319</v>
      </c>
      <c r="B2563" s="83" t="s">
        <v>10404</v>
      </c>
      <c r="C2563" s="82" t="s">
        <v>10406</v>
      </c>
      <c r="D2563" s="83" t="s">
        <v>10407</v>
      </c>
      <c r="E2563" s="82">
        <v>6</v>
      </c>
      <c r="F2563" s="82">
        <v>189</v>
      </c>
      <c r="G2563" s="82">
        <v>14</v>
      </c>
      <c r="H2563" s="82">
        <v>14</v>
      </c>
      <c r="I2563" s="82">
        <v>0</v>
      </c>
    </row>
    <row r="2564">
      <c r="A2564" s="83">
        <v>10318</v>
      </c>
      <c r="B2564" s="83" t="s">
        <v>10408</v>
      </c>
      <c r="C2564" s="82" t="s">
        <v>10410</v>
      </c>
      <c r="D2564" s="83" t="s">
        <v>10411</v>
      </c>
      <c r="E2564" s="82">
        <v>10</v>
      </c>
      <c r="F2564" s="82">
        <v>182</v>
      </c>
      <c r="G2564" s="82">
        <v>21</v>
      </c>
      <c r="H2564" s="82">
        <v>21</v>
      </c>
      <c r="I2564" s="82">
        <v>0</v>
      </c>
    </row>
    <row r="2565">
      <c r="A2565" s="83">
        <v>10322</v>
      </c>
      <c r="B2565" s="83" t="s">
        <v>10412</v>
      </c>
      <c r="C2565" s="82" t="s">
        <v>10414</v>
      </c>
      <c r="D2565" s="83" t="s">
        <v>10415</v>
      </c>
      <c r="E2565" s="82">
        <v>8</v>
      </c>
      <c r="F2565" s="82">
        <v>12</v>
      </c>
      <c r="H2565" s="82">
        <v>0</v>
      </c>
      <c r="I2565" s="82">
        <v>0</v>
      </c>
    </row>
    <row r="2566">
      <c r="A2566" s="83">
        <v>10321</v>
      </c>
      <c r="B2566" s="83" t="s">
        <v>10416</v>
      </c>
      <c r="C2566" s="82" t="s">
        <v>10418</v>
      </c>
      <c r="D2566" s="83" t="s">
        <v>10419</v>
      </c>
      <c r="E2566" s="82">
        <v>0</v>
      </c>
      <c r="F2566" s="82">
        <v>0</v>
      </c>
      <c r="H2566" s="82" t="e">
        <v>#N/A</v>
      </c>
      <c r="I2566" s="82" t="e">
        <v>#N/A</v>
      </c>
    </row>
    <row r="2567">
      <c r="A2567" s="83">
        <v>10313</v>
      </c>
      <c r="B2567" s="83" t="s">
        <v>10420</v>
      </c>
      <c r="C2567" s="82" t="s">
        <v>10422</v>
      </c>
      <c r="D2567" s="83" t="s">
        <v>10423</v>
      </c>
      <c r="E2567" s="82">
        <v>4</v>
      </c>
      <c r="F2567" s="82">
        <v>109</v>
      </c>
      <c r="G2567" s="82">
        <v>6</v>
      </c>
      <c r="H2567" s="82">
        <v>6</v>
      </c>
      <c r="I2567" s="82">
        <v>0</v>
      </c>
    </row>
    <row r="2568">
      <c r="A2568" s="83">
        <v>10312</v>
      </c>
      <c r="B2568" s="83" t="s">
        <v>10424</v>
      </c>
      <c r="C2568" s="82" t="s">
        <v>10426</v>
      </c>
      <c r="D2568" s="83" t="s">
        <v>10427</v>
      </c>
      <c r="E2568" s="82">
        <v>3</v>
      </c>
      <c r="F2568" s="82">
        <v>103</v>
      </c>
      <c r="G2568" s="82">
        <v>6</v>
      </c>
      <c r="H2568" s="82">
        <v>6</v>
      </c>
      <c r="I2568" s="82">
        <v>0</v>
      </c>
    </row>
    <row r="2569">
      <c r="A2569" s="83">
        <v>10315</v>
      </c>
      <c r="B2569" s="83" t="s">
        <v>10428</v>
      </c>
      <c r="C2569" s="82" t="s">
        <v>10430</v>
      </c>
      <c r="D2569" s="83" t="s">
        <v>10431</v>
      </c>
      <c r="E2569" s="82">
        <v>11</v>
      </c>
      <c r="H2569" s="82">
        <v>0</v>
      </c>
      <c r="I2569" s="82">
        <v>0</v>
      </c>
    </row>
    <row r="2570">
      <c r="A2570" s="83">
        <v>10314</v>
      </c>
      <c r="B2570" s="83" t="s">
        <v>10432</v>
      </c>
      <c r="C2570" s="82" t="s">
        <v>10434</v>
      </c>
      <c r="D2570" s="83" t="s">
        <v>10435</v>
      </c>
      <c r="E2570" s="82">
        <v>18</v>
      </c>
      <c r="H2570" s="82">
        <v>0</v>
      </c>
      <c r="I2570" s="82">
        <v>0</v>
      </c>
    </row>
    <row r="2571">
      <c r="A2571" s="83">
        <v>13891</v>
      </c>
      <c r="B2571" s="83" t="s">
        <v>10436</v>
      </c>
      <c r="C2571" s="82" t="s">
        <v>10438</v>
      </c>
      <c r="D2571" s="83" t="s">
        <v>10439</v>
      </c>
      <c r="E2571" s="82">
        <v>0</v>
      </c>
      <c r="H2571" s="82" t="e">
        <v>#N/A</v>
      </c>
      <c r="I2571" s="82" t="e">
        <v>#N/A</v>
      </c>
    </row>
    <row r="2572">
      <c r="A2572" s="83">
        <v>13890</v>
      </c>
      <c r="B2572" s="83" t="s">
        <v>10440</v>
      </c>
      <c r="C2572" s="82" t="s">
        <v>10442</v>
      </c>
      <c r="D2572" s="83" t="s">
        <v>10443</v>
      </c>
      <c r="E2572" s="82">
        <v>0</v>
      </c>
      <c r="H2572" s="82" t="e">
        <v>#N/A</v>
      </c>
      <c r="I2572" s="82" t="e">
        <v>#N/A</v>
      </c>
    </row>
    <row r="2573">
      <c r="A2573" s="83">
        <v>13763</v>
      </c>
      <c r="B2573" s="83" t="s">
        <v>10444</v>
      </c>
      <c r="C2573" s="82" t="s">
        <v>10446</v>
      </c>
      <c r="D2573" s="83" t="s">
        <v>10447</v>
      </c>
      <c r="E2573" s="82">
        <v>0</v>
      </c>
      <c r="H2573" s="82" t="e">
        <v>#N/A</v>
      </c>
      <c r="I2573" s="82" t="e">
        <v>#N/A</v>
      </c>
    </row>
    <row r="2574">
      <c r="A2574" s="83">
        <v>13879</v>
      </c>
      <c r="B2574" s="83" t="s">
        <v>10449</v>
      </c>
      <c r="C2574" s="82" t="s">
        <v>10451</v>
      </c>
      <c r="D2574" s="83" t="s">
        <v>10452</v>
      </c>
      <c r="E2574" s="82">
        <v>2</v>
      </c>
      <c r="F2574" s="82">
        <v>14</v>
      </c>
      <c r="G2574" s="82">
        <v>4</v>
      </c>
      <c r="H2574" s="82">
        <v>4</v>
      </c>
      <c r="I2574" s="82">
        <v>0</v>
      </c>
    </row>
    <row r="2575">
      <c r="A2575" s="83">
        <v>13878</v>
      </c>
      <c r="B2575" s="83" t="s">
        <v>10453</v>
      </c>
      <c r="C2575" s="82" t="s">
        <v>10455</v>
      </c>
      <c r="D2575" s="83" t="s">
        <v>10456</v>
      </c>
      <c r="E2575" s="82">
        <v>2</v>
      </c>
      <c r="F2575" s="82">
        <v>13</v>
      </c>
      <c r="G2575" s="82">
        <v>4</v>
      </c>
      <c r="H2575" s="82">
        <v>4</v>
      </c>
      <c r="I2575" s="82">
        <v>0</v>
      </c>
    </row>
    <row r="2576">
      <c r="A2576" s="83">
        <v>13629</v>
      </c>
      <c r="B2576" s="83" t="s">
        <v>10457</v>
      </c>
      <c r="C2576" s="82" t="s">
        <v>10459</v>
      </c>
      <c r="D2576" s="83" t="s">
        <v>10460</v>
      </c>
      <c r="E2576" s="82">
        <v>2</v>
      </c>
      <c r="F2576" s="82">
        <v>5</v>
      </c>
      <c r="G2576" s="82">
        <v>3</v>
      </c>
      <c r="H2576" s="82">
        <v>3</v>
      </c>
      <c r="I2576" s="82">
        <v>0</v>
      </c>
    </row>
    <row r="2577">
      <c r="A2577" s="83">
        <v>13628</v>
      </c>
      <c r="B2577" s="83" t="s">
        <v>10461</v>
      </c>
      <c r="C2577" s="82" t="s">
        <v>10463</v>
      </c>
      <c r="D2577" s="83" t="s">
        <v>10464</v>
      </c>
      <c r="E2577" s="82">
        <v>4</v>
      </c>
      <c r="F2577" s="82">
        <v>3</v>
      </c>
      <c r="G2577" s="82">
        <v>3</v>
      </c>
      <c r="H2577" s="82">
        <v>3</v>
      </c>
      <c r="I2577" s="82">
        <v>0</v>
      </c>
    </row>
    <row r="2578">
      <c r="A2578" s="83">
        <v>12793</v>
      </c>
      <c r="B2578" s="83" t="s">
        <v>10465</v>
      </c>
      <c r="C2578" s="82" t="s">
        <v>10467</v>
      </c>
      <c r="D2578" s="83" t="s">
        <v>10468</v>
      </c>
      <c r="E2578" s="82">
        <v>0</v>
      </c>
      <c r="F2578" s="82">
        <v>25</v>
      </c>
      <c r="G2578" s="82">
        <v>3</v>
      </c>
      <c r="H2578" s="82">
        <v>3</v>
      </c>
      <c r="I2578" s="82">
        <v>0</v>
      </c>
    </row>
    <row r="2579">
      <c r="A2579" s="83">
        <v>13536</v>
      </c>
      <c r="B2579" s="83" t="s">
        <v>10470</v>
      </c>
      <c r="C2579" s="82" t="s">
        <v>10472</v>
      </c>
      <c r="D2579" s="83" t="s">
        <v>10473</v>
      </c>
      <c r="E2579" s="82">
        <v>0</v>
      </c>
      <c r="F2579" s="82">
        <v>19</v>
      </c>
      <c r="H2579" s="82" t="e">
        <v>#N/A</v>
      </c>
      <c r="I2579" s="82" t="e">
        <v>#N/A</v>
      </c>
    </row>
    <row r="2580">
      <c r="A2580" s="83">
        <v>13631</v>
      </c>
      <c r="B2580" s="83" t="s">
        <v>10475</v>
      </c>
      <c r="C2580" s="82" t="s">
        <v>10477</v>
      </c>
      <c r="D2580" s="83" t="s">
        <v>10478</v>
      </c>
      <c r="E2580" s="82">
        <v>3</v>
      </c>
      <c r="F2580" s="82">
        <v>12</v>
      </c>
      <c r="G2580" s="82">
        <v>8</v>
      </c>
      <c r="H2580" s="82">
        <v>8</v>
      </c>
      <c r="I2580" s="82">
        <v>0</v>
      </c>
    </row>
    <row r="2581">
      <c r="A2581" s="83">
        <v>13630</v>
      </c>
      <c r="B2581" s="83" t="s">
        <v>10479</v>
      </c>
      <c r="C2581" s="82" t="s">
        <v>10481</v>
      </c>
      <c r="D2581" s="83" t="s">
        <v>10482</v>
      </c>
      <c r="E2581" s="82">
        <v>4</v>
      </c>
      <c r="F2581" s="82">
        <v>33</v>
      </c>
      <c r="G2581" s="82">
        <v>1</v>
      </c>
      <c r="H2581" s="82">
        <v>1</v>
      </c>
      <c r="I2581" s="82">
        <v>0</v>
      </c>
    </row>
    <row r="2582">
      <c r="A2582" s="83">
        <v>13931</v>
      </c>
      <c r="B2582" s="83" t="s">
        <v>10483</v>
      </c>
      <c r="C2582" s="82" t="s">
        <v>10485</v>
      </c>
      <c r="D2582" s="83" t="s">
        <v>10486</v>
      </c>
      <c r="E2582" s="82">
        <v>0</v>
      </c>
      <c r="F2582" s="82">
        <v>6</v>
      </c>
      <c r="G2582" s="82">
        <v>2</v>
      </c>
      <c r="H2582" s="82">
        <v>2</v>
      </c>
      <c r="I2582" s="82">
        <v>0</v>
      </c>
    </row>
    <row r="2583">
      <c r="A2583" s="83">
        <v>13633</v>
      </c>
      <c r="B2583" s="83" t="s">
        <v>10488</v>
      </c>
      <c r="C2583" s="82" t="s">
        <v>10490</v>
      </c>
      <c r="D2583" s="83" t="s">
        <v>10491</v>
      </c>
      <c r="E2583" s="82">
        <v>1</v>
      </c>
      <c r="F2583" s="82">
        <v>0</v>
      </c>
      <c r="G2583" s="82">
        <v>3</v>
      </c>
      <c r="H2583" s="82">
        <v>3</v>
      </c>
      <c r="I2583" s="82">
        <v>0</v>
      </c>
    </row>
    <row r="2584">
      <c r="A2584" s="83">
        <v>13632</v>
      </c>
      <c r="B2584" s="83" t="s">
        <v>10492</v>
      </c>
      <c r="C2584" s="82" t="s">
        <v>10494</v>
      </c>
      <c r="D2584" s="83" t="s">
        <v>10495</v>
      </c>
      <c r="E2584" s="82">
        <v>2</v>
      </c>
      <c r="F2584" s="82">
        <v>1</v>
      </c>
      <c r="G2584" s="82">
        <v>2</v>
      </c>
      <c r="H2584" s="82">
        <v>2</v>
      </c>
      <c r="I2584" s="82">
        <v>0</v>
      </c>
    </row>
    <row r="2585">
      <c r="A2585" s="83">
        <v>13635</v>
      </c>
      <c r="B2585" s="83" t="s">
        <v>10496</v>
      </c>
      <c r="C2585" s="82" t="s">
        <v>10498</v>
      </c>
      <c r="D2585" s="83" t="s">
        <v>10499</v>
      </c>
      <c r="E2585" s="82">
        <v>1</v>
      </c>
      <c r="F2585" s="82">
        <v>9</v>
      </c>
      <c r="G2585" s="82">
        <v>2</v>
      </c>
      <c r="H2585" s="82">
        <v>2</v>
      </c>
      <c r="I2585" s="82">
        <v>0</v>
      </c>
    </row>
    <row r="2586">
      <c r="A2586" s="83">
        <v>13634</v>
      </c>
      <c r="B2586" s="83" t="s">
        <v>10500</v>
      </c>
      <c r="C2586" s="82" t="s">
        <v>10502</v>
      </c>
      <c r="D2586" s="83" t="s">
        <v>10503</v>
      </c>
      <c r="E2586" s="82">
        <v>2</v>
      </c>
      <c r="F2586" s="82">
        <v>1</v>
      </c>
      <c r="G2586" s="82">
        <v>2</v>
      </c>
      <c r="H2586" s="82">
        <v>2</v>
      </c>
      <c r="I2586" s="82">
        <v>0</v>
      </c>
    </row>
    <row r="2587">
      <c r="A2587" s="83">
        <v>12806</v>
      </c>
      <c r="B2587" s="83" t="s">
        <v>10504</v>
      </c>
      <c r="C2587" s="82" t="s">
        <v>10506</v>
      </c>
      <c r="D2587" s="83" t="s">
        <v>10507</v>
      </c>
      <c r="E2587" s="82">
        <v>0</v>
      </c>
      <c r="F2587" s="82">
        <v>173</v>
      </c>
      <c r="G2587" s="82">
        <v>12</v>
      </c>
      <c r="H2587" s="82">
        <v>12</v>
      </c>
      <c r="I2587" s="82">
        <v>0</v>
      </c>
    </row>
    <row r="2588">
      <c r="A2588" s="83">
        <v>12031</v>
      </c>
      <c r="B2588" s="83" t="s">
        <v>10509</v>
      </c>
      <c r="C2588" s="82" t="s">
        <v>10511</v>
      </c>
      <c r="D2588" s="83" t="s">
        <v>4259</v>
      </c>
      <c r="E2588" s="82">
        <v>0</v>
      </c>
      <c r="H2588" s="82" t="e">
        <v>#N/A</v>
      </c>
      <c r="I2588" s="82" t="e">
        <v>#N/A</v>
      </c>
    </row>
    <row r="2589">
      <c r="A2589" s="83">
        <v>10818</v>
      </c>
      <c r="B2589" s="83" t="s">
        <v>11502</v>
      </c>
      <c r="C2589" s="82" t="s">
        <v>11504</v>
      </c>
      <c r="D2589" s="83" t="s">
        <v>11505</v>
      </c>
      <c r="E2589" s="82">
        <v>10</v>
      </c>
      <c r="G2589" s="82">
        <v>2</v>
      </c>
      <c r="H2589" s="82">
        <v>2</v>
      </c>
      <c r="I2589" s="82">
        <v>0</v>
      </c>
    </row>
    <row r="2590">
      <c r="A2590" s="83">
        <v>10817</v>
      </c>
      <c r="B2590" s="83" t="s">
        <v>11506</v>
      </c>
      <c r="C2590" s="82" t="s">
        <v>11508</v>
      </c>
      <c r="D2590" s="83" t="s">
        <v>11505</v>
      </c>
      <c r="E2590" s="82">
        <v>10</v>
      </c>
      <c r="G2590" s="82">
        <v>0</v>
      </c>
      <c r="H2590" s="82">
        <v>0</v>
      </c>
      <c r="I2590" s="82">
        <v>0</v>
      </c>
    </row>
    <row r="2591">
      <c r="A2591" s="83">
        <v>14066</v>
      </c>
      <c r="B2591" s="83" t="s">
        <v>10512</v>
      </c>
      <c r="C2591" s="82" t="s">
        <v>10514</v>
      </c>
      <c r="D2591" s="83" t="s">
        <v>10515</v>
      </c>
      <c r="E2591" s="82">
        <v>0</v>
      </c>
      <c r="G2591" s="82">
        <v>6</v>
      </c>
      <c r="H2591" s="82">
        <v>6</v>
      </c>
      <c r="I2591" s="82">
        <v>0</v>
      </c>
    </row>
    <row r="2592">
      <c r="A2592" s="83">
        <v>14067</v>
      </c>
      <c r="B2592" s="83" t="s">
        <v>10516</v>
      </c>
      <c r="C2592" s="82" t="s">
        <v>10518</v>
      </c>
      <c r="D2592" s="83" t="s">
        <v>10515</v>
      </c>
      <c r="E2592" s="82">
        <v>0</v>
      </c>
      <c r="G2592" s="82">
        <v>4</v>
      </c>
      <c r="H2592" s="82">
        <v>4</v>
      </c>
      <c r="I2592" s="82">
        <v>0</v>
      </c>
    </row>
    <row r="2593">
      <c r="A2593" s="83">
        <v>14065</v>
      </c>
      <c r="B2593" s="83" t="s">
        <v>10519</v>
      </c>
      <c r="C2593" s="82" t="s">
        <v>10521</v>
      </c>
      <c r="D2593" s="83" t="s">
        <v>10522</v>
      </c>
      <c r="E2593" s="82">
        <v>0</v>
      </c>
      <c r="G2593" s="82">
        <v>5</v>
      </c>
      <c r="H2593" s="82">
        <v>5</v>
      </c>
      <c r="I2593" s="82">
        <v>0</v>
      </c>
    </row>
    <row r="2594">
      <c r="A2594" s="83">
        <v>14064</v>
      </c>
      <c r="B2594" s="83" t="s">
        <v>11509</v>
      </c>
      <c r="C2594" s="82" t="s">
        <v>11511</v>
      </c>
      <c r="D2594" s="83" t="s">
        <v>11512</v>
      </c>
      <c r="E2594" s="82">
        <v>0</v>
      </c>
      <c r="F2594" s="82">
        <v>5</v>
      </c>
      <c r="G2594" s="82">
        <v>2</v>
      </c>
      <c r="H2594" s="82">
        <v>2</v>
      </c>
      <c r="I2594" s="82">
        <v>0</v>
      </c>
    </row>
    <row r="2595">
      <c r="A2595" s="83">
        <v>14063</v>
      </c>
      <c r="B2595" s="83" t="s">
        <v>11513</v>
      </c>
      <c r="C2595" s="82" t="s">
        <v>11515</v>
      </c>
      <c r="D2595" s="83" t="s">
        <v>11516</v>
      </c>
      <c r="E2595" s="82">
        <v>0</v>
      </c>
      <c r="F2595" s="82">
        <v>5</v>
      </c>
      <c r="G2595" s="82">
        <v>2</v>
      </c>
      <c r="H2595" s="82">
        <v>2</v>
      </c>
      <c r="I2595" s="82">
        <v>0</v>
      </c>
    </row>
    <row r="2596">
      <c r="A2596" s="83">
        <v>14068</v>
      </c>
      <c r="B2596" s="83" t="s">
        <v>10523</v>
      </c>
      <c r="C2596" s="82" t="s">
        <v>10525</v>
      </c>
      <c r="D2596" s="83" t="s">
        <v>10526</v>
      </c>
      <c r="E2596" s="82">
        <v>0</v>
      </c>
      <c r="F2596" s="82">
        <v>2</v>
      </c>
      <c r="G2596" s="82">
        <v>2</v>
      </c>
      <c r="H2596" s="82">
        <v>2</v>
      </c>
      <c r="I2596" s="82">
        <v>0</v>
      </c>
    </row>
    <row r="2597">
      <c r="A2597" s="83">
        <v>14069</v>
      </c>
      <c r="B2597" s="83" t="s">
        <v>10527</v>
      </c>
      <c r="C2597" s="82" t="s">
        <v>10529</v>
      </c>
      <c r="D2597" s="83" t="s">
        <v>10530</v>
      </c>
      <c r="E2597" s="82">
        <v>0</v>
      </c>
      <c r="F2597" s="82">
        <v>1</v>
      </c>
      <c r="G2597" s="82">
        <v>4</v>
      </c>
      <c r="H2597" s="82">
        <v>4</v>
      </c>
      <c r="I2597" s="82">
        <v>0</v>
      </c>
    </row>
    <row r="2598">
      <c r="A2598" s="83">
        <v>14070</v>
      </c>
      <c r="B2598" s="83" t="s">
        <v>10531</v>
      </c>
      <c r="C2598" s="82" t="s">
        <v>10533</v>
      </c>
      <c r="D2598" s="83" t="s">
        <v>10534</v>
      </c>
      <c r="E2598" s="82">
        <v>0</v>
      </c>
      <c r="F2598" s="82">
        <v>3</v>
      </c>
      <c r="G2598" s="82">
        <v>4</v>
      </c>
      <c r="H2598" s="82">
        <v>4</v>
      </c>
      <c r="I2598" s="82">
        <v>0</v>
      </c>
    </row>
    <row r="2599">
      <c r="A2599" s="83">
        <v>13694</v>
      </c>
      <c r="B2599" s="83" t="s">
        <v>10535</v>
      </c>
      <c r="C2599" s="82" t="s">
        <v>10537</v>
      </c>
      <c r="D2599" s="83" t="s">
        <v>10538</v>
      </c>
      <c r="E2599" s="82">
        <v>0</v>
      </c>
      <c r="F2599" s="82">
        <v>1</v>
      </c>
      <c r="H2599" s="82" t="e">
        <v>#N/A</v>
      </c>
      <c r="I2599" s="82" t="e">
        <v>#N/A</v>
      </c>
    </row>
    <row r="2600">
      <c r="A2600" s="83">
        <v>13693</v>
      </c>
      <c r="B2600" s="83" t="s">
        <v>10539</v>
      </c>
      <c r="C2600" s="82" t="s">
        <v>10541</v>
      </c>
      <c r="D2600" s="83" t="s">
        <v>10542</v>
      </c>
      <c r="E2600" s="82">
        <v>0</v>
      </c>
      <c r="F2600" s="82">
        <v>1</v>
      </c>
      <c r="H2600" s="82" t="e">
        <v>#N/A</v>
      </c>
      <c r="I2600" s="82" t="e">
        <v>#N/A</v>
      </c>
    </row>
    <row r="2601">
      <c r="A2601" s="83">
        <v>13688</v>
      </c>
      <c r="B2601" s="83" t="s">
        <v>10543</v>
      </c>
      <c r="C2601" s="82" t="s">
        <v>10545</v>
      </c>
      <c r="D2601" s="83" t="s">
        <v>10546</v>
      </c>
      <c r="E2601" s="82">
        <v>0</v>
      </c>
      <c r="G2601" s="82">
        <v>1</v>
      </c>
      <c r="H2601" s="82">
        <v>1</v>
      </c>
      <c r="I2601" s="82">
        <v>0</v>
      </c>
    </row>
    <row r="2602">
      <c r="A2602" s="83">
        <v>13692</v>
      </c>
      <c r="B2602" s="83" t="s">
        <v>10547</v>
      </c>
      <c r="C2602" s="82" t="s">
        <v>10549</v>
      </c>
      <c r="D2602" s="83" t="s">
        <v>10550</v>
      </c>
      <c r="E2602" s="82">
        <v>0</v>
      </c>
      <c r="F2602" s="82">
        <v>3</v>
      </c>
      <c r="G2602" s="82">
        <v>2</v>
      </c>
      <c r="H2602" s="82">
        <v>2</v>
      </c>
      <c r="I2602" s="82">
        <v>0</v>
      </c>
    </row>
    <row r="2603">
      <c r="A2603" s="83">
        <v>13691</v>
      </c>
      <c r="B2603" s="83" t="s">
        <v>10551</v>
      </c>
      <c r="C2603" s="82" t="s">
        <v>10553</v>
      </c>
      <c r="D2603" s="83" t="s">
        <v>10554</v>
      </c>
      <c r="E2603" s="82">
        <v>0</v>
      </c>
      <c r="F2603" s="82">
        <v>4</v>
      </c>
      <c r="G2603" s="82">
        <v>4</v>
      </c>
      <c r="H2603" s="82">
        <v>4</v>
      </c>
      <c r="I2603" s="82">
        <v>0</v>
      </c>
    </row>
    <row r="2604">
      <c r="A2604" s="83">
        <v>13690</v>
      </c>
      <c r="B2604" s="83" t="s">
        <v>10555</v>
      </c>
      <c r="C2604" s="82" t="s">
        <v>10557</v>
      </c>
      <c r="D2604" s="83" t="s">
        <v>10558</v>
      </c>
      <c r="E2604" s="82">
        <v>0</v>
      </c>
      <c r="G2604" s="82">
        <v>2</v>
      </c>
      <c r="H2604" s="82">
        <v>2</v>
      </c>
      <c r="I2604" s="82">
        <v>0</v>
      </c>
    </row>
    <row r="2605">
      <c r="A2605" s="83">
        <v>13689</v>
      </c>
      <c r="B2605" s="83" t="s">
        <v>10559</v>
      </c>
      <c r="C2605" s="82" t="s">
        <v>10561</v>
      </c>
      <c r="D2605" s="83" t="s">
        <v>10562</v>
      </c>
      <c r="E2605" s="82">
        <v>0</v>
      </c>
      <c r="G2605" s="82">
        <v>2</v>
      </c>
      <c r="H2605" s="82">
        <v>2</v>
      </c>
      <c r="I2605" s="82">
        <v>0</v>
      </c>
    </row>
    <row r="2606">
      <c r="A2606" s="83">
        <v>10816</v>
      </c>
      <c r="B2606" s="83" t="s">
        <v>10563</v>
      </c>
      <c r="C2606" s="82" t="s">
        <v>10565</v>
      </c>
      <c r="D2606" s="83" t="s">
        <v>10566</v>
      </c>
      <c r="E2606" s="82">
        <v>0</v>
      </c>
      <c r="H2606" s="82" t="e">
        <v>#N/A</v>
      </c>
      <c r="I2606" s="82" t="e">
        <v>#N/A</v>
      </c>
    </row>
    <row r="2607">
      <c r="A2607" s="83">
        <v>10815</v>
      </c>
      <c r="B2607" s="83" t="s">
        <v>10567</v>
      </c>
      <c r="C2607" s="82" t="s">
        <v>10569</v>
      </c>
      <c r="D2607" s="83" t="s">
        <v>10570</v>
      </c>
      <c r="E2607" s="82">
        <v>0</v>
      </c>
      <c r="H2607" s="82" t="e">
        <v>#N/A</v>
      </c>
      <c r="I2607" s="82" t="e">
        <v>#N/A</v>
      </c>
    </row>
    <row r="2608">
      <c r="A2608" s="83">
        <v>12433</v>
      </c>
      <c r="B2608" s="83" t="s">
        <v>10571</v>
      </c>
      <c r="C2608" s="82" t="s">
        <v>10573</v>
      </c>
      <c r="D2608" s="83" t="s">
        <v>10574</v>
      </c>
      <c r="E2608" s="82">
        <v>0</v>
      </c>
      <c r="H2608" s="82" t="e">
        <v>#N/A</v>
      </c>
      <c r="I2608" s="82" t="e">
        <v>#N/A</v>
      </c>
    </row>
    <row r="2609">
      <c r="A2609" s="83">
        <v>12432</v>
      </c>
      <c r="B2609" s="83" t="s">
        <v>10575</v>
      </c>
      <c r="C2609" s="82" t="s">
        <v>10577</v>
      </c>
      <c r="D2609" s="83" t="s">
        <v>10578</v>
      </c>
      <c r="E2609" s="82">
        <v>0</v>
      </c>
      <c r="H2609" s="82" t="e">
        <v>#N/A</v>
      </c>
      <c r="I2609" s="82" t="e">
        <v>#N/A</v>
      </c>
    </row>
    <row r="2610">
      <c r="A2610" s="83">
        <v>12430</v>
      </c>
      <c r="B2610" s="83" t="s">
        <v>10579</v>
      </c>
      <c r="C2610" s="82" t="s">
        <v>10581</v>
      </c>
      <c r="D2610" s="83" t="s">
        <v>10582</v>
      </c>
      <c r="E2610" s="82">
        <v>0</v>
      </c>
      <c r="F2610" s="82">
        <v>3</v>
      </c>
      <c r="G2610" s="82">
        <v>2</v>
      </c>
      <c r="H2610" s="82">
        <v>2</v>
      </c>
      <c r="I2610" s="82">
        <v>0</v>
      </c>
    </row>
    <row r="2611">
      <c r="A2611" s="83">
        <v>12434</v>
      </c>
      <c r="B2611" s="83" t="s">
        <v>10583</v>
      </c>
      <c r="C2611" s="82" t="s">
        <v>10585</v>
      </c>
      <c r="D2611" s="83" t="s">
        <v>10586</v>
      </c>
      <c r="E2611" s="82">
        <v>0</v>
      </c>
      <c r="G2611" s="82">
        <v>2</v>
      </c>
      <c r="H2611" s="82">
        <v>2</v>
      </c>
      <c r="I2611" s="82">
        <v>0</v>
      </c>
    </row>
    <row r="2612">
      <c r="A2612" s="83">
        <v>12435</v>
      </c>
      <c r="B2612" s="83" t="s">
        <v>10587</v>
      </c>
      <c r="C2612" s="82" t="s">
        <v>10589</v>
      </c>
      <c r="D2612" s="83" t="s">
        <v>10590</v>
      </c>
      <c r="E2612" s="82">
        <v>0</v>
      </c>
      <c r="G2612" s="82">
        <v>1</v>
      </c>
      <c r="H2612" s="82">
        <v>1</v>
      </c>
      <c r="I2612" s="82">
        <v>0</v>
      </c>
    </row>
    <row r="2613">
      <c r="A2613" s="83">
        <v>12466</v>
      </c>
      <c r="B2613" s="83" t="s">
        <v>10591</v>
      </c>
      <c r="C2613" s="82" t="s">
        <v>10593</v>
      </c>
      <c r="D2613" s="83" t="s">
        <v>10594</v>
      </c>
      <c r="E2613" s="82">
        <v>0</v>
      </c>
      <c r="H2613" s="82" t="e">
        <v>#N/A</v>
      </c>
      <c r="I2613" s="82" t="e">
        <v>#N/A</v>
      </c>
    </row>
    <row r="2614">
      <c r="A2614" s="83">
        <v>10813</v>
      </c>
      <c r="B2614" s="83" t="s">
        <v>10595</v>
      </c>
      <c r="C2614" s="82" t="s">
        <v>10597</v>
      </c>
      <c r="D2614" s="83" t="s">
        <v>10598</v>
      </c>
      <c r="E2614" s="82">
        <v>3</v>
      </c>
      <c r="G2614" s="82">
        <v>2</v>
      </c>
      <c r="H2614" s="82">
        <v>2</v>
      </c>
      <c r="I2614" s="82">
        <v>0</v>
      </c>
    </row>
    <row r="2615">
      <c r="A2615" s="83">
        <v>10814</v>
      </c>
      <c r="B2615" s="83" t="s">
        <v>10599</v>
      </c>
      <c r="C2615" s="82" t="s">
        <v>10601</v>
      </c>
      <c r="D2615" s="83" t="s">
        <v>10602</v>
      </c>
      <c r="E2615" s="82">
        <v>1</v>
      </c>
      <c r="G2615" s="82">
        <v>3</v>
      </c>
      <c r="H2615" s="82">
        <v>3</v>
      </c>
      <c r="I2615" s="82">
        <v>0</v>
      </c>
    </row>
    <row r="2616">
      <c r="A2616" s="83">
        <v>12439</v>
      </c>
      <c r="B2616" s="83" t="s">
        <v>10603</v>
      </c>
      <c r="C2616" s="82" t="s">
        <v>10605</v>
      </c>
      <c r="D2616" s="83" t="s">
        <v>10606</v>
      </c>
      <c r="E2616" s="82">
        <v>0</v>
      </c>
      <c r="F2616" s="82">
        <v>45</v>
      </c>
      <c r="H2616" s="82" t="e">
        <v>#N/A</v>
      </c>
      <c r="I2616" s="82" t="e">
        <v>#N/A</v>
      </c>
    </row>
    <row r="2617">
      <c r="A2617" s="83">
        <v>12438</v>
      </c>
      <c r="B2617" s="83" t="s">
        <v>10607</v>
      </c>
      <c r="C2617" s="82" t="s">
        <v>10609</v>
      </c>
      <c r="D2617" s="83" t="s">
        <v>10610</v>
      </c>
      <c r="E2617" s="82">
        <v>0</v>
      </c>
      <c r="F2617" s="82">
        <v>45</v>
      </c>
      <c r="H2617" s="82" t="e">
        <v>#N/A</v>
      </c>
      <c r="I2617" s="82" t="e">
        <v>#N/A</v>
      </c>
    </row>
    <row r="2618">
      <c r="A2618" s="83">
        <v>12431</v>
      </c>
      <c r="B2618" s="83" t="s">
        <v>10611</v>
      </c>
      <c r="C2618" s="82" t="s">
        <v>10613</v>
      </c>
      <c r="D2618" s="83" t="s">
        <v>10614</v>
      </c>
      <c r="E2618" s="82">
        <v>0</v>
      </c>
      <c r="F2618" s="82">
        <v>8</v>
      </c>
      <c r="G2618" s="82">
        <v>2</v>
      </c>
      <c r="H2618" s="82">
        <v>2</v>
      </c>
      <c r="I2618" s="82">
        <v>0</v>
      </c>
    </row>
    <row r="2619">
      <c r="A2619" s="83">
        <v>12437</v>
      </c>
      <c r="B2619" s="83" t="s">
        <v>10615</v>
      </c>
      <c r="C2619" s="82" t="s">
        <v>10617</v>
      </c>
      <c r="D2619" s="83" t="s">
        <v>11597</v>
      </c>
      <c r="E2619" s="82">
        <v>0</v>
      </c>
      <c r="H2619" s="82" t="e">
        <v>#N/A</v>
      </c>
      <c r="I2619" s="82" t="e">
        <v>#N/A</v>
      </c>
    </row>
    <row r="2620">
      <c r="A2620" s="83">
        <v>12436</v>
      </c>
      <c r="B2620" s="83" t="s">
        <v>10619</v>
      </c>
      <c r="C2620" s="82" t="s">
        <v>10621</v>
      </c>
      <c r="D2620" s="83" t="s">
        <v>11598</v>
      </c>
      <c r="E2620" s="82">
        <v>0</v>
      </c>
      <c r="H2620" s="82" t="e">
        <v>#N/A</v>
      </c>
      <c r="I2620" s="82" t="e">
        <v>#N/A</v>
      </c>
    </row>
    <row r="2621">
      <c r="A2621" s="83">
        <v>12583</v>
      </c>
      <c r="B2621" s="83" t="s">
        <v>10623</v>
      </c>
      <c r="C2621" s="82" t="s">
        <v>10625</v>
      </c>
      <c r="D2621" s="83" t="s">
        <v>10626</v>
      </c>
      <c r="E2621" s="82">
        <v>0</v>
      </c>
      <c r="H2621" s="82" t="e">
        <v>#N/A</v>
      </c>
      <c r="I2621" s="82" t="e">
        <v>#N/A</v>
      </c>
    </row>
    <row r="2622">
      <c r="A2622" s="83">
        <v>12582</v>
      </c>
      <c r="B2622" s="83" t="s">
        <v>10627</v>
      </c>
      <c r="C2622" s="82" t="s">
        <v>10629</v>
      </c>
      <c r="D2622" s="83" t="s">
        <v>10630</v>
      </c>
      <c r="E2622" s="82">
        <v>0</v>
      </c>
      <c r="H2622" s="82" t="e">
        <v>#N/A</v>
      </c>
      <c r="I2622" s="82" t="e">
        <v>#N/A</v>
      </c>
    </row>
    <row r="2623">
      <c r="A2623" s="83">
        <v>11955</v>
      </c>
      <c r="B2623" s="83" t="s">
        <v>10631</v>
      </c>
      <c r="C2623" s="82" t="s">
        <v>10633</v>
      </c>
      <c r="D2623" s="83" t="s">
        <v>10634</v>
      </c>
      <c r="E2623" s="82">
        <v>0</v>
      </c>
      <c r="F2623" s="82">
        <v>42</v>
      </c>
      <c r="G2623" s="82">
        <v>1</v>
      </c>
      <c r="H2623" s="82">
        <v>1</v>
      </c>
      <c r="I2623" s="82">
        <v>0</v>
      </c>
    </row>
    <row r="2624">
      <c r="A2624" s="83">
        <v>12043</v>
      </c>
      <c r="B2624" s="83" t="s">
        <v>10636</v>
      </c>
      <c r="C2624" s="82" t="s">
        <v>10638</v>
      </c>
      <c r="D2624" s="83" t="s">
        <v>10639</v>
      </c>
      <c r="E2624" s="82">
        <v>0</v>
      </c>
      <c r="G2624" s="82">
        <v>1</v>
      </c>
      <c r="H2624" s="82">
        <v>1</v>
      </c>
      <c r="I2624" s="82">
        <v>0</v>
      </c>
    </row>
    <row r="2625">
      <c r="A2625" s="83">
        <v>13670</v>
      </c>
      <c r="B2625" s="83" t="s">
        <v>10641</v>
      </c>
      <c r="C2625" s="82" t="s">
        <v>10643</v>
      </c>
      <c r="D2625" s="83" t="s">
        <v>10644</v>
      </c>
      <c r="E2625" s="82">
        <v>0</v>
      </c>
      <c r="F2625" s="82">
        <v>32</v>
      </c>
      <c r="H2625" s="82" t="e">
        <v>#N/A</v>
      </c>
      <c r="I2625" s="82" t="e">
        <v>#N/A</v>
      </c>
    </row>
    <row r="2626">
      <c r="A2626" s="83">
        <v>10776</v>
      </c>
      <c r="B2626" s="83" t="s">
        <v>10646</v>
      </c>
      <c r="C2626" s="82" t="s">
        <v>10648</v>
      </c>
      <c r="D2626" s="83" t="s">
        <v>10649</v>
      </c>
      <c r="E2626" s="82">
        <v>0</v>
      </c>
      <c r="F2626" s="82">
        <v>15</v>
      </c>
      <c r="H2626" s="82" t="e">
        <v>#N/A</v>
      </c>
      <c r="I2626" s="82" t="e">
        <v>#N/A</v>
      </c>
    </row>
    <row r="2627">
      <c r="A2627" s="83">
        <v>10775</v>
      </c>
      <c r="B2627" s="83" t="s">
        <v>10650</v>
      </c>
      <c r="C2627" s="82" t="s">
        <v>10652</v>
      </c>
      <c r="D2627" s="83" t="s">
        <v>10653</v>
      </c>
      <c r="E2627" s="82">
        <v>0</v>
      </c>
      <c r="F2627" s="82">
        <v>15</v>
      </c>
      <c r="H2627" s="82" t="e">
        <v>#N/A</v>
      </c>
      <c r="I2627" s="82" t="e">
        <v>#N/A</v>
      </c>
    </row>
    <row r="2628">
      <c r="A2628" s="83">
        <v>13679</v>
      </c>
      <c r="B2628" s="83" t="s">
        <v>10654</v>
      </c>
      <c r="C2628" s="82" t="s">
        <v>10656</v>
      </c>
      <c r="D2628" s="83" t="s">
        <v>10657</v>
      </c>
      <c r="E2628" s="82">
        <v>0</v>
      </c>
      <c r="F2628" s="82">
        <v>12</v>
      </c>
      <c r="G2628" s="82">
        <v>3</v>
      </c>
      <c r="H2628" s="82">
        <v>3</v>
      </c>
      <c r="I2628" s="82">
        <v>0</v>
      </c>
    </row>
    <row r="2629">
      <c r="A2629" s="83">
        <v>10780</v>
      </c>
      <c r="B2629" s="83" t="s">
        <v>10658</v>
      </c>
      <c r="C2629" s="82" t="s">
        <v>10660</v>
      </c>
      <c r="D2629" s="83" t="s">
        <v>10661</v>
      </c>
      <c r="E2629" s="82">
        <v>2</v>
      </c>
      <c r="G2629" s="82">
        <v>1</v>
      </c>
      <c r="H2629" s="82">
        <v>1</v>
      </c>
      <c r="I2629" s="82">
        <v>0</v>
      </c>
    </row>
    <row r="2630">
      <c r="A2630" s="83">
        <v>10773</v>
      </c>
      <c r="B2630" s="83" t="s">
        <v>10662</v>
      </c>
      <c r="C2630" s="82" t="s">
        <v>10664</v>
      </c>
      <c r="D2630" s="83" t="s">
        <v>10665</v>
      </c>
      <c r="E2630" s="82">
        <v>0</v>
      </c>
      <c r="G2630" s="82">
        <v>6</v>
      </c>
      <c r="H2630" s="82">
        <v>6</v>
      </c>
      <c r="I2630" s="82">
        <v>0</v>
      </c>
    </row>
    <row r="2631">
      <c r="A2631" s="83">
        <v>10779</v>
      </c>
      <c r="B2631" s="83" t="s">
        <v>10666</v>
      </c>
      <c r="C2631" s="82" t="s">
        <v>4440</v>
      </c>
      <c r="D2631" s="83" t="s">
        <v>10668</v>
      </c>
      <c r="E2631" s="82">
        <v>0</v>
      </c>
      <c r="H2631" s="82" t="e">
        <v>#N/A</v>
      </c>
      <c r="I2631" s="82" t="e">
        <v>#N/A</v>
      </c>
    </row>
    <row r="2632">
      <c r="A2632" s="83">
        <v>10781</v>
      </c>
      <c r="B2632" s="83" t="s">
        <v>10669</v>
      </c>
      <c r="C2632" s="82" t="s">
        <v>10671</v>
      </c>
      <c r="D2632" s="83" t="s">
        <v>10672</v>
      </c>
      <c r="E2632" s="82">
        <v>0</v>
      </c>
      <c r="H2632" s="82" t="e">
        <v>#N/A</v>
      </c>
      <c r="I2632" s="82" t="e">
        <v>#N/A</v>
      </c>
    </row>
    <row r="2633">
      <c r="A2633" s="83">
        <v>10778</v>
      </c>
      <c r="B2633" s="83" t="s">
        <v>10673</v>
      </c>
      <c r="C2633" s="82" t="s">
        <v>10675</v>
      </c>
      <c r="D2633" s="83" t="s">
        <v>10676</v>
      </c>
      <c r="E2633" s="82">
        <v>10</v>
      </c>
      <c r="F2633" s="82">
        <v>8</v>
      </c>
      <c r="G2633" s="82">
        <v>3</v>
      </c>
      <c r="H2633" s="82">
        <v>3</v>
      </c>
      <c r="I2633" s="82">
        <v>0</v>
      </c>
    </row>
    <row r="2634">
      <c r="A2634" s="83">
        <v>10777</v>
      </c>
      <c r="B2634" s="83" t="s">
        <v>10677</v>
      </c>
      <c r="C2634" s="82" t="s">
        <v>10679</v>
      </c>
      <c r="D2634" s="83" t="s">
        <v>10680</v>
      </c>
      <c r="E2634" s="82">
        <v>9</v>
      </c>
      <c r="F2634" s="82">
        <v>13</v>
      </c>
      <c r="G2634" s="82">
        <v>4</v>
      </c>
      <c r="H2634" s="82">
        <v>4</v>
      </c>
      <c r="I2634" s="82">
        <v>0</v>
      </c>
    </row>
    <row r="2635">
      <c r="A2635" s="83">
        <v>10787</v>
      </c>
      <c r="B2635" s="83" t="s">
        <v>10681</v>
      </c>
      <c r="C2635" s="82" t="s">
        <v>10683</v>
      </c>
      <c r="D2635" s="83" t="s">
        <v>10684</v>
      </c>
      <c r="E2635" s="82">
        <v>0</v>
      </c>
      <c r="F2635" s="82">
        <v>0</v>
      </c>
      <c r="G2635" s="82">
        <v>2</v>
      </c>
      <c r="H2635" s="82">
        <v>2</v>
      </c>
      <c r="I2635" s="82">
        <v>0</v>
      </c>
    </row>
    <row r="2636">
      <c r="A2636" s="83">
        <v>10786</v>
      </c>
      <c r="B2636" s="83" t="s">
        <v>10685</v>
      </c>
      <c r="C2636" s="82" t="s">
        <v>10687</v>
      </c>
      <c r="D2636" s="83" t="s">
        <v>10688</v>
      </c>
      <c r="E2636" s="82">
        <v>2</v>
      </c>
      <c r="F2636" s="82">
        <v>2</v>
      </c>
      <c r="G2636" s="82">
        <v>0</v>
      </c>
      <c r="H2636" s="82">
        <v>0</v>
      </c>
      <c r="I2636" s="82">
        <v>0</v>
      </c>
    </row>
    <row r="2637">
      <c r="A2637" s="83">
        <v>10785</v>
      </c>
      <c r="B2637" s="83" t="s">
        <v>10689</v>
      </c>
      <c r="C2637" s="82" t="s">
        <v>10691</v>
      </c>
      <c r="D2637" s="83" t="s">
        <v>10692</v>
      </c>
      <c r="E2637" s="82">
        <v>8</v>
      </c>
      <c r="F2637" s="82">
        <v>9</v>
      </c>
      <c r="G2637" s="82">
        <v>3</v>
      </c>
      <c r="H2637" s="82">
        <v>3</v>
      </c>
      <c r="I2637" s="82">
        <v>0</v>
      </c>
    </row>
    <row r="2638">
      <c r="A2638" s="83">
        <v>10784</v>
      </c>
      <c r="B2638" s="83" t="s">
        <v>10693</v>
      </c>
      <c r="C2638" s="82" t="s">
        <v>10695</v>
      </c>
      <c r="D2638" s="83" t="s">
        <v>10696</v>
      </c>
      <c r="E2638" s="82">
        <v>7</v>
      </c>
      <c r="F2638" s="82">
        <v>9</v>
      </c>
      <c r="G2638" s="82">
        <v>4</v>
      </c>
      <c r="H2638" s="82">
        <v>4</v>
      </c>
      <c r="I2638" s="82">
        <v>0</v>
      </c>
    </row>
    <row r="2639">
      <c r="A2639" s="83">
        <v>10793</v>
      </c>
      <c r="B2639" s="83" t="s">
        <v>10697</v>
      </c>
      <c r="C2639" s="82" t="s">
        <v>10699</v>
      </c>
      <c r="D2639" s="83" t="s">
        <v>10700</v>
      </c>
      <c r="E2639" s="82">
        <v>0</v>
      </c>
      <c r="F2639" s="82">
        <v>16</v>
      </c>
      <c r="G2639" s="82">
        <v>2</v>
      </c>
      <c r="H2639" s="82">
        <v>2</v>
      </c>
      <c r="I2639" s="82">
        <v>0</v>
      </c>
    </row>
    <row r="2640">
      <c r="A2640" s="83">
        <v>10792</v>
      </c>
      <c r="B2640" s="83" t="s">
        <v>10701</v>
      </c>
      <c r="C2640" s="82" t="s">
        <v>10703</v>
      </c>
      <c r="D2640" s="83" t="s">
        <v>10704</v>
      </c>
      <c r="E2640" s="82">
        <v>0</v>
      </c>
      <c r="G2640" s="82">
        <v>1</v>
      </c>
      <c r="H2640" s="82">
        <v>1</v>
      </c>
      <c r="I2640" s="82">
        <v>0</v>
      </c>
    </row>
    <row r="2641">
      <c r="A2641" s="83">
        <v>10783</v>
      </c>
      <c r="B2641" s="83" t="s">
        <v>10705</v>
      </c>
      <c r="C2641" s="82" t="s">
        <v>10707</v>
      </c>
      <c r="D2641" s="83" t="s">
        <v>10708</v>
      </c>
      <c r="E2641" s="82">
        <v>2</v>
      </c>
      <c r="F2641" s="82">
        <v>16</v>
      </c>
      <c r="G2641" s="82">
        <v>3</v>
      </c>
      <c r="H2641" s="82">
        <v>3</v>
      </c>
      <c r="I2641" s="82">
        <v>0</v>
      </c>
    </row>
    <row r="2642">
      <c r="A2642" s="83">
        <v>10782</v>
      </c>
      <c r="B2642" s="83" t="s">
        <v>10709</v>
      </c>
      <c r="C2642" s="82" t="s">
        <v>10711</v>
      </c>
      <c r="D2642" s="83" t="s">
        <v>10712</v>
      </c>
      <c r="E2642" s="82">
        <v>0</v>
      </c>
      <c r="F2642" s="82">
        <v>14</v>
      </c>
      <c r="G2642" s="82">
        <v>0</v>
      </c>
      <c r="H2642" s="82" t="e">
        <v>#N/A</v>
      </c>
      <c r="I2642" s="82" t="e">
        <v>#N/A</v>
      </c>
    </row>
    <row r="2643">
      <c r="A2643" s="83">
        <v>10791</v>
      </c>
      <c r="B2643" s="83" t="s">
        <v>10713</v>
      </c>
      <c r="C2643" s="82" t="s">
        <v>10715</v>
      </c>
      <c r="D2643" s="83" t="s">
        <v>10716</v>
      </c>
      <c r="E2643" s="82">
        <v>0</v>
      </c>
      <c r="H2643" s="82" t="e">
        <v>#N/A</v>
      </c>
      <c r="I2643" s="82" t="e">
        <v>#N/A</v>
      </c>
    </row>
    <row r="2644">
      <c r="A2644" s="83">
        <v>10790</v>
      </c>
      <c r="B2644" s="83" t="s">
        <v>10717</v>
      </c>
      <c r="C2644" s="82" t="s">
        <v>10719</v>
      </c>
      <c r="D2644" s="83" t="s">
        <v>10720</v>
      </c>
      <c r="E2644" s="82">
        <v>0</v>
      </c>
      <c r="H2644" s="82" t="e">
        <v>#N/A</v>
      </c>
      <c r="I2644" s="82" t="e">
        <v>#N/A</v>
      </c>
    </row>
    <row r="2645">
      <c r="A2645" s="83">
        <v>10789</v>
      </c>
      <c r="B2645" s="83" t="s">
        <v>10721</v>
      </c>
      <c r="C2645" s="82" t="s">
        <v>10723</v>
      </c>
      <c r="D2645" s="83" t="s">
        <v>10724</v>
      </c>
      <c r="E2645" s="82">
        <v>0</v>
      </c>
      <c r="F2645" s="82">
        <v>0</v>
      </c>
      <c r="G2645" s="82">
        <v>2</v>
      </c>
      <c r="H2645" s="82">
        <v>2</v>
      </c>
      <c r="I2645" s="82">
        <v>0</v>
      </c>
    </row>
    <row r="2646">
      <c r="A2646" s="83">
        <v>10788</v>
      </c>
      <c r="B2646" s="83" t="s">
        <v>10725</v>
      </c>
      <c r="C2646" s="82" t="s">
        <v>10727</v>
      </c>
      <c r="D2646" s="83" t="s">
        <v>10728</v>
      </c>
      <c r="E2646" s="82">
        <v>2</v>
      </c>
      <c r="F2646" s="82">
        <v>3</v>
      </c>
      <c r="G2646" s="82">
        <v>1</v>
      </c>
      <c r="H2646" s="82">
        <v>1</v>
      </c>
      <c r="I2646" s="82">
        <v>0</v>
      </c>
    </row>
    <row r="2647">
      <c r="A2647" s="83">
        <v>13453</v>
      </c>
      <c r="B2647" s="83" t="s">
        <v>10729</v>
      </c>
      <c r="C2647" s="82" t="s">
        <v>10731</v>
      </c>
      <c r="D2647" s="83" t="s">
        <v>10732</v>
      </c>
      <c r="E2647" s="82">
        <v>0</v>
      </c>
      <c r="H2647" s="82" t="e">
        <v>#N/A</v>
      </c>
      <c r="I2647" s="82" t="e">
        <v>#N/A</v>
      </c>
    </row>
    <row r="2648">
      <c r="A2648" s="83">
        <v>10802</v>
      </c>
      <c r="B2648" s="83" t="s">
        <v>10734</v>
      </c>
      <c r="C2648" s="82" t="s">
        <v>10736</v>
      </c>
      <c r="D2648" s="83" t="s">
        <v>10737</v>
      </c>
      <c r="E2648" s="82">
        <v>4</v>
      </c>
      <c r="F2648" s="82">
        <v>25</v>
      </c>
      <c r="G2648" s="82">
        <v>10</v>
      </c>
      <c r="H2648" s="82">
        <v>10</v>
      </c>
      <c r="I2648" s="82">
        <v>0</v>
      </c>
    </row>
    <row r="2649">
      <c r="A2649" s="83">
        <v>10801</v>
      </c>
      <c r="B2649" s="83" t="s">
        <v>10738</v>
      </c>
      <c r="C2649" s="82" t="s">
        <v>10740</v>
      </c>
      <c r="D2649" s="83" t="s">
        <v>10741</v>
      </c>
      <c r="E2649" s="82">
        <v>4</v>
      </c>
      <c r="F2649" s="82">
        <v>35</v>
      </c>
      <c r="G2649" s="82">
        <v>10</v>
      </c>
      <c r="H2649" s="82">
        <v>10</v>
      </c>
      <c r="I2649" s="82">
        <v>0</v>
      </c>
    </row>
    <row r="2650">
      <c r="A2650" s="83">
        <v>10797</v>
      </c>
      <c r="B2650" s="83" t="s">
        <v>10742</v>
      </c>
      <c r="C2650" s="82" t="s">
        <v>10744</v>
      </c>
      <c r="D2650" s="83" t="s">
        <v>10745</v>
      </c>
      <c r="E2650" s="82">
        <v>21</v>
      </c>
      <c r="F2650" s="82">
        <v>20</v>
      </c>
      <c r="H2650" s="82">
        <v>0</v>
      </c>
      <c r="I2650" s="82">
        <v>0</v>
      </c>
    </row>
    <row r="2651">
      <c r="A2651" s="83">
        <v>10796</v>
      </c>
      <c r="B2651" s="83" t="s">
        <v>10746</v>
      </c>
      <c r="C2651" s="82" t="s">
        <v>10748</v>
      </c>
      <c r="D2651" s="83" t="s">
        <v>10749</v>
      </c>
      <c r="E2651" s="82">
        <v>15</v>
      </c>
      <c r="F2651" s="82">
        <v>20</v>
      </c>
      <c r="H2651" s="82">
        <v>0</v>
      </c>
      <c r="I2651" s="82">
        <v>0</v>
      </c>
    </row>
    <row r="2652">
      <c r="A2652" s="83">
        <v>10799</v>
      </c>
      <c r="B2652" s="83" t="s">
        <v>10750</v>
      </c>
      <c r="C2652" s="82" t="s">
        <v>10752</v>
      </c>
      <c r="D2652" s="83" t="s">
        <v>10753</v>
      </c>
      <c r="E2652" s="82">
        <v>5</v>
      </c>
      <c r="F2652" s="82">
        <v>15</v>
      </c>
      <c r="G2652" s="82">
        <v>10</v>
      </c>
      <c r="H2652" s="82">
        <v>10</v>
      </c>
      <c r="I2652" s="82">
        <v>0</v>
      </c>
    </row>
    <row r="2653">
      <c r="A2653" s="83">
        <v>10798</v>
      </c>
      <c r="B2653" s="83" t="s">
        <v>10754</v>
      </c>
      <c r="C2653" s="82" t="s">
        <v>10756</v>
      </c>
      <c r="D2653" s="83" t="s">
        <v>10757</v>
      </c>
      <c r="E2653" s="82">
        <v>5</v>
      </c>
      <c r="F2653" s="82">
        <v>18</v>
      </c>
      <c r="G2653" s="82">
        <v>9</v>
      </c>
      <c r="H2653" s="82">
        <v>9</v>
      </c>
      <c r="I2653" s="82">
        <v>0</v>
      </c>
    </row>
    <row r="2654">
      <c r="A2654" s="83">
        <v>10804</v>
      </c>
      <c r="B2654" s="83" t="s">
        <v>10758</v>
      </c>
      <c r="C2654" s="82" t="s">
        <v>10760</v>
      </c>
      <c r="D2654" s="83" t="s">
        <v>10761</v>
      </c>
      <c r="E2654" s="82">
        <v>0</v>
      </c>
      <c r="H2654" s="82" t="e">
        <v>#N/A</v>
      </c>
      <c r="I2654" s="82" t="e">
        <v>#N/A</v>
      </c>
    </row>
    <row r="2655">
      <c r="A2655" s="83">
        <v>10795</v>
      </c>
      <c r="B2655" s="83" t="s">
        <v>10762</v>
      </c>
      <c r="C2655" s="82" t="s">
        <v>10764</v>
      </c>
      <c r="D2655" s="83" t="s">
        <v>10765</v>
      </c>
      <c r="E2655" s="82">
        <v>4</v>
      </c>
      <c r="F2655" s="82">
        <v>4</v>
      </c>
      <c r="G2655" s="82">
        <v>3</v>
      </c>
      <c r="H2655" s="82">
        <v>3</v>
      </c>
      <c r="I2655" s="82">
        <v>0</v>
      </c>
    </row>
    <row r="2656">
      <c r="A2656" s="83">
        <v>10794</v>
      </c>
      <c r="B2656" s="83" t="s">
        <v>10766</v>
      </c>
      <c r="C2656" s="82" t="s">
        <v>10768</v>
      </c>
      <c r="D2656" s="83" t="s">
        <v>10769</v>
      </c>
      <c r="E2656" s="82">
        <v>4</v>
      </c>
      <c r="F2656" s="82">
        <v>14</v>
      </c>
      <c r="G2656" s="82">
        <v>2</v>
      </c>
      <c r="H2656" s="82">
        <v>2</v>
      </c>
      <c r="I2656" s="82">
        <v>0</v>
      </c>
    </row>
    <row r="2657">
      <c r="A2657" s="83">
        <v>11163</v>
      </c>
      <c r="B2657" s="83" t="s">
        <v>10770</v>
      </c>
      <c r="C2657" s="82" t="s">
        <v>10772</v>
      </c>
      <c r="D2657" s="83" t="s">
        <v>10773</v>
      </c>
      <c r="E2657" s="82">
        <v>0</v>
      </c>
      <c r="H2657" s="82" t="e">
        <v>#N/A</v>
      </c>
      <c r="I2657" s="82" t="e">
        <v>#N/A</v>
      </c>
    </row>
    <row r="2658">
      <c r="A2658" s="83">
        <v>10803</v>
      </c>
      <c r="B2658" s="83" t="s">
        <v>10774</v>
      </c>
      <c r="C2658" s="82" t="s">
        <v>10776</v>
      </c>
      <c r="D2658" s="83" t="s">
        <v>10777</v>
      </c>
      <c r="E2658" s="82">
        <v>0</v>
      </c>
      <c r="H2658" s="82" t="e">
        <v>#N/A</v>
      </c>
      <c r="I2658" s="82" t="e">
        <v>#N/A</v>
      </c>
    </row>
    <row r="2659">
      <c r="A2659" s="83">
        <v>11162</v>
      </c>
      <c r="B2659" s="83" t="s">
        <v>10778</v>
      </c>
      <c r="C2659" s="82" t="s">
        <v>10780</v>
      </c>
      <c r="D2659" s="83" t="s">
        <v>10781</v>
      </c>
      <c r="E2659" s="82">
        <v>0</v>
      </c>
      <c r="H2659" s="82" t="e">
        <v>#N/A</v>
      </c>
      <c r="I2659" s="82" t="e">
        <v>#N/A</v>
      </c>
    </row>
    <row r="2660">
      <c r="A2660" s="83">
        <v>10800</v>
      </c>
      <c r="B2660" s="83" t="s">
        <v>10782</v>
      </c>
      <c r="C2660" s="82" t="s">
        <v>10784</v>
      </c>
      <c r="D2660" s="83" t="s">
        <v>10785</v>
      </c>
      <c r="E2660" s="82">
        <v>0</v>
      </c>
      <c r="H2660" s="82" t="e">
        <v>#N/A</v>
      </c>
      <c r="I2660" s="82" t="e">
        <v>#N/A</v>
      </c>
    </row>
    <row r="2661">
      <c r="A2661" s="83">
        <v>10810</v>
      </c>
      <c r="B2661" s="83" t="s">
        <v>10786</v>
      </c>
      <c r="C2661" s="82" t="s">
        <v>10788</v>
      </c>
      <c r="D2661" s="83" t="s">
        <v>10789</v>
      </c>
      <c r="E2661" s="82">
        <v>10</v>
      </c>
      <c r="G2661" s="82">
        <v>1</v>
      </c>
      <c r="H2661" s="82">
        <v>1</v>
      </c>
      <c r="I2661" s="82">
        <v>0</v>
      </c>
    </row>
    <row r="2662">
      <c r="A2662" s="83">
        <v>10809</v>
      </c>
      <c r="B2662" s="83" t="s">
        <v>10790</v>
      </c>
      <c r="C2662" s="82" t="s">
        <v>10792</v>
      </c>
      <c r="D2662" s="83" t="s">
        <v>10793</v>
      </c>
      <c r="E2662" s="82">
        <v>7</v>
      </c>
      <c r="G2662" s="82">
        <v>10</v>
      </c>
      <c r="H2662" s="82">
        <v>10</v>
      </c>
      <c r="I2662" s="82">
        <v>0</v>
      </c>
    </row>
    <row r="2663">
      <c r="A2663" s="83">
        <v>10805</v>
      </c>
      <c r="B2663" s="83" t="s">
        <v>10794</v>
      </c>
      <c r="C2663" s="82" t="s">
        <v>10796</v>
      </c>
      <c r="D2663" s="83" t="s">
        <v>10797</v>
      </c>
      <c r="E2663" s="82">
        <v>0</v>
      </c>
      <c r="F2663" s="82">
        <v>32</v>
      </c>
      <c r="G2663" s="82">
        <v>4</v>
      </c>
      <c r="H2663" s="82">
        <v>4</v>
      </c>
      <c r="I2663" s="82">
        <v>0</v>
      </c>
    </row>
    <row r="2664">
      <c r="A2664" s="83">
        <v>10808</v>
      </c>
      <c r="B2664" s="83" t="s">
        <v>10798</v>
      </c>
      <c r="C2664" s="82" t="s">
        <v>10800</v>
      </c>
      <c r="D2664" s="83" t="s">
        <v>10801</v>
      </c>
      <c r="E2664" s="82">
        <v>0</v>
      </c>
      <c r="H2664" s="82" t="e">
        <v>#N/A</v>
      </c>
      <c r="I2664" s="82" t="e">
        <v>#N/A</v>
      </c>
    </row>
    <row r="2665">
      <c r="A2665" s="83">
        <v>10807</v>
      </c>
      <c r="B2665" s="83" t="s">
        <v>10802</v>
      </c>
      <c r="C2665" s="82" t="s">
        <v>10804</v>
      </c>
      <c r="D2665" s="83" t="s">
        <v>10805</v>
      </c>
      <c r="E2665" s="82">
        <v>0</v>
      </c>
      <c r="H2665" s="82" t="e">
        <v>#N/A</v>
      </c>
      <c r="I2665" s="82" t="e">
        <v>#N/A</v>
      </c>
    </row>
    <row r="2666">
      <c r="A2666" s="83">
        <v>10812</v>
      </c>
      <c r="B2666" s="83" t="s">
        <v>10806</v>
      </c>
      <c r="C2666" s="82" t="s">
        <v>10808</v>
      </c>
      <c r="D2666" s="83" t="s">
        <v>10809</v>
      </c>
      <c r="E2666" s="82">
        <v>0</v>
      </c>
      <c r="H2666" s="82" t="e">
        <v>#N/A</v>
      </c>
      <c r="I2666" s="82" t="e">
        <v>#N/A</v>
      </c>
    </row>
    <row r="2667">
      <c r="A2667" s="83">
        <v>10811</v>
      </c>
      <c r="B2667" s="83" t="s">
        <v>10810</v>
      </c>
      <c r="C2667" s="82" t="s">
        <v>10812</v>
      </c>
      <c r="D2667" s="83" t="s">
        <v>10813</v>
      </c>
      <c r="E2667" s="82">
        <v>0</v>
      </c>
      <c r="H2667" s="82" t="e">
        <v>#N/A</v>
      </c>
      <c r="I2667" s="82" t="e">
        <v>#N/A</v>
      </c>
    </row>
    <row r="2668">
      <c r="A2668" s="83">
        <v>12985</v>
      </c>
      <c r="B2668" s="83" t="s">
        <v>10814</v>
      </c>
      <c r="C2668" s="82" t="s">
        <v>10816</v>
      </c>
      <c r="D2668" s="83" t="s">
        <v>10817</v>
      </c>
      <c r="E2668" s="82">
        <v>0</v>
      </c>
      <c r="F2668" s="82">
        <v>11</v>
      </c>
      <c r="G2668" s="82">
        <v>1</v>
      </c>
      <c r="H2668" s="82">
        <v>1</v>
      </c>
      <c r="I2668" s="82">
        <v>0</v>
      </c>
    </row>
    <row r="2669">
      <c r="A2669" s="83">
        <v>12986</v>
      </c>
      <c r="B2669" s="83" t="s">
        <v>10819</v>
      </c>
      <c r="C2669" s="82" t="s">
        <v>10821</v>
      </c>
      <c r="D2669" s="83" t="s">
        <v>10822</v>
      </c>
      <c r="E2669" s="82">
        <v>0</v>
      </c>
      <c r="F2669" s="82">
        <v>20</v>
      </c>
      <c r="G2669" s="82">
        <v>1</v>
      </c>
      <c r="H2669" s="82">
        <v>1</v>
      </c>
      <c r="I2669" s="82">
        <v>0</v>
      </c>
    </row>
    <row r="2670">
      <c r="A2670" s="82">
        <v>14016</v>
      </c>
      <c r="B2670" s="82" t="s">
        <v>11517</v>
      </c>
      <c r="C2670" s="82" t="s">
        <v>11519</v>
      </c>
      <c r="D2670" s="82" t="s">
        <v>11520</v>
      </c>
      <c r="E2670" s="82">
        <v>0</v>
      </c>
      <c r="H2670" s="82" t="e">
        <v>#N/A</v>
      </c>
      <c r="I2670" s="82" t="e">
        <v>#N/A</v>
      </c>
    </row>
    <row r="2671">
      <c r="A2671" s="82">
        <v>14017</v>
      </c>
      <c r="B2671" s="82" t="s">
        <v>11521</v>
      </c>
      <c r="C2671" s="82" t="s">
        <v>11523</v>
      </c>
      <c r="D2671" s="82" t="s">
        <v>11524</v>
      </c>
      <c r="E2671" s="82">
        <v>0</v>
      </c>
      <c r="H2671" s="82" t="e">
        <v>#N/A</v>
      </c>
      <c r="I2671" s="82" t="e">
        <v>#N/A</v>
      </c>
    </row>
    <row r="2672">
      <c r="A2672" s="82">
        <v>14018</v>
      </c>
      <c r="B2672" s="82" t="s">
        <v>11525</v>
      </c>
      <c r="C2672" s="82" t="s">
        <v>11527</v>
      </c>
      <c r="D2672" s="82" t="s">
        <v>11528</v>
      </c>
      <c r="E2672" s="82">
        <v>0</v>
      </c>
      <c r="H2672" s="82" t="e">
        <v>#N/A</v>
      </c>
      <c r="I2672" s="82" t="e">
        <v>#N/A</v>
      </c>
    </row>
    <row r="2673">
      <c r="A2673" s="83">
        <v>12792</v>
      </c>
      <c r="B2673" s="83" t="s">
        <v>10824</v>
      </c>
      <c r="C2673" s="82" t="s">
        <v>10826</v>
      </c>
      <c r="D2673" s="83" t="s">
        <v>10827</v>
      </c>
      <c r="E2673" s="82">
        <v>0</v>
      </c>
      <c r="F2673" s="82">
        <v>9</v>
      </c>
      <c r="G2673" s="82">
        <v>2</v>
      </c>
      <c r="H2673" s="82">
        <v>2</v>
      </c>
      <c r="I2673" s="82">
        <v>0</v>
      </c>
    </row>
    <row r="2674">
      <c r="A2674" s="83">
        <v>13523</v>
      </c>
      <c r="B2674" s="83" t="s">
        <v>10829</v>
      </c>
      <c r="C2674" s="82" t="s">
        <v>10831</v>
      </c>
      <c r="D2674" s="83" t="s">
        <v>10832</v>
      </c>
      <c r="E2674" s="82">
        <v>0</v>
      </c>
      <c r="H2674" s="82" t="e">
        <v>#N/A</v>
      </c>
      <c r="I2674" s="82" t="e">
        <v>#N/A</v>
      </c>
    </row>
    <row r="2675">
      <c r="A2675" s="83">
        <v>11957</v>
      </c>
      <c r="B2675" s="83" t="s">
        <v>10833</v>
      </c>
      <c r="C2675" s="82" t="s">
        <v>10835</v>
      </c>
      <c r="D2675" s="83" t="s">
        <v>10836</v>
      </c>
      <c r="E2675" s="82">
        <v>0</v>
      </c>
      <c r="H2675" s="82" t="e">
        <v>#N/A</v>
      </c>
      <c r="I2675" s="82" t="e">
        <v>#N/A</v>
      </c>
    </row>
    <row r="2676">
      <c r="A2676" s="83">
        <v>12865</v>
      </c>
      <c r="B2676" s="83" t="s">
        <v>10837</v>
      </c>
      <c r="C2676" s="82" t="s">
        <v>10839</v>
      </c>
      <c r="D2676" s="83" t="s">
        <v>10840</v>
      </c>
      <c r="E2676" s="82">
        <v>0</v>
      </c>
      <c r="H2676" s="82" t="e">
        <v>#N/A</v>
      </c>
      <c r="I2676" s="82" t="e">
        <v>#N/A</v>
      </c>
    </row>
    <row r="2677">
      <c r="A2677" s="83">
        <v>13535</v>
      </c>
      <c r="B2677" s="83" t="s">
        <v>10842</v>
      </c>
      <c r="C2677" s="82" t="s">
        <v>10844</v>
      </c>
      <c r="D2677" s="83" t="s">
        <v>10845</v>
      </c>
      <c r="E2677" s="82">
        <v>0</v>
      </c>
      <c r="H2677" s="82" t="e">
        <v>#N/A</v>
      </c>
      <c r="I2677" s="82" t="e">
        <v>#N/A</v>
      </c>
    </row>
    <row r="2678">
      <c r="A2678" s="83">
        <v>11244</v>
      </c>
      <c r="B2678" s="83" t="s">
        <v>10846</v>
      </c>
      <c r="C2678" s="82" t="s">
        <v>10848</v>
      </c>
      <c r="D2678" s="83" t="s">
        <v>10849</v>
      </c>
      <c r="E2678" s="82">
        <v>14</v>
      </c>
      <c r="F2678" s="82">
        <v>56</v>
      </c>
      <c r="G2678" s="82">
        <v>10</v>
      </c>
      <c r="H2678" s="82">
        <v>10</v>
      </c>
      <c r="I2678" s="82">
        <v>0</v>
      </c>
    </row>
    <row r="2679">
      <c r="A2679" s="83">
        <v>11243</v>
      </c>
      <c r="B2679" s="83" t="s">
        <v>10850</v>
      </c>
      <c r="C2679" s="82" t="s">
        <v>10852</v>
      </c>
      <c r="D2679" s="83" t="s">
        <v>10853</v>
      </c>
      <c r="E2679" s="82">
        <v>8</v>
      </c>
      <c r="F2679" s="82">
        <v>56</v>
      </c>
      <c r="G2679" s="82">
        <v>5</v>
      </c>
      <c r="H2679" s="82">
        <v>5</v>
      </c>
      <c r="I2679" s="82">
        <v>0</v>
      </c>
    </row>
    <row r="2680">
      <c r="A2680" s="83">
        <v>12095</v>
      </c>
      <c r="B2680" s="83" t="s">
        <v>10854</v>
      </c>
      <c r="C2680" s="82" t="s">
        <v>10856</v>
      </c>
      <c r="D2680" s="83" t="s">
        <v>10857</v>
      </c>
      <c r="E2680" s="82">
        <v>1</v>
      </c>
      <c r="F2680" s="82">
        <v>4</v>
      </c>
      <c r="G2680" s="82">
        <v>1</v>
      </c>
      <c r="H2680" s="82">
        <v>1</v>
      </c>
      <c r="I2680" s="82">
        <v>0</v>
      </c>
    </row>
    <row r="2681">
      <c r="A2681" s="83">
        <v>12094</v>
      </c>
      <c r="B2681" s="83" t="s">
        <v>10858</v>
      </c>
      <c r="C2681" s="82" t="s">
        <v>10860</v>
      </c>
      <c r="D2681" s="83" t="s">
        <v>10861</v>
      </c>
      <c r="E2681" s="82">
        <v>2</v>
      </c>
      <c r="F2681" s="82">
        <v>2</v>
      </c>
      <c r="G2681" s="82">
        <v>2</v>
      </c>
      <c r="H2681" s="82">
        <v>2</v>
      </c>
      <c r="I2681" s="82">
        <v>0</v>
      </c>
    </row>
    <row r="2682">
      <c r="A2682" s="83">
        <v>12064</v>
      </c>
      <c r="B2682" s="83" t="s">
        <v>10862</v>
      </c>
      <c r="C2682" s="82" t="s">
        <v>10864</v>
      </c>
      <c r="D2682" s="83" t="s">
        <v>10865</v>
      </c>
      <c r="E2682" s="82">
        <v>3</v>
      </c>
      <c r="F2682" s="82">
        <v>12</v>
      </c>
      <c r="H2682" s="82">
        <v>0</v>
      </c>
      <c r="I2682" s="82">
        <v>0</v>
      </c>
    </row>
    <row r="2683">
      <c r="A2683" s="83">
        <v>12063</v>
      </c>
      <c r="B2683" s="83" t="s">
        <v>10866</v>
      </c>
      <c r="C2683" s="82" t="s">
        <v>10868</v>
      </c>
      <c r="D2683" s="83" t="s">
        <v>10869</v>
      </c>
      <c r="E2683" s="82">
        <v>3</v>
      </c>
      <c r="F2683" s="82">
        <v>12</v>
      </c>
      <c r="H2683" s="82">
        <v>0</v>
      </c>
      <c r="I2683" s="82">
        <v>0</v>
      </c>
    </row>
    <row r="2684">
      <c r="A2684" s="83">
        <v>12062</v>
      </c>
      <c r="B2684" s="83" t="s">
        <v>10870</v>
      </c>
      <c r="C2684" s="82" t="s">
        <v>10872</v>
      </c>
      <c r="D2684" s="83" t="s">
        <v>10873</v>
      </c>
      <c r="E2684" s="82">
        <v>0</v>
      </c>
      <c r="H2684" s="82" t="e">
        <v>#N/A</v>
      </c>
      <c r="I2684" s="82" t="e">
        <v>#N/A</v>
      </c>
    </row>
    <row r="2685">
      <c r="A2685" s="83">
        <v>12061</v>
      </c>
      <c r="B2685" s="83" t="s">
        <v>10874</v>
      </c>
      <c r="C2685" s="82" t="s">
        <v>10876</v>
      </c>
      <c r="D2685" s="83" t="s">
        <v>10877</v>
      </c>
      <c r="E2685" s="82">
        <v>0</v>
      </c>
      <c r="H2685" s="82" t="e">
        <v>#N/A</v>
      </c>
      <c r="I2685" s="82" t="e">
        <v>#N/A</v>
      </c>
    </row>
    <row r="2686">
      <c r="A2686" s="83">
        <v>12405</v>
      </c>
      <c r="B2686" s="83" t="s">
        <v>10878</v>
      </c>
      <c r="C2686" s="82" t="s">
        <v>10880</v>
      </c>
      <c r="D2686" s="83" t="s">
        <v>10881</v>
      </c>
      <c r="E2686" s="82">
        <v>6</v>
      </c>
      <c r="G2686" s="82">
        <v>1</v>
      </c>
      <c r="H2686" s="82">
        <v>1</v>
      </c>
      <c r="I2686" s="82">
        <v>0</v>
      </c>
    </row>
    <row r="2687">
      <c r="A2687" s="83">
        <v>12404</v>
      </c>
      <c r="B2687" s="83" t="s">
        <v>10882</v>
      </c>
      <c r="C2687" s="82" t="s">
        <v>10884</v>
      </c>
      <c r="D2687" s="83" t="s">
        <v>10885</v>
      </c>
      <c r="E2687" s="82">
        <v>7</v>
      </c>
      <c r="G2687" s="82">
        <v>0</v>
      </c>
      <c r="H2687" s="82">
        <v>0</v>
      </c>
      <c r="I2687" s="82">
        <v>0</v>
      </c>
    </row>
    <row r="2688">
      <c r="A2688" s="83">
        <v>12427</v>
      </c>
      <c r="B2688" s="83" t="s">
        <v>10886</v>
      </c>
      <c r="C2688" s="82" t="s">
        <v>10888</v>
      </c>
      <c r="D2688" s="83" t="s">
        <v>10889</v>
      </c>
      <c r="E2688" s="82">
        <v>4</v>
      </c>
      <c r="F2688" s="82">
        <v>14</v>
      </c>
      <c r="G2688" s="82">
        <v>6</v>
      </c>
      <c r="H2688" s="82">
        <v>6</v>
      </c>
      <c r="I2688" s="82">
        <v>0</v>
      </c>
    </row>
    <row r="2689">
      <c r="A2689" s="83">
        <v>12426</v>
      </c>
      <c r="B2689" s="83" t="s">
        <v>10890</v>
      </c>
      <c r="C2689" s="82" t="s">
        <v>10892</v>
      </c>
      <c r="D2689" s="83" t="s">
        <v>10893</v>
      </c>
      <c r="E2689" s="82">
        <v>5</v>
      </c>
      <c r="F2689" s="82">
        <v>14</v>
      </c>
      <c r="G2689" s="82">
        <v>7</v>
      </c>
      <c r="H2689" s="82">
        <v>7</v>
      </c>
      <c r="I2689" s="82">
        <v>0</v>
      </c>
    </row>
    <row r="2690">
      <c r="A2690" s="83">
        <v>12443</v>
      </c>
      <c r="B2690" s="83" t="s">
        <v>10894</v>
      </c>
      <c r="C2690" s="82" t="s">
        <v>10896</v>
      </c>
      <c r="D2690" s="83" t="s">
        <v>10897</v>
      </c>
      <c r="E2690" s="82">
        <v>0</v>
      </c>
      <c r="H2690" s="82" t="e">
        <v>#N/A</v>
      </c>
      <c r="I2690" s="82" t="e">
        <v>#N/A</v>
      </c>
    </row>
    <row r="2691">
      <c r="A2691" s="83">
        <v>12442</v>
      </c>
      <c r="B2691" s="83" t="s">
        <v>10898</v>
      </c>
      <c r="C2691" s="82" t="s">
        <v>10900</v>
      </c>
      <c r="D2691" s="83" t="s">
        <v>10901</v>
      </c>
      <c r="E2691" s="82">
        <v>0</v>
      </c>
      <c r="H2691" s="82" t="e">
        <v>#N/A</v>
      </c>
      <c r="I2691" s="82" t="e">
        <v>#N/A</v>
      </c>
    </row>
    <row r="2692">
      <c r="A2692" s="83">
        <v>12445</v>
      </c>
      <c r="B2692" s="83" t="s">
        <v>10902</v>
      </c>
      <c r="C2692" s="82" t="s">
        <v>10904</v>
      </c>
      <c r="D2692" s="83" t="s">
        <v>10905</v>
      </c>
      <c r="E2692" s="82">
        <v>2</v>
      </c>
      <c r="F2692" s="82">
        <v>7</v>
      </c>
      <c r="G2692" s="82">
        <v>1</v>
      </c>
      <c r="H2692" s="82">
        <v>1</v>
      </c>
      <c r="I2692" s="82">
        <v>0</v>
      </c>
    </row>
    <row r="2693">
      <c r="A2693" s="83">
        <v>12444</v>
      </c>
      <c r="B2693" s="83" t="s">
        <v>10906</v>
      </c>
      <c r="C2693" s="82" t="s">
        <v>10908</v>
      </c>
      <c r="D2693" s="83" t="s">
        <v>10909</v>
      </c>
      <c r="E2693" s="82">
        <v>0</v>
      </c>
      <c r="F2693" s="82">
        <v>8</v>
      </c>
      <c r="G2693" s="82">
        <v>3</v>
      </c>
      <c r="H2693" s="82">
        <v>3</v>
      </c>
      <c r="I2693" s="82">
        <v>0</v>
      </c>
    </row>
    <row r="2694">
      <c r="A2694" s="83">
        <v>11246</v>
      </c>
      <c r="B2694" s="83" t="s">
        <v>10910</v>
      </c>
      <c r="C2694" s="82" t="s">
        <v>10912</v>
      </c>
      <c r="D2694" s="83" t="s">
        <v>10913</v>
      </c>
      <c r="E2694" s="82">
        <v>2</v>
      </c>
      <c r="F2694" s="82">
        <v>7</v>
      </c>
      <c r="G2694" s="82">
        <v>10</v>
      </c>
      <c r="H2694" s="82">
        <v>10</v>
      </c>
      <c r="I2694" s="82">
        <v>0</v>
      </c>
    </row>
    <row r="2695">
      <c r="A2695" s="83">
        <v>11245</v>
      </c>
      <c r="B2695" s="83" t="s">
        <v>10914</v>
      </c>
      <c r="C2695" s="82" t="s">
        <v>10916</v>
      </c>
      <c r="D2695" s="83" t="s">
        <v>10917</v>
      </c>
      <c r="E2695" s="82">
        <v>1</v>
      </c>
      <c r="F2695" s="82">
        <v>6</v>
      </c>
      <c r="G2695" s="82">
        <v>6</v>
      </c>
      <c r="H2695" s="82">
        <v>6</v>
      </c>
      <c r="I2695" s="82">
        <v>0</v>
      </c>
    </row>
    <row r="2696">
      <c r="A2696" s="83">
        <v>12429</v>
      </c>
      <c r="B2696" s="83" t="s">
        <v>10918</v>
      </c>
      <c r="C2696" s="82" t="s">
        <v>10920</v>
      </c>
      <c r="D2696" s="83" t="s">
        <v>10921</v>
      </c>
      <c r="E2696" s="82">
        <v>0</v>
      </c>
      <c r="H2696" s="82" t="e">
        <v>#N/A</v>
      </c>
      <c r="I2696" s="82" t="e">
        <v>#N/A</v>
      </c>
    </row>
    <row r="2697">
      <c r="A2697" s="83">
        <v>12428</v>
      </c>
      <c r="B2697" s="83" t="s">
        <v>10922</v>
      </c>
      <c r="C2697" s="82" t="s">
        <v>10924</v>
      </c>
      <c r="D2697" s="83" t="s">
        <v>10925</v>
      </c>
      <c r="E2697" s="82">
        <v>0</v>
      </c>
      <c r="H2697" s="82" t="e">
        <v>#N/A</v>
      </c>
      <c r="I2697" s="82" t="e">
        <v>#N/A</v>
      </c>
    </row>
    <row r="2698">
      <c r="A2698" s="83">
        <v>12066</v>
      </c>
      <c r="B2698" s="83" t="s">
        <v>10926</v>
      </c>
      <c r="C2698" s="82" t="s">
        <v>10928</v>
      </c>
      <c r="D2698" s="83" t="s">
        <v>10929</v>
      </c>
      <c r="E2698" s="82">
        <v>0</v>
      </c>
      <c r="H2698" s="82" t="e">
        <v>#N/A</v>
      </c>
      <c r="I2698" s="82" t="e">
        <v>#N/A</v>
      </c>
    </row>
    <row r="2699">
      <c r="A2699" s="83">
        <v>12065</v>
      </c>
      <c r="B2699" s="83" t="s">
        <v>10930</v>
      </c>
      <c r="C2699" s="82" t="s">
        <v>10932</v>
      </c>
      <c r="D2699" s="83" t="s">
        <v>10933</v>
      </c>
      <c r="E2699" s="82">
        <v>0</v>
      </c>
      <c r="H2699" s="82" t="e">
        <v>#N/A</v>
      </c>
      <c r="I2699" s="82" t="e">
        <v>#N/A</v>
      </c>
    </row>
    <row r="2700">
      <c r="A2700" s="83">
        <v>12462</v>
      </c>
      <c r="B2700" s="83" t="s">
        <v>10934</v>
      </c>
      <c r="C2700" s="82" t="s">
        <v>10936</v>
      </c>
      <c r="D2700" s="83" t="s">
        <v>10937</v>
      </c>
      <c r="E2700" s="82">
        <v>0</v>
      </c>
      <c r="H2700" s="82" t="e">
        <v>#N/A</v>
      </c>
      <c r="I2700" s="82" t="e">
        <v>#N/A</v>
      </c>
    </row>
    <row r="2701">
      <c r="A2701" s="83">
        <v>12406</v>
      </c>
      <c r="B2701" s="83" t="s">
        <v>10938</v>
      </c>
      <c r="C2701" s="82" t="s">
        <v>10940</v>
      </c>
      <c r="D2701" s="83" t="s">
        <v>10941</v>
      </c>
      <c r="E2701" s="82">
        <v>0</v>
      </c>
      <c r="H2701" s="82" t="e">
        <v>#N/A</v>
      </c>
      <c r="I2701" s="82" t="e">
        <v>#N/A</v>
      </c>
    </row>
    <row r="2702">
      <c r="A2702" s="83">
        <v>12807</v>
      </c>
      <c r="B2702" s="83" t="s">
        <v>10942</v>
      </c>
      <c r="C2702" s="82" t="s">
        <v>10944</v>
      </c>
      <c r="D2702" s="83" t="s">
        <v>10944</v>
      </c>
      <c r="E2702" s="82">
        <v>0</v>
      </c>
      <c r="F2702" s="82">
        <v>10</v>
      </c>
      <c r="G2702" s="82">
        <v>1</v>
      </c>
      <c r="H2702" s="82">
        <v>1</v>
      </c>
      <c r="I2702" s="82">
        <v>0</v>
      </c>
    </row>
    <row r="2703">
      <c r="A2703" s="83">
        <v>12808</v>
      </c>
      <c r="B2703" s="83" t="s">
        <v>10946</v>
      </c>
      <c r="C2703" s="82" t="s">
        <v>10948</v>
      </c>
      <c r="D2703" s="83" t="s">
        <v>10948</v>
      </c>
      <c r="E2703" s="82">
        <v>0</v>
      </c>
      <c r="F2703" s="82">
        <v>60</v>
      </c>
      <c r="G2703" s="82">
        <v>4</v>
      </c>
      <c r="H2703" s="82">
        <v>4</v>
      </c>
      <c r="I2703" s="82">
        <v>0</v>
      </c>
    </row>
    <row r="2704">
      <c r="A2704" s="83">
        <v>12809</v>
      </c>
      <c r="B2704" s="83" t="s">
        <v>10950</v>
      </c>
      <c r="C2704" s="82" t="s">
        <v>10952</v>
      </c>
      <c r="D2704" s="83" t="s">
        <v>10953</v>
      </c>
      <c r="E2704" s="82">
        <v>0</v>
      </c>
      <c r="H2704" s="82" t="e">
        <v>#N/A</v>
      </c>
      <c r="I2704" s="82" t="e">
        <v>#N/A</v>
      </c>
    </row>
    <row r="2705">
      <c r="A2705" s="83">
        <v>12864</v>
      </c>
      <c r="B2705" s="83" t="s">
        <v>10955</v>
      </c>
      <c r="C2705" s="82" t="s">
        <v>10957</v>
      </c>
      <c r="D2705" s="83" t="s">
        <v>10402</v>
      </c>
      <c r="E2705" s="82">
        <v>0</v>
      </c>
      <c r="H2705" s="82" t="e">
        <v>#N/A</v>
      </c>
      <c r="I2705" s="82" t="e">
        <v>#N/A</v>
      </c>
    </row>
    <row r="2706">
      <c r="A2706" s="83">
        <v>10345</v>
      </c>
      <c r="B2706" s="83" t="s">
        <v>10959</v>
      </c>
      <c r="C2706" s="82" t="s">
        <v>10961</v>
      </c>
      <c r="D2706" s="83" t="s">
        <v>10962</v>
      </c>
      <c r="E2706" s="82">
        <v>0</v>
      </c>
      <c r="G2706" s="82">
        <v>3</v>
      </c>
      <c r="H2706" s="82">
        <v>3</v>
      </c>
      <c r="I2706" s="82">
        <v>0</v>
      </c>
    </row>
    <row r="2707">
      <c r="A2707" s="83">
        <v>10342</v>
      </c>
      <c r="B2707" s="83" t="s">
        <v>10963</v>
      </c>
      <c r="C2707" s="82" t="s">
        <v>10965</v>
      </c>
      <c r="D2707" s="83" t="s">
        <v>10966</v>
      </c>
      <c r="E2707" s="82">
        <v>1</v>
      </c>
      <c r="F2707" s="82">
        <v>28</v>
      </c>
      <c r="G2707" s="82">
        <v>10</v>
      </c>
      <c r="H2707" s="82">
        <v>10</v>
      </c>
      <c r="I2707" s="82">
        <v>0</v>
      </c>
    </row>
    <row r="2708">
      <c r="A2708" s="83">
        <v>10341</v>
      </c>
      <c r="B2708" s="83" t="s">
        <v>10967</v>
      </c>
      <c r="C2708" s="82" t="s">
        <v>10969</v>
      </c>
      <c r="D2708" s="83" t="s">
        <v>10970</v>
      </c>
      <c r="E2708" s="82">
        <v>0</v>
      </c>
      <c r="F2708" s="82">
        <v>29</v>
      </c>
      <c r="G2708" s="82">
        <v>11</v>
      </c>
      <c r="H2708" s="82">
        <v>11</v>
      </c>
      <c r="I2708" s="82">
        <v>0</v>
      </c>
    </row>
    <row r="2709">
      <c r="A2709" s="83">
        <v>13016</v>
      </c>
      <c r="B2709" s="83" t="s">
        <v>10971</v>
      </c>
      <c r="C2709" s="82" t="s">
        <v>10973</v>
      </c>
      <c r="D2709" s="83" t="s">
        <v>10974</v>
      </c>
      <c r="E2709" s="82">
        <v>0</v>
      </c>
      <c r="H2709" s="82" t="e">
        <v>#N/A</v>
      </c>
      <c r="I2709" s="82" t="e">
        <v>#N/A</v>
      </c>
    </row>
    <row r="2710">
      <c r="A2710" s="83">
        <v>13015</v>
      </c>
      <c r="B2710" s="83" t="s">
        <v>10975</v>
      </c>
      <c r="C2710" s="82" t="s">
        <v>10977</v>
      </c>
      <c r="D2710" s="83" t="s">
        <v>10978</v>
      </c>
      <c r="E2710" s="82">
        <v>0</v>
      </c>
      <c r="H2710" s="82" t="e">
        <v>#N/A</v>
      </c>
      <c r="I2710" s="82" t="e">
        <v>#N/A</v>
      </c>
    </row>
    <row r="2711">
      <c r="A2711" s="83">
        <v>10346</v>
      </c>
      <c r="B2711" s="83" t="s">
        <v>10979</v>
      </c>
      <c r="C2711" s="82" t="s">
        <v>10981</v>
      </c>
      <c r="D2711" s="83" t="s">
        <v>10982</v>
      </c>
      <c r="E2711" s="82">
        <v>0</v>
      </c>
      <c r="F2711" s="82">
        <v>4</v>
      </c>
      <c r="G2711" s="82">
        <v>4</v>
      </c>
      <c r="H2711" s="82">
        <v>4</v>
      </c>
      <c r="I2711" s="82">
        <v>0</v>
      </c>
    </row>
    <row r="2712">
      <c r="A2712" s="83">
        <v>10331</v>
      </c>
      <c r="B2712" s="83" t="s">
        <v>10983</v>
      </c>
      <c r="C2712" s="82" t="s">
        <v>10985</v>
      </c>
      <c r="D2712" s="83" t="s">
        <v>10986</v>
      </c>
      <c r="E2712" s="82">
        <v>0</v>
      </c>
      <c r="F2712" s="82">
        <v>100</v>
      </c>
      <c r="G2712" s="82">
        <v>0</v>
      </c>
      <c r="H2712" s="82" t="e">
        <v>#N/A</v>
      </c>
      <c r="I2712" s="82" t="e">
        <v>#N/A</v>
      </c>
    </row>
    <row r="2713">
      <c r="A2713" s="83">
        <v>10330</v>
      </c>
      <c r="B2713" s="83" t="s">
        <v>10987</v>
      </c>
      <c r="C2713" s="82" t="s">
        <v>10989</v>
      </c>
      <c r="D2713" s="83" t="s">
        <v>10990</v>
      </c>
      <c r="E2713" s="82">
        <v>2</v>
      </c>
      <c r="F2713" s="82">
        <v>100</v>
      </c>
      <c r="G2713" s="82">
        <v>1</v>
      </c>
      <c r="H2713" s="82">
        <v>1</v>
      </c>
      <c r="I2713" s="82">
        <v>0</v>
      </c>
    </row>
    <row r="2714">
      <c r="A2714" s="83">
        <v>10333</v>
      </c>
      <c r="B2714" s="83" t="s">
        <v>10991</v>
      </c>
      <c r="C2714" s="82" t="s">
        <v>10993</v>
      </c>
      <c r="D2714" s="83" t="s">
        <v>10994</v>
      </c>
      <c r="E2714" s="82">
        <v>4</v>
      </c>
      <c r="F2714" s="82">
        <v>140</v>
      </c>
      <c r="G2714" s="82">
        <v>0</v>
      </c>
      <c r="H2714" s="82">
        <v>0</v>
      </c>
      <c r="I2714" s="82">
        <v>0</v>
      </c>
    </row>
    <row r="2715">
      <c r="A2715" s="83">
        <v>10332</v>
      </c>
      <c r="B2715" s="83" t="s">
        <v>10995</v>
      </c>
      <c r="C2715" s="82" t="s">
        <v>10997</v>
      </c>
      <c r="D2715" s="83" t="s">
        <v>10998</v>
      </c>
      <c r="E2715" s="82">
        <v>3</v>
      </c>
      <c r="F2715" s="82">
        <v>143</v>
      </c>
      <c r="G2715" s="82">
        <v>2</v>
      </c>
      <c r="H2715" s="82">
        <v>2</v>
      </c>
      <c r="I2715" s="82">
        <v>0</v>
      </c>
    </row>
    <row r="2716">
      <c r="A2716" s="83">
        <v>10344</v>
      </c>
      <c r="B2716" s="83" t="s">
        <v>10999</v>
      </c>
      <c r="C2716" s="82" t="s">
        <v>11001</v>
      </c>
      <c r="D2716" s="83" t="s">
        <v>11002</v>
      </c>
      <c r="E2716" s="82">
        <v>5</v>
      </c>
      <c r="F2716" s="82">
        <v>118</v>
      </c>
      <c r="G2716" s="82">
        <v>20</v>
      </c>
      <c r="H2716" s="82">
        <v>20</v>
      </c>
      <c r="I2716" s="82">
        <v>0</v>
      </c>
    </row>
    <row r="2717">
      <c r="A2717" s="83">
        <v>10343</v>
      </c>
      <c r="B2717" s="83" t="s">
        <v>11003</v>
      </c>
      <c r="C2717" s="82" t="s">
        <v>11005</v>
      </c>
      <c r="D2717" s="83" t="s">
        <v>11006</v>
      </c>
      <c r="E2717" s="82">
        <v>5</v>
      </c>
      <c r="F2717" s="82">
        <v>130</v>
      </c>
      <c r="G2717" s="82">
        <v>24</v>
      </c>
      <c r="H2717" s="82">
        <v>24</v>
      </c>
      <c r="I2717" s="82">
        <v>0</v>
      </c>
    </row>
    <row r="2718">
      <c r="A2718" s="83">
        <v>10335</v>
      </c>
      <c r="B2718" s="83" t="s">
        <v>11007</v>
      </c>
      <c r="C2718" s="82" t="s">
        <v>11009</v>
      </c>
      <c r="D2718" s="83" t="s">
        <v>11010</v>
      </c>
      <c r="E2718" s="82">
        <v>11</v>
      </c>
      <c r="F2718" s="82">
        <v>80</v>
      </c>
      <c r="G2718" s="82">
        <v>0</v>
      </c>
      <c r="H2718" s="82">
        <v>0</v>
      </c>
      <c r="I2718" s="82">
        <v>0</v>
      </c>
    </row>
    <row r="2719">
      <c r="A2719" s="83">
        <v>10334</v>
      </c>
      <c r="B2719" s="83" t="s">
        <v>11011</v>
      </c>
      <c r="C2719" s="82" t="s">
        <v>11013</v>
      </c>
      <c r="D2719" s="83" t="s">
        <v>11014</v>
      </c>
      <c r="E2719" s="82">
        <v>5</v>
      </c>
      <c r="F2719" s="82">
        <v>80</v>
      </c>
      <c r="G2719" s="82">
        <v>4</v>
      </c>
      <c r="H2719" s="82">
        <v>4</v>
      </c>
      <c r="I2719" s="82">
        <v>0</v>
      </c>
    </row>
    <row r="2720">
      <c r="A2720" s="83">
        <v>10337</v>
      </c>
      <c r="B2720" s="83" t="s">
        <v>11015</v>
      </c>
      <c r="C2720" s="82" t="s">
        <v>11017</v>
      </c>
      <c r="D2720" s="83" t="s">
        <v>11018</v>
      </c>
      <c r="E2720" s="82">
        <v>0</v>
      </c>
      <c r="G2720" s="82">
        <v>6</v>
      </c>
      <c r="H2720" s="82">
        <v>6</v>
      </c>
      <c r="I2720" s="82">
        <v>0</v>
      </c>
    </row>
    <row r="2721">
      <c r="A2721" s="83">
        <v>10336</v>
      </c>
      <c r="B2721" s="83" t="s">
        <v>11019</v>
      </c>
      <c r="C2721" s="82" t="s">
        <v>11021</v>
      </c>
      <c r="D2721" s="83" t="s">
        <v>11022</v>
      </c>
      <c r="E2721" s="82">
        <v>2</v>
      </c>
      <c r="G2721" s="82">
        <v>0</v>
      </c>
      <c r="H2721" s="82">
        <v>0</v>
      </c>
      <c r="I2721" s="82">
        <v>0</v>
      </c>
    </row>
    <row r="2722">
      <c r="A2722" s="83">
        <v>10338</v>
      </c>
      <c r="B2722" s="83" t="s">
        <v>11023</v>
      </c>
      <c r="C2722" s="82" t="s">
        <v>11025</v>
      </c>
      <c r="D2722" s="83" t="s">
        <v>11026</v>
      </c>
      <c r="E2722" s="82">
        <v>0</v>
      </c>
      <c r="F2722" s="82">
        <v>90</v>
      </c>
      <c r="G2722" s="82">
        <v>2</v>
      </c>
      <c r="H2722" s="82">
        <v>2</v>
      </c>
      <c r="I2722" s="82">
        <v>0</v>
      </c>
    </row>
    <row r="2723">
      <c r="A2723" s="83">
        <v>11959</v>
      </c>
      <c r="B2723" s="83" t="s">
        <v>11027</v>
      </c>
      <c r="C2723" s="82" t="s">
        <v>11029</v>
      </c>
      <c r="D2723" s="83" t="s">
        <v>11030</v>
      </c>
      <c r="E2723" s="82">
        <v>0</v>
      </c>
      <c r="F2723" s="82">
        <v>11</v>
      </c>
      <c r="G2723" s="82">
        <v>4</v>
      </c>
      <c r="H2723" s="82">
        <v>4</v>
      </c>
      <c r="I2723" s="82">
        <v>0</v>
      </c>
    </row>
    <row r="2724">
      <c r="A2724" s="83">
        <v>13449</v>
      </c>
      <c r="B2724" s="83" t="s">
        <v>11032</v>
      </c>
      <c r="C2724" s="82" t="s">
        <v>11034</v>
      </c>
      <c r="D2724" s="83" t="s">
        <v>11035</v>
      </c>
      <c r="E2724" s="82">
        <v>0</v>
      </c>
      <c r="H2724" s="82" t="e">
        <v>#N/A</v>
      </c>
      <c r="I2724" s="82" t="e">
        <v>#N/A</v>
      </c>
    </row>
    <row r="2725">
      <c r="A2725" s="83">
        <v>11962</v>
      </c>
      <c r="B2725" s="83" t="s">
        <v>11037</v>
      </c>
      <c r="C2725" s="82" t="s">
        <v>11039</v>
      </c>
      <c r="D2725" s="83" t="s">
        <v>11040</v>
      </c>
      <c r="E2725" s="82">
        <v>0</v>
      </c>
      <c r="F2725" s="82">
        <v>42</v>
      </c>
      <c r="G2725" s="82">
        <v>3</v>
      </c>
      <c r="H2725" s="82">
        <v>3</v>
      </c>
      <c r="I2725" s="82">
        <v>0</v>
      </c>
    </row>
    <row r="2726">
      <c r="A2726" s="83">
        <v>12810</v>
      </c>
      <c r="B2726" s="83" t="s">
        <v>11042</v>
      </c>
      <c r="C2726" s="82" t="s">
        <v>11044</v>
      </c>
      <c r="D2726" s="83" t="s">
        <v>11044</v>
      </c>
      <c r="E2726" s="82">
        <v>0</v>
      </c>
      <c r="H2726" s="82" t="e">
        <v>#N/A</v>
      </c>
      <c r="I2726" s="82" t="e">
        <v>#N/A</v>
      </c>
    </row>
    <row r="2727">
      <c r="A2727" s="83">
        <v>12870</v>
      </c>
      <c r="B2727" s="83" t="s">
        <v>11046</v>
      </c>
      <c r="C2727" s="82" t="s">
        <v>11048</v>
      </c>
      <c r="D2727" s="83" t="s">
        <v>11049</v>
      </c>
      <c r="E2727" s="82">
        <v>0</v>
      </c>
      <c r="F2727" s="82">
        <v>121</v>
      </c>
      <c r="G2727" s="82">
        <v>4</v>
      </c>
      <c r="H2727" s="82">
        <v>4</v>
      </c>
      <c r="I2727" s="82">
        <v>0</v>
      </c>
    </row>
    <row r="2728">
      <c r="A2728" s="83">
        <v>12493</v>
      </c>
      <c r="B2728" s="83" t="s">
        <v>11051</v>
      </c>
      <c r="C2728" s="82" t="s">
        <v>11053</v>
      </c>
      <c r="D2728" s="83" t="s">
        <v>11054</v>
      </c>
      <c r="E2728" s="82">
        <v>3</v>
      </c>
      <c r="F2728" s="82">
        <v>81</v>
      </c>
      <c r="G2728" s="82">
        <v>3</v>
      </c>
      <c r="H2728" s="82">
        <v>3</v>
      </c>
      <c r="I2728" s="82">
        <v>0</v>
      </c>
    </row>
    <row r="2729">
      <c r="A2729" s="83">
        <v>12492</v>
      </c>
      <c r="B2729" s="83" t="s">
        <v>11055</v>
      </c>
      <c r="C2729" s="82" t="s">
        <v>11057</v>
      </c>
      <c r="D2729" s="83" t="s">
        <v>11058</v>
      </c>
      <c r="E2729" s="82">
        <v>2</v>
      </c>
      <c r="F2729" s="82">
        <v>82</v>
      </c>
      <c r="G2729" s="82">
        <v>2</v>
      </c>
      <c r="H2729" s="82">
        <v>2</v>
      </c>
      <c r="I2729" s="82">
        <v>0</v>
      </c>
    </row>
    <row r="2730">
      <c r="A2730" s="83">
        <v>11783</v>
      </c>
      <c r="B2730" s="83" t="s">
        <v>11059</v>
      </c>
      <c r="C2730" s="82" t="s">
        <v>11061</v>
      </c>
      <c r="D2730" s="83" t="s">
        <v>11062</v>
      </c>
      <c r="E2730" s="82">
        <v>8</v>
      </c>
      <c r="F2730" s="82">
        <v>52</v>
      </c>
      <c r="H2730" s="82">
        <v>0</v>
      </c>
      <c r="I2730" s="82">
        <v>0</v>
      </c>
    </row>
    <row r="2731">
      <c r="A2731" s="83">
        <v>11782</v>
      </c>
      <c r="B2731" s="83" t="s">
        <v>11063</v>
      </c>
      <c r="C2731" s="82" t="s">
        <v>11065</v>
      </c>
      <c r="D2731" s="83" t="s">
        <v>11066</v>
      </c>
      <c r="E2731" s="82">
        <v>12</v>
      </c>
      <c r="F2731" s="82">
        <v>64</v>
      </c>
      <c r="H2731" s="82">
        <v>0</v>
      </c>
      <c r="I2731" s="82">
        <v>0</v>
      </c>
    </row>
    <row r="2732">
      <c r="A2732" s="83">
        <v>10563</v>
      </c>
      <c r="B2732" s="83" t="s">
        <v>11067</v>
      </c>
      <c r="C2732" s="82" t="s">
        <v>11069</v>
      </c>
      <c r="D2732" s="83" t="s">
        <v>11070</v>
      </c>
      <c r="E2732" s="82">
        <v>2</v>
      </c>
      <c r="F2732" s="82">
        <v>4</v>
      </c>
      <c r="G2732" s="82">
        <v>9</v>
      </c>
      <c r="H2732" s="82">
        <v>9</v>
      </c>
      <c r="I2732" s="82">
        <v>0</v>
      </c>
    </row>
    <row r="2733">
      <c r="A2733" s="83">
        <v>10562</v>
      </c>
      <c r="B2733" s="83" t="s">
        <v>11071</v>
      </c>
      <c r="C2733" s="82" t="s">
        <v>11073</v>
      </c>
      <c r="D2733" s="83" t="s">
        <v>11074</v>
      </c>
      <c r="E2733" s="82">
        <v>8</v>
      </c>
      <c r="F2733" s="82">
        <v>11</v>
      </c>
      <c r="G2733" s="82">
        <v>10</v>
      </c>
      <c r="H2733" s="82">
        <v>10</v>
      </c>
      <c r="I2733" s="82">
        <v>0</v>
      </c>
    </row>
    <row r="2734">
      <c r="A2734" s="83">
        <v>10564</v>
      </c>
      <c r="B2734" s="83" t="s">
        <v>11075</v>
      </c>
      <c r="C2734" s="82" t="s">
        <v>11077</v>
      </c>
      <c r="D2734" s="83" t="s">
        <v>11078</v>
      </c>
      <c r="E2734" s="82">
        <v>0</v>
      </c>
      <c r="F2734" s="82">
        <v>12</v>
      </c>
      <c r="G2734" s="82">
        <v>1</v>
      </c>
      <c r="H2734" s="82">
        <v>1</v>
      </c>
      <c r="I2734" s="82">
        <v>0</v>
      </c>
    </row>
    <row r="2735">
      <c r="A2735" s="83">
        <v>10561</v>
      </c>
      <c r="B2735" s="83" t="s">
        <v>11079</v>
      </c>
      <c r="C2735" s="82" t="s">
        <v>11081</v>
      </c>
      <c r="D2735" s="83" t="s">
        <v>11082</v>
      </c>
      <c r="E2735" s="82">
        <v>1</v>
      </c>
      <c r="F2735" s="82">
        <v>18</v>
      </c>
      <c r="G2735" s="82">
        <v>1</v>
      </c>
      <c r="H2735" s="82">
        <v>1</v>
      </c>
      <c r="I2735" s="82">
        <v>0</v>
      </c>
    </row>
    <row r="2736">
      <c r="A2736" s="83">
        <v>10560</v>
      </c>
      <c r="B2736" s="83" t="s">
        <v>11083</v>
      </c>
      <c r="C2736" s="82" t="s">
        <v>11085</v>
      </c>
      <c r="D2736" s="83" t="s">
        <v>11086</v>
      </c>
      <c r="E2736" s="82">
        <v>4</v>
      </c>
      <c r="F2736" s="82">
        <v>18</v>
      </c>
      <c r="G2736" s="82">
        <v>4</v>
      </c>
      <c r="H2736" s="82">
        <v>4</v>
      </c>
      <c r="I2736" s="82">
        <v>0</v>
      </c>
    </row>
    <row r="2737">
      <c r="A2737" s="83">
        <v>11963</v>
      </c>
      <c r="B2737" s="83" t="s">
        <v>11087</v>
      </c>
      <c r="C2737" s="82" t="s">
        <v>11034</v>
      </c>
      <c r="D2737" s="83" t="s">
        <v>11035</v>
      </c>
      <c r="E2737" s="82">
        <v>0</v>
      </c>
      <c r="F2737" s="82">
        <v>21</v>
      </c>
      <c r="G2737" s="82">
        <v>1</v>
      </c>
      <c r="H2737" s="82">
        <v>1</v>
      </c>
      <c r="I2737" s="82">
        <v>0</v>
      </c>
    </row>
    <row r="2738">
      <c r="A2738" s="83">
        <v>13445</v>
      </c>
      <c r="B2738" s="83" t="s">
        <v>11089</v>
      </c>
      <c r="C2738" s="82" t="s">
        <v>11091</v>
      </c>
      <c r="D2738" s="83" t="s">
        <v>11092</v>
      </c>
      <c r="E2738" s="82">
        <v>0</v>
      </c>
      <c r="H2738" s="82" t="e">
        <v>#N/A</v>
      </c>
      <c r="I2738" s="82" t="e">
        <v>#N/A</v>
      </c>
    </row>
    <row r="2739">
      <c r="A2739" s="83">
        <v>13446</v>
      </c>
      <c r="B2739" s="83" t="s">
        <v>11094</v>
      </c>
      <c r="C2739" s="82" t="s">
        <v>11096</v>
      </c>
      <c r="D2739" s="83" t="s">
        <v>11097</v>
      </c>
      <c r="E2739" s="82">
        <v>0</v>
      </c>
      <c r="H2739" s="82" t="e">
        <v>#N/A</v>
      </c>
      <c r="I2739" s="82" t="e">
        <v>#N/A</v>
      </c>
    </row>
    <row r="2740">
      <c r="A2740" s="83">
        <v>13716</v>
      </c>
      <c r="B2740" s="83" t="s">
        <v>11098</v>
      </c>
      <c r="C2740" s="82" t="s">
        <v>11100</v>
      </c>
      <c r="D2740" s="83" t="s">
        <v>11101</v>
      </c>
      <c r="E2740" s="82">
        <v>0</v>
      </c>
      <c r="G2740" s="82">
        <v>2</v>
      </c>
      <c r="H2740" s="82">
        <v>2</v>
      </c>
      <c r="I2740" s="82">
        <v>0</v>
      </c>
    </row>
    <row r="2741">
      <c r="A2741" s="83">
        <v>13448</v>
      </c>
      <c r="B2741" s="83" t="s">
        <v>11103</v>
      </c>
      <c r="C2741" s="82" t="s">
        <v>11105</v>
      </c>
      <c r="D2741" s="83" t="s">
        <v>11106</v>
      </c>
      <c r="E2741" s="82">
        <v>0</v>
      </c>
      <c r="G2741" s="82">
        <v>3</v>
      </c>
      <c r="H2741" s="82">
        <v>3</v>
      </c>
      <c r="I2741" s="82">
        <v>0</v>
      </c>
    </row>
    <row r="2742">
      <c r="A2742" s="83">
        <v>13450</v>
      </c>
      <c r="B2742" s="83" t="s">
        <v>11108</v>
      </c>
      <c r="C2742" s="82" t="s">
        <v>11110</v>
      </c>
      <c r="D2742" s="83" t="s">
        <v>11111</v>
      </c>
      <c r="E2742" s="82">
        <v>0</v>
      </c>
      <c r="F2742" s="82">
        <v>0</v>
      </c>
      <c r="H2742" s="82" t="e">
        <v>#N/A</v>
      </c>
      <c r="I2742" s="82" t="e">
        <v>#N/A</v>
      </c>
    </row>
    <row r="2743">
      <c r="A2743" s="83">
        <v>13451</v>
      </c>
      <c r="B2743" s="83" t="s">
        <v>11113</v>
      </c>
      <c r="C2743" s="82" t="s">
        <v>11115</v>
      </c>
      <c r="D2743" s="83" t="s">
        <v>11116</v>
      </c>
      <c r="E2743" s="82">
        <v>0</v>
      </c>
      <c r="F2743" s="82">
        <v>8</v>
      </c>
      <c r="H2743" s="82" t="e">
        <v>#N/A</v>
      </c>
      <c r="I2743" s="82" t="e">
        <v>#N/A</v>
      </c>
    </row>
    <row r="2744">
      <c r="A2744" s="83">
        <v>13452</v>
      </c>
      <c r="B2744" s="83" t="s">
        <v>11117</v>
      </c>
      <c r="C2744" s="82" t="s">
        <v>11119</v>
      </c>
      <c r="D2744" s="83" t="s">
        <v>11120</v>
      </c>
      <c r="E2744" s="82">
        <v>0</v>
      </c>
      <c r="H2744" s="82" t="e">
        <v>#N/A</v>
      </c>
      <c r="I2744" s="82" t="e">
        <v>#N/A</v>
      </c>
    </row>
    <row r="2745">
      <c r="A2745" s="83">
        <v>12762</v>
      </c>
      <c r="B2745" s="83" t="s">
        <v>11122</v>
      </c>
      <c r="C2745" s="82" t="s">
        <v>11124</v>
      </c>
      <c r="D2745" s="83" t="s">
        <v>11125</v>
      </c>
      <c r="E2745" s="82">
        <v>0</v>
      </c>
      <c r="H2745" s="82" t="e">
        <v>#N/A</v>
      </c>
      <c r="I2745" s="82" t="e">
        <v>#N/A</v>
      </c>
    </row>
    <row r="2746">
      <c r="A2746" s="83">
        <v>12761</v>
      </c>
      <c r="B2746" s="83" t="s">
        <v>11126</v>
      </c>
      <c r="C2746" s="82" t="s">
        <v>11128</v>
      </c>
      <c r="D2746" s="83" t="s">
        <v>11129</v>
      </c>
      <c r="E2746" s="82">
        <v>0</v>
      </c>
      <c r="H2746" s="82" t="e">
        <v>#N/A</v>
      </c>
      <c r="I2746" s="82" t="e">
        <v>#N/A</v>
      </c>
    </row>
    <row r="2747">
      <c r="A2747" s="83">
        <v>11662</v>
      </c>
      <c r="B2747" s="83" t="s">
        <v>11130</v>
      </c>
      <c r="C2747" s="82" t="s">
        <v>11132</v>
      </c>
      <c r="D2747" s="83" t="s">
        <v>11133</v>
      </c>
      <c r="E2747" s="82">
        <v>2</v>
      </c>
      <c r="F2747" s="82">
        <v>11</v>
      </c>
      <c r="G2747" s="82">
        <v>4</v>
      </c>
      <c r="H2747" s="82">
        <v>4</v>
      </c>
      <c r="I2747" s="82">
        <v>0</v>
      </c>
    </row>
    <row r="2748">
      <c r="A2748" s="83">
        <v>11661</v>
      </c>
      <c r="B2748" s="83" t="s">
        <v>11134</v>
      </c>
      <c r="C2748" s="82" t="s">
        <v>11136</v>
      </c>
      <c r="D2748" s="83" t="s">
        <v>11137</v>
      </c>
      <c r="E2748" s="82">
        <v>2</v>
      </c>
      <c r="F2748" s="82">
        <v>14</v>
      </c>
      <c r="G2748" s="82">
        <v>4</v>
      </c>
      <c r="H2748" s="82">
        <v>4</v>
      </c>
      <c r="I2748" s="82">
        <v>0</v>
      </c>
    </row>
    <row r="2749">
      <c r="A2749" s="83">
        <v>10458</v>
      </c>
      <c r="B2749" s="83" t="s">
        <v>11138</v>
      </c>
      <c r="C2749" s="82" t="s">
        <v>11140</v>
      </c>
      <c r="D2749" s="83" t="s">
        <v>11141</v>
      </c>
      <c r="E2749" s="82">
        <v>0</v>
      </c>
      <c r="G2749" s="82">
        <v>3</v>
      </c>
      <c r="H2749" s="82">
        <v>3</v>
      </c>
      <c r="I2749" s="82">
        <v>0</v>
      </c>
    </row>
    <row r="2750">
      <c r="A2750" s="83">
        <v>11502</v>
      </c>
      <c r="B2750" s="83" t="s">
        <v>11142</v>
      </c>
      <c r="C2750" s="82" t="s">
        <v>11144</v>
      </c>
      <c r="D2750" s="83" t="s">
        <v>11145</v>
      </c>
      <c r="E2750" s="82">
        <v>7</v>
      </c>
      <c r="F2750" s="82">
        <v>25</v>
      </c>
      <c r="G2750" s="82">
        <v>12</v>
      </c>
      <c r="H2750" s="82">
        <v>12</v>
      </c>
      <c r="I2750" s="82">
        <v>0</v>
      </c>
    </row>
    <row r="2751">
      <c r="A2751" s="83">
        <v>11501</v>
      </c>
      <c r="B2751" s="83" t="s">
        <v>11146</v>
      </c>
      <c r="C2751" s="82" t="s">
        <v>11148</v>
      </c>
      <c r="D2751" s="83" t="s">
        <v>11149</v>
      </c>
      <c r="E2751" s="82">
        <v>9</v>
      </c>
      <c r="F2751" s="82">
        <v>21</v>
      </c>
      <c r="G2751" s="82">
        <v>7</v>
      </c>
      <c r="H2751" s="82">
        <v>7</v>
      </c>
      <c r="I2751" s="82">
        <v>0</v>
      </c>
    </row>
    <row r="2752">
      <c r="A2752" s="83">
        <v>11504</v>
      </c>
      <c r="B2752" s="83" t="s">
        <v>11150</v>
      </c>
      <c r="C2752" s="82" t="s">
        <v>11152</v>
      </c>
      <c r="D2752" s="83" t="s">
        <v>11153</v>
      </c>
      <c r="E2752" s="82">
        <v>0</v>
      </c>
      <c r="F2752" s="82">
        <v>52</v>
      </c>
      <c r="G2752" s="82">
        <v>18</v>
      </c>
      <c r="H2752" s="82">
        <v>18</v>
      </c>
      <c r="I2752" s="82">
        <v>0</v>
      </c>
    </row>
    <row r="2753">
      <c r="A2753" s="83">
        <v>11503</v>
      </c>
      <c r="B2753" s="83" t="s">
        <v>11154</v>
      </c>
      <c r="C2753" s="82" t="s">
        <v>11156</v>
      </c>
      <c r="D2753" s="83" t="s">
        <v>11157</v>
      </c>
      <c r="E2753" s="82">
        <v>1</v>
      </c>
      <c r="F2753" s="82">
        <v>73</v>
      </c>
      <c r="G2753" s="82">
        <v>18</v>
      </c>
      <c r="H2753" s="82">
        <v>18</v>
      </c>
      <c r="I2753" s="82">
        <v>0</v>
      </c>
    </row>
    <row r="2754">
      <c r="A2754" s="83">
        <v>10456</v>
      </c>
      <c r="B2754" s="83" t="s">
        <v>11158</v>
      </c>
      <c r="C2754" s="82" t="s">
        <v>11160</v>
      </c>
      <c r="D2754" s="83" t="s">
        <v>11161</v>
      </c>
      <c r="E2754" s="82">
        <v>3</v>
      </c>
      <c r="F2754" s="82">
        <v>8</v>
      </c>
      <c r="G2754" s="82">
        <v>3</v>
      </c>
      <c r="H2754" s="82">
        <v>3</v>
      </c>
      <c r="I2754" s="82">
        <v>0</v>
      </c>
    </row>
    <row r="2755">
      <c r="A2755" s="83">
        <v>10455</v>
      </c>
      <c r="B2755" s="83" t="s">
        <v>11162</v>
      </c>
      <c r="C2755" s="82" t="s">
        <v>11164</v>
      </c>
      <c r="D2755" s="83" t="s">
        <v>11165</v>
      </c>
      <c r="E2755" s="82">
        <v>3</v>
      </c>
      <c r="F2755" s="82">
        <v>9</v>
      </c>
      <c r="G2755" s="82">
        <v>4</v>
      </c>
      <c r="H2755" s="82">
        <v>4</v>
      </c>
      <c r="I2755" s="82">
        <v>0</v>
      </c>
    </row>
    <row r="2756">
      <c r="A2756" s="83">
        <v>10459</v>
      </c>
      <c r="B2756" s="83" t="s">
        <v>11166</v>
      </c>
      <c r="C2756" s="82" t="s">
        <v>11168</v>
      </c>
      <c r="D2756" s="83" t="s">
        <v>11169</v>
      </c>
      <c r="E2756" s="82">
        <v>0</v>
      </c>
      <c r="H2756" s="82" t="e">
        <v>#N/A</v>
      </c>
      <c r="I2756" s="82" t="e">
        <v>#N/A</v>
      </c>
    </row>
    <row r="2757">
      <c r="A2757" s="83">
        <v>11500</v>
      </c>
      <c r="B2757" s="83" t="s">
        <v>11170</v>
      </c>
      <c r="C2757" s="82" t="s">
        <v>11172</v>
      </c>
      <c r="D2757" s="83" t="s">
        <v>11173</v>
      </c>
      <c r="E2757" s="82">
        <v>6</v>
      </c>
      <c r="F2757" s="82">
        <v>0</v>
      </c>
      <c r="G2757" s="82">
        <v>8</v>
      </c>
      <c r="H2757" s="82">
        <v>8</v>
      </c>
      <c r="I2757" s="82">
        <v>0</v>
      </c>
    </row>
    <row r="2758">
      <c r="A2758" s="83">
        <v>11499</v>
      </c>
      <c r="B2758" s="83" t="s">
        <v>11174</v>
      </c>
      <c r="C2758" s="82" t="s">
        <v>11176</v>
      </c>
      <c r="D2758" s="83" t="s">
        <v>11177</v>
      </c>
      <c r="E2758" s="82">
        <v>0</v>
      </c>
      <c r="F2758" s="82">
        <v>28</v>
      </c>
      <c r="G2758" s="82">
        <v>2</v>
      </c>
      <c r="H2758" s="82">
        <v>2</v>
      </c>
      <c r="I2758" s="82">
        <v>0</v>
      </c>
    </row>
    <row r="2759">
      <c r="A2759" s="83">
        <v>13648</v>
      </c>
      <c r="B2759" s="83" t="s">
        <v>11178</v>
      </c>
      <c r="C2759" s="82" t="s">
        <v>11180</v>
      </c>
      <c r="D2759" s="83" t="s">
        <v>11181</v>
      </c>
      <c r="E2759" s="82">
        <v>5</v>
      </c>
      <c r="F2759" s="82">
        <v>12</v>
      </c>
      <c r="G2759" s="82">
        <v>7</v>
      </c>
      <c r="H2759" s="82">
        <v>7</v>
      </c>
      <c r="I2759" s="82">
        <v>0</v>
      </c>
    </row>
    <row r="2760">
      <c r="A2760" s="83">
        <v>13647</v>
      </c>
      <c r="B2760" s="83" t="s">
        <v>11182</v>
      </c>
      <c r="C2760" s="82" t="s">
        <v>11184</v>
      </c>
      <c r="D2760" s="83" t="s">
        <v>11185</v>
      </c>
      <c r="E2760" s="82">
        <v>3</v>
      </c>
      <c r="F2760" s="82">
        <v>2</v>
      </c>
      <c r="G2760" s="82">
        <v>5</v>
      </c>
      <c r="H2760" s="82">
        <v>5</v>
      </c>
      <c r="I2760" s="82">
        <v>0</v>
      </c>
    </row>
    <row r="2761">
      <c r="A2761" s="83">
        <v>12637</v>
      </c>
      <c r="B2761" s="83" t="s">
        <v>11186</v>
      </c>
      <c r="C2761" s="82" t="s">
        <v>11188</v>
      </c>
      <c r="D2761" s="83" t="s">
        <v>11181</v>
      </c>
      <c r="E2761" s="82">
        <v>0</v>
      </c>
      <c r="H2761" s="82" t="e">
        <v>#N/A</v>
      </c>
      <c r="I2761" s="82" t="e">
        <v>#N/A</v>
      </c>
    </row>
    <row r="2762">
      <c r="A2762" s="83">
        <v>12636</v>
      </c>
      <c r="B2762" s="83" t="s">
        <v>11189</v>
      </c>
      <c r="C2762" s="82" t="s">
        <v>11191</v>
      </c>
      <c r="D2762" s="83" t="s">
        <v>11185</v>
      </c>
      <c r="E2762" s="82">
        <v>0</v>
      </c>
      <c r="H2762" s="82" t="e">
        <v>#N/A</v>
      </c>
      <c r="I2762" s="82" t="e">
        <v>#N/A</v>
      </c>
    </row>
    <row r="2763">
      <c r="A2763" s="83">
        <v>13005</v>
      </c>
      <c r="B2763" s="83" t="s">
        <v>11192</v>
      </c>
      <c r="C2763" s="82" t="s">
        <v>11194</v>
      </c>
      <c r="D2763" s="83" t="s">
        <v>11195</v>
      </c>
      <c r="E2763" s="82">
        <v>0</v>
      </c>
      <c r="F2763" s="82">
        <v>36</v>
      </c>
      <c r="G2763" s="82">
        <v>0</v>
      </c>
      <c r="H2763" s="82" t="e">
        <v>#N/A</v>
      </c>
      <c r="I2763" s="82" t="e">
        <v>#N/A</v>
      </c>
    </row>
    <row r="2764">
      <c r="A2764" s="83">
        <v>13006</v>
      </c>
      <c r="B2764" s="83" t="s">
        <v>11196</v>
      </c>
      <c r="C2764" s="82" t="s">
        <v>11198</v>
      </c>
      <c r="D2764" s="83" t="s">
        <v>11199</v>
      </c>
      <c r="E2764" s="82">
        <v>6</v>
      </c>
      <c r="F2764" s="82">
        <v>22</v>
      </c>
      <c r="G2764" s="82">
        <v>1</v>
      </c>
      <c r="H2764" s="82">
        <v>1</v>
      </c>
      <c r="I2764" s="82">
        <v>0</v>
      </c>
    </row>
    <row r="2765">
      <c r="A2765" s="83">
        <v>13008</v>
      </c>
      <c r="B2765" s="83" t="s">
        <v>11200</v>
      </c>
      <c r="C2765" s="82" t="s">
        <v>11202</v>
      </c>
      <c r="D2765" s="83" t="s">
        <v>11203</v>
      </c>
      <c r="E2765" s="82">
        <v>2</v>
      </c>
      <c r="F2765" s="82">
        <v>11</v>
      </c>
      <c r="G2765" s="82">
        <v>3</v>
      </c>
      <c r="H2765" s="82">
        <v>3</v>
      </c>
      <c r="I2765" s="82">
        <v>0</v>
      </c>
    </row>
    <row r="2766">
      <c r="A2766" s="83">
        <v>13007</v>
      </c>
      <c r="B2766" s="83" t="s">
        <v>11204</v>
      </c>
      <c r="C2766" s="82" t="s">
        <v>11206</v>
      </c>
      <c r="D2766" s="83" t="s">
        <v>11207</v>
      </c>
      <c r="E2766" s="82">
        <v>3</v>
      </c>
      <c r="F2766" s="82">
        <v>7</v>
      </c>
      <c r="G2766" s="82">
        <v>4</v>
      </c>
      <c r="H2766" s="82">
        <v>4</v>
      </c>
      <c r="I2766" s="82">
        <v>0</v>
      </c>
    </row>
    <row r="2767">
      <c r="A2767" s="83">
        <v>11660</v>
      </c>
      <c r="B2767" s="83" t="s">
        <v>11208</v>
      </c>
      <c r="C2767" s="82" t="s">
        <v>11210</v>
      </c>
      <c r="D2767" s="83" t="s">
        <v>11211</v>
      </c>
      <c r="E2767" s="82">
        <v>3</v>
      </c>
      <c r="F2767" s="82">
        <v>20</v>
      </c>
      <c r="G2767" s="82">
        <v>4</v>
      </c>
      <c r="H2767" s="82">
        <v>4</v>
      </c>
      <c r="I2767" s="82">
        <v>0</v>
      </c>
    </row>
    <row r="2768">
      <c r="A2768" s="83">
        <v>11659</v>
      </c>
      <c r="B2768" s="83" t="s">
        <v>11212</v>
      </c>
      <c r="C2768" s="82" t="s">
        <v>11214</v>
      </c>
      <c r="D2768" s="83" t="s">
        <v>11215</v>
      </c>
      <c r="E2768" s="82">
        <v>4</v>
      </c>
      <c r="F2768" s="82">
        <v>20</v>
      </c>
      <c r="G2768" s="82">
        <v>5</v>
      </c>
      <c r="H2768" s="82">
        <v>5</v>
      </c>
      <c r="I2768" s="82">
        <v>0</v>
      </c>
    </row>
    <row r="2769">
      <c r="A2769" s="83">
        <v>11498</v>
      </c>
      <c r="B2769" s="83" t="s">
        <v>11216</v>
      </c>
      <c r="C2769" s="82" t="s">
        <v>11218</v>
      </c>
      <c r="D2769" s="83" t="s">
        <v>11219</v>
      </c>
      <c r="E2769" s="82">
        <v>0</v>
      </c>
      <c r="H2769" s="82" t="e">
        <v>#N/A</v>
      </c>
      <c r="I2769" s="82" t="e">
        <v>#N/A</v>
      </c>
    </row>
    <row r="2770">
      <c r="A2770" s="83">
        <v>11497</v>
      </c>
      <c r="B2770" s="83" t="s">
        <v>11220</v>
      </c>
      <c r="C2770" s="82" t="s">
        <v>11222</v>
      </c>
      <c r="D2770" s="83" t="s">
        <v>11223</v>
      </c>
      <c r="E2770" s="82">
        <v>0</v>
      </c>
      <c r="H2770" s="82" t="e">
        <v>#N/A</v>
      </c>
      <c r="I2770" s="82" t="e">
        <v>#N/A</v>
      </c>
    </row>
    <row r="2771">
      <c r="A2771" s="83">
        <v>12017</v>
      </c>
      <c r="B2771" s="83" t="s">
        <v>11224</v>
      </c>
      <c r="C2771" s="82" t="s">
        <v>11226</v>
      </c>
      <c r="D2771" s="83" t="s">
        <v>11227</v>
      </c>
      <c r="E2771" s="82">
        <v>0</v>
      </c>
      <c r="H2771" s="82" t="e">
        <v>#N/A</v>
      </c>
      <c r="I2771" s="82" t="e">
        <v>#N/A</v>
      </c>
    </row>
    <row r="2772">
      <c r="A2772" s="83">
        <v>12018</v>
      </c>
      <c r="B2772" s="83" t="s">
        <v>11229</v>
      </c>
      <c r="C2772" s="82" t="s">
        <v>11231</v>
      </c>
      <c r="D2772" s="83" t="s">
        <v>11232</v>
      </c>
      <c r="E2772" s="82">
        <v>0</v>
      </c>
      <c r="H2772" s="82" t="e">
        <v>#N/A</v>
      </c>
      <c r="I2772" s="82" t="e">
        <v>#N/A</v>
      </c>
    </row>
    <row r="2773">
      <c r="A2773" s="83">
        <v>12019</v>
      </c>
      <c r="B2773" s="83" t="s">
        <v>11233</v>
      </c>
      <c r="C2773" s="82" t="s">
        <v>11235</v>
      </c>
      <c r="D2773" s="83" t="s">
        <v>11236</v>
      </c>
      <c r="E2773" s="82">
        <v>0</v>
      </c>
      <c r="H2773" s="82" t="e">
        <v>#N/A</v>
      </c>
      <c r="I2773" s="82" t="e">
        <v>#N/A</v>
      </c>
    </row>
    <row r="2774">
      <c r="A2774" s="83">
        <v>12020</v>
      </c>
      <c r="B2774" s="83" t="s">
        <v>11238</v>
      </c>
      <c r="C2774" s="82" t="s">
        <v>11240</v>
      </c>
      <c r="D2774" s="83" t="s">
        <v>11241</v>
      </c>
      <c r="E2774" s="82">
        <v>0</v>
      </c>
      <c r="H2774" s="82" t="e">
        <v>#N/A</v>
      </c>
      <c r="I2774" s="82" t="e">
        <v>#N/A</v>
      </c>
    </row>
    <row r="2775">
      <c r="A2775" s="83">
        <v>13493</v>
      </c>
      <c r="B2775" s="83" t="s">
        <v>11242</v>
      </c>
      <c r="C2775" s="82" t="s">
        <v>11244</v>
      </c>
      <c r="D2775" s="83" t="s">
        <v>11245</v>
      </c>
      <c r="E2775" s="82">
        <v>0</v>
      </c>
      <c r="H2775" s="82" t="e">
        <v>#N/A</v>
      </c>
      <c r="I2775" s="82" t="e">
        <v>#N/A</v>
      </c>
    </row>
    <row r="2776">
      <c r="A2776" s="83">
        <v>14014</v>
      </c>
      <c r="B2776" s="83" t="s">
        <v>11247</v>
      </c>
      <c r="C2776" s="82" t="s">
        <v>11249</v>
      </c>
      <c r="D2776" s="83" t="s">
        <v>11250</v>
      </c>
      <c r="E2776" s="82">
        <v>0</v>
      </c>
      <c r="H2776" s="82" t="e">
        <v>#N/A</v>
      </c>
      <c r="I2776" s="82" t="e">
        <v>#N/A</v>
      </c>
    </row>
    <row r="2777">
      <c r="A2777" s="83">
        <v>14015</v>
      </c>
      <c r="B2777" s="83" t="s">
        <v>11251</v>
      </c>
      <c r="C2777" s="82" t="s">
        <v>11253</v>
      </c>
      <c r="D2777" s="83" t="s">
        <v>11254</v>
      </c>
      <c r="E2777" s="82">
        <v>0</v>
      </c>
      <c r="H2777" s="82" t="e">
        <v>#N/A</v>
      </c>
      <c r="I2777" s="82" t="e">
        <v>#N/A</v>
      </c>
    </row>
    <row r="2778">
      <c r="A2778" s="83">
        <v>13827</v>
      </c>
      <c r="B2778" s="83" t="s">
        <v>11255</v>
      </c>
      <c r="C2778" s="82" t="s">
        <v>11257</v>
      </c>
      <c r="D2778" s="83" t="s">
        <v>11258</v>
      </c>
      <c r="E2778" s="82">
        <v>2</v>
      </c>
      <c r="F2778" s="82">
        <v>1</v>
      </c>
      <c r="G2778" s="82">
        <v>3</v>
      </c>
      <c r="H2778" s="82">
        <v>3</v>
      </c>
      <c r="I2778" s="82">
        <v>0</v>
      </c>
    </row>
    <row r="2779">
      <c r="A2779" s="83">
        <v>13826</v>
      </c>
      <c r="B2779" s="83" t="s">
        <v>11259</v>
      </c>
      <c r="C2779" s="82" t="s">
        <v>11261</v>
      </c>
      <c r="D2779" s="83" t="s">
        <v>11262</v>
      </c>
      <c r="E2779" s="82">
        <v>1</v>
      </c>
      <c r="F2779" s="82">
        <v>7</v>
      </c>
      <c r="G2779" s="82">
        <v>2</v>
      </c>
      <c r="H2779" s="82">
        <v>2</v>
      </c>
      <c r="I2779" s="82">
        <v>0</v>
      </c>
    </row>
    <row r="2780">
      <c r="A2780" s="83">
        <v>13852</v>
      </c>
      <c r="B2780" s="83" t="s">
        <v>11263</v>
      </c>
      <c r="C2780" s="82" t="s">
        <v>11265</v>
      </c>
      <c r="D2780" s="83" t="s">
        <v>11266</v>
      </c>
      <c r="E2780" s="82">
        <v>0</v>
      </c>
      <c r="G2780" s="82">
        <v>3</v>
      </c>
      <c r="H2780" s="82">
        <v>3</v>
      </c>
      <c r="I2780" s="82">
        <v>0</v>
      </c>
    </row>
    <row r="2781">
      <c r="A2781" s="83">
        <v>13934</v>
      </c>
      <c r="B2781" s="83" t="s">
        <v>11268</v>
      </c>
      <c r="C2781" s="82" t="s">
        <v>11270</v>
      </c>
      <c r="D2781" s="83" t="s">
        <v>11271</v>
      </c>
      <c r="E2781" s="82">
        <v>0</v>
      </c>
      <c r="F2781" s="82">
        <v>15</v>
      </c>
      <c r="H2781" s="82" t="e">
        <v>#N/A</v>
      </c>
      <c r="I2781" s="82" t="e">
        <v>#N/A</v>
      </c>
    </row>
    <row r="2782">
      <c r="A2782" s="83">
        <v>13829</v>
      </c>
      <c r="B2782" s="83" t="s">
        <v>11273</v>
      </c>
      <c r="C2782" s="82" t="s">
        <v>11275</v>
      </c>
      <c r="D2782" s="83" t="s">
        <v>11276</v>
      </c>
      <c r="E2782" s="82">
        <v>1</v>
      </c>
      <c r="F2782" s="82">
        <v>17</v>
      </c>
      <c r="G2782" s="82">
        <v>3</v>
      </c>
      <c r="H2782" s="82">
        <v>3</v>
      </c>
      <c r="I2782" s="82">
        <v>0</v>
      </c>
    </row>
    <row r="2783">
      <c r="A2783" s="83">
        <v>13828</v>
      </c>
      <c r="B2783" s="83" t="s">
        <v>11277</v>
      </c>
      <c r="C2783" s="82" t="s">
        <v>11279</v>
      </c>
      <c r="D2783" s="83" t="s">
        <v>11280</v>
      </c>
      <c r="E2783" s="82">
        <v>0</v>
      </c>
      <c r="F2783" s="82">
        <v>17</v>
      </c>
      <c r="G2783" s="82">
        <v>5</v>
      </c>
      <c r="H2783" s="82">
        <v>5</v>
      </c>
      <c r="I2783" s="82">
        <v>0</v>
      </c>
    </row>
    <row r="2784">
      <c r="A2784" s="83">
        <v>13811</v>
      </c>
      <c r="B2784" s="83" t="s">
        <v>11281</v>
      </c>
      <c r="C2784" s="82" t="s">
        <v>11283</v>
      </c>
      <c r="D2784" s="83" t="s">
        <v>11284</v>
      </c>
      <c r="E2784" s="82">
        <v>1</v>
      </c>
      <c r="G2784" s="82">
        <v>2</v>
      </c>
      <c r="H2784" s="82">
        <v>2</v>
      </c>
      <c r="I2784" s="82">
        <v>0</v>
      </c>
    </row>
    <row r="2785">
      <c r="A2785" s="83">
        <v>13810</v>
      </c>
      <c r="B2785" s="83" t="s">
        <v>11285</v>
      </c>
      <c r="C2785" s="82" t="s">
        <v>11287</v>
      </c>
      <c r="D2785" s="83" t="s">
        <v>11288</v>
      </c>
      <c r="E2785" s="82">
        <v>1</v>
      </c>
      <c r="G2785" s="82">
        <v>1</v>
      </c>
      <c r="H2785" s="82">
        <v>1</v>
      </c>
      <c r="I2785" s="82">
        <v>0</v>
      </c>
    </row>
    <row r="2786">
      <c r="A2786" s="83">
        <v>13638</v>
      </c>
      <c r="B2786" s="83" t="s">
        <v>11289</v>
      </c>
      <c r="C2786" s="82" t="s">
        <v>11291</v>
      </c>
      <c r="D2786" s="83" t="s">
        <v>11292</v>
      </c>
      <c r="E2786" s="82">
        <v>0</v>
      </c>
      <c r="H2786" s="82" t="e">
        <v>#N/A</v>
      </c>
      <c r="I2786" s="82" t="e">
        <v>#N/A</v>
      </c>
    </row>
    <row r="2787">
      <c r="A2787" s="83">
        <v>13639</v>
      </c>
      <c r="B2787" s="83" t="s">
        <v>11293</v>
      </c>
      <c r="C2787" s="82" t="s">
        <v>11295</v>
      </c>
      <c r="D2787" s="83" t="s">
        <v>11296</v>
      </c>
      <c r="E2787" s="82">
        <v>0</v>
      </c>
      <c r="H2787" s="82" t="e">
        <v>#N/A</v>
      </c>
      <c r="I2787" s="82" t="e">
        <v>#N/A</v>
      </c>
    </row>
    <row r="2788">
      <c r="A2788" s="83">
        <v>13640</v>
      </c>
      <c r="B2788" s="83" t="s">
        <v>11297</v>
      </c>
      <c r="C2788" s="82" t="s">
        <v>11299</v>
      </c>
      <c r="D2788" s="83" t="s">
        <v>11300</v>
      </c>
      <c r="E2788" s="82">
        <v>0</v>
      </c>
      <c r="F2788" s="82">
        <v>18</v>
      </c>
      <c r="H2788" s="82" t="e">
        <v>#N/A</v>
      </c>
      <c r="I2788" s="82" t="e">
        <v>#N/A</v>
      </c>
    </row>
    <row r="2789">
      <c r="A2789" s="83">
        <v>13642</v>
      </c>
      <c r="B2789" s="83" t="s">
        <v>11301</v>
      </c>
      <c r="C2789" s="82" t="s">
        <v>11303</v>
      </c>
      <c r="D2789" s="83" t="s">
        <v>11304</v>
      </c>
      <c r="E2789" s="82">
        <v>0</v>
      </c>
      <c r="G2789" s="82">
        <v>5</v>
      </c>
      <c r="H2789" s="82">
        <v>5</v>
      </c>
      <c r="I2789" s="82">
        <v>0</v>
      </c>
    </row>
    <row r="2790">
      <c r="A2790" s="83">
        <v>13641</v>
      </c>
      <c r="B2790" s="83" t="s">
        <v>11305</v>
      </c>
      <c r="C2790" s="82" t="s">
        <v>11307</v>
      </c>
      <c r="D2790" s="83" t="s">
        <v>11308</v>
      </c>
      <c r="E2790" s="82">
        <v>0</v>
      </c>
      <c r="G2790" s="82">
        <v>6</v>
      </c>
      <c r="H2790" s="82">
        <v>6</v>
      </c>
      <c r="I2790" s="82">
        <v>0</v>
      </c>
    </row>
    <row r="2791">
      <c r="A2791" s="83">
        <v>13804</v>
      </c>
      <c r="B2791" s="83" t="s">
        <v>11529</v>
      </c>
      <c r="C2791" s="82" t="s">
        <v>11531</v>
      </c>
      <c r="D2791" s="83" t="s">
        <v>11532</v>
      </c>
      <c r="E2791" s="82">
        <v>2</v>
      </c>
      <c r="G2791" s="82">
        <v>5</v>
      </c>
      <c r="H2791" s="82">
        <v>5</v>
      </c>
      <c r="I2791" s="82">
        <v>0</v>
      </c>
    </row>
    <row r="2792">
      <c r="A2792" s="83">
        <v>13805</v>
      </c>
      <c r="B2792" s="83" t="s">
        <v>11533</v>
      </c>
      <c r="C2792" s="82" t="s">
        <v>11535</v>
      </c>
      <c r="D2792" s="83" t="s">
        <v>11532</v>
      </c>
      <c r="E2792" s="82">
        <v>12</v>
      </c>
      <c r="G2792" s="82">
        <v>1</v>
      </c>
      <c r="H2792" s="82">
        <v>1</v>
      </c>
      <c r="I2792" s="82">
        <v>0</v>
      </c>
    </row>
    <row r="2793">
      <c r="A2793" s="83">
        <v>12711</v>
      </c>
      <c r="B2793" s="83" t="s">
        <v>11309</v>
      </c>
      <c r="C2793" s="82" t="s">
        <v>11311</v>
      </c>
      <c r="D2793" s="83" t="s">
        <v>11312</v>
      </c>
      <c r="E2793" s="82">
        <v>0</v>
      </c>
      <c r="F2793" s="82">
        <v>30</v>
      </c>
      <c r="G2793" s="82">
        <v>5</v>
      </c>
      <c r="H2793" s="82">
        <v>5</v>
      </c>
      <c r="I2793" s="82">
        <v>0</v>
      </c>
    </row>
    <row r="2794">
      <c r="A2794" s="83">
        <v>12710</v>
      </c>
      <c r="B2794" s="83" t="s">
        <v>11313</v>
      </c>
      <c r="C2794" s="82" t="s">
        <v>11315</v>
      </c>
      <c r="D2794" s="83" t="s">
        <v>11316</v>
      </c>
      <c r="E2794" s="82">
        <v>0</v>
      </c>
      <c r="F2794" s="82">
        <v>40</v>
      </c>
      <c r="G2794" s="82">
        <v>7</v>
      </c>
      <c r="H2794" s="82">
        <v>7</v>
      </c>
      <c r="I2794" s="82">
        <v>0</v>
      </c>
    </row>
    <row r="2795">
      <c r="A2795" s="83">
        <v>12068</v>
      </c>
      <c r="B2795" s="83" t="s">
        <v>11317</v>
      </c>
      <c r="C2795" s="82" t="s">
        <v>11319</v>
      </c>
      <c r="D2795" s="83" t="s">
        <v>11320</v>
      </c>
      <c r="E2795" s="82">
        <v>4</v>
      </c>
      <c r="F2795" s="82">
        <v>36</v>
      </c>
      <c r="G2795" s="82">
        <v>1</v>
      </c>
      <c r="H2795" s="82">
        <v>1</v>
      </c>
      <c r="I2795" s="82">
        <v>0</v>
      </c>
    </row>
    <row r="2796">
      <c r="A2796" s="83">
        <v>12067</v>
      </c>
      <c r="B2796" s="83" t="s">
        <v>11321</v>
      </c>
      <c r="C2796" s="82" t="s">
        <v>11323</v>
      </c>
      <c r="D2796" s="83" t="s">
        <v>11324</v>
      </c>
      <c r="E2796" s="82">
        <v>2</v>
      </c>
      <c r="F2796" s="82">
        <v>38</v>
      </c>
      <c r="G2796" s="82">
        <v>1</v>
      </c>
      <c r="H2796" s="82">
        <v>1</v>
      </c>
      <c r="I2796" s="82">
        <v>0</v>
      </c>
    </row>
    <row r="2797">
      <c r="A2797" s="83">
        <v>12724</v>
      </c>
      <c r="B2797" s="83" t="s">
        <v>11325</v>
      </c>
      <c r="C2797" s="82" t="s">
        <v>11327</v>
      </c>
      <c r="D2797" s="83" t="s">
        <v>11328</v>
      </c>
      <c r="E2797" s="82">
        <v>6</v>
      </c>
      <c r="F2797" s="82">
        <v>14</v>
      </c>
      <c r="G2797" s="82">
        <v>4</v>
      </c>
      <c r="H2797" s="82">
        <v>4</v>
      </c>
      <c r="I2797" s="82">
        <v>0</v>
      </c>
    </row>
    <row r="2798">
      <c r="A2798" s="83">
        <v>12723</v>
      </c>
      <c r="B2798" s="83" t="s">
        <v>11329</v>
      </c>
      <c r="C2798" s="82" t="s">
        <v>11331</v>
      </c>
      <c r="D2798" s="83" t="s">
        <v>11332</v>
      </c>
      <c r="E2798" s="82">
        <v>6</v>
      </c>
      <c r="F2798" s="82">
        <v>14</v>
      </c>
      <c r="G2798" s="82">
        <v>4</v>
      </c>
      <c r="H2798" s="82">
        <v>4</v>
      </c>
      <c r="I2798" s="82">
        <v>0</v>
      </c>
    </row>
    <row r="2799">
      <c r="A2799" s="83">
        <v>11721</v>
      </c>
      <c r="B2799" s="83" t="s">
        <v>11333</v>
      </c>
      <c r="C2799" s="82" t="s">
        <v>11335</v>
      </c>
      <c r="D2799" s="83" t="s">
        <v>11336</v>
      </c>
      <c r="E2799" s="82">
        <v>0</v>
      </c>
      <c r="G2799" s="82">
        <v>0</v>
      </c>
      <c r="H2799" s="82" t="e">
        <v>#N/A</v>
      </c>
      <c r="I2799" s="82" t="e">
        <v>#N/A</v>
      </c>
    </row>
    <row r="2800">
      <c r="A2800" s="83">
        <v>11720</v>
      </c>
      <c r="B2800" s="83" t="s">
        <v>11337</v>
      </c>
      <c r="C2800" s="82" t="s">
        <v>11339</v>
      </c>
      <c r="D2800" s="83" t="s">
        <v>11340</v>
      </c>
      <c r="E2800" s="82">
        <v>0</v>
      </c>
      <c r="G2800" s="82">
        <v>5</v>
      </c>
      <c r="H2800" s="82">
        <v>5</v>
      </c>
      <c r="I2800" s="82">
        <v>0</v>
      </c>
    </row>
    <row r="2801">
      <c r="A2801" s="83">
        <v>11479</v>
      </c>
      <c r="B2801" s="83" t="s">
        <v>11341</v>
      </c>
      <c r="C2801" s="82" t="s">
        <v>11343</v>
      </c>
      <c r="D2801" s="83" t="s">
        <v>11344</v>
      </c>
      <c r="E2801" s="82">
        <v>0</v>
      </c>
      <c r="F2801" s="82">
        <v>11</v>
      </c>
      <c r="G2801" s="82">
        <v>6</v>
      </c>
      <c r="H2801" s="82">
        <v>6</v>
      </c>
      <c r="I2801" s="82">
        <v>0</v>
      </c>
    </row>
    <row r="2802">
      <c r="A2802" s="83">
        <v>11478</v>
      </c>
      <c r="B2802" s="83" t="s">
        <v>11345</v>
      </c>
      <c r="C2802" s="82" t="s">
        <v>11347</v>
      </c>
      <c r="D2802" s="83" t="s">
        <v>11348</v>
      </c>
      <c r="E2802" s="82">
        <v>2</v>
      </c>
      <c r="F2802" s="82">
        <v>0</v>
      </c>
      <c r="H2802" s="82">
        <v>0</v>
      </c>
      <c r="I2802" s="82">
        <v>0</v>
      </c>
    </row>
    <row r="2803">
      <c r="A2803" s="83">
        <v>13800</v>
      </c>
      <c r="B2803" s="83" t="s">
        <v>11349</v>
      </c>
      <c r="C2803" s="82" t="s">
        <v>11351</v>
      </c>
      <c r="D2803" s="83" t="s">
        <v>11352</v>
      </c>
      <c r="E2803" s="82">
        <v>0</v>
      </c>
      <c r="H2803" s="82" t="e">
        <v>#N/A</v>
      </c>
      <c r="I2803" s="82" t="e">
        <v>#N/A</v>
      </c>
    </row>
    <row r="2804">
      <c r="A2804" s="83">
        <v>13801</v>
      </c>
      <c r="B2804" s="83" t="s">
        <v>11353</v>
      </c>
      <c r="C2804" s="82" t="s">
        <v>11355</v>
      </c>
      <c r="D2804" s="83" t="s">
        <v>11356</v>
      </c>
      <c r="E2804" s="82">
        <v>0</v>
      </c>
      <c r="H2804" s="82" t="e">
        <v>#N/A</v>
      </c>
      <c r="I2804" s="82" t="e">
        <v>#N/A</v>
      </c>
    </row>
    <row r="2805">
      <c r="A2805" s="83">
        <v>12221</v>
      </c>
      <c r="B2805" s="83" t="s">
        <v>11357</v>
      </c>
      <c r="C2805" s="82" t="s">
        <v>11359</v>
      </c>
      <c r="D2805" s="83" t="s">
        <v>11360</v>
      </c>
      <c r="E2805" s="82">
        <v>3</v>
      </c>
      <c r="F2805" s="82">
        <v>5</v>
      </c>
      <c r="G2805" s="82">
        <v>3</v>
      </c>
      <c r="H2805" s="82">
        <v>3</v>
      </c>
      <c r="I2805" s="82">
        <v>0</v>
      </c>
    </row>
    <row r="2806">
      <c r="A2806" s="83">
        <v>12220</v>
      </c>
      <c r="B2806" s="83" t="s">
        <v>11361</v>
      </c>
      <c r="C2806" s="82" t="s">
        <v>11363</v>
      </c>
      <c r="D2806" s="83" t="s">
        <v>11364</v>
      </c>
      <c r="E2806" s="82">
        <v>3</v>
      </c>
      <c r="F2806" s="82">
        <v>7</v>
      </c>
      <c r="G2806" s="82">
        <v>2</v>
      </c>
      <c r="H2806" s="82">
        <v>2</v>
      </c>
      <c r="I2806" s="82">
        <v>0</v>
      </c>
    </row>
    <row r="2807">
      <c r="A2807" s="83">
        <v>12587</v>
      </c>
      <c r="B2807" s="83" t="s">
        <v>11365</v>
      </c>
      <c r="C2807" s="82" t="s">
        <v>11367</v>
      </c>
      <c r="D2807" s="83" t="s">
        <v>11368</v>
      </c>
      <c r="E2807" s="82">
        <v>4</v>
      </c>
      <c r="H2807" s="82">
        <v>0</v>
      </c>
      <c r="I2807" s="82">
        <v>0</v>
      </c>
    </row>
    <row r="2808">
      <c r="A2808" s="83">
        <v>12586</v>
      </c>
      <c r="B2808" s="83" t="s">
        <v>11369</v>
      </c>
      <c r="C2808" s="82" t="s">
        <v>11371</v>
      </c>
      <c r="D2808" s="83" t="s">
        <v>11368</v>
      </c>
      <c r="E2808" s="82">
        <v>0</v>
      </c>
      <c r="H2808" s="82" t="e">
        <v>#N/A</v>
      </c>
      <c r="I2808" s="82" t="e">
        <v>#N/A</v>
      </c>
    </row>
    <row r="2809">
      <c r="A2809" s="83">
        <v>13842</v>
      </c>
      <c r="B2809" s="83" t="s">
        <v>11372</v>
      </c>
      <c r="C2809" s="82" t="s">
        <v>11374</v>
      </c>
      <c r="D2809" s="83" t="s">
        <v>11375</v>
      </c>
      <c r="E2809" s="82">
        <v>11</v>
      </c>
      <c r="F2809" s="82">
        <v>24</v>
      </c>
      <c r="G2809" s="82">
        <v>8</v>
      </c>
      <c r="H2809" s="82">
        <v>8</v>
      </c>
      <c r="I2809" s="82">
        <v>0</v>
      </c>
    </row>
    <row r="2810">
      <c r="A2810" s="83">
        <v>13841</v>
      </c>
      <c r="B2810" s="83" t="s">
        <v>11376</v>
      </c>
      <c r="C2810" s="82" t="s">
        <v>11378</v>
      </c>
      <c r="D2810" s="83" t="s">
        <v>11379</v>
      </c>
      <c r="E2810" s="82">
        <v>8</v>
      </c>
      <c r="F2810" s="82">
        <v>12</v>
      </c>
      <c r="G2810" s="82">
        <v>4</v>
      </c>
      <c r="H2810" s="82">
        <v>4</v>
      </c>
      <c r="I2810" s="82">
        <v>0</v>
      </c>
    </row>
    <row r="2811">
      <c r="A2811" s="83">
        <v>13644</v>
      </c>
      <c r="B2811" s="83" t="s">
        <v>11380</v>
      </c>
      <c r="C2811" s="82" t="s">
        <v>11382</v>
      </c>
      <c r="D2811" s="83" t="s">
        <v>11383</v>
      </c>
      <c r="E2811" s="82">
        <v>0</v>
      </c>
      <c r="H2811" s="82" t="e">
        <v>#N/A</v>
      </c>
      <c r="I2811" s="82" t="e">
        <v>#N/A</v>
      </c>
    </row>
    <row r="2812">
      <c r="A2812" s="83">
        <v>11966</v>
      </c>
      <c r="B2812" s="83" t="s">
        <v>11384</v>
      </c>
      <c r="C2812" s="82" t="s">
        <v>11386</v>
      </c>
      <c r="D2812" s="83" t="s">
        <v>11387</v>
      </c>
      <c r="E2812" s="82">
        <v>0</v>
      </c>
      <c r="H2812" s="82" t="e">
        <v>#N/A</v>
      </c>
      <c r="I2812" s="82" t="e">
        <v>#N/A</v>
      </c>
    </row>
    <row r="2813">
      <c r="A2813" s="83">
        <v>13935</v>
      </c>
      <c r="B2813" s="83" t="s">
        <v>11389</v>
      </c>
      <c r="C2813" s="82" t="s">
        <v>11391</v>
      </c>
      <c r="D2813" s="83" t="s">
        <v>11392</v>
      </c>
      <c r="E2813" s="82">
        <v>0</v>
      </c>
      <c r="F2813" s="82">
        <v>4</v>
      </c>
      <c r="G2813" s="82">
        <v>2</v>
      </c>
      <c r="H2813" s="82">
        <v>2</v>
      </c>
      <c r="I2813" s="82">
        <v>0</v>
      </c>
    </row>
    <row r="2814">
      <c r="A2814" s="83">
        <v>13851</v>
      </c>
      <c r="B2814" s="83" t="s">
        <v>11394</v>
      </c>
      <c r="C2814" s="82" t="s">
        <v>11396</v>
      </c>
      <c r="D2814" s="83" t="s">
        <v>11397</v>
      </c>
      <c r="E2814" s="82">
        <v>0</v>
      </c>
      <c r="H2814" s="82" t="e">
        <v>#N/A</v>
      </c>
      <c r="I2814" s="82" t="e">
        <v>#N/A</v>
      </c>
    </row>
    <row r="2815">
      <c r="A2815" s="83">
        <v>13936</v>
      </c>
      <c r="B2815" s="83" t="s">
        <v>11399</v>
      </c>
      <c r="C2815" s="82" t="s">
        <v>11401</v>
      </c>
      <c r="D2815" s="83" t="s">
        <v>11402</v>
      </c>
      <c r="E2815" s="82">
        <v>0</v>
      </c>
      <c r="F2815" s="82">
        <v>11</v>
      </c>
      <c r="H2815" s="82" t="e">
        <v>#N/A</v>
      </c>
      <c r="I2815" s="82" t="e">
        <v>#N/A</v>
      </c>
    </row>
    <row r="2816">
      <c r="A2816" s="83">
        <v>13718</v>
      </c>
      <c r="B2816" s="83" t="s">
        <v>11404</v>
      </c>
      <c r="C2816" s="82" t="s">
        <v>11406</v>
      </c>
      <c r="D2816" s="83" t="s">
        <v>11407</v>
      </c>
      <c r="E2816" s="82">
        <v>0</v>
      </c>
      <c r="G2816" s="82">
        <v>3</v>
      </c>
      <c r="H2816" s="82">
        <v>3</v>
      </c>
      <c r="I2816" s="82">
        <v>0</v>
      </c>
    </row>
    <row r="2817">
      <c r="A2817" s="83">
        <v>13521</v>
      </c>
      <c r="B2817" s="83" t="s">
        <v>4420</v>
      </c>
      <c r="C2817" s="82" t="s">
        <v>4423</v>
      </c>
      <c r="D2817" s="83" t="s">
        <v>4424</v>
      </c>
      <c r="E2817" s="82">
        <v>0</v>
      </c>
      <c r="F2817" s="82">
        <v>58</v>
      </c>
      <c r="H2817" s="82" t="e">
        <v>#N/A</v>
      </c>
      <c r="I2817" s="82" t="e">
        <v>#N/A</v>
      </c>
    </row>
    <row r="2818">
      <c r="A2818" s="83">
        <v>12016</v>
      </c>
      <c r="B2818" s="83" t="s">
        <v>11409</v>
      </c>
      <c r="C2818" s="82" t="s">
        <v>11411</v>
      </c>
      <c r="D2818" s="83" t="s">
        <v>11412</v>
      </c>
      <c r="E2818" s="82">
        <v>0</v>
      </c>
      <c r="F2818" s="82">
        <v>20</v>
      </c>
      <c r="G2818" s="82">
        <v>5</v>
      </c>
      <c r="H2818" s="82">
        <v>5</v>
      </c>
      <c r="I2818" s="82">
        <v>0</v>
      </c>
    </row>
    <row r="2819">
      <c r="A2819" s="83">
        <v>11946</v>
      </c>
      <c r="B2819" s="83" t="s">
        <v>11414</v>
      </c>
      <c r="C2819" s="82" t="s">
        <v>11416</v>
      </c>
      <c r="D2819" s="83" t="s">
        <v>11417</v>
      </c>
      <c r="E2819" s="82">
        <v>0</v>
      </c>
      <c r="F2819" s="82">
        <v>22</v>
      </c>
      <c r="G2819" s="82">
        <v>3</v>
      </c>
      <c r="H2819" s="82">
        <v>3</v>
      </c>
      <c r="I2819" s="82">
        <v>0</v>
      </c>
    </row>
    <row r="2820">
      <c r="A2820" s="83">
        <v>11690</v>
      </c>
      <c r="B2820" s="83" t="s">
        <v>11536</v>
      </c>
      <c r="C2820" s="82" t="s">
        <v>11539</v>
      </c>
      <c r="D2820" s="83" t="s">
        <v>11540</v>
      </c>
      <c r="E2820" s="82">
        <v>2</v>
      </c>
      <c r="H2820" s="82">
        <v>0</v>
      </c>
      <c r="I2820" s="82">
        <v>0</v>
      </c>
    </row>
    <row r="2821">
      <c r="A2821" s="83">
        <v>10081</v>
      </c>
      <c r="B2821" s="83" t="s">
        <v>11541</v>
      </c>
      <c r="C2821" s="82" t="s">
        <v>11543</v>
      </c>
      <c r="D2821" s="83" t="s">
        <v>11599</v>
      </c>
      <c r="E2821" s="82">
        <v>2</v>
      </c>
      <c r="F2821" s="82">
        <v>525</v>
      </c>
      <c r="H2821" s="82">
        <v>0</v>
      </c>
      <c r="I2821" s="82">
        <v>0</v>
      </c>
    </row>
    <row r="2822">
      <c r="A2822" s="83">
        <v>13026</v>
      </c>
      <c r="B2822" s="83" t="s">
        <v>11545</v>
      </c>
      <c r="C2822" s="82" t="s">
        <v>11547</v>
      </c>
      <c r="D2822" s="83" t="s">
        <v>11548</v>
      </c>
      <c r="E2822" s="82">
        <v>0</v>
      </c>
      <c r="F2822" s="82">
        <v>17</v>
      </c>
      <c r="H2822" s="82" t="e">
        <v>#N/A</v>
      </c>
      <c r="I2822" s="82" t="e">
        <v>#N/A</v>
      </c>
    </row>
    <row r="2823">
      <c r="A2823" s="82"/>
      <c r="B2823" s="82"/>
      <c r="C2823" s="82"/>
      <c r="D2823" s="82"/>
      <c r="E2823" s="82">
        <v>27</v>
      </c>
      <c r="H2823" s="82" t="e">
        <v>#N/A</v>
      </c>
      <c r="I2823" s="82" t="e">
        <v>#N/A</v>
      </c>
    </row>
    <row r="2824">
      <c r="A2824" s="82"/>
      <c r="B2824" s="82"/>
      <c r="C2824" s="82"/>
      <c r="D2824" s="82"/>
      <c r="E2824" s="82">
        <v>0</v>
      </c>
      <c r="F2824" s="82">
        <v>21</v>
      </c>
      <c r="H2824" s="82" t="e">
        <v>#N/A</v>
      </c>
      <c r="I2824" s="82" t="e">
        <v>#N/A</v>
      </c>
    </row>
  </sheetData>
  <autoFilter ref="A1:I2824"/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ONLYOFFICE/6.1.0.90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revision>1</cp:revision>
  <dcterms:created xsi:type="dcterms:W3CDTF">2021-02-03T18:26:40Z</dcterms:created>
  <dcterms:modified xsi:type="dcterms:W3CDTF">2021-02-18T18:11:13Z</dcterms:modified>
</cp:coreProperties>
</file>